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  <sheet name="RQ analysis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<sst xmlns="http://schemas.openxmlformats.org/spreadsheetml/2006/main" count="66186" uniqueCount="26341">
  <si>
    <t xml:space="preserve">ID</t>
  </si>
  <si>
    <t xml:space="preserve">ModelPath</t>
  </si>
  <si>
    <t xml:space="preserve">NewPath</t>
  </si>
  <si>
    <t xml:space="preserve">Loadable</t>
  </si>
  <si>
    <t xml:space="preserve">Time</t>
  </si>
  <si>
    <t xml:space="preserve">Blocks_before</t>
  </si>
  <si>
    <t xml:space="preserve">Blocks_after</t>
  </si>
  <si>
    <t xml:space="preserve">Types_before</t>
  </si>
  <si>
    <t xml:space="preserve">Types_after</t>
  </si>
  <si>
    <t xml:space="preserve">Signals_before</t>
  </si>
  <si>
    <t xml:space="preserve">Signals_after</t>
  </si>
  <si>
    <t xml:space="preserve">Subs_before</t>
  </si>
  <si>
    <t xml:space="preserve">Subs_after</t>
  </si>
  <si>
    <t xml:space="preserve">cyclo_before</t>
  </si>
  <si>
    <t xml:space="preserve">cyclo_after</t>
  </si>
  <si>
    <t xml:space="preserve">SLversion_before</t>
  </si>
  <si>
    <t xml:space="preserve">SLversion_after</t>
  </si>
  <si>
    <t xml:space="preserve">date_before</t>
  </si>
  <si>
    <t xml:space="preserve">date_after</t>
  </si>
  <si>
    <t xml:space="preserve">solver_before</t>
  </si>
  <si>
    <t xml:space="preserve">solver_after</t>
  </si>
  <si>
    <t xml:space="preserve">compilable_before</t>
  </si>
  <si>
    <t xml:space="preserve">compilable_after</t>
  </si>
  <si>
    <t xml:space="preserve">same_output</t>
  </si>
  <si>
    <t xml:space="preserve">OutputType_before</t>
  </si>
  <si>
    <t xml:space="preserve">OutputType_after</t>
  </si>
  <si>
    <t xml:space="preserve">C:\work\data\SLNET\SLNET_GitHub\100042416\DISCON_Simulink-master\Simulink_64bit\DISCON_Empty.slx</t>
  </si>
  <si>
    <t xml:space="preserve">C:\tmp\obfmodels\o1.slx</t>
  </si>
  <si>
    <t xml:space="preserve">Thu May 11 19:41:13 2017</t>
  </si>
  <si>
    <t xml:space="preserve">FixedStepDiscrete</t>
  </si>
  <si>
    <t xml:space="preserve">NoOutput</t>
  </si>
  <si>
    <t xml:space="preserve">C:\work\data\SLNET\SLNET_GitHub\100042416\DISCON_Simulink-master\Simulink_64bit\DISCON_NREL5MW.slx</t>
  </si>
  <si>
    <t xml:space="preserve">C:\tmp\obfmodels\o2.slx</t>
  </si>
  <si>
    <t xml:space="preserve">Thu Jul 04 19:11:11 2019</t>
  </si>
  <si>
    <t xml:space="preserve">C:\work\data\SLNET\SLNET_GitHub\100381142\Omega6_Simulink_Integration-master\OmegaTest.slx</t>
  </si>
  <si>
    <t xml:space="preserve">C:\tmp\obfmodels\o3.slx</t>
  </si>
  <si>
    <t xml:space="preserve">Mon Nov 27 13:03:52 2017</t>
  </si>
  <si>
    <t xml:space="preserve">FixedStepAuto</t>
  </si>
  <si>
    <t xml:space="preserve">C:\work\data\SLNET\SLNET_GitHub\100999374\cocoSim2-master\examples\StateFlow\MicrowaveCex.slx</t>
  </si>
  <si>
    <t xml:space="preserve">C:\tmp\obfmodels\o4.slx</t>
  </si>
  <si>
    <t xml:space="preserve">Fri Mar 10 01:51:21 2017</t>
  </si>
  <si>
    <t xml:space="preserve">C:\work\data\SLNET\SLNET_GitHub\100999374\cocoSim2-master\examples\contract\DaysEnum.slx</t>
  </si>
  <si>
    <t xml:space="preserve">C:\tmp\obfmodels\o5.slx</t>
  </si>
  <si>
    <t xml:space="preserve">Mon Nov 05 18:42:58 2018</t>
  </si>
  <si>
    <t xml:space="preserve">C:\work\data\SLNET\SLNET_GitHub\100999374\cocoSim2-master\examples\contract\DaysEnumInvalid.slx</t>
  </si>
  <si>
    <t xml:space="preserve">C:\tmp\obfmodels\o6.slx</t>
  </si>
  <si>
    <t xml:space="preserve">Sun Nov 11 04:12:07 2018</t>
  </si>
  <si>
    <t xml:space="preserve">C:\work\data\SLNET\SLNET_GitHub\100999374\cocoSim2-master\examples\contract\DoorLock.slx</t>
  </si>
  <si>
    <t xml:space="preserve">C:\tmp\obfmodels\o7.slx</t>
  </si>
  <si>
    <t xml:space="preserve">Fri Jun 22 01:08:43 2018</t>
  </si>
  <si>
    <t xml:space="preserve">C:\work\data\SLNET\SLNET_GitHub\100999374\cocoSim2-master\examples\contract\DoorLockCompositional.slx</t>
  </si>
  <si>
    <t xml:space="preserve">C:\tmp\obfmodels\o8.slx</t>
  </si>
  <si>
    <t xml:space="preserve">Fri Jun 22 01:08:46 2018</t>
  </si>
  <si>
    <t xml:space="preserve">C:\work\data\SLNET\SLNET_GitHub\100999374\cocoSim2-master\examples\contract\DoorLockCompositionalHtml.slx</t>
  </si>
  <si>
    <t xml:space="preserve">C:\tmp\obfmodels\o9.slx</t>
  </si>
  <si>
    <t xml:space="preserve">Fri Jun 22 01:08:49 2018</t>
  </si>
  <si>
    <t xml:space="preserve">C:\work\data\SLNET\SLNET_GitHub\100999374\cocoSim2-master\examples\contract\DoorLockInvalid.slx</t>
  </si>
  <si>
    <t xml:space="preserve">C:\tmp\obfmodels\o10.slx</t>
  </si>
  <si>
    <t xml:space="preserve">Fri Jun 22 01:08:51 2018</t>
  </si>
  <si>
    <t xml:space="preserve">C:\work\data\SLNET\SLNET_GitHub\100999374\cocoSim2-master\examples\contract\StopwatchSpec.slx</t>
  </si>
  <si>
    <t xml:space="preserve">C:\tmp\obfmodels\o11.slx</t>
  </si>
  <si>
    <t xml:space="preserve">Fri Jun 22 01:08:54 2018</t>
  </si>
  <si>
    <t xml:space="preserve">C:\work\data\SLNET\SLNET_GitHub\100999374\cocoSim2-master\examples\contract\absolute.slx</t>
  </si>
  <si>
    <t xml:space="preserve">C:\tmp\obfmodels\o12.slx</t>
  </si>
  <si>
    <t xml:space="preserve">Fri Jun 22 01:08:56 2018</t>
  </si>
  <si>
    <t xml:space="preserve">ode45</t>
  </si>
  <si>
    <t xml:space="preserve">C:\work\data\SLNET\SLNET_GitHub\100999374\cocoSim2-master\examples\contract\bacteriaPopulation.slx</t>
  </si>
  <si>
    <t xml:space="preserve">C:\tmp\obfmodels\o13.slx</t>
  </si>
  <si>
    <t xml:space="preserve">Fri Jun 22 01:08:58 2018</t>
  </si>
  <si>
    <t xml:space="preserve">C:\work\data\SLNET\SLNET_GitHub\100999374\cocoSim2-master\examples\contract\bacteriaPopulationDemo.slx</t>
  </si>
  <si>
    <t xml:space="preserve">C:\tmp\obfmodels\o14.slx</t>
  </si>
  <si>
    <t xml:space="preserve">Tue Jun 12 00:33:54 2018</t>
  </si>
  <si>
    <t xml:space="preserve">C:\work\data\SLNET\SLNET_GitHub\100999374\cocoSim2-master\examples\contract\bacteriaPopulationStateflow.slx</t>
  </si>
  <si>
    <t xml:space="preserve">C:\tmp\obfmodels\o15.slx</t>
  </si>
  <si>
    <t xml:space="preserve">Fri Jun 22 01:09:00 2018</t>
  </si>
  <si>
    <t xml:space="preserve">C:\work\data\SLNET\SLNET_GitHub\100999374\cocoSim2-master\examples\contract\bacteriaPopulationTruthTable.slx</t>
  </si>
  <si>
    <t xml:space="preserve">C:\tmp\obfmodels\o16.slx</t>
  </si>
  <si>
    <t xml:space="preserve">Fri Jun 22 01:09:02 2018</t>
  </si>
  <si>
    <t xml:space="preserve">C:\work\data\SLNET\SLNET_GitHub\100999374\cocoSim2-master\examples\properties\AltitudeControl_Demo.slx</t>
  </si>
  <si>
    <t xml:space="preserve">C:\tmp\obfmodels\o17.slx</t>
  </si>
  <si>
    <t xml:space="preserve">Fri Mar 10 01:51:25 2017</t>
  </si>
  <si>
    <t xml:space="preserve">ActualOutput</t>
  </si>
  <si>
    <t xml:space="preserve">C:\work\data\SLNET\SLNET_GitHub\100999374\cocoSim2-master\examples\properties\assumption.slx</t>
  </si>
  <si>
    <t xml:space="preserve">C:\tmp\obfmodels\o18.slx</t>
  </si>
  <si>
    <t xml:space="preserve">Fri Mar 10 01:51:28 2017</t>
  </si>
  <si>
    <t xml:space="preserve">VariableStepDiscrete</t>
  </si>
  <si>
    <t xml:space="preserve">C:\work\data\SLNET\SLNET_GitHub\100999374\cocoSim2-master\examples\properties\safe_math_functions.slx</t>
  </si>
  <si>
    <t xml:space="preserve">C:\tmp\obfmodels\o19.slx</t>
  </si>
  <si>
    <t xml:space="preserve">Fri Mar 10 01:51:29 2017</t>
  </si>
  <si>
    <t xml:space="preserve">C:\work\data\SLNET\SLNET_GitHub\100999374\cocoSim2-master\libs\contract\CoCoSimSpecification.slx</t>
  </si>
  <si>
    <t xml:space="preserve">C:\tmp\obfmodels\o20.slx</t>
  </si>
  <si>
    <t xml:space="preserve">Tue Jun 12 19:13:08 2018</t>
  </si>
  <si>
    <t xml:space="preserve">C:\work\data\SLNET\SLNET_GitHub\100999374\cocoSim2-master\libs\contract\CoCoSimSpecification_r2015a.slx</t>
  </si>
  <si>
    <t xml:space="preserve">C:\tmp\obfmodels\o21.slx</t>
  </si>
  <si>
    <t xml:space="preserve">C:\work\data\SLNET\SLNET_GitHub\100999374\cocoSim2-master\libs\contract\Kind.slx</t>
  </si>
  <si>
    <t xml:space="preserve">C:\tmp\obfmodels\o22.slx</t>
  </si>
  <si>
    <t xml:space="preserve">Thu Jun 07 19:28:55 2018</t>
  </si>
  <si>
    <t xml:space="preserve">C:\work\data\SLNET\SLNET_GitHub\100999374\cocoSim2-master\src\frontEnd\IR\example\Model_example.slx</t>
  </si>
  <si>
    <t xml:space="preserve">C:\tmp\obfmodels\o23_obf.slx</t>
  </si>
  <si>
    <t xml:space="preserve">Wed Aug 09 21:04:35 2017</t>
  </si>
  <si>
    <t xml:space="preserve">C:\work\data\SLNET\SLNET_GitHub\100999374\cocoSim2-master\src\frontEnd\pp\common\gal_lib.slx</t>
  </si>
  <si>
    <t xml:space="preserve">C:\tmp\obfmodels\o24.slx</t>
  </si>
  <si>
    <t xml:space="preserve">Fri May 04 23:51:45 2018</t>
  </si>
  <si>
    <t xml:space="preserve">C:\work\data\SLNET\SLNET_GitHub\100999374\cocoSim2-master\src\frontEnd\pp\common\verification_template.slx</t>
  </si>
  <si>
    <t xml:space="preserve">C:\tmp\obfmodels\o25.slx</t>
  </si>
  <si>
    <t xml:space="preserve">Fri Mar 10 01:51:16 2017</t>
  </si>
  <si>
    <t xml:space="preserve">C:\work\data\SLNET\SLNET_GitHub\101273960\OrbitPropagator-master\J2Propagator.slx</t>
  </si>
  <si>
    <t xml:space="preserve">C:\tmp\obfmodels\o26.slx</t>
  </si>
  <si>
    <t xml:space="preserve">Thu Aug 24 15:53:41 2017</t>
  </si>
  <si>
    <t xml:space="preserve">C:\work\data\SLNET\SLNET_GitHub\101298708\AttitudePropagator-master\AttAndOrbitPropagator.slx</t>
  </si>
  <si>
    <t xml:space="preserve">C:\tmp\obfmodels\o27.slx</t>
  </si>
  <si>
    <t xml:space="preserve">Thu Aug 24 16:24:46 2017</t>
  </si>
  <si>
    <t xml:space="preserve">C:\work\data\SLNET\SLNET_GitHub\101492265\Exploring-Design-Verifier-master\TFS.slx</t>
  </si>
  <si>
    <t xml:space="preserve">C:\tmp\obfmodels\o28.slx</t>
  </si>
  <si>
    <t xml:space="preserve">Thu Jun 25 22:28:42 2015</t>
  </si>
  <si>
    <t xml:space="preserve">C:\work\data\SLNET\SLNET_GitHub\101492265\Exploring-Design-Verifier-master\compare_error_prove.slx</t>
  </si>
  <si>
    <t xml:space="preserve">C:\tmp\obfmodels\o29.slx</t>
  </si>
  <si>
    <t xml:space="preserve">Tue Dec 23 13:51:53 2014</t>
  </si>
  <si>
    <t xml:space="preserve">C:\work\data\SLNET\SLNET_GitHub\101492265\Exploring-Design-Verifier-master\delay_on_off_prove.slx</t>
  </si>
  <si>
    <t xml:space="preserve">C:\tmp\obfmodels\o30.slx</t>
  </si>
  <si>
    <t xml:space="preserve">Tue Dec 23 13:32:30 2014</t>
  </si>
  <si>
    <t xml:space="preserve">C:\work\data\SLNET\SLNET_GitHub\101492265\Exploring-Design-Verifier-master\delay_on_off_test.slx</t>
  </si>
  <si>
    <t xml:space="preserve">C:\tmp\obfmodels\o31.slx</t>
  </si>
  <si>
    <t xml:space="preserve">Tue Dec 23 13:42:47 2014</t>
  </si>
  <si>
    <t xml:space="preserve">C:\work\data\SLNET\SLNET_GitHub\101492265\Exploring-Design-Verifier-master\integ_verify_prove.slx</t>
  </si>
  <si>
    <t xml:space="preserve">C:\tmp\obfmodels\o32.slx</t>
  </si>
  <si>
    <t xml:space="preserve">Tue Dec 23 13:16:45 2014</t>
  </si>
  <si>
    <t xml:space="preserve">C:\work\data\SLNET\SLNET_GitHub\101492265\Exploring-Design-Verifier-master\logical_hystersis_prove.slx</t>
  </si>
  <si>
    <t xml:space="preserve">C:\tmp\obfmodels\o33.slx</t>
  </si>
  <si>
    <t xml:space="preserve">Tue Dec 23 12:08:49 2014</t>
  </si>
  <si>
    <t xml:space="preserve">C:\work\data\SLNET\SLNET_GitHub\101492265\Exploring-Design-Verifier-master\priority_01_error.slx</t>
  </si>
  <si>
    <t xml:space="preserve">C:\tmp\obfmodels\o34.slx</t>
  </si>
  <si>
    <t xml:space="preserve">Mon Dec 29 05:50:29 2014</t>
  </si>
  <si>
    <t xml:space="preserve">C:\work\data\SLNET\SLNET_GitHub\101492265\Exploring-Design-Verifier-master\priority_01_prove.slx</t>
  </si>
  <si>
    <t xml:space="preserve">C:\tmp\obfmodels\o35.slx</t>
  </si>
  <si>
    <t xml:space="preserve">Mon Dec 29 05:48:52 2014</t>
  </si>
  <si>
    <t xml:space="preserve">C:\work\data\SLNET\SLNET_GitHub\101492265\Exploring-Design-Verifier-master\priority_prove.slx</t>
  </si>
  <si>
    <t xml:space="preserve">C:\tmp\obfmodels\o36.slx</t>
  </si>
  <si>
    <t xml:space="preserve">Mon Dec 29 05:48:23 2014</t>
  </si>
  <si>
    <t xml:space="preserve">C:\work\data\SLNET\SLNET_GitHub\101492265\Exploring-Design-Verifier-master\rate_limit_prove.slx</t>
  </si>
  <si>
    <t xml:space="preserve">C:\tmp\obfmodels\o37.slx</t>
  </si>
  <si>
    <t xml:space="preserve">Tue Dec 23 14:28:54 2014</t>
  </si>
  <si>
    <t xml:space="preserve">C:\work\data\SLNET\SLNET_GitHub\101492265\Exploring-Design-Verifier-master\window_counter_prove.slx</t>
  </si>
  <si>
    <t xml:space="preserve">C:\tmp\obfmodels\o38.slx</t>
  </si>
  <si>
    <t xml:space="preserve">Tue Dec 23 11:59:28 2014</t>
  </si>
  <si>
    <t xml:space="preserve">C:\work\data\SLNET\SLNET_GitHub\101492265\Exploring-Design-Verifier-master\window_counter_test.slx</t>
  </si>
  <si>
    <t xml:space="preserve">C:\tmp\obfmodels\o39.slx</t>
  </si>
  <si>
    <t xml:space="preserve">Tue Dec 23 13:25:23 2014</t>
  </si>
  <si>
    <t xml:space="preserve">C:\work\data\SLNET\SLNET_GitHub\101492265\Exploring-Design-Verifier-master\wow_correct_prove.slx</t>
  </si>
  <si>
    <t xml:space="preserve">C:\tmp\obfmodels\o40.slx</t>
  </si>
  <si>
    <t xml:space="preserve">Tue Dec 23 12:47:11 2014</t>
  </si>
  <si>
    <t xml:space="preserve">C:\work\data\SLNET\SLNET_GitHub\101492265\Exploring-Design-Verifier-master\wow_fail_prove.slx</t>
  </si>
  <si>
    <t xml:space="preserve">C:\tmp\obfmodels\o41.slx</t>
  </si>
  <si>
    <t xml:space="preserve">Tue Dec 23 13:08:10 2014</t>
  </si>
  <si>
    <t xml:space="preserve">C:\work\data\SLNET\SLNET_GitHub\101492962\Exploring-Simulink-Design-Verifier-2-master\mode_transit_test.slx</t>
  </si>
  <si>
    <t xml:space="preserve">C:\tmp\obfmodels\o42.slx</t>
  </si>
  <si>
    <t xml:space="preserve">Sat Jun 20 23:35:53 2015</t>
  </si>
  <si>
    <t xml:space="preserve">C:\work\data\SLNET\SLNET_GitHub\101492962\Exploring-Simulink-Design-Verifier-2-master\mode_transit_testr.slx</t>
  </si>
  <si>
    <t xml:space="preserve">C:\tmp\obfmodels\o43.slx</t>
  </si>
  <si>
    <t xml:space="preserve">Sun Jun 21 20:39:04 2015</t>
  </si>
  <si>
    <t xml:space="preserve">C:\work\data\SLNET\SLNET_GitHub\101492962\Exploring-Simulink-Design-Verifier-2-master\mutant1.slx</t>
  </si>
  <si>
    <t xml:space="preserve">C:\tmp\obfmodels\o44.slx</t>
  </si>
  <si>
    <t xml:space="preserve">Sun Jun 21 20:38:45 2015</t>
  </si>
  <si>
    <t xml:space="preserve">C:\work\data\SLNET\SLNET_GitHub\101492962\Exploring-Simulink-Design-Verifier-2-master\mutant1_sdv_prove.slx</t>
  </si>
  <si>
    <t xml:space="preserve">C:\tmp\obfmodels\o45.slx</t>
  </si>
  <si>
    <t xml:space="preserve">Sun Jun 21 18:00:03 2015</t>
  </si>
  <si>
    <t xml:space="preserve">C:\work\data\SLNET\SLNET_GitHub\101492962\Exploring-Simulink-Design-Verifier-2-master\mutant2.slx</t>
  </si>
  <si>
    <t xml:space="preserve">C:\tmp\obfmodels\o46.slx</t>
  </si>
  <si>
    <t xml:space="preserve">Sun Jun 21 20:38:26 2015</t>
  </si>
  <si>
    <t xml:space="preserve">C:\work\data\SLNET\SLNET_GitHub\101492962\Exploring-Simulink-Design-Verifier-2-master\mutant2_sdv_prove.slx</t>
  </si>
  <si>
    <t xml:space="preserve">C:\tmp\obfmodels\o47.slx</t>
  </si>
  <si>
    <t xml:space="preserve">Sun Jun 21 17:55:40 2015</t>
  </si>
  <si>
    <t xml:space="preserve">C:\work\data\SLNET\SLNET_GitHub\101492962\Exploring-Simulink-Design-Verifier-2-master\mutant3.slx</t>
  </si>
  <si>
    <t xml:space="preserve">C:\tmp\obfmodels\o48.slx</t>
  </si>
  <si>
    <t xml:space="preserve">Sun Jun 21 20:38:03 2015</t>
  </si>
  <si>
    <t xml:space="preserve">C:\work\data\SLNET\SLNET_GitHub\101492962\Exploring-Simulink-Design-Verifier-2-master\mutant3_sdv_prove.slx</t>
  </si>
  <si>
    <t xml:space="preserve">C:\tmp\obfmodels\o49.slx</t>
  </si>
  <si>
    <t xml:space="preserve">Sun Jun 21 17:59:00 2015</t>
  </si>
  <si>
    <t xml:space="preserve">C:\work\data\SLNET\SLNET_GitHub\101492962\Exploring-Simulink-Design-Verifier-2-master\mutant4.slx</t>
  </si>
  <si>
    <t xml:space="preserve">C:\tmp\obfmodels\o50.slx</t>
  </si>
  <si>
    <t xml:space="preserve">Sun Jun 21 20:37:31 2015</t>
  </si>
  <si>
    <t xml:space="preserve">C:\work\data\SLNET\SLNET_GitHub\101492962\Exploring-Simulink-Design-Verifier-2-master\mutant4_sdv_prove.slx</t>
  </si>
  <si>
    <t xml:space="preserve">C:\tmp\obfmodels\o51.slx</t>
  </si>
  <si>
    <t xml:space="preserve">Sun Jun 21 20:29:36 2015</t>
  </si>
  <si>
    <t xml:space="preserve">C:\work\data\SLNET\SLNET_GitHub\101492962\Exploring-Simulink-Design-Verifier-2-master\mutant5.slx</t>
  </si>
  <si>
    <t xml:space="preserve">C:\tmp\obfmodels\o52.slx</t>
  </si>
  <si>
    <t xml:space="preserve">Sun Jun 21 20:40:21 2015</t>
  </si>
  <si>
    <t xml:space="preserve">C:\work\data\SLNET\SLNET_GitHub\101492962\Exploring-Simulink-Design-Verifier-2-master\mutant5_sdv_prove.slx</t>
  </si>
  <si>
    <t xml:space="preserve">C:\tmp\obfmodels\o53.slx</t>
  </si>
  <si>
    <t xml:space="preserve">Sun Jun 21 20:17:02 2015</t>
  </si>
  <si>
    <t xml:space="preserve">C:\work\data\SLNET\SLNET_GitHub\101492962\Exploring-Simulink-Design-Verifier-2-master\mutant6.slx</t>
  </si>
  <si>
    <t xml:space="preserve">C:\tmp\obfmodels\o54.slx</t>
  </si>
  <si>
    <t xml:space="preserve">Sun Jun 21 20:41:50 2015</t>
  </si>
  <si>
    <t xml:space="preserve">C:\work\data\SLNET\SLNET_GitHub\101492962\Exploring-Simulink-Design-Verifier-2-master\mutant6_sdv_prove.slx</t>
  </si>
  <si>
    <t xml:space="preserve">C:\tmp\obfmodels\o55.slx</t>
  </si>
  <si>
    <t xml:space="preserve">Sun Jun 21 20:30:22 2015</t>
  </si>
  <si>
    <t xml:space="preserve">C:\work\data\SLNET\SLNET_GitHub\101492962\Exploring-Simulink-Design-Verifier-2-master\mutant7.slx</t>
  </si>
  <si>
    <t xml:space="preserve">C:\tmp\obfmodels\o56.slx</t>
  </si>
  <si>
    <t xml:space="preserve">Sun Jun 21 20:43:10 2015</t>
  </si>
  <si>
    <t xml:space="preserve">C:\work\data\SLNET\SLNET_GitHub\101492962\Exploring-Simulink-Design-Verifier-2-master\mutant7_sdv_prove.slx</t>
  </si>
  <si>
    <t xml:space="preserve">C:\tmp\obfmodels\o57.slx</t>
  </si>
  <si>
    <t xml:space="preserve">Sun Jun 21 20:31:13 2015</t>
  </si>
  <si>
    <t xml:space="preserve">C:\work\data\SLNET\SLNET_GitHub\101492962\Exploring-Simulink-Design-Verifier-2-master\mutant8.slx</t>
  </si>
  <si>
    <t xml:space="preserve">C:\tmp\obfmodels\o58.slx</t>
  </si>
  <si>
    <t xml:space="preserve">Sun Jun 21 20:47:12 2015</t>
  </si>
  <si>
    <t xml:space="preserve">C:\work\data\SLNET\SLNET_GitHub\101492962\Exploring-Simulink-Design-Verifier-2-master\mutant9.slx</t>
  </si>
  <si>
    <t xml:space="preserve">C:\tmp\obfmodels\o59.slx</t>
  </si>
  <si>
    <t xml:space="preserve">Sun Jun 21 20:45:19 2015</t>
  </si>
  <si>
    <t xml:space="preserve">C:\work\data\SLNET\SLNET_GitHub\101492962\Exploring-Simulink-Design-Verifier-2-master\mutant9_sdv_prove.slx</t>
  </si>
  <si>
    <t xml:space="preserve">C:\tmp\obfmodels\o60.slx</t>
  </si>
  <si>
    <t xml:space="preserve">Sun Jun 21 20:31:38 2015</t>
  </si>
  <si>
    <t xml:space="preserve">C:\work\data\SLNET\SLNET_GitHub\101503839\CompleteAttDetSim-master\CompleteAttDetSim.slx</t>
  </si>
  <si>
    <t xml:space="preserve">C:\tmp\obfmodels\o61.slx</t>
  </si>
  <si>
    <t xml:space="preserve">Sat Aug 26 19:55:37 2017</t>
  </si>
  <si>
    <t xml:space="preserve">C:\work\data\SLNET\SLNET_GitHub\101972616\SIMULINK-Models-master\SignalExample.slx</t>
  </si>
  <si>
    <t xml:space="preserve">C:\tmp\obfmodels\o62.slx</t>
  </si>
  <si>
    <t xml:space="preserve">Thu Aug 31 10:25:41 2017</t>
  </si>
  <si>
    <t xml:space="preserve">C:\work\data\SLNET\SLNET_GitHub\102132505\insulin-glucose-model-master\CL3_prob3_v2.slx</t>
  </si>
  <si>
    <t xml:space="preserve">C:\tmp\obfmodels\o63.slx</t>
  </si>
  <si>
    <t xml:space="preserve">Wed Feb 04 17:16:00 2015</t>
  </si>
  <si>
    <t xml:space="preserve">C:\work\data\SLNET\SLNET_GitHub\102132505\insulin-glucose-model-master\clab3_1_sim.slx</t>
  </si>
  <si>
    <t xml:space="preserve">C:\tmp\obfmodels\o64.slx</t>
  </si>
  <si>
    <t xml:space="preserve">Wed Feb 11 13:53:23 2015</t>
  </si>
  <si>
    <t xml:space="preserve">C:\work\data\SLNET\SLNET_GitHub\102132505\insulin-glucose-model-master\clab_3_2_sim.slx</t>
  </si>
  <si>
    <t xml:space="preserve">C:\tmp\obfmodels\o65.slx</t>
  </si>
  <si>
    <t xml:space="preserve">Fri Feb 13 18:19:39 2015</t>
  </si>
  <si>
    <t xml:space="preserve">C:\work\data\SLNET\SLNET_GitHub\102423583\python_SimulinkDLL-master\Example\dllModel.slx</t>
  </si>
  <si>
    <t xml:space="preserve">C:\tmp\obfmodels\o66.slx</t>
  </si>
  <si>
    <t xml:space="preserve">Fri May 19 07:17:30 2017</t>
  </si>
  <si>
    <t xml:space="preserve">C:\work\data\SLNET\SLNET_GitHub\102423583\python_SimulinkDLL-master\first_order_tf\first_order_tf.slx</t>
  </si>
  <si>
    <t xml:space="preserve">C:\tmp\obfmodels\o67.slx</t>
  </si>
  <si>
    <t xml:space="preserve">Fri May 19 17:26:24 2017</t>
  </si>
  <si>
    <t xml:space="preserve">ode1</t>
  </si>
  <si>
    <t xml:space="preserve">C:\work\data\SLNET\SLNET_GitHub\102571059\Automated-Paint-Brush-master\factory_test.slx</t>
  </si>
  <si>
    <t xml:space="preserve">C:\tmp\obfmodels\o68.slx</t>
  </si>
  <si>
    <t xml:space="preserve">Fri Dec 02 07:01:47 2016</t>
  </si>
  <si>
    <t xml:space="preserve">C:\work\data\SLNET\SLNET_GitHub\103150316\AS-Parallel-Serial-master\ParallelSystem.slx</t>
  </si>
  <si>
    <t xml:space="preserve">C:\tmp\obfmodels\o69.slx</t>
  </si>
  <si>
    <t xml:space="preserve">Mon Sep 11 17:19:58 2017</t>
  </si>
  <si>
    <t xml:space="preserve">ode3</t>
  </si>
  <si>
    <t xml:space="preserve">C:\work\data\SLNET\SLNET_GitHub\103150316\AS-Parallel-Serial-master\SerialSystem.slx</t>
  </si>
  <si>
    <t xml:space="preserve">C:\tmp\obfmodels\o70.slx</t>
  </si>
  <si>
    <t xml:space="preserve">Mon Sep 11 15:52:50 2017</t>
  </si>
  <si>
    <t xml:space="preserve">C:\work\data\SLNET\SLNET_GitHub\103269463\uuv-master\extra\rovSim_trj.slx</t>
  </si>
  <si>
    <t xml:space="preserve">C:\tmp\obfmodels\o71.slx</t>
  </si>
  <si>
    <t xml:space="preserve">Mon Oct 09 15:05:28 2017</t>
  </si>
  <si>
    <t xml:space="preserve">ode4</t>
  </si>
  <si>
    <t xml:space="preserve">C:\work\data\SLNET\SLNET_GitHub\103269463\uuv-master\models\rovSim_los.slx</t>
  </si>
  <si>
    <t xml:space="preserve">C:\tmp\obfmodels\o72.slx</t>
  </si>
  <si>
    <t xml:space="preserve">Sat Nov 11 11:12:10 2017</t>
  </si>
  <si>
    <t xml:space="preserve">C:\work\data\SLNET\SLNET_GitHub\103269463\uuv-master\models\uuvSim_simple.slx</t>
  </si>
  <si>
    <t xml:space="preserve">C:\tmp\obfmodels\o73.slx</t>
  </si>
  <si>
    <t xml:space="preserve">Sat Nov 11 11:10:36 2017</t>
  </si>
  <si>
    <t xml:space="preserve">C:\work\data\SLNET\SLNET_GitHub\104482101\lib_DEVKITMPC5744P-master\devkit_mpc5744p.slx</t>
  </si>
  <si>
    <t xml:space="preserve">C:\tmp\obfmodels\o74.slx</t>
  </si>
  <si>
    <t xml:space="preserve">Fri Sep 22 08:41:43 2017</t>
  </si>
  <si>
    <t xml:space="preserve">VariableStepAuto</t>
  </si>
  <si>
    <t xml:space="preserve">C:\work\data\SLNET\SLNET_GitHub\105222275\cf-geometric-matlab-master\cf_model.slx</t>
  </si>
  <si>
    <t xml:space="preserve">C:\tmp\obfmodels\o75.slx</t>
  </si>
  <si>
    <t xml:space="preserve">Sat Dec 03 08:55:40 2016</t>
  </si>
  <si>
    <t xml:space="preserve">C:\work\data\SLNET\SLNET_GitHub\105565244\ELEC341-master\printer\printer.slx</t>
  </si>
  <si>
    <t xml:space="preserve">C:\tmp\obfmodels\o76.slx</t>
  </si>
  <si>
    <t xml:space="preserve">Sat Dec 02 09:10:30 2017</t>
  </si>
  <si>
    <t xml:space="preserve">C:\work\data\SLNET\SLNET_GitHub\105565244\ELEC341-master\printer\printer_2017a.slx</t>
  </si>
  <si>
    <t xml:space="preserve">C:\tmp\obfmodels\o77.slx</t>
  </si>
  <si>
    <t xml:space="preserve">Fri Dec 01 21:08:01 2017</t>
  </si>
  <si>
    <t xml:space="preserve">C:\work\data\SLNET\SLNET_GitHub\10687821\microdaq_ert-master\blocks\microdaq_lib.slx</t>
  </si>
  <si>
    <t xml:space="preserve">C:\tmp\obfmodels\o78.slx</t>
  </si>
  <si>
    <t xml:space="preserve">Tue Dec 09 13:27:25 2014</t>
  </si>
  <si>
    <t xml:space="preserve">C:\work\data\SLNET\SLNET_GitHub\10687821\microdaq_ert-master\demos\mdaq_adc.slx</t>
  </si>
  <si>
    <t xml:space="preserve">C:\tmp\obfmodels\o79.slx</t>
  </si>
  <si>
    <t xml:space="preserve">Tue Dec 09 13:33:45 2014</t>
  </si>
  <si>
    <t xml:space="preserve">C:\work\data\SLNET\SLNET_GitHub\10687821\microdaq_ert-master\demos\mdaq_analog.slx</t>
  </si>
  <si>
    <t xml:space="preserve">C:\tmp\obfmodels\o80.slx</t>
  </si>
  <si>
    <t xml:space="preserve">Tue Dec 09 13:34:18 2014</t>
  </si>
  <si>
    <t xml:space="preserve">C:\work\data\SLNET\SLNET_GitHub\10687821\microdaq_ert-master\demos\mdaq_dac.slx</t>
  </si>
  <si>
    <t xml:space="preserve">C:\tmp\obfmodels\o81.slx</t>
  </si>
  <si>
    <t xml:space="preserve">Wed Jul 10 15:17:35 2013</t>
  </si>
  <si>
    <t xml:space="preserve">C:\work\data\SLNET\SLNET_GitHub\10687821\microdaq_ert-master\demos\mdaq_fft.slx</t>
  </si>
  <si>
    <t xml:space="preserve">C:\tmp\obfmodels\o82.slx</t>
  </si>
  <si>
    <t xml:space="preserve">Mon Jul 01 15:45:05 2013</t>
  </si>
  <si>
    <t xml:space="preserve">C:\work\data\SLNET\SLNET_GitHub\10687821\microdaq_ert-master\demos\mdaq_mdlref.slx</t>
  </si>
  <si>
    <t xml:space="preserve">C:\tmp\obfmodels\o83.slx</t>
  </si>
  <si>
    <t xml:space="preserve">Mon Jul 01 15:46:57 2013</t>
  </si>
  <si>
    <t xml:space="preserve">C:\work\data\SLNET\SLNET_GitHub\10687821\microdaq_ert-master\demos\mdaq_pilbuf.slx</t>
  </si>
  <si>
    <t xml:space="preserve">C:\tmp\obfmodels\o84.slx</t>
  </si>
  <si>
    <t xml:space="preserve">Wed Jul 03 19:34:49 2013</t>
  </si>
  <si>
    <t xml:space="preserve">C:\work\data\SLNET\SLNET_GitHub\10687821\microdaq_ert-master\demos\mdaq_vipstab.slx</t>
  </si>
  <si>
    <t xml:space="preserve">C:\tmp\obfmodels\o85.slx</t>
  </si>
  <si>
    <t xml:space="preserve">Mon Jul 01 14:07:26 2013</t>
  </si>
  <si>
    <t xml:space="preserve">C:\work\data\SLNET\SLNET_GitHub\10687821\microdaq_ert-master\demos\mdaqdemo_adc.slx</t>
  </si>
  <si>
    <t xml:space="preserve">C:\tmp\obfmodels\o86.slx</t>
  </si>
  <si>
    <t xml:space="preserve">Fri Jul 05 15:31:14 2013</t>
  </si>
  <si>
    <t xml:space="preserve">C:\work\data\SLNET\SLNET_GitHub\10687821\microdaq_ert-master\demos\mdaqdemo_analog.slx</t>
  </si>
  <si>
    <t xml:space="preserve">C:\tmp\obfmodels\o87.slx</t>
  </si>
  <si>
    <t xml:space="preserve">Thu Jul 11 11:20:17 2013</t>
  </si>
  <si>
    <t xml:space="preserve">C:\work\data\SLNET\SLNET_GitHub\10687821\microdaq_ert-master\demos\mdaqdemo_enc.slx</t>
  </si>
  <si>
    <t xml:space="preserve">C:\tmp\obfmodels\o88.slx</t>
  </si>
  <si>
    <t xml:space="preserve">Tue Dec 09 13:35:39 2014</t>
  </si>
  <si>
    <t xml:space="preserve">C:\work\data\SLNET\SLNET_GitHub\10687821\microdaq_ert-master\demos\mdaqdemo_ext.slx</t>
  </si>
  <si>
    <t xml:space="preserve">C:\tmp\obfmodels\o89.slx</t>
  </si>
  <si>
    <t xml:space="preserve">Tue Dec 09 13:43:13 2014</t>
  </si>
  <si>
    <t xml:space="preserve">C:\work\data\SLNET\SLNET_GitHub\10687821\microdaq_ert-master\demos\mdaqdemo_extbuf.slx</t>
  </si>
  <si>
    <t xml:space="preserve">C:\tmp\obfmodels\o90.slx</t>
  </si>
  <si>
    <t xml:space="preserve">Tue Feb 04 10:11:39 2014</t>
  </si>
  <si>
    <t xml:space="preserve">C:\work\data\SLNET\SLNET_GitHub\10687821\microdaq_ert-master\demos\mdaqdemo_fft.slx</t>
  </si>
  <si>
    <t xml:space="preserve">C:\tmp\obfmodels\o91.slx</t>
  </si>
  <si>
    <t xml:space="preserve">Mon Jul 01 15:47:44 2013</t>
  </si>
  <si>
    <t xml:space="preserve">C:\work\data\SLNET\SLNET_GitHub\10687821\microdaq_ert-master\demos\mdaqdemo_led.slx</t>
  </si>
  <si>
    <t xml:space="preserve">C:\tmp\obfmodels\o92.slx</t>
  </si>
  <si>
    <t xml:space="preserve">Tue Dec 09 13:43:35 2014</t>
  </si>
  <si>
    <t xml:space="preserve">C:\work\data\SLNET\SLNET_GitHub\10687821\microdaq_ert-master\demos\mdaqdemo_led_mlink.slx</t>
  </si>
  <si>
    <t xml:space="preserve">C:\tmp\obfmodels\o93.slx</t>
  </si>
  <si>
    <t xml:space="preserve">Tue Dec 09 13:43:57 2014</t>
  </si>
  <si>
    <t xml:space="preserve">C:\work\data\SLNET\SLNET_GitHub\10687821\microdaq_ert-master\demos\mdaqdemo_mem.slx</t>
  </si>
  <si>
    <t xml:space="preserve">C:\tmp\obfmodels\o94.slx</t>
  </si>
  <si>
    <t xml:space="preserve">Tue Dec 09 13:40:52 2014</t>
  </si>
  <si>
    <t xml:space="preserve">C:\work\data\SLNET\SLNET_GitHub\10687821\microdaq_ert-master\demos\mdaqdemo_pil.slx</t>
  </si>
  <si>
    <t xml:space="preserve">C:\tmp\obfmodels\o95.slx</t>
  </si>
  <si>
    <t xml:space="preserve">Mon Jul 01 15:51:48 2013</t>
  </si>
  <si>
    <t xml:space="preserve">C:\work\data\SLNET\SLNET_GitHub\10687821\microdaq_ert-master\demos\mdaqdemo_pilbuf.slx</t>
  </si>
  <si>
    <t xml:space="preserve">C:\tmp\obfmodels\o96.slx</t>
  </si>
  <si>
    <t xml:space="preserve">Thu Jul 04 11:06:26 2013</t>
  </si>
  <si>
    <t xml:space="preserve">C:\work\data\SLNET\SLNET_GitHub\10687821\microdaq_ert-master\demos\mdaqdemo_testanalog.slx</t>
  </si>
  <si>
    <t xml:space="preserve">C:\tmp\obfmodels\o97.slx</t>
  </si>
  <si>
    <t xml:space="preserve">Tue Dec 09 13:58:06 2014</t>
  </si>
  <si>
    <t xml:space="preserve">C:\work\data\SLNET\SLNET_GitHub\10687821\microdaq_ert-master\demos\mdaqdemo_trecv.slx</t>
  </si>
  <si>
    <t xml:space="preserve">C:\tmp\obfmodels\o98.slx</t>
  </si>
  <si>
    <t xml:space="preserve">Tue Dec 09 13:29:13 2014</t>
  </si>
  <si>
    <t xml:space="preserve">C:\work\data\SLNET\SLNET_GitHub\10687821\microdaq_ert-master\demos\mdaqdemo_tsend.slx</t>
  </si>
  <si>
    <t xml:space="preserve">C:\tmp\obfmodels\o99.slx</t>
  </si>
  <si>
    <t xml:space="preserve">Tue Dec 09 13:29:19 2014</t>
  </si>
  <si>
    <t xml:space="preserve">C:\work\data\SLNET\SLNET_GitHub\10687821\microdaq_ert-master\demos\mdaqdemo_uart.slx</t>
  </si>
  <si>
    <t xml:space="preserve">C:\tmp\obfmodels\o100.slx</t>
  </si>
  <si>
    <t xml:space="preserve">Tue Dec 09 13:40:22 2014</t>
  </si>
  <si>
    <t xml:space="preserve">C:\work\data\SLNET\SLNET_GitHub\10687821\microdaq_ert-master\demos\mdaqdemo_urecv.slx</t>
  </si>
  <si>
    <t xml:space="preserve">C:\tmp\obfmodels\o101.slx</t>
  </si>
  <si>
    <t xml:space="preserve">Tue Dec 09 09:51:37 2014</t>
  </si>
  <si>
    <t xml:space="preserve">C:\work\data\SLNET\SLNET_GitHub\10687821\microdaq_ert-master\demos\mdaqdemo_urecv_hst.slx</t>
  </si>
  <si>
    <t xml:space="preserve">C:\tmp\obfmodels\o102.slx</t>
  </si>
  <si>
    <t xml:space="preserve">Fri Dec 05 11:29:54 2014</t>
  </si>
  <si>
    <t xml:space="preserve">C:\work\data\SLNET\SLNET_GitHub\10687821\microdaq_ert-master\demos\mdaqdemo_usend.slx</t>
  </si>
  <si>
    <t xml:space="preserve">C:\tmp\obfmodels\o103.slx</t>
  </si>
  <si>
    <t xml:space="preserve">Tue Dec 09 09:51:06 2014</t>
  </si>
  <si>
    <t xml:space="preserve">C:\work\data\SLNET\SLNET_GitHub\10687821\microdaq_ert-master\demos\mdaqdemo_usend_hst.slx</t>
  </si>
  <si>
    <t xml:space="preserve">C:\tmp\obfmodels\o104.slx</t>
  </si>
  <si>
    <t xml:space="preserve">Fri Dec 05 11:27:30 2014</t>
  </si>
  <si>
    <t xml:space="preserve">C:\work\data\SLNET\SLNET_GitHub\10687821\microdaq_ert-master\demos\mdaqdemo_vs.slx</t>
  </si>
  <si>
    <t xml:space="preserve">C:\tmp\obfmodels\o105.slx</t>
  </si>
  <si>
    <t xml:space="preserve">Mon Jul 01 15:52:07 2013</t>
  </si>
  <si>
    <t xml:space="preserve">C:\work\data\SLNET\SLNET_GitHub\10687821\microdaq_ert-master\demos\mdaqdemos_rc_controller.slx</t>
  </si>
  <si>
    <t xml:space="preserve">C:\tmp\obfmodels\o106.slx</t>
  </si>
  <si>
    <t xml:space="preserve">Tue Dec 09 13:39:35 2014</t>
  </si>
  <si>
    <t xml:space="preserve">C:\work\data\SLNET\SLNET_GitHub\108085380\simulink_mavlink-master\examples\example_use_sfunctions.slx</t>
  </si>
  <si>
    <t xml:space="preserve">C:\tmp\obfmodels\o107.slx</t>
  </si>
  <si>
    <t xml:space="preserve">Mon Dec 04 08:06:25 2017</t>
  </si>
  <si>
    <t xml:space="preserve">C:\work\data\SLNET\SLNET_GitHub\110245018\arduino_CAN-master\arduino_CAN_library.slx</t>
  </si>
  <si>
    <t xml:space="preserve">C:\tmp\obfmodels\o108.slx</t>
  </si>
  <si>
    <t xml:space="preserve">Fri Dec 08 12:10:13 2017</t>
  </si>
  <si>
    <t xml:space="preserve">C:\work\data\SLNET\SLNET_GitHub\110245018\arduino_CAN-master\build_sfunctions\arduino_CAN_sfunction_builder.slx</t>
  </si>
  <si>
    <t xml:space="preserve">C:\tmp\obfmodels\o109.slx</t>
  </si>
  <si>
    <t xml:space="preserve">Fri Dec 08 11:49:34 2017</t>
  </si>
  <si>
    <t xml:space="preserve">C:\work\data\SLNET\SLNET_GitHub\110245018\arduino_CAN-master\examples\packandunpack\arduino_CAN_packandunpack_example.slx</t>
  </si>
  <si>
    <t xml:space="preserve">C:\tmp\obfmodels\o110.slx</t>
  </si>
  <si>
    <t xml:space="preserve">Tue Jan 30 14:23:24 2018</t>
  </si>
  <si>
    <t xml:space="preserve">C:\work\data\SLNET\SLNET_GitHub\110245018\arduino_CAN-master\examples\simple\arduino_CAN_simple_example.slx</t>
  </si>
  <si>
    <t xml:space="preserve">C:\tmp\obfmodels\o111.slx</t>
  </si>
  <si>
    <t xml:space="preserve">Tue Jan 30 14:27:05 2018</t>
  </si>
  <si>
    <t xml:space="preserve">C:\work\data\SLNET\SLNET_GitHub\111106878\SBGC-Simulink-master\gimbal_communication.slx</t>
  </si>
  <si>
    <t xml:space="preserve">C:\tmp\obfmodels\o112.slx</t>
  </si>
  <si>
    <t xml:space="preserve">Mon Nov 27 17:13:55 2017</t>
  </si>
  <si>
    <t xml:space="preserve">C:\work\data\SLNET\SLNET_GitHub\111930670\Lego_nxt_car-master\ModelingLogic_RobotControl\ModelingLogic_RobotControl\models\Logic_RobotControl.slx</t>
  </si>
  <si>
    <t xml:space="preserve">C:\tmp\obfmodels\o113.slx</t>
  </si>
  <si>
    <t xml:space="preserve">Thu May 23 13:44:12 2013</t>
  </si>
  <si>
    <t xml:space="preserve">C:\work\data\SLNET\SLNET_GitHub\112208578\SimulinkToolchain-master\Matlab_UsefulStuff\BatchSimulation\batchSimulationExample\PID_Controller.slx</t>
  </si>
  <si>
    <t xml:space="preserve">C:\tmp\obfmodels\o114.slx</t>
  </si>
  <si>
    <t xml:space="preserve">Sat Mar 25 20:57:53 2017</t>
  </si>
  <si>
    <t xml:space="preserve">C:\work\data\SLNET\SLNET_GitHub\112208578\SimulinkToolchain-master\Matlab_UsefulStuff\StartSkript\MinimalExample\MinimalExample.slx</t>
  </si>
  <si>
    <t xml:space="preserve">C:\tmp\obfmodels\o115.slx</t>
  </si>
  <si>
    <t xml:space="preserve">Wed Nov 01 14:38:23 2017</t>
  </si>
  <si>
    <t xml:space="preserve">C:\work\data\SLNET\SLNET_GitHub\112226140\SimulinkBlock_RehaMove3-master\LIB_RehaMove3.slx</t>
  </si>
  <si>
    <t xml:space="preserve">C:\tmp\obfmodels\o116.slx</t>
  </si>
  <si>
    <t xml:space="preserve">Sun Nov 03 19:45:08 2019</t>
  </si>
  <si>
    <t xml:space="preserve">C:\work\data\SLNET\SLNET_GitHub\112226140\SimulinkBlock_RehaMove3-master\examples\block_RehaMove3\test_RehaMove3_block__LowLevel1.slx</t>
  </si>
  <si>
    <t xml:space="preserve">C:\tmp\obfmodels\o117.slx</t>
  </si>
  <si>
    <t xml:space="preserve">Fri Aug 30 11:06:54 2019</t>
  </si>
  <si>
    <t xml:space="preserve">C:\work\data\SLNET\SLNET_GitHub\112226140\SimulinkBlock_RehaMove3-master\examples\block_RehaMove3\test_RehaMove3_block__LowLevel1_simple.slx</t>
  </si>
  <si>
    <t xml:space="preserve">C:\tmp\obfmodels\o118.slx</t>
  </si>
  <si>
    <t xml:space="preserve">Fri Aug 30 11:05:18 2019</t>
  </si>
  <si>
    <t xml:space="preserve">C:\work\data\SLNET\SLNET_GitHub\112226140\SimulinkBlock_RehaMove3-master\examples\block_RehaMove3\test_RehaMove3_block__LowLevel2.slx</t>
  </si>
  <si>
    <t xml:space="preserve">C:\tmp\obfmodels\o119.slx</t>
  </si>
  <si>
    <t xml:space="preserve">Fri Aug 30 11:08:28 2019</t>
  </si>
  <si>
    <t xml:space="preserve">C:\work\data\SLNET\SLNET_GitHub\112226140\SimulinkBlock_RehaMove3-master\examples\block_RehaMove3\test_RehaMove3_block__MidLevel.slx</t>
  </si>
  <si>
    <t xml:space="preserve">C:\tmp\obfmodels\o120.slx</t>
  </si>
  <si>
    <t xml:space="preserve">Fri Aug 30 11:09:57 2019</t>
  </si>
  <si>
    <t xml:space="preserve">C:\work\data\SLNET\SLNET_GitHub\112515499\ros_sim_template-master\src\dbx_control.slx</t>
  </si>
  <si>
    <t xml:space="preserve">C:\tmp\obfmodels\o121.slx</t>
  </si>
  <si>
    <t xml:space="preserve">Wed Nov 29 22:08:59 2017</t>
  </si>
  <si>
    <t xml:space="preserve">C:\work\data\SLNET\SLNET_GitHub\116579475\FoldingMechanisms-master\FoldingMechanisms.slx</t>
  </si>
  <si>
    <t xml:space="preserve">C:\tmp\obfmodels\o122.slx</t>
  </si>
  <si>
    <t xml:space="preserve">Wed May 23 14:40:41 2018</t>
  </si>
  <si>
    <t xml:space="preserve">C:\work\data\SLNET\SLNET_GitHub\120771995\car-following-model-master\car_following_model.slx</t>
  </si>
  <si>
    <t xml:space="preserve">C:\tmp\obfmodels\o123.slx</t>
  </si>
  <si>
    <t xml:space="preserve">Thu Mar 15 11:49:07 2018</t>
  </si>
  <si>
    <t xml:space="preserve">C:\work\data\SLNET\SLNET_GitHub\121041400\CU-Hyperloop-master\FullSystemSim.slx</t>
  </si>
  <si>
    <t xml:space="preserve">C:\tmp\obfmodels\o124.slx</t>
  </si>
  <si>
    <t xml:space="preserve">Sat Feb 10 20:46:30 2018</t>
  </si>
  <si>
    <t xml:space="preserve">C:\work\data\SLNET\SLNET_GitHub\121041400\CU-Hyperloop-master\HyperloopSimLibrary.slx</t>
  </si>
  <si>
    <t xml:space="preserve">C:\tmp\obfmodels\o125.slx</t>
  </si>
  <si>
    <t xml:space="preserve">Wed Mar 07 02:56:16 2018</t>
  </si>
  <si>
    <t xml:space="preserve">C:\work\data\SLNET\SLNET_GitHub\122128733\STM32_PIL_Example_Simulink-master\ExternalMode\stm32_external_mode.slx</t>
  </si>
  <si>
    <t xml:space="preserve">C:\tmp\obfmodels\o126.slx</t>
  </si>
  <si>
    <t xml:space="preserve">Mon Mar 12 09:52:10 2018</t>
  </si>
  <si>
    <t xml:space="preserve">C:\work\data\SLNET\SLNET_GitHub\122128733\STM32_PIL_Example_Simulink-master\Filter\IIR_Filter_int32.slx</t>
  </si>
  <si>
    <t xml:space="preserve">C:\tmp\obfmodels\o127.slx</t>
  </si>
  <si>
    <t xml:space="preserve">Mon Feb 19 13:24:29 2018</t>
  </si>
  <si>
    <t xml:space="preserve">C:\work\data\SLNET\SLNET_GitHub\122128733\STM32_PIL_Example_Simulink-master\Filter\Test_PIL_IIR_Filter.slx</t>
  </si>
  <si>
    <t xml:space="preserve">C:\tmp\obfmodels\o128.slx</t>
  </si>
  <si>
    <t xml:space="preserve">Tue Feb 20 04:38:29 2018</t>
  </si>
  <si>
    <t xml:space="preserve">C:\work\data\SLNET\SLNET_GitHub\122128733\STM32_PIL_Example_Simulink-master\General\Generic1.slx</t>
  </si>
  <si>
    <t xml:space="preserve">C:\tmp\obfmodels\o129.slx</t>
  </si>
  <si>
    <t xml:space="preserve">Tue Feb 20 23:24:20 2018</t>
  </si>
  <si>
    <t xml:space="preserve">C:\work\data\SLNET\SLNET_GitHub\122845055\Control-Systems-II-Labs-master\Lab1\Task1.slx</t>
  </si>
  <si>
    <t xml:space="preserve">C:\tmp\obfmodels\o130.slx</t>
  </si>
  <si>
    <t xml:space="preserve">Thu Mar 15 15:30:02 2018</t>
  </si>
  <si>
    <t xml:space="preserve">C:\work\data\SLNET\SLNET_GitHub\122845055\Control-Systems-II-Labs-master\Lab1\Task2.slx</t>
  </si>
  <si>
    <t xml:space="preserve">C:\tmp\obfmodels\o131.slx</t>
  </si>
  <si>
    <t xml:space="preserve">Thu Mar 15 15:36:45 2018</t>
  </si>
  <si>
    <t xml:space="preserve">C:\work\data\SLNET\SLNET_GitHub\122845055\Control-Systems-II-Labs-master\Lab1\Task3.slx</t>
  </si>
  <si>
    <t xml:space="preserve">C:\tmp\obfmodels\o132.slx</t>
  </si>
  <si>
    <t xml:space="preserve">Thu Mar 15 16:15:08 2018</t>
  </si>
  <si>
    <t xml:space="preserve">C:\work\data\SLNET\SLNET_GitHub\122845055\Control-Systems-II-Labs-master\Lab1\Task4.slx</t>
  </si>
  <si>
    <t xml:space="preserve">C:\tmp\obfmodels\o133.slx</t>
  </si>
  <si>
    <t xml:space="preserve">Thu Mar 15 16:20:34 2018</t>
  </si>
  <si>
    <t xml:space="preserve">C:\work\data\SLNET\SLNET_GitHub\122845055\Control-Systems-II-Labs-master\Lab2\Lab2Task1.slx</t>
  </si>
  <si>
    <t xml:space="preserve">C:\tmp\obfmodels\o134.slx</t>
  </si>
  <si>
    <t xml:space="preserve">Thu Mar 22 15:20:47 2018</t>
  </si>
  <si>
    <t xml:space="preserve">C:\work\data\SLNET\SLNET_GitHub\122845055\Control-Systems-II-Labs-master\Lab2\Lab2Task2.slx</t>
  </si>
  <si>
    <t xml:space="preserve">C:\tmp\obfmodels\o135.slx</t>
  </si>
  <si>
    <t xml:space="preserve">Thu Mar 22 16:19:47 2018</t>
  </si>
  <si>
    <t xml:space="preserve">C:\work\data\SLNET\SLNET_GitHub\122845055\Control-Systems-II-Labs-master\Lab2\Lab2Task3.slx</t>
  </si>
  <si>
    <t xml:space="preserve">C:\tmp\obfmodels\o136.slx</t>
  </si>
  <si>
    <t xml:space="preserve">Wed Mar 28 14:40:43 2018</t>
  </si>
  <si>
    <t xml:space="preserve">C:\work\data\SLNET\SLNET_GitHub\123222861\bonsai-simulink-master\examples\simulink-cartpole\simulink_cartpole.slx</t>
  </si>
  <si>
    <t xml:space="preserve">C:\tmp\obfmodels\o137.slx</t>
  </si>
  <si>
    <t xml:space="preserve">Fri Feb 09 02:45:55 2018</t>
  </si>
  <si>
    <t xml:space="preserve">C:\work\data\SLNET\SLNET_GitHub\123222861\bonsai-simulink-master\examples\simulink-househeat\simulink_househeat.slx</t>
  </si>
  <si>
    <t xml:space="preserve">C:\tmp\obfmodels\o138.slx</t>
  </si>
  <si>
    <t xml:space="preserve">Fri Feb 09 01:21:56 2018</t>
  </si>
  <si>
    <t xml:space="preserve">C:\work\data\SLNET\SLNET_GitHub\124280856\7DOF-Rail-Mounted-Arm-master\KR210.slx</t>
  </si>
  <si>
    <t xml:space="preserve">C:\tmp\obfmodels\o139.slx</t>
  </si>
  <si>
    <t xml:space="preserve">Sun Dec 24 15:33:39 2017</t>
  </si>
  <si>
    <t xml:space="preserve">C:\work\data\SLNET\SLNET_GitHub\124448612\Simulation-master\Controls\BionicFingerAssembly5b.slx</t>
  </si>
  <si>
    <t xml:space="preserve">C:\tmp\obfmodels\o140.slx</t>
  </si>
  <si>
    <t xml:space="preserve">Thu Mar 29 08:57:45 2018</t>
  </si>
  <si>
    <t xml:space="preserve">C:\work\data\SLNET\SLNET_GitHub\124448612\Simulation-master\Controls\BrownZhangControl.slx</t>
  </si>
  <si>
    <t xml:space="preserve">C:\tmp\obfmodels\o141.slx</t>
  </si>
  <si>
    <t xml:space="preserve">Wed Mar 28 21:59:56 2018</t>
  </si>
  <si>
    <t xml:space="preserve">C:\work\data\SLNET\SLNET_GitHub\124448612\Simulation-master\Controls\MechatronicModel.slx</t>
  </si>
  <si>
    <t xml:space="preserve">C:\tmp\obfmodels\o142.slx</t>
  </si>
  <si>
    <t xml:space="preserve">Sat Mar 31 22:41:00 2018</t>
  </si>
  <si>
    <t xml:space="preserve">C:\work\data\SLNET\SLNET_GitHub\124448612\Simulation-master\Electronics\EMG_circuit.slx</t>
  </si>
  <si>
    <t xml:space="preserve">C:\tmp\obfmodels\o143.slx</t>
  </si>
  <si>
    <t xml:space="preserve">Thu Oct 05 11:56:55 2017</t>
  </si>
  <si>
    <t xml:space="preserve">C:\work\data\SLNET\SLNET_GitHub\124448612\Simulation-master\Model\Finger2\Simulink\BionicFingerAssembly2.slx</t>
  </si>
  <si>
    <t xml:space="preserve">C:\tmp\obfmodels\o144.slx</t>
  </si>
  <si>
    <t xml:space="preserve">Wed Mar 21 20:21:52 2018</t>
  </si>
  <si>
    <t xml:space="preserve">C:\work\data\SLNET\SLNET_GitHub\124448612\Simulation-master\Model\Finger2\Simulink\PQ12.slx</t>
  </si>
  <si>
    <t xml:space="preserve">C:\tmp\obfmodels\o145.slx</t>
  </si>
  <si>
    <t xml:space="preserve">Wed Mar 07 06:22:16 2018</t>
  </si>
  <si>
    <t xml:space="preserve">C:\work\data\SLNET\SLNET_GitHub\124448612\Simulation-master\Model\Finger2\Simulink\elec_motor_linact.slx</t>
  </si>
  <si>
    <t xml:space="preserve">C:\tmp\obfmodels\o146.slx</t>
  </si>
  <si>
    <t xml:space="preserve">Wed Mar 07 06:16:44 2018</t>
  </si>
  <si>
    <t xml:space="preserve">C:\work\data\SLNET\SLNET_GitHub\124448612\Simulation-master\Model\Finger5\Simulink\BionicFingerAssembly5b.slx</t>
  </si>
  <si>
    <t xml:space="preserve">C:\tmp\obfmodels\o147.slx</t>
  </si>
  <si>
    <t xml:space="preserve">C:\work\data\SLNET\SLNET_GitHub\125677976\SimulinkArduinoExamples-master\Joystick.slx</t>
  </si>
  <si>
    <t xml:space="preserve">C:\tmp\obfmodels\o148.slx</t>
  </si>
  <si>
    <t xml:space="preserve">Sun Apr 08 23:16:50 2018</t>
  </si>
  <si>
    <t xml:space="preserve">C:\work\data\SLNET\SLNET_GitHub\125677976\SimulinkArduinoExamples-master\PushButton.slx</t>
  </si>
  <si>
    <t xml:space="preserve">C:\tmp\obfmodels\o149.slx</t>
  </si>
  <si>
    <t xml:space="preserve">Sat Mar 24 03:14:30 2018</t>
  </si>
  <si>
    <t xml:space="preserve">C:\work\data\SLNET\SLNET_GitHub\125677976\SimulinkArduinoExamples-master\PushButton_States.slx</t>
  </si>
  <si>
    <t xml:space="preserve">C:\tmp\obfmodels\o150.slx</t>
  </si>
  <si>
    <t xml:space="preserve">Sat Mar 24 03:25:45 2018</t>
  </si>
  <si>
    <t xml:space="preserve">C:\work\data\SLNET\SLNET_GitHub\125677976\SimulinkArduinoExamples-master\ReadInputPullUp.slx</t>
  </si>
  <si>
    <t xml:space="preserve">C:\tmp\obfmodels\o151.slx</t>
  </si>
  <si>
    <t xml:space="preserve">Sun Apr 08 22:20:31 2018</t>
  </si>
  <si>
    <t xml:space="preserve">C:\work\data\SLNET\SLNET_GitHub\125677976\SimulinkArduinoExamples-master\CustomLibrary\CustomLibrary.slx</t>
  </si>
  <si>
    <t xml:space="preserve">C:\tmp\obfmodels\o152.slx</t>
  </si>
  <si>
    <t xml:space="preserve">Sun Apr 08 23:14:53 2018</t>
  </si>
  <si>
    <t xml:space="preserve">C:\work\data\SLNET\SLNET_GitHub\125677976\SimulinkArduinoExamples-master\MultiRateDemo\Blink_1000ms.slx</t>
  </si>
  <si>
    <t xml:space="preserve">C:\tmp\obfmodels\o153.slx</t>
  </si>
  <si>
    <t xml:space="preserve">Sun Mar 18 15:25:54 2018</t>
  </si>
  <si>
    <t xml:space="preserve">C:\work\data\SLNET\SLNET_GitHub\125677976\SimulinkArduinoExamples-master\MultiRateDemo\Blink_500ms.slx</t>
  </si>
  <si>
    <t xml:space="preserve">C:\tmp\obfmodels\o154.slx</t>
  </si>
  <si>
    <t xml:space="preserve">Sun Mar 18 15:25:59 2018</t>
  </si>
  <si>
    <t xml:space="preserve">C:\work\data\SLNET\SLNET_GitHub\125677976\SimulinkArduinoExamples-master\MultiRateDemo\Blink_50ms.slx</t>
  </si>
  <si>
    <t xml:space="preserve">C:\tmp\obfmodels\o155.slx</t>
  </si>
  <si>
    <t xml:space="preserve">Sun Mar 18 15:23:31 2018</t>
  </si>
  <si>
    <t xml:space="preserve">C:\work\data\SLNET\SLNET_GitHub\125677976\SimulinkArduinoExamples-master\MultiRateDemo\Blink_MultiRate.slx</t>
  </si>
  <si>
    <t xml:space="preserve">C:\tmp\obfmodels\o156.slx</t>
  </si>
  <si>
    <t xml:space="preserve">Sun Mar 18 20:54:14 2018</t>
  </si>
  <si>
    <t xml:space="preserve">C:\work\data\SLNET\SLNET_GitHub\125677976\SimulinkArduinoExamples-master\Serial\SerialWriteSimple.slx</t>
  </si>
  <si>
    <t xml:space="preserve">C:\tmp\obfmodels\o157.slx</t>
  </si>
  <si>
    <t xml:space="preserve">Sun Apr 08 18:14:13 2018</t>
  </si>
  <si>
    <t xml:space="preserve">C:\work\data\SLNET\SLNET_GitHub\125677976\SimulinkArduinoExamples-master\Serial\SerialWriteTriggeredSubsystem.slx</t>
  </si>
  <si>
    <t xml:space="preserve">C:\tmp\obfmodels\o158.slx</t>
  </si>
  <si>
    <t xml:space="preserve">Sun Apr 08 19:33:37 2018</t>
  </si>
  <si>
    <t xml:space="preserve">C:\work\data\SLNET\SLNET_GitHub\125677976\SimulinkArduinoExamples-master\Serial\SerialWriteTriggeredSubsystem_v2.slx</t>
  </si>
  <si>
    <t xml:space="preserve">C:\tmp\obfmodels\o159.slx</t>
  </si>
  <si>
    <t xml:space="preserve">Sun Apr 08 20:25:28 2018</t>
  </si>
  <si>
    <t xml:space="preserve">C:\work\data\SLNET\SLNET_GitHub\126322797\TrueTimeNCS-master\examples\AODV\AODV.slx</t>
  </si>
  <si>
    <t xml:space="preserve">C:\tmp\obfmodels\o160.slx</t>
  </si>
  <si>
    <t xml:space="preserve">Wed Apr 06 10:55:44 2016</t>
  </si>
  <si>
    <t xml:space="preserve">C:\work\data\SLNET\SLNET_GitHub\126322797\TrueTimeNCS-master\examples\advanced_demos\NCM\ncmexample.slx</t>
  </si>
  <si>
    <t xml:space="preserve">C:\tmp\obfmodels\o161.slx</t>
  </si>
  <si>
    <t xml:space="preserve">Tue Feb 09 18:51:18 2016</t>
  </si>
  <si>
    <t xml:space="preserve">C:\work\data\SLNET\SLNET_GitHub\126322797\TrueTimeNCS-master\examples\advanced_demos\NCM\ncm_wireless\wireless.slx</t>
  </si>
  <si>
    <t xml:space="preserve">C:\tmp\obfmodels\o162.slx</t>
  </si>
  <si>
    <t xml:space="preserve">Tue Feb 09 18:53:34 2016</t>
  </si>
  <si>
    <t xml:space="preserve">C:\work\data\SLNET\SLNET_GitHub\126322797\TrueTimeNCS-master\examples\advanced_demos\RUNES_demo\RUNES_demo.slx</t>
  </si>
  <si>
    <t xml:space="preserve">C:\tmp\obfmodels\o163.slx</t>
  </si>
  <si>
    <t xml:space="preserve">Wed Apr 06 10:53:00 2016</t>
  </si>
  <si>
    <t xml:space="preserve">C:\work\data\SLNET\SLNET_GitHub\126322797\TrueTimeNCS-master\examples\advanced_demos\hierarchical_sched\Compositional_Hierarchical_Scheduling\servo.slx</t>
  </si>
  <si>
    <t xml:space="preserve">C:\tmp\obfmodels\o164.slx</t>
  </si>
  <si>
    <t xml:space="preserve">Tue Feb 09 19:02:09 2016</t>
  </si>
  <si>
    <t xml:space="preserve">C:\work\data\SLNET\SLNET_GitHub\126322797\TrueTimeNCS-master\examples\advanced_demos\hierarchical_sched\Hierarchical_Scheduling_Only_TTDispatchers\servo.slx</t>
  </si>
  <si>
    <t xml:space="preserve">C:\tmp\obfmodels\o165.slx</t>
  </si>
  <si>
    <t xml:space="preserve">Tue Feb 09 19:03:00 2016</t>
  </si>
  <si>
    <t xml:space="preserve">C:\work\data\SLNET\SLNET_GitHub\126322797\TrueTimeNCS-master\examples\advanced_demos\slot_shifting_servo\servo.slx</t>
  </si>
  <si>
    <t xml:space="preserve">C:\tmp\obfmodels\o166.slx</t>
  </si>
  <si>
    <t xml:space="preserve">Tue Feb 09 18:57:54 2016</t>
  </si>
  <si>
    <t xml:space="preserve">C:\work\data\SLNET\SLNET_GitHub\126322797\TrueTimeNCS-master\examples\advanced_demos\time_triggered_dispatcher\model.slx</t>
  </si>
  <si>
    <t xml:space="preserve">C:\tmp\obfmodels\o167.slx</t>
  </si>
  <si>
    <t xml:space="preserve">Tue Feb 09 19:01:01 2016</t>
  </si>
  <si>
    <t xml:space="preserve">C:\work\data\SLNET\SLNET_GitHub\126322797\TrueTimeNCS-master\examples\gateway\gateway.slx</t>
  </si>
  <si>
    <t xml:space="preserve">C:\tmp\obfmodels\o168.slx</t>
  </si>
  <si>
    <t xml:space="preserve">Wed Apr 06 10:56:22 2016</t>
  </si>
  <si>
    <t xml:space="preserve">C:\work\data\SLNET\SLNET_GitHub\126322797\TrueTimeNCS-master\examples\networked\c++\networked.slx</t>
  </si>
  <si>
    <t xml:space="preserve">C:\tmp\obfmodels\o169.slx</t>
  </si>
  <si>
    <t xml:space="preserve">Wed Apr 06 10:56:50 2016</t>
  </si>
  <si>
    <t xml:space="preserve">C:\work\data\SLNET\SLNET_GitHub\126322797\TrueTimeNCS-master\examples\networked\matlab\networked.slx</t>
  </si>
  <si>
    <t xml:space="preserve">C:\tmp\obfmodels\o170.slx</t>
  </si>
  <si>
    <t xml:space="preserve">C:\work\data\SLNET\SLNET_GitHub\126322797\TrueTimeNCS-master\examples\networked\standalone\networked.slx</t>
  </si>
  <si>
    <t xml:space="preserve">C:\tmp\obfmodels\o171.slx</t>
  </si>
  <si>
    <t xml:space="preserve">Wed Apr 06 10:57:15 2016</t>
  </si>
  <si>
    <t xml:space="preserve">C:\work\data\SLNET\SLNET_GitHub\126322797\TrueTimeNCS-master\examples\servo\c++\controller.slx</t>
  </si>
  <si>
    <t xml:space="preserve">C:\tmp\obfmodels\o172.slx</t>
  </si>
  <si>
    <t xml:space="preserve">Mon Feb 08 14:00:01 2016</t>
  </si>
  <si>
    <t xml:space="preserve">C:\work\data\SLNET\SLNET_GitHub\126322797\TrueTimeNCS-master\examples\servo\c++\servo.slx</t>
  </si>
  <si>
    <t xml:space="preserve">C:\tmp\obfmodels\o173.slx</t>
  </si>
  <si>
    <t xml:space="preserve">Wed Apr 06 10:57:53 2016</t>
  </si>
  <si>
    <t xml:space="preserve">C:\work\data\SLNET\SLNET_GitHub\126322797\TrueTimeNCS-master\examples\servo\matlab\controller.slx</t>
  </si>
  <si>
    <t xml:space="preserve">C:\tmp\obfmodels\o174.slx</t>
  </si>
  <si>
    <t xml:space="preserve">C:\work\data\SLNET\SLNET_GitHub\126322797\TrueTimeNCS-master\examples\servo\matlab\servo.slx</t>
  </si>
  <si>
    <t xml:space="preserve">C:\tmp\obfmodels\o175.slx</t>
  </si>
  <si>
    <t xml:space="preserve">C:\work\data\SLNET\SLNET_GitHub\126322797\TrueTimeNCS-master\examples\simple\c++\simple.slx</t>
  </si>
  <si>
    <t xml:space="preserve">C:\tmp\obfmodels\o176.slx</t>
  </si>
  <si>
    <t xml:space="preserve">Wed Apr 06 10:58:34 2016</t>
  </si>
  <si>
    <t xml:space="preserve">C:\work\data\SLNET\SLNET_GitHub\126322797\TrueTimeNCS-master\examples\simple\matlab\simple.slx</t>
  </si>
  <si>
    <t xml:space="preserve">C:\tmp\obfmodels\o177.slx</t>
  </si>
  <si>
    <t xml:space="preserve">C:\work\data\SLNET\SLNET_GitHub\126322797\TrueTimeNCS-master\examples\soccer\soccer.slx</t>
  </si>
  <si>
    <t xml:space="preserve">C:\tmp\obfmodels\o178.slx</t>
  </si>
  <si>
    <t xml:space="preserve">Wed Apr 06 10:59:19 2016</t>
  </si>
  <si>
    <t xml:space="preserve">C:\work\data\SLNET\SLNET_GitHub\126322797\TrueTimeNCS-master\examples\threeservos\c++\threeservos.slx</t>
  </si>
  <si>
    <t xml:space="preserve">C:\tmp\obfmodels\o179.slx</t>
  </si>
  <si>
    <t xml:space="preserve">Wed Apr 06 10:59:53 2016</t>
  </si>
  <si>
    <t xml:space="preserve">C:\work\data\SLNET\SLNET_GitHub\126322797\TrueTimeNCS-master\examples\threeservos\matlab\threeservos.slx</t>
  </si>
  <si>
    <t xml:space="preserve">C:\tmp\obfmodels\o180.slx</t>
  </si>
  <si>
    <t xml:space="preserve">C:\work\data\SLNET\SLNET_GitHub\126322797\TrueTimeNCS-master\examples\wireless\wireless.slx</t>
  </si>
  <si>
    <t xml:space="preserve">C:\tmp\obfmodels\o181.slx</t>
  </si>
  <si>
    <t xml:space="preserve">Wed Apr 06 11:00:30 2016</t>
  </si>
  <si>
    <t xml:space="preserve">C:\work\data\SLNET\SLNET_GitHub\126322797\TrueTimeNCS-master\kernel\NCM.slx</t>
  </si>
  <si>
    <t xml:space="preserve">C:\tmp\obfmodels\o182.slx</t>
  </si>
  <si>
    <t xml:space="preserve">Thu Dec 17 16:03:41 2015</t>
  </si>
  <si>
    <t xml:space="preserve">C:\work\data\SLNET\SLNET_GitHub\126322797\TrueTimeNCS-master\kernel\truetime.slx</t>
  </si>
  <si>
    <t xml:space="preserve">C:\tmp\obfmodels\o183.slx</t>
  </si>
  <si>
    <t xml:space="preserve">Mon Apr 04 18:11:28 2016</t>
  </si>
  <si>
    <t xml:space="preserve">C:\work\data\SLNET\SLNET_GitHub\126331951\el5e22-srobot-master\gene_traj.slx</t>
  </si>
  <si>
    <t xml:space="preserve">C:\tmp\obfmodels\o184.slx</t>
  </si>
  <si>
    <t xml:space="preserve">Mon Mar 26 17:16:04 2018</t>
  </si>
  <si>
    <t xml:space="preserve">C:\work\data\SLNET\SLNET_GitHub\126331951\el5e22-srobot-master\robot_reglage.slx</t>
  </si>
  <si>
    <t xml:space="preserve">C:\tmp\obfmodels\o185.slx</t>
  </si>
  <si>
    <t xml:space="preserve">Mon Mar 26 16:30:03 2018</t>
  </si>
  <si>
    <t xml:space="preserve">C:\work\data\SLNET\SLNET_GitHub\126331951\el5e22-srobot-master\robot_reglage_couple.slx</t>
  </si>
  <si>
    <t xml:space="preserve">C:\tmp\obfmodels\o186.slx</t>
  </si>
  <si>
    <t xml:space="preserve">Mon Mar 26 16:20:04 2018</t>
  </si>
  <si>
    <t xml:space="preserve">C:\work\data\SLNET\SLNET_GitHub\126331951\el5e22-srobot-master\robot_reglage_couple_cone.slx</t>
  </si>
  <si>
    <t xml:space="preserve">C:\tmp\obfmodels\o187.slx</t>
  </si>
  <si>
    <t xml:space="preserve">Mon Mar 26 16:35:06 2018</t>
  </si>
  <si>
    <t xml:space="preserve">C:\work\data\SLNET\SLNET_GitHub\126331951\el5e22-srobot-master\robot_reglage_couple_conecyl.slx</t>
  </si>
  <si>
    <t xml:space="preserve">C:\tmp\obfmodels\o188.slx</t>
  </si>
  <si>
    <t xml:space="preserve">Mon Mar 26 17:18:22 2018</t>
  </si>
  <si>
    <t xml:space="preserve">C:\work\data\SLNET\SLNET_GitHub\126331951\el5e22-srobot-master\robot_reglage_noncouple_concecyl.slx</t>
  </si>
  <si>
    <t xml:space="preserve">C:\tmp\obfmodels\o189.slx</t>
  </si>
  <si>
    <t xml:space="preserve">Mon Mar 26 17:18:18 2018</t>
  </si>
  <si>
    <t xml:space="preserve">C:\work\data\SLNET\SLNET_GitHub\126338636\AutomationShield-master\simulink\AutomationShield.slx</t>
  </si>
  <si>
    <t xml:space="preserve">C:\tmp\obfmodels\o190.slx</t>
  </si>
  <si>
    <t xml:space="preserve">Tue Aug 13 21:01:47 2019</t>
  </si>
  <si>
    <t xml:space="preserve">C:\work\data\SLNET\SLNET_GitHub\126338636\AutomationShield-master\simulink\FloatLibrary.slx</t>
  </si>
  <si>
    <t xml:space="preserve">C:\tmp\obfmodels\o191.slx</t>
  </si>
  <si>
    <t xml:space="preserve">Mon Aug 19 21:19:24 2019</t>
  </si>
  <si>
    <t xml:space="preserve">C:\work\data\SLNET\SLNET_GitHub\126338636\AutomationShield-master\simulink\HeatLibrary.slx</t>
  </si>
  <si>
    <t xml:space="preserve">C:\tmp\obfmodels\o192.slx</t>
  </si>
  <si>
    <t xml:space="preserve">Sat Aug 03 15:24:11 2019</t>
  </si>
  <si>
    <t xml:space="preserve">C:\work\data\SLNET\SLNET_GitHub\126338636\AutomationShield-master\simulink\OptoLibrary.slx</t>
  </si>
  <si>
    <t xml:space="preserve">C:\tmp\obfmodels\o193.slx</t>
  </si>
  <si>
    <t xml:space="preserve">Tue Aug 27 22:33:11 2019</t>
  </si>
  <si>
    <t xml:space="preserve">C:\work\data\SLNET\SLNET_GitHub\126338636\AutomationShield-master\simulink\assets\FloatLibraryOldBlocksBackup.slx</t>
  </si>
  <si>
    <t xml:space="preserve">C:\tmp\obfmodels\o194.slx</t>
  </si>
  <si>
    <t xml:space="preserve">Tue Aug 13 14:12:16 2019</t>
  </si>
  <si>
    <t xml:space="preserve">C:\work\data\SLNET\SLNET_GitHub\126338636\AutomationShield-master\simulink\assets\src\CommonBlocks.slx</t>
  </si>
  <si>
    <t xml:space="preserve">C:\tmp\obfmodels\o195.slx</t>
  </si>
  <si>
    <t xml:space="preserve">Wed Aug 14 15:22:38 2019</t>
  </si>
  <si>
    <t xml:space="preserve">C:\work\data\SLNET\SLNET_GitHub\126338636\AutomationShield-master\simulink\examples\FloatShield\FloatShield_PID.slx</t>
  </si>
  <si>
    <t xml:space="preserve">C:\tmp\obfmodels\o196.slx</t>
  </si>
  <si>
    <t xml:space="preserve">Tue Aug 20 00:59:38 2019</t>
  </si>
  <si>
    <t xml:space="preserve">C:\work\data\SLNET\SLNET_GitHub\126338636\AutomationShield-master\simulink\examples\HeatShield\HeatShield_ID_Test.slx</t>
  </si>
  <si>
    <t xml:space="preserve">C:\tmp\obfmodels\o197.slx</t>
  </si>
  <si>
    <t xml:space="preserve">Tue Aug 27 22:43:36 2019</t>
  </si>
  <si>
    <t xml:space="preserve">C:\work\data\SLNET\SLNET_GitHub\126338636\AutomationShield-master\simulink\examples\HeatShield\HeatShield_InputsOutputs.slx</t>
  </si>
  <si>
    <t xml:space="preserve">C:\tmp\obfmodels\o198.slx</t>
  </si>
  <si>
    <t xml:space="preserve">Tue Aug 27 22:46:03 2019</t>
  </si>
  <si>
    <t xml:space="preserve">C:\work\data\SLNET\SLNET_GitHub\126338636\AutomationShield-master\simulink\examples\HeatShield\HeatShield_PID.slx</t>
  </si>
  <si>
    <t xml:space="preserve">C:\tmp\obfmodels\o199.slx</t>
  </si>
  <si>
    <t xml:space="preserve">Tue Aug 27 22:46:49 2019</t>
  </si>
  <si>
    <t xml:space="preserve">C:\work\data\SLNET\SLNET_GitHub\126338636\AutomationShield-master\simulink\examples\HeatShield\HeatShield_PID_Simulate.slx</t>
  </si>
  <si>
    <t xml:space="preserve">C:\tmp\obfmodels\o200.slx</t>
  </si>
  <si>
    <t xml:space="preserve">Tue Aug 27 22:47:44 2019</t>
  </si>
  <si>
    <t xml:space="preserve">C:\work\data\SLNET\SLNET_GitHub\126338636\AutomationShield-master\simulink\examples\OptoShield\OptoShield_InputsOutputs.slx</t>
  </si>
  <si>
    <t xml:space="preserve">C:\tmp\obfmodels\o201.slx</t>
  </si>
  <si>
    <t xml:space="preserve">Tue Aug 27 22:48:09 2019</t>
  </si>
  <si>
    <t xml:space="preserve">C:\work\data\SLNET\SLNET_GitHub\126338636\AutomationShield-master\simulink\examples\OptoShield\OptoShield_PID_Control.slx</t>
  </si>
  <si>
    <t xml:space="preserve">C:\tmp\obfmodels\o202.slx</t>
  </si>
  <si>
    <t xml:space="preserve">Tue Aug 27 22:35:19 2019</t>
  </si>
  <si>
    <t xml:space="preserve">C:\work\data\SLNET\SLNET_GitHub\126338636\AutomationShield-master\simulink\examples\OptoShield\OptoShield_Pulse_Identification.slx</t>
  </si>
  <si>
    <t xml:space="preserve">C:\tmp\obfmodels\o203.slx</t>
  </si>
  <si>
    <t xml:space="preserve">Tue Aug 27 22:35:58 2019</t>
  </si>
  <si>
    <t xml:space="preserve">C:\work\data\SLNET\SLNET_GitHub\126658302\HyperloopFullSystemSim-master\FullSystemSim.slx</t>
  </si>
  <si>
    <t xml:space="preserve">C:\tmp\obfmodels\o204.slx</t>
  </si>
  <si>
    <t xml:space="preserve">Sun Mar 25 09:06:20 2018</t>
  </si>
  <si>
    <t xml:space="preserve">C:\work\data\SLNET\SLNET_GitHub\126658302\HyperloopFullSystemSim-master\HyperloopSimLibrary.slx</t>
  </si>
  <si>
    <t xml:space="preserve">C:\tmp\obfmodels\o205.slx</t>
  </si>
  <si>
    <t xml:space="preserve">Sat Mar 24 18:30:53 2018</t>
  </si>
  <si>
    <t xml:space="preserve">C:\work\data\SLNET\SLNET_GitHub\128968036\WTD-Library-master\WTD_examples_ver1\wtd_three_phase_fault_ver1.slx</t>
  </si>
  <si>
    <t xml:space="preserve">C:\tmp\obfmodels\o206.slx</t>
  </si>
  <si>
    <t xml:space="preserve">Mon Nov 13 18:09:22 2017</t>
  </si>
  <si>
    <t xml:space="preserve">C:\work\data\SLNET\SLNET_GitHub\128968036\WTD-Library-master\WTD_examples_ver1\wtd_twelve_bus_ver1.slx</t>
  </si>
  <si>
    <t xml:space="preserve">C:\tmp\obfmodels\o207.slx</t>
  </si>
  <si>
    <t xml:space="preserve">Tue Nov 14 01:16:55 2017</t>
  </si>
  <si>
    <t xml:space="preserve">C:\work\data\SLNET\SLNET_GitHub\128968036\WTD-Library-master\WTD_examples_ver1\wtd_wind_profile_ver1.slx</t>
  </si>
  <si>
    <t xml:space="preserve">C:\tmp\obfmodels\o208.slx</t>
  </si>
  <si>
    <t xml:space="preserve">Mon Nov 13 17:26:37 2017</t>
  </si>
  <si>
    <t xml:space="preserve">C:\work\data\SLNET\SLNET_GitHub\128968036\WTD-Library-master\WTD_slx_library_ver1\Library0.slx</t>
  </si>
  <si>
    <t xml:space="preserve">C:\tmp\obfmodels\o209.slx</t>
  </si>
  <si>
    <t xml:space="preserve">Wed Jan 24 15:04:42 2018</t>
  </si>
  <si>
    <t xml:space="preserve">C:\work\data\SLNET\SLNET_GitHub\128968036\WTD-Library-master\WTD_slx_library_ver1\wtd_demo_library_ver1.slx</t>
  </si>
  <si>
    <t xml:space="preserve">C:\tmp\obfmodels\o210.slx</t>
  </si>
  <si>
    <t xml:space="preserve">Wed Nov 15 09:20:18 2017</t>
  </si>
  <si>
    <t xml:space="preserve">C:\work\data\SLNET\SLNET_GitHub\128968036\WTD-Library-master\WTD_slx_library_ver1\wtd_library_ver1.slx</t>
  </si>
  <si>
    <t xml:space="preserve">C:\tmp\obfmodels\o211.slx</t>
  </si>
  <si>
    <t xml:space="preserve">Wed Jan 24 15:42:58 2018</t>
  </si>
  <si>
    <t xml:space="preserve">C:\work\data\SLNET\SLNET_GitHub\131013421\UDPMatLab-IEC104-master\model.slx</t>
  </si>
  <si>
    <t xml:space="preserve">C:\tmp\obfmodels\o212.slx</t>
  </si>
  <si>
    <t xml:space="preserve">Sun May 06 12:57:59 2018</t>
  </si>
  <si>
    <t xml:space="preserve">C:\work\data\SLNET\SLNET_GitHub\132039231\simulink-pwm-inductor-master\inductor.slx</t>
  </si>
  <si>
    <t xml:space="preserve">C:\tmp\obfmodels\o213.slx</t>
  </si>
  <si>
    <t xml:space="preserve">Wed Jun 06 07:34:27 2018</t>
  </si>
  <si>
    <t xml:space="preserve">C:\work\data\SLNET\SLNET_GitHub\132039231\simulink-pwm-inductor-master\inductor_skineffect.slx</t>
  </si>
  <si>
    <t xml:space="preserve">C:\tmp\obfmodels\o214.slx</t>
  </si>
  <si>
    <t xml:space="preserve">Mon Mar 19 12:25:37 2018</t>
  </si>
  <si>
    <t xml:space="preserve">C:\work\data\SLNET\SLNET_GitHub\132380784\Unknown-Input-Observer-Review-and-Examples-master\exOne.slx</t>
  </si>
  <si>
    <t xml:space="preserve">C:\tmp\obfmodels\o215.slx</t>
  </si>
  <si>
    <t xml:space="preserve">Fri Apr 03 16:32:59 2015</t>
  </si>
  <si>
    <t xml:space="preserve">C:\work\data\SLNET\SLNET_GitHub\132380784\Unknown-Input-Observer-Review-and-Examples-master\massSpringMDL.slx</t>
  </si>
  <si>
    <t xml:space="preserve">C:\tmp\obfmodels\o216.slx</t>
  </si>
  <si>
    <t xml:space="preserve">Thu Apr 23 13:12:29 2015</t>
  </si>
  <si>
    <t xml:space="preserve">C:\work\data\SLNET\SLNET_GitHub\133649527\OBD2-SocktCAN-Interface-master\examples\Example.slx</t>
  </si>
  <si>
    <t xml:space="preserve">C:\tmp\obfmodels\o217.slx</t>
  </si>
  <si>
    <t xml:space="preserve">Thu May 17 17:24:47 2018</t>
  </si>
  <si>
    <t xml:space="preserve">C:\work\data\SLNET\SLNET_GitHub\133649527\OBD2-SocktCAN-Interface-master\examples\Example_MultiPID.slx</t>
  </si>
  <si>
    <t xml:space="preserve">C:\tmp\obfmodels\o218.slx</t>
  </si>
  <si>
    <t xml:space="preserve">Thu May 17 21:29:59 2018</t>
  </si>
  <si>
    <t xml:space="preserve">C:\work\data\SLNET\SLNET_GitHub\133649527\OBD2-SocktCAN-Interface-master\linux\src\Example.slx</t>
  </si>
  <si>
    <t xml:space="preserve">C:\tmp\obfmodels\o219.slx</t>
  </si>
  <si>
    <t xml:space="preserve">C:\work\data\SLNET\SLNET_GitHub\133649527\OBD2-SocktCAN-Interface-master\linux\src\Example_MultiPID.slx</t>
  </si>
  <si>
    <t xml:space="preserve">C:\tmp\obfmodels\o220.slx</t>
  </si>
  <si>
    <t xml:space="preserve">C:\work\data\SLNET\SLNET_GitHub\133649527\OBD2-SocktCAN-Interface-master\linux\src\OBD2_SocketCan_Library.slx</t>
  </si>
  <si>
    <t xml:space="preserve">C:\tmp\obfmodels\o221.slx</t>
  </si>
  <si>
    <t xml:space="preserve">Fri May 18 12:06:21 2018</t>
  </si>
  <si>
    <t xml:space="preserve">C:\work\data\SLNET\SLNET_GitHub\133649527\OBD2-SocktCAN-Interface-master\mac\src\Example.slx</t>
  </si>
  <si>
    <t xml:space="preserve">C:\tmp\obfmodels\o222.slx</t>
  </si>
  <si>
    <t xml:space="preserve">C:\work\data\SLNET\SLNET_GitHub\133649527\OBD2-SocktCAN-Interface-master\mac\src\Example_MultiPID.slx</t>
  </si>
  <si>
    <t xml:space="preserve">C:\tmp\obfmodels\o223.slx</t>
  </si>
  <si>
    <t xml:space="preserve">C:\work\data\SLNET\SLNET_GitHub\133649527\OBD2-SocktCAN-Interface-master\mac\src\OBD2_SocketCan_Library.slx</t>
  </si>
  <si>
    <t xml:space="preserve">C:\tmp\obfmodels\o224.slx</t>
  </si>
  <si>
    <t xml:space="preserve">C:\work\data\SLNET\SLNET_GitHub\133649527\OBD2-SocktCAN-Interface-master\windows_x64\src\Example.slx</t>
  </si>
  <si>
    <t xml:space="preserve">C:\tmp\obfmodels\o225.slx</t>
  </si>
  <si>
    <t xml:space="preserve">C:\work\data\SLNET\SLNET_GitHub\133649527\OBD2-SocktCAN-Interface-master\windows_x64\src\Example_MultiPID.slx</t>
  </si>
  <si>
    <t xml:space="preserve">C:\tmp\obfmodels\o226.slx</t>
  </si>
  <si>
    <t xml:space="preserve">C:\work\data\SLNET\SLNET_GitHub\133649527\OBD2-SocktCAN-Interface-master\windows_x64\src\OBD2_SocketCan_Library.slx</t>
  </si>
  <si>
    <t xml:space="preserve">C:\tmp\obfmodels\o227.slx</t>
  </si>
  <si>
    <t xml:space="preserve">C:\work\data\SLNET\SLNET_GitHub\134269583\MATLAB-master\Seesaw\seesaw_mod_lin_non_lin.slx</t>
  </si>
  <si>
    <t xml:space="preserve">C:\tmp\obfmodels\o228.slx</t>
  </si>
  <si>
    <t xml:space="preserve">Wed Sep 23 03:54:44 2015</t>
  </si>
  <si>
    <t xml:space="preserve">C:\work\data\SLNET\SLNET_GitHub\13657960\simulink_exercise_fixedpoint-master\exercise_fixedpoint.slx</t>
  </si>
  <si>
    <t xml:space="preserve">C:\tmp\obfmodels\o229.slx</t>
  </si>
  <si>
    <t xml:space="preserve">Thu Oct 17 22:05:36 2013</t>
  </si>
  <si>
    <t xml:space="preserve">C:\work\data\SLNET\SLNET_GitHub\13685163\AR_Drone_Simulink-master\ARDroneSimulinkDevKit_V1\lib\ARBlocks.slx</t>
  </si>
  <si>
    <t xml:space="preserve">C:\tmp\obfmodels\o230.slx</t>
  </si>
  <si>
    <t xml:space="preserve">Mon Sep 30 01:16:32 2013</t>
  </si>
  <si>
    <t xml:space="preserve">C:\work\data\SLNET\SLNET_GitHub\13685163\AR_Drone_Simulink-master\ARDroneSimulinkDevKit_V1\simulation\ARDroneBaseSim.slx</t>
  </si>
  <si>
    <t xml:space="preserve">C:\tmp\obfmodels\o231.slx</t>
  </si>
  <si>
    <t xml:space="preserve">Mon Sep 30 01:14:45 2013</t>
  </si>
  <si>
    <t xml:space="preserve">C:\work\data\SLNET\SLNET_GitHub\13685163\AR_Drone_Simulink-master\ARDroneSimulinkDevKit_V1\simulation\ARDroneHoverSim.slx</t>
  </si>
  <si>
    <t xml:space="preserve">C:\tmp\obfmodels\o232.slx</t>
  </si>
  <si>
    <t xml:space="preserve">Mon Sep 30 00:56:31 2013</t>
  </si>
  <si>
    <t xml:space="preserve">C:\work\data\SLNET\SLNET_GitHub\13685163\AR_Drone_Simulink-master\ARDroneSimulinkDevKit_V1\simulation\ARDroneWPTrackingSim.slx</t>
  </si>
  <si>
    <t xml:space="preserve">C:\tmp\obfmodels\o233.slx</t>
  </si>
  <si>
    <t xml:space="preserve">Mon Sep 30 01:00:37 2013</t>
  </si>
  <si>
    <t xml:space="preserve">C:\work\data\SLNET\SLNET_GitHub\13685163\AR_Drone_Simulink-master\ARDroneSimulinkDevKit_V1\wifiControl\ARDroneHover.slx</t>
  </si>
  <si>
    <t xml:space="preserve">C:\tmp\obfmodels\o234.slx</t>
  </si>
  <si>
    <t xml:space="preserve">Mon Sep 30 01:05:27 2013</t>
  </si>
  <si>
    <t xml:space="preserve">C:\work\data\SLNET\SLNET_GitHub\13685163\AR_Drone_Simulink-master\ARDroneSimulinkDevKit_V1\wifiControl\ARDroneWPTracking.slx</t>
  </si>
  <si>
    <t xml:space="preserve">C:\tmp\obfmodels\o235.slx</t>
  </si>
  <si>
    <t xml:space="preserve">Mon Sep 30 01:11:32 2013</t>
  </si>
  <si>
    <t xml:space="preserve">C:\work\data\SLNET\SLNET_GitHub\137540377\Fuzzy-PID-DC-Motor-Matlab-Simulink-master\SimFuzzyPID.slx</t>
  </si>
  <si>
    <t xml:space="preserve">C:\tmp\obfmodels\o236.slx</t>
  </si>
  <si>
    <t xml:space="preserve">Sun May 13 14:27:35 2018</t>
  </si>
  <si>
    <t xml:space="preserve">C:\work\data\SLNET\SLNET_GitHub\137583068\thesis-work-master\example_problems\sim_main_pqr.slx</t>
  </si>
  <si>
    <t xml:space="preserve">C:\tmp\obfmodels\o237.slx</t>
  </si>
  <si>
    <t xml:space="preserve">Tue Nov 14 09:27:54 2017</t>
  </si>
  <si>
    <t xml:space="preserve">C:\work\data\SLNET\SLNET_GitHub\137583068\thesis-work-master\example_problems\sim_main_x12px23.slx</t>
  </si>
  <si>
    <t xml:space="preserve">C:\tmp\obfmodels\o238.slx</t>
  </si>
  <si>
    <t xml:space="preserve">Mon Nov 13 11:47:03 2017</t>
  </si>
  <si>
    <t xml:space="preserve">C:\work\data\SLNET\SLNET_GitHub\137583068\thesis-work-master\quadrotor_simulation\simAttitudeControl.slx</t>
  </si>
  <si>
    <t xml:space="preserve">C:\tmp\obfmodels\o239.slx</t>
  </si>
  <si>
    <t xml:space="preserve">Mon May 21 13:27:47 2018</t>
  </si>
  <si>
    <t xml:space="preserve">C:\work\data\SLNET\SLNET_GitHub\137583068\thesis-work-master\quadrotor_simulation\simQuadrotor.slx</t>
  </si>
  <si>
    <t xml:space="preserve">C:\tmp\obfmodels\o240.slx</t>
  </si>
  <si>
    <t xml:space="preserve">Thu May 24 04:49:33 2018</t>
  </si>
  <si>
    <t xml:space="preserve">C:\work\data\SLNET\SLNET_GitHub\137583068\thesis-work-master\robotarm_simulation\simRobotArmWith2Links.slx</t>
  </si>
  <si>
    <t xml:space="preserve">C:\tmp\obfmodels\o241.slx</t>
  </si>
  <si>
    <t xml:space="preserve">Sat Jan 06 10:31:27 2018</t>
  </si>
  <si>
    <t xml:space="preserve">ode5</t>
  </si>
  <si>
    <t xml:space="preserve">C:\work\data\SLNET\SLNET_GitHub\137583068\thesis-work-master\robotarm_simulation\simThreeLinkFTC.slx</t>
  </si>
  <si>
    <t xml:space="preserve">C:\tmp\obfmodels\o242.slx</t>
  </si>
  <si>
    <t xml:space="preserve">Thu Mar 22 10:55:48 2018</t>
  </si>
  <si>
    <t xml:space="preserve">C:\work\data\SLNET\SLNET_GitHub\137583068\thesis-work-master\robotarm_simulation\simTwoLinkFDIbasisComparison.slx</t>
  </si>
  <si>
    <t xml:space="preserve">C:\tmp\obfmodels\o243.slx</t>
  </si>
  <si>
    <t xml:space="preserve">Fri Aug 24 15:30:25 2018</t>
  </si>
  <si>
    <t xml:space="preserve">C:\work\data\SLNET\SLNET_GitHub\137583068\thesis-work-master\robotarm_simulation\simTwoLinkFTC.slx</t>
  </si>
  <si>
    <t xml:space="preserve">C:\tmp\obfmodels\o244.slx</t>
  </si>
  <si>
    <t xml:space="preserve">Wed Mar 21 17:59:13 2018</t>
  </si>
  <si>
    <t xml:space="preserve">C:\work\data\SLNET\SLNET_GitHub\137583068\thesis-work-master\robotarm_simulation\simTwoLinkFTCwAdaptive.slx</t>
  </si>
  <si>
    <t xml:space="preserve">C:\tmp\obfmodels\o245.slx</t>
  </si>
  <si>
    <t xml:space="preserve">Tue Mar 27 14:11:19 2018</t>
  </si>
  <si>
    <t xml:space="preserve">C:\work\data\SLNET\SLNET_GitHub\138221115\TSAT-master\Trunk\TSAT_Examples\2D Heat Transfer - Rectangular Object\HeatX2DRect_ADI.slx</t>
  </si>
  <si>
    <t xml:space="preserve">C:\tmp\obfmodels\o246.slx</t>
  </si>
  <si>
    <t xml:space="preserve">Mon Jun 11 15:12:04 2018</t>
  </si>
  <si>
    <t xml:space="preserve">C:\work\data\SLNET\SLNET_GitHub\138221115\TSAT-master\Trunk\TSAT_Examples\2D Heat Transfer - Rectangular Object\HeatX2DRect_Implicit.slx</t>
  </si>
  <si>
    <t xml:space="preserve">C:\tmp\obfmodels\o247.slx</t>
  </si>
  <si>
    <t xml:space="preserve">Mon Jun 11 15:11:40 2018</t>
  </si>
  <si>
    <t xml:space="preserve">C:\work\data\SLNET\SLNET_GitHub\138221115\TSAT-master\Trunk\TSAT_Examples\2D Heat Transfer - Shape Options\HeatX2DShapeOpts.slx</t>
  </si>
  <si>
    <t xml:space="preserve">C:\tmp\obfmodels\o248.slx</t>
  </si>
  <si>
    <t xml:space="preserve">Mon Jun 11 15:12:14 2018</t>
  </si>
  <si>
    <t xml:space="preserve">C:\work\data\SLNET\SLNET_GitHub\138221115\TSAT-master\Trunk\TSAT_Examples\2D Heat Transfer Test\HeatXTest2D.slx</t>
  </si>
  <si>
    <t xml:space="preserve">C:\tmp\obfmodels\o249.slx</t>
  </si>
  <si>
    <t xml:space="preserve">Mon Jun 11 18:48:53 2018</t>
  </si>
  <si>
    <t xml:space="preserve">C:\work\data\SLNET\SLNET_GitHub\138221115\TSAT-master\Trunk\TSAT_Examples\Air Properties\AirPropsEx.slx</t>
  </si>
  <si>
    <t xml:space="preserve">C:\tmp\obfmodels\o250.slx</t>
  </si>
  <si>
    <t xml:space="preserve">Wed Dec 13 14:25:23 2017</t>
  </si>
  <si>
    <t xml:space="preserve">C:\work\data\SLNET\SLNET_GitHub\138221115\TSAT-master\Trunk\TSAT_Examples\Averaging\AveragingEx.slx</t>
  </si>
  <si>
    <t xml:space="preserve">C:\tmp\obfmodels\o251.slx</t>
  </si>
  <si>
    <t xml:space="preserve">Wed Dec 13 14:43:34 2017</t>
  </si>
  <si>
    <t xml:space="preserve">C:\work\data\SLNET\SLNET_GitHub\138221115\TSAT-master\Trunk\TSAT_Examples\Dynamic Material Properties\DynMatProps.slx</t>
  </si>
  <si>
    <t xml:space="preserve">C:\tmp\obfmodels\o252.slx</t>
  </si>
  <si>
    <t xml:space="preserve">Mon Jun 11 15:57:12 2018</t>
  </si>
  <si>
    <t xml:space="preserve">C:\work\data\SLNET\SLNET_GitHub\138221115\TSAT-master\Trunk\TSAT_Examples\Fluid Energy Balance\FluidEnergyBalEx.slx</t>
  </si>
  <si>
    <t xml:space="preserve">C:\tmp\obfmodels\o253.slx</t>
  </si>
  <si>
    <t xml:space="preserve">Fri Dec 22 20:19:45 2017</t>
  </si>
  <si>
    <t xml:space="preserve">C:\work\data\SLNET\SLNET_GitHub\138221115\TSAT-master\Trunk\TSAT_Examples\Interpolation\interpolationEx.slx</t>
  </si>
  <si>
    <t xml:space="preserve">C:\tmp\obfmodels\o254.slx</t>
  </si>
  <si>
    <t xml:space="preserve">Wed Dec 13 17:26:25 2017</t>
  </si>
  <si>
    <t xml:space="preserve">C:\work\data\SLNET\SLNET_GitHub\138221115\TSAT-master\Trunk\TSAT_Examples\Iterative Subsystem\IterSubsysEx.slx</t>
  </si>
  <si>
    <t xml:space="preserve">C:\tmp\obfmodels\o255.slx</t>
  </si>
  <si>
    <t xml:space="preserve">Thu Dec 28 17:33:30 2017</t>
  </si>
  <si>
    <t xml:space="preserve">C:\work\data\SLNET\SLNET_GitHub\138221115\TSAT-master\Trunk\TSAT_Examples\Laminar Boundary Layer Heat Transfer\LamBLHeatXEx.slx</t>
  </si>
  <si>
    <t xml:space="preserve">C:\tmp\obfmodels\o256.slx</t>
  </si>
  <si>
    <t xml:space="preserve">Mon Jun 11 16:04:37 2018</t>
  </si>
  <si>
    <t xml:space="preserve">C:\work\data\SLNET\SLNET_GitHub\138221115\TSAT-master\Trunk\TSAT_Examples\Lumped Mass Heat Transfer\LumpMassHeatXEx.slx</t>
  </si>
  <si>
    <t xml:space="preserve">C:\tmp\obfmodels\o257.slx</t>
  </si>
  <si>
    <t xml:space="preserve">Wed Dec 13 20:23:07 2017</t>
  </si>
  <si>
    <t xml:space="preserve">C:\work\data\SLNET\SLNET_GitHub\138221115\TSAT-master\Trunk\TSAT_Examples\Material Transitions\MatTransEx.slx</t>
  </si>
  <si>
    <t xml:space="preserve">C:\tmp\obfmodels\o258.slx</t>
  </si>
  <si>
    <t xml:space="preserve">Mon Jun 11 16:14:57 2018</t>
  </si>
  <si>
    <t xml:space="preserve">C:\work\data\SLNET\SLNET_GitHub\138221115\TSAT-master\Trunk\TSAT_Examples\Matrix Tools\MatrixToolsEx.slx</t>
  </si>
  <si>
    <t xml:space="preserve">C:\tmp\obfmodels\o259.slx</t>
  </si>
  <si>
    <t xml:space="preserve">Wed Dec 13 14:57:56 2017</t>
  </si>
  <si>
    <t xml:space="preserve">C:\work\data\SLNET\SLNET_GitHub\138221115\TSAT-master\Trunk\TSAT_Examples\Modular Stucture Modeling\ModularStruct.slx</t>
  </si>
  <si>
    <t xml:space="preserve">C:\tmp\obfmodels\o260.slx</t>
  </si>
  <si>
    <t xml:space="preserve">Mon Jun 11 16:29:50 2018</t>
  </si>
  <si>
    <t xml:space="preserve">C:\work\data\SLNET\SLNET_GitHub\138221115\TSAT-master\Trunk\TSAT_Examples\Non-Isotropic Structures\NonIsotropicEx.slx</t>
  </si>
  <si>
    <t xml:space="preserve">C:\tmp\obfmodels\o261.slx</t>
  </si>
  <si>
    <t xml:space="preserve">Mon Jun 11 16:43:03 2018</t>
  </si>
  <si>
    <t xml:space="preserve">C:\work\data\SLNET\SLNET_GitHub\138221115\TSAT-master\Trunk\TSAT_Examples\Pipe Heat Transfer (1D)\PipeHeatX.slx</t>
  </si>
  <si>
    <t xml:space="preserve">C:\tmp\obfmodels\o262.slx</t>
  </si>
  <si>
    <t xml:space="preserve">Wed Jan 03 22:20:09 2018</t>
  </si>
  <si>
    <t xml:space="preserve">C:\work\data\SLNET\SLNET_GitHub\138221115\TSAT-master\Trunk\TSAT_Examples\Polynomial Fitting\PolyfitEx.slx</t>
  </si>
  <si>
    <t xml:space="preserve">C:\tmp\obfmodels\o263.slx</t>
  </si>
  <si>
    <t xml:space="preserve">Wed Dec 13 18:50:48 2017</t>
  </si>
  <si>
    <t xml:space="preserve">C:\work\data\SLNET\SLNET_GitHub\138221115\TSAT-master\Trunk\TSAT_Examples\Radiation Between Plates (1D)\RadBtwPlatesEx.slx</t>
  </si>
  <si>
    <t xml:space="preserve">C:\tmp\obfmodels\o264.slx</t>
  </si>
  <si>
    <t xml:space="preserve">Mon Jun 11 16:39:11 2018</t>
  </si>
  <si>
    <t xml:space="preserve">C:\work\data\SLNET\SLNET_GitHub\138221115\TSAT-master\Trunk\TSAT_Examples\Turbulent Boundary Layer Heat Transfer\TurbBLHeatXEx.slx</t>
  </si>
  <si>
    <t xml:space="preserve">C:\tmp\obfmodels\o265.slx</t>
  </si>
  <si>
    <t xml:space="preserve">Mon Jun 11 16:45:16 2018</t>
  </si>
  <si>
    <t xml:space="preserve">C:\work\data\SLNET\SLNET_GitHub\138221115\TSAT-master\Trunk\TSAT_Library\TSAT_AirProps.slx</t>
  </si>
  <si>
    <t xml:space="preserve">C:\tmp\obfmodels\o266.slx</t>
  </si>
  <si>
    <t xml:space="preserve">Wed Dec 13 21:02:33 2017</t>
  </si>
  <si>
    <t xml:space="preserve">C:\work\data\SLNET\SLNET_GitHub\138221115\TSAT-master\Trunk\TSAT_Library\TSAT_Conduction.slx</t>
  </si>
  <si>
    <t xml:space="preserve">C:\tmp\obfmodels\o267.slx</t>
  </si>
  <si>
    <t xml:space="preserve">Mon Jun 11 18:25:04 2018</t>
  </si>
  <si>
    <t xml:space="preserve">C:\work\data\SLNET\SLNET_GitHub\138221115\TSAT-master\Trunk\TSAT_Library\TSAT_Convection.slx</t>
  </si>
  <si>
    <t xml:space="preserve">C:\tmp\obfmodels\o268.slx</t>
  </si>
  <si>
    <t xml:space="preserve">Wed Jan 03 21:19:27 2018</t>
  </si>
  <si>
    <t xml:space="preserve">C:\work\data\SLNET\SLNET_GitHub\138221115\TSAT-master\Trunk\TSAT_Library\TSAT_Deformation.slx</t>
  </si>
  <si>
    <t xml:space="preserve">C:\tmp\obfmodels\o269.slx</t>
  </si>
  <si>
    <t xml:space="preserve">Tue Jan 02 14:51:43 2018</t>
  </si>
  <si>
    <t xml:space="preserve">C:\work\data\SLNET\SLNET_GitHub\138221115\TSAT-master\Trunk\TSAT_Library\TSAT_GenHeatX.slx</t>
  </si>
  <si>
    <t xml:space="preserve">C:\tmp\obfmodels\o270.slx</t>
  </si>
  <si>
    <t xml:space="preserve">Tue Jan 02 14:51:28 2018</t>
  </si>
  <si>
    <t xml:space="preserve">C:\work\data\SLNET\SLNET_GitHub\138221115\TSAT-master\Trunk\TSAT_Library\TSAT_GenTools.slx</t>
  </si>
  <si>
    <t xml:space="preserve">C:\tmp\obfmodels\o271.slx</t>
  </si>
  <si>
    <t xml:space="preserve">Tue Jan 02 14:51:53 2018</t>
  </si>
  <si>
    <t xml:space="preserve">C:\work\data\SLNET\SLNET_GitHub\138221115\TSAT-master\Trunk\TSAT_Library\TSAT_Lib.slx</t>
  </si>
  <si>
    <t xml:space="preserve">C:\tmp\obfmodels\o272.slx</t>
  </si>
  <si>
    <t xml:space="preserve">Tue Jan 02 16:51:06 2018</t>
  </si>
  <si>
    <t xml:space="preserve">C:\work\data\SLNET\SLNET_GitHub\138221115\TSAT-master\Trunk\TSAT_Library\TSAT_Radiation.slx</t>
  </si>
  <si>
    <t xml:space="preserve">C:\tmp\obfmodels\o273.slx</t>
  </si>
  <si>
    <t xml:space="preserve">Mon Jan 01 23:13:11 2018</t>
  </si>
  <si>
    <t xml:space="preserve">C:\work\data\SLNET\SLNET_GitHub\138221115\TSAT-master\Trunk\TSAT_Library\lib_AirProps_HeatCapacity.slx</t>
  </si>
  <si>
    <t xml:space="preserve">C:\tmp\obfmodels\o274.slx</t>
  </si>
  <si>
    <t xml:space="preserve">Fri Jan 06 23:24:41 2017</t>
  </si>
  <si>
    <t xml:space="preserve">C:\work\data\SLNET\SLNET_GitHub\138221115\TSAT-master\Trunk\TSAT_Library\lib_AirProps_SpecificHeatConstVol.slx</t>
  </si>
  <si>
    <t xml:space="preserve">C:\tmp\obfmodels\o275.slx</t>
  </si>
  <si>
    <t xml:space="preserve">Fri Oct 07 19:47:16 2016</t>
  </si>
  <si>
    <t xml:space="preserve">C:\work\data\SLNET\SLNET_GitHub\138221115\TSAT-master\Trunk\TSAT_Library\lib_AirProps_ThermCond.slx</t>
  </si>
  <si>
    <t xml:space="preserve">C:\tmp\obfmodels\o276.slx</t>
  </si>
  <si>
    <t xml:space="preserve">Fri Oct 07 19:55:51 2016</t>
  </si>
  <si>
    <t xml:space="preserve">C:\work\data\SLNET\SLNET_GitHub\138221115\TSAT-master\Trunk\TSAT_Library\lib_AirProps_Viscosity.slx</t>
  </si>
  <si>
    <t xml:space="preserve">C:\tmp\obfmodels\o277.slx</t>
  </si>
  <si>
    <t xml:space="preserve">Fri Oct 07 19:47:13 2016</t>
  </si>
  <si>
    <t xml:space="preserve">C:\work\data\SLNET\SLNET_GitHub\138221115\TSAT-master\Trunk\TSAT_Library\lib_Conduction_2DCondADI.slx</t>
  </si>
  <si>
    <t xml:space="preserve">C:\tmp\obfmodels\o278.slx</t>
  </si>
  <si>
    <t xml:space="preserve">Thu Jun 07 18:40:17 2018</t>
  </si>
  <si>
    <t xml:space="preserve">C:\work\data\SLNET\SLNET_GitHub\138221115\TSAT-master\Trunk\TSAT_Library\lib_Conduction_2DCondADI_IterSubsysCapable.slx</t>
  </si>
  <si>
    <t xml:space="preserve">C:\tmp\obfmodels\o279.slx</t>
  </si>
  <si>
    <t xml:space="preserve">Thu Jun 07 18:39:40 2018</t>
  </si>
  <si>
    <t xml:space="preserve">C:\work\data\SLNET\SLNET_GitHub\138221115\TSAT-master\Trunk\TSAT_Library\lib_Conduction_2DCondFullyImplicit.slx</t>
  </si>
  <si>
    <t xml:space="preserve">C:\tmp\obfmodels\o280.slx</t>
  </si>
  <si>
    <t xml:space="preserve">Thu Jun 07 18:40:27 2018</t>
  </si>
  <si>
    <t xml:space="preserve">C:\work\data\SLNET\SLNET_GitHub\138221115\TSAT-master\Trunk\TSAT_Library\lib_Conduction_2DCondFullyImplicit_IterSubsysCapable.slx</t>
  </si>
  <si>
    <t xml:space="preserve">C:\tmp\obfmodels\o281.slx</t>
  </si>
  <si>
    <t xml:space="preserve">Thu Jun 07 18:40:08 2018</t>
  </si>
  <si>
    <t xml:space="preserve">C:\work\data\SLNET\SLNET_GitHub\138221115\TSAT-master\Trunk\TSAT_Library\lib_Conduction_HeatX1DVarPropsAndGenBCs.slx</t>
  </si>
  <si>
    <t xml:space="preserve">C:\tmp\obfmodels\o282.slx</t>
  </si>
  <si>
    <t xml:space="preserve">Fri Jan 27 14:53:04 2017</t>
  </si>
  <si>
    <t xml:space="preserve">C:\work\data\SLNET\SLNET_GitHub\138221115\TSAT-master\Trunk\TSAT_Library\lib_Conduction_HeatX1DVarPropsAndGenBCs_IterSubsysCapable.slx</t>
  </si>
  <si>
    <t xml:space="preserve">C:\tmp\obfmodels\o283.slx</t>
  </si>
  <si>
    <t xml:space="preserve">Thu Dec 28 17:33:21 2017</t>
  </si>
  <si>
    <t xml:space="preserve">C:\work\data\SLNET\SLNET_GitHub\138221115\TSAT-master\Trunk\TSAT_Library\lib_Conduction_InterfaceTemp.slx</t>
  </si>
  <si>
    <t xml:space="preserve">C:\tmp\obfmodels\o284.slx</t>
  </si>
  <si>
    <t xml:space="preserve">Fri Jan 27 14:17:49 2017</t>
  </si>
  <si>
    <t xml:space="preserve">C:\work\data\SLNET\SLNET_GitHub\138221115\TSAT-master\Trunk\TSAT_Library\lib_Convection_ChurchillBernstein.slx</t>
  </si>
  <si>
    <t xml:space="preserve">C:\tmp\obfmodels\o285.slx</t>
  </si>
  <si>
    <t xml:space="preserve">Tue Dec 13 17:54:29 2016</t>
  </si>
  <si>
    <t xml:space="preserve">C:\work\data\SLNET\SLNET_GitHub\138221115\TSAT-master\Trunk\TSAT_Library\lib_Convection_ColebrookCorr.slx</t>
  </si>
  <si>
    <t xml:space="preserve">C:\tmp\obfmodels\o286.slx</t>
  </si>
  <si>
    <t xml:space="preserve">Wed Dec 14 22:31:22 2016</t>
  </si>
  <si>
    <t xml:space="preserve">C:\work\data\SLNET\SLNET_GitHub\138221115\TSAT-master\Trunk\TSAT_Library\lib_Convection_CylCrossFlowHilpert.slx</t>
  </si>
  <si>
    <t xml:space="preserve">C:\tmp\obfmodels\o287.slx</t>
  </si>
  <si>
    <t xml:space="preserve">Mon Dec 12 20:44:33 2016</t>
  </si>
  <si>
    <t xml:space="preserve">C:\work\data\SLNET\SLNET_GitHub\138221115\TSAT-master\Trunk\TSAT_Library\lib_Convection_CylCrossFlowZukauskas.slx</t>
  </si>
  <si>
    <t xml:space="preserve">C:\tmp\obfmodels\o288.slx</t>
  </si>
  <si>
    <t xml:space="preserve">Wed Jan 03 20:37:24 2018</t>
  </si>
  <si>
    <t xml:space="preserve">C:\work\data\SLNET\SLNET_GitHub\138221115\TSAT-master\Trunk\TSAT_Library\lib_Convection_DittusBoelter.slx</t>
  </si>
  <si>
    <t xml:space="preserve">C:\tmp\obfmodels\o289.slx</t>
  </si>
  <si>
    <t xml:space="preserve">Fri Dec 09 21:43:06 2016</t>
  </si>
  <si>
    <t xml:space="preserve">C:\work\data\SLNET\SLNET_GitHub\138221115\TSAT-master\Trunk\TSAT_Library\lib_Convection_FCConcCyls.slx</t>
  </si>
  <si>
    <t xml:space="preserve">C:\tmp\obfmodels\o290.slx</t>
  </si>
  <si>
    <t xml:space="preserve">Mon Dec 19 23:03:41 2016</t>
  </si>
  <si>
    <t xml:space="preserve">C:\work\data\SLNET\SLNET_GitHub\138221115\TSAT-master\Trunk\TSAT_Library\lib_Convection_FCConcSpheres.slx</t>
  </si>
  <si>
    <t xml:space="preserve">C:\tmp\obfmodels\o291.slx</t>
  </si>
  <si>
    <t xml:space="preserve">Mon Dec 19 23:08:37 2016</t>
  </si>
  <si>
    <t xml:space="preserve">C:\work\data\SLNET\SLNET_GitHub\138221115\TSAT-master\Trunk\TSAT_Library\lib_Convection_FCHorizCyl.slx</t>
  </si>
  <si>
    <t xml:space="preserve">C:\tmp\obfmodels\o292.slx</t>
  </si>
  <si>
    <t xml:space="preserve">Fri Dec 16 22:33:02 2016</t>
  </si>
  <si>
    <t xml:space="preserve">C:\work\data\SLNET\SLNET_GitHub\138221115\TSAT-master\Trunk\TSAT_Library\lib_Convection_FCHorizPlate.slx</t>
  </si>
  <si>
    <t xml:space="preserve">C:\tmp\obfmodels\o293.slx</t>
  </si>
  <si>
    <t xml:space="preserve">Fri Dec 16 21:34:24 2016</t>
  </si>
  <si>
    <t xml:space="preserve">C:\work\data\SLNET\SLNET_GitHub\138221115\TSAT-master\Trunk\TSAT_Library\lib_Convection_FCHorizRectCavity.slx</t>
  </si>
  <si>
    <t xml:space="preserve">C:\tmp\obfmodels\o294.slx</t>
  </si>
  <si>
    <t xml:space="preserve">Sat Dec 17 19:52:34 2016</t>
  </si>
  <si>
    <t xml:space="preserve">C:\work\data\SLNET\SLNET_GitHub\138221115\TSAT-master\Trunk\TSAT_Library\lib_Convection_FCSphere.slx</t>
  </si>
  <si>
    <t xml:space="preserve">C:\tmp\obfmodels\o295.slx</t>
  </si>
  <si>
    <t xml:space="preserve">Fri Dec 16 22:54:39 2016</t>
  </si>
  <si>
    <t xml:space="preserve">C:\work\data\SLNET\SLNET_GitHub\138221115\TSAT-master\Trunk\TSAT_Library\lib_Convection_FCTiltedRectCavity.slx</t>
  </si>
  <si>
    <t xml:space="preserve">C:\tmp\obfmodels\o296.slx</t>
  </si>
  <si>
    <t xml:space="preserve">Mon Dec 19 23:09:08 2016</t>
  </si>
  <si>
    <t xml:space="preserve">C:\work\data\SLNET\SLNET_GitHub\138221115\TSAT-master\Trunk\TSAT_Library\lib_Convection_FCVertIncPlateCyl.slx</t>
  </si>
  <si>
    <t xml:space="preserve">C:\tmp\obfmodels\o297.slx</t>
  </si>
  <si>
    <t xml:space="preserve">Mon Dec 19 16:45:21 2016</t>
  </si>
  <si>
    <t xml:space="preserve">C:\work\data\SLNET\SLNET_GitHub\138221115\TSAT-master\Trunk\TSAT_Library\lib_Convection_FCVertPlateLamConvAnalytical.slx</t>
  </si>
  <si>
    <t xml:space="preserve">C:\tmp\obfmodels\o298.slx</t>
  </si>
  <si>
    <t xml:space="preserve">Fri Dec 16 20:12:34 2016</t>
  </si>
  <si>
    <t xml:space="preserve">C:\work\data\SLNET\SLNET_GitHub\138221115\TSAT-master\Trunk\TSAT_Library\lib_Convection_FCVertRectCavity.slx</t>
  </si>
  <si>
    <t xml:space="preserve">C:\tmp\obfmodels\o299.slx</t>
  </si>
  <si>
    <t xml:space="preserve">Sun Dec 18 23:09:31 2016</t>
  </si>
  <si>
    <t xml:space="preserve">C:\work\data\SLNET\SLNET_GitHub\138221115\TSAT-master\Trunk\TSAT_Library\lib_Convection_FalknerSkan.slx</t>
  </si>
  <si>
    <t xml:space="preserve">C:\tmp\obfmodels\o300.slx</t>
  </si>
  <si>
    <t xml:space="preserve">Tue Jan 03 20:44:17 2017</t>
  </si>
  <si>
    <t xml:space="preserve">C:\work\data\SLNET\SLNET_GitHub\138221115\TSAT-master\Trunk\TSAT_Library\lib_Convection_FalknerSkanTempVary.slx</t>
  </si>
  <si>
    <t xml:space="preserve">C:\tmp\obfmodels\o301.slx</t>
  </si>
  <si>
    <t xml:space="preserve">Tue Jan 03 20:44:06 2017</t>
  </si>
  <si>
    <t xml:space="preserve">C:\work\data\SLNET\SLNET_GitHub\138221115\TSAT-master\Trunk\TSAT_Library\lib_Convection_FilmCoolTref.slx</t>
  </si>
  <si>
    <t xml:space="preserve">C:\tmp\obfmodels\o302.slx</t>
  </si>
  <si>
    <t xml:space="preserve">Wed Oct 05 17:00:47 2016</t>
  </si>
  <si>
    <t xml:space="preserve">C:\work\data\SLNET\SLNET_GitHub\138221115\TSAT-master\Trunk\TSAT_Library\lib_Convection_FluidEnergyBalance.slx</t>
  </si>
  <si>
    <t xml:space="preserve">C:\tmp\obfmodels\o303.slx</t>
  </si>
  <si>
    <t xml:space="preserve">Wed Jan 11 19:53:15 2017</t>
  </si>
  <si>
    <t xml:space="preserve">C:\work\data\SLNET\SLNET_GitHub\138221115\TSAT-master\Trunk\TSAT_Library\lib_Convection_Gnielinski.slx</t>
  </si>
  <si>
    <t xml:space="preserve">C:\tmp\obfmodels\o304.slx</t>
  </si>
  <si>
    <t xml:space="preserve">Thu Feb 15 16:39:31 2018</t>
  </si>
  <si>
    <t xml:space="preserve">C:\work\data\SLNET\SLNET_GitHub\138221115\TSAT-master\Trunk\TSAT_Library\lib_Convection_HeatCapIdealGas.slx</t>
  </si>
  <si>
    <t xml:space="preserve">C:\tmp\obfmodels\o305.slx</t>
  </si>
  <si>
    <t xml:space="preserve">Sat Dec 17 18:35:15 2016</t>
  </si>
  <si>
    <t xml:space="preserve">C:\work\data\SLNET\SLNET_GitHub\138221115\TSAT-master\Trunk\TSAT_Library\lib_Convection_HexagonRodCrossFlowHilpert.slx</t>
  </si>
  <si>
    <t xml:space="preserve">C:\tmp\obfmodels\o306.slx</t>
  </si>
  <si>
    <t xml:space="preserve">Tue Dec 13 14:52:52 2016</t>
  </si>
  <si>
    <t xml:space="preserve">C:\work\data\SLNET\SLNET_GitHub\138221115\TSAT-master\Trunk\TSAT_Library\lib_Convection_HydraulicDiameter.slx</t>
  </si>
  <si>
    <t xml:space="preserve">C:\tmp\obfmodels\o307.slx</t>
  </si>
  <si>
    <t xml:space="preserve">Fri Dec 09 21:57:58 2016</t>
  </si>
  <si>
    <t xml:space="preserve">C:\work\data\SLNET\SLNET_GitHub\138221115\TSAT-master\Trunk\TSAT_Library\lib_Convection_ImpingingJet.slx</t>
  </si>
  <si>
    <t xml:space="preserve">C:\tmp\obfmodels\o308.slx</t>
  </si>
  <si>
    <t xml:space="preserve">Mon Apr 17 20:34:52 2017</t>
  </si>
  <si>
    <t xml:space="preserve">C:\work\data\SLNET\SLNET_GitHub\138221115\TSAT-master\Trunk\TSAT_Library\lib_Convection_LamCircTurbAnnulus.slx</t>
  </si>
  <si>
    <t xml:space="preserve">C:\tmp\obfmodels\o309.slx</t>
  </si>
  <si>
    <t xml:space="preserve">Thu Dec 15 16:12:36 2016</t>
  </si>
  <si>
    <t xml:space="preserve">C:\work\data\SLNET\SLNET_GitHub\138221115\TSAT-master\Trunk\TSAT_Library\lib_Convection_LamCoiledTube.slx</t>
  </si>
  <si>
    <t xml:space="preserve">C:\tmp\obfmodels\o310.slx</t>
  </si>
  <si>
    <t xml:space="preserve">Tue Dec 13 20:24:31 2016</t>
  </si>
  <si>
    <t xml:space="preserve">C:\work\data\SLNET\SLNET_GitHub\138221115\TSAT-master\Trunk\TSAT_Library\lib_Convection_LamFlatPlate.slx</t>
  </si>
  <si>
    <t xml:space="preserve">C:\tmp\obfmodels\o311.slx</t>
  </si>
  <si>
    <t xml:space="preserve">Mon Dec 12 15:44:00 2016</t>
  </si>
  <si>
    <t xml:space="preserve">C:\work\data\SLNET\SLNET_GitHub\138221115\TSAT-master\Trunk\TSAT_Library\lib_Convection_LamFlatPlate_ChurchillOzoe.slx</t>
  </si>
  <si>
    <t xml:space="preserve">C:\tmp\obfmodels\o312.slx</t>
  </si>
  <si>
    <t xml:space="preserve">Wed Feb 21 20:21:12 2018</t>
  </si>
  <si>
    <t xml:space="preserve">C:\work\data\SLNET\SLNET_GitHub\138221115\TSAT-master\Trunk\TSAT_Library\lib_Convection_LamIncompFlatPlateBL.slx</t>
  </si>
  <si>
    <t xml:space="preserve">C:\tmp\obfmodels\o313.slx</t>
  </si>
  <si>
    <t xml:space="preserve">Thu Dec 15 20:21:12 2016</t>
  </si>
  <si>
    <t xml:space="preserve">C:\work\data\SLNET\SLNET_GitHub\138221115\TSAT-master\Trunk\TSAT_Library\lib_Convection_LamIntFlwVarShapes.slx</t>
  </si>
  <si>
    <t xml:space="preserve">C:\tmp\obfmodels\o314.slx</t>
  </si>
  <si>
    <t xml:space="preserve">Wed Dec 14 23:19:34 2016</t>
  </si>
  <si>
    <t xml:space="preserve">C:\work\data\SLNET\SLNET_GitHub\138221115\TSAT-master\Trunk\TSAT_Library\lib_Convection_MixedBLFlatPlate.slx</t>
  </si>
  <si>
    <t xml:space="preserve">C:\tmp\obfmodels\o315.slx</t>
  </si>
  <si>
    <t xml:space="preserve">Mon Dec 12 20:04:16 2016</t>
  </si>
  <si>
    <t xml:space="preserve">C:\work\data\SLNET\SLNET_GitHub\138221115\TSAT-master\Trunk\TSAT_Library\lib_Convection_MixedConv.slx</t>
  </si>
  <si>
    <t xml:space="preserve">C:\tmp\obfmodels\o316.slx</t>
  </si>
  <si>
    <t xml:space="preserve">Fri Dec 09 16:03:22 2016</t>
  </si>
  <si>
    <t xml:space="preserve">C:\work\data\SLNET\SLNET_GitHub\138221115\TSAT-master\Trunk\TSAT_Library\lib_Convection_MixedIncompFlatPlateBL.slx</t>
  </si>
  <si>
    <t xml:space="preserve">C:\tmp\obfmodels\o317.slx</t>
  </si>
  <si>
    <t xml:space="preserve">Thu Dec 15 22:58:07 2016</t>
  </si>
  <si>
    <t xml:space="preserve">C:\work\data\SLNET\SLNET_GitHub\138221115\TSAT-master\Trunk\TSAT_Library\lib_Convection_NonDimParms.slx</t>
  </si>
  <si>
    <t xml:space="preserve">C:\tmp\obfmodels\o318.slx</t>
  </si>
  <si>
    <t xml:space="preserve">Fri Dec 02 21:17:15 2016</t>
  </si>
  <si>
    <t xml:space="preserve">C:\work\data\SLNET\SLNET_GitHub\138221115\TSAT-master\Trunk\TSAT_Library\lib_Convection_SiederTate.slx</t>
  </si>
  <si>
    <t xml:space="preserve">C:\tmp\obfmodels\o319.slx</t>
  </si>
  <si>
    <t xml:space="preserve">Fri Dec 09 21:43:15 2016</t>
  </si>
  <si>
    <t xml:space="preserve">C:\work\data\SLNET\SLNET_GitHub\138221115\TSAT-master\Trunk\TSAT_Library\lib_Convection_SimpConvHeatX.slx</t>
  </si>
  <si>
    <t xml:space="preserve">C:\tmp\obfmodels\o320.slx</t>
  </si>
  <si>
    <t xml:space="preserve">Wed Mar 08 15:40:49 2017</t>
  </si>
  <si>
    <t xml:space="preserve">C:\work\data\SLNET\SLNET_GitHub\138221115\TSAT-master\Trunk\TSAT_Library\lib_Convection_SimpNatConvHeatX.slx</t>
  </si>
  <si>
    <t xml:space="preserve">C:\tmp\obfmodels\o321.slx</t>
  </si>
  <si>
    <t xml:space="preserve">Tue Dec 12 20:49:14 2017</t>
  </si>
  <si>
    <t xml:space="preserve">C:\work\data\SLNET\SLNET_GitHub\138221115\TSAT-master\Trunk\TSAT_Library\lib_Convection_SimpNatConvHeatXII.slx</t>
  </si>
  <si>
    <t xml:space="preserve">C:\tmp\obfmodels\o322.slx</t>
  </si>
  <si>
    <t xml:space="preserve">Tue Dec 12 20:49:09 2017</t>
  </si>
  <si>
    <t xml:space="preserve">C:\work\data\SLNET\SLNET_GitHub\138221115\TSAT-master\Trunk\TSAT_Library\lib_Convection_SphereCrossFlowWhitaker.slx</t>
  </si>
  <si>
    <t xml:space="preserve">C:\tmp\obfmodels\o323.slx</t>
  </si>
  <si>
    <t xml:space="preserve">Tue Dec 13 17:54:01 2016</t>
  </si>
  <si>
    <t xml:space="preserve">C:\work\data\SLNET\SLNET_GitHub\138221115\TSAT-master\Trunk\TSAT_Library\lib_Convection_SquareRodCrossFlowHilpert.slx</t>
  </si>
  <si>
    <t xml:space="preserve">C:\tmp\obfmodels\o324.slx</t>
  </si>
  <si>
    <t xml:space="preserve">Tue Dec 13 16:31:05 2016</t>
  </si>
  <si>
    <t xml:space="preserve">C:\work\data\SLNET\SLNET_GitHub\138221115\TSAT-master\Trunk\TSAT_Library\lib_Convection_Sutherland.slx</t>
  </si>
  <si>
    <t xml:space="preserve">C:\tmp\obfmodels\o325.slx</t>
  </si>
  <si>
    <t xml:space="preserve">Mon Dec 12 19:44:14 2016</t>
  </si>
  <si>
    <t xml:space="preserve">C:\work\data\SLNET\SLNET_GitHub\138221115\TSAT-master\Trunk\TSAT_Library\lib_Convection_ThinPlateCrossFlowHilpert.slx</t>
  </si>
  <si>
    <t xml:space="preserve">C:\tmp\obfmodels\o326.slx</t>
  </si>
  <si>
    <t xml:space="preserve">Tue Dec 13 16:30:49 2016</t>
  </si>
  <si>
    <t xml:space="preserve">C:\work\data\SLNET\SLNET_GitHub\138221115\TSAT-master\Trunk\TSAT_Library\lib_Convection_TubeBankZukauskas.slx</t>
  </si>
  <si>
    <t xml:space="preserve">C:\tmp\obfmodels\o327.slx</t>
  </si>
  <si>
    <t xml:space="preserve">Tue Dec 13 19:31:16 2016</t>
  </si>
  <si>
    <t xml:space="preserve">C:\work\data\SLNET\SLNET_GitHub\138221115\TSAT-master\Trunk\TSAT_Library\lib_Convection_TurbAxiSymAmbrok.slx</t>
  </si>
  <si>
    <t xml:space="preserve">C:\tmp\obfmodels\o328.slx</t>
  </si>
  <si>
    <t xml:space="preserve">Tue Jan 03 20:44:11 2017</t>
  </si>
  <si>
    <t xml:space="preserve">C:\work\data\SLNET\SLNET_GitHub\138221115\TSAT-master\Trunk\TSAT_Library\lib_Convection_TurbFlatPlate.slx</t>
  </si>
  <si>
    <t xml:space="preserve">C:\tmp\obfmodels\o329.slx</t>
  </si>
  <si>
    <t xml:space="preserve">Mon Dec 12 15:41:04 2016</t>
  </si>
  <si>
    <t xml:space="preserve">C:\work\data\SLNET\SLNET_GitHub\138221115\TSAT-master\Trunk\TSAT_Library\lib_Convection_TurbFlatPlatePowLawTempVary.slx</t>
  </si>
  <si>
    <t xml:space="preserve">C:\tmp\obfmodels\o330.slx</t>
  </si>
  <si>
    <t xml:space="preserve">Tue Jan 03 20:44:14 2017</t>
  </si>
  <si>
    <t xml:space="preserve">C:\work\data\SLNET\SLNET_GitHub\138221115\TSAT-master\Trunk\TSAT_Library\lib_Convection_TurbIncompFlatPlateBL.slx</t>
  </si>
  <si>
    <t xml:space="preserve">C:\tmp\obfmodels\o331.slx</t>
  </si>
  <si>
    <t xml:space="preserve">Thu Dec 15 22:58:52 2016</t>
  </si>
  <si>
    <t xml:space="preserve">C:\work\data\SLNET\SLNET_GitHub\138221115\TSAT-master\Trunk\TSAT_Library\lib_Deformation_ThermExp1DElastic.slx</t>
  </si>
  <si>
    <t xml:space="preserve">C:\tmp\obfmodels\o332.slx</t>
  </si>
  <si>
    <t xml:space="preserve">Fri Dec 09 22:47:58 2016</t>
  </si>
  <si>
    <t xml:space="preserve">C:\work\data\SLNET\SLNET_GitHub\138221115\TSAT-master\Trunk\TSAT_Library\lib_GenHeatX_LumpedMassHeatX.slx</t>
  </si>
  <si>
    <t xml:space="preserve">C:\tmp\obfmodels\o333.slx</t>
  </si>
  <si>
    <t xml:space="preserve">Wed Oct 12 20:23:31 2016</t>
  </si>
  <si>
    <t xml:space="preserve">C:\work\data\SLNET\SLNET_GitHub\138221115\TSAT-master\Trunk\TSAT_Library\lib_GenTools_1DlinearInterp.slx</t>
  </si>
  <si>
    <t xml:space="preserve">C:\tmp\obfmodels\o334.slx</t>
  </si>
  <si>
    <t xml:space="preserve">Wed Oct 05 15:53:45 2016</t>
  </si>
  <si>
    <t xml:space="preserve">C:\work\data\SLNET\SLNET_GitHub\138221115\TSAT-master\Trunk\TSAT_Library\lib_GenTools_2DlinearInterp.slx</t>
  </si>
  <si>
    <t xml:space="preserve">C:\tmp\obfmodels\o335.slx</t>
  </si>
  <si>
    <t xml:space="preserve">Wed Oct 05 20:54:33 2016</t>
  </si>
  <si>
    <t xml:space="preserve">C:\work\data\SLNET\SLNET_GitHub\138221115\TSAT-master\Trunk\TSAT_Library\lib_GenTools_3DlinearInterp.slx</t>
  </si>
  <si>
    <t xml:space="preserve">C:\tmp\obfmodels\o336.slx</t>
  </si>
  <si>
    <t xml:space="preserve">Thu Oct 06 15:24:53 2016</t>
  </si>
  <si>
    <t xml:space="preserve">C:\work\data\SLNET\SLNET_GitHub\138221115\TSAT-master\Trunk\TSAT_Library\lib_GenTools_Averaging.slx</t>
  </si>
  <si>
    <t xml:space="preserve">C:\tmp\obfmodels\o337.slx</t>
  </si>
  <si>
    <t xml:space="preserve">Fri Oct 07 21:38:13 2016</t>
  </si>
  <si>
    <t xml:space="preserve">C:\work\data\SLNET\SLNET_GitHub\138221115\TSAT-master\Trunk\TSAT_Library\lib_GenTools_LogisticFun.slx</t>
  </si>
  <si>
    <t xml:space="preserve">C:\tmp\obfmodels\o338.slx</t>
  </si>
  <si>
    <t xml:space="preserve">Wed Mar 15 22:10:28 2017</t>
  </si>
  <si>
    <t xml:space="preserve">C:\work\data\SLNET\SLNET_GitHub\138221115\TSAT-master\Trunk\TSAT_Library\lib_GenTools_MinMax.slx</t>
  </si>
  <si>
    <t xml:space="preserve">C:\tmp\obfmodels\o339.slx</t>
  </si>
  <si>
    <t xml:space="preserve">Mon Dec 12 13:32:30 2016</t>
  </si>
  <si>
    <t xml:space="preserve">C:\work\data\SLNET\SLNET_GitHub\138221115\TSAT-master\Trunk\TSAT_Library\lib_GenTools_PolynomialFit.slx</t>
  </si>
  <si>
    <t xml:space="preserve">C:\tmp\obfmodels\o340.slx</t>
  </si>
  <si>
    <t xml:space="preserve">Thu Dec 29 15:29:51 2016</t>
  </si>
  <si>
    <t xml:space="preserve">C:\work\data\SLNET\SLNET_GitHub\138221115\TSAT-master\Trunk\TSAT_Library\lib_GenTools_SubMatrix.slx</t>
  </si>
  <si>
    <t xml:space="preserve">C:\tmp\obfmodels\o341.slx</t>
  </si>
  <si>
    <t xml:space="preserve">Thu Mar 09 14:32:14 2017</t>
  </si>
  <si>
    <t xml:space="preserve">C:\work\data\SLNET\SLNET_GitHub\138221115\TSAT-master\Trunk\TSAT_Library\lib_GenTools_WeightedAveraging.slx</t>
  </si>
  <si>
    <t xml:space="preserve">C:\tmp\obfmodels\o342.slx</t>
  </si>
  <si>
    <t xml:space="preserve">Wed Dec 13 14:43:31 2017</t>
  </si>
  <si>
    <t xml:space="preserve">C:\work\data\SLNET\SLNET_GitHub\138221115\TSAT-master\Trunk\TSAT_Library\lib_Radiation_HeatXCoeffNonRefSink.slx</t>
  </si>
  <si>
    <t xml:space="preserve">C:\tmp\obfmodels\o343.slx</t>
  </si>
  <si>
    <t xml:space="preserve">Wed Oct 12 17:53:16 2016</t>
  </si>
  <si>
    <t xml:space="preserve">C:\work\data\SLNET\SLNET_GitHub\138221115\TSAT-master\Trunk\TSAT_Library\lib_Radiation_HeatXCoeffRefConcCyl.slx</t>
  </si>
  <si>
    <t xml:space="preserve">C:\tmp\obfmodels\o344.slx</t>
  </si>
  <si>
    <t xml:space="preserve">Wed Oct 12 20:22:41 2016</t>
  </si>
  <si>
    <t xml:space="preserve">C:\work\data\SLNET\SLNET_GitHub\138221115\TSAT-master\Trunk\TSAT_Library\lib_Radiation_HeatXCoeffRefPlanar.slx</t>
  </si>
  <si>
    <t xml:space="preserve">C:\tmp\obfmodels\o345.slx</t>
  </si>
  <si>
    <t xml:space="preserve">Wed Oct 12 19:12:26 2016</t>
  </si>
  <si>
    <t xml:space="preserve">C:\work\data\SLNET\SLNET_GitHub\138398356\Full-Wave-Bridge-Rectifier-master\FWBridgeRectifier.slx</t>
  </si>
  <si>
    <t xml:space="preserve">C:\tmp\obfmodels\o346.slx</t>
  </si>
  <si>
    <t xml:space="preserve">Wed Apr 27 06:24:11 2016</t>
  </si>
  <si>
    <t xml:space="preserve">C:\work\data\SLNET\SLNET_GitHub\139331917\ANC-active_noise_control_headsets-master\feedback.slx</t>
  </si>
  <si>
    <t xml:space="preserve">C:\tmp\obfmodels\o347.slx</t>
  </si>
  <si>
    <t xml:space="preserve">Sat Jun 10 06:01:50 2017</t>
  </si>
  <si>
    <t xml:space="preserve">C:\work\data\SLNET\SLNET_GitHub\140412299\specTransformer-master\example1.slx</t>
  </si>
  <si>
    <t xml:space="preserve">C:\tmp\obfmodels\o348.slx</t>
  </si>
  <si>
    <t xml:space="preserve">Thu Jul 12 13:31:23 2018</t>
  </si>
  <si>
    <t xml:space="preserve">C:\work\data\SLNET\SLNET_GitHub\140520307\Quad-Simulink-Simulation-master\Quad_Joystick.slx</t>
  </si>
  <si>
    <t xml:space="preserve">C:\tmp\obfmodels\o349.slx</t>
  </si>
  <si>
    <t xml:space="preserve">Mon Feb 11 14:39:24 2019</t>
  </si>
  <si>
    <t xml:space="preserve">C:\work\data\SLNET\SLNET_GitHub\140520307\Quad-Simulink-Simulation-master\Quad_sim.slx</t>
  </si>
  <si>
    <t xml:space="preserve">C:\tmp\obfmodels\o350.slx</t>
  </si>
  <si>
    <t xml:space="preserve">Thu Feb 28 17:53:44 2019</t>
  </si>
  <si>
    <t xml:space="preserve">C:\work\data\SLNET\SLNET_GitHub\140520307\Quad-Simulink-Simulation-master\realtime_pacer_lib.slx</t>
  </si>
  <si>
    <t xml:space="preserve">C:\tmp\obfmodels\o351.slx</t>
  </si>
  <si>
    <t xml:space="preserve">Mon Jul 02 05:34:39 2018</t>
  </si>
  <si>
    <t xml:space="preserve">C:\work\data\SLNET\SLNET_GitHub\142429039\intercol-toolbox-simulink-master\SCMS.slx</t>
  </si>
  <si>
    <t xml:space="preserve">C:\tmp\obfmodels\o352.slx</t>
  </si>
  <si>
    <t xml:space="preserve">Tue Jul 04 11:03:54 2017</t>
  </si>
  <si>
    <t xml:space="preserve">C:\work\data\SLNET\SLNET_GitHub\142429039\intercol-toolbox-simulink-master\exintercol.slx</t>
  </si>
  <si>
    <t xml:space="preserve">C:\tmp\obfmodels\o353.slx</t>
  </si>
  <si>
    <t xml:space="preserve">Thu Jul 26 12:00:45 2018</t>
  </si>
  <si>
    <t xml:space="preserve">C:\work\data\SLNET\SLNET_GitHub\142487610\SimDatabase-master\extlib\test_matlabfcn_offline.slx</t>
  </si>
  <si>
    <t xml:space="preserve">C:\tmp\obfmodels\o354.slx</t>
  </si>
  <si>
    <t xml:space="preserve">Wed Oct 03 23:59:10 2018</t>
  </si>
  <si>
    <t xml:space="preserve">C:\work\data\SLNET\SLNET_GitHub\142487610\SimDatabase-master\extlib\test_matlabfcn_online.slx</t>
  </si>
  <si>
    <t xml:space="preserve">C:\tmp\obfmodels\o355.slx</t>
  </si>
  <si>
    <t xml:space="preserve">Sun May 06 19:24:27 2018</t>
  </si>
  <si>
    <t xml:space="preserve">C:\work\data\SLNET\SLNET_GitHub\142487610\SimDatabase-master\sfun\sql\simsql_test.slx</t>
  </si>
  <si>
    <t xml:space="preserve">C:\tmp\obfmodels\o356.slx</t>
  </si>
  <si>
    <t xml:space="preserve">Wed Jan 16 01:55:27 2019</t>
  </si>
  <si>
    <t xml:space="preserve">C:\work\data\SLNET\SLNET_GitHub\142487610\SimDatabase-master\sfun\webjson\simwebjson_test.slx</t>
  </si>
  <si>
    <t xml:space="preserve">C:\tmp\obfmodels\o357.slx</t>
  </si>
  <si>
    <t xml:space="preserve">Mon Jan 14 23:09:47 2019</t>
  </si>
  <si>
    <t xml:space="preserve">C:\work\data\SLNET\SLNET_GitHub\143530121\Signal-tracking-using-Fuzzy-control-on-SIMULINK-master\e_ec_u.slx</t>
  </si>
  <si>
    <t xml:space="preserve">C:\tmp\obfmodels\o358.slx</t>
  </si>
  <si>
    <t xml:space="preserve">Wed May 24 05:44:58 2017</t>
  </si>
  <si>
    <t xml:space="preserve">C:\work\data\SLNET\SLNET_GitHub\143530121\Signal-tracking-using-Fuzzy-control-on-SIMULINK-master\fuzzy_pid.slx</t>
  </si>
  <si>
    <t xml:space="preserve">C:\tmp\obfmodels\o359.slx</t>
  </si>
  <si>
    <t xml:space="preserve">Wed May 24 08:48:38 2017</t>
  </si>
  <si>
    <t xml:space="preserve">C:\work\data\SLNET\SLNET_GitHub\14375685\T-MATS-master\Resources\Testing\TestSFC.slx</t>
  </si>
  <si>
    <t xml:space="preserve">C:\tmp\obfmodels\o360.slx</t>
  </si>
  <si>
    <t xml:space="preserve">Fri Feb 28 16:38:39 2014</t>
  </si>
  <si>
    <t xml:space="preserve">C:\work\data\SLNET\SLNET_GitHub\14375685\T-MATS-master\Resources\Testing\Cantera\TestAmbient.slx</t>
  </si>
  <si>
    <t xml:space="preserve">C:\tmp\obfmodels\o361.slx</t>
  </si>
  <si>
    <t xml:space="preserve">Mon Mar 03 15:02:10 2014</t>
  </si>
  <si>
    <t xml:space="preserve">C:\work\data\SLNET\SLNET_GitHub\14375685\T-MATS-master\Resources\Testing\Cantera\TestCompressor.slx</t>
  </si>
  <si>
    <t xml:space="preserve">C:\tmp\obfmodels\o362.slx</t>
  </si>
  <si>
    <t xml:space="preserve">Mon Mar 03 14:58:11 2014</t>
  </si>
  <si>
    <t xml:space="preserve">C:\work\data\SLNET\SLNET_GitHub\14375685\T-MATS-master\Resources\Testing\Cantera\TestDuct.slx</t>
  </si>
  <si>
    <t xml:space="preserve">C:\tmp\obfmodels\o363.slx</t>
  </si>
  <si>
    <t xml:space="preserve">Mon Mar 03 14:58:45 2014</t>
  </si>
  <si>
    <t xml:space="preserve">C:\work\data\SLNET\SLNET_GitHub\14375685\T-MATS-master\Resources\Testing\Cantera\TestFlowstart.slx</t>
  </si>
  <si>
    <t xml:space="preserve">C:\tmp\obfmodels\o364.slx</t>
  </si>
  <si>
    <t xml:space="preserve">Fri Feb 28 16:15:43 2014</t>
  </si>
  <si>
    <t xml:space="preserve">C:\work\data\SLNET\SLNET_GitHub\14375685\T-MATS-master\Resources\Testing\Cantera\TestNozzleChoked.slx</t>
  </si>
  <si>
    <t xml:space="preserve">C:\tmp\obfmodels\o365.slx</t>
  </si>
  <si>
    <t xml:space="preserve">Mon Mar 03 15:22:43 2014</t>
  </si>
  <si>
    <t xml:space="preserve">C:\work\data\SLNET\SLNET_GitHub\14375685\T-MATS-master\Resources\Testing\Cantera\TestNozzleUnchoked.slx</t>
  </si>
  <si>
    <t xml:space="preserve">C:\tmp\obfmodels\o366.slx</t>
  </si>
  <si>
    <t xml:space="preserve">Mon Mar 03 15:24:55 2014</t>
  </si>
  <si>
    <t xml:space="preserve">C:\work\data\SLNET\SLNET_GitHub\14375685\T-MATS-master\Resources\Testing\Cantera\TestSplitter.slx</t>
  </si>
  <si>
    <t xml:space="preserve">C:\tmp\obfmodels\o367.slx</t>
  </si>
  <si>
    <t xml:space="preserve">Mon Mar 03 15:10:38 2014</t>
  </si>
  <si>
    <t xml:space="preserve">C:\work\data\SLNET\SLNET_GitHub\14375685\T-MATS-master\Resources\Testing\Cantera\TestTurbine.slx</t>
  </si>
  <si>
    <t xml:space="preserve">C:\tmp\obfmodels\o368.slx</t>
  </si>
  <si>
    <t xml:space="preserve">Mon Mar 03 15:08:25 2014</t>
  </si>
  <si>
    <t xml:space="preserve">C:\work\data\SLNET\SLNET_GitHub\14375685\T-MATS-master\Resources\Testing\TestBeds\Actuator_FO\Actuator_FO_TestBed.slx</t>
  </si>
  <si>
    <t xml:space="preserve">C:\tmp\obfmodels\o369.slx</t>
  </si>
  <si>
    <t xml:space="preserve">Thu Oct 17 11:33:56 2013</t>
  </si>
  <si>
    <t xml:space="preserve">C:\work\data\SLNET\SLNET_GitHub\14375685\T-MATS-master\Resources\Testing\TestBeds\Ambient\Ambient_TestBed.slx</t>
  </si>
  <si>
    <t xml:space="preserve">C:\tmp\obfmodels\o370.slx</t>
  </si>
  <si>
    <t xml:space="preserve">Thu Oct 10 17:44:26 2013</t>
  </si>
  <si>
    <t xml:space="preserve">C:\work\data\SLNET\SLNET_GitHub\14375685\T-MATS-master\Resources\Testing\TestBeds\AmbientSIL\AmbientMod.slx</t>
  </si>
  <si>
    <t xml:space="preserve">C:\tmp\obfmodels\o371.slx</t>
  </si>
  <si>
    <t xml:space="preserve">Thu Oct 05 21:18:13 2017</t>
  </si>
  <si>
    <t xml:space="preserve">C:\work\data\SLNET\SLNET_GitHub\14375685\T-MATS-master\Resources\Testing\TestBeds\AmbientSIL\AmbientSIL_TestBed.slx</t>
  </si>
  <si>
    <t xml:space="preserve">C:\tmp\obfmodels\o372.slx</t>
  </si>
  <si>
    <t xml:space="preserve">Thu Oct 05 21:23:49 2017</t>
  </si>
  <si>
    <t xml:space="preserve">C:\work\data\SLNET\SLNET_GitHub\14375685\T-MATS-master\Resources\Testing\TestBeds\Bleed\Bleed_TestBed.slx</t>
  </si>
  <si>
    <t xml:space="preserve">C:\tmp\obfmodels\o373.slx</t>
  </si>
  <si>
    <t xml:space="preserve">Wed Sep 20 22:18:37 2017</t>
  </si>
  <si>
    <t xml:space="preserve">C:\work\data\SLNET\SLNET_GitHub\14375685\T-MATS-master\Resources\Testing\TestBeds\BleedSIL\Bleed_TestBed.slx</t>
  </si>
  <si>
    <t xml:space="preserve">C:\tmp\obfmodels\o374.slx</t>
  </si>
  <si>
    <t xml:space="preserve">C:\work\data\SLNET\SLNET_GitHub\14375685\T-MATS-master\Resources\Testing\TestBeds\Burner\Burner_TestBed.slx</t>
  </si>
  <si>
    <t xml:space="preserve">C:\tmp\obfmodels\o375.slx</t>
  </si>
  <si>
    <t xml:space="preserve">Tue Oct 15 12:46:12 2013</t>
  </si>
  <si>
    <t xml:space="preserve">C:\work\data\SLNET\SLNET_GitHub\14375685\T-MATS-master\Resources\Testing\TestBeds\BurnerSIL\Burner_TestBed.slx</t>
  </si>
  <si>
    <t xml:space="preserve">C:\tmp\obfmodels\o376.slx</t>
  </si>
  <si>
    <t xml:space="preserve">C:\work\data\SLNET\SLNET_GitHub\14375685\T-MATS-master\Resources\Testing\TestBeds\Comp\Comp_Model.slx</t>
  </si>
  <si>
    <t xml:space="preserve">C:\tmp\obfmodels\o377.slx</t>
  </si>
  <si>
    <t xml:space="preserve">Mon Sep 25 20:26:54 2017</t>
  </si>
  <si>
    <t xml:space="preserve">C:\work\data\SLNET\SLNET_GitHub\14375685\T-MATS-master\Resources\Testing\TestBeds\Comp\Comp_TestBed.slx</t>
  </si>
  <si>
    <t xml:space="preserve">C:\tmp\obfmodels\o378.slx</t>
  </si>
  <si>
    <t xml:space="preserve">Mon Sep 25 20:32:45 2017</t>
  </si>
  <si>
    <t xml:space="preserve">C:\work\data\SLNET\SLNET_GitHub\14375685\T-MATS-master\Resources\Testing\TestBeds\CompSIL\Comp_Model.slx</t>
  </si>
  <si>
    <t xml:space="preserve">C:\tmp\obfmodels\o379.slx</t>
  </si>
  <si>
    <t xml:space="preserve">C:\work\data\SLNET\SLNET_GitHub\14375685\T-MATS-master\Resources\Testing\TestBeds\CompSIL\Comp_TestBed.slx</t>
  </si>
  <si>
    <t xml:space="preserve">C:\tmp\obfmodels\o380.slx</t>
  </si>
  <si>
    <t xml:space="preserve">C:\work\data\SLNET\SLNET_GitHub\14375685\T-MATS-master\Resources\Testing\TestBeds\CompVG\CompVG_TestBed.slx</t>
  </si>
  <si>
    <t xml:space="preserve">C:\tmp\obfmodels\o381.slx</t>
  </si>
  <si>
    <t xml:space="preserve">Thu Sep 21 18:37:50 2017</t>
  </si>
  <si>
    <t xml:space="preserve">C:\work\data\SLNET\SLNET_GitHub\14375685\T-MATS-master\Resources\Testing\TestBeds\CompVGSIL\CompVG_TestBed.slx</t>
  </si>
  <si>
    <t xml:space="preserve">C:\tmp\obfmodels\o382.slx</t>
  </si>
  <si>
    <t xml:space="preserve">C:\work\data\SLNET\SLNET_GitHub\14375685\T-MATS-master\Resources\Testing\TestBeds\ControllerPI\ControllerPI_TestBed.slx</t>
  </si>
  <si>
    <t xml:space="preserve">C:\tmp\obfmodels\o383.slx</t>
  </si>
  <si>
    <t xml:space="preserve">Thu Oct 17 12:07:05 2013</t>
  </si>
  <si>
    <t xml:space="preserve">C:\work\data\SLNET\SLNET_GitHub\14375685\T-MATS-master\Resources\Testing\TestBeds\CorN\CorN_TestBed.slx</t>
  </si>
  <si>
    <t xml:space="preserve">C:\tmp\obfmodels\o384.slx</t>
  </si>
  <si>
    <t xml:space="preserve">Tue Oct 15 18:24:04 2013</t>
  </si>
  <si>
    <t xml:space="preserve">C:\work\data\SLNET\SLNET_GitHub\14375685\T-MATS-master\Resources\Testing\TestBeds\CorW\CorW_TestBed.slx</t>
  </si>
  <si>
    <t xml:space="preserve">C:\tmp\obfmodels\o385.slx</t>
  </si>
  <si>
    <t xml:space="preserve">Tue Oct 15 18:15:21 2013</t>
  </si>
  <si>
    <t xml:space="preserve">C:\work\data\SLNET\SLNET_GitHub\14375685\T-MATS-master\Resources\Testing\TestBeds\CorWf\CorWf_TestBed.slx</t>
  </si>
  <si>
    <t xml:space="preserve">C:\tmp\obfmodels\o386.slx</t>
  </si>
  <si>
    <t xml:space="preserve">Tue Oct 15 18:06:18 2013</t>
  </si>
  <si>
    <t xml:space="preserve">C:\work\data\SLNET\SLNET_GitHub\14375685\T-MATS-master\Resources\Testing\TestBeds\Duct\Duct_TestBed.slx</t>
  </si>
  <si>
    <t xml:space="preserve">C:\tmp\obfmodels\o387.slx</t>
  </si>
  <si>
    <t xml:space="preserve">Tue Oct 15 12:52:37 2013</t>
  </si>
  <si>
    <t xml:space="preserve">C:\work\data\SLNET\SLNET_GitHub\14375685\T-MATS-master\Resources\Testing\TestBeds\FlwPthChar\FlwPthChar_TestBed.slx</t>
  </si>
  <si>
    <t xml:space="preserve">C:\tmp\obfmodels\o388.slx</t>
  </si>
  <si>
    <t xml:space="preserve">Tue Oct 15 13:04:38 2013</t>
  </si>
  <si>
    <t xml:space="preserve">C:\work\data\SLNET\SLNET_GitHub\14375685\T-MATS-master\Resources\Testing\TestBeds\Mixer\Mixer_TestBed.slx</t>
  </si>
  <si>
    <t xml:space="preserve">C:\tmp\obfmodels\o389.slx</t>
  </si>
  <si>
    <t xml:space="preserve">Wed Sep 20 21:47:07 2017</t>
  </si>
  <si>
    <t xml:space="preserve">C:\work\data\SLNET\SLNET_GitHub\14375685\T-MATS-master\Resources\Testing\TestBeds\MixerSIL\Mixer_TestBed.slx</t>
  </si>
  <si>
    <t xml:space="preserve">C:\tmp\obfmodels\o390.slx</t>
  </si>
  <si>
    <t xml:space="preserve">C:\work\data\SLNET\SLNET_GitHub\14375685\T-MATS-master\Resources\Testing\TestBeds\Mod_Source\Mod_Source_TestBed.slx</t>
  </si>
  <si>
    <t xml:space="preserve">C:\tmp\obfmodels\o391.slx</t>
  </si>
  <si>
    <t xml:space="preserve">Tue Oct 15 17:33:39 2013</t>
  </si>
  <si>
    <t xml:space="preserve">C:\work\data\SLNET\SLNET_GitHub\14375685\T-MATS-master\Resources\Testing\TestBeds\Nozzle\Nozzle_TestBed.slx</t>
  </si>
  <si>
    <t xml:space="preserve">C:\tmp\obfmodels\o392.slx</t>
  </si>
  <si>
    <t xml:space="preserve">Thu Sep 21 20:50:17 2017</t>
  </si>
  <si>
    <t xml:space="preserve">C:\work\data\SLNET\SLNET_GitHub\14375685\T-MATS-master\Resources\Testing\TestBeds\NozzleSIL\Nozzle_TestBed.slx</t>
  </si>
  <si>
    <t xml:space="preserve">C:\tmp\obfmodels\o393.slx</t>
  </si>
  <si>
    <t xml:space="preserve">C:\work\data\SLNET\SLNET_GitHub\14375685\T-MATS-master\Resources\Testing\TestBeds\OutLoopInt\OutLoopInt_TestBed.slx</t>
  </si>
  <si>
    <t xml:space="preserve">C:\tmp\obfmodels\o394.slx</t>
  </si>
  <si>
    <t xml:space="preserve">Thu Oct 17 12:28:29 2013</t>
  </si>
  <si>
    <t xml:space="preserve">C:\work\data\SLNET\SLNET_GitHub\14375685\T-MATS-master\Resources\Testing\TestBeds\Sensor_FO\Sensor_FO_TestBed.slx</t>
  </si>
  <si>
    <t xml:space="preserve">C:\tmp\obfmodels\o395.slx</t>
  </si>
  <si>
    <t xml:space="preserve">Thu Oct 17 11:08:34 2013</t>
  </si>
  <si>
    <t xml:space="preserve">C:\work\data\SLNET\SLNET_GitHub\14375685\T-MATS-master\Resources\Testing\TestBeds\Shaft\Shaft_TestBed.slx</t>
  </si>
  <si>
    <t xml:space="preserve">C:\tmp\obfmodels\o396.slx</t>
  </si>
  <si>
    <t xml:space="preserve">Tue Oct 15 13:18:13 2013</t>
  </si>
  <si>
    <t xml:space="preserve">C:\work\data\SLNET\SLNET_GitHub\14375685\T-MATS-master\Resources\Testing\TestBeds\SolverDyn\SolverDyn_TestBed.slx</t>
  </si>
  <si>
    <t xml:space="preserve">C:\tmp\obfmodels\o397.slx</t>
  </si>
  <si>
    <t xml:space="preserve">Mon Oct 21 18:03:37 2013</t>
  </si>
  <si>
    <t xml:space="preserve">C:\work\data\SLNET\SLNET_GitHub\14375685\T-MATS-master\Resources\Testing\TestBeds\SolverSS\SolverSS_TestBed.slx</t>
  </si>
  <si>
    <t xml:space="preserve">C:\tmp\obfmodels\o398.slx</t>
  </si>
  <si>
    <t xml:space="preserve">Mon Oct 21 18:04:41 2013</t>
  </si>
  <si>
    <t xml:space="preserve">C:\work\data\SLNET\SLNET_GitHub\14375685\T-MATS-master\Resources\Testing\TestBeds\Splitter\Splitter_TestBed.slx</t>
  </si>
  <si>
    <t xml:space="preserve">C:\tmp\obfmodels\o399.slx</t>
  </si>
  <si>
    <t xml:space="preserve">Tue Oct 15 13:27:59 2013</t>
  </si>
  <si>
    <t xml:space="preserve">C:\work\data\SLNET\SLNET_GitHub\14375685\T-MATS-master\Resources\Testing\TestBeds\StaticCalc\StaticCalc_TestBed.slx</t>
  </si>
  <si>
    <t xml:space="preserve">C:\tmp\obfmodels\o400.slx</t>
  </si>
  <si>
    <t xml:space="preserve">Thu Sep 21 21:44:35 2017</t>
  </si>
  <si>
    <t xml:space="preserve">C:\work\data\SLNET\SLNET_GitHub\14375685\T-MATS-master\Resources\Testing\TestBeds\StaticCalcSIL\StaticCalc_TestBed.slx</t>
  </si>
  <si>
    <t xml:space="preserve">C:\tmp\obfmodels\o401.slx</t>
  </si>
  <si>
    <t xml:space="preserve">C:\work\data\SLNET\SLNET_GitHub\14375685\T-MATS-master\Resources\Testing\TestBeds\Turbine\Turbine_TestBed.slx</t>
  </si>
  <si>
    <t xml:space="preserve">C:\tmp\obfmodels\o402.slx</t>
  </si>
  <si>
    <t xml:space="preserve">Fri Sep 22 15:20:03 2017</t>
  </si>
  <si>
    <t xml:space="preserve">C:\work\data\SLNET\SLNET_GitHub\14375685\T-MATS-master\Resources\Testing\TestBeds\TurbineSIL\Turbine_TestBed.slx</t>
  </si>
  <si>
    <t xml:space="preserve">C:\tmp\obfmodels\o403.slx</t>
  </si>
  <si>
    <t xml:space="preserve">C:\work\data\SLNET\SLNET_GitHub\14375685\T-MATS-master\Resources\Testing\TestBeds\Turbine_PSI\Turbine_PSI_TestBed.slx</t>
  </si>
  <si>
    <t xml:space="preserve">C:\tmp\obfmodels\o404.slx</t>
  </si>
  <si>
    <t xml:space="preserve">Fri Sep 22 16:10:11 2017</t>
  </si>
  <si>
    <t xml:space="preserve">C:\work\data\SLNET\SLNET_GitHub\14375685\T-MATS-master\Resources\Testing\TestBeds\Turbine_PSISIL\Turbine_PSI_TestBed.slx</t>
  </si>
  <si>
    <t xml:space="preserve">C:\tmp\obfmodels\o405.slx</t>
  </si>
  <si>
    <t xml:space="preserve">C:\work\data\SLNET\SLNET_GitHub\14375685\T-MATS-master\Resources\Testing\TestBeds\VCond\VCond_TestBed.slx</t>
  </si>
  <si>
    <t xml:space="preserve">C:\tmp\obfmodels\o406.slx</t>
  </si>
  <si>
    <t xml:space="preserve">Wed Oct 16 11:38:12 2013</t>
  </si>
  <si>
    <t xml:space="preserve">C:\work\data\SLNET\SLNET_GitHub\14375685\T-MATS-master\Resources\Testing\TestBeds\Valve\Valve_TestBed.slx</t>
  </si>
  <si>
    <t xml:space="preserve">C:\tmp\obfmodels\o407.slx</t>
  </si>
  <si>
    <t xml:space="preserve">Fri Sep 22 17:00:16 2017</t>
  </si>
  <si>
    <t xml:space="preserve">C:\work\data\SLNET\SLNET_GitHub\14375685\T-MATS-master\Resources\Testing\TestBeds\ValveSIL\Valve_TestBed.slx</t>
  </si>
  <si>
    <t xml:space="preserve">C:\tmp\obfmodels\o408.slx</t>
  </si>
  <si>
    <t xml:space="preserve">C:\work\data\SLNET\SLNET_GitHub\14375685\T-MATS-master\Resources\Testing\TestBeds\Valve_PHY\Valve_PHY_TestBed.slx</t>
  </si>
  <si>
    <t xml:space="preserve">C:\tmp\obfmodels\o409.slx</t>
  </si>
  <si>
    <t xml:space="preserve">Tue Oct 15 16:44:46 2013</t>
  </si>
  <si>
    <t xml:space="preserve">C:\work\data\SLNET\SLNET_GitHub\14375685\T-MATS-master\Resources\Testing\TestBeds\Valve_PHYSIL\Valve_PHY_TestBed.slx</t>
  </si>
  <si>
    <t xml:space="preserve">C:\tmp\obfmodels\o410.slx</t>
  </si>
  <si>
    <t xml:space="preserve">C:\work\data\SLNET\SLNET_GitHub\14375685\T-MATS-master\Resources\Testing\TestBeds\h2t\h2t_TestBed.slx</t>
  </si>
  <si>
    <t xml:space="preserve">C:\tmp\obfmodels\o411.slx</t>
  </si>
  <si>
    <t xml:space="preserve">Thu Sep 21 19:26:44 2017</t>
  </si>
  <si>
    <t xml:space="preserve">C:\work\data\SLNET\SLNET_GitHub\14375685\T-MATS-master\Resources\Testing\TestBeds\h2tSIL\h2t_TestBed.slx</t>
  </si>
  <si>
    <t xml:space="preserve">C:\tmp\obfmodels\o412.slx</t>
  </si>
  <si>
    <t xml:space="preserve">C:\work\data\SLNET\SLNET_GitHub\14375685\T-MATS-master\Resources\Testing\TestBeds\pt2s\pt2s_TestBed.slx</t>
  </si>
  <si>
    <t xml:space="preserve">C:\tmp\obfmodels\o413.slx</t>
  </si>
  <si>
    <t xml:space="preserve">Thu Sep 21 21:08:50 2017</t>
  </si>
  <si>
    <t xml:space="preserve">C:\work\data\SLNET\SLNET_GitHub\14375685\T-MATS-master\Resources\Testing\TestBeds\pt2sSIL\pt2s_TestBed.slx</t>
  </si>
  <si>
    <t xml:space="preserve">C:\tmp\obfmodels\o414.slx</t>
  </si>
  <si>
    <t xml:space="preserve">C:\work\data\SLNET\SLNET_GitHub\14375685\T-MATS-master\Resources\Testing\TestBeds\sp2t\sp2t_TestBed.slx</t>
  </si>
  <si>
    <t xml:space="preserve">C:\tmp\obfmodels\o415.slx</t>
  </si>
  <si>
    <t xml:space="preserve">Thu Sep 21 21:19:02 2017</t>
  </si>
  <si>
    <t xml:space="preserve">C:\work\data\SLNET\SLNET_GitHub\14375685\T-MATS-master\Resources\Testing\TestBeds\sp2tSIL\sp2t_TestBed.slx</t>
  </si>
  <si>
    <t xml:space="preserve">C:\tmp\obfmodels\o416.slx</t>
  </si>
  <si>
    <t xml:space="preserve">C:\work\data\SLNET\SLNET_GitHub\14375685\T-MATS-master\Resources\Testing\TestBeds\t2h\t2h_TestBed.slx</t>
  </si>
  <si>
    <t xml:space="preserve">C:\tmp\obfmodels\o417.slx</t>
  </si>
  <si>
    <t xml:space="preserve">Thu Sep 21 22:02:14 2017</t>
  </si>
  <si>
    <t xml:space="preserve">C:\work\data\SLNET\SLNET_GitHub\14375685\T-MATS-master\Resources\Testing\TestBeds\t2hSIL\t2h_TestBed.slx</t>
  </si>
  <si>
    <t xml:space="preserve">C:\tmp\obfmodels\o418.slx</t>
  </si>
  <si>
    <t xml:space="preserve">C:\work\data\SLNET\SLNET_GitHub\14375685\T-MATS-master\Trunk\TMATS_Examples\Cycles\BraytonCycle.slx</t>
  </si>
  <si>
    <t xml:space="preserve">C:\tmp\obfmodels\o419.slx</t>
  </si>
  <si>
    <t xml:space="preserve">Fri Nov 20 22:14:22 2015</t>
  </si>
  <si>
    <t xml:space="preserve">C:\work\data\SLNET\SLNET_GitHub\14375685\T-MATS-master\Trunk\TMATS_Examples\Example_Linearization\LinStSpace.slx</t>
  </si>
  <si>
    <t xml:space="preserve">C:\tmp\obfmodels\o420.slx</t>
  </si>
  <si>
    <t xml:space="preserve">Tue Mar 14 18:14:30 2017</t>
  </si>
  <si>
    <t xml:space="preserve">C:\work\data\SLNET\SLNET_GitHub\14375685\T-MATS-master\Trunk\TMATS_Examples\Example_NewtonRaphson_Equation_Solver\NewtonRaphson_Equation_Solver.slx</t>
  </si>
  <si>
    <t xml:space="preserve">C:\tmp\obfmodels\o421.slx</t>
  </si>
  <si>
    <t xml:space="preserve">Tue Dec 22 20:54:19 2015</t>
  </si>
  <si>
    <t xml:space="preserve">C:\work\data\SLNET\SLNET_GitHub\14375685\T-MATS-master\Trunk\TMATS_Examples\Example_Volumes\Dyn_Vol_Line.slx</t>
  </si>
  <si>
    <t xml:space="preserve">C:\tmp\obfmodels\o422.slx</t>
  </si>
  <si>
    <t xml:space="preserve">Thu Nov 02 20:08:12 2017</t>
  </si>
  <si>
    <t xml:space="preserve">C:\work\data\SLNET\SLNET_GitHub\14375685\T-MATS-master\Trunk\TMATS_Library\Lib_Cntrl_CorrectedFuelFlow_TMATS.slx</t>
  </si>
  <si>
    <t xml:space="preserve">C:\tmp\obfmodels\o423.slx</t>
  </si>
  <si>
    <t xml:space="preserve">Fri Oct 04 10:51:45 2013</t>
  </si>
  <si>
    <t xml:space="preserve">C:\work\data\SLNET\SLNET_GitHub\14375685\T-MATS-master\Trunk\TMATS_Library\Lib_Cntrl_CorrectedGasFlow_TMATS.slx</t>
  </si>
  <si>
    <t xml:space="preserve">C:\tmp\obfmodels\o424.slx</t>
  </si>
  <si>
    <t xml:space="preserve">Fri Oct 04 10:51:59 2013</t>
  </si>
  <si>
    <t xml:space="preserve">C:\work\data\SLNET\SLNET_GitHub\14375685\T-MATS-master\Trunk\TMATS_Library\Lib_Cntrl_CorrectedSpeed_TMATS.slx</t>
  </si>
  <si>
    <t xml:space="preserve">C:\tmp\obfmodels\o425.slx</t>
  </si>
  <si>
    <t xml:space="preserve">Fri Oct 04 10:52:14 2013</t>
  </si>
  <si>
    <t xml:space="preserve">C:\work\data\SLNET\SLNET_GitHub\14375685\T-MATS-master\Trunk\TMATS_Library\Lib_Cntrl_FirstOrderActuator_TMATS.slx</t>
  </si>
  <si>
    <t xml:space="preserve">C:\tmp\obfmodels\o426.slx</t>
  </si>
  <si>
    <t xml:space="preserve">Fri Oct 04 10:52:26 2013</t>
  </si>
  <si>
    <t xml:space="preserve">C:\work\data\SLNET\SLNET_GitHub\14375685\T-MATS-master\Trunk\TMATS_Library\Lib_Cntrl_FirstOrderSensor_TMATS.slx</t>
  </si>
  <si>
    <t xml:space="preserve">C:\tmp\obfmodels\o427.slx</t>
  </si>
  <si>
    <t xml:space="preserve">Wed Aug 30 20:32:54 2017</t>
  </si>
  <si>
    <t xml:space="preserve">C:\work\data\SLNET\SLNET_GitHub\14375685\T-MATS-master\Trunk\TMATS_Library\Lib_Cntrl_GainSchedulerD2D_TMATS.slx</t>
  </si>
  <si>
    <t xml:space="preserve">C:\tmp\obfmodels\o428.slx</t>
  </si>
  <si>
    <t xml:space="preserve">Mon Jan 25 17:21:11 2016</t>
  </si>
  <si>
    <t xml:space="preserve">C:\work\data\SLNET\SLNET_GitHub\14375685\T-MATS-master\Trunk\TMATS_Library\Lib_Cntrl_LimitCntrlPI_TMATS.slx</t>
  </si>
  <si>
    <t xml:space="preserve">C:\tmp\obfmodels\o429.slx</t>
  </si>
  <si>
    <t xml:space="preserve">Mon Jan 25 18:21:22 2016</t>
  </si>
  <si>
    <t xml:space="preserve">C:\work\data\SLNET\SLNET_GitHub\14375685\T-MATS-master\Trunk\TMATS_Library\Lib_Cntrl_LimitSelect_TMATS.slx</t>
  </si>
  <si>
    <t xml:space="preserve">C:\tmp\obfmodels\o430.slx</t>
  </si>
  <si>
    <t xml:space="preserve">Mon Jan 25 21:59:44 2016</t>
  </si>
  <si>
    <t xml:space="preserve">C:\work\data\SLNET\SLNET_GitHub\14375685\T-MATS-master\Trunk\TMATS_Library\Lib_Cntrl_SetPointCntrlPI_TMATS.slx</t>
  </si>
  <si>
    <t xml:space="preserve">C:\tmp\obfmodels\o431.slx</t>
  </si>
  <si>
    <t xml:space="preserve">Mon Jan 25 21:36:41 2016</t>
  </si>
  <si>
    <t xml:space="preserve">C:\work\data\SLNET\SLNET_GitHub\14375685\T-MATS-master\Trunk\TMATS_Library\Lib_Cntrl_SetPoint_TMATS.slx</t>
  </si>
  <si>
    <t xml:space="preserve">C:\tmp\obfmodels\o432.slx</t>
  </si>
  <si>
    <t xml:space="preserve">Mon Jan 25 19:06:04 2016</t>
  </si>
  <si>
    <t xml:space="preserve">C:\work\data\SLNET\SLNET_GitHub\14375685\T-MATS-master\Trunk\TMATS_Library\Lib_Cntrl_SimplePIcontroller_TMATS.slx</t>
  </si>
  <si>
    <t xml:space="preserve">C:\tmp\obfmodels\o433.slx</t>
  </si>
  <si>
    <t xml:space="preserve">Wed Dec 18 11:21:51 2013</t>
  </si>
  <si>
    <t xml:space="preserve">C:\work\data\SLNET\SLNET_GitHub\14375685\T-MATS-master\Trunk\TMATS_Library\Lib_HeatXfer_0DtransconductionLS_TMATS.slx</t>
  </si>
  <si>
    <t xml:space="preserve">C:\tmp\obfmodels\o434.slx</t>
  </si>
  <si>
    <t xml:space="preserve">Mon May 04 20:35:43 2015</t>
  </si>
  <si>
    <t xml:space="preserve">C:\work\data\SLNET\SLNET_GitHub\14375685\T-MATS-master\Trunk\TMATS_Library\Lib_HeatXfer_1Dtransconduction2FDE_TMATS.slx</t>
  </si>
  <si>
    <t xml:space="preserve">C:\tmp\obfmodels\o435.slx</t>
  </si>
  <si>
    <t xml:space="preserve">Fri May 20 17:15:16 2016</t>
  </si>
  <si>
    <t xml:space="preserve">C:\work\data\SLNET\SLNET_GitHub\14375685\T-MATS-master\Trunk\TMATS_Library\Lib_HeatXfer_1DtransconductionCN_TMATS.slx</t>
  </si>
  <si>
    <t xml:space="preserve">C:\tmp\obfmodels\o436.slx</t>
  </si>
  <si>
    <t xml:space="preserve">Thu Aug 31 21:46:06 2017</t>
  </si>
  <si>
    <t xml:space="preserve">C:\work\data\SLNET\SLNET_GitHub\14375685\T-MATS-master\Trunk\TMATS_Library\Lib_HeatXfer_1DtransconductionFDE_TMATS.slx</t>
  </si>
  <si>
    <t xml:space="preserve">C:\tmp\obfmodels\o437.slx</t>
  </si>
  <si>
    <t xml:space="preserve">Fri May 20 17:16:16 2016</t>
  </si>
  <si>
    <t xml:space="preserve">C:\work\data\SLNET\SLNET_GitHub\14375685\T-MATS-master\Trunk\TMATS_Library\Lib_HeatXfer_1DtransconductionFDI_TMATS.slx</t>
  </si>
  <si>
    <t xml:space="preserve">C:\tmp\obfmodels\o438.slx</t>
  </si>
  <si>
    <t xml:space="preserve">Thu Aug 31 21:47:16 2017</t>
  </si>
  <si>
    <t xml:space="preserve">C:\work\data\SLNET\SLNET_GitHub\14375685\T-MATS-master\Trunk\TMATS_Library\Lib_HeatXfer_1DtransconductionVPGen_TMATS.slx</t>
  </si>
  <si>
    <t xml:space="preserve">C:\tmp\obfmodels\o439.slx</t>
  </si>
  <si>
    <t xml:space="preserve">Thu Aug 11 21:20:40 2016</t>
  </si>
  <si>
    <t xml:space="preserve">C:\work\data\SLNET\SLNET_GitHub\14375685\T-MATS-master\Trunk\TMATS_Library\Lib_HeatXfer_ThermalExpansion.slx</t>
  </si>
  <si>
    <t xml:space="preserve">C:\tmp\obfmodels\o440.slx</t>
  </si>
  <si>
    <t xml:space="preserve">Thu May 04 21:02:26 2017</t>
  </si>
  <si>
    <t xml:space="preserve">C:\work\data\SLNET\SLNET_GitHub\14375685\T-MATS-master\Trunk\TMATS_Library\Lib_NM_JacobianCalc_TMATS.slx</t>
  </si>
  <si>
    <t xml:space="preserve">C:\tmp\obfmodels\o441.slx</t>
  </si>
  <si>
    <t xml:space="preserve">Thu Mar 30 16:10:44 2017</t>
  </si>
  <si>
    <t xml:space="preserve">C:\work\data\SLNET\SLNET_GitHub\14375685\T-MATS-master\Trunk\TMATS_Library\Lib_NM_NewtonRaphsonSolver_TMATS.slx</t>
  </si>
  <si>
    <t xml:space="preserve">C:\tmp\obfmodels\o442.slx</t>
  </si>
  <si>
    <t xml:space="preserve">Thu Oct 13 15:12:14 2016</t>
  </si>
  <si>
    <t xml:space="preserve">C:\work\data\SLNET\SLNET_GitHub\14375685\T-MATS-master\Trunk\TMATS_Library\Lib_Solve_DataOut_TMATS.slx</t>
  </si>
  <si>
    <t xml:space="preserve">C:\tmp\obfmodels\o443.slx</t>
  </si>
  <si>
    <t xml:space="preserve">Fri Jul 10 19:51:21 2015</t>
  </si>
  <si>
    <t xml:space="preserve">C:\work\data\SLNET\SLNET_GitHub\14375685\T-MATS-master\Trunk\TMATS_Library\Lib_Solve_IterNRSolverJC_TMATS.slx</t>
  </si>
  <si>
    <t xml:space="preserve">C:\tmp\obfmodels\o444.slx</t>
  </si>
  <si>
    <t xml:space="preserve">Thu Mar 30 16:20:19 2017</t>
  </si>
  <si>
    <t xml:space="preserve">C:\work\data\SLNET\SLNET_GitHub\14375685\T-MATS-master\Trunk\TMATS_Library\Lib_Solve_Linearize_TMATS.slx</t>
  </si>
  <si>
    <t xml:space="preserve">C:\tmp\obfmodels\o445.slx</t>
  </si>
  <si>
    <t xml:space="preserve">Wed May 18 17:22:35 2016</t>
  </si>
  <si>
    <t xml:space="preserve">C:\work\data\SLNET\SLNET_GitHub\14375685\T-MATS-master\Trunk\TMATS_Library\Lib_Solve_ModelSource_TMATS.slx</t>
  </si>
  <si>
    <t xml:space="preserve">C:\tmp\obfmodels\o446.slx</t>
  </si>
  <si>
    <t xml:space="preserve">Fri Oct 04 10:54:08 2013</t>
  </si>
  <si>
    <t xml:space="preserve">C:\work\data\SLNET\SLNET_GitHub\14375685\T-MATS-master\Trunk\TMATS_Library\Lib_Solve_NormErr_TMATS.slx</t>
  </si>
  <si>
    <t xml:space="preserve">C:\tmp\obfmodels\o447.slx</t>
  </si>
  <si>
    <t xml:space="preserve">Wed Dec 09 20:54:07 2015</t>
  </si>
  <si>
    <t xml:space="preserve">C:\work\data\SLNET\SLNET_GitHub\14375685\T-MATS-master\Trunk\TMATS_Library\Lib_Solve_OuterLoopIntegrator_TMATS.slx</t>
  </si>
  <si>
    <t xml:space="preserve">C:\tmp\obfmodels\o448.slx</t>
  </si>
  <si>
    <t xml:space="preserve">Fri Oct 04 10:54:24 2013</t>
  </si>
  <si>
    <t xml:space="preserve">C:\work\data\SLNET\SLNET_GitHub\14375685\T-MATS-master\Trunk\TMATS_Library\Lib_Solve_PWLinearize_TMATS.slx</t>
  </si>
  <si>
    <t xml:space="preserve">C:\tmp\obfmodels\o449.slx</t>
  </si>
  <si>
    <t xml:space="preserve">Tue Mar 14 15:16:54 2017</t>
  </si>
  <si>
    <t xml:space="preserve">C:\work\data\SLNET\SLNET_GitHub\14375685\T-MATS-master\Trunk\TMATS_Library\Lib_Solve_PWStateSpace_TMATS.slx</t>
  </si>
  <si>
    <t xml:space="preserve">C:\tmp\obfmodels\o450.slx</t>
  </si>
  <si>
    <t xml:space="preserve">Thu May 04 19:58:29 2017</t>
  </si>
  <si>
    <t xml:space="preserve">C:\work\data\SLNET\SLNET_GitHub\14375685\T-MATS-master\Trunk\TMATS_Library\Lib_Solve_ParameterRamp_TMATS.slx</t>
  </si>
  <si>
    <t xml:space="preserve">C:\tmp\obfmodels\o451.slx</t>
  </si>
  <si>
    <t xml:space="preserve">Wed Nov 27 15:13:32 2013</t>
  </si>
  <si>
    <t xml:space="preserve">C:\work\data\SLNET\SLNET_GitHub\14375685\T-MATS-master\Trunk\TMATS_Library\Lib_Solve_ParameterStep_TMATS.slx</t>
  </si>
  <si>
    <t xml:space="preserve">C:\tmp\obfmodels\o452.slx</t>
  </si>
  <si>
    <t xml:space="preserve">Wed Nov 27 15:10:35 2013</t>
  </si>
  <si>
    <t xml:space="preserve">C:\work\data\SLNET\SLNET_GitHub\14375685\T-MATS-master\Trunk\TMATS_Library\Lib_Solve_SSNRSolverJC_TMATS.slx</t>
  </si>
  <si>
    <t xml:space="preserve">C:\tmp\obfmodels\o453.slx</t>
  </si>
  <si>
    <t xml:space="preserve">Thu Mar 30 16:13:12 2017</t>
  </si>
  <si>
    <t xml:space="preserve">C:\work\data\SLNET\SLNET_GitHub\14375685\T-MATS-master\Trunk\TMATS_Library\Lib_Solve_VectorCondition_TMATS.slx</t>
  </si>
  <si>
    <t xml:space="preserve">C:\tmp\obfmodels\o454.slx</t>
  </si>
  <si>
    <t xml:space="preserve">Wed Oct 16 11:38:06 2013</t>
  </si>
  <si>
    <t xml:space="preserve">C:\work\data\SLNET\SLNET_GitHub\14375685\T-MATS-master\Trunk\TMATS_Library\Lib_ThermoC_FlowAdd_TMATSC.slx</t>
  </si>
  <si>
    <t xml:space="preserve">C:\tmp\obfmodels\o455.slx</t>
  </si>
  <si>
    <t xml:space="preserve">Wed Jan 14 15:17:07 2015</t>
  </si>
  <si>
    <t xml:space="preserve">C:\work\data\SLNET\SLNET_GitHub\14375685\T-MATS-master\Trunk\TMATS_Library\Lib_ThermoC_FlowConvertToCan_TMATSC.slx</t>
  </si>
  <si>
    <t xml:space="preserve">C:\tmp\obfmodels\o456.slx</t>
  </si>
  <si>
    <t xml:space="preserve">Thu Nov 02 19:19:38 2017</t>
  </si>
  <si>
    <t xml:space="preserve">C:\work\data\SLNET\SLNET_GitHub\14375685\T-MATS-master\Trunk\TMATS_Library\Lib_ThermoC_setMN1_TMATSC.slx</t>
  </si>
  <si>
    <t xml:space="preserve">C:\tmp\obfmodels\o457.slx</t>
  </si>
  <si>
    <t xml:space="preserve">Wed Jan 14 15:58:24 2015</t>
  </si>
  <si>
    <t xml:space="preserve">C:\work\data\SLNET\SLNET_GitHub\14375685\T-MATS-master\Trunk\TMATS_Library\Lib_ThermoC_setPs_TMATSC.slx</t>
  </si>
  <si>
    <t xml:space="preserve">C:\tmp\obfmodels\o458.slx</t>
  </si>
  <si>
    <t xml:space="preserve">Wed Jan 14 16:00:51 2015</t>
  </si>
  <si>
    <t xml:space="preserve">C:\work\data\SLNET\SLNET_GitHub\14375685\T-MATS-master\Trunk\TMATS_Library\Lib_ThermoC_setSP_TMATSC.slx</t>
  </si>
  <si>
    <t xml:space="preserve">C:\tmp\obfmodels\o459.slx</t>
  </si>
  <si>
    <t xml:space="preserve">Wed Jan 14 16:05:20 2015</t>
  </si>
  <si>
    <t xml:space="preserve">C:\work\data\SLNET\SLNET_GitHub\14375685\T-MATS-master\Trunk\TMATS_Library\Lib_ThermoC_setTP_TMATSC.slx</t>
  </si>
  <si>
    <t xml:space="preserve">C:\tmp\obfmodels\o460.slx</t>
  </si>
  <si>
    <t xml:space="preserve">Wed Jan 14 16:10:52 2015</t>
  </si>
  <si>
    <t xml:space="preserve">C:\work\data\SLNET\SLNET_GitHub\14375685\T-MATS-master\Trunk\TMATS_Library\Lib_ThermoC_setTsPsMN_TMATSC.slx</t>
  </si>
  <si>
    <t xml:space="preserve">C:\tmp\obfmodels\o461.slx</t>
  </si>
  <si>
    <t xml:space="preserve">Wed Jan 14 16:14:52 2015</t>
  </si>
  <si>
    <t xml:space="preserve">C:\work\data\SLNET\SLNET_GitHub\14375685\T-MATS-master\Trunk\TMATS_Library\Lib_ThermoC_sethP_TMATSC.slx</t>
  </si>
  <si>
    <t xml:space="preserve">C:\tmp\obfmodels\o462.slx</t>
  </si>
  <si>
    <t xml:space="preserve">Wed Jan 14 15:18:28 2015</t>
  </si>
  <si>
    <t xml:space="preserve">C:\work\data\SLNET\SLNET_GitHub\14375685\T-MATS-master\Trunk\TMATS_Library\Lib_Thermo_Enth2Temp_TMATS.slx</t>
  </si>
  <si>
    <t xml:space="preserve">C:\tmp\obfmodels\o463.slx</t>
  </si>
  <si>
    <t xml:space="preserve">Wed Jul 08 19:29:27 2015</t>
  </si>
  <si>
    <t xml:space="preserve">C:\work\data\SLNET\SLNET_GitHub\14375685\T-MATS-master\Trunk\TMATS_Library\Lib_Thermo_IsentropicCompression_TMATS.slx</t>
  </si>
  <si>
    <t xml:space="preserve">C:\tmp\obfmodels\o464.slx</t>
  </si>
  <si>
    <t xml:space="preserve">Thu Aug 15 16:56:55 2019</t>
  </si>
  <si>
    <t xml:space="preserve">C:\work\data\SLNET\SLNET_GitHub\14375685\T-MATS-master\Trunk\TMATS_Library\Lib_Thermo_PT2S_TMATS.slx</t>
  </si>
  <si>
    <t xml:space="preserve">C:\tmp\obfmodels\o465.slx</t>
  </si>
  <si>
    <t xml:space="preserve">Wed Jul 08 19:30:14 2015</t>
  </si>
  <si>
    <t xml:space="preserve">C:\work\data\SLNET\SLNET_GitHub\14375685\T-MATS-master\Trunk\TMATS_Library\Lib_Thermo_SP2T_TMATS.slx</t>
  </si>
  <si>
    <t xml:space="preserve">C:\tmp\obfmodels\o466.slx</t>
  </si>
  <si>
    <t xml:space="preserve">Wed Jul 08 19:32:47 2015</t>
  </si>
  <si>
    <t xml:space="preserve">C:\work\data\SLNET\SLNET_GitHub\14375685\T-MATS-master\Trunk\TMATS_Library\Lib_Thermo_Temp2Enth_TMATS.slx</t>
  </si>
  <si>
    <t xml:space="preserve">C:\tmp\obfmodels\o467.slx</t>
  </si>
  <si>
    <t xml:space="preserve">Wed Jul 08 19:31:56 2015</t>
  </si>
  <si>
    <t xml:space="preserve">C:\work\data\SLNET\SLNET_GitHub\14375685\T-MATS-master\Trunk\TMATS_Library\Lib_TurboC_Ambient_TMATSC.slx</t>
  </si>
  <si>
    <t xml:space="preserve">C:\tmp\obfmodels\o468.slx</t>
  </si>
  <si>
    <t xml:space="preserve">Thu Jan 15 14:49:22 2015</t>
  </si>
  <si>
    <t xml:space="preserve">C:\work\data\SLNET\SLNET_GitHub\14375685\T-MATS-master\Trunk\TMATS_Library\Lib_TurboC_Burner_TMATSC.slx</t>
  </si>
  <si>
    <t xml:space="preserve">C:\tmp\obfmodels\o469.slx</t>
  </si>
  <si>
    <t xml:space="preserve">Thu Jul 10 12:11:28 2014</t>
  </si>
  <si>
    <t xml:space="preserve">C:\work\data\SLNET\SLNET_GitHub\14375685\T-MATS-master\Trunk\TMATS_Library\Lib_TurboC_Compressor_TMATSC.slx</t>
  </si>
  <si>
    <t xml:space="preserve">C:\tmp\obfmodels\o470.slx</t>
  </si>
  <si>
    <t xml:space="preserve">Thu Jul 10 12:34:57 2014</t>
  </si>
  <si>
    <t xml:space="preserve">C:\work\data\SLNET\SLNET_GitHub\14375685\T-MATS-master\Trunk\TMATS_Library\Lib_TurboC_Duct_TMATSC.slx</t>
  </si>
  <si>
    <t xml:space="preserve">C:\tmp\obfmodels\o471.slx</t>
  </si>
  <si>
    <t xml:space="preserve">Thu Jul 10 17:34:23 2014</t>
  </si>
  <si>
    <t xml:space="preserve">C:\work\data\SLNET\SLNET_GitHub\14375685\T-MATS-master\Trunk\TMATS_Library\Lib_TurboC_FlowStart_TMATSC.slx</t>
  </si>
  <si>
    <t xml:space="preserve">C:\tmp\obfmodels\o472.slx</t>
  </si>
  <si>
    <t xml:space="preserve">Wed May 18 17:20:28 2016</t>
  </si>
  <si>
    <t xml:space="preserve">C:\work\data\SLNET\SLNET_GitHub\14375685\T-MATS-master\Trunk\TMATS_Library\Lib_TurboC_Inlet_TMATSC.slx</t>
  </si>
  <si>
    <t xml:space="preserve">C:\tmp\obfmodels\o473.slx</t>
  </si>
  <si>
    <t xml:space="preserve">Fri Jul 11 10:24:58 2014</t>
  </si>
  <si>
    <t xml:space="preserve">C:\work\data\SLNET\SLNET_GitHub\14375685\T-MATS-master\Trunk\TMATS_Library\Lib_TurboC_Nozzle_TMATSC.slx</t>
  </si>
  <si>
    <t xml:space="preserve">C:\tmp\obfmodels\o474.slx</t>
  </si>
  <si>
    <t xml:space="preserve">Fri Jul 11 12:02:23 2014</t>
  </si>
  <si>
    <t xml:space="preserve">C:\work\data\SLNET\SLNET_GitHub\14375685\T-MATS-master\Trunk\TMATS_Library\Lib_TurboC_Splitter_TMATSC.slx</t>
  </si>
  <si>
    <t xml:space="preserve">C:\tmp\obfmodels\o475.slx</t>
  </si>
  <si>
    <t xml:space="preserve">Fri Jul 11 12:22:12 2014</t>
  </si>
  <si>
    <t xml:space="preserve">C:\work\data\SLNET\SLNET_GitHub\14375685\T-MATS-master\Trunk\TMATS_Library\Lib_TurboC_Turbine_TMATSC.slx</t>
  </si>
  <si>
    <t xml:space="preserve">C:\tmp\obfmodels\o476.slx</t>
  </si>
  <si>
    <t xml:space="preserve">Fri Jul 11 13:21:08 2014</t>
  </si>
  <si>
    <t xml:space="preserve">C:\work\data\SLNET\SLNET_GitHub\14375685\T-MATS-master\Trunk\TMATS_Library\Lib_Turbo_Ambient_TMATS.slx</t>
  </si>
  <si>
    <t xml:space="preserve">C:\tmp\obfmodels\o477.slx</t>
  </si>
  <si>
    <t xml:space="preserve">Mon Aug 08 21:41:33 2016</t>
  </si>
  <si>
    <t xml:space="preserve">C:\work\data\SLNET\SLNET_GitHub\14375685\T-MATS-master\Trunk\TMATS_Library\Lib_Turbo_Bleed_TMATS.slx</t>
  </si>
  <si>
    <t xml:space="preserve">C:\tmp\obfmodels\o478.slx</t>
  </si>
  <si>
    <t xml:space="preserve">Thu Feb 02 15:41:04 2017</t>
  </si>
  <si>
    <t xml:space="preserve">C:\work\data\SLNET\SLNET_GitHub\14375685\T-MATS-master\Trunk\TMATS_Library\Lib_Turbo_Burner_TMATS.slx</t>
  </si>
  <si>
    <t xml:space="preserve">C:\tmp\obfmodels\o479.slx</t>
  </si>
  <si>
    <t xml:space="preserve">Mon Aug 08 21:41:53 2016</t>
  </si>
  <si>
    <t xml:space="preserve">C:\work\data\SLNET\SLNET_GitHub\14375685\T-MATS-master\Trunk\TMATS_Library\Lib_Turbo_CompressorVG_TMATS.slx</t>
  </si>
  <si>
    <t xml:space="preserve">C:\tmp\obfmodels\o480.slx</t>
  </si>
  <si>
    <t xml:space="preserve">Tue Jan 30 23:07:17 2018</t>
  </si>
  <si>
    <t xml:space="preserve">C:\work\data\SLNET\SLNET_GitHub\14375685\T-MATS-master\Trunk\TMATS_Library\Lib_Turbo_Compressor_TMATS.slx</t>
  </si>
  <si>
    <t xml:space="preserve">C:\tmp\obfmodels\o481.slx</t>
  </si>
  <si>
    <t xml:space="preserve">Tue Jan 30 23:05:18 2018</t>
  </si>
  <si>
    <t xml:space="preserve">C:\work\data\SLNET\SLNET_GitHub\14375685\T-MATS-master\Trunk\TMATS_Library\Lib_Turbo_Duct_TMATS.slx</t>
  </si>
  <si>
    <t xml:space="preserve">C:\tmp\obfmodels\o482.slx</t>
  </si>
  <si>
    <t xml:space="preserve">Mon Jul 06 16:07:29 2015</t>
  </si>
  <si>
    <t xml:space="preserve">C:\work\data\SLNET\SLNET_GitHub\14375685\T-MATS-master\Trunk\TMATS_Library\Lib_Turbo_FlowPathChar_TMATS.slx</t>
  </si>
  <si>
    <t xml:space="preserve">C:\tmp\obfmodels\o483.slx</t>
  </si>
  <si>
    <t xml:space="preserve">Wed Jul 08 19:40:05 2015</t>
  </si>
  <si>
    <t xml:space="preserve">C:\work\data\SLNET\SLNET_GitHub\14375685\T-MATS-master\Trunk\TMATS_Library\Lib_Turbo_GearBox_TMATS.slx</t>
  </si>
  <si>
    <t xml:space="preserve">C:\tmp\obfmodels\o484.slx</t>
  </si>
  <si>
    <t xml:space="preserve">Tue Oct 27 14:39:24 2015</t>
  </si>
  <si>
    <t xml:space="preserve">C:\work\data\SLNET\SLNET_GitHub\14375685\T-MATS-master\Trunk\TMATS_Library\Lib_Turbo_HeatSoak_TMATS.slx</t>
  </si>
  <si>
    <t xml:space="preserve">C:\tmp\obfmodels\o485.slx</t>
  </si>
  <si>
    <t xml:space="preserve">Mon Aug 08 17:00:21 2016</t>
  </si>
  <si>
    <t xml:space="preserve">C:\work\data\SLNET\SLNET_GitHub\14375685\T-MATS-master\Trunk\TMATS_Library\Lib_Turbo_HeatXchang_TMATS.slx</t>
  </si>
  <si>
    <t xml:space="preserve">C:\tmp\obfmodels\o486.slx</t>
  </si>
  <si>
    <t xml:space="preserve">Wed Jul 08 22:25:56 2015</t>
  </si>
  <si>
    <t xml:space="preserve">C:\work\data\SLNET\SLNET_GitHub\14375685\T-MATS-master\Trunk\TMATS_Library\Lib_Turbo_Inlet_TMATS.slx</t>
  </si>
  <si>
    <t xml:space="preserve">C:\tmp\obfmodels\o487.slx</t>
  </si>
  <si>
    <t xml:space="preserve">Mon Jul 06 16:12:53 2015</t>
  </si>
  <si>
    <t xml:space="preserve">C:\work\data\SLNET\SLNET_GitHub\14375685\T-MATS-master\Trunk\TMATS_Library\Lib_Turbo_Mixer_TMATS.slx</t>
  </si>
  <si>
    <t xml:space="preserve">C:\tmp\obfmodels\o488.slx</t>
  </si>
  <si>
    <t xml:space="preserve">Thu Sep 28 16:13:04 2017</t>
  </si>
  <si>
    <t xml:space="preserve">C:\work\data\SLNET\SLNET_GitHub\14375685\T-MATS-master\Trunk\TMATS_Library\Lib_Turbo_NozzleVar_TMATS.slx</t>
  </si>
  <si>
    <t xml:space="preserve">C:\tmp\obfmodels\o489.slx</t>
  </si>
  <si>
    <t xml:space="preserve">Mon Aug 08 21:43:46 2016</t>
  </si>
  <si>
    <t xml:space="preserve">C:\work\data\SLNET\SLNET_GitHub\14375685\T-MATS-master\Trunk\TMATS_Library\Lib_Turbo_Nozzle_TMATS.slx</t>
  </si>
  <si>
    <t xml:space="preserve">C:\tmp\obfmodels\o490.slx</t>
  </si>
  <si>
    <t xml:space="preserve">Mon Aug 08 21:43:23 2016</t>
  </si>
  <si>
    <t xml:space="preserve">C:\work\data\SLNET\SLNET_GitHub\14375685\T-MATS-master\Trunk\TMATS_Library\Lib_Turbo_PGenerator_TMATS.slx</t>
  </si>
  <si>
    <t xml:space="preserve">C:\tmp\obfmodels\o491.slx</t>
  </si>
  <si>
    <t xml:space="preserve">Tue Feb 25 16:39:25 2014</t>
  </si>
  <si>
    <t xml:space="preserve">C:\work\data\SLNET\SLNET_GitHub\14375685\T-MATS-master\Trunk\TMATS_Library\Lib_Turbo_SFCCalc_TMATS.slx</t>
  </si>
  <si>
    <t xml:space="preserve">C:\tmp\obfmodels\o492.slx</t>
  </si>
  <si>
    <t xml:space="preserve">Mon Jul 06 17:17:49 2015</t>
  </si>
  <si>
    <t xml:space="preserve">C:\work\data\SLNET\SLNET_GitHub\14375685\T-MATS-master\Trunk\TMATS_Library\Lib_Turbo_Splitter_TMATS.slx</t>
  </si>
  <si>
    <t xml:space="preserve">C:\tmp\obfmodels\o493.slx</t>
  </si>
  <si>
    <t xml:space="preserve">Thu Sep 28 16:09:47 2017</t>
  </si>
  <si>
    <t xml:space="preserve">C:\work\data\SLNET\SLNET_GitHub\14375685\T-MATS-master\Trunk\TMATS_Library\Lib_Turbo_StaticCalc_TMATS.slx</t>
  </si>
  <si>
    <t xml:space="preserve">C:\tmp\obfmodels\o494.slx</t>
  </si>
  <si>
    <t xml:space="preserve">Mon Sep 25 19:58:14 2017</t>
  </si>
  <si>
    <t xml:space="preserve">C:\work\data\SLNET\SLNET_GitHub\14375685\T-MATS-master\Trunk\TMATS_Library\Lib_Turbo_TurbineNPSS_TMATS.slx</t>
  </si>
  <si>
    <t xml:space="preserve">C:\tmp\obfmodels\o495.slx</t>
  </si>
  <si>
    <t xml:space="preserve">Mon Aug 28 19:21:55 2017</t>
  </si>
  <si>
    <t xml:space="preserve">C:\work\data\SLNET\SLNET_GitHub\14375685\T-MATS-master\Trunk\TMATS_Library\Lib_Turbo_TurbinePSI_TMATS.slx</t>
  </si>
  <si>
    <t xml:space="preserve">C:\tmp\obfmodels\o496.slx</t>
  </si>
  <si>
    <t xml:space="preserve">Mon Aug 08 21:45:22 2016</t>
  </si>
  <si>
    <t xml:space="preserve">C:\work\data\SLNET\SLNET_GitHub\14375685\T-MATS-master\Trunk\TMATS_Library\Lib_Turbo_Turbine_TMATS.slx</t>
  </si>
  <si>
    <t xml:space="preserve">C:\tmp\obfmodels\o497.slx</t>
  </si>
  <si>
    <t xml:space="preserve">Wed Jun 14 19:20:47 2017</t>
  </si>
  <si>
    <t xml:space="preserve">C:\work\data\SLNET\SLNET_GitHub\14375685\T-MATS-master\Trunk\TMATS_Library\Lib_Turbo_ValvePHY_TMATS.slx</t>
  </si>
  <si>
    <t xml:space="preserve">C:\tmp\obfmodels\o498.slx</t>
  </si>
  <si>
    <t xml:space="preserve">Mon Aug 08 21:46:31 2016</t>
  </si>
  <si>
    <t xml:space="preserve">C:\work\data\SLNET\SLNET_GitHub\14375685\T-MATS-master\Trunk\TMATS_Library\Lib_Turbo_Valve_TMATS.slx</t>
  </si>
  <si>
    <t xml:space="preserve">C:\tmp\obfmodels\o499.slx</t>
  </si>
  <si>
    <t xml:space="preserve">Mon Aug 08 21:45:41 2016</t>
  </si>
  <si>
    <t xml:space="preserve">C:\work\data\SLNET\SLNET_GitHub\14375685\T-MATS-master\Trunk\TMATS_Library\Lib_Vol_FlowChar_TMATS.slx</t>
  </si>
  <si>
    <t xml:space="preserve">C:\tmp\obfmodels\o500.slx</t>
  </si>
  <si>
    <t xml:space="preserve">Fri Oct 27 19:18:17 2017</t>
  </si>
  <si>
    <t xml:space="preserve">C:\work\data\SLNET\SLNET_GitHub\14375685\T-MATS-master\Trunk\TMATS_Library\Lib_Vol_FlowStart_TMATS.slx</t>
  </si>
  <si>
    <t xml:space="preserve">C:\tmp\obfmodels\o501.slx</t>
  </si>
  <si>
    <t xml:space="preserve">Thu Nov 02 20:28:17 2017</t>
  </si>
  <si>
    <t xml:space="preserve">C:\work\data\SLNET\SLNET_GitHub\14375685\T-MATS-master\Trunk\TMATS_Library\Lib_Vol_Pipe_TMATS.slx</t>
  </si>
  <si>
    <t xml:space="preserve">C:\tmp\obfmodels\o502.slx</t>
  </si>
  <si>
    <t xml:space="preserve">Fri Nov 03 18:38:15 2017</t>
  </si>
  <si>
    <t xml:space="preserve">C:\work\data\SLNET\SLNET_GitHub\14375685\T-MATS-master\Trunk\TMATS_Library\Lib_Vol_PropLookup_TMATS.slx</t>
  </si>
  <si>
    <t xml:space="preserve">C:\tmp\obfmodels\o503.slx</t>
  </si>
  <si>
    <t xml:space="preserve">Wed Nov 01 14:30:00 2017</t>
  </si>
  <si>
    <t xml:space="preserve">C:\work\data\SLNET\SLNET_GitHub\14375685\T-MATS-master\Trunk\TMATS_Library\Lib_Vol_Valve_TMATS.slx</t>
  </si>
  <si>
    <t xml:space="preserve">C:\tmp\obfmodels\o504.slx</t>
  </si>
  <si>
    <t xml:space="preserve">Wed Nov 01 14:38:48 2017</t>
  </si>
  <si>
    <t xml:space="preserve">C:\work\data\SLNET\SLNET_GitHub\14375685\T-MATS-master\Trunk\TMATS_Library\Lib_Vol_VolumeVar_TMATS.slx</t>
  </si>
  <si>
    <t xml:space="preserve">C:\tmp\obfmodels\o505.slx</t>
  </si>
  <si>
    <t xml:space="preserve">Thu Nov 02 20:47:04 2017</t>
  </si>
  <si>
    <t xml:space="preserve">C:\work\data\SLNET\SLNET_GitHub\14375685\T-MATS-master\Trunk\TMATS_Library\Lib_Vol_Volume_TMATS.slx</t>
  </si>
  <si>
    <t xml:space="preserve">C:\tmp\obfmodels\o506.slx</t>
  </si>
  <si>
    <t xml:space="preserve">Fri Nov 03 15:13:04 2017</t>
  </si>
  <si>
    <t xml:space="preserve">C:\work\data\SLNET\SLNET_GitHub\14375685\T-MATS-master\Trunk\TMATS_Library\Lib_Vol_pipeCd_TMATS.slx</t>
  </si>
  <si>
    <t xml:space="preserve">C:\tmp\obfmodels\o507.slx</t>
  </si>
  <si>
    <t xml:space="preserve">Fri Nov 03 15:05:52 2017</t>
  </si>
  <si>
    <t xml:space="preserve">C:\work\data\SLNET\SLNET_GitHub\14375685\T-MATS-master\Trunk\TMATS_Library\TMATSC_ThermoC.slx</t>
  </si>
  <si>
    <t xml:space="preserve">C:\tmp\obfmodels\o508.slx</t>
  </si>
  <si>
    <t xml:space="preserve">Fri Nov 03 18:36:15 2017</t>
  </si>
  <si>
    <t xml:space="preserve">C:\work\data\SLNET\SLNET_GitHub\14375685\T-MATS-master\Trunk\TMATS_Library\TMATSC_TurboC.slx</t>
  </si>
  <si>
    <t xml:space="preserve">C:\tmp\obfmodels\o509.slx</t>
  </si>
  <si>
    <t xml:space="preserve">Thu Jan 15 14:18:04 2015</t>
  </si>
  <si>
    <t xml:space="preserve">C:\work\data\SLNET\SLNET_GitHub\14375685\T-MATS-master\Trunk\TMATS_Library\TMATS_Control.slx</t>
  </si>
  <si>
    <t xml:space="preserve">C:\tmp\obfmodels\o510.slx</t>
  </si>
  <si>
    <t xml:space="preserve">Mon Jan 25 22:00:25 2016</t>
  </si>
  <si>
    <t xml:space="preserve">C:\work\data\SLNET\SLNET_GitHub\14375685\T-MATS-master\Trunk\TMATS_Library\TMATS_HeatXfer.slx</t>
  </si>
  <si>
    <t xml:space="preserve">C:\tmp\obfmodels\o511.slx</t>
  </si>
  <si>
    <t xml:space="preserve">Thu May 04 21:02:36 2017</t>
  </si>
  <si>
    <t xml:space="preserve">C:\work\data\SLNET\SLNET_GitHub\14375685\T-MATS-master\Trunk\TMATS_Library\TMATS_Lib.slx</t>
  </si>
  <si>
    <t xml:space="preserve">C:\tmp\obfmodels\o512.slx</t>
  </si>
  <si>
    <t xml:space="preserve">Fri Nov 03 18:46:23 2017</t>
  </si>
  <si>
    <t xml:space="preserve">C:\work\data\SLNET\SLNET_GitHub\14375685\T-MATS-master\Trunk\TMATS_Library\TMATS_NumericalMethods.slx</t>
  </si>
  <si>
    <t xml:space="preserve">C:\tmp\obfmodels\o513.slx</t>
  </si>
  <si>
    <t xml:space="preserve">Thu Aug 11 15:23:12 2016</t>
  </si>
  <si>
    <t xml:space="preserve">C:\work\data\SLNET\SLNET_GitHub\14375685\T-MATS-master\Trunk\TMATS_Library\TMATS_Solver.slx</t>
  </si>
  <si>
    <t xml:space="preserve">C:\tmp\obfmodels\o514.slx</t>
  </si>
  <si>
    <t xml:space="preserve">Thu May 04 20:43:35 2017</t>
  </si>
  <si>
    <t xml:space="preserve">C:\work\data\SLNET\SLNET_GitHub\14375685\T-MATS-master\Trunk\TMATS_Library\TMATS_Thermo.slx</t>
  </si>
  <si>
    <t xml:space="preserve">C:\tmp\obfmodels\o515.slx</t>
  </si>
  <si>
    <t xml:space="preserve">Thu Aug 15 16:18:38 2019</t>
  </si>
  <si>
    <t xml:space="preserve">C:\work\data\SLNET\SLNET_GitHub\14375685\T-MATS-master\Trunk\TMATS_Library\TMATS_Turbo.slx</t>
  </si>
  <si>
    <t xml:space="preserve">C:\tmp\obfmodels\o516.slx</t>
  </si>
  <si>
    <t xml:space="preserve">Thu Aug 15 15:15:37 2019</t>
  </si>
  <si>
    <t xml:space="preserve">C:\work\data\SLNET\SLNET_GitHub\14375685\T-MATS-master\Trunk\TMATS_Library\TMATS_Vol.slx</t>
  </si>
  <si>
    <t xml:space="preserve">C:\tmp\obfmodels\o517.slx</t>
  </si>
  <si>
    <t xml:space="preserve">Fri Nov 03 18:43:55 2017</t>
  </si>
  <si>
    <t xml:space="preserve">C:\work\data\SLNET\SLNET_GitHub\148820632\Power-Electronics-master\Simulink Model\Boost_Closed_Loop.slx</t>
  </si>
  <si>
    <t xml:space="preserve">C:\tmp\obfmodels\o518.slx</t>
  </si>
  <si>
    <t xml:space="preserve">Fri Sep 14 04:34:05 2018</t>
  </si>
  <si>
    <t xml:space="preserve">C:\work\data\SLNET\SLNET_GitHub\148820632\Power-Electronics-master\Simulink Model\Buck_Closed_Loop.slx</t>
  </si>
  <si>
    <t xml:space="preserve">C:\tmp\obfmodels\o519.slx</t>
  </si>
  <si>
    <t xml:space="preserve">Fri Sep 14 04:44:00 2018</t>
  </si>
  <si>
    <t xml:space="preserve">C:\work\data\SLNET\SLNET_GitHub\149444316\Proyectos-MatLab-master\Estacion_San_Mateo.slx</t>
  </si>
  <si>
    <t xml:space="preserve">C:\tmp\obfmodels\o520.slx</t>
  </si>
  <si>
    <t xml:space="preserve">Wed Sep 19 14:31:21 2018</t>
  </si>
  <si>
    <t xml:space="preserve">C:\work\data\SLNET\SLNET_GitHub\149536968\model-s-master\closedLoopModel.slx</t>
  </si>
  <si>
    <t xml:space="preserve">C:\tmp\obfmodels\o521.slx</t>
  </si>
  <si>
    <t xml:space="preserve">Thu Sep 20 06:59:44 2018</t>
  </si>
  <si>
    <t xml:space="preserve">C:\work\data\SLNET\SLNET_GitHub\149536968\model-s-master\openLoopModel.slx</t>
  </si>
  <si>
    <t xml:space="preserve">C:\tmp\obfmodels\o522.slx</t>
  </si>
  <si>
    <t xml:space="preserve">Thu Sep 20 05:34:21 2018</t>
  </si>
  <si>
    <t xml:space="preserve">C:\work\data\SLNET\SLNET_GitHub\150076757\Robot_RRR_CyPR-master\Cinematica\ControlCinematico\sl_GDT_C_RRR.slx</t>
  </si>
  <si>
    <t xml:space="preserve">C:\tmp\obfmodels\o523.slx</t>
  </si>
  <si>
    <t xml:space="preserve">Wed Dec 26 05:53:25 2018</t>
  </si>
  <si>
    <t xml:space="preserve">C:\work\data\SLNET\SLNET_GitHub\150076757\Robot_RRR_CyPR-master\Cinematica\ControlCinematico\sl_GDT_RRR.slx</t>
  </si>
  <si>
    <t xml:space="preserve">C:\tmp\obfmodels\o524.slx</t>
  </si>
  <si>
    <t xml:space="preserve">Sat Jan 05 23:40:40 2019</t>
  </si>
  <si>
    <t xml:space="preserve">C:\work\data\SLNET\SLNET_GitHub\150076757\Robot_RRR_CyPR-master\Dinamica\ControlDinamico\sl_ControlRobotModelo_RRR.slx</t>
  </si>
  <si>
    <t xml:space="preserve">C:\tmp\obfmodels\o525.slx</t>
  </si>
  <si>
    <t xml:space="preserve">Fri Nov 30 19:27:02 2018</t>
  </si>
  <si>
    <t xml:space="preserve">C:\work\data\SLNET\SLNET_GitHub\150076757\Robot_RRR_CyPR-master\Dinamica\ControlDinamico\sl_ControlRobotReal_RRR.slx</t>
  </si>
  <si>
    <t xml:space="preserve">C:\tmp\obfmodels\o526.slx</t>
  </si>
  <si>
    <t xml:space="preserve">Mon Jan 07 19:26:03 2019</t>
  </si>
  <si>
    <t xml:space="preserve">C:\work\data\SLNET\SLNET_GitHub\150076757\Robot_RRR_CyPR-master\Dinamica\Estimacion_Parametros\sl_RobotModelo_RRR.slx</t>
  </si>
  <si>
    <t xml:space="preserve">C:\tmp\obfmodels\o527.slx</t>
  </si>
  <si>
    <t xml:space="preserve">Mon Jan 07 20:29:47 2019</t>
  </si>
  <si>
    <t xml:space="preserve">C:\work\data\SLNET\SLNET_GitHub\150076757\Robot_RRR_CyPR-master\Dinamica\Estimacion_Parametros\sl_RobotReal_RRR.slx</t>
  </si>
  <si>
    <t xml:space="preserve">C:\tmp\obfmodels\o528.slx</t>
  </si>
  <si>
    <t xml:space="preserve">Thu Dec 27 18:39:09 2018</t>
  </si>
  <si>
    <t xml:space="preserve">C:\work\data\SLNET\SLNET_GitHub\152077868\ProjSensSys-master\BeispModelle\BB_ADC.slx</t>
  </si>
  <si>
    <t xml:space="preserve">C:\tmp\obfmodels\o529.slx</t>
  </si>
  <si>
    <t xml:space="preserve">Thu Feb 01 09:42:15 2018</t>
  </si>
  <si>
    <t xml:space="preserve">C:\work\data\SLNET\SLNET_GitHub\152077868\ProjSensSys-master\BeispModelle\BB_Blink.slx</t>
  </si>
  <si>
    <t xml:space="preserve">C:\tmp\obfmodels\o530.slx</t>
  </si>
  <si>
    <t xml:space="preserve">Thu Feb 01 09:39:44 2018</t>
  </si>
  <si>
    <t xml:space="preserve">C:\work\data\SLNET\SLNET_GitHub\152077868\ProjSensSys-master\BeispModelle\BB_LED.slx</t>
  </si>
  <si>
    <t xml:space="preserve">C:\tmp\obfmodels\o531.slx</t>
  </si>
  <si>
    <t xml:space="preserve">Mon Apr 03 17:22:53 2017</t>
  </si>
  <si>
    <t xml:space="preserve">C:\work\data\SLNET\SLNET_GitHub\152077868\ProjSensSys-master\BeispModelle\BB_SFR02_SampleTime.slx</t>
  </si>
  <si>
    <t xml:space="preserve">C:\tmp\obfmodels\o532.slx</t>
  </si>
  <si>
    <t xml:space="preserve">Thu Feb 01 09:44:51 2018</t>
  </si>
  <si>
    <t xml:space="preserve">C:\work\data\SLNET\SLNET_GitHub\152077868\ProjSensSys-master\BeispModelle\BB_SFR02_tof_output_kalman_test_01Samp_V2017a.slx</t>
  </si>
  <si>
    <t xml:space="preserve">C:\tmp\obfmodels\o533.slx</t>
  </si>
  <si>
    <t xml:space="preserve">Wed Nov 20 16:45:59 2019</t>
  </si>
  <si>
    <t xml:space="preserve">C:\work\data\SLNET\SLNET_GitHub\152077868\ProjSensSys-master\BeispModelle\BB_SFR02_tof_output_kalman_test_02Samp_V2017a.slx</t>
  </si>
  <si>
    <t xml:space="preserve">C:\tmp\obfmodels\o534.slx</t>
  </si>
  <si>
    <t xml:space="preserve">Wed Nov 20 16:55:34 2019</t>
  </si>
  <si>
    <t xml:space="preserve">C:\work\data\SLNET\SLNET_GitHub\152077868\ProjSensSys-master\BeispModelle\BB_SampleTime_DigOut.slx</t>
  </si>
  <si>
    <t xml:space="preserve">C:\tmp\obfmodels\o535.slx</t>
  </si>
  <si>
    <t xml:space="preserve">Thu Feb 01 09:44:19 2018</t>
  </si>
  <si>
    <t xml:space="preserve">C:\work\data\SLNET\SLNET_GitHub\152077868\ProjSensSys-master\BeispModelle\BB_ThingSpTCS34725.slx</t>
  </si>
  <si>
    <t xml:space="preserve">C:\tmp\obfmodels\o536.slx</t>
  </si>
  <si>
    <t xml:space="preserve">Tue Feb 06 22:43:15 2018</t>
  </si>
  <si>
    <t xml:space="preserve">C:\work\data\SLNET\SLNET_GitHub\152077868\ProjSensSys-master\SFuncBuildBlocks\BB_ADNS3080_SFctnB_Test.slx</t>
  </si>
  <si>
    <t xml:space="preserve">C:\tmp\obfmodels\o537.slx</t>
  </si>
  <si>
    <t xml:space="preserve">Sun Jan 21 22:18:54 2018</t>
  </si>
  <si>
    <t xml:space="preserve">C:\work\data\SLNET\SLNET_GitHub\152077868\ProjSensSys-master\SFuncBuildBlocks\BB_APDS9960Ge_SFctnB_Test.slx</t>
  </si>
  <si>
    <t xml:space="preserve">C:\tmp\obfmodels\o538.slx</t>
  </si>
  <si>
    <t xml:space="preserve">Fri Mar 02 11:16:10 2018</t>
  </si>
  <si>
    <t xml:space="preserve">C:\work\data\SLNET\SLNET_GitHub\152077868\ProjSensSys-master\SFuncBuildBlocks\BB_Advanced_SFctnB_Test.slx</t>
  </si>
  <si>
    <t xml:space="preserve">C:\tmp\obfmodels\o539.slx</t>
  </si>
  <si>
    <t xml:space="preserve">Fri Apr 12 18:46:24 2019</t>
  </si>
  <si>
    <t xml:space="preserve">C:\work\data\SLNET\SLNET_GitHub\152077868\ProjSensSys-master\SFuncBuildBlocks\BB_GPIO_Read_SFctnB_Test.slx</t>
  </si>
  <si>
    <t xml:space="preserve">C:\tmp\obfmodels\o540.slx</t>
  </si>
  <si>
    <t xml:space="preserve">Tue Nov 14 20:35:26 2017</t>
  </si>
  <si>
    <t xml:space="preserve">C:\work\data\SLNET\SLNET_GitHub\152077868\ProjSensSys-master\SFuncBuildBlocks\BB_GPIO_Write_SFctnB_Test.slx</t>
  </si>
  <si>
    <t xml:space="preserve">C:\tmp\obfmodels\o541.slx</t>
  </si>
  <si>
    <t xml:space="preserve">Tue Nov 14 20:41:28 2017</t>
  </si>
  <si>
    <t xml:space="preserve">C:\work\data\SLNET\SLNET_GitHub\152077868\ProjSensSys-master\SFuncBuildBlocks\BB_HMC5883L_ADNS3080_ADC_Test.slx</t>
  </si>
  <si>
    <t xml:space="preserve">C:\tmp\obfmodels\o542.slx</t>
  </si>
  <si>
    <t xml:space="preserve">Fri Feb 02 21:31:13 2018</t>
  </si>
  <si>
    <t xml:space="preserve">C:\work\data\SLNET\SLNET_GitHub\152077868\ProjSensSys-master\SFuncBuildBlocks\BB_HMC5883L_SFctnB_Test.slx</t>
  </si>
  <si>
    <t xml:space="preserve">C:\tmp\obfmodels\o543.slx</t>
  </si>
  <si>
    <t xml:space="preserve">Fri Feb 02 20:51:51 2018</t>
  </si>
  <si>
    <t xml:space="preserve">C:\work\data\SLNET\SLNET_GitHub\152077868\ProjSensSys-master\SFuncBuildBlocks\BB_I2C_Read_SFctnB_Test.slx</t>
  </si>
  <si>
    <t xml:space="preserve">C:\tmp\obfmodels\o544.slx</t>
  </si>
  <si>
    <t xml:space="preserve">Tue Nov 14 20:47:00 2017</t>
  </si>
  <si>
    <t xml:space="preserve">C:\work\data\SLNET\SLNET_GitHub\152077868\ProjSensSys-master\SFuncBuildBlocks\BB_I2C_Write_SFctnB_Test.slx</t>
  </si>
  <si>
    <t xml:space="preserve">C:\tmp\obfmodels\o545.slx</t>
  </si>
  <si>
    <t xml:space="preserve">Tue Nov 14 20:54:54 2017</t>
  </si>
  <si>
    <t xml:space="preserve">C:\work\data\SLNET\SLNET_GitHub\152077868\ProjSensSys-master\SFuncBuildBlocks\BB_MPU6050_SFctnB_Test.slx</t>
  </si>
  <si>
    <t xml:space="preserve">C:\tmp\obfmodels\o546.slx</t>
  </si>
  <si>
    <t xml:space="preserve">Thu Feb 01 21:45:54 2018</t>
  </si>
  <si>
    <t xml:space="preserve">C:\work\data\SLNET\SLNET_GitHub\152077868\ProjSensSys-master\SFuncBuildBlocks\BB_PWM_Servo_SFctnB_Test.slx</t>
  </si>
  <si>
    <t xml:space="preserve">C:\tmp\obfmodels\o547.slx</t>
  </si>
  <si>
    <t xml:space="preserve">Thu Nov 23 16:49:03 2017</t>
  </si>
  <si>
    <t xml:space="preserve">C:\work\data\SLNET\SLNET_GitHub\152077868\ProjSensSys-master\SFuncBuildBlocks\BB_SFR02_SFctnB_Test.slx</t>
  </si>
  <si>
    <t xml:space="preserve">C:\tmp\obfmodels\o548.slx</t>
  </si>
  <si>
    <t xml:space="preserve">Tue Apr 02 22:39:27 2019</t>
  </si>
  <si>
    <t xml:space="preserve">C:\work\data\SLNET\SLNET_GitHub\152077868\ProjSensSys-master\SFuncBuildBlocks\BB_SFR02_ghFilter.slx</t>
  </si>
  <si>
    <t xml:space="preserve">C:\tmp\obfmodels\o549.slx</t>
  </si>
  <si>
    <t xml:space="preserve">Mon Apr 08 21:03:22 2019</t>
  </si>
  <si>
    <t xml:space="preserve">C:\work\data\SLNET\SLNET_GitHub\152077868\ProjSensSys-master\SFuncBuildBlocks\BB_Simple_SFctnB_Test.slx</t>
  </si>
  <si>
    <t xml:space="preserve">C:\tmp\obfmodels\o550.slx</t>
  </si>
  <si>
    <t xml:space="preserve">Fri Apr 12 17:18:47 2019</t>
  </si>
  <si>
    <t xml:space="preserve">C:\work\data\SLNET\SLNET_GitHub\152077868\ProjSensSys-master\SFuncBuildBlocks\BB_TCS34725_SFctnB_Test.slx</t>
  </si>
  <si>
    <t xml:space="preserve">C:\tmp\obfmodels\o551.slx</t>
  </si>
  <si>
    <t xml:space="preserve">Sat Feb 03 14:28:49 2018</t>
  </si>
  <si>
    <t xml:space="preserve">C:\work\data\SLNET\SLNET_GitHub\152077868\ProjSensSys-master\SFuncBuildBlocks\BB_VL53L0X_SFctnB_Test.slx</t>
  </si>
  <si>
    <t xml:space="preserve">C:\tmp\obfmodels\o552.slx</t>
  </si>
  <si>
    <t xml:space="preserve">Thu Feb 01 09:56:08 2018</t>
  </si>
  <si>
    <t xml:space="preserve">C:\work\data\SLNET\SLNET_GitHub\152077868\ProjSensSys-master\SFuncBuildBlocks\BB_VL53L1X_SFctnB_Test.slx</t>
  </si>
  <si>
    <t xml:space="preserve">C:\tmp\obfmodels\o553.slx</t>
  </si>
  <si>
    <t xml:space="preserve">Thu Apr 18 21:28:32 2019</t>
  </si>
  <si>
    <t xml:space="preserve">C:\work\data\SLNET\SLNET_GitHub\152077868\ProjSensSys-master\SFuncBuildBlocks\BB_VL53L1X_ghFilter.slx</t>
  </si>
  <si>
    <t xml:space="preserve">C:\tmp\obfmodels\o554.slx</t>
  </si>
  <si>
    <t xml:space="preserve">Thu Apr 18 21:31:16 2019</t>
  </si>
  <si>
    <t xml:space="preserve">C:\work\data\SLNET\SLNET_GitHub\154291277\MATLAB_STM32-master\Source\traffic_light\traffic_light_simulation.slx</t>
  </si>
  <si>
    <t xml:space="preserve">C:\tmp\obfmodels\o555.slx</t>
  </si>
  <si>
    <t xml:space="preserve">Fri Aug 08 14:10:55 2014</t>
  </si>
  <si>
    <t xml:space="preserve">C:\work\data\SLNET\SLNET_GitHub\154291277\MATLAB_STM32-master\Source\traffic_light\traffic_light_stm32.slx</t>
  </si>
  <si>
    <t xml:space="preserve">C:\tmp\obfmodels\o556.slx</t>
  </si>
  <si>
    <t xml:space="preserve">Fri Aug 08 16:04:43 2014</t>
  </si>
  <si>
    <t xml:space="preserve">C:\work\data\SLNET\SLNET_GitHub\154291277\MATLAB_STM32-master\Stm32f103_MatlabProject\LED_13\LED_13.slx</t>
  </si>
  <si>
    <t xml:space="preserve">C:\tmp\obfmodels\o557.slx</t>
  </si>
  <si>
    <t xml:space="preserve">Fri Jul 13 17:42:21 2018</t>
  </si>
  <si>
    <t xml:space="preserve">C:\work\data\SLNET\SLNET_GitHub\155327882\Inrto_Unmanned_Vehicles-master\Homework 1\Problem 1\sol1.slx</t>
  </si>
  <si>
    <t xml:space="preserve">C:\tmp\obfmodels\o558.slx</t>
  </si>
  <si>
    <t xml:space="preserve">Tue Sep 18 23:57:26 2018</t>
  </si>
  <si>
    <t xml:space="preserve">C:\work\data\SLNET\SLNET_GitHub\155327882\Inrto_Unmanned_Vehicles-master\Homework 1\Problem 1\sol2.slx</t>
  </si>
  <si>
    <t xml:space="preserve">C:\tmp\obfmodels\o559.slx</t>
  </si>
  <si>
    <t xml:space="preserve">Tue Sep 18 23:56:30 2018</t>
  </si>
  <si>
    <t xml:space="preserve">C:\work\data\SLNET\SLNET_GitHub\155327882\Inrto_Unmanned_Vehicles-master\Homework 1\Problem 1\sol3.slx</t>
  </si>
  <si>
    <t xml:space="preserve">C:\tmp\obfmodels\o560.slx</t>
  </si>
  <si>
    <t xml:space="preserve">Tue Sep 18 23:57:37 2018</t>
  </si>
  <si>
    <t xml:space="preserve">C:\work\data\SLNET\SLNET_GitHub\155327882\Inrto_Unmanned_Vehicles-master\Homework 1\Problem 1\sol4.slx</t>
  </si>
  <si>
    <t xml:space="preserve">C:\tmp\obfmodels\o561.slx</t>
  </si>
  <si>
    <t xml:space="preserve">Wed Sep 19 00:01:08 2018</t>
  </si>
  <si>
    <t xml:space="preserve">C:\work\data\SLNET\SLNET_GitHub\155327882\Inrto_Unmanned_Vehicles-master\Homework 1\Problem 3\OdeSetSol.slx</t>
  </si>
  <si>
    <t xml:space="preserve">C:\tmp\obfmodels\o562.slx</t>
  </si>
  <si>
    <t xml:space="preserve">Wed Sep 19 08:40:34 2018</t>
  </si>
  <si>
    <t xml:space="preserve">C:\work\data\SLNET\SLNET_GitHub\155327882\Inrto_Unmanned_Vehicles-master\Homework 1\Problem 3\OdeSetSol1.slx</t>
  </si>
  <si>
    <t xml:space="preserve">C:\tmp\obfmodels\o563.slx</t>
  </si>
  <si>
    <t xml:space="preserve">Wed Sep 19 07:06:23 2018</t>
  </si>
  <si>
    <t xml:space="preserve">C:\work\data\SLNET\SLNET_GitHub\155327882\Inrto_Unmanned_Vehicles-master\Homework 1\Problem 3\test.slx</t>
  </si>
  <si>
    <t xml:space="preserve">C:\tmp\obfmodels\o564.slx</t>
  </si>
  <si>
    <t xml:space="preserve">Mon Sep 17 00:30:06 2018</t>
  </si>
  <si>
    <t xml:space="preserve">C:\work\data\SLNET\SLNET_GitHub\155327882\Inrto_Unmanned_Vehicles-master\Homework 1\Problem 3\untitled1.slx</t>
  </si>
  <si>
    <t xml:space="preserve">C:\tmp\obfmodels\o565.slx</t>
  </si>
  <si>
    <t xml:space="preserve">Wed Sep 19 05:32:50 2018</t>
  </si>
  <si>
    <t xml:space="preserve">C:\work\data\SLNET\SLNET_GitHub\155327882\Inrto_Unmanned_Vehicles-master\Homework 2\Assignment 2 (Waypoint Navigation)\Homework2.slx</t>
  </si>
  <si>
    <t xml:space="preserve">C:\tmp\obfmodels\o566.slx</t>
  </si>
  <si>
    <t xml:space="preserve">Mon Oct 01 05:25:26 2018</t>
  </si>
  <si>
    <t xml:space="preserve">C:\work\data\SLNET\SLNET_GitHub\155327882\Inrto_Unmanned_Vehicles-master\Homework 3\hwGNC_1001569883.slx</t>
  </si>
  <si>
    <t xml:space="preserve">C:\tmp\obfmodels\o567.slx</t>
  </si>
  <si>
    <t xml:space="preserve">Tue Oct 09 06:55:20 2018</t>
  </si>
  <si>
    <t xml:space="preserve">C:\work\data\SLNET\SLNET_GitHub\155327882\Inrto_Unmanned_Vehicles-master\Homework 3\persistentExamples\persistentExample.slx</t>
  </si>
  <si>
    <t xml:space="preserve">C:\tmp\obfmodels\o568.slx</t>
  </si>
  <si>
    <t xml:space="preserve">Tue Oct 03 23:50:53 2017</t>
  </si>
  <si>
    <t xml:space="preserve">C:\work\data\SLNET\SLNET_GitHub\155327882\Inrto_Unmanned_Vehicles-master\Homework 3\persistentExamples\persistentExample_doubleDelays.slx</t>
  </si>
  <si>
    <t xml:space="preserve">C:\tmp\obfmodels\o569.slx</t>
  </si>
  <si>
    <t xml:space="preserve">Tue Oct 03 23:51:00 2017</t>
  </si>
  <si>
    <t xml:space="preserve">C:\work\data\SLNET\SLNET_GitHub\156647158\IVR-Gen-master\IVR.slx</t>
  </si>
  <si>
    <t xml:space="preserve">C:\tmp\obfmodels\o570.slx</t>
  </si>
  <si>
    <t xml:space="preserve">Thu Nov 08 04:48:17 2018</t>
  </si>
  <si>
    <t xml:space="preserve">C:\work\data\SLNET\SLNET_GitHub\157883767\matSSTMMC-master\SST_MMC.slx</t>
  </si>
  <si>
    <t xml:space="preserve">C:\tmp\obfmodels\o571.slx</t>
  </si>
  <si>
    <t xml:space="preserve">Mon Feb 20 07:18:04 2017</t>
  </si>
  <si>
    <t xml:space="preserve">C:\work\data\SLNET\SLNET_GitHub\159205303\self_balancing_robot-master\simulink\real_time\PID_Real_Time_System.slx</t>
  </si>
  <si>
    <t xml:space="preserve">C:\tmp\obfmodels\o572.slx</t>
  </si>
  <si>
    <t xml:space="preserve">Thu Dec 27 20:30:55 2018</t>
  </si>
  <si>
    <t xml:space="preserve">C:\work\data\SLNET\SLNET_GitHub\159205303\self_balancing_robot-master\simulink\scripts\Simulink_Serial_Example.slx</t>
  </si>
  <si>
    <t xml:space="preserve">C:\tmp\obfmodels\o573.slx</t>
  </si>
  <si>
    <t xml:space="preserve">Thu Dec 27 20:31:04 2018</t>
  </si>
  <si>
    <t xml:space="preserve">C:\work\data\SLNET\SLNET_GitHub\159205303\self_balancing_robot-master\simulink\scripts\Test.slx</t>
  </si>
  <si>
    <t xml:space="preserve">C:\tmp\obfmodels\o574.slx</t>
  </si>
  <si>
    <t xml:space="preserve">Sat Dec 08 08:02:30 2018</t>
  </si>
  <si>
    <t xml:space="preserve">C:\work\data\SLNET\SLNET_GitHub\159205303\self_balancing_robot-master\simulink\simulations\PID_Paper.slx</t>
  </si>
  <si>
    <t xml:space="preserve">C:\tmp\obfmodels\o575.slx</t>
  </si>
  <si>
    <t xml:space="preserve">Thu Dec 27 20:51:54 2018</t>
  </si>
  <si>
    <t xml:space="preserve">C:\work\data\SLNET\SLNET_GitHub\159205303\self_balancing_robot-master\simulink\simulations\PID_Simulation_System.slx</t>
  </si>
  <si>
    <t xml:space="preserve">C:\tmp\obfmodels\o576.slx</t>
  </si>
  <si>
    <t xml:space="preserve">Fri Dec 28 00:08:15 2018</t>
  </si>
  <si>
    <t xml:space="preserve">C:\work\data\SLNET\SLNET_GitHub\159205303\self_balancing_robot-master\simulink\simulations\PID_Simulation_System_A.slx</t>
  </si>
  <si>
    <t xml:space="preserve">C:\tmp\obfmodels\o577.slx</t>
  </si>
  <si>
    <t xml:space="preserve">Fri Dec 28 23:16:20 2018</t>
  </si>
  <si>
    <t xml:space="preserve">C:\work\data\SLNET\SLNET_GitHub\159205303\self_balancing_robot-master\simulink\simulations\PID_Simulation_System_B.slx</t>
  </si>
  <si>
    <t xml:space="preserve">C:\tmp\obfmodels\o578.slx</t>
  </si>
  <si>
    <t xml:space="preserve">Fri Dec 28 01:24:50 2018</t>
  </si>
  <si>
    <t xml:space="preserve">C:\work\data\SLNET\SLNET_GitHub\159205303\self_balancing_robot-master\simulink\simulations\PID_Simulation_System_Continuous_AutoTune.slx</t>
  </si>
  <si>
    <t xml:space="preserve">C:\tmp\obfmodels\o579.slx</t>
  </si>
  <si>
    <t xml:space="preserve">Sat Dec 29 21:48:36 2018</t>
  </si>
  <si>
    <t xml:space="preserve">C:\work\data\SLNET\SLNET_GitHub\159205303\self_balancing_robot-master\simulink\simulations\PID_Simulation_System_Discrete_AutoTune.slx</t>
  </si>
  <si>
    <t xml:space="preserve">C:\tmp\obfmodels\o580.slx</t>
  </si>
  <si>
    <t xml:space="preserve">Sat Jan 12 02:30:02 2019</t>
  </si>
  <si>
    <t xml:space="preserve">C:\work\data\SLNET\SLNET_GitHub\159205303\self_balancing_robot-master\simulink\simulations\PID_Simulation_System_Paper.slx</t>
  </si>
  <si>
    <t xml:space="preserve">C:\tmp\obfmodels\o581.slx</t>
  </si>
  <si>
    <t xml:space="preserve">Sat Dec 29 02:30:32 2018</t>
  </si>
  <si>
    <t xml:space="preserve">C:\work\data\SLNET\SLNET_GitHub\159205303\self_balancing_robot-master\simulink\simulations\Stepper_Motor.slx</t>
  </si>
  <si>
    <t xml:space="preserve">C:\tmp\obfmodels\o582.slx</t>
  </si>
  <si>
    <t xml:space="preserve">Sat Dec 29 21:31:53 2018</t>
  </si>
  <si>
    <t xml:space="preserve">C:\work\data\SLNET\SLNET_GitHub\159219107\LinearControlModels-master\Discerete Diff Equation\model.slx</t>
  </si>
  <si>
    <t xml:space="preserve">C:\tmp\obfmodels\o583.slx</t>
  </si>
  <si>
    <t xml:space="preserve">Sat Dec 08 21:14:19 2018</t>
  </si>
  <si>
    <t xml:space="preserve">C:\work\data\SLNET\SLNET_GitHub\159219107\LinearControlModels-master\Observer_Simulink\observer.slx</t>
  </si>
  <si>
    <t xml:space="preserve">C:\tmp\obfmodels\o584.slx</t>
  </si>
  <si>
    <t xml:space="preserve">Tue Nov 27 22:08:08 2018</t>
  </si>
  <si>
    <t xml:space="preserve">C:\work\data\SLNET\SLNET_GitHub\159219107\LinearControlModels-master\Suspension_Simulink\suspension.slx</t>
  </si>
  <si>
    <t xml:space="preserve">C:\tmp\obfmodels\o585.slx</t>
  </si>
  <si>
    <t xml:space="preserve">Wed Nov 28 22:24:32 2018</t>
  </si>
  <si>
    <t xml:space="preserve">C:\work\data\SLNET\SLNET_GitHub\159547572\SIL-master\src\cfs_library.slx</t>
  </si>
  <si>
    <t xml:space="preserve">C:\tmp\obfmodels\o586.slx</t>
  </si>
  <si>
    <t xml:space="preserve">Wed Jan 02 20:28:59 2019</t>
  </si>
  <si>
    <t xml:space="preserve">C:\work\data\SLNET\SLNET_GitHub\159547572\SIL-master\tests\eci_compatibility\model\SILTest.slx</t>
  </si>
  <si>
    <t xml:space="preserve">C:\tmp\obfmodels\o587.slx</t>
  </si>
  <si>
    <t xml:space="preserve">Fri Apr 05 16:19:21 2019</t>
  </si>
  <si>
    <t xml:space="preserve">C:\work\data\SLNET\SLNET_GitHub\159547572\SIL-master\tests\unit\CmdMessageSingle.slx</t>
  </si>
  <si>
    <t xml:space="preserve">C:\tmp\obfmodels\o588.slx</t>
  </si>
  <si>
    <t xml:space="preserve">Wed Dec 26 17:28:18 2018</t>
  </si>
  <si>
    <t xml:space="preserve">C:\work\data\SLNET\SLNET_GitHub\159547572\SIL-master\tests\unit\CmdTlmMessageMultiple.slx</t>
  </si>
  <si>
    <t xml:space="preserve">C:\tmp\obfmodels\o589.slx</t>
  </si>
  <si>
    <t xml:space="preserve">Wed Dec 19 20:39:13 2018</t>
  </si>
  <si>
    <t xml:space="preserve">C:\work\data\SLNET\SLNET_GitHub\159547572\SIL-master\tests\unit\ConditionalAtTop.slx</t>
  </si>
  <si>
    <t xml:space="preserve">C:\tmp\obfmodels\o590.slx</t>
  </si>
  <si>
    <t xml:space="preserve">Wed Dec 19 20:39:26 2018</t>
  </si>
  <si>
    <t xml:space="preserve">C:\work\data\SLNET\SLNET_GitHub\159547572\SIL-master\tests\unit\EventAtTop.slx</t>
  </si>
  <si>
    <t xml:space="preserve">C:\tmp\obfmodels\o591.slx</t>
  </si>
  <si>
    <t xml:space="preserve">Wed Dec 19 20:40:11 2018</t>
  </si>
  <si>
    <t xml:space="preserve">C:\work\data\SLNET\SLNET_GitHub\159547572\SIL-master\tests\unit\EventBot.slx</t>
  </si>
  <si>
    <t xml:space="preserve">C:\tmp\obfmodels\o592.slx</t>
  </si>
  <si>
    <t xml:space="preserve">Wed Jul 24 20:33:07 2019</t>
  </si>
  <si>
    <t xml:space="preserve">C:\work\data\SLNET\SLNET_GitHub\159547572\SIL-master\tests\unit\EventMdlRef.slx</t>
  </si>
  <si>
    <t xml:space="preserve">C:\tmp\obfmodels\o593.slx</t>
  </si>
  <si>
    <t xml:space="preserve">Wed Dec 19 20:40:36 2018</t>
  </si>
  <si>
    <t xml:space="preserve">C:\work\data\SLNET\SLNET_GitHub\159547572\SIL-master\tests\unit\FlagAtTop.slx</t>
  </si>
  <si>
    <t xml:space="preserve">C:\tmp\obfmodels\o594.slx</t>
  </si>
  <si>
    <t xml:space="preserve">Thu Jan 03 17:58:21 2019</t>
  </si>
  <si>
    <t xml:space="preserve">C:\work\data\SLNET\SLNET_GitHub\159547572\SIL-master\tests\unit\MessageNotRootIONeg.slx</t>
  </si>
  <si>
    <t xml:space="preserve">C:\tmp\obfmodels\o595.slx</t>
  </si>
  <si>
    <t xml:space="preserve">Wed Dec 19 20:41:13 2018</t>
  </si>
  <si>
    <t xml:space="preserve">C:\work\data\SLNET\SLNET_GitHub\159547572\SIL-master\tests\unit\MultiRateCont.slx</t>
  </si>
  <si>
    <t xml:space="preserve">C:\tmp\obfmodels\o596.slx</t>
  </si>
  <si>
    <t xml:space="preserve">Fri Jan 04 21:45:44 2019</t>
  </si>
  <si>
    <t xml:space="preserve">C:\work\data\SLNET\SLNET_GitHub\159547572\SIL-master\tests\unit\ParmTblWValidation.slx</t>
  </si>
  <si>
    <t xml:space="preserve">C:\tmp\obfmodels\o597.slx</t>
  </si>
  <si>
    <t xml:space="preserve">Fri Jan 04 22:11:32 2019</t>
  </si>
  <si>
    <t xml:space="preserve">C:\work\data\SLNET\SLNET_GitHub\159547572\SIL-master\tests\unit\SimpleTunableParmReusable.slx</t>
  </si>
  <si>
    <t xml:space="preserve">C:\tmp\obfmodels\o598.slx</t>
  </si>
  <si>
    <t xml:space="preserve">Fri Dec 14 20:56:04 2018</t>
  </si>
  <si>
    <t xml:space="preserve">C:\work\data\SLNET\SLNET_GitHub\159547572\SIL-master\tests\unit\TimeAtTop.slx</t>
  </si>
  <si>
    <t xml:space="preserve">C:\tmp\obfmodels\o599.slx</t>
  </si>
  <si>
    <t xml:space="preserve">Thu Jan 03 17:50:11 2019</t>
  </si>
  <si>
    <t xml:space="preserve">C:\work\data\SLNET\SLNET_GitHub\159547572\SIL-master\tests\unit\TlmMessageSingle.slx</t>
  </si>
  <si>
    <t xml:space="preserve">C:\tmp\obfmodels\o600.slx</t>
  </si>
  <si>
    <t xml:space="preserve">Fri Dec 21 18:05:49 2018</t>
  </si>
  <si>
    <t xml:space="preserve">C:\work\data\SLNET\SLNET_GitHub\159547572\SIL-master\tests\unit\mTestReusable.slx</t>
  </si>
  <si>
    <t xml:space="preserve">C:\tmp\obfmodels\o601.slx</t>
  </si>
  <si>
    <t xml:space="preserve">Fri Dec 21 18:01:08 2018</t>
  </si>
  <si>
    <t xml:space="preserve">C:\work\data\SLNET\SLNET_GitHub\159676236\Synchro_Drive_CyPR-master\Cinematica\sl_MCD_sincrono.slx</t>
  </si>
  <si>
    <t xml:space="preserve">C:\tmp\obfmodels\o602.slx</t>
  </si>
  <si>
    <t xml:space="preserve">Sun Dec 30 09:32:52 2018</t>
  </si>
  <si>
    <t xml:space="preserve">C:\work\data\SLNET\SLNET_GitHub\159676236\Synchro_Drive_CyPR-master\Cinematica\sl_MCI_sincrono.slx</t>
  </si>
  <si>
    <t xml:space="preserve">C:\tmp\obfmodels\o603.slx</t>
  </si>
  <si>
    <t xml:space="preserve">Mon Dec 31 02:57:29 2018</t>
  </si>
  <si>
    <t xml:space="preserve">C:\work\data\SLNET\SLNET_GitHub\159676236\Synchro_Drive_CyPR-master\ControlDinamico\Controladores_variados(EJ2)\sl_robot_sincrono_control_linea.slx</t>
  </si>
  <si>
    <t xml:space="preserve">C:\tmp\obfmodels\o604.slx</t>
  </si>
  <si>
    <t xml:space="preserve">Wed Jan 09 18:53:52 2019</t>
  </si>
  <si>
    <t xml:space="preserve">C:\work\data\SLNET\SLNET_GitHub\159676236\Synchro_Drive_CyPR-master\ControlDinamico\Controladores_variados(EJ2)\sl_robot_sincrono_control_postura.slx</t>
  </si>
  <si>
    <t xml:space="preserve">C:\tmp\obfmodels\o605.slx</t>
  </si>
  <si>
    <t xml:space="preserve">Thu Jan 10 05:18:25 2019</t>
  </si>
  <si>
    <t xml:space="preserve">C:\work\data\SLNET\SLNET_GitHub\159676236\Synchro_Drive_CyPR-master\ControlDinamico\Controladores_variados(EJ2)\sl_robot_sincrono_control_pto.slx</t>
  </si>
  <si>
    <t xml:space="preserve">C:\tmp\obfmodels\o606.slx</t>
  </si>
  <si>
    <t xml:space="preserve">Wed Jan 09 12:58:22 2019</t>
  </si>
  <si>
    <t xml:space="preserve">C:\work\data\SLNET\SLNET_GitHub\159676236\Synchro_Drive_CyPR-master\ControlDinamico\Controladores_variados(EJ2)\sl_robot_sincrono_control_trayect.slx</t>
  </si>
  <si>
    <t xml:space="preserve">C:\tmp\obfmodels\o607.slx</t>
  </si>
  <si>
    <t xml:space="preserve">Thu Jan 10 00:55:44 2019</t>
  </si>
  <si>
    <t xml:space="preserve">C:\work\data\SLNET\SLNET_GitHub\159676236\Synchro_Drive_CyPR-master\ControlDinamico\Pure_Pursuit\sl_robot_sincrono_persecucion_pura.slx</t>
  </si>
  <si>
    <t xml:space="preserve">C:\tmp\obfmodels\o608.slx</t>
  </si>
  <si>
    <t xml:space="preserve">Thu Jan 10 06:10:26 2019</t>
  </si>
  <si>
    <t xml:space="preserve">C:\work\data\SLNET\SLNET_GitHub\159694823\C_Code_Integration-master\Simulink\Components\AvailableCoinsFcn.slx</t>
  </si>
  <si>
    <t xml:space="preserve">C:\tmp\obfmodels\o609.slx</t>
  </si>
  <si>
    <t xml:space="preserve">Thu Jun 13 12:47:29 2019</t>
  </si>
  <si>
    <t xml:space="preserve">C:\work\data\SLNET\SLNET_GitHub\159694823\C_Code_Integration-master\Simulink\Components\ButtonsFcn.slx</t>
  </si>
  <si>
    <t xml:space="preserve">C:\tmp\obfmodels\o610.slx</t>
  </si>
  <si>
    <t xml:space="preserve">Thu Jun 13 12:45:22 2019</t>
  </si>
  <si>
    <t xml:space="preserve">C:\work\data\SLNET\SLNET_GitHub\159694823\C_Code_Integration-master\Simulink\Components\FlapFcn.slx</t>
  </si>
  <si>
    <t xml:space="preserve">C:\tmp\obfmodels\o611.slx</t>
  </si>
  <si>
    <t xml:space="preserve">Thu Jun 13 12:45:46 2019</t>
  </si>
  <si>
    <t xml:space="preserve">C:\work\data\SLNET\SLNET_GitHub\159694823\C_Code_Integration-master\Simulink\Components\GeneratePulseFcn.slx</t>
  </si>
  <si>
    <t xml:space="preserve">C:\tmp\obfmodels\o612.slx</t>
  </si>
  <si>
    <t xml:space="preserve">Thu Jun 13 12:46:09 2019</t>
  </si>
  <si>
    <t xml:space="preserve">C:\work\data\SLNET\SLNET_GitHub\159694823\C_Code_Integration-master\Simulink\Components\InsertedCoinsFcn.slx</t>
  </si>
  <si>
    <t xml:space="preserve">C:\tmp\obfmodels\o613.slx</t>
  </si>
  <si>
    <t xml:space="preserve">Wed Oct 09 15:24:32 2019</t>
  </si>
  <si>
    <t xml:space="preserve">C:\work\data\SLNET\SLNET_GitHub\159694823\C_Code_Integration-master\Simulink\Components\ParkingMeterSystem.slx</t>
  </si>
  <si>
    <t xml:space="preserve">C:\tmp\obfmodels\o614.slx</t>
  </si>
  <si>
    <t xml:space="preserve">Thu Oct 10 14:41:34 2019</t>
  </si>
  <si>
    <t xml:space="preserve">C:\work\data\SLNET\SLNET_GitHub\159694823\C_Code_Integration-master\Simulink\Components\Scheduler.slx</t>
  </si>
  <si>
    <t xml:space="preserve">C:\tmp\obfmodels\o615.slx</t>
  </si>
  <si>
    <t xml:space="preserve">Thu Oct 10 16:29:16 2019</t>
  </si>
  <si>
    <t xml:space="preserve">C:\work\data\SLNET\SLNET_GitHub\159694823\C_Code_Integration-master\Simulink\Components\SegmentsDisplaysFcn.slx</t>
  </si>
  <si>
    <t xml:space="preserve">C:\tmp\obfmodels\o616.slx</t>
  </si>
  <si>
    <t xml:space="preserve">Fri Jun 14 13:31:31 2019</t>
  </si>
  <si>
    <t xml:space="preserve">C:\work\data\SLNET\SLNET_GitHub\159694823\C_Code_Integration-master\Simulink\Components\TerminateFcn.slx</t>
  </si>
  <si>
    <t xml:space="preserve">C:\tmp\obfmodels\o617.slx</t>
  </si>
  <si>
    <t xml:space="preserve">Thu Jun 13 12:38:29 2019</t>
  </si>
  <si>
    <t xml:space="preserve">C:\work\data\SLNET\SLNET_GitHub\159694823\C_Code_Integration-master\Simulink\Libraries\Components.slx</t>
  </si>
  <si>
    <t xml:space="preserve">C:\tmp\obfmodels\o618.slx</t>
  </si>
  <si>
    <t xml:space="preserve">Thu Oct 10 16:28:52 2019</t>
  </si>
  <si>
    <t xml:space="preserve">C:\work\data\SLNET\SLNET_GitHub\159694823\C_Code_Integration-master\Simulink\Libraries\Interface.slx</t>
  </si>
  <si>
    <t xml:space="preserve">C:\tmp\obfmodels\o619.slx</t>
  </si>
  <si>
    <t xml:space="preserve">Thu Jun 13 12:40:47 2019</t>
  </si>
  <si>
    <t xml:space="preserve">C:\work\data\SLNET\SLNET_GitHub\159694823\C_Code_Integration-master\Simulink\Models\AvailableCoins.slx</t>
  </si>
  <si>
    <t xml:space="preserve">C:\tmp\obfmodels\o620.slx</t>
  </si>
  <si>
    <t xml:space="preserve">Thu Jun 13 12:50:52 2019</t>
  </si>
  <si>
    <t xml:space="preserve">C:\work\data\SLNET\SLNET_GitHub\159694823\C_Code_Integration-master\Simulink\Models\Buttons.slx</t>
  </si>
  <si>
    <t xml:space="preserve">C:\tmp\obfmodels\o621.slx</t>
  </si>
  <si>
    <t xml:space="preserve">Thu Jun 13 12:50:25 2019</t>
  </si>
  <si>
    <t xml:space="preserve">C:\work\data\SLNET\SLNET_GitHub\159694823\C_Code_Integration-master\Simulink\Models\Flap.slx</t>
  </si>
  <si>
    <t xml:space="preserve">C:\tmp\obfmodels\o622.slx</t>
  </si>
  <si>
    <t xml:space="preserve">Thu Jun 13 12:46:36 2019</t>
  </si>
  <si>
    <t xml:space="preserve">C:\work\data\SLNET\SLNET_GitHub\159694823\C_Code_Integration-master\Simulink\Models\GeneratePulse.slx</t>
  </si>
  <si>
    <t xml:space="preserve">C:\tmp\obfmodels\o623.slx</t>
  </si>
  <si>
    <t xml:space="preserve">Thu Jun 13 12:44:59 2019</t>
  </si>
  <si>
    <t xml:space="preserve">C:\work\data\SLNET\SLNET_GitHub\159694823\C_Code_Integration-master\Simulink\Models\InsertedCoins.slx</t>
  </si>
  <si>
    <t xml:space="preserve">C:\tmp\obfmodels\o624.slx</t>
  </si>
  <si>
    <t xml:space="preserve">Wed Oct 09 15:20:03 2019</t>
  </si>
  <si>
    <t xml:space="preserve">C:\work\data\SLNET\SLNET_GitHub\159694823\C_Code_Integration-master\Simulink\Models\ParkingMeterLowLevel.slx</t>
  </si>
  <si>
    <t xml:space="preserve">C:\tmp\obfmodels\o625.slx</t>
  </si>
  <si>
    <t xml:space="preserve">Thu Jun 13 12:57:43 2019</t>
  </si>
  <si>
    <t xml:space="preserve">C:\work\data\SLNET\SLNET_GitHub\159694823\C_Code_Integration-master\Simulink\Models\ReadRegister.slx</t>
  </si>
  <si>
    <t xml:space="preserve">C:\tmp\obfmodels\o626.slx</t>
  </si>
  <si>
    <t xml:space="preserve">Wed Oct 09 15:18:54 2019</t>
  </si>
  <si>
    <t xml:space="preserve">C:\work\data\SLNET\SLNET_GitHub\159694823\C_Code_Integration-master\Simulink\Models\SegmentsDisplays.slx</t>
  </si>
  <si>
    <t xml:space="preserve">C:\tmp\obfmodels\o627.slx</t>
  </si>
  <si>
    <t xml:space="preserve">Thu Jun 13 12:42:55 2019</t>
  </si>
  <si>
    <t xml:space="preserve">C:\work\data\SLNET\SLNET_GitHub\159694823\C_Code_Integration-master\Simulink\Models\Terminate.slx</t>
  </si>
  <si>
    <t xml:space="preserve">C:\tmp\obfmodels\o628.slx</t>
  </si>
  <si>
    <t xml:space="preserve">Thu Jun 13 12:39:34 2019</t>
  </si>
  <si>
    <t xml:space="preserve">C:\work\data\SLNET\SLNET_GitHub\159694823\C_Code_Integration-master\Simulink\Models\WriteRegister.slx</t>
  </si>
  <si>
    <t xml:space="preserve">C:\tmp\obfmodels\o629.slx</t>
  </si>
  <si>
    <t xml:space="preserve">Thu Jun 13 12:40:34 2019</t>
  </si>
  <si>
    <t xml:space="preserve">C:\work\data\SLNET\SLNET_GitHub\159694823\C_Code_Integration-master\Simulink\Models\WriteRegisterTriggered.slx</t>
  </si>
  <si>
    <t xml:space="preserve">C:\tmp\obfmodels\o630.slx</t>
  </si>
  <si>
    <t xml:space="preserve">Wed Oct 09 15:15:49 2019</t>
  </si>
  <si>
    <t xml:space="preserve">C:\work\data\SLNET\SLNET_GitHub\159919510\PV_Loop-master\Left_Ventricular_PV_Loop_Control_2017b.slx</t>
  </si>
  <si>
    <t xml:space="preserve">C:\tmp\obfmodels\o631.slx</t>
  </si>
  <si>
    <t xml:space="preserve">Wed Nov 28 23:14:00 2018</t>
  </si>
  <si>
    <t xml:space="preserve">ode14x</t>
  </si>
  <si>
    <t xml:space="preserve">C:\work\data\SLNET\SLNET_GitHub\160469223\Autoware_Toolbox-master\benchmark\computing\perception\detection\vision_detector\acf_detector\acf_detector_sl.slx</t>
  </si>
  <si>
    <t xml:space="preserve">NaN</t>
  </si>
  <si>
    <t xml:space="preserve">C:\work\data\SLNET\SLNET_GitHub\160469223\Autoware_Toolbox-master\benchmark\computing\perception\detection\vision_detector\acf_detector\v1_7\acf_detector_sl.slx</t>
  </si>
  <si>
    <t xml:space="preserve">C:\work\data\SLNET\SLNET_GitHub\160469223\Autoware_Toolbox-master\benchmark\computing\perception\detection\vision_tracker\vision_dummy_track\vision_dummy_track_sl.slx</t>
  </si>
  <si>
    <t xml:space="preserve">C:\work\data\SLNET\SLNET_GitHub\160469223\Autoware_Toolbox-master\benchmark\computing\perception\localization\autoware_connector\vel_pose_connect\vel_pose_connect_sl.slx</t>
  </si>
  <si>
    <t xml:space="preserve">C:\work\data\SLNET\SLNET_GitHub\160469223\Autoware_Toolbox-master\benchmark\computing\planning\mission\lane_stop\lane_stop_sl.slx</t>
  </si>
  <si>
    <t xml:space="preserve">C:\tmp\obfmodels\o636.slx</t>
  </si>
  <si>
    <t xml:space="preserve">Tue Oct 09 10:47:14 2018</t>
  </si>
  <si>
    <t xml:space="preserve">C:\work\data\SLNET\SLNET_GitHub\160469223\Autoware_Toolbox-master\benchmark\computing\planning\motion\lattice_planner\path_select\path_select_sl.slx</t>
  </si>
  <si>
    <t xml:space="preserve">C:\tmp\obfmodels\o637.slx</t>
  </si>
  <si>
    <t xml:space="preserve">Fri Oct 26 08:41:13 2018</t>
  </si>
  <si>
    <t xml:space="preserve">C:\work\data\SLNET\SLNET_GitHub\160469223\Autoware_Toolbox-master\benchmark\computing\planning\motion\waypoint_follower\pure_pursuit\pure_pursuit_sl.slx</t>
  </si>
  <si>
    <t xml:space="preserve">C:\tmp\obfmodels\o638.slx</t>
  </si>
  <si>
    <t xml:space="preserve">Sat May 11 03:40:18 2019</t>
  </si>
  <si>
    <t xml:space="preserve">C:\work\data\SLNET\SLNET_GitHub\160469223\Autoware_Toolbox-master\benchmark\computing\planning\motion\waypoint_follower\twist_filter\twist_filter_sl.slx</t>
  </si>
  <si>
    <t xml:space="preserve">C:\tmp\obfmodels\o639.slx</t>
  </si>
  <si>
    <t xml:space="preserve">Tue Jul 23 08:50:56 2019</t>
  </si>
  <si>
    <t xml:space="preserve">C:\work\data\SLNET\SLNET_GitHub\160587590\Grappler-master\Simulink Models\OneElementGrapplerModel.slx</t>
  </si>
  <si>
    <t xml:space="preserve">C:\tmp\obfmodels\o640.slx</t>
  </si>
  <si>
    <t xml:space="preserve">Wed Dec 05 19:53:29 2018</t>
  </si>
  <si>
    <t xml:space="preserve">ode15s</t>
  </si>
  <si>
    <t xml:space="preserve">C:\work\data\SLNET\SLNET_GitHub\160587590\Grappler-master\Simulink Models\ThreeElementGrapplerModel_CubeTarget.slx</t>
  </si>
  <si>
    <t xml:space="preserve">C:\tmp\obfmodels\o641.slx</t>
  </si>
  <si>
    <t xml:space="preserve">Wed Dec 05 23:27:54 2018</t>
  </si>
  <si>
    <t xml:space="preserve">C:\work\data\SLNET\SLNET_GitHub\161657273\Kugle-MATLAB-master\Simulation\KugleSim_LQR.slx</t>
  </si>
  <si>
    <t xml:space="preserve">C:\tmp\obfmodels\o642.slx</t>
  </si>
  <si>
    <t xml:space="preserve">Thu Apr 18 00:54:24 2019</t>
  </si>
  <si>
    <t xml:space="preserve">C:\work\data\SLNET\SLNET_GitHub\161657273\Kugle-MATLAB-master\Simulation\KugleSim_MPC.slx</t>
  </si>
  <si>
    <t xml:space="preserve">C:\tmp\obfmodels\o643.slx</t>
  </si>
  <si>
    <t xml:space="preserve">Tue May 14 14:54:47 2019</t>
  </si>
  <si>
    <t xml:space="preserve">C:\work\data\SLNET\SLNET_GitHub\161657273\Kugle-MATLAB-master\Simulation\KugleSim_SlidingMode.slx</t>
  </si>
  <si>
    <t xml:space="preserve">C:\tmp\obfmodels\o644.slx</t>
  </si>
  <si>
    <t xml:space="preserve">Wed May 01 17:18:35 2019</t>
  </si>
  <si>
    <t xml:space="preserve">C:\work\data\SLNET\SLNET_GitHub\161657273\Kugle-MATLAB-master\Simulation\KugleSim_VelocityLQR.slx</t>
  </si>
  <si>
    <t xml:space="preserve">C:\tmp\obfmodels\o645.slx</t>
  </si>
  <si>
    <t xml:space="preserve">Tue May 07 10:18:15 2019</t>
  </si>
  <si>
    <t xml:space="preserve">C:\work\data\SLNET\SLNET_GitHub\161657273\Kugle-MATLAB-master\Simulation\MPC_Simulation.slx</t>
  </si>
  <si>
    <t xml:space="preserve">C:\tmp\obfmodels\o646.slx</t>
  </si>
  <si>
    <t xml:space="preserve">Thu May 02 08:44:21 2019</t>
  </si>
  <si>
    <t xml:space="preserve">C:\work\data\SLNET\SLNET_GitHub\161657273\Kugle-MATLAB-master\Simulation\subsystems\Balance_LQR.slx</t>
  </si>
  <si>
    <t xml:space="preserve">C:\tmp\obfmodels\o647.slx</t>
  </si>
  <si>
    <t xml:space="preserve">Thu Apr 18 00:03:36 2019</t>
  </si>
  <si>
    <t xml:space="preserve">C:\work\data\SLNET\SLNET_GitHub\161657273\Kugle-MATLAB-master\Simulation\subsystems\Estimators.slx</t>
  </si>
  <si>
    <t xml:space="preserve">C:\tmp\obfmodels\o648.slx</t>
  </si>
  <si>
    <t xml:space="preserve">Tue May 14 14:18:26 2019</t>
  </si>
  <si>
    <t xml:space="preserve">C:\work\data\SLNET\SLNET_GitHub\161657273\Kugle-MATLAB-master\Simulation\subsystems\KinematicsIntegration.slx</t>
  </si>
  <si>
    <t xml:space="preserve">C:\tmp\obfmodels\o649.slx</t>
  </si>
  <si>
    <t xml:space="preserve">Thu May 02 16:33:27 2019</t>
  </si>
  <si>
    <t xml:space="preserve">C:\work\data\SLNET\SLNET_GitHub\161657273\Kugle-MATLAB-master\Simulation\subsystems\KugleModel.slx</t>
  </si>
  <si>
    <t xml:space="preserve">C:\tmp\obfmodels\o650.slx</t>
  </si>
  <si>
    <t xml:space="preserve">Tue May 14 14:18:28 2019</t>
  </si>
  <si>
    <t xml:space="preserve">C:\work\data\SLNET\SLNET_GitHub\161657273\Kugle-MATLAB-master\Simulation\subsystems\Logging.slx</t>
  </si>
  <si>
    <t xml:space="preserve">C:\tmp\obfmodels\o651.slx</t>
  </si>
  <si>
    <t xml:space="preserve">Wed Apr 17 00:33:54 2019</t>
  </si>
  <si>
    <t xml:space="preserve">C:\work\data\SLNET\SLNET_GitHub\161657273\Kugle-MATLAB-master\Simulation\subsystems\MPC.slx</t>
  </si>
  <si>
    <t xml:space="preserve">C:\tmp\obfmodels\o652.slx</t>
  </si>
  <si>
    <t xml:space="preserve">Tue May 14 14:18:30 2019</t>
  </si>
  <si>
    <t xml:space="preserve">C:\work\data\SLNET\SLNET_GitHub\161657273\Kugle-MATLAB-master\Simulation\subsystems\Madgwick.slx</t>
  </si>
  <si>
    <t xml:space="preserve">C:\tmp\obfmodels\o653.slx</t>
  </si>
  <si>
    <t xml:space="preserve">Tue Apr 16 20:17:59 2019</t>
  </si>
  <si>
    <t xml:space="preserve">C:\work\data\SLNET\SLNET_GitHub\161657273\Kugle-MATLAB-master\Simulation\subsystems\QEKF_.slx</t>
  </si>
  <si>
    <t xml:space="preserve">C:\tmp\obfmodels\o654.slx</t>
  </si>
  <si>
    <t xml:space="preserve">Fri Apr 26 16:38:14 2019</t>
  </si>
  <si>
    <t xml:space="preserve">C:\work\data\SLNET\SLNET_GitHub\161657273\Kugle-MATLAB-master\Simulation\subsystems\ReferenceGenerator.slx</t>
  </si>
  <si>
    <t xml:space="preserve">C:\tmp\obfmodels\o655.slx</t>
  </si>
  <si>
    <t xml:space="preserve">Wed Apr 17 13:24:30 2019</t>
  </si>
  <si>
    <t xml:space="preserve">C:\work\data\SLNET\SLNET_GitHub\161657273\Kugle-MATLAB-master\Simulation\subsystems\SensorModels.slx</t>
  </si>
  <si>
    <t xml:space="preserve">C:\tmp\obfmodels\o656.slx</t>
  </si>
  <si>
    <t xml:space="preserve">Tue May 14 14:18:46 2019</t>
  </si>
  <si>
    <t xml:space="preserve">C:\work\data\SLNET\SLNET_GitHub\161657273\Kugle-MATLAB-master\Simulation\subsystems\SlidingMode.slx</t>
  </si>
  <si>
    <t xml:space="preserve">C:\tmp\obfmodels\o657.slx</t>
  </si>
  <si>
    <t xml:space="preserve">Tue May 14 14:18:31 2019</t>
  </si>
  <si>
    <t xml:space="preserve">C:\work\data\SLNET\SLNET_GitHub\161657273\Kugle-MATLAB-master\Simulation\subsystems\StatesComparison.slx</t>
  </si>
  <si>
    <t xml:space="preserve">C:\tmp\obfmodels\o658.slx</t>
  </si>
  <si>
    <t xml:space="preserve">Wed Apr 17 10:44:34 2019</t>
  </si>
  <si>
    <t xml:space="preserve">C:\work\data\SLNET\SLNET_GitHub\161657273\Kugle-MATLAB-master\Simulation\subsystems\SteadyStateAccelerationModel.slx</t>
  </si>
  <si>
    <t xml:space="preserve">C:\tmp\obfmodels\o659.slx</t>
  </si>
  <si>
    <t xml:space="preserve">Wed May 01 13:13:43 2019</t>
  </si>
  <si>
    <t xml:space="preserve">C:\work\data\SLNET\SLNET_GitHub\161657273\Kugle-MATLAB-master\Simulation\subsystems\TrackingComparison.slx</t>
  </si>
  <si>
    <t xml:space="preserve">C:\tmp\obfmodels\o660.slx</t>
  </si>
  <si>
    <t xml:space="preserve">Tue May 14 14:22:02 2019</t>
  </si>
  <si>
    <t xml:space="preserve">C:\work\data\SLNET\SLNET_GitHub\161657273\Kugle-MATLAB-master\Simulation\subsystems\VEKF.slx</t>
  </si>
  <si>
    <t xml:space="preserve">C:\tmp\obfmodels\o661.slx</t>
  </si>
  <si>
    <t xml:space="preserve">Tue Apr 16 20:17:37 2019</t>
  </si>
  <si>
    <t xml:space="preserve">C:\work\data\SLNET\SLNET_GitHub\161657273\Kugle-MATLAB-master\Simulation\subsystems\Velocity_LQR.slx</t>
  </si>
  <si>
    <t xml:space="preserve">C:\tmp\obfmodels\o662.slx</t>
  </si>
  <si>
    <t xml:space="preserve">Tue May 07 11:24:19 2019</t>
  </si>
  <si>
    <t xml:space="preserve">C:\work\data\SLNET\SLNET_GitHub\162273340\spaceshuttle-master\SimulinkModels\AttitudeProcessingANDStateEstimator.slx</t>
  </si>
  <si>
    <t xml:space="preserve">C:\tmp\obfmodels\o663.slx</t>
  </si>
  <si>
    <t xml:space="preserve">Sun Dec 09 07:35:10 2018</t>
  </si>
  <si>
    <t xml:space="preserve">C:\work\data\SLNET\SLNET_GitHub\162273340\spaceshuttle-master\SimulinkModels\AutoManualManeuver.slx</t>
  </si>
  <si>
    <t xml:space="preserve">C:\tmp\obfmodels\o664.slx</t>
  </si>
  <si>
    <t xml:space="preserve">Sun Dec 09 06:39:10 2018</t>
  </si>
  <si>
    <t xml:space="preserve">C:\work\data\SLNET\SLNET_GitHub\162273340\spaceshuttle-master\SimulinkModels\CallJetSelect.slx</t>
  </si>
  <si>
    <t xml:space="preserve">C:\tmp\obfmodels\o665.slx</t>
  </si>
  <si>
    <t xml:space="preserve">Sat Dec 08 09:13:25 2018</t>
  </si>
  <si>
    <t xml:space="preserve">C:\work\data\SLNET\SLNET_GitHub\162273340\spaceshuttle-master\SimulinkModels\CallPhasePlane.slx</t>
  </si>
  <si>
    <t xml:space="preserve">C:\tmp\obfmodels\o666.slx</t>
  </si>
  <si>
    <t xml:space="preserve">Sat Dec 08 06:00:58 2018</t>
  </si>
  <si>
    <t xml:space="preserve">C:\work\data\SLNET\SLNET_GitHub\162273340\spaceshuttle-master\SimulinkModels\FirstPass.slx</t>
  </si>
  <si>
    <t xml:space="preserve">C:\tmp\obfmodels\o667.slx</t>
  </si>
  <si>
    <t xml:space="preserve">Sat Dec 08 05:58:08 2018</t>
  </si>
  <si>
    <t xml:space="preserve">C:\work\data\SLNET\SLNET_GitHub\162273340\spaceshuttle-master\SimulinkModels\MATLAB_Function_lib.slx</t>
  </si>
  <si>
    <t xml:space="preserve">C:\tmp\obfmodels\o668.slx</t>
  </si>
  <si>
    <t xml:space="preserve">Sat Dec 08 08:04:22 2018</t>
  </si>
  <si>
    <t xml:space="preserve">C:\work\data\SLNET\SLNET_GitHub\162273340\spaceshuttle-master\SimulinkModels\StateError.slx</t>
  </si>
  <si>
    <t xml:space="preserve">C:\tmp\obfmodels\o669.slx</t>
  </si>
  <si>
    <t xml:space="preserve">Sat Dec 08 08:54:13 2018</t>
  </si>
  <si>
    <t xml:space="preserve">C:\work\data\SLNET\SLNET_GitHub\162273340\spaceshuttle-master\SimulinkModels\UserInputs.slx</t>
  </si>
  <si>
    <t xml:space="preserve">C:\tmp\obfmodels\o670.slx</t>
  </si>
  <si>
    <t xml:space="preserve">Thu Dec 06 22:20:17 2018</t>
  </si>
  <si>
    <t xml:space="preserve">C:\work\data\SLNET\SLNET_GitHub\162273340\spaceshuttle-master\SimulinkModels\spaceShuttleCoCoSim.slx</t>
  </si>
  <si>
    <t xml:space="preserve">C:\tmp\obfmodels\o671.slx</t>
  </si>
  <si>
    <t xml:space="preserve">Sun Dec 09 07:38:05 2018</t>
  </si>
  <si>
    <t xml:space="preserve">C:\work\data\SLNET\SLNET_GitHub\162273340\spaceshuttle-master\SimulinkModels\spaceShuttleOriginal.slx</t>
  </si>
  <si>
    <t xml:space="preserve">C:\tmp\obfmodels\o672.slx</t>
  </si>
  <si>
    <t xml:space="preserve">Thu Nov 15 00:18:41 2018</t>
  </si>
  <si>
    <t xml:space="preserve">C:\work\data\SLNET\SLNET_GitHub\163075604\Robot-control-Simulink-master\Control_Robot_using_Simulink.slx</t>
  </si>
  <si>
    <t xml:space="preserve">C:\tmp\obfmodels\o673.slx</t>
  </si>
  <si>
    <t xml:space="preserve">Tue Dec 25 12:12:05 2018</t>
  </si>
  <si>
    <t xml:space="preserve">C:\work\data\SLNET\SLNET_GitHub\169892394\SelfNavigatingRobot-master\SubSystemModels\Controller\Controller.slx</t>
  </si>
  <si>
    <t xml:space="preserve">C:\tmp\obfmodels\o674.slx</t>
  </si>
  <si>
    <t xml:space="preserve">Sat Feb 09 23:59:46 2019</t>
  </si>
  <si>
    <t xml:space="preserve">unknown</t>
  </si>
  <si>
    <t xml:space="preserve">C:\work\data\SLNET\SLNET_GitHub\169892394\SelfNavigatingRobot-master\SubSystemModels\Inputs\Inputs.slx</t>
  </si>
  <si>
    <t xml:space="preserve">C:\tmp\obfmodels\o675.slx</t>
  </si>
  <si>
    <t xml:space="preserve">Sun Feb 10 00:01:06 2019</t>
  </si>
  <si>
    <t xml:space="preserve">C:\work\data\SLNET\SLNET_GitHub\169892394\SelfNavigatingRobot-master\SubSystemModels\Inputs\InputsSimulated.slx</t>
  </si>
  <si>
    <t xml:space="preserve">C:\tmp\obfmodels\o676.slx</t>
  </si>
  <si>
    <t xml:space="preserve">Sun Feb 10 00:01:33 2019</t>
  </si>
  <si>
    <t xml:space="preserve">C:\work\data\SLNET\SLNET_GitHub\169892394\SelfNavigatingRobot-master\SubSystemModels\Outputs\Outputs.slx</t>
  </si>
  <si>
    <t xml:space="preserve">C:\tmp\obfmodels\o677.slx</t>
  </si>
  <si>
    <t xml:space="preserve">Sun Feb 10 00:00:10 2019</t>
  </si>
  <si>
    <t xml:space="preserve">C:\work\data\SLNET\SLNET_GitHub\169892394\SelfNavigatingRobot-master\SubSystemModels\Outputs\OutputsSimulated.slx</t>
  </si>
  <si>
    <t xml:space="preserve">C:\tmp\obfmodels\o678.slx</t>
  </si>
  <si>
    <t xml:space="preserve">Sun May 05 21:12:25 2019</t>
  </si>
  <si>
    <t xml:space="preserve">C:\work\data\SLNET\SLNET_GitHub\169892394\SelfNavigatingRobot-master\SubSystemModels\SystemModel\SystemModel.slx</t>
  </si>
  <si>
    <t xml:space="preserve">C:\tmp\obfmodels\o679.slx</t>
  </si>
  <si>
    <t xml:space="preserve">C:\work\data\SLNET\SLNET_GitHub\173404923\Simulink-iiwa-interface-master\Cartesian motion open loop\simulink\smartDirectServoCartesian.slx</t>
  </si>
  <si>
    <t xml:space="preserve">C:\tmp\obfmodels\o680.slx</t>
  </si>
  <si>
    <t xml:space="preserve">Wed May 16 20:24:34 2018</t>
  </si>
  <si>
    <t xml:space="preserve">C:\work\data\SLNET\SLNET_GitHub\173404923\Simulink-iiwa-interface-master\Cartesian motion with feedback\simulink\feedBackSmartDirectServoCartesian1.slx</t>
  </si>
  <si>
    <t xml:space="preserve">C:\tmp\obfmodels\o681.slx</t>
  </si>
  <si>
    <t xml:space="preserve">Wed May 23 17:43:09 2018</t>
  </si>
  <si>
    <t xml:space="preserve">C:\work\data\SLNET\SLNET_GitHub\173404923\Simulink-iiwa-interface-master\Cartesian motion with feedback\simulink\freeHandGuiding_01.slx</t>
  </si>
  <si>
    <t xml:space="preserve">C:\tmp\obfmodels\o682.slx</t>
  </si>
  <si>
    <t xml:space="preserve">Wed May 23 17:57:06 2018</t>
  </si>
  <si>
    <t xml:space="preserve">C:\work\data\SLNET\SLNET_GitHub\173404923\Simulink-iiwa-interface-master\Impedance control open loop\simulink\impedanceJoints.slx</t>
  </si>
  <si>
    <t xml:space="preserve">C:\tmp\obfmodels\o683.slx</t>
  </si>
  <si>
    <t xml:space="preserve">Mon May 21 20:30:25 2018</t>
  </si>
  <si>
    <t xml:space="preserve">C:\work\data\SLNET\SLNET_GitHub\173404923\Simulink-iiwa-interface-master\Impedance control with feedback\simulink\feedbackImpedanceJoints.slx</t>
  </si>
  <si>
    <t xml:space="preserve">C:\tmp\obfmodels\o684.slx</t>
  </si>
  <si>
    <t xml:space="preserve">Wed May 23 17:42:32 2018</t>
  </si>
  <si>
    <t xml:space="preserve">C:\work\data\SLNET\SLNET_GitHub\173404923\Simulink-iiwa-interface-master\Joint space motion open loop\simulink\smartDirectServoJoints.slx</t>
  </si>
  <si>
    <t xml:space="preserve">C:\tmp\obfmodels\o685.slx</t>
  </si>
  <si>
    <t xml:space="preserve">Fri May 18 18:47:18 2018</t>
  </si>
  <si>
    <t xml:space="preserve">C:\work\data\SLNET\SLNET_GitHub\173404923\Simulink-iiwa-interface-master\Joint space motion with feedback\simulink\feedBackSmartDirectServoJoints.slx</t>
  </si>
  <si>
    <t xml:space="preserve">C:\tmp\obfmodels\o686.slx</t>
  </si>
  <si>
    <t xml:space="preserve">Wed May 23 17:43:28 2018</t>
  </si>
  <si>
    <t xml:space="preserve">C:\work\data\SLNET\SLNET_GitHub\173619650\FMIKit-Simulink-master\FMIKit_blocks.slx</t>
  </si>
  <si>
    <t xml:space="preserve">C:\tmp\obfmodels\o687.slx</t>
  </si>
  <si>
    <t xml:space="preserve">Tue Dec 17 11:30:55 2019</t>
  </si>
  <si>
    <t xml:space="preserve">C:\work\data\SLNET\SLNET_GitHub\173619650\FMIKit-Simulink-master\examples\fmikit_demo_BouncingBall.slx</t>
  </si>
  <si>
    <t xml:space="preserve">C:\tmp\obfmodels\o688.slx</t>
  </si>
  <si>
    <t xml:space="preserve">Tue Dec 17 11:44:55 2019</t>
  </si>
  <si>
    <t xml:space="preserve">C:\work\data\SLNET\SLNET_GitHub\173619650\FMIKit-Simulink-master\tests\BouncingBall.slx</t>
  </si>
  <si>
    <t xml:space="preserve">C:\tmp\obfmodels\o689.slx</t>
  </si>
  <si>
    <t xml:space="preserve">Tue Apr 09 01:07:46 2019</t>
  </si>
  <si>
    <t xml:space="preserve">C:\work\data\SLNET\SLNET_GitHub\173619650\FMIKit-Simulink-master\tests\TestModel1.slx</t>
  </si>
  <si>
    <t xml:space="preserve">C:\tmp\obfmodels\o690.slx</t>
  </si>
  <si>
    <t xml:space="preserve">Tue Apr 09 01:08:14 2019</t>
  </si>
  <si>
    <t xml:space="preserve">C:\work\data\SLNET\SLNET_GitHub\173619650\FMIKit-Simulink-master\tests\TestModel2.slx</t>
  </si>
  <si>
    <t xml:space="preserve">C:\tmp\obfmodels\o691.slx</t>
  </si>
  <si>
    <t xml:space="preserve">Tue Apr 09 01:08:36 2019</t>
  </si>
  <si>
    <t xml:space="preserve">C:\work\data\SLNET\SLNET_GitHub\173619650\FMIKit-Simulink-master\tests\TriggeredSubsystems.slx</t>
  </si>
  <si>
    <t xml:space="preserve">C:\tmp\obfmodels\o692.slx</t>
  </si>
  <si>
    <t xml:space="preserve">Tue Apr 09 01:09:05 2019</t>
  </si>
  <si>
    <t xml:space="preserve">C:\work\data\SLNET\SLNET_GitHub\17516671\hyperloop_sl-master\hyperloop_arc.slx</t>
  </si>
  <si>
    <t xml:space="preserve">C:\tmp\obfmodels\o693.slx</t>
  </si>
  <si>
    <t xml:space="preserve">Fri Mar 13 20:25:58 2015</t>
  </si>
  <si>
    <t xml:space="preserve">C:\work\data\SLNET\SLNET_GitHub\17516671\hyperloop_sl-master\Chassis\Chassis_Alpha.slx</t>
  </si>
  <si>
    <t xml:space="preserve">C:\tmp\obfmodels\o694.slx</t>
  </si>
  <si>
    <t xml:space="preserve">Fri Mar 13 20:25:34 2015</t>
  </si>
  <si>
    <t xml:space="preserve">C:\work\data\SLNET\SLNET_GitHub\17516671\hyperloop_sl-master\Chassis\Chassis_Alpha_sm.slx</t>
  </si>
  <si>
    <t xml:space="preserve">C:\tmp\obfmodels\o695.slx</t>
  </si>
  <si>
    <t xml:space="preserve">Thu Jul 10 10:58:45 2014</t>
  </si>
  <si>
    <t xml:space="preserve">C:\work\data\SLNET\SLNET_GitHub\17516671\hyperloop_sl-master\Chassis\Chassis_Alpha_sm_s3d.slx</t>
  </si>
  <si>
    <t xml:space="preserve">C:\tmp\obfmodels\o696.slx</t>
  </si>
  <si>
    <t xml:space="preserve">Fri Jun 27 18:37:23 2014</t>
  </si>
  <si>
    <t xml:space="preserve">C:\work\data\SLNET\SLNET_GitHub\17516671\hyperloop_sl-master\Compressor\Compressor_Alpha.slx</t>
  </si>
  <si>
    <t xml:space="preserve">C:\tmp\obfmodels\o697.slx</t>
  </si>
  <si>
    <t xml:space="preserve">Thu Jan 09 18:18:45 2014</t>
  </si>
  <si>
    <t xml:space="preserve">C:\work\data\SLNET\SLNET_GitHub\17516671\hyperloop_sl-master\Compressor\Compressor_Defaults.slx</t>
  </si>
  <si>
    <t xml:space="preserve">C:\tmp\obfmodels\o698.slx</t>
  </si>
  <si>
    <t xml:space="preserve">Mon Jan 06 15:19:53 2014</t>
  </si>
  <si>
    <t xml:space="preserve">C:\work\data\SLNET\SLNET_GitHub\17516671\hyperloop_sl-master\Compressor\Compressor_StaticSimulink.slx</t>
  </si>
  <si>
    <t xml:space="preserve">C:\tmp\obfmodels\o699.slx</t>
  </si>
  <si>
    <t xml:space="preserve">Mon Jan 06 15:20:45 2014</t>
  </si>
  <si>
    <t xml:space="preserve">C:\work\data\SLNET\SLNET_GitHub\17516671\hyperloop_sl-master\Power\Power_Alpha.slx</t>
  </si>
  <si>
    <t xml:space="preserve">C:\tmp\obfmodels\o700.slx</t>
  </si>
  <si>
    <t xml:space="preserve">Thu Apr 03 18:19:21 2014</t>
  </si>
  <si>
    <t xml:space="preserve">C:\work\data\SLNET\SLNET_GitHub\17516671\hyperloop_sl-master\Propulsion\Prop_Alpha.slx</t>
  </si>
  <si>
    <t xml:space="preserve">C:\tmp\obfmodels\o701.slx</t>
  </si>
  <si>
    <t xml:space="preserve">Mon Jan 06 15:21:53 2014</t>
  </si>
  <si>
    <t xml:space="preserve">C:\work\data\SLNET\SLNET_GitHub\17516671\hyperloop_sl-master\Tube\Tube_Alpha.slx</t>
  </si>
  <si>
    <t xml:space="preserve">C:\tmp\obfmodels\o702.slx</t>
  </si>
  <si>
    <t xml:space="preserve">Mon Jan 06 15:22:19 2014</t>
  </si>
  <si>
    <t xml:space="preserve">C:\work\data\SLNET\SLNET_GitHub\17516671\hyperloop_sl-master\Tube\Tube_Alpha_sf.slx</t>
  </si>
  <si>
    <t xml:space="preserve">C:\tmp\obfmodels\o703.slx</t>
  </si>
  <si>
    <t xml:space="preserve">Mon Jan 06 15:22:28 2014</t>
  </si>
  <si>
    <t xml:space="preserve">C:\work\data\SLNET\SLNET_GitHub\17516671\hyperloop_sl-master\sl2geVisualization\sl2ge_hyperloop.slx</t>
  </si>
  <si>
    <t xml:space="preserve">C:\tmp\obfmodels\o704.slx</t>
  </si>
  <si>
    <t xml:space="preserve">Thu Mar 19 17:48:05 2015</t>
  </si>
  <si>
    <t xml:space="preserve">C:\work\data\SLNET\SLNET_GitHub\17642867\MathWorks_tools-master\blocks\ADIBlocks.slx</t>
  </si>
  <si>
    <t xml:space="preserve">C:\tmp\obfmodels\o705.slx</t>
  </si>
  <si>
    <t xml:space="preserve">Sat Oct 27 02:25:21 2018</t>
  </si>
  <si>
    <t xml:space="preserve">C:\work\data\SLNET\SLNET_GitHub\17642867\MathWorks_tools-master\hil_models\legacy\ADSB_Simulink\ModeS_FixPt_Pipelined_ADI.slx</t>
  </si>
  <si>
    <t xml:space="preserve">C:\tmp\obfmodels\o706.slx</t>
  </si>
  <si>
    <t xml:space="preserve">Fri Apr 27 10:13:02 2018</t>
  </si>
  <si>
    <t xml:space="preserve">C:\work\data\SLNET\SLNET_GitHub\17642867\MathWorks_tools-master\hil_models\legacy\ADSB_Simulink_libiio\ModeS_Simulink_libiio.slx</t>
  </si>
  <si>
    <t xml:space="preserve">C:\tmp\obfmodels\o707.slx</t>
  </si>
  <si>
    <t xml:space="preserve">Fri Apr 27 10:14:01 2018</t>
  </si>
  <si>
    <t xml:space="preserve">C:\work\data\SLNET\SLNET_GitHub\17642867\MathWorks_tools-master\hil_models\legacy\daq2_data_stream\daq2_sim.slx</t>
  </si>
  <si>
    <t xml:space="preserve">C:\tmp\obfmodels\o708.slx</t>
  </si>
  <si>
    <t xml:space="preserve">Fri Apr 27 10:14:27 2018</t>
  </si>
  <si>
    <t xml:space="preserve">C:\work\data\SLNET\SLNET_GitHub\17642867\MathWorks_tools-master\hil_models\legacy\fmcomms2_3_data_stream\ad9361_sim.slx</t>
  </si>
  <si>
    <t xml:space="preserve">C:\tmp\obfmodels\o709.slx</t>
  </si>
  <si>
    <t xml:space="preserve">Fri Apr 27 10:14:37 2018</t>
  </si>
  <si>
    <t xml:space="preserve">C:\work\data\SLNET\SLNET_GitHub\17642867\MathWorks_tools-master\hil_models\legacy\fmcomms4_data_stream\ad9364_sim.slx</t>
  </si>
  <si>
    <t xml:space="preserve">C:\tmp\obfmodels\o710.slx</t>
  </si>
  <si>
    <t xml:space="preserve">Fri Apr 27 10:14:49 2018</t>
  </si>
  <si>
    <t xml:space="preserve">C:\work\data\SLNET\SLNET_GitHub\17642867\MathWorks_tools-master\hil_models\legacy\fmcomms5_data_stream\fmcomms5.slx</t>
  </si>
  <si>
    <t xml:space="preserve">C:\tmp\obfmodels\o711.slx</t>
  </si>
  <si>
    <t xml:space="preserve">Fri Apr 27 10:15:06 2018</t>
  </si>
  <si>
    <t xml:space="preserve">C:\work\data\SLNET\SLNET_GitHub\17642867\MathWorks_tools-master\hil_models\legacy\ieee80211_beacon_rx\wlan80211BeaconRx.slx</t>
  </si>
  <si>
    <t xml:space="preserve">C:\tmp\obfmodels\o712.slx</t>
  </si>
  <si>
    <t xml:space="preserve">Thu Apr 11 18:36:23 2019</t>
  </si>
  <si>
    <t xml:space="preserve">C:\work\data\SLNET\SLNET_GitHub\17642867\MathWorks_tools-master\hil_models\legacy\qpsktxrx\qpsktxrx.slx</t>
  </si>
  <si>
    <t xml:space="preserve">C:\tmp\obfmodels\o713.slx</t>
  </si>
  <si>
    <t xml:space="preserve">Fri Apr 27 10:15:40 2018</t>
  </si>
  <si>
    <t xml:space="preserve">C:\work\data\SLNET\SLNET_GitHub\17642867\MathWorks_tools-master\targeting_models\ADSB\ModeS_ADI_Codegen.slx</t>
  </si>
  <si>
    <t xml:space="preserve">C:\tmp\obfmodels\o714.slx</t>
  </si>
  <si>
    <t xml:space="preserve">Fri Apr 27 10:16:16 2018</t>
  </si>
  <si>
    <t xml:space="preserve">C:\work\data\SLNET\SLNET_GitHub\17642867\MathWorks_tools-master\targeting_models\frequency-hopping\frequency_hopping.slx</t>
  </si>
  <si>
    <t xml:space="preserve">C:\tmp\obfmodels\o715.slx</t>
  </si>
  <si>
    <t xml:space="preserve">Tue May 14 18:39:17 2019</t>
  </si>
  <si>
    <t xml:space="preserve">C:\work\data\SLNET\SLNET_GitHub\17642867\MathWorks_tools-master\targeting_models\modem-qpsk\FixedPoint\Receiver.slx</t>
  </si>
  <si>
    <t xml:space="preserve">C:\tmp\obfmodels\o716.slx</t>
  </si>
  <si>
    <t xml:space="preserve">Tue Apr 24 22:19:51 2018</t>
  </si>
  <si>
    <t xml:space="preserve">C:\work\data\SLNET\SLNET_GitHub\17642867\MathWorks_tools-master\targeting_models\modem-qpsk\FixedPoint\RxTxFixedPointLibrary.slx</t>
  </si>
  <si>
    <t xml:space="preserve">C:\tmp\obfmodels\o717.slx</t>
  </si>
  <si>
    <t xml:space="preserve">Wed Apr 18 02:30:21 2018</t>
  </si>
  <si>
    <t xml:space="preserve">C:\work\data\SLNET\SLNET_GitHub\17642867\MathWorks_tools-master\targeting_models\modem-qpsk\FixedPoint\RxTxFixedPointLibrary_noscopes.slx</t>
  </si>
  <si>
    <t xml:space="preserve">C:\tmp\obfmodels\o718.slx</t>
  </si>
  <si>
    <t xml:space="preserve">Wed Apr 18 00:47:01 2018</t>
  </si>
  <si>
    <t xml:space="preserve">C:\work\data\SLNET\SLNET_GitHub\17642867\MathWorks_tools-master\targeting_models\modem-qpsk\FixedPoint\Transmitter.slx</t>
  </si>
  <si>
    <t xml:space="preserve">C:\tmp\obfmodels\o719.slx</t>
  </si>
  <si>
    <t xml:space="preserve">Thu Dec 14 02:20:27 2017</t>
  </si>
  <si>
    <t xml:space="preserve">C:\work\data\SLNET\SLNET_GitHub\17642867\MathWorks_tools-master\targeting_models\modem-qpsk\FixedPoint\demos\ADI_DMA_TT\combinedTxRx_ADIDMA.slx</t>
  </si>
  <si>
    <t xml:space="preserve">C:\tmp\obfmodels\o720.slx</t>
  </si>
  <si>
    <t xml:space="preserve">Wed Apr 18 02:23:12 2018</t>
  </si>
  <si>
    <t xml:space="preserve">C:\work\data\SLNET\SLNET_GitHub\17642867\MathWorks_tools-master\targeting_models\modem-qpsk\FixedPoint\demos\External_Mode\Interface_Model.slx</t>
  </si>
  <si>
    <t xml:space="preserve">C:\tmp\obfmodels\o721.slx</t>
  </si>
  <si>
    <t xml:space="preserve">Mon Feb 25 21:27:04 2019</t>
  </si>
  <si>
    <t xml:space="preserve">C:\work\data\SLNET\SLNET_GitHub\17642867\MathWorks_tools-master\targeting_models\modem-qpsk\FixedPoint\demos\External_Mode\combinedTxRx_ExternalMode.slx</t>
  </si>
  <si>
    <t xml:space="preserve">C:\tmp\obfmodels\o722.slx</t>
  </si>
  <si>
    <t xml:space="preserve">Tue Apr 24 21:51:27 2018</t>
  </si>
  <si>
    <t xml:space="preserve">C:\work\data\SLNET\SLNET_GitHub\17642867\MathWorks_tools-master\targeting_models\modem-qpsk\FixedPoint\demos\External_Mode\gm_combinedTxRx_ExternalMode_lib.slx</t>
  </si>
  <si>
    <t xml:space="preserve">C:\tmp\obfmodels\o723.slx</t>
  </si>
  <si>
    <t xml:space="preserve">Tue Apr 24 02:00:32 2018</t>
  </si>
  <si>
    <t xml:space="preserve">C:\work\data\SLNET\SLNET_GitHub\17642867\MathWorks_tools-master\targeting_models\modem-qpsk\FixedPoint\demos\FPGA_Capture\FPGADataCapture_model.slx</t>
  </si>
  <si>
    <t xml:space="preserve">C:\tmp\obfmodels\o724.slx</t>
  </si>
  <si>
    <t xml:space="preserve">Tue Apr 24 00:23:31 2018</t>
  </si>
  <si>
    <t xml:space="preserve">C:\work\data\SLNET\SLNET_GitHub\17642867\MathWorks_tools-master\targeting_models\modem-qpsk\FixedPoint\demos\FPGA_Capture\Receiver_FPGACap.slx</t>
  </si>
  <si>
    <t xml:space="preserve">C:\tmp\obfmodels\o725.slx</t>
  </si>
  <si>
    <t xml:space="preserve">Tue Apr 24 00:42:49 2018</t>
  </si>
  <si>
    <t xml:space="preserve">C:\work\data\SLNET\SLNET_GitHub\17642867\MathWorks_tools-master\targeting_models\modem-qpsk\FixedPoint\demos\FPGA_Capture\Receiver_FPGACapture.slx</t>
  </si>
  <si>
    <t xml:space="preserve">C:\tmp\obfmodels\o726.slx</t>
  </si>
  <si>
    <t xml:space="preserve">Tue Apr 24 22:29:36 2018</t>
  </si>
  <si>
    <t xml:space="preserve">C:\work\data\SLNET\SLNET_GitHub\17642867\MathWorks_tools-master\targeting_models\modem-qpsk\FixedPoint\demos\Standard_IQ\Interface_Model_Tx.slx</t>
  </si>
  <si>
    <t xml:space="preserve">C:\tmp\obfmodels\o727.slx</t>
  </si>
  <si>
    <t xml:space="preserve">Thu Apr 19 02:03:08 2018</t>
  </si>
  <si>
    <t xml:space="preserve">C:\work\data\SLNET\SLNET_GitHub\17642867\MathWorks_tools-master\targeting_models\modem-qpsk\FixedPoint\demos\Standard_IQ\combinedTxRx_StandardIQ.slx</t>
  </si>
  <si>
    <t xml:space="preserve">C:\tmp\obfmodels\o728.slx</t>
  </si>
  <si>
    <t xml:space="preserve">Thu Apr 19 02:05:49 2018</t>
  </si>
  <si>
    <t xml:space="preserve">C:\work\data\SLNET\SLNET_GitHub\17642867\MathWorks_tools-master\targeting_models\modem-qpsk\FloatingPoint\RadioReceiver.slx</t>
  </si>
  <si>
    <t xml:space="preserve">C:\tmp\obfmodels\o729.slx</t>
  </si>
  <si>
    <t xml:space="preserve">Thu Dec 14 02:56:33 2017</t>
  </si>
  <si>
    <t xml:space="preserve">C:\work\data\SLNET\SLNET_GitHub\17642867\MathWorks_tools-master\targeting_models\modem-qpsk\FloatingPoint\RxFloatingPointLibrary.slx</t>
  </si>
  <si>
    <t xml:space="preserve">C:\tmp\obfmodels\o730.slx</t>
  </si>
  <si>
    <t xml:space="preserve">Wed Mar 21 01:34:49 2018</t>
  </si>
  <si>
    <t xml:space="preserve">C:\work\data\SLNET\SLNET_GitHub\17642867\MathWorks_tools-master\targeting_models\modem-qpsk\test\Receiver_UnderTest_Fixed.slx</t>
  </si>
  <si>
    <t xml:space="preserve">C:\tmp\obfmodels\o731.slx</t>
  </si>
  <si>
    <t xml:space="preserve">Wed Apr 18 02:27:48 2018</t>
  </si>
  <si>
    <t xml:space="preserve">C:\work\data\SLNET\SLNET_GitHub\17642867\MathWorks_tools-master\targeting_models\modem-qpsk\test\Receiver_UnderTest_Float.slx</t>
  </si>
  <si>
    <t xml:space="preserve">C:\tmp\obfmodels\o732.slx</t>
  </si>
  <si>
    <t xml:space="preserve">Wed Mar 21 02:06:02 2018</t>
  </si>
  <si>
    <t xml:space="preserve">C:\work\data\SLNET\SLNET_GitHub\17642867\MathWorks_tools-master\targeting_models\modem-qpsk\test\hdl_design\combinedTxRx.slx</t>
  </si>
  <si>
    <t xml:space="preserve">C:\tmp\obfmodels\o733.slx</t>
  </si>
  <si>
    <t xml:space="preserve">Wed Dec 20 18:35:57 2017</t>
  </si>
  <si>
    <t xml:space="preserve">C:\work\data\SLNET\SLNET_GitHub\17642867\MathWorks_tools-master\targeting_models\modem-qpsk\test\utilmodels\rx.slx</t>
  </si>
  <si>
    <t xml:space="preserve">C:\tmp\obfmodels\o734.slx</t>
  </si>
  <si>
    <t xml:space="preserve">Wed Dec 13 00:03:07 2017</t>
  </si>
  <si>
    <t xml:space="preserve">C:\work\data\SLNET\SLNET_GitHub\17642867\MathWorks_tools-master\targeting_models\modem-qpsk\test\utilmodels\tx.slx</t>
  </si>
  <si>
    <t xml:space="preserve">C:\tmp\obfmodels\o735.slx</t>
  </si>
  <si>
    <t xml:space="preserve">Wed Dec 13 03:01:21 2017</t>
  </si>
  <si>
    <t xml:space="preserve">C:\work\data\SLNET\SLNET_GitHub\17642867\MathWorks_tools-master\targeting_models\tuneAGC-ad9361\ModeS_testbench.slx</t>
  </si>
  <si>
    <t xml:space="preserve">C:\tmp\obfmodels\o736.slx</t>
  </si>
  <si>
    <t xml:space="preserve">C:\work\data\SLNET\SLNET_GitHub\17642867\MathWorks_tools-master\targeting_models\tuneAGC-ad9361\ad9361_rx_wlan_testbench.slx</t>
  </si>
  <si>
    <t xml:space="preserve">C:\tmp\obfmodels\o737.slx</t>
  </si>
  <si>
    <t xml:space="preserve">Wed Jul 24 19:14:02 2019</t>
  </si>
  <si>
    <t xml:space="preserve">C:\work\data\SLNET\SLNET_GitHub\17642867\MathWorks_tools-master\targeting_models\tuneAGC-ad9361\ad9361_rx_wlan_testbench_targeting.slx</t>
  </si>
  <si>
    <t xml:space="preserve">C:\tmp\obfmodels\o738.slx</t>
  </si>
  <si>
    <t xml:space="preserve">Tue Jul 30 20:16:30 2019</t>
  </si>
  <si>
    <t xml:space="preserve">C:\work\data\SLNET\SLNET_GitHub\17642867\MathWorks_tools-master\targeting_models\tuneAGC-ad9361\adi_ad9361_models.slx</t>
  </si>
  <si>
    <t xml:space="preserve">C:\tmp\obfmodels\o739.slx</t>
  </si>
  <si>
    <t xml:space="preserve">Wed Jul 24 19:17:11 2019</t>
  </si>
  <si>
    <t xml:space="preserve">C:\work\data\SLNET\SLNET_GitHub\17642867\MathWorks_tools-master\test\testModel.slx</t>
  </si>
  <si>
    <t xml:space="preserve">C:\tmp\obfmodels\o740.slx</t>
  </si>
  <si>
    <t xml:space="preserve">Fri Feb 16 03:13:52 2018</t>
  </si>
  <si>
    <t xml:space="preserve">C:\work\data\SLNET\SLNET_GitHub\17642867\MathWorks_tools-master\test\testModel_Rx16Tx32.slx</t>
  </si>
  <si>
    <t xml:space="preserve">C:\tmp\obfmodels\o741.slx</t>
  </si>
  <si>
    <t xml:space="preserve">Tue Sep 25 18:24:47 2018</t>
  </si>
  <si>
    <t xml:space="preserve">C:\work\data\SLNET\SLNET_GitHub\17642867\MathWorks_tools-master\test\testModel_Tx32.slx</t>
  </si>
  <si>
    <t xml:space="preserve">C:\tmp\obfmodels\o742.slx</t>
  </si>
  <si>
    <t xml:space="preserve">Tue Sep 25 03:02:38 2018</t>
  </si>
  <si>
    <t xml:space="preserve">C:\work\data\SLNET\SLNET_GitHub\179992387\easylink-master\testInputs.slx</t>
  </si>
  <si>
    <t xml:space="preserve">C:\tmp\obfmodels\o743.slx</t>
  </si>
  <si>
    <t xml:space="preserve">Sun Apr 07 16:10:56 2019</t>
  </si>
  <si>
    <t xml:space="preserve">C:\work\data\SLNET\SLNET_GitHub\179992387\easylink-master\testMatlabArrays.slx</t>
  </si>
  <si>
    <t xml:space="preserve">C:\tmp\obfmodels\o744.slx</t>
  </si>
  <si>
    <t xml:space="preserve">Sun Apr 07 17:13:50 2019</t>
  </si>
  <si>
    <t xml:space="preserve">C:\work\data\SLNET\SLNET_GitHub\179992387\easylink-master\testOffset.slx</t>
  </si>
  <si>
    <t xml:space="preserve">C:\tmp\obfmodels\o745.slx</t>
  </si>
  <si>
    <t xml:space="preserve">Sun Apr 07 16:05:52 2019</t>
  </si>
  <si>
    <t xml:space="preserve">C:\work\data\SLNET\SLNET_GitHub\179992387\easylink-master\testOutputs.slx</t>
  </si>
  <si>
    <t xml:space="preserve">C:\tmp\obfmodels\o746.slx</t>
  </si>
  <si>
    <t xml:space="preserve">Sun Apr 07 16:12:59 2019</t>
  </si>
  <si>
    <t xml:space="preserve">C:\work\data\SLNET\SLNET_GitHub\179992387\easylink-master\testParameters.slx</t>
  </si>
  <si>
    <t xml:space="preserve">C:\tmp\obfmodels\o747.slx</t>
  </si>
  <si>
    <t xml:space="preserve">Sun Apr 07 16:16:22 2019</t>
  </si>
  <si>
    <t xml:space="preserve">C:\work\data\SLNET\SLNET_GitHub\179992387\easylink-master\testSizeChanges.slx</t>
  </si>
  <si>
    <t xml:space="preserve">C:\tmp\obfmodels\o748.slx</t>
  </si>
  <si>
    <t xml:space="preserve">Sun Apr 07 17:19:43 2019</t>
  </si>
  <si>
    <t xml:space="preserve">C:\work\data\SLNET\SLNET_GitHub\179992387\easylink-master\testStateSpace.slx</t>
  </si>
  <si>
    <t xml:space="preserve">C:\tmp\obfmodels\o749.slx</t>
  </si>
  <si>
    <t xml:space="preserve">Sun Apr 07 18:04:40 2019</t>
  </si>
  <si>
    <t xml:space="preserve">C:\work\data\SLNET\SLNET_GitHub\179992387\easylink-master\testTimesTwo.slx</t>
  </si>
  <si>
    <t xml:space="preserve">C:\tmp\obfmodels\o750.slx</t>
  </si>
  <si>
    <t xml:space="preserve">Sun Apr 07 15:22:02 2019</t>
  </si>
  <si>
    <t xml:space="preserve">C:\work\data\SLNET\SLNET_GitHub\179992387\easylink-master\testTimesTwoWithEigen.slx</t>
  </si>
  <si>
    <t xml:space="preserve">C:\tmp\obfmodels\o751.slx</t>
  </si>
  <si>
    <t xml:space="preserve">Sun Apr 07 17:43:42 2019</t>
  </si>
  <si>
    <t xml:space="preserve">C:\work\data\SLNET\SLNET_GitHub\183066321\Lorenz-Attractor-master\Lorenz.slx</t>
  </si>
  <si>
    <t xml:space="preserve">C:\tmp\obfmodels\o752.slx</t>
  </si>
  <si>
    <t xml:space="preserve">Mon Apr 15 07:52:45 2019</t>
  </si>
  <si>
    <t xml:space="preserve">C:\work\data\SLNET\SLNET_GitHub\183701536\IBEX-master\resonator.slx</t>
  </si>
  <si>
    <t xml:space="preserve">C:\tmp\obfmodels\o753.slx</t>
  </si>
  <si>
    <t xml:space="preserve">Sat Apr 27 15:02:45 2019</t>
  </si>
  <si>
    <t xml:space="preserve">ode23s</t>
  </si>
  <si>
    <t xml:space="preserve">C:\work\data\SLNET\SLNET_GitHub\184533633\Path-Following-master\Simulink\REMUS_CONTROL_helix.slx</t>
  </si>
  <si>
    <t xml:space="preserve">C:\tmp\obfmodels\o754.slx</t>
  </si>
  <si>
    <t xml:space="preserve">Tue Apr 30 03:19:03 2019</t>
  </si>
  <si>
    <t xml:space="preserve">C:\work\data\SLNET\SLNET_GitHub\186255987\electric_vehicle_simulation-master\Powertrain requirement\Pwrtrn_req.slx</t>
  </si>
  <si>
    <t xml:space="preserve">C:\tmp\obfmodels\o755.slx</t>
  </si>
  <si>
    <t xml:space="preserve">Mon Oct 22 17:12:15 2018</t>
  </si>
  <si>
    <t xml:space="preserve">C:\work\data\SLNET\SLNET_GitHub\186255987\electric_vehicle_simulation-master\Traction Energy Analysis\Trac_Energy_Analysis.slx</t>
  </si>
  <si>
    <t xml:space="preserve">C:\tmp\obfmodels\o756.slx</t>
  </si>
  <si>
    <t xml:space="preserve">Tue Oct 23 08:06:54 2018</t>
  </si>
  <si>
    <t xml:space="preserve">C:\work\data\SLNET\SLNET_GitHub\186255987\electric_vehicle_simulation-master\Traction Energy Analysis\Trac_Energy_Analysis_Final.slx</t>
  </si>
  <si>
    <t xml:space="preserve">C:\tmp\obfmodels\o757.slx</t>
  </si>
  <si>
    <t xml:space="preserve">Tue Oct 23 09:57:03 2018</t>
  </si>
  <si>
    <t xml:space="preserve">C:\work\data\SLNET\SLNET_GitHub\186255987\electric_vehicle_simulation-master\Vehicle model2\VehicleModel2.slx</t>
  </si>
  <si>
    <t xml:space="preserve">C:\tmp\obfmodels\o758.slx</t>
  </si>
  <si>
    <t xml:space="preserve">Mon Oct 22 13:08:08 2018</t>
  </si>
  <si>
    <t xml:space="preserve">C:\work\data\SLNET\SLNET_GitHub\186255987\electric_vehicle_simulation-master\Vehicle model2\VehicleModel2kmph.slx</t>
  </si>
  <si>
    <t xml:space="preserve">C:\tmp\obfmodels\o759.slx</t>
  </si>
  <si>
    <t xml:space="preserve">Mon Oct 22 16:46:59 2018</t>
  </si>
  <si>
    <t xml:space="preserve">C:\work\data\SLNET\SLNET_GitHub\187045559\Analog-Modulation-Techniques-master\AM.slx</t>
  </si>
  <si>
    <t xml:space="preserve">C:\tmp\obfmodels\o760.slx</t>
  </si>
  <si>
    <t xml:space="preserve">Thu May 16 16:36:46 2019</t>
  </si>
  <si>
    <t xml:space="preserve">C:\work\data\SLNET\SLNET_GitHub\187045559\Analog-Modulation-Techniques-master\FM.slx</t>
  </si>
  <si>
    <t xml:space="preserve">C:\tmp\obfmodels\o761.slx</t>
  </si>
  <si>
    <t xml:space="preserve">Thu May 16 16:36:28 2019</t>
  </si>
  <si>
    <t xml:space="preserve">C:\work\data\SLNET\SLNET_GitHub\187844929\Sistemas_Hidraulicos_MATLAB-master\gas_transfer.slx</t>
  </si>
  <si>
    <t xml:space="preserve">C:\tmp\obfmodels\o762.slx</t>
  </si>
  <si>
    <t xml:space="preserve">Wed May 22 21:32:26 2019</t>
  </si>
  <si>
    <t xml:space="preserve">C:\work\data\SLNET\SLNET_GitHub\187844929\Sistemas_Hidraulicos_MATLAB-master\simscape_101.slx</t>
  </si>
  <si>
    <t xml:space="preserve">C:\tmp\obfmodels\o763.slx</t>
  </si>
  <si>
    <t xml:space="preserve">Wed May 22 18:15:51 2019</t>
  </si>
  <si>
    <t xml:space="preserve">C:\work\data\SLNET\SLNET_GitHub\187844929\Sistemas_Hidraulicos_MATLAB-master\simscape_101_simpleActuator.slx</t>
  </si>
  <si>
    <t xml:space="preserve">C:\tmp\obfmodels\o764.slx</t>
  </si>
  <si>
    <t xml:space="preserve">Wed May 22 20:22:39 2019</t>
  </si>
  <si>
    <t xml:space="preserve">C:\work\data\SLNET\SLNET_GitHub\187844929\Sistemas_Hidraulicos_MATLAB-master\simscape_101_v1.slx</t>
  </si>
  <si>
    <t xml:space="preserve">C:\tmp\obfmodels\o765.slx</t>
  </si>
  <si>
    <t xml:space="preserve">Wed May 22 19:21:15 2019</t>
  </si>
  <si>
    <t xml:space="preserve">C:\work\data\SLNET\SLNET_GitHub\189426268\Parametric-sweeping-in-Simulink-PSpice-co-simulation-master\RC_circuit.slx</t>
  </si>
  <si>
    <t xml:space="preserve">C:\tmp\obfmodels\o766.slx</t>
  </si>
  <si>
    <t xml:space="preserve">Mon Jun 17 08:52:39 2019</t>
  </si>
  <si>
    <t xml:space="preserve">C:\work\data\SLNET\SLNET_GitHub\190421985\ICS-Injection_Attack_Toolbox-master\FDIA_Toolbox.slx</t>
  </si>
  <si>
    <t xml:space="preserve">C:\tmp\obfmodels\o767.slx</t>
  </si>
  <si>
    <t xml:space="preserve">Fri Jul 19 13:41:23 2019</t>
  </si>
  <si>
    <t xml:space="preserve">C:\work\data\SLNET\SLNET_GitHub\190860622\simulink-master\Sin5k.slx</t>
  </si>
  <si>
    <t xml:space="preserve">C:\tmp\obfmodels\o768.slx</t>
  </si>
  <si>
    <t xml:space="preserve">Fri May 24 07:11:07 2019</t>
  </si>
  <si>
    <t xml:space="preserve">C:\work\data\SLNET\SLNET_GitHub\190860622\simulink-master\mix.slx</t>
  </si>
  <si>
    <t xml:space="preserve">C:\tmp\obfmodels\o769.slx</t>
  </si>
  <si>
    <t xml:space="preserve">Fri May 24 07:14:49 2019</t>
  </si>
  <si>
    <t xml:space="preserve">C:\work\data\SLNET\SLNET_GitHub\190860622\simulink-master\square13.slx</t>
  </si>
  <si>
    <t xml:space="preserve">C:\tmp\obfmodels\o770.slx</t>
  </si>
  <si>
    <t xml:space="preserve">Wed May 22 11:41:50 2019</t>
  </si>
  <si>
    <t xml:space="preserve">C:\work\data\SLNET\SLNET_GitHub\191538781\simulink_python-master\some_simulink_model\SHTL1_TestLevel_2_MODEL.slx</t>
  </si>
  <si>
    <t xml:space="preserve">C:\tmp\obfmodels\o771.slx</t>
  </si>
  <si>
    <t xml:space="preserve">Wed Jul 31 04:11:15 2019</t>
  </si>
  <si>
    <t xml:space="preserve">C:\work\data\SLNET\SLNET_GitHub\191538781\simulink_python-master\some_simulink_model\example.slx</t>
  </si>
  <si>
    <t xml:space="preserve">C:\tmp\obfmodels\o772.slx</t>
  </si>
  <si>
    <t xml:space="preserve">Thu Dec 28 16:53:10 2017</t>
  </si>
  <si>
    <t xml:space="preserve">C:\work\data\SLNET\SLNET_GitHub\191538781\simulink_python-master\some_simulink_model\rlCartPoleSimscapeModel.slx</t>
  </si>
  <si>
    <t xml:space="preserve">C:\tmp\obfmodels\o773.slx</t>
  </si>
  <si>
    <t xml:space="preserve">Tue Jul 30 13:31:32 2019</t>
  </si>
  <si>
    <t xml:space="preserve">C:\work\data\SLNET\SLNET_GitHub\191538781\simulink_python-master\some_simulink_model\rlSimplePendulumModel.slx</t>
  </si>
  <si>
    <t xml:space="preserve">C:\tmp\obfmodels\o774.slx</t>
  </si>
  <si>
    <t xml:space="preserve">Tue Jul 30 07:49:40 2019</t>
  </si>
  <si>
    <t xml:space="preserve">C:\work\data\SLNET\SLNET_GitHub\196037982\MATLAB-Simulink-Control-Practice-master\DC_motor_position.slx</t>
  </si>
  <si>
    <t xml:space="preserve">C:\tmp\obfmodels\o775.slx</t>
  </si>
  <si>
    <t xml:space="preserve">Wed Sep 11 22:48:32 2019</t>
  </si>
  <si>
    <t xml:space="preserve">C:\work\data\SLNET\SLNET_GitHub\196037982\MATLAB-Simulink-Control-Practice-master\DC_motor_speed.slx</t>
  </si>
  <si>
    <t xml:space="preserve">C:\tmp\obfmodels\o776.slx</t>
  </si>
  <si>
    <t xml:space="preserve">Tue Sep 03 21:59:40 2019</t>
  </si>
  <si>
    <t xml:space="preserve">C:\work\data\SLNET\SLNET_GitHub\196037982\MATLAB-Simulink-Control-Practice-master\Introduction_simulink.slx</t>
  </si>
  <si>
    <t xml:space="preserve">C:\tmp\obfmodels\o777.slx</t>
  </si>
  <si>
    <t xml:space="preserve">Fri Jul 19 21:45:50 2019</t>
  </si>
  <si>
    <t xml:space="preserve">C:\work\data\SLNET\SLNET_GitHub\196037982\MATLAB-Simulink-Control-Practice-master\cruise_control.slx</t>
  </si>
  <si>
    <t xml:space="preserve">C:\tmp\obfmodels\o778.slx</t>
  </si>
  <si>
    <t xml:space="preserve">Mon Aug 26 20:44:01 2019</t>
  </si>
  <si>
    <t xml:space="preserve">C:\work\data\SLNET\SLNET_GitHub\198236388\investmat2019-master\code\i2019_2_4_Suspension.slx</t>
  </si>
  <si>
    <t xml:space="preserve">C:\tmp\obfmodels\o779.slx</t>
  </si>
  <si>
    <t xml:space="preserve">Tue Jul 23 16:46:13 2019</t>
  </si>
  <si>
    <t xml:space="preserve">C:\work\data\SLNET\SLNET_GitHub\198855626\cyber_physical_systems-master\01. Basic Simulink Model\basic_model.slx</t>
  </si>
  <si>
    <t xml:space="preserve">C:\tmp\obfmodels\o780.slx</t>
  </si>
  <si>
    <t xml:space="preserve">Thu Jul 25 18:27:49 2019</t>
  </si>
  <si>
    <t xml:space="preserve">C:\work\data\SLNET\SLNET_GitHub\198855626\cyber_physical_systems-master\01. Basic Simulink Model\basic_model_bias_2.slx</t>
  </si>
  <si>
    <t xml:space="preserve">C:\tmp\obfmodels\o781.slx</t>
  </si>
  <si>
    <t xml:space="preserve">Thu Jul 25 18:47:27 2019</t>
  </si>
  <si>
    <t xml:space="preserve">C:\work\data\SLNET\SLNET_GitHub\199051951\simulink_onramp-master\01. Sinusoidal Model\SimulinkOnramp.slx</t>
  </si>
  <si>
    <t xml:space="preserve">C:\tmp\obfmodels\o782.slx</t>
  </si>
  <si>
    <t xml:space="preserve">Fri Jul 26 19:14:01 2019</t>
  </si>
  <si>
    <t xml:space="preserve">C:\work\data\SLNET\SLNET_GitHub\199051951\simulink_onramp-master\02. Cruise Control Model\cruise_control.slx</t>
  </si>
  <si>
    <t xml:space="preserve">C:\tmp\obfmodels\o783.slx</t>
  </si>
  <si>
    <t xml:space="preserve">Fri Jul 26 19:20:26 2019</t>
  </si>
  <si>
    <t xml:space="preserve">C:\work\data\SLNET\SLNET_GitHub\199051951\simulink_onramp-master\03. Noise Removal Simulink Model\filtered_simulink_model.slx</t>
  </si>
  <si>
    <t xml:space="preserve">C:\tmp\obfmodels\o784.slx</t>
  </si>
  <si>
    <t xml:space="preserve">Fri Jul 26 20:15:03 2019</t>
  </si>
  <si>
    <t xml:space="preserve">C:\work\data\SLNET\SLNET_GitHub\203559754\Simscape-master\src\MX106.slx</t>
  </si>
  <si>
    <t xml:space="preserve">C:\tmp\obfmodels\o785.slx</t>
  </si>
  <si>
    <t xml:space="preserve">Tue Oct 22 09:52:04 2019</t>
  </si>
  <si>
    <t xml:space="preserve">C:\work\data\SLNET\SLNET_GitHub\203559754\Simscape-master\src\MX64.slx</t>
  </si>
  <si>
    <t xml:space="preserve">C:\tmp\obfmodels\o786.slx</t>
  </si>
  <si>
    <t xml:space="preserve">C:\work\data\SLNET\SLNET_GitHub\203559754\Simscape-master\src\NUgus.slx</t>
  </si>
  <si>
    <t xml:space="preserve">C:\tmp\obfmodels\o787.slx</t>
  </si>
  <si>
    <t xml:space="preserve">Wed Dec 04 05:02:33 2019</t>
  </si>
  <si>
    <t xml:space="preserve">C:\work\data\SLNET\SLNET_GitHub\203559754\Simscape-master\src\NUgus_IK.slx</t>
  </si>
  <si>
    <t xml:space="preserve">C:\tmp\obfmodels\o788.slx</t>
  </si>
  <si>
    <t xml:space="preserve">Wed Sep 11 06:41:40 2019</t>
  </si>
  <si>
    <t xml:space="preserve">C:\work\data\SLNET\SLNET_GitHub\203559754\Simscape-master\src\NUgus_contact.slx</t>
  </si>
  <si>
    <t xml:space="preserve">C:\tmp\obfmodels\o789.slx</t>
  </si>
  <si>
    <t xml:space="preserve">Thu Aug 22 01:30:07 2019</t>
  </si>
  <si>
    <t xml:space="preserve">C:\work\data\SLNET\SLNET_GitHub\203559754\Simscape-master\src\NUgus_servo.slx</t>
  </si>
  <si>
    <t xml:space="preserve">C:\tmp\obfmodels\o790.slx</t>
  </si>
  <si>
    <t xml:space="preserve">Mon Aug 26 04:31:59 2019</t>
  </si>
  <si>
    <t xml:space="preserve">C:\work\data\SLNET\SLNET_GitHub\203559754\Simscape-master\src\NUgus_static.slx</t>
  </si>
  <si>
    <t xml:space="preserve">C:\tmp\obfmodels\o791.slx</t>
  </si>
  <si>
    <t xml:space="preserve">Wed Aug 21 13:08:58 2019</t>
  </si>
  <si>
    <t xml:space="preserve">C:\work\data\SLNET\SLNET_GitHub\204027949\simulink_library-master\dpsba_custom.slx</t>
  </si>
  <si>
    <t xml:space="preserve">C:\tmp\obfmodels\o792.slx</t>
  </si>
  <si>
    <t xml:space="preserve">Fri Mar 08 18:50:49 2019</t>
  </si>
  <si>
    <t xml:space="preserve">C:\work\data\SLNET\SLNET_GitHub\204030363\simulink_models-master\models\AN_Simulink_Model_v1_Doubles\AN_Simulink_Model_v1.slx</t>
  </si>
  <si>
    <t xml:space="preserve">C:\tmp\obfmodels\o793.slx</t>
  </si>
  <si>
    <t xml:space="preserve">Wed Aug 07 23:01:59 2019</t>
  </si>
  <si>
    <t xml:space="preserve">C:\work\data\SLNET\SLNET_GitHub\204030363\simulink_models-master\models\AN_Simulink_Model_v1_Doubles\AN_Subfunction_Verification\AN_C1_Chirp_Filter\C1_Chirp_Filter.slx</t>
  </si>
  <si>
    <t xml:space="preserve">C:\tmp\obfmodels\o794.slx</t>
  </si>
  <si>
    <t xml:space="preserve">Thu Aug 01 17:44:14 2019</t>
  </si>
  <si>
    <t xml:space="preserve">C:\work\data\SLNET\SLNET_GitHub\204030363\simulink_models-master\models\AN_Simulink_Model_v1_Doubles\AN_Subfunction_Verification\AN_C2_Wideband_Filter\C2_Wideband_Filter.slx</t>
  </si>
  <si>
    <t xml:space="preserve">C:\tmp\obfmodels\o795.slx</t>
  </si>
  <si>
    <t xml:space="preserve">Thu Aug 01 17:48:35 2019</t>
  </si>
  <si>
    <t xml:space="preserve">C:\work\data\SLNET\SLNET_GitHub\204030363\simulink_models-master\models\AN_Simulink_Model_v1_Doubles\AN_Subfunction_Verification\AN_CP_Gammatone_Filter\CP_Gammatone_Filter.slx</t>
  </si>
  <si>
    <t xml:space="preserve">C:\tmp\obfmodels\o796.slx</t>
  </si>
  <si>
    <t xml:space="preserve">Thu Aug 01 17:52:21 2019</t>
  </si>
  <si>
    <t xml:space="preserve">C:\work\data\SLNET\SLNET_GitHub\204030363\simulink_models-master\models\AN_Simulink_Model_v1_Doubles\AN_Subfunction_Verification\AN_Hair_Cell\OHC_IHC_Model.slx</t>
  </si>
  <si>
    <t xml:space="preserve">C:\tmp\obfmodels\o797.slx</t>
  </si>
  <si>
    <t xml:space="preserve">Thu Aug 01 18:10:47 2019</t>
  </si>
  <si>
    <t xml:space="preserve">C:\work\data\SLNET\SLNET_GitHub\204030363\simulink_models-master\models\AN_Simulink_Model_v1_Doubles\AN_Subfunction_Verification\AN_IHC_Lowpass_Filter\IHC_Lowpass_Filter.slx</t>
  </si>
  <si>
    <t xml:space="preserve">C:\tmp\obfmodels\o798.slx</t>
  </si>
  <si>
    <t xml:space="preserve">Thu Aug 01 18:13:52 2019</t>
  </si>
  <si>
    <t xml:space="preserve">C:\work\data\SLNET\SLNET_GitHub\204030363\simulink_models-master\models\AN_Simulink_Model_v1_Doubles\AN_Subfunction_Verification\AN_IHC_NL_Logarithmic_Function\IHC_NL_Logarithmic_Function.slx</t>
  </si>
  <si>
    <t xml:space="preserve">C:\tmp\obfmodels\o799.slx</t>
  </si>
  <si>
    <t xml:space="preserve">Thu Aug 01 18:17:22 2019</t>
  </si>
  <si>
    <t xml:space="preserve">C:\work\data\SLNET\SLNET_GitHub\204030363\simulink_models-master\models\AN_Simulink_Model_v1_Doubles\AN_Subfunction_Verification\AN_Middle_Ear_Filter\Middle_Ear_Filter.slx</t>
  </si>
  <si>
    <t xml:space="preserve">C:\tmp\obfmodels\o800.slx</t>
  </si>
  <si>
    <t xml:space="preserve">Thu Aug 01 18:20:59 2019</t>
  </si>
  <si>
    <t xml:space="preserve">C:\work\data\SLNET\SLNET_GitHub\204030363\simulink_models-master\models\AN_Simulink_Model_v1_Doubles\AN_Subfunction_Verification\AN_NL_After_OHC_Function\NL_After_OHC_Function.slx</t>
  </si>
  <si>
    <t xml:space="preserve">C:\tmp\obfmodels\o801.slx</t>
  </si>
  <si>
    <t xml:space="preserve">Thu Aug 01 18:24:19 2019</t>
  </si>
  <si>
    <t xml:space="preserve">C:\work\data\SLNET\SLNET_GitHub\204030363\simulink_models-master\models\AN_Simulink_Model_v1_Doubles\AN_Subfunction_Verification\AN_NL_Before_PLA\NL_Before_PLA.slx</t>
  </si>
  <si>
    <t xml:space="preserve">C:\tmp\obfmodels\o802.slx</t>
  </si>
  <si>
    <t xml:space="preserve">Fri Jul 26 18:06:02 2019</t>
  </si>
  <si>
    <t xml:space="preserve">C:\work\data\SLNET\SLNET_GitHub\204030363\simulink_models-master\models\AN_Simulink_Model_v1_Doubles\AN_Subfunction_Verification\AN_OHC_Lowpass_Filter\OHC_Lowpass_Filter.slx</t>
  </si>
  <si>
    <t xml:space="preserve">C:\tmp\obfmodels\o803.slx</t>
  </si>
  <si>
    <t xml:space="preserve">Thu Aug 01 18:35:44 2019</t>
  </si>
  <si>
    <t xml:space="preserve">C:\work\data\SLNET\SLNET_GitHub\204030363\simulink_models-master\models\AN_Simulink_Model_v1_Doubles\AN_Subfunction_Verification\AN_OHC_NL_Boltzman_Function\OHC_NL_Boltzman_Function.slx</t>
  </si>
  <si>
    <t xml:space="preserve">C:\tmp\obfmodels\o804.slx</t>
  </si>
  <si>
    <t xml:space="preserve">Thu Aug 01 18:38:46 2019</t>
  </si>
  <si>
    <t xml:space="preserve">C:\work\data\SLNET\SLNET_GitHub\204030363\simulink_models-master\models\AN_Simulink_Model_v1_Doubles\AN_Subfunction_Verification\AN_PLA\Power_Law_Adaptation.slx</t>
  </si>
  <si>
    <t xml:space="preserve">C:\tmp\obfmodels\o805.slx</t>
  </si>
  <si>
    <t xml:space="preserve">Thu Aug 01 18:46:33 2019</t>
  </si>
  <si>
    <t xml:space="preserve">C:\work\data\SLNET\SLNET_GitHub\204030363\simulink_models-master\models\AN_Simulink_Model_v1_Doubles\AN_Subfunction_Verification\AN_Spike_Generator\Spike_Generator.slx</t>
  </si>
  <si>
    <t xml:space="preserve">C:\tmp\obfmodels\o806.slx</t>
  </si>
  <si>
    <t xml:space="preserve">Thu Aug 01 18:57:34 2019</t>
  </si>
  <si>
    <t xml:space="preserve">C:\work\data\SLNET\SLNET_GitHub\204030363\simulink_models-master\models\AN_Simulink_Model_v1_Doubles\AN_Subfunction_Verification\AN_Synapse\Synapse.slx</t>
  </si>
  <si>
    <t xml:space="preserve">C:\tmp\obfmodels\o807.slx</t>
  </si>
  <si>
    <t xml:space="preserve">Thu Aug 01 19:19:59 2019</t>
  </si>
  <si>
    <t xml:space="preserve">C:\work\data\SLNET\SLNET_GitHub\204030363\simulink_models-master\models\Dynamic_Compression_Model\DualPortRam_UNLOCKED.slx</t>
  </si>
  <si>
    <t xml:space="preserve">C:\tmp\obfmodels\o808.slx</t>
  </si>
  <si>
    <t xml:space="preserve">Thu Nov 14 20:03:08 2019</t>
  </si>
  <si>
    <t xml:space="preserve">C:\work\data\SLNET\SLNET_GitHub\204030363\simulink_models-master\models\Dynamic_Compression_Model\sm_DynamicCompression.slx</t>
  </si>
  <si>
    <t xml:space="preserve">C:\tmp\obfmodels\o809.slx</t>
  </si>
  <si>
    <t xml:space="preserve">Thu Nov 21 04:10:37 2019</t>
  </si>
  <si>
    <t xml:space="preserve">C:\work\data\SLNET\SLNET_GitHub\204030363\simulink_models-master\models\Dynamic_Compression_Model\sm_DynamicCompressionOLD.slx</t>
  </si>
  <si>
    <t xml:space="preserve">C:\tmp\obfmodels\o810.slx</t>
  </si>
  <si>
    <t xml:space="preserve">Thu Jul 25 20:31:14 2019</t>
  </si>
  <si>
    <t xml:space="preserve">C:\work\data\SLNET\SLNET_GitHub\204030363\simulink_models-master\models\HA_sys8\HA_sys8.slx</t>
  </si>
  <si>
    <t xml:space="preserve">C:\tmp\obfmodels\o811.slx</t>
  </si>
  <si>
    <t xml:space="preserve">Tue Dec 04 19:25:48 2018</t>
  </si>
  <si>
    <t xml:space="preserve">C:\work\data\SLNET\SLNET_GitHub\204030363\simulink_models-master\models\HA_sys8\hdl_prj\hdlsrc\HA_sys8\gm_HA_sys8.slx</t>
  </si>
  <si>
    <t xml:space="preserve">C:\tmp\obfmodels\o812.slx</t>
  </si>
  <si>
    <t xml:space="preserve">Tue Dec 04 19:17:09 2018</t>
  </si>
  <si>
    <t xml:space="preserve">C:\work\data\SLNET\SLNET_GitHub\204030363\simulink_models-master\models\HA_sys8\hdl_prj\hdlsrc\HA_sys8\gm_HA_sys8_vnl.slx</t>
  </si>
  <si>
    <t xml:space="preserve">C:\tmp\obfmodels\o813.slx</t>
  </si>
  <si>
    <t xml:space="preserve">Tue Dec 04 19:17:13 2018</t>
  </si>
  <si>
    <t xml:space="preserve">C:\work\data\SLNET\SLNET_GitHub\204030363\simulink_models-master\models\JMAP_speech_enhancement\FIRCoeffCalc.slx</t>
  </si>
  <si>
    <t xml:space="preserve">C:\tmp\obfmodels\o814.slx</t>
  </si>
  <si>
    <t xml:space="preserve">Tue Jul 02 23:39:03 2019</t>
  </si>
  <si>
    <t xml:space="preserve">C:\work\data\SLNET\SLNET_GitHub\204030363\simulink_models-master\models\JMAP_speech_enhancement\FIR_filterTest.slx</t>
  </si>
  <si>
    <t xml:space="preserve">C:\tmp\obfmodels\o815.slx</t>
  </si>
  <si>
    <t xml:space="preserve">Tue Jul 09 19:31:36 2019</t>
  </si>
  <si>
    <t xml:space="preserve">C:\work\data\SLNET\SLNET_GitHub\204030363\simulink_models-master\models\JMAP_speech_enhancement\FIR_filterTestManual.slx</t>
  </si>
  <si>
    <t xml:space="preserve">C:\tmp\obfmodels\o816.slx</t>
  </si>
  <si>
    <t xml:space="preserve">Mon Jul 08 21:42:44 2019</t>
  </si>
  <si>
    <t xml:space="preserve">C:\work\data\SLNET\SLNET_GitHub\204030363\simulink_models-master\models\JMAP_speech_enhancement\JMAP_Postfilt_SEModelv1d1.slx</t>
  </si>
  <si>
    <t xml:space="preserve">C:\tmp\obfmodels\o817.slx</t>
  </si>
  <si>
    <t xml:space="preserve">Wed Jul 03 00:40:29 2019</t>
  </si>
  <si>
    <t xml:space="preserve">C:\work\data\SLNET\SLNET_GitHub\204030363\simulink_models-master\models\JMAP_speech_enhancement\JMAP_Postfilt_SEModelv2d0.slx</t>
  </si>
  <si>
    <t xml:space="preserve">C:\tmp\obfmodels\o818.slx</t>
  </si>
  <si>
    <t xml:space="preserve">Tue Jul 09 19:51:55 2019</t>
  </si>
  <si>
    <t xml:space="preserve">C:\work\data\SLNET\SLNET_GitHub\204030363\simulink_models-master\models\JMAP_speech_enhancement\ksi_ver.slx</t>
  </si>
  <si>
    <t xml:space="preserve">C:\tmp\obfmodels\o819.slx</t>
  </si>
  <si>
    <t xml:space="preserve">Wed Jul 10 00:26:16 2019</t>
  </si>
  <si>
    <t xml:space="preserve">C:\work\data\SLNET\SLNET_GitHub\204030363\simulink_models-master\models\JMAP_speech_enhancement\postSNR_ver.slx</t>
  </si>
  <si>
    <t xml:space="preserve">C:\tmp\obfmodels\o820.slx</t>
  </si>
  <si>
    <t xml:space="preserve">Tue Jul 09 22:54:12 2019</t>
  </si>
  <si>
    <t xml:space="preserve">C:\work\data\SLNET\SLNET_GitHub\204030363\simulink_models-master\models\JMAP_speech_enhancement\signalFilter_ver.slx</t>
  </si>
  <si>
    <t xml:space="preserve">C:\tmp\obfmodels\o821.slx</t>
  </si>
  <si>
    <t xml:space="preserve">Wed Jul 03 22:17:40 2019</t>
  </si>
  <si>
    <t xml:space="preserve">C:\work\data\SLNET\SLNET_GitHub\204030363\simulink_models-master\models\JMAP_speech_enhancement\voiceActivityDet_ver.slx</t>
  </si>
  <si>
    <t xml:space="preserve">C:\tmp\obfmodels\o822.slx</t>
  </si>
  <si>
    <t xml:space="preserve">Wed Jul 10 00:26:13 2019</t>
  </si>
  <si>
    <t xml:space="preserve">C:\work\data\SLNET\SLNET_GitHub\204030363\simulink_models-master\models\JMAP_speech_enhancement\Block Verification Models\postSNR.slx</t>
  </si>
  <si>
    <t xml:space="preserve">C:\tmp\obfmodels\o823.slx</t>
  </si>
  <si>
    <t xml:space="preserve">Fri Jun 28 19:44:50 2019</t>
  </si>
  <si>
    <t xml:space="preserve">C:\work\data\SLNET\SLNET_GitHub\204030363\simulink_models-master\models\RAM_testing\RAM_test.slx</t>
  </si>
  <si>
    <t xml:space="preserve">C:\tmp\obfmodels\o824.slx</t>
  </si>
  <si>
    <t xml:space="preserve">Tue Nov 19 22:40:10 2019</t>
  </si>
  <si>
    <t xml:space="preserve">C:\work\data\SLNET\SLNET_GitHub\204030363\simulink_models-master\models\bitcrusher\BC.slx</t>
  </si>
  <si>
    <t xml:space="preserve">C:\tmp\obfmodels\o825.slx</t>
  </si>
  <si>
    <t xml:space="preserve">Mon Oct 07 23:23:58 2019</t>
  </si>
  <si>
    <t xml:space="preserve">C:\work\data\SLNET\SLNET_GitHub\204030363\simulink_models-master\models\compression\DynamicCompressionModel.slx</t>
  </si>
  <si>
    <t xml:space="preserve">C:\tmp\obfmodels\o826.slx</t>
  </si>
  <si>
    <t xml:space="preserve">Wed Jul 24 22:57:35 2019</t>
  </si>
  <si>
    <t xml:space="preserve">C:\work\data\SLNET\SLNET_GitHub\204030363\simulink_models-master\models\compression\addrTest.slx</t>
  </si>
  <si>
    <t xml:space="preserve">C:\tmp\obfmodels\o827.slx</t>
  </si>
  <si>
    <t xml:space="preserve">Thu Jul 04 00:10:55 2019</t>
  </si>
  <si>
    <t xml:space="preserve">C:\work\data\SLNET\SLNET_GitHub\204030363\simulink_models-master\models\compression\compressionGainBlock.slx</t>
  </si>
  <si>
    <t xml:space="preserve">C:\tmp\obfmodels\o828.slx</t>
  </si>
  <si>
    <t xml:space="preserve">Mon Jun 24 22:14:13 2019</t>
  </si>
  <si>
    <t xml:space="preserve">C:\work\data\SLNET\SLNET_GitHub\204030363\simulink_models-master\models\compression\hdllibUNLOCKED\sl_lib\hdlNFPMathLib.slx</t>
  </si>
  <si>
    <t xml:space="preserve">C:\tmp\obfmodels\o829.slx</t>
  </si>
  <si>
    <t xml:space="preserve">Thu Feb 07 03:47:52 2019</t>
  </si>
  <si>
    <t xml:space="preserve">C:\work\data\SLNET\SLNET_GitHub\204030363\simulink_models-master\models\compression\hdllibUNLOCKED\sl_lib\hdlcoderNFPCast.slx</t>
  </si>
  <si>
    <t xml:space="preserve">C:\tmp\obfmodels\o830.slx</t>
  </si>
  <si>
    <t xml:space="preserve">Thu Feb 07 03:47:51 2019</t>
  </si>
  <si>
    <t xml:space="preserve">C:\work\data\SLNET\SLNET_GitHub\204030363\simulink_models-master\models\compression\hdllibUNLOCKED\sl_lib\hdldemolib.slx</t>
  </si>
  <si>
    <t xml:space="preserve">C:\tmp\obfmodels\o831.slx</t>
  </si>
  <si>
    <t xml:space="preserve">Thu Feb 07 03:47:47 2019</t>
  </si>
  <si>
    <t xml:space="preserve">C:\work\data\SLNET\SLNET_GitHub\204030363\simulink_models-master\models\compression\hdllibUNLOCKED\sl_lib\hdldemolib_bitops.slx</t>
  </si>
  <si>
    <t xml:space="preserve">C:\tmp\obfmodels\o832.slx</t>
  </si>
  <si>
    <t xml:space="preserve">Thu Feb 07 03:47:48 2019</t>
  </si>
  <si>
    <t xml:space="preserve">C:\work\data\SLNET\SLNET_GitHub\204030363\simulink_models-master\models\compression\hdllibUNLOCKED\sl_lib\hdlmdlgenlib.slx</t>
  </si>
  <si>
    <t xml:space="preserve">C:\tmp\obfmodels\o833.slx</t>
  </si>
  <si>
    <t xml:space="preserve">Thu Feb 07 03:47:49 2019</t>
  </si>
  <si>
    <t xml:space="preserve">C:\work\data\SLNET\SLNET_GitHub\204030363\simulink_models-master\models\compression\hdllibUNLOCKED\sl_lib\hdlsllib.slx</t>
  </si>
  <si>
    <t xml:space="preserve">C:\tmp\obfmodels\o834.slx</t>
  </si>
  <si>
    <t xml:space="preserve">Mon Jul 22 22:32:18 2019</t>
  </si>
  <si>
    <t xml:space="preserve">C:\work\data\SLNET\SLNET_GitHub\204030363\simulink_models-master\models\compression\hdllibUNLOCKED\sl_lib\hdlsllibUNLOCKED.slx</t>
  </si>
  <si>
    <t xml:space="preserve">C:\tmp\obfmodels\o835.slx</t>
  </si>
  <si>
    <t xml:space="preserve">Mon Jul 22 22:39:04 2019</t>
  </si>
  <si>
    <t xml:space="preserve">C:\work\data\SLNET\SLNET_GitHub\204030363\simulink_models-master\models\compression\hdllibUNLOCKED\sl_lib\hdlsllib_helper.slx</t>
  </si>
  <si>
    <t xml:space="preserve">C:\tmp\obfmodels\o836.slx</t>
  </si>
  <si>
    <t xml:space="preserve">Thu Feb 07 03:47:46 2019</t>
  </si>
  <si>
    <t xml:space="preserve">C:\work\data\SLNET\SLNET_GitHub\204030363\simulink_models-master\models\compression\hdllibUNLOCKED\sl_lib\hdlssclib.slx</t>
  </si>
  <si>
    <t xml:space="preserve">C:\tmp\obfmodels\o837.slx</t>
  </si>
  <si>
    <t xml:space="preserve">Thu Feb 07 03:47:54 2019</t>
  </si>
  <si>
    <t xml:space="preserve">C:\work\data\SLNET\SLNET_GitHub\204030363\simulink_models-master\models\compression\hdlsrc\DynamicCompressionModel\Compression_Gain_Calc.slx</t>
  </si>
  <si>
    <t xml:space="preserve">C:\tmp\obfmodels\o838.slx</t>
  </si>
  <si>
    <t xml:space="preserve">Tue Jul 23 00:05:58 2019</t>
  </si>
  <si>
    <t xml:space="preserve">C:\work\data\SLNET\SLNET_GitHub\204030363\simulink_models-master\models\compression\hdlsrc\DynamicCompressionModel\Linear_Approximation.slx</t>
  </si>
  <si>
    <t xml:space="preserve">C:\tmp\obfmodels\o839.slx</t>
  </si>
  <si>
    <t xml:space="preserve">Mon Jul 22 18:12:51 2019</t>
  </si>
  <si>
    <t xml:space="preserve">C:\work\data\SLNET\SLNET_GitHub\204030363\simulink_models-master\models\compression\hdlsrc\DynamicCompressionModel\LogAddressing.slx</t>
  </si>
  <si>
    <t xml:space="preserve">C:\tmp\obfmodels\o840.slx</t>
  </si>
  <si>
    <t xml:space="preserve">Mon Jul 22 18:23:05 2019</t>
  </si>
  <si>
    <t xml:space="preserve">C:\work\data\SLNET\SLNET_GitHub\204030363\simulink_models-master\models\compression\hdlsrc\DynamicCompressionModel\gm_DynamicCompressionModel.slx</t>
  </si>
  <si>
    <t xml:space="preserve">C:\tmp\obfmodels\o841.slx</t>
  </si>
  <si>
    <t xml:space="preserve">Wed Jul 24 23:02:37 2019</t>
  </si>
  <si>
    <t xml:space="preserve">C:\work\data\SLNET\SLNET_GitHub\204030363\simulink_models-master\models\compression\hdlsrc\DynamicCompressionModel\gm_Linear_Approximation.slx</t>
  </si>
  <si>
    <t xml:space="preserve">C:\tmp\obfmodels\o842.slx</t>
  </si>
  <si>
    <t xml:space="preserve">Mon Jul 22 18:12:50 2019</t>
  </si>
  <si>
    <t xml:space="preserve">C:\work\data\SLNET\SLNET_GitHub\204030363\simulink_models-master\models\compression\hdlsrc\DynamicCompressionModel\gm_LogAddressing.slx</t>
  </si>
  <si>
    <t xml:space="preserve">C:\tmp\obfmodels\o843.slx</t>
  </si>
  <si>
    <t xml:space="preserve">C:\work\data\SLNET\SLNET_GitHub\204030363\simulink_models-master\models\dynamic_FIRFilter\dynamicFIRv1.slx</t>
  </si>
  <si>
    <t xml:space="preserve">C:\tmp\obfmodels\o844.slx</t>
  </si>
  <si>
    <t xml:space="preserve">Thu Oct 17 23:31:11 2019</t>
  </si>
  <si>
    <t xml:space="preserve">C:\work\data\SLNET\SLNET_GitHub\204030363\simulink_models-master\models\echo\SE.slx</t>
  </si>
  <si>
    <t xml:space="preserve">C:\tmp\obfmodels\o845.slx</t>
  </si>
  <si>
    <t xml:space="preserve">Mon Oct 07 23:26:32 2019</t>
  </si>
  <si>
    <t xml:space="preserve">C:\work\data\SLNET\SLNET_GitHub\204030363\simulink_models-master\models\echo\simple_echo.slx</t>
  </si>
  <si>
    <t xml:space="preserve">C:\tmp\obfmodels\o846.slx</t>
  </si>
  <si>
    <t xml:space="preserve">Mon Sep 30 21:51:25 2019</t>
  </si>
  <si>
    <t xml:space="preserve">C:\work\data\SLNET\SLNET_GitHub\204030363\simulink_models-master\models\echo\simple_echo_old.slx</t>
  </si>
  <si>
    <t xml:space="preserve">C:\tmp\obfmodels\o847.slx</t>
  </si>
  <si>
    <t xml:space="preserve">Mon Sep 30 21:35:20 2019</t>
  </si>
  <si>
    <t xml:space="preserve">C:\work\data\SLNET\SLNET_GitHub\204030363\simulink_models-master\models\flanger\flanger.slx</t>
  </si>
  <si>
    <t xml:space="preserve">C:\tmp\obfmodels\o848.slx</t>
  </si>
  <si>
    <t xml:space="preserve">Thu Oct 03 23:57:01 2019</t>
  </si>
  <si>
    <t xml:space="preserve">C:\work\data\SLNET\SLNET_GitHub\204030363\simulink_models-master\models\flanger\flanger_old.slx</t>
  </si>
  <si>
    <t xml:space="preserve">C:\tmp\obfmodels\o849.slx</t>
  </si>
  <si>
    <t xml:space="preserve">Wed Oct 02 02:30:28 2019</t>
  </si>
  <si>
    <t xml:space="preserve">C:\work\data\SLNET\SLNET_GitHub\204030363\simulink_models-master\models\short_window_mean_reduction\MNR.slx</t>
  </si>
  <si>
    <t xml:space="preserve">C:\tmp\obfmodels\o850.slx</t>
  </si>
  <si>
    <t xml:space="preserve">Thu Nov 21 23:44:33 2019</t>
  </si>
  <si>
    <t xml:space="preserve">C:\work\data\SLNET\SLNET_GitHub\204030363\simulink_models-master\models\short_window_mean_reduction\mean_noise_reduction.slx</t>
  </si>
  <si>
    <t xml:space="preserve">C:\tmp\obfmodels\o851.slx</t>
  </si>
  <si>
    <t xml:space="preserve">Wed Nov 20 01:39:13 2019</t>
  </si>
  <si>
    <t xml:space="preserve">C:\work\data\SLNET\SLNET_GitHub\204030363\simulink_models-master\models\simple_gain\SG.slx</t>
  </si>
  <si>
    <t xml:space="preserve">C:\tmp\obfmodels\o852.slx</t>
  </si>
  <si>
    <t xml:space="preserve">Mon Oct 07 04:38:31 2019</t>
  </si>
  <si>
    <t xml:space="preserve">C:\work\data\SLNET\SLNET_GitHub\204352055\SatelliteAttitudeDynamics_simulink-master\satellite.slx</t>
  </si>
  <si>
    <t xml:space="preserve">C:\tmp\obfmodels\o853.slx</t>
  </si>
  <si>
    <t xml:space="preserve">Sun Aug 25 23:29:33 2019</t>
  </si>
  <si>
    <t xml:space="preserve">C:\work\data\SLNET\SLNET_GitHub\204465110\SimPars-master\examples\PID_1_implementation\backward_plant_withoutFeedback.slx</t>
  </si>
  <si>
    <t xml:space="preserve">C:\tmp\obfmodels\o854.slx</t>
  </si>
  <si>
    <t xml:space="preserve">Fri Sep 28 00:56:30 2018</t>
  </si>
  <si>
    <t xml:space="preserve">C:\work\data\SLNET\SLNET_GitHub\208221300\UDPExample-master\Simulink\udp_com.slx</t>
  </si>
  <si>
    <t xml:space="preserve">C:\tmp\obfmodels\o855.slx</t>
  </si>
  <si>
    <t xml:space="preserve">Sun Sep 15 19:10:43 2019</t>
  </si>
  <si>
    <t xml:space="preserve">C:\work\data\SLNET\SLNET_GitHub\209626250\SPO-10-master\SPO10.slx</t>
  </si>
  <si>
    <t xml:space="preserve">C:\tmp\obfmodels\o856.slx</t>
  </si>
  <si>
    <t xml:space="preserve">Fri Sep 13 00:57:31 2019</t>
  </si>
  <si>
    <t xml:space="preserve">C:\work\data\SLNET\SLNET_GitHub\209626250\SPO-10-master\SPO10_simplified.slx</t>
  </si>
  <si>
    <t xml:space="preserve">C:\tmp\obfmodels\o857.slx</t>
  </si>
  <si>
    <t xml:space="preserve">Fri Sep 13 05:47:48 2019</t>
  </si>
  <si>
    <t xml:space="preserve">C:\work\data\SLNET\SLNET_GitHub\210618748\RxSimex-master\examples\data_exchange\data_exchange_model.slx</t>
  </si>
  <si>
    <t xml:space="preserve">C:\tmp\obfmodels\o858.slx</t>
  </si>
  <si>
    <t xml:space="preserve">Sun Sep 29 07:50:35 2019</t>
  </si>
  <si>
    <t xml:space="preserve">C:\work\data\SLNET\SLNET_GitHub\210618748\RxSimex-master\examples\simple\simple_model.slx</t>
  </si>
  <si>
    <t xml:space="preserve">C:\tmp\obfmodels\o859.slx</t>
  </si>
  <si>
    <t xml:space="preserve">Thu Sep 26 18:57:48 2019</t>
  </si>
  <si>
    <t xml:space="preserve">C:\work\data\SLNET\SLNET_GitHub\211239358\Falsify-master\PTC\PTC_M1.slx</t>
  </si>
  <si>
    <t xml:space="preserve">C:\tmp\obfmodels\o860.slx</t>
  </si>
  <si>
    <t xml:space="preserve">Fri Nov 02 08:51:04 2018</t>
  </si>
  <si>
    <t xml:space="preserve">C:\work\data\SLNET\SLNET_GitHub\211239358\Falsify-master\PTC\PTC_M1_RL.slx</t>
  </si>
  <si>
    <t xml:space="preserve">C:\tmp\obfmodels\o861.slx</t>
  </si>
  <si>
    <t xml:space="preserve">Tue Feb 12 06:40:12 2019</t>
  </si>
  <si>
    <t xml:space="preserve">C:\work\data\SLNET\SLNET_GitHub\211239358\Falsify-master\autotrans\arch2014_staliro.slx</t>
  </si>
  <si>
    <t xml:space="preserve">C:\tmp\obfmodels\o862.slx</t>
  </si>
  <si>
    <t xml:space="preserve">Tue Jun 05 11:29:15 2018</t>
  </si>
  <si>
    <t xml:space="preserve">C:\work\data\SLNET\SLNET_GitHub\211239358\Falsify-master\autotrans\autotrans_mod04.slx</t>
  </si>
  <si>
    <t xml:space="preserve">C:\tmp\obfmodels\o863.slx</t>
  </si>
  <si>
    <t xml:space="preserve">Tue Feb 12 06:39:58 2019</t>
  </si>
  <si>
    <t xml:space="preserve">C:\work\data\SLNET\SLNET_GitHub\211239358\Falsify-master\insulin\insulinGlucoseSimHumanCtrl.slx</t>
  </si>
  <si>
    <t xml:space="preserve">C:\tmp\obfmodels\o864.slx</t>
  </si>
  <si>
    <t xml:space="preserve">Sat Jun 23 16:01:41 2018</t>
  </si>
  <si>
    <t xml:space="preserve">C:\work\data\SLNET\SLNET_GitHub\211239358\Falsify-master\insulin\insulin_RL.slx</t>
  </si>
  <si>
    <t xml:space="preserve">C:\tmp\obfmodels\o865.slx</t>
  </si>
  <si>
    <t xml:space="preserve">Sat Jun 23 16:27:31 2018</t>
  </si>
  <si>
    <t xml:space="preserve">C:\work\data\SLNET\SLNET_GitHub\211239358\Falsify-master\wind-turbine\SimplifiedWTModel.slx</t>
  </si>
  <si>
    <t xml:space="preserve">C:\tmp\obfmodels\o866.slx</t>
  </si>
  <si>
    <t xml:space="preserve">Thu Jan 17 07:51:11 2019</t>
  </si>
  <si>
    <t xml:space="preserve">C:\work\data\SLNET\SLNET_GitHub\211239358\Falsify-master\wind-turbine\SimplifiedWTModelRL.slx</t>
  </si>
  <si>
    <t xml:space="preserve">C:\tmp\obfmodels\o867.slx</t>
  </si>
  <si>
    <t xml:space="preserve">Wed Feb 06 06:54:50 2019</t>
  </si>
  <si>
    <t xml:space="preserve">C:\work\data\SLNET\SLNET_GitHub\211239358\Falsify-master\wind-turbine\SimplifiedWTModelSTaLiRo.slx</t>
  </si>
  <si>
    <t xml:space="preserve">C:\tmp\obfmodels\o868.slx</t>
  </si>
  <si>
    <t xml:space="preserve">Tue Jan 22 08:38:08 2019</t>
  </si>
  <si>
    <t xml:space="preserve">C:\work\data\SLNET\SLNET_GitHub\211368917\Simulink-XInput-Controller-master\Model_XInput.slx</t>
  </si>
  <si>
    <t xml:space="preserve">C:\tmp\obfmodels\o869.slx</t>
  </si>
  <si>
    <t xml:space="preserve">Fri Sep 27 19:10:06 2019</t>
  </si>
  <si>
    <t xml:space="preserve">C:\work\data\SLNET\SLNET_GitHub\211368917\Simulink-XInput-Controller-master\Model_XInput_Masked.slx</t>
  </si>
  <si>
    <t xml:space="preserve">C:\tmp\obfmodels\o870.slx</t>
  </si>
  <si>
    <t xml:space="preserve">Fri Sep 27 19:03:03 2019</t>
  </si>
  <si>
    <t xml:space="preserve">C:\work\data\SLNET\SLNET_GitHub\211368917\Simulink-XInput-Controller-master\Model_XInput_wFeedback.slx</t>
  </si>
  <si>
    <t xml:space="preserve">C:\tmp\obfmodels\o871.slx</t>
  </si>
  <si>
    <t xml:space="preserve">Fri Sep 27 19:10:26 2019</t>
  </si>
  <si>
    <t xml:space="preserve">C:\work\data\SLNET\SLNET_GitHub\211368917\Simulink-XInput-Controller-master\Model_XInput_wFeedback_Masked.slx</t>
  </si>
  <si>
    <t xml:space="preserve">C:\tmp\obfmodels\o872.slx</t>
  </si>
  <si>
    <t xml:space="preserve">Fri Sep 27 19:09:40 2019</t>
  </si>
  <si>
    <t xml:space="preserve">C:\work\data\SLNET\SLNET_GitHub\211368917\Simulink-XInput-Controller-master\SFun_Builder_version\XInput_Controller_SFun_Builder.slx</t>
  </si>
  <si>
    <t xml:space="preserve">C:\tmp\obfmodels\o873.slx</t>
  </si>
  <si>
    <t xml:space="preserve">Mon Oct 14 10:23:37 2019</t>
  </si>
  <si>
    <t xml:space="preserve">C:\work\data\SLNET\SLNET_GitHub\214943819\Arm6Dof_Sim-master\Arm6Dof.slx</t>
  </si>
  <si>
    <t xml:space="preserve">C:\tmp\obfmodels\o874.slx</t>
  </si>
  <si>
    <t xml:space="preserve">Sat Jul 06 06:21:24 2019</t>
  </si>
  <si>
    <t xml:space="preserve">C:\work\data\SLNET\SLNET_GitHub\215325918\designing-robot-manipulator-algorithms-master\Libraries\OpenManipulatorLib.slx</t>
  </si>
  <si>
    <t xml:space="preserve">C:\tmp\obfmodels\o875.slx</t>
  </si>
  <si>
    <t xml:space="preserve">Mon Aug 19 21:53:11 2019</t>
  </si>
  <si>
    <t xml:space="preserve">C:\work\data\SLNET\SLNET_GitHub\215325918\designing-robot-manipulator-algorithms-master\Libraries\MPL_Libs\Libraries\Multibody_Multiphysics_Lib.slx</t>
  </si>
  <si>
    <t xml:space="preserve">C:\tmp\obfmodels\o876.slx</t>
  </si>
  <si>
    <t xml:space="preserve">Mon Aug 19 22:04:52 2019</t>
  </si>
  <si>
    <t xml:space="preserve">C:\work\data\SLNET\SLNET_GitHub\215325918\designing-robot-manipulator-algorithms-master\Libraries\MPL_Libs\Libraries\forcesPS_lib.slx</t>
  </si>
  <si>
    <t xml:space="preserve">C:\tmp\obfmodels\o877.slx</t>
  </si>
  <si>
    <t xml:space="preserve">Wed Sep 27 22:22:59 2017</t>
  </si>
  <si>
    <t xml:space="preserve">C:\work\data\SLNET\SLNET_GitHub\215325918\designing-robot-manipulator-algorithms-master\Models\openManipulatorBallTracking.slx</t>
  </si>
  <si>
    <t xml:space="preserve">C:\tmp\obfmodels\o878.slx</t>
  </si>
  <si>
    <t xml:space="preserve">Thu Aug 01 17:38:15 2019</t>
  </si>
  <si>
    <t xml:space="preserve">C:\work\data\SLNET\SLNET_GitHub\215325918\designing-robot-manipulator-algorithms-master\Models\openManipulatorImported.slx</t>
  </si>
  <si>
    <t xml:space="preserve">C:\tmp\obfmodels\o879.slx</t>
  </si>
  <si>
    <t xml:space="preserve">Tue May 15 21:43:12 2018</t>
  </si>
  <si>
    <t xml:space="preserve">C:\work\data\SLNET\SLNET_GitHub\215325918\designing-robot-manipulator-algorithms-master\Models\openManipulatorTorqueCtrlConfig.slx</t>
  </si>
  <si>
    <t xml:space="preserve">C:\tmp\obfmodels\o880.slx</t>
  </si>
  <si>
    <t xml:space="preserve">Thu Aug 01 17:49:41 2019</t>
  </si>
  <si>
    <t xml:space="preserve">C:\work\data\SLNET\SLNET_GitHub\215325918\designing-robot-manipulator-algorithms-master\Models\openManipulatorTorqueCtrlTask.slx</t>
  </si>
  <si>
    <t xml:space="preserve">C:\tmp\obfmodels\o881.slx</t>
  </si>
  <si>
    <t xml:space="preserve">Thu Aug 01 17:51:22 2019</t>
  </si>
  <si>
    <t xml:space="preserve">C:\work\data\SLNET\SLNET_GitHub\215325918\designing-robot-manipulator-algorithms-master\Models\openManipulatorWaypointTracking.slx</t>
  </si>
  <si>
    <t xml:space="preserve">C:\tmp\obfmodels\o882.slx</t>
  </si>
  <si>
    <t xml:space="preserve">Mon Aug 19 21:59:11 2019</t>
  </si>
  <si>
    <t xml:space="preserve">C:\work\data\SLNET\SLNET_GitHub\216240800\UWMatlab-master\MatlabLanguageSamples\AerospaceBlockset\Animation\AnimationSupportUtilities\Pilot_Joystick_All\Pilot_Joystick_All.slx</t>
  </si>
  <si>
    <t xml:space="preserve">C:\tmp\obfmodels\o883.slx</t>
  </si>
  <si>
    <t xml:space="preserve">Fri Oct 10 12:56:51 2014</t>
  </si>
  <si>
    <t xml:space="preserve">C:\work\data\SLNET\SLNET_GitHub\216240800\UWMatlab-master\MatlabLanguageSamples\Matlab\LinearAnalysisTool\LinearAnalysisTool_model_MIMO.slx</t>
  </si>
  <si>
    <t xml:space="preserve">C:\tmp\obfmodels\o884.slx</t>
  </si>
  <si>
    <t xml:space="preserve">Tue May 28 07:30:05 2019</t>
  </si>
  <si>
    <t xml:space="preserve">C:\work\data\SLNET\SLNET_GitHub\216240800\UWMatlab-master\MatlabLanguageSamples\Matlab\LinearAnalysisTool\LinearAnalysisTool_model_SISO.slx</t>
  </si>
  <si>
    <t xml:space="preserve">C:\tmp\obfmodels\o885.slx</t>
  </si>
  <si>
    <t xml:space="preserve">Tue May 28 06:23:22 2019</t>
  </si>
  <si>
    <t xml:space="preserve">C:\work\data\SLNET\SLNET_GitHub\216240800\UWMatlab-master\MatlabLanguageSamples\Matlab\LinearAnalysisTool\linmod_model_MIMO.slx</t>
  </si>
  <si>
    <t xml:space="preserve">C:\tmp\obfmodels\o886.slx</t>
  </si>
  <si>
    <t xml:space="preserve">Tue May 28 07:32:07 2019</t>
  </si>
  <si>
    <t xml:space="preserve">C:\work\data\SLNET\SLNET_GitHub\216240800\UWMatlab-master\MatlabLanguageSamples\Matlab\LinearAnalysisTool\linmod_model_SISO.slx</t>
  </si>
  <si>
    <t xml:space="preserve">C:\tmp\obfmodels\o887.slx</t>
  </si>
  <si>
    <t xml:space="preserve">Tue May 28 06:23:34 2019</t>
  </si>
  <si>
    <t xml:space="preserve">C:\work\data\SLNET\SLNET_GitHub\216240800\UWMatlab-master\MatlabLanguageSamples\Matlab\findop\VerifyTrimPoint_model.slx</t>
  </si>
  <si>
    <t xml:space="preserve">C:\tmp\obfmodels\o888.slx</t>
  </si>
  <si>
    <t xml:space="preserve">Sun Apr 28 20:42:15 2019</t>
  </si>
  <si>
    <t xml:space="preserve">C:\work\data\SLNET\SLNET_GitHub\216240800\UWMatlab-master\MatlabLanguageSamples\Matlab\findop\findop_model.slx</t>
  </si>
  <si>
    <t xml:space="preserve">C:\tmp\obfmodels\o889.slx</t>
  </si>
  <si>
    <t xml:space="preserve">Mon May 27 20:18:46 2019</t>
  </si>
  <si>
    <t xml:space="preserve">C:\work\data\SLNET\SLNET_GitHub\216240800\UWMatlab-master\MatlabLanguageSamples\SimulinkSupportPackageForArduinoHardware\AnalogInput\AnalogInput10Bit_model.slx</t>
  </si>
  <si>
    <t xml:space="preserve">C:\tmp\obfmodels\o890.slx</t>
  </si>
  <si>
    <t xml:space="preserve">Thu Dec 14 23:25:18 2017</t>
  </si>
  <si>
    <t xml:space="preserve">C:\work\data\SLNET\SLNET_GitHub\216240800\UWMatlab-master\MatlabLanguageSamples\SimulinkSupportPackageForArduinoHardware\AnalogInput\AnalogInput12Bit_model.slx</t>
  </si>
  <si>
    <t xml:space="preserve">C:\tmp\obfmodels\o891.slx</t>
  </si>
  <si>
    <t xml:space="preserve">Thu Oct 04 00:49:34 2018</t>
  </si>
  <si>
    <t xml:space="preserve">C:\work\data\SLNET\SLNET_GitHub\216240800\UWMatlab-master\MatlabLanguageSamples\SimulinkSupportPackageForArduinoHardware\AnalogOutput\AnalogOutput_model.slx</t>
  </si>
  <si>
    <t xml:space="preserve">C:\tmp\obfmodels\o892.slx</t>
  </si>
  <si>
    <t xml:space="preserve">Fri Dec 22 23:48:45 2017</t>
  </si>
  <si>
    <t xml:space="preserve">C:\work\data\SLNET\SLNET_GitHub\216240800\UWMatlab-master\MatlabLanguageSamples\SimulinkSupportPackageForArduinoHardware\DigitalInput\DigitalInput_model.slx</t>
  </si>
  <si>
    <t xml:space="preserve">C:\tmp\obfmodels\o893.slx</t>
  </si>
  <si>
    <t xml:space="preserve">Thu Dec 14 21:01:41 2017</t>
  </si>
  <si>
    <t xml:space="preserve">C:\work\data\SLNET\SLNET_GitHub\216240800\UWMatlab-master\MatlabLanguageSamples\SimulinkSupportPackageForArduinoHardware\DigitalOutput\DigitalOutput_model.slx</t>
  </si>
  <si>
    <t xml:space="preserve">C:\tmp\obfmodels\o894.slx</t>
  </si>
  <si>
    <t xml:space="preserve">Thu Dec 14 17:31:28 2017</t>
  </si>
  <si>
    <t xml:space="preserve">C:\work\data\SLNET\SLNET_GitHub\216240800\UWMatlab-master\MatlabLanguageSamples\SimulinkSupportPackageForArduinoHardware\SerialTransmit\SerialTransmit_model.slx</t>
  </si>
  <si>
    <t xml:space="preserve">C:\tmp\obfmodels\o895.slx</t>
  </si>
  <si>
    <t xml:space="preserve">Thu Dec 15 17:49:40 2016</t>
  </si>
  <si>
    <t xml:space="preserve">C:\work\data\SLNET\SLNET_GitHub\216240800\UWMatlab-master\MatlabLanguageSamples\SimulinkSupportPackageForArduinoHardware\TEST_RealTime\RealTime_model.slx</t>
  </si>
  <si>
    <t xml:space="preserve">C:\tmp\obfmodels\o896.slx</t>
  </si>
  <si>
    <t xml:space="preserve">Thu Dec 01 23:33:30 2016</t>
  </si>
  <si>
    <t xml:space="preserve">C:\work\data\SLNET\SLNET_GitHub\216240800\UWMatlab-master\MatlabLanguageSamples\Simulink\DSPSystemToolbox\EdgeDetector\TEST_EdgeDetector_model.slx</t>
  </si>
  <si>
    <t xml:space="preserve">C:\tmp\obfmodels\o897.slx</t>
  </si>
  <si>
    <t xml:space="preserve">Mon Jun 03 07:47:35 2019</t>
  </si>
  <si>
    <t xml:space="preserve">C:\work\data\SLNET\SLNET_GitHub\216240800\UWMatlab-master\MatlabLanguageSamples\Simulink\EnabledSubsystem\EnabledSubsystem_modelA.slx</t>
  </si>
  <si>
    <t xml:space="preserve">C:\tmp\obfmodels\o898.slx</t>
  </si>
  <si>
    <t xml:space="preserve">Fri Apr 19 19:44:14 2019</t>
  </si>
  <si>
    <t xml:space="preserve">C:\work\data\SLNET\SLNET_GitHub\216240800\UWMatlab-master\MatlabLanguageSamples\Simulink\EnabledSubsystem\EnabledSubsystem_modelB.slx</t>
  </si>
  <si>
    <t xml:space="preserve">C:\tmp\obfmodels\o899.slx</t>
  </si>
  <si>
    <t xml:space="preserve">Fri Apr 19 22:01:40 2019</t>
  </si>
  <si>
    <t xml:space="preserve">C:\work\data\SLNET\SLNET_GitHub\216240800\UWMatlab-master\MatlabLanguageSamples\Simulink\EnabledSubsystem\EnabledSubsystem_modelC.slx</t>
  </si>
  <si>
    <t xml:space="preserve">C:\tmp\obfmodels\o900.slx</t>
  </si>
  <si>
    <t xml:space="preserve">Fri Apr 19 22:40:08 2019</t>
  </si>
  <si>
    <t xml:space="preserve">C:\work\data\SLNET\SLNET_GitHub\216240800\UWMatlab-master\MatlabLanguageSamples\Simulink\LogicAndBitOperations\ShiftArithmetic\ShiftArithemetic_model.slx</t>
  </si>
  <si>
    <t xml:space="preserve">C:\tmp\obfmodels\o901.slx</t>
  </si>
  <si>
    <t xml:space="preserve">Tue Dec 27 21:29:22 2016</t>
  </si>
  <si>
    <t xml:space="preserve">C:\work\data\SLNET\SLNET_GitHub\216240800\UWMatlab-master\MatlabLanguageSamples\Simulink\MaskRadioButtons\MaskRadioButtons_library.slx</t>
  </si>
  <si>
    <t xml:space="preserve">C:\tmp\obfmodels\o902.slx</t>
  </si>
  <si>
    <t xml:space="preserve">Sat Jun 01 07:02:29 2019</t>
  </si>
  <si>
    <t xml:space="preserve">C:\work\data\SLNET\SLNET_GitHub\216240800\UWMatlab-master\MatlabLanguageSamples\Simulink\MaskRadioButtons\TEST_MaskRadioButtons_model.slx</t>
  </si>
  <si>
    <t xml:space="preserve">C:\tmp\obfmodels\o903.slx</t>
  </si>
  <si>
    <t xml:space="preserve">Sat Jun 01 06:32:18 2019</t>
  </si>
  <si>
    <t xml:space="preserve">C:\work\data\SLNET\SLNET_GitHub\216240800\UWMatlab-master\MatlabLanguageSamples\Simulink\Simulink3DAnimation\SimpleModel.slx</t>
  </si>
  <si>
    <t xml:space="preserve">C:\tmp\obfmodels\o904.slx</t>
  </si>
  <si>
    <t xml:space="preserve">Thu Jun 06 20:17:15 2019</t>
  </si>
  <si>
    <t xml:space="preserve">C:\work\data\SLNET\SLNET_GitHub\216240800\UWMatlab-master\UWMatlab\Simulink\UWAerospaceBlockset\UWAerospaceBlockset_Actuators.slx</t>
  </si>
  <si>
    <t xml:space="preserve">C:\tmp\obfmodels\o905.slx</t>
  </si>
  <si>
    <t xml:space="preserve">Wed Oct 08 21:10:44 2014</t>
  </si>
  <si>
    <t xml:space="preserve">C:\work\data\SLNET\SLNET_GitHub\216240800\UWMatlab-master\UWMatlab\Simulink\UWAerospaceBlockset\UWAerospaceBlockset_Aerodynamics.slx</t>
  </si>
  <si>
    <t xml:space="preserve">C:\tmp\obfmodels\o906.slx</t>
  </si>
  <si>
    <t xml:space="preserve">C:\work\data\SLNET\SLNET_GitHub\216240800\UWMatlab-master\UWMatlab\Simulink\UWAerospaceBlockset\UWAerospaceBlockset_Animation.slx</t>
  </si>
  <si>
    <t xml:space="preserve">C:\tmp\obfmodels\o907.slx</t>
  </si>
  <si>
    <t xml:space="preserve">Mon Apr 10 21:50:44 2017</t>
  </si>
  <si>
    <t xml:space="preserve">C:\work\data\SLNET\SLNET_GitHub\216240800\UWMatlab-master\UWMatlab\Simulink\UWAerospaceBlockset\UWAerospaceBlockset_Controllers.slx</t>
  </si>
  <si>
    <t xml:space="preserve">C:\tmp\obfmodels\o908.slx</t>
  </si>
  <si>
    <t xml:space="preserve">Mon Jun 10 05:58:50 2019</t>
  </si>
  <si>
    <t xml:space="preserve">C:\work\data\SLNET\SLNET_GitHub\216240800\UWMatlab-master\UWMatlab\Simulink\UWAerospaceBlockset\UWAerospaceBlockset_Environment.slx</t>
  </si>
  <si>
    <t xml:space="preserve">C:\tmp\obfmodels\o909.slx</t>
  </si>
  <si>
    <t xml:space="preserve">Thu Apr 18 21:22:01 2019</t>
  </si>
  <si>
    <t xml:space="preserve">C:\work\data\SLNET\SLNET_GitHub\216240800\UWMatlab-master\UWMatlab\Simulink\UWAerospaceBlockset\UWAerospaceBlockset_EquationsOfMotion.slx</t>
  </si>
  <si>
    <t xml:space="preserve">C:\tmp\obfmodels\o910.slx</t>
  </si>
  <si>
    <t xml:space="preserve">Fri Apr 19 22:58:07 2019</t>
  </si>
  <si>
    <t xml:space="preserve">C:\work\data\SLNET\SLNET_GitHub\216240800\UWMatlab-master\UWMatlab\Simulink\UWAerospaceBlockset\UWAerospaceBlockset_FlightParameters.slx</t>
  </si>
  <si>
    <t xml:space="preserve">C:\tmp\obfmodels\o911.slx</t>
  </si>
  <si>
    <t xml:space="preserve">Fri Apr 19 23:21:48 2019</t>
  </si>
  <si>
    <t xml:space="preserve">C:\work\data\SLNET\SLNET_GitHub\216240800\UWMatlab-master\UWMatlab\Simulink\UWAerospaceBlockset\UWAerospaceBlockset_GNC.slx</t>
  </si>
  <si>
    <t xml:space="preserve">C:\tmp\obfmodels\o912.slx</t>
  </si>
  <si>
    <t xml:space="preserve">C:\work\data\SLNET\SLNET_GitHub\216240800\UWMatlab-master\UWMatlab\Simulink\UWAerospaceBlockset\UWAerospaceBlockset_MassProperties.slx</t>
  </si>
  <si>
    <t xml:space="preserve">C:\tmp\obfmodels\o913.slx</t>
  </si>
  <si>
    <t xml:space="preserve">C:\work\data\SLNET\SLNET_GitHub\216240800\UWMatlab-master\UWMatlab\Simulink\UWAerospaceBlockset\UWAerospaceBlockset_Payloads.slx</t>
  </si>
  <si>
    <t xml:space="preserve">C:\tmp\obfmodels\o914.slx</t>
  </si>
  <si>
    <t xml:space="preserve">Tue Oct 21 12:28:15 2014</t>
  </si>
  <si>
    <t xml:space="preserve">C:\work\data\SLNET\SLNET_GitHub\216240800\UWMatlab-master\UWMatlab\Simulink\UWAerospaceBlockset\UWAerospaceBlockset_PilotModels.slx</t>
  </si>
  <si>
    <t xml:space="preserve">C:\tmp\obfmodels\o915.slx</t>
  </si>
  <si>
    <t xml:space="preserve">C:\work\data\SLNET\SLNET_GitHub\216240800\UWMatlab-master\UWMatlab\Simulink\UWAerospaceBlockset\UWAerospaceBlockset_Propulsion.slx</t>
  </si>
  <si>
    <t xml:space="preserve">C:\tmp\obfmodels\o916.slx</t>
  </si>
  <si>
    <t xml:space="preserve">C:\work\data\SLNET\SLNET_GitHub\216240800\UWMatlab-master\UWMatlab\Simulink\UWAerospaceBlockset\UWAerospaceBlockset_Utilities.slx</t>
  </si>
  <si>
    <t xml:space="preserve">C:\tmp\obfmodels\o917.slx</t>
  </si>
  <si>
    <t xml:space="preserve">Mon Jun 10 05:57:25 2019</t>
  </si>
  <si>
    <t xml:space="preserve">C:\work\data\SLNET\SLNET_GitHub\216240800\UWMatlab-master\UWMatlab\Simulink\UWAerospaceBlockset\AircraftModels\PlanarVehicle.slx</t>
  </si>
  <si>
    <t xml:space="preserve">C:\tmp\obfmodels\o918.slx</t>
  </si>
  <si>
    <t xml:space="preserve">Fri Jun 07 18:45:19 2019</t>
  </si>
  <si>
    <t xml:space="preserve">C:\work\data\SLNET\SLNET_GitHub\216240800\UWMatlab-master\UWMatlab\Simulink\UWAerospaceBlockset\AircraftModels\PlanarVehicle_R2017b.slx</t>
  </si>
  <si>
    <t xml:space="preserve">C:\tmp\obfmodels\o919.slx</t>
  </si>
  <si>
    <t xml:space="preserve">Fri Jun 21 00:58:53 2019</t>
  </si>
  <si>
    <t xml:space="preserve">C:\work\data\SLNET\SLNET_GitHub\216240800\UWMatlab-master\UWMatlab\Simulink\UWAerospaceBlockset\AircraftModels\QuadRotor.slx</t>
  </si>
  <si>
    <t xml:space="preserve">C:\tmp\obfmodels\o920.slx</t>
  </si>
  <si>
    <t xml:space="preserve">Thu Jun 13 00:40:14 2019</t>
  </si>
  <si>
    <t xml:space="preserve">C:\work\data\SLNET\SLNET_GitHub\216240800\UWMatlab-master\UWMatlab\Simulink\UWAerospaceBlockset\AircraftModels\RCAM.slx</t>
  </si>
  <si>
    <t xml:space="preserve">C:\tmp\obfmodels\o921.slx</t>
  </si>
  <si>
    <t xml:space="preserve">Mon Mar 25 17:15:16 2019</t>
  </si>
  <si>
    <t xml:space="preserve">C:\work\data\SLNET\SLNET_GitHub\216240800\UWMatlab-master\UWMatlab\Simulink\UWArduinoBlockset\UWArduinoBlockset_Due.slx</t>
  </si>
  <si>
    <t xml:space="preserve">C:\tmp\obfmodels\o922.slx</t>
  </si>
  <si>
    <t xml:space="preserve">Mon Oct 08 01:44:11 2018</t>
  </si>
  <si>
    <t xml:space="preserve">C:\work\data\SLNET\SLNET_GitHub\216240800\UWMatlab-master\UWMatlab\Simulink\UWControlsBlockset\UWControlsBlockset.slx</t>
  </si>
  <si>
    <t xml:space="preserve">C:\tmp\obfmodels\o923.slx</t>
  </si>
  <si>
    <t xml:space="preserve">Wed Jun 05 22:53:19 2019</t>
  </si>
  <si>
    <t xml:space="preserve">C:\work\data\SLNET\SLNET_GitHub\216240800\UWMatlab-master\UWMatlab\Simulink\UWMiscBlockset\UWMiscBlockset.slx</t>
  </si>
  <si>
    <t xml:space="preserve">C:\tmp\obfmodels\o924.slx</t>
  </si>
  <si>
    <t xml:space="preserve">Wed Nov 30 18:59:29 2016</t>
  </si>
  <si>
    <t xml:space="preserve">C:\work\data\SLNET\SLNET_GitHub\216240800\UWMatlab-master\UWMatlab\Simulink\UWSimulink3DAnimationBlockset\UWSimulink3DAnimationBlockset.slx</t>
  </si>
  <si>
    <t xml:space="preserve">C:\tmp\obfmodels\o925.slx</t>
  </si>
  <si>
    <t xml:space="preserve">Thu Jun 06 18:35:40 2019</t>
  </si>
  <si>
    <t xml:space="preserve">C:\work\data\SLNET\SLNET_GitHub\216240800\UWMatlab-master\UnitTests\Signal_Processing\timeseriesManipulator\TEST_PlotSignals_model.slx</t>
  </si>
  <si>
    <t xml:space="preserve">C:\tmp\obfmodels\o926.slx</t>
  </si>
  <si>
    <t xml:space="preserve">Sun May 31 09:41:16 2015</t>
  </si>
  <si>
    <t xml:space="preserve">C:\work\data\SLNET\SLNET_GitHub\216240800\UWMatlab-master\UnitTests\Signal_Processing\timeseriesManipulator\TEST_timeseriesManipulator_model.slx</t>
  </si>
  <si>
    <t xml:space="preserve">C:\tmp\obfmodels\o927.slx</t>
  </si>
  <si>
    <t xml:space="preserve">Sun May 31 09:51:36 2015</t>
  </si>
  <si>
    <t xml:space="preserve">C:\work\data\SLNET\SLNET_GitHub\216240800\UWMatlab-master\UnitTests\Simulink\UWAerospaceBlockset\AircraftModels\PlanarVehicle\TEST_PlanarVehicleVisualization\TEST_PlanarVehicleVisualization_model.slx</t>
  </si>
  <si>
    <t xml:space="preserve">C:\tmp\obfmodels\o928.slx</t>
  </si>
  <si>
    <t xml:space="preserve">Thu Jun 06 23:46:02 2019</t>
  </si>
  <si>
    <t xml:space="preserve">C:\work\data\SLNET\SLNET_GitHub\216240800\UWMatlab-master\UnitTests\Simulink\UWAerospaceBlockset\AircraftModels\PlanarVehicle\TEST_planar_vehicle\TEST_planar_vehicle_model.slx</t>
  </si>
  <si>
    <t xml:space="preserve">C:\tmp\obfmodels\o929.slx</t>
  </si>
  <si>
    <t xml:space="preserve">Thu Mar 28 05:05:50 2019</t>
  </si>
  <si>
    <t xml:space="preserve">C:\work\data\SLNET\SLNET_GitHub\216240800\UWMatlab-master\UnitTests\Simulink\UWAerospaceBlockset\AircraftModels\QuadRotor\TEST_InnerLoopController\TEST_InnerLoopController_model.slx</t>
  </si>
  <si>
    <t xml:space="preserve">C:\tmp\obfmodels\o930.slx</t>
  </si>
  <si>
    <t xml:space="preserve">Tue Jun 04 19:41:16 2019</t>
  </si>
  <si>
    <t xml:space="preserve">C:\work\data\SLNET\SLNET_GitHub\216240800\UWMatlab-master\UnitTests\Simulink\UWAerospaceBlockset\AircraftModels\QuadRotor\TEST_InputDecoupler\TEST_InputDecoupler_model.slx</t>
  </si>
  <si>
    <t xml:space="preserve">C:\tmp\obfmodels\o931.slx</t>
  </si>
  <si>
    <t xml:space="preserve">Sun Apr 28 07:18:22 2019</t>
  </si>
  <si>
    <t xml:space="preserve">C:\work\data\SLNET\SLNET_GitHub\216240800\UWMatlab-master\UnitTests\Simulink\UWAerospaceBlockset\AircraftModels\QuadRotor\TEST_JoystickQuad\TEST_JoystickQuad_model.slx</t>
  </si>
  <si>
    <t xml:space="preserve">C:\tmp\obfmodels\o932.slx</t>
  </si>
  <si>
    <t xml:space="preserve">Mon Apr 29 20:01:26 2019</t>
  </si>
  <si>
    <t xml:space="preserve">C:\work\data\SLNET\SLNET_GitHub\216240800\UWMatlab-master\UnitTests\Simulink\UWAerospaceBlockset\AircraftModels\QuadRotor\TEST_MotorMomentToVector\TEST_MotorMomentToVector_model.slx</t>
  </si>
  <si>
    <t xml:space="preserve">C:\tmp\obfmodels\o933.slx</t>
  </si>
  <si>
    <t xml:space="preserve">Fri Mar 22 22:30:42 2019</t>
  </si>
  <si>
    <t xml:space="preserve">C:\work\data\SLNET\SLNET_GitHub\216240800\UWMatlab-master\UnitTests\Simulink\UWAerospaceBlockset\AircraftModels\QuadRotor\TEST_QuadAeroForcesMoments\TEST_QuadAeroForcesMoments_model.slx</t>
  </si>
  <si>
    <t xml:space="preserve">C:\tmp\obfmodels\o934.slx</t>
  </si>
  <si>
    <t xml:space="preserve">Fri Apr 19 23:39:34 2019</t>
  </si>
  <si>
    <t xml:space="preserve">C:\work\data\SLNET\SLNET_GitHub\216240800\UWMatlab-master\UnitTests\Simulink\UWAerospaceBlockset\AircraftModels\QuadRotor\TEST_QuadRotorPlantModel\TEST_QuadRotorPlantModel_model.slx</t>
  </si>
  <si>
    <t xml:space="preserve">C:\tmp\obfmodels\o935.slx</t>
  </si>
  <si>
    <t xml:space="preserve">Fri Apr 19 00:45:02 2019</t>
  </si>
  <si>
    <t xml:space="preserve">C:\work\data\SLNET\SLNET_GitHub\216240800\UWMatlab-master\UnitTests\Simulink\UWAerospaceBlockset\AircraftModels\QuadRotor\TEST_QuadRotorVisA\TEST_QuadRotorVisA_model.slx</t>
  </si>
  <si>
    <t xml:space="preserve">C:\tmp\obfmodels\o936.slx</t>
  </si>
  <si>
    <t xml:space="preserve">Fri Mar 22 00:13:24 2019</t>
  </si>
  <si>
    <t xml:space="preserve">C:\work\data\SLNET\SLNET_GitHub\216240800\UWMatlab-master\UnitTests\Simulink\UWAerospaceBlockset\AircraftModels\QuadRotor\TEST_SimplePropulsionModel\TEST_SimplePropulsionModel_model.slx</t>
  </si>
  <si>
    <t xml:space="preserve">C:\tmp\obfmodels\o937.slx</t>
  </si>
  <si>
    <t xml:space="preserve">Thu Mar 28 17:06:31 2019</t>
  </si>
  <si>
    <t xml:space="preserve">C:\work\data\SLNET\SLNET_GitHub\216240800\UWMatlab-master\UnitTests\Simulink\UWAerospaceBlockset\AircraftModels\QuadRotor\TEST_SimpleQuadAerodynamics\TEST_SimpleQuadAerodynamics_model.slx</t>
  </si>
  <si>
    <t xml:space="preserve">C:\tmp\obfmodels\o938.slx</t>
  </si>
  <si>
    <t xml:space="preserve">Mon Mar 25 17:16:56 2019</t>
  </si>
  <si>
    <t xml:space="preserve">C:\work\data\SLNET\SLNET_GitHub\216240800\UWMatlab-master\UnitTests\Simulink\UWAerospaceBlockset\AircraftModels\QuadRotor\TEST_WaypointTrackingController\TEST_WaypointTrackingController_model.slx</t>
  </si>
  <si>
    <t xml:space="preserve">C:\tmp\obfmodels\o939.slx</t>
  </si>
  <si>
    <t xml:space="preserve">Tue May 21 16:55:42 2019</t>
  </si>
  <si>
    <t xml:space="preserve">C:\work\data\SLNET\SLNET_GitHub\216240800\UWMatlab-master\UnitTests\Simulink\UWAerospaceBlockset\AircraftModels\QuadRotor\Test_SingleMotor\TEST_SingleMotor_model.slx</t>
  </si>
  <si>
    <t xml:space="preserve">C:\tmp\obfmodels\o940.slx</t>
  </si>
  <si>
    <t xml:space="preserve">Fri Mar 22 19:14:22 2019</t>
  </si>
  <si>
    <t xml:space="preserve">C:\work\data\SLNET\SLNET_GitHub\216240800\UWMatlab-master\UnitTests\Simulink\UWAerospaceBlockset\UWAerospaceBlockset_Animation\TEST_VRML_visualization\TEST_VRML_visualization_model.slx</t>
  </si>
  <si>
    <t xml:space="preserve">C:\tmp\obfmodels\o941.slx</t>
  </si>
  <si>
    <t xml:space="preserve">Tue Mar 14 23:31:55 2017</t>
  </si>
  <si>
    <t xml:space="preserve">C:\work\data\SLNET\SLNET_GitHub\216240800\UWMatlab-master\UnitTests\Simulink\UWAerospaceBlockset\UWAerospaceBlockset_Animation\TEST_joystick\TEST_joystick_model.slx</t>
  </si>
  <si>
    <t xml:space="preserve">C:\tmp\obfmodels\o942.slx</t>
  </si>
  <si>
    <t xml:space="preserve">Thu Jan 17 18:52:08 2019</t>
  </si>
  <si>
    <t xml:space="preserve">C:\work\data\SLNET\SLNET_GitHub\216240800\UWMatlab-master\UnitTests\Simulink\UWAerospaceBlockset\UWAerospaceBlockset_Controllers\TEST_ABV_ControllerPlanar\TEST_model.slx</t>
  </si>
  <si>
    <t xml:space="preserve">C:\tmp\obfmodels\o943.slx</t>
  </si>
  <si>
    <t xml:space="preserve">Fri Jun 07 03:08:43 2019</t>
  </si>
  <si>
    <t xml:space="preserve">C:\work\data\SLNET\SLNET_GitHub\216240800\UWMatlab-master\UnitTests\Simulink\UWAerospaceBlockset\UWAerospaceBlockset_Controllers\TEST_FlightRouteManager\TEST_ABV_FlightRouteManager_model.slx</t>
  </si>
  <si>
    <t xml:space="preserve">C:\tmp\obfmodels\o944.slx</t>
  </si>
  <si>
    <t xml:space="preserve">Mon Jun 03 07:51:09 2019</t>
  </si>
  <si>
    <t xml:space="preserve">C:\work\data\SLNET\SLNET_GitHub\216240800\UWMatlab-master\UnitTests\Simulink\UWAerospaceBlockset\UWAerospaceBlockset_EquationsOfMotion\TEST_RelativeWind\TEST_RelativeWind_model.slx</t>
  </si>
  <si>
    <t xml:space="preserve">C:\tmp\obfmodels\o945.slx</t>
  </si>
  <si>
    <t xml:space="preserve">Fri Apr 19 22:48:44 2019</t>
  </si>
  <si>
    <t xml:space="preserve">C:\work\data\SLNET\SLNET_GitHub\216240800\UWMatlab-master\UnitTests\Simulink\UWAerospaceBlockset\UWAerospaceBlockset_FlightParameters\TEST_alphaBetaVaQ\TEST_UWAerospaceBlockset_FlightParameters_alphaBetaVaQ_model.slx</t>
  </si>
  <si>
    <t xml:space="preserve">C:\tmp\obfmodels\o946.slx</t>
  </si>
  <si>
    <t xml:space="preserve">Tue Mar 26 04:26:36 2019</t>
  </si>
  <si>
    <t xml:space="preserve">C:\work\data\SLNET\SLNET_GitHub\216240800\UWMatlab-master\UnitTests\Simulink\UWAerospaceBlockset\UWAerospaceBlockset_Utilities\TEST_C_1_NED\TEST_C_1_NED_model.slx</t>
  </si>
  <si>
    <t xml:space="preserve">C:\tmp\obfmodels\o947.slx</t>
  </si>
  <si>
    <t xml:space="preserve">Thu Apr 18 19:41:46 2019</t>
  </si>
  <si>
    <t xml:space="preserve">C:\work\data\SLNET\SLNET_GitHub\216240800\UWMatlab-master\UnitTests\Simulink\UWAerospaceBlockset\UWAerospaceBlockset_Utilities\TEST_C_2_1\TEST_C_2_1_model.slx</t>
  </si>
  <si>
    <t xml:space="preserve">C:\tmp\obfmodels\o948.slx</t>
  </si>
  <si>
    <t xml:space="preserve">Thu Apr 18 19:54:11 2019</t>
  </si>
  <si>
    <t xml:space="preserve">C:\work\data\SLNET\SLNET_GitHub\216240800\UWMatlab-master\UnitTests\Simulink\UWAerospaceBlockset\UWAerospaceBlockset_Utilities\TEST_C_b_2\TEST_C_b_2_model.slx</t>
  </si>
  <si>
    <t xml:space="preserve">C:\tmp\obfmodels\o949.slx</t>
  </si>
  <si>
    <t xml:space="preserve">Thu Apr 18 19:57:07 2019</t>
  </si>
  <si>
    <t xml:space="preserve">C:\work\data\SLNET\SLNET_GitHub\216240800\UWMatlab-master\UnitTests\Simulink\UWAerospaceBlockset\UWAerospaceBlockset_Utilities\TEST_C_b_NED\TEST_C_b_NED_model.slx</t>
  </si>
  <si>
    <t xml:space="preserve">C:\tmp\obfmodels\o950.slx</t>
  </si>
  <si>
    <t xml:space="preserve">Thu Apr 18 20:26:26 2019</t>
  </si>
  <si>
    <t xml:space="preserve">C:\work\data\SLNET\SLNET_GitHub\216240800\UWMatlab-master\UnitTests\Simulink\UWAerospaceBlockset\UWAerospaceBlockset_Utilities\TEST_C_b_w\TEST_C_b_w_model.slx</t>
  </si>
  <si>
    <t xml:space="preserve">C:\tmp\obfmodels\o951.slx</t>
  </si>
  <si>
    <t xml:space="preserve">Thu Apr 18 20:45:33 2019</t>
  </si>
  <si>
    <t xml:space="preserve">C:\work\data\SLNET\SLNET_GitHub\216240800\UWMatlab-master\UnitTests\Simulink\UWAerospaceBlockset\UWAerospaceBlockset_Utilities\TEST_C_s_b\TEST_C_s_b_model.slx</t>
  </si>
  <si>
    <t xml:space="preserve">C:\tmp\obfmodels\o952.slx</t>
  </si>
  <si>
    <t xml:space="preserve">Thu Apr 18 04:50:21 2019</t>
  </si>
  <si>
    <t xml:space="preserve">C:\work\data\SLNET\SLNET_GitHub\216240800\UWMatlab-master\UnitTests\Simulink\UWAerospaceBlockset\UWAerospaceBlockset_Utilities\TEST_C_w_s\TEST_C_w_s_model.slx</t>
  </si>
  <si>
    <t xml:space="preserve">C:\tmp\obfmodels\o953.slx</t>
  </si>
  <si>
    <t xml:space="preserve">Thu Apr 18 06:27:32 2019</t>
  </si>
  <si>
    <t xml:space="preserve">C:\work\data\SLNET\SLNET_GitHub\216240800\UWMatlab-master\UnitTests\Simulink\UWAerospaceBlockset\UWAerospaceBlockset_Utilities\TEST_CalculateCourseAngle\TEST_CalculateCourseAngle_model.slx</t>
  </si>
  <si>
    <t xml:space="preserve">C:\tmp\obfmodels\o954.slx</t>
  </si>
  <si>
    <t xml:space="preserve">Wed Jun 05 22:45:14 2019</t>
  </si>
  <si>
    <t xml:space="preserve">C:\work\data\SLNET\SLNET_GitHub\216240800\UWMatlab-master\UnitTests\Simulink\UWArduinoBlockset\UWArduinoBlockset_Due\TEST_AnalogInput_ABV\TEST_model.slx</t>
  </si>
  <si>
    <t xml:space="preserve">C:\tmp\obfmodels\o955.slx</t>
  </si>
  <si>
    <t xml:space="preserve">Wed Aug 08 20:30:47 2018</t>
  </si>
  <si>
    <t xml:space="preserve">C:\work\data\SLNET\SLNET_GitHub\216240800\UWMatlab-master\UnitTests\Simulink\UWArduinoBlockset\UWArduinoBlockset_Due\TEST_AnalogOutAfter2_ABV\TEST_model.slx</t>
  </si>
  <si>
    <t xml:space="preserve">C:\tmp\obfmodels\o956.slx</t>
  </si>
  <si>
    <t xml:space="preserve">Wed Jan 03 23:13:33 2018</t>
  </si>
  <si>
    <t xml:space="preserve">C:\work\data\SLNET\SLNET_GitHub\216240800\UWMatlab-master\UnitTests\Simulink\UWArduinoBlockset\UWArduinoBlockset_Due\TEST_AnalogOutAfter3_ABV\TEST_model.slx</t>
  </si>
  <si>
    <t xml:space="preserve">C:\tmp\obfmodels\o957.slx</t>
  </si>
  <si>
    <t xml:space="preserve">Fri Dec 15 00:26:24 2017</t>
  </si>
  <si>
    <t xml:space="preserve">C:\work\data\SLNET\SLNET_GitHub\216240800\UWMatlab-master\UnitTests\Simulink\UWArduinoBlockset\UWArduinoBlockset_Due\TEST_AnalogOutAfter_ABV\TEST_model.slx</t>
  </si>
  <si>
    <t xml:space="preserve">C:\tmp\obfmodels\o958.slx</t>
  </si>
  <si>
    <t xml:space="preserve">Wed Aug 08 20:02:24 2018</t>
  </si>
  <si>
    <t xml:space="preserve">C:\work\data\SLNET\SLNET_GitHub\216240800\UWMatlab-master\UnitTests\Simulink\UWArduinoBlockset\UWArduinoBlockset_Due\TEST_ChangeAnalog_ABV\TEST_model.slx</t>
  </si>
  <si>
    <t xml:space="preserve">C:\tmp\obfmodels\o959.slx</t>
  </si>
  <si>
    <t xml:space="preserve">Wed Dec 28 19:09:53 2016</t>
  </si>
  <si>
    <t xml:space="preserve">C:\work\data\SLNET\SLNET_GitHub\216240800\UWMatlab-master\UnitTests\Simulink\UWArduinoBlockset\UWArduinoBlockset_Due\TEST_ForwardBiasingCircuitOutput\TEST_model.slx</t>
  </si>
  <si>
    <t xml:space="preserve">C:\tmp\obfmodels\o960.slx</t>
  </si>
  <si>
    <t xml:space="preserve">Mon Nov 21 20:55:15 2016</t>
  </si>
  <si>
    <t xml:space="preserve">C:\work\data\SLNET\SLNET_GitHub\216240800\UWMatlab-master\UnitTests\Simulink\UWArduinoBlockset\UWArduinoBlockset_Due\TEST_IncrementalEncoder\TEST_model.slx</t>
  </si>
  <si>
    <t xml:space="preserve">C:\tmp\obfmodels\o961.slx</t>
  </si>
  <si>
    <t xml:space="preserve">Mon Nov 28 21:46:35 2016</t>
  </si>
  <si>
    <t xml:space="preserve">C:\work\data\SLNET\SLNET_GitHub\216240800\UWMatlab-master\UnitTests\Simulink\UWArduinoBlockset\UWArduinoBlockset_Due\TEST_LS7366\LS7366_model.slx</t>
  </si>
  <si>
    <t xml:space="preserve">C:\tmp\obfmodels\o962.slx</t>
  </si>
  <si>
    <t xml:space="preserve">Wed Jan 03 23:38:31 2018</t>
  </si>
  <si>
    <t xml:space="preserve">C:\work\data\SLNET\SLNET_GitHub\216240800\UWMatlab-master\UnitTests\Simulink\UWArduinoBlockset\UWArduinoBlockset_Due\TEST_uint16ToDACVoltage\TEST_model.slx</t>
  </si>
  <si>
    <t xml:space="preserve">C:\tmp\obfmodels\o963.slx</t>
  </si>
  <si>
    <t xml:space="preserve">Mon Nov 21 20:12:06 2016</t>
  </si>
  <si>
    <t xml:space="preserve">C:\work\data\SLNET\SLNET_GitHub\216240800\UWMatlab-master\UnitTests\Simulink\UWControlsBlockset\TEST_PseudoDerivative\TEST_PseudoDerivative_model.slx</t>
  </si>
  <si>
    <t xml:space="preserve">C:\tmp\obfmodels\o964.slx</t>
  </si>
  <si>
    <t xml:space="preserve">Wed Jun 05 23:42:23 2019</t>
  </si>
  <si>
    <t xml:space="preserve">C:\work\data\SLNET\SLNET_GitHub\21655911\Stateflow_examples-master\Stateflow_Mealy_example.slx</t>
  </si>
  <si>
    <t xml:space="preserve">C:\tmp\obfmodels\o965.slx</t>
  </si>
  <si>
    <t xml:space="preserve">Fri Jul 11 15:16:39 2014</t>
  </si>
  <si>
    <t xml:space="preserve">C:\work\data\SLNET\SLNET_GitHub\21655911\Stateflow_examples-master\Stateflow_Moore_example.slx</t>
  </si>
  <si>
    <t xml:space="preserve">C:\tmp\obfmodels\o966.slx</t>
  </si>
  <si>
    <t xml:space="preserve">Fri Jul 11 15:20:39 2014</t>
  </si>
  <si>
    <t xml:space="preserve">C:\work\data\SLNET\SLNET_GitHub\221499185\beginning-matlab-and-simulink-master\Chapter_5\Ex1_Arithmetic_operations.slx</t>
  </si>
  <si>
    <t xml:space="preserve">C:\tmp\obfmodels\o967.slx</t>
  </si>
  <si>
    <t xml:space="preserve">Sun Aug 25 21:41:14 2019</t>
  </si>
  <si>
    <t xml:space="preserve">C:\work\data\SLNET\SLNET_GitHub\221499185\beginning-matlab-and-simulink-master\Chapter_5\Ex2_MATRIX_operations.slx</t>
  </si>
  <si>
    <t xml:space="preserve">C:\tmp\obfmodels\o968.slx</t>
  </si>
  <si>
    <t xml:space="preserve">Sat Aug 10 03:36:01 2019</t>
  </si>
  <si>
    <t xml:space="preserve">C:\work\data\SLNET\SLNET_GitHub\221499185\beginning-matlab-and-simulink-master\Chapter_5\Ex3_Function_Compute.slx</t>
  </si>
  <si>
    <t xml:space="preserve">C:\tmp\obfmodels\o969.slx</t>
  </si>
  <si>
    <t xml:space="preserve">Sat Aug 10 17:50:23 2019</t>
  </si>
  <si>
    <t xml:space="preserve">C:\work\data\SLNET\SLNET_GitHub\221499185\beginning-matlab-and-simulink-master\Chapter_5\Ex3_Function_Compute_In_Out.slx</t>
  </si>
  <si>
    <t xml:space="preserve">C:\tmp\obfmodels\o970.slx</t>
  </si>
  <si>
    <t xml:space="preserve">Sun Aug 11 01:00:57 2019</t>
  </si>
  <si>
    <t xml:space="preserve">C:\work\data\SLNET\SLNET_GitHub\221499185\beginning-matlab-and-simulink-master\Chapter_5\Ex3_Function_Compute_Simple.slx</t>
  </si>
  <si>
    <t xml:space="preserve">C:\tmp\obfmodels\o971.slx</t>
  </si>
  <si>
    <t xml:space="preserve">Sun Aug 11 00:15:58 2019</t>
  </si>
  <si>
    <t xml:space="preserve">C:\work\data\SLNET\SLNET_GitHub\221499185\beginning-matlab-and-simulink-master\Chapter_5\Ex4_Discrete_Continuous_Sys.slx</t>
  </si>
  <si>
    <t xml:space="preserve">C:\tmp\obfmodels\o972.slx</t>
  </si>
  <si>
    <t xml:space="preserve">Sun Aug 11 03:06:48 2019</t>
  </si>
  <si>
    <t xml:space="preserve">C:\work\data\SLNET\SLNET_GitHub\221499185\beginning-matlab-and-simulink-master\Chapter_5\Ex5_Function_PULSE.slx</t>
  </si>
  <si>
    <t xml:space="preserve">C:\tmp\obfmodels\o973.slx</t>
  </si>
  <si>
    <t xml:space="preserve">Sun Aug 11 22:58:02 2019</t>
  </si>
  <si>
    <t xml:space="preserve">C:\work\data\SLNET\SLNET_GitHub\221499185\beginning-matlab-and-simulink-master\Chapter_7\Det_Inv_Polynom_Quad__MATRICES.slx</t>
  </si>
  <si>
    <t xml:space="preserve">C:\tmp\obfmodels\o974.slx</t>
  </si>
  <si>
    <t xml:space="preserve">Sat Aug 24 22:55:15 2019</t>
  </si>
  <si>
    <t xml:space="preserve">C:\work\data\SLNET\SLNET_GitHub\221499185\beginning-matlab-and-simulink-master\Chapter_7\Polynomial_Solver.slx</t>
  </si>
  <si>
    <t xml:space="preserve">C:\tmp\obfmodels\o975.slx</t>
  </si>
  <si>
    <t xml:space="preserve">Sun Aug 25 04:10:08 2019</t>
  </si>
  <si>
    <t xml:space="preserve">C:\work\data\SLNET\SLNET_GitHub\22338594\RaspberryPiRobot-master\FindTarget.slx</t>
  </si>
  <si>
    <t xml:space="preserve">C:\tmp\obfmodels\o976.slx</t>
  </si>
  <si>
    <t xml:space="preserve">Mon Jul 28 13:11:13 2014</t>
  </si>
  <si>
    <t xml:space="preserve">C:\work\data\SLNET\SLNET_GitHub\223755551\power-electronics-simulations-master\src\batterycharger.slx</t>
  </si>
  <si>
    <t xml:space="preserve">C:\tmp\obfmodels\o977.slx</t>
  </si>
  <si>
    <t xml:space="preserve">Mon Nov 25 09:47:42 2019</t>
  </si>
  <si>
    <t xml:space="preserve">C:\work\data\SLNET\SLNET_GitHub\223755551\power-electronics-simulations-master\src\singlephasefullwavecontrolledrectifier.slx</t>
  </si>
  <si>
    <t xml:space="preserve">C:\tmp\obfmodels\o978.slx</t>
  </si>
  <si>
    <t xml:space="preserve">Sat Dec 14 10:59:25 2019</t>
  </si>
  <si>
    <t xml:space="preserve">C:\work\data\SLNET\SLNET_GitHub\223755551\power-electronics-simulations-master\src\singlephasehalfwavecontrolledrectifier.slx</t>
  </si>
  <si>
    <t xml:space="preserve">C:\tmp\obfmodels\o979.slx</t>
  </si>
  <si>
    <t xml:space="preserve">Fri Dec 13 15:51:49 2019</t>
  </si>
  <si>
    <t xml:space="preserve">C:\work\data\SLNET\SLNET_GitHub\223755551\power-electronics-simulations-master\src\threephasefullwaverectifier.slx</t>
  </si>
  <si>
    <t xml:space="preserve">C:\tmp\obfmodels\o980.slx</t>
  </si>
  <si>
    <t xml:space="preserve">Sat Nov 23 20:57:42 2019</t>
  </si>
  <si>
    <t xml:space="preserve">C:\work\data\SLNET\SLNET_GitHub\223755551\power-electronics-simulations-master\src\threephasehalfwavecontrolledrectifier.slx</t>
  </si>
  <si>
    <t xml:space="preserve">C:\tmp\obfmodels\o981.slx</t>
  </si>
  <si>
    <t xml:space="preserve">Sat Dec 14 10:22:04 2019</t>
  </si>
  <si>
    <t xml:space="preserve">C:\work\data\SLNET\SLNET_GitHub\225226217\Simulink-Controls-Testbed-master\SporadicImpulse_6DOF.slx</t>
  </si>
  <si>
    <t xml:space="preserve">C:\tmp\obfmodels\o982.slx</t>
  </si>
  <si>
    <t xml:space="preserve">Fri Dec 06 18:03:39 2019</t>
  </si>
  <si>
    <t xml:space="preserve">C:\work\data\SLNET\SLNET_GitHub\225226217\Simulink-Controls-Testbed-master\SporadicImpulse_Trajectory_Tests.slx</t>
  </si>
  <si>
    <t xml:space="preserve">C:\tmp\obfmodels\o983.slx</t>
  </si>
  <si>
    <t xml:space="preserve">Fri Dec 06 02:23:59 2019</t>
  </si>
  <si>
    <t xml:space="preserve">C:\work\data\SLNET\SLNET_GitHub\225226217\Simulink-Controls-Testbed-master\example_3DOF.slx</t>
  </si>
  <si>
    <t xml:space="preserve">C:\tmp\obfmodels\o984.slx</t>
  </si>
  <si>
    <t xml:space="preserve">Sun Dec 01 21:58:33 2019</t>
  </si>
  <si>
    <t xml:space="preserve">C:\work\data\SLNET\SLNET_GitHub\225226217\Simulink-Controls-Testbed-master\example_3DOF_2.slx</t>
  </si>
  <si>
    <t xml:space="preserve">C:\tmp\obfmodels\o985.slx</t>
  </si>
  <si>
    <t xml:space="preserve">Mon Dec 02 20:27:55 2019</t>
  </si>
  <si>
    <t xml:space="preserve">C:\work\data\SLNET\SLNET_GitHub\225226217\Simulink-Controls-Testbed-master\example_6DOF.slx</t>
  </si>
  <si>
    <t xml:space="preserve">C:\tmp\obfmodels\o986.slx</t>
  </si>
  <si>
    <t xml:space="preserve">Sun Dec 01 21:44:35 2019</t>
  </si>
  <si>
    <t xml:space="preserve">C:\work\data\SLNET\SLNET_GitHub\225357093\v2b-master\v2b_lib.slx</t>
  </si>
  <si>
    <t xml:space="preserve">C:\tmp\obfmodels\o987.slx</t>
  </si>
  <si>
    <t xml:space="preserve">Fri Nov 29 13:12:34 2019</t>
  </si>
  <si>
    <t xml:space="preserve">C:\work\data\SLNET\SLNET_GitHub\225357093\v2b-master\v2b_test.slx</t>
  </si>
  <si>
    <t xml:space="preserve">C:\tmp\obfmodels\o988.slx</t>
  </si>
  <si>
    <t xml:space="preserve">Mon Dec 02 12:07:23 2019</t>
  </si>
  <si>
    <t xml:space="preserve">C:\work\data\SLNET\SLNET_GitHub\225390839\2D_SFCL_Simulink-master\rSFCL_GitHub_Sim.slx</t>
  </si>
  <si>
    <t xml:space="preserve">C:\tmp\obfmodels\o989.slx</t>
  </si>
  <si>
    <t xml:space="preserve">Mon Dec 02 15:22:31 2019</t>
  </si>
  <si>
    <t xml:space="preserve">C:\work\data\SLNET\SLNET_GitHub\22542401\Remote-Robot-Simulink-master\simulink\Target.slx</t>
  </si>
  <si>
    <t xml:space="preserve">C:\tmp\obfmodels\o990.slx</t>
  </si>
  <si>
    <t xml:space="preserve">Fri Apr 11 23:36:44 2014</t>
  </si>
  <si>
    <t xml:space="preserve">C:\work\data\SLNET\SLNET_GitHub\228030852\modelling_and_control_of_manipulators-master\4-ADAMS\Simlink_ADAMS1.slx</t>
  </si>
  <si>
    <t xml:space="preserve">C:\tmp\obfmodels\o991.slx</t>
  </si>
  <si>
    <t xml:space="preserve">Tue Nov 14 10:51:11 2017</t>
  </si>
  <si>
    <t xml:space="preserve">C:\work\data\SLNET\SLNET_GitHub\228030852\modelling_and_control_of_manipulators-master\4-ADAMS\Simlink_ADAMS_BONUS.slx</t>
  </si>
  <si>
    <t xml:space="preserve">C:\tmp\obfmodels\o992.slx</t>
  </si>
  <si>
    <t xml:space="preserve">Tue Nov 14 12:05:45 2017</t>
  </si>
  <si>
    <t xml:space="preserve">C:\work\data\SLNET\SLNET_GitHub\228030852\modelling_and_control_of_manipulators-master\4-ADAMS\adams_sys_.slx</t>
  </si>
  <si>
    <t xml:space="preserve">C:\tmp\obfmodels\o993.slx</t>
  </si>
  <si>
    <t xml:space="preserve">Tue Nov 14 10:50:47 2017</t>
  </si>
  <si>
    <t xml:space="preserve">C:\work\data\SLNET\SLNET_GitHub\228427943\CAN-device-driver-mcp2515-for-Arduino-and-Raspberry-Pi-Dual-CAN-Support-master\CAN device driver mcp2515 for Arduino and Raspberry Pi\mcp2515\blocks\mcp2515lib.slx</t>
  </si>
  <si>
    <t xml:space="preserve">C:\tmp\obfmodels\o994.slx</t>
  </si>
  <si>
    <t xml:space="preserve">Sat Jan 12 10:25:43 2019</t>
  </si>
  <si>
    <t xml:space="preserve">C:\work\data\SLNET\SLNET_GitHub\228427943\CAN-device-driver-mcp2515-for-Arduino-and-Raspberry-Pi-Dual-CAN-Support-master\CAN device driver mcp2515 for Arduino and Raspberry Pi\mcp2515\example\arduino_CAN_Echo.slx</t>
  </si>
  <si>
    <t xml:space="preserve">C:\tmp\obfmodels\o995.slx</t>
  </si>
  <si>
    <t xml:space="preserve">Wed Oct 04 07:47:48 2017</t>
  </si>
  <si>
    <t xml:space="preserve">C:\work\data\SLNET\SLNET_GitHub\228427943\CAN-device-driver-mcp2515-for-Arduino-and-Raspberry-Pi-Dual-CAN-Support-master\CAN device driver mcp2515 for Arduino and Raspberry Pi\mcp2515\example\raspi_CAN_SendRecieve.slx</t>
  </si>
  <si>
    <t xml:space="preserve">C:\tmp\obfmodels\o996.slx</t>
  </si>
  <si>
    <t xml:space="preserve">Wed Oct 18 11:29:52 2017</t>
  </si>
  <si>
    <t xml:space="preserve">C:\work\data\SLNET\SLNET_GitHub\228431862\simulink-telecommunications-master\exercise-2\exercise.slx</t>
  </si>
  <si>
    <t xml:space="preserve">C:\tmp\obfmodels\o997.slx</t>
  </si>
  <si>
    <t xml:space="preserve">C:\work\data\SLNET\SLNET_GitHub\228431862\simulink-telecommunications-master\exercise-3\exercise.slx</t>
  </si>
  <si>
    <t xml:space="preserve">C:\tmp\obfmodels\o998.slx</t>
  </si>
  <si>
    <t xml:space="preserve">Tue Dec 17 16:52:11 2019</t>
  </si>
  <si>
    <t xml:space="preserve">C:\work\data\SLNET\SLNET_GitHub\24437619\matudp-master\sandbox\packetCat.slx</t>
  </si>
  <si>
    <t xml:space="preserve">C:\tmp\obfmodels\o999.slx</t>
  </si>
  <si>
    <t xml:space="preserve">Tue Jul 28 02:02:38 2015</t>
  </si>
  <si>
    <t xml:space="preserve">C:\work\data\SLNET\SLNET_GitHub\24437619\matudp-master\sandbox\testNoCopy.slx</t>
  </si>
  <si>
    <t xml:space="preserve">C:\tmp\obfmodels\o1000.slx</t>
  </si>
  <si>
    <t xml:space="preserve">Fri Jul 31 07:49:25 2015</t>
  </si>
  <si>
    <t xml:space="preserve">C:\work\data\SLNET\SLNET_GitHub\24437619\matudp-master\simulink\libBusSerialize.slx</t>
  </si>
  <si>
    <t xml:space="preserve">C:\tmp\obfmodels\o1001.slx</t>
  </si>
  <si>
    <t xml:space="preserve">Wed Jul 13 20:45:25 2016</t>
  </si>
  <si>
    <t xml:space="preserve">C:\work\data\SLNET\SLNET_GitHub\24437619\matudp-master\simulink\libBusSerializeOurs.slx</t>
  </si>
  <si>
    <t xml:space="preserve">C:\tmp\obfmodels\o1002.slx</t>
  </si>
  <si>
    <t xml:space="preserve">Wed Nov 04 20:53:26 2015</t>
  </si>
  <si>
    <t xml:space="preserve">C:\work\data\SLNET\SLNET_GitHub\24437619\matudp-master\simulink\libMatUdp.slx</t>
  </si>
  <si>
    <t xml:space="preserve">C:\tmp\obfmodels\o1003.slx</t>
  </si>
  <si>
    <t xml:space="preserve">Tue Jul 28 02:24:01 2015</t>
  </si>
  <si>
    <t xml:space="preserve">C:\work\data\SLNET\SLNET_GitHub\24437619\matudp-master\simulink\cerebus\libCerebusParseInC.slx</t>
  </si>
  <si>
    <t xml:space="preserve">C:\tmp\obfmodels\o1004.slx</t>
  </si>
  <si>
    <t xml:space="preserve">Thu Aug 27 21:28:30 2015</t>
  </si>
  <si>
    <t xml:space="preserve">C:\work\data\SLNET\SLNET_GitHub\24437619\matudp-master\simulink\cerebus\testCerebusParseInC\testCerebusParseInC.slx</t>
  </si>
  <si>
    <t xml:space="preserve">C:\tmp\obfmodels\o1005.slx</t>
  </si>
  <si>
    <t xml:space="preserve">Wed Jul 13 20:41:25 2016</t>
  </si>
  <si>
    <t xml:space="preserve">C:\work\data\SLNET\SLNET_GitHub\24437619\matudp-master\simulink\cerebus\testCerebusParseInC\testNetworkParseInC.slx</t>
  </si>
  <si>
    <t xml:space="preserve">C:\tmp\obfmodels\o1006.slx</t>
  </si>
  <si>
    <t xml:space="preserve">Wed Jul 13 20:19:59 2016</t>
  </si>
  <si>
    <t xml:space="preserve">C:\work\data\SLNET\SLNET_GitHub\24437619\matudp-master\simulink\testing\testBusArray.slx</t>
  </si>
  <si>
    <t xml:space="preserve">C:\tmp\obfmodels\o1007.slx</t>
  </si>
  <si>
    <t xml:space="preserve">Sat Jul 05 18:26:13 2014</t>
  </si>
  <si>
    <t xml:space="preserve">C:\work\data\SLNET\SLNET_GitHub\24437619\matudp-master\simulink\testing\testBusMemory.slx</t>
  </si>
  <si>
    <t xml:space="preserve">C:\tmp\obfmodels\o1008.slx</t>
  </si>
  <si>
    <t xml:space="preserve">Wed Jul 16 13:17:54 2014</t>
  </si>
  <si>
    <t xml:space="preserve">C:\work\data\SLNET\SLNET_GitHub\24437619\matudp-master\simulink\testing\testDataLogger.slx</t>
  </si>
  <si>
    <t xml:space="preserve">C:\tmp\obfmodels\o1009.slx</t>
  </si>
  <si>
    <t xml:space="preserve">Thu May 08 15:01:58 2014</t>
  </si>
  <si>
    <t xml:space="preserve">C:\work\data\SLNET\SLNET_GitHub\24437619\matudp-master\simulink\testing\testDataLoggerLocal.slx</t>
  </si>
  <si>
    <t xml:space="preserve">C:\tmp\obfmodels\o1010.slx</t>
  </si>
  <si>
    <t xml:space="preserve">Fri May 09 20:58:58 2014</t>
  </si>
  <si>
    <t xml:space="preserve">C:\work\data\SLNET\SLNET_GitHub\24437619\matudp-master\simulink\testing\testDeserialize.slx</t>
  </si>
  <si>
    <t xml:space="preserve">C:\tmp\obfmodels\o1011.slx</t>
  </si>
  <si>
    <t xml:space="preserve">Sat Jun 14 16:58:10 2014</t>
  </si>
  <si>
    <t xml:space="preserve">C:\work\data\SLNET\SLNET_GitHub\24437619\matudp-master\simulink\testing\testEnabledSubsystem.slx</t>
  </si>
  <si>
    <t xml:space="preserve">C:\tmp\obfmodels\o1012.slx</t>
  </si>
  <si>
    <t xml:space="preserve">Fri Jun 13 19:20:53 2014</t>
  </si>
  <si>
    <t xml:space="preserve">C:\work\data\SLNET\SLNET_GitHub\24437619\matudp-master\simulink\testing\testForEach.slx</t>
  </si>
  <si>
    <t xml:space="preserve">C:\tmp\obfmodels\o1013.slx</t>
  </si>
  <si>
    <t xml:space="preserve">Mon Jun 09 16:10:03 2014</t>
  </si>
  <si>
    <t xml:space="preserve">C:\work\data\SLNET\SLNET_GitHub\24437619\matudp-master\simulink\testing\testHoldUntil.slx</t>
  </si>
  <si>
    <t xml:space="preserve">C:\tmp\obfmodels\o1014.slx</t>
  </si>
  <si>
    <t xml:space="preserve">Sat Jul 05 21:23:55 2014</t>
  </si>
  <si>
    <t xml:space="preserve">C:\work\data\SLNET\SLNET_GitHub\24437619\matudp-master\simulink\testing\testPacketSend.slx</t>
  </si>
  <si>
    <t xml:space="preserve">C:\tmp\obfmodels\o1015.slx</t>
  </si>
  <si>
    <t xml:space="preserve">Thu May 08 14:50:22 2014</t>
  </si>
  <si>
    <t xml:space="preserve">C:\work\data\SLNET\SLNET_GitHub\24437619\matudp-master\simulink\testing\testSerializedParams.slx</t>
  </si>
  <si>
    <t xml:space="preserve">C:\tmp\obfmodels\o1016.slx</t>
  </si>
  <si>
    <t xml:space="preserve">Thu Jun 26 17:14:40 2014</t>
  </si>
  <si>
    <t xml:space="preserve">C:\work\data\SLNET\SLNET_GitHub\24437619\matudp-master\simulink\testing\testSerializedParamsNew.slx</t>
  </si>
  <si>
    <t xml:space="preserve">C:\tmp\obfmodels\o1017.slx</t>
  </si>
  <si>
    <t xml:space="preserve">Tue Sep 23 13:22:25 2014</t>
  </si>
  <si>
    <t xml:space="preserve">C:\work\data\SLNET\SLNET_GitHub\24437619\matudp-master\simulink\testing\testStateflow.slx</t>
  </si>
  <si>
    <t xml:space="preserve">C:\tmp\obfmodels\o1018.slx</t>
  </si>
  <si>
    <t xml:space="preserve">Thu Jul 10 18:36:19 2014</t>
  </si>
  <si>
    <t xml:space="preserve">C:\work\data\SLNET\SLNET_GitHub\24437619\matudp-master\simulink\testing\testTriggerBuffer.slx</t>
  </si>
  <si>
    <t xml:space="preserve">C:\tmp\obfmodels\o1019.slx</t>
  </si>
  <si>
    <t xml:space="preserve">Fri Jul 11 15:39:06 2014</t>
  </si>
  <si>
    <t xml:space="preserve">C:\work\data\SLNET\SLNET_GitHub\24437619\matudp-master\simulink\testing\testTriggerToPulse.slx</t>
  </si>
  <si>
    <t xml:space="preserve">C:\tmp\obfmodels\o1020.slx</t>
  </si>
  <si>
    <t xml:space="preserve">Sun Jul 06 20:18:50 2014</t>
  </si>
  <si>
    <t xml:space="preserve">C:\work\data\SLNET\SLNET_GitHub\25926236\massif-master\releng\hu.bme.mit.massif.simulink.cli-package\Example_MATLAB.slx</t>
  </si>
  <si>
    <t xml:space="preserve">C:\tmp\obfmodels\o1021.slx</t>
  </si>
  <si>
    <t xml:space="preserve">Thu Nov 30 22:30:53 2017</t>
  </si>
  <si>
    <t xml:space="preserve">C:\work\data\SLNET\SLNET_GitHub\27349021\RobotModel-master\Model.slx</t>
  </si>
  <si>
    <t xml:space="preserve">C:\tmp\obfmodels\o1022.slx</t>
  </si>
  <si>
    <t xml:space="preserve">Mon Dec 01 00:13:37 2014</t>
  </si>
  <si>
    <t xml:space="preserve">C:\work\data\SLNET\SLNET_GitHub\27591571\matlab_ros_bridge-master\matlab_ros_bridge\models\others.slx</t>
  </si>
  <si>
    <t xml:space="preserve">C:\tmp\obfmodels\o1023.slx</t>
  </si>
  <si>
    <t xml:space="preserve">Thu Jul 03 17:53:42 2014</t>
  </si>
  <si>
    <t xml:space="preserve">C:\work\data\SLNET\SLNET_GitHub\27591571\matlab_ros_bridge-master\matlab_ros_bridge\models\rt_sync.slx</t>
  </si>
  <si>
    <t xml:space="preserve">C:\tmp\obfmodels\o1024.slx</t>
  </si>
  <si>
    <t xml:space="preserve">Wed Jun 22 11:43:56 2016</t>
  </si>
  <si>
    <t xml:space="preserve">C:\work\data\SLNET\SLNET_GitHub\27591571\matlab_ros_bridge-master\matlab_ros_bridge\models\subsystem.slx</t>
  </si>
  <si>
    <t xml:space="preserve">C:\tmp\obfmodels\o1025.slx</t>
  </si>
  <si>
    <t xml:space="preserve">Thu Jul 03 19:16:27 2014</t>
  </si>
  <si>
    <t xml:space="preserve">C:\work\data\SLNET\SLNET_GitHub\27591571\matlab_ros_bridge-master\matlab_ros_bridge\models\test.slx</t>
  </si>
  <si>
    <t xml:space="preserve">C:\tmp\obfmodels\o1026.slx</t>
  </si>
  <si>
    <t xml:space="preserve">Wed Jun 22 10:21:52 2016</t>
  </si>
  <si>
    <t xml:space="preserve">C:\work\data\SLNET\SLNET_GitHub\27591571\matlab_ros_bridge-master\mrb_geometry_msgs\models\geometry_msgs.slx</t>
  </si>
  <si>
    <t xml:space="preserve">C:\tmp\obfmodels\o1027.slx</t>
  </si>
  <si>
    <t xml:space="preserve">Mon Jun 13 16:33:43 2016</t>
  </si>
  <si>
    <t xml:space="preserve">C:\work\data\SLNET\SLNET_GitHub\27591571\matlab_ros_bridge-master\mrb_sensor_msgs\models\sensor_msgs.slx</t>
  </si>
  <si>
    <t xml:space="preserve">C:\tmp\obfmodels\o1028.slx</t>
  </si>
  <si>
    <t xml:space="preserve">Thu Jun 16 00:48:57 2016</t>
  </si>
  <si>
    <t xml:space="preserve">C:\work\data\SLNET\SLNET_GitHub\27591571\matlab_ros_bridge-master\mrb_shape_msgs\models\shape_msgs.slx</t>
  </si>
  <si>
    <t xml:space="preserve">C:\tmp\obfmodels\o1029.slx</t>
  </si>
  <si>
    <t xml:space="preserve">Thu Jun 02 11:22:17 2016</t>
  </si>
  <si>
    <t xml:space="preserve">C:\work\data\SLNET\SLNET_GitHub\27591571\matlab_ros_bridge-master\mrb_std_msgs\models\std_msgs.slx</t>
  </si>
  <si>
    <t xml:space="preserve">C:\tmp\obfmodels\o1030.slx</t>
  </si>
  <si>
    <t xml:space="preserve">Sat Mar 05 19:00:51 2016</t>
  </si>
  <si>
    <t xml:space="preserve">C:\work\data\SLNET\SLNET_GitHub\27591571\matlab_ros_bridge-master\mrb_tf\models\tf_lib.slx</t>
  </si>
  <si>
    <t xml:space="preserve">C:\tmp\obfmodels\o1031.slx</t>
  </si>
  <si>
    <t xml:space="preserve">Mon Nov 10 18:36:52 2014</t>
  </si>
  <si>
    <t xml:space="preserve">C:\work\data\SLNET\SLNET_GitHub\27666471\minJerk-master\model\minJerk.slx</t>
  </si>
  <si>
    <t xml:space="preserve">C:\tmp\obfmodels\o1032.slx</t>
  </si>
  <si>
    <t xml:space="preserve">Tue Dec 09 18:49:23 2014</t>
  </si>
  <si>
    <t xml:space="preserve">C:\work\data\SLNET\SLNET_GitHub\27724200\TORCSLink-master\ACC_Example.slx</t>
  </si>
  <si>
    <t xml:space="preserve">C:\tmp\obfmodels\o1033.slx</t>
  </si>
  <si>
    <t xml:space="preserve">Tue Dec 16 12:52:02 2014</t>
  </si>
  <si>
    <t xml:space="preserve">C:\work\data\SLNET\SLNET_GitHub\28559515\Simulink-Eigen3-master\matrixMultEigenTest.slx</t>
  </si>
  <si>
    <t xml:space="preserve">C:\tmp\obfmodels\o1034.slx</t>
  </si>
  <si>
    <t xml:space="preserve">Fri Jan 02 13:25:08 2015</t>
  </si>
  <si>
    <t xml:space="preserve">C:\work\data\SLNET\SLNET_GitHub\28559515\Simulink-Eigen3-master\stateSpaceEigenTest.slx</t>
  </si>
  <si>
    <t xml:space="preserve">C:\tmp\obfmodels\o1035.slx</t>
  </si>
  <si>
    <t xml:space="preserve">Fri Jan 02 12:55:53 2015</t>
  </si>
  <si>
    <t xml:space="preserve">C:\work\data\SLNET\SLNET_GitHub\28559515\Simulink-Eigen3-master\stateSpaceEigenTest_discrete.slx</t>
  </si>
  <si>
    <t xml:space="preserve">C:\tmp\obfmodels\o1036.slx</t>
  </si>
  <si>
    <t xml:space="preserve">Sun Jan 11 15:03:31 2015</t>
  </si>
  <si>
    <t xml:space="preserve">C:\work\data\SLNET\SLNET_GitHub\28559515\Simulink-Eigen3-master\tbSlopesToZernike.slx</t>
  </si>
  <si>
    <t xml:space="preserve">C:\tmp\obfmodels\o1037.slx</t>
  </si>
  <si>
    <t xml:space="preserve">Fri Apr 03 18:21:53 2015</t>
  </si>
  <si>
    <t xml:space="preserve">C:\work\data\SLNET\SLNET_GitHub\29535877\pattern-observers-master\stateflow\patterns_library.slx</t>
  </si>
  <si>
    <t xml:space="preserve">C:\tmp\obfmodels\o1038.slx</t>
  </si>
  <si>
    <t xml:space="preserve">Fri Mar 06 16:27:24 2015</t>
  </si>
  <si>
    <t xml:space="preserve">C:\work\data\SLNET\SLNET_GitHub\29535877\pattern-observers-master\stateflow\patterns_library_2013a.slx</t>
  </si>
  <si>
    <t xml:space="preserve">C:\tmp\obfmodels\o1039.slx</t>
  </si>
  <si>
    <t xml:space="preserve">Fri Mar 06 16:47:01 2015</t>
  </si>
  <si>
    <t xml:space="preserve">C:\work\data\SLNET\SLNET_GitHub\29535877\pattern-observers-master\stateflow\patterns_library_2013b.slx</t>
  </si>
  <si>
    <t xml:space="preserve">C:\tmp\obfmodels\o1040.slx</t>
  </si>
  <si>
    <t xml:space="preserve">Fri Mar 06 16:46:40 2015</t>
  </si>
  <si>
    <t xml:space="preserve">C:\work\data\SLNET\SLNET_GitHub\29535877\pattern-observers-master\stateflow\pltl_identities.slx</t>
  </si>
  <si>
    <t xml:space="preserve">C:\tmp\obfmodels\o1041.slx</t>
  </si>
  <si>
    <t xml:space="preserve">Wed Mar 11 15:11:56 2015</t>
  </si>
  <si>
    <t xml:space="preserve">C:\work\data\SLNET\SLNET_GitHub\29535877\pattern-observers-master\stateflow\test_patterns.slx</t>
  </si>
  <si>
    <t xml:space="preserve">C:\tmp\obfmodels\o1042.slx</t>
  </si>
  <si>
    <t xml:space="preserve">Tue Dec 09 15:17:45 2014</t>
  </si>
  <si>
    <t xml:space="preserve">C:\work\data\SLNET\SLNET_GitHub\29535877\pattern-observers-master\stateflow\test_pltl.slx</t>
  </si>
  <si>
    <t xml:space="preserve">C:\tmp\obfmodels\o1043.slx</t>
  </si>
  <si>
    <t xml:space="preserve">Fri Mar 06 16:28:58 2015</t>
  </si>
  <si>
    <t xml:space="preserve">C:\work\data\SLNET\SLNET_GitHub\32599056\SimulinkARDroneTarget-master\AR_Drone_Models\Calibration\Accelerometer_calib\PlayBack_Data.slx</t>
  </si>
  <si>
    <t xml:space="preserve">C:\tmp\obfmodels\o1044.slx</t>
  </si>
  <si>
    <t xml:space="preserve">Mon Jul 28 19:23:09 2014</t>
  </si>
  <si>
    <t xml:space="preserve">C:\work\data\SLNET\SLNET_GitHub\32599056\SimulinkARDroneTarget-master\AR_Drone_Models\Calibration\Accelerometer_calib\Record_accelerometer.slx</t>
  </si>
  <si>
    <t xml:space="preserve">C:\tmp\obfmodels\o1045.slx</t>
  </si>
  <si>
    <t xml:space="preserve">Thu Jan 15 17:41:11 2015</t>
  </si>
  <si>
    <t xml:space="preserve">C:\work\data\SLNET\SLNET_GitHub\32599056\SimulinkARDroneTarget-master\AR_Drone_Models\Calibration\GyrometerTemp_Offset_Calib\TempCorrect_OfflineTest_Automated.slx</t>
  </si>
  <si>
    <t xml:space="preserve">C:\tmp\obfmodels\o1046.slx</t>
  </si>
  <si>
    <t xml:space="preserve">Tue Jul 29 19:58:14 2014</t>
  </si>
  <si>
    <t xml:space="preserve">C:\work\data\SLNET\SLNET_GitHub\32599056\SimulinkARDroneTarget-master\AR_Drone_Models\Calibration\GyrometerTemp_Offset_Calib\TempCorrect_OfflineTest_del.slx</t>
  </si>
  <si>
    <t xml:space="preserve">C:\tmp\obfmodels\o1047.slx</t>
  </si>
  <si>
    <t xml:space="preserve">Tue Jul 29 14:05:44 2014</t>
  </si>
  <si>
    <t xml:space="preserve">C:\work\data\SLNET\SLNET_GitHub\32599056\SimulinkARDroneTarget-master\AR_Drone_Models\Calibration\GyrometerTemp_Offset_Calib\TempMeasure.slx</t>
  </si>
  <si>
    <t xml:space="preserve">C:\tmp\obfmodels\o1048.slx</t>
  </si>
  <si>
    <t xml:space="preserve">Tue Jul 29 16:04:13 2014</t>
  </si>
  <si>
    <t xml:space="preserve">C:\work\data\SLNET\SLNET_GitHub\32599056\SimulinkARDroneTarget-master\AR_Drone_Models\Calibration\IMU_observe\IMU_observe.slx</t>
  </si>
  <si>
    <t xml:space="preserve">C:\tmp\obfmodels\o1049.slx</t>
  </si>
  <si>
    <t xml:space="preserve">Thu Jan 15 20:04:34 2015</t>
  </si>
  <si>
    <t xml:space="preserve">C:\work\data\SLNET\SLNET_GitHub\32599056\SimulinkARDroneTarget-master\AR_Drone_Models\Calibration\Magnetometer_calib\MeasureMag.slx</t>
  </si>
  <si>
    <t xml:space="preserve">C:\tmp\obfmodels\o1050.slx</t>
  </si>
  <si>
    <t xml:space="preserve">Tue Jul 29 17:55:22 2014</t>
  </si>
  <si>
    <t xml:space="preserve">C:\work\data\SLNET\SLNET_GitHub\32599056\SimulinkARDroneTarget-master\AR_Drone_Models\Calibration_Models\Calibrating_The_AR_Drone_Camera_Model.slx</t>
  </si>
  <si>
    <t xml:space="preserve">C:\tmp\obfmodels\o1051.slx</t>
  </si>
  <si>
    <t xml:space="preserve">Fri Jun 24 11:57:10 2016</t>
  </si>
  <si>
    <t xml:space="preserve">C:\work\data\SLNET\SLNET_GitHub\32599056\SimulinkARDroneTarget-master\AR_Drone_Models\Calibration_Models\Calibrating_The_AR_Drone_Sensors_Model.slx</t>
  </si>
  <si>
    <t xml:space="preserve">C:\tmp\obfmodels\o1052.slx</t>
  </si>
  <si>
    <t xml:space="preserve">Wed Jun 22 15:54:08 2016</t>
  </si>
  <si>
    <t xml:space="preserve">C:\work\data\SLNET\SLNET_GitHub\32599056\SimulinkARDroneTarget-master\AR_Drone_Models\Demo_Models\Green_Ball_Tracking_Mounted.slx</t>
  </si>
  <si>
    <t xml:space="preserve">C:\tmp\obfmodels\o1053.slx</t>
  </si>
  <si>
    <t xml:space="preserve">Fri Jun 24 17:09:56 2016</t>
  </si>
  <si>
    <t xml:space="preserve">C:\work\data\SLNET\SLNET_GitHub\32599056\SimulinkARDroneTarget-master\AR_Drone_Models\Example_Models\Example_Getting_Started.slx</t>
  </si>
  <si>
    <t xml:space="preserve">C:\tmp\obfmodels\o1054.slx</t>
  </si>
  <si>
    <t xml:space="preserve">Tue Jun 07 14:21:50 2016</t>
  </si>
  <si>
    <t xml:space="preserve">C:\work\data\SLNET\SLNET_GitHub\32599056\SimulinkARDroneTarget-master\AR_Drone_Models\Example_Models\Example_Reading_And_Logging_Sensor_Data.slx</t>
  </si>
  <si>
    <t xml:space="preserve">C:\tmp\obfmodels\o1055.slx</t>
  </si>
  <si>
    <t xml:space="preserve">Tue Jun 07 14:28:21 2016</t>
  </si>
  <si>
    <t xml:space="preserve">C:\work\data\SLNET\SLNET_GitHub\32599056\SimulinkARDroneTarget-master\AR_Drone_Models\Example_Models\Example_Receiving_UDP_Video_In_Normal_Mode.slx</t>
  </si>
  <si>
    <t xml:space="preserve">C:\tmp\obfmodels\o1056.slx</t>
  </si>
  <si>
    <t xml:space="preserve">Mon May 23 14:44:54 2016</t>
  </si>
  <si>
    <t xml:space="preserve">C:\work\data\SLNET\SLNET_GitHub\32599056\SimulinkARDroneTarget-master\AR_Drone_Models\Example_Models\Example_Sending_UDP_Video_In_Normal_Mode.slx</t>
  </si>
  <si>
    <t xml:space="preserve">C:\tmp\obfmodels\o1057.slx</t>
  </si>
  <si>
    <t xml:space="preserve">Tue Jun 07 14:26:32 2016</t>
  </si>
  <si>
    <t xml:space="preserve">C:\work\data\SLNET\SLNET_GitHub\32599056\SimulinkARDroneTarget-master\AR_Drone_Models\Example_Models\Example_Streaming_Bottom_Video_In_External_Mode.slx</t>
  </si>
  <si>
    <t xml:space="preserve">C:\tmp\obfmodels\o1058.slx</t>
  </si>
  <si>
    <t xml:space="preserve">Tue Jun 21 16:54:22 2016</t>
  </si>
  <si>
    <t xml:space="preserve">C:\work\data\SLNET\SLNET_GitHub\32599056\SimulinkARDroneTarget-master\AR_Drone_Models\Example_Models\Example_Streaming_Video_In_External_Mode.slx</t>
  </si>
  <si>
    <t xml:space="preserve">C:\tmp\obfmodels\o1059.slx</t>
  </si>
  <si>
    <t xml:space="preserve">Tue Jun 21 16:54:04 2016</t>
  </si>
  <si>
    <t xml:space="preserve">C:\work\data\SLNET\SLNET_GitHub\32599056\SimulinkARDroneTarget-master\AR_Drone_Models\Flight_Models\AR_Drone_Host_Receive.slx</t>
  </si>
  <si>
    <t xml:space="preserve">C:\tmp\obfmodels\o1060.slx</t>
  </si>
  <si>
    <t xml:space="preserve">Fri Oct 17 17:39:46 2014</t>
  </si>
  <si>
    <t xml:space="preserve">C:\work\data\SLNET\SLNET_GitHub\32599056\SimulinkARDroneTarget-master\AR_Drone_Models\Flight_Models\Free_Flight.slx</t>
  </si>
  <si>
    <t xml:space="preserve">C:\tmp\obfmodels\o1061.slx</t>
  </si>
  <si>
    <t xml:space="preserve">Fri Jun 24 14:28:27 2016</t>
  </si>
  <si>
    <t xml:space="preserve">C:\work\data\SLNET\SLNET_GitHub\32599056\SimulinkARDroneTarget-master\AR_Drone_Models\Flight_Models\New_Control_Law_I_3Axis.slx</t>
  </si>
  <si>
    <t xml:space="preserve">C:\tmp\obfmodels\o1062.slx</t>
  </si>
  <si>
    <t xml:space="preserve">Thu Oct 16 13:37:06 2014</t>
  </si>
  <si>
    <t xml:space="preserve">C:\work\data\SLNET\SLNET_GitHub\32599056\SimulinkARDroneTarget-master\AR_Drone_Models\Flight_Models\New_Control_Law_I_StandAlone.slx</t>
  </si>
  <si>
    <t xml:space="preserve">C:\tmp\obfmodels\o1063.slx</t>
  </si>
  <si>
    <t xml:space="preserve">Thu Oct 16 13:24:03 2014</t>
  </si>
  <si>
    <t xml:space="preserve">C:\work\data\SLNET\SLNET_GitHub\32599056\SimulinkARDroneTarget-master\AR_Drone_Models\Flight_Models\PIDTOOL\TunedGains.slx</t>
  </si>
  <si>
    <t xml:space="preserve">C:\tmp\obfmodels\o1064.slx</t>
  </si>
  <si>
    <t xml:space="preserve">Wed Aug 13 20:11:39 2014</t>
  </si>
  <si>
    <t xml:space="preserve">C:\work\data\SLNET\SLNET_GitHub\32599056\SimulinkARDroneTarget-master\AR_Drone_Models\Hello_World\Hello_World.slx</t>
  </si>
  <si>
    <t xml:space="preserve">C:\tmp\obfmodels\o1065.slx</t>
  </si>
  <si>
    <t xml:space="preserve">Tue Jul 29 23:59:42 2014</t>
  </si>
  <si>
    <t xml:space="preserve">C:\work\data\SLNET\SLNET_GitHub\32599056\SimulinkARDroneTarget-master\AR_Drone_Models\PIL_Test\Child_Model.slx</t>
  </si>
  <si>
    <t xml:space="preserve">C:\tmp\obfmodels\o1066.slx</t>
  </si>
  <si>
    <t xml:space="preserve">Sun Aug 31 00:24:50 2014</t>
  </si>
  <si>
    <t xml:space="preserve">C:\work\data\SLNET\SLNET_GitHub\32599056\SimulinkARDroneTarget-master\AR_Drone_Models\PIL_Test\Parent_Model.slx</t>
  </si>
  <si>
    <t xml:space="preserve">C:\tmp\obfmodels\o1067.slx</t>
  </si>
  <si>
    <t xml:space="preserve">Tue Sep 02 14:12:12 2014</t>
  </si>
  <si>
    <t xml:space="preserve">C:\work\data\SLNET\SLNET_GitHub\32599056\SimulinkARDroneTarget-master\AR_Drone_Simulations\SL_3D_Sim\FullDroneSimulation_flightTunedController.slx</t>
  </si>
  <si>
    <t xml:space="preserve">C:\tmp\obfmodels\o1068.slx</t>
  </si>
  <si>
    <t xml:space="preserve">Wed Jan 28 18:35:39 2015</t>
  </si>
  <si>
    <t xml:space="preserve">ode23t</t>
  </si>
  <si>
    <t xml:space="preserve">C:\work\data\SLNET\SLNET_GitHub\32599056\SimulinkARDroneTarget-master\AR_Drone_Simulations\SimMech\ARDRONE_SIM.slx</t>
  </si>
  <si>
    <t xml:space="preserve">C:\tmp\obfmodels\o1069.slx</t>
  </si>
  <si>
    <t xml:space="preserve">Sat Jan 24 00:04:55 2015</t>
  </si>
  <si>
    <t xml:space="preserve">C:\work\data\SLNET\SLNET_GitHub\32599056\SimulinkARDroneTarget-master\AR_Drone_Target\blocks\AR_Drone_2_Library.slx</t>
  </si>
  <si>
    <t xml:space="preserve">C:\tmp\obfmodels\o1070.slx</t>
  </si>
  <si>
    <t xml:space="preserve">Tue May 31 13:07:19 2016</t>
  </si>
  <si>
    <t xml:space="preserve">C:\work\data\SLNET\SLNET_GitHub\32599056\SimulinkARDroneTarget-master\AR_Drone_Target\blocks\AR_Drone_Actuators.slx</t>
  </si>
  <si>
    <t xml:space="preserve">C:\tmp\obfmodels\o1071.slx</t>
  </si>
  <si>
    <t xml:space="preserve">Tue May 31 13:07:57 2016</t>
  </si>
  <si>
    <t xml:space="preserve">C:\work\data\SLNET\SLNET_GitHub\32599056\SimulinkARDroneTarget-master\AR_Drone_Target\blocks\AR_Drone_Networking.slx</t>
  </si>
  <si>
    <t xml:space="preserve">C:\tmp\obfmodels\o1072.slx</t>
  </si>
  <si>
    <t xml:space="preserve">Wed Jun 15 13:08:58 2016</t>
  </si>
  <si>
    <t xml:space="preserve">C:\work\data\SLNET\SLNET_GitHub\32599056\SimulinkARDroneTarget-master\AR_Drone_Target\blocks\AR_Drone_Positioning.slx</t>
  </si>
  <si>
    <t xml:space="preserve">C:\tmp\obfmodels\o1073.slx</t>
  </si>
  <si>
    <t xml:space="preserve">Wed Sep 07 16:44:56 2016</t>
  </si>
  <si>
    <t xml:space="preserve">C:\work\data\SLNET\SLNET_GitHub\32599056\SimulinkARDroneTarget-master\AR_Drone_Target\blocks\AR_Drone_Sensors.slx</t>
  </si>
  <si>
    <t xml:space="preserve">C:\tmp\obfmodels\o1074.slx</t>
  </si>
  <si>
    <t xml:space="preserve">Wed Jun 22 15:55:28 2016</t>
  </si>
  <si>
    <t xml:space="preserve">C:\work\data\SLNET\SLNET_GitHub\32599056\SimulinkARDroneTarget-master\AR_Drone_Target\blocks\Navigation_KF_Lib.slx</t>
  </si>
  <si>
    <t xml:space="preserve">C:\tmp\obfmodels\o1075.slx</t>
  </si>
  <si>
    <t xml:space="preserve">Thu Sep 25 22:08:24 2014</t>
  </si>
  <si>
    <t xml:space="preserve">C:\work\data\SLNET\SLNET_GitHub\32599056\SimulinkARDroneTarget-master\AR_Drone_Target\blocks\Navigation_KF_Subsystem_child.slx</t>
  </si>
  <si>
    <t xml:space="preserve">C:\tmp\obfmodels\o1076.slx</t>
  </si>
  <si>
    <t xml:space="preserve">Tue Sep 30 16:45:30 2014</t>
  </si>
  <si>
    <t xml:space="preserve">C:\work\data\SLNET\SLNET_GitHub\32599056\SimulinkARDroneTarget-master\AR_Drone_Target\blocks\Navigation_Lib.slx</t>
  </si>
  <si>
    <t xml:space="preserve">C:\tmp\obfmodels\o1077.slx</t>
  </si>
  <si>
    <t xml:space="preserve">Wed Jul 30 14:07:10 2014</t>
  </si>
  <si>
    <t xml:space="preserve">C:\work\data\SLNET\SLNET_GitHub\32599056\SimulinkARDroneTarget-master\AR_Drone_Target\blocks\New_Control_Law.slx</t>
  </si>
  <si>
    <t xml:space="preserve">C:\tmp\obfmodels\o1078.slx</t>
  </si>
  <si>
    <t xml:space="preserve">Sun Aug 24 20:54:00 2014</t>
  </si>
  <si>
    <t xml:space="preserve">C:\work\data\SLNET\SLNET_GitHub\32599056\SimulinkARDroneTarget-master\AR_Drone_Target\blocks\videolib\AR_Drone_Video.slx</t>
  </si>
  <si>
    <t xml:space="preserve">C:\tmp\obfmodels\o1079.slx</t>
  </si>
  <si>
    <t xml:space="preserve">Wed Sep 21 15:50:39 2016</t>
  </si>
  <si>
    <t xml:space="preserve">C:\work\data\SLNET\SLNET_GitHub\32599056\SimulinkARDroneTarget-master\AR_Drone_Target\blocks\videolib\AR_Drone_Video_Processing.slx</t>
  </si>
  <si>
    <t xml:space="preserve">C:\tmp\obfmodels\o1080.slx</t>
  </si>
  <si>
    <t xml:space="preserve">Thu Jun 23 14:17:28 2016</t>
  </si>
  <si>
    <t xml:space="preserve">C:\work\data\SLNET\SLNET_GitHub\32599056\SimulinkARDroneTarget-master\AR_Drone_Target\blocks\videolib\ARdrone_video_lib.slx</t>
  </si>
  <si>
    <t xml:space="preserve">C:\tmp\obfmodels\o1081.slx</t>
  </si>
  <si>
    <t xml:space="preserve">Mon Feb 09 02:23:02 2015</t>
  </si>
  <si>
    <t xml:space="preserve">C:\work\data\SLNET\SLNET_GitHub\32599056\SimulinkARDroneTarget-master\AR_Drone_Target\blocks\videolib\changeDetection.slx</t>
  </si>
  <si>
    <t xml:space="preserve">C:\tmp\obfmodels\o1082.slx</t>
  </si>
  <si>
    <t xml:space="preserve">Mon Feb 09 02:32:19 2015</t>
  </si>
  <si>
    <t xml:space="preserve">C:\work\data\SLNET\SLNET_GitHub\32670218\skyward-simulink-blockset-master\swblockset.slx</t>
  </si>
  <si>
    <t xml:space="preserve">C:\tmp\obfmodels\o1083.slx</t>
  </si>
  <si>
    <t xml:space="preserve">Sat May 30 13:03:45 2015</t>
  </si>
  <si>
    <t xml:space="preserve">C:\work\data\SLNET\SLNET_GitHub\33409723\Quadcopter-FYP-legacy-master\Control simulations\Postion Control\Full_Model_D_R6.slx</t>
  </si>
  <si>
    <t xml:space="preserve">C:\tmp\obfmodels\o1084.slx</t>
  </si>
  <si>
    <t xml:space="preserve">Sat Apr 04 17:15:38 2015</t>
  </si>
  <si>
    <t xml:space="preserve">C:\work\data\SLNET\SLNET_GitHub\33409723\Quadcopter-FYP-legacy-master\Control simulations\Postion Control\Height_Diff_SS_D_1.slx</t>
  </si>
  <si>
    <t xml:space="preserve">C:\tmp\obfmodels\o1085.slx</t>
  </si>
  <si>
    <t xml:space="preserve">Sat Apr 04 16:52:18 2015</t>
  </si>
  <si>
    <t xml:space="preserve">C:\work\data\SLNET\SLNET_GitHub\33409723\Quadcopter-FYP-legacy-master\Control simulations\Postion Control\Roll_Diff_SS_D_1.slx</t>
  </si>
  <si>
    <t xml:space="preserve">C:\tmp\obfmodels\o1086.slx</t>
  </si>
  <si>
    <t xml:space="preserve">Sat Apr 04 16:48:39 2015</t>
  </si>
  <si>
    <t xml:space="preserve">C:\work\data\SLNET\SLNET_GitHub\33409723\Quadcopter-FYP-legacy-master\Control simulations\Postion Control\Roll_Diff_SS_D_No_Integrator.slx</t>
  </si>
  <si>
    <t xml:space="preserve">C:\tmp\obfmodels\o1087.slx</t>
  </si>
  <si>
    <t xml:space="preserve">Tue Mar 03 20:12:43 2015</t>
  </si>
  <si>
    <t xml:space="preserve">C:\work\data\SLNET\SLNET_GitHub\33409723\Quadcopter-FYP-legacy-master\Control simulations\Postion Control\Yaw_Diff_SS_D_2.slx</t>
  </si>
  <si>
    <t xml:space="preserve">C:\tmp\obfmodels\o1088.slx</t>
  </si>
  <si>
    <t xml:space="preserve">Wed Mar 25 21:27:33 2015</t>
  </si>
  <si>
    <t xml:space="preserve">C:\work\data\SLNET\SLNET_GitHub\33409723\Quadcopter-FYP-legacy-master\Dump (complete other files)\MATLAB\Control\20ms Sample Time (1)\Full_Model_D_R4.slx</t>
  </si>
  <si>
    <t xml:space="preserve">C:\tmp\obfmodels\o1089.slx</t>
  </si>
  <si>
    <t xml:space="preserve">Thu Mar 05 17:38:55 2015</t>
  </si>
  <si>
    <t xml:space="preserve">C:\work\data\SLNET\SLNET_GitHub\33409723\Quadcopter-FYP-legacy-master\Dump (complete other files)\MATLAB\Control\20ms Sample Time (1)\Height_Diff_SS_D_1.slx</t>
  </si>
  <si>
    <t xml:space="preserve">C:\tmp\obfmodels\o1090.slx</t>
  </si>
  <si>
    <t xml:space="preserve">Mon Feb 02 22:41:11 2015</t>
  </si>
  <si>
    <t xml:space="preserve">C:\work\data\SLNET\SLNET_GitHub\33409723\Quadcopter-FYP-legacy-master\Dump (complete other files)\MATLAB\Control\20ms Sample Time (1)\Roll_Diff_SS_D_1.slx</t>
  </si>
  <si>
    <t xml:space="preserve">C:\tmp\obfmodels\o1091.slx</t>
  </si>
  <si>
    <t xml:space="preserve">Wed Feb 11 00:39:33 2015</t>
  </si>
  <si>
    <t xml:space="preserve">C:\work\data\SLNET\SLNET_GitHub\33409723\Quadcopter-FYP-legacy-master\Dump (complete other files)\MATLAB\Control\20ms Sample Time (1)\Roll_Diff_SS_D_No_Integrator.slx</t>
  </si>
  <si>
    <t xml:space="preserve">C:\tmp\obfmodels\o1092.slx</t>
  </si>
  <si>
    <t xml:space="preserve">C:\work\data\SLNET\SLNET_GitHub\33409723\Quadcopter-FYP-legacy-master\Dump (complete other files)\MATLAB\Control\20ms Sample Time (1)\Yaw_Diff_SS_D_2.slx</t>
  </si>
  <si>
    <t xml:space="preserve">C:\tmp\obfmodels\o1093.slx</t>
  </si>
  <si>
    <t xml:space="preserve">Sun Feb 01 17:14:27 2015</t>
  </si>
  <si>
    <t xml:space="preserve">C:\work\data\SLNET\SLNET_GitHub\33409723\Quadcopter-FYP-legacy-master\Dump (complete other files)\MATLAB\Control\Adjust Sample Times\Full_Model_D_R4.slx</t>
  </si>
  <si>
    <t xml:space="preserve">C:\tmp\obfmodels\o1094.slx</t>
  </si>
  <si>
    <t xml:space="preserve">Tue Mar 17 17:16:10 2015</t>
  </si>
  <si>
    <t xml:space="preserve">C:\work\data\SLNET\SLNET_GitHub\33409723\Quadcopter-FYP-legacy-master\Dump (complete other files)\MATLAB\Control\Adjust Sample Times\Full_Model_D_R4_Noise.slx</t>
  </si>
  <si>
    <t xml:space="preserve">C:\tmp\obfmodels\o1095.slx</t>
  </si>
  <si>
    <t xml:space="preserve">Tue Feb 17 21:31:55 2015</t>
  </si>
  <si>
    <t xml:space="preserve">C:\work\data\SLNET\SLNET_GitHub\33409723\Quadcopter-FYP-legacy-master\Dump (complete other files)\MATLAB\Control\Adjust Sample Times\Full_Model_D_R5.slx</t>
  </si>
  <si>
    <t xml:space="preserve">C:\tmp\obfmodels\o1096.slx</t>
  </si>
  <si>
    <t xml:space="preserve">Tue Feb 24 18:27:58 2015</t>
  </si>
  <si>
    <t xml:space="preserve">C:\work\data\SLNET\SLNET_GitHub\33409723\Quadcopter-FYP-legacy-master\Dump (complete other files)\MATLAB\Control\Adjust Sample Times\Height_Diff_SS_D_1.slx</t>
  </si>
  <si>
    <t xml:space="preserve">C:\tmp\obfmodels\o1097.slx</t>
  </si>
  <si>
    <t xml:space="preserve">C:\work\data\SLNET\SLNET_GitHub\33409723\Quadcopter-FYP-legacy-master\Dump (complete other files)\MATLAB\Control\Adjust Sample Times\Roll_Diff_SS_D_1.slx</t>
  </si>
  <si>
    <t xml:space="preserve">C:\tmp\obfmodels\o1098.slx</t>
  </si>
  <si>
    <t xml:space="preserve">C:\work\data\SLNET\SLNET_GitHub\33409723\Quadcopter-FYP-legacy-master\Dump (complete other files)\MATLAB\Control\Adjust Sample Times\Roll_Diff_SS_D_No_Integrator.slx</t>
  </si>
  <si>
    <t xml:space="preserve">C:\tmp\obfmodels\o1099.slx</t>
  </si>
  <si>
    <t xml:space="preserve">C:\work\data\SLNET\SLNET_GitHub\33409723\Quadcopter-FYP-legacy-master\Dump (complete other files)\MATLAB\Control\Adjust Sample Times\Yaw_Diff_SS_D_2.slx</t>
  </si>
  <si>
    <t xml:space="preserve">C:\tmp\obfmodels\o1100.slx</t>
  </si>
  <si>
    <t xml:space="preserve">C:\work\data\SLNET\SLNET_GitHub\33409723\Quadcopter-FYP-legacy-master\Dump (complete other files)\MATLAB\Control\Adjust Sample Times\Archive\Designed Controllers\Full_Model_Int_R1.slx</t>
  </si>
  <si>
    <t xml:space="preserve">C:\tmp\obfmodels\o1101.slx</t>
  </si>
  <si>
    <t xml:space="preserve">Thu Jan 29 18:07:59 2015</t>
  </si>
  <si>
    <t xml:space="preserve">C:\work\data\SLNET\SLNET_GitHub\33409723\Quadcopter-FYP-legacy-master\Dump (complete other files)\MATLAB\Control\Adjust Sample Times\Archive\Designed Controllers\Full_Model_R1.slx</t>
  </si>
  <si>
    <t xml:space="preserve">C:\tmp\obfmodels\o1102.slx</t>
  </si>
  <si>
    <t xml:space="preserve">Thu Jan 29 18:07:39 2015</t>
  </si>
  <si>
    <t xml:space="preserve">C:\work\data\SLNET\SLNET_GitHub\33409723\Quadcopter-FYP-legacy-master\Dump (complete other files)\MATLAB\Control\Adjust Sample Times\Archive\Designed Controllers\Full_Model_R1_NewNames.slx</t>
  </si>
  <si>
    <t xml:space="preserve">C:\tmp\obfmodels\o1103.slx</t>
  </si>
  <si>
    <t xml:space="preserve">Fri Jan 30 14:20:30 2015</t>
  </si>
  <si>
    <t xml:space="preserve">C:\work\data\SLNET\SLNET_GitHub\33409723\Quadcopter-FYP-legacy-master\Dump (complete other files)\MATLAB\Control\Adjust Sample Times\Archive\Designed Controllers\Full_Model_R2.slx</t>
  </si>
  <si>
    <t xml:space="preserve">C:\tmp\obfmodels\o1104.slx</t>
  </si>
  <si>
    <t xml:space="preserve">Wed Jan 28 21:14:09 2015</t>
  </si>
  <si>
    <t xml:space="preserve">C:\work\data\SLNET\SLNET_GitHub\33409723\Quadcopter-FYP-legacy-master\Dump (complete other files)\MATLAB\Control\Adjust Sample Times\Archive\Designed Controllers\Full_Model_R3 (1).slx</t>
  </si>
  <si>
    <t xml:space="preserve">C:\work\data\SLNET\SLNET_GitHub\33409723\Quadcopter-FYP-legacy-master\Dump (complete other files)\MATLAB\Control\Adjust Sample Times\Archive\Designed Controllers\Full_Model_R3.slx</t>
  </si>
  <si>
    <t xml:space="preserve">C:\tmp\obfmodels\o1106.slx</t>
  </si>
  <si>
    <t xml:space="preserve">Wed Jan 28 22:07:21 2015</t>
  </si>
  <si>
    <t xml:space="preserve">C:\work\data\SLNET\SLNET_GitHub\33409723\Quadcopter-FYP-legacy-master\Dump (complete other files)\MATLAB\Control\Adjust Sample Times\Archive\Designed Controllers\Full_Model_R4.slx</t>
  </si>
  <si>
    <t xml:space="preserve">C:\tmp\obfmodels\o1107.slx</t>
  </si>
  <si>
    <t xml:space="preserve">Thu Jan 29 16:27:10 2015</t>
  </si>
  <si>
    <t xml:space="preserve">C:\work\data\SLNET\SLNET_GitHub\33409723\Quadcopter-FYP-legacy-master\Dump (complete other files)\MATLAB\Control\Adjust Sample Times\Archive\Designed Controllers\Full_Model_R5.slx</t>
  </si>
  <si>
    <t xml:space="preserve">C:\tmp\obfmodels\o1108.slx</t>
  </si>
  <si>
    <t xml:space="preserve">Wed Jan 28 22:55:13 2015</t>
  </si>
  <si>
    <t xml:space="preserve">C:\work\data\SLNET\SLNET_GitHub\33409723\Quadcopter-FYP-legacy-master\Dump (complete other files)\MATLAB\Control\Adjust Sample Times\Archive\Designed Controllers\Full_Model_Working_R1.slx</t>
  </si>
  <si>
    <t xml:space="preserve">C:\tmp\obfmodels\o1109.slx</t>
  </si>
  <si>
    <t xml:space="preserve">Thu Jan 29 16:27:01 2015</t>
  </si>
  <si>
    <t xml:space="preserve">C:\work\data\SLNET\SLNET_GitHub\33409723\Quadcopter-FYP-legacy-master\Dump (complete other files)\MATLAB\Control\Adjust Sample Times\Archive\Designed Controllers 2\Full_Model_C_R1.slx</t>
  </si>
  <si>
    <t xml:space="preserve">C:\tmp\obfmodels\o1110.slx</t>
  </si>
  <si>
    <t xml:space="preserve">Fri Jan 30 15:32:59 2015</t>
  </si>
  <si>
    <t xml:space="preserve">C:\work\data\SLNET\SLNET_GitHub\33409723\Quadcopter-FYP-legacy-master\Dump (complete other files)\MATLAB\Control\Adjust Sample Times\Archive\Designed Controllers 2\Full_Model_D_R1.slx</t>
  </si>
  <si>
    <t xml:space="preserve">C:\tmp\obfmodels\o1111.slx</t>
  </si>
  <si>
    <t xml:space="preserve">Sat Jan 31 19:59:55 2015</t>
  </si>
  <si>
    <t xml:space="preserve">C:\work\data\SLNET\SLNET_GitHub\33409723\Quadcopter-FYP-legacy-master\Dump (complete other files)\MATLAB\Control\Adjust Sample Times\Archive\Designed Controllers 2\Full_Model_D_R2.slx</t>
  </si>
  <si>
    <t xml:space="preserve">C:\tmp\obfmodels\o1112.slx</t>
  </si>
  <si>
    <t xml:space="preserve">Sat Jan 31 23:02:37 2015</t>
  </si>
  <si>
    <t xml:space="preserve">C:\work\data\SLNET\SLNET_GitHub\33409723\Quadcopter-FYP-legacy-master\Dump (complete other files)\MATLAB\Control\Adjust Sample Times\Archive\Digital Control\Full_Model_R1.slx</t>
  </si>
  <si>
    <t xml:space="preserve">C:\tmp\obfmodels\o1113.slx</t>
  </si>
  <si>
    <t xml:space="preserve">Fri Jan 16 21:06:24 2015</t>
  </si>
  <si>
    <t xml:space="preserve">C:\work\data\SLNET\SLNET_GitHub\33409723\Quadcopter-FYP-legacy-master\Dump (complete other files)\MATLAB\Control\Adjust Sample Times\Archive\Digital Control\HeightModel.slx</t>
  </si>
  <si>
    <t xml:space="preserve">C:\tmp\obfmodels\o1114.slx</t>
  </si>
  <si>
    <t xml:space="preserve">Wed Jan 28 22:21:26 2015</t>
  </si>
  <si>
    <t xml:space="preserve">C:\work\data\SLNET\SLNET_GitHub\33409723\Quadcopter-FYP-legacy-master\Dump (complete other files)\MATLAB\Control\Adjust Sample Times\Archive\Digital Control\Pitch_Roll_Control.slx</t>
  </si>
  <si>
    <t xml:space="preserve">C:\tmp\obfmodels\o1115.slx</t>
  </si>
  <si>
    <t xml:space="preserve">Mon Nov 10 23:11:13 2014</t>
  </si>
  <si>
    <t xml:space="preserve">C:\work\data\SLNET\SLNET_GitHub\33409723\Quadcopter-FYP-legacy-master\Dump (complete other files)\MATLAB\Control\Adjust Sample Times\Archive\Digital Control\YawModel.slx</t>
  </si>
  <si>
    <t xml:space="preserve">C:\tmp\obfmodels\o1116.slx</t>
  </si>
  <si>
    <t xml:space="preserve">Mon Jan 26 14:14:54 2015</t>
  </si>
  <si>
    <t xml:space="preserve">C:\work\data\SLNET\SLNET_GitHub\33409723\Quadcopter-FYP-legacy-master\Dump (complete other files)\MATLAB\Control\Adjust Sample Times\Archive\Digital Control\YawModel_R1.slx</t>
  </si>
  <si>
    <t xml:space="preserve">C:\tmp\obfmodels\o1117.slx</t>
  </si>
  <si>
    <t xml:space="preserve">Wed Jan 21 00:44:42 2015</t>
  </si>
  <si>
    <t xml:space="preserve">C:\work\data\SLNET\SLNET_GitHub\33409723\Quadcopter-FYP-legacy-master\Dump (complete other files)\MATLAB\Control\Adjust Sample Times\Archive\Digital Control\YawModel_R2.slx</t>
  </si>
  <si>
    <t xml:space="preserve">C:\tmp\obfmodels\o1118.slx</t>
  </si>
  <si>
    <t xml:space="preserve">Wed Jan 21 17:25:19 2015</t>
  </si>
  <si>
    <t xml:space="preserve">C:\work\data\SLNET\SLNET_GitHub\33409723\Quadcopter-FYP-legacy-master\Dump (complete other files)\MATLAB\Control\Adjust Sample Times\Archive\Digital Control\YawModel_R3.slx</t>
  </si>
  <si>
    <t xml:space="preserve">C:\tmp\obfmodels\o1119.slx</t>
  </si>
  <si>
    <t xml:space="preserve">Mon Jan 26 18:50:25 2015</t>
  </si>
  <si>
    <t xml:space="preserve">C:\work\data\SLNET\SLNET_GitHub\33409723\Quadcopter-FYP-legacy-master\Dump (complete other files)\MATLAB\Control\Archive\Designed Controllers\Full_Model_Int_R1.slx</t>
  </si>
  <si>
    <t xml:space="preserve">C:\tmp\obfmodels\o1120.slx</t>
  </si>
  <si>
    <t xml:space="preserve">C:\work\data\SLNET\SLNET_GitHub\33409723\Quadcopter-FYP-legacy-master\Dump (complete other files)\MATLAB\Control\Archive\Designed Controllers\Full_Model_R1.slx</t>
  </si>
  <si>
    <t xml:space="preserve">C:\tmp\obfmodels\o1121.slx</t>
  </si>
  <si>
    <t xml:space="preserve">C:\work\data\SLNET\SLNET_GitHub\33409723\Quadcopter-FYP-legacy-master\Dump (complete other files)\MATLAB\Control\Archive\Designed Controllers\Full_Model_R1_NewNames.slx</t>
  </si>
  <si>
    <t xml:space="preserve">C:\tmp\obfmodels\o1122.slx</t>
  </si>
  <si>
    <t xml:space="preserve">C:\work\data\SLNET\SLNET_GitHub\33409723\Quadcopter-FYP-legacy-master\Dump (complete other files)\MATLAB\Control\Archive\Designed Controllers\Full_Model_R2.slx</t>
  </si>
  <si>
    <t xml:space="preserve">C:\tmp\obfmodels\o1123.slx</t>
  </si>
  <si>
    <t xml:space="preserve">C:\work\data\SLNET\SLNET_GitHub\33409723\Quadcopter-FYP-legacy-master\Dump (complete other files)\MATLAB\Control\Archive\Designed Controllers\Full_Model_R3 (1).slx</t>
  </si>
  <si>
    <t xml:space="preserve">C:\work\data\SLNET\SLNET_GitHub\33409723\Quadcopter-FYP-legacy-master\Dump (complete other files)\MATLAB\Control\Archive\Designed Controllers\Full_Model_R3.slx</t>
  </si>
  <si>
    <t xml:space="preserve">C:\tmp\obfmodels\o1125.slx</t>
  </si>
  <si>
    <t xml:space="preserve">C:\work\data\SLNET\SLNET_GitHub\33409723\Quadcopter-FYP-legacy-master\Dump (complete other files)\MATLAB\Control\Archive\Designed Controllers\Full_Model_R4.slx</t>
  </si>
  <si>
    <t xml:space="preserve">C:\tmp\obfmodels\o1126.slx</t>
  </si>
  <si>
    <t xml:space="preserve">C:\work\data\SLNET\SLNET_GitHub\33409723\Quadcopter-FYP-legacy-master\Dump (complete other files)\MATLAB\Control\Archive\Designed Controllers\Full_Model_R5.slx</t>
  </si>
  <si>
    <t xml:space="preserve">C:\tmp\obfmodels\o1127.slx</t>
  </si>
  <si>
    <t xml:space="preserve">C:\work\data\SLNET\SLNET_GitHub\33409723\Quadcopter-FYP-legacy-master\Dump (complete other files)\MATLAB\Control\Archive\Designed Controllers\Full_Model_Working_R1.slx</t>
  </si>
  <si>
    <t xml:space="preserve">C:\tmp\obfmodels\o1128.slx</t>
  </si>
  <si>
    <t xml:space="preserve">C:\work\data\SLNET\SLNET_GitHub\33409723\Quadcopter-FYP-legacy-master\Dump (complete other files)\MATLAB\Control\Archive\Designed Controllers 2\Full_Model_C_R1.slx</t>
  </si>
  <si>
    <t xml:space="preserve">C:\tmp\obfmodels\o1129.slx</t>
  </si>
  <si>
    <t xml:space="preserve">C:\work\data\SLNET\SLNET_GitHub\33409723\Quadcopter-FYP-legacy-master\Dump (complete other files)\MATLAB\Control\Archive\Designed Controllers 2\Full_Model_D_R1.slx</t>
  </si>
  <si>
    <t xml:space="preserve">C:\tmp\obfmodels\o1130.slx</t>
  </si>
  <si>
    <t xml:space="preserve">C:\work\data\SLNET\SLNET_GitHub\33409723\Quadcopter-FYP-legacy-master\Dump (complete other files)\MATLAB\Control\Archive\Designed Controllers 2\Full_Model_D_R2.slx</t>
  </si>
  <si>
    <t xml:space="preserve">C:\tmp\obfmodels\o1131.slx</t>
  </si>
  <si>
    <t xml:space="preserve">C:\work\data\SLNET\SLNET_GitHub\33409723\Quadcopter-FYP-legacy-master\Dump (complete other files)\MATLAB\Control\Archive\Digital Control\Full_Model_R1.slx</t>
  </si>
  <si>
    <t xml:space="preserve">C:\tmp\obfmodels\o1132.slx</t>
  </si>
  <si>
    <t xml:space="preserve">C:\work\data\SLNET\SLNET_GitHub\33409723\Quadcopter-FYP-legacy-master\Dump (complete other files)\MATLAB\Control\Archive\Digital Control\HeightModel.slx</t>
  </si>
  <si>
    <t xml:space="preserve">C:\tmp\obfmodels\o1133.slx</t>
  </si>
  <si>
    <t xml:space="preserve">C:\work\data\SLNET\SLNET_GitHub\33409723\Quadcopter-FYP-legacy-master\Dump (complete other files)\MATLAB\Control\Archive\Digital Control\Pitch_Roll_Control.slx</t>
  </si>
  <si>
    <t xml:space="preserve">C:\tmp\obfmodels\o1134.slx</t>
  </si>
  <si>
    <t xml:space="preserve">C:\work\data\SLNET\SLNET_GitHub\33409723\Quadcopter-FYP-legacy-master\Dump (complete other files)\MATLAB\Control\Archive\Digital Control\YawModel.slx</t>
  </si>
  <si>
    <t xml:space="preserve">C:\tmp\obfmodels\o1135.slx</t>
  </si>
  <si>
    <t xml:space="preserve">C:\work\data\SLNET\SLNET_GitHub\33409723\Quadcopter-FYP-legacy-master\Dump (complete other files)\MATLAB\Control\Archive\Digital Control\YawModel_R1.slx</t>
  </si>
  <si>
    <t xml:space="preserve">C:\tmp\obfmodels\o1136.slx</t>
  </si>
  <si>
    <t xml:space="preserve">C:\work\data\SLNET\SLNET_GitHub\33409723\Quadcopter-FYP-legacy-master\Dump (complete other files)\MATLAB\Control\Archive\Digital Control\YawModel_R2.slx</t>
  </si>
  <si>
    <t xml:space="preserve">C:\tmp\obfmodels\o1137.slx</t>
  </si>
  <si>
    <t xml:space="preserve">C:\work\data\SLNET\SLNET_GitHub\33409723\Quadcopter-FYP-legacy-master\Dump (complete other files)\MATLAB\Control\Archive\Digital Control\YawModel_R3 (1).slx</t>
  </si>
  <si>
    <t xml:space="preserve">C:\work\data\SLNET\SLNET_GitHub\33409723\Quadcopter-FYP-legacy-master\Dump (complete other files)\MATLAB\Control\Designed Controller and Observer\Full_Model_D_R3 (1).slx</t>
  </si>
  <si>
    <t xml:space="preserve">C:\work\data\SLNET\SLNET_GitHub\33409723\Quadcopter-FYP-legacy-master\Dump (complete other files)\MATLAB\Control\MIMO Quadcopter Model\MIMO_Model_D_R1.slx</t>
  </si>
  <si>
    <t xml:space="preserve">C:\tmp\obfmodels\o1140.slx</t>
  </si>
  <si>
    <t xml:space="preserve">Mon Feb 16 20:47:01 2015</t>
  </si>
  <si>
    <t xml:space="preserve">C:\work\data\SLNET\SLNET_GitHub\33409723\Quadcopter-FYP-legacy-master\Dump (complete other files)\MATLAB\Control\State Space Control\Height_Diff_SS_D_1.slx</t>
  </si>
  <si>
    <t xml:space="preserve">C:\tmp\obfmodels\o1141.slx</t>
  </si>
  <si>
    <t xml:space="preserve">C:\work\data\SLNET\SLNET_GitHub\33409723\Quadcopter-FYP-legacy-master\Dump (complete other files)\MATLAB\Control\State Space Control\Roll_Diff_SS_C.slx</t>
  </si>
  <si>
    <t xml:space="preserve">C:\tmp\obfmodels\o1142.slx</t>
  </si>
  <si>
    <t xml:space="preserve">Fri Jan 30 15:28:31 2015</t>
  </si>
  <si>
    <t xml:space="preserve">C:\work\data\SLNET\SLNET_GitHub\33409723\Quadcopter-FYP-legacy-master\Dump (complete other files)\MATLAB\Control\State Space Control\Roll_Diff_SS_D_1.slx</t>
  </si>
  <si>
    <t xml:space="preserve">C:\tmp\obfmodels\o1143.slx</t>
  </si>
  <si>
    <t xml:space="preserve">Wed Feb 04 23:28:03 2015</t>
  </si>
  <si>
    <t xml:space="preserve">C:\work\data\SLNET\SLNET_GitHub\33409723\Quadcopter-FYP-legacy-master\Dump (complete other files)\MATLAB\Control\State Space Control\Yaw_Diff_SS_C.slx</t>
  </si>
  <si>
    <t xml:space="preserve">C:\tmp\obfmodels\o1144.slx</t>
  </si>
  <si>
    <t xml:space="preserve">Fri Jan 30 14:00:11 2015</t>
  </si>
  <si>
    <t xml:space="preserve">C:\work\data\SLNET\SLNET_GitHub\33409723\Quadcopter-FYP-legacy-master\Dump (complete other files)\MATLAB\Control\State Space Control\Yaw_Diff_SS_D_2.slx</t>
  </si>
  <si>
    <t xml:space="preserve">C:\tmp\obfmodels\o1145.slx</t>
  </si>
  <si>
    <t xml:space="preserve">C:\work\data\SLNET\SLNET_GitHub\33409723\Quadcopter-FYP-legacy-master\Dump (complete other files)\MATLAB\Control\x-y Control\Full_Model_D_R5.slx</t>
  </si>
  <si>
    <t xml:space="preserve">C:\tmp\obfmodels\o1146.slx</t>
  </si>
  <si>
    <t xml:space="preserve">Thu Mar 05 23:30:42 2015</t>
  </si>
  <si>
    <t xml:space="preserve">C:\work\data\SLNET\SLNET_GitHub\33409723\Quadcopter-FYP-legacy-master\Dump (complete other files)\MATLAB\Control\x-y Control\Height_Diff_SS_D_1.slx</t>
  </si>
  <si>
    <t xml:space="preserve">C:\tmp\obfmodels\o1147.slx</t>
  </si>
  <si>
    <t xml:space="preserve">C:\work\data\SLNET\SLNET_GitHub\33409723\Quadcopter-FYP-legacy-master\Dump (complete other files)\MATLAB\Control\x-y Control\Roll_Diff_SS_D_1.slx</t>
  </si>
  <si>
    <t xml:space="preserve">C:\tmp\obfmodels\o1148.slx</t>
  </si>
  <si>
    <t xml:space="preserve">C:\work\data\SLNET\SLNET_GitHub\33409723\Quadcopter-FYP-legacy-master\Dump (complete other files)\MATLAB\Control\x-y Control\Yaw_Diff_SS_D_2.slx</t>
  </si>
  <si>
    <t xml:space="preserve">C:\tmp\obfmodels\o1149.slx</t>
  </si>
  <si>
    <t xml:space="preserve">C:\work\data\SLNET\SLNET_GitHub\33409723\Quadcopter-FYP-legacy-master\Dump (complete other files)\MATLAB\Kalman\Kalman_State_space.slx</t>
  </si>
  <si>
    <t xml:space="preserve">C:\tmp\obfmodels\o1150.slx</t>
  </si>
  <si>
    <t xml:space="preserve">Sat Nov 01 00:59:39 2014</t>
  </si>
  <si>
    <t xml:space="preserve">C:\work\data\SLNET\SLNET_GitHub\33409723\Quadcopter-FYP-legacy-master\Dump (complete other files)\MATLAB\Kalman\Kalman_model.slx</t>
  </si>
  <si>
    <t xml:space="preserve">C:\tmp\obfmodels\o1151.slx</t>
  </si>
  <si>
    <t xml:space="preserve">Fri Nov 07 00:28:42 2014</t>
  </si>
  <si>
    <t xml:space="preserve">C:\work\data\SLNET\SLNET_GitHub\33409723\Quadcopter-FYP-legacy-master\Dump (complete other files)\MATLAB\Kalman\State_space (1).slx</t>
  </si>
  <si>
    <t xml:space="preserve">C:\work\data\SLNET\SLNET_GitHub\33409723\Quadcopter-FYP-legacy-master\Dump (complete other files)\MATLAB\Kalman\test (1).slx</t>
  </si>
  <si>
    <t xml:space="preserve">C:\work\data\SLNET\SLNET_GitHub\33562782\simulink2mavlink-master\mex_test.slx</t>
  </si>
  <si>
    <t xml:space="preserve">C:\tmp\obfmodels\o1154.slx</t>
  </si>
  <si>
    <t xml:space="preserve">Fri Apr 03 22:19:24 2015</t>
  </si>
  <si>
    <t xml:space="preserve">C:\work\data\SLNET\SLNET_GitHub\34874263\RCAMAircraftVisualization-master\matlab\AE512Blockset.slx</t>
  </si>
  <si>
    <t xml:space="preserve">C:\tmp\obfmodels\o1155.slx</t>
  </si>
  <si>
    <t xml:space="preserve">Fri May 29 00:35:39 2015</t>
  </si>
  <si>
    <t xml:space="preserve">C:\work\data\SLNET\SLNET_GitHub\35040559\Matlab-master\microdaq_ert\blocks\microdaq_lib.slx</t>
  </si>
  <si>
    <t xml:space="preserve">C:\tmp\obfmodels\o1156.slx</t>
  </si>
  <si>
    <t xml:space="preserve">Tue Oct 24 12:50:32 2017</t>
  </si>
  <si>
    <t xml:space="preserve">C:\work\data\SLNET\SLNET_GitHub\35040559\Matlab-master\microdaq_ert\demos\mdaq_dac.slx</t>
  </si>
  <si>
    <t xml:space="preserve">C:\tmp\obfmodels\o1157.slx</t>
  </si>
  <si>
    <t xml:space="preserve">Tue Dec 05 14:24:27 2017</t>
  </si>
  <si>
    <t xml:space="preserve">C:\work\data\SLNET\SLNET_GitHub\35040559\Matlab-master\microdaq_ert\demos\mdaq_fft.slx</t>
  </si>
  <si>
    <t xml:space="preserve">C:\tmp\obfmodels\o1158.slx</t>
  </si>
  <si>
    <t xml:space="preserve">Tue Dec 05 14:23:55 2017</t>
  </si>
  <si>
    <t xml:space="preserve">C:\work\data\SLNET\SLNET_GitHub\35040559\Matlab-master\microdaq_ert\demos\mdaq_mdlref.slx</t>
  </si>
  <si>
    <t xml:space="preserve">C:\tmp\obfmodels\o1159.slx</t>
  </si>
  <si>
    <t xml:space="preserve">Tue Dec 05 14:23:25 2017</t>
  </si>
  <si>
    <t xml:space="preserve">C:\work\data\SLNET\SLNET_GitHub\35040559\Matlab-master\microdaq_ert\demos\mdaq_pilbuf.slx</t>
  </si>
  <si>
    <t xml:space="preserve">C:\tmp\obfmodels\o1160.slx</t>
  </si>
  <si>
    <t xml:space="preserve">Tue Dec 05 14:22:54 2017</t>
  </si>
  <si>
    <t xml:space="preserve">C:\work\data\SLNET\SLNET_GitHub\35040559\Matlab-master\microdaq_ert\demos\mdaq_vipstab.slx</t>
  </si>
  <si>
    <t xml:space="preserve">C:\tmp\obfmodels\o1161.slx</t>
  </si>
  <si>
    <t xml:space="preserve">Tue Dec 05 14:22:06 2017</t>
  </si>
  <si>
    <t xml:space="preserve">C:\work\data\SLNET\SLNET_GitHub\35040559\Matlab-master\microdaq_ert\demos\mdaqdemo_adc.slx</t>
  </si>
  <si>
    <t xml:space="preserve">C:\tmp\obfmodels\o1162.slx</t>
  </si>
  <si>
    <t xml:space="preserve">Tue Dec 05 14:21:27 2017</t>
  </si>
  <si>
    <t xml:space="preserve">C:\work\data\SLNET\SLNET_GitHub\35040559\Matlab-master\microdaq_ert\demos\mdaqdemo_analog.slx</t>
  </si>
  <si>
    <t xml:space="preserve">C:\tmp\obfmodels\o1163.slx</t>
  </si>
  <si>
    <t xml:space="preserve">Tue Dec 05 14:20:44 2017</t>
  </si>
  <si>
    <t xml:space="preserve">C:\work\data\SLNET\SLNET_GitHub\35040559\Matlab-master\microdaq_ert\demos\mdaqdemo_enc.slx</t>
  </si>
  <si>
    <t xml:space="preserve">C:\tmp\obfmodels\o1164.slx</t>
  </si>
  <si>
    <t xml:space="preserve">Tue Dec 05 14:20:05 2017</t>
  </si>
  <si>
    <t xml:space="preserve">C:\work\data\SLNET\SLNET_GitHub\35040559\Matlab-master\microdaq_ert\demos\mdaqdemo_ext.slx</t>
  </si>
  <si>
    <t xml:space="preserve">C:\tmp\obfmodels\o1165.slx</t>
  </si>
  <si>
    <t xml:space="preserve">Tue Dec 05 14:19:20 2017</t>
  </si>
  <si>
    <t xml:space="preserve">C:\work\data\SLNET\SLNET_GitHub\35040559\Matlab-master\microdaq_ert\demos\mdaqdemo_extbuf.slx</t>
  </si>
  <si>
    <t xml:space="preserve">C:\tmp\obfmodels\o1166.slx</t>
  </si>
  <si>
    <t xml:space="preserve">Tue Dec 05 14:18:47 2017</t>
  </si>
  <si>
    <t xml:space="preserve">C:\work\data\SLNET\SLNET_GitHub\35040559\Matlab-master\microdaq_ert\demos\mdaqdemo_fft.slx</t>
  </si>
  <si>
    <t xml:space="preserve">C:\tmp\obfmodels\o1167.slx</t>
  </si>
  <si>
    <t xml:space="preserve">Tue Dec 05 14:16:12 2017</t>
  </si>
  <si>
    <t xml:space="preserve">C:\work\data\SLNET\SLNET_GitHub\35040559\Matlab-master\microdaq_ert\demos\mdaqdemo_led.slx</t>
  </si>
  <si>
    <t xml:space="preserve">C:\tmp\obfmodels\o1168.slx</t>
  </si>
  <si>
    <t xml:space="preserve">Tue Dec 05 14:15:33 2017</t>
  </si>
  <si>
    <t xml:space="preserve">C:\work\data\SLNET\SLNET_GitHub\35040559\Matlab-master\microdaq_ert\demos\mdaqdemo_mem.slx</t>
  </si>
  <si>
    <t xml:space="preserve">C:\tmp\obfmodels\o1169.slx</t>
  </si>
  <si>
    <t xml:space="preserve">Tue Dec 05 14:14:54 2017</t>
  </si>
  <si>
    <t xml:space="preserve">C:\work\data\SLNET\SLNET_GitHub\35040559\Matlab-master\microdaq_ert\demos\mdaqdemo_pil.slx</t>
  </si>
  <si>
    <t xml:space="preserve">C:\tmp\obfmodels\o1170.slx</t>
  </si>
  <si>
    <t xml:space="preserve">Tue Dec 05 14:14:16 2017</t>
  </si>
  <si>
    <t xml:space="preserve">C:\work\data\SLNET\SLNET_GitHub\35040559\Matlab-master\microdaq_ert\demos\mdaqdemo_pilbuf.slx</t>
  </si>
  <si>
    <t xml:space="preserve">C:\tmp\obfmodels\o1171.slx</t>
  </si>
  <si>
    <t xml:space="preserve">Tue Dec 05 14:13:32 2017</t>
  </si>
  <si>
    <t xml:space="preserve">C:\work\data\SLNET\SLNET_GitHub\35040559\Matlab-master\microdaq_ert\demos\mdaqdemo_testanalog.slx</t>
  </si>
  <si>
    <t xml:space="preserve">C:\tmp\obfmodels\o1172.slx</t>
  </si>
  <si>
    <t xml:space="preserve">Tue Dec 05 14:12:44 2017</t>
  </si>
  <si>
    <t xml:space="preserve">C:\work\data\SLNET\SLNET_GitHub\35040559\Matlab-master\microdaq_ert\demos\mdaqdemo_trecv.slx</t>
  </si>
  <si>
    <t xml:space="preserve">C:\tmp\obfmodels\o1173.slx</t>
  </si>
  <si>
    <t xml:space="preserve">Tue Dec 05 14:11:58 2017</t>
  </si>
  <si>
    <t xml:space="preserve">C:\work\data\SLNET\SLNET_GitHub\35040559\Matlab-master\microdaq_ert\demos\mdaqdemo_tsend.slx</t>
  </si>
  <si>
    <t xml:space="preserve">C:\tmp\obfmodels\o1174.slx</t>
  </si>
  <si>
    <t xml:space="preserve">Tue Dec 05 14:10:56 2017</t>
  </si>
  <si>
    <t xml:space="preserve">C:\work\data\SLNET\SLNET_GitHub\35040559\Matlab-master\microdaq_ert\demos\mdaqdemo_vs.slx</t>
  </si>
  <si>
    <t xml:space="preserve">C:\tmp\obfmodels\o1175.slx</t>
  </si>
  <si>
    <t xml:space="preserve">Tue Dec 05 13:58:24 2017</t>
  </si>
  <si>
    <t xml:space="preserve">C:\work\data\SLNET\SLNET_GitHub\35234366\simulinkWatchdogs-master\watchdogs\test_counter.slx</t>
  </si>
  <si>
    <t xml:space="preserve">C:\tmp\obfmodels\o1176.slx</t>
  </si>
  <si>
    <t xml:space="preserve">Thu May 07 18:26:53 2015</t>
  </si>
  <si>
    <t xml:space="preserve">C:\work\data\SLNET\SLNET_GitHub\35234366\simulinkWatchdogs-master\watchdogs\watchdoglib.slx</t>
  </si>
  <si>
    <t xml:space="preserve">C:\tmp\obfmodels\o1177.slx</t>
  </si>
  <si>
    <t xml:space="preserve">Thu May 07 18:26:57 2015</t>
  </si>
  <si>
    <t xml:space="preserve">C:\work\data\SLNET\SLNET_GitHub\35530846\bibliotheque_SII-master\Bibliotheque_SII\Library_SII.slx</t>
  </si>
  <si>
    <t xml:space="preserve">C:\tmp\obfmodels\o1178.slx</t>
  </si>
  <si>
    <t xml:space="preserve">Tue Dec 17 18:18:19 2019</t>
  </si>
  <si>
    <t xml:space="preserve">C:\work\data\SLNET\SLNET_GitHub\35530846\bibliotheque_SII-master\Bibliotheque_SII\Library_SII_2018.slx</t>
  </si>
  <si>
    <t xml:space="preserve">C:\tmp\obfmodels\o1179.slx</t>
  </si>
  <si>
    <t xml:space="preserve">Fri Mar 15 14:31:05 2019</t>
  </si>
  <si>
    <t xml:space="preserve">C:\work\data\SLNET\SLNET_GitHub\35530846\bibliotheque_SII-master\Bibliotheque_SII\Simscape_SII_lib.slx</t>
  </si>
  <si>
    <t xml:space="preserve">C:\tmp\obfmodels\o1180.slx</t>
  </si>
  <si>
    <t xml:space="preserve">Tue Oct 09 11:45:55 2018</t>
  </si>
  <si>
    <t xml:space="preserve">C:\work\data\SLNET\SLNET_GitHub\35530846\bibliotheque_SII-master\Exemples\Induction_electromagnetique.slx</t>
  </si>
  <si>
    <t xml:space="preserve">C:\tmp\obfmodels\o1181.slx</t>
  </si>
  <si>
    <t xml:space="preserve">Wed Nov 21 17:52:14 2018</t>
  </si>
  <si>
    <t xml:space="preserve">C:\work\data\SLNET\SLNET_GitHub\35530846\bibliotheque_SII-master\Exemples\Panneau_PV_avec_charge.slx</t>
  </si>
  <si>
    <t xml:space="preserve">C:\tmp\obfmodels\o1182.slx</t>
  </si>
  <si>
    <t xml:space="preserve">Sun Feb 25 13:31:51 2018</t>
  </si>
  <si>
    <t xml:space="preserve">C:\work\data\SLNET\SLNET_GitHub\35530846\bibliotheque_SII-master\Exemples\Panneau_PV_avec_charge_variable.slx</t>
  </si>
  <si>
    <t xml:space="preserve">C:\tmp\obfmodels\o1183.slx</t>
  </si>
  <si>
    <t xml:space="preserve">Wed Nov 07 19:07:17 2018</t>
  </si>
  <si>
    <t xml:space="preserve">C:\work\data\SLNET\SLNET_GitHub\38685605\qrsim2-master\modelo2a.slx</t>
  </si>
  <si>
    <t xml:space="preserve">C:\tmp\obfmodels\o1184.slx</t>
  </si>
  <si>
    <t xml:space="preserve">Tue Jul 07 11:52:46 2015</t>
  </si>
  <si>
    <t xml:space="preserve">C:\work\data\SLNET\SLNET_GitHub\39316901\protosim-master\packet.slx</t>
  </si>
  <si>
    <t xml:space="preserve">C:\tmp\obfmodels\o1185.slx</t>
  </si>
  <si>
    <t xml:space="preserve">Sat Jul 25 22:48:20 2015</t>
  </si>
  <si>
    <t xml:space="preserve">C:\work\data\SLNET\SLNET_GitHub\39316901\protosim-master\protosim.slx</t>
  </si>
  <si>
    <t xml:space="preserve">C:\tmp\obfmodels\o1186.slx</t>
  </si>
  <si>
    <t xml:space="preserve">Sun Jul 19 19:43:06 2015</t>
  </si>
  <si>
    <t xml:space="preserve">C:\work\data\SLNET\SLNET_GitHub\42111127\Simulink_AR_Drone-master\AR_Drone_Models\Calibration\Record_data.slx</t>
  </si>
  <si>
    <t xml:space="preserve">C:\tmp\obfmodels\o1187.slx</t>
  </si>
  <si>
    <t xml:space="preserve">C:\work\data\SLNET\SLNET_GitHub\42111127\Simulink_AR_Drone-master\AR_Drone_Models\Calibration\Accelerometer_calib\PlayBack_Data.slx</t>
  </si>
  <si>
    <t xml:space="preserve">C:\tmp\obfmodels\o1188.slx</t>
  </si>
  <si>
    <t xml:space="preserve">Sun Nov 08 20:02:07 2015</t>
  </si>
  <si>
    <t xml:space="preserve">C:\work\data\SLNET\SLNET_GitHub\42111127\Simulink_AR_Drone-master\AR_Drone_Models\Calibration\Accelerometer_calib\Record_accelerometer.slx</t>
  </si>
  <si>
    <t xml:space="preserve">C:\tmp\obfmodels\o1189.slx</t>
  </si>
  <si>
    <t xml:space="preserve">Thu Aug 20 13:49:07 2015</t>
  </si>
  <si>
    <t xml:space="preserve">C:\work\data\SLNET\SLNET_GitHub\42111127\Simulink_AR_Drone-master\AR_Drone_Models\Calibration\Auto_quick_calib\Get_Horizontal_Measures.slx</t>
  </si>
  <si>
    <t xml:space="preserve">C:\tmp\obfmodels\o1190.slx</t>
  </si>
  <si>
    <t xml:space="preserve">Sun Nov 08 20:56:33 2015</t>
  </si>
  <si>
    <t xml:space="preserve">C:\work\data\SLNET\SLNET_GitHub\42111127\Simulink_AR_Drone-master\AR_Drone_Models\Calibration\GyrometerTemp_Offset_Calib\TempCorrect_Offline.slx</t>
  </si>
  <si>
    <t xml:space="preserve">C:\tmp\obfmodels\o1191.slx</t>
  </si>
  <si>
    <t xml:space="preserve">Tue Sep 01 10:22:51 2015</t>
  </si>
  <si>
    <t xml:space="preserve">C:\work\data\SLNET\SLNET_GitHub\42111127\Simulink_AR_Drone-master\AR_Drone_Models\Calibration\GyrometerTemp_Offset_Calib\TempMeasure.slx</t>
  </si>
  <si>
    <t xml:space="preserve">C:\tmp\obfmodels\o1192.slx</t>
  </si>
  <si>
    <t xml:space="preserve">Sun Nov 08 19:33:18 2015</t>
  </si>
  <si>
    <t xml:space="preserve">C:\work\data\SLNET\SLNET_GitHub\42111127\Simulink_AR_Drone-master\AR_Drone_Models\Calibration\Magnetometer_calib\MeasureMag.slx</t>
  </si>
  <si>
    <t xml:space="preserve">C:\tmp\obfmodels\o1193.slx</t>
  </si>
  <si>
    <t xml:space="preserve">Tue Sep 01 15:53:06 2015</t>
  </si>
  <si>
    <t xml:space="preserve">C:\work\data\SLNET\SLNET_GitHub\42111127\Simulink_AR_Drone-master\AR_Drone_Models\Flight_Models\AR_Drone_Flight_Control.slx</t>
  </si>
  <si>
    <t xml:space="preserve">C:\tmp\obfmodels\o1194.slx</t>
  </si>
  <si>
    <t xml:space="preserve">Tue Nov 17 08:55:04 2015</t>
  </si>
  <si>
    <t xml:space="preserve">C:\work\data\SLNET\SLNET_GitHub\42111127\Simulink_AR_Drone-master\AR_Drone_Models\Flight_Models\AR_Drone_Host_Receive.slx</t>
  </si>
  <si>
    <t xml:space="preserve">C:\tmp\obfmodels\o1195.slx</t>
  </si>
  <si>
    <t xml:space="preserve">Mon Nov 16 01:15:24 2015</t>
  </si>
  <si>
    <t xml:space="preserve">C:\work\data\SLNET\SLNET_GitHub\42111127\Simulink_AR_Drone-master\AR_Drone_Models\Flight_Models\AR_Drone_Mission_Height.slx</t>
  </si>
  <si>
    <t xml:space="preserve">C:\tmp\obfmodels\o1196.slx</t>
  </si>
  <si>
    <t xml:space="preserve">Mon Nov 16 01:03:39 2015</t>
  </si>
  <si>
    <t xml:space="preserve">C:\work\data\SLNET\SLNET_GitHub\42111127\Simulink_AR_Drone-master\AR_Drone_Models\Hello_World\Hello_World.slx</t>
  </si>
  <si>
    <t xml:space="preserve">C:\tmp\obfmodels\o1197.slx</t>
  </si>
  <si>
    <t xml:space="preserve">C:\work\data\SLNET\SLNET_GitHub\42111127\Simulink_AR_Drone-master\AR_Drone_Target\blocks\AR_Drone_2_Library.slx</t>
  </si>
  <si>
    <t xml:space="preserve">C:\tmp\obfmodels\o1198.slx</t>
  </si>
  <si>
    <t xml:space="preserve">Mon Aug 17 17:34:15 2015</t>
  </si>
  <si>
    <t xml:space="preserve">C:\work\data\SLNET\SLNET_GitHub\42111127\Simulink_AR_Drone-master\AR_Drone_Target\blocks\Navigation_KF_Lib.slx</t>
  </si>
  <si>
    <t xml:space="preserve">C:\tmp\obfmodels\o1199.slx</t>
  </si>
  <si>
    <t xml:space="preserve">C:\work\data\SLNET\SLNET_GitHub\42111127\Simulink_AR_Drone-master\AR_Drone_Target\blocks\Navigation_KF_Subsystem_child.slx</t>
  </si>
  <si>
    <t xml:space="preserve">C:\tmp\obfmodels\o1200.slx</t>
  </si>
  <si>
    <t xml:space="preserve">Wed Nov 04 15:38:29 2015</t>
  </si>
  <si>
    <t xml:space="preserve">C:\work\data\SLNET\SLNET_GitHub\42111127\Simulink_AR_Drone-master\AR_Drone_Target\blocks\Navigation_Lib.slx</t>
  </si>
  <si>
    <t xml:space="preserve">C:\tmp\obfmodels\o1201.slx</t>
  </si>
  <si>
    <t xml:space="preserve">C:\work\data\SLNET\SLNET_GitHub\42111127\Simulink_AR_Drone-master\AR_Drone_Target\blocks\videolib\ARdrone_video_lib.slx</t>
  </si>
  <si>
    <t xml:space="preserve">C:\tmp\obfmodels\o1202.slx</t>
  </si>
  <si>
    <t xml:space="preserve">C:\work\data\SLNET\SLNET_GitHub\42111127\Simulink_AR_Drone-master\AR_Drone_Target\blocks\videolib\changeDetection.slx</t>
  </si>
  <si>
    <t xml:space="preserve">C:\tmp\obfmodels\o1203.slx</t>
  </si>
  <si>
    <t xml:space="preserve">C:\work\data\SLNET\SLNET_GitHub\42374529\fluffy-woof-master\yamashev.slx</t>
  </si>
  <si>
    <t xml:space="preserve">C:\tmp\obfmodels\o1204.slx</t>
  </si>
  <si>
    <t xml:space="preserve">Sat Sep 12 23:10:33 2015</t>
  </si>
  <si>
    <t xml:space="preserve">C:\work\data\SLNET\SLNET_GitHub\42794568\redis-simulink-master\REDIS_model.slx</t>
  </si>
  <si>
    <t xml:space="preserve">C:\tmp\obfmodels\o1205.slx</t>
  </si>
  <si>
    <t xml:space="preserve">Sun Aug 30 12:23:04 2015</t>
  </si>
  <si>
    <t xml:space="preserve">C:\work\data\SLNET\SLNET_GitHub\43639573\HTWAA_car_32b-master\Test_GPIO\Test_GPIO.slx</t>
  </si>
  <si>
    <t xml:space="preserve">C:\tmp\obfmodels\o1206.slx</t>
  </si>
  <si>
    <t xml:space="preserve">Tue Oct 06 11:59:44 2015</t>
  </si>
  <si>
    <t xml:space="preserve">C:\work\data\SLNET\SLNET_GitHub\43639573\HTWAA_car_32b-master\Test_PWM\Test_PWM.slx</t>
  </si>
  <si>
    <t xml:space="preserve">C:\tmp\obfmodels\o1207.slx</t>
  </si>
  <si>
    <t xml:space="preserve">Tue Oct 06 12:15:22 2015</t>
  </si>
  <si>
    <t xml:space="preserve">C:\work\data\SLNET\SLNET_GitHub\43639573\HTWAA_car_32b-master\Test_SPI\Test_SPI.slx</t>
  </si>
  <si>
    <t xml:space="preserve">C:\tmp\obfmodels\o1208.slx</t>
  </si>
  <si>
    <t xml:space="preserve">Tue Oct 06 12:07:29 2015</t>
  </si>
  <si>
    <t xml:space="preserve">C:\work\data\SLNET\SLNET_GitHub\43639573\HTWAA_car_32b-master\Test_Stateflow\Test_Stateflow.slx</t>
  </si>
  <si>
    <t xml:space="preserve">C:\tmp\obfmodels\o1209.slx</t>
  </si>
  <si>
    <t xml:space="preserve">Sat Oct 03 18:49:14 2015</t>
  </si>
  <si>
    <t xml:space="preserve">C:\work\data\SLNET\SLNET_GitHub\44240452\skyward-blimp-blockset-master\SkywardBLIMP.slx</t>
  </si>
  <si>
    <t xml:space="preserve">C:\tmp\obfmodels\o1210.slx</t>
  </si>
  <si>
    <t xml:space="preserve">Wed Oct 14 12:20:42 2015</t>
  </si>
  <si>
    <t xml:space="preserve">C:\work\data\SLNET\SLNET_GitHub\44240452\skyward-blimp-blockset-master\SkywardBLIMP_back.slx</t>
  </si>
  <si>
    <t xml:space="preserve">C:\tmp\obfmodels\o1211.slx</t>
  </si>
  <si>
    <t xml:space="preserve">Wed Oct 14 12:01:09 2015</t>
  </si>
  <si>
    <t xml:space="preserve">C:\work\data\SLNET\SLNET_GitHub\44240452\skyward-blimp-blockset-master\examples\CompassPID.slx</t>
  </si>
  <si>
    <t xml:space="preserve">C:\tmp\obfmodels\o1212.slx</t>
  </si>
  <si>
    <t xml:space="preserve">Thu Oct 30 22:02:31 2014</t>
  </si>
  <si>
    <t xml:space="preserve">C:\work\data\SLNET\SLNET_GitHub\44240452\skyward-blimp-blockset-master\examples\quotePID.slx</t>
  </si>
  <si>
    <t xml:space="preserve">C:\tmp\obfmodels\o1213.slx</t>
  </si>
  <si>
    <t xml:space="preserve">Tue Oct 21 23:06:06 2014</t>
  </si>
  <si>
    <t xml:space="preserve">C:\work\data\SLNET\SLNET_GitHub\45693935\sym-simulink-master\models\constants.slx</t>
  </si>
  <si>
    <t xml:space="preserve">C:\tmp\obfmodels\o1214.slx</t>
  </si>
  <si>
    <t xml:space="preserve">Tue Dec 01 23:14:56 2015</t>
  </si>
  <si>
    <t xml:space="preserve">C:\work\data\SLNET\SLNET_GitHub\45693935\sym-simulink-master\models\simple.slx</t>
  </si>
  <si>
    <t xml:space="preserve">C:\tmp\obfmodels\o1215.slx</t>
  </si>
  <si>
    <t xml:space="preserve">Mon May 04 19:14:45 2015</t>
  </si>
  <si>
    <t xml:space="preserve">C:\work\data\SLNET\SLNET_GitHub\45693935\sym-simulink-master\models\sine.slx</t>
  </si>
  <si>
    <t xml:space="preserve">C:\tmp\obfmodels\o1216.slx</t>
  </si>
  <si>
    <t xml:space="preserve">Tue Dec 01 23:10:53 2015</t>
  </si>
  <si>
    <t xml:space="preserve">C:\work\data\SLNET\SLNET_GitHub\4608325\launchpad_ert-master\demos\launchpad.slx</t>
  </si>
  <si>
    <t xml:space="preserve">C:\tmp\obfmodels\o1217.slx</t>
  </si>
  <si>
    <t xml:space="preserve">Tue Apr 29 18:06:21 2014</t>
  </si>
  <si>
    <t xml:space="preserve">C:\work\data\SLNET\SLNET_GitHub\4608325\launchpad_ert-master\demos\launchpad_R2012b.slx</t>
  </si>
  <si>
    <t xml:space="preserve">C:\tmp\obfmodels\o1218.slx</t>
  </si>
  <si>
    <t xml:space="preserve">Tue Sep 18 15:48:49 2012</t>
  </si>
  <si>
    <t xml:space="preserve">C:\work\data\SLNET\SLNET_GitHub\4608325\launchpad_ert-master\demos\launchpad_R2013b.slx</t>
  </si>
  <si>
    <t xml:space="preserve">C:\tmp\obfmodels\o1219.slx</t>
  </si>
  <si>
    <t xml:space="preserve">Mon Feb 24 14:47:12 2014</t>
  </si>
  <si>
    <t xml:space="preserve">C:\work\data\SLNET\SLNET_GitHub\4608325\launchpad_ert-master\demos\test_multirate.slx</t>
  </si>
  <si>
    <t xml:space="preserve">C:\tmp\obfmodels\o1220.slx</t>
  </si>
  <si>
    <t xml:space="preserve">Fri Nov 23 12:55:45 2012</t>
  </si>
  <si>
    <t xml:space="preserve">C:\work\data\SLNET\SLNET_GitHub\4608325\launchpad_ert-master\demos\test_multirate_system.slx</t>
  </si>
  <si>
    <t xml:space="preserve">C:\tmp\obfmodels\o1221.slx</t>
  </si>
  <si>
    <t xml:space="preserve">Fri Nov 23 12:57:18 2012</t>
  </si>
  <si>
    <t xml:space="preserve">C:\work\data\SLNET\SLNET_GitHub\4608325\launchpad_ert-master\demos\tilp_fxp.slx</t>
  </si>
  <si>
    <t xml:space="preserve">C:\tmp\obfmodels\o1222.slx</t>
  </si>
  <si>
    <t xml:space="preserve">Wed Feb 05 17:28:34 2014</t>
  </si>
  <si>
    <t xml:space="preserve">C:\work\data\SLNET\SLNET_GitHub\4608325\launchpad_ert-master\demos\tilp_pil_fxp.slx</t>
  </si>
  <si>
    <t xml:space="preserve">C:\tmp\obfmodels\o1223.slx</t>
  </si>
  <si>
    <t xml:space="preserve">Wed Feb 05 15:03:53 2014</t>
  </si>
  <si>
    <t xml:space="preserve">C:\work\data\SLNET\SLNET_GitHub\46337899\simulink-hackrf-master\blockset\hackrf_library.slx</t>
  </si>
  <si>
    <t xml:space="preserve">C:\tmp\obfmodels\o1224.slx</t>
  </si>
  <si>
    <t xml:space="preserve">Tue Nov 17 09:53:57 2015</t>
  </si>
  <si>
    <t xml:space="preserve">C:\work\data\SLNET\SLNET_GitHub\46337899\simulink-hackrf-master\demos\hackrf_simple_tx_demo.slx</t>
  </si>
  <si>
    <t xml:space="preserve">C:\tmp\obfmodels\o1225.slx</t>
  </si>
  <si>
    <t xml:space="preserve">Tue Nov 17 09:14:22 2015</t>
  </si>
  <si>
    <t xml:space="preserve">C:\work\data\SLNET\SLNET_GitHub\46337899\simulink-hackrf-master\demos\hackrf_spectrum_scope_demo.slx</t>
  </si>
  <si>
    <t xml:space="preserve">C:\tmp\obfmodels\o1226.slx</t>
  </si>
  <si>
    <t xml:space="preserve">Tue Nov 17 10:30:04 2015</t>
  </si>
  <si>
    <t xml:space="preserve">C:\work\data\SLNET\SLNET_GitHub\46778395\daqbeagle-master\library\daqbeagle.slx</t>
  </si>
  <si>
    <t xml:space="preserve">C:\tmp\obfmodels\o1227.slx</t>
  </si>
  <si>
    <t xml:space="preserve">Mon Nov 23 18:04:10 2015</t>
  </si>
  <si>
    <t xml:space="preserve">C:\work\data\SLNET\SLNET_GitHub\46778395\daqbeagle-master\library\test_daqbeagle.slx</t>
  </si>
  <si>
    <t xml:space="preserve">C:\tmp\obfmodels\o1228.slx</t>
  </si>
  <si>
    <t xml:space="preserve">Tue Nov 24 11:35:16 2015</t>
  </si>
  <si>
    <t xml:space="preserve">C:\work\data\SLNET\SLNET_GitHub\46778395\daqbeagle-master\target\test_bbb.slx</t>
  </si>
  <si>
    <t xml:space="preserve">C:\tmp\obfmodels\o1229.slx</t>
  </si>
  <si>
    <t xml:space="preserve">Mon Jul 17 10:38:11 2017</t>
  </si>
  <si>
    <t xml:space="preserve">C:\work\data\SLNET\SLNET_GitHub\47131658\wb-toolbox-master\matlab\library\exported\WBToolboxLibrary.slx</t>
  </si>
  <si>
    <t xml:space="preserve">C:\tmp\obfmodels\o1230.slx</t>
  </si>
  <si>
    <t xml:space="preserve">Thu Jan 31 12:55:55 2019</t>
  </si>
  <si>
    <t xml:space="preserve">C:\work\data\SLNET\SLNET_GitHub\48828287\crazyflie-client-matlab-master\CrazyFlie_PosCntrl.slx</t>
  </si>
  <si>
    <t xml:space="preserve">C:\tmp\obfmodels\o1231.slx</t>
  </si>
  <si>
    <t xml:space="preserve">Tue Sep 01 22:03:21 2015</t>
  </si>
  <si>
    <t xml:space="preserve">C:\work\data\SLNET\SLNET_GitHub\48828287\crazyflie-client-matlab-master\CrazyFlie_lib\CrazyFlie_lib.slx</t>
  </si>
  <si>
    <t xml:space="preserve">C:\tmp\obfmodels\o1232.slx</t>
  </si>
  <si>
    <t xml:space="preserve">Tue Sep 01 21:59:40 2015</t>
  </si>
  <si>
    <t xml:space="preserve">C:\work\data\SLNET\SLNET_GitHub\48828287\crazyflie-client-matlab-master\CrazyFlie_lib\test_simple.slx</t>
  </si>
  <si>
    <t xml:space="preserve">C:\tmp\obfmodels\o1233.slx</t>
  </si>
  <si>
    <t xml:space="preserve">Tue Sep 01 21:59:38 2015</t>
  </si>
  <si>
    <t xml:space="preserve">C:\work\data\SLNET\SLNET_GitHub\48828287\crazyflie-client-matlab-master\Optitrack\Optitrack.slx</t>
  </si>
  <si>
    <t xml:space="preserve">C:\tmp\obfmodels\o1234.slx</t>
  </si>
  <si>
    <t xml:space="preserve">Thu Aug 27 04:35:08 2015</t>
  </si>
  <si>
    <t xml:space="preserve">C:\work\data\SLNET\SLNET_GitHub\48991644\MatTrans-master\src\transientstability\simulinkModels\transientStability_R2012A_SLX.slx</t>
  </si>
  <si>
    <t xml:space="preserve">C:\tmp\obfmodels\o1235.slx</t>
  </si>
  <si>
    <t xml:space="preserve">Wed Jan 06 15:48:17 2016</t>
  </si>
  <si>
    <t xml:space="preserve">C:\work\data\SLNET\SLNET_GitHub\48991644\MatTrans-master\src\transientstability\simulinkModels\transientStability_R2012B.slx</t>
  </si>
  <si>
    <t xml:space="preserve">C:\tmp\obfmodels\o1236.slx</t>
  </si>
  <si>
    <t xml:space="preserve">Wed Jan 06 15:48:27 2016</t>
  </si>
  <si>
    <t xml:space="preserve">C:\work\data\SLNET\SLNET_GitHub\48991644\MatTrans-master\src\transientstability\simulinkModels\transientStability_R2012B_SLX.slx</t>
  </si>
  <si>
    <t xml:space="preserve">C:\tmp\obfmodels\o1237.slx</t>
  </si>
  <si>
    <t xml:space="preserve">Wed Jan 06 15:48:43 2016</t>
  </si>
  <si>
    <t xml:space="preserve">C:\work\data\SLNET\SLNET_GitHub\48991644\MatTrans-master\src\transientstability\simulinkModels\transientStability_R2013A.slx</t>
  </si>
  <si>
    <t xml:space="preserve">C:\tmp\obfmodels\o1238.slx</t>
  </si>
  <si>
    <t xml:space="preserve">Wed Jan 06 15:48:52 2016</t>
  </si>
  <si>
    <t xml:space="preserve">C:\work\data\SLNET\SLNET_GitHub\48991644\MatTrans-master\src\transientstability\simulinkModels\transientStability_R2013A_SLX.slx</t>
  </si>
  <si>
    <t xml:space="preserve">C:\tmp\obfmodels\o1239.slx</t>
  </si>
  <si>
    <t xml:space="preserve">Wed Jan 06 15:49:09 2016</t>
  </si>
  <si>
    <t xml:space="preserve">C:\work\data\SLNET\SLNET_GitHub\48991644\MatTrans-master\src\transientstability\simulinkModels\transientStability_R2013B.slx</t>
  </si>
  <si>
    <t xml:space="preserve">C:\tmp\obfmodels\o1240.slx</t>
  </si>
  <si>
    <t xml:space="preserve">Wed Jan 06 15:49:17 2016</t>
  </si>
  <si>
    <t xml:space="preserve">C:\work\data\SLNET\SLNET_GitHub\48991644\MatTrans-master\src\transientstability\simulinkModels\transientStability_R2013B_SLX.slx</t>
  </si>
  <si>
    <t xml:space="preserve">C:\tmp\obfmodels\o1241.slx</t>
  </si>
  <si>
    <t xml:space="preserve">Wed Jan 06 15:49:26 2016</t>
  </si>
  <si>
    <t xml:space="preserve">C:\work\data\SLNET\SLNET_GitHub\48991644\MatTrans-master\src\transientstability\simulinkModels\transientStability_R2014A.slx</t>
  </si>
  <si>
    <t xml:space="preserve">C:\tmp\obfmodels\o1242.slx</t>
  </si>
  <si>
    <t xml:space="preserve">Wed Jan 06 15:49:31 2016</t>
  </si>
  <si>
    <t xml:space="preserve">C:\work\data\SLNET\SLNET_GitHub\48991644\MatTrans-master\src\transientstability\simulinkModels\transientStability_R2014A_SLX.slx</t>
  </si>
  <si>
    <t xml:space="preserve">C:\tmp\obfmodels\o1243.slx</t>
  </si>
  <si>
    <t xml:space="preserve">Wed Jan 06 15:49:41 2016</t>
  </si>
  <si>
    <t xml:space="preserve">C:\work\data\SLNET\SLNET_GitHub\48991644\MatTrans-master\src\transientstability\simulinkModels\transientStability_R2014B.slx</t>
  </si>
  <si>
    <t xml:space="preserve">C:\tmp\obfmodels\o1244.slx</t>
  </si>
  <si>
    <t xml:space="preserve">Wed Jan 06 18:22:11 2016</t>
  </si>
  <si>
    <t xml:space="preserve">C:\work\data\SLNET\SLNET_GitHub\48991644\MatTrans-master\src\transientstability\simulinkModels\transientStability_R2014B_SLX.slx</t>
  </si>
  <si>
    <t xml:space="preserve">C:\tmp\obfmodels\o1245.slx</t>
  </si>
  <si>
    <t xml:space="preserve">Wed Jan 06 15:49:56 2016</t>
  </si>
  <si>
    <t xml:space="preserve">C:\work\data\SLNET\SLNET_GitHub\48991644\MatTrans-master\src\transientstability\simulinkModels\transientStability_R2015A.slx</t>
  </si>
  <si>
    <t xml:space="preserve">C:\tmp\obfmodels\o1246.slx</t>
  </si>
  <si>
    <t xml:space="preserve">Wed Jan 06 15:50:01 2016</t>
  </si>
  <si>
    <t xml:space="preserve">C:\work\data\SLNET\SLNET_GitHub\48991644\MatTrans-master\src\transientstability\simulinkModels\transientStability_R2015ASP1.slx</t>
  </si>
  <si>
    <t xml:space="preserve">C:\tmp\obfmodels\o1247.slx</t>
  </si>
  <si>
    <t xml:space="preserve">Sun Mar 25 06:08:44 2018</t>
  </si>
  <si>
    <t xml:space="preserve">C:\work\data\SLNET\SLNET_GitHub\48991644\MatTrans-master\src\transientstability\simulinkModels\transientStability_R2015A_SLX.slx</t>
  </si>
  <si>
    <t xml:space="preserve">C:\tmp\obfmodels\o1248.slx</t>
  </si>
  <si>
    <t xml:space="preserve">Wed Jan 06 15:50:10 2016</t>
  </si>
  <si>
    <t xml:space="preserve">C:\work\data\SLNET\SLNET_GitHub\49362444\sphinx-simulink-master\example\Simulink\ExampleSystem.slx</t>
  </si>
  <si>
    <t xml:space="preserve">C:\tmp\obfmodels\o1249.slx</t>
  </si>
  <si>
    <t xml:space="preserve">Fri Mar 11 19:11:01 2016</t>
  </si>
  <si>
    <t xml:space="preserve">C:\work\data\SLNET\SLNET_GitHub\49362444\sphinx-simulink-master\example\Simulink\LibraryPath\ExampleLibrary.slx</t>
  </si>
  <si>
    <t xml:space="preserve">C:\tmp\obfmodels\o1250.slx</t>
  </si>
  <si>
    <t xml:space="preserve">Fri Mar 11 19:48:31 2016</t>
  </si>
  <si>
    <t xml:space="preserve">C:\work\data\SLNET\SLNET_GitHub\49362444\sphinx-simulink-master\example\Simulink\ModelReferencePath\ExampleSubsystem.slx</t>
  </si>
  <si>
    <t xml:space="preserve">C:\tmp\obfmodels\o1251.slx</t>
  </si>
  <si>
    <t xml:space="preserve">Fri Mar 11 19:48:55 2016</t>
  </si>
  <si>
    <t xml:space="preserve">C:\work\data\SLNET\SLNET_GitHub\50119221\simulink-utils-master\examples\system_original.slx</t>
  </si>
  <si>
    <t xml:space="preserve">C:\tmp\obfmodels\o1252.slx</t>
  </si>
  <si>
    <t xml:space="preserve">Thu Jan 21 22:52:17 2016</t>
  </si>
  <si>
    <t xml:space="preserve">C:\work\data\SLNET\SLNET_GitHub\52300953\MATLAB-Tutorials-master\Signal Processing\am_modulation_simulink.slx</t>
  </si>
  <si>
    <t xml:space="preserve">C:\tmp\obfmodels\o1253.slx</t>
  </si>
  <si>
    <t xml:space="preserve">Fri Oct 07 01:16:50 2016</t>
  </si>
  <si>
    <t xml:space="preserve">C:\work\data\SLNET\SLNET_GitHub\53871062\RCK_Project-master\RCK_Model.slx</t>
  </si>
  <si>
    <t xml:space="preserve">C:\tmp\obfmodels\o1254.slx</t>
  </si>
  <si>
    <t xml:space="preserve">Fri Aug 19 18:19:58 2016</t>
  </si>
  <si>
    <t xml:space="preserve">C:\work\data\SLNET\SLNET_GitHub\56398425\PlanarUEModel-master\plant.slx</t>
  </si>
  <si>
    <t xml:space="preserve">C:\tmp\obfmodels\o1255.slx</t>
  </si>
  <si>
    <t xml:space="preserve">Thu May 05 22:23:21 2016</t>
  </si>
  <si>
    <t xml:space="preserve">C:\work\data\SLNET\SLNET_GitHub\56873326\SimulinkLibraryForJava-master\test-data\org.conqat.lib.simulink.builder\annotations_2013a.slx</t>
  </si>
  <si>
    <t xml:space="preserve">C:\tmp\obfmodels\o1256.slx</t>
  </si>
  <si>
    <t xml:space="preserve">Tue Sep 16 17:43:03 2014</t>
  </si>
  <si>
    <t xml:space="preserve">C:\work\data\SLNET\SLNET_GitHub\56873326\SimulinkLibraryForJava-master\test-data\org.conqat.lib.simulink.builder\branching_2013a.slx</t>
  </si>
  <si>
    <t xml:space="preserve">C:\tmp\obfmodels\o1257.slx</t>
  </si>
  <si>
    <t xml:space="preserve">Tue Sep 16 17:43:33 2014</t>
  </si>
  <si>
    <t xml:space="preserve">C:\work\data\SLNET\SLNET_GitHub\56873326\SimulinkLibraryForJava-master\test-data\org.conqat.lib.simulink.builder\model01_2013a.slx</t>
  </si>
  <si>
    <t xml:space="preserve">C:\tmp\obfmodels\o1258.slx</t>
  </si>
  <si>
    <t xml:space="preserve">Tue Sep 16 17:44:22 2014</t>
  </si>
  <si>
    <t xml:space="preserve">C:\work\data\SLNET\SLNET_GitHub\56873326\SimulinkLibraryForJava-master\test-data\org.conqat.lib.simulink.builder\model02_2013a.slx</t>
  </si>
  <si>
    <t xml:space="preserve">C:\tmp\obfmodels\o1259.slx</t>
  </si>
  <si>
    <t xml:space="preserve">Tue Sep 16 17:44:47 2014</t>
  </si>
  <si>
    <t xml:space="preserve">C:\work\data\SLNET\SLNET_GitHub\56873326\SimulinkLibraryForJava-master\test-data\org.conqat.lib.simulink.builder\ports_2013a.slx</t>
  </si>
  <si>
    <t xml:space="preserve">C:\tmp\obfmodels\o1260.slx</t>
  </si>
  <si>
    <t xml:space="preserve">Tue Sep 16 17:45:13 2014</t>
  </si>
  <si>
    <t xml:space="preserve">C:\work\data\SLNET\SLNET_GitHub\56873326\SimulinkLibraryForJava-master\test-data\org.conqat.lib.simulink.builder\unconnected_lines_2013a.slx</t>
  </si>
  <si>
    <t xml:space="preserve">C:\tmp\obfmodels\o1261.slx</t>
  </si>
  <si>
    <t xml:space="preserve">Tue Sep 16 17:54:51 2014</t>
  </si>
  <si>
    <t xml:space="preserve">C:\work\data\SLNET\SLNET_GitHub\56873326\SimulinkLibraryForJava-master\test-data\org.conqat.lib.simulink.model.datahandler\colors.slx</t>
  </si>
  <si>
    <t xml:space="preserve">C:\tmp\obfmodels\o1262.slx</t>
  </si>
  <si>
    <t xml:space="preserve">Tue Dec 30 10:58:44 2014</t>
  </si>
  <si>
    <t xml:space="preserve">C:\work\data\SLNET\SLNET_GitHub\56873326\SimulinkLibraryForJava-master\test-data\org.conqat.lib.simulink.model.datahandler\labels.slx</t>
  </si>
  <si>
    <t xml:space="preserve">C:\tmp\obfmodels\o1263.slx</t>
  </si>
  <si>
    <t xml:space="preserve">Tue Dec 30 10:58:53 2014</t>
  </si>
  <si>
    <t xml:space="preserve">C:\work\data\SLNET\SLNET_GitHub\56873326\SimulinkLibraryForJava-master\test-data\org.conqat.lib.simulink.model.datahandler\line_labels.slx</t>
  </si>
  <si>
    <t xml:space="preserve">C:\tmp\obfmodels\o1264.slx</t>
  </si>
  <si>
    <t xml:space="preserve">Tue Dec 30 10:59:02 2014</t>
  </si>
  <si>
    <t xml:space="preserve">C:\work\data\SLNET\SLNET_GitHub\56873326\SimulinkLibraryForJava-master\test-data\org.conqat.lib.simulink.model.datahandler\link_type.slx</t>
  </si>
  <si>
    <t xml:space="preserve">C:\tmp\obfmodels\o1265.slx</t>
  </si>
  <si>
    <t xml:space="preserve">Tue Dec 30 10:59:12 2014</t>
  </si>
  <si>
    <t xml:space="preserve">C:\work\data\SLNET\SLNET_GitHub\56873326\SimulinkLibraryForJava-master\test-data\org.conqat.lib.simulink.model.datahandler\port_labels.slx</t>
  </si>
  <si>
    <t xml:space="preserve">C:\tmp\obfmodels\o1266.slx</t>
  </si>
  <si>
    <t xml:space="preserve">Tue Dec 30 10:59:25 2014</t>
  </si>
  <si>
    <t xml:space="preserve">C:\work\data\SLNET\SLNET_GitHub\56873326\SimulinkLibraryForJava-master\test-data\org.conqat.lib.simulink.model.datahandler\ports1.slx</t>
  </si>
  <si>
    <t xml:space="preserve">C:\tmp\obfmodels\o1267.slx</t>
  </si>
  <si>
    <t xml:space="preserve">Tue Dec 30 10:59:38 2014</t>
  </si>
  <si>
    <t xml:space="preserve">C:\work\data\SLNET\SLNET_GitHub\56873326\SimulinkLibraryForJava-master\test-data\org.conqat.lib.simulink.model.datahandler\ports2.slx</t>
  </si>
  <si>
    <t xml:space="preserve">C:\tmp\obfmodels\o1268.slx</t>
  </si>
  <si>
    <t xml:space="preserve">Tue Dec 30 10:59:49 2014</t>
  </si>
  <si>
    <t xml:space="preserve">C:\work\data\SLNET\SLNET_GitHub\56873326\SimulinkLibraryForJava-master\test-data\org.conqat.lib.simulink.model.datahandler\rotated_flipped.slx</t>
  </si>
  <si>
    <t xml:space="preserve">C:\tmp\obfmodels\o1269.slx</t>
  </si>
  <si>
    <t xml:space="preserve">Tue Dec 30 11:00:01 2014</t>
  </si>
  <si>
    <t xml:space="preserve">C:\work\data\SLNET\SLNET_GitHub\56873326\SimulinkLibraryForJava-master\test-data\org.conqat.lib.simulink.model.datahandler\special_ports.slx</t>
  </si>
  <si>
    <t xml:space="preserve">C:\tmp\obfmodels\o1270.slx</t>
  </si>
  <si>
    <t xml:space="preserve">Tue Dec 30 11:00:15 2014</t>
  </si>
  <si>
    <t xml:space="preserve">C:\work\data\SLNET\SLNET_GitHub\56873326\SimulinkLibraryForJava-master\test-data\org.conqat.lib.simulink.model.datahandler\sum_block.slx</t>
  </si>
  <si>
    <t xml:space="preserve">C:\tmp\obfmodels\o1271.slx</t>
  </si>
  <si>
    <t xml:space="preserve">Tue Dec 30 11:00:29 2014</t>
  </si>
  <si>
    <t xml:space="preserve">C:\work\data\SLNET\SLNET_GitHub\56873326\SimulinkLibraryForJava-master\test-data\org.conqat.lib.simulink.model.datahandler\unconnected_lines.slx</t>
  </si>
  <si>
    <t xml:space="preserve">C:\tmp\obfmodels\o1272.slx</t>
  </si>
  <si>
    <t xml:space="preserve">Tue Dec 30 11:00:42 2014</t>
  </si>
  <si>
    <t xml:space="preserve">C:\work\data\SLNET\SLNET_GitHub\56873326\SimulinkLibraryForJava-master\test-data\org.conqat.lib.simulink.model\libs\lib_user.slx</t>
  </si>
  <si>
    <t xml:space="preserve">C:\tmp\obfmodels\o1273.slx</t>
  </si>
  <si>
    <t xml:space="preserve">Tue Dec 30 18:18:12 2014</t>
  </si>
  <si>
    <t xml:space="preserve">C:\work\data\SLNET\SLNET_GitHub\56873326\SimulinkLibraryForJava-master\test-data\org.conqat.lib.simulink.model\libs\simple_library.slx</t>
  </si>
  <si>
    <t xml:space="preserve">C:\tmp\obfmodels\o1274.slx</t>
  </si>
  <si>
    <t xml:space="preserve">Tue Dec 30 18:17:30 2014</t>
  </si>
  <si>
    <t xml:space="preserve">C:\work\data\SLNET\SLNET_GitHub\56873326\SimulinkLibraryForJava-master\test-data\org.conqat.lib.simulink.model\sub\child_model.slx</t>
  </si>
  <si>
    <t xml:space="preserve">C:\work\data\SLNET\SLNET_GitHub\56873326\SimulinkLibraryForJava-master\test-data\org.conqat.lib.simulink.model\sub\test_library.slx</t>
  </si>
  <si>
    <t xml:space="preserve">C:\work\data\SLNET\SLNET_GitHub\57055209\Modbus-Matlab-Simulator-master\matlab_modbus_library\modbusMatLib.slx</t>
  </si>
  <si>
    <t xml:space="preserve">C:\tmp\obfmodels\o1277.slx</t>
  </si>
  <si>
    <t xml:space="preserve">Fri Mar 11 09:28:31 2016</t>
  </si>
  <si>
    <t xml:space="preserve">C:\work\data\SLNET\SLNET_GitHub\59244003\cessna-control-master\Complete_schema.slx</t>
  </si>
  <si>
    <t xml:space="preserve">C:\tmp\obfmodels\o1278.slx</t>
  </si>
  <si>
    <t xml:space="preserve">Sun Jun 05 19:34:35 2016</t>
  </si>
  <si>
    <t xml:space="preserve">C:\work\data\SLNET\SLNET_GitHub\59244003\cessna-control-master\LQR_discrete.slx</t>
  </si>
  <si>
    <t xml:space="preserve">C:\tmp\obfmodels\o1279.slx</t>
  </si>
  <si>
    <t xml:space="preserve">Fri Jun 03 19:50:33 2016</t>
  </si>
  <si>
    <t xml:space="preserve">C:\work\data\SLNET\SLNET_GitHub\59244003\cessna-control-master\MPC_observer.slx</t>
  </si>
  <si>
    <t xml:space="preserve">C:\tmp\obfmodels\o1280.slx</t>
  </si>
  <si>
    <t xml:space="preserve">Fri Jun 03 00:58:34 2016</t>
  </si>
  <si>
    <t xml:space="preserve">C:\work\data\SLNET\SLNET_GitHub\59244003\cessna-control-master\MPC_vs_LQR.slx</t>
  </si>
  <si>
    <t xml:space="preserve">C:\tmp\obfmodels\o1281.slx</t>
  </si>
  <si>
    <t xml:space="preserve">Sat Jun 04 16:10:11 2016</t>
  </si>
  <si>
    <t xml:space="preserve">C:\work\data\SLNET\SLNET_GitHub\59244003\cessna-control-master\MPC_with_block.slx</t>
  </si>
  <si>
    <t xml:space="preserve">C:\tmp\obfmodels\o1282.slx</t>
  </si>
  <si>
    <t xml:space="preserve">Fri May 20 23:48:17 2016</t>
  </si>
  <si>
    <t xml:space="preserve">C:\work\data\SLNET\SLNET_GitHub\59264907\course_simulink-master\common\slowdown.slx</t>
  </si>
  <si>
    <t xml:space="preserve">C:\tmp\obfmodels\o1283.slx</t>
  </si>
  <si>
    <t xml:space="preserve">Fri Jun 24 11:59:08 2016</t>
  </si>
  <si>
    <t xml:space="preserve">C:\work\data\SLNET\SLNET_GitHub\59264907\course_simulink-master\examples\enabled.slx</t>
  </si>
  <si>
    <t xml:space="preserve">C:\tmp\obfmodels\o1284.slx</t>
  </si>
  <si>
    <t xml:space="preserve">Wed Jun 01 20:55:18 2016</t>
  </si>
  <si>
    <t xml:space="preserve">C:\work\data\SLNET\SLNET_GitHub\59264907\course_simulink-master\examples\enabledSin.slx</t>
  </si>
  <si>
    <t xml:space="preserve">C:\tmp\obfmodels\o1285.slx</t>
  </si>
  <si>
    <t xml:space="preserve">Thu May 18 17:54:40 2017</t>
  </si>
  <si>
    <t xml:space="preserve">C:\work\data\SLNET\SLNET_GitHub\59264907\course_simulink-master\examples\freefall.slx</t>
  </si>
  <si>
    <t xml:space="preserve">C:\tmp\obfmodels\o1286.slx</t>
  </si>
  <si>
    <t xml:space="preserve">Fri May 20 08:51:17 2016</t>
  </si>
  <si>
    <t xml:space="preserve">C:\work\data\SLNET\SLNET_GitHub\59264907\course_simulink-master\examples\fromworkspace.slx</t>
  </si>
  <si>
    <t xml:space="preserve">C:\tmp\obfmodels\o1287.slx</t>
  </si>
  <si>
    <t xml:space="preserve">Fri May 20 09:09:45 2016</t>
  </si>
  <si>
    <t xml:space="preserve">C:\work\data\SLNET\SLNET_GitHub\59264907\course_simulink-master\examples\minimal.slx</t>
  </si>
  <si>
    <t xml:space="preserve">C:\tmp\obfmodels\o1288.slx</t>
  </si>
  <si>
    <t xml:space="preserve">Fri May 20 08:49:37 2016</t>
  </si>
  <si>
    <t xml:space="preserve">C:\work\data\SLNET\SLNET_GitHub\59264907\course_simulink-master\examples\ode45alike.slx</t>
  </si>
  <si>
    <t xml:space="preserve">C:\tmp\obfmodels\o1289.slx</t>
  </si>
  <si>
    <t xml:space="preserve">Thu May 18 17:54:32 2017</t>
  </si>
  <si>
    <t xml:space="preserve">C:\work\data\SLNET\SLNET_GitHub\59264907\course_simulink-master\examples\ode45vdp.slx</t>
  </si>
  <si>
    <t xml:space="preserve">C:\tmp\obfmodels\o1290.slx</t>
  </si>
  <si>
    <t xml:space="preserve">Thu May 18 17:54:35 2017</t>
  </si>
  <si>
    <t xml:space="preserve">C:\work\data\SLNET\SLNET_GitHub\59264907\course_simulink-master\examples\switch.slx</t>
  </si>
  <si>
    <t xml:space="preserve">C:\work\data\SLNET\SLNET_GitHub\59264907\course_simulink-master\examples\triggered.slx</t>
  </si>
  <si>
    <t xml:space="preserve">C:\tmp\obfmodels\o1292.slx</t>
  </si>
  <si>
    <t xml:space="preserve">Wed Jun 01 21:04:34 2016</t>
  </si>
  <si>
    <t xml:space="preserve">C:\work\data\SLNET\SLNET_GitHub\59264907\course_simulink-master\examples\vision\colors.slx</t>
  </si>
  <si>
    <t xml:space="preserve">C:\tmp\obfmodels\o1293.slx</t>
  </si>
  <si>
    <t xml:space="preserve">Wed Jun 01 21:24:53 2016</t>
  </si>
  <si>
    <t xml:space="preserve">C:\work\data\SLNET\SLNET_GitHub\59264907\course_simulink-master\examples\vision\edgedetect.slx</t>
  </si>
  <si>
    <t xml:space="preserve">C:\tmp\obfmodels\o1294.slx</t>
  </si>
  <si>
    <t xml:space="preserve">Thu Jun 08 17:39:18 2017</t>
  </si>
  <si>
    <t xml:space="preserve">C:\work\data\SLNET\SLNET_GitHub\59264907\course_simulink-master\examples\vision\fft2d.slx</t>
  </si>
  <si>
    <t xml:space="preserve">C:\tmp\obfmodels\o1295.slx</t>
  </si>
  <si>
    <t xml:space="preserve">Wed Jun 01 17:32:53 2016</t>
  </si>
  <si>
    <t xml:space="preserve">C:\work\data\SLNET\SLNET_GitHub\59264907\course_simulink-master\examples\vision\loaddata.slx</t>
  </si>
  <si>
    <t xml:space="preserve">C:\tmp\obfmodels\o1296.slx</t>
  </si>
  <si>
    <t xml:space="preserve">Wed Jun 01 15:51:00 2016</t>
  </si>
  <si>
    <t xml:space="preserve">C:\work\data\SLNET\SLNET_GitHub\59264907\course_simulink-master\examples\vision\loadlive.slx</t>
  </si>
  <si>
    <t xml:space="preserve">C:\tmp\obfmodels\o1297.slx</t>
  </si>
  <si>
    <t xml:space="preserve">Thu Jun 08 17:39:16 2017</t>
  </si>
  <si>
    <t xml:space="preserve">C:\work\data\SLNET\SLNET_GitHub\59264907\course_simulink-master\examples\vision\videorotate.slx</t>
  </si>
  <si>
    <t xml:space="preserve">C:\tmp\obfmodels\o1298.slx</t>
  </si>
  <si>
    <t xml:space="preserve">Thu Jun 08 15:47:47 2017</t>
  </si>
  <si>
    <t xml:space="preserve">C:\work\data\SLNET\SLNET_GitHub\59264907\course_simulink-master\solutions\exercise11NOV.slx</t>
  </si>
  <si>
    <t xml:space="preserve">C:\tmp\obfmodels\o1299.slx</t>
  </si>
  <si>
    <t xml:space="preserve">Tue Nov 15 00:04:55 2016</t>
  </si>
  <si>
    <t xml:space="preserve">C:\work\data\SLNET\SLNET_GitHub\60670130\BLDC_Simulink-master\BLDC_CTRL_MODELO.slx</t>
  </si>
  <si>
    <t xml:space="preserve">C:\tmp\obfmodels\o1300.slx</t>
  </si>
  <si>
    <t xml:space="preserve">Fri Jun 24 17:25:09 2016</t>
  </si>
  <si>
    <t xml:space="preserve">C:\work\data\SLNET\SLNET_GitHub\68183223\cbc_simulink-master\DuffingExample\cbc_Duffing.slx</t>
  </si>
  <si>
    <t xml:space="preserve">C:\tmp\obfmodels\o1301.slx</t>
  </si>
  <si>
    <t xml:space="preserve">Fri Jun 03 15:59:43 2016</t>
  </si>
  <si>
    <t xml:space="preserve">C:\work\data\SLNET\SLNET_GitHub\68744081\mbed_target-master\blocks\MQTT_Client.slx</t>
  </si>
  <si>
    <t xml:space="preserve">C:\tmp\obfmodels\o1302.slx</t>
  </si>
  <si>
    <t xml:space="preserve">Wed Mar 21 16:19:19 2018</t>
  </si>
  <si>
    <t xml:space="preserve">C:\work\data\SLNET\SLNET_GitHub\68744081\mbed_target-master\blocks\slx\BTN_lib.slx</t>
  </si>
  <si>
    <t xml:space="preserve">C:\tmp\obfmodels\o1303.slx</t>
  </si>
  <si>
    <t xml:space="preserve">Sat Jan 27 19:43:31 2018</t>
  </si>
  <si>
    <t xml:space="preserve">C:\work\data\SLNET\SLNET_GitHub\68744081\mbed_target-master\blocks\slx\LCDScope.slx</t>
  </si>
  <si>
    <t xml:space="preserve">C:\tmp\obfmodels\o1304.slx</t>
  </si>
  <si>
    <t xml:space="preserve">Mon Aug 14 01:15:32 2017</t>
  </si>
  <si>
    <t xml:space="preserve">C:\work\data\SLNET\SLNET_GitHub\68744081\mbed_target-master\blocks\slx\coap.slx</t>
  </si>
  <si>
    <t xml:space="preserve">C:\tmp\obfmodels\o1305.slx</t>
  </si>
  <si>
    <t xml:space="preserve">Wed Dec 13 11:21:34 2017</t>
  </si>
  <si>
    <t xml:space="preserve">C:\work\data\SLNET\SLNET_GitHub\68744081\mbed_target-master\blocks\slx\mbed_ethernet.slx</t>
  </si>
  <si>
    <t xml:space="preserve">C:\tmp\obfmodels\o1306.slx</t>
  </si>
  <si>
    <t xml:space="preserve">Sat Apr 21 18:22:35 2018</t>
  </si>
  <si>
    <t xml:space="preserve">C:\work\data\SLNET\SLNET_GitHub\68744081\mbed_target-master\blocks\slx\mbed_ethernet_coap.slx</t>
  </si>
  <si>
    <t xml:space="preserve">C:\tmp\obfmodels\o1307.slx</t>
  </si>
  <si>
    <t xml:space="preserve">Sun May 06 23:17:34 2018</t>
  </si>
  <si>
    <t xml:space="preserve">C:\work\data\SLNET\SLNET_GitHub\68744081\mbed_target-master\blocks\slx\mbed_ethernet_mqtt.slx</t>
  </si>
  <si>
    <t xml:space="preserve">C:\tmp\obfmodels\o1308.slx</t>
  </si>
  <si>
    <t xml:space="preserve">Sat Apr 21 18:10:21 2018</t>
  </si>
  <si>
    <t xml:space="preserve">C:\work\data\SLNET\SLNET_GitHub\68744081\mbed_target-master\blocks\slx\mbed_ethernet_tcp.slx</t>
  </si>
  <si>
    <t xml:space="preserve">C:\tmp\obfmodels\o1309.slx</t>
  </si>
  <si>
    <t xml:space="preserve">Mon Jun 26 18:27:41 2017</t>
  </si>
  <si>
    <t xml:space="preserve">C:\work\data\SLNET\SLNET_GitHub\68744081\mbed_target-master\blocks\slx\mbed_ethernet_udp.slx</t>
  </si>
  <si>
    <t xml:space="preserve">C:\tmp\obfmodels\o1310.slx</t>
  </si>
  <si>
    <t xml:space="preserve">Sat Apr 21 18:22:31 2018</t>
  </si>
  <si>
    <t xml:space="preserve">C:\work\data\SLNET\SLNET_GitHub\68744081\mbed_target-master\blocks\slx\mbed_i2c_analog_io.slx</t>
  </si>
  <si>
    <t xml:space="preserve">C:\tmp\obfmodels\o1311.slx</t>
  </si>
  <si>
    <t xml:space="preserve">Mon Jun 26 23:19:28 2017</t>
  </si>
  <si>
    <t xml:space="preserve">C:\work\data\SLNET\SLNET_GitHub\68744081\mbed_target-master\blocks\slx\mbed_i2c_digital_io.slx</t>
  </si>
  <si>
    <t xml:space="preserve">C:\tmp\obfmodels\o1312.slx</t>
  </si>
  <si>
    <t xml:space="preserve">Mon Jun 26 23:19:52 2017</t>
  </si>
  <si>
    <t xml:space="preserve">C:\work\data\SLNET\SLNET_GitHub\68744081\mbed_target-master\blocks\slx\mbed_i2c_sensors.slx</t>
  </si>
  <si>
    <t xml:space="preserve">C:\tmp\obfmodels\o1313.slx</t>
  </si>
  <si>
    <t xml:space="preserve">Sat Oct 27 19:48:50 2018</t>
  </si>
  <si>
    <t xml:space="preserve">C:\work\data\SLNET\SLNET_GitHub\68744081\mbed_target-master\blocks\slx\mbed_i2c_several.slx</t>
  </si>
  <si>
    <t xml:space="preserve">C:\tmp\obfmodels\o1314.slx</t>
  </si>
  <si>
    <t xml:space="preserve">Thu Mar 22 18:19:25 2018</t>
  </si>
  <si>
    <t xml:space="preserve">C:\work\data\SLNET\SLNET_GitHub\68744081\mbed_target-master\blocks\slx\mbed_lib.slx</t>
  </si>
  <si>
    <t xml:space="preserve">C:\tmp\obfmodels\o1315.slx</t>
  </si>
  <si>
    <t xml:space="preserve">Mon Oct 22 00:47:13 2018</t>
  </si>
  <si>
    <t xml:space="preserve">C:\work\data\SLNET\SLNET_GitHub\68744081\mbed_target-master\blocks\slx\mbed_network.slx</t>
  </si>
  <si>
    <t xml:space="preserve">C:\tmp\obfmodels\o1316.slx</t>
  </si>
  <si>
    <t xml:space="preserve">Wed Mar 27 19:42:34 2019</t>
  </si>
  <si>
    <t xml:space="preserve">C:\work\data\SLNET\SLNET_GitHub\68744081\mbed_target-master\blocks\slx\mbed_serial_several.slx</t>
  </si>
  <si>
    <t xml:space="preserve">C:\tmp\obfmodels\o1317.slx</t>
  </si>
  <si>
    <t xml:space="preserve">Wed Jun 28 09:14:23 2017</t>
  </si>
  <si>
    <t xml:space="preserve">C:\work\data\SLNET\SLNET_GitHub\68744081\mbed_target-master\blocks\slx\mbed_spi_analog_io.slx</t>
  </si>
  <si>
    <t xml:space="preserve">C:\tmp\obfmodels\o1318.slx</t>
  </si>
  <si>
    <t xml:space="preserve">Mon Jun 26 23:18:51 2017</t>
  </si>
  <si>
    <t xml:space="preserve">C:\work\data\SLNET\SLNET_GitHub\68744081\mbed_target-master\blocks\slx\mbed_spi_max11300.slx</t>
  </si>
  <si>
    <t xml:space="preserve">C:\tmp\obfmodels\o1319.slx</t>
  </si>
  <si>
    <t xml:space="preserve">Mon Jun 26 23:22:48 2017</t>
  </si>
  <si>
    <t xml:space="preserve">C:\work\data\SLNET\SLNET_GitHub\68744081\mbed_target-master\blocks\slx\mbed_spi_motor.slx</t>
  </si>
  <si>
    <t xml:space="preserve">C:\tmp\obfmodels\o1320.slx</t>
  </si>
  <si>
    <t xml:space="preserve">Mon Jun 26 23:26:24 2017</t>
  </si>
  <si>
    <t xml:space="preserve">C:\work\data\SLNET\SLNET_GitHub\68744081\mbed_target-master\blocks\slx\mbed_spi_motor_powerSTEP01.slx</t>
  </si>
  <si>
    <t xml:space="preserve">C:\tmp\obfmodels\o1321.slx</t>
  </si>
  <si>
    <t xml:space="preserve">Mon Jun 26 23:35:57 2017</t>
  </si>
  <si>
    <t xml:space="preserve">C:\work\data\SLNET\SLNET_GitHub\68744081\mbed_target-master\blocks\slx\mbed_spi_sensors.slx</t>
  </si>
  <si>
    <t xml:space="preserve">C:\tmp\obfmodels\o1322.slx</t>
  </si>
  <si>
    <t xml:space="preserve">Wed Jun 28 11:34:13 2017</t>
  </si>
  <si>
    <t xml:space="preserve">C:\work\data\SLNET\SLNET_GitHub\68744081\mbed_target-master\blocks\slx\mbed_spi_several.slx</t>
  </si>
  <si>
    <t xml:space="preserve">C:\tmp\obfmodels\o1323.slx</t>
  </si>
  <si>
    <t xml:space="preserve">Tue Sep 25 17:54:16 2018</t>
  </si>
  <si>
    <t xml:space="preserve">C:\work\data\SLNET\SLNET_GitHub\68744081\mbed_target-master\blocks\slx\mbed_targets.slx</t>
  </si>
  <si>
    <t xml:space="preserve">C:\tmp\obfmodels\o1324.slx</t>
  </si>
  <si>
    <t xml:space="preserve">Wed Apr 22 22:49:15 2015</t>
  </si>
  <si>
    <t xml:space="preserve">C:\work\data\SLNET\SLNET_GitHub\68744081\mbed_target-master\blocks\slx\mbed_targets_stm.slx</t>
  </si>
  <si>
    <t xml:space="preserve">C:\tmp\obfmodels\o1325.slx</t>
  </si>
  <si>
    <t xml:space="preserve">Mon Jun 26 18:48:03 2017</t>
  </si>
  <si>
    <t xml:space="preserve">C:\work\data\SLNET\SLNET_GitHub\68744081\mbed_target-master\blocks\slx\mbed_targets_stm_arch_max.slx</t>
  </si>
  <si>
    <t xml:space="preserve">C:\tmp\obfmodels\o1326.slx</t>
  </si>
  <si>
    <t xml:space="preserve">Mon Jun 26 18:45:08 2017</t>
  </si>
  <si>
    <t xml:space="preserve">C:\work\data\SLNET\SLNET_GitHub\68744081\mbed_target-master\blocks\slx\mbed_targets_stm_disco_f407.slx</t>
  </si>
  <si>
    <t xml:space="preserve">C:\tmp\obfmodels\o1327.slx</t>
  </si>
  <si>
    <t xml:space="preserve">Mon Aug 14 01:20:46 2017</t>
  </si>
  <si>
    <t xml:space="preserve">C:\work\data\SLNET\SLNET_GitHub\68744081\mbed_target-master\blocks\slx\mbed_targets_stm_disco_f429.slx</t>
  </si>
  <si>
    <t xml:space="preserve">C:\tmp\obfmodels\o1328.slx</t>
  </si>
  <si>
    <t xml:space="preserve">Mon Jun 26 18:43:27 2017</t>
  </si>
  <si>
    <t xml:space="preserve">C:\work\data\SLNET\SLNET_GitHub\68744081\mbed_target-master\blocks\slx\mbed_targets_stm_disco_f746.slx</t>
  </si>
  <si>
    <t xml:space="preserve">C:\tmp\obfmodels\o1329.slx</t>
  </si>
  <si>
    <t xml:space="preserve">Mon Jun 26 18:47:30 2017</t>
  </si>
  <si>
    <t xml:space="preserve">C:\work\data\SLNET\SLNET_GitHub\68744081\mbed_target-master\blocks\slx\mbed_targets_stm_nucleo_f303.slx</t>
  </si>
  <si>
    <t xml:space="preserve">C:\tmp\obfmodels\o1330.slx</t>
  </si>
  <si>
    <t xml:space="preserve">Mon Jun 26 18:46:16 2017</t>
  </si>
  <si>
    <t xml:space="preserve">C:\work\data\SLNET\SLNET_GitHub\68744081\mbed_target-master\blocks\slx\mbed_targets_stm_nucleo_f446.slx</t>
  </si>
  <si>
    <t xml:space="preserve">C:\tmp\obfmodels\o1331.slx</t>
  </si>
  <si>
    <t xml:space="preserve">Mon Jun 26 18:42:24 2017</t>
  </si>
  <si>
    <t xml:space="preserve">C:\work\data\SLNET\SLNET_GitHub\68744081\mbed_target-master\blocks\slx\mbed_targets_stm_stamp_f446.slx</t>
  </si>
  <si>
    <t xml:space="preserve">C:\tmp\obfmodels\o1332.slx</t>
  </si>
  <si>
    <t xml:space="preserve">Mon Jun 26 19:00:47 2017</t>
  </si>
  <si>
    <t xml:space="preserve">C:\work\data\SLNET\SLNET_GitHub\68744081\mbed_target-master\blocks\slx\thingspeak.slx</t>
  </si>
  <si>
    <t xml:space="preserve">C:\tmp\obfmodels\o1333.slx</t>
  </si>
  <si>
    <t xml:space="preserve">Wed Mar 27 19:36:53 2019</t>
  </si>
  <si>
    <t xml:space="preserve">C:\work\data\SLNET\SLNET_GitHub\68744081\mbed_target-master\examples\Applications_Boards_etc\ControlSystemsLab_Peltier.slx</t>
  </si>
  <si>
    <t xml:space="preserve">C:\tmp\obfmodels\o1334.slx</t>
  </si>
  <si>
    <t xml:space="preserve">Tue May 08 14:08:42 2018</t>
  </si>
  <si>
    <t xml:space="preserve">C:\work\data\SLNET\SLNET_GitHub\68744081\mbed_target-master\examples\Applications_Boards_etc\PeltierExample.slx</t>
  </si>
  <si>
    <t xml:space="preserve">C:\tmp\obfmodels\o1335.slx</t>
  </si>
  <si>
    <t xml:space="preserve">Tue Jun 12 10:30:54 2018</t>
  </si>
  <si>
    <t xml:space="preserve">C:\work\data\SLNET\SLNET_GitHub\68744081\mbed_target-master\examples\Applications_Boards_etc\Tankmodell_Schlosser_Lack.slx</t>
  </si>
  <si>
    <t xml:space="preserve">C:\tmp\obfmodels\o1336.slx</t>
  </si>
  <si>
    <t xml:space="preserve">Fri Jun 10 16:34:22 2016</t>
  </si>
  <si>
    <t xml:space="preserve">C:\work\data\SLNET\SLNET_GitHub\68744081\mbed_target-master\examples\Applications_Boards_etc\Tankmodell_Schlosser_Lack_oh.slx</t>
  </si>
  <si>
    <t xml:space="preserve">C:\tmp\obfmodels\o1337.slx</t>
  </si>
  <si>
    <t xml:space="preserve">Sun Jun 19 21:44:51 2016</t>
  </si>
  <si>
    <t xml:space="preserve">C:\work\data\SLNET\SLNET_GitHub\68744081\mbed_target-master\examples\Applications_Boards_etc\AppShield_CR12832_LM75B\DreiPunktregler.slx</t>
  </si>
  <si>
    <t xml:space="preserve">C:\tmp\obfmodels\o1338.slx</t>
  </si>
  <si>
    <t xml:space="preserve">Tue Jan 01 16:07:33 2019</t>
  </si>
  <si>
    <t xml:space="preserve">C:\work\data\SLNET\SLNET_GitHub\68744081\mbed_target-master\examples\Applications_Boards_etc\AppShield_CR12832_LM75B\nucleo_f446_AppShield.slx</t>
  </si>
  <si>
    <t xml:space="preserve">C:\tmp\obfmodels\o1339.slx</t>
  </si>
  <si>
    <t xml:space="preserve">Wed Sep 26 17:54:47 2018</t>
  </si>
  <si>
    <t xml:space="preserve">C:\work\data\SLNET\SLNET_GitHub\68744081\mbed_target-master\examples\Applications_Boards_etc\AppShield_CR12832_LM75B\nucleo_f446_lm75b.slx</t>
  </si>
  <si>
    <t xml:space="preserve">C:\tmp\obfmodels\o1340.slx</t>
  </si>
  <si>
    <t xml:space="preserve">Sat Oct 27 19:51:14 2018</t>
  </si>
  <si>
    <t xml:space="preserve">C:\work\data\SLNET\SLNET_GitHub\68744081\mbed_target-master\examples\Applications_Boards_etc\AppShield_CR12832_LM75B\thingspeak.slx</t>
  </si>
  <si>
    <t xml:space="preserve">C:\tmp\obfmodels\o1341.slx</t>
  </si>
  <si>
    <t xml:space="preserve">Wed Mar 27 19:35:09 2019</t>
  </si>
  <si>
    <t xml:space="preserve">C:\work\data\SLNET\SLNET_GitHub\68744081\mbed_target-master\examples\Applications_Boards_etc\LevitatingBall\twopointcontrol.slx</t>
  </si>
  <si>
    <t xml:space="preserve">C:\tmp\obfmodels\o1342.slx</t>
  </si>
  <si>
    <t xml:space="preserve">Sat Jun 24 21:47:46 2017</t>
  </si>
  <si>
    <t xml:space="preserve">C:\work\data\SLNET\SLNET_GitHub\68744081\mbed_target-master\examples\Applications_Boards_etc\Testboards\MAX11300_I.slx</t>
  </si>
  <si>
    <t xml:space="preserve">C:\tmp\obfmodels\o1343.slx</t>
  </si>
  <si>
    <t xml:space="preserve">Tue May 24 10:44:46 2016</t>
  </si>
  <si>
    <t xml:space="preserve">C:\work\data\SLNET\SLNET_GitHub\68744081\mbed_target-master\examples\Applications_Boards_etc\Testboards\MAX11300_II.slx</t>
  </si>
  <si>
    <t xml:space="preserve">C:\tmp\obfmodels\o1344.slx</t>
  </si>
  <si>
    <t xml:space="preserve">Wed Jun 14 21:04:25 2017</t>
  </si>
  <si>
    <t xml:space="preserve">C:\work\data\SLNET\SLNET_GitHub\68744081\mbed_target-master\examples\Applications_Boards_etc\Testboards\i2c_peripherals.slx</t>
  </si>
  <si>
    <t xml:space="preserve">C:\tmp\obfmodels\o1345.slx</t>
  </si>
  <si>
    <t xml:space="preserve">Mon Aug 14 00:25:24 2017</t>
  </si>
  <si>
    <t xml:space="preserve">C:\work\data\SLNET\SLNET_GitHub\68744081\mbed_target-master\examples\Applications_Boards_etc\Testboards\spi_peripherals.slx</t>
  </si>
  <si>
    <t xml:space="preserve">C:\tmp\obfmodels\o1346.slx</t>
  </si>
  <si>
    <t xml:space="preserve">Mon Aug 14 01:05:59 2017</t>
  </si>
  <si>
    <t xml:space="preserve">C:\work\data\SLNET\SLNET_GitHub\68744081\mbed_target-master\examples\ToDo\disco_f407_counter_interrupt.slx</t>
  </si>
  <si>
    <t xml:space="preserve">C:\tmp\obfmodels\o1347.slx</t>
  </si>
  <si>
    <t xml:space="preserve">Mon Aug 14 01:13:53 2017</t>
  </si>
  <si>
    <t xml:space="preserve">C:\work\data\SLNET\SLNET_GitHub\68744081\mbed_target-master\examples\ToDo\disco_f407_display.slx</t>
  </si>
  <si>
    <t xml:space="preserve">C:\tmp\obfmodels\o1348.slx</t>
  </si>
  <si>
    <t xml:space="preserve">Tue May 24 10:37:10 2016</t>
  </si>
  <si>
    <t xml:space="preserve">C:\work\data\SLNET\SLNET_GitHub\68744081\mbed_target-master\examples\ToDo\disco_f407_encoderInput.slx</t>
  </si>
  <si>
    <t xml:space="preserve">C:\tmp\obfmodels\o1349.slx</t>
  </si>
  <si>
    <t xml:space="preserve">Mon Aug 14 01:22:53 2017</t>
  </si>
  <si>
    <t xml:space="preserve">C:\work\data\SLNET\SLNET_GitHub\68744081\mbed_target-master\examples\ToDo\disco_f407_servoOut.slx</t>
  </si>
  <si>
    <t xml:space="preserve">C:\tmp\obfmodels\o1350.slx</t>
  </si>
  <si>
    <t xml:space="preserve">Tue Nov 22 16:21:19 2016</t>
  </si>
  <si>
    <t xml:space="preserve">C:\work\data\SLNET\SLNET_GitHub\68744081\mbed_target-master\examples\ToDo\mbed_DataloggerSdCard.slx</t>
  </si>
  <si>
    <t xml:space="preserve">C:\tmp\obfmodels\o1351.slx</t>
  </si>
  <si>
    <t xml:space="preserve">Thu Sep 17 17:47:51 2015</t>
  </si>
  <si>
    <t xml:space="preserve">C:\work\data\SLNET\SLNET_GitHub\68744081\mbed_target-master\examples\ToDo\mbed_flash_constants.slx</t>
  </si>
  <si>
    <t xml:space="preserve">C:\tmp\obfmodels\o1352.slx</t>
  </si>
  <si>
    <t xml:space="preserve">Sun Sep 27 20:18:12 2015</t>
  </si>
  <si>
    <t xml:space="preserve">C:\work\data\SLNET\SLNET_GitHub\68744081\mbed_target-master\examples\ToDo\nucleo_f303_counter.slx</t>
  </si>
  <si>
    <t xml:space="preserve">C:\tmp\obfmodels\o1353.slx</t>
  </si>
  <si>
    <t xml:space="preserve">Tue May 31 18:55:38 2016</t>
  </si>
  <si>
    <t xml:space="preserve">C:\work\data\SLNET\SLNET_GitHub\68744081\mbed_target-master\examples\ToDo\ram_test.slx</t>
  </si>
  <si>
    <t xml:space="preserve">C:\tmp\obfmodels\o1354.slx</t>
  </si>
  <si>
    <t xml:space="preserve">Tue Oct 27 21:21:15 2015</t>
  </si>
  <si>
    <t xml:space="preserve">C:\work\data\SLNET\SLNET_GitHub\68744081\mbed_target-master\examples\ToDo\Motor\PowerStep01_2Motors.slx</t>
  </si>
  <si>
    <t xml:space="preserve">C:\tmp\obfmodels\o1355.slx</t>
  </si>
  <si>
    <t xml:space="preserve">Thu Jun 30 15:53:01 2016</t>
  </si>
  <si>
    <t xml:space="preserve">C:\work\data\SLNET\SLNET_GitHub\68744081\mbed_target-master\examples\ToDo\Motor\X_Nucleo_IHM03A1.slx</t>
  </si>
  <si>
    <t xml:space="preserve">C:\tmp\obfmodels\o1356.slx</t>
  </si>
  <si>
    <t xml:space="preserve">Mon Jul 04 15:24:44 2016</t>
  </si>
  <si>
    <t xml:space="preserve">C:\work\data\SLNET\SLNET_GitHub\68744081\mbed_target-master\examples\ToDo\Motor\PowerStep01\Get_StatusREG.slx</t>
  </si>
  <si>
    <t xml:space="preserve">C:\tmp\obfmodels\o1357.slx</t>
  </si>
  <si>
    <t xml:space="preserve">Mon Nov 14 16:14:44 2016</t>
  </si>
  <si>
    <t xml:space="preserve">C:\work\data\SLNET\SLNET_GitHub\68744081\mbed_target-master\examples\ToDo\Motor\PowerStep01\GoHome_GoMark_BSP.slx</t>
  </si>
  <si>
    <t xml:space="preserve">C:\tmp\obfmodels\o1358.slx</t>
  </si>
  <si>
    <t xml:space="preserve">Mon Nov 14 16:14:06 2016</t>
  </si>
  <si>
    <t xml:space="preserve">C:\work\data\SLNET\SLNET_GitHub\68744081\mbed_target-master\examples\ToDo\Motor\PowerStep01\Goto_Bsp.slx</t>
  </si>
  <si>
    <t xml:space="preserve">C:\tmp\obfmodels\o1359.slx</t>
  </si>
  <si>
    <t xml:space="preserve">Mon Nov 14 16:10:59 2016</t>
  </si>
  <si>
    <t xml:space="preserve">C:\work\data\SLNET\SLNET_GitHub\68744081\mbed_target-master\examples\ToDo\Motor\PowerStep01\HardHiZ_Bsp.slx</t>
  </si>
  <si>
    <t xml:space="preserve">C:\tmp\obfmodels\o1360.slx</t>
  </si>
  <si>
    <t xml:space="preserve">Mon Nov 14 16:10:25 2016</t>
  </si>
  <si>
    <t xml:space="preserve">C:\work\data\SLNET\SLNET_GitHub\68744081\mbed_target-master\examples\ToDo\Motor\PowerStep01\HardStop_Bsp.slx</t>
  </si>
  <si>
    <t xml:space="preserve">C:\tmp\obfmodels\o1361.slx</t>
  </si>
  <si>
    <t xml:space="preserve">Mon Nov 14 16:07:01 2016</t>
  </si>
  <si>
    <t xml:space="preserve">C:\work\data\SLNET\SLNET_GitHub\68744081\mbed_target-master\examples\ToDo\Motor\PowerStep01\Move_Bsp.slx</t>
  </si>
  <si>
    <t xml:space="preserve">C:\tmp\obfmodels\o1362.slx</t>
  </si>
  <si>
    <t xml:space="preserve">Mon Nov 14 16:04:56 2016</t>
  </si>
  <si>
    <t xml:space="preserve">C:\work\data\SLNET\SLNET_GitHub\68744081\mbed_target-master\examples\ToDo\Motor\PowerStep01\Rasterung.slx</t>
  </si>
  <si>
    <t xml:space="preserve">C:\tmp\obfmodels\o1363.slx</t>
  </si>
  <si>
    <t xml:space="preserve">Mon Nov 14 15:51:52 2016</t>
  </si>
  <si>
    <t xml:space="preserve">C:\work\data\SLNET\SLNET_GitHub\68744081\mbed_target-master\examples\ToDo\Motor\PowerStep01\Rasterung_Current_Voltage.slx</t>
  </si>
  <si>
    <t xml:space="preserve">C:\tmp\obfmodels\o1364.slx</t>
  </si>
  <si>
    <t xml:space="preserve">Wed Nov 16 15:33:15 2016</t>
  </si>
  <si>
    <t xml:space="preserve">C:\work\data\SLNET\SLNET_GitHub\68744081\mbed_target-master\examples\ToDo\Motor\PowerStep01\Release_SW_Bsp.slx</t>
  </si>
  <si>
    <t xml:space="preserve">C:\tmp\obfmodels\o1365.slx</t>
  </si>
  <si>
    <t xml:space="preserve">Mon Nov 14 16:01:53 2016</t>
  </si>
  <si>
    <t xml:space="preserve">C:\work\data\SLNET\SLNET_GitHub\68744081\mbed_target-master\examples\ToDo\Motor\PowerStep01\Run_Bsp.slx</t>
  </si>
  <si>
    <t xml:space="preserve">C:\tmp\obfmodels\o1366.slx</t>
  </si>
  <si>
    <t xml:space="preserve">Mon Nov 14 16:00:09 2016</t>
  </si>
  <si>
    <t xml:space="preserve">C:\work\data\SLNET\SLNET_GitHub\68744081\mbed_target-master\examples\ToDo\Motor\PowerStep01\SetHome_Bsp.slx</t>
  </si>
  <si>
    <t xml:space="preserve">C:\tmp\obfmodels\o1367.slx</t>
  </si>
  <si>
    <t xml:space="preserve">Mon Nov 14 15:58:05 2016</t>
  </si>
  <si>
    <t xml:space="preserve">C:\work\data\SLNET\SLNET_GitHub\68744081\mbed_target-master\examples\ToDo\Motor\PowerStep01\SetMark_Bsp.slx</t>
  </si>
  <si>
    <t xml:space="preserve">C:\tmp\obfmodels\o1368.slx</t>
  </si>
  <si>
    <t xml:space="preserve">Mon Nov 14 15:57:00 2016</t>
  </si>
  <si>
    <t xml:space="preserve">C:\work\data\SLNET\SLNET_GitHub\68744081\mbed_target-master\examples\ToDo\Motor\PowerStep01\Set_ACC_DEC_Spee_BSP.slx</t>
  </si>
  <si>
    <t xml:space="preserve">C:\tmp\obfmodels\o1369.slx</t>
  </si>
  <si>
    <t xml:space="preserve">Mon Nov 14 15:59:35 2016</t>
  </si>
  <si>
    <t xml:space="preserve">C:\work\data\SLNET\SLNET_GitHub\68744081\mbed_target-master\examples\ToDo\Motor\PowerStep01\SoftHiZ_Bsp.slx</t>
  </si>
  <si>
    <t xml:space="preserve">C:\tmp\obfmodels\o1370.slx</t>
  </si>
  <si>
    <t xml:space="preserve">Mon Nov 14 15:54:22 2016</t>
  </si>
  <si>
    <t xml:space="preserve">C:\work\data\SLNET\SLNET_GitHub\68744081\mbed_target-master\examples\ToDo\Motor\PowerStep01\SoftStop_Bsp.slx</t>
  </si>
  <si>
    <t xml:space="preserve">C:\tmp\obfmodels\o1371.slx</t>
  </si>
  <si>
    <t xml:space="preserve">Mon Nov 14 15:53:08 2016</t>
  </si>
  <si>
    <t xml:space="preserve">C:\work\data\SLNET\SLNET_GitHub\68744081\mbed_target-master\examples\ToDo\Motor\PowerStep01\Step_Clock_Mode_BSP.slx</t>
  </si>
  <si>
    <t xml:space="preserve">C:\tmp\obfmodels\o1372.slx</t>
  </si>
  <si>
    <t xml:space="preserve">Mon Nov 14 15:53:38 2016</t>
  </si>
  <si>
    <t xml:space="preserve">C:\work\data\SLNET\SLNET_GitHub\68744081\mbed_target-master\examples\ToDo\Motor\PowerStep01\get_Analog.slx</t>
  </si>
  <si>
    <t xml:space="preserve">C:\tmp\obfmodels\o1373.slx</t>
  </si>
  <si>
    <t xml:space="preserve">Mon Nov 14 16:19:18 2016</t>
  </si>
  <si>
    <t xml:space="preserve">C:\work\data\SLNET\SLNET_GitHub\68744081\mbed_target-master\examples\ToDo\Motor\PowerStep01\get_Max_Speed_Bsp.slx</t>
  </si>
  <si>
    <t xml:space="preserve">C:\tmp\obfmodels\o1374.slx</t>
  </si>
  <si>
    <t xml:space="preserve">Mon Nov 14 16:17:56 2016</t>
  </si>
  <si>
    <t xml:space="preserve">C:\work\data\SLNET\SLNET_GitHub\68744081\mbed_target-master\examples\general\2xDAC.slx</t>
  </si>
  <si>
    <t xml:space="preserve">C:\work\data\SLNET\SLNET_GitHub\68744081\mbed_target-master\examples\general\CSVReadWriteSerial.slx</t>
  </si>
  <si>
    <t xml:space="preserve">C:\tmp\obfmodels\o1376.slx</t>
  </si>
  <si>
    <t xml:space="preserve">Sat Oct 27 20:54:36 2018</t>
  </si>
  <si>
    <t xml:space="preserve">C:\work\data\SLNET\SLNET_GitHub\68744081\mbed_target-master\examples\general\DACPCScope.slx</t>
  </si>
  <si>
    <t xml:space="preserve">C:\tmp\obfmodels\o1377.slx</t>
  </si>
  <si>
    <t xml:space="preserve">Tue May 30 02:32:04 2017</t>
  </si>
  <si>
    <t xml:space="preserve">C:\work\data\SLNET\SLNET_GitHub\68744081\mbed_target-master\examples\general\DataloggerSerial.slx</t>
  </si>
  <si>
    <t xml:space="preserve">C:\tmp\obfmodels\o1378.slx</t>
  </si>
  <si>
    <t xml:space="preserve">Mon Aug 14 02:00:15 2017</t>
  </si>
  <si>
    <t xml:space="preserve">C:\work\data\SLNET\SLNET_GitHub\68744081\mbed_target-master\examples\general\Interrupt_push_button.slx</t>
  </si>
  <si>
    <t xml:space="preserve">C:\tmp\obfmodels\o1379.slx</t>
  </si>
  <si>
    <t xml:space="preserve">Sat Oct 27 20:54:20 2018</t>
  </si>
  <si>
    <t xml:space="preserve">C:\work\data\SLNET\SLNET_GitHub\68744081\mbed_target-master\examples\general\RTOS_Mail_blinky.slx</t>
  </si>
  <si>
    <t xml:space="preserve">C:\tmp\obfmodels\o1380.slx</t>
  </si>
  <si>
    <t xml:space="preserve">Sun Aug 13 20:44:36 2017</t>
  </si>
  <si>
    <t xml:space="preserve">C:\work\data\SLNET\SLNET_GitHub\68744081\mbed_target-master\examples\general\RTOS_Mail_blocking_Blinky.slx</t>
  </si>
  <si>
    <t xml:space="preserve">C:\tmp\obfmodels\o1381.slx</t>
  </si>
  <si>
    <t xml:space="preserve">Sun Aug 13 22:06:06 2017</t>
  </si>
  <si>
    <t xml:space="preserve">C:\work\data\SLNET\SLNET_GitHub\68744081\mbed_target-master\examples\general\RTOS_Thread_blinky.slx</t>
  </si>
  <si>
    <t xml:space="preserve">C:\tmp\obfmodels\o1382.slx</t>
  </si>
  <si>
    <t xml:space="preserve">Sun Aug 13 22:40:42 2017</t>
  </si>
  <si>
    <t xml:space="preserve">C:\work\data\SLNET\SLNET_GitHub\68744081\mbed_target-master\examples\general\RTOS_Timer_blinky.slx</t>
  </si>
  <si>
    <t xml:space="preserve">C:\tmp\obfmodels\o1383.slx</t>
  </si>
  <si>
    <t xml:space="preserve">Sun Aug 13 23:50:04 2017</t>
  </si>
  <si>
    <t xml:space="preserve">C:\work\data\SLNET\SLNET_GitHub\68744081\mbed_target-master\examples\general\RTOS_wait_blinky.slx</t>
  </si>
  <si>
    <t xml:space="preserve">C:\tmp\obfmodels\o1384.slx</t>
  </si>
  <si>
    <t xml:space="preserve">Mon Aug 14 00:00:09 2017</t>
  </si>
  <si>
    <t xml:space="preserve">C:\work\data\SLNET\SLNET_GitHub\68744081\mbed_target-master\examples\general\RuntTimeGPIO.slx</t>
  </si>
  <si>
    <t xml:space="preserve">C:\tmp\obfmodels\o1385.slx</t>
  </si>
  <si>
    <t xml:space="preserve">Tue Oct 23 19:18:25 2018</t>
  </si>
  <si>
    <t xml:space="preserve">C:\work\data\SLNET\SLNET_GitHub\68744081\mbed_target-master\examples\general\RuntimeDAC1.slx</t>
  </si>
  <si>
    <t xml:space="preserve">C:\tmp\obfmodels\o1386.slx</t>
  </si>
  <si>
    <t xml:space="preserve">Mon Oct 22 01:09:31 2018</t>
  </si>
  <si>
    <t xml:space="preserve">C:\work\data\SLNET\SLNET_GitHub\68744081\mbed_target-master\examples\general\RuntimeDAC2.slx</t>
  </si>
  <si>
    <t xml:space="preserve">C:\tmp\obfmodels\o1387.slx</t>
  </si>
  <si>
    <t xml:space="preserve">Tue Oct 23 19:03:31 2018</t>
  </si>
  <si>
    <t xml:space="preserve">C:\work\data\SLNET\SLNET_GitHub\68744081\mbed_target-master\examples\general\VL53L0X_Interrupt.slx</t>
  </si>
  <si>
    <t xml:space="preserve">C:\tmp\obfmodels\o1388.slx</t>
  </si>
  <si>
    <t xml:space="preserve">Wed Apr 11 13:24:48 2018</t>
  </si>
  <si>
    <t xml:space="preserve">C:\work\data\SLNET\SLNET_GitHub\68744081\mbed_target-master\examples\general\analogInOut.slx</t>
  </si>
  <si>
    <t xml:space="preserve">C:\tmp\obfmodels\o1389.slx</t>
  </si>
  <si>
    <t xml:space="preserve">Mon Aug 14 02:45:37 2017</t>
  </si>
  <si>
    <t xml:space="preserve">C:\work\data\SLNET\SLNET_GitHub\68744081\mbed_target-master\examples\general\blinky.slx</t>
  </si>
  <si>
    <t xml:space="preserve">C:\tmp\obfmodels\o1390.slx</t>
  </si>
  <si>
    <t xml:space="preserve">Tue Mar 20 22:19:06 2018</t>
  </si>
  <si>
    <t xml:space="preserve">C:\work\data\SLNET\SLNET_GitHub\68744081\mbed_target-master\examples\general\blinky_grt.slx</t>
  </si>
  <si>
    <t xml:space="preserve">C:\tmp\obfmodels\o1391.slx</t>
  </si>
  <si>
    <t xml:space="preserve">Sat Sep 09 20:11:14 2017</t>
  </si>
  <si>
    <t xml:space="preserve">C:\work\data\SLNET\SLNET_GitHub\68744081\mbed_target-master\examples\general\encoder.slx</t>
  </si>
  <si>
    <t xml:space="preserve">C:\tmp\obfmodels\o1392.slx</t>
  </si>
  <si>
    <t xml:space="preserve">Wed Jan 24 22:08:01 2018</t>
  </si>
  <si>
    <t xml:space="preserve">C:\work\data\SLNET\SLNET_GitHub\68744081\mbed_target-master\examples\general\pushbutton.slx</t>
  </si>
  <si>
    <t xml:space="preserve">C:\tmp\obfmodels\o1393.slx</t>
  </si>
  <si>
    <t xml:space="preserve">Mon Aug 14 01:38:35 2017</t>
  </si>
  <si>
    <t xml:space="preserve">C:\work\data\SLNET\SLNET_GitHub\68744081\mbed_target-master\examples\general\pushbutton_grt.slx</t>
  </si>
  <si>
    <t xml:space="preserve">C:\tmp\obfmodels\o1394.slx</t>
  </si>
  <si>
    <t xml:space="preserve">Sat Sep 09 21:01:21 2017</t>
  </si>
  <si>
    <t xml:space="preserve">C:\work\data\SLNET\SLNET_GitHub\68744081\mbed_target-master\examples\network\COAP_Client_GetPut.slx</t>
  </si>
  <si>
    <t xml:space="preserve">C:\tmp\obfmodels\o1395.slx</t>
  </si>
  <si>
    <t xml:space="preserve">Sat Apr 21 22:34:21 2018</t>
  </si>
  <si>
    <t xml:space="preserve">C:\work\data\SLNET\SLNET_GitHub\68744081\mbed_target-master\examples\network\MQTT_pubsub.slx</t>
  </si>
  <si>
    <t xml:space="preserve">C:\tmp\obfmodels\o1396.slx</t>
  </si>
  <si>
    <t xml:space="preserve">Thu Mar 29 00:27:52 2018</t>
  </si>
  <si>
    <t xml:space="preserve">C:\work\data\SLNET\SLNET_GitHub\68744081\mbed_target-master\examples\network\UDPSend.slx</t>
  </si>
  <si>
    <t xml:space="preserve">C:\tmp\obfmodels\o1397.slx</t>
  </si>
  <si>
    <t xml:space="preserve">Sat Mar 24 23:33:00 2018</t>
  </si>
  <si>
    <t xml:space="preserve">C:\work\data\SLNET\SLNET_GitHub\68744081\mbed_target-master\examples\network\UDPSendBlockReceiveBlock.slx</t>
  </si>
  <si>
    <t xml:space="preserve">C:\tmp\obfmodels\o1398.slx</t>
  </si>
  <si>
    <t xml:space="preserve">Wed Mar 28 01:18:45 2018</t>
  </si>
  <si>
    <t xml:space="preserve">C:\work\data\SLNET\SLNET_GitHub\68744081\mbed_target-master\examples\network\UDPSendReceive.slx</t>
  </si>
  <si>
    <t xml:space="preserve">C:\tmp\obfmodels\o1399.slx</t>
  </si>
  <si>
    <t xml:space="preserve">Tue Mar 27 21:01:13 2018</t>
  </si>
  <si>
    <t xml:space="preserve">C:\work\data\SLNET\SLNET_GitHub\68744081\mbed_target-master\examples\serial\CANreceive.slx</t>
  </si>
  <si>
    <t xml:space="preserve">C:\tmp\obfmodels\o1400.slx</t>
  </si>
  <si>
    <t xml:space="preserve">Mon Mar 06 00:03:35 2017</t>
  </si>
  <si>
    <t xml:space="preserve">C:\work\data\SLNET\SLNET_GitHub\68744081\mbed_target-master\examples\serial\CANreceive_filtered.slx</t>
  </si>
  <si>
    <t xml:space="preserve">C:\tmp\obfmodels\o1401.slx</t>
  </si>
  <si>
    <t xml:space="preserve">Mon Mar 06 00:03:01 2017</t>
  </si>
  <si>
    <t xml:space="preserve">C:\work\data\SLNET\SLNET_GitHub\68744081\mbed_target-master\examples\serial\CANsend.slx</t>
  </si>
  <si>
    <t xml:space="preserve">C:\tmp\obfmodels\o1402.slx</t>
  </si>
  <si>
    <t xml:space="preserve">Mon Mar 13 18:19:59 2017</t>
  </si>
  <si>
    <t xml:space="preserve">C:\work\data\SLNET\SLNET_GitHub\68744081\mbed_target-master\examples\serial\CANsend2.slx</t>
  </si>
  <si>
    <t xml:space="preserve">C:\tmp\obfmodels\o1403.slx</t>
  </si>
  <si>
    <t xml:space="preserve">Mon Mar 13 17:45:12 2017</t>
  </si>
  <si>
    <t xml:space="preserve">C:\work\data\SLNET\SLNET_GitHub\68744081\mbed_target-master\examples\serial\SPIMaster_TMP123.slx</t>
  </si>
  <si>
    <t xml:space="preserve">C:\tmp\obfmodels\o1404.slx</t>
  </si>
  <si>
    <t xml:space="preserve">Thu Mar 16 19:16:04 2017</t>
  </si>
  <si>
    <t xml:space="preserve">C:\work\data\SLNET\SLNET_GitHub\68744081\mbed_target-master\examples\serial\SPIMaster_read.slx</t>
  </si>
  <si>
    <t xml:space="preserve">C:\tmp\obfmodels\o1405.slx</t>
  </si>
  <si>
    <t xml:space="preserve">Sun Jan 29 20:22:01 2017</t>
  </si>
  <si>
    <t xml:space="preserve">C:\work\data\SLNET\SLNET_GitHub\68744081\mbed_target-master\examples\serial\SPISlave_Master.slx</t>
  </si>
  <si>
    <t xml:space="preserve">C:\tmp\obfmodels\o1406.slx</t>
  </si>
  <si>
    <t xml:space="preserve">Thu Mar 16 19:45:31 2017</t>
  </si>
  <si>
    <t xml:space="preserve">C:\work\data\SLNET\SLNET_GitHub\68744081\mbed_target-master\examples\serial\SPISlave_Slave.slx</t>
  </si>
  <si>
    <t xml:space="preserve">C:\tmp\obfmodels\o1407.slx</t>
  </si>
  <si>
    <t xml:space="preserve">C:\work\data\SLNET\SLNET_GitHub\68744081\mbed_target-master\examples\serial\UARTReadBlock4BWrite4BTriggered.slx</t>
  </si>
  <si>
    <t xml:space="preserve">C:\tmp\obfmodels\o1408.slx</t>
  </si>
  <si>
    <t xml:space="preserve">Wed Jun 27 14:28:06 2018</t>
  </si>
  <si>
    <t xml:space="preserve">C:\work\data\SLNET\SLNET_GitHub\68744081\mbed_target-master\examples\serial\UARTReadBlock4BWriteASCIITriggered.slx</t>
  </si>
  <si>
    <t xml:space="preserve">C:\tmp\obfmodels\o1409.slx</t>
  </si>
  <si>
    <t xml:space="preserve">Thu Sep 06 23:54:18 2018</t>
  </si>
  <si>
    <t xml:space="preserve">C:\work\data\SLNET\SLNET_GitHub\68744081\mbed_target-master\examples\serial\UARTReadByteWriteByte.slx</t>
  </si>
  <si>
    <t xml:space="preserve">C:\tmp\obfmodels\o1410.slx</t>
  </si>
  <si>
    <t xml:space="preserve">Wed Sep 05 23:33:10 2018</t>
  </si>
  <si>
    <t xml:space="preserve">C:\work\data\SLNET\SLNET_GitHub\68744081\mbed_target-master\examples\serial\UARTReadByteWriteByteTriggered.slx</t>
  </si>
  <si>
    <t xml:space="preserve">C:\tmp\obfmodels\o1411.slx</t>
  </si>
  <si>
    <t xml:space="preserve">Thu Sep 06 00:58:05 2018</t>
  </si>
  <si>
    <t xml:space="preserve">C:\work\data\SLNET\SLNET_GitHub\68744081\mbed_target-master\examples\serial\UARTReadLine1.slx</t>
  </si>
  <si>
    <t xml:space="preserve">C:\tmp\obfmodels\o1412.slx</t>
  </si>
  <si>
    <t xml:space="preserve">Sat Sep 15 22:04:20 2018</t>
  </si>
  <si>
    <t xml:space="preserve">C:\work\data\SLNET\SLNET_GitHub\68744081\mbed_target-master\examples\serial\UARTReadLine2.slx</t>
  </si>
  <si>
    <t xml:space="preserve">C:\tmp\obfmodels\o1413.slx</t>
  </si>
  <si>
    <t xml:space="preserve">Sun Sep 23 19:33:01 2018</t>
  </si>
  <si>
    <t xml:space="preserve">C:\work\data\SLNET\SLNET_GitHub\68744081\mbed_target-master\examples\serial\serial_i2c_PCF8474Read.slx</t>
  </si>
  <si>
    <t xml:space="preserve">C:\tmp\obfmodels\o1414.slx</t>
  </si>
  <si>
    <t xml:space="preserve">Mon Aug 14 02:23:24 2017</t>
  </si>
  <si>
    <t xml:space="preserve">C:\work\data\SLNET\SLNET_GitHub\68744081\mbed_target-master\examples\serial\serial_i2c_sensors_MPU9250.slx</t>
  </si>
  <si>
    <t xml:space="preserve">C:\tmp\obfmodels\o1415.slx</t>
  </si>
  <si>
    <t xml:space="preserve">Mon Aug 14 02:17:00 2017</t>
  </si>
  <si>
    <t xml:space="preserve">C:\work\data\SLNET\SLNET_GitHub\68744081\mbed_target-master\examples\serial\serial_i2c_severals_DS3231.slx</t>
  </si>
  <si>
    <t xml:space="preserve">C:\tmp\obfmodels\o1416.slx</t>
  </si>
  <si>
    <t xml:space="preserve">Mon Aug 14 02:36:25 2017</t>
  </si>
  <si>
    <t xml:space="preserve">C:\work\data\SLNET\SLNET_GitHub\68744081\mbed_target-master\examples\serial\serial_other_TLC5952.slx</t>
  </si>
  <si>
    <t xml:space="preserve">C:\tmp\obfmodels\o1417.slx</t>
  </si>
  <si>
    <t xml:space="preserve">Sun Aug 13 19:16:02 2017</t>
  </si>
  <si>
    <t xml:space="preserve">C:\work\data\SLNET\SLNET_GitHub\69243304\STOICAL-master\doc\example\Example_1\STOICAL_example_1.slx</t>
  </si>
  <si>
    <t xml:space="preserve">C:\tmp\obfmodels\o1418.slx</t>
  </si>
  <si>
    <t xml:space="preserve">Tue Nov 17 13:17:22 2015</t>
  </si>
  <si>
    <t xml:space="preserve">C:\work\data\SLNET\SLNET_GitHub\69243304\STOICAL-master\doc\example\Example_1\model_per_step\STOICAL_example_1_Step00_ExistingModel.slx</t>
  </si>
  <si>
    <t xml:space="preserve">C:\tmp\obfmodels\o1419.slx</t>
  </si>
  <si>
    <t xml:space="preserve">Wed Sep 23 17:20:55 2015</t>
  </si>
  <si>
    <t xml:space="preserve">C:\work\data\SLNET\SLNET_GitHub\69243304\STOICAL-master\doc\example\Example_1\model_per_step\STOICAL_example_1_Step01a_DefineModelHierarchie.slx</t>
  </si>
  <si>
    <t xml:space="preserve">C:\tmp\obfmodels\o1420.slx</t>
  </si>
  <si>
    <t xml:space="preserve">Wed Sep 23 17:23:40 2015</t>
  </si>
  <si>
    <t xml:space="preserve">C:\work\data\SLNET\SLNET_GitHub\69243304\STOICAL-master\doc\example\Example_1\model_per_step\STOICAL_example_1_Step01b_DefineParameters.slx</t>
  </si>
  <si>
    <t xml:space="preserve">C:\tmp\obfmodels\o1421.slx</t>
  </si>
  <si>
    <t xml:space="preserve">Wed Sep 23 17:25:05 2015</t>
  </si>
  <si>
    <t xml:space="preserve">C:\work\data\SLNET\SLNET_GitHub\69243304\STOICAL-master\doc\example\Example_1\model_per_step\STOICAL_example_1_Step01c_DefineSignals.slx</t>
  </si>
  <si>
    <t xml:space="preserve">C:\tmp\obfmodels\o1422.slx</t>
  </si>
  <si>
    <t xml:space="preserve">Wed Sep 23 17:28:10 2015</t>
  </si>
  <si>
    <t xml:space="preserve">C:\work\data\SLNET\SLNET_GitHub\69243304\STOICAL-master\doc\example\Example_1\model_per_step\STOICAL_example_1_Step02a_ConfigureSimulink.slx</t>
  </si>
  <si>
    <t xml:space="preserve">C:\tmp\obfmodels\o1423.slx</t>
  </si>
  <si>
    <t xml:space="preserve">Wed Sep 23 18:16:23 2015</t>
  </si>
  <si>
    <t xml:space="preserve">C:\work\data\SLNET\SLNET_GitHub\69243304\STOICAL-master\doc\example\Example_1\model_per_step\STOICAL_example_1_Step02b_ActivateParameters.slx</t>
  </si>
  <si>
    <t xml:space="preserve">C:\tmp\obfmodels\o1424.slx</t>
  </si>
  <si>
    <t xml:space="preserve">Wed Sep 23 18:17:36 2015</t>
  </si>
  <si>
    <t xml:space="preserve">C:\work\data\SLNET\SLNET_GitHub\69243304\STOICAL-master\doc\example\Example_1\model_per_step\STOICAL_example_1_Step02c_ActivateSignals.slx</t>
  </si>
  <si>
    <t xml:space="preserve">C:\tmp\obfmodels\o1425.slx</t>
  </si>
  <si>
    <t xml:space="preserve">Wed Sep 23 18:19:05 2015</t>
  </si>
  <si>
    <t xml:space="preserve">C:\work\data\SLNET\SLNET_GitHub\69243304\STOICAL-master\doc\example\Example_1\model_per_step\STOICAL_example_1_Step02d_ActivateVariants.slx</t>
  </si>
  <si>
    <t xml:space="preserve">C:\tmp\obfmodels\o1426.slx</t>
  </si>
  <si>
    <t xml:space="preserve">Wed Sep 23 18:19:53 2015</t>
  </si>
  <si>
    <t xml:space="preserve">C:\work\data\SLNET\SLNET_GitHub\69243304\STOICAL-master\doc\example\Example_1\model_per_step\STOICAL_example_1_Step02e_SaveDefaultValues.slx</t>
  </si>
  <si>
    <t xml:space="preserve">C:\tmp\obfmodels\o1427.slx</t>
  </si>
  <si>
    <t xml:space="preserve">Wed Sep 23 20:09:25 2015</t>
  </si>
  <si>
    <t xml:space="preserve">C:\work\data\SLNET\SLNET_GitHub\69243304\STOICAL-master\doc\example\Example_1\model_per_step\STOICAL_example_1_Step03_Simulate.slx</t>
  </si>
  <si>
    <t xml:space="preserve">C:\tmp\obfmodels\o1428.slx</t>
  </si>
  <si>
    <t xml:space="preserve">C:\work\data\SLNET\SLNET_GitHub\69243304\STOICAL-master\doc\example\Example_2\STOICAL_example_2.slx</t>
  </si>
  <si>
    <t xml:space="preserve">C:\tmp\obfmodels\o1429.slx</t>
  </si>
  <si>
    <t xml:space="preserve">Tue Nov 17 13:18:06 2015</t>
  </si>
  <si>
    <t xml:space="preserve">C:\work\data\SLNET\SLNET_GitHub\69243304\STOICAL-master\doc\example\Example_2\model_per_step\STOICAL_example_2_Step00_ExistingModell.slx</t>
  </si>
  <si>
    <t xml:space="preserve">C:\tmp\obfmodels\o1430.slx</t>
  </si>
  <si>
    <t xml:space="preserve">C:\work\data\SLNET\SLNET_GitHub\69243304\STOICAL-master\doc\example\Example_2\model_per_step\STOICAL_example_2_Step01_ModelExtension.slx</t>
  </si>
  <si>
    <t xml:space="preserve">C:\tmp\obfmodels\o1431.slx</t>
  </si>
  <si>
    <t xml:space="preserve">Thu Sep 24 15:15:26 2015</t>
  </si>
  <si>
    <t xml:space="preserve">C:\work\data\SLNET\SLNET_GitHub\69243304\STOICAL-master\doc\example\Example_2\model_per_step\STOICAL_example_2_Step02_ExtensionSTOICALElements.slx</t>
  </si>
  <si>
    <t xml:space="preserve">C:\tmp\obfmodels\o1432.slx</t>
  </si>
  <si>
    <t xml:space="preserve">Wed May 04 14:24:07 2016</t>
  </si>
  <si>
    <t xml:space="preserve">C:\work\data\SLNET\SLNET_GitHub\69243304\STOICAL-master\doc\example\Example_2\model_per_step\STOICAL_example_2_Step03_Activation.slx</t>
  </si>
  <si>
    <t xml:space="preserve">C:\tmp\obfmodels\o1433.slx</t>
  </si>
  <si>
    <t xml:space="preserve">Thu Sep 24 15:51:25 2015</t>
  </si>
  <si>
    <t xml:space="preserve">C:\work\data\SLNET\SLNET_GitHub\69243304\STOICAL-master\doc\example\Example_3\STOICAL_example_3.slx</t>
  </si>
  <si>
    <t xml:space="preserve">C:\tmp\obfmodels\o1434.slx</t>
  </si>
  <si>
    <t xml:space="preserve">Tue Nov 17 13:19:00 2015</t>
  </si>
  <si>
    <t xml:space="preserve">C:\work\data\SLNET\SLNET_GitHub\69243304\STOICAL-master\doc\example\Example_3\model_per_step\STOICAL_example_3_Step00_ExistingModell.slx</t>
  </si>
  <si>
    <t xml:space="preserve">C:\tmp\obfmodels\o1435.slx</t>
  </si>
  <si>
    <t xml:space="preserve">C:\work\data\SLNET\SLNET_GitHub\69243304\STOICAL-master\doc\example\Example_3\model_per_step\STOICAL_example_3_Step01_ExtendModell.slx</t>
  </si>
  <si>
    <t xml:space="preserve">C:\tmp\obfmodels\o1436.slx</t>
  </si>
  <si>
    <t xml:space="preserve">Thu Sep 24 16:16:15 2015</t>
  </si>
  <si>
    <t xml:space="preserve">C:\work\data\SLNET\SLNET_GitHub\69243304\STOICAL-master\doc\example\Example_3\model_per_step\STOICAL_example_3_Step02_ActivateSTOICAL.slx</t>
  </si>
  <si>
    <t xml:space="preserve">C:\tmp\obfmodels\o1437.slx</t>
  </si>
  <si>
    <t xml:space="preserve">Thu Sep 24 16:25:02 2015</t>
  </si>
  <si>
    <t xml:space="preserve">C:\work\data\SLNET\SLNET_GitHub\7114722\aria-matlab-master\ariac-simulink-library\ariac.slx</t>
  </si>
  <si>
    <t xml:space="preserve">C:\tmp\obfmodels\o1438.slx</t>
  </si>
  <si>
    <t xml:space="preserve">Wed Sep 18 20:54:59 2013</t>
  </si>
  <si>
    <t xml:space="preserve">C:\work\data\SLNET\SLNET_GitHub\7114722\aria-matlab-master\examples\Simple_wanderer.slx</t>
  </si>
  <si>
    <t xml:space="preserve">C:\tmp\obfmodels\o1439.slx</t>
  </si>
  <si>
    <t xml:space="preserve">Wed Sep 18 20:27:23 2013</t>
  </si>
  <si>
    <t xml:space="preserve">C:\work\data\SLNET\SLNET_GitHub\7114722\aria-matlab-master\examples\Simple_wanderer_external.slx</t>
  </si>
  <si>
    <t xml:space="preserve">C:\tmp\obfmodels\o1440.slx</t>
  </si>
  <si>
    <t xml:space="preserve">Wed Sep 18 20:27:01 2013</t>
  </si>
  <si>
    <t xml:space="preserve">C:\work\data\SLNET\SLNET_GitHub\7114722\aria-matlab-master\examples\Simple_wanderer_local.slx</t>
  </si>
  <si>
    <t xml:space="preserve">C:\tmp\obfmodels\o1441.slx</t>
  </si>
  <si>
    <t xml:space="preserve">Wed Sep 18 21:14:40 2013</t>
  </si>
  <si>
    <t xml:space="preserve">C:\work\data\SLNET\SLNET_GitHub\7114722\aria-matlab-master\simulink-demo\IO_Lib.slx</t>
  </si>
  <si>
    <t xml:space="preserve">C:\tmp\obfmodels\o1442.slx</t>
  </si>
  <si>
    <t xml:space="preserve">Tue Apr 02 23:10:20 2013</t>
  </si>
  <si>
    <t xml:space="preserve">C:\work\data\SLNET\SLNET_GitHub\7114722\aria-matlab-master\simulink-demo\Motor_Lib.slx</t>
  </si>
  <si>
    <t xml:space="preserve">C:\tmp\obfmodels\o1443.slx</t>
  </si>
  <si>
    <t xml:space="preserve">Sat May 04 19:28:07 2013</t>
  </si>
  <si>
    <t xml:space="preserve">C:\work\data\SLNET\SLNET_GitHub\7114722\aria-matlab-master\simulink-demo\Pioneer_3Dx.slx</t>
  </si>
  <si>
    <t xml:space="preserve">C:\tmp\obfmodels\o1444.slx</t>
  </si>
  <si>
    <t xml:space="preserve">Sat May 04 19:17:10 2013</t>
  </si>
  <si>
    <t xml:space="preserve">C:\work\data\SLNET\SLNET_GitHub\7114722\aria-matlab-master\simulink-demo\Sensor_Lib.slx</t>
  </si>
  <si>
    <t xml:space="preserve">C:\tmp\obfmodels\o1445.slx</t>
  </si>
  <si>
    <t xml:space="preserve">Fri May 17 17:49:46 2013</t>
  </si>
  <si>
    <t xml:space="preserve">C:\work\data\SLNET\SLNET_GitHub\7269901\stellaris_ert-master\blocks\stellaris_lib.slx</t>
  </si>
  <si>
    <t xml:space="preserve">C:\tmp\obfmodels\o1446.slx</t>
  </si>
  <si>
    <t xml:space="preserve">Wed Oct 29 11:41:12 2014</t>
  </si>
  <si>
    <t xml:space="preserve">C:\work\data\SLNET\SLNET_GitHub\7269901\stellaris_ert-master\demos\lp_pmsmfoc.slx</t>
  </si>
  <si>
    <t xml:space="preserve">C:\tmp\obfmodels\o1447.slx</t>
  </si>
  <si>
    <t xml:space="preserve">Tue Mar 19 09:51:24 2019</t>
  </si>
  <si>
    <t xml:space="preserve">C:\work\data\SLNET\SLNET_GitHub\7269901\stellaris_ert-master\demos\lp_pmsmfoc_system.slx</t>
  </si>
  <si>
    <t xml:space="preserve">C:\tmp\obfmodels\o1448.slx</t>
  </si>
  <si>
    <t xml:space="preserve">Tue Mar 19 11:17:33 2019</t>
  </si>
  <si>
    <t xml:space="preserve">C:\work\data\SLNET\SLNET_GitHub\7269901\stellaris_ert-master\demos\stellaris_fft.slx</t>
  </si>
  <si>
    <t xml:space="preserve">C:\tmp\obfmodels\o1449.slx</t>
  </si>
  <si>
    <t xml:space="preserve">Mon Jun 20 14:32:15 2016</t>
  </si>
  <si>
    <t xml:space="preserve">C:\work\data\SLNET\SLNET_GitHub\7269901\stellaris_ert-master\demos\stellaris_fft_system.slx</t>
  </si>
  <si>
    <t xml:space="preserve">C:\tmp\obfmodels\o1450.slx</t>
  </si>
  <si>
    <t xml:space="preserve">Mon Oct 17 07:00:16 2016</t>
  </si>
  <si>
    <t xml:space="preserve">C:\work\data\SLNET\SLNET_GitHub\7269901\stellaris_ert-master\demos\stellaris_pil_mdlref.slx</t>
  </si>
  <si>
    <t xml:space="preserve">C:\tmp\obfmodels\o1451.slx</t>
  </si>
  <si>
    <t xml:space="preserve">Sun Mar 10 14:21:40 2013</t>
  </si>
  <si>
    <t xml:space="preserve">C:\work\data\SLNET\SLNET_GitHub\7269901\stellaris_ert-master\demos\stellaris_pil_mdlref_mr.slx</t>
  </si>
  <si>
    <t xml:space="preserve">C:\tmp\obfmodels\o1452.slx</t>
  </si>
  <si>
    <t xml:space="preserve">Tue Oct 18 08:26:37 2016</t>
  </si>
  <si>
    <t xml:space="preserve">C:\work\data\SLNET\SLNET_GitHub\7269901\stellaris_ert-master\demos\stellaris_pil_topmodel.slx</t>
  </si>
  <si>
    <t xml:space="preserve">C:\tmp\obfmodels\o1453.slx</t>
  </si>
  <si>
    <t xml:space="preserve">Fri Apr 26 20:58:43 2013</t>
  </si>
  <si>
    <t xml:space="preserve">C:\work\data\SLNET\SLNET_GitHub\7269901\stellaris_ert-master\demos\stellaris_test_adc.slx</t>
  </si>
  <si>
    <t xml:space="preserve">C:\tmp\obfmodels\o1454.slx</t>
  </si>
  <si>
    <t xml:space="preserve">Fri Apr 05 14:24:44 2013</t>
  </si>
  <si>
    <t xml:space="preserve">C:\work\data\SLNET\SLNET_GitHub\7269901\stellaris_ert-master\demos\stellaris_test_adc_xpc.slx</t>
  </si>
  <si>
    <t xml:space="preserve">C:\tmp\obfmodels\o1455.slx</t>
  </si>
  <si>
    <t xml:space="preserve">Wed Apr 03 18:34:55 2013</t>
  </si>
  <si>
    <t xml:space="preserve">C:\work\data\SLNET\SLNET_GitHub\7269901\stellaris_ert-master\demos\stellaris_test_blink.slx</t>
  </si>
  <si>
    <t xml:space="preserve">C:\tmp\obfmodels\o1456.slx</t>
  </si>
  <si>
    <t xml:space="preserve">Sun Mar 10 14:34:04 2013</t>
  </si>
  <si>
    <t xml:space="preserve">C:\work\data\SLNET\SLNET_GitHub\7269901\stellaris_ert-master\demos\stellaris_test_buttons.slx</t>
  </si>
  <si>
    <t xml:space="preserve">C:\tmp\obfmodels\o1457.slx</t>
  </si>
  <si>
    <t xml:space="preserve">Sun Mar 10 14:42:48 2013</t>
  </si>
  <si>
    <t xml:space="preserve">C:\work\data\SLNET\SLNET_GitHub\7269901\stellaris_ert-master\demos\stellaris_test_gpio.slx</t>
  </si>
  <si>
    <t xml:space="preserve">C:\tmp\obfmodels\o1458.slx</t>
  </si>
  <si>
    <t xml:space="preserve">Sun Mar 10 14:44:37 2013</t>
  </si>
  <si>
    <t xml:space="preserve">C:\work\data\SLNET\SLNET_GitHub\7269901\stellaris_ert-master\demos\stellaris_test_gpio_xpc.slx</t>
  </si>
  <si>
    <t xml:space="preserve">C:\tmp\obfmodels\o1459.slx</t>
  </si>
  <si>
    <t xml:space="preserve">Wed Dec 19 17:14:48 2012</t>
  </si>
  <si>
    <t xml:space="preserve">C:\work\data\SLNET\SLNET_GitHub\7269901\stellaris_ert-master\demos\stellaris_test_pil.slx</t>
  </si>
  <si>
    <t xml:space="preserve">C:\tmp\obfmodels\o1460.slx</t>
  </si>
  <si>
    <t xml:space="preserve">Sun Mar 10 14:20:21 2013</t>
  </si>
  <si>
    <t xml:space="preserve">C:\work\data\SLNET\SLNET_GitHub\7269901\stellaris_ert-master\demos\stellaris_test_pil_profile.slx</t>
  </si>
  <si>
    <t xml:space="preserve">C:\tmp\obfmodels\o1461.slx</t>
  </si>
  <si>
    <t xml:space="preserve">Mon Oct 17 08:48:20 2016</t>
  </si>
  <si>
    <t xml:space="preserve">C:\work\data\SLNET\SLNET_GitHub\7269901\stellaris_ert-master\demos\stellaris_test_pilcov.slx</t>
  </si>
  <si>
    <t xml:space="preserve">C:\tmp\obfmodels\o1462.slx</t>
  </si>
  <si>
    <t xml:space="preserve">Wed Apr 10 17:43:28 2013</t>
  </si>
  <si>
    <t xml:space="preserve">C:\work\data\SLNET\SLNET_GitHub\7269901\stellaris_ert-master\demos\stellaris_test_tempsensor.slx</t>
  </si>
  <si>
    <t xml:space="preserve">C:\tmp\obfmodels\o1463.slx</t>
  </si>
  <si>
    <t xml:space="preserve">Sun Mar 10 14:47:43 2013</t>
  </si>
  <si>
    <t xml:space="preserve">C:\work\data\SLNET\SLNET_GitHub\7269901\stellaris_ert-master\demos\stellaris_test_uart.slx</t>
  </si>
  <si>
    <t xml:space="preserve">C:\tmp\obfmodels\o1464.slx</t>
  </si>
  <si>
    <t xml:space="preserve">Sun Mar 10 14:37:08 2013</t>
  </si>
  <si>
    <t xml:space="preserve">C:\work\data\SLNET\SLNET_GitHub\7269901\stellaris_ert-master\demos\stellaris_test_uart_nb.slx</t>
  </si>
  <si>
    <t xml:space="preserve">C:\tmp\obfmodels\o1465.slx</t>
  </si>
  <si>
    <t xml:space="preserve">Sun Mar 10 14:37:35 2013</t>
  </si>
  <si>
    <t xml:space="preserve">C:\work\data\SLNET\SLNET_GitHub\73917468\Central-Difference-Kalman-Filter-master\VDP_Sim_2014b.slx</t>
  </si>
  <si>
    <t xml:space="preserve">C:\tmp\obfmodels\o1466.slx</t>
  </si>
  <si>
    <t xml:space="preserve">Wed Nov 16 13:34:07 2016</t>
  </si>
  <si>
    <t xml:space="preserve">C:\work\data\SLNET\SLNET_GitHub\74554478\kinect2-SDK-for-Simulink-master\trialkinect2.slx</t>
  </si>
  <si>
    <t xml:space="preserve">C:\tmp\obfmodels\o1467.slx</t>
  </si>
  <si>
    <t xml:space="preserve">Wed Nov 23 10:47:33 2016</t>
  </si>
  <si>
    <t xml:space="preserve">C:\work\data\SLNET\SLNET_GitHub\80744922\kukaslxctrl-master\examples\kukaslxctrlDemo.slx</t>
  </si>
  <si>
    <t xml:space="preserve">C:\tmp\obfmodels\o1468.slx</t>
  </si>
  <si>
    <t xml:space="preserve">Thu Feb 02 18:32:46 2017</t>
  </si>
  <si>
    <t xml:space="preserve">C:\work\data\SLNET\SLNET_GitHub\80744922\kukaslxctrl-master\lib\kukaslxctrl.slx</t>
  </si>
  <si>
    <t xml:space="preserve">C:\tmp\obfmodels\o1469.slx</t>
  </si>
  <si>
    <t xml:space="preserve">Thu Feb 02 18:22:48 2017</t>
  </si>
  <si>
    <t xml:space="preserve">C:\work\data\SLNET\SLNET_GitHub\81087471\arduinoSimulink-master\arduinoTemplate.slx</t>
  </si>
  <si>
    <t xml:space="preserve">C:\tmp\obfmodels\o1470.slx</t>
  </si>
  <si>
    <t xml:space="preserve">Sun Sep 02 23:09:34 2018</t>
  </si>
  <si>
    <t xml:space="preserve">C:\work\data\SLNET\SLNET_GitHub\81087471\arduinoSimulink-master\Drivers\arduinoDrivers_lib.slx</t>
  </si>
  <si>
    <t xml:space="preserve">C:\tmp\obfmodels\o1471.slx</t>
  </si>
  <si>
    <t xml:space="preserve">Thu Feb 09 11:27:31 2017</t>
  </si>
  <si>
    <t xml:space="preserve">C:\work\data\SLNET\SLNET_GitHub\81087471\arduinoSimulink-master\Drivers\src\arduinoDrivers_sfcnBuilders.slx</t>
  </si>
  <si>
    <t xml:space="preserve">C:\tmp\obfmodels\o1472.slx</t>
  </si>
  <si>
    <t xml:space="preserve">Fri Feb 24 11:20:54 2017</t>
  </si>
  <si>
    <t xml:space="preserve">C:\work\data\SLNET\SLNET_GitHub\82338662\SiPh_Simulink-master\SiPhotonics.slx</t>
  </si>
  <si>
    <t xml:space="preserve">C:\tmp\obfmodels\o1473.slx</t>
  </si>
  <si>
    <t xml:space="preserve">Thu Feb 16 19:29:37 2017</t>
  </si>
  <si>
    <t xml:space="preserve">C:\work\data\SLNET\SLNET_GitHub\82338662\SiPh_Simulink-master\mzm_link.slx</t>
  </si>
  <si>
    <t xml:space="preserve">C:\tmp\obfmodels\o1474.slx</t>
  </si>
  <si>
    <t xml:space="preserve">Thu Feb 16 06:00:19 2017</t>
  </si>
  <si>
    <t xml:space="preserve">C:\work\data\SLNET\SLNET_GitHub\82338662\SiPh_Simulink-master\phase_shifter.slx</t>
  </si>
  <si>
    <t xml:space="preserve">C:\tmp\obfmodels\o1475.slx</t>
  </si>
  <si>
    <t xml:space="preserve">Sat Feb 04 09:41:33 2017</t>
  </si>
  <si>
    <t xml:space="preserve">C:\work\data\SLNET\SLNET_GitHub\82338662\SiPh_Simulink-master\ring_filter.slx</t>
  </si>
  <si>
    <t xml:space="preserve">C:\tmp\obfmodels\o1476.slx</t>
  </si>
  <si>
    <t xml:space="preserve">Wed Feb 15 02:41:25 2017</t>
  </si>
  <si>
    <t xml:space="preserve">C:\work\data\SLNET\SLNET_GitHub\82338662\SiPh_Simulink-master\ring_mod_link.slx</t>
  </si>
  <si>
    <t xml:space="preserve">C:\tmp\obfmodels\o1477.slx</t>
  </si>
  <si>
    <t xml:space="preserve">Thu Feb 16 05:57:17 2017</t>
  </si>
  <si>
    <t xml:space="preserve">C:\work\data\SLNET\SLNET_GitHub\82607871\catvehicle_simulink-master\src\catvehicle_hoffmannFollower.slx</t>
  </si>
  <si>
    <t xml:space="preserve">C:\tmp\obfmodels\o1478.slx</t>
  </si>
  <si>
    <t xml:space="preserve">Thu Feb 02 14:45:53 2017</t>
  </si>
  <si>
    <t xml:space="preserve">C:\work\data\SLNET\SLNET_GitHub\82607871\catvehicle_simulink-master\tutorials\imageAcquisition.slx</t>
  </si>
  <si>
    <t xml:space="preserve">C:\tmp\obfmodels\o1479.slx</t>
  </si>
  <si>
    <t xml:space="preserve">Tue Feb 21 00:48:08 2017</t>
  </si>
  <si>
    <t xml:space="preserve">C:\work\data\SLNET\SLNET_GitHub\82607871\catvehicle_simulink-master\tutorials\laserscan2image.slx</t>
  </si>
  <si>
    <t xml:space="preserve">C:\tmp\obfmodels\o1480.slx</t>
  </si>
  <si>
    <t xml:space="preserve">Fri Mar 24 23:07:46 2017</t>
  </si>
  <si>
    <t xml:space="preserve">C:\work\data\SLNET\SLNET_GitHub\82607871\catvehicle_simulink-master\tutorials\laserscan2templateMatchPolygon.slx</t>
  </si>
  <si>
    <t xml:space="preserve">C:\tmp\obfmodels\o1481.slx</t>
  </si>
  <si>
    <t xml:space="preserve">Wed Mar 29 00:02:12 2017</t>
  </si>
  <si>
    <t xml:space="preserve">C:\work\data\SLNET\SLNET_GitHub\82607871\catvehicle_simulink-master\tutorials\stopafterdistance.slx</t>
  </si>
  <si>
    <t xml:space="preserve">C:\tmp\obfmodels\o1482.slx</t>
  </si>
  <si>
    <t xml:space="preserve">Wed Mar 29 02:07:54 2017</t>
  </si>
  <si>
    <t xml:space="preserve">C:\work\data\SLNET\SLNET_GitHub\82607871\catvehicle_simulink-master\tutorials\uCanDoIt.slx</t>
  </si>
  <si>
    <t xml:space="preserve">C:\tmp\obfmodels\o1483.slx</t>
  </si>
  <si>
    <t xml:space="preserve">Thu Mar 30 04:49:36 2017</t>
  </si>
  <si>
    <t xml:space="preserve">C:\work\data\SLNET\SLNET_GitHub\84432307\or_kiwi_control-master\Kiwi_control.slx</t>
  </si>
  <si>
    <t xml:space="preserve">C:\tmp\obfmodels\o1484.slx</t>
  </si>
  <si>
    <t xml:space="preserve">Tue Jan 09 15:40:21 2018</t>
  </si>
  <si>
    <t xml:space="preserve">C:\work\data\SLNET\SLNET_GitHub\84924846\qbmove-simulink-master\qbmove_example.slx</t>
  </si>
  <si>
    <t xml:space="preserve">C:\tmp\obfmodels\o1485.slx</t>
  </si>
  <si>
    <t xml:space="preserve">Wed Jun 21 14:20:32 2017</t>
  </si>
  <si>
    <t xml:space="preserve">C:\work\data\SLNET\SLNET_GitHub\84924846\qbmove-simulink-master\examples\aduino\ArduinoDue.slx</t>
  </si>
  <si>
    <t xml:space="preserve">C:\tmp\obfmodels\o1486.slx</t>
  </si>
  <si>
    <t xml:space="preserve">Thu Jun 19 14:21:09 2014</t>
  </si>
  <si>
    <t xml:space="preserve">C:\work\data\SLNET\SLNET_GitHub\84924846\qbmove-simulink-master\examples\aduino\ArduinoMicro.slx</t>
  </si>
  <si>
    <t xml:space="preserve">C:\tmp\obfmodels\o1487.slx</t>
  </si>
  <si>
    <t xml:space="preserve">Wed Jun 18 20:53:16 2014</t>
  </si>
  <si>
    <t xml:space="preserve">C:\work\data\SLNET\SLNET_GitHub\84924846\qbmove-simulink-master\examples\delta\qbdelta_r2017.slx</t>
  </si>
  <si>
    <t xml:space="preserve">C:\tmp\obfmodels\o1488.slx</t>
  </si>
  <si>
    <t xml:space="preserve">Fri Nov 30 12:03:43 2018</t>
  </si>
  <si>
    <t xml:space="preserve">C:\work\data\SLNET\SLNET_GitHub\84924846\qbmove-simulink-master\examples\delta\qbdelta_r2018.slx</t>
  </si>
  <si>
    <t xml:space="preserve">C:\tmp\obfmodels\o1489.slx</t>
  </si>
  <si>
    <t xml:space="preserve">Fri Nov 30 11:58:57 2018</t>
  </si>
  <si>
    <t xml:space="preserve">C:\work\data\SLNET\SLNET_GitHub\84924846\qbmove-simulink-master\library\qbmove_library.slx</t>
  </si>
  <si>
    <t xml:space="preserve">C:\tmp\obfmodels\o1490.slx</t>
  </si>
  <si>
    <t xml:space="preserve">Fri Apr 27 17:57:38 2018</t>
  </si>
  <si>
    <t xml:space="preserve">C:\work\data\SLNET\SLNET_GitHub\84924846\qbmove-simulink-master\library\vers\qbmove_library_2012b.slx</t>
  </si>
  <si>
    <t xml:space="preserve">C:\tmp\obfmodels\o1491.slx</t>
  </si>
  <si>
    <t xml:space="preserve">Tue May 31 11:16:11 2016</t>
  </si>
  <si>
    <t xml:space="preserve">C:\work\data\SLNET\SLNET_GitHub\84924846\qbmove-simulink-master\library\vers\qbmove_library_2013a.slx</t>
  </si>
  <si>
    <t xml:space="preserve">C:\tmp\obfmodels\o1492.slx</t>
  </si>
  <si>
    <t xml:space="preserve">Tue May 31 11:16:10 2016</t>
  </si>
  <si>
    <t xml:space="preserve">C:\work\data\SLNET\SLNET_GitHub\84924846\qbmove-simulink-master\library\vers\qbmove_library_2013b.slx</t>
  </si>
  <si>
    <t xml:space="preserve">C:\tmp\obfmodels\o1493.slx</t>
  </si>
  <si>
    <t xml:space="preserve">Tue May 31 11:16:09 2016</t>
  </si>
  <si>
    <t xml:space="preserve">C:\work\data\SLNET\SLNET_GitHub\84924846\qbmove-simulink-master\library\vers\qbmove_library_2014a.slx</t>
  </si>
  <si>
    <t xml:space="preserve">C:\tmp\obfmodels\o1494.slx</t>
  </si>
  <si>
    <t xml:space="preserve">C:\work\data\SLNET\SLNET_GitHub\84924846\qbmove-simulink-master\library\vers\qbmove_library_2014b.slx</t>
  </si>
  <si>
    <t xml:space="preserve">C:\tmp\obfmodels\o1495.slx</t>
  </si>
  <si>
    <t xml:space="preserve">Tue May 31 11:16:08 2016</t>
  </si>
  <si>
    <t xml:space="preserve">C:\work\data\SLNET\SLNET_GitHub\84924846\qbmove-simulink-master\library\vers\qbmove_library_2015a.slx</t>
  </si>
  <si>
    <t xml:space="preserve">C:\tmp\obfmodels\o1496.slx</t>
  </si>
  <si>
    <t xml:space="preserve">Fri Oct 21 13:03:42 2016</t>
  </si>
  <si>
    <t xml:space="preserve">C:\work\data\SLNET\SLNET_GitHub\84924846\qbmove-simulink-master\library\vers\qbmove_library_2015b.slx</t>
  </si>
  <si>
    <t xml:space="preserve">C:\tmp\obfmodels\o1497.slx</t>
  </si>
  <si>
    <t xml:space="preserve">Fri Oct 21 13:03:11 2016</t>
  </si>
  <si>
    <t xml:space="preserve">C:\work\data\SLNET\SLNET_GitHub\84924846\qbmove-simulink-master\library\vers\qbmove_library_2016a.slx</t>
  </si>
  <si>
    <t xml:space="preserve">C:\tmp\obfmodels\o1498.slx</t>
  </si>
  <si>
    <t xml:space="preserve">Fri Oct 21 13:04:06 2016</t>
  </si>
  <si>
    <t xml:space="preserve">C:\work\data\SLNET\SLNET_GitHub\84924846\qbmove-simulink-master\library\vers\qbmove_library_2016b.slx</t>
  </si>
  <si>
    <t xml:space="preserve">C:\tmp\obfmodels\o1499.slx</t>
  </si>
  <si>
    <t xml:space="preserve">Mon Oct 17 11:43:02 2016</t>
  </si>
  <si>
    <t xml:space="preserve">C:\work\data\SLNET\SLNET_GitHub\84924846\qbmove-simulink-master\library\vers\qbmove_library_2017a.slx</t>
  </si>
  <si>
    <t xml:space="preserve">C:\tmp\obfmodels\o1500.slx</t>
  </si>
  <si>
    <t xml:space="preserve">Mon Apr 23 11:35:05 2018</t>
  </si>
  <si>
    <t xml:space="preserve">C:\work\data\SLNET\SLNET_GitHub\84924846\qbmove-simulink-master\library\vers\qbmove_library_2017b.slx</t>
  </si>
  <si>
    <t xml:space="preserve">C:\tmp\obfmodels\o1501.slx</t>
  </si>
  <si>
    <t xml:space="preserve">C:\work\data\SLNET\SLNET_GitHub\84924846\qbmove-simulink-master\library\vers\qbmove_library_2018a.slx</t>
  </si>
  <si>
    <t xml:space="preserve">C:\tmp\obfmodels\o1502.slx</t>
  </si>
  <si>
    <t xml:space="preserve">C:\work\data\SLNET\SLNET_GitHub\84924846\qbmove-simulink-master\library\vers\qbmove_library_2018b.slx</t>
  </si>
  <si>
    <t xml:space="preserve">C:\tmp\obfmodels\o1503.slx</t>
  </si>
  <si>
    <t xml:space="preserve">C:\work\data\SLNET\SLNET_GitHub\84924846\qbmove-simulink-master\library\vers\qbmove_library_2019a.slx</t>
  </si>
  <si>
    <t xml:space="preserve">C:\tmp\obfmodels\o1504.slx</t>
  </si>
  <si>
    <t xml:space="preserve">C:\work\data\SLNET\SLNET_GitHub\84924846\qbmove-simulink-master\library_pacer\QB_pacer_lib.slx</t>
  </si>
  <si>
    <t xml:space="preserve">C:\tmp\obfmodels\o1505.slx</t>
  </si>
  <si>
    <t xml:space="preserve">Fri Jan 15 20:49:53 2016</t>
  </si>
  <si>
    <t xml:space="preserve">C:\work\data\SLNET\SLNET_GitHub\84924846\qbmove-simulink-master\library_pacer\vers\QB_pacer_lib_2012b.slx</t>
  </si>
  <si>
    <t xml:space="preserve">C:\tmp\obfmodels\o1506.slx</t>
  </si>
  <si>
    <t xml:space="preserve">Tue May 31 11:16:16 2016</t>
  </si>
  <si>
    <t xml:space="preserve">C:\work\data\SLNET\SLNET_GitHub\84924846\qbmove-simulink-master\library_pacer\vers\QB_pacer_lib_2013a.slx</t>
  </si>
  <si>
    <t xml:space="preserve">C:\tmp\obfmodels\o1507.slx</t>
  </si>
  <si>
    <t xml:space="preserve">Tue May 31 11:16:15 2016</t>
  </si>
  <si>
    <t xml:space="preserve">C:\work\data\SLNET\SLNET_GitHub\84924846\qbmove-simulink-master\library_pacer\vers\QB_pacer_lib_2013b.slx</t>
  </si>
  <si>
    <t xml:space="preserve">C:\tmp\obfmodels\o1508.slx</t>
  </si>
  <si>
    <t xml:space="preserve">C:\work\data\SLNET\SLNET_GitHub\84924846\qbmove-simulink-master\library_pacer\vers\QB_pacer_lib_2014a.slx</t>
  </si>
  <si>
    <t xml:space="preserve">C:\tmp\obfmodels\o1509.slx</t>
  </si>
  <si>
    <t xml:space="preserve">Tue May 31 11:16:14 2016</t>
  </si>
  <si>
    <t xml:space="preserve">C:\work\data\SLNET\SLNET_GitHub\84924846\qbmove-simulink-master\library_pacer\vers\QB_pacer_lib_2014b.slx</t>
  </si>
  <si>
    <t xml:space="preserve">C:\tmp\obfmodels\o1510.slx</t>
  </si>
  <si>
    <t xml:space="preserve">C:\work\data\SLNET\SLNET_GitHub\84924846\qbmove-simulink-master\library_pacer\vers\QB_pacer_lib_2015a.slx</t>
  </si>
  <si>
    <t xml:space="preserve">C:\tmp\obfmodels\o1511.slx</t>
  </si>
  <si>
    <t xml:space="preserve">Fri Oct 21 13:06:50 2016</t>
  </si>
  <si>
    <t xml:space="preserve">C:\work\data\SLNET\SLNET_GitHub\84924846\qbmove-simulink-master\library_pacer\vers\QB_pacer_lib_2015b.slx</t>
  </si>
  <si>
    <t xml:space="preserve">C:\tmp\obfmodels\o1512.slx</t>
  </si>
  <si>
    <t xml:space="preserve">Fri Oct 21 13:07:12 2016</t>
  </si>
  <si>
    <t xml:space="preserve">C:\work\data\SLNET\SLNET_GitHub\84924846\qbmove-simulink-master\library_pacer\vers\QB_pacer_lib_2016a.slx</t>
  </si>
  <si>
    <t xml:space="preserve">C:\tmp\obfmodels\o1513.slx</t>
  </si>
  <si>
    <t xml:space="preserve">Fri Oct 21 13:07:46 2016</t>
  </si>
  <si>
    <t xml:space="preserve">C:\work\data\SLNET\SLNET_GitHub\84924846\qbmove-simulink-master\library_pacer\vers\QB_pacer_lib_2016b.slx</t>
  </si>
  <si>
    <t xml:space="preserve">C:\tmp\obfmodels\o1514.slx</t>
  </si>
  <si>
    <t xml:space="preserve">C:\work\data\SLNET\SLNET_GitHub\84924846\qbmove-simulink-master\library_pacer\vers\QB_pacer_lib_2017a.slx</t>
  </si>
  <si>
    <t xml:space="preserve">C:\tmp\obfmodels\o1515.slx</t>
  </si>
  <si>
    <t xml:space="preserve">C:\work\data\SLNET\SLNET_GitHub\84924846\qbmove-simulink-master\library_pacer\vers\QB_pacer_lib_2017b.slx</t>
  </si>
  <si>
    <t xml:space="preserve">C:\tmp\obfmodels\o1516.slx</t>
  </si>
  <si>
    <t xml:space="preserve">C:\work\data\SLNET\SLNET_GitHub\84924846\qbmove-simulink-master\library_pacer\vers\QB_pacer_lib_2018a.slx</t>
  </si>
  <si>
    <t xml:space="preserve">C:\tmp\obfmodels\o1517.slx</t>
  </si>
  <si>
    <t xml:space="preserve">C:\work\data\SLNET\SLNET_GitHub\84924846\qbmove-simulink-master\library_pacer\vers\QB_pacer_lib_2018b.slx</t>
  </si>
  <si>
    <t xml:space="preserve">C:\tmp\obfmodels\o1518.slx</t>
  </si>
  <si>
    <t xml:space="preserve">C:\work\data\SLNET\SLNET_GitHub\84924846\qbmove-simulink-master\library_pacer\vers\QB_pacer_lib_2019a.slx</t>
  </si>
  <si>
    <t xml:space="preserve">C:\tmp\obfmodels\o1519.slx</t>
  </si>
  <si>
    <t xml:space="preserve">C:\work\data\SLNET\SLNET_GitHub\85336181\openmeta-simulink-master\simulink\my_library.slx</t>
  </si>
  <si>
    <t xml:space="preserve">C:\tmp\obfmodels\o1520.slx</t>
  </si>
  <si>
    <t xml:space="preserve">Tue Feb 14 20:19:50 2017</t>
  </si>
  <si>
    <t xml:space="preserve">C:\work\data\SLNET\SLNET_GitHub\88051120\RLC-Circuits-master\Simulink\step_response_rlc.slx</t>
  </si>
  <si>
    <t xml:space="preserve">C:\tmp\obfmodels\o1521.slx</t>
  </si>
  <si>
    <t xml:space="preserve">Mon May 15 23:12:08 2017</t>
  </si>
  <si>
    <t xml:space="preserve">C:\work\data\SLNET\SLNET_GitHub\92188415\NoiseCancelingHeadPhone-master\ANCHeadPhone.slx</t>
  </si>
  <si>
    <t xml:space="preserve">C:\tmp\obfmodels\o1522.slx</t>
  </si>
  <si>
    <t xml:space="preserve">Tue May 23 12:34:04 2017</t>
  </si>
  <si>
    <t xml:space="preserve">C:\work\data\SLNET\SLNET_GitHub\92188415\NoiseCancelingHeadPhone-master\Lib.slx</t>
  </si>
  <si>
    <t xml:space="preserve">C:\tmp\obfmodels\o1523.slx</t>
  </si>
  <si>
    <t xml:space="preserve">Wed May 24 04:22:18 2017</t>
  </si>
  <si>
    <t xml:space="preserve">C:\work\data\SLNET\SLNET_GitHub\92188415\NoiseCancelingHeadPhone-master\MainScheme.slx</t>
  </si>
  <si>
    <t xml:space="preserve">C:\tmp\obfmodels\o1524.slx</t>
  </si>
  <si>
    <t xml:space="preserve">Wed May 24 04:27:05 2017</t>
  </si>
  <si>
    <t xml:space="preserve">C:\work\data\SLNET\SLNET_GitHub\93094843\HyEQ_Toolbox-master\CommonFiles\simulinkBased\Library2014b\Ex_1_8_Subblocks.slx</t>
  </si>
  <si>
    <t xml:space="preserve">C:\tmp\obfmodels\o1525.slx</t>
  </si>
  <si>
    <t xml:space="preserve">Fri Mar 17 21:30:48 2017</t>
  </si>
  <si>
    <t xml:space="preserve">C:\work\data\SLNET\SLNET_GitHub\93094843\HyEQ_Toolbox-master\CommonFiles\simulinkBased\Library2014b\HyEQ_Library_R2012a.slx</t>
  </si>
  <si>
    <t xml:space="preserve">C:\tmp\obfmodels\o1526.slx</t>
  </si>
  <si>
    <t xml:space="preserve">Wed May 17 17:53:05 2017</t>
  </si>
  <si>
    <t xml:space="preserve">C:\work\data\SLNET\SLNET_GitHub\93094843\HyEQ_Toolbox-master\CommonFiles\simulinkBased\Library2014b\HyEQ_No_C_Compiler.slx</t>
  </si>
  <si>
    <t xml:space="preserve">C:\tmp\obfmodels\o1527.slx</t>
  </si>
  <si>
    <t xml:space="preserve">Fri Mar 17 21:39:18 2017</t>
  </si>
  <si>
    <t xml:space="preserve">C:\work\data\SLNET\SLNET_GitHub\93094843\HyEQ_Toolbox-master\CommonFiles\simulinkBased\Library2014b\HyEQ_Optimized.slx</t>
  </si>
  <si>
    <t xml:space="preserve">C:\tmp\obfmodels\o1528.slx</t>
  </si>
  <si>
    <t xml:space="preserve">Fri Mar 17 21:37:27 2017</t>
  </si>
  <si>
    <t xml:space="preserve">C:\work\data\SLNET\SLNET_GitHub\93094843\HyEQ_Toolbox-master\Examples\CPS_examples\ADC_V001\ADC_example1.slx</t>
  </si>
  <si>
    <t xml:space="preserve">C:\tmp\obfmodels\o1529.slx</t>
  </si>
  <si>
    <t xml:space="preserve">Wed Mar 15 21:56:25 2017</t>
  </si>
  <si>
    <t xml:space="preserve">C:\work\data\SLNET\SLNET_GitHub\93094843\HyEQ_Toolbox-master\Examples\CPS_examples\ADC_V002\ADC_example2.slx</t>
  </si>
  <si>
    <t xml:space="preserve">C:\tmp\obfmodels\o1530.slx</t>
  </si>
  <si>
    <t xml:space="preserve">Thu Mar 16 02:17:05 2017</t>
  </si>
  <si>
    <t xml:space="preserve">C:\work\data\SLNET\SLNET_GitHub\93094843\HyEQ_Toolbox-master\Examples\CPS_examples\ContinuousPlant\ContinuousPlant_example.slx</t>
  </si>
  <si>
    <t xml:space="preserve">C:\tmp\obfmodels\o1531.slx</t>
  </si>
  <si>
    <t xml:space="preserve">Thu May 11 18:54:29 2017</t>
  </si>
  <si>
    <t xml:space="preserve">C:\work\data\SLNET\SLNET_GitHub\93094843\HyEQ_Toolbox-master\Examples\CPS_examples\ContinuousPlant_2\ContinuousPlant2_example.slx</t>
  </si>
  <si>
    <t xml:space="preserve">C:\tmp\obfmodels\o1532.slx</t>
  </si>
  <si>
    <t xml:space="preserve">Thu Mar 16 02:42:06 2017</t>
  </si>
  <si>
    <t xml:space="preserve">C:\work\data\SLNET\SLNET_GitHub\93094843\HyEQ_Toolbox-master\Examples\CPS_examples\FSM\FSM_example.slx</t>
  </si>
  <si>
    <t xml:space="preserve">C:\tmp\obfmodels\o1533.slx</t>
  </si>
  <si>
    <t xml:space="preserve">Thu May 11 18:49:45 2017</t>
  </si>
  <si>
    <t xml:space="preserve">C:\work\data\SLNET\SLNET_GitHub\93094843\HyEQ_Toolbox-master\Examples\CPS_examples\Network_1\Network_example.slx</t>
  </si>
  <si>
    <t xml:space="preserve">C:\tmp\obfmodels\o1534.slx</t>
  </si>
  <si>
    <t xml:space="preserve">Thu May 11 18:51:36 2017</t>
  </si>
  <si>
    <t xml:space="preserve">C:\work\data\SLNET\SLNET_GitHub\93094843\HyEQ_Toolbox-master\Examples\CPS_examples\Network_2\Network_2_example.slx</t>
  </si>
  <si>
    <t xml:space="preserve">C:\tmp\obfmodels\o1535.slx</t>
  </si>
  <si>
    <t xml:space="preserve">Fri Mar 17 19:41:03 2017</t>
  </si>
  <si>
    <t xml:space="preserve">C:\work\data\SLNET\SLNET_GitHub\93094843\HyEQ_Toolbox-master\Examples\CPS_examples\ZOH\ZOH_example.slx</t>
  </si>
  <si>
    <t xml:space="preserve">C:\tmp\obfmodels\o1536.slx</t>
  </si>
  <si>
    <t xml:space="preserve">Fri Mar 17 20:17:00 2017</t>
  </si>
  <si>
    <t xml:space="preserve">C:\work\data\SLNET\SLNET_GitHub\93094843\HyEQ_Toolbox-master\Examples\Example_1.2a-Bouncing_Ball_with_simulink_External_files\Example_1_2a.slx</t>
  </si>
  <si>
    <t xml:space="preserve">C:\tmp\obfmodels\o1537.slx</t>
  </si>
  <si>
    <t xml:space="preserve">Fri Mar 17 20:34:36 2017</t>
  </si>
  <si>
    <t xml:space="preserve">C:\work\data\SLNET\SLNET_GitHub\93094843\HyEQ_Toolbox-master\Examples\Example_1.3-Bouncing_Ball_with_Input\Example1_3.slx</t>
  </si>
  <si>
    <t xml:space="preserve">C:\tmp\obfmodels\o1538.slx</t>
  </si>
  <si>
    <t xml:space="preserve">Fri Mar 17 20:41:18 2017</t>
  </si>
  <si>
    <t xml:space="preserve">C:\work\data\SLNET\SLNET_GitHub\93094843\HyEQ_Toolbox-master\Examples\Example_1.4-Bouncing_Ball_with_Simulink_operator_blocks\Example1_4.slx</t>
  </si>
  <si>
    <t xml:space="preserve">C:\tmp\obfmodels\o1539.slx</t>
  </si>
  <si>
    <t xml:space="preserve">Fri Mar 17 20:44:40 2017</t>
  </si>
  <si>
    <t xml:space="preserve">C:\work\data\SLNET\SLNET_GitHub\93094843\HyEQ_Toolbox-master\Examples\Example_1.5-Vehicle_on_Path_with_Boundaries\Example1_5.slx</t>
  </si>
  <si>
    <t xml:space="preserve">C:\tmp\obfmodels\o1540.slx</t>
  </si>
  <si>
    <t xml:space="preserve">Fri Mar 17 20:47:53 2017</t>
  </si>
  <si>
    <t xml:space="preserve">C:\work\data\SLNET\SLNET_GitHub\93094843\HyEQ_Toolbox-master\Examples\Example_1.6-Interconnection_of_Bouncing_Ball_and_Moving_Platform\Example1_6.slx</t>
  </si>
  <si>
    <t xml:space="preserve">C:\tmp\obfmodels\o1541.slx</t>
  </si>
  <si>
    <t xml:space="preserve">Fri Mar 17 20:51:53 2017</t>
  </si>
  <si>
    <t xml:space="preserve">C:\work\data\SLNET\SLNET_GitHub\93094843\HyEQ_Toolbox-master\Examples\Example_1.7-Synchronization_of_Fireflies\Example1_7.slx</t>
  </si>
  <si>
    <t xml:space="preserve">C:\tmp\obfmodels\o1542.slx</t>
  </si>
  <si>
    <t xml:space="preserve">Fri Mar 17 20:54:47 2017</t>
  </si>
  <si>
    <t xml:space="preserve">C:\work\data\SLNET\SLNET_GitHub\93094843\HyEQ_Toolbox-master\Examples\Example_1.8-A_Simple_Example\Ex1_8a_Jumps_Enforced\Example1_8a.slx</t>
  </si>
  <si>
    <t xml:space="preserve">C:\tmp\obfmodels\o1543.slx</t>
  </si>
  <si>
    <t xml:space="preserve">Fri Mar 17 20:59:11 2017</t>
  </si>
  <si>
    <t xml:space="preserve">C:\work\data\SLNET\SLNET_GitHub\93094843\HyEQ_Toolbox-master\Examples\Example_1.8-A_Simple_Example\Ex1_8b_Flows_Enforced\Example1_8b.slx</t>
  </si>
  <si>
    <t xml:space="preserve">C:\tmp\obfmodels\o1544.slx</t>
  </si>
  <si>
    <t xml:space="preserve">Fri Mar 17 21:01:50 2017</t>
  </si>
  <si>
    <t xml:space="preserve">C:\work\data\SLNET\SLNET_GitHub\93094843\HyEQ_Toolbox-master\Examples\Example_1.8-A_Simple_Example\Ex1_8c_Random_Rule\Example1_8c.slx</t>
  </si>
  <si>
    <t xml:space="preserve">C:\tmp\obfmodels\o1545.slx</t>
  </si>
  <si>
    <t xml:space="preserve">Fri Mar 17 21:04:45 2017</t>
  </si>
  <si>
    <t xml:space="preserve">C:\work\data\SLNET\SLNET_GitHub\93094843\HyEQ_Toolbox-master\Examples\Example_1.8-A_Simple_Example\Ex1_8d_Solution_Outside_C_D\Example1_8d.slx</t>
  </si>
  <si>
    <t xml:space="preserve">C:\tmp\obfmodels\o1546.slx</t>
  </si>
  <si>
    <t xml:space="preserve">Fri Mar 17 21:07:08 2017</t>
  </si>
  <si>
    <t xml:space="preserve">C:\work\data\SLNET\SLNET_GitHub\93094843\HyEQ_Toolbox-master\Examples\Example_1.8-A_Simple_Example\Ex1_8e_Solution_Reaches_Boundary_of_C\Example1_8e.slx</t>
  </si>
  <si>
    <t xml:space="preserve">C:\tmp\obfmodels\o1547.slx</t>
  </si>
  <si>
    <t xml:space="preserve">Fri Mar 17 21:10:15 2017</t>
  </si>
  <si>
    <t xml:space="preserve">C:\work\data\SLNET\SLNET_GitHub\93149853\Matlab-Simulink-master\rician-channel\doppler_filter.slx</t>
  </si>
  <si>
    <t xml:space="preserve">C:\tmp\obfmodels\o1548.slx</t>
  </si>
  <si>
    <t xml:space="preserve">Thu Nov 03 08:32:19 2016</t>
  </si>
  <si>
    <t xml:space="preserve">C:\work\data\SLNET\SLNET_GitHub\93149853\Matlab-Simulink-master\rician-channel\rician_channel_rectangular.slx</t>
  </si>
  <si>
    <t xml:space="preserve">C:\tmp\obfmodels\o1549.slx</t>
  </si>
  <si>
    <t xml:space="preserve">Mon Nov 07 04:09:23 2016</t>
  </si>
  <si>
    <t xml:space="preserve">C:\work\data\SLNET\SLNET_GitHub\93149853\Matlab-Simulink-master\rician-channel\rician_channel_sin.slx</t>
  </si>
  <si>
    <t xml:space="preserve">C:\tmp\obfmodels\o1550.slx</t>
  </si>
  <si>
    <t xml:space="preserve">Mon Nov 07 05:28:03 2016</t>
  </si>
  <si>
    <t xml:space="preserve">C:\work\data\SLNET\SLNET_GitHub\93419327\modem-phy-master\FixedPoint\Receiver.slx</t>
  </si>
  <si>
    <t xml:space="preserve">C:\tmp\obfmodels\o1551.slx</t>
  </si>
  <si>
    <t xml:space="preserve">Wed Apr 18 02:31:18 2018</t>
  </si>
  <si>
    <t xml:space="preserve">C:\work\data\SLNET\SLNET_GitHub\93419327\modem-phy-master\FixedPoint\RxTxFixedPointLibrary.slx</t>
  </si>
  <si>
    <t xml:space="preserve">C:\tmp\obfmodels\o1552.slx</t>
  </si>
  <si>
    <t xml:space="preserve">C:\work\data\SLNET\SLNET_GitHub\93419327\modem-phy-master\FixedPoint\RxTxFixedPointLibrary_noscopes.slx</t>
  </si>
  <si>
    <t xml:space="preserve">C:\tmp\obfmodels\o1553.slx</t>
  </si>
  <si>
    <t xml:space="preserve">C:\work\data\SLNET\SLNET_GitHub\93419327\modem-phy-master\FixedPoint\Transmitter.slx</t>
  </si>
  <si>
    <t xml:space="preserve">C:\tmp\obfmodels\o1554.slx</t>
  </si>
  <si>
    <t xml:space="preserve">C:\work\data\SLNET\SLNET_GitHub\93419327\modem-phy-master\FixedPoint\demos\ADI_AXIMM\combinedTxRx_ADIDMA.slx</t>
  </si>
  <si>
    <t xml:space="preserve">C:\tmp\obfmodels\o1555.slx</t>
  </si>
  <si>
    <t xml:space="preserve">C:\work\data\SLNET\SLNET_GitHub\93419327\modem-phy-master\FixedPoint\demos\AXI_MM\Interface_Model.slx</t>
  </si>
  <si>
    <t xml:space="preserve">C:\tmp\obfmodels\o1556.slx</t>
  </si>
  <si>
    <t xml:space="preserve">Sat Apr 21 01:06:37 2018</t>
  </si>
  <si>
    <t xml:space="preserve">C:\work\data\SLNET\SLNET_GitHub\93419327\modem-phy-master\FixedPoint\demos\AXI_MM\combinedTxRx_AXI_MM.slx</t>
  </si>
  <si>
    <t xml:space="preserve">C:\tmp\obfmodels\o1557.slx</t>
  </si>
  <si>
    <t xml:space="preserve">Sat Apr 21 00:54:47 2018</t>
  </si>
  <si>
    <t xml:space="preserve">C:\work\data\SLNET\SLNET_GitHub\93419327\modem-phy-master\FixedPoint\demos\FPGA_Capture\FPGADataCapture_model.slx</t>
  </si>
  <si>
    <t xml:space="preserve">C:\tmp\obfmodels\o1558.slx</t>
  </si>
  <si>
    <t xml:space="preserve">C:\work\data\SLNET\SLNET_GitHub\93419327\modem-phy-master\FixedPoint\demos\FPGA_Capture\Receiver_FPGACap.slx</t>
  </si>
  <si>
    <t xml:space="preserve">C:\tmp\obfmodels\o1559.slx</t>
  </si>
  <si>
    <t xml:space="preserve">C:\work\data\SLNET\SLNET_GitHub\93419327\modem-phy-master\FixedPoint\demos\Standard_IQ\Interface_Model_Tx.slx</t>
  </si>
  <si>
    <t xml:space="preserve">C:\tmp\obfmodels\o1560.slx</t>
  </si>
  <si>
    <t xml:space="preserve">C:\work\data\SLNET\SLNET_GitHub\93419327\modem-phy-master\FixedPoint\demos\Standard_IQ\combinedTxRx_StandardIQ.slx</t>
  </si>
  <si>
    <t xml:space="preserve">C:\tmp\obfmodels\o1561.slx</t>
  </si>
  <si>
    <t xml:space="preserve">C:\work\data\SLNET\SLNET_GitHub\93419327\modem-phy-master\FixedPoint\demos\external_mode\Interface_Model.slx</t>
  </si>
  <si>
    <t xml:space="preserve">C:\tmp\obfmodels\o1562.slx</t>
  </si>
  <si>
    <t xml:space="preserve">Thu Apr 19 01:52:27 2018</t>
  </si>
  <si>
    <t xml:space="preserve">C:\work\data\SLNET\SLNET_GitHub\93419327\modem-phy-master\FixedPoint\demos\external_mode\combinedTxRx_ExternalMode.slx</t>
  </si>
  <si>
    <t xml:space="preserve">C:\tmp\obfmodels\o1563.slx</t>
  </si>
  <si>
    <t xml:space="preserve">Thu Apr 19 01:52:39 2018</t>
  </si>
  <si>
    <t xml:space="preserve">C:\work\data\SLNET\SLNET_GitHub\93419327\modem-phy-master\FixedPoint\deprecated\combinedTxRx_ADIDMA.slx</t>
  </si>
  <si>
    <t xml:space="preserve">C:\tmp\obfmodels\o1564.slx</t>
  </si>
  <si>
    <t xml:space="preserve">Wed Mar 21 01:57:09 2018</t>
  </si>
  <si>
    <t xml:space="preserve">C:\work\data\SLNET\SLNET_GitHub\93419327\modem-phy-master\FloatingPoint\RadioReceiver.slx</t>
  </si>
  <si>
    <t xml:space="preserve">C:\tmp\obfmodels\o1565.slx</t>
  </si>
  <si>
    <t xml:space="preserve">C:\work\data\SLNET\SLNET_GitHub\93419327\modem-phy-master\FloatingPoint\RxFloatingPointLibrary.slx</t>
  </si>
  <si>
    <t xml:space="preserve">C:\tmp\obfmodels\o1566.slx</t>
  </si>
  <si>
    <t xml:space="preserve">C:\work\data\SLNET\SLNET_GitHub\93419327\modem-phy-master\test\Receiver_UnderTest_Fixed.slx</t>
  </si>
  <si>
    <t xml:space="preserve">C:\tmp\obfmodels\o1567.slx</t>
  </si>
  <si>
    <t xml:space="preserve">C:\work\data\SLNET\SLNET_GitHub\93419327\modem-phy-master\test\Receiver_UnderTest_Float.slx</t>
  </si>
  <si>
    <t xml:space="preserve">C:\tmp\obfmodels\o1568.slx</t>
  </si>
  <si>
    <t xml:space="preserve">C:\work\data\SLNET\SLNET_GitHub\93419327\modem-phy-master\test\hdl_design\combinedTxRx.slx</t>
  </si>
  <si>
    <t xml:space="preserve">C:\tmp\obfmodels\o1569.slx</t>
  </si>
  <si>
    <t xml:space="preserve">C:\work\data\SLNET\SLNET_GitHub\93419327\modem-phy-master\test\utilmodels\rx.slx</t>
  </si>
  <si>
    <t xml:space="preserve">C:\tmp\obfmodels\o1570.slx</t>
  </si>
  <si>
    <t xml:space="preserve">C:\work\data\SLNET\SLNET_GitHub\93419327\modem-phy-master\test\utilmodels\tx.slx</t>
  </si>
  <si>
    <t xml:space="preserve">C:\tmp\obfmodels\o1571.slx</t>
  </si>
  <si>
    <t xml:space="preserve">C:\work\data\SLNET\SLNET_GitHub\94040031\trunk-robot-model-generator-master\model_environment.slx</t>
  </si>
  <si>
    <t xml:space="preserve">C:\tmp\obfmodels\o1572.slx</t>
  </si>
  <si>
    <t xml:space="preserve">Mon May 01 03:01:54 2017</t>
  </si>
  <si>
    <t xml:space="preserve">C:\work\data\SLNET\SLNET_GitHub\94040031\trunk-robot-model-generator-master\mechanisms\m_3SPS.slx</t>
  </si>
  <si>
    <t xml:space="preserve">C:\tmp\obfmodels\o1573.slx</t>
  </si>
  <si>
    <t xml:space="preserve">Fri May 19 17:18:44 2017</t>
  </si>
  <si>
    <t xml:space="preserve">C:\work\data\SLNET\SLNET_GitHub\94040031\trunk-robot-model-generator-master\mechanisms\m_RRRP.slx</t>
  </si>
  <si>
    <t xml:space="preserve">C:\tmp\obfmodels\o1574.slx</t>
  </si>
  <si>
    <t xml:space="preserve">Fri May 19 17:16:31 2017</t>
  </si>
  <si>
    <t xml:space="preserve">C:\work\data\SLNET\SLNET_GitHub\94040031\trunk-robot-model-generator-master\mechanisms\m_W.slx</t>
  </si>
  <si>
    <t xml:space="preserve">C:\tmp\obfmodels\o1575.slx</t>
  </si>
  <si>
    <t xml:space="preserve">Fri May 19 17:14:48 2017</t>
  </si>
  <si>
    <t xml:space="preserve">C:\work\data\SLNET\SLNET_GitHub\94040473\spherical-robot-model-master\sphere_6SUR_mech.slx</t>
  </si>
  <si>
    <t xml:space="preserve">C:\tmp\obfmodels\o1576.slx</t>
  </si>
  <si>
    <t xml:space="preserve">Wed Sep 13 14:29:55 2017</t>
  </si>
  <si>
    <t xml:space="preserve">C:\work\data\SLNET\SLNET_GitHub\94040473\spherical-robot-model-master\sphere_portal_mech.slx</t>
  </si>
  <si>
    <t xml:space="preserve">C:\tmp\obfmodels\o1577.slx</t>
  </si>
  <si>
    <t xml:space="preserve">Thu Sep 14 14:24:35 2017</t>
  </si>
  <si>
    <t xml:space="preserve">C:\work\data\SLNET\SLNET_GitHub\96201204\thermoelectric-master\Dynamic_TEG_model\examples\ETL\3D model\T_TEM_112.slx</t>
  </si>
  <si>
    <t xml:space="preserve">C:\tmp\obfmodels\o1578.slx</t>
  </si>
  <si>
    <t xml:space="preserve">Sun May 28 20:32:23 2017</t>
  </si>
  <si>
    <t xml:space="preserve">C:\work\data\SLNET\SLNET_GitHub\96201204\thermoelectric-master\Dynamic_TEG_model\examples\ETL\NRTC\TEMs_CV_I1.slx</t>
  </si>
  <si>
    <t xml:space="preserve">C:\tmp\obfmodels\o1579.slx</t>
  </si>
  <si>
    <t xml:space="preserve">Tue May 23 16:17:23 2017</t>
  </si>
  <si>
    <t xml:space="preserve">C:\work\data\SLNET\SLNET_GitHub\96201204\thermoelectric-master\Dynamic_TEG_model\examples\ETL\TEG-CAR\TEMs_CAR.slx</t>
  </si>
  <si>
    <t xml:space="preserve">C:\tmp\obfmodels\o1580.slx</t>
  </si>
  <si>
    <t xml:space="preserve">Sat May 27 14:12:42 2017</t>
  </si>
  <si>
    <t xml:space="preserve">C:\work\data\SLNET\SLNET_GitHub\96201204\thermoelectric-master\Dynamic_TEG_model\examples\ETL\Tuning_TEM\T_TEM_OCV.slx</t>
  </si>
  <si>
    <t xml:space="preserve">C:\tmp\obfmodels\o1581.slx</t>
  </si>
  <si>
    <t xml:space="preserve">Thu Mar 16 16:05:26 2017</t>
  </si>
  <si>
    <t xml:space="preserve">C:\work\data\SLNET\SLNET_GitHub\96201204\thermoelectric-master\Dynamic_TEG_model\examples\ETL\Tuning_TEM\T_TEM_matched.slx</t>
  </si>
  <si>
    <t xml:space="preserve">C:\tmp\obfmodels\o1582.slx</t>
  </si>
  <si>
    <t xml:space="preserve">Thu Mar 16 17:27:14 2017</t>
  </si>
  <si>
    <t xml:space="preserve">C:\work\data\SLNET\SLNET_GitHub\96201204\thermoelectric-master\Dynamic_TEG_model\examples\ETL\test1\TEMs_CV_test1.slx</t>
  </si>
  <si>
    <t xml:space="preserve">C:\tmp\obfmodels\o1583.slx</t>
  </si>
  <si>
    <t xml:space="preserve">Tue May 23 16:22:59 2017</t>
  </si>
  <si>
    <t xml:space="preserve">C:\work\data\SLNET\SLNET_GitHub\96201204\thermoelectric-master\Dynamic_TEG_model\examples\ETL\test2\TEMs_CV_test2.slx</t>
  </si>
  <si>
    <t xml:space="preserve">C:\tmp\obfmodels\o1584.slx</t>
  </si>
  <si>
    <t xml:space="preserve">Tue May 23 13:48:25 2017</t>
  </si>
  <si>
    <t xml:space="preserve">C:\work\data\SLNET\SLNET_GitHub\96201204\thermoelectric-master\Dynamic_TEG_model\examples\Sku\Tuning_TEM\T_TEM_OCV.slx</t>
  </si>
  <si>
    <t xml:space="preserve">C:\tmp\obfmodels\o1585.slx</t>
  </si>
  <si>
    <t xml:space="preserve">Thu Jun 08 16:05:38 2017</t>
  </si>
  <si>
    <t xml:space="preserve">C:\work\data\SLNET\SLNET_GitHub\96201204\thermoelectric-master\Dynamic_TEG_model\library\LU_TEG.slx</t>
  </si>
  <si>
    <t xml:space="preserve">C:\tmp\obfmodels\o1586.slx</t>
  </si>
  <si>
    <t xml:space="preserve">Wed Jun 28 16:37:20 2017</t>
  </si>
  <si>
    <t xml:space="preserve">C:\work\data\SLNET\SLNET_GitHub\96558353\L1_AC-master\Fixed Wing\Copy_3_of_L1AC_NAVION_Latest3.slx</t>
  </si>
  <si>
    <t xml:space="preserve">C:\tmp\obfmodels\o1587.slx</t>
  </si>
  <si>
    <t xml:space="preserve">Mon May 21 21:11:59 2018</t>
  </si>
  <si>
    <t xml:space="preserve">C:\work\data\SLNET\SLNET_GitHub\96558353\L1_AC-master\Quad\Quad2.slx</t>
  </si>
  <si>
    <t xml:space="preserve">C:\tmp\obfmodels\o1588.slx</t>
  </si>
  <si>
    <t xml:space="preserve">Sat Mar 24 20:20:48 2018</t>
  </si>
  <si>
    <t xml:space="preserve">C:\work\data\SLNET\SLNET_GitHub\96571805\CNC.Simulink-master\drive.slx</t>
  </si>
  <si>
    <t xml:space="preserve">C:\tmp\obfmodels\o1589.slx</t>
  </si>
  <si>
    <t xml:space="preserve">Fri Jul 07 21:37:52 2017</t>
  </si>
  <si>
    <t xml:space="preserve">C:\work\data\SLNET\SLNET_GitHub\97022596\SDF-MATLAB-master\NDTable.slx</t>
  </si>
  <si>
    <t xml:space="preserve">C:\tmp\obfmodels\o1590.slx</t>
  </si>
  <si>
    <t xml:space="preserve">Tue Jul 11 21:37:59 2017</t>
  </si>
  <si>
    <t xml:space="preserve">C:\work\data\SLNET\SLNET_GitHub\97022596\SDF-MATLAB-master\tests\test_1d.slx</t>
  </si>
  <si>
    <t xml:space="preserve">C:\tmp\obfmodels\o1591.slx</t>
  </si>
  <si>
    <t xml:space="preserve">Mon Jul 03 19:42:11 2017</t>
  </si>
  <si>
    <t xml:space="preserve">C:\work\data\SLNET\SLNET_GitHub\97022596\SDF-MATLAB-master\tests\test_2d.slx</t>
  </si>
  <si>
    <t xml:space="preserve">C:\tmp\obfmodels\o1592.slx</t>
  </si>
  <si>
    <t xml:space="preserve">Tue Jul 11 21:57:33 2017</t>
  </si>
  <si>
    <t xml:space="preserve">C:\work\data\SLNET\SLNET_GitHub\99739521\simulink-high-low-bandpass-laplacian-filter-master\2016\bandpass.slx</t>
  </si>
  <si>
    <t xml:space="preserve">C:\tmp\obfmodels\o1593.slx</t>
  </si>
  <si>
    <t xml:space="preserve">Wed Aug 09 04:34:48 2017</t>
  </si>
  <si>
    <t xml:space="preserve">C:\work\data\SLNET\SLNET_GitHub\99739521\simulink-high-low-bandpass-laplacian-filter-master\2016\bandstop.slx</t>
  </si>
  <si>
    <t xml:space="preserve">C:\tmp\obfmodels\o1594.slx</t>
  </si>
  <si>
    <t xml:space="preserve">Wed Aug 09 04:35:25 2017</t>
  </si>
  <si>
    <t xml:space="preserve">C:\work\data\SLNET\SLNET_GitHub\99739521\simulink-high-low-bandpass-laplacian-filter-master\2016\highpass.slx</t>
  </si>
  <si>
    <t xml:space="preserve">C:\tmp\obfmodels\o1595.slx</t>
  </si>
  <si>
    <t xml:space="preserve">Wed Aug 09 04:34:00 2017</t>
  </si>
  <si>
    <t xml:space="preserve">C:\work\data\SLNET\SLNET_GitHub\99739521\simulink-high-low-bandpass-laplacian-filter-master\2016\laplacian.slx</t>
  </si>
  <si>
    <t xml:space="preserve">C:\tmp\obfmodels\o1596.slx</t>
  </si>
  <si>
    <t xml:space="preserve">Wed Aug 09 04:35:57 2017</t>
  </si>
  <si>
    <t xml:space="preserve">C:\work\data\SLNET\SLNET_GitHub\99739521\simulink-high-low-bandpass-laplacian-filter-master\2016\lowpass.slx</t>
  </si>
  <si>
    <t xml:space="preserve">C:\tmp\obfmodels\o1597.slx</t>
  </si>
  <si>
    <t xml:space="preserve">Wed Aug 09 04:33:27 2017</t>
  </si>
  <si>
    <t xml:space="preserve">C:\work\data\SLNET\SLNET_MATLABCentral\17238\Simscape_Exercises_R18a\Ex_00\Ex_0_Soln\msd_01_Simulink_1.slx</t>
  </si>
  <si>
    <t xml:space="preserve">C:\tmp\obfmodels\o1598.slx</t>
  </si>
  <si>
    <t xml:space="preserve">Tue Mar 06 23:14:56 2018</t>
  </si>
  <si>
    <t xml:space="preserve">C:\work\data\SLNET\SLNET_MATLABCentral\17238\Simscape_Exercises_R18a\Ex_00\Ex_0_Soln\msd_02_Simulink_2.slx</t>
  </si>
  <si>
    <t xml:space="preserve">C:\tmp\obfmodels\o1599.slx</t>
  </si>
  <si>
    <t xml:space="preserve">Tue Mar 06 23:14:58 2018</t>
  </si>
  <si>
    <t xml:space="preserve">C:\work\data\SLNET\SLNET_MATLABCentral\17238\Simscape_Exercises_R18a\Ex_00\Ex_0_Soln\msd_03_Simulink_3.slx</t>
  </si>
  <si>
    <t xml:space="preserve">C:\tmp\obfmodels\o1600.slx</t>
  </si>
  <si>
    <t xml:space="preserve">Tue Mar 06 23:15:02 2018</t>
  </si>
  <si>
    <t xml:space="preserve">C:\work\data\SLNET\SLNET_MATLABCentral\17238\Simscape_Exercises_R18a\Ex_00\Ex_0_Soln\msd_04_Simulink_4.slx</t>
  </si>
  <si>
    <t xml:space="preserve">C:\tmp\obfmodels\o1601.slx</t>
  </si>
  <si>
    <t xml:space="preserve">Tue Mar 06 23:15:04 2018</t>
  </si>
  <si>
    <t xml:space="preserve">C:\work\data\SLNET\SLNET_MATLABCentral\17238\Simscape_Exercises_R18a\Ex_00\Ex_0_Soln\msd_05_Simulink_5.slx</t>
  </si>
  <si>
    <t xml:space="preserve">C:\tmp\obfmodels\o1602.slx</t>
  </si>
  <si>
    <t xml:space="preserve">Tue Mar 06 23:15:06 2018</t>
  </si>
  <si>
    <t xml:space="preserve">C:\work\data\SLNET\SLNET_MATLABCentral\17238\Simscape_Exercises_R18a\Ex_00\Ex_0_Soln\msd_06_Simscape_1.slx</t>
  </si>
  <si>
    <t xml:space="preserve">C:\tmp\obfmodels\o1603.slx</t>
  </si>
  <si>
    <t xml:space="preserve">Tue Mar 06 23:15:09 2018</t>
  </si>
  <si>
    <t xml:space="preserve">C:\work\data\SLNET\SLNET_MATLABCentral\17238\Simscape_Exercises_R18a\Ex_00\Ex_0_Soln\msd_07_Simscape_2.slx</t>
  </si>
  <si>
    <t xml:space="preserve">C:\tmp\obfmodels\o1604.slx</t>
  </si>
  <si>
    <t xml:space="preserve">Tue Mar 06 23:15:12 2018</t>
  </si>
  <si>
    <t xml:space="preserve">C:\work\data\SLNET\SLNET_MATLABCentral\17238\Simscape_Exercises_R18a\Ex_00\Ex_0_Soln\msd_08_Simscape_3.slx</t>
  </si>
  <si>
    <t xml:space="preserve">C:\tmp\obfmodels\o1605.slx</t>
  </si>
  <si>
    <t xml:space="preserve">Tue Mar 06 23:15:15 2018</t>
  </si>
  <si>
    <t xml:space="preserve">C:\work\data\SLNET\SLNET_MATLABCentral\17238\Simscape_Exercises_R18a\Ex_00\Ex_0_Soln\msd_09_Multibody_1.slx</t>
  </si>
  <si>
    <t xml:space="preserve">C:\tmp\obfmodels\o1606.slx</t>
  </si>
  <si>
    <t xml:space="preserve">Tue Mar 06 23:15:19 2018</t>
  </si>
  <si>
    <t xml:space="preserve">C:\work\data\SLNET\SLNET_MATLABCentral\17238\Simscape_Exercises_R18a\Ex_00\Ex_0_Soln\msd_10_Multibody_2.slx</t>
  </si>
  <si>
    <t xml:space="preserve">C:\tmp\obfmodels\o1607.slx</t>
  </si>
  <si>
    <t xml:space="preserve">Tue Mar 06 23:15:22 2018</t>
  </si>
  <si>
    <t xml:space="preserve">C:\work\data\SLNET\SLNET_MATLABCentral\17238\Simscape_Exercises_R18a\Ex_01a\Ex_1a_Soln\dcmotor_01.slx</t>
  </si>
  <si>
    <t xml:space="preserve">C:\tmp\obfmodels\o1608.slx</t>
  </si>
  <si>
    <t xml:space="preserve">Tue Mar 06 23:54:35 2018</t>
  </si>
  <si>
    <t xml:space="preserve">C:\work\data\SLNET\SLNET_MATLABCentral\17238\Simscape_Exercises_R18a\Ex_01a\Ex_1a_Soln\dcmotor_02.slx</t>
  </si>
  <si>
    <t xml:space="preserve">C:\tmp\obfmodels\o1609.slx</t>
  </si>
  <si>
    <t xml:space="preserve">Tue Mar 06 23:54:41 2018</t>
  </si>
  <si>
    <t xml:space="preserve">C:\work\data\SLNET\SLNET_MATLABCentral\17238\Simscape_Exercises_R18a\Ex_01a\Ex_1a_Soln\dcmotor_03.slx</t>
  </si>
  <si>
    <t xml:space="preserve">C:\tmp\obfmodels\o1610.slx</t>
  </si>
  <si>
    <t xml:space="preserve">Tue Mar 06 23:24:40 2018</t>
  </si>
  <si>
    <t xml:space="preserve">C:\work\data\SLNET\SLNET_MATLABCentral\17238\Simscape_Exercises_R18a\Ex_01a\Ex_1a_Soln\dcmotor_04.slx</t>
  </si>
  <si>
    <t xml:space="preserve">C:\tmp\obfmodels\o1611.slx</t>
  </si>
  <si>
    <t xml:space="preserve">Tue Mar 06 23:25:11 2018</t>
  </si>
  <si>
    <t xml:space="preserve">C:\work\data\SLNET\SLNET_MATLABCentral\17238\Simscape_Exercises_R18a\Ex_01b\dcmotor_ParamEst_START.slx</t>
  </si>
  <si>
    <t xml:space="preserve">C:\tmp\obfmodels\o1612.slx</t>
  </si>
  <si>
    <t xml:space="preserve">Tue Mar 06 23:15:34 2018</t>
  </si>
  <si>
    <t xml:space="preserve">C:\work\data\SLNET\SLNET_MATLABCentral\17238\Simscape_Exercises_R18a\Ex_01b\Ex_1b_Soln\dcmotor_ParamEst.slx</t>
  </si>
  <si>
    <t xml:space="preserve">C:\tmp\obfmodels\o1613.slx</t>
  </si>
  <si>
    <t xml:space="preserve">Tue Mar 06 23:15:38 2018</t>
  </si>
  <si>
    <t xml:space="preserve">C:\work\data\SLNET\SLNET_MATLABCentral\17238\Simscape_Exercises_R18a\Ex_02a\Ex_2a_Soln\window_mech_1.slx</t>
  </si>
  <si>
    <t xml:space="preserve">C:\tmp\obfmodels\o1614.slx</t>
  </si>
  <si>
    <t xml:space="preserve">Tue Mar 06 23:15:40 2018</t>
  </si>
  <si>
    <t xml:space="preserve">C:\work\data\SLNET\SLNET_MATLABCentral\17238\Simscape_Exercises_R18a\Ex_02a\Ex_2a_Soln\window_mech_2.slx</t>
  </si>
  <si>
    <t xml:space="preserve">C:\tmp\obfmodels\o1615.slx</t>
  </si>
  <si>
    <t xml:space="preserve">Tue Mar 06 23:15:42 2018</t>
  </si>
  <si>
    <t xml:space="preserve">C:\work\data\SLNET\SLNET_MATLABCentral\17238\Simscape_Exercises_R18a\Ex_02a\Ex_2a_Soln\window_mech_3.slx</t>
  </si>
  <si>
    <t xml:space="preserve">C:\tmp\obfmodels\o1616.slx</t>
  </si>
  <si>
    <t xml:space="preserve">Tue Mar 06 23:15:44 2018</t>
  </si>
  <si>
    <t xml:space="preserve">C:\work\data\SLNET\SLNET_MATLABCentral\17238\Simscape_Exercises_R18a\Ex_02a\Ex_2a_Soln\window_mech_4.slx</t>
  </si>
  <si>
    <t xml:space="preserve">C:\tmp\obfmodels\o1617.slx</t>
  </si>
  <si>
    <t xml:space="preserve">Tue Mar 06 23:15:46 2018</t>
  </si>
  <si>
    <t xml:space="preserve">C:\work\data\SLNET\SLNET_MATLABCentral\17238\Simscape_Exercises_R18a\Ex_02b\power_window_mech_lib.slx</t>
  </si>
  <si>
    <t xml:space="preserve">C:\tmp\obfmodels\o1618.slx</t>
  </si>
  <si>
    <t xml:space="preserve">Tue Mar 06 23:15:48 2018</t>
  </si>
  <si>
    <t xml:space="preserve">C:\work\data\SLNET\SLNET_MATLABCentral\17238\Simscape_Exercises_R18a\Ex_02b\Ex_2b_Soln\power_window_mech_01.slx</t>
  </si>
  <si>
    <t xml:space="preserve">C:\tmp\obfmodels\o1619.slx</t>
  </si>
  <si>
    <t xml:space="preserve">Tue Mar 06 23:15:51 2018</t>
  </si>
  <si>
    <t xml:space="preserve">C:\work\data\SLNET\SLNET_MATLABCentral\17238\Simscape_Exercises_R18a\Ex_02b\Ex_2b_Soln\power_window_mech_02.slx</t>
  </si>
  <si>
    <t xml:space="preserve">C:\tmp\obfmodels\o1620.slx</t>
  </si>
  <si>
    <t xml:space="preserve">Tue Mar 06 23:15:54 2018</t>
  </si>
  <si>
    <t xml:space="preserve">C:\work\data\SLNET\SLNET_MATLABCentral\17238\Simscape_Exercises_R18a\Ex_02c\Ex_2c_Soln\slider_crank_01.slx</t>
  </si>
  <si>
    <t xml:space="preserve">C:\tmp\obfmodels\o1621.slx</t>
  </si>
  <si>
    <t xml:space="preserve">Tue Mar 06 23:15:56 2018</t>
  </si>
  <si>
    <t xml:space="preserve">C:\work\data\SLNET\SLNET_MATLABCentral\17238\Simscape_Exercises_R18a\Ex_02c\Ex_2c_Soln\slider_crank_02.slx</t>
  </si>
  <si>
    <t xml:space="preserve">C:\tmp\obfmodels\o1622.slx</t>
  </si>
  <si>
    <t xml:space="preserve">Tue Mar 06 23:15:58 2018</t>
  </si>
  <si>
    <t xml:space="preserve">C:\work\data\SLNET\SLNET_MATLABCentral\17238\Simscape_Exercises_R18a\Ex_02c\Ex_2c_Soln\slider_crank_03.slx</t>
  </si>
  <si>
    <t xml:space="preserve">C:\tmp\obfmodels\o1623.slx</t>
  </si>
  <si>
    <t xml:space="preserve">Tue Mar 06 23:16:00 2018</t>
  </si>
  <si>
    <t xml:space="preserve">C:\work\data\SLNET\SLNET_MATLABCentral\17238\Simscape_Exercises_R18a\Ex_02c\Ex_2c_Soln\slider_crank_04.slx</t>
  </si>
  <si>
    <t xml:space="preserve">C:\tmp\obfmodels\o1624.slx</t>
  </si>
  <si>
    <t xml:space="preserve">Tue Mar 06 23:16:02 2018</t>
  </si>
  <si>
    <t xml:space="preserve">C:\work\data\SLNET\SLNET_MATLABCentral\17238\Simscape_Exercises_R18a\Ex_02c\Ex_2c_Soln\slider_crank_05.slx</t>
  </si>
  <si>
    <t xml:space="preserve">C:\tmp\obfmodels\o1625.slx</t>
  </si>
  <si>
    <t xml:space="preserve">Tue Mar 06 23:16:04 2018</t>
  </si>
  <si>
    <t xml:space="preserve">C:\work\data\SLNET\SLNET_MATLABCentral\17238\Simscape_Exercises_R18a\Ex_02c\Ex_2c_Soln\slider_crank_06.slx</t>
  </si>
  <si>
    <t xml:space="preserve">C:\tmp\obfmodels\o1626.slx</t>
  </si>
  <si>
    <t xml:space="preserve">Tue Mar 06 23:16:07 2018</t>
  </si>
  <si>
    <t xml:space="preserve">C:\work\data\SLNET\SLNET_MATLABCentral\17238\Simscape_Exercises_R18a\Ex_02d\Contact_Forces\Libraries\Contact_Forces_Lib.slx</t>
  </si>
  <si>
    <t xml:space="preserve">C:\tmp\obfmodels\o1627.slx</t>
  </si>
  <si>
    <t xml:space="preserve">Sat Mar 10 10:35:33 2018</t>
  </si>
  <si>
    <t xml:space="preserve">C:\work\data\SLNET\SLNET_MATLABCentral\17238\Simscape_Exercises_R18a\Ex_02d\Contact_Forces\Libraries\Parts_Lib.slx</t>
  </si>
  <si>
    <t xml:space="preserve">C:\tmp\obfmodels\o1628.slx</t>
  </si>
  <si>
    <t xml:space="preserve">Fri Feb 16 06:43:50 2018</t>
  </si>
  <si>
    <t xml:space="preserve">C:\work\data\SLNET\SLNET_MATLABCentral\17238\Simscape_Exercises_R18a\Ex_02d\Ex_2d_Soln\box_on_ramp_1.slx</t>
  </si>
  <si>
    <t xml:space="preserve">C:\tmp\obfmodels\o1629.slx</t>
  </si>
  <si>
    <t xml:space="preserve">Tue Mar 06 23:16:25 2018</t>
  </si>
  <si>
    <t xml:space="preserve">C:\work\data\SLNET\SLNET_MATLABCentral\17238\Simscape_Exercises_R18a\Ex_02d\Ex_2d_Soln\box_on_ramp_2.slx</t>
  </si>
  <si>
    <t xml:space="preserve">C:\tmp\obfmodels\o1630.slx</t>
  </si>
  <si>
    <t xml:space="preserve">Tue Mar 06 23:16:27 2018</t>
  </si>
  <si>
    <t xml:space="preserve">C:\work\data\SLNET\SLNET_MATLABCentral\17238\Simscape_Exercises_R18a\Ex_02d\Ex_2d_Soln\box_on_ramp_3.slx</t>
  </si>
  <si>
    <t xml:space="preserve">C:\tmp\obfmodels\o1631.slx</t>
  </si>
  <si>
    <t xml:space="preserve">Tue Mar 06 23:16:30 2018</t>
  </si>
  <si>
    <t xml:space="preserve">C:\work\data\SLNET\SLNET_MATLABCentral\17238\Simscape_Exercises_R18a\Ex_02d\Ex_2d_Soln\box_on_ramp_4.slx</t>
  </si>
  <si>
    <t xml:space="preserve">C:\tmp\obfmodels\o1632.slx</t>
  </si>
  <si>
    <t xml:space="preserve">Tue Mar 06 23:16:32 2018</t>
  </si>
  <si>
    <t xml:space="preserve">C:\work\data\SLNET\SLNET_MATLABCentral\17238\Simscape_Exercises_R18a\Ex_02d\Ex_2d_Soln\box_on_ramp_5.slx</t>
  </si>
  <si>
    <t xml:space="preserve">C:\tmp\obfmodels\o1633.slx</t>
  </si>
  <si>
    <t xml:space="preserve">Tue Mar 06 23:16:34 2018</t>
  </si>
  <si>
    <t xml:space="preserve">C:\work\data\SLNET\SLNET_MATLABCentral\17238\Simscape_Exercises_R18a\Ex_02d\Ex_2d_Soln\box_on_ramp_6.slx</t>
  </si>
  <si>
    <t xml:space="preserve">C:\tmp\obfmodels\o1634.slx</t>
  </si>
  <si>
    <t xml:space="preserve">Tue Mar 06 23:16:37 2018</t>
  </si>
  <si>
    <t xml:space="preserve">C:\work\data\SLNET\SLNET_MATLABCentral\17238\Simscape_Exercises_R18a\Ex_02d\Ex_2d_Soln\box_on_ramp_7.slx</t>
  </si>
  <si>
    <t xml:space="preserve">C:\tmp\obfmodels\o1635.slx</t>
  </si>
  <si>
    <t xml:space="preserve">Tue Mar 06 23:16:39 2018</t>
  </si>
  <si>
    <t xml:space="preserve">C:\work\data\SLNET\SLNET_MATLABCentral\17238\Simscape_Exercises_R18a\Ex_02d\Ex_2d_Soln\box_on_ramp_8.slx</t>
  </si>
  <si>
    <t xml:space="preserve">C:\tmp\obfmodels\o1636.slx</t>
  </si>
  <si>
    <t xml:space="preserve">Tue Mar 06 23:16:42 2018</t>
  </si>
  <si>
    <t xml:space="preserve">C:\work\data\SLNET\SLNET_MATLABCentral\17238\Simscape_Exercises_R18a\Ex_02d\Ex_2d_Soln\box_on_ramp_showSurfaces.slx</t>
  </si>
  <si>
    <t xml:space="preserve">C:\tmp\obfmodels\o1637.slx</t>
  </si>
  <si>
    <t xml:space="preserve">Tue Mar 06 23:16:45 2018</t>
  </si>
  <si>
    <t xml:space="preserve">C:\work\data\SLNET\SLNET_MATLABCentral\17238\Simscape_Exercises_R18a\Ex_03a\Ex_3a_Soln\powertrain_01.slx</t>
  </si>
  <si>
    <t xml:space="preserve">C:\tmp\obfmodels\o1638.slx</t>
  </si>
  <si>
    <t xml:space="preserve">Tue Mar 06 23:16:48 2018</t>
  </si>
  <si>
    <t xml:space="preserve">C:\work\data\SLNET\SLNET_MATLABCentral\17238\Simscape_Exercises_R18a\Ex_03a\Ex_3a_Soln\powertrain_02.slx</t>
  </si>
  <si>
    <t xml:space="preserve">C:\tmp\obfmodels\o1639.slx</t>
  </si>
  <si>
    <t xml:space="preserve">Tue Mar 06 23:16:50 2018</t>
  </si>
  <si>
    <t xml:space="preserve">C:\work\data\SLNET\SLNET_MATLABCentral\17238\Simscape_Exercises_R18a\Ex_03a\Ex_3a_Soln\powertrain_03.slx</t>
  </si>
  <si>
    <t xml:space="preserve">C:\tmp\obfmodels\o1640.slx</t>
  </si>
  <si>
    <t xml:space="preserve">Tue Mar 06 23:16:53 2018</t>
  </si>
  <si>
    <t xml:space="preserve">C:\work\data\SLNET\SLNET_MATLABCentral\17238\Simscape_Exercises_R18a\Ex_03b\powertrain_control_LIB.slx</t>
  </si>
  <si>
    <t xml:space="preserve">C:\tmp\obfmodels\o1641.slx</t>
  </si>
  <si>
    <t xml:space="preserve">Tue Mar 06 23:16:58 2018</t>
  </si>
  <si>
    <t xml:space="preserve">C:\work\data\SLNET\SLNET_MATLABCentral\17238\Simscape_Exercises_R18a\Ex_03b\powertrain_control_START.slx</t>
  </si>
  <si>
    <t xml:space="preserve">C:\tmp\obfmodels\o1642.slx</t>
  </si>
  <si>
    <t xml:space="preserve">Tue Mar 06 23:17:07 2018</t>
  </si>
  <si>
    <t xml:space="preserve">C:\work\data\SLNET\SLNET_MATLABCentral\17238\Simscape_Exercises_R18a\Ex_03b\Ex_3b_Soln\powertrain_control_1.slx</t>
  </si>
  <si>
    <t xml:space="preserve">C:\tmp\obfmodels\o1643.slx</t>
  </si>
  <si>
    <t xml:space="preserve">Tue Mar 06 23:17:18 2018</t>
  </si>
  <si>
    <t xml:space="preserve">C:\work\data\SLNET\SLNET_MATLABCentral\17238\Simscape_Exercises_R18a\Ex_03b\Ex_3b_Soln\powertrain_control_2.slx</t>
  </si>
  <si>
    <t xml:space="preserve">C:\tmp\obfmodels\o1644.slx</t>
  </si>
  <si>
    <t xml:space="preserve">Tue Mar 06 23:17:29 2018</t>
  </si>
  <si>
    <t xml:space="preserve">C:\work\data\SLNET\SLNET_MATLABCentral\17238\Simscape_Exercises_R18a\Ex_03b\Ex_3b_Soln\powertrain_control_3.slx</t>
  </si>
  <si>
    <t xml:space="preserve">C:\tmp\obfmodels\o1645.slx</t>
  </si>
  <si>
    <t xml:space="preserve">Wed Mar 07 08:57:55 2018</t>
  </si>
  <si>
    <t xml:space="preserve">C:\work\data\SLNET\SLNET_MATLABCentral\17238\Simscape_Exercises_R18a\Ex_03c\Ex_3c_Soln\clutch_gear_01.slx</t>
  </si>
  <si>
    <t xml:space="preserve">C:\tmp\obfmodels\o1646.slx</t>
  </si>
  <si>
    <t xml:space="preserve">Tue Mar 06 23:17:48 2018</t>
  </si>
  <si>
    <t xml:space="preserve">C:\work\data\SLNET\SLNET_MATLABCentral\17238\Simscape_Exercises_R18a\Ex_03c\Ex_3c_Soln\clutch_gear_02.slx</t>
  </si>
  <si>
    <t xml:space="preserve">C:\tmp\obfmodels\o1647.slx</t>
  </si>
  <si>
    <t xml:space="preserve">Tue Mar 06 23:17:57 2018</t>
  </si>
  <si>
    <t xml:space="preserve">C:\work\data\SLNET\SLNET_MATLABCentral\17238\Simscape_Exercises_R18a\Ex_03c\Ex_3c_Soln\clutch_gear_03.slx</t>
  </si>
  <si>
    <t xml:space="preserve">C:\tmp\obfmodels\o1648.slx</t>
  </si>
  <si>
    <t xml:space="preserve">Tue Mar 06 23:18:07 2018</t>
  </si>
  <si>
    <t xml:space="preserve">C:\work\data\SLNET\SLNET_MATLABCentral\17238\Simscape_Exercises_R18a\Ex_03c\Ex_3c_Soln\clutch_gear_04.slx</t>
  </si>
  <si>
    <t xml:space="preserve">C:\tmp\obfmodels\o1649.slx</t>
  </si>
  <si>
    <t xml:space="preserve">Tue Mar 06 23:18:16 2018</t>
  </si>
  <si>
    <t xml:space="preserve">C:\work\data\SLNET\SLNET_MATLABCentral\17238\Simscape_Exercises_R18a\Ex_03d\Ex_3d_Soln\ratchet_leadscrew_01.slx</t>
  </si>
  <si>
    <t xml:space="preserve">C:\tmp\obfmodels\o1650.slx</t>
  </si>
  <si>
    <t xml:space="preserve">Tue Mar 06 23:18:25 2018</t>
  </si>
  <si>
    <t xml:space="preserve">C:\work\data\SLNET\SLNET_MATLABCentral\17238\Simscape_Exercises_R18a\Ex_03d\Ex_3d_Soln\ratchet_leadscrew_02.slx</t>
  </si>
  <si>
    <t xml:space="preserve">C:\tmp\obfmodels\o1651.slx</t>
  </si>
  <si>
    <t xml:space="preserve">Tue Mar 06 23:18:33 2018</t>
  </si>
  <si>
    <t xml:space="preserve">C:\work\data\SLNET\SLNET_MATLABCentral\17238\Simscape_Exercises_R18a\Ex_03d\Ex_3d_Soln\ratchet_leadscrew_03.slx</t>
  </si>
  <si>
    <t xml:space="preserve">C:\tmp\obfmodels\o1652.slx</t>
  </si>
  <si>
    <t xml:space="preserve">Tue Mar 06 23:18:42 2018</t>
  </si>
  <si>
    <t xml:space="preserve">C:\work\data\SLNET\SLNET_MATLABCentral\17238\Simscape_Exercises_R18a\Ex_03d\Ex_3d_Soln\ratchet_leadscrew_04.slx</t>
  </si>
  <si>
    <t xml:space="preserve">C:\tmp\obfmodels\o1653.slx</t>
  </si>
  <si>
    <t xml:space="preserve">Tue Mar 06 23:18:51 2018</t>
  </si>
  <si>
    <t xml:space="preserve">C:\work\data\SLNET\SLNET_MATLABCentral\17238\Simscape_Exercises_R18a\Ex_04a\Ex_4a_Soln\hyd_actuation_01.slx</t>
  </si>
  <si>
    <t xml:space="preserve">C:\tmp\obfmodels\o1654.slx</t>
  </si>
  <si>
    <t xml:space="preserve">Tue Mar 06 23:19:01 2018</t>
  </si>
  <si>
    <t xml:space="preserve">C:\work\data\SLNET\SLNET_MATLABCentral\17238\Simscape_Exercises_R18a\Ex_04a\Ex_4a_Soln\hyd_actuation_02.slx</t>
  </si>
  <si>
    <t xml:space="preserve">C:\tmp\obfmodels\o1655.slx</t>
  </si>
  <si>
    <t xml:space="preserve">Tue Mar 06 23:19:10 2018</t>
  </si>
  <si>
    <t xml:space="preserve">C:\work\data\SLNET\SLNET_MATLABCentral\17238\Simscape_Exercises_R18a\Ex_04a\Ex_4a_Soln\hyd_actuation_03.slx</t>
  </si>
  <si>
    <t xml:space="preserve">C:\tmp\obfmodels\o1656.slx</t>
  </si>
  <si>
    <t xml:space="preserve">Tue Mar 06 23:19:19 2018</t>
  </si>
  <si>
    <t xml:space="preserve">C:\work\data\SLNET\SLNET_MATLABCentral\17238\Simscape_Exercises_R18a\Ex_04a\Ex_4a_Soln\hyd_actuation_04.slx</t>
  </si>
  <si>
    <t xml:space="preserve">C:\tmp\obfmodels\o1657.slx</t>
  </si>
  <si>
    <t xml:space="preserve">Tue Mar 06 23:19:28 2018</t>
  </si>
  <si>
    <t xml:space="preserve">C:\work\data\SLNET\SLNET_MATLABCentral\17238\Simscape_Exercises_R18a\Ex_04a\Ex_4a_Soln\hyd_actuation_05.slx</t>
  </si>
  <si>
    <t xml:space="preserve">C:\tmp\obfmodels\o1658.slx</t>
  </si>
  <si>
    <t xml:space="preserve">Tue Mar 06 23:26:02 2018</t>
  </si>
  <si>
    <t xml:space="preserve">C:\work\data\SLNET\SLNET_MATLABCentral\17238\Simscape_Exercises_R18a\Ex_05a\Ex_5a_Soln\dcmotor_driver_01.slx</t>
  </si>
  <si>
    <t xml:space="preserve">C:\tmp\obfmodels\o1659.slx</t>
  </si>
  <si>
    <t xml:space="preserve">Tue Mar 06 23:19:46 2018</t>
  </si>
  <si>
    <t xml:space="preserve">C:\work\data\SLNET\SLNET_MATLABCentral\17238\Simscape_Exercises_R18a\Ex_05a\Ex_5a_Soln\dcmotor_driver_02.slx</t>
  </si>
  <si>
    <t xml:space="preserve">C:\tmp\obfmodels\o1660.slx</t>
  </si>
  <si>
    <t xml:space="preserve">Tue Mar 06 23:19:55 2018</t>
  </si>
  <si>
    <t xml:space="preserve">C:\work\data\SLNET\SLNET_MATLABCentral\17238\Simscape_Exercises_R18a\Ex_05a\Ex_5a_Soln\dcmotor_driver_03.slx</t>
  </si>
  <si>
    <t xml:space="preserve">C:\tmp\obfmodels\o1661.slx</t>
  </si>
  <si>
    <t xml:space="preserve">Tue Mar 06 23:20:04 2018</t>
  </si>
  <si>
    <t xml:space="preserve">C:\work\data\SLNET\SLNET_MATLABCentral\17238\Simscape_Exercises_R18a\Ex_05a\Ex_5a_Soln\dcmotor_driver_04.slx</t>
  </si>
  <si>
    <t xml:space="preserve">C:\tmp\obfmodels\o1662.slx</t>
  </si>
  <si>
    <t xml:space="preserve">Tue Mar 06 23:20:13 2018</t>
  </si>
  <si>
    <t xml:space="preserve">C:\work\data\SLNET\SLNET_MATLABCentral\17238\Simscape_Exercises_R18a\Ex_05a\Ex_5a_Soln\dcmotor_driver_05.slx</t>
  </si>
  <si>
    <t xml:space="preserve">C:\tmp\obfmodels\o1663.slx</t>
  </si>
  <si>
    <t xml:space="preserve">Tue Mar 06 23:20:22 2018</t>
  </si>
  <si>
    <t xml:space="preserve">C:\work\data\SLNET\SLNET_MATLABCentral\17238\Simscape_Exercises_R18a\Ex_05a\Ex_5a_Soln\dcmotor_driver_06.slx</t>
  </si>
  <si>
    <t xml:space="preserve">C:\tmp\obfmodels\o1664.slx</t>
  </si>
  <si>
    <t xml:space="preserve">Tue Mar 06 23:20:32 2018</t>
  </si>
  <si>
    <t xml:space="preserve">C:\work\data\SLNET\SLNET_MATLABCentral\17238\Simscape_Exercises_R18a\Ex_05a\Ex_5a_Soln\dcmotor_driver_07.slx</t>
  </si>
  <si>
    <t xml:space="preserve">C:\tmp\obfmodels\o1665.slx</t>
  </si>
  <si>
    <t xml:space="preserve">Tue Mar 06 23:20:41 2018</t>
  </si>
  <si>
    <t xml:space="preserve">C:\work\data\SLNET\SLNET_MATLABCentral\17238\Simscape_Exercises_R18a\Ex_05a\Ex_5a_Soln\dcmotor_driver_08.slx</t>
  </si>
  <si>
    <t xml:space="preserve">C:\tmp\obfmodels\o1666.slx</t>
  </si>
  <si>
    <t xml:space="preserve">Tue Mar 06 23:20:50 2018</t>
  </si>
  <si>
    <t xml:space="preserve">C:\work\data\SLNET\SLNET_MATLABCentral\17238\Simscape_Exercises_R18a\Ex_06a\Ex_6a_Soln\asmmotor_pwm_01.slx</t>
  </si>
  <si>
    <t xml:space="preserve">C:\tmp\obfmodels\o1667.slx</t>
  </si>
  <si>
    <t xml:space="preserve">Tue Mar 06 23:20:59 2018</t>
  </si>
  <si>
    <t xml:space="preserve">ode23tb</t>
  </si>
  <si>
    <t xml:space="preserve">C:\work\data\SLNET\SLNET_MATLABCentral\17238\Simscape_Exercises_R18a\Ex_06a\Ex_6a_Soln\asmmotor_pwm_02.slx</t>
  </si>
  <si>
    <t xml:space="preserve">C:\tmp\obfmodels\o1668.slx</t>
  </si>
  <si>
    <t xml:space="preserve">Tue Mar 06 23:21:08 2018</t>
  </si>
  <si>
    <t xml:space="preserve">C:\work\data\SLNET\SLNET_MATLABCentral\17238\Simscape_Exercises_R18a\Ex_06a\Ex_6a_Soln\asmmotor_pwm_03.slx</t>
  </si>
  <si>
    <t xml:space="preserve">C:\tmp\obfmodels\o1669.slx</t>
  </si>
  <si>
    <t xml:space="preserve">Tue Mar 06 23:21:17 2018</t>
  </si>
  <si>
    <t xml:space="preserve">C:\work\data\SLNET\SLNET_MATLABCentral\17238\Simscape_Exercises_R18a\Ex_06a\Ex_6a_Soln\asmmotor_pwm_04.slx</t>
  </si>
  <si>
    <t xml:space="preserve">C:\tmp\obfmodels\o1670.slx</t>
  </si>
  <si>
    <t xml:space="preserve">Tue Mar 06 23:21:26 2018</t>
  </si>
  <si>
    <t xml:space="preserve">C:\work\data\SLNET\SLNET_MATLABCentral\17238\Simscape_Exercises_R18a\Ex_06a\Ex_6a_Soln\asmmotor_pwm_05.slx</t>
  </si>
  <si>
    <t xml:space="preserve">C:\tmp\obfmodels\o1671.slx</t>
  </si>
  <si>
    <t xml:space="preserve">Tue Mar 06 23:21:35 2018</t>
  </si>
  <si>
    <t xml:space="preserve">C:\work\data\SLNET\SLNET_MATLABCentral\17238\Simscape_Exercises_R18a\Ex_07a\mycustom_springs_START.slx</t>
  </si>
  <si>
    <t xml:space="preserve">C:\tmp\obfmodels\o1672.slx</t>
  </si>
  <si>
    <t xml:space="preserve">Tue Mar 06 23:21:45 2018</t>
  </si>
  <si>
    <t xml:space="preserve">C:\work\data\SLNET\SLNET_MATLABCentral\17238\Simscape_Exercises_R18a\Ex_07a\Ex_07a_Soln\custom_springs_1.slx</t>
  </si>
  <si>
    <t xml:space="preserve">C:\tmp\obfmodels\o1673.slx</t>
  </si>
  <si>
    <t xml:space="preserve">Tue Mar 06 23:21:57 2018</t>
  </si>
  <si>
    <t xml:space="preserve">C:\work\data\SLNET\SLNET_MATLABCentral\17238\Simscape_Exercises_R18a\Ex_07a\Ex_07a_Soln\custom_springs_2.slx</t>
  </si>
  <si>
    <t xml:space="preserve">C:\tmp\obfmodels\o1674.slx</t>
  </si>
  <si>
    <t xml:space="preserve">Tue Mar 06 23:22:06 2018</t>
  </si>
  <si>
    <t xml:space="preserve">C:\work\data\SLNET\SLNET_MATLABCentral\17238\Simscape_Exercises_R18a\Ex_07a\Ex_07a_Soln\custom_springs_3.slx</t>
  </si>
  <si>
    <t xml:space="preserve">C:\tmp\obfmodels\o1675.slx</t>
  </si>
  <si>
    <t xml:space="preserve">Tue Mar 06 23:22:15 2018</t>
  </si>
  <si>
    <t xml:space="preserve">C:\work\data\SLNET\SLNET_MATLABCentral\17238\Simscape_Exercises_R18a\Ex_07a\Ex_07a_Soln\custom_springs_4.slx</t>
  </si>
  <si>
    <t xml:space="preserve">C:\tmp\obfmodels\o1676.slx</t>
  </si>
  <si>
    <t xml:space="preserve">Tue Mar 06 23:22:25 2018</t>
  </si>
  <si>
    <t xml:space="preserve">C:\work\data\SLNET\SLNET_MATLABCentral\17238\Simscape_Exercises_R18a\Ex_07a\Ex_07a_Soln\custom_springs_5.slx</t>
  </si>
  <si>
    <t xml:space="preserve">C:\tmp\obfmodels\o1677.slx</t>
  </si>
  <si>
    <t xml:space="preserve">Tue Mar 06 23:22:34 2018</t>
  </si>
  <si>
    <t xml:space="preserve">C:\work\data\SLNET\SLNET_MATLABCentral\17238\Simscape_Exercises_R18a\Ex_07a\Ex_07a_Soln\custom_springs_6.slx</t>
  </si>
  <si>
    <t xml:space="preserve">C:\tmp\obfmodels\o1678.slx</t>
  </si>
  <si>
    <t xml:space="preserve">Tue Mar 06 23:22:44 2018</t>
  </si>
  <si>
    <t xml:space="preserve">C:\work\data\SLNET\SLNET_MATLABCentral\17238\Simscape_Exercises_R18a\Ex_07a\Ex_07a_Soln\custom_springs_ALL.slx</t>
  </si>
  <si>
    <t xml:space="preserve">C:\tmp\obfmodels\o1679.slx</t>
  </si>
  <si>
    <t xml:space="preserve">Tue Mar 06 23:22:55 2018</t>
  </si>
  <si>
    <t xml:space="preserve">C:\work\data\SLNET\SLNET_MATLABCentral\17238\Simscape_Exercises_R18b\Ex_00\Ex_0_Soln\msd_01_Simulink_1.slx</t>
  </si>
  <si>
    <t xml:space="preserve">C:\tmp\obfmodels\o1680.slx</t>
  </si>
  <si>
    <t xml:space="preserve">Wed Sep 12 01:39:50 2018</t>
  </si>
  <si>
    <t xml:space="preserve">C:\work\data\SLNET\SLNET_MATLABCentral\17238\Simscape_Exercises_R18b\Ex_00\Ex_0_Soln\msd_02_Simulink_2.slx</t>
  </si>
  <si>
    <t xml:space="preserve">C:\tmp\obfmodels\o1681.slx</t>
  </si>
  <si>
    <t xml:space="preserve">Wed Sep 12 01:39:52 2018</t>
  </si>
  <si>
    <t xml:space="preserve">C:\work\data\SLNET\SLNET_MATLABCentral\17238\Simscape_Exercises_R18b\Ex_00\Ex_0_Soln\msd_03_Simulink_3.slx</t>
  </si>
  <si>
    <t xml:space="preserve">C:\tmp\obfmodels\o1682.slx</t>
  </si>
  <si>
    <t xml:space="preserve">Wed Sep 12 01:39:53 2018</t>
  </si>
  <si>
    <t xml:space="preserve">C:\work\data\SLNET\SLNET_MATLABCentral\17238\Simscape_Exercises_R18b\Ex_00\Ex_0_Soln\msd_04_Simulink_4.slx</t>
  </si>
  <si>
    <t xml:space="preserve">C:\tmp\obfmodels\o1683.slx</t>
  </si>
  <si>
    <t xml:space="preserve">Wed Sep 12 01:39:55 2018</t>
  </si>
  <si>
    <t xml:space="preserve">C:\work\data\SLNET\SLNET_MATLABCentral\17238\Simscape_Exercises_R18b\Ex_00\Ex_0_Soln\msd_05_Simulink_5.slx</t>
  </si>
  <si>
    <t xml:space="preserve">C:\tmp\obfmodels\o1684.slx</t>
  </si>
  <si>
    <t xml:space="preserve">Wed Sep 12 01:39:57 2018</t>
  </si>
  <si>
    <t xml:space="preserve">C:\work\data\SLNET\SLNET_MATLABCentral\17238\Simscape_Exercises_R18b\Ex_00\Ex_0_Soln\msd_06_Simscape_1.slx</t>
  </si>
  <si>
    <t xml:space="preserve">C:\tmp\obfmodels\o1685.slx</t>
  </si>
  <si>
    <t xml:space="preserve">Wed Sep 12 01:39:59 2018</t>
  </si>
  <si>
    <t xml:space="preserve">C:\work\data\SLNET\SLNET_MATLABCentral\17238\Simscape_Exercises_R18b\Ex_00\Ex_0_Soln\msd_07_Simscape_2.slx</t>
  </si>
  <si>
    <t xml:space="preserve">C:\tmp\obfmodels\o1686.slx</t>
  </si>
  <si>
    <t xml:space="preserve">Wed Sep 12 01:40:02 2018</t>
  </si>
  <si>
    <t xml:space="preserve">C:\work\data\SLNET\SLNET_MATLABCentral\17238\Simscape_Exercises_R18b\Ex_00\Ex_0_Soln\msd_08_Simscape_3.slx</t>
  </si>
  <si>
    <t xml:space="preserve">C:\tmp\obfmodels\o1687.slx</t>
  </si>
  <si>
    <t xml:space="preserve">Wed Sep 12 01:40:04 2018</t>
  </si>
  <si>
    <t xml:space="preserve">C:\work\data\SLNET\SLNET_MATLABCentral\17238\Simscape_Exercises_R18b\Ex_00\Ex_0_Soln\msd_09_Multibody_1.slx</t>
  </si>
  <si>
    <t xml:space="preserve">C:\tmp\obfmodels\o1688.slx</t>
  </si>
  <si>
    <t xml:space="preserve">Wed Sep 12 01:40:09 2018</t>
  </si>
  <si>
    <t xml:space="preserve">C:\work\data\SLNET\SLNET_MATLABCentral\17238\Simscape_Exercises_R18b\Ex_00\Ex_0_Soln\msd_10_Multibody_2.slx</t>
  </si>
  <si>
    <t xml:space="preserve">C:\tmp\obfmodels\o1689.slx</t>
  </si>
  <si>
    <t xml:space="preserve">Wed Sep 12 01:40:12 2018</t>
  </si>
  <si>
    <t xml:space="preserve">C:\work\data\SLNET\SLNET_MATLABCentral\17238\Simscape_Exercises_R18b\Ex_01a\Ex_1a_Soln\dcmotor_01.slx</t>
  </si>
  <si>
    <t xml:space="preserve">C:\tmp\obfmodels\o1690.slx</t>
  </si>
  <si>
    <t xml:space="preserve">Wed Sep 12 01:40:14 2018</t>
  </si>
  <si>
    <t xml:space="preserve">C:\work\data\SLNET\SLNET_MATLABCentral\17238\Simscape_Exercises_R18b\Ex_01a\Ex_1a_Soln\dcmotor_02.slx</t>
  </si>
  <si>
    <t xml:space="preserve">C:\tmp\obfmodels\o1691.slx</t>
  </si>
  <si>
    <t xml:space="preserve">Wed Sep 12 01:40:16 2018</t>
  </si>
  <si>
    <t xml:space="preserve">C:\work\data\SLNET\SLNET_MATLABCentral\17238\Simscape_Exercises_R18b\Ex_01a\Ex_1a_Soln\dcmotor_03.slx</t>
  </si>
  <si>
    <t xml:space="preserve">C:\tmp\obfmodels\o1692.slx</t>
  </si>
  <si>
    <t xml:space="preserve">Wed Sep 12 01:40:18 2018</t>
  </si>
  <si>
    <t xml:space="preserve">C:\work\data\SLNET\SLNET_MATLABCentral\17238\Simscape_Exercises_R18b\Ex_01a\Ex_1a_Soln\dcmotor_04.slx</t>
  </si>
  <si>
    <t xml:space="preserve">C:\tmp\obfmodels\o1693.slx</t>
  </si>
  <si>
    <t xml:space="preserve">Wed Sep 12 01:40:20 2018</t>
  </si>
  <si>
    <t xml:space="preserve">C:\work\data\SLNET\SLNET_MATLABCentral\17238\Simscape_Exercises_R18b\Ex_01b\dcmotor_ParamEst_START.slx</t>
  </si>
  <si>
    <t xml:space="preserve">C:\tmp\obfmodels\o1694.slx</t>
  </si>
  <si>
    <t xml:space="preserve">Wed Sep 12 01:40:23 2018</t>
  </si>
  <si>
    <t xml:space="preserve">C:\work\data\SLNET\SLNET_MATLABCentral\17238\Simscape_Exercises_R18b\Ex_01b\Ex_1b_Soln\dcmotor_ParamEst.slx</t>
  </si>
  <si>
    <t xml:space="preserve">C:\tmp\obfmodels\o1695.slx</t>
  </si>
  <si>
    <t xml:space="preserve">Wed Sep 12 01:40:26 2018</t>
  </si>
  <si>
    <t xml:space="preserve">C:\work\data\SLNET\SLNET_MATLABCentral\17238\Simscape_Exercises_R18b\Ex_02a\Ex_2a_Soln\window_mech_1.slx</t>
  </si>
  <si>
    <t xml:space="preserve">C:\tmp\obfmodels\o1696.slx</t>
  </si>
  <si>
    <t xml:space="preserve">Wed Sep 12 01:40:28 2018</t>
  </si>
  <si>
    <t xml:space="preserve">C:\work\data\SLNET\SLNET_MATLABCentral\17238\Simscape_Exercises_R18b\Ex_02a\Ex_2a_Soln\window_mech_2.slx</t>
  </si>
  <si>
    <t xml:space="preserve">C:\tmp\obfmodels\o1697.slx</t>
  </si>
  <si>
    <t xml:space="preserve">Wed Sep 12 01:40:30 2018</t>
  </si>
  <si>
    <t xml:space="preserve">C:\work\data\SLNET\SLNET_MATLABCentral\17238\Simscape_Exercises_R18b\Ex_02a\Ex_2a_Soln\window_mech_3.slx</t>
  </si>
  <si>
    <t xml:space="preserve">C:\tmp\obfmodels\o1698.slx</t>
  </si>
  <si>
    <t xml:space="preserve">Wed Sep 12 01:40:33 2018</t>
  </si>
  <si>
    <t xml:space="preserve">C:\work\data\SLNET\SLNET_MATLABCentral\17238\Simscape_Exercises_R18b\Ex_02a\Ex_2a_Soln\window_mech_4.slx</t>
  </si>
  <si>
    <t xml:space="preserve">C:\tmp\obfmodels\o1699.slx</t>
  </si>
  <si>
    <t xml:space="preserve">Wed Sep 12 01:40:35 2018</t>
  </si>
  <si>
    <t xml:space="preserve">C:\work\data\SLNET\SLNET_MATLABCentral\17238\Simscape_Exercises_R18b\Ex_02b\power_window_mech_lib.slx</t>
  </si>
  <si>
    <t xml:space="preserve">C:\tmp\obfmodels\o1700.slx</t>
  </si>
  <si>
    <t xml:space="preserve">Wed Sep 12 01:40:37 2018</t>
  </si>
  <si>
    <t xml:space="preserve">C:\work\data\SLNET\SLNET_MATLABCentral\17238\Simscape_Exercises_R18b\Ex_02b\Ex_2b_Soln\power_window_mech_01.slx</t>
  </si>
  <si>
    <t xml:space="preserve">C:\tmp\obfmodels\o1701.slx</t>
  </si>
  <si>
    <t xml:space="preserve">Wed Sep 12 01:40:40 2018</t>
  </si>
  <si>
    <t xml:space="preserve">C:\work\data\SLNET\SLNET_MATLABCentral\17238\Simscape_Exercises_R18b\Ex_02b\Ex_2b_Soln\power_window_mech_02.slx</t>
  </si>
  <si>
    <t xml:space="preserve">C:\tmp\obfmodels\o1702.slx</t>
  </si>
  <si>
    <t xml:space="preserve">Wed Sep 12 01:40:43 2018</t>
  </si>
  <si>
    <t xml:space="preserve">C:\work\data\SLNET\SLNET_MATLABCentral\17238\Simscape_Exercises_R18b\Ex_02c\Ex_2c_Soln\slider_crank_01.slx</t>
  </si>
  <si>
    <t xml:space="preserve">C:\tmp\obfmodels\o1703.slx</t>
  </si>
  <si>
    <t xml:space="preserve">Wed Sep 12 01:40:45 2018</t>
  </si>
  <si>
    <t xml:space="preserve">C:\work\data\SLNET\SLNET_MATLABCentral\17238\Simscape_Exercises_R18b\Ex_02c\Ex_2c_Soln\slider_crank_02.slx</t>
  </si>
  <si>
    <t xml:space="preserve">C:\tmp\obfmodels\o1704.slx</t>
  </si>
  <si>
    <t xml:space="preserve">Wed Sep 12 01:40:47 2018</t>
  </si>
  <si>
    <t xml:space="preserve">C:\work\data\SLNET\SLNET_MATLABCentral\17238\Simscape_Exercises_R18b\Ex_02c\Ex_2c_Soln\slider_crank_03.slx</t>
  </si>
  <si>
    <t xml:space="preserve">C:\tmp\obfmodels\o1705.slx</t>
  </si>
  <si>
    <t xml:space="preserve">Wed Sep 12 01:40:49 2018</t>
  </si>
  <si>
    <t xml:space="preserve">C:\work\data\SLNET\SLNET_MATLABCentral\17238\Simscape_Exercises_R18b\Ex_02c\Ex_2c_Soln\slider_crank_04.slx</t>
  </si>
  <si>
    <t xml:space="preserve">C:\tmp\obfmodels\o1706.slx</t>
  </si>
  <si>
    <t xml:space="preserve">Wed Sep 12 01:40:52 2018</t>
  </si>
  <si>
    <t xml:space="preserve">C:\work\data\SLNET\SLNET_MATLABCentral\17238\Simscape_Exercises_R18b\Ex_02c\Ex_2c_Soln\slider_crank_05.slx</t>
  </si>
  <si>
    <t xml:space="preserve">C:\tmp\obfmodels\o1707.slx</t>
  </si>
  <si>
    <t xml:space="preserve">Wed Sep 12 01:40:54 2018</t>
  </si>
  <si>
    <t xml:space="preserve">C:\work\data\SLNET\SLNET_MATLABCentral\17238\Simscape_Exercises_R18b\Ex_02c\Ex_2c_Soln\slider_crank_06.slx</t>
  </si>
  <si>
    <t xml:space="preserve">C:\tmp\obfmodels\o1708.slx</t>
  </si>
  <si>
    <t xml:space="preserve">Wed Sep 12 01:40:57 2018</t>
  </si>
  <si>
    <t xml:space="preserve">C:\work\data\SLNET\SLNET_MATLABCentral\17238\Simscape_Exercises_R18b\Ex_02d\Contact_Forces\Libraries\Contact_Forces_Lib.slx</t>
  </si>
  <si>
    <t xml:space="preserve">C:\tmp\obfmodels\o1709.slx</t>
  </si>
  <si>
    <t xml:space="preserve">Tue Sep 11 22:32:45 2018</t>
  </si>
  <si>
    <t xml:space="preserve">C:\work\data\SLNET\SLNET_MATLABCentral\17238\Simscape_Exercises_R18b\Ex_02d\Contact_Forces\Libraries\Parts_Lib.slx</t>
  </si>
  <si>
    <t xml:space="preserve">C:\tmp\obfmodels\o1710.slx</t>
  </si>
  <si>
    <t xml:space="preserve">Tue Sep 11 22:32:52 2018</t>
  </si>
  <si>
    <t xml:space="preserve">C:\work\data\SLNET\SLNET_MATLABCentral\17238\Simscape_Exercises_R18b\Ex_02d\Ex_2d_Soln\box_on_ramp_1.slx</t>
  </si>
  <si>
    <t xml:space="preserve">C:\tmp\obfmodels\o1711.slx</t>
  </si>
  <si>
    <t xml:space="preserve">Wed Sep 12 01:41:16 2018</t>
  </si>
  <si>
    <t xml:space="preserve">C:\work\data\SLNET\SLNET_MATLABCentral\17238\Simscape_Exercises_R18b\Ex_02d\Ex_2d_Soln\box_on_ramp_2.slx</t>
  </si>
  <si>
    <t xml:space="preserve">C:\tmp\obfmodels\o1712.slx</t>
  </si>
  <si>
    <t xml:space="preserve">Wed Sep 12 01:41:18 2018</t>
  </si>
  <si>
    <t xml:space="preserve">C:\work\data\SLNET\SLNET_MATLABCentral\17238\Simscape_Exercises_R18b\Ex_02d\Ex_2d_Soln\box_on_ramp_3.slx</t>
  </si>
  <si>
    <t xml:space="preserve">C:\tmp\obfmodels\o1713.slx</t>
  </si>
  <si>
    <t xml:space="preserve">Wed Sep 12 01:41:20 2018</t>
  </si>
  <si>
    <t xml:space="preserve">C:\work\data\SLNET\SLNET_MATLABCentral\17238\Simscape_Exercises_R18b\Ex_02d\Ex_2d_Soln\box_on_ramp_4.slx</t>
  </si>
  <si>
    <t xml:space="preserve">C:\tmp\obfmodels\o1714.slx</t>
  </si>
  <si>
    <t xml:space="preserve">Wed Sep 12 01:41:23 2018</t>
  </si>
  <si>
    <t xml:space="preserve">C:\work\data\SLNET\SLNET_MATLABCentral\17238\Simscape_Exercises_R18b\Ex_02d\Ex_2d_Soln\box_on_ramp_5.slx</t>
  </si>
  <si>
    <t xml:space="preserve">C:\tmp\obfmodels\o1715.slx</t>
  </si>
  <si>
    <t xml:space="preserve">Wed Sep 12 01:41:25 2018</t>
  </si>
  <si>
    <t xml:space="preserve">C:\work\data\SLNET\SLNET_MATLABCentral\17238\Simscape_Exercises_R18b\Ex_02d\Ex_2d_Soln\box_on_ramp_6.slx</t>
  </si>
  <si>
    <t xml:space="preserve">C:\tmp\obfmodels\o1716.slx</t>
  </si>
  <si>
    <t xml:space="preserve">Wed Sep 12 01:41:28 2018</t>
  </si>
  <si>
    <t xml:space="preserve">C:\work\data\SLNET\SLNET_MATLABCentral\17238\Simscape_Exercises_R18b\Ex_02d\Ex_2d_Soln\box_on_ramp_7.slx</t>
  </si>
  <si>
    <t xml:space="preserve">C:\tmp\obfmodels\o1717.slx</t>
  </si>
  <si>
    <t xml:space="preserve">Wed Sep 12 01:41:31 2018</t>
  </si>
  <si>
    <t xml:space="preserve">C:\work\data\SLNET\SLNET_MATLABCentral\17238\Simscape_Exercises_R18b\Ex_02d\Ex_2d_Soln\box_on_ramp_8.slx</t>
  </si>
  <si>
    <t xml:space="preserve">C:\tmp\obfmodels\o1718.slx</t>
  </si>
  <si>
    <t xml:space="preserve">Wed Sep 12 01:41:34 2018</t>
  </si>
  <si>
    <t xml:space="preserve">C:\work\data\SLNET\SLNET_MATLABCentral\17238\Simscape_Exercises_R18b\Ex_02d\Ex_2d_Soln\box_on_ramp_showSurfaces.slx</t>
  </si>
  <si>
    <t xml:space="preserve">C:\tmp\obfmodels\o1719.slx</t>
  </si>
  <si>
    <t xml:space="preserve">Wed Sep 12 01:41:37 2018</t>
  </si>
  <si>
    <t xml:space="preserve">C:\work\data\SLNET\SLNET_MATLABCentral\17238\Simscape_Exercises_R18b\Ex_03a\Ex_3a_Soln\powertrain_01.slx</t>
  </si>
  <si>
    <t xml:space="preserve">C:\tmp\obfmodels\o1720.slx</t>
  </si>
  <si>
    <t xml:space="preserve">Wed Sep 12 01:41:40 2018</t>
  </si>
  <si>
    <t xml:space="preserve">C:\work\data\SLNET\SLNET_MATLABCentral\17238\Simscape_Exercises_R18b\Ex_03a\Ex_3a_Soln\powertrain_02.slx</t>
  </si>
  <si>
    <t xml:space="preserve">C:\tmp\obfmodels\o1721.slx</t>
  </si>
  <si>
    <t xml:space="preserve">Wed Sep 12 01:41:42 2018</t>
  </si>
  <si>
    <t xml:space="preserve">C:\work\data\SLNET\SLNET_MATLABCentral\17238\Simscape_Exercises_R18b\Ex_03a\Ex_3a_Soln\powertrain_03.slx</t>
  </si>
  <si>
    <t xml:space="preserve">C:\tmp\obfmodels\o1722.slx</t>
  </si>
  <si>
    <t xml:space="preserve">Wed Sep 12 01:41:46 2018</t>
  </si>
  <si>
    <t xml:space="preserve">C:\work\data\SLNET\SLNET_MATLABCentral\17238\Simscape_Exercises_R18b\Ex_03b\powertrain_control_LIB.slx</t>
  </si>
  <si>
    <t xml:space="preserve">C:\tmp\obfmodels\o1723.slx</t>
  </si>
  <si>
    <t xml:space="preserve">Wed Sep 12 01:41:49 2018</t>
  </si>
  <si>
    <t xml:space="preserve">C:\work\data\SLNET\SLNET_MATLABCentral\17238\Simscape_Exercises_R18b\Ex_03b\powertrain_control_START.slx</t>
  </si>
  <si>
    <t xml:space="preserve">C:\tmp\obfmodels\o1724.slx</t>
  </si>
  <si>
    <t xml:space="preserve">Wed Sep 12 01:41:52 2018</t>
  </si>
  <si>
    <t xml:space="preserve">C:\work\data\SLNET\SLNET_MATLABCentral\17238\Simscape_Exercises_R18b\Ex_03b\Ex_3b_Soln\powertrain_control_1.slx</t>
  </si>
  <si>
    <t xml:space="preserve">C:\tmp\obfmodels\o1725.slx</t>
  </si>
  <si>
    <t xml:space="preserve">Wed Sep 12 01:41:56 2018</t>
  </si>
  <si>
    <t xml:space="preserve">C:\work\data\SLNET\SLNET_MATLABCentral\17238\Simscape_Exercises_R18b\Ex_03b\Ex_3b_Soln\powertrain_control_2.slx</t>
  </si>
  <si>
    <t xml:space="preserve">C:\tmp\obfmodels\o1726.slx</t>
  </si>
  <si>
    <t xml:space="preserve">Wed Sep 12 01:41:59 2018</t>
  </si>
  <si>
    <t xml:space="preserve">C:\work\data\SLNET\SLNET_MATLABCentral\17238\Simscape_Exercises_R18b\Ex_03b\Ex_3b_Soln\powertrain_control_3.slx</t>
  </si>
  <si>
    <t xml:space="preserve">C:\tmp\obfmodels\o1727.slx</t>
  </si>
  <si>
    <t xml:space="preserve">Wed Sep 12 01:42:03 2018</t>
  </si>
  <si>
    <t xml:space="preserve">C:\work\data\SLNET\SLNET_MATLABCentral\17238\Simscape_Exercises_R18b\Ex_03c\Ex_3c_Soln\clutch_gear_01.slx</t>
  </si>
  <si>
    <t xml:space="preserve">C:\tmp\obfmodels\o1728.slx</t>
  </si>
  <si>
    <t xml:space="preserve">Wed Sep 12 01:42:05 2018</t>
  </si>
  <si>
    <t xml:space="preserve">C:\work\data\SLNET\SLNET_MATLABCentral\17238\Simscape_Exercises_R18b\Ex_03c\Ex_3c_Soln\clutch_gear_02.slx</t>
  </si>
  <si>
    <t xml:space="preserve">C:\tmp\obfmodels\o1729.slx</t>
  </si>
  <si>
    <t xml:space="preserve">Wed Sep 12 01:42:07 2018</t>
  </si>
  <si>
    <t xml:space="preserve">C:\work\data\SLNET\SLNET_MATLABCentral\17238\Simscape_Exercises_R18b\Ex_03c\Ex_3c_Soln\clutch_gear_03.slx</t>
  </si>
  <si>
    <t xml:space="preserve">C:\tmp\obfmodels\o1730.slx</t>
  </si>
  <si>
    <t xml:space="preserve">Wed Sep 12 01:42:10 2018</t>
  </si>
  <si>
    <t xml:space="preserve">C:\work\data\SLNET\SLNET_MATLABCentral\17238\Simscape_Exercises_R18b\Ex_03c\Ex_3c_Soln\clutch_gear_04.slx</t>
  </si>
  <si>
    <t xml:space="preserve">C:\tmp\obfmodels\o1731.slx</t>
  </si>
  <si>
    <t xml:space="preserve">Wed Sep 12 01:42:12 2018</t>
  </si>
  <si>
    <t xml:space="preserve">C:\work\data\SLNET\SLNET_MATLABCentral\17238\Simscape_Exercises_R18b\Ex_03d\Ex_3d_Soln\ratchet_leadscrew_01.slx</t>
  </si>
  <si>
    <t xml:space="preserve">C:\tmp\obfmodels\o1732.slx</t>
  </si>
  <si>
    <t xml:space="preserve">Wed Sep 12 01:42:15 2018</t>
  </si>
  <si>
    <t xml:space="preserve">C:\work\data\SLNET\SLNET_MATLABCentral\17238\Simscape_Exercises_R18b\Ex_03d\Ex_3d_Soln\ratchet_leadscrew_02.slx</t>
  </si>
  <si>
    <t xml:space="preserve">C:\tmp\obfmodels\o1733.slx</t>
  </si>
  <si>
    <t xml:space="preserve">Wed Sep 12 01:42:17 2018</t>
  </si>
  <si>
    <t xml:space="preserve">C:\work\data\SLNET\SLNET_MATLABCentral\17238\Simscape_Exercises_R18b\Ex_03d\Ex_3d_Soln\ratchet_leadscrew_03.slx</t>
  </si>
  <si>
    <t xml:space="preserve">C:\tmp\obfmodels\o1734.slx</t>
  </si>
  <si>
    <t xml:space="preserve">Wed Sep 12 01:42:20 2018</t>
  </si>
  <si>
    <t xml:space="preserve">C:\work\data\SLNET\SLNET_MATLABCentral\17238\Simscape_Exercises_R18b\Ex_03d\Ex_3d_Soln\ratchet_leadscrew_04.slx</t>
  </si>
  <si>
    <t xml:space="preserve">C:\tmp\obfmodels\o1735.slx</t>
  </si>
  <si>
    <t xml:space="preserve">Wed Sep 12 01:42:22 2018</t>
  </si>
  <si>
    <t xml:space="preserve">C:\work\data\SLNET\SLNET_MATLABCentral\17238\Simscape_Exercises_R18b\Ex_04a\Ex_4a_Soln\hyd_actuation_01.slx</t>
  </si>
  <si>
    <t xml:space="preserve">C:\tmp\obfmodels\o1736.slx</t>
  </si>
  <si>
    <t xml:space="preserve">Wed Sep 12 01:42:25 2018</t>
  </si>
  <si>
    <t xml:space="preserve">C:\work\data\SLNET\SLNET_MATLABCentral\17238\Simscape_Exercises_R18b\Ex_04a\Ex_4a_Soln\hyd_actuation_02.slx</t>
  </si>
  <si>
    <t xml:space="preserve">C:\tmp\obfmodels\o1737.slx</t>
  </si>
  <si>
    <t xml:space="preserve">Wed Sep 12 01:42:28 2018</t>
  </si>
  <si>
    <t xml:space="preserve">C:\work\data\SLNET\SLNET_MATLABCentral\17238\Simscape_Exercises_R18b\Ex_04a\Ex_4a_Soln\hyd_actuation_03.slx</t>
  </si>
  <si>
    <t xml:space="preserve">C:\tmp\obfmodels\o1738.slx</t>
  </si>
  <si>
    <t xml:space="preserve">Wed Sep 12 01:42:30 2018</t>
  </si>
  <si>
    <t xml:space="preserve">C:\work\data\SLNET\SLNET_MATLABCentral\17238\Simscape_Exercises_R18b\Ex_04a\Ex_4a_Soln\hyd_actuation_04.slx</t>
  </si>
  <si>
    <t xml:space="preserve">C:\tmp\obfmodels\o1739.slx</t>
  </si>
  <si>
    <t xml:space="preserve">Wed Sep 12 01:42:33 2018</t>
  </si>
  <si>
    <t xml:space="preserve">C:\work\data\SLNET\SLNET_MATLABCentral\17238\Simscape_Exercises_R18b\Ex_04a\Ex_4a_Soln\hyd_actuation_05.slx</t>
  </si>
  <si>
    <t xml:space="preserve">C:\tmp\obfmodels\o1740.slx</t>
  </si>
  <si>
    <t xml:space="preserve">Wed Sep 12 01:42:36 2018</t>
  </si>
  <si>
    <t xml:space="preserve">C:\work\data\SLNET\SLNET_MATLABCentral\17238\Simscape_Exercises_R18b\Ex_05a\Ex_5a_Soln\dcmotor_driver_01.slx</t>
  </si>
  <si>
    <t xml:space="preserve">C:\tmp\obfmodels\o1741.slx</t>
  </si>
  <si>
    <t xml:space="preserve">Wed Sep 12 01:42:38 2018</t>
  </si>
  <si>
    <t xml:space="preserve">C:\work\data\SLNET\SLNET_MATLABCentral\17238\Simscape_Exercises_R18b\Ex_05a\Ex_5a_Soln\dcmotor_driver_02.slx</t>
  </si>
  <si>
    <t xml:space="preserve">C:\tmp\obfmodels\o1742.slx</t>
  </si>
  <si>
    <t xml:space="preserve">Wed Sep 12 01:42:40 2018</t>
  </si>
  <si>
    <t xml:space="preserve">C:\work\data\SLNET\SLNET_MATLABCentral\17238\Simscape_Exercises_R18b\Ex_05a\Ex_5a_Soln\dcmotor_driver_03.slx</t>
  </si>
  <si>
    <t xml:space="preserve">C:\tmp\obfmodels\o1743.slx</t>
  </si>
  <si>
    <t xml:space="preserve">Wed Sep 12 01:42:43 2018</t>
  </si>
  <si>
    <t xml:space="preserve">C:\work\data\SLNET\SLNET_MATLABCentral\17238\Simscape_Exercises_R18b\Ex_05a\Ex_5a_Soln\dcmotor_driver_04.slx</t>
  </si>
  <si>
    <t xml:space="preserve">C:\tmp\obfmodels\o1744.slx</t>
  </si>
  <si>
    <t xml:space="preserve">Wed Sep 12 01:42:46 2018</t>
  </si>
  <si>
    <t xml:space="preserve">C:\work\data\SLNET\SLNET_MATLABCentral\17238\Simscape_Exercises_R18b\Ex_05a\Ex_5a_Soln\dcmotor_driver_05.slx</t>
  </si>
  <si>
    <t xml:space="preserve">C:\tmp\obfmodels\o1745.slx</t>
  </si>
  <si>
    <t xml:space="preserve">Wed Sep 12 01:42:48 2018</t>
  </si>
  <si>
    <t xml:space="preserve">C:\work\data\SLNET\SLNET_MATLABCentral\17238\Simscape_Exercises_R18b\Ex_05a\Ex_5a_Soln\dcmotor_driver_06.slx</t>
  </si>
  <si>
    <t xml:space="preserve">C:\tmp\obfmodels\o1746.slx</t>
  </si>
  <si>
    <t xml:space="preserve">Wed Sep 12 01:42:52 2018</t>
  </si>
  <si>
    <t xml:space="preserve">C:\work\data\SLNET\SLNET_MATLABCentral\17238\Simscape_Exercises_R18b\Ex_05a\Ex_5a_Soln\dcmotor_driver_07.slx</t>
  </si>
  <si>
    <t xml:space="preserve">C:\tmp\obfmodels\o1747.slx</t>
  </si>
  <si>
    <t xml:space="preserve">Wed Sep 12 01:42:56 2018</t>
  </si>
  <si>
    <t xml:space="preserve">C:\work\data\SLNET\SLNET_MATLABCentral\17238\Simscape_Exercises_R18b\Ex_05a\Ex_5a_Soln\dcmotor_driver_08.slx</t>
  </si>
  <si>
    <t xml:space="preserve">C:\tmp\obfmodels\o1748.slx</t>
  </si>
  <si>
    <t xml:space="preserve">Wed Sep 12 01:42:58 2018</t>
  </si>
  <si>
    <t xml:space="preserve">C:\work\data\SLNET\SLNET_MATLABCentral\17238\Simscape_Exercises_R18b\Ex_06a\Ex_6a_Soln\asmmotor_pwm_01.slx</t>
  </si>
  <si>
    <t xml:space="preserve">C:\tmp\obfmodels\o1749.slx</t>
  </si>
  <si>
    <t xml:space="preserve">Wed Sep 12 01:43:00 2018</t>
  </si>
  <si>
    <t xml:space="preserve">C:\work\data\SLNET\SLNET_MATLABCentral\17238\Simscape_Exercises_R18b\Ex_06a\Ex_6a_Soln\asmmotor_pwm_02.slx</t>
  </si>
  <si>
    <t xml:space="preserve">C:\tmp\obfmodels\o1750.slx</t>
  </si>
  <si>
    <t xml:space="preserve">Wed Sep 12 01:43:03 2018</t>
  </si>
  <si>
    <t xml:space="preserve">C:\work\data\SLNET\SLNET_MATLABCentral\17238\Simscape_Exercises_R18b\Ex_06a\Ex_6a_Soln\asmmotor_pwm_03.slx</t>
  </si>
  <si>
    <t xml:space="preserve">C:\tmp\obfmodels\o1751.slx</t>
  </si>
  <si>
    <t xml:space="preserve">Wed Sep 12 01:43:05 2018</t>
  </si>
  <si>
    <t xml:space="preserve">C:\work\data\SLNET\SLNET_MATLABCentral\17238\Simscape_Exercises_R18b\Ex_06a\Ex_6a_Soln\asmmotor_pwm_04.slx</t>
  </si>
  <si>
    <t xml:space="preserve">C:\tmp\obfmodels\o1752.slx</t>
  </si>
  <si>
    <t xml:space="preserve">Wed Sep 12 01:43:08 2018</t>
  </si>
  <si>
    <t xml:space="preserve">C:\work\data\SLNET\SLNET_MATLABCentral\17238\Simscape_Exercises_R18b\Ex_06a\Ex_6a_Soln\asmmotor_pwm_05.slx</t>
  </si>
  <si>
    <t xml:space="preserve">C:\tmp\obfmodels\o1753.slx</t>
  </si>
  <si>
    <t xml:space="preserve">Wed Sep 12 01:43:10 2018</t>
  </si>
  <si>
    <t xml:space="preserve">C:\work\data\SLNET\SLNET_MATLABCentral\17238\Simscape_Exercises_R18b\Ex_07a\mycustom_springs_START.slx</t>
  </si>
  <si>
    <t xml:space="preserve">C:\tmp\obfmodels\o1754.slx</t>
  </si>
  <si>
    <t xml:space="preserve">Wed Sep 12 01:43:13 2018</t>
  </si>
  <si>
    <t xml:space="preserve">C:\work\data\SLNET\SLNET_MATLABCentral\17238\Simscape_Exercises_R18b\Ex_07a\Ex_07a_Soln\custom_springs_1.slx</t>
  </si>
  <si>
    <t xml:space="preserve">C:\tmp\obfmodels\o1755.slx</t>
  </si>
  <si>
    <t xml:space="preserve">Wed Sep 12 01:43:16 2018</t>
  </si>
  <si>
    <t xml:space="preserve">C:\work\data\SLNET\SLNET_MATLABCentral\17238\Simscape_Exercises_R18b\Ex_07a\Ex_07a_Soln\custom_springs_2.slx</t>
  </si>
  <si>
    <t xml:space="preserve">C:\tmp\obfmodels\o1756.slx</t>
  </si>
  <si>
    <t xml:space="preserve">Wed Sep 12 01:43:19 2018</t>
  </si>
  <si>
    <t xml:space="preserve">C:\work\data\SLNET\SLNET_MATLABCentral\17238\Simscape_Exercises_R18b\Ex_07a\Ex_07a_Soln\custom_springs_3.slx</t>
  </si>
  <si>
    <t xml:space="preserve">C:\tmp\obfmodels\o1757.slx</t>
  </si>
  <si>
    <t xml:space="preserve">Wed Sep 12 01:43:22 2018</t>
  </si>
  <si>
    <t xml:space="preserve">C:\work\data\SLNET\SLNET_MATLABCentral\17238\Simscape_Exercises_R18b\Ex_07a\Ex_07a_Soln\custom_springs_4.slx</t>
  </si>
  <si>
    <t xml:space="preserve">C:\tmp\obfmodels\o1758.slx</t>
  </si>
  <si>
    <t xml:space="preserve">Wed Sep 12 01:43:25 2018</t>
  </si>
  <si>
    <t xml:space="preserve">C:\work\data\SLNET\SLNET_MATLABCentral\17238\Simscape_Exercises_R18b\Ex_07a\Ex_07a_Soln\custom_springs_5.slx</t>
  </si>
  <si>
    <t xml:space="preserve">C:\tmp\obfmodels\o1759.slx</t>
  </si>
  <si>
    <t xml:space="preserve">Wed Sep 12 01:43:28 2018</t>
  </si>
  <si>
    <t xml:space="preserve">C:\work\data\SLNET\SLNET_MATLABCentral\17238\Simscape_Exercises_R18b\Ex_07a\Ex_07a_Soln\custom_springs_6.slx</t>
  </si>
  <si>
    <t xml:space="preserve">C:\tmp\obfmodels\o1760.slx</t>
  </si>
  <si>
    <t xml:space="preserve">Wed Sep 12 01:43:31 2018</t>
  </si>
  <si>
    <t xml:space="preserve">C:\work\data\SLNET\SLNET_MATLABCentral\17238\Simscape_Exercises_R18b\Ex_07a\Ex_07a_Soln\custom_springs_ALL.slx</t>
  </si>
  <si>
    <t xml:space="preserve">C:\tmp\obfmodels\o1761.slx</t>
  </si>
  <si>
    <t xml:space="preserve">Wed Sep 12 01:43:36 2018</t>
  </si>
  <si>
    <t xml:space="preserve">C:\work\data\SLNET\SLNET_MATLABCentral\17238\Simscape_Exercises_R19a\Ex_00\Ex_0_Soln\msd_01_Simulink_1.slx</t>
  </si>
  <si>
    <t xml:space="preserve">C:\tmp\obfmodels\o1762.slx</t>
  </si>
  <si>
    <t xml:space="preserve">C:\work\data\SLNET\SLNET_MATLABCentral\17238\Simscape_Exercises_R19a\Ex_00\Ex_0_Soln\msd_02_Simulink_2.slx</t>
  </si>
  <si>
    <t xml:space="preserve">C:\tmp\obfmodels\o1763.slx</t>
  </si>
  <si>
    <t xml:space="preserve">C:\work\data\SLNET\SLNET_MATLABCentral\17238\Simscape_Exercises_R19a\Ex_00\Ex_0_Soln\msd_03_Simulink_3.slx</t>
  </si>
  <si>
    <t xml:space="preserve">C:\tmp\obfmodels\o1764.slx</t>
  </si>
  <si>
    <t xml:space="preserve">C:\work\data\SLNET\SLNET_MATLABCentral\17238\Simscape_Exercises_R19a\Ex_00\Ex_0_Soln\msd_04_Simulink_4.slx</t>
  </si>
  <si>
    <t xml:space="preserve">C:\tmp\obfmodels\o1765.slx</t>
  </si>
  <si>
    <t xml:space="preserve">C:\work\data\SLNET\SLNET_MATLABCentral\17238\Simscape_Exercises_R19a\Ex_00\Ex_0_Soln\msd_05_Simulink_5.slx</t>
  </si>
  <si>
    <t xml:space="preserve">C:\tmp\obfmodels\o1766.slx</t>
  </si>
  <si>
    <t xml:space="preserve">C:\work\data\SLNET\SLNET_MATLABCentral\17238\Simscape_Exercises_R19a\Ex_00\Ex_0_Soln\msd_06_Simscape_1.slx</t>
  </si>
  <si>
    <t xml:space="preserve">C:\tmp\obfmodels\o1767.slx</t>
  </si>
  <si>
    <t xml:space="preserve">C:\work\data\SLNET\SLNET_MATLABCentral\17238\Simscape_Exercises_R19a\Ex_00\Ex_0_Soln\msd_07_Simscape_2.slx</t>
  </si>
  <si>
    <t xml:space="preserve">C:\tmp\obfmodels\o1768.slx</t>
  </si>
  <si>
    <t xml:space="preserve">C:\work\data\SLNET\SLNET_MATLABCentral\17238\Simscape_Exercises_R19a\Ex_00\Ex_0_Soln\msd_08_Simscape_3.slx</t>
  </si>
  <si>
    <t xml:space="preserve">C:\tmp\obfmodels\o1769.slx</t>
  </si>
  <si>
    <t xml:space="preserve">C:\work\data\SLNET\SLNET_MATLABCentral\17238\Simscape_Exercises_R19a\Ex_00\Ex_0_Soln\msd_09_Multibody_1.slx</t>
  </si>
  <si>
    <t xml:space="preserve">C:\tmp\obfmodels\o1770.slx</t>
  </si>
  <si>
    <t xml:space="preserve">C:\work\data\SLNET\SLNET_MATLABCentral\17238\Simscape_Exercises_R19a\Ex_00\Ex_0_Soln\msd_10_Multibody_2.slx</t>
  </si>
  <si>
    <t xml:space="preserve">C:\tmp\obfmodels\o1771.slx</t>
  </si>
  <si>
    <t xml:space="preserve">C:\work\data\SLNET\SLNET_MATLABCentral\17238\Simscape_Exercises_R19a\Ex_01a\Ex_1a_Soln\dcmotor_01.slx</t>
  </si>
  <si>
    <t xml:space="preserve">C:\tmp\obfmodels\o1772.slx</t>
  </si>
  <si>
    <t xml:space="preserve">C:\work\data\SLNET\SLNET_MATLABCentral\17238\Simscape_Exercises_R19a\Ex_01a\Ex_1a_Soln\dcmotor_02.slx</t>
  </si>
  <si>
    <t xml:space="preserve">C:\tmp\obfmodels\o1773.slx</t>
  </si>
  <si>
    <t xml:space="preserve">C:\work\data\SLNET\SLNET_MATLABCentral\17238\Simscape_Exercises_R19a\Ex_01a\Ex_1a_Soln\dcmotor_03.slx</t>
  </si>
  <si>
    <t xml:space="preserve">C:\tmp\obfmodels\o1774.slx</t>
  </si>
  <si>
    <t xml:space="preserve">C:\work\data\SLNET\SLNET_MATLABCentral\17238\Simscape_Exercises_R19a\Ex_01a\Ex_1a_Soln\dcmotor_04.slx</t>
  </si>
  <si>
    <t xml:space="preserve">C:\tmp\obfmodels\o1775.slx</t>
  </si>
  <si>
    <t xml:space="preserve">C:\work\data\SLNET\SLNET_MATLABCentral\17238\Simscape_Exercises_R19a\Ex_01b\dcmotor_ParamEst_START.slx</t>
  </si>
  <si>
    <t xml:space="preserve">C:\tmp\obfmodels\o1776.slx</t>
  </si>
  <si>
    <t xml:space="preserve">C:\work\data\SLNET\SLNET_MATLABCentral\17238\Simscape_Exercises_R19a\Ex_01b\Ex_1b_Soln\dcmotor_ParamEst.slx</t>
  </si>
  <si>
    <t xml:space="preserve">C:\tmp\obfmodels\o1777.slx</t>
  </si>
  <si>
    <t xml:space="preserve">C:\work\data\SLNET\SLNET_MATLABCentral\17238\Simscape_Exercises_R19a\Ex_02a\Ex_2a_Soln\window_mech_1.slx</t>
  </si>
  <si>
    <t xml:space="preserve">C:\tmp\obfmodels\o1778.slx</t>
  </si>
  <si>
    <t xml:space="preserve">C:\work\data\SLNET\SLNET_MATLABCentral\17238\Simscape_Exercises_R19a\Ex_02a\Ex_2a_Soln\window_mech_2.slx</t>
  </si>
  <si>
    <t xml:space="preserve">C:\tmp\obfmodels\o1779.slx</t>
  </si>
  <si>
    <t xml:space="preserve">C:\work\data\SLNET\SLNET_MATLABCentral\17238\Simscape_Exercises_R19a\Ex_02a\Ex_2a_Soln\window_mech_3.slx</t>
  </si>
  <si>
    <t xml:space="preserve">C:\tmp\obfmodels\o1780.slx</t>
  </si>
  <si>
    <t xml:space="preserve">C:\work\data\SLNET\SLNET_MATLABCentral\17238\Simscape_Exercises_R19a\Ex_02a\Ex_2a_Soln\window_mech_4.slx</t>
  </si>
  <si>
    <t xml:space="preserve">C:\tmp\obfmodels\o1781.slx</t>
  </si>
  <si>
    <t xml:space="preserve">C:\work\data\SLNET\SLNET_MATLABCentral\17238\Simscape_Exercises_R19a\Ex_02b\power_window_mech_lib.slx</t>
  </si>
  <si>
    <t xml:space="preserve">C:\tmp\obfmodels\o1782.slx</t>
  </si>
  <si>
    <t xml:space="preserve">C:\work\data\SLNET\SLNET_MATLABCentral\17238\Simscape_Exercises_R19a\Ex_02b\Ex_2b_Soln\power_window_mech_01.slx</t>
  </si>
  <si>
    <t xml:space="preserve">C:\tmp\obfmodels\o1783.slx</t>
  </si>
  <si>
    <t xml:space="preserve">C:\work\data\SLNET\SLNET_MATLABCentral\17238\Simscape_Exercises_R19a\Ex_02b\Ex_2b_Soln\power_window_mech_02.slx</t>
  </si>
  <si>
    <t xml:space="preserve">C:\tmp\obfmodels\o1784.slx</t>
  </si>
  <si>
    <t xml:space="preserve">C:\work\data\SLNET\SLNET_MATLABCentral\17238\Simscape_Exercises_R19a\Ex_02c\Ex_2c_Soln\slider_crank_01.slx</t>
  </si>
  <si>
    <t xml:space="preserve">C:\tmp\obfmodels\o1785.slx</t>
  </si>
  <si>
    <t xml:space="preserve">C:\work\data\SLNET\SLNET_MATLABCentral\17238\Simscape_Exercises_R19a\Ex_02c\Ex_2c_Soln\slider_crank_02.slx</t>
  </si>
  <si>
    <t xml:space="preserve">C:\tmp\obfmodels\o1786.slx</t>
  </si>
  <si>
    <t xml:space="preserve">C:\work\data\SLNET\SLNET_MATLABCentral\17238\Simscape_Exercises_R19a\Ex_02c\Ex_2c_Soln\slider_crank_03.slx</t>
  </si>
  <si>
    <t xml:space="preserve">C:\tmp\obfmodels\o1787.slx</t>
  </si>
  <si>
    <t xml:space="preserve">C:\work\data\SLNET\SLNET_MATLABCentral\17238\Simscape_Exercises_R19a\Ex_02c\Ex_2c_Soln\slider_crank_04.slx</t>
  </si>
  <si>
    <t xml:space="preserve">C:\tmp\obfmodels\o1788.slx</t>
  </si>
  <si>
    <t xml:space="preserve">C:\work\data\SLNET\SLNET_MATLABCentral\17238\Simscape_Exercises_R19a\Ex_02c\Ex_2c_Soln\slider_crank_05.slx</t>
  </si>
  <si>
    <t xml:space="preserve">C:\tmp\obfmodels\o1789.slx</t>
  </si>
  <si>
    <t xml:space="preserve">C:\work\data\SLNET\SLNET_MATLABCentral\17238\Simscape_Exercises_R19a\Ex_02c\Ex_2c_Soln\slider_crank_06.slx</t>
  </si>
  <si>
    <t xml:space="preserve">C:\tmp\obfmodels\o1790.slx</t>
  </si>
  <si>
    <t xml:space="preserve">C:\work\data\SLNET\SLNET_MATLABCentral\17238\Simscape_Exercises_R19a\Ex_02d\Contact_Forces\Libraries\Contact_Forces_Lib.slx</t>
  </si>
  <si>
    <t xml:space="preserve">C:\tmp\obfmodels\o1791.slx</t>
  </si>
  <si>
    <t xml:space="preserve">C:\work\data\SLNET\SLNET_MATLABCentral\17238\Simscape_Exercises_R19a\Ex_02d\Contact_Forces\Libraries\Parts_Lib.slx</t>
  </si>
  <si>
    <t xml:space="preserve">C:\tmp\obfmodels\o1792.slx</t>
  </si>
  <si>
    <t xml:space="preserve">C:\work\data\SLNET\SLNET_MATLABCentral\17238\Simscape_Exercises_R19a\Ex_02d\Ex_2d_Soln\box_on_ramp_1.slx</t>
  </si>
  <si>
    <t xml:space="preserve">C:\tmp\obfmodels\o1793.slx</t>
  </si>
  <si>
    <t xml:space="preserve">C:\work\data\SLNET\SLNET_MATLABCentral\17238\Simscape_Exercises_R19a\Ex_02d\Ex_2d_Soln\box_on_ramp_2.slx</t>
  </si>
  <si>
    <t xml:space="preserve">C:\tmp\obfmodels\o1794.slx</t>
  </si>
  <si>
    <t xml:space="preserve">C:\work\data\SLNET\SLNET_MATLABCentral\17238\Simscape_Exercises_R19a\Ex_02d\Ex_2d_Soln\box_on_ramp_3.slx</t>
  </si>
  <si>
    <t xml:space="preserve">C:\tmp\obfmodels\o1795.slx</t>
  </si>
  <si>
    <t xml:space="preserve">C:\work\data\SLNET\SLNET_MATLABCentral\17238\Simscape_Exercises_R19a\Ex_02d\Ex_2d_Soln\box_on_ramp_4.slx</t>
  </si>
  <si>
    <t xml:space="preserve">C:\tmp\obfmodels\o1796.slx</t>
  </si>
  <si>
    <t xml:space="preserve">C:\work\data\SLNET\SLNET_MATLABCentral\17238\Simscape_Exercises_R19a\Ex_02d\Ex_2d_Soln\box_on_ramp_5.slx</t>
  </si>
  <si>
    <t xml:space="preserve">C:\tmp\obfmodels\o1797.slx</t>
  </si>
  <si>
    <t xml:space="preserve">C:\work\data\SLNET\SLNET_MATLABCentral\17238\Simscape_Exercises_R19a\Ex_02d\Ex_2d_Soln\box_on_ramp_6.slx</t>
  </si>
  <si>
    <t xml:space="preserve">C:\tmp\obfmodels\o1798.slx</t>
  </si>
  <si>
    <t xml:space="preserve">C:\work\data\SLNET\SLNET_MATLABCentral\17238\Simscape_Exercises_R19a\Ex_02d\Ex_2d_Soln\box_on_ramp_7.slx</t>
  </si>
  <si>
    <t xml:space="preserve">C:\tmp\obfmodels\o1799.slx</t>
  </si>
  <si>
    <t xml:space="preserve">C:\work\data\SLNET\SLNET_MATLABCentral\17238\Simscape_Exercises_R19a\Ex_02d\Ex_2d_Soln\box_on_ramp_8.slx</t>
  </si>
  <si>
    <t xml:space="preserve">C:\tmp\obfmodels\o1800.slx</t>
  </si>
  <si>
    <t xml:space="preserve">C:\work\data\SLNET\SLNET_MATLABCentral\17238\Simscape_Exercises_R19a\Ex_02d\Ex_2d_Soln\box_on_ramp_showSurfaces.slx</t>
  </si>
  <si>
    <t xml:space="preserve">C:\tmp\obfmodels\o1801.slx</t>
  </si>
  <si>
    <t xml:space="preserve">C:\work\data\SLNET\SLNET_MATLABCentral\17238\Simscape_Exercises_R19a\Ex_03a\Ex_3a_Soln\powertrain_01.slx</t>
  </si>
  <si>
    <t xml:space="preserve">C:\tmp\obfmodels\o1802.slx</t>
  </si>
  <si>
    <t xml:space="preserve">C:\work\data\SLNET\SLNET_MATLABCentral\17238\Simscape_Exercises_R19a\Ex_03a\Ex_3a_Soln\powertrain_02.slx</t>
  </si>
  <si>
    <t xml:space="preserve">C:\tmp\obfmodels\o1803.slx</t>
  </si>
  <si>
    <t xml:space="preserve">C:\work\data\SLNET\SLNET_MATLABCentral\17238\Simscape_Exercises_R19a\Ex_03a\Ex_3a_Soln\powertrain_03.slx</t>
  </si>
  <si>
    <t xml:space="preserve">C:\tmp\obfmodels\o1804.slx</t>
  </si>
  <si>
    <t xml:space="preserve">C:\work\data\SLNET\SLNET_MATLABCentral\17238\Simscape_Exercises_R19a\Ex_03b\powertrain_control_LIB.slx</t>
  </si>
  <si>
    <t xml:space="preserve">C:\tmp\obfmodels\o1805.slx</t>
  </si>
  <si>
    <t xml:space="preserve">C:\work\data\SLNET\SLNET_MATLABCentral\17238\Simscape_Exercises_R19a\Ex_03b\powertrain_control_START.slx</t>
  </si>
  <si>
    <t xml:space="preserve">C:\tmp\obfmodels\o1806.slx</t>
  </si>
  <si>
    <t xml:space="preserve">C:\work\data\SLNET\SLNET_MATLABCentral\17238\Simscape_Exercises_R19a\Ex_03b\Ex_3b_Soln\powertrain_control_1.slx</t>
  </si>
  <si>
    <t xml:space="preserve">C:\tmp\obfmodels\o1807.slx</t>
  </si>
  <si>
    <t xml:space="preserve">C:\work\data\SLNET\SLNET_MATLABCentral\17238\Simscape_Exercises_R19a\Ex_03b\Ex_3b_Soln\powertrain_control_2.slx</t>
  </si>
  <si>
    <t xml:space="preserve">C:\tmp\obfmodels\o1808.slx</t>
  </si>
  <si>
    <t xml:space="preserve">C:\work\data\SLNET\SLNET_MATLABCentral\17238\Simscape_Exercises_R19a\Ex_03b\Ex_3b_Soln\powertrain_control_3.slx</t>
  </si>
  <si>
    <t xml:space="preserve">C:\tmp\obfmodels\o1809.slx</t>
  </si>
  <si>
    <t xml:space="preserve">C:\work\data\SLNET\SLNET_MATLABCentral\17238\Simscape_Exercises_R19a\Ex_03c\Ex_3c_Soln\clutch_gear_01.slx</t>
  </si>
  <si>
    <t xml:space="preserve">C:\tmp\obfmodels\o1810.slx</t>
  </si>
  <si>
    <t xml:space="preserve">C:\work\data\SLNET\SLNET_MATLABCentral\17238\Simscape_Exercises_R19a\Ex_03c\Ex_3c_Soln\clutch_gear_02.slx</t>
  </si>
  <si>
    <t xml:space="preserve">C:\tmp\obfmodels\o1811.slx</t>
  </si>
  <si>
    <t xml:space="preserve">C:\work\data\SLNET\SLNET_MATLABCentral\17238\Simscape_Exercises_R19a\Ex_03c\Ex_3c_Soln\clutch_gear_03.slx</t>
  </si>
  <si>
    <t xml:space="preserve">C:\tmp\obfmodels\o1812.slx</t>
  </si>
  <si>
    <t xml:space="preserve">C:\work\data\SLNET\SLNET_MATLABCentral\17238\Simscape_Exercises_R19a\Ex_03c\Ex_3c_Soln\clutch_gear_04.slx</t>
  </si>
  <si>
    <t xml:space="preserve">C:\tmp\obfmodels\o1813.slx</t>
  </si>
  <si>
    <t xml:space="preserve">C:\work\data\SLNET\SLNET_MATLABCentral\17238\Simscape_Exercises_R19a\Ex_03d\Ex_3d_Soln\ratchet_leadscrew_01.slx</t>
  </si>
  <si>
    <t xml:space="preserve">C:\tmp\obfmodels\o1814.slx</t>
  </si>
  <si>
    <t xml:space="preserve">C:\work\data\SLNET\SLNET_MATLABCentral\17238\Simscape_Exercises_R19a\Ex_03d\Ex_3d_Soln\ratchet_leadscrew_02.slx</t>
  </si>
  <si>
    <t xml:space="preserve">C:\tmp\obfmodels\o1815.slx</t>
  </si>
  <si>
    <t xml:space="preserve">C:\work\data\SLNET\SLNET_MATLABCentral\17238\Simscape_Exercises_R19a\Ex_03d\Ex_3d_Soln\ratchet_leadscrew_03.slx</t>
  </si>
  <si>
    <t xml:space="preserve">C:\tmp\obfmodels\o1816.slx</t>
  </si>
  <si>
    <t xml:space="preserve">C:\work\data\SLNET\SLNET_MATLABCentral\17238\Simscape_Exercises_R19a\Ex_03d\Ex_3d_Soln\ratchet_leadscrew_04.slx</t>
  </si>
  <si>
    <t xml:space="preserve">C:\tmp\obfmodels\o1817.slx</t>
  </si>
  <si>
    <t xml:space="preserve">C:\work\data\SLNET\SLNET_MATLABCentral\17238\Simscape_Exercises_R19a\Ex_04a\Ex_4a_Soln\hyd_actuation_01.slx</t>
  </si>
  <si>
    <t xml:space="preserve">C:\tmp\obfmodels\o1818.slx</t>
  </si>
  <si>
    <t xml:space="preserve">C:\work\data\SLNET\SLNET_MATLABCentral\17238\Simscape_Exercises_R19a\Ex_04a\Ex_4a_Soln\hyd_actuation_02.slx</t>
  </si>
  <si>
    <t xml:space="preserve">C:\tmp\obfmodels\o1819.slx</t>
  </si>
  <si>
    <t xml:space="preserve">C:\work\data\SLNET\SLNET_MATLABCentral\17238\Simscape_Exercises_R19a\Ex_04a\Ex_4a_Soln\hyd_actuation_03.slx</t>
  </si>
  <si>
    <t xml:space="preserve">C:\tmp\obfmodels\o1820.slx</t>
  </si>
  <si>
    <t xml:space="preserve">C:\work\data\SLNET\SLNET_MATLABCentral\17238\Simscape_Exercises_R19a\Ex_04a\Ex_4a_Soln\hyd_actuation_04.slx</t>
  </si>
  <si>
    <t xml:space="preserve">C:\tmp\obfmodels\o1821.slx</t>
  </si>
  <si>
    <t xml:space="preserve">C:\work\data\SLNET\SLNET_MATLABCentral\17238\Simscape_Exercises_R19a\Ex_04a\Ex_4a_Soln\hyd_actuation_05.slx</t>
  </si>
  <si>
    <t xml:space="preserve">C:\tmp\obfmodels\o1822.slx</t>
  </si>
  <si>
    <t xml:space="preserve">C:\work\data\SLNET\SLNET_MATLABCentral\17238\Simscape_Exercises_R19a\Ex_05a\Ex_5a_Soln\dcmotor_driver_01.slx</t>
  </si>
  <si>
    <t xml:space="preserve">C:\tmp\obfmodels\o1823.slx</t>
  </si>
  <si>
    <t xml:space="preserve">C:\work\data\SLNET\SLNET_MATLABCentral\17238\Simscape_Exercises_R19a\Ex_05a\Ex_5a_Soln\dcmotor_driver_02.slx</t>
  </si>
  <si>
    <t xml:space="preserve">C:\tmp\obfmodels\o1824.slx</t>
  </si>
  <si>
    <t xml:space="preserve">C:\work\data\SLNET\SLNET_MATLABCentral\17238\Simscape_Exercises_R19a\Ex_05a\Ex_5a_Soln\dcmotor_driver_03.slx</t>
  </si>
  <si>
    <t xml:space="preserve">C:\tmp\obfmodels\o1825.slx</t>
  </si>
  <si>
    <t xml:space="preserve">C:\work\data\SLNET\SLNET_MATLABCentral\17238\Simscape_Exercises_R19a\Ex_05a\Ex_5a_Soln\dcmotor_driver_04.slx</t>
  </si>
  <si>
    <t xml:space="preserve">C:\tmp\obfmodels\o1826.slx</t>
  </si>
  <si>
    <t xml:space="preserve">C:\work\data\SLNET\SLNET_MATLABCentral\17238\Simscape_Exercises_R19a\Ex_05a\Ex_5a_Soln\dcmotor_driver_05.slx</t>
  </si>
  <si>
    <t xml:space="preserve">C:\tmp\obfmodels\o1827.slx</t>
  </si>
  <si>
    <t xml:space="preserve">C:\work\data\SLNET\SLNET_MATLABCentral\17238\Simscape_Exercises_R19a\Ex_05a\Ex_5a_Soln\dcmotor_driver_06.slx</t>
  </si>
  <si>
    <t xml:space="preserve">C:\tmp\obfmodels\o1828.slx</t>
  </si>
  <si>
    <t xml:space="preserve">C:\work\data\SLNET\SLNET_MATLABCentral\17238\Simscape_Exercises_R19a\Ex_05a\Ex_5a_Soln\dcmotor_driver_07.slx</t>
  </si>
  <si>
    <t xml:space="preserve">C:\tmp\obfmodels\o1829.slx</t>
  </si>
  <si>
    <t xml:space="preserve">C:\work\data\SLNET\SLNET_MATLABCentral\17238\Simscape_Exercises_R19a\Ex_05a\Ex_5a_Soln\dcmotor_driver_08.slx</t>
  </si>
  <si>
    <t xml:space="preserve">C:\tmp\obfmodels\o1830.slx</t>
  </si>
  <si>
    <t xml:space="preserve">C:\work\data\SLNET\SLNET_MATLABCentral\17238\Simscape_Exercises_R19a\Ex_06a\Ex_6a_Soln\asmmotor_pwm_01.slx</t>
  </si>
  <si>
    <t xml:space="preserve">C:\tmp\obfmodels\o1831.slx</t>
  </si>
  <si>
    <t xml:space="preserve">C:\work\data\SLNET\SLNET_MATLABCentral\17238\Simscape_Exercises_R19a\Ex_06a\Ex_6a_Soln\asmmotor_pwm_02.slx</t>
  </si>
  <si>
    <t xml:space="preserve">C:\tmp\obfmodels\o1832.slx</t>
  </si>
  <si>
    <t xml:space="preserve">C:\work\data\SLNET\SLNET_MATLABCentral\17238\Simscape_Exercises_R19a\Ex_06a\Ex_6a_Soln\asmmotor_pwm_03.slx</t>
  </si>
  <si>
    <t xml:space="preserve">C:\tmp\obfmodels\o1833.slx</t>
  </si>
  <si>
    <t xml:space="preserve">C:\work\data\SLNET\SLNET_MATLABCentral\17238\Simscape_Exercises_R19a\Ex_06a\Ex_6a_Soln\asmmotor_pwm_04.slx</t>
  </si>
  <si>
    <t xml:space="preserve">C:\tmp\obfmodels\o1834.slx</t>
  </si>
  <si>
    <t xml:space="preserve">C:\work\data\SLNET\SLNET_MATLABCentral\17238\Simscape_Exercises_R19a\Ex_06a\Ex_6a_Soln\asmmotor_pwm_05.slx</t>
  </si>
  <si>
    <t xml:space="preserve">C:\tmp\obfmodels\o1835.slx</t>
  </si>
  <si>
    <t xml:space="preserve">C:\work\data\SLNET\SLNET_MATLABCentral\17238\Simscape_Exercises_R19a\Ex_07a\mycustom_springs_START.slx</t>
  </si>
  <si>
    <t xml:space="preserve">C:\tmp\obfmodels\o1836.slx</t>
  </si>
  <si>
    <t xml:space="preserve">C:\work\data\SLNET\SLNET_MATLABCentral\17238\Simscape_Exercises_R19a\Ex_07a\Ex_07a_Soln\custom_springs_1.slx</t>
  </si>
  <si>
    <t xml:space="preserve">C:\tmp\obfmodels\o1837.slx</t>
  </si>
  <si>
    <t xml:space="preserve">C:\work\data\SLNET\SLNET_MATLABCentral\17238\Simscape_Exercises_R19a\Ex_07a\Ex_07a_Soln\custom_springs_2.slx</t>
  </si>
  <si>
    <t xml:space="preserve">C:\tmp\obfmodels\o1838.slx</t>
  </si>
  <si>
    <t xml:space="preserve">C:\work\data\SLNET\SLNET_MATLABCentral\17238\Simscape_Exercises_R19a\Ex_07a\Ex_07a_Soln\custom_springs_3.slx</t>
  </si>
  <si>
    <t xml:space="preserve">C:\tmp\obfmodels\o1839.slx</t>
  </si>
  <si>
    <t xml:space="preserve">C:\work\data\SLNET\SLNET_MATLABCentral\17238\Simscape_Exercises_R19a\Ex_07a\Ex_07a_Soln\custom_springs_4.slx</t>
  </si>
  <si>
    <t xml:space="preserve">C:\tmp\obfmodels\o1840.slx</t>
  </si>
  <si>
    <t xml:space="preserve">C:\work\data\SLNET\SLNET_MATLABCentral\17238\Simscape_Exercises_R19a\Ex_07a\Ex_07a_Soln\custom_springs_5.slx</t>
  </si>
  <si>
    <t xml:space="preserve">C:\tmp\obfmodels\o1841.slx</t>
  </si>
  <si>
    <t xml:space="preserve">C:\work\data\SLNET\SLNET_MATLABCentral\17238\Simscape_Exercises_R19a\Ex_07a\Ex_07a_Soln\custom_springs_6.slx</t>
  </si>
  <si>
    <t xml:space="preserve">C:\tmp\obfmodels\o1842.slx</t>
  </si>
  <si>
    <t xml:space="preserve">C:\work\data\SLNET\SLNET_MATLABCentral\17238\Simscape_Exercises_R19a\Ex_07a\Ex_07a_Soln\custom_springs_ALL.slx</t>
  </si>
  <si>
    <t xml:space="preserve">C:\tmp\obfmodels\o1843.slx</t>
  </si>
  <si>
    <t xml:space="preserve">C:\work\data\SLNET\SLNET_MATLABCentral\25752\Wind_Turbine_Model_R13a\Wind_Turbine.slx</t>
  </si>
  <si>
    <t xml:space="preserve">C:\tmp\obfmodels\o1844.slx</t>
  </si>
  <si>
    <t xml:space="preserve">Fri Feb 15 22:17:45 2013</t>
  </si>
  <si>
    <t xml:space="preserve">C:\work\data\SLNET\SLNET_MATLABCentral\25752\Wind_Turbine_Model_R13a\Libraries\Blades\Blades_Lib.slx</t>
  </si>
  <si>
    <t xml:space="preserve">C:\tmp\obfmodels\o1845.slx</t>
  </si>
  <si>
    <t xml:space="preserve">Fri Feb 15 16:32:17 2013</t>
  </si>
  <si>
    <t xml:space="preserve">C:\work\data\SLNET\SLNET_MATLABCentral\25752\Wind_Turbine_Model_R13a\Libraries\Blades\Blades_Testrig.slx</t>
  </si>
  <si>
    <t xml:space="preserve">C:\tmp\obfmodels\o1846.slx</t>
  </si>
  <si>
    <t xml:space="preserve">Fri Feb 15 16:32:20 2013</t>
  </si>
  <si>
    <t xml:space="preserve">C:\work\data\SLNET\SLNET_MATLABCentral\25752\Wind_Turbine_Model_R13a\Libraries\Blades\Flex_Blades\Wind_Turbine_Flexible_Blades.slx</t>
  </si>
  <si>
    <t xml:space="preserve">C:\tmp\obfmodels\o1847.slx</t>
  </si>
  <si>
    <t xml:space="preserve">Fri Feb 15 16:32:22 2013</t>
  </si>
  <si>
    <t xml:space="preserve">C:\work\data\SLNET\SLNET_MATLABCentral\25752\Wind_Turbine_Model_R13a\Libraries\Blades\Flex_Blades\Libraries\Flex_Cantilever_Element_Lib.slx</t>
  </si>
  <si>
    <t xml:space="preserve">C:\tmp\obfmodels\o1848.slx</t>
  </si>
  <si>
    <t xml:space="preserve">Fri Feb 15 16:32:24 2013</t>
  </si>
  <si>
    <t xml:space="preserve">C:\work\data\SLNET\SLNET_MATLABCentral\25752\Wind_Turbine_Model_R13a\Libraries\Blades\Flex_Blades\Libraries\Flex_Cantilever_Lib.slx</t>
  </si>
  <si>
    <t xml:space="preserve">C:\work\data\SLNET\SLNET_MATLABCentral\25752\Wind_Turbine_Model_R13a\Libraries\Brakes\Brakes_Lib.slx</t>
  </si>
  <si>
    <t xml:space="preserve">C:\tmp\obfmodels\o1850.slx</t>
  </si>
  <si>
    <t xml:space="preserve">Fri Feb 15 16:32:27 2013</t>
  </si>
  <si>
    <t xml:space="preserve">C:\work\data\SLNET\SLNET_MATLABCentral\25752\Wind_Turbine_Model_R13a\Libraries\Environment\Inputs_Set_Busses_Testrig.slx</t>
  </si>
  <si>
    <t xml:space="preserve">C:\tmp\obfmodels\o1851.slx</t>
  </si>
  <si>
    <t xml:space="preserve">Fri Feb 15 16:32:29 2013</t>
  </si>
  <si>
    <t xml:space="preserve">C:\work\data\SLNET\SLNET_MATLABCentral\25752\Wind_Turbine_Model_R13a\Libraries\Environment\Turbine_Input_Lib.slx</t>
  </si>
  <si>
    <t xml:space="preserve">C:\tmp\obfmodels\o1852.slx</t>
  </si>
  <si>
    <t xml:space="preserve">C:\work\data\SLNET\SLNET_MATLABCentral\25752\Wind_Turbine_Model_R13a\Libraries\Environment\Wind_Lib.slx</t>
  </si>
  <si>
    <t xml:space="preserve">C:\tmp\obfmodels\o1853.slx</t>
  </si>
  <si>
    <t xml:space="preserve">Fri Feb 15 16:32:31 2013</t>
  </si>
  <si>
    <t xml:space="preserve">C:\work\data\SLNET\SLNET_MATLABCentral\25752\Wind_Turbine_Model_R13a\Libraries\Environment\Wind_Testrig.slx</t>
  </si>
  <si>
    <t xml:space="preserve">C:\tmp\obfmodels\o1854.slx</t>
  </si>
  <si>
    <t xml:space="preserve">Fri Feb 15 16:32:35 2013</t>
  </si>
  <si>
    <t xml:space="preserve">C:\work\data\SLNET\SLNET_MATLABCentral\25752\Wind_Turbine_Model_R13a\Libraries\Geartrain\Geartrain_Lib.slx</t>
  </si>
  <si>
    <t xml:space="preserve">C:\tmp\obfmodels\o1855.slx</t>
  </si>
  <si>
    <t xml:space="preserve">Fri Feb 15 16:32:38 2013</t>
  </si>
  <si>
    <t xml:space="preserve">C:\work\data\SLNET\SLNET_MATLABCentral\25752\Wind_Turbine_Model_R13a\Libraries\Geartrain\Geartrain_Testrig.slx</t>
  </si>
  <si>
    <t xml:space="preserve">C:\tmp\obfmodels\o1856.slx</t>
  </si>
  <si>
    <t xml:space="preserve">Fri Feb 15 16:32:42 2013</t>
  </si>
  <si>
    <t xml:space="preserve">C:\work\data\SLNET\SLNET_MATLABCentral\25752\Wind_Turbine_Model_R13a\Libraries\Generator\Generator_Lib.slx</t>
  </si>
  <si>
    <t xml:space="preserve">C:\tmp\obfmodels\o1857.slx</t>
  </si>
  <si>
    <t xml:space="preserve">Fri Feb 15 16:32:46 2013</t>
  </si>
  <si>
    <t xml:space="preserve">C:\work\data\SLNET\SLNET_MATLABCentral\25752\Wind_Turbine_Model_R13a\Libraries\Generator\Generator_Testrig.slx</t>
  </si>
  <si>
    <t xml:space="preserve">C:\tmp\obfmodels\o1858.slx</t>
  </si>
  <si>
    <t xml:space="preserve">Fri Feb 15 16:32:52 2013</t>
  </si>
  <si>
    <t xml:space="preserve">C:\work\data\SLNET\SLNET_MATLABCentral\25752\Wind_Turbine_Model_R13a\Libraries\Main_Controller\Main_Controller_Lib.slx</t>
  </si>
  <si>
    <t xml:space="preserve">C:\tmp\obfmodels\o1859.slx</t>
  </si>
  <si>
    <t xml:space="preserve">Fri Feb 15 16:32:53 2013</t>
  </si>
  <si>
    <t xml:space="preserve">C:\work\data\SLNET\SLNET_MATLABCentral\25752\Wind_Turbine_Model_R13a\Libraries\Main_Controller\Turbine_State_Machine_Lib.slx</t>
  </si>
  <si>
    <t xml:space="preserve">C:\tmp\obfmodels\o1860.slx</t>
  </si>
  <si>
    <t xml:space="preserve">C:\work\data\SLNET\SLNET_MATLABCentral\25752\Wind_Turbine_Model_R13a\Libraries\Main_Controller\Turbine_State_Machine_Testrig.slx</t>
  </si>
  <si>
    <t xml:space="preserve">C:\tmp\obfmodels\o1861.slx</t>
  </si>
  <si>
    <t xml:space="preserve">Fri Feb 15 16:32:54 2013</t>
  </si>
  <si>
    <t xml:space="preserve">C:\work\data\SLNET\SLNET_MATLABCentral\25752\Wind_Turbine_Model_R13a\Libraries\Nacelle\Hub_Axis_Lib.slx</t>
  </si>
  <si>
    <t xml:space="preserve">C:\tmp\obfmodels\o1862.slx</t>
  </si>
  <si>
    <t xml:space="preserve">Fri Feb 15 16:32:56 2013</t>
  </si>
  <si>
    <t xml:space="preserve">C:\work\data\SLNET\SLNET_MATLABCentral\25752\Wind_Turbine_Model_R13a\Libraries\Pitch_Actuation\Hydraulic_Actuator_Lib.slx</t>
  </si>
  <si>
    <t xml:space="preserve">C:\tmp\obfmodels\o1863.slx</t>
  </si>
  <si>
    <t xml:space="preserve">Fri Feb 15 16:32:59 2013</t>
  </si>
  <si>
    <t xml:space="preserve">C:\work\data\SLNET\SLNET_MATLABCentral\25752\Wind_Turbine_Model_R13a\Libraries\Pitch_Actuation\Pitch_Actuation_Hydraulic_Testrig.slx</t>
  </si>
  <si>
    <t xml:space="preserve">C:\tmp\obfmodels\o1864.slx</t>
  </si>
  <si>
    <t xml:space="preserve">Fri Feb 15 22:28:59 2013</t>
  </si>
  <si>
    <t xml:space="preserve">C:\work\data\SLNET\SLNET_MATLABCentral\25752\Wind_Turbine_Model_R13a\Libraries\Pitch_Actuation\Pitch_Actuation_Lib.slx</t>
  </si>
  <si>
    <t xml:space="preserve">C:\tmp\obfmodels\o1865.slx</t>
  </si>
  <si>
    <t xml:space="preserve">Fri Feb 15 16:33:07 2013</t>
  </si>
  <si>
    <t xml:space="preserve">C:\work\data\SLNET\SLNET_MATLABCentral\25752\Wind_Turbine_Model_R13a\Libraries\Pitch_Actuation\Pitch_Actuation_Linkage.slx</t>
  </si>
  <si>
    <t xml:space="preserve">C:\tmp\obfmodels\o1866.slx</t>
  </si>
  <si>
    <t xml:space="preserve">Fri Feb 15 22:26:33 2013</t>
  </si>
  <si>
    <t xml:space="preserve">C:\work\data\SLNET\SLNET_MATLABCentral\25752\Wind_Turbine_Model_R13a\Libraries\Pitch_Actuation\Pitch_Actuation_Linkage_Lib.slx</t>
  </si>
  <si>
    <t xml:space="preserve">C:\tmp\obfmodels\o1867.slx</t>
  </si>
  <si>
    <t xml:space="preserve">Fri Feb 15 16:33:11 2013</t>
  </si>
  <si>
    <t xml:space="preserve">C:\work\data\SLNET\SLNET_MATLABCentral\25752\Wind_Turbine_Model_R13a\Libraries\Pitch_Actuation\Pitch_System_Lib.slx</t>
  </si>
  <si>
    <t xml:space="preserve">C:\tmp\obfmodels\o1868.slx</t>
  </si>
  <si>
    <t xml:space="preserve">Fri Feb 15 16:33:21 2013</t>
  </si>
  <si>
    <t xml:space="preserve">C:\work\data\SLNET\SLNET_MATLABCentral\25752\Wind_Turbine_Model_R13a\Libraries\Pitch_Controller\Pitch_Control_Hydraulic_Testrig.slx</t>
  </si>
  <si>
    <t xml:space="preserve">C:\tmp\obfmodels\o1869.slx</t>
  </si>
  <si>
    <t xml:space="preserve">Fri Feb 15 22:39:29 2013</t>
  </si>
  <si>
    <t xml:space="preserve">C:\work\data\SLNET\SLNET_MATLABCentral\25752\Wind_Turbine_Model_R13a\Libraries\Pitch_Controller\Pitch_Control_Ideal_Testrig.slx</t>
  </si>
  <si>
    <t xml:space="preserve">C:\tmp\obfmodels\o1870.slx</t>
  </si>
  <si>
    <t xml:space="preserve">Fri Feb 15 22:28:24 2013</t>
  </si>
  <si>
    <t xml:space="preserve">C:\work\data\SLNET\SLNET_MATLABCentral\25752\Wind_Turbine_Model_R13a\Libraries\Pitch_Controller\Pitch_Controller_Lib.slx</t>
  </si>
  <si>
    <t xml:space="preserve">C:\tmp\obfmodels\o1871.slx</t>
  </si>
  <si>
    <t xml:space="preserve">Fri Feb 15 16:33:31 2013</t>
  </si>
  <si>
    <t xml:space="preserve">C:\work\data\SLNET\SLNET_MATLABCentral\25752\Wind_Turbine_Model_R13a\Libraries\Tower\Tower.slx</t>
  </si>
  <si>
    <t xml:space="preserve">C:\tmp\obfmodels\o1872.slx</t>
  </si>
  <si>
    <t xml:space="preserve">Fri Feb 15 16:33:39 2013</t>
  </si>
  <si>
    <t xml:space="preserve">C:\work\data\SLNET\SLNET_MATLABCentral\25752\Wind_Turbine_Model_R13a\Libraries\Yaw_Actuation\Yaw_Actuation_Lib.slx</t>
  </si>
  <si>
    <t xml:space="preserve">C:\tmp\obfmodels\o1873.slx</t>
  </si>
  <si>
    <t xml:space="preserve">Fri Feb 15 16:34:23 2013</t>
  </si>
  <si>
    <t xml:space="preserve">C:\work\data\SLNET\SLNET_MATLABCentral\25752\Wind_Turbine_Model_R13a\Libraries\Yaw_Actuation\Yaw_Actuation_Testrig.slx</t>
  </si>
  <si>
    <t xml:space="preserve">C:\tmp\obfmodels\o1874.slx</t>
  </si>
  <si>
    <t xml:space="preserve">Fri Feb 15 16:34:26 2013</t>
  </si>
  <si>
    <t xml:space="preserve">C:\work\data\SLNET\SLNET_MATLABCentral\25752\Wind_Turbine_Model_R13a\Libraries\Yaw_Actuation\Yaw_Gearbox_Lib.slx</t>
  </si>
  <si>
    <t xml:space="preserve">C:\tmp\obfmodels\o1875.slx</t>
  </si>
  <si>
    <t xml:space="preserve">Fri Feb 15 16:34:28 2013</t>
  </si>
  <si>
    <t xml:space="preserve">C:\work\data\SLNET\SLNET_MATLABCentral\25752\Wind_Turbine_Model_R13a\Libraries\Yaw_Actuation\Yaw_Gearbox_Testrig.slx</t>
  </si>
  <si>
    <t xml:space="preserve">C:\tmp\obfmodels\o1876.slx</t>
  </si>
  <si>
    <t xml:space="preserve">Fri Feb 15 16:34:31 2013</t>
  </si>
  <si>
    <t xml:space="preserve">C:\work\data\SLNET\SLNET_MATLABCentral\25752\Wind_Turbine_Model_R13a\Libraries\Yaw_Actuation\Yaw_Ideal_Actuator_Lib.slx</t>
  </si>
  <si>
    <t xml:space="preserve">C:\tmp\obfmodels\o1877.slx</t>
  </si>
  <si>
    <t xml:space="preserve">C:\work\data\SLNET\SLNET_MATLABCentral\25752\Wind_Turbine_Model_R13a\Libraries\Yaw_Actuation\Yaw_Ideal_Motor_Lib.slx</t>
  </si>
  <si>
    <t xml:space="preserve">C:\tmp\obfmodels\o1878.slx</t>
  </si>
  <si>
    <t xml:space="preserve">Fri Feb 15 16:34:33 2013</t>
  </si>
  <si>
    <t xml:space="preserve">C:\work\data\SLNET\SLNET_MATLABCentral\25752\Wind_Turbine_Model_R13a\Libraries\Yaw_Actuation\Yaw_Motor_Lib.slx</t>
  </si>
  <si>
    <t xml:space="preserve">C:\tmp\obfmodels\o1879.slx</t>
  </si>
  <si>
    <t xml:space="preserve">Fri Feb 15 16:34:36 2013</t>
  </si>
  <si>
    <t xml:space="preserve">C:\work\data\SLNET\SLNET_MATLABCentral\25752\Wind_Turbine_Model_R13a\Libraries\Yaw_Actuation\Yaw_System_Lib.slx</t>
  </si>
  <si>
    <t xml:space="preserve">C:\tmp\obfmodels\o1880.slx</t>
  </si>
  <si>
    <t xml:space="preserve">Fri Feb 15 16:34:40 2013</t>
  </si>
  <si>
    <t xml:space="preserve">C:\work\data\SLNET\SLNET_MATLABCentral\25752\Wind_Turbine_Model_R13a\Libraries\Yaw_Controller\Yaw_Controller_Lib.slx</t>
  </si>
  <si>
    <t xml:space="preserve">C:\tmp\obfmodels\o1881.slx</t>
  </si>
  <si>
    <t xml:space="preserve">Fri Feb 15 16:34:41 2013</t>
  </si>
  <si>
    <t xml:space="preserve">C:\work\data\SLNET\SLNET_MATLABCentral\25752\Wind_Turbine_Model_R13a\Local_Solver\Full_Turbine\Wind_Turbine_rt.slx</t>
  </si>
  <si>
    <t xml:space="preserve">C:\tmp\obfmodels\o1882.slx</t>
  </si>
  <si>
    <t xml:space="preserve">Fri Feb 15 16:34:56 2013</t>
  </si>
  <si>
    <t xml:space="preserve">C:\work\data\SLNET\SLNET_MATLABCentral\25752\Wind_Turbine_Model_R13a\Local_Solver\Pitch_System\Pitch_Actuation_Hydraulic_Testrig_rt.slx</t>
  </si>
  <si>
    <t xml:space="preserve">C:\tmp\obfmodels\o1883.slx</t>
  </si>
  <si>
    <t xml:space="preserve">Fri Feb 15 23:20:13 2013</t>
  </si>
  <si>
    <t xml:space="preserve">C:\work\data\SLNET\SLNET_MATLABCentral\25752\Wind_Turbine_Model_R13a\PCT\Pitch_Actuation_Hydraulic_Testrig_PCT.slx</t>
  </si>
  <si>
    <t xml:space="preserve">C:\tmp\obfmodels\o1884.slx</t>
  </si>
  <si>
    <t xml:space="preserve">Fri Feb 15 22:33:08 2013</t>
  </si>
  <si>
    <t xml:space="preserve">C:\work\data\SLNET\SLNET_MATLABCentral\25752\Wind_Turbine_Model_R16b\Wind_Turbine.slx</t>
  </si>
  <si>
    <t xml:space="preserve">C:\tmp\obfmodels\o1885.slx</t>
  </si>
  <si>
    <t xml:space="preserve">Wed Sep 14 12:13:30 2016</t>
  </si>
  <si>
    <t xml:space="preserve">C:\work\data\SLNET\SLNET_MATLABCentral\25752\Wind_Turbine_Model_R16b\Libraries\Blades\Blades_Lib.slx</t>
  </si>
  <si>
    <t xml:space="preserve">C:\tmp\obfmodels\o1886.slx</t>
  </si>
  <si>
    <t xml:space="preserve">Tue Aug 09 12:46:55 2016</t>
  </si>
  <si>
    <t xml:space="preserve">C:\work\data\SLNET\SLNET_MATLABCentral\25752\Wind_Turbine_Model_R16b\Libraries\Blades\Blades_Testrig.slx</t>
  </si>
  <si>
    <t xml:space="preserve">C:\tmp\obfmodels\o1887.slx</t>
  </si>
  <si>
    <t xml:space="preserve">Tue Aug 09 12:47:04 2016</t>
  </si>
  <si>
    <t xml:space="preserve">C:\work\data\SLNET\SLNET_MATLABCentral\25752\Wind_Turbine_Model_R16b\Libraries\Blades\Flex_Blades\Wind_Turbine_Flexible_Blades.slx</t>
  </si>
  <si>
    <t xml:space="preserve">C:\tmp\obfmodels\o1888.slx</t>
  </si>
  <si>
    <t xml:space="preserve">Tue Aug 09 12:47:09 2016</t>
  </si>
  <si>
    <t xml:space="preserve">C:\work\data\SLNET\SLNET_MATLABCentral\25752\Wind_Turbine_Model_R16b\Libraries\Blades\Flex_Blades\Libraries\Flex_Cantilever_Element_Lib.slx</t>
  </si>
  <si>
    <t xml:space="preserve">C:\tmp\obfmodels\o1889.slx</t>
  </si>
  <si>
    <t xml:space="preserve">Tue Aug 09 12:47:11 2016</t>
  </si>
  <si>
    <t xml:space="preserve">C:\work\data\SLNET\SLNET_MATLABCentral\25752\Wind_Turbine_Model_R16b\Libraries\Blades\Flex_Blades\Libraries\Flex_Cantilever_Lib.slx</t>
  </si>
  <si>
    <t xml:space="preserve">C:\work\data\SLNET\SLNET_MATLABCentral\25752\Wind_Turbine_Model_R16b\Libraries\Brakes\Brakes_Lib.slx</t>
  </si>
  <si>
    <t xml:space="preserve">C:\tmp\obfmodels\o1891.slx</t>
  </si>
  <si>
    <t xml:space="preserve">Tue Aug 09 12:47:18 2016</t>
  </si>
  <si>
    <t xml:space="preserve">C:\work\data\SLNET\SLNET_MATLABCentral\25752\Wind_Turbine_Model_R16b\Libraries\Environment\Inputs_Set_Busses_Testrig.slx</t>
  </si>
  <si>
    <t xml:space="preserve">C:\tmp\obfmodels\o1892.slx</t>
  </si>
  <si>
    <t xml:space="preserve">Tue Aug 09 12:47:20 2016</t>
  </si>
  <si>
    <t xml:space="preserve">C:\work\data\SLNET\SLNET_MATLABCentral\25752\Wind_Turbine_Model_R16b\Libraries\Environment\Turbine_Input_Lib.slx</t>
  </si>
  <si>
    <t xml:space="preserve">C:\tmp\obfmodels\o1893.slx</t>
  </si>
  <si>
    <t xml:space="preserve">Tue Aug 09 12:47:21 2016</t>
  </si>
  <si>
    <t xml:space="preserve">C:\work\data\SLNET\SLNET_MATLABCentral\25752\Wind_Turbine_Model_R16b\Libraries\Environment\Wind_Lib.slx</t>
  </si>
  <si>
    <t xml:space="preserve">C:\tmp\obfmodels\o1894.slx</t>
  </si>
  <si>
    <t xml:space="preserve">Tue Aug 09 12:47:24 2016</t>
  </si>
  <si>
    <t xml:space="preserve">C:\work\data\SLNET\SLNET_MATLABCentral\25752\Wind_Turbine_Model_R16b\Libraries\Environment\Wind_Testrig.slx</t>
  </si>
  <si>
    <t xml:space="preserve">C:\tmp\obfmodels\o1895.slx</t>
  </si>
  <si>
    <t xml:space="preserve">Tue Aug 09 12:47:30 2016</t>
  </si>
  <si>
    <t xml:space="preserve">C:\work\data\SLNET\SLNET_MATLABCentral\25752\Wind_Turbine_Model_R16b\Libraries\Geartrain\Geartrain_Lib.slx</t>
  </si>
  <si>
    <t xml:space="preserve">C:\tmp\obfmodels\o1896.slx</t>
  </si>
  <si>
    <t xml:space="preserve">Tue Aug 09 12:47:33 2016</t>
  </si>
  <si>
    <t xml:space="preserve">C:\work\data\SLNET\SLNET_MATLABCentral\25752\Wind_Turbine_Model_R16b\Libraries\Geartrain\Geartrain_Testrig.slx</t>
  </si>
  <si>
    <t xml:space="preserve">C:\tmp\obfmodels\o1897.slx</t>
  </si>
  <si>
    <t xml:space="preserve">Tue Aug 09 12:47:36 2016</t>
  </si>
  <si>
    <t xml:space="preserve">C:\work\data\SLNET\SLNET_MATLABCentral\25752\Wind_Turbine_Model_R16b\Libraries\Generator\Generator_Lib.slx</t>
  </si>
  <si>
    <t xml:space="preserve">C:\tmp\obfmodels\o1898.slx</t>
  </si>
  <si>
    <t xml:space="preserve">Tue Aug 09 12:47:40 2016</t>
  </si>
  <si>
    <t xml:space="preserve">C:\work\data\SLNET\SLNET_MATLABCentral\25752\Wind_Turbine_Model_R16b\Libraries\Generator\Generator_Testrig.slx</t>
  </si>
  <si>
    <t xml:space="preserve">C:\tmp\obfmodels\o1899.slx</t>
  </si>
  <si>
    <t xml:space="preserve">Wed Aug 31 23:06:14 2016</t>
  </si>
  <si>
    <t xml:space="preserve">C:\work\data\SLNET\SLNET_MATLABCentral\25752\Wind_Turbine_Model_R16b\Libraries\Main_Controller\Main_Controller_Lib.slx</t>
  </si>
  <si>
    <t xml:space="preserve">C:\tmp\obfmodels\o1900.slx</t>
  </si>
  <si>
    <t xml:space="preserve">Tue Aug 09 12:47:48 2016</t>
  </si>
  <si>
    <t xml:space="preserve">C:\work\data\SLNET\SLNET_MATLABCentral\25752\Wind_Turbine_Model_R16b\Libraries\Main_Controller\Turbine_State_Machine_Lib.slx</t>
  </si>
  <si>
    <t xml:space="preserve">C:\tmp\obfmodels\o1901.slx</t>
  </si>
  <si>
    <t xml:space="preserve">Tue Aug 09 12:47:50 2016</t>
  </si>
  <si>
    <t xml:space="preserve">C:\work\data\SLNET\SLNET_MATLABCentral\25752\Wind_Turbine_Model_R16b\Libraries\Main_Controller\Turbine_State_Machine_Testrig.slx</t>
  </si>
  <si>
    <t xml:space="preserve">C:\tmp\obfmodels\o1902.slx</t>
  </si>
  <si>
    <t xml:space="preserve">Tue Aug 09 12:47:52 2016</t>
  </si>
  <si>
    <t xml:space="preserve">C:\work\data\SLNET\SLNET_MATLABCentral\25752\Wind_Turbine_Model_R16b\Libraries\Main_Controller\SLDV\ControlLogic.slx</t>
  </si>
  <si>
    <t xml:space="preserve">C:\tmp\obfmodels\o1903.slx</t>
  </si>
  <si>
    <t xml:space="preserve">Tue Aug 09 12:47:54 2016</t>
  </si>
  <si>
    <t xml:space="preserve">C:\work\data\SLNET\SLNET_MATLABCentral\25752\Wind_Turbine_Model_R16b\Libraries\Main_Controller\SLDV\ControlLogic_Ports.slx</t>
  </si>
  <si>
    <t xml:space="preserve">C:\tmp\obfmodels\o1904.slx</t>
  </si>
  <si>
    <t xml:space="preserve">Tue Aug 09 12:47:55 2016</t>
  </si>
  <si>
    <t xml:space="preserve">C:\work\data\SLNET\SLNET_MATLABCentral\25752\Wind_Turbine_Model_R16b\Libraries\Main_Controller\SLDV\ControlLogic_Testrig.slx</t>
  </si>
  <si>
    <t xml:space="preserve">C:\tmp\obfmodels\o1905.slx</t>
  </si>
  <si>
    <t xml:space="preserve">Tue Aug 09 12:47:58 2016</t>
  </si>
  <si>
    <t xml:space="preserve">C:\work\data\SLNET\SLNET_MATLABCentral\25752\Wind_Turbine_Model_R16b\Libraries\Nacelle\Hub_Axis_Lib.slx</t>
  </si>
  <si>
    <t xml:space="preserve">C:\tmp\obfmodels\o1906.slx</t>
  </si>
  <si>
    <t xml:space="preserve">Tue Aug 09 12:48:00 2016</t>
  </si>
  <si>
    <t xml:space="preserve">C:\work\data\SLNET\SLNET_MATLABCentral\25752\Wind_Turbine_Model_R16b\Libraries\Pitch_Actuation\Hydraulic_Actuator_Lib.slx</t>
  </si>
  <si>
    <t xml:space="preserve">C:\tmp\obfmodels\o1907.slx</t>
  </si>
  <si>
    <t xml:space="preserve">Wed Aug 31 13:50:22 2016</t>
  </si>
  <si>
    <t xml:space="preserve">C:\work\data\SLNET\SLNET_MATLABCentral\25752\Wind_Turbine_Model_R16b\Libraries\Pitch_Actuation\Pitch_Actuation_Hydraulic_Testrig.slx</t>
  </si>
  <si>
    <t xml:space="preserve">C:\tmp\obfmodels\o1908.slx</t>
  </si>
  <si>
    <t xml:space="preserve">Wed Aug 31 23:00:15 2016</t>
  </si>
  <si>
    <t xml:space="preserve">C:\work\data\SLNET\SLNET_MATLABCentral\25752\Wind_Turbine_Model_R16b\Libraries\Pitch_Actuation\Pitch_Actuation_Lib.slx</t>
  </si>
  <si>
    <t xml:space="preserve">C:\tmp\obfmodels\o1909.slx</t>
  </si>
  <si>
    <t xml:space="preserve">Tue Aug 09 12:48:10 2016</t>
  </si>
  <si>
    <t xml:space="preserve">C:\work\data\SLNET\SLNET_MATLABCentral\25752\Wind_Turbine_Model_R16b\Libraries\Pitch_Actuation\Pitch_Actuation_Linkage.slx</t>
  </si>
  <si>
    <t xml:space="preserve">C:\tmp\obfmodels\o1910.slx</t>
  </si>
  <si>
    <t xml:space="preserve">Tue Aug 09 12:48:14 2016</t>
  </si>
  <si>
    <t xml:space="preserve">C:\work\data\SLNET\SLNET_MATLABCentral\25752\Wind_Turbine_Model_R16b\Libraries\Pitch_Actuation\Pitch_Actuation_Linkage_Lib.slx</t>
  </si>
  <si>
    <t xml:space="preserve">C:\tmp\obfmodels\o1911.slx</t>
  </si>
  <si>
    <t xml:space="preserve">Tue Aug 09 12:48:16 2016</t>
  </si>
  <si>
    <t xml:space="preserve">C:\work\data\SLNET\SLNET_MATLABCentral\25752\Wind_Turbine_Model_R16b\Libraries\Pitch_Actuation\Pitch_System_Lib.slx</t>
  </si>
  <si>
    <t xml:space="preserve">C:\tmp\obfmodels\o1912.slx</t>
  </si>
  <si>
    <t xml:space="preserve">Wed Aug 31 23:02:06 2016</t>
  </si>
  <si>
    <t xml:space="preserve">C:\work\data\SLNET\SLNET_MATLABCentral\25752\Wind_Turbine_Model_R16b\Libraries\Pitch_Controller\Pitch_Control_Hydraulic_Testrig.slx</t>
  </si>
  <si>
    <t xml:space="preserve">C:\tmp\obfmodels\o1913.slx</t>
  </si>
  <si>
    <t xml:space="preserve">Wed Aug 31 22:54:42 2016</t>
  </si>
  <si>
    <t xml:space="preserve">C:\work\data\SLNET\SLNET_MATLABCentral\25752\Wind_Turbine_Model_R16b\Libraries\Pitch_Controller\Pitch_Control_Ideal_Testrig.slx</t>
  </si>
  <si>
    <t xml:space="preserve">C:\tmp\obfmodels\o1914.slx</t>
  </si>
  <si>
    <t xml:space="preserve">Tue Aug 09 12:48:29 2016</t>
  </si>
  <si>
    <t xml:space="preserve">C:\work\data\SLNET\SLNET_MATLABCentral\25752\Wind_Turbine_Model_R16b\Libraries\Pitch_Controller\Pitch_Controller_Generated_SFunc.slx</t>
  </si>
  <si>
    <t xml:space="preserve">C:\tmp\obfmodels\o1915.slx</t>
  </si>
  <si>
    <t xml:space="preserve">Tue Aug 09 12:48:31 2016</t>
  </si>
  <si>
    <t xml:space="preserve">C:\work\data\SLNET\SLNET_MATLABCentral\25752\Wind_Turbine_Model_R16b\Libraries\Pitch_Controller\Pitch_Controller_Lib.slx</t>
  </si>
  <si>
    <t xml:space="preserve">C:\tmp\obfmodels\o1916.slx</t>
  </si>
  <si>
    <t xml:space="preserve">Tue Aug 09 12:48:33 2016</t>
  </si>
  <si>
    <t xml:space="preserve">C:\work\data\SLNET\SLNET_MATLABCentral\25752\Wind_Turbine_Model_R16b\Libraries\Tower\Tower.slx</t>
  </si>
  <si>
    <t xml:space="preserve">C:\tmp\obfmodels\o1917.slx</t>
  </si>
  <si>
    <t xml:space="preserve">Tue Aug 09 12:48:52 2016</t>
  </si>
  <si>
    <t xml:space="preserve">C:\work\data\SLNET\SLNET_MATLABCentral\25752\Wind_Turbine_Model_R16b\Libraries\Yaw_Actuation\Yaw_Actuation_Lib.slx</t>
  </si>
  <si>
    <t xml:space="preserve">C:\tmp\obfmodels\o1918.slx</t>
  </si>
  <si>
    <t xml:space="preserve">Tue Aug 09 12:48:56 2016</t>
  </si>
  <si>
    <t xml:space="preserve">C:\work\data\SLNET\SLNET_MATLABCentral\25752\Wind_Turbine_Model_R16b\Libraries\Yaw_Actuation\Yaw_Actuation_Testrig.slx</t>
  </si>
  <si>
    <t xml:space="preserve">C:\tmp\obfmodels\o1919.slx</t>
  </si>
  <si>
    <t xml:space="preserve">Tue Aug 09 12:48:59 2016</t>
  </si>
  <si>
    <t xml:space="preserve">C:\work\data\SLNET\SLNET_MATLABCentral\25752\Wind_Turbine_Model_R16b\Libraries\Yaw_Actuation\Yaw_Gearbox_Lib.slx</t>
  </si>
  <si>
    <t xml:space="preserve">C:\tmp\obfmodels\o1920.slx</t>
  </si>
  <si>
    <t xml:space="preserve">Tue Aug 09 12:49:01 2016</t>
  </si>
  <si>
    <t xml:space="preserve">C:\work\data\SLNET\SLNET_MATLABCentral\25752\Wind_Turbine_Model_R16b\Libraries\Yaw_Actuation\Yaw_Gearbox_Testrig.slx</t>
  </si>
  <si>
    <t xml:space="preserve">C:\tmp\obfmodels\o1921.slx</t>
  </si>
  <si>
    <t xml:space="preserve">Tue Aug 09 12:49:04 2016</t>
  </si>
  <si>
    <t xml:space="preserve">C:\work\data\SLNET\SLNET_MATLABCentral\25752\Wind_Turbine_Model_R16b\Libraries\Yaw_Actuation\Yaw_Ideal_Actuator_Lib.slx</t>
  </si>
  <si>
    <t xml:space="preserve">C:\tmp\obfmodels\o1922.slx</t>
  </si>
  <si>
    <t xml:space="preserve">Tue Aug 09 12:49:06 2016</t>
  </si>
  <si>
    <t xml:space="preserve">C:\work\data\SLNET\SLNET_MATLABCentral\25752\Wind_Turbine_Model_R16b\Libraries\Yaw_Actuation\Yaw_Ideal_Motor_Lib.slx</t>
  </si>
  <si>
    <t xml:space="preserve">C:\tmp\obfmodels\o1923.slx</t>
  </si>
  <si>
    <t xml:space="preserve">Tue Aug 09 12:49:08 2016</t>
  </si>
  <si>
    <t xml:space="preserve">C:\work\data\SLNET\SLNET_MATLABCentral\25752\Wind_Turbine_Model_R16b\Libraries\Yaw_Actuation\Yaw_Motor_Lib.slx</t>
  </si>
  <si>
    <t xml:space="preserve">C:\tmp\obfmodels\o1924.slx</t>
  </si>
  <si>
    <t xml:space="preserve">Tue Aug 09 12:49:10 2016</t>
  </si>
  <si>
    <t xml:space="preserve">C:\work\data\SLNET\SLNET_MATLABCentral\25752\Wind_Turbine_Model_R16b\Libraries\Yaw_Actuation\Yaw_System_Lib.slx</t>
  </si>
  <si>
    <t xml:space="preserve">C:\tmp\obfmodels\o1925.slx</t>
  </si>
  <si>
    <t xml:space="preserve">Tue Aug 09 12:49:14 2016</t>
  </si>
  <si>
    <t xml:space="preserve">C:\work\data\SLNET\SLNET_MATLABCentral\25752\Wind_Turbine_Model_R16b\Libraries\Yaw_Controller\Yaw_Controller_Lib.slx</t>
  </si>
  <si>
    <t xml:space="preserve">C:\tmp\obfmodels\o1926.slx</t>
  </si>
  <si>
    <t xml:space="preserve">Tue Aug 09 12:49:16 2016</t>
  </si>
  <si>
    <t xml:space="preserve">C:\work\data\SLNET\SLNET_MATLABCentral\25752\Wind_Turbine_Model_R17b\Wind_Turbine.slx</t>
  </si>
  <si>
    <t xml:space="preserve">C:\tmp\obfmodels\o1927.slx</t>
  </si>
  <si>
    <t xml:space="preserve">Mon Sep 04 22:14:24 2017</t>
  </si>
  <si>
    <t xml:space="preserve">C:\work\data\SLNET\SLNET_MATLABCentral\25752\Wind_Turbine_Model_R17b\Libraries\Blades\Blades_Lib.slx</t>
  </si>
  <si>
    <t xml:space="preserve">C:\tmp\obfmodels\o1928.slx</t>
  </si>
  <si>
    <t xml:space="preserve">Fri Aug 25 12:06:54 2017</t>
  </si>
  <si>
    <t xml:space="preserve">C:\work\data\SLNET\SLNET_MATLABCentral\25752\Wind_Turbine_Model_R17b\Libraries\Blades\Blades_Testrig.slx</t>
  </si>
  <si>
    <t xml:space="preserve">C:\tmp\obfmodels\o1929.slx</t>
  </si>
  <si>
    <t xml:space="preserve">Fri Aug 25 12:07:04 2017</t>
  </si>
  <si>
    <t xml:space="preserve">C:\work\data\SLNET\SLNET_MATLABCentral\25752\Wind_Turbine_Model_R17b\Libraries\Blades\Flex_Blades\Wind_Turbine_Flexible_Blades.slx</t>
  </si>
  <si>
    <t xml:space="preserve">C:\tmp\obfmodels\o1930.slx</t>
  </si>
  <si>
    <t xml:space="preserve">Fri Aug 25 12:07:27 2017</t>
  </si>
  <si>
    <t xml:space="preserve">C:\work\data\SLNET\SLNET_MATLABCentral\25752\Wind_Turbine_Model_R17b\Libraries\Blades\Flex_Blades\Libraries\Flex_Cantilever_Element_Lib.slx</t>
  </si>
  <si>
    <t xml:space="preserve">C:\tmp\obfmodels\o1931.slx</t>
  </si>
  <si>
    <t xml:space="preserve">Fri Aug 25 12:07:34 2017</t>
  </si>
  <si>
    <t xml:space="preserve">C:\work\data\SLNET\SLNET_MATLABCentral\25752\Wind_Turbine_Model_R17b\Libraries\Blades\Flex_Blades\Libraries\Flex_Cantilever_Lib.slx</t>
  </si>
  <si>
    <t xml:space="preserve">C:\work\data\SLNET\SLNET_MATLABCentral\25752\Wind_Turbine_Model_R17b\Libraries\Brakes\Brakes_Lib.slx</t>
  </si>
  <si>
    <t xml:space="preserve">C:\tmp\obfmodels\o1933.slx</t>
  </si>
  <si>
    <t xml:space="preserve">Fri Aug 25 12:07:52 2017</t>
  </si>
  <si>
    <t xml:space="preserve">C:\work\data\SLNET\SLNET_MATLABCentral\25752\Wind_Turbine_Model_R17b\Libraries\Environment\Inputs_Set_Busses_Testrig.slx</t>
  </si>
  <si>
    <t xml:space="preserve">C:\tmp\obfmodels\o1934.slx</t>
  </si>
  <si>
    <t xml:space="preserve">Fri Aug 25 12:07:59 2017</t>
  </si>
  <si>
    <t xml:space="preserve">C:\work\data\SLNET\SLNET_MATLABCentral\25752\Wind_Turbine_Model_R17b\Libraries\Environment\Turbine_Input_Lib.slx</t>
  </si>
  <si>
    <t xml:space="preserve">C:\tmp\obfmodels\o1935.slx</t>
  </si>
  <si>
    <t xml:space="preserve">Fri Aug 25 12:08:07 2017</t>
  </si>
  <si>
    <t xml:space="preserve">C:\work\data\SLNET\SLNET_MATLABCentral\25752\Wind_Turbine_Model_R17b\Libraries\Environment\Wind_Lib.slx</t>
  </si>
  <si>
    <t xml:space="preserve">C:\tmp\obfmodels\o1936.slx</t>
  </si>
  <si>
    <t xml:space="preserve">Mon Sep 04 22:12:23 2017</t>
  </si>
  <si>
    <t xml:space="preserve">C:\work\data\SLNET\SLNET_MATLABCentral\25752\Wind_Turbine_Model_R17b\Libraries\Environment\Wind_Testrig.slx</t>
  </si>
  <si>
    <t xml:space="preserve">C:\tmp\obfmodels\o1937.slx</t>
  </si>
  <si>
    <t xml:space="preserve">Fri Aug 25 12:08:33 2017</t>
  </si>
  <si>
    <t xml:space="preserve">C:\work\data\SLNET\SLNET_MATLABCentral\25752\Wind_Turbine_Model_R17b\Libraries\Geartrain\Geartrain_Lib.slx</t>
  </si>
  <si>
    <t xml:space="preserve">C:\tmp\obfmodels\o1938.slx</t>
  </si>
  <si>
    <t xml:space="preserve">Fri Aug 25 12:08:43 2017</t>
  </si>
  <si>
    <t xml:space="preserve">C:\work\data\SLNET\SLNET_MATLABCentral\25752\Wind_Turbine_Model_R17b\Libraries\Geartrain\Geartrain_Testrig.slx</t>
  </si>
  <si>
    <t xml:space="preserve">C:\tmp\obfmodels\o1939.slx</t>
  </si>
  <si>
    <t xml:space="preserve">Fri Aug 25 12:08:56 2017</t>
  </si>
  <si>
    <t xml:space="preserve">C:\work\data\SLNET\SLNET_MATLABCentral\25752\Wind_Turbine_Model_R17b\Libraries\Generator\Generator_Lib.slx</t>
  </si>
  <si>
    <t xml:space="preserve">C:\tmp\obfmodels\o1940.slx</t>
  </si>
  <si>
    <t xml:space="preserve">Fri Aug 25 12:09:07 2017</t>
  </si>
  <si>
    <t xml:space="preserve">C:\work\data\SLNET\SLNET_MATLABCentral\25752\Wind_Turbine_Model_R17b\Libraries\Generator\Generator_Testrig.slx</t>
  </si>
  <si>
    <t xml:space="preserve">C:\tmp\obfmodels\o1941.slx</t>
  </si>
  <si>
    <t xml:space="preserve">Fri Aug 25 12:09:26 2017</t>
  </si>
  <si>
    <t xml:space="preserve">C:\work\data\SLNET\SLNET_MATLABCentral\25752\Wind_Turbine_Model_R17b\Libraries\Main_Controller\Main_Controller_Lib.slx</t>
  </si>
  <si>
    <t xml:space="preserve">C:\tmp\obfmodels\o1942.slx</t>
  </si>
  <si>
    <t xml:space="preserve">Fri Aug 25 12:09:31 2017</t>
  </si>
  <si>
    <t xml:space="preserve">C:\work\data\SLNET\SLNET_MATLABCentral\25752\Wind_Turbine_Model_R17b\Libraries\Main_Controller\Turbine_State_Machine_Lib.slx</t>
  </si>
  <si>
    <t xml:space="preserve">C:\tmp\obfmodels\o1943.slx</t>
  </si>
  <si>
    <t xml:space="preserve">Fri Aug 25 12:09:34 2017</t>
  </si>
  <si>
    <t xml:space="preserve">C:\work\data\SLNET\SLNET_MATLABCentral\25752\Wind_Turbine_Model_R17b\Libraries\Main_Controller\Turbine_State_Machine_Testrig.slx</t>
  </si>
  <si>
    <t xml:space="preserve">C:\tmp\obfmodels\o1944.slx</t>
  </si>
  <si>
    <t xml:space="preserve">Fri Aug 25 12:09:38 2017</t>
  </si>
  <si>
    <t xml:space="preserve">C:\work\data\SLNET\SLNET_MATLABCentral\25752\Wind_Turbine_Model_R17b\Libraries\Main_Controller\SLDV\ControlLogic.slx</t>
  </si>
  <si>
    <t xml:space="preserve">C:\tmp\obfmodels\o1945.slx</t>
  </si>
  <si>
    <t xml:space="preserve">Fri Aug 25 12:09:44 2017</t>
  </si>
  <si>
    <t xml:space="preserve">C:\work\data\SLNET\SLNET_MATLABCentral\25752\Wind_Turbine_Model_R17b\Libraries\Main_Controller\SLDV\ControlLogic_Ports.slx</t>
  </si>
  <si>
    <t xml:space="preserve">C:\tmp\obfmodels\o1946.slx</t>
  </si>
  <si>
    <t xml:space="preserve">Fri Aug 25 12:09:47 2017</t>
  </si>
  <si>
    <t xml:space="preserve">C:\work\data\SLNET\SLNET_MATLABCentral\25752\Wind_Turbine_Model_R17b\Libraries\Main_Controller\SLDV\ControlLogic_Testrig.slx</t>
  </si>
  <si>
    <t xml:space="preserve">C:\tmp\obfmodels\o1947.slx</t>
  </si>
  <si>
    <t xml:space="preserve">Fri Aug 25 12:09:53 2017</t>
  </si>
  <si>
    <t xml:space="preserve">C:\work\data\SLNET\SLNET_MATLABCentral\25752\Wind_Turbine_Model_R17b\Libraries\Nacelle\Hub_Axis_Lib.slx</t>
  </si>
  <si>
    <t xml:space="preserve">C:\tmp\obfmodels\o1948.slx</t>
  </si>
  <si>
    <t xml:space="preserve">Fri Aug 25 12:09:58 2017</t>
  </si>
  <si>
    <t xml:space="preserve">C:\work\data\SLNET\SLNET_MATLABCentral\25752\Wind_Turbine_Model_R17b\Libraries\Pitch_Actuation\Hydraulic_Actuator_Lib.slx</t>
  </si>
  <si>
    <t xml:space="preserve">C:\tmp\obfmodels\o1949.slx</t>
  </si>
  <si>
    <t xml:space="preserve">Fri Aug 25 12:10:10 2017</t>
  </si>
  <si>
    <t xml:space="preserve">C:\work\data\SLNET\SLNET_MATLABCentral\25752\Wind_Turbine_Model_R17b\Libraries\Pitch_Actuation\Pitch_Actuation_Hydraulic_Testrig.slx</t>
  </si>
  <si>
    <t xml:space="preserve">C:\tmp\obfmodels\o1950.slx</t>
  </si>
  <si>
    <t xml:space="preserve">Sat Sep 09 20:18:59 2017</t>
  </si>
  <si>
    <t xml:space="preserve">C:\work\data\SLNET\SLNET_MATLABCentral\25752\Wind_Turbine_Model_R17b\Libraries\Pitch_Actuation\Pitch_Actuation_Lib.slx</t>
  </si>
  <si>
    <t xml:space="preserve">C:\tmp\obfmodels\o1951.slx</t>
  </si>
  <si>
    <t xml:space="preserve">Fri Aug 25 12:10:32 2017</t>
  </si>
  <si>
    <t xml:space="preserve">C:\work\data\SLNET\SLNET_MATLABCentral\25752\Wind_Turbine_Model_R17b\Libraries\Pitch_Actuation\Pitch_Actuation_Linkage.slx</t>
  </si>
  <si>
    <t xml:space="preserve">C:\tmp\obfmodels\o1952.slx</t>
  </si>
  <si>
    <t xml:space="preserve">Fri Aug 25 12:10:43 2017</t>
  </si>
  <si>
    <t xml:space="preserve">C:\work\data\SLNET\SLNET_MATLABCentral\25752\Wind_Turbine_Model_R17b\Libraries\Pitch_Actuation\Pitch_Actuation_Linkage_Lib.slx</t>
  </si>
  <si>
    <t xml:space="preserve">C:\tmp\obfmodels\o1953.slx</t>
  </si>
  <si>
    <t xml:space="preserve">Fri Aug 25 12:10:47 2017</t>
  </si>
  <si>
    <t xml:space="preserve">C:\work\data\SLNET\SLNET_MATLABCentral\25752\Wind_Turbine_Model_R17b\Libraries\Pitch_Actuation\Pitch_System_Lib.slx</t>
  </si>
  <si>
    <t xml:space="preserve">C:\tmp\obfmodels\o1954.slx</t>
  </si>
  <si>
    <t xml:space="preserve">Fri Aug 25 12:11:05 2017</t>
  </si>
  <si>
    <t xml:space="preserve">C:\work\data\SLNET\SLNET_MATLABCentral\25752\Wind_Turbine_Model_R17b\Libraries\Pitch_Controller\Pitch_Control_Hydraulic_Testrig.slx</t>
  </si>
  <si>
    <t xml:space="preserve">C:\tmp\obfmodels\o1955.slx</t>
  </si>
  <si>
    <t xml:space="preserve">Sat Sep 09 20:49:10 2017</t>
  </si>
  <si>
    <t xml:space="preserve">C:\work\data\SLNET\SLNET_MATLABCentral\25752\Wind_Turbine_Model_R17b\Libraries\Pitch_Controller\Pitch_Control_Ideal_Testrig.slx</t>
  </si>
  <si>
    <t xml:space="preserve">C:\tmp\obfmodels\o1956.slx</t>
  </si>
  <si>
    <t xml:space="preserve">Fri Aug 25 12:11:30 2017</t>
  </si>
  <si>
    <t xml:space="preserve">C:\work\data\SLNET\SLNET_MATLABCentral\25752\Wind_Turbine_Model_R17b\Libraries\Pitch_Controller\Pitch_Controller_Generated_SFunc.slx</t>
  </si>
  <si>
    <t xml:space="preserve">C:\tmp\obfmodels\o1957.slx</t>
  </si>
  <si>
    <t xml:space="preserve">Fri Aug 25 12:11:37 2017</t>
  </si>
  <si>
    <t xml:space="preserve">C:\work\data\SLNET\SLNET_MATLABCentral\25752\Wind_Turbine_Model_R17b\Libraries\Pitch_Controller\Pitch_Controller_Lib.slx</t>
  </si>
  <si>
    <t xml:space="preserve">C:\tmp\obfmodels\o1958.slx</t>
  </si>
  <si>
    <t xml:space="preserve">Fri Aug 25 12:11:40 2017</t>
  </si>
  <si>
    <t xml:space="preserve">C:\work\data\SLNET\SLNET_MATLABCentral\25752\Wind_Turbine_Model_R17b\Libraries\Tower\Tower.slx</t>
  </si>
  <si>
    <t xml:space="preserve">C:\tmp\obfmodels\o1959.slx</t>
  </si>
  <si>
    <t xml:space="preserve">Fri Aug 25 12:12:10 2017</t>
  </si>
  <si>
    <t xml:space="preserve">C:\work\data\SLNET\SLNET_MATLABCentral\25752\Wind_Turbine_Model_R17b\Libraries\Yaw_Actuation\Yaw_Actuation_Lib.slx</t>
  </si>
  <si>
    <t xml:space="preserve">C:\tmp\obfmodels\o1960.slx</t>
  </si>
  <si>
    <t xml:space="preserve">Fri Aug 25 12:12:22 2017</t>
  </si>
  <si>
    <t xml:space="preserve">C:\work\data\SLNET\SLNET_MATLABCentral\25752\Wind_Turbine_Model_R17b\Libraries\Yaw_Actuation\Yaw_Actuation_Testrig.slx</t>
  </si>
  <si>
    <t xml:space="preserve">C:\tmp\obfmodels\o1961.slx</t>
  </si>
  <si>
    <t xml:space="preserve">Fri Aug 25 12:12:32 2017</t>
  </si>
  <si>
    <t xml:space="preserve">C:\work\data\SLNET\SLNET_MATLABCentral\25752\Wind_Turbine_Model_R17b\Libraries\Yaw_Actuation\Yaw_Gearbox_Lib.slx</t>
  </si>
  <si>
    <t xml:space="preserve">C:\tmp\obfmodels\o1962.slx</t>
  </si>
  <si>
    <t xml:space="preserve">Fri Aug 25 12:12:38 2017</t>
  </si>
  <si>
    <t xml:space="preserve">C:\work\data\SLNET\SLNET_MATLABCentral\25752\Wind_Turbine_Model_R17b\Libraries\Yaw_Actuation\Yaw_Gearbox_Testrig.slx</t>
  </si>
  <si>
    <t xml:space="preserve">C:\tmp\obfmodels\o1963.slx</t>
  </si>
  <si>
    <t xml:space="preserve">Fri Aug 25 12:12:46 2017</t>
  </si>
  <si>
    <t xml:space="preserve">C:\work\data\SLNET\SLNET_MATLABCentral\25752\Wind_Turbine_Model_R17b\Libraries\Yaw_Actuation\Yaw_Ideal_Actuator_Lib.slx</t>
  </si>
  <si>
    <t xml:space="preserve">C:\tmp\obfmodels\o1964.slx</t>
  </si>
  <si>
    <t xml:space="preserve">Fri Aug 25 12:12:50 2017</t>
  </si>
  <si>
    <t xml:space="preserve">C:\work\data\SLNET\SLNET_MATLABCentral\25752\Wind_Turbine_Model_R17b\Libraries\Yaw_Actuation\Yaw_Ideal_Motor_Lib.slx</t>
  </si>
  <si>
    <t xml:space="preserve">C:\tmp\obfmodels\o1965.slx</t>
  </si>
  <si>
    <t xml:space="preserve">Sat Sep 09 20:25:25 2017</t>
  </si>
  <si>
    <t xml:space="preserve">C:\work\data\SLNET\SLNET_MATLABCentral\25752\Wind_Turbine_Model_R17b\Libraries\Yaw_Actuation\Yaw_Motor_Lib.slx</t>
  </si>
  <si>
    <t xml:space="preserve">C:\tmp\obfmodels\o1966.slx</t>
  </si>
  <si>
    <t xml:space="preserve">Fri Aug 25 12:13:01 2017</t>
  </si>
  <si>
    <t xml:space="preserve">C:\work\data\SLNET\SLNET_MATLABCentral\25752\Wind_Turbine_Model_R17b\Libraries\Yaw_Actuation\Yaw_System_Lib.slx</t>
  </si>
  <si>
    <t xml:space="preserve">C:\tmp\obfmodels\o1967.slx</t>
  </si>
  <si>
    <t xml:space="preserve">Fri Aug 25 12:13:15 2017</t>
  </si>
  <si>
    <t xml:space="preserve">C:\work\data\SLNET\SLNET_MATLABCentral\25752\Wind_Turbine_Model_R17b\Libraries\Yaw_Controller\Yaw_Controller_Lib.slx</t>
  </si>
  <si>
    <t xml:space="preserve">C:\tmp\obfmodels\o1968.slx</t>
  </si>
  <si>
    <t xml:space="preserve">Fri Aug 25 12:13:19 2017</t>
  </si>
  <si>
    <t xml:space="preserve">C:\work\data\SLNET\SLNET_MATLABCentral\25752\Wind_Turbine_Model_R18a\Wind_Turbine.slx</t>
  </si>
  <si>
    <t xml:space="preserve">C:\tmp\obfmodels\o1969.slx</t>
  </si>
  <si>
    <t xml:space="preserve">Sat Feb 10 10:35:27 2018</t>
  </si>
  <si>
    <t xml:space="preserve">C:\work\data\SLNET\SLNET_MATLABCentral\25752\Wind_Turbine_Model_R18a\Libraries\Blades\Blades_Lib.slx</t>
  </si>
  <si>
    <t xml:space="preserve">C:\tmp\obfmodels\o1970.slx</t>
  </si>
  <si>
    <t xml:space="preserve">Sat Feb 10 10:31:59 2018</t>
  </si>
  <si>
    <t xml:space="preserve">C:\work\data\SLNET\SLNET_MATLABCentral\25752\Wind_Turbine_Model_R18a\Libraries\Blades\Blades_Testrig.slx</t>
  </si>
  <si>
    <t xml:space="preserve">C:\tmp\obfmodels\o1971.slx</t>
  </si>
  <si>
    <t xml:space="preserve">Sat Feb 10 10:32:09 2018</t>
  </si>
  <si>
    <t xml:space="preserve">C:\work\data\SLNET\SLNET_MATLABCentral\25752\Wind_Turbine_Model_R18a\Libraries\Blades\Flex_Blades\Wind_Turbine_Flexible_Blades.slx</t>
  </si>
  <si>
    <t xml:space="preserve">C:\tmp\obfmodels\o1972.slx</t>
  </si>
  <si>
    <t xml:space="preserve">Sat Feb 10 10:32:20 2018</t>
  </si>
  <si>
    <t xml:space="preserve">C:\work\data\SLNET\SLNET_MATLABCentral\25752\Wind_Turbine_Model_R18a\Libraries\Blades\Flex_Blades\Libraries\Flex_Cantilever_Element_Lib.slx</t>
  </si>
  <si>
    <t xml:space="preserve">C:\tmp\obfmodels\o1973.slx</t>
  </si>
  <si>
    <t xml:space="preserve">Sat Feb 10 10:32:29 2018</t>
  </si>
  <si>
    <t xml:space="preserve">C:\work\data\SLNET\SLNET_MATLABCentral\25752\Wind_Turbine_Model_R18a\Libraries\Blades\Flex_Blades\Libraries\Flex_Cantilever_Lib.slx</t>
  </si>
  <si>
    <t xml:space="preserve">C:\work\data\SLNET\SLNET_MATLABCentral\25752\Wind_Turbine_Model_R18a\Libraries\Brakes\Brakes_Lib.slx</t>
  </si>
  <si>
    <t xml:space="preserve">C:\tmp\obfmodels\o1975.slx</t>
  </si>
  <si>
    <t xml:space="preserve">Sat Feb 10 10:32:57 2018</t>
  </si>
  <si>
    <t xml:space="preserve">C:\work\data\SLNET\SLNET_MATLABCentral\25752\Wind_Turbine_Model_R18a\Libraries\Environment\Inputs_Set_Busses_Testrig.slx</t>
  </si>
  <si>
    <t xml:space="preserve">C:\tmp\obfmodels\o1976.slx</t>
  </si>
  <si>
    <t xml:space="preserve">Sat Feb 10 10:33:01 2018</t>
  </si>
  <si>
    <t xml:space="preserve">C:\work\data\SLNET\SLNET_MATLABCentral\25752\Wind_Turbine_Model_R18a\Libraries\Environment\Turbine_Input_Lib.slx</t>
  </si>
  <si>
    <t xml:space="preserve">C:\tmp\obfmodels\o1977.slx</t>
  </si>
  <si>
    <t xml:space="preserve">Sat Feb 10 10:33:04 2018</t>
  </si>
  <si>
    <t xml:space="preserve">C:\work\data\SLNET\SLNET_MATLABCentral\25752\Wind_Turbine_Model_R18a\Libraries\Environment\Wind_Lib.slx</t>
  </si>
  <si>
    <t xml:space="preserve">C:\tmp\obfmodels\o1978.slx</t>
  </si>
  <si>
    <t xml:space="preserve">Sat Feb 10 10:33:07 2018</t>
  </si>
  <si>
    <t xml:space="preserve">C:\work\data\SLNET\SLNET_MATLABCentral\25752\Wind_Turbine_Model_R18a\Libraries\Environment\Wind_Testrig.slx</t>
  </si>
  <si>
    <t xml:space="preserve">C:\tmp\obfmodels\o1979.slx</t>
  </si>
  <si>
    <t xml:space="preserve">Sat Feb 10 10:33:12 2018</t>
  </si>
  <si>
    <t xml:space="preserve">C:\work\data\SLNET\SLNET_MATLABCentral\25752\Wind_Turbine_Model_R18a\Libraries\Geartrain\Geartrain_Lib.slx</t>
  </si>
  <si>
    <t xml:space="preserve">C:\tmp\obfmodels\o1980.slx</t>
  </si>
  <si>
    <t xml:space="preserve">Sat Feb 10 10:33:16 2018</t>
  </si>
  <si>
    <t xml:space="preserve">C:\work\data\SLNET\SLNET_MATLABCentral\25752\Wind_Turbine_Model_R18a\Libraries\Geartrain\Geartrain_Testrig.slx</t>
  </si>
  <si>
    <t xml:space="preserve">C:\tmp\obfmodels\o1981.slx</t>
  </si>
  <si>
    <t xml:space="preserve">Sat Feb 10 10:33:20 2018</t>
  </si>
  <si>
    <t xml:space="preserve">C:\work\data\SLNET\SLNET_MATLABCentral\25752\Wind_Turbine_Model_R18a\Libraries\Generator\Generator_Lib.slx</t>
  </si>
  <si>
    <t xml:space="preserve">C:\tmp\obfmodels\o1982.slx</t>
  </si>
  <si>
    <t xml:space="preserve">Sat Feb 10 10:33:24 2018</t>
  </si>
  <si>
    <t xml:space="preserve">C:\work\data\SLNET\SLNET_MATLABCentral\25752\Wind_Turbine_Model_R18a\Libraries\Generator\Generator_Testrig.slx</t>
  </si>
  <si>
    <t xml:space="preserve">C:\tmp\obfmodels\o1983.slx</t>
  </si>
  <si>
    <t xml:space="preserve">Sat Feb 10 10:33:30 2018</t>
  </si>
  <si>
    <t xml:space="preserve">C:\work\data\SLNET\SLNET_MATLABCentral\25752\Wind_Turbine_Model_R18a\Libraries\Main_Controller\Main_Controller_Lib.slx</t>
  </si>
  <si>
    <t xml:space="preserve">C:\tmp\obfmodels\o1984.slx</t>
  </si>
  <si>
    <t xml:space="preserve">Sat Feb 10 10:33:32 2018</t>
  </si>
  <si>
    <t xml:space="preserve">C:\work\data\SLNET\SLNET_MATLABCentral\25752\Wind_Turbine_Model_R18a\Libraries\Main_Controller\Turbine_State_Machine_Lib.slx</t>
  </si>
  <si>
    <t xml:space="preserve">C:\tmp\obfmodels\o1985.slx</t>
  </si>
  <si>
    <t xml:space="preserve">Sat Feb 10 10:33:34 2018</t>
  </si>
  <si>
    <t xml:space="preserve">C:\work\data\SLNET\SLNET_MATLABCentral\25752\Wind_Turbine_Model_R18a\Libraries\Main_Controller\Turbine_State_Machine_Testrig.slx</t>
  </si>
  <si>
    <t xml:space="preserve">C:\tmp\obfmodels\o1986.slx</t>
  </si>
  <si>
    <t xml:space="preserve">Sat Feb 10 10:33:36 2018</t>
  </si>
  <si>
    <t xml:space="preserve">C:\work\data\SLNET\SLNET_MATLABCentral\25752\Wind_Turbine_Model_R18a\Libraries\Main_Controller\SLDV\ControlLogic.slx</t>
  </si>
  <si>
    <t xml:space="preserve">C:\tmp\obfmodels\o1987.slx</t>
  </si>
  <si>
    <t xml:space="preserve">Sat Feb 10 10:33:38 2018</t>
  </si>
  <si>
    <t xml:space="preserve">C:\work\data\SLNET\SLNET_MATLABCentral\25752\Wind_Turbine_Model_R18a\Libraries\Main_Controller\SLDV\ControlLogic_Ports.slx</t>
  </si>
  <si>
    <t xml:space="preserve">C:\tmp\obfmodels\o1988.slx</t>
  </si>
  <si>
    <t xml:space="preserve">Sat Feb 10 10:33:40 2018</t>
  </si>
  <si>
    <t xml:space="preserve">C:\work\data\SLNET\SLNET_MATLABCentral\25752\Wind_Turbine_Model_R18a\Libraries\Main_Controller\SLDV\ControlLogic_Testrig.slx</t>
  </si>
  <si>
    <t xml:space="preserve">C:\tmp\obfmodels\o1989.slx</t>
  </si>
  <si>
    <t xml:space="preserve">Sat Feb 10 10:33:42 2018</t>
  </si>
  <si>
    <t xml:space="preserve">C:\work\data\SLNET\SLNET_MATLABCentral\25752\Wind_Turbine_Model_R18a\Libraries\Nacelle\Hub_Axis_Lib.slx</t>
  </si>
  <si>
    <t xml:space="preserve">C:\tmp\obfmodels\o1990.slx</t>
  </si>
  <si>
    <t xml:space="preserve">Sat Feb 10 10:33:44 2018</t>
  </si>
  <si>
    <t xml:space="preserve">C:\work\data\SLNET\SLNET_MATLABCentral\25752\Wind_Turbine_Model_R18a\Libraries\Pitch_Actuation\Hydraulic_Actuator_Lib.slx</t>
  </si>
  <si>
    <t xml:space="preserve">C:\tmp\obfmodels\o1991.slx</t>
  </si>
  <si>
    <t xml:space="preserve">Sat Feb 10 10:33:48 2018</t>
  </si>
  <si>
    <t xml:space="preserve">C:\work\data\SLNET\SLNET_MATLABCentral\25752\Wind_Turbine_Model_R18a\Libraries\Pitch_Actuation\Pitch_Actuation_Hydraulic_Testrig.slx</t>
  </si>
  <si>
    <t xml:space="preserve">C:\tmp\obfmodels\o1992.slx</t>
  </si>
  <si>
    <t xml:space="preserve">Sat Feb 10 10:33:52 2018</t>
  </si>
  <si>
    <t xml:space="preserve">C:\work\data\SLNET\SLNET_MATLABCentral\25752\Wind_Turbine_Model_R18a\Libraries\Pitch_Actuation\Pitch_Actuation_Lib.slx</t>
  </si>
  <si>
    <t xml:space="preserve">C:\tmp\obfmodels\o1993.slx</t>
  </si>
  <si>
    <t xml:space="preserve">Sat Feb 10 10:33:56 2018</t>
  </si>
  <si>
    <t xml:space="preserve">C:\work\data\SLNET\SLNET_MATLABCentral\25752\Wind_Turbine_Model_R18a\Libraries\Pitch_Actuation\Pitch_Actuation_Linkage.slx</t>
  </si>
  <si>
    <t xml:space="preserve">C:\tmp\obfmodels\o1994.slx</t>
  </si>
  <si>
    <t xml:space="preserve">Sat Feb 10 10:33:59 2018</t>
  </si>
  <si>
    <t xml:space="preserve">C:\work\data\SLNET\SLNET_MATLABCentral\25752\Wind_Turbine_Model_R18a\Libraries\Pitch_Actuation\Pitch_Actuation_Linkage_Lib.slx</t>
  </si>
  <si>
    <t xml:space="preserve">C:\tmp\obfmodels\o1995.slx</t>
  </si>
  <si>
    <t xml:space="preserve">Sat Feb 10 10:34:01 2018</t>
  </si>
  <si>
    <t xml:space="preserve">C:\work\data\SLNET\SLNET_MATLABCentral\25752\Wind_Turbine_Model_R18a\Libraries\Pitch_Actuation\Pitch_System_Lib.slx</t>
  </si>
  <si>
    <t xml:space="preserve">C:\tmp\obfmodels\o1996.slx</t>
  </si>
  <si>
    <t xml:space="preserve">Sat Feb 10 10:34:07 2018</t>
  </si>
  <si>
    <t xml:space="preserve">C:\work\data\SLNET\SLNET_MATLABCentral\25752\Wind_Turbine_Model_R18a\Libraries\Pitch_Controller\Pitch_Control_Hydraulic_Testrig.slx</t>
  </si>
  <si>
    <t xml:space="preserve">C:\tmp\obfmodels\o1997.slx</t>
  </si>
  <si>
    <t xml:space="preserve">Sat Feb 10 10:34:12 2018</t>
  </si>
  <si>
    <t xml:space="preserve">C:\work\data\SLNET\SLNET_MATLABCentral\25752\Wind_Turbine_Model_R18a\Libraries\Pitch_Controller\Pitch_Control_Ideal_Testrig.slx</t>
  </si>
  <si>
    <t xml:space="preserve">C:\tmp\obfmodels\o1998.slx</t>
  </si>
  <si>
    <t xml:space="preserve">Sat Feb 10 10:34:16 2018</t>
  </si>
  <si>
    <t xml:space="preserve">C:\work\data\SLNET\SLNET_MATLABCentral\25752\Wind_Turbine_Model_R18a\Libraries\Pitch_Controller\Pitch_Controller_Generated_SFunc.slx</t>
  </si>
  <si>
    <t xml:space="preserve">C:\tmp\obfmodels\o1999.slx</t>
  </si>
  <si>
    <t xml:space="preserve">Sat Feb 10 10:34:18 2018</t>
  </si>
  <si>
    <t xml:space="preserve">C:\work\data\SLNET\SLNET_MATLABCentral\25752\Wind_Turbine_Model_R18a\Libraries\Pitch_Controller\Pitch_Controller_Lib.slx</t>
  </si>
  <si>
    <t xml:space="preserve">C:\tmp\obfmodels\o2000.slx</t>
  </si>
  <si>
    <t xml:space="preserve">Sat Feb 10 10:34:20 2018</t>
  </si>
  <si>
    <t xml:space="preserve">C:\work\data\SLNET\SLNET_MATLABCentral\25752\Wind_Turbine_Model_R18a\Libraries\Tower\Tower.slx</t>
  </si>
  <si>
    <t xml:space="preserve">C:\tmp\obfmodels\o2001.slx</t>
  </si>
  <si>
    <t xml:space="preserve">Sat Feb 10 10:34:38 2018</t>
  </si>
  <si>
    <t xml:space="preserve">C:\work\data\SLNET\SLNET_MATLABCentral\25752\Wind_Turbine_Model_R18a\Libraries\Yaw_Actuation\Yaw_Actuation_Lib.slx</t>
  </si>
  <si>
    <t xml:space="preserve">C:\tmp\obfmodels\o2002.slx</t>
  </si>
  <si>
    <t xml:space="preserve">Sat Feb 10 10:34:42 2018</t>
  </si>
  <si>
    <t xml:space="preserve">C:\work\data\SLNET\SLNET_MATLABCentral\25752\Wind_Turbine_Model_R18a\Libraries\Yaw_Actuation\Yaw_Actuation_Testrig.slx</t>
  </si>
  <si>
    <t xml:space="preserve">C:\tmp\obfmodels\o2003.slx</t>
  </si>
  <si>
    <t xml:space="preserve">Sat Feb 10 10:34:46 2018</t>
  </si>
  <si>
    <t xml:space="preserve">C:\work\data\SLNET\SLNET_MATLABCentral\25752\Wind_Turbine_Model_R18a\Libraries\Yaw_Actuation\Yaw_Gearbox_Lib.slx</t>
  </si>
  <si>
    <t xml:space="preserve">C:\tmp\obfmodels\o2004.slx</t>
  </si>
  <si>
    <t xml:space="preserve">Sat Feb 10 10:34:48 2018</t>
  </si>
  <si>
    <t xml:space="preserve">C:\work\data\SLNET\SLNET_MATLABCentral\25752\Wind_Turbine_Model_R18a\Libraries\Yaw_Actuation\Yaw_Gearbox_Testrig.slx</t>
  </si>
  <si>
    <t xml:space="preserve">C:\tmp\obfmodels\o2005.slx</t>
  </si>
  <si>
    <t xml:space="preserve">Sat Feb 10 10:34:51 2018</t>
  </si>
  <si>
    <t xml:space="preserve">C:\work\data\SLNET\SLNET_MATLABCentral\25752\Wind_Turbine_Model_R18a\Libraries\Yaw_Actuation\Yaw_Ideal_Actuator_Lib.slx</t>
  </si>
  <si>
    <t xml:space="preserve">C:\tmp\obfmodels\o2006.slx</t>
  </si>
  <si>
    <t xml:space="preserve">Sat Feb 10 10:34:53 2018</t>
  </si>
  <si>
    <t xml:space="preserve">C:\work\data\SLNET\SLNET_MATLABCentral\25752\Wind_Turbine_Model_R18a\Libraries\Yaw_Actuation\Yaw_Ideal_Motor_Lib.slx</t>
  </si>
  <si>
    <t xml:space="preserve">C:\tmp\obfmodels\o2007.slx</t>
  </si>
  <si>
    <t xml:space="preserve">Sat Feb 10 10:34:55 2018</t>
  </si>
  <si>
    <t xml:space="preserve">C:\work\data\SLNET\SLNET_MATLABCentral\25752\Wind_Turbine_Model_R18a\Libraries\Yaw_Actuation\Yaw_Motor_Lib.slx</t>
  </si>
  <si>
    <t xml:space="preserve">C:\tmp\obfmodels\o2008.slx</t>
  </si>
  <si>
    <t xml:space="preserve">Sat Feb 10 10:34:58 2018</t>
  </si>
  <si>
    <t xml:space="preserve">C:\work\data\SLNET\SLNET_MATLABCentral\25752\Wind_Turbine_Model_R18a\Libraries\Yaw_Actuation\Yaw_System_Lib.slx</t>
  </si>
  <si>
    <t xml:space="preserve">C:\tmp\obfmodels\o2009.slx</t>
  </si>
  <si>
    <t xml:space="preserve">Sat Feb 10 10:35:03 2018</t>
  </si>
  <si>
    <t xml:space="preserve">C:\work\data\SLNET\SLNET_MATLABCentral\25752\Wind_Turbine_Model_R18a\Libraries\Yaw_Controller\Yaw_Controller_Lib.slx</t>
  </si>
  <si>
    <t xml:space="preserve">C:\tmp\obfmodels\o2010.slx</t>
  </si>
  <si>
    <t xml:space="preserve">Sat Feb 10 10:35:05 2018</t>
  </si>
  <si>
    <t xml:space="preserve">C:\work\data\SLNET\SLNET_MATLABCentral\25752\Wind_Turbine_Model_R18b\Wind_Turbine.slx</t>
  </si>
  <si>
    <t xml:space="preserve">C:\tmp\obfmodels\o2011.slx</t>
  </si>
  <si>
    <t xml:space="preserve">Tue Sep 11 06:35:47 2018</t>
  </si>
  <si>
    <t xml:space="preserve">C:\work\data\SLNET\SLNET_MATLABCentral\25752\Wind_Turbine_Model_R18b\Libraries\Blades\Blades_Lib.slx</t>
  </si>
  <si>
    <t xml:space="preserve">C:\tmp\obfmodels\o2012.slx</t>
  </si>
  <si>
    <t xml:space="preserve">Sun Jun 24 20:02:18 2018</t>
  </si>
  <si>
    <t xml:space="preserve">C:\work\data\SLNET\SLNET_MATLABCentral\25752\Wind_Turbine_Model_R18b\Libraries\Blades\Blades_Testrig.slx</t>
  </si>
  <si>
    <t xml:space="preserve">C:\tmp\obfmodels\o2013.slx</t>
  </si>
  <si>
    <t xml:space="preserve">Sun Jun 24 20:02:23 2018</t>
  </si>
  <si>
    <t xml:space="preserve">C:\work\data\SLNET\SLNET_MATLABCentral\25752\Wind_Turbine_Model_R18b\Libraries\Blades\Flex_Blades\Wind_Turbine_Flexible_Blades.slx</t>
  </si>
  <si>
    <t xml:space="preserve">C:\tmp\obfmodels\o2014.slx</t>
  </si>
  <si>
    <t xml:space="preserve">Sun Jun 24 20:02:26 2018</t>
  </si>
  <si>
    <t xml:space="preserve">C:\work\data\SLNET\SLNET_MATLABCentral\25752\Wind_Turbine_Model_R18b\Libraries\Blades\Flex_Blades\Libraries\Flex_Cantilever_Element_Lib.slx</t>
  </si>
  <si>
    <t xml:space="preserve">C:\tmp\obfmodels\o2015.slx</t>
  </si>
  <si>
    <t xml:space="preserve">Sun Jun 24 20:02:28 2018</t>
  </si>
  <si>
    <t xml:space="preserve">C:\work\data\SLNET\SLNET_MATLABCentral\25752\Wind_Turbine_Model_R18b\Libraries\Blades\Flex_Blades\Libraries\Flex_Cantilever_Lib.slx</t>
  </si>
  <si>
    <t xml:space="preserve">C:\work\data\SLNET\SLNET_MATLABCentral\25752\Wind_Turbine_Model_R18b\Libraries\Brakes\Brakes_Lib.slx</t>
  </si>
  <si>
    <t xml:space="preserve">C:\tmp\obfmodels\o2017.slx</t>
  </si>
  <si>
    <t xml:space="preserve">Sun Jun 24 20:02:35 2018</t>
  </si>
  <si>
    <t xml:space="preserve">C:\work\data\SLNET\SLNET_MATLABCentral\25752\Wind_Turbine_Model_R18b\Libraries\Environment\Inputs_Set_Busses_Testrig.slx</t>
  </si>
  <si>
    <t xml:space="preserve">C:\tmp\obfmodels\o2018.slx</t>
  </si>
  <si>
    <t xml:space="preserve">Sun Jun 24 20:02:38 2018</t>
  </si>
  <si>
    <t xml:space="preserve">C:\work\data\SLNET\SLNET_MATLABCentral\25752\Wind_Turbine_Model_R18b\Libraries\Environment\Turbine_Input_Lib.slx</t>
  </si>
  <si>
    <t xml:space="preserve">C:\tmp\obfmodels\o2019.slx</t>
  </si>
  <si>
    <t xml:space="preserve">Sun Jun 24 20:02:43 2018</t>
  </si>
  <si>
    <t xml:space="preserve">C:\work\data\SLNET\SLNET_MATLABCentral\25752\Wind_Turbine_Model_R18b\Libraries\Environment\Wind_Lib.slx</t>
  </si>
  <si>
    <t xml:space="preserve">C:\tmp\obfmodels\o2020.slx</t>
  </si>
  <si>
    <t xml:space="preserve">Sun Jun 24 20:02:45 2018</t>
  </si>
  <si>
    <t xml:space="preserve">C:\work\data\SLNET\SLNET_MATLABCentral\25752\Wind_Turbine_Model_R18b\Libraries\Environment\Wind_Testrig.slx</t>
  </si>
  <si>
    <t xml:space="preserve">C:\tmp\obfmodels\o2021.slx</t>
  </si>
  <si>
    <t xml:space="preserve">Sun Jun 24 20:02:51 2018</t>
  </si>
  <si>
    <t xml:space="preserve">C:\work\data\SLNET\SLNET_MATLABCentral\25752\Wind_Turbine_Model_R18b\Libraries\Geartrain\Geartrain_Lib.slx</t>
  </si>
  <si>
    <t xml:space="preserve">C:\tmp\obfmodels\o2022.slx</t>
  </si>
  <si>
    <t xml:space="preserve">Sun Jun 24 20:02:54 2018</t>
  </si>
  <si>
    <t xml:space="preserve">C:\work\data\SLNET\SLNET_MATLABCentral\25752\Wind_Turbine_Model_R18b\Libraries\Geartrain\Geartrain_Testrig.slx</t>
  </si>
  <si>
    <t xml:space="preserve">C:\tmp\obfmodels\o2023.slx</t>
  </si>
  <si>
    <t xml:space="preserve">Sun Jun 24 20:02:58 2018</t>
  </si>
  <si>
    <t xml:space="preserve">C:\work\data\SLNET\SLNET_MATLABCentral\25752\Wind_Turbine_Model_R18b\Libraries\Generator\Generator_Lib.slx</t>
  </si>
  <si>
    <t xml:space="preserve">C:\tmp\obfmodels\o2024.slx</t>
  </si>
  <si>
    <t xml:space="preserve">Sun Jun 24 20:03:03 2018</t>
  </si>
  <si>
    <t xml:space="preserve">C:\work\data\SLNET\SLNET_MATLABCentral\25752\Wind_Turbine_Model_R18b\Libraries\Generator\Generator_Testrig.slx</t>
  </si>
  <si>
    <t xml:space="preserve">C:\tmp\obfmodels\o2025.slx</t>
  </si>
  <si>
    <t xml:space="preserve">Sun Jun 24 20:03:12 2018</t>
  </si>
  <si>
    <t xml:space="preserve">C:\work\data\SLNET\SLNET_MATLABCentral\25752\Wind_Turbine_Model_R18b\Libraries\Main_Controller\Main_Controller_Lib.slx</t>
  </si>
  <si>
    <t xml:space="preserve">C:\tmp\obfmodels\o2026.slx</t>
  </si>
  <si>
    <t xml:space="preserve">Sun Jun 24 20:03:15 2018</t>
  </si>
  <si>
    <t xml:space="preserve">C:\work\data\SLNET\SLNET_MATLABCentral\25752\Wind_Turbine_Model_R18b\Libraries\Main_Controller\Turbine_State_Machine_Lib.slx</t>
  </si>
  <si>
    <t xml:space="preserve">C:\tmp\obfmodels\o2027.slx</t>
  </si>
  <si>
    <t xml:space="preserve">Sun Jun 24 20:03:17 2018</t>
  </si>
  <si>
    <t xml:space="preserve">C:\work\data\SLNET\SLNET_MATLABCentral\25752\Wind_Turbine_Model_R18b\Libraries\Main_Controller\Turbine_State_Machine_Testrig.slx</t>
  </si>
  <si>
    <t xml:space="preserve">C:\tmp\obfmodels\o2028.slx</t>
  </si>
  <si>
    <t xml:space="preserve">Sun Jun 24 20:03:20 2018</t>
  </si>
  <si>
    <t xml:space="preserve">C:\work\data\SLNET\SLNET_MATLABCentral\25752\Wind_Turbine_Model_R18b\Libraries\Main_Controller\SLDV\ControlLogic.slx</t>
  </si>
  <si>
    <t xml:space="preserve">C:\tmp\obfmodels\o2029.slx</t>
  </si>
  <si>
    <t xml:space="preserve">Sun Jun 24 20:03:22 2018</t>
  </si>
  <si>
    <t xml:space="preserve">C:\work\data\SLNET\SLNET_MATLABCentral\25752\Wind_Turbine_Model_R18b\Libraries\Main_Controller\SLDV\ControlLogic_Ports.slx</t>
  </si>
  <si>
    <t xml:space="preserve">C:\tmp\obfmodels\o2030.slx</t>
  </si>
  <si>
    <t xml:space="preserve">Sun Jun 24 20:03:24 2018</t>
  </si>
  <si>
    <t xml:space="preserve">C:\work\data\SLNET\SLNET_MATLABCentral\25752\Wind_Turbine_Model_R18b\Libraries\Main_Controller\SLDV\ControlLogic_Testrig.slx</t>
  </si>
  <si>
    <t xml:space="preserve">C:\tmp\obfmodels\o2031.slx</t>
  </si>
  <si>
    <t xml:space="preserve">Sun Jun 24 20:03:29 2018</t>
  </si>
  <si>
    <t xml:space="preserve">C:\work\data\SLNET\SLNET_MATLABCentral\25752\Wind_Turbine_Model_R18b\Libraries\Nacelle\Hub_Axis_Lib.slx</t>
  </si>
  <si>
    <t xml:space="preserve">C:\tmp\obfmodels\o2032.slx</t>
  </si>
  <si>
    <t xml:space="preserve">Sun Jun 24 20:03:39 2018</t>
  </si>
  <si>
    <t xml:space="preserve">C:\work\data\SLNET\SLNET_MATLABCentral\25752\Wind_Turbine_Model_R18b\Libraries\Pitch_Actuation\Hydraulic_Actuator_Lib.slx</t>
  </si>
  <si>
    <t xml:space="preserve">C:\tmp\obfmodels\o2033.slx</t>
  </si>
  <si>
    <t xml:space="preserve">Sun Jun 24 20:03:50 2018</t>
  </si>
  <si>
    <t xml:space="preserve">C:\work\data\SLNET\SLNET_MATLABCentral\25752\Wind_Turbine_Model_R18b\Libraries\Pitch_Actuation\Pitch_Actuation_Hydraulic_Testrig.slx</t>
  </si>
  <si>
    <t xml:space="preserve">C:\tmp\obfmodels\o2034.slx</t>
  </si>
  <si>
    <t xml:space="preserve">Sun Jun 24 20:04:02 2018</t>
  </si>
  <si>
    <t xml:space="preserve">C:\work\data\SLNET\SLNET_MATLABCentral\25752\Wind_Turbine_Model_R18b\Libraries\Pitch_Actuation\Pitch_Actuation_Lib.slx</t>
  </si>
  <si>
    <t xml:space="preserve">C:\tmp\obfmodels\o2035.slx</t>
  </si>
  <si>
    <t xml:space="preserve">Sun Jun 24 20:04:12 2018</t>
  </si>
  <si>
    <t xml:space="preserve">C:\work\data\SLNET\SLNET_MATLABCentral\25752\Wind_Turbine_Model_R18b\Libraries\Pitch_Actuation\Pitch_Actuation_Linkage.slx</t>
  </si>
  <si>
    <t xml:space="preserve">C:\tmp\obfmodels\o2036.slx</t>
  </si>
  <si>
    <t xml:space="preserve">Sun Jun 24 20:04:15 2018</t>
  </si>
  <si>
    <t xml:space="preserve">C:\work\data\SLNET\SLNET_MATLABCentral\25752\Wind_Turbine_Model_R18b\Libraries\Pitch_Actuation\Pitch_Actuation_Linkage_Lib.slx</t>
  </si>
  <si>
    <t xml:space="preserve">C:\tmp\obfmodels\o2037.slx</t>
  </si>
  <si>
    <t xml:space="preserve">Sun Jun 24 20:04:17 2018</t>
  </si>
  <si>
    <t xml:space="preserve">C:\work\data\SLNET\SLNET_MATLABCentral\25752\Wind_Turbine_Model_R18b\Libraries\Pitch_Actuation\Pitch_System_Lib.slx</t>
  </si>
  <si>
    <t xml:space="preserve">C:\tmp\obfmodels\o2038.slx</t>
  </si>
  <si>
    <t xml:space="preserve">Sun Jun 24 20:04:22 2018</t>
  </si>
  <si>
    <t xml:space="preserve">C:\work\data\SLNET\SLNET_MATLABCentral\25752\Wind_Turbine_Model_R18b\Libraries\Pitch_Controller\Pitch_Control_Hydraulic_Testrig.slx</t>
  </si>
  <si>
    <t xml:space="preserve">C:\tmp\obfmodels\o2039.slx</t>
  </si>
  <si>
    <t xml:space="preserve">Sun Jun 24 20:04:27 2018</t>
  </si>
  <si>
    <t xml:space="preserve">C:\work\data\SLNET\SLNET_MATLABCentral\25752\Wind_Turbine_Model_R18b\Libraries\Pitch_Controller\Pitch_Control_Ideal_Testrig.slx</t>
  </si>
  <si>
    <t xml:space="preserve">C:\tmp\obfmodels\o2040.slx</t>
  </si>
  <si>
    <t xml:space="preserve">Sun Jun 24 20:04:30 2018</t>
  </si>
  <si>
    <t xml:space="preserve">C:\work\data\SLNET\SLNET_MATLABCentral\25752\Wind_Turbine_Model_R18b\Libraries\Pitch_Controller\Pitch_Controller_Generated_SFunc.slx</t>
  </si>
  <si>
    <t xml:space="preserve">C:\tmp\obfmodels\o2041.slx</t>
  </si>
  <si>
    <t xml:space="preserve">Sun Jun 24 20:04:33 2018</t>
  </si>
  <si>
    <t xml:space="preserve">C:\work\data\SLNET\SLNET_MATLABCentral\25752\Wind_Turbine_Model_R18b\Libraries\Pitch_Controller\Pitch_Controller_Lib.slx</t>
  </si>
  <si>
    <t xml:space="preserve">C:\tmp\obfmodels\o2042.slx</t>
  </si>
  <si>
    <t xml:space="preserve">Sun Jun 24 20:04:35 2018</t>
  </si>
  <si>
    <t xml:space="preserve">C:\work\data\SLNET\SLNET_MATLABCentral\25752\Wind_Turbine_Model_R18b\Libraries\Tower\Tower.slx</t>
  </si>
  <si>
    <t xml:space="preserve">C:\tmp\obfmodels\o2043.slx</t>
  </si>
  <si>
    <t xml:space="preserve">Sun Jun 24 20:04:51 2018</t>
  </si>
  <si>
    <t xml:space="preserve">C:\work\data\SLNET\SLNET_MATLABCentral\25752\Wind_Turbine_Model_R18b\Libraries\Yaw_Actuation\Yaw_Actuation_Lib.slx</t>
  </si>
  <si>
    <t xml:space="preserve">C:\tmp\obfmodels\o2044.slx</t>
  </si>
  <si>
    <t xml:space="preserve">Sun Jun 24 20:04:56 2018</t>
  </si>
  <si>
    <t xml:space="preserve">C:\work\data\SLNET\SLNET_MATLABCentral\25752\Wind_Turbine_Model_R18b\Libraries\Yaw_Actuation\Yaw_Actuation_Testrig.slx</t>
  </si>
  <si>
    <t xml:space="preserve">C:\tmp\obfmodels\o2045.slx</t>
  </si>
  <si>
    <t xml:space="preserve">Sun Jun 24 20:04:59 2018</t>
  </si>
  <si>
    <t xml:space="preserve">C:\work\data\SLNET\SLNET_MATLABCentral\25752\Wind_Turbine_Model_R18b\Libraries\Yaw_Actuation\Yaw_Gearbox_Lib.slx</t>
  </si>
  <si>
    <t xml:space="preserve">C:\tmp\obfmodels\o2046.slx</t>
  </si>
  <si>
    <t xml:space="preserve">Sun Jun 24 20:05:02 2018</t>
  </si>
  <si>
    <t xml:space="preserve">C:\work\data\SLNET\SLNET_MATLABCentral\25752\Wind_Turbine_Model_R18b\Libraries\Yaw_Actuation\Yaw_Gearbox_Testrig.slx</t>
  </si>
  <si>
    <t xml:space="preserve">C:\tmp\obfmodels\o2047.slx</t>
  </si>
  <si>
    <t xml:space="preserve">Sun Jun 24 20:05:05 2018</t>
  </si>
  <si>
    <t xml:space="preserve">C:\work\data\SLNET\SLNET_MATLABCentral\25752\Wind_Turbine_Model_R18b\Libraries\Yaw_Actuation\Yaw_Ideal_Actuator_Lib.slx</t>
  </si>
  <si>
    <t xml:space="preserve">C:\tmp\obfmodels\o2048.slx</t>
  </si>
  <si>
    <t xml:space="preserve">Sun Jun 24 20:05:07 2018</t>
  </si>
  <si>
    <t xml:space="preserve">C:\work\data\SLNET\SLNET_MATLABCentral\25752\Wind_Turbine_Model_R18b\Libraries\Yaw_Actuation\Yaw_Ideal_Motor_Lib.slx</t>
  </si>
  <si>
    <t xml:space="preserve">C:\tmp\obfmodels\o2049.slx</t>
  </si>
  <si>
    <t xml:space="preserve">Sun Jun 24 20:05:09 2018</t>
  </si>
  <si>
    <t xml:space="preserve">C:\work\data\SLNET\SLNET_MATLABCentral\25752\Wind_Turbine_Model_R18b\Libraries\Yaw_Actuation\Yaw_Motor_Lib.slx</t>
  </si>
  <si>
    <t xml:space="preserve">C:\tmp\obfmodels\o2050.slx</t>
  </si>
  <si>
    <t xml:space="preserve">Sun Jun 24 20:05:12 2018</t>
  </si>
  <si>
    <t xml:space="preserve">C:\work\data\SLNET\SLNET_MATLABCentral\25752\Wind_Turbine_Model_R18b\Libraries\Yaw_Actuation\Yaw_System_Lib.slx</t>
  </si>
  <si>
    <t xml:space="preserve">C:\tmp\obfmodels\o2051.slx</t>
  </si>
  <si>
    <t xml:space="preserve">Sun Jun 24 20:05:16 2018</t>
  </si>
  <si>
    <t xml:space="preserve">C:\work\data\SLNET\SLNET_MATLABCentral\25752\Wind_Turbine_Model_R18b\Libraries\Yaw_Controller\Yaw_Controller_Lib.slx</t>
  </si>
  <si>
    <t xml:space="preserve">C:\tmp\obfmodels\o2052.slx</t>
  </si>
  <si>
    <t xml:space="preserve">Sun Jun 24 20:05:18 2018</t>
  </si>
  <si>
    <t xml:space="preserve">C:\work\data\SLNET\SLNET_MATLABCentral\25752\Wind_Turbine_Model_R19a\Wind_Turbine.slx</t>
  </si>
  <si>
    <t xml:space="preserve">C:\tmp\obfmodels\o2053.slx</t>
  </si>
  <si>
    <t xml:space="preserve">Sat Mar 09 22:53:49 2019</t>
  </si>
  <si>
    <t xml:space="preserve">C:\work\data\SLNET\SLNET_MATLABCentral\25752\Wind_Turbine_Model_R19a\Libraries\Blades\Blades_Lib.slx</t>
  </si>
  <si>
    <t xml:space="preserve">C:\tmp\obfmodels\o2054.slx</t>
  </si>
  <si>
    <t xml:space="preserve">Sat Mar 09 22:13:20 2019</t>
  </si>
  <si>
    <t xml:space="preserve">C:\work\data\SLNET\SLNET_MATLABCentral\25752\Wind_Turbine_Model_R19a\Libraries\Blades\Blades_Testrig.slx</t>
  </si>
  <si>
    <t xml:space="preserve">C:\tmp\obfmodels\o2055.slx</t>
  </si>
  <si>
    <t xml:space="preserve">Sat Mar 09 20:45:06 2019</t>
  </si>
  <si>
    <t xml:space="preserve">C:\work\data\SLNET\SLNET_MATLABCentral\25752\Wind_Turbine_Model_R19a\Libraries\Blades\Flex_Blades\Wind_Turbine_Flexible_Blades.slx</t>
  </si>
  <si>
    <t xml:space="preserve">C:\tmp\obfmodels\o2056.slx</t>
  </si>
  <si>
    <t xml:space="preserve">Sat Mar 09 23:23:08 2019</t>
  </si>
  <si>
    <t xml:space="preserve">C:\work\data\SLNET\SLNET_MATLABCentral\25752\Wind_Turbine_Model_R19a\Libraries\Blades\Flex_Blades\Libraries\Flex_Cantilever_Element_Lib.slx</t>
  </si>
  <si>
    <t xml:space="preserve">C:\tmp\obfmodels\o2057.slx</t>
  </si>
  <si>
    <t xml:space="preserve">Sat Mar 09 20:45:21 2019</t>
  </si>
  <si>
    <t xml:space="preserve">C:\work\data\SLNET\SLNET_MATLABCentral\25752\Wind_Turbine_Model_R19a\Libraries\Blades\Flex_Blades\Libraries\Flex_Cantilever_Lib.slx</t>
  </si>
  <si>
    <t xml:space="preserve">C:\work\data\SLNET\SLNET_MATLABCentral\25752\Wind_Turbine_Model_R19a\Libraries\Brakes\Brakes_Lib.slx</t>
  </si>
  <si>
    <t xml:space="preserve">C:\tmp\obfmodels\o2059.slx</t>
  </si>
  <si>
    <t xml:space="preserve">Sat Mar 09 22:20:33 2019</t>
  </si>
  <si>
    <t xml:space="preserve">C:\work\data\SLNET\SLNET_MATLABCentral\25752\Wind_Turbine_Model_R19a\Libraries\Environment\AerodynamicLoads_lib.slx</t>
  </si>
  <si>
    <t xml:space="preserve">C:\tmp\obfmodels\o2060.slx</t>
  </si>
  <si>
    <t xml:space="preserve">Sat Mar 09 20:44:41 2019</t>
  </si>
  <si>
    <t xml:space="preserve">C:\work\data\SLNET\SLNET_MATLABCentral\25752\Wind_Turbine_Model_R19a\Libraries\Environment\Inputs_Set_Busses_Testrig.slx</t>
  </si>
  <si>
    <t xml:space="preserve">C:\tmp\obfmodels\o2061.slx</t>
  </si>
  <si>
    <t xml:space="preserve">Sat Mar 09 20:45:46 2019</t>
  </si>
  <si>
    <t xml:space="preserve">C:\work\data\SLNET\SLNET_MATLABCentral\25752\Wind_Turbine_Model_R19a\Libraries\Environment\Turbine_Input_Lib.slx</t>
  </si>
  <si>
    <t xml:space="preserve">C:\tmp\obfmodels\o2062.slx</t>
  </si>
  <si>
    <t xml:space="preserve">Sat Mar 09 22:15:21 2019</t>
  </si>
  <si>
    <t xml:space="preserve">C:\work\data\SLNET\SLNET_MATLABCentral\25752\Wind_Turbine_Model_R19a\Libraries\Environment\Wind_Lib.slx</t>
  </si>
  <si>
    <t xml:space="preserve">C:\tmp\obfmodels\o2063.slx</t>
  </si>
  <si>
    <t xml:space="preserve">Sat Mar 09 22:04:45 2019</t>
  </si>
  <si>
    <t xml:space="preserve">C:\work\data\SLNET\SLNET_MATLABCentral\25752\Wind_Turbine_Model_R19a\Libraries\Environment\Wind_Testrig.slx</t>
  </si>
  <si>
    <t xml:space="preserve">C:\tmp\obfmodels\o2064.slx</t>
  </si>
  <si>
    <t xml:space="preserve">Sat Mar 09 23:26:45 2019</t>
  </si>
  <si>
    <t xml:space="preserve">C:\work\data\SLNET\SLNET_MATLABCentral\25752\Wind_Turbine_Model_R19a\Libraries\Geartrain\Geartrain_Lib.slx</t>
  </si>
  <si>
    <t xml:space="preserve">C:\tmp\obfmodels\o2065.slx</t>
  </si>
  <si>
    <t xml:space="preserve">Sat Mar 09 22:24:59 2019</t>
  </si>
  <si>
    <t xml:space="preserve">C:\work\data\SLNET\SLNET_MATLABCentral\25752\Wind_Turbine_Model_R19a\Libraries\Geartrain\Geartrain_Testrig.slx</t>
  </si>
  <si>
    <t xml:space="preserve">C:\tmp\obfmodels\o2066.slx</t>
  </si>
  <si>
    <t xml:space="preserve">Sat Mar 09 22:25:31 2019</t>
  </si>
  <si>
    <t xml:space="preserve">C:\work\data\SLNET\SLNET_MATLABCentral\25752\Wind_Turbine_Model_R19a\Libraries\Generator\Generator_Lib.slx</t>
  </si>
  <si>
    <t xml:space="preserve">C:\tmp\obfmodels\o2067.slx</t>
  </si>
  <si>
    <t xml:space="preserve">Sat Mar 09 22:21:45 2019</t>
  </si>
  <si>
    <t xml:space="preserve">C:\work\data\SLNET\SLNET_MATLABCentral\25752\Wind_Turbine_Model_R19a\Libraries\Generator\Generator_Testrig.slx</t>
  </si>
  <si>
    <t xml:space="preserve">C:\tmp\obfmodels\o2068.slx</t>
  </si>
  <si>
    <t xml:space="preserve">Sat Mar 09 22:23:41 2019</t>
  </si>
  <si>
    <t xml:space="preserve">C:\work\data\SLNET\SLNET_MATLABCentral\25752\Wind_Turbine_Model_R19a\Libraries\Main_Controller\Main_Controller_Lib.slx</t>
  </si>
  <si>
    <t xml:space="preserve">C:\tmp\obfmodels\o2069.slx</t>
  </si>
  <si>
    <t xml:space="preserve">Sat Mar 09 22:26:41 2019</t>
  </si>
  <si>
    <t xml:space="preserve">C:\work\data\SLNET\SLNET_MATLABCentral\25752\Wind_Turbine_Model_R19a\Libraries\Main_Controller\Turbine_State_Machine_Lib.slx</t>
  </si>
  <si>
    <t xml:space="preserve">C:\tmp\obfmodels\o2070.slx</t>
  </si>
  <si>
    <t xml:space="preserve">Sat Mar 09 20:47:17 2019</t>
  </si>
  <si>
    <t xml:space="preserve">C:\work\data\SLNET\SLNET_MATLABCentral\25752\Wind_Turbine_Model_R19a\Libraries\Main_Controller\Turbine_State_Machine_Testrig.slx</t>
  </si>
  <si>
    <t xml:space="preserve">C:\tmp\obfmodels\o2071.slx</t>
  </si>
  <si>
    <t xml:space="preserve">Sat Mar 09 20:47:22 2019</t>
  </si>
  <si>
    <t xml:space="preserve">C:\work\data\SLNET\SLNET_MATLABCentral\25752\Wind_Turbine_Model_R19a\Libraries\Main_Controller\SLDV\ControlLogic.slx</t>
  </si>
  <si>
    <t xml:space="preserve">C:\tmp\obfmodels\o2072.slx</t>
  </si>
  <si>
    <t xml:space="preserve">Sat Mar 09 20:47:27 2019</t>
  </si>
  <si>
    <t xml:space="preserve">C:\work\data\SLNET\SLNET_MATLABCentral\25752\Wind_Turbine_Model_R19a\Libraries\Main_Controller\SLDV\ControlLogic_Ports.slx</t>
  </si>
  <si>
    <t xml:space="preserve">C:\tmp\obfmodels\o2073.slx</t>
  </si>
  <si>
    <t xml:space="preserve">Sat Mar 09 20:47:31 2019</t>
  </si>
  <si>
    <t xml:space="preserve">C:\work\data\SLNET\SLNET_MATLABCentral\25752\Wind_Turbine_Model_R19a\Libraries\Main_Controller\SLDV\ControlLogic_Testrig.slx</t>
  </si>
  <si>
    <t xml:space="preserve">C:\tmp\obfmodels\o2074.slx</t>
  </si>
  <si>
    <t xml:space="preserve">Sat Mar 09 20:47:36 2019</t>
  </si>
  <si>
    <t xml:space="preserve">C:\work\data\SLNET\SLNET_MATLABCentral\25752\Wind_Turbine_Model_R19a\Libraries\Nacelle\Hub_Axis_Lib.slx</t>
  </si>
  <si>
    <t xml:space="preserve">C:\tmp\obfmodels\o2075.slx</t>
  </si>
  <si>
    <t xml:space="preserve">Sat Mar 09 22:28:05 2019</t>
  </si>
  <si>
    <t xml:space="preserve">C:\work\data\SLNET\SLNET_MATLABCentral\25752\Wind_Turbine_Model_R19a\Libraries\Pitch_Actuation\Hydraulic_Actuator_Lib.slx</t>
  </si>
  <si>
    <t xml:space="preserve">C:\tmp\obfmodels\o2076.slx</t>
  </si>
  <si>
    <t xml:space="preserve">Sat Mar 09 22:30:25 2019</t>
  </si>
  <si>
    <t xml:space="preserve">C:\work\data\SLNET\SLNET_MATLABCentral\25752\Wind_Turbine_Model_R19a\Libraries\Pitch_Actuation\Pitch_Actuation_Hydraulic_Testrig.slx</t>
  </si>
  <si>
    <t xml:space="preserve">C:\tmp\obfmodels\o2077.slx</t>
  </si>
  <si>
    <t xml:space="preserve">Sat Mar 09 21:05:21 2019</t>
  </si>
  <si>
    <t xml:space="preserve">C:\work\data\SLNET\SLNET_MATLABCentral\25752\Wind_Turbine_Model_R19a\Libraries\Pitch_Actuation\Pitch_Actuation_Lib.slx</t>
  </si>
  <si>
    <t xml:space="preserve">C:\tmp\obfmodels\o2078.slx</t>
  </si>
  <si>
    <t xml:space="preserve">Sat Mar 09 22:30:39 2019</t>
  </si>
  <si>
    <t xml:space="preserve">C:\work\data\SLNET\SLNET_MATLABCentral\25752\Wind_Turbine_Model_R19a\Libraries\Pitch_Actuation\Pitch_Actuation_Linkage.slx</t>
  </si>
  <si>
    <t xml:space="preserve">C:\tmp\obfmodels\o2079.slx</t>
  </si>
  <si>
    <t xml:space="preserve">Sat Mar 09 20:48:11 2019</t>
  </si>
  <si>
    <t xml:space="preserve">C:\work\data\SLNET\SLNET_MATLABCentral\25752\Wind_Turbine_Model_R19a\Libraries\Pitch_Actuation\Pitch_Actuation_Linkage_Lib.slx</t>
  </si>
  <si>
    <t xml:space="preserve">C:\tmp\obfmodels\o2080.slx</t>
  </si>
  <si>
    <t xml:space="preserve">Sat Mar 09 23:24:55 2019</t>
  </si>
  <si>
    <t xml:space="preserve">C:\work\data\SLNET\SLNET_MATLABCentral\25752\Wind_Turbine_Model_R19a\Libraries\Pitch_Actuation\Pitch_System_Lib.slx</t>
  </si>
  <si>
    <t xml:space="preserve">C:\tmp\obfmodels\o2081.slx</t>
  </si>
  <si>
    <t xml:space="preserve">Sat Mar 09 22:33:41 2019</t>
  </si>
  <si>
    <t xml:space="preserve">C:\work\data\SLNET\SLNET_MATLABCentral\25752\Wind_Turbine_Model_R19a\Libraries\Pitch_Controller\Pitch_Control_Hydraulic_Testrig.slx</t>
  </si>
  <si>
    <t xml:space="preserve">C:\tmp\obfmodels\o2082.slx</t>
  </si>
  <si>
    <t xml:space="preserve">Sat Mar 09 20:48:37 2019</t>
  </si>
  <si>
    <t xml:space="preserve">C:\work\data\SLNET\SLNET_MATLABCentral\25752\Wind_Turbine_Model_R19a\Libraries\Pitch_Controller\Pitch_Control_Ideal_Testrig.slx</t>
  </si>
  <si>
    <t xml:space="preserve">C:\tmp\obfmodels\o2083.slx</t>
  </si>
  <si>
    <t xml:space="preserve">Sat Mar 09 20:48:43 2019</t>
  </si>
  <si>
    <t xml:space="preserve">C:\work\data\SLNET\SLNET_MATLABCentral\25752\Wind_Turbine_Model_R19a\Libraries\Pitch_Controller\Pitch_Controller_Generated_SFunc.slx</t>
  </si>
  <si>
    <t xml:space="preserve">C:\tmp\obfmodels\o2084.slx</t>
  </si>
  <si>
    <t xml:space="preserve">Sat Mar 09 20:48:47 2019</t>
  </si>
  <si>
    <t xml:space="preserve">C:\work\data\SLNET\SLNET_MATLABCentral\25752\Wind_Turbine_Model_R19a\Libraries\Pitch_Controller\Pitch_Controller_Lib.slx</t>
  </si>
  <si>
    <t xml:space="preserve">C:\tmp\obfmodels\o2085.slx</t>
  </si>
  <si>
    <t xml:space="preserve">Sat Mar 09 22:35:34 2019</t>
  </si>
  <si>
    <t xml:space="preserve">C:\work\data\SLNET\SLNET_MATLABCentral\25752\Wind_Turbine_Model_R19a\Libraries\Tower\Tower.slx</t>
  </si>
  <si>
    <t xml:space="preserve">C:\tmp\obfmodels\o2086.slx</t>
  </si>
  <si>
    <t xml:space="preserve">Sat Mar 09 22:36:42 2019</t>
  </si>
  <si>
    <t xml:space="preserve">C:\work\data\SLNET\SLNET_MATLABCentral\25752\Wind_Turbine_Model_R19a\Libraries\Yaw_Actuation\Yaw_Actuation_Lib.slx</t>
  </si>
  <si>
    <t xml:space="preserve">C:\tmp\obfmodels\o2087.slx</t>
  </si>
  <si>
    <t xml:space="preserve">Sat Mar 09 22:38:43 2019</t>
  </si>
  <si>
    <t xml:space="preserve">C:\work\data\SLNET\SLNET_MATLABCentral\25752\Wind_Turbine_Model_R19a\Libraries\Yaw_Actuation\Yaw_Actuation_Testrig.slx</t>
  </si>
  <si>
    <t xml:space="preserve">C:\tmp\obfmodels\o2088.slx</t>
  </si>
  <si>
    <t xml:space="preserve">Sat Mar 09 22:40:07 2019</t>
  </si>
  <si>
    <t xml:space="preserve">C:\work\data\SLNET\SLNET_MATLABCentral\25752\Wind_Turbine_Model_R19a\Libraries\Yaw_Actuation\Yaw_Gearbox_Lib.slx</t>
  </si>
  <si>
    <t xml:space="preserve">C:\tmp\obfmodels\o2089.slx</t>
  </si>
  <si>
    <t xml:space="preserve">Sat Mar 09 22:40:46 2019</t>
  </si>
  <si>
    <t xml:space="preserve">C:\work\data\SLNET\SLNET_MATLABCentral\25752\Wind_Turbine_Model_R19a\Libraries\Yaw_Actuation\Yaw_Gearbox_Testrig.slx</t>
  </si>
  <si>
    <t xml:space="preserve">C:\tmp\obfmodels\o2090.slx</t>
  </si>
  <si>
    <t xml:space="preserve">Sat Mar 09 22:44:49 2019</t>
  </si>
  <si>
    <t xml:space="preserve">C:\work\data\SLNET\SLNET_MATLABCentral\25752\Wind_Turbine_Model_R19a\Libraries\Yaw_Actuation\Yaw_Ideal_Actuator_Lib.slx</t>
  </si>
  <si>
    <t xml:space="preserve">C:\tmp\obfmodels\o2091.slx</t>
  </si>
  <si>
    <t xml:space="preserve">Sat Mar 09 22:45:25 2019</t>
  </si>
  <si>
    <t xml:space="preserve">C:\work\data\SLNET\SLNET_MATLABCentral\25752\Wind_Turbine_Model_R19a\Libraries\Yaw_Actuation\Yaw_Ideal_Motor_Lib.slx</t>
  </si>
  <si>
    <t xml:space="preserve">C:\tmp\obfmodels\o2092.slx</t>
  </si>
  <si>
    <t xml:space="preserve">Sat Mar 09 22:46:45 2019</t>
  </si>
  <si>
    <t xml:space="preserve">C:\work\data\SLNET\SLNET_MATLABCentral\25752\Wind_Turbine_Model_R19a\Libraries\Yaw_Actuation\Yaw_Motor_Lib.slx</t>
  </si>
  <si>
    <t xml:space="preserve">C:\tmp\obfmodels\o2093.slx</t>
  </si>
  <si>
    <t xml:space="preserve">Sat Mar 09 22:47:28 2019</t>
  </si>
  <si>
    <t xml:space="preserve">C:\work\data\SLNET\SLNET_MATLABCentral\25752\Wind_Turbine_Model_R19a\Libraries\Yaw_Actuation\Yaw_System_Lib.slx</t>
  </si>
  <si>
    <t xml:space="preserve">C:\tmp\obfmodels\o2094.slx</t>
  </si>
  <si>
    <t xml:space="preserve">Sat Mar 09 22:50:06 2019</t>
  </si>
  <si>
    <t xml:space="preserve">C:\work\data\SLNET\SLNET_MATLABCentral\25752\Wind_Turbine_Model_R19a\Libraries\Yaw_Controller\Yaw_Controller_Lib.slx</t>
  </si>
  <si>
    <t xml:space="preserve">C:\tmp\obfmodels\o2095.slx</t>
  </si>
  <si>
    <t xml:space="preserve">Sat Mar 09 20:50:02 2019</t>
  </si>
  <si>
    <t xml:space="preserve">C:\work\data\SLNET\SLNET_MATLABCentral\28441\HEV_ParallelSeries_R13b\HEV_SeriesParallel.slx</t>
  </si>
  <si>
    <t xml:space="preserve">C:\work\data\SLNET\SLNET_MATLABCentral\28441\HEV_ParallelSeries_R13b\Libraries\Battery\Battery_Cell_Det.slx</t>
  </si>
  <si>
    <t xml:space="preserve">C:\tmp\obfmodels\o2097.slx</t>
  </si>
  <si>
    <t xml:space="preserve">Sun May 17 01:57:55 2015</t>
  </si>
  <si>
    <t xml:space="preserve">C:\work\data\SLNET\SLNET_MATLABCentral\28441\HEV_ParallelSeries_R13b\Libraries\Battery\HEV_Battery_Det_Lib.slx</t>
  </si>
  <si>
    <t xml:space="preserve">C:\tmp\obfmodels\o2098.slx</t>
  </si>
  <si>
    <t xml:space="preserve">Sun May 17 01:58:00 2015</t>
  </si>
  <si>
    <t xml:space="preserve">C:\work\data\SLNET\SLNET_MATLABCentral\28441\HEV_ParallelSeries_R13b\Libraries\Battery\HEV_Battery_Lib.slx</t>
  </si>
  <si>
    <t xml:space="preserve">C:\tmp\obfmodels\o2099.slx</t>
  </si>
  <si>
    <t xml:space="preserve">Sun May 17 01:58:06 2015</t>
  </si>
  <si>
    <t xml:space="preserve">C:\work\data\SLNET\SLNET_MATLABCentral\28441\HEV_ParallelSeries_R13b\Libraries\Battery\HEV_Battery_Testrig_v1.slx</t>
  </si>
  <si>
    <t xml:space="preserve">C:\tmp\obfmodels\o2100.slx</t>
  </si>
  <si>
    <t xml:space="preserve">Sun May 17 01:58:13 2015</t>
  </si>
  <si>
    <t xml:space="preserve">C:\work\data\SLNET\SLNET_MATLABCentral\28441\HEV_ParallelSeries_R13b\Libraries\Battery\HEV_Battery_Testrig_v2.slx</t>
  </si>
  <si>
    <t xml:space="preserve">C:\tmp\obfmodels\o2101.slx</t>
  </si>
  <si>
    <t xml:space="preserve">Sun May 17 01:58:21 2015</t>
  </si>
  <si>
    <t xml:space="preserve">C:\work\data\SLNET\SLNET_MATLABCentral\28441\HEV_ParallelSeries_R13b\Libraries\Electrical\HEV_Electrical_Lib.slx</t>
  </si>
  <si>
    <t xml:space="preserve">C:\tmp\obfmodels\o2102.slx</t>
  </si>
  <si>
    <t xml:space="preserve">Sun May 17 01:58:27 2015</t>
  </si>
  <si>
    <t xml:space="preserve">C:\work\data\SLNET\SLNET_MATLABCentral\28441\HEV_ParallelSeries_R13b\Libraries\Vehicle\Engine_Testrig.slx</t>
  </si>
  <si>
    <t xml:space="preserve">C:\tmp\obfmodels\o2103.slx</t>
  </si>
  <si>
    <t xml:space="preserve">Sun May 17 01:58:34 2015</t>
  </si>
  <si>
    <t xml:space="preserve">C:\work\data\SLNET\SLNET_MATLABCentral\28441\HEV_ParallelSeries_R13b\Libraries\Vehicle\HEV_Vehicle_Dynamics_Lib.slx</t>
  </si>
  <si>
    <t xml:space="preserve">C:\tmp\obfmodels\o2104.slx</t>
  </si>
  <si>
    <t xml:space="preserve">Sun May 17 01:58:40 2015</t>
  </si>
  <si>
    <t xml:space="preserve">C:\work\data\SLNET\SLNET_MATLABCentral\28441\HEV_ParallelSeries_R13b\Libraries\Vehicle\Vehicle_Dynamics_Testrig.slx</t>
  </si>
  <si>
    <t xml:space="preserve">C:\tmp\obfmodels\o2105.slx</t>
  </si>
  <si>
    <t xml:space="preserve">Sun May 17 01:58:47 2015</t>
  </si>
  <si>
    <t xml:space="preserve">C:\work\data\SLNET\SLNET_MATLABCentral\28441\HEV_ParallelSeries_R13b\Local_Solver\Copy_of_HEV_Model_Local_Solver.slx</t>
  </si>
  <si>
    <t xml:space="preserve">C:\work\data\SLNET\SLNET_MATLABCentral\28441\HEV_ParallelSeries_R13b\Local_Solver\HEV_Model_Local_Solver.slx</t>
  </si>
  <si>
    <t xml:space="preserve">C:\work\data\SLNET\SLNET_MATLABCentral\28441\HEV_ParallelSeries_R13b\PCT\HEV_Model_PCT.slx</t>
  </si>
  <si>
    <t xml:space="preserve">C:\work\data\SLNET\SLNET_MATLABCentral\28441\HEV_ParallelSeries_R14a\HEV_SeriesParallel.slx</t>
  </si>
  <si>
    <t xml:space="preserve">C:\work\data\SLNET\SLNET_MATLABCentral\28441\HEV_ParallelSeries_R14a\Libraries\Battery\Battery_Cell_Det.slx</t>
  </si>
  <si>
    <t xml:space="preserve">C:\tmp\obfmodels\o2110.slx</t>
  </si>
  <si>
    <t xml:space="preserve">Thu Feb 06 22:37:07 2014</t>
  </si>
  <si>
    <t xml:space="preserve">C:\work\data\SLNET\SLNET_MATLABCentral\28441\HEV_ParallelSeries_R14a\Libraries\Battery\HEV_Battery_Det_Lib.slx</t>
  </si>
  <si>
    <t xml:space="preserve">C:\tmp\obfmodels\o2111.slx</t>
  </si>
  <si>
    <t xml:space="preserve">Tue Feb 11 12:47:07 2014</t>
  </si>
  <si>
    <t xml:space="preserve">C:\work\data\SLNET\SLNET_MATLABCentral\28441\HEV_ParallelSeries_R14a\Libraries\Battery\HEV_Battery_Lib.slx</t>
  </si>
  <si>
    <t xml:space="preserve">C:\tmp\obfmodels\o2112.slx</t>
  </si>
  <si>
    <t xml:space="preserve">Sat Feb 08 21:45:19 2014</t>
  </si>
  <si>
    <t xml:space="preserve">C:\work\data\SLNET\SLNET_MATLABCentral\28441\HEV_ParallelSeries_R14a\Libraries\Battery\HEV_Battery_Testrig_v1.slx</t>
  </si>
  <si>
    <t xml:space="preserve">C:\tmp\obfmodels\o2113.slx</t>
  </si>
  <si>
    <t xml:space="preserve">Thu Feb 06 22:30:35 2014</t>
  </si>
  <si>
    <t xml:space="preserve">C:\work\data\SLNET\SLNET_MATLABCentral\28441\HEV_ParallelSeries_R14a\Libraries\Battery\HEV_Battery_Testrig_v2.slx</t>
  </si>
  <si>
    <t xml:space="preserve">C:\tmp\obfmodels\o2114.slx</t>
  </si>
  <si>
    <t xml:space="preserve">Thu Feb 06 22:30:44 2014</t>
  </si>
  <si>
    <t xml:space="preserve">C:\work\data\SLNET\SLNET_MATLABCentral\28441\HEV_ParallelSeries_R14a\Libraries\Electrical\HEV_Electrical_Lib.slx</t>
  </si>
  <si>
    <t xml:space="preserve">C:\tmp\obfmodels\o2115.slx</t>
  </si>
  <si>
    <t xml:space="preserve">Sat Feb 08 21:56:59 2014</t>
  </si>
  <si>
    <t xml:space="preserve">C:\work\data\SLNET\SLNET_MATLABCentral\28441\HEV_ParallelSeries_R14a\Libraries\Vehicle\Engine_Testrig.slx</t>
  </si>
  <si>
    <t xml:space="preserve">C:\tmp\obfmodels\o2116.slx</t>
  </si>
  <si>
    <t xml:space="preserve">Thu Feb 06 22:31:29 2014</t>
  </si>
  <si>
    <t xml:space="preserve">C:\work\data\SLNET\SLNET_MATLABCentral\28441\HEV_ParallelSeries_R14a\Libraries\Vehicle\HEV_Vehicle_Dynamics_Lib.slx</t>
  </si>
  <si>
    <t xml:space="preserve">C:\tmp\obfmodels\o2117.slx</t>
  </si>
  <si>
    <t xml:space="preserve">Thu Feb 06 23:22:04 2014</t>
  </si>
  <si>
    <t xml:space="preserve">C:\work\data\SLNET\SLNET_MATLABCentral\28441\HEV_ParallelSeries_R14a\Libraries\Vehicle\Vehicle_Dynamics_Testrig.slx</t>
  </si>
  <si>
    <t xml:space="preserve">C:\tmp\obfmodels\o2118.slx</t>
  </si>
  <si>
    <t xml:space="preserve">Thu Feb 06 22:31:46 2014</t>
  </si>
  <si>
    <t xml:space="preserve">C:\work\data\SLNET\SLNET_MATLABCentral\28441\HEV_ParallelSeries_R14a\Local_Solver\Copy_of_HEV_Model_Local_Solver.slx</t>
  </si>
  <si>
    <t xml:space="preserve">C:\work\data\SLNET\SLNET_MATLABCentral\28441\HEV_ParallelSeries_R14a\Local_Solver\HEV_Model_Local_Solver.slx</t>
  </si>
  <si>
    <t xml:space="preserve">C:\work\data\SLNET\SLNET_MATLABCentral\28441\HEV_ParallelSeries_R14a\PCT\HEV_Model_PCT.slx</t>
  </si>
  <si>
    <t xml:space="preserve">C:\work\data\SLNET\SLNET_MATLABCentral\28441\HEV_ParallelSeries_R16a\HEV_SeriesParallel.slx</t>
  </si>
  <si>
    <t xml:space="preserve">C:\work\data\SLNET\SLNET_MATLABCentral\28441\HEV_ParallelSeries_R16a\Libraries\Battery\Battery_Cell_Det.slx</t>
  </si>
  <si>
    <t xml:space="preserve">C:\tmp\obfmodels\o2123.slx</t>
  </si>
  <si>
    <t xml:space="preserve">Fri Mar 04 20:47:31 2016</t>
  </si>
  <si>
    <t xml:space="preserve">C:\work\data\SLNET\SLNET_MATLABCentral\28441\HEV_ParallelSeries_R16a\Libraries\Battery\HEV_Battery_Det_Lib.slx</t>
  </si>
  <si>
    <t xml:space="preserve">C:\tmp\obfmodels\o2124.slx</t>
  </si>
  <si>
    <t xml:space="preserve">Fri Mar 04 20:48:10 2016</t>
  </si>
  <si>
    <t xml:space="preserve">C:\work\data\SLNET\SLNET_MATLABCentral\28441\HEV_ParallelSeries_R16a\Libraries\Battery\HEV_Battery_Lib.slx</t>
  </si>
  <si>
    <t xml:space="preserve">C:\tmp\obfmodels\o2125.slx</t>
  </si>
  <si>
    <t xml:space="preserve">Fri Mar 04 20:48:35 2016</t>
  </si>
  <si>
    <t xml:space="preserve">C:\work\data\SLNET\SLNET_MATLABCentral\28441\HEV_ParallelSeries_R16a\Libraries\Battery\HEV_Battery_Testrig_v1.slx</t>
  </si>
  <si>
    <t xml:space="preserve">C:\tmp\obfmodels\o2126.slx</t>
  </si>
  <si>
    <t xml:space="preserve">Fri Feb 12 16:56:32 2016</t>
  </si>
  <si>
    <t xml:space="preserve">C:\work\data\SLNET\SLNET_MATLABCentral\28441\HEV_ParallelSeries_R16a\Libraries\Battery\HEV_Battery_Testrig_v2.slx</t>
  </si>
  <si>
    <t xml:space="preserve">C:\tmp\obfmodels\o2127.slx</t>
  </si>
  <si>
    <t xml:space="preserve">Fri Mar 04 20:49:01 2016</t>
  </si>
  <si>
    <t xml:space="preserve">C:\work\data\SLNET\SLNET_MATLABCentral\28441\HEV_ParallelSeries_R16a\Libraries\Electrical\HEV_Electrical_Lib.slx</t>
  </si>
  <si>
    <t xml:space="preserve">C:\tmp\obfmodels\o2128.slx</t>
  </si>
  <si>
    <t xml:space="preserve">Thu Mar 03 23:15:41 2016</t>
  </si>
  <si>
    <t xml:space="preserve">C:\work\data\SLNET\SLNET_MATLABCentral\28441\HEV_ParallelSeries_R16a\Libraries\Vehicle\Engine_Testrig.slx</t>
  </si>
  <si>
    <t xml:space="preserve">C:\tmp\obfmodels\o2129.slx</t>
  </si>
  <si>
    <t xml:space="preserve">Fri Feb 12 16:56:48 2016</t>
  </si>
  <si>
    <t xml:space="preserve">C:\work\data\SLNET\SLNET_MATLABCentral\28441\HEV_ParallelSeries_R16a\Libraries\Vehicle\HEV_Vehicle_Dynamics_Lib.slx</t>
  </si>
  <si>
    <t xml:space="preserve">C:\tmp\obfmodels\o2130.slx</t>
  </si>
  <si>
    <t xml:space="preserve">Thu Mar 03 23:10:07 2016</t>
  </si>
  <si>
    <t xml:space="preserve">C:\work\data\SLNET\SLNET_MATLABCentral\28441\HEV_ParallelSeries_R16a\Libraries\Vehicle\Vehicle_Dynamics_Testrig.slx</t>
  </si>
  <si>
    <t xml:space="preserve">C:\tmp\obfmodels\o2131.slx</t>
  </si>
  <si>
    <t xml:space="preserve">Fri Feb 12 16:56:54 2016</t>
  </si>
  <si>
    <t xml:space="preserve">C:\work\data\SLNET\SLNET_MATLABCentral\28441\HEV_ParallelSeries_R16b\HEV_SeriesParallel.slx</t>
  </si>
  <si>
    <t xml:space="preserve">C:\work\data\SLNET\SLNET_MATLABCentral\28441\HEV_ParallelSeries_R16b\Libraries\Battery\Battery_Cell_Det.slx</t>
  </si>
  <si>
    <t xml:space="preserve">C:\tmp\obfmodels\o2133.slx</t>
  </si>
  <si>
    <t xml:space="preserve">Tue Aug 09 13:07:10 2016</t>
  </si>
  <si>
    <t xml:space="preserve">C:\work\data\SLNET\SLNET_MATLABCentral\28441\HEV_ParallelSeries_R16b\Libraries\Battery\HEV_Battery_Det_Lib.slx</t>
  </si>
  <si>
    <t xml:space="preserve">C:\tmp\obfmodels\o2134.slx</t>
  </si>
  <si>
    <t xml:space="preserve">Tue Aug 09 13:07:13 2016</t>
  </si>
  <si>
    <t xml:space="preserve">C:\work\data\SLNET\SLNET_MATLABCentral\28441\HEV_ParallelSeries_R16b\Libraries\Battery\HEV_Battery_Lib.slx</t>
  </si>
  <si>
    <t xml:space="preserve">C:\tmp\obfmodels\o2135.slx</t>
  </si>
  <si>
    <t xml:space="preserve">Tue Aug 09 13:07:17 2016</t>
  </si>
  <si>
    <t xml:space="preserve">C:\work\data\SLNET\SLNET_MATLABCentral\28441\HEV_ParallelSeries_R16b\Libraries\Battery\HEV_Battery_Testrig_v1.slx</t>
  </si>
  <si>
    <t xml:space="preserve">C:\tmp\obfmodels\o2136.slx</t>
  </si>
  <si>
    <t xml:space="preserve">Tue Aug 09 13:07:21 2016</t>
  </si>
  <si>
    <t xml:space="preserve">C:\work\data\SLNET\SLNET_MATLABCentral\28441\HEV_ParallelSeries_R16b\Libraries\Battery\HEV_Battery_Testrig_v2.slx</t>
  </si>
  <si>
    <t xml:space="preserve">C:\tmp\obfmodels\o2137.slx</t>
  </si>
  <si>
    <t xml:space="preserve">Tue Aug 09 13:07:25 2016</t>
  </si>
  <si>
    <t xml:space="preserve">C:\work\data\SLNET\SLNET_MATLABCentral\28441\HEV_ParallelSeries_R16b\Libraries\Electrical\HEV_Electrical_Lib.slx</t>
  </si>
  <si>
    <t xml:space="preserve">C:\tmp\obfmodels\o2138.slx</t>
  </si>
  <si>
    <t xml:space="preserve">Tue Aug 30 12:38:06 2016</t>
  </si>
  <si>
    <t xml:space="preserve">C:\work\data\SLNET\SLNET_MATLABCentral\28441\HEV_ParallelSeries_R16b\Libraries\Vehicle\Engine_Testrig.slx</t>
  </si>
  <si>
    <t xml:space="preserve">C:\tmp\obfmodels\o2139.slx</t>
  </si>
  <si>
    <t xml:space="preserve">Tue Aug 09 13:07:41 2016</t>
  </si>
  <si>
    <t xml:space="preserve">C:\work\data\SLNET\SLNET_MATLABCentral\28441\HEV_ParallelSeries_R16b\Libraries\Vehicle\HEV_Vehicle_Dynamics_Lib.slx</t>
  </si>
  <si>
    <t xml:space="preserve">C:\tmp\obfmodels\o2140.slx</t>
  </si>
  <si>
    <t xml:space="preserve">Tue Aug 09 13:07:44 2016</t>
  </si>
  <si>
    <t xml:space="preserve">C:\work\data\SLNET\SLNET_MATLABCentral\28441\HEV_ParallelSeries_R16b\Libraries\Vehicle\Vehicle_Dynamics_Testrig.slx</t>
  </si>
  <si>
    <t xml:space="preserve">C:\tmp\obfmodels\o2141.slx</t>
  </si>
  <si>
    <t xml:space="preserve">Tue Aug 09 13:07:47 2016</t>
  </si>
  <si>
    <t xml:space="preserve">C:\work\data\SLNET\SLNET_MATLABCentral\28441\HEV_SeriesParallel_R17a\HEV_SeriesParallel.slx</t>
  </si>
  <si>
    <t xml:space="preserve">C:\tmp\obfmodels\o2142.slx</t>
  </si>
  <si>
    <t xml:space="preserve">Mon Mar 13 16:02:53 2017</t>
  </si>
  <si>
    <t xml:space="preserve">C:\work\data\SLNET\SLNET_MATLABCentral\28441\HEV_SeriesParallel_R17a\Libraries\Battery\Battery_Cell_Det.slx</t>
  </si>
  <si>
    <t xml:space="preserve">C:\tmp\obfmodels\o2143.slx</t>
  </si>
  <si>
    <t xml:space="preserve">Mon Feb 06 22:59:52 2017</t>
  </si>
  <si>
    <t xml:space="preserve">C:\work\data\SLNET\SLNET_MATLABCentral\28441\HEV_SeriesParallel_R17a\Libraries\Battery\HEV_Battery_Det_Lib.slx</t>
  </si>
  <si>
    <t xml:space="preserve">C:\tmp\obfmodels\o2144.slx</t>
  </si>
  <si>
    <t xml:space="preserve">Mon Feb 06 22:59:56 2017</t>
  </si>
  <si>
    <t xml:space="preserve">C:\work\data\SLNET\SLNET_MATLABCentral\28441\HEV_SeriesParallel_R17a\Libraries\Battery\HEV_Battery_Lib.slx</t>
  </si>
  <si>
    <t xml:space="preserve">C:\tmp\obfmodels\o2145.slx</t>
  </si>
  <si>
    <t xml:space="preserve">Mon Feb 06 23:00:02 2017</t>
  </si>
  <si>
    <t xml:space="preserve">C:\work\data\SLNET\SLNET_MATLABCentral\28441\HEV_SeriesParallel_R17a\Libraries\Battery\HEV_Battery_Testrig_v1.slx</t>
  </si>
  <si>
    <t xml:space="preserve">C:\tmp\obfmodels\o2146.slx</t>
  </si>
  <si>
    <t xml:space="preserve">Mon Feb 06 23:00:07 2017</t>
  </si>
  <si>
    <t xml:space="preserve">C:\work\data\SLNET\SLNET_MATLABCentral\28441\HEV_SeriesParallel_R17a\Libraries\Battery\HEV_Battery_Testrig_v2.slx</t>
  </si>
  <si>
    <t xml:space="preserve">C:\tmp\obfmodels\o2147.slx</t>
  </si>
  <si>
    <t xml:space="preserve">Mon Feb 06 23:00:13 2017</t>
  </si>
  <si>
    <t xml:space="preserve">C:\work\data\SLNET\SLNET_MATLABCentral\28441\HEV_SeriesParallel_R17a\Libraries\Electrical\HEV_Electrical_Lib.slx</t>
  </si>
  <si>
    <t xml:space="preserve">C:\tmp\obfmodels\o2148.slx</t>
  </si>
  <si>
    <t xml:space="preserve">Mon Feb 06 23:00:21 2017</t>
  </si>
  <si>
    <t xml:space="preserve">C:\work\data\SLNET\SLNET_MATLABCentral\28441\HEV_SeriesParallel_R17a\Libraries\Vehicle\Engine_Testrig.slx</t>
  </si>
  <si>
    <t xml:space="preserve">C:\tmp\obfmodels\o2149.slx</t>
  </si>
  <si>
    <t xml:space="preserve">Mon Feb 06 23:00:41 2017</t>
  </si>
  <si>
    <t xml:space="preserve">C:\work\data\SLNET\SLNET_MATLABCentral\28441\HEV_SeriesParallel_R17a\Libraries\Vehicle\HEV_Vehicle_Dynamics_Lib.slx</t>
  </si>
  <si>
    <t xml:space="preserve">C:\tmp\obfmodels\o2150.slx</t>
  </si>
  <si>
    <t xml:space="preserve">Mon Feb 06 23:00:44 2017</t>
  </si>
  <si>
    <t xml:space="preserve">C:\work\data\SLNET\SLNET_MATLABCentral\28441\HEV_SeriesParallel_R17a\Libraries\Vehicle\Vehicle_Dynamics_Testrig.slx</t>
  </si>
  <si>
    <t xml:space="preserve">C:\tmp\obfmodels\o2151.slx</t>
  </si>
  <si>
    <t xml:space="preserve">Mon Feb 06 23:00:48 2017</t>
  </si>
  <si>
    <t xml:space="preserve">C:\work\data\SLNET\SLNET_MATLABCentral\28441\HEV_SeriesParallel_R17b\HEV_SeriesParallel.slx</t>
  </si>
  <si>
    <t xml:space="preserve">C:\tmp\obfmodels\o2152.slx</t>
  </si>
  <si>
    <t xml:space="preserve">Mon Sep 11 21:04:47 2017</t>
  </si>
  <si>
    <t xml:space="preserve">C:\work\data\SLNET\SLNET_MATLABCentral\28441\HEV_SeriesParallel_R17b\Libraries\Battery\Battery_Cell_Det.slx</t>
  </si>
  <si>
    <t xml:space="preserve">C:\tmp\obfmodels\o2153.slx</t>
  </si>
  <si>
    <t xml:space="preserve">Fri Aug 25 21:55:33 2017</t>
  </si>
  <si>
    <t xml:space="preserve">C:\work\data\SLNET\SLNET_MATLABCentral\28441\HEV_SeriesParallel_R17b\Libraries\Battery\HEV_Battery_Det_Lib.slx</t>
  </si>
  <si>
    <t xml:space="preserve">C:\tmp\obfmodels\o2154.slx</t>
  </si>
  <si>
    <t xml:space="preserve">Mon Sep 11 20:14:09 2017</t>
  </si>
  <si>
    <t xml:space="preserve">C:\work\data\SLNET\SLNET_MATLABCentral\28441\HEV_SeriesParallel_R17b\Libraries\Battery\HEV_Battery_Lib.slx</t>
  </si>
  <si>
    <t xml:space="preserve">C:\tmp\obfmodels\o2155.slx</t>
  </si>
  <si>
    <t xml:space="preserve">Mon Sep 11 20:14:17 2017</t>
  </si>
  <si>
    <t xml:space="preserve">C:\work\data\SLNET\SLNET_MATLABCentral\28441\HEV_SeriesParallel_R17b\Libraries\Battery\HEV_Battery_Testrig_v1.slx</t>
  </si>
  <si>
    <t xml:space="preserve">C:\tmp\obfmodels\o2156.slx</t>
  </si>
  <si>
    <t xml:space="preserve">Fri Aug 25 21:55:48 2017</t>
  </si>
  <si>
    <t xml:space="preserve">C:\work\data\SLNET\SLNET_MATLABCentral\28441\HEV_SeriesParallel_R17b\Libraries\Battery\HEV_Battery_Testrig_v2.slx</t>
  </si>
  <si>
    <t xml:space="preserve">C:\tmp\obfmodels\o2157.slx</t>
  </si>
  <si>
    <t xml:space="preserve">Fri Aug 25 21:55:51 2017</t>
  </si>
  <si>
    <t xml:space="preserve">C:\work\data\SLNET\SLNET_MATLABCentral\28441\HEV_SeriesParallel_R17b\Libraries\Electrical\HEV_Electrical_Lib.slx</t>
  </si>
  <si>
    <t xml:space="preserve">C:\tmp\obfmodels\o2158.slx</t>
  </si>
  <si>
    <t xml:space="preserve">Fri Aug 25 21:55:58 2017</t>
  </si>
  <si>
    <t xml:space="preserve">C:\work\data\SLNET\SLNET_MATLABCentral\28441\HEV_SeriesParallel_R17b\Libraries\Vehicle\Engine_Testrig.slx</t>
  </si>
  <si>
    <t xml:space="preserve">C:\tmp\obfmodels\o2159.slx</t>
  </si>
  <si>
    <t xml:space="preserve">Fri Aug 25 21:56:02 2017</t>
  </si>
  <si>
    <t xml:space="preserve">C:\work\data\SLNET\SLNET_MATLABCentral\28441\HEV_SeriesParallel_R17b\Libraries\Vehicle\HEV_Vehicle_Dynamics_Lib.slx</t>
  </si>
  <si>
    <t xml:space="preserve">C:\tmp\obfmodels\o2160.slx</t>
  </si>
  <si>
    <t xml:space="preserve">Fri Aug 25 21:56:04 2017</t>
  </si>
  <si>
    <t xml:space="preserve">C:\work\data\SLNET\SLNET_MATLABCentral\28441\HEV_SeriesParallel_R17b\Libraries\Vehicle\Vehicle_Dynamics_Testrig.slx</t>
  </si>
  <si>
    <t xml:space="preserve">C:\tmp\obfmodels\o2161.slx</t>
  </si>
  <si>
    <t xml:space="preserve">Fri Aug 25 21:56:07 2017</t>
  </si>
  <si>
    <t xml:space="preserve">C:\work\data\SLNET\SLNET_MATLABCentral\28441\HEV_SeriesParallel_R18a\HEV_SeriesParallel.slx</t>
  </si>
  <si>
    <t xml:space="preserve">C:\tmp\obfmodels\o2162.slx</t>
  </si>
  <si>
    <t xml:space="preserve">Fri Feb 09 20:11:33 2018</t>
  </si>
  <si>
    <t xml:space="preserve">C:\work\data\SLNET\SLNET_MATLABCentral\28441\HEV_SeriesParallel_R18a\Libraries\Battery\Battery_Cell_Det.slx</t>
  </si>
  <si>
    <t xml:space="preserve">C:\tmp\obfmodels\o2163.slx</t>
  </si>
  <si>
    <t xml:space="preserve">Fri Feb 09 20:10:43 2018</t>
  </si>
  <si>
    <t xml:space="preserve">C:\work\data\SLNET\SLNET_MATLABCentral\28441\HEV_SeriesParallel_R18a\Libraries\Battery\HEV_Battery_Det_Lib.slx</t>
  </si>
  <si>
    <t xml:space="preserve">C:\tmp\obfmodels\o2164.slx</t>
  </si>
  <si>
    <t xml:space="preserve">Fri Feb 09 20:10:47 2018</t>
  </si>
  <si>
    <t xml:space="preserve">C:\work\data\SLNET\SLNET_MATLABCentral\28441\HEV_SeriesParallel_R18a\Libraries\Battery\HEV_Battery_Lib.slx</t>
  </si>
  <si>
    <t xml:space="preserve">C:\tmp\obfmodels\o2165.slx</t>
  </si>
  <si>
    <t xml:space="preserve">Fri Feb 09 20:10:51 2018</t>
  </si>
  <si>
    <t xml:space="preserve">C:\work\data\SLNET\SLNET_MATLABCentral\28441\HEV_SeriesParallel_R18a\Libraries\Battery\HEV_Battery_Testrig_v1.slx</t>
  </si>
  <si>
    <t xml:space="preserve">C:\tmp\obfmodels\o2166.slx</t>
  </si>
  <si>
    <t xml:space="preserve">Fri Feb 09 20:10:56 2018</t>
  </si>
  <si>
    <t xml:space="preserve">C:\work\data\SLNET\SLNET_MATLABCentral\28441\HEV_SeriesParallel_R18a\Libraries\Battery\HEV_Battery_Testrig_v2.slx</t>
  </si>
  <si>
    <t xml:space="preserve">C:\tmp\obfmodels\o2167.slx</t>
  </si>
  <si>
    <t xml:space="preserve">Fri Feb 09 20:11:00 2018</t>
  </si>
  <si>
    <t xml:space="preserve">C:\work\data\SLNET\SLNET_MATLABCentral\28441\HEV_SeriesParallel_R18a\Libraries\Electrical\HEV_Electrical_Lib.slx</t>
  </si>
  <si>
    <t xml:space="preserve">C:\tmp\obfmodels\o2168.slx</t>
  </si>
  <si>
    <t xml:space="preserve">Fri Feb 09 20:11:08 2018</t>
  </si>
  <si>
    <t xml:space="preserve">C:\work\data\SLNET\SLNET_MATLABCentral\28441\HEV_SeriesParallel_R18a\Libraries\Vehicle\Engine_Testrig.slx</t>
  </si>
  <si>
    <t xml:space="preserve">C:\tmp\obfmodels\o2169.slx</t>
  </si>
  <si>
    <t xml:space="preserve">Fri Feb 09 20:11:12 2018</t>
  </si>
  <si>
    <t xml:space="preserve">C:\work\data\SLNET\SLNET_MATLABCentral\28441\HEV_SeriesParallel_R18a\Libraries\Vehicle\HEV_Vehicle_Dynamics_Lib.slx</t>
  </si>
  <si>
    <t xml:space="preserve">C:\tmp\obfmodels\o2170.slx</t>
  </si>
  <si>
    <t xml:space="preserve">Fri Feb 09 20:11:15 2018</t>
  </si>
  <si>
    <t xml:space="preserve">C:\work\data\SLNET\SLNET_MATLABCentral\28441\HEV_SeriesParallel_R18a\Libraries\Vehicle\Vehicle_Dynamics_Testrig.slx</t>
  </si>
  <si>
    <t xml:space="preserve">C:\tmp\obfmodels\o2171.slx</t>
  </si>
  <si>
    <t xml:space="preserve">Fri Feb 09 20:11:18 2018</t>
  </si>
  <si>
    <t xml:space="preserve">C:\work\data\SLNET\SLNET_MATLABCentral\28441\HEV_SeriesParallel_R18b\HEV_SeriesParallel.slx</t>
  </si>
  <si>
    <t xml:space="preserve">C:\tmp\obfmodels\o2172.slx</t>
  </si>
  <si>
    <t xml:space="preserve">Mon Sep 10 22:48:49 2018</t>
  </si>
  <si>
    <t xml:space="preserve">C:\work\data\SLNET\SLNET_MATLABCentral\28441\HEV_SeriesParallel_R18b\Libraries\Battery\Battery_Cell_Det.slx</t>
  </si>
  <si>
    <t xml:space="preserve">C:\tmp\obfmodels\o2173.slx</t>
  </si>
  <si>
    <t xml:space="preserve">Mon Jun 25 00:18:30 2018</t>
  </si>
  <si>
    <t xml:space="preserve">C:\work\data\SLNET\SLNET_MATLABCentral\28441\HEV_SeriesParallel_R18b\Libraries\Battery\HEV_Battery_Det_Lib.slx</t>
  </si>
  <si>
    <t xml:space="preserve">C:\tmp\obfmodels\o2174.slx</t>
  </si>
  <si>
    <t xml:space="preserve">Mon Jun 25 00:18:39 2018</t>
  </si>
  <si>
    <t xml:space="preserve">C:\work\data\SLNET\SLNET_MATLABCentral\28441\HEV_SeriesParallel_R18b\Libraries\Battery\HEV_Battery_Lib.slx</t>
  </si>
  <si>
    <t xml:space="preserve">C:\tmp\obfmodels\o2175.slx</t>
  </si>
  <si>
    <t xml:space="preserve">Mon Jun 25 00:18:47 2018</t>
  </si>
  <si>
    <t xml:space="preserve">C:\work\data\SLNET\SLNET_MATLABCentral\28441\HEV_SeriesParallel_R18b\Libraries\Battery\HEV_Battery_Testrig_v1.slx</t>
  </si>
  <si>
    <t xml:space="preserve">C:\tmp\obfmodels\o2176.slx</t>
  </si>
  <si>
    <t xml:space="preserve">Mon Jun 25 00:18:54 2018</t>
  </si>
  <si>
    <t xml:space="preserve">C:\work\data\SLNET\SLNET_MATLABCentral\28441\HEV_SeriesParallel_R18b\Libraries\Battery\HEV_Battery_Testrig_v2.slx</t>
  </si>
  <si>
    <t xml:space="preserve">C:\tmp\obfmodels\o2177.slx</t>
  </si>
  <si>
    <t xml:space="preserve">Mon Jun 25 00:18:59 2018</t>
  </si>
  <si>
    <t xml:space="preserve">C:\work\data\SLNET\SLNET_MATLABCentral\28441\HEV_SeriesParallel_R18b\Libraries\Electrical\HEV_Electrical_Lib.slx</t>
  </si>
  <si>
    <t xml:space="preserve">C:\tmp\obfmodels\o2178.slx</t>
  </si>
  <si>
    <t xml:space="preserve">Mon Sep 10 22:47:37 2018</t>
  </si>
  <si>
    <t xml:space="preserve">C:\work\data\SLNET\SLNET_MATLABCentral\28441\HEV_SeriesParallel_R18b\Libraries\Vehicle\Engine_Testrig.slx</t>
  </si>
  <si>
    <t xml:space="preserve">C:\tmp\obfmodels\o2179.slx</t>
  </si>
  <si>
    <t xml:space="preserve">Mon Jun 25 00:19:15 2018</t>
  </si>
  <si>
    <t xml:space="preserve">C:\work\data\SLNET\SLNET_MATLABCentral\28441\HEV_SeriesParallel_R18b\Libraries\Vehicle\HEV_Vehicle_Dynamics_Lib.slx</t>
  </si>
  <si>
    <t xml:space="preserve">C:\tmp\obfmodels\o2180.slx</t>
  </si>
  <si>
    <t xml:space="preserve">Mon Jun 25 00:19:20 2018</t>
  </si>
  <si>
    <t xml:space="preserve">C:\work\data\SLNET\SLNET_MATLABCentral\28441\HEV_SeriesParallel_R18b\Libraries\Vehicle\Vehicle_Dynamics_Testrig.slx</t>
  </si>
  <si>
    <t xml:space="preserve">C:\tmp\obfmodels\o2181.slx</t>
  </si>
  <si>
    <t xml:space="preserve">Mon Jun 25 00:19:24 2018</t>
  </si>
  <si>
    <t xml:space="preserve">C:\work\data\SLNET\SLNET_MATLABCentral\28441\HEV_SeriesParallel_R19a\HEV_SeriesParallel.slx</t>
  </si>
  <si>
    <t xml:space="preserve">C:\tmp\obfmodels\o2182.slx</t>
  </si>
  <si>
    <t xml:space="preserve">Sat Apr 06 21:18:50 2019</t>
  </si>
  <si>
    <t xml:space="preserve">C:\work\data\SLNET\SLNET_MATLABCentral\28441\HEV_SeriesParallel_R19a\Libraries\Battery\Battery_Cell_Det.slx</t>
  </si>
  <si>
    <t xml:space="preserve">C:\tmp\obfmodels\o2183.slx</t>
  </si>
  <si>
    <t xml:space="preserve">Fri Apr 05 23:59:25 2019</t>
  </si>
  <si>
    <t xml:space="preserve">C:\work\data\SLNET\SLNET_MATLABCentral\28441\HEV_SeriesParallel_R19a\Libraries\Battery\HEV_Battery_Det_Lib.slx</t>
  </si>
  <si>
    <t xml:space="preserve">C:\tmp\obfmodels\o2184.slx</t>
  </si>
  <si>
    <t xml:space="preserve">Sat Apr 06 17:10:37 2019</t>
  </si>
  <si>
    <t xml:space="preserve">C:\work\data\SLNET\SLNET_MATLABCentral\28441\HEV_SeriesParallel_R19a\Libraries\Battery\HEV_Battery_Lib.slx</t>
  </si>
  <si>
    <t xml:space="preserve">C:\tmp\obfmodels\o2185.slx</t>
  </si>
  <si>
    <t xml:space="preserve">Fri Apr 05 23:53:54 2019</t>
  </si>
  <si>
    <t xml:space="preserve">C:\work\data\SLNET\SLNET_MATLABCentral\28441\HEV_SeriesParallel_R19a\Libraries\Battery\HEV_Battery_Testrig_v1.slx</t>
  </si>
  <si>
    <t xml:space="preserve">C:\tmp\obfmodels\o2186.slx</t>
  </si>
  <si>
    <t xml:space="preserve">Sat Apr 06 17:10:26 2019</t>
  </si>
  <si>
    <t xml:space="preserve">C:\work\data\SLNET\SLNET_MATLABCentral\28441\HEV_SeriesParallel_R19a\Libraries\Battery\HEV_Battery_Testrig_v2.slx</t>
  </si>
  <si>
    <t xml:space="preserve">C:\tmp\obfmodels\o2187.slx</t>
  </si>
  <si>
    <t xml:space="preserve">Tue Mar 05 16:18:38 2019</t>
  </si>
  <si>
    <t xml:space="preserve">C:\work\data\SLNET\SLNET_MATLABCentral\28441\HEV_SeriesParallel_R19a\Libraries\Electrical\HEV_Electrical_Lib.slx</t>
  </si>
  <si>
    <t xml:space="preserve">C:\tmp\obfmodels\o2188.slx</t>
  </si>
  <si>
    <t xml:space="preserve">Sat Apr 06 17:10:16 2019</t>
  </si>
  <si>
    <t xml:space="preserve">C:\work\data\SLNET\SLNET_MATLABCentral\28441\HEV_SeriesParallel_R19a\Libraries\Vehicle\Engine_Testrig.slx</t>
  </si>
  <si>
    <t xml:space="preserve">C:\tmp\obfmodels\o2189.slx</t>
  </si>
  <si>
    <t xml:space="preserve">Tue Mar 05 16:19:10 2019</t>
  </si>
  <si>
    <t xml:space="preserve">C:\work\data\SLNET\SLNET_MATLABCentral\28441\HEV_SeriesParallel_R19a\Libraries\Vehicle\HEV_Vehicle_Dynamics_Lib.slx</t>
  </si>
  <si>
    <t xml:space="preserve">C:\tmp\obfmodels\o2190.slx</t>
  </si>
  <si>
    <t xml:space="preserve">Tue Mar 05 16:35:08 2019</t>
  </si>
  <si>
    <t xml:space="preserve">C:\work\data\SLNET\SLNET_MATLABCentral\28441\HEV_SeriesParallel_R19a\Libraries\Vehicle\Vehicle_Dynamics_Testrig.slx</t>
  </si>
  <si>
    <t xml:space="preserve">C:\tmp\obfmodels\o2191.slx</t>
  </si>
  <si>
    <t xml:space="preserve">Tue Mar 05 16:36:11 2019</t>
  </si>
  <si>
    <t xml:space="preserve">C:\work\data\SLNET\SLNET_MATLABCentral\28713\PID Control\engine_cl.slx</t>
  </si>
  <si>
    <t xml:space="preserve">C:\tmp\obfmodels\o2192.slx</t>
  </si>
  <si>
    <t xml:space="preserve">Mon Jan 21 23:08:52 2019</t>
  </si>
  <si>
    <t xml:space="preserve">C:\work\data\SLNET\SLNET_MATLABCentral\28713\PID Control\engine_cl_tuned.slx</t>
  </si>
  <si>
    <t xml:space="preserve">C:\tmp\obfmodels\o2193.slx</t>
  </si>
  <si>
    <t xml:space="preserve">Mon Jan 21 23:09:15 2019</t>
  </si>
  <si>
    <t xml:space="preserve">C:\work\data\SLNET\SLNET_MATLABCentral\28713\PID Control\engine_ol.slx</t>
  </si>
  <si>
    <t xml:space="preserve">C:\tmp\obfmodels\o2194.slx</t>
  </si>
  <si>
    <t xml:space="preserve">Mon Jan 21 23:09:51 2019</t>
  </si>
  <si>
    <t xml:space="preserve">C:\work\data\SLNET\SLNET_MATLABCentral\32246\Dual_Clutch_Trans_R16b\Dual_Clutch_Trans.slx</t>
  </si>
  <si>
    <t xml:space="preserve">C:\tmp\obfmodels\o2195.slx</t>
  </si>
  <si>
    <t xml:space="preserve">Wed Aug 31 23:59:04 2016</t>
  </si>
  <si>
    <t xml:space="preserve">C:\work\data\SLNET\SLNET_MATLABCentral\32246\Dual_Clutch_Trans_R16b\Libraries\Animation\Animation_Lib.slx</t>
  </si>
  <si>
    <t xml:space="preserve">C:\tmp\obfmodels\o2196.slx</t>
  </si>
  <si>
    <t xml:space="preserve">Sat Aug 20 20:24:26 2016</t>
  </si>
  <si>
    <t xml:space="preserve">C:\work\data\SLNET\SLNET_MATLABCentral\32246\Dual_Clutch_Trans_R16b\Libraries\Animation\GearSelect_Testrig.slx</t>
  </si>
  <si>
    <t xml:space="preserve">C:\tmp\obfmodels\o2197.slx</t>
  </si>
  <si>
    <t xml:space="preserve">Sat Aug 20 20:24:40 2016</t>
  </si>
  <si>
    <t xml:space="preserve">C:\work\data\SLNET\SLNET_MATLABCentral\32246\Dual_Clutch_Trans_R16b\Libraries\Engine\Engine_Lib.slx</t>
  </si>
  <si>
    <t xml:space="preserve">C:\tmp\obfmodels\o2198.slx</t>
  </si>
  <si>
    <t xml:space="preserve">Sat Aug 20 20:24:55 2016</t>
  </si>
  <si>
    <t xml:space="preserve">C:\work\data\SLNET\SLNET_MATLABCentral\32246\Dual_Clutch_Trans_R16b\Libraries\Transmission\Transmission_Lib.slx</t>
  </si>
  <si>
    <t xml:space="preserve">C:\tmp\obfmodels\o2199.slx</t>
  </si>
  <si>
    <t xml:space="preserve">Tue Sep 13 05:38:04 2016</t>
  </si>
  <si>
    <t xml:space="preserve">C:\work\data\SLNET\SLNET_MATLABCentral\32246\Dual_Clutch_Trans_R16b\Libraries\Vehicle\DCT_Vehicle_Dynamics_Lib.slx</t>
  </si>
  <si>
    <t xml:space="preserve">C:\tmp\obfmodels\o2200.slx</t>
  </si>
  <si>
    <t xml:space="preserve">Sat Aug 20 20:25:01 2016</t>
  </si>
  <si>
    <t xml:space="preserve">C:\work\data\SLNET\SLNET_MATLABCentral\32246\Dual_Clutch_Trans_R16b\Libraries\Vehicle\Vehicle_Dynamics_Testrig.slx</t>
  </si>
  <si>
    <t xml:space="preserve">C:\tmp\obfmodels\o2201.slx</t>
  </si>
  <si>
    <t xml:space="preserve">Sat Aug 20 20:25:05 2016</t>
  </si>
  <si>
    <t xml:space="preserve">C:\work\data\SLNET\SLNET_MATLABCentral\32246\Dual_Clutch_Trans_R16b\Tune_Abstr_Model\Dual_Clutch_Trans_SDO.slx</t>
  </si>
  <si>
    <t xml:space="preserve">C:\tmp\obfmodels\o2202.slx</t>
  </si>
  <si>
    <t xml:space="preserve">Wed Aug 31 23:47:00 2016</t>
  </si>
  <si>
    <t xml:space="preserve">C:\work\data\SLNET\SLNET_MATLABCentral\32246\Dual_Clutch_Trans_R18b\Dual_Clutch_Trans.slx</t>
  </si>
  <si>
    <t xml:space="preserve">C:\tmp\obfmodels\o2203.slx</t>
  </si>
  <si>
    <t xml:space="preserve">Mon Sep 10 23:53:59 2018</t>
  </si>
  <si>
    <t xml:space="preserve">C:\work\data\SLNET\SLNET_MATLABCentral\32246\Dual_Clutch_Trans_R18b\Libraries\Animation\Animation_Lib.slx</t>
  </si>
  <si>
    <t xml:space="preserve">C:\tmp\obfmodels\o2204.slx</t>
  </si>
  <si>
    <t xml:space="preserve">Mon Jun 25 12:53:30 2018</t>
  </si>
  <si>
    <t xml:space="preserve">C:\work\data\SLNET\SLNET_MATLABCentral\32246\Dual_Clutch_Trans_R18b\Libraries\Animation\GearSelect_Testrig.slx</t>
  </si>
  <si>
    <t xml:space="preserve">C:\tmp\obfmodels\o2205.slx</t>
  </si>
  <si>
    <t xml:space="preserve">Mon Jun 25 12:53:40 2018</t>
  </si>
  <si>
    <t xml:space="preserve">C:\work\data\SLNET\SLNET_MATLABCentral\32246\Dual_Clutch_Trans_R18b\Libraries\Engine\Engine_Lib.slx</t>
  </si>
  <si>
    <t xml:space="preserve">C:\tmp\obfmodels\o2206.slx</t>
  </si>
  <si>
    <t xml:space="preserve">Mon Jun 25 12:53:43 2018</t>
  </si>
  <si>
    <t xml:space="preserve">C:\work\data\SLNET\SLNET_MATLABCentral\32246\Dual_Clutch_Trans_R18b\Libraries\Transmission\Transmission_Lib.slx</t>
  </si>
  <si>
    <t xml:space="preserve">C:\tmp\obfmodels\o2207.slx</t>
  </si>
  <si>
    <t xml:space="preserve">Mon Jun 25 12:53:47 2018</t>
  </si>
  <si>
    <t xml:space="preserve">C:\work\data\SLNET\SLNET_MATLABCentral\32246\Dual_Clutch_Trans_R18b\Libraries\Vehicle\DCT_Vehicle_Dynamics_Lib.slx</t>
  </si>
  <si>
    <t xml:space="preserve">C:\tmp\obfmodels\o2208.slx</t>
  </si>
  <si>
    <t xml:space="preserve">Mon Jun 25 12:53:52 2018</t>
  </si>
  <si>
    <t xml:space="preserve">C:\work\data\SLNET\SLNET_MATLABCentral\32246\Dual_Clutch_Trans_R18b\Libraries\Vehicle\Vehicle_Dynamics_Testrig.slx</t>
  </si>
  <si>
    <t xml:space="preserve">C:\tmp\obfmodels\o2209.slx</t>
  </si>
  <si>
    <t xml:space="preserve">Mon Jun 25 12:53:57 2018</t>
  </si>
  <si>
    <t xml:space="preserve">C:\work\data\SLNET\SLNET_MATLABCentral\32246\Dual_Clutch_Trans_R18b\Tune_Abstr_Model\Dual_Clutch_Trans_SDO.slx</t>
  </si>
  <si>
    <t xml:space="preserve">C:\tmp\obfmodels\o2210.slx</t>
  </si>
  <si>
    <t xml:space="preserve">Mon Jun 25 12:54:05 2018</t>
  </si>
  <si>
    <t xml:space="preserve">C:\work\data\SLNET\SLNET_MATLABCentral\32246\Dual_Clutch_Trans_R19a\Dual_Clutch_Trans.slx</t>
  </si>
  <si>
    <t xml:space="preserve">C:\tmp\obfmodels\o2211.slx</t>
  </si>
  <si>
    <t xml:space="preserve">Sat Mar 09 15:54:16 2019</t>
  </si>
  <si>
    <t xml:space="preserve">C:\work\data\SLNET\SLNET_MATLABCentral\32246\Dual_Clutch_Trans_R19a\Libraries\Animation\Animation_Lib.slx</t>
  </si>
  <si>
    <t xml:space="preserve">C:\tmp\obfmodels\o2212.slx</t>
  </si>
  <si>
    <t xml:space="preserve">Sat Mar 09 15:52:42 2019</t>
  </si>
  <si>
    <t xml:space="preserve">C:\work\data\SLNET\SLNET_MATLABCentral\32246\Dual_Clutch_Trans_R19a\Libraries\Animation\GearSelect_Testrig.slx</t>
  </si>
  <si>
    <t xml:space="preserve">C:\tmp\obfmodels\o2213.slx</t>
  </si>
  <si>
    <t xml:space="preserve">Sat Mar 09 15:52:57 2019</t>
  </si>
  <si>
    <t xml:space="preserve">C:\work\data\SLNET\SLNET_MATLABCentral\32246\Dual_Clutch_Trans_R19a\Libraries\Engine\Engine_Lib.slx</t>
  </si>
  <si>
    <t xml:space="preserve">C:\tmp\obfmodels\o2214.slx</t>
  </si>
  <si>
    <t xml:space="preserve">Sat Mar 09 15:52:59 2019</t>
  </si>
  <si>
    <t xml:space="preserve">C:\work\data\SLNET\SLNET_MATLABCentral\32246\Dual_Clutch_Trans_R19a\Libraries\Transmission\Transmission_Lib.slx</t>
  </si>
  <si>
    <t xml:space="preserve">C:\tmp\obfmodels\o2215.slx</t>
  </si>
  <si>
    <t xml:space="preserve">Sat Mar 09 15:53:05 2019</t>
  </si>
  <si>
    <t xml:space="preserve">C:\work\data\SLNET\SLNET_MATLABCentral\32246\Dual_Clutch_Trans_R19a\Libraries\Vehicle\DCT_Vehicle_Dynamics_Lib.slx</t>
  </si>
  <si>
    <t xml:space="preserve">C:\tmp\obfmodels\o2216.slx</t>
  </si>
  <si>
    <t xml:space="preserve">Sat Mar 09 15:53:09 2019</t>
  </si>
  <si>
    <t xml:space="preserve">C:\work\data\SLNET\SLNET_MATLABCentral\32246\Dual_Clutch_Trans_R19a\Libraries\Vehicle\Vehicle_Dynamics_Testrig.slx</t>
  </si>
  <si>
    <t xml:space="preserve">C:\tmp\obfmodels\o2217.slx</t>
  </si>
  <si>
    <t xml:space="preserve">Sat Mar 09 15:53:23 2019</t>
  </si>
  <si>
    <t xml:space="preserve">C:\work\data\SLNET\SLNET_MATLABCentral\32246\Dual_Clutch_Trans_R19a\Tune_Abstr_Model\Dual_Clutch_Trans_SDO.slx</t>
  </si>
  <si>
    <t xml:space="preserve">C:\tmp\obfmodels\o2218.slx</t>
  </si>
  <si>
    <t xml:space="preserve">Sat Mar 09 15:53:51 2019</t>
  </si>
  <si>
    <t xml:space="preserve">C:\work\data\SLNET\SLNET_MATLABCentral\36464\Simulink_Workshop\source\SLWS_Step_01_Begin.slx</t>
  </si>
  <si>
    <t xml:space="preserve">C:\tmp\obfmodels\o2219.slx</t>
  </si>
  <si>
    <t xml:space="preserve">Sun Apr 29 11:53:01 2012</t>
  </si>
  <si>
    <t xml:space="preserve">C:\work\data\SLNET\SLNET_MATLABCentral\36536\Simscape_Multibody_Parts_Lib_R18b\Examples\Extrusions\Basic\sm_parts_test_tube_box.slx</t>
  </si>
  <si>
    <t xml:space="preserve">C:\tmp\obfmodels\o2220.slx</t>
  </si>
  <si>
    <t xml:space="preserve">Tue Sep 11 23:55:59 2018</t>
  </si>
  <si>
    <t xml:space="preserve">C:\work\data\SLNET\SLNET_MATLABCentral\36536\Simscape_Multibody_Parts_Lib_R18b\Examples\Extrusions\Basic\sm_parts_test_tube_circ.slx</t>
  </si>
  <si>
    <t xml:space="preserve">C:\tmp\obfmodels\o2221.slx</t>
  </si>
  <si>
    <t xml:space="preserve">Tue Sep 11 23:56:02 2018</t>
  </si>
  <si>
    <t xml:space="preserve">C:\work\data\SLNET\SLNET_MATLABCentral\36536\Simscape_Multibody_Parts_Lib_R18b\Examples\Extrusions\Basic\sm_parts_test_tube_ell.slx</t>
  </si>
  <si>
    <t xml:space="preserve">C:\tmp\obfmodels\o2222.slx</t>
  </si>
  <si>
    <t xml:space="preserve">Tue Sep 11 23:56:05 2018</t>
  </si>
  <si>
    <t xml:space="preserve">C:\work\data\SLNET\SLNET_MATLABCentral\36536\Simscape_Multibody_Parts_Lib_R18b\Examples\Extrusions\Conveyors\XTS_1\xts_system.slx</t>
  </si>
  <si>
    <t xml:space="preserve">C:\tmp\obfmodels\o2223.slx</t>
  </si>
  <si>
    <t xml:space="preserve">Tue Sep 11 23:56:09 2018</t>
  </si>
  <si>
    <t xml:space="preserve">C:\work\data\SLNET\SLNET_MATLABCentral\36536\Simscape_Multibody_Parts_Lib_R18b\Examples\Extrusions\Conveyors\XTS_1\Libraries\rails_lib.slx</t>
  </si>
  <si>
    <t xml:space="preserve">C:\tmp\obfmodels\o2224.slx</t>
  </si>
  <si>
    <t xml:space="preserve">Tue Sep 11 23:56:11 2018</t>
  </si>
  <si>
    <t xml:space="preserve">C:\work\data\SLNET\SLNET_MATLABCentral\36536\Simscape_Multibody_Parts_Lib_R18b\Examples\Extrusions\Conveyors\XTS_1\Libraries\xts_movers_lib.slx</t>
  </si>
  <si>
    <t xml:space="preserve">C:\tmp\obfmodels\o2225.slx</t>
  </si>
  <si>
    <t xml:space="preserve">Tue Sep 11 23:56:13 2018</t>
  </si>
  <si>
    <t xml:space="preserve">C:\work\data\SLNET\SLNET_MATLABCentral\36536\Simscape_Multibody_Parts_Lib_R18b\Examples\Gears\Differential\sm_open_differential_testrig.slx</t>
  </si>
  <si>
    <t xml:space="preserve">C:\tmp\obfmodels\o2226.slx</t>
  </si>
  <si>
    <t xml:space="preserve">Tue Sep 11 23:56:20 2018</t>
  </si>
  <si>
    <t xml:space="preserve">C:\work\data\SLNET\SLNET_MATLABCentral\36536\Simscape_Multibody_Parts_Lib_R18b\Examples\Gears\Simple\sm_bevel_gear_2x_assembly_testrig.slx</t>
  </si>
  <si>
    <t xml:space="preserve">C:\tmp\obfmodels\o2227.slx</t>
  </si>
  <si>
    <t xml:space="preserve">Tue Sep 11 23:56:24 2018</t>
  </si>
  <si>
    <t xml:space="preserve">C:\work\data\SLNET\SLNET_MATLABCentral\36536\Simscape_Multibody_Parts_Lib_R18b\Examples\Gears\Simple\sm_bevel_gear_4x_closed_assembly_testrig.slx</t>
  </si>
  <si>
    <t xml:space="preserve">C:\tmp\obfmodels\o2228.slx</t>
  </si>
  <si>
    <t xml:space="preserve">Tue Sep 11 23:56:27 2018</t>
  </si>
  <si>
    <t xml:space="preserve">C:\work\data\SLNET\SLNET_MATLABCentral\36536\Simscape_Multibody_Parts_Lib_R18b\Examples\Gears\Simple\sm_bevel_gear_assembly_testrig.slx</t>
  </si>
  <si>
    <t xml:space="preserve">C:\tmp\obfmodels\o2229.slx</t>
  </si>
  <si>
    <t xml:space="preserve">Tue Sep 11 23:56:30 2018</t>
  </si>
  <si>
    <t xml:space="preserve">C:\work\data\SLNET\SLNET_MATLABCentral\36536\Simscape_Multibody_Parts_Lib_R18b\Examples\Gears\Simple\sm_common_gear_assembly_testrig.slx</t>
  </si>
  <si>
    <t xml:space="preserve">C:\tmp\obfmodels\o2230.slx</t>
  </si>
  <si>
    <t xml:space="preserve">Tue Sep 11 23:56:33 2018</t>
  </si>
  <si>
    <t xml:space="preserve">C:\work\data\SLNET\SLNET_MATLABCentral\36536\Simscape_Multibody_Parts_Lib_R18b\Examples\Gears\Simple\sm_lead_screw_actuation_torque.slx</t>
  </si>
  <si>
    <t xml:space="preserve">C:\tmp\obfmodels\o2231.slx</t>
  </si>
  <si>
    <t xml:space="preserve">Tue Sep 11 23:56:35 2018</t>
  </si>
  <si>
    <t xml:space="preserve">C:\work\data\SLNET\SLNET_MATLABCentral\36536\Simscape_Multibody_Parts_Lib_R18b\Examples\Gears\Simple\sm_lead_screw_friction.slx</t>
  </si>
  <si>
    <t xml:space="preserve">C:\tmp\obfmodels\o2232.slx</t>
  </si>
  <si>
    <t xml:space="preserve">Tue Sep 11 23:56:38 2018</t>
  </si>
  <si>
    <t xml:space="preserve">C:\work\data\SLNET\SLNET_MATLABCentral\36536\Simscape_Multibody_Parts_Lib_R18b\Examples\Gears\Simple\sm_planetary_gear_testrig.slx</t>
  </si>
  <si>
    <t xml:space="preserve">C:\tmp\obfmodels\o2233.slx</t>
  </si>
  <si>
    <t xml:space="preserve">Tue Sep 11 23:56:42 2018</t>
  </si>
  <si>
    <t xml:space="preserve">C:\work\data\SLNET\SLNET_MATLABCentral\36536\Simscape_Multibody_Parts_Lib_R18b\Examples\Gears\Simple\sm_rack_and_pinion_assembly_testrig.slx</t>
  </si>
  <si>
    <t xml:space="preserve">C:\tmp\obfmodels\o2234.slx</t>
  </si>
  <si>
    <t xml:space="preserve">Tue Sep 11 23:56:45 2018</t>
  </si>
  <si>
    <t xml:space="preserve">C:\work\data\SLNET\SLNET_MATLABCentral\36536\Simscape_Multibody_Parts_Lib_R18b\Examples\Gears\Simple\sm_worm_gear_assembly_testrig.slx</t>
  </si>
  <si>
    <t xml:space="preserve">C:\tmp\obfmodels\o2235.slx</t>
  </si>
  <si>
    <t xml:space="preserve">Tue Sep 11 23:56:48 2018</t>
  </si>
  <si>
    <t xml:space="preserve">C:\work\data\SLNET\SLNET_MATLABCentral\36536\Simscape_Multibody_Parts_Lib_R18b\Examples\Gears\Simple\sm_worm_gear_constraints_CAD.slx</t>
  </si>
  <si>
    <t xml:space="preserve">C:\tmp\obfmodels\o2236.slx</t>
  </si>
  <si>
    <t xml:space="preserve">Tue Sep 11 23:56:50 2018</t>
  </si>
  <si>
    <t xml:space="preserve">C:\work\data\SLNET\SLNET_MATLABCentral\36536\Simscape_Multibody_Parts_Lib_R18b\Examples\Gears\Water_Lift\sm_water_powered_lift.slx</t>
  </si>
  <si>
    <t xml:space="preserve">C:\tmp\obfmodels\o2237.slx</t>
  </si>
  <si>
    <t xml:space="preserve">Tue Sep 11 23:56:56 2018</t>
  </si>
  <si>
    <t xml:space="preserve">C:\work\data\SLNET\SLNET_MATLABCentral\36536\Simscape_Multibody_Parts_Lib_R18b\Examples\Linkages\sm_links_4bar.slx</t>
  </si>
  <si>
    <t xml:space="preserve">C:\tmp\obfmodels\o2238.slx</t>
  </si>
  <si>
    <t xml:space="preserve">Tue Sep 11 23:56:59 2018</t>
  </si>
  <si>
    <t xml:space="preserve">C:\work\data\SLNET\SLNET_MATLABCentral\36536\Simscape_Multibody_Parts_Lib_R18b\Examples\Linkages\sm_links_5bar_stamp.slx</t>
  </si>
  <si>
    <t xml:space="preserve">C:\tmp\obfmodels\o2239.slx</t>
  </si>
  <si>
    <t xml:space="preserve">Tue Sep 11 23:57:02 2018</t>
  </si>
  <si>
    <t xml:space="preserve">C:\work\data\SLNET\SLNET_MATLABCentral\36536\Simscape_Multibody_Parts_Lib_R18b\Examples\Linkages\sm_links_slider_crank.slx</t>
  </si>
  <si>
    <t xml:space="preserve">C:\tmp\obfmodels\o2240.slx</t>
  </si>
  <si>
    <t xml:space="preserve">Tue Sep 11 23:57:06 2018</t>
  </si>
  <si>
    <t xml:space="preserve">C:\work\data\SLNET\SLNET_MATLABCentral\36536\Simscape_Multibody_Parts_Lib_R18b\Examples\Parts\sm_parts_all.slx</t>
  </si>
  <si>
    <t xml:space="preserve">C:\tmp\obfmodels\o2241.slx</t>
  </si>
  <si>
    <t xml:space="preserve">Tue Sep 11 23:57:10 2018</t>
  </si>
  <si>
    <t xml:space="preserve">C:\work\data\SLNET\SLNET_MATLABCentral\36536\Simscape_Multibody_Parts_Lib_R18b\Examples\Parts\sm_parts_box_fillet_tubes.slx</t>
  </si>
  <si>
    <t xml:space="preserve">C:\tmp\obfmodels\o2242.slx</t>
  </si>
  <si>
    <t xml:space="preserve">Tue Sep 11 23:57:12 2018</t>
  </si>
  <si>
    <t xml:space="preserve">C:\work\data\SLNET\SLNET_MATLABCentral\36536\Simscape_Multibody_Parts_Lib_R18b\Examples\Parts\sm_parts_box_tubes.slx</t>
  </si>
  <si>
    <t xml:space="preserve">C:\tmp\obfmodels\o2243.slx</t>
  </si>
  <si>
    <t xml:space="preserve">Tue Sep 11 23:57:14 2018</t>
  </si>
  <si>
    <t xml:space="preserve">C:\work\data\SLNET\SLNET_MATLABCentral\36536\Simscape_Multibody_Parts_Lib_R18b\Examples\Parts\sm_parts_cam_circles.slx</t>
  </si>
  <si>
    <t xml:space="preserve">C:\tmp\obfmodels\o2244.slx</t>
  </si>
  <si>
    <t xml:space="preserve">Tue Sep 11 23:57:16 2018</t>
  </si>
  <si>
    <t xml:space="preserve">C:\work\data\SLNET\SLNET_MATLABCentral\36536\Simscape_Multibody_Parts_Lib_R18b\Examples\Parts\sm_parts_circ_tubes.slx</t>
  </si>
  <si>
    <t xml:space="preserve">C:\tmp\obfmodels\o2245.slx</t>
  </si>
  <si>
    <t xml:space="preserve">Tue Sep 11 23:57:19 2018</t>
  </si>
  <si>
    <t xml:space="preserve">C:\work\data\SLNET\SLNET_MATLABCentral\36536\Simscape_Multibody_Parts_Lib_R18b\Examples\Parts\sm_parts_cone.slx</t>
  </si>
  <si>
    <t xml:space="preserve">C:\tmp\obfmodels\o2246.slx</t>
  </si>
  <si>
    <t xml:space="preserve">Tue Sep 11 23:57:21 2018</t>
  </si>
  <si>
    <t xml:space="preserve">C:\work\data\SLNET\SLNET_MATLABCentral\36536\Simscape_Multibody_Parts_Lib_R18b\Examples\Parts\sm_parts_custom_extrusion.slx</t>
  </si>
  <si>
    <t xml:space="preserve">C:\tmp\obfmodels\o2247.slx</t>
  </si>
  <si>
    <t xml:space="preserve">Tue Sep 11 23:57:23 2018</t>
  </si>
  <si>
    <t xml:space="preserve">C:\work\data\SLNET\SLNET_MATLABCentral\36536\Simscape_Multibody_Parts_Lib_R18b\Examples\Parts\sm_parts_custom_link.slx</t>
  </si>
  <si>
    <t xml:space="preserve">C:\tmp\obfmodels\o2248.slx</t>
  </si>
  <si>
    <t xml:space="preserve">Tue Sep 11 23:57:26 2018</t>
  </si>
  <si>
    <t xml:space="preserve">C:\work\data\SLNET\SLNET_MATLABCentral\36536\Simscape_Multibody_Parts_Lib_R18b\Examples\Parts\sm_parts_custom_link_flatend.slx</t>
  </si>
  <si>
    <t xml:space="preserve">C:\tmp\obfmodels\o2249.slx</t>
  </si>
  <si>
    <t xml:space="preserve">Tue Sep 11 23:57:28 2018</t>
  </si>
  <si>
    <t xml:space="preserve">C:\work\data\SLNET\SLNET_MATLABCentral\36536\Simscape_Multibody_Parts_Lib_R18b\Examples\Parts\sm_parts_ell_tubes.slx</t>
  </si>
  <si>
    <t xml:space="preserve">C:\tmp\obfmodels\o2250.slx</t>
  </si>
  <si>
    <t xml:space="preserve">Tue Sep 11 23:57:30 2018</t>
  </si>
  <si>
    <t xml:space="preserve">C:\work\data\SLNET\SLNET_MATLABCentral\36536\Simscape_Multibody_Parts_Lib_R18b\Examples\Parts\sm_parts_gears.slx</t>
  </si>
  <si>
    <t xml:space="preserve">C:\tmp\obfmodels\o2251.slx</t>
  </si>
  <si>
    <t xml:space="preserve">Tue Sep 11 23:57:33 2018</t>
  </si>
  <si>
    <t xml:space="preserve">C:\work\data\SLNET\SLNET_MATLABCentral\36536\Simscape_Multibody_Parts_Lib_R18b\Examples\Parts\sm_parts_link.slx</t>
  </si>
  <si>
    <t xml:space="preserve">C:\tmp\obfmodels\o2252.slx</t>
  </si>
  <si>
    <t xml:space="preserve">Tue Sep 11 23:57:35 2018</t>
  </si>
  <si>
    <t xml:space="preserve">C:\work\data\SLNET\SLNET_MATLABCentral\36536\Simscape_Multibody_Parts_Lib_R18b\Examples\Parts\sm_parts_mesh.slx</t>
  </si>
  <si>
    <t xml:space="preserve">C:\tmp\obfmodels\o2253.slx</t>
  </si>
  <si>
    <t xml:space="preserve">Tue Sep 11 23:57:37 2018</t>
  </si>
  <si>
    <t xml:space="preserve">C:\work\data\SLNET\SLNET_MATLABCentral\36536\Simscape_Multibody_Parts_Lib_R18b\Examples\Parts\sm_parts_rack_and_pinion.slx</t>
  </si>
  <si>
    <t xml:space="preserve">C:\tmp\obfmodels\o2254.slx</t>
  </si>
  <si>
    <t xml:space="preserve">Tue Sep 11 23:57:39 2018</t>
  </si>
  <si>
    <t xml:space="preserve">C:\work\data\SLNET\SLNET_MATLABCentral\36536\Simscape_Multibody_Parts_Lib_R18b\Examples\Parts\sm_parts_triangle_link.slx</t>
  </si>
  <si>
    <t xml:space="preserve">C:\tmp\obfmodels\o2255.slx</t>
  </si>
  <si>
    <t xml:space="preserve">Tue Sep 11 23:57:42 2018</t>
  </si>
  <si>
    <t xml:space="preserve">C:\work\data\SLNET\SLNET_MATLABCentral\36536\Simscape_Multibody_Parts_Lib_R18b\Examples\Pulleys\Simple\ThreePulleys\sm_pulleys_3pulleys.slx</t>
  </si>
  <si>
    <t xml:space="preserve">C:\tmp\obfmodels\o2256.slx</t>
  </si>
  <si>
    <t xml:space="preserve">Tue Sep 11 23:57:45 2018</t>
  </si>
  <si>
    <t xml:space="preserve">C:\work\data\SLNET\SLNET_MATLABCentral\36536\Simscape_Multibody_Parts_Lib_R18b\Examples\Pulleys\XY_Table_Cross\sm_pulleys_xytable_cross.slx</t>
  </si>
  <si>
    <t xml:space="preserve">C:\tmp\obfmodels\o2257.slx</t>
  </si>
  <si>
    <t xml:space="preserve">Wed Sep 12 00:06:10 2018</t>
  </si>
  <si>
    <t xml:space="preserve">C:\work\data\SLNET\SLNET_MATLABCentral\36536\Simscape_Multibody_Parts_Lib_R18b\Libraries\Multibody_Parts_Lib.slx</t>
  </si>
  <si>
    <t xml:space="preserve">C:\tmp\obfmodels\o2258.slx</t>
  </si>
  <si>
    <t xml:space="preserve">Tue Sep 11 23:57:54 2018</t>
  </si>
  <si>
    <t xml:space="preserve">C:\work\data\SLNET\SLNET_MATLABCentral\36536\Simscape_Multibody_Parts_Lib_R19a\Examples\Extrusions\Basic\sm_parts_test_tube_box.slx</t>
  </si>
  <si>
    <t xml:space="preserve">C:\tmp\obfmodels\o2259.slx</t>
  </si>
  <si>
    <t xml:space="preserve">Tue Mar 19 14:54:53 2019</t>
  </si>
  <si>
    <t xml:space="preserve">C:\work\data\SLNET\SLNET_MATLABCentral\36536\Simscape_Multibody_Parts_Lib_R19a\Examples\Extrusions\Basic\sm_parts_test_tube_circ.slx</t>
  </si>
  <si>
    <t xml:space="preserve">C:\tmp\obfmodels\o2260.slx</t>
  </si>
  <si>
    <t xml:space="preserve">Tue Mar 19 14:55:02 2019</t>
  </si>
  <si>
    <t xml:space="preserve">C:\work\data\SLNET\SLNET_MATLABCentral\36536\Simscape_Multibody_Parts_Lib_R19a\Examples\Extrusions\Basic\sm_parts_test_tube_ell.slx</t>
  </si>
  <si>
    <t xml:space="preserve">C:\tmp\obfmodels\o2261.slx</t>
  </si>
  <si>
    <t xml:space="preserve">Tue Mar 19 14:55:12 2019</t>
  </si>
  <si>
    <t xml:space="preserve">C:\work\data\SLNET\SLNET_MATLABCentral\36536\Simscape_Multibody_Parts_Lib_R19a\Examples\Extrusions\Conveyors\XTS_1\xts_system.slx</t>
  </si>
  <si>
    <t xml:space="preserve">C:\tmp\obfmodels\o2262.slx</t>
  </si>
  <si>
    <t xml:space="preserve">Tue Mar 19 15:08:40 2019</t>
  </si>
  <si>
    <t xml:space="preserve">C:\work\data\SLNET\SLNET_MATLABCentral\36536\Simscape_Multibody_Parts_Lib_R19a\Examples\Extrusions\Conveyors\XTS_1\Libraries\rails_lib.slx</t>
  </si>
  <si>
    <t xml:space="preserve">C:\tmp\obfmodels\o2263.slx</t>
  </si>
  <si>
    <t xml:space="preserve">Tue Mar 19 14:55:31 2019</t>
  </si>
  <si>
    <t xml:space="preserve">C:\work\data\SLNET\SLNET_MATLABCentral\36536\Simscape_Multibody_Parts_Lib_R19a\Examples\Extrusions\Conveyors\XTS_1\Libraries\xts_movers_lib.slx</t>
  </si>
  <si>
    <t xml:space="preserve">C:\tmp\obfmodels\o2264.slx</t>
  </si>
  <si>
    <t xml:space="preserve">Tue Mar 19 15:08:44 2019</t>
  </si>
  <si>
    <t xml:space="preserve">C:\work\data\SLNET\SLNET_MATLABCentral\36536\Simscape_Multibody_Parts_Lib_R19a\Examples\Gears\Differential\sm_open_differential_testrig.slx</t>
  </si>
  <si>
    <t xml:space="preserve">C:\tmp\obfmodels\o2265.slx</t>
  </si>
  <si>
    <t xml:space="preserve">Tue Mar 19 15:11:41 2019</t>
  </si>
  <si>
    <t xml:space="preserve">C:\work\data\SLNET\SLNET_MATLABCentral\36536\Simscape_Multibody_Parts_Lib_R19a\Examples\Gears\Simple\sm_bevel_gear_2x_assembly_testrig.slx</t>
  </si>
  <si>
    <t xml:space="preserve">C:\tmp\obfmodels\o2266.slx</t>
  </si>
  <si>
    <t xml:space="preserve">Tue Mar 19 14:55:57 2019</t>
  </si>
  <si>
    <t xml:space="preserve">C:\work\data\SLNET\SLNET_MATLABCentral\36536\Simscape_Multibody_Parts_Lib_R19a\Examples\Gears\Simple\sm_bevel_gear_4x_closed_assembly_testrig.slx</t>
  </si>
  <si>
    <t xml:space="preserve">C:\tmp\obfmodels\o2267.slx</t>
  </si>
  <si>
    <t xml:space="preserve">Tue Mar 19 14:56:06 2019</t>
  </si>
  <si>
    <t xml:space="preserve">C:\work\data\SLNET\SLNET_MATLABCentral\36536\Simscape_Multibody_Parts_Lib_R19a\Examples\Gears\Simple\sm_bevel_gear_assembly_testrig.slx</t>
  </si>
  <si>
    <t xml:space="preserve">C:\tmp\obfmodels\o2268.slx</t>
  </si>
  <si>
    <t xml:space="preserve">Tue Mar 19 14:56:16 2019</t>
  </si>
  <si>
    <t xml:space="preserve">C:\work\data\SLNET\SLNET_MATLABCentral\36536\Simscape_Multibody_Parts_Lib_R19a\Examples\Gears\Simple\sm_common_gear_assembly_testrig.slx</t>
  </si>
  <si>
    <t xml:space="preserve">C:\tmp\obfmodels\o2269.slx</t>
  </si>
  <si>
    <t xml:space="preserve">Tue Mar 19 14:56:25 2019</t>
  </si>
  <si>
    <t xml:space="preserve">C:\work\data\SLNET\SLNET_MATLABCentral\36536\Simscape_Multibody_Parts_Lib_R19a\Examples\Gears\Simple\sm_lead_screw_actuation_torque.slx</t>
  </si>
  <si>
    <t xml:space="preserve">C:\tmp\obfmodels\o2270.slx</t>
  </si>
  <si>
    <t xml:space="preserve">Tue Mar 19 14:56:31 2019</t>
  </si>
  <si>
    <t xml:space="preserve">C:\work\data\SLNET\SLNET_MATLABCentral\36536\Simscape_Multibody_Parts_Lib_R19a\Examples\Gears\Simple\sm_lead_screw_friction.slx</t>
  </si>
  <si>
    <t xml:space="preserve">C:\tmp\obfmodels\o2271.slx</t>
  </si>
  <si>
    <t xml:space="preserve">Tue Mar 19 14:56:40 2019</t>
  </si>
  <si>
    <t xml:space="preserve">C:\work\data\SLNET\SLNET_MATLABCentral\36536\Simscape_Multibody_Parts_Lib_R19a\Examples\Gears\Simple\sm_planetary_gear_testrig.slx</t>
  </si>
  <si>
    <t xml:space="preserve">C:\tmp\obfmodels\o2272.slx</t>
  </si>
  <si>
    <t xml:space="preserve">Tue Mar 19 15:20:58 2019</t>
  </si>
  <si>
    <t xml:space="preserve">C:\work\data\SLNET\SLNET_MATLABCentral\36536\Simscape_Multibody_Parts_Lib_R19a\Examples\Gears\Simple\sm_rack_and_pinion_assembly_testrig.slx</t>
  </si>
  <si>
    <t xml:space="preserve">C:\tmp\obfmodels\o2273.slx</t>
  </si>
  <si>
    <t xml:space="preserve">Tue Mar 19 14:57:15 2019</t>
  </si>
  <si>
    <t xml:space="preserve">C:\work\data\SLNET\SLNET_MATLABCentral\36536\Simscape_Multibody_Parts_Lib_R19a\Examples\Gears\Simple\sm_worm_gear_assembly_testrig.slx</t>
  </si>
  <si>
    <t xml:space="preserve">C:\tmp\obfmodels\o2274.slx</t>
  </si>
  <si>
    <t xml:space="preserve">Tue Mar 19 14:57:22 2019</t>
  </si>
  <si>
    <t xml:space="preserve">C:\work\data\SLNET\SLNET_MATLABCentral\36536\Simscape_Multibody_Parts_Lib_R19a\Examples\Gears\Simple\sm_worm_gear_constraints_CAD.slx</t>
  </si>
  <si>
    <t xml:space="preserve">C:\tmp\obfmodels\o2275.slx</t>
  </si>
  <si>
    <t xml:space="preserve">Tue Mar 19 14:57:47 2019</t>
  </si>
  <si>
    <t xml:space="preserve">C:\work\data\SLNET\SLNET_MATLABCentral\36536\Simscape_Multibody_Parts_Lib_R19a\Examples\Gears\Water_Lift\sm_water_powered_lift.slx</t>
  </si>
  <si>
    <t xml:space="preserve">C:\tmp\obfmodels\o2276.slx</t>
  </si>
  <si>
    <t xml:space="preserve">Tue Mar 19 15:15:05 2019</t>
  </si>
  <si>
    <t xml:space="preserve">C:\work\data\SLNET\SLNET_MATLABCentral\36536\Simscape_Multibody_Parts_Lib_R19a\Examples\Linkages\sm_links_4bar.slx</t>
  </si>
  <si>
    <t xml:space="preserve">C:\tmp\obfmodels\o2277.slx</t>
  </si>
  <si>
    <t xml:space="preserve">Tue Mar 19 14:58:15 2019</t>
  </si>
  <si>
    <t xml:space="preserve">C:\work\data\SLNET\SLNET_MATLABCentral\36536\Simscape_Multibody_Parts_Lib_R19a\Examples\Linkages\sm_links_5bar_stamp.slx</t>
  </si>
  <si>
    <t xml:space="preserve">C:\tmp\obfmodels\o2278.slx</t>
  </si>
  <si>
    <t xml:space="preserve">Tue Mar 19 14:58:28 2019</t>
  </si>
  <si>
    <t xml:space="preserve">C:\work\data\SLNET\SLNET_MATLABCentral\36536\Simscape_Multibody_Parts_Lib_R19a\Examples\Linkages\sm_links_slider_crank.slx</t>
  </si>
  <si>
    <t xml:space="preserve">C:\tmp\obfmodels\o2279.slx</t>
  </si>
  <si>
    <t xml:space="preserve">Tue Mar 19 14:58:41 2019</t>
  </si>
  <si>
    <t xml:space="preserve">C:\work\data\SLNET\SLNET_MATLABCentral\36536\Simscape_Multibody_Parts_Lib_R19a\Examples\Parts\sm_parts_all.slx</t>
  </si>
  <si>
    <t xml:space="preserve">C:\tmp\obfmodels\o2280.slx</t>
  </si>
  <si>
    <t xml:space="preserve">Tue Mar 19 14:58:59 2019</t>
  </si>
  <si>
    <t xml:space="preserve">C:\work\data\SLNET\SLNET_MATLABCentral\36536\Simscape_Multibody_Parts_Lib_R19a\Examples\Parts\sm_parts_box_fillet_tubes.slx</t>
  </si>
  <si>
    <t xml:space="preserve">C:\tmp\obfmodels\o2281.slx</t>
  </si>
  <si>
    <t xml:space="preserve">Tue Mar 19 14:59:06 2019</t>
  </si>
  <si>
    <t xml:space="preserve">C:\work\data\SLNET\SLNET_MATLABCentral\36536\Simscape_Multibody_Parts_Lib_R19a\Examples\Parts\sm_parts_box_tubes.slx</t>
  </si>
  <si>
    <t xml:space="preserve">C:\tmp\obfmodels\o2282.slx</t>
  </si>
  <si>
    <t xml:space="preserve">Tue Mar 19 14:59:12 2019</t>
  </si>
  <si>
    <t xml:space="preserve">C:\work\data\SLNET\SLNET_MATLABCentral\36536\Simscape_Multibody_Parts_Lib_R19a\Examples\Parts\sm_parts_cam_circles.slx</t>
  </si>
  <si>
    <t xml:space="preserve">C:\tmp\obfmodels\o2283.slx</t>
  </si>
  <si>
    <t xml:space="preserve">Tue Mar 19 14:59:18 2019</t>
  </si>
  <si>
    <t xml:space="preserve">C:\work\data\SLNET\SLNET_MATLABCentral\36536\Simscape_Multibody_Parts_Lib_R19a\Examples\Parts\sm_parts_circ_tubes.slx</t>
  </si>
  <si>
    <t xml:space="preserve">C:\tmp\obfmodels\o2284.slx</t>
  </si>
  <si>
    <t xml:space="preserve">Tue Mar 19 14:59:28 2019</t>
  </si>
  <si>
    <t xml:space="preserve">C:\work\data\SLNET\SLNET_MATLABCentral\36536\Simscape_Multibody_Parts_Lib_R19a\Examples\Parts\sm_parts_cone.slx</t>
  </si>
  <si>
    <t xml:space="preserve">C:\tmp\obfmodels\o2285.slx</t>
  </si>
  <si>
    <t xml:space="preserve">Tue Mar 19 14:59:33 2019</t>
  </si>
  <si>
    <t xml:space="preserve">C:\work\data\SLNET\SLNET_MATLABCentral\36536\Simscape_Multibody_Parts_Lib_R19a\Examples\Parts\sm_parts_custom_extrusion.slx</t>
  </si>
  <si>
    <t xml:space="preserve">C:\tmp\obfmodels\o2286.slx</t>
  </si>
  <si>
    <t xml:space="preserve">Tue Mar 19 14:59:39 2019</t>
  </si>
  <si>
    <t xml:space="preserve">C:\work\data\SLNET\SLNET_MATLABCentral\36536\Simscape_Multibody_Parts_Lib_R19a\Examples\Parts\sm_parts_custom_link.slx</t>
  </si>
  <si>
    <t xml:space="preserve">C:\tmp\obfmodels\o2287.slx</t>
  </si>
  <si>
    <t xml:space="preserve">Tue Mar 19 14:59:53 2019</t>
  </si>
  <si>
    <t xml:space="preserve">C:\work\data\SLNET\SLNET_MATLABCentral\36536\Simscape_Multibody_Parts_Lib_R19a\Examples\Parts\sm_parts_custom_link_flatend.slx</t>
  </si>
  <si>
    <t xml:space="preserve">C:\tmp\obfmodels\o2288.slx</t>
  </si>
  <si>
    <t xml:space="preserve">Tue Mar 19 15:00:01 2019</t>
  </si>
  <si>
    <t xml:space="preserve">C:\work\data\SLNET\SLNET_MATLABCentral\36536\Simscape_Multibody_Parts_Lib_R19a\Examples\Parts\sm_parts_ell_tubes.slx</t>
  </si>
  <si>
    <t xml:space="preserve">C:\tmp\obfmodels\o2289.slx</t>
  </si>
  <si>
    <t xml:space="preserve">Tue Mar 19 15:00:07 2019</t>
  </si>
  <si>
    <t xml:space="preserve">C:\work\data\SLNET\SLNET_MATLABCentral\36536\Simscape_Multibody_Parts_Lib_R19a\Examples\Parts\sm_parts_gears.slx</t>
  </si>
  <si>
    <t xml:space="preserve">C:\tmp\obfmodels\o2290.slx</t>
  </si>
  <si>
    <t xml:space="preserve">Tue Mar 19 15:00:16 2019</t>
  </si>
  <si>
    <t xml:space="preserve">C:\work\data\SLNET\SLNET_MATLABCentral\36536\Simscape_Multibody_Parts_Lib_R19a\Examples\Parts\sm_parts_link.slx</t>
  </si>
  <si>
    <t xml:space="preserve">C:\tmp\obfmodels\o2291.slx</t>
  </si>
  <si>
    <t xml:space="preserve">Tue Mar 19 15:00:26 2019</t>
  </si>
  <si>
    <t xml:space="preserve">C:\work\data\SLNET\SLNET_MATLABCentral\36536\Simscape_Multibody_Parts_Lib_R19a\Examples\Parts\sm_parts_mesh.slx</t>
  </si>
  <si>
    <t xml:space="preserve">C:\tmp\obfmodels\o2292.slx</t>
  </si>
  <si>
    <t xml:space="preserve">Tue Mar 19 15:00:32 2019</t>
  </si>
  <si>
    <t xml:space="preserve">C:\work\data\SLNET\SLNET_MATLABCentral\36536\Simscape_Multibody_Parts_Lib_R19a\Examples\Parts\sm_parts_rack_and_pinion.slx</t>
  </si>
  <si>
    <t xml:space="preserve">C:\tmp\obfmodels\o2293.slx</t>
  </si>
  <si>
    <t xml:space="preserve">Tue Mar 19 15:00:40 2019</t>
  </si>
  <si>
    <t xml:space="preserve">C:\work\data\SLNET\SLNET_MATLABCentral\36536\Simscape_Multibody_Parts_Lib_R19a\Examples\Parts\sm_parts_triangle_link.slx</t>
  </si>
  <si>
    <t xml:space="preserve">C:\tmp\obfmodels\o2294.slx</t>
  </si>
  <si>
    <t xml:space="preserve">Tue Mar 19 15:00:46 2019</t>
  </si>
  <si>
    <t xml:space="preserve">C:\work\data\SLNET\SLNET_MATLABCentral\36536\Simscape_Multibody_Parts_Lib_R19a\Examples\Pulleys\Simple\ThreePulleys\sm_pulleys_3pulleys.slx</t>
  </si>
  <si>
    <t xml:space="preserve">C:\tmp\obfmodels\o2295.slx</t>
  </si>
  <si>
    <t xml:space="preserve">Tue Mar 19 15:16:27 2019</t>
  </si>
  <si>
    <t xml:space="preserve">C:\work\data\SLNET\SLNET_MATLABCentral\36536\Simscape_Multibody_Parts_Lib_R19a\Examples\Pulleys\XY_Table_Cross\sm_pulleys_xytable_cross.slx</t>
  </si>
  <si>
    <t xml:space="preserve">C:\tmp\obfmodels\o2296.slx</t>
  </si>
  <si>
    <t xml:space="preserve">Tue Mar 19 15:01:05 2019</t>
  </si>
  <si>
    <t xml:space="preserve">C:\work\data\SLNET\SLNET_MATLABCentral\36536\Simscape_Multibody_Parts_Lib_R19a\Libraries\Multibody_Parts_Lib.slx</t>
  </si>
  <si>
    <t xml:space="preserve">C:\tmp\obfmodels\o2297.slx</t>
  </si>
  <si>
    <t xml:space="preserve">Tue Mar 19 15:01:15 2019</t>
  </si>
  <si>
    <t xml:space="preserve">C:\work\data\SLNET\SLNET_MATLABCentral\36541\SM_Mini_Golf_Lib_R18b_v4p1\Mini_Golf_Course.slx</t>
  </si>
  <si>
    <t xml:space="preserve">C:\tmp\obfmodels\o2298.slx</t>
  </si>
  <si>
    <t xml:space="preserve">Mon Sep 24 17:13:02 2018</t>
  </si>
  <si>
    <t xml:space="preserve">C:\work\data\SLNET\SLNET_MATLABCentral\36541\SM_Mini_Golf_Lib_R18b_v4p1\Images\Demo_Putter_Image.slx</t>
  </si>
  <si>
    <t xml:space="preserve">C:\tmp\obfmodels\o2299.slx</t>
  </si>
  <si>
    <t xml:space="preserve">Mon Sep 24 17:11:50 2018</t>
  </si>
  <si>
    <t xml:space="preserve">C:\work\data\SLNET\SLNET_MATLABCentral\36541\SM_Mini_Golf_Lib_R18b_v4p1\Libraries\Actuation_Lib.slx</t>
  </si>
  <si>
    <t xml:space="preserve">C:\tmp\obfmodels\o2300.slx</t>
  </si>
  <si>
    <t xml:space="preserve">Mon Sep 24 17:11:54 2018</t>
  </si>
  <si>
    <t xml:space="preserve">C:\work\data\SLNET\SLNET_MATLABCentral\36541\SM_Mini_Golf_Lib_R18b_v4p1\Libraries\Course_Holes_Lib.slx</t>
  </si>
  <si>
    <t xml:space="preserve">C:\tmp\obfmodels\o2301.slx</t>
  </si>
  <si>
    <t xml:space="preserve">Mon Sep 24 17:12:24 2018</t>
  </si>
  <si>
    <t xml:space="preserve">C:\work\data\SLNET\SLNET_MATLABCentral\36541\SM_Mini_Golf_Lib_R18b_v4p1\Libraries\Golf_Components_Lib.slx</t>
  </si>
  <si>
    <t xml:space="preserve">C:\tmp\obfmodels\o2302.slx</t>
  </si>
  <si>
    <t xml:space="preserve">Mon Sep 24 17:12:41 2018</t>
  </si>
  <si>
    <t xml:space="preserve">C:\work\data\SLNET\SLNET_MATLABCentral\36541\SM_Mini_Golf_Lib_R18b_v4p1\Libraries\CFL_Libs\Libraries\Contact_Forces_Lib.slx</t>
  </si>
  <si>
    <t xml:space="preserve">C:\tmp\obfmodels\o2303.slx</t>
  </si>
  <si>
    <t xml:space="preserve">Mon Sep 24 17:12:50 2018</t>
  </si>
  <si>
    <t xml:space="preserve">C:\work\data\SLNET\SLNET_MATLABCentral\36541\SM_Mini_Golf_Lib_R18b_v4p1\Libraries\CFL_Libs\Libraries\Parts_Lib.slx</t>
  </si>
  <si>
    <t xml:space="preserve">C:\tmp\obfmodels\o2304.slx</t>
  </si>
  <si>
    <t xml:space="preserve">Mon Sep 24 17:12:59 2018</t>
  </si>
  <si>
    <t xml:space="preserve">C:\work\data\SLNET\SLNET_MATLABCentral\36553\Scissor_Lift_R16a\01_Scissor_Jack\Scissor_Jack_1_From_Scratch.slx</t>
  </si>
  <si>
    <t xml:space="preserve">C:\tmp\obfmodels\o2305.slx</t>
  </si>
  <si>
    <t xml:space="preserve">Wed Feb 17 16:40:47 2016</t>
  </si>
  <si>
    <t xml:space="preserve">C:\work\data\SLNET\SLNET_MATLABCentral\36553\Scissor_Lift_R16a\01_Scissor_Jack\Scissor_Jack_2_From_Libraries.slx</t>
  </si>
  <si>
    <t xml:space="preserve">C:\tmp\obfmodels\o2306.slx</t>
  </si>
  <si>
    <t xml:space="preserve">Wed Feb 17 16:40:53 2016</t>
  </si>
  <si>
    <t xml:space="preserve">C:\work\data\SLNET\SLNET_MATLABCentral\36553\Scissor_Lift_R16a\01_Scissor_Jack\Scissor_Jack_3_Mirrored.slx</t>
  </si>
  <si>
    <t xml:space="preserve">C:\tmp\obfmodels\o2307.slx</t>
  </si>
  <si>
    <t xml:space="preserve">Wed Feb 17 16:40:57 2016</t>
  </si>
  <si>
    <t xml:space="preserve">C:\work\data\SLNET\SLNET_MATLABCentral\36553\Scissor_Lift_R16a\01_Scissor_Jack\Scissor_Jack_3b_State_Targets.slx</t>
  </si>
  <si>
    <t xml:space="preserve">C:\tmp\obfmodels\o2308.slx</t>
  </si>
  <si>
    <t xml:space="preserve">Wed Feb 17 16:41:03 2016</t>
  </si>
  <si>
    <t xml:space="preserve">C:\work\data\SLNET\SLNET_MATLABCentral\36553\Scissor_Lift_R16a\01_Scissor_Jack\Scissor_Jack_4_Stages.slx</t>
  </si>
  <si>
    <t xml:space="preserve">C:\tmp\obfmodels\o2309.slx</t>
  </si>
  <si>
    <t xml:space="preserve">Wed Feb 17 16:41:08 2016</t>
  </si>
  <si>
    <t xml:space="preserve">C:\work\data\SLNET\SLNET_MATLABCentral\36553\Scissor_Lift_R16a\02_Defining_Bodies\Defining_Bodies_1_From_Scratch.slx</t>
  </si>
  <si>
    <t xml:space="preserve">C:\tmp\obfmodels\o2310.slx</t>
  </si>
  <si>
    <t xml:space="preserve">Wed Feb 17 16:41:11 2016</t>
  </si>
  <si>
    <t xml:space="preserve">C:\work\data\SLNET\SLNET_MATLABCentral\36553\Scissor_Lift_R16a\02_Defining_Bodies\Defining_Bodies_2_Refined_2Hole.slx</t>
  </si>
  <si>
    <t xml:space="preserve">C:\tmp\obfmodels\o2311.slx</t>
  </si>
  <si>
    <t xml:space="preserve">Wed Feb 17 16:41:13 2016</t>
  </si>
  <si>
    <t xml:space="preserve">C:\work\data\SLNET\SLNET_MATLABCentral\36553\Scissor_Lift_R16a\02_Defining_Bodies\Defining_Bodies_3_Refined_3Hole.slx</t>
  </si>
  <si>
    <t xml:space="preserve">C:\tmp\obfmodels\o2312.slx</t>
  </si>
  <si>
    <t xml:space="preserve">Wed Feb 17 16:41:16 2016</t>
  </si>
  <si>
    <t xml:space="preserve">C:\work\data\SLNET\SLNET_MATLABCentral\36553\Scissor_Lift_R16a\02_Defining_Bodies\Defining_Bodies_4_MaskedLink.slx</t>
  </si>
  <si>
    <t xml:space="preserve">C:\tmp\obfmodels\o2313.slx</t>
  </si>
  <si>
    <t xml:space="preserve">Wed Feb 17 16:41:18 2016</t>
  </si>
  <si>
    <t xml:space="preserve">C:\work\data\SLNET\SLNET_MATLABCentral\36553\Scissor_Lift_R16a\02_Defining_Bodies\Defining_Bodies_5_Mechanisms.slx</t>
  </si>
  <si>
    <t xml:space="preserve">C:\tmp\obfmodels\o2314.slx</t>
  </si>
  <si>
    <t xml:space="preserve">Wed Feb 17 16:41:22 2016</t>
  </si>
  <si>
    <t xml:space="preserve">C:\work\data\SLNET\SLNET_MATLABCentral\36553\Scissor_Lift_R16a\02_Defining_Bodies\Defining_Bodies_6_Stages.slx</t>
  </si>
  <si>
    <t xml:space="preserve">C:\tmp\obfmodels\o2315.slx</t>
  </si>
  <si>
    <t xml:space="preserve">Wed Feb 17 16:41:27 2016</t>
  </si>
  <si>
    <t xml:space="preserve">C:\work\data\SLNET\SLNET_MATLABCentral\36553\Scissor_Lift_R16a\02_Defining_Bodies\Defining_Bodies_7_Many_Stages.slx</t>
  </si>
  <si>
    <t xml:space="preserve">C:\tmp\obfmodels\o2316.slx</t>
  </si>
  <si>
    <t xml:space="preserve">Wed Feb 17 16:41:39 2016</t>
  </si>
  <si>
    <t xml:space="preserve">C:\work\data\SLNET\SLNET_MATLABCentral\36553\Scissor_Lift_R16a\03_Scissor_Lift\Scissor_Lift_1_No_Actuation.slx</t>
  </si>
  <si>
    <t xml:space="preserve">C:\tmp\obfmodels\o2317.slx</t>
  </si>
  <si>
    <t xml:space="preserve">Wed Feb 17 16:41:50 2016</t>
  </si>
  <si>
    <t xml:space="preserve">C:\work\data\SLNET\SLNET_MATLABCentral\36553\Scissor_Lift_R16a\03_Scissor_Lift\Scissor_Lift_2_Spring_Actuation.slx</t>
  </si>
  <si>
    <t xml:space="preserve">C:\tmp\obfmodels\o2318.slx</t>
  </si>
  <si>
    <t xml:space="preserve">Wed Feb 17 16:42:01 2016</t>
  </si>
  <si>
    <t xml:space="preserve">C:\work\data\SLNET\SLNET_MATLABCentral\36553\Scissor_Lift_R16a\03_Scissor_Lift\Scissor_Lift_3_Ideal_Actuator.slx</t>
  </si>
  <si>
    <t xml:space="preserve">C:\tmp\obfmodels\o2319.slx</t>
  </si>
  <si>
    <t xml:space="preserve">Wed Feb 17 16:42:10 2016</t>
  </si>
  <si>
    <t xml:space="preserve">C:\work\data\SLNET\SLNET_MATLABCentral\36553\Scissor_Lift_R16a\03_Scissor_Lift\Scissor_Lift_4_Hydraulic_Actuator.slx</t>
  </si>
  <si>
    <t xml:space="preserve">C:\tmp\obfmodels\o2320.slx</t>
  </si>
  <si>
    <t xml:space="preserve">Wed Feb 17 17:09:48 2016</t>
  </si>
  <si>
    <t xml:space="preserve">C:\work\data\SLNET\SLNET_MATLABCentral\36553\Scissor_Lift_R16a\Libraries\Scissor_Parts_Lib.slx</t>
  </si>
  <si>
    <t xml:space="preserve">C:\tmp\obfmodels\o2321.slx</t>
  </si>
  <si>
    <t xml:space="preserve">Wed Feb 17 16:42:49 2016</t>
  </si>
  <si>
    <t xml:space="preserve">C:\work\data\SLNET\SLNET_MATLABCentral\36553\Scissor_Lift_R17a\sm_scissor_lift_testenv.slx</t>
  </si>
  <si>
    <t xml:space="preserve">C:\tmp\obfmodels\o2322.slx</t>
  </si>
  <si>
    <t xml:space="preserve">Wed Aug 09 11:47:05 2017</t>
  </si>
  <si>
    <t xml:space="preserve">C:\work\data\SLNET\SLNET_MATLABCentral\36553\Scissor_Lift_R17a\Libraries\sm_scissor_lift_lib.slx</t>
  </si>
  <si>
    <t xml:space="preserve">C:\tmp\obfmodels\o2323.slx</t>
  </si>
  <si>
    <t xml:space="preserve">Wed Aug 09 11:20:38 2017</t>
  </si>
  <si>
    <t xml:space="preserve">C:\work\data\SLNET\SLNET_MATLABCentral\36553\Scissor_Lift_R17a\Libraries\CFL_Libs\Libraries\Contact_Forces_Lib.slx</t>
  </si>
  <si>
    <t xml:space="preserve">C:\tmp\obfmodels\o2324.slx</t>
  </si>
  <si>
    <t xml:space="preserve">Wed May 02 22:39:55 2018</t>
  </si>
  <si>
    <t xml:space="preserve">C:\work\data\SLNET\SLNET_MATLABCentral\36553\Scissor_Lift_R17a\Libraries\CFL_Libs\Libraries\Parts_Lib.slx</t>
  </si>
  <si>
    <t xml:space="preserve">C:\tmp\obfmodels\o2325.slx</t>
  </si>
  <si>
    <t xml:space="preserve">Wed May 02 22:40:23 2018</t>
  </si>
  <si>
    <t xml:space="preserve">C:\work\data\SLNET\SLNET_MATLABCentral\36553\Scissor_Lift_R17a\Libraries\Images\Part_Tester.slx</t>
  </si>
  <si>
    <t xml:space="preserve">C:\tmp\obfmodels\o2326.slx</t>
  </si>
  <si>
    <t xml:space="preserve">Tue Feb 07 21:25:58 2017</t>
  </si>
  <si>
    <t xml:space="preserve">C:\work\data\SLNET\SLNET_MATLABCentral\36553\Scissor_Lift_R17a\Libraries\Images\SS2G_Intf_Image.slx</t>
  </si>
  <si>
    <t xml:space="preserve">C:\tmp\obfmodels\o2327.slx</t>
  </si>
  <si>
    <t xml:space="preserve">Tue Feb 07 21:26:05 2017</t>
  </si>
  <si>
    <t xml:space="preserve">C:\work\data\SLNET\SLNET_MATLABCentral\36553\Scissor_Lift_R17a\Libraries\Images\Scissors_2_IMAGE.slx</t>
  </si>
  <si>
    <t xml:space="preserve">C:\tmp\obfmodels\o2328.slx</t>
  </si>
  <si>
    <t xml:space="preserve">Tue Feb 07 21:26:13 2017</t>
  </si>
  <si>
    <t xml:space="preserve">C:\work\data\SLNET\SLNET_MATLABCentral\36553\Scissor_Lift_R17a\Libraries\Pace\rtc_example.slx</t>
  </si>
  <si>
    <t xml:space="preserve">C:\tmp\obfmodels\o2329.slx</t>
  </si>
  <si>
    <t xml:space="preserve">Tue Feb 07 21:26:20 2017</t>
  </si>
  <si>
    <t xml:space="preserve">C:\work\data\SLNET\SLNET_MATLABCentral\36553\Scissor_Lift_R17a\Libraries\Pace\utility.slx</t>
  </si>
  <si>
    <t xml:space="preserve">C:\tmp\obfmodels\o2330.slx</t>
  </si>
  <si>
    <t xml:space="preserve">Tue Feb 07 21:26:22 2017</t>
  </si>
  <si>
    <t xml:space="preserve">C:\work\data\SLNET\SLNET_MATLABCentral\36553\Scissor_Lift_R17a\Submodels\01_Defining_Bodies\Bodies_1_Standard_Geometry.slx</t>
  </si>
  <si>
    <t xml:space="preserve">C:\tmp\obfmodels\o2331.slx</t>
  </si>
  <si>
    <t xml:space="preserve">Tue Aug 08 16:54:14 2017</t>
  </si>
  <si>
    <t xml:space="preserve">C:\work\data\SLNET\SLNET_MATLABCentral\36553\Scissor_Lift_R17a\Submodels\01_Defining_Bodies\Bodies_2_Custom_Link_2Hole.slx</t>
  </si>
  <si>
    <t xml:space="preserve">C:\tmp\obfmodels\o2332.slx</t>
  </si>
  <si>
    <t xml:space="preserve">Tue Aug 08 16:54:27 2017</t>
  </si>
  <si>
    <t xml:space="preserve">C:\work\data\SLNET\SLNET_MATLABCentral\36553\Scissor_Lift_R17a\Submodels\01_Defining_Bodies\Bodies_3_Custom_Link_3Hole.slx</t>
  </si>
  <si>
    <t xml:space="preserve">C:\tmp\obfmodels\o2333.slx</t>
  </si>
  <si>
    <t xml:space="preserve">Tue Aug 08 16:54:40 2017</t>
  </si>
  <si>
    <t xml:space="preserve">C:\work\data\SLNET\SLNET_MATLABCentral\36553\Scissor_Lift_R17a\Submodels\01_Defining_Bodies\Bodies_4_Parameterized_Link_3Hole.slx</t>
  </si>
  <si>
    <t xml:space="preserve">C:\tmp\obfmodels\o2334.slx</t>
  </si>
  <si>
    <t xml:space="preserve">Tue Aug 08 16:54:55 2017</t>
  </si>
  <si>
    <t xml:space="preserve">C:\work\data\SLNET\SLNET_MATLABCentral\36553\Scissor_Lift_R17a\Submodels\01_Defining_Bodies\Bodies_5_Parameterized_Mechanism.slx</t>
  </si>
  <si>
    <t xml:space="preserve">C:\tmp\obfmodels\o2335.slx</t>
  </si>
  <si>
    <t xml:space="preserve">Tue Aug 08 16:55:23 2017</t>
  </si>
  <si>
    <t xml:space="preserve">C:\work\data\SLNET\SLNET_MATLABCentral\36553\Scissor_Lift_R17a\Submodels\01_Defining_Bodies\Bodies_6_Scissor_2_Stage.slx</t>
  </si>
  <si>
    <t xml:space="preserve">C:\tmp\obfmodels\o2336.slx</t>
  </si>
  <si>
    <t xml:space="preserve">Tue Aug 08 16:40:25 2017</t>
  </si>
  <si>
    <t xml:space="preserve">C:\work\data\SLNET\SLNET_MATLABCentral\36553\Scissor_Lift_R17a\Submodels\01_Defining_Bodies\Bodies_7_Scissor_3_Stage.slx</t>
  </si>
  <si>
    <t xml:space="preserve">C:\tmp\obfmodels\o2337.slx</t>
  </si>
  <si>
    <t xml:space="preserve">Tue Aug 08 16:53:58 2017</t>
  </si>
  <si>
    <t xml:space="preserve">C:\work\data\SLNET\SLNET_MATLABCentral\36553\Scissor_Lift_R17a\Submodels\01_Defining_Bodies\Bodies_8_Lift_Actuation.slx</t>
  </si>
  <si>
    <t xml:space="preserve">C:\tmp\obfmodels\o2338.slx</t>
  </si>
  <si>
    <t xml:space="preserve">Tue Aug 08 22:34:30 2017</t>
  </si>
  <si>
    <t xml:space="preserve">C:\work\data\SLNET\SLNET_MATLABCentral\36553\Scissor_Lift_R17a\Submodels\02_Hydraulic_Act\sh_cyl_single_acting_3pos.slx</t>
  </si>
  <si>
    <t xml:space="preserve">C:\tmp\obfmodels\o2339.slx</t>
  </si>
  <si>
    <t xml:space="preserve">Tue Aug 08 19:31:43 2017</t>
  </si>
  <si>
    <t xml:space="preserve">C:\work\data\SLNET\SLNET_MATLABCentral\36553\Scissor_Lift_R18b\sm_scissor_lift_testenv.slx</t>
  </si>
  <si>
    <t xml:space="preserve">C:\tmp\obfmodels\o2340.slx</t>
  </si>
  <si>
    <t xml:space="preserve">Tue Sep 11 23:10:13 2018</t>
  </si>
  <si>
    <t xml:space="preserve">C:\work\data\SLNET\SLNET_MATLABCentral\36553\Scissor_Lift_R18b\Libraries\sm_scissor_lift_lib.slx</t>
  </si>
  <si>
    <t xml:space="preserve">C:\tmp\obfmodels\o2341.slx</t>
  </si>
  <si>
    <t xml:space="preserve">Tue Sep 11 22:41:53 2018</t>
  </si>
  <si>
    <t xml:space="preserve">C:\work\data\SLNET\SLNET_MATLABCentral\36553\Scissor_Lift_R18b\Libraries\CFL_Libs\Libraries\Contact_Forces_Lib.slx</t>
  </si>
  <si>
    <t xml:space="preserve">C:\tmp\obfmodels\o2342.slx</t>
  </si>
  <si>
    <t xml:space="preserve">Tue Sep 11 22:42:02 2018</t>
  </si>
  <si>
    <t xml:space="preserve">C:\work\data\SLNET\SLNET_MATLABCentral\36553\Scissor_Lift_R18b\Libraries\CFL_Libs\Libraries\Parts_Lib.slx</t>
  </si>
  <si>
    <t xml:space="preserve">C:\tmp\obfmodels\o2343.slx</t>
  </si>
  <si>
    <t xml:space="preserve">Tue Sep 11 22:42:11 2018</t>
  </si>
  <si>
    <t xml:space="preserve">C:\work\data\SLNET\SLNET_MATLABCentral\36553\Scissor_Lift_R18b\Libraries\Pace\rtc_example.slx</t>
  </si>
  <si>
    <t xml:space="preserve">C:\tmp\obfmodels\o2344.slx</t>
  </si>
  <si>
    <t xml:space="preserve">Tue Sep 11 22:42:50 2018</t>
  </si>
  <si>
    <t xml:space="preserve">C:\work\data\SLNET\SLNET_MATLABCentral\36553\Scissor_Lift_R18b\Libraries\Pace\utility.slx</t>
  </si>
  <si>
    <t xml:space="preserve">C:\tmp\obfmodels\o2345.slx</t>
  </si>
  <si>
    <t xml:space="preserve">Tue Sep 11 22:42:58 2018</t>
  </si>
  <si>
    <t xml:space="preserve">C:\work\data\SLNET\SLNET_MATLABCentral\36553\Scissor_Lift_R18b\Submodels\01_Defining_Bodies\Bodies_1_Standard_Geometry.slx</t>
  </si>
  <si>
    <t xml:space="preserve">C:\tmp\obfmodels\o2346.slx</t>
  </si>
  <si>
    <t xml:space="preserve">Tue Sep 11 22:43:37 2018</t>
  </si>
  <si>
    <t xml:space="preserve">C:\work\data\SLNET\SLNET_MATLABCentral\36553\Scissor_Lift_R18b\Submodels\01_Defining_Bodies\Bodies_2_Custom_Link_2Hole.slx</t>
  </si>
  <si>
    <t xml:space="preserve">C:\tmp\obfmodels\o2347.slx</t>
  </si>
  <si>
    <t xml:space="preserve">Tue Sep 11 22:43:46 2018</t>
  </si>
  <si>
    <t xml:space="preserve">C:\work\data\SLNET\SLNET_MATLABCentral\36553\Scissor_Lift_R18b\Submodels\01_Defining_Bodies\Bodies_3_Custom_Link_3Hole.slx</t>
  </si>
  <si>
    <t xml:space="preserve">C:\tmp\obfmodels\o2348.slx</t>
  </si>
  <si>
    <t xml:space="preserve">Tue Sep 11 22:43:55 2018</t>
  </si>
  <si>
    <t xml:space="preserve">C:\work\data\SLNET\SLNET_MATLABCentral\36553\Scissor_Lift_R18b\Submodels\01_Defining_Bodies\Bodies_3a_Custom_Link_3Hole.slx</t>
  </si>
  <si>
    <t xml:space="preserve">C:\tmp\obfmodels\o2349.slx</t>
  </si>
  <si>
    <t xml:space="preserve">Tue Sep 11 22:44:05 2018</t>
  </si>
  <si>
    <t xml:space="preserve">C:\work\data\SLNET\SLNET_MATLABCentral\36553\Scissor_Lift_R18b\Submodels\01_Defining_Bodies\Bodies_3b_Custom_Link_3Hole.slx</t>
  </si>
  <si>
    <t xml:space="preserve">C:\tmp\obfmodels\o2350.slx</t>
  </si>
  <si>
    <t xml:space="preserve">Tue Sep 11 22:44:14 2018</t>
  </si>
  <si>
    <t xml:space="preserve">C:\work\data\SLNET\SLNET_MATLABCentral\36553\Scissor_Lift_R18b\Submodels\01_Defining_Bodies\Bodies_4_Parameterized_Link_3Hole.slx</t>
  </si>
  <si>
    <t xml:space="preserve">C:\tmp\obfmodels\o2351.slx</t>
  </si>
  <si>
    <t xml:space="preserve">Tue Sep 11 22:44:23 2018</t>
  </si>
  <si>
    <t xml:space="preserve">C:\work\data\SLNET\SLNET_MATLABCentral\36553\Scissor_Lift_R18b\Submodels\01_Defining_Bodies\Bodies_5_Parameterized_Mechanism.slx</t>
  </si>
  <si>
    <t xml:space="preserve">C:\tmp\obfmodels\o2352.slx</t>
  </si>
  <si>
    <t xml:space="preserve">Tue Sep 11 22:44:35 2018</t>
  </si>
  <si>
    <t xml:space="preserve">C:\work\data\SLNET\SLNET_MATLABCentral\36553\Scissor_Lift_R18b\Submodels\01_Defining_Bodies\Bodies_6_Scissor_2_Stage.slx</t>
  </si>
  <si>
    <t xml:space="preserve">C:\tmp\obfmodels\o2353.slx</t>
  </si>
  <si>
    <t xml:space="preserve">Tue Sep 11 22:44:48 2018</t>
  </si>
  <si>
    <t xml:space="preserve">C:\work\data\SLNET\SLNET_MATLABCentral\36553\Scissor_Lift_R18b\Submodels\01_Defining_Bodies\Bodies_7_Scissor_3_Stage.slx</t>
  </si>
  <si>
    <t xml:space="preserve">C:\tmp\obfmodels\o2354.slx</t>
  </si>
  <si>
    <t xml:space="preserve">Tue Sep 11 22:45:04 2018</t>
  </si>
  <si>
    <t xml:space="preserve">C:\work\data\SLNET\SLNET_MATLABCentral\36553\Scissor_Lift_R18b\Submodels\01_Defining_Bodies\Bodies_8_Lift_Actuation.slx</t>
  </si>
  <si>
    <t xml:space="preserve">C:\tmp\obfmodels\o2355.slx</t>
  </si>
  <si>
    <t xml:space="preserve">Tue Sep 11 22:51:48 2018</t>
  </si>
  <si>
    <t xml:space="preserve">C:\work\data\SLNET\SLNET_MATLABCentral\36553\Scissor_Lift_R18b\Submodels\02_Hydraulic_Act\sh_cyl_single_acting_3pos.slx</t>
  </si>
  <si>
    <t xml:space="preserve">C:\tmp\obfmodels\o2356.slx</t>
  </si>
  <si>
    <t xml:space="preserve">Tue Sep 11 22:45:37 2018</t>
  </si>
  <si>
    <t xml:space="preserve">C:\work\data\SLNET\SLNET_MATLABCentral\36553\Scissor_Lift_R18b\Submodels\03_Assembly\Assembly_scissor_lift_01.slx</t>
  </si>
  <si>
    <t xml:space="preserve">C:\tmp\obfmodels\o2357.slx</t>
  </si>
  <si>
    <t xml:space="preserve">Tue Sep 11 22:45:48 2018</t>
  </si>
  <si>
    <t xml:space="preserve">C:\work\data\SLNET\SLNET_MATLABCentral\36553\Scissor_Lift_R18b\Submodels\03_Assembly\Assembly_scissor_lift_02.slx</t>
  </si>
  <si>
    <t xml:space="preserve">C:\tmp\obfmodels\o2358.slx</t>
  </si>
  <si>
    <t xml:space="preserve">Tue Sep 11 22:45:59 2018</t>
  </si>
  <si>
    <t xml:space="preserve">C:\work\data\SLNET\SLNET_MATLABCentral\36553\Scissor_Lift_R18b\Submodels\03_Assembly\final_from_webinar.slx</t>
  </si>
  <si>
    <t xml:space="preserve">C:\tmp\obfmodels\o2359.slx</t>
  </si>
  <si>
    <t xml:space="preserve">Tue Sep 11 22:46:08 2018</t>
  </si>
  <si>
    <t xml:space="preserve">C:\work\data\SLNET\SLNET_MATLABCentral\36553\Scissor_Lift_R18b\Submodels\03_Assembly\temp_from_webinar.slx</t>
  </si>
  <si>
    <t xml:space="preserve">C:\tmp\obfmodels\o2360.slx</t>
  </si>
  <si>
    <t xml:space="preserve">Tue Sep 11 22:46:17 2018</t>
  </si>
  <si>
    <t xml:space="preserve">C:\work\data\SLNET\SLNET_MATLABCentral\36553\Scissor_Lift_R18b\Submodels\zScreenshots\Scissor_Lift_Lib.slx</t>
  </si>
  <si>
    <t xml:space="preserve">C:\tmp\obfmodels\o2361.slx</t>
  </si>
  <si>
    <t xml:space="preserve">Tue Sep 11 22:46:27 2018</t>
  </si>
  <si>
    <t xml:space="preserve">C:\work\data\SLNET\SLNET_MATLABCentral\36553\Scissor_Lift_R19a\sm_scissor_lift_testenv.slx</t>
  </si>
  <si>
    <t xml:space="preserve">C:\tmp\obfmodels\o2362.slx</t>
  </si>
  <si>
    <t xml:space="preserve">Sat Mar 09 11:31:25 2019</t>
  </si>
  <si>
    <t xml:space="preserve">C:\work\data\SLNET\SLNET_MATLABCentral\36553\Scissor_Lift_R19a\Libraries\sm_scissor_lift_lib.slx</t>
  </si>
  <si>
    <t xml:space="preserve">C:\tmp\obfmodels\o2363.slx</t>
  </si>
  <si>
    <t xml:space="preserve">Sat Mar 09 11:26:23 2019</t>
  </si>
  <si>
    <t xml:space="preserve">C:\work\data\SLNET\SLNET_MATLABCentral\36553\Scissor_Lift_R19a\Libraries\CFL_Libs\Libraries\Contact_Forces_Lib.slx</t>
  </si>
  <si>
    <t xml:space="preserve">C:\tmp\obfmodels\o2364.slx</t>
  </si>
  <si>
    <t xml:space="preserve">Sat Mar 09 11:26:39 2019</t>
  </si>
  <si>
    <t xml:space="preserve">C:\work\data\SLNET\SLNET_MATLABCentral\36553\Scissor_Lift_R19a\Libraries\CFL_Libs\Libraries\Parts_Lib.slx</t>
  </si>
  <si>
    <t xml:space="preserve">C:\tmp\obfmodels\o2365.slx</t>
  </si>
  <si>
    <t xml:space="preserve">Sat Mar 09 11:26:51 2019</t>
  </si>
  <si>
    <t xml:space="preserve">C:\work\data\SLNET\SLNET_MATLABCentral\36553\Scissor_Lift_R19a\Libraries\Pace\rtc_example.slx</t>
  </si>
  <si>
    <t xml:space="preserve">C:\tmp\obfmodels\o2366.slx</t>
  </si>
  <si>
    <t xml:space="preserve">Sat Mar 09 11:27:03 2019</t>
  </si>
  <si>
    <t xml:space="preserve">C:\work\data\SLNET\SLNET_MATLABCentral\36553\Scissor_Lift_R19a\Libraries\Pace\utility.slx</t>
  </si>
  <si>
    <t xml:space="preserve">C:\tmp\obfmodels\o2367.slx</t>
  </si>
  <si>
    <t xml:space="preserve">Sat Mar 09 11:27:06 2019</t>
  </si>
  <si>
    <t xml:space="preserve">C:\work\data\SLNET\SLNET_MATLABCentral\36553\Scissor_Lift_R19a\Submodels\01_Defining_Bodies\Bodies_1_Standard_Geometry.slx</t>
  </si>
  <si>
    <t xml:space="preserve">C:\tmp\obfmodels\o2368.slx</t>
  </si>
  <si>
    <t xml:space="preserve">Sat Mar 09 11:28:00 2019</t>
  </si>
  <si>
    <t xml:space="preserve">C:\work\data\SLNET\SLNET_MATLABCentral\36553\Scissor_Lift_R19a\Submodels\01_Defining_Bodies\Bodies_2_Custom_Link_2Hole.slx</t>
  </si>
  <si>
    <t xml:space="preserve">C:\tmp\obfmodels\o2369.slx</t>
  </si>
  <si>
    <t xml:space="preserve">Sat Mar 09 11:28:05 2019</t>
  </si>
  <si>
    <t xml:space="preserve">C:\work\data\SLNET\SLNET_MATLABCentral\36553\Scissor_Lift_R19a\Submodels\01_Defining_Bodies\Bodies_3_Custom_Link_3Hole.slx</t>
  </si>
  <si>
    <t xml:space="preserve">C:\tmp\obfmodels\o2370.slx</t>
  </si>
  <si>
    <t xml:space="preserve">Sat Mar 09 11:28:10 2019</t>
  </si>
  <si>
    <t xml:space="preserve">C:\work\data\SLNET\SLNET_MATLABCentral\36553\Scissor_Lift_R19a\Submodels\01_Defining_Bodies\Bodies_3a_Custom_Link_3Hole.slx</t>
  </si>
  <si>
    <t xml:space="preserve">C:\tmp\obfmodels\o2371.slx</t>
  </si>
  <si>
    <t xml:space="preserve">Sat Mar 09 11:28:14 2019</t>
  </si>
  <si>
    <t xml:space="preserve">C:\work\data\SLNET\SLNET_MATLABCentral\36553\Scissor_Lift_R19a\Submodels\01_Defining_Bodies\Bodies_3b_Custom_Link_3Hole.slx</t>
  </si>
  <si>
    <t xml:space="preserve">C:\tmp\obfmodels\o2372.slx</t>
  </si>
  <si>
    <t xml:space="preserve">Sat Mar 09 11:28:19 2019</t>
  </si>
  <si>
    <t xml:space="preserve">C:\work\data\SLNET\SLNET_MATLABCentral\36553\Scissor_Lift_R19a\Submodels\01_Defining_Bodies\Bodies_4_Parameterized_Link_3Hole.slx</t>
  </si>
  <si>
    <t xml:space="preserve">C:\tmp\obfmodels\o2373.slx</t>
  </si>
  <si>
    <t xml:space="preserve">Sat Mar 09 11:28:24 2019</t>
  </si>
  <si>
    <t xml:space="preserve">C:\work\data\SLNET\SLNET_MATLABCentral\36553\Scissor_Lift_R19a\Submodels\01_Defining_Bodies\Bodies_5_Parameterized_Mechanism.slx</t>
  </si>
  <si>
    <t xml:space="preserve">C:\tmp\obfmodels\o2374.slx</t>
  </si>
  <si>
    <t xml:space="preserve">Sat Mar 09 11:28:38 2019</t>
  </si>
  <si>
    <t xml:space="preserve">C:\work\data\SLNET\SLNET_MATLABCentral\36553\Scissor_Lift_R19a\Submodels\01_Defining_Bodies\Bodies_6_Scissor_2_Stage.slx</t>
  </si>
  <si>
    <t xml:space="preserve">C:\tmp\obfmodels\o2375.slx</t>
  </si>
  <si>
    <t xml:space="preserve">Sat Mar 09 11:28:58 2019</t>
  </si>
  <si>
    <t xml:space="preserve">C:\work\data\SLNET\SLNET_MATLABCentral\36553\Scissor_Lift_R19a\Submodels\01_Defining_Bodies\Bodies_7_Scissor_3_Stage.slx</t>
  </si>
  <si>
    <t xml:space="preserve">C:\tmp\obfmodels\o2376.slx</t>
  </si>
  <si>
    <t xml:space="preserve">Sat Mar 09 11:29:24 2019</t>
  </si>
  <si>
    <t xml:space="preserve">C:\work\data\SLNET\SLNET_MATLABCentral\36553\Scissor_Lift_R19a\Submodels\01_Defining_Bodies\Bodies_8_Lift_Actuation.slx</t>
  </si>
  <si>
    <t xml:space="preserve">C:\tmp\obfmodels\o2377.slx</t>
  </si>
  <si>
    <t xml:space="preserve">Sat Mar 09 11:29:57 2019</t>
  </si>
  <si>
    <t xml:space="preserve">C:\work\data\SLNET\SLNET_MATLABCentral\36553\Scissor_Lift_R19a\Submodels\02_Hydraulic_Act\sh_cyl_single_acting_3pos.slx</t>
  </si>
  <si>
    <t xml:space="preserve">C:\tmp\obfmodels\o2378.slx</t>
  </si>
  <si>
    <t xml:space="preserve">Sat Mar 09 11:30:10 2019</t>
  </si>
  <si>
    <t xml:space="preserve">C:\work\data\SLNET\SLNET_MATLABCentral\36553\Scissor_Lift_R19a\Submodels\03_Assembly\Assembly_scissor_lift_01.slx</t>
  </si>
  <si>
    <t xml:space="preserve">C:\tmp\obfmodels\o2379.slx</t>
  </si>
  <si>
    <t xml:space="preserve">Sat Mar 09 11:30:17 2019</t>
  </si>
  <si>
    <t xml:space="preserve">C:\work\data\SLNET\SLNET_MATLABCentral\36553\Scissor_Lift_R19a\Submodels\03_Assembly\Assembly_scissor_lift_02.slx</t>
  </si>
  <si>
    <t xml:space="preserve">C:\tmp\obfmodels\o2380.slx</t>
  </si>
  <si>
    <t xml:space="preserve">Sat Mar 09 11:30:29 2019</t>
  </si>
  <si>
    <t xml:space="preserve">C:\work\data\SLNET\SLNET_MATLABCentral\36553\Scissor_Lift_R19a\Submodels\03_Assembly\final_from_webinar.slx</t>
  </si>
  <si>
    <t xml:space="preserve">C:\tmp\obfmodels\o2381.slx</t>
  </si>
  <si>
    <t xml:space="preserve">Sat Mar 09 11:30:34 2019</t>
  </si>
  <si>
    <t xml:space="preserve">C:\work\data\SLNET\SLNET_MATLABCentral\36553\Scissor_Lift_R19a\Submodels\03_Assembly\temp_from_webinar.slx</t>
  </si>
  <si>
    <t xml:space="preserve">C:\tmp\obfmodels\o2382.slx</t>
  </si>
  <si>
    <t xml:space="preserve">Sat Mar 09 11:30:38 2019</t>
  </si>
  <si>
    <t xml:space="preserve">C:\work\data\SLNET\SLNET_MATLABCentral\36553\Scissor_Lift_R19a\Submodels\zScreenshots\Scissor_Lift_Lib.slx</t>
  </si>
  <si>
    <t xml:space="preserve">C:\tmp\obfmodels\o2383.slx</t>
  </si>
  <si>
    <t xml:space="preserve">Sat Mar 09 11:30:42 2019</t>
  </si>
  <si>
    <t xml:space="preserve">C:\work\data\SLNET\SLNET_MATLABCentral\37636\Simscape_Multibody_Multiphysics_R13a\Cylinder_Lift.slx</t>
  </si>
  <si>
    <t xml:space="preserve">C:\tmp\obfmodels\o2384.slx</t>
  </si>
  <si>
    <t xml:space="preserve">Sat Feb 16 19:18:03 2013</t>
  </si>
  <si>
    <t xml:space="preserve">C:\work\data\SLNET\SLNET_MATLABCentral\37636\Simscape_Multibody_Multiphysics_R13a\Hinge_Hard_Stop.slx</t>
  </si>
  <si>
    <t xml:space="preserve">C:\tmp\obfmodels\o2385.slx</t>
  </si>
  <si>
    <t xml:space="preserve">Sat Feb 16 19:21:40 2013</t>
  </si>
  <si>
    <t xml:space="preserve">C:\work\data\SLNET\SLNET_MATLABCentral\37636\Simscape_Multibody_Multiphysics_R13a\MS2G_SS_Intf_Lib.slx</t>
  </si>
  <si>
    <t xml:space="preserve">C:\tmp\obfmodels\o2386.slx</t>
  </si>
  <si>
    <t xml:space="preserve">Sat Feb 16 19:13:17 2013</t>
  </si>
  <si>
    <t xml:space="preserve">C:\work\data\SLNET\SLNET_MATLABCentral\37636\Simscape_Multibody_Multiphysics_R13a\Motor_Slider_Crank.slx</t>
  </si>
  <si>
    <t xml:space="preserve">C:\tmp\obfmodels\o2387.slx</t>
  </si>
  <si>
    <t xml:space="preserve">Sat Feb 16 19:13:19 2013</t>
  </si>
  <si>
    <t xml:space="preserve">C:\work\data\SLNET\SLNET_MATLABCentral\37636\Simscape_Multibody_Multiphysics_R13a\Motor_Slider_Crank_Hardstop.slx</t>
  </si>
  <si>
    <t xml:space="preserve">C:\tmp\obfmodels\o2388.slx</t>
  </si>
  <si>
    <t xml:space="preserve">Sat Feb 16 19:19:13 2013</t>
  </si>
  <si>
    <t xml:space="preserve">C:\work\data\SLNET\SLNET_MATLABCentral\37636\Simscape_Multibody_Multiphysics_R13a\Motor_Slider_Crank_x2.slx</t>
  </si>
  <si>
    <t xml:space="preserve">C:\tmp\obfmodels\o2389.slx</t>
  </si>
  <si>
    <t xml:space="preserve">Sat Mar 09 16:24:22 2013</t>
  </si>
  <si>
    <t xml:space="preserve">C:\work\data\SLNET\SLNET_MATLABCentral\37636\Simscape_Multibody_Multiphysics_R16a\MS2G_SS_Intf_Lib.slx</t>
  </si>
  <si>
    <t xml:space="preserve">C:\tmp\obfmodels\o2390.slx</t>
  </si>
  <si>
    <t xml:space="preserve">Mon Jan 25 01:26:32 2016</t>
  </si>
  <si>
    <t xml:space="preserve">C:\work\data\SLNET\SLNET_MATLABCentral\37636\Simscape_Multibody_Multiphysics_R16a\sm_ssci_hinge_hardstop.slx</t>
  </si>
  <si>
    <t xml:space="preserve">C:\tmp\obfmodels\o2391.slx</t>
  </si>
  <si>
    <t xml:space="preserve">Mon Jan 25 01:26:35 2016</t>
  </si>
  <si>
    <t xml:space="preserve">C:\work\data\SLNET\SLNET_MATLABCentral\37636\Simscape_Multibody_Multiphysics_R16a\sm_ssci_hydraulic_lift.slx</t>
  </si>
  <si>
    <t xml:space="preserve">C:\tmp\obfmodels\o2392.slx</t>
  </si>
  <si>
    <t xml:space="preserve">Mon Jan 25 01:26:38 2016</t>
  </si>
  <si>
    <t xml:space="preserve">C:\work\data\SLNET\SLNET_MATLABCentral\37636\Simscape_Multibody_Multiphysics_R16a\sm_ssci_motor_slider_crank.slx</t>
  </si>
  <si>
    <t xml:space="preserve">C:\tmp\obfmodels\o2393.slx</t>
  </si>
  <si>
    <t xml:space="preserve">Mon Jan 25 01:26:41 2016</t>
  </si>
  <si>
    <t xml:space="preserve">C:\work\data\SLNET\SLNET_MATLABCentral\37636\Simscape_Multibody_Multiphysics_R16a\sm_ssci_motor_slider_crank_2x.slx</t>
  </si>
  <si>
    <t xml:space="preserve">C:\tmp\obfmodels\o2394.slx</t>
  </si>
  <si>
    <t xml:space="preserve">Mon Jan 25 01:26:44 2016</t>
  </si>
  <si>
    <t xml:space="preserve">C:\work\data\SLNET\SLNET_MATLABCentral\37636\Simscape_Multibody_Multiphysics_R16a\sm_ssci_motor_slider_crank_hardstop.slx</t>
  </si>
  <si>
    <t xml:space="preserve">C:\tmp\obfmodels\o2395.slx</t>
  </si>
  <si>
    <t xml:space="preserve">Mon Jan 25 01:26:48 2016</t>
  </si>
  <si>
    <t xml:space="preserve">C:\work\data\SLNET\SLNET_MATLABCentral\37636\Simscape_Multibody_Multiphysics_R17b\Examples\CAD\01_Lift_Table\sm_lift_table_0_import.slx</t>
  </si>
  <si>
    <t xml:space="preserve">C:\tmp\obfmodels\o2396.slx</t>
  </si>
  <si>
    <t xml:space="preserve">Fri Jan 05 14:29:08 2018</t>
  </si>
  <si>
    <t xml:space="preserve">C:\work\data\SLNET\SLNET_MATLABCentral\37636\Simscape_Multibody_Multiphysics_R17b\Examples\CAD\01_Lift_Table\sm_lift_table_1_arch.slx</t>
  </si>
  <si>
    <t xml:space="preserve">C:\tmp\obfmodels\o2397.slx</t>
  </si>
  <si>
    <t xml:space="preserve">Fri Jan 05 14:29:18 2018</t>
  </si>
  <si>
    <t xml:space="preserve">C:\work\data\SLNET\SLNET_MATLABCentral\37636\Simscape_Multibody_Multiphysics_R17b\Examples\CAD\01_Lift_Table\sm_lift_table_f1_actf.slx</t>
  </si>
  <si>
    <t xml:space="preserve">C:\tmp\obfmodels\o2398.slx</t>
  </si>
  <si>
    <t xml:space="preserve">Fri Jan 05 14:29:29 2018</t>
  </si>
  <si>
    <t xml:space="preserve">C:\work\data\SLNET\SLNET_MATLABCentral\37636\Simscape_Multibody_Multiphysics_R17b\Examples\CAD\01_Lift_Table\sm_lift_table_f2_hydr.slx</t>
  </si>
  <si>
    <t xml:space="preserve">C:\tmp\obfmodels\o2399.slx</t>
  </si>
  <si>
    <t xml:space="preserve">Fri Jan 05 14:29:36 2018</t>
  </si>
  <si>
    <t xml:space="preserve">C:\work\data\SLNET\SLNET_MATLABCentral\37636\Simscape_Multibody_Multiphysics_R17b\Examples\CAD\01_Lift_Table\sm_lift_table_t1_actt.slx</t>
  </si>
  <si>
    <t xml:space="preserve">C:\tmp\obfmodels\o2400.slx</t>
  </si>
  <si>
    <t xml:space="preserve">Fri Jan 05 14:29:42 2018</t>
  </si>
  <si>
    <t xml:space="preserve">C:\work\data\SLNET\SLNET_MATLABCentral\37636\Simscape_Multibody_Multiphysics_R17b\Examples\CAD\01_Lift_Table\sm_lift_table_t2_elec.slx</t>
  </si>
  <si>
    <t xml:space="preserve">C:\tmp\obfmodels\o2401.slx</t>
  </si>
  <si>
    <t xml:space="preserve">Fri Jan 05 14:29:48 2018</t>
  </si>
  <si>
    <t xml:space="preserve">C:\work\data\SLNET\SLNET_MATLABCentral\37636\Simscape_Multibody_Multiphysics_R17b\Examples\Hinge\sm_ssci_hinge_hardstop.slx</t>
  </si>
  <si>
    <t xml:space="preserve">C:\tmp\obfmodels\o2402.slx</t>
  </si>
  <si>
    <t xml:space="preserve">Fri Jan 05 14:29:53 2018</t>
  </si>
  <si>
    <t xml:space="preserve">C:\work\data\SLNET\SLNET_MATLABCentral\37636\Simscape_Multibody_Multiphysics_R17b\Examples\Lift_Table\sm_ssci_electric_lift_trsn.slx</t>
  </si>
  <si>
    <t xml:space="preserve">C:\tmp\obfmodels\o2403.slx</t>
  </si>
  <si>
    <t xml:space="preserve">Fri Jan 05 14:29:57 2018</t>
  </si>
  <si>
    <t xml:space="preserve">C:\work\data\SLNET\SLNET_MATLABCentral\37636\Simscape_Multibody_Multiphysics_R17b\Examples\Lift_Table\sm_ssci_hydraulic_lift_flib.slx</t>
  </si>
  <si>
    <t xml:space="preserve">C:\tmp\obfmodels\o2404.slx</t>
  </si>
  <si>
    <t xml:space="preserve">Fri Jan 05 14:30:01 2018</t>
  </si>
  <si>
    <t xml:space="preserve">C:\work\data\SLNET\SLNET_MATLABCentral\37636\Simscape_Multibody_Multiphysics_R17b\Examples\Lift_Table\sm_ssci_hydraulic_lift_psig.slx</t>
  </si>
  <si>
    <t xml:space="preserve">C:\tmp\obfmodels\o2405.slx</t>
  </si>
  <si>
    <t xml:space="preserve">Fri Jan 05 14:30:06 2018</t>
  </si>
  <si>
    <t xml:space="preserve">C:\work\data\SLNET\SLNET_MATLABCentral\37636\Simscape_Multibody_Multiphysics_R17b\Examples\Lift_Table\sm_ssci_hydraulic_lift_trsn.slx</t>
  </si>
  <si>
    <t xml:space="preserve">C:\tmp\obfmodels\o2406.slx</t>
  </si>
  <si>
    <t xml:space="preserve">Fri Jan 05 14:30:09 2018</t>
  </si>
  <si>
    <t xml:space="preserve">C:\work\data\SLNET\SLNET_MATLABCentral\37636\Simscape_Multibody_Multiphysics_R17b\Examples\Simple\sm_ssci_01_slider_crank.slx</t>
  </si>
  <si>
    <t xml:space="preserve">C:\tmp\obfmodels\o2407.slx</t>
  </si>
  <si>
    <t xml:space="preserve">Fri Jan 05 14:30:13 2018</t>
  </si>
  <si>
    <t xml:space="preserve">C:\work\data\SLNET\SLNET_MATLABCentral\37636\Simscape_Multibody_Multiphysics_R17b\Examples\Simple\sm_ssci_02_cylinder_sa_pump.slx</t>
  </si>
  <si>
    <t xml:space="preserve">C:\tmp\obfmodels\o2408.slx</t>
  </si>
  <si>
    <t xml:space="preserve">Fri Jan 05 14:30:16 2018</t>
  </si>
  <si>
    <t xml:space="preserve">C:\work\data\SLNET\SLNET_MATLABCentral\37636\Simscape_Multibody_Multiphysics_R17b\Libraries\Multibody_Multiphysics_Lib.slx</t>
  </si>
  <si>
    <t xml:space="preserve">C:\tmp\obfmodels\o2409.slx</t>
  </si>
  <si>
    <t xml:space="preserve">Fri Jan 05 14:30:20 2018</t>
  </si>
  <si>
    <t xml:space="preserve">C:\work\data\SLNET\SLNET_MATLABCentral\37636\Simscape_Multibody_Multiphysics_R18a\Examples\CAD\01_Lift_Table\sm_lift_table_0_import.slx</t>
  </si>
  <si>
    <t xml:space="preserve">C:\tmp\obfmodels\o2410.slx</t>
  </si>
  <si>
    <t xml:space="preserve">Sat Feb 10 15:14:54 2018</t>
  </si>
  <si>
    <t xml:space="preserve">C:\work\data\SLNET\SLNET_MATLABCentral\37636\Simscape_Multibody_Multiphysics_R18a\Examples\CAD\01_Lift_Table\sm_lift_table_1_arch.slx</t>
  </si>
  <si>
    <t xml:space="preserve">C:\tmp\obfmodels\o2411.slx</t>
  </si>
  <si>
    <t xml:space="preserve">Sat Feb 10 15:14:59 2018</t>
  </si>
  <si>
    <t xml:space="preserve">C:\work\data\SLNET\SLNET_MATLABCentral\37636\Simscape_Multibody_Multiphysics_R18a\Examples\CAD\01_Lift_Table\sm_lift_table_f1_actf.slx</t>
  </si>
  <si>
    <t xml:space="preserve">C:\tmp\obfmodels\o2412.slx</t>
  </si>
  <si>
    <t xml:space="preserve">Sat Feb 10 15:15:04 2018</t>
  </si>
  <si>
    <t xml:space="preserve">C:\work\data\SLNET\SLNET_MATLABCentral\37636\Simscape_Multibody_Multiphysics_R18a\Examples\CAD\01_Lift_Table\sm_lift_table_f2_hydr.slx</t>
  </si>
  <si>
    <t xml:space="preserve">C:\tmp\obfmodels\o2413.slx</t>
  </si>
  <si>
    <t xml:space="preserve">Sat Feb 10 15:15:13 2018</t>
  </si>
  <si>
    <t xml:space="preserve">C:\work\data\SLNET\SLNET_MATLABCentral\37636\Simscape_Multibody_Multiphysics_R18a\Examples\CAD\01_Lift_Table\sm_lift_table_t1_actt.slx</t>
  </si>
  <si>
    <t xml:space="preserve">C:\tmp\obfmodels\o2414.slx</t>
  </si>
  <si>
    <t xml:space="preserve">Sat Feb 10 15:15:18 2018</t>
  </si>
  <si>
    <t xml:space="preserve">C:\work\data\SLNET\SLNET_MATLABCentral\37636\Simscape_Multibody_Multiphysics_R18a\Examples\CAD\01_Lift_Table\sm_lift_table_t2_elec.slx</t>
  </si>
  <si>
    <t xml:space="preserve">C:\tmp\obfmodels\o2415.slx</t>
  </si>
  <si>
    <t xml:space="preserve">Sat Feb 10 15:15:23 2018</t>
  </si>
  <si>
    <t xml:space="preserve">C:\work\data\SLNET\SLNET_MATLABCentral\37636\Simscape_Multibody_Multiphysics_R18a\Examples\Hinge\sm_ssci_hinge_hardstop.slx</t>
  </si>
  <si>
    <t xml:space="preserve">C:\tmp\obfmodels\o2416.slx</t>
  </si>
  <si>
    <t xml:space="preserve">Sat Feb 10 15:15:28 2018</t>
  </si>
  <si>
    <t xml:space="preserve">C:\work\data\SLNET\SLNET_MATLABCentral\37636\Simscape_Multibody_Multiphysics_R18a\Examples\Lift_Table\sm_ssci_electric_lift_trsn.slx</t>
  </si>
  <si>
    <t xml:space="preserve">C:\tmp\obfmodels\o2417.slx</t>
  </si>
  <si>
    <t xml:space="preserve">Sat Feb 10 15:15:33 2018</t>
  </si>
  <si>
    <t xml:space="preserve">C:\work\data\SLNET\SLNET_MATLABCentral\37636\Simscape_Multibody_Multiphysics_R18a\Examples\Lift_Table\sm_ssci_hydraulic_lift_flib.slx</t>
  </si>
  <si>
    <t xml:space="preserve">C:\tmp\obfmodels\o2418.slx</t>
  </si>
  <si>
    <t xml:space="preserve">Sat Feb 10 15:15:40 2018</t>
  </si>
  <si>
    <t xml:space="preserve">C:\work\data\SLNET\SLNET_MATLABCentral\37636\Simscape_Multibody_Multiphysics_R18a\Examples\Lift_Table\sm_ssci_hydraulic_lift_psig.slx</t>
  </si>
  <si>
    <t xml:space="preserve">C:\tmp\obfmodels\o2419.slx</t>
  </si>
  <si>
    <t xml:space="preserve">Sat Feb 10 15:15:45 2018</t>
  </si>
  <si>
    <t xml:space="preserve">C:\work\data\SLNET\SLNET_MATLABCentral\37636\Simscape_Multibody_Multiphysics_R18a\Examples\Lift_Table\sm_ssci_hydraulic_lift_trsn.slx</t>
  </si>
  <si>
    <t xml:space="preserve">C:\tmp\obfmodels\o2420.slx</t>
  </si>
  <si>
    <t xml:space="preserve">Sat Feb 10 15:15:49 2018</t>
  </si>
  <si>
    <t xml:space="preserve">C:\work\data\SLNET\SLNET_MATLABCentral\37636\Simscape_Multibody_Multiphysics_R18a\Examples\Simple\sm_ssci_01_slider_crank.slx</t>
  </si>
  <si>
    <t xml:space="preserve">C:\tmp\obfmodels\o2421.slx</t>
  </si>
  <si>
    <t xml:space="preserve">Sat Feb 10 15:15:53 2018</t>
  </si>
  <si>
    <t xml:space="preserve">C:\work\data\SLNET\SLNET_MATLABCentral\37636\Simscape_Multibody_Multiphysics_R18a\Examples\Simple\sm_ssci_02_cylinder_sa_pump.slx</t>
  </si>
  <si>
    <t xml:space="preserve">C:\tmp\obfmodels\o2422.slx</t>
  </si>
  <si>
    <t xml:space="preserve">Sat Feb 10 15:15:56 2018</t>
  </si>
  <si>
    <t xml:space="preserve">C:\work\data\SLNET\SLNET_MATLABCentral\37636\Simscape_Multibody_Multiphysics_R18a\Libraries\Multibody_Multiphysics_Lib.slx</t>
  </si>
  <si>
    <t xml:space="preserve">C:\tmp\obfmodels\o2423.slx</t>
  </si>
  <si>
    <t xml:space="preserve">Fri Mar 16 13:55:48 2018</t>
  </si>
  <si>
    <t xml:space="preserve">C:\work\data\SLNET\SLNET_MATLABCentral\37636\Simscape_Multibody_Multiphysics_R18b\Examples\CAD\01_Lift_Table\sm_lift_table_0_import.slx</t>
  </si>
  <si>
    <t xml:space="preserve">C:\tmp\obfmodels\o2424.slx</t>
  </si>
  <si>
    <t xml:space="preserve">Tue Sep 11 23:30:51 2018</t>
  </si>
  <si>
    <t xml:space="preserve">C:\work\data\SLNET\SLNET_MATLABCentral\37636\Simscape_Multibody_Multiphysics_R18b\Examples\CAD\01_Lift_Table\sm_lift_table_1_arch.slx</t>
  </si>
  <si>
    <t xml:space="preserve">C:\tmp\obfmodels\o2425.slx</t>
  </si>
  <si>
    <t xml:space="preserve">Tue Sep 11 23:30:55 2018</t>
  </si>
  <si>
    <t xml:space="preserve">C:\work\data\SLNET\SLNET_MATLABCentral\37636\Simscape_Multibody_Multiphysics_R18b\Examples\CAD\01_Lift_Table\sm_lift_table_f1_actf.slx</t>
  </si>
  <si>
    <t xml:space="preserve">C:\tmp\obfmodels\o2426.slx</t>
  </si>
  <si>
    <t xml:space="preserve">Tue Sep 11 23:30:59 2018</t>
  </si>
  <si>
    <t xml:space="preserve">C:\work\data\SLNET\SLNET_MATLABCentral\37636\Simscape_Multibody_Multiphysics_R18b\Examples\CAD\01_Lift_Table\sm_lift_table_f2_hydr.slx</t>
  </si>
  <si>
    <t xml:space="preserve">C:\tmp\obfmodels\o2427.slx</t>
  </si>
  <si>
    <t xml:space="preserve">Tue Sep 11 23:31:05 2018</t>
  </si>
  <si>
    <t xml:space="preserve">C:\work\data\SLNET\SLNET_MATLABCentral\37636\Simscape_Multibody_Multiphysics_R18b\Examples\CAD\01_Lift_Table\sm_lift_table_t1_actt.slx</t>
  </si>
  <si>
    <t xml:space="preserve">C:\tmp\obfmodels\o2428.slx</t>
  </si>
  <si>
    <t xml:space="preserve">Tue Sep 11 23:31:10 2018</t>
  </si>
  <si>
    <t xml:space="preserve">C:\work\data\SLNET\SLNET_MATLABCentral\37636\Simscape_Multibody_Multiphysics_R18b\Examples\CAD\01_Lift_Table\sm_lift_table_t2_elec.slx</t>
  </si>
  <si>
    <t xml:space="preserve">C:\tmp\obfmodels\o2429.slx</t>
  </si>
  <si>
    <t xml:space="preserve">Tue Sep 11 23:31:14 2018</t>
  </si>
  <si>
    <t xml:space="preserve">C:\work\data\SLNET\SLNET_MATLABCentral\37636\Simscape_Multibody_Multiphysics_R18b\Examples\Hinge\sm_ssci_hinge_hardstop.slx</t>
  </si>
  <si>
    <t xml:space="preserve">C:\tmp\obfmodels\o2430.slx</t>
  </si>
  <si>
    <t xml:space="preserve">Tue Sep 11 23:31:18 2018</t>
  </si>
  <si>
    <t xml:space="preserve">C:\work\data\SLNET\SLNET_MATLABCentral\37636\Simscape_Multibody_Multiphysics_R18b\Examples\Lift_Table\sm_ssci_electric_lift_trsn.slx</t>
  </si>
  <si>
    <t xml:space="preserve">C:\tmp\obfmodels\o2431.slx</t>
  </si>
  <si>
    <t xml:space="preserve">Tue Sep 11 23:31:22 2018</t>
  </si>
  <si>
    <t xml:space="preserve">C:\work\data\SLNET\SLNET_MATLABCentral\37636\Simscape_Multibody_Multiphysics_R18b\Examples\Lift_Table\sm_ssci_hydraulic_lift_flib.slx</t>
  </si>
  <si>
    <t xml:space="preserve">C:\tmp\obfmodels\o2432.slx</t>
  </si>
  <si>
    <t xml:space="preserve">Tue Sep 11 23:31:26 2018</t>
  </si>
  <si>
    <t xml:space="preserve">C:\work\data\SLNET\SLNET_MATLABCentral\37636\Simscape_Multibody_Multiphysics_R18b\Examples\Lift_Table\sm_ssci_hydraulic_lift_psig.slx</t>
  </si>
  <si>
    <t xml:space="preserve">C:\tmp\obfmodels\o2433.slx</t>
  </si>
  <si>
    <t xml:space="preserve">Tue Sep 11 23:31:30 2018</t>
  </si>
  <si>
    <t xml:space="preserve">C:\work\data\SLNET\SLNET_MATLABCentral\37636\Simscape_Multibody_Multiphysics_R18b\Examples\Lift_Table\sm_ssci_hydraulic_lift_trsn.slx</t>
  </si>
  <si>
    <t xml:space="preserve">C:\tmp\obfmodels\o2434.slx</t>
  </si>
  <si>
    <t xml:space="preserve">Tue Sep 11 23:31:34 2018</t>
  </si>
  <si>
    <t xml:space="preserve">C:\work\data\SLNET\SLNET_MATLABCentral\37636\Simscape_Multibody_Multiphysics_R18b\Examples\Simple\sm_ssci_01_slider_crank.slx</t>
  </si>
  <si>
    <t xml:space="preserve">C:\tmp\obfmodels\o2435.slx</t>
  </si>
  <si>
    <t xml:space="preserve">Tue Sep 11 23:31:37 2018</t>
  </si>
  <si>
    <t xml:space="preserve">C:\work\data\SLNET\SLNET_MATLABCentral\37636\Simscape_Multibody_Multiphysics_R18b\Examples\Simple\sm_ssci_02_cylinder_sa_pump.slx</t>
  </si>
  <si>
    <t xml:space="preserve">C:\tmp\obfmodels\o2436.slx</t>
  </si>
  <si>
    <t xml:space="preserve">Tue Sep 11 23:31:40 2018</t>
  </si>
  <si>
    <t xml:space="preserve">C:\work\data\SLNET\SLNET_MATLABCentral\37636\Simscape_Multibody_Multiphysics_R18b\Libraries\Multibody_Multiphysics_Lib.slx</t>
  </si>
  <si>
    <t xml:space="preserve">C:\tmp\obfmodels\o2437.slx</t>
  </si>
  <si>
    <t xml:space="preserve">Tue Sep 11 23:34:59 2018</t>
  </si>
  <si>
    <t xml:space="preserve">C:\work\data\SLNET\SLNET_MATLABCentral\37636\Simscape_Multibody_Multiphysics_R19a\Examples\CAD\01_Lift_Table\sm_lift_table_0_import.slx</t>
  </si>
  <si>
    <t xml:space="preserve">C:\tmp\obfmodels\o2438.slx</t>
  </si>
  <si>
    <t xml:space="preserve">Tue Mar 05 15:15:08 2019</t>
  </si>
  <si>
    <t xml:space="preserve">C:\work\data\SLNET\SLNET_MATLABCentral\37636\Simscape_Multibody_Multiphysics_R19a\Examples\CAD\01_Lift_Table\sm_lift_table_1_arch.slx</t>
  </si>
  <si>
    <t xml:space="preserve">C:\tmp\obfmodels\o2439.slx</t>
  </si>
  <si>
    <t xml:space="preserve">Tue Mar 05 15:15:16 2019</t>
  </si>
  <si>
    <t xml:space="preserve">C:\work\data\SLNET\SLNET_MATLABCentral\37636\Simscape_Multibody_Multiphysics_R19a\Examples\CAD\01_Lift_Table\sm_lift_table_f1_actf.slx</t>
  </si>
  <si>
    <t xml:space="preserve">C:\tmp\obfmodels\o2440.slx</t>
  </si>
  <si>
    <t xml:space="preserve">Tue Mar 05 15:15:24 2019</t>
  </si>
  <si>
    <t xml:space="preserve">C:\work\data\SLNET\SLNET_MATLABCentral\37636\Simscape_Multibody_Multiphysics_R19a\Examples\CAD\01_Lift_Table\sm_lift_table_f2_hydr.slx</t>
  </si>
  <si>
    <t xml:space="preserve">C:\tmp\obfmodels\o2441.slx</t>
  </si>
  <si>
    <t xml:space="preserve">Tue Mar 05 15:15:37 2019</t>
  </si>
  <si>
    <t xml:space="preserve">C:\work\data\SLNET\SLNET_MATLABCentral\37636\Simscape_Multibody_Multiphysics_R19a\Examples\CAD\01_Lift_Table\sm_lift_table_t1_actt.slx</t>
  </si>
  <si>
    <t xml:space="preserve">C:\tmp\obfmodels\o2442.slx</t>
  </si>
  <si>
    <t xml:space="preserve">Tue Mar 05 15:15:51 2019</t>
  </si>
  <si>
    <t xml:space="preserve">C:\work\data\SLNET\SLNET_MATLABCentral\37636\Simscape_Multibody_Multiphysics_R19a\Examples\CAD\01_Lift_Table\sm_lift_table_t2_elec.slx</t>
  </si>
  <si>
    <t xml:space="preserve">C:\tmp\obfmodels\o2443.slx</t>
  </si>
  <si>
    <t xml:space="preserve">Tue Mar 05 15:16:04 2019</t>
  </si>
  <si>
    <t xml:space="preserve">C:\work\data\SLNET\SLNET_MATLABCentral\37636\Simscape_Multibody_Multiphysics_R19a\Examples\Hinge\sm_ssci_hinge_hardstop.slx</t>
  </si>
  <si>
    <t xml:space="preserve">C:\tmp\obfmodels\o2444.slx</t>
  </si>
  <si>
    <t xml:space="preserve">Tue Mar 05 15:16:25 2019</t>
  </si>
  <si>
    <t xml:space="preserve">C:\work\data\SLNET\SLNET_MATLABCentral\37636\Simscape_Multibody_Multiphysics_R19a\Examples\Lift_Table\sm_ssci_electric_lift_trsn.slx</t>
  </si>
  <si>
    <t xml:space="preserve">C:\tmp\obfmodels\o2445.slx</t>
  </si>
  <si>
    <t xml:space="preserve">Tue Mar 05 15:16:49 2019</t>
  </si>
  <si>
    <t xml:space="preserve">C:\work\data\SLNET\SLNET_MATLABCentral\37636\Simscape_Multibody_Multiphysics_R19a\Examples\Lift_Table\sm_ssci_hydraulic_lift_flib.slx</t>
  </si>
  <si>
    <t xml:space="preserve">C:\tmp\obfmodels\o2446.slx</t>
  </si>
  <si>
    <t xml:space="preserve">Tue Mar 05 15:17:09 2019</t>
  </si>
  <si>
    <t xml:space="preserve">C:\work\data\SLNET\SLNET_MATLABCentral\37636\Simscape_Multibody_Multiphysics_R19a\Examples\Lift_Table\sm_ssci_hydraulic_lift_psig.slx</t>
  </si>
  <si>
    <t xml:space="preserve">C:\tmp\obfmodels\o2447.slx</t>
  </si>
  <si>
    <t xml:space="preserve">Tue Mar 05 15:17:28 2019</t>
  </si>
  <si>
    <t xml:space="preserve">C:\work\data\SLNET\SLNET_MATLABCentral\37636\Simscape_Multibody_Multiphysics_R19a\Examples\Lift_Table\sm_ssci_hydraulic_lift_trsn.slx</t>
  </si>
  <si>
    <t xml:space="preserve">C:\tmp\obfmodels\o2448.slx</t>
  </si>
  <si>
    <t xml:space="preserve">Tue Mar 05 15:17:43 2019</t>
  </si>
  <si>
    <t xml:space="preserve">C:\work\data\SLNET\SLNET_MATLABCentral\37636\Simscape_Multibody_Multiphysics_R19a\Examples\Simple\sm_ssci_01_slider_crank.slx</t>
  </si>
  <si>
    <t xml:space="preserve">C:\tmp\obfmodels\o2449.slx</t>
  </si>
  <si>
    <t xml:space="preserve">Tue Mar 05 15:17:52 2019</t>
  </si>
  <si>
    <t xml:space="preserve">C:\work\data\SLNET\SLNET_MATLABCentral\37636\Simscape_Multibody_Multiphysics_R19a\Examples\Simple\sm_ssci_02_cylinder_sa_pump.slx</t>
  </si>
  <si>
    <t xml:space="preserve">C:\tmp\obfmodels\o2450.slx</t>
  </si>
  <si>
    <t xml:space="preserve">Tue Mar 05 15:18:02 2019</t>
  </si>
  <si>
    <t xml:space="preserve">C:\work\data\SLNET\SLNET_MATLABCentral\37636\Simscape_Multibody_Multiphysics_R19a\Libraries\Multibody_Multiphysics_Lib.slx</t>
  </si>
  <si>
    <t xml:space="preserve">C:\tmp\obfmodels\o2451.slx</t>
  </si>
  <si>
    <t xml:space="preserve">Tue Mar 05 15:18:07 2019</t>
  </si>
  <si>
    <t xml:space="preserve">C:\work\data\SLNET\SLNET_MATLABCentral\37825\kyak-launchpad_ert-2126310\demos\launchpad.slx</t>
  </si>
  <si>
    <t xml:space="preserve">C:\tmp\obfmodels\o2452.slx</t>
  </si>
  <si>
    <t xml:space="preserve">Fri Jun 15 19:23:12 2012</t>
  </si>
  <si>
    <t xml:space="preserve">C:\work\data\SLNET\SLNET_MATLABCentral\38259\SimpleHydro.slx</t>
  </si>
  <si>
    <t xml:space="preserve">C:\tmp\obfmodels\o2453.slx</t>
  </si>
  <si>
    <t xml:space="preserve">Thu Sep 20 18:31:36 2012</t>
  </si>
  <si>
    <t xml:space="preserve">C:\work\data\SLNET\SLNET_MATLABCentral\38515\cps_base_proc_v1.slx</t>
  </si>
  <si>
    <t xml:space="preserve">C:\tmp\obfmodels\o2454.slx</t>
  </si>
  <si>
    <t xml:space="preserve">Fri Oct 05 14:35:51 2012</t>
  </si>
  <si>
    <t xml:space="preserve">C:\work\data\SLNET\SLNET_MATLABCentral\38515\cps_blockG_camera_v1.slx</t>
  </si>
  <si>
    <t xml:space="preserve">C:\tmp\obfmodels\o2455.slx</t>
  </si>
  <si>
    <t xml:space="preserve">Thu Sep 13 18:37:15 2012</t>
  </si>
  <si>
    <t xml:space="preserve">C:\work\data\SLNET\SLNET_MATLABCentral\38515\cps_blockR_camera_v1.slx</t>
  </si>
  <si>
    <t xml:space="preserve">C:\tmp\obfmodels\o2456.slx</t>
  </si>
  <si>
    <t xml:space="preserve">Thu Sep 13 18:37:05 2012</t>
  </si>
  <si>
    <t xml:space="preserve">C:\work\data\SLNET\SLNET_MATLABCentral\38515\cps_blocks_v1.slx</t>
  </si>
  <si>
    <t xml:space="preserve">C:\tmp\obfmodels\o2457.slx</t>
  </si>
  <si>
    <t xml:space="preserve">Fri Oct 05 12:00:47 2012</t>
  </si>
  <si>
    <t xml:space="preserve">C:\work\data\SLNET\SLNET_MATLABCentral\38515\cps_cameras_v1.slx</t>
  </si>
  <si>
    <t xml:space="preserve">C:\tmp\obfmodels\o2458.slx</t>
  </si>
  <si>
    <t xml:space="preserve">Fri Oct 05 14:22:22 2012</t>
  </si>
  <si>
    <t xml:space="preserve">C:\work\data\SLNET\SLNET_MATLABCentral\38515\cps_fast_network_v1.slx</t>
  </si>
  <si>
    <t xml:space="preserve">C:\tmp\obfmodels\o2459.slx</t>
  </si>
  <si>
    <t xml:space="preserve">Fri Oct 05 11:57:38 2012</t>
  </si>
  <si>
    <t xml:space="preserve">C:\work\data\SLNET\SLNET_MATLABCentral\38515\cps_lib_v1.slx</t>
  </si>
  <si>
    <t xml:space="preserve">C:\tmp\obfmodels\o2460.slx</t>
  </si>
  <si>
    <t xml:space="preserve">Sat Sep 22 09:07:22 2012</t>
  </si>
  <si>
    <t xml:space="preserve">C:\work\data\SLNET\SLNET_MATLABCentral\38515\cps_log_video_v1.slx</t>
  </si>
  <si>
    <t xml:space="preserve">C:\tmp\obfmodels\o2461.slx</t>
  </si>
  <si>
    <t xml:space="preserve">Fri Oct 05 12:01:40 2012</t>
  </si>
  <si>
    <t xml:space="preserve">C:\work\data\SLNET\SLNET_MATLABCentral\38515\cps_medium_network_v1.slx</t>
  </si>
  <si>
    <t xml:space="preserve">C:\tmp\obfmodels\o2462.slx</t>
  </si>
  <si>
    <t xml:space="preserve">Fri Oct 05 12:10:14 2012</t>
  </si>
  <si>
    <t xml:space="preserve">C:\work\data\SLNET\SLNET_MATLABCentral\38515\cps_network_v1.slx</t>
  </si>
  <si>
    <t xml:space="preserve">C:\tmp\obfmodels\o2463.slx</t>
  </si>
  <si>
    <t xml:space="preserve">Fri Oct 05 11:59:23 2012</t>
  </si>
  <si>
    <t xml:space="preserve">C:\work\data\SLNET\SLNET_MATLABCentral\38515\cps_no_stereopsis_v1.slx</t>
  </si>
  <si>
    <t xml:space="preserve">C:\tmp\obfmodels\o2464.slx</t>
  </si>
  <si>
    <t xml:space="preserve">Wed Sep 12 14:58:26 2012</t>
  </si>
  <si>
    <t xml:space="preserve">C:\work\data\SLNET\SLNET_MATLABCentral\38515\cps_nozzle_control_v1.slx</t>
  </si>
  <si>
    <t xml:space="preserve">C:\tmp\obfmodels\o2465.slx</t>
  </si>
  <si>
    <t xml:space="preserve">Fri Oct 05 12:13:50 2012</t>
  </si>
  <si>
    <t xml:space="preserve">C:\work\data\SLNET\SLNET_MATLABCentral\38515\cps_physics_linearize_harness_v1.slx</t>
  </si>
  <si>
    <t xml:space="preserve">C:\tmp\obfmodels\o2466.slx</t>
  </si>
  <si>
    <t xml:space="preserve">Fri Oct 05 12:20:37 2012</t>
  </si>
  <si>
    <t xml:space="preserve">C:\work\data\SLNET\SLNET_MATLABCentral\38515\cps_physics_v1.slx</t>
  </si>
  <si>
    <t xml:space="preserve">C:\tmp\obfmodels\o2467.slx</t>
  </si>
  <si>
    <t xml:space="preserve">Sat Sep 22 08:58:26 2012</t>
  </si>
  <si>
    <t xml:space="preserve">C:\work\data\SLNET\SLNET_MATLABCentral\38515\cps_slider_processor_v1.slx</t>
  </si>
  <si>
    <t xml:space="preserve">C:\tmp\obfmodels\o2468.slx</t>
  </si>
  <si>
    <t xml:space="preserve">Fri Oct 05 12:26:52 2012</t>
  </si>
  <si>
    <t xml:space="preserve">C:\work\data\SLNET\SLNET_MATLABCentral\38515\cps_slow_network_v1.slx</t>
  </si>
  <si>
    <t xml:space="preserve">C:\tmp\obfmodels\o2469.slx</t>
  </si>
  <si>
    <t xml:space="preserve">Fri Oct 05 11:58:48 2012</t>
  </si>
  <si>
    <t xml:space="preserve">C:\work\data\SLNET\SLNET_MATLABCentral\38515\cps_stereo_analysis_v1.slx</t>
  </si>
  <si>
    <t xml:space="preserve">C:\tmp\obfmodels\o2470.slx</t>
  </si>
  <si>
    <t xml:space="preserve">Fri Oct 05 11:44:12 2012</t>
  </si>
  <si>
    <t xml:space="preserve">C:\work\data\SLNET\SLNET_MATLABCentral\38515\smart_manufacturing_robotics_cyber_physical_system_v1.slx</t>
  </si>
  <si>
    <t xml:space="preserve">C:\tmp\obfmodels\o2471.slx</t>
  </si>
  <si>
    <t xml:space="preserve">Fri Oct 05 14:29:40 2012</t>
  </si>
  <si>
    <t xml:space="preserve">C:\work\data\SLNET\SLNET_MATLABCentral\38801\vfoderiv3\voderiv.slx</t>
  </si>
  <si>
    <t xml:space="preserve">C:\tmp\obfmodels\o2472.slx</t>
  </si>
  <si>
    <t xml:space="preserve">Sun Sep 15 22:13:24 2019</t>
  </si>
  <si>
    <t xml:space="preserve">C:\work\data\SLNET\SLNET_MATLABCentral\39037\APM2\IMU_Serial_Example.slx</t>
  </si>
  <si>
    <t xml:space="preserve">C:\tmp\obfmodels\o2473.slx</t>
  </si>
  <si>
    <t xml:space="preserve">Fri Nov 02 00:08:27 2012</t>
  </si>
  <si>
    <t xml:space="preserve">C:\work\data\SLNET\SLNET_MATLABCentral\39037\APM2\blocks\ArduPilot2_lib.slx</t>
  </si>
  <si>
    <t xml:space="preserve">C:\tmp\obfmodels\o2474.slx</t>
  </si>
  <si>
    <t xml:space="preserve">Thu Nov 01 22:46:28 2012</t>
  </si>
  <si>
    <t xml:space="preserve">C:\work\data\SLNET\SLNET_MATLABCentral\39037\APM2\blocks\Analog_IO\Analog_IO_Library.slx</t>
  </si>
  <si>
    <t xml:space="preserve">C:\tmp\obfmodels\o2475.slx</t>
  </si>
  <si>
    <t xml:space="preserve">Thu Nov 01 22:47:06 2012</t>
  </si>
  <si>
    <t xml:space="preserve">C:\work\data\SLNET\SLNET_MATLABCentral\39037\APM2\blocks\Baro\Baro_Library.slx</t>
  </si>
  <si>
    <t xml:space="preserve">C:\tmp\obfmodels\o2476.slx</t>
  </si>
  <si>
    <t xml:space="preserve">Thu Oct 25 01:04:08 2012</t>
  </si>
  <si>
    <t xml:space="preserve">C:\work\data\SLNET\SLNET_MATLABCentral\39037\APM2\blocks\DataTypeConversions\DataTypeConv_Library.slx</t>
  </si>
  <si>
    <t xml:space="preserve">C:\tmp\obfmodels\o2477.slx</t>
  </si>
  <si>
    <t xml:space="preserve">Thu Nov 01 22:49:33 2012</t>
  </si>
  <si>
    <t xml:space="preserve">C:\work\data\SLNET\SLNET_MATLABCentral\39037\APM2\blocks\Discrete_IO\Discrete_IO_Library.slx</t>
  </si>
  <si>
    <t xml:space="preserve">C:\tmp\obfmodels\o2478.slx</t>
  </si>
  <si>
    <t xml:space="preserve">Thu Nov 01 22:49:50 2012</t>
  </si>
  <si>
    <t xml:space="preserve">C:\work\data\SLNET\SLNET_MATLABCentral\39037\APM2\blocks\FlashMemory\FlashMemory_Library.slx</t>
  </si>
  <si>
    <t xml:space="preserve">C:\tmp\obfmodels\o2479.slx</t>
  </si>
  <si>
    <t xml:space="preserve">Thu Nov 01 22:50:06 2012</t>
  </si>
  <si>
    <t xml:space="preserve">C:\work\data\SLNET\SLNET_MATLABCentral\39037\APM2\blocks\GPS\GPS_Library.slx</t>
  </si>
  <si>
    <t xml:space="preserve">C:\tmp\obfmodels\o2480.slx</t>
  </si>
  <si>
    <t xml:space="preserve">Thu Oct 25 00:56:55 2012</t>
  </si>
  <si>
    <t xml:space="preserve">C:\work\data\SLNET\SLNET_MATLABCentral\39037\APM2\blocks\IMU\IMU_Library.slx</t>
  </si>
  <si>
    <t xml:space="preserve">C:\tmp\obfmodels\o2481.slx</t>
  </si>
  <si>
    <t xml:space="preserve">Thu Oct 25 00:21:11 2012</t>
  </si>
  <si>
    <t xml:space="preserve">C:\work\data\SLNET\SLNET_MATLABCentral\39037\APM2\blocks\Magnetometer\Mag_Library.slx</t>
  </si>
  <si>
    <t xml:space="preserve">C:\tmp\obfmodels\o2482.slx</t>
  </si>
  <si>
    <t xml:space="preserve">Thu Nov 01 22:50:28 2012</t>
  </si>
  <si>
    <t xml:space="preserve">C:\work\data\SLNET\SLNET_MATLABCentral\39037\APM2\blocks\Pitot\Pitot_Library.slx</t>
  </si>
  <si>
    <t xml:space="preserve">C:\tmp\obfmodels\o2483.slx</t>
  </si>
  <si>
    <t xml:space="preserve">Thu Nov 01 22:50:47 2012</t>
  </si>
  <si>
    <t xml:space="preserve">C:\work\data\SLNET\SLNET_MATLABCentral\39037\APM2\blocks\RCChannels\RC_Library.slx</t>
  </si>
  <si>
    <t xml:space="preserve">C:\tmp\obfmodels\o2484.slx</t>
  </si>
  <si>
    <t xml:space="preserve">Thu Nov 01 22:51:00 2012</t>
  </si>
  <si>
    <t xml:space="preserve">C:\work\data\SLNET\SLNET_MATLABCentral\39037\APM2\blocks\Serial\Serial_Library.slx</t>
  </si>
  <si>
    <t xml:space="preserve">C:\tmp\obfmodels\o2485.slx</t>
  </si>
  <si>
    <t xml:space="preserve">Thu Nov 01 22:51:11 2012</t>
  </si>
  <si>
    <t xml:space="preserve">C:\work\data\SLNET\SLNET_MATLABCentral\39037\APM2\blocks\Timing\Timing_Library.slx</t>
  </si>
  <si>
    <t xml:space="preserve">C:\tmp\obfmodels\o2486.slx</t>
  </si>
  <si>
    <t xml:space="preserve">Thu Nov 01 22:51:22 2012</t>
  </si>
  <si>
    <t xml:space="preserve">C:\work\data\SLNET\SLNET_MATLABCentral\39120\Lift_Table_R12b\Hydraulic_Lift.slx</t>
  </si>
  <si>
    <t xml:space="preserve">C:\tmp\obfmodels\o2487.slx</t>
  </si>
  <si>
    <t xml:space="preserve">Tue Nov 20 14:47:56 2012</t>
  </si>
  <si>
    <t xml:space="preserve">C:\work\data\SLNET\SLNET_MATLABCentral\39120\Lift_Table_R12b\Libraries\Cylinder_Lib.slx</t>
  </si>
  <si>
    <t xml:space="preserve">C:\tmp\obfmodels\o2488.slx</t>
  </si>
  <si>
    <t xml:space="preserve">Tue Nov 20 14:47:21 2012</t>
  </si>
  <si>
    <t xml:space="preserve">C:\work\data\SLNET\SLNET_MATLABCentral\39120\Lift_Table_R12b\Libraries\Load_Lib.slx</t>
  </si>
  <si>
    <t xml:space="preserve">C:\tmp\obfmodels\o2489.slx</t>
  </si>
  <si>
    <t xml:space="preserve">Tue Nov 20 14:47:24 2012</t>
  </si>
  <si>
    <t xml:space="preserve">C:\work\data\SLNET\SLNET_MATLABCentral\39120\Lift_Table_R12b\Libraries\Motor_Lib.slx</t>
  </si>
  <si>
    <t xml:space="preserve">C:\tmp\obfmodels\o2490.slx</t>
  </si>
  <si>
    <t xml:space="preserve">Tue Nov 20 14:47:26 2012</t>
  </si>
  <si>
    <t xml:space="preserve">C:\work\data\SLNET\SLNET_MATLABCentral\39120\Lift_Table_R12b\Libraries\Scissor_Parts_Lib.slx</t>
  </si>
  <si>
    <t xml:space="preserve">C:\tmp\obfmodels\o2491.slx</t>
  </si>
  <si>
    <t xml:space="preserve">Tue Nov 20 14:47:27 2012</t>
  </si>
  <si>
    <t xml:space="preserve">C:\work\data\SLNET\SLNET_MATLABCentral\39120\Lift_Table_R12b\Libraries\Spring_Test.slx</t>
  </si>
  <si>
    <t xml:space="preserve">C:\tmp\obfmodels\o2492.slx</t>
  </si>
  <si>
    <t xml:space="preserve">Tue Nov 20 14:47:30 2012</t>
  </si>
  <si>
    <t xml:space="preserve">C:\work\data\SLNET\SLNET_MATLABCentral\39120\Lift_Table_R12b\Libraries\Valve_Lib.slx</t>
  </si>
  <si>
    <t xml:space="preserve">C:\tmp\obfmodels\o2493.slx</t>
  </si>
  <si>
    <t xml:space="preserve">Tue Nov 20 14:47:31 2012</t>
  </si>
  <si>
    <t xml:space="preserve">C:\work\data\SLNET\SLNET_MATLABCentral\39120\Lift_Table_R12b\Local_Solver\Hydraulic_Lift_LS.slx</t>
  </si>
  <si>
    <t xml:space="preserve">C:\tmp\obfmodels\o2494.slx</t>
  </si>
  <si>
    <t xml:space="preserve">Tue Nov 20 14:47:45 2012</t>
  </si>
  <si>
    <t xml:space="preserve">C:\work\data\SLNET\SLNET_MATLABCentral\39120\Lift_Table_R12b\Supporting_Models\DC_Motor.slx</t>
  </si>
  <si>
    <t xml:space="preserve">C:\tmp\obfmodels\o2495.slx</t>
  </si>
  <si>
    <t xml:space="preserve">Tue Nov 20 14:47:48 2012</t>
  </si>
  <si>
    <t xml:space="preserve">C:\work\data\SLNET\SLNET_MATLABCentral\39120\Lift_Table_R13a\Hydraulic_Lift.slx</t>
  </si>
  <si>
    <t xml:space="preserve">C:\tmp\obfmodels\o2496.slx</t>
  </si>
  <si>
    <t xml:space="preserve">Sun Feb 17 23:33:47 2013</t>
  </si>
  <si>
    <t xml:space="preserve">C:\work\data\SLNET\SLNET_MATLABCentral\39120\Lift_Table_R13a\Libraries\Cylinder_Lib.slx</t>
  </si>
  <si>
    <t xml:space="preserve">C:\tmp\obfmodels\o2497.slx</t>
  </si>
  <si>
    <t xml:space="preserve">Sun Feb 17 22:58:05 2013</t>
  </si>
  <si>
    <t xml:space="preserve">C:\work\data\SLNET\SLNET_MATLABCentral\39120\Lift_Table_R13a\Libraries\Load_Lib.slx</t>
  </si>
  <si>
    <t xml:space="preserve">C:\tmp\obfmodels\o2498.slx</t>
  </si>
  <si>
    <t xml:space="preserve">Sun Feb 17 18:04:30 2013</t>
  </si>
  <si>
    <t xml:space="preserve">C:\work\data\SLNET\SLNET_MATLABCentral\39120\Lift_Table_R13a\Libraries\Motor_Lib.slx</t>
  </si>
  <si>
    <t xml:space="preserve">C:\tmp\obfmodels\o2499.slx</t>
  </si>
  <si>
    <t xml:space="preserve">Sun Feb 17 18:04:33 2013</t>
  </si>
  <si>
    <t xml:space="preserve">C:\work\data\SLNET\SLNET_MATLABCentral\39120\Lift_Table_R13a\Libraries\Scissor_Parts_Lib.slx</t>
  </si>
  <si>
    <t xml:space="preserve">C:\tmp\obfmodels\o2500.slx</t>
  </si>
  <si>
    <t xml:space="preserve">Sun Feb 17 18:04:35 2013</t>
  </si>
  <si>
    <t xml:space="preserve">C:\work\data\SLNET\SLNET_MATLABCentral\39120\Lift_Table_R13a\Libraries\Spring_Test.slx</t>
  </si>
  <si>
    <t xml:space="preserve">C:\tmp\obfmodels\o2501.slx</t>
  </si>
  <si>
    <t xml:space="preserve">Sun Feb 17 18:04:39 2013</t>
  </si>
  <si>
    <t xml:space="preserve">C:\work\data\SLNET\SLNET_MATLABCentral\39120\Lift_Table_R13a\Libraries\Valve_Lib.slx</t>
  </si>
  <si>
    <t xml:space="preserve">C:\tmp\obfmodels\o2502.slx</t>
  </si>
  <si>
    <t xml:space="preserve">Sun Feb 17 18:04:41 2013</t>
  </si>
  <si>
    <t xml:space="preserve">C:\work\data\SLNET\SLNET_MATLABCentral\39120\Lift_Table_R13a\Local_Solver\Hydraulic_Lift_LS.slx</t>
  </si>
  <si>
    <t xml:space="preserve">C:\tmp\obfmodels\o2503.slx</t>
  </si>
  <si>
    <t xml:space="preserve">Sun Feb 17 18:04:59 2013</t>
  </si>
  <si>
    <t xml:space="preserve">C:\work\data\SLNET\SLNET_MATLABCentral\39120\Lift_Table_R13a\Supporting_Models\DC_Motor.slx</t>
  </si>
  <si>
    <t xml:space="preserve">C:\tmp\obfmodels\o2504.slx</t>
  </si>
  <si>
    <t xml:space="preserve">Sun Feb 17 18:05:03 2013</t>
  </si>
  <si>
    <t xml:space="preserve">C:\work\data\SLNET\SLNET_MATLABCentral\39120\Lift_Table_R16a\ssc_hydraulic_lift.slx</t>
  </si>
  <si>
    <t xml:space="preserve">C:\tmp\obfmodels\o2505.slx</t>
  </si>
  <si>
    <t xml:space="preserve">Mon Feb 29 13:40:18 2016</t>
  </si>
  <si>
    <t xml:space="preserve">C:\work\data\SLNET\SLNET_MATLABCentral\39120\Lift_Table_R16a\Libraries\Controller_Lib.slx</t>
  </si>
  <si>
    <t xml:space="preserve">C:\tmp\obfmodels\o2506.slx</t>
  </si>
  <si>
    <t xml:space="preserve">Mon Feb 29 13:42:14 2016</t>
  </si>
  <si>
    <t xml:space="preserve">C:\work\data\SLNET\SLNET_MATLABCentral\39120\Lift_Table_R16a\Libraries\Cylinder_Lib.slx</t>
  </si>
  <si>
    <t xml:space="preserve">C:\tmp\obfmodels\o2507.slx</t>
  </si>
  <si>
    <t xml:space="preserve">Fri Feb 26 22:13:29 2016</t>
  </si>
  <si>
    <t xml:space="preserve">C:\work\data\SLNET\SLNET_MATLABCentral\39120\Lift_Table_R16a\Libraries\Load_Lib.slx</t>
  </si>
  <si>
    <t xml:space="preserve">C:\tmp\obfmodels\o2508.slx</t>
  </si>
  <si>
    <t xml:space="preserve">Thu Feb 11 15:56:19 2016</t>
  </si>
  <si>
    <t xml:space="preserve">C:\work\data\SLNET\SLNET_MATLABCentral\39120\Lift_Table_R16a\Libraries\Motor_Lib.slx</t>
  </si>
  <si>
    <t xml:space="preserve">C:\tmp\obfmodels\o2509.slx</t>
  </si>
  <si>
    <t xml:space="preserve">Fri Feb 26 21:58:50 2016</t>
  </si>
  <si>
    <t xml:space="preserve">C:\work\data\SLNET\SLNET_MATLABCentral\39120\Lift_Table_R16a\Libraries\Scissor_Parts_Lib.slx</t>
  </si>
  <si>
    <t xml:space="preserve">C:\tmp\obfmodels\o2510.slx</t>
  </si>
  <si>
    <t xml:space="preserve">Thu Feb 11 15:56:24 2016</t>
  </si>
  <si>
    <t xml:space="preserve">C:\work\data\SLNET\SLNET_MATLABCentral\39120\Lift_Table_R16a\Libraries\Spring_Test.slx</t>
  </si>
  <si>
    <t xml:space="preserve">C:\tmp\obfmodels\o2511.slx</t>
  </si>
  <si>
    <t xml:space="preserve">Thu Feb 11 15:56:27 2016</t>
  </si>
  <si>
    <t xml:space="preserve">C:\work\data\SLNET\SLNET_MATLABCentral\39120\Lift_Table_R16a\Libraries\Valve_Lib.slx</t>
  </si>
  <si>
    <t xml:space="preserve">C:\tmp\obfmodels\o2512.slx</t>
  </si>
  <si>
    <t xml:space="preserve">Thu Feb 11 16:07:47 2016</t>
  </si>
  <si>
    <t xml:space="preserve">C:\work\data\SLNET\SLNET_MATLABCentral\39120\Lift_Table_R16a\Supporting_Models\DC_Motor.slx</t>
  </si>
  <si>
    <t xml:space="preserve">C:\tmp\obfmodels\o2513.slx</t>
  </si>
  <si>
    <t xml:space="preserve">Thu Feb 11 15:56:47 2016</t>
  </si>
  <si>
    <t xml:space="preserve">C:\work\data\SLNET\SLNET_MATLABCentral\39120\Lift_Table_R16b\ssc_hydraulic_lift.slx</t>
  </si>
  <si>
    <t xml:space="preserve">C:\tmp\obfmodels\o2514.slx</t>
  </si>
  <si>
    <t xml:space="preserve">Sat Aug 20 21:51:50 2016</t>
  </si>
  <si>
    <t xml:space="preserve">C:\work\data\SLNET\SLNET_MATLABCentral\39120\Lift_Table_R16b\Libraries\Controller_Lib.slx</t>
  </si>
  <si>
    <t xml:space="preserve">C:\tmp\obfmodels\o2515.slx</t>
  </si>
  <si>
    <t xml:space="preserve">Sat Aug 20 21:08:35 2016</t>
  </si>
  <si>
    <t xml:space="preserve">C:\work\data\SLNET\SLNET_MATLABCentral\39120\Lift_Table_R16b\Libraries\Cylinder_Lib.slx</t>
  </si>
  <si>
    <t xml:space="preserve">C:\tmp\obfmodels\o2516.slx</t>
  </si>
  <si>
    <t xml:space="preserve">Sat Aug 20 21:08:37 2016</t>
  </si>
  <si>
    <t xml:space="preserve">C:\work\data\SLNET\SLNET_MATLABCentral\39120\Lift_Table_R16b\Libraries\Load_Lib.slx</t>
  </si>
  <si>
    <t xml:space="preserve">C:\tmp\obfmodels\o2517.slx</t>
  </si>
  <si>
    <t xml:space="preserve">Sat Aug 20 21:08:43 2016</t>
  </si>
  <si>
    <t xml:space="preserve">C:\work\data\SLNET\SLNET_MATLABCentral\39120\Lift_Table_R16b\Libraries\Motor_Lib.slx</t>
  </si>
  <si>
    <t xml:space="preserve">C:\tmp\obfmodels\o2518.slx</t>
  </si>
  <si>
    <t xml:space="preserve">Sat Aug 20 21:08:47 2016</t>
  </si>
  <si>
    <t xml:space="preserve">C:\work\data\SLNET\SLNET_MATLABCentral\39120\Lift_Table_R16b\Libraries\Scissor_Parts_Lib.slx</t>
  </si>
  <si>
    <t xml:space="preserve">C:\tmp\obfmodels\o2519.slx</t>
  </si>
  <si>
    <t xml:space="preserve">Sat Aug 20 21:08:50 2016</t>
  </si>
  <si>
    <t xml:space="preserve">C:\work\data\SLNET\SLNET_MATLABCentral\39120\Lift_Table_R16b\Libraries\Spring_Test.slx</t>
  </si>
  <si>
    <t xml:space="preserve">C:\tmp\obfmodels\o2520.slx</t>
  </si>
  <si>
    <t xml:space="preserve">Sat Aug 20 21:08:56 2016</t>
  </si>
  <si>
    <t xml:space="preserve">C:\work\data\SLNET\SLNET_MATLABCentral\39120\Lift_Table_R16b\Libraries\Valve_Lib.slx</t>
  </si>
  <si>
    <t xml:space="preserve">C:\tmp\obfmodels\o2521.slx</t>
  </si>
  <si>
    <t xml:space="preserve">Sat Aug 20 21:08:59 2016</t>
  </si>
  <si>
    <t xml:space="preserve">C:\work\data\SLNET\SLNET_MATLABCentral\39120\Lift_Table_R16b\Sharing\ssc_hydraulic_lift_AddOns.slx</t>
  </si>
  <si>
    <t xml:space="preserve">C:\tmp\obfmodels\o2522.slx</t>
  </si>
  <si>
    <t xml:space="preserve">Sat Aug 20 21:09:19 2016</t>
  </si>
  <si>
    <t xml:space="preserve">C:\work\data\SLNET\SLNET_MATLABCentral\39120\Lift_Table_R16b\Supporting_Models\DC_Motor.slx</t>
  </si>
  <si>
    <t xml:space="preserve">C:\tmp\obfmodels\o2523.slx</t>
  </si>
  <si>
    <t xml:space="preserve">Sat Aug 20 21:09:29 2016</t>
  </si>
  <si>
    <t xml:space="preserve">C:\work\data\SLNET\SLNET_MATLABCentral\39120\Lift_Table_R16b\Supporting_Models\dc_motor_scratch.slx</t>
  </si>
  <si>
    <t xml:space="preserve">C:\tmp\obfmodels\o2524.slx</t>
  </si>
  <si>
    <t xml:space="preserve">Sat Aug 20 21:09:31 2016</t>
  </si>
  <si>
    <t xml:space="preserve">C:\work\data\SLNET\SLNET_MATLABCentral\39120\Lift_Table_R17a\ssc_hydraulic_lift.slx</t>
  </si>
  <si>
    <t xml:space="preserve">C:\tmp\obfmodels\o2525.slx</t>
  </si>
  <si>
    <t xml:space="preserve">Tue Mar 14 14:16:52 2017</t>
  </si>
  <si>
    <t xml:space="preserve">C:\work\data\SLNET\SLNET_MATLABCentral\39120\Lift_Table_R17a\Libraries\Controller_Lib.slx</t>
  </si>
  <si>
    <t xml:space="preserve">C:\tmp\obfmodels\o2526.slx</t>
  </si>
  <si>
    <t xml:space="preserve">Thu Feb 02 23:24:09 2017</t>
  </si>
  <si>
    <t xml:space="preserve">C:\work\data\SLNET\SLNET_MATLABCentral\39120\Lift_Table_R17a\Libraries\Cylinder_Lib.slx</t>
  </si>
  <si>
    <t xml:space="preserve">C:\tmp\obfmodels\o2527.slx</t>
  </si>
  <si>
    <t xml:space="preserve">Thu Feb 02 23:24:12 2017</t>
  </si>
  <si>
    <t xml:space="preserve">C:\work\data\SLNET\SLNET_MATLABCentral\39120\Lift_Table_R17a\Libraries\Load_Lib.slx</t>
  </si>
  <si>
    <t xml:space="preserve">C:\tmp\obfmodels\o2528.slx</t>
  </si>
  <si>
    <t xml:space="preserve">Thu Feb 02 23:24:20 2017</t>
  </si>
  <si>
    <t xml:space="preserve">C:\work\data\SLNET\SLNET_MATLABCentral\39120\Lift_Table_R17a\Libraries\Motor_Lib.slx</t>
  </si>
  <si>
    <t xml:space="preserve">C:\tmp\obfmodels\o2529.slx</t>
  </si>
  <si>
    <t xml:space="preserve">Thu Feb 02 23:24:25 2017</t>
  </si>
  <si>
    <t xml:space="preserve">C:\work\data\SLNET\SLNET_MATLABCentral\39120\Lift_Table_R17a\Libraries\Scissor_Parts_Lib.slx</t>
  </si>
  <si>
    <t xml:space="preserve">C:\tmp\obfmodels\o2530.slx</t>
  </si>
  <si>
    <t xml:space="preserve">Thu Feb 02 23:24:29 2017</t>
  </si>
  <si>
    <t xml:space="preserve">C:\work\data\SLNET\SLNET_MATLABCentral\39120\Lift_Table_R17a\Libraries\Spring_Test.slx</t>
  </si>
  <si>
    <t xml:space="preserve">C:\tmp\obfmodels\o2531.slx</t>
  </si>
  <si>
    <t xml:space="preserve">Thu Feb 02 23:24:40 2017</t>
  </si>
  <si>
    <t xml:space="preserve">C:\work\data\SLNET\SLNET_MATLABCentral\39120\Lift_Table_R17a\Libraries\Valve_Lib.slx</t>
  </si>
  <si>
    <t xml:space="preserve">C:\tmp\obfmodels\o2532.slx</t>
  </si>
  <si>
    <t xml:space="preserve">Thu Feb 02 23:24:44 2017</t>
  </si>
  <si>
    <t xml:space="preserve">C:\work\data\SLNET\SLNET_MATLABCentral\39120\Lift_Table_R17a\Libraries\Images\Part_Tester.slx</t>
  </si>
  <si>
    <t xml:space="preserve">C:\tmp\obfmodels\o2533.slx</t>
  </si>
  <si>
    <t xml:space="preserve">Thu Feb 02 23:24:48 2017</t>
  </si>
  <si>
    <t xml:space="preserve">C:\work\data\SLNET\SLNET_MATLABCentral\39120\Lift_Table_R17a\Libraries\Images\SS2G_Intf_Image.slx</t>
  </si>
  <si>
    <t xml:space="preserve">C:\tmp\obfmodels\o2534.slx</t>
  </si>
  <si>
    <t xml:space="preserve">Thu Feb 02 23:24:53 2017</t>
  </si>
  <si>
    <t xml:space="preserve">C:\work\data\SLNET\SLNET_MATLABCentral\39120\Lift_Table_R17a\Libraries\Images\Scissors_2_IMAGE.slx</t>
  </si>
  <si>
    <t xml:space="preserve">C:\tmp\obfmodels\o2535.slx</t>
  </si>
  <si>
    <t xml:space="preserve">Thu Feb 02 23:24:57 2017</t>
  </si>
  <si>
    <t xml:space="preserve">C:\work\data\SLNET\SLNET_MATLABCentral\39120\Lift_Table_R17a\Sharing\ssc_hydraulic_lift_AddOns.slx</t>
  </si>
  <si>
    <t xml:space="preserve">C:\tmp\obfmodels\o2536.slx</t>
  </si>
  <si>
    <t xml:space="preserve">Thu Feb 02 23:31:50 2017</t>
  </si>
  <si>
    <t xml:space="preserve">C:\work\data\SLNET\SLNET_MATLABCentral\39120\Lift_Table_R17a\Supporting_Models\DC_Motor.slx</t>
  </si>
  <si>
    <t xml:space="preserve">C:\tmp\obfmodels\o2537.slx</t>
  </si>
  <si>
    <t xml:space="preserve">Thu Feb 02 23:25:53 2017</t>
  </si>
  <si>
    <t xml:space="preserve">C:\work\data\SLNET\SLNET_MATLABCentral\39120\Lift_Table_R17a\Supporting_Models\dc_motor_scratch.slx</t>
  </si>
  <si>
    <t xml:space="preserve">C:\tmp\obfmodels\o2538.slx</t>
  </si>
  <si>
    <t xml:space="preserve">Thu Feb 02 23:25:58 2017</t>
  </si>
  <si>
    <t xml:space="preserve">C:\work\data\SLNET\SLNET_MATLABCentral\39120\Lift_Table_R17a\Supporting_Models\ssc_hydraulic_actuator_analog_control2.slx</t>
  </si>
  <si>
    <t xml:space="preserve">C:\tmp\obfmodels\o2539.slx</t>
  </si>
  <si>
    <t xml:space="preserve">Thu Feb 02 23:26:17 2017</t>
  </si>
  <si>
    <t xml:space="preserve">C:\work\data\SLNET\SLNET_MATLABCentral\39120\Lift_Table_R17a\Supporting_Models\ssc_hydraulic_lift_LibLinks.slx</t>
  </si>
  <si>
    <t xml:space="preserve">C:\tmp\obfmodels\o2540.slx</t>
  </si>
  <si>
    <t xml:space="preserve">Thu Feb 02 23:30:38 2017</t>
  </si>
  <si>
    <t xml:space="preserve">C:\work\data\SLNET\SLNET_MATLABCentral\39120\Lift_Table_R17b\ssc_hydraulic_lift.slx</t>
  </si>
  <si>
    <t xml:space="preserve">C:\tmp\obfmodels\o2541.slx</t>
  </si>
  <si>
    <t xml:space="preserve">Sat Aug 26 08:48:32 2017</t>
  </si>
  <si>
    <t xml:space="preserve">C:\work\data\SLNET\SLNET_MATLABCentral\39120\Lift_Table_R17b\Libraries\Controller_Lib.slx</t>
  </si>
  <si>
    <t xml:space="preserve">C:\tmp\obfmodels\o2542.slx</t>
  </si>
  <si>
    <t xml:space="preserve">Sat Aug 26 08:46:45 2017</t>
  </si>
  <si>
    <t xml:space="preserve">C:\work\data\SLNET\SLNET_MATLABCentral\39120\Lift_Table_R17b\Libraries\Cylinder_Lib.slx</t>
  </si>
  <si>
    <t xml:space="preserve">C:\tmp\obfmodels\o2543.slx</t>
  </si>
  <si>
    <t xml:space="preserve">Sat Aug 26 08:46:48 2017</t>
  </si>
  <si>
    <t xml:space="preserve">C:\work\data\SLNET\SLNET_MATLABCentral\39120\Lift_Table_R17b\Libraries\Load_Lib.slx</t>
  </si>
  <si>
    <t xml:space="preserve">C:\tmp\obfmodels\o2544.slx</t>
  </si>
  <si>
    <t xml:space="preserve">Sat Aug 26 08:46:54 2017</t>
  </si>
  <si>
    <t xml:space="preserve">C:\work\data\SLNET\SLNET_MATLABCentral\39120\Lift_Table_R17b\Libraries\Motor_Lib.slx</t>
  </si>
  <si>
    <t xml:space="preserve">C:\tmp\obfmodels\o2545.slx</t>
  </si>
  <si>
    <t xml:space="preserve">Sat Aug 26 08:46:59 2017</t>
  </si>
  <si>
    <t xml:space="preserve">C:\work\data\SLNET\SLNET_MATLABCentral\39120\Lift_Table_R17b\Libraries\Scissor_Parts_Lib.slx</t>
  </si>
  <si>
    <t xml:space="preserve">C:\tmp\obfmodels\o2546.slx</t>
  </si>
  <si>
    <t xml:space="preserve">Sat Aug 26 08:47:02 2017</t>
  </si>
  <si>
    <t xml:space="preserve">C:\work\data\SLNET\SLNET_MATLABCentral\39120\Lift_Table_R17b\Libraries\Spring_Test.slx</t>
  </si>
  <si>
    <t xml:space="preserve">C:\tmp\obfmodels\o2547.slx</t>
  </si>
  <si>
    <t xml:space="preserve">Sat Aug 26 08:47:10 2017</t>
  </si>
  <si>
    <t xml:space="preserve">C:\work\data\SLNET\SLNET_MATLABCentral\39120\Lift_Table_R17b\Libraries\Valve_Lib.slx</t>
  </si>
  <si>
    <t xml:space="preserve">C:\tmp\obfmodels\o2548.slx</t>
  </si>
  <si>
    <t xml:space="preserve">Sat Aug 26 08:47:14 2017</t>
  </si>
  <si>
    <t xml:space="preserve">C:\work\data\SLNET\SLNET_MATLABCentral\39120\Lift_Table_R17b\Libraries\Images\Part_Tester.slx</t>
  </si>
  <si>
    <t xml:space="preserve">C:\tmp\obfmodels\o2549.slx</t>
  </si>
  <si>
    <t xml:space="preserve">Sat Aug 26 08:47:16 2017</t>
  </si>
  <si>
    <t xml:space="preserve">C:\work\data\SLNET\SLNET_MATLABCentral\39120\Lift_Table_R17b\Libraries\Images\SS2G_Intf_Image.slx</t>
  </si>
  <si>
    <t xml:space="preserve">C:\tmp\obfmodels\o2550.slx</t>
  </si>
  <si>
    <t xml:space="preserve">Sat Aug 26 08:47:21 2017</t>
  </si>
  <si>
    <t xml:space="preserve">C:\work\data\SLNET\SLNET_MATLABCentral\39120\Lift_Table_R17b\Libraries\Images\Scissors_2_IMAGE.slx</t>
  </si>
  <si>
    <t xml:space="preserve">C:\tmp\obfmodels\o2551.slx</t>
  </si>
  <si>
    <t xml:space="preserve">Sat Aug 26 08:47:25 2017</t>
  </si>
  <si>
    <t xml:space="preserve">C:\work\data\SLNET\SLNET_MATLABCentral\39120\Lift_Table_R17b\Sharing\ssc_hydraulic_lift_AddOns.slx</t>
  </si>
  <si>
    <t xml:space="preserve">C:\tmp\obfmodels\o2552.slx</t>
  </si>
  <si>
    <t xml:space="preserve">Sat Aug 26 08:47:40 2017</t>
  </si>
  <si>
    <t xml:space="preserve">C:\work\data\SLNET\SLNET_MATLABCentral\39120\Lift_Table_R17b\Supporting_Models\DC_Motor.slx</t>
  </si>
  <si>
    <t xml:space="preserve">C:\tmp\obfmodels\o2553.slx</t>
  </si>
  <si>
    <t xml:space="preserve">Sat Aug 26 08:47:52 2017</t>
  </si>
  <si>
    <t xml:space="preserve">C:\work\data\SLNET\SLNET_MATLABCentral\39120\Lift_Table_R17b\Supporting_Models\dc_motor_scratch.slx</t>
  </si>
  <si>
    <t xml:space="preserve">C:\tmp\obfmodels\o2554.slx</t>
  </si>
  <si>
    <t xml:space="preserve">Sat Aug 26 08:47:54 2017</t>
  </si>
  <si>
    <t xml:space="preserve">C:\work\data\SLNET\SLNET_MATLABCentral\39120\Lift_Table_R17b\Supporting_Models\ssc_hydraulic_actuator_analog_control2.slx</t>
  </si>
  <si>
    <t xml:space="preserve">C:\tmp\obfmodels\o2555.slx</t>
  </si>
  <si>
    <t xml:space="preserve">Sat Aug 26 08:48:05 2017</t>
  </si>
  <si>
    <t xml:space="preserve">C:\work\data\SLNET\SLNET_MATLABCentral\39120\Lift_Table_R17b\Supporting_Models\ssc_hydraulic_lift_LibLinks.slx</t>
  </si>
  <si>
    <t xml:space="preserve">C:\tmp\obfmodels\o2556.slx</t>
  </si>
  <si>
    <t xml:space="preserve">Sat Aug 26 08:48:17 2017</t>
  </si>
  <si>
    <t xml:space="preserve">C:\work\data\SLNET\SLNET_MATLABCentral\39120\Lift_Table_R18a\ssc_hydraulic_lift.slx</t>
  </si>
  <si>
    <t xml:space="preserve">C:\tmp\obfmodels\o2557.slx</t>
  </si>
  <si>
    <t xml:space="preserve">Sat Feb 10 09:18:54 2018</t>
  </si>
  <si>
    <t xml:space="preserve">C:\work\data\SLNET\SLNET_MATLABCentral\39120\Lift_Table_R18a\Libraries\Controller_Lib.slx</t>
  </si>
  <si>
    <t xml:space="preserve">C:\tmp\obfmodels\o2558.slx</t>
  </si>
  <si>
    <t xml:space="preserve">Sat Feb 10 09:17:35 2018</t>
  </si>
  <si>
    <t xml:space="preserve">C:\work\data\SLNET\SLNET_MATLABCentral\39120\Lift_Table_R18a\Libraries\Cylinder_Lib.slx</t>
  </si>
  <si>
    <t xml:space="preserve">C:\tmp\obfmodels\o2559.slx</t>
  </si>
  <si>
    <t xml:space="preserve">Sat Feb 10 09:17:37 2018</t>
  </si>
  <si>
    <t xml:space="preserve">C:\work\data\SLNET\SLNET_MATLABCentral\39120\Lift_Table_R18a\Libraries\Load_Lib.slx</t>
  </si>
  <si>
    <t xml:space="preserve">C:\tmp\obfmodels\o2560.slx</t>
  </si>
  <si>
    <t xml:space="preserve">Sat Feb 10 09:17:43 2018</t>
  </si>
  <si>
    <t xml:space="preserve">C:\work\data\SLNET\SLNET_MATLABCentral\39120\Lift_Table_R18a\Libraries\Motor_Lib.slx</t>
  </si>
  <si>
    <t xml:space="preserve">C:\tmp\obfmodels\o2561.slx</t>
  </si>
  <si>
    <t xml:space="preserve">Sat Feb 10 09:17:46 2018</t>
  </si>
  <si>
    <t xml:space="preserve">C:\work\data\SLNET\SLNET_MATLABCentral\39120\Lift_Table_R18a\Libraries\Scissor_Parts_Lib.slx</t>
  </si>
  <si>
    <t xml:space="preserve">C:\tmp\obfmodels\o2562.slx</t>
  </si>
  <si>
    <t xml:space="preserve">Sat Feb 10 09:17:49 2018</t>
  </si>
  <si>
    <t xml:space="preserve">C:\work\data\SLNET\SLNET_MATLABCentral\39120\Lift_Table_R18a\Libraries\Spring_Test.slx</t>
  </si>
  <si>
    <t xml:space="preserve">C:\tmp\obfmodels\o2563.slx</t>
  </si>
  <si>
    <t xml:space="preserve">Sat Feb 10 09:17:52 2018</t>
  </si>
  <si>
    <t xml:space="preserve">C:\work\data\SLNET\SLNET_MATLABCentral\39120\Lift_Table_R18a\Libraries\Valve_Lib.slx</t>
  </si>
  <si>
    <t xml:space="preserve">C:\tmp\obfmodels\o2564.slx</t>
  </si>
  <si>
    <t xml:space="preserve">Sat Feb 10 09:17:55 2018</t>
  </si>
  <si>
    <t xml:space="preserve">C:\work\data\SLNET\SLNET_MATLABCentral\39120\Lift_Table_R18a\Libraries\Images\Part_Tester.slx</t>
  </si>
  <si>
    <t xml:space="preserve">C:\tmp\obfmodels\o2565.slx</t>
  </si>
  <si>
    <t xml:space="preserve">Sat Feb 10 09:17:58 2018</t>
  </si>
  <si>
    <t xml:space="preserve">C:\work\data\SLNET\SLNET_MATLABCentral\39120\Lift_Table_R18a\Libraries\Images\SS2G_Intf_Image.slx</t>
  </si>
  <si>
    <t xml:space="preserve">C:\tmp\obfmodels\o2566.slx</t>
  </si>
  <si>
    <t xml:space="preserve">Sat Feb 10 09:18:02 2018</t>
  </si>
  <si>
    <t xml:space="preserve">C:\work\data\SLNET\SLNET_MATLABCentral\39120\Lift_Table_R18a\Libraries\Images\Scissors_2_IMAGE.slx</t>
  </si>
  <si>
    <t xml:space="preserve">C:\tmp\obfmodels\o2567.slx</t>
  </si>
  <si>
    <t xml:space="preserve">Sat Feb 10 09:18:04 2018</t>
  </si>
  <si>
    <t xml:space="preserve">C:\work\data\SLNET\SLNET_MATLABCentral\39120\Lift_Table_R18a\Sharing\ssc_hydraulic_lift_AddOns.slx</t>
  </si>
  <si>
    <t xml:space="preserve">C:\tmp\obfmodels\o2568.slx</t>
  </si>
  <si>
    <t xml:space="preserve">Sat Feb 10 09:18:17 2018</t>
  </si>
  <si>
    <t xml:space="preserve">C:\work\data\SLNET\SLNET_MATLABCentral\39120\Lift_Table_R18a\Supporting_Models\DC_Motor.slx</t>
  </si>
  <si>
    <t xml:space="preserve">C:\tmp\obfmodels\o2569.slx</t>
  </si>
  <si>
    <t xml:space="preserve">Sat Feb 10 09:18:27 2018</t>
  </si>
  <si>
    <t xml:space="preserve">C:\work\data\SLNET\SLNET_MATLABCentral\39120\Lift_Table_R18a\Supporting_Models\dc_motor_scratch.slx</t>
  </si>
  <si>
    <t xml:space="preserve">C:\tmp\obfmodels\o2570.slx</t>
  </si>
  <si>
    <t xml:space="preserve">Sat Feb 10 09:18:29 2018</t>
  </si>
  <si>
    <t xml:space="preserve">C:\work\data\SLNET\SLNET_MATLABCentral\39120\Lift_Table_R18a\Supporting_Models\ssc_hydraulic_actuator_analog_control2.slx</t>
  </si>
  <si>
    <t xml:space="preserve">C:\tmp\obfmodels\o2571.slx</t>
  </si>
  <si>
    <t xml:space="preserve">Sat Feb 10 09:18:36 2018</t>
  </si>
  <si>
    <t xml:space="preserve">C:\work\data\SLNET\SLNET_MATLABCentral\39120\Lift_Table_R18a\Supporting_Models\ssc_hydraulic_lift_LibLinks.slx</t>
  </si>
  <si>
    <t xml:space="preserve">C:\tmp\obfmodels\o2572.slx</t>
  </si>
  <si>
    <t xml:space="preserve">Sat Feb 10 09:18:44 2018</t>
  </si>
  <si>
    <t xml:space="preserve">C:\work\data\SLNET\SLNET_MATLABCentral\39120\Lift_Table_R18b\ssc_hydraulic_lift.slx</t>
  </si>
  <si>
    <t xml:space="preserve">C:\tmp\obfmodels\o2573.slx</t>
  </si>
  <si>
    <t xml:space="preserve">Tue Sep 11 20:05:14 2018</t>
  </si>
  <si>
    <t xml:space="preserve">C:\work\data\SLNET\SLNET_MATLABCentral\39120\Lift_Table_R18b\Libraries\Controller_Lib.slx</t>
  </si>
  <si>
    <t xml:space="preserve">C:\tmp\obfmodels\o2574.slx</t>
  </si>
  <si>
    <t xml:space="preserve">Tue Sep 11 20:02:05 2018</t>
  </si>
  <si>
    <t xml:space="preserve">C:\work\data\SLNET\SLNET_MATLABCentral\39120\Lift_Table_R18b\Libraries\Cylinder_Lib.slx</t>
  </si>
  <si>
    <t xml:space="preserve">C:\tmp\obfmodels\o2575.slx</t>
  </si>
  <si>
    <t xml:space="preserve">Tue Sep 11 20:02:07 2018</t>
  </si>
  <si>
    <t xml:space="preserve">C:\work\data\SLNET\SLNET_MATLABCentral\39120\Lift_Table_R18b\Libraries\Load_Lib.slx</t>
  </si>
  <si>
    <t xml:space="preserve">C:\tmp\obfmodels\o2576.slx</t>
  </si>
  <si>
    <t xml:space="preserve">Tue Sep 11 20:02:12 2018</t>
  </si>
  <si>
    <t xml:space="preserve">C:\work\data\SLNET\SLNET_MATLABCentral\39120\Lift_Table_R18b\Libraries\Motor_Lib.slx</t>
  </si>
  <si>
    <t xml:space="preserve">C:\tmp\obfmodels\o2577.slx</t>
  </si>
  <si>
    <t xml:space="preserve">Tue Sep 11 20:02:15 2018</t>
  </si>
  <si>
    <t xml:space="preserve">C:\work\data\SLNET\SLNET_MATLABCentral\39120\Lift_Table_R18b\Libraries\Scissor_Parts_Lib.slx</t>
  </si>
  <si>
    <t xml:space="preserve">C:\tmp\obfmodels\o2578.slx</t>
  </si>
  <si>
    <t xml:space="preserve">Tue Sep 11 20:02:17 2018</t>
  </si>
  <si>
    <t xml:space="preserve">C:\work\data\SLNET\SLNET_MATLABCentral\39120\Lift_Table_R18b\Libraries\Spring_Test.slx</t>
  </si>
  <si>
    <t xml:space="preserve">C:\tmp\obfmodels\o2579.slx</t>
  </si>
  <si>
    <t xml:space="preserve">Tue Sep 11 20:02:20 2018</t>
  </si>
  <si>
    <t xml:space="preserve">C:\work\data\SLNET\SLNET_MATLABCentral\39120\Lift_Table_R18b\Libraries\Valve_Lib.slx</t>
  </si>
  <si>
    <t xml:space="preserve">C:\tmp\obfmodels\o2580.slx</t>
  </si>
  <si>
    <t xml:space="preserve">Tue Sep 11 20:02:23 2018</t>
  </si>
  <si>
    <t xml:space="preserve">C:\work\data\SLNET\SLNET_MATLABCentral\39120\Lift_Table_R18b\Libraries\Images\Part_Tester.slx</t>
  </si>
  <si>
    <t xml:space="preserve">C:\tmp\obfmodels\o2581.slx</t>
  </si>
  <si>
    <t xml:space="preserve">Tue Sep 11 20:02:25 2018</t>
  </si>
  <si>
    <t xml:space="preserve">C:\work\data\SLNET\SLNET_MATLABCentral\39120\Lift_Table_R18b\Libraries\Images\SS2G_Intf_Image.slx</t>
  </si>
  <si>
    <t xml:space="preserve">C:\tmp\obfmodels\o2582.slx</t>
  </si>
  <si>
    <t xml:space="preserve">Tue Sep 11 20:02:28 2018</t>
  </si>
  <si>
    <t xml:space="preserve">C:\work\data\SLNET\SLNET_MATLABCentral\39120\Lift_Table_R18b\Libraries\Images\Scissors_2_IMAGE.slx</t>
  </si>
  <si>
    <t xml:space="preserve">C:\tmp\obfmodels\o2583.slx</t>
  </si>
  <si>
    <t xml:space="preserve">Tue Sep 11 20:02:30 2018</t>
  </si>
  <si>
    <t xml:space="preserve">C:\work\data\SLNET\SLNET_MATLABCentral\39120\Lift_Table_R18b\Sharing\ssc_hydraulic_lift_AddOns.slx</t>
  </si>
  <si>
    <t xml:space="preserve">C:\tmp\obfmodels\o2584.slx</t>
  </si>
  <si>
    <t xml:space="preserve">Tue Sep 11 20:07:22 2018</t>
  </si>
  <si>
    <t xml:space="preserve">C:\work\data\SLNET\SLNET_MATLABCentral\39120\Lift_Table_R18b\Supporting_Models\DC_Motor.slx</t>
  </si>
  <si>
    <t xml:space="preserve">C:\tmp\obfmodels\o2585.slx</t>
  </si>
  <si>
    <t xml:space="preserve">Tue Sep 11 20:02:52 2018</t>
  </si>
  <si>
    <t xml:space="preserve">C:\work\data\SLNET\SLNET_MATLABCentral\39120\Lift_Table_R18b\Supporting_Models\dc_motor_scratch.slx</t>
  </si>
  <si>
    <t xml:space="preserve">C:\tmp\obfmodels\o2586.slx</t>
  </si>
  <si>
    <t xml:space="preserve">Tue Sep 11 20:02:54 2018</t>
  </si>
  <si>
    <t xml:space="preserve">C:\work\data\SLNET\SLNET_MATLABCentral\39120\Lift_Table_R18b\Supporting_Models\ssc_hydraulic_actuator_analog_control2.slx</t>
  </si>
  <si>
    <t xml:space="preserve">C:\tmp\obfmodels\o2587.slx</t>
  </si>
  <si>
    <t xml:space="preserve">Tue Sep 11 20:03:00 2018</t>
  </si>
  <si>
    <t xml:space="preserve">C:\work\data\SLNET\SLNET_MATLABCentral\39120\Lift_Table_R18b\Supporting_Models\ssc_hydraulic_lift_LibLinks.slx</t>
  </si>
  <si>
    <t xml:space="preserve">C:\tmp\obfmodels\o2588.slx</t>
  </si>
  <si>
    <t xml:space="preserve">Tue Sep 11 20:06:12 2018</t>
  </si>
  <si>
    <t xml:space="preserve">C:\work\data\SLNET\SLNET_MATLABCentral\39120\Lift_Table_R19a\ssc_hydraulic_lift.slx</t>
  </si>
  <si>
    <t xml:space="preserve">C:\tmp\obfmodels\o2589.slx</t>
  </si>
  <si>
    <t xml:space="preserve">Sat Apr 06 21:26:08 2019</t>
  </si>
  <si>
    <t xml:space="preserve">C:\work\data\SLNET\SLNET_MATLABCentral\39120\Lift_Table_R19a\Libraries\Controller_Lib.slx</t>
  </si>
  <si>
    <t xml:space="preserve">C:\tmp\obfmodels\o2590.slx</t>
  </si>
  <si>
    <t xml:space="preserve">Sat Mar 09 10:19:53 2019</t>
  </si>
  <si>
    <t xml:space="preserve">C:\work\data\SLNET\SLNET_MATLABCentral\39120\Lift_Table_R19a\Libraries\Custom_lib.slx</t>
  </si>
  <si>
    <t xml:space="preserve">C:\tmp\obfmodels\o2591.slx</t>
  </si>
  <si>
    <t xml:space="preserve">Sat Mar 09 00:18:38 2019</t>
  </si>
  <si>
    <t xml:space="preserve">C:\work\data\SLNET\SLNET_MATLABCentral\39120\Lift_Table_R19a\Libraries\Cylinder_Lib.slx</t>
  </si>
  <si>
    <t xml:space="preserve">C:\tmp\obfmodels\o2592.slx</t>
  </si>
  <si>
    <t xml:space="preserve">Sat Mar 09 10:18:27 2019</t>
  </si>
  <si>
    <t xml:space="preserve">C:\work\data\SLNET\SLNET_MATLABCentral\39120\Lift_Table_R19a\Libraries\Load_Lib.slx</t>
  </si>
  <si>
    <t xml:space="preserve">C:\tmp\obfmodels\o2593.slx</t>
  </si>
  <si>
    <t xml:space="preserve">Sat Mar 09 10:19:07 2019</t>
  </si>
  <si>
    <t xml:space="preserve">C:\work\data\SLNET\SLNET_MATLABCentral\39120\Lift_Table_R19a\Libraries\Motor_Lib.slx</t>
  </si>
  <si>
    <t xml:space="preserve">C:\tmp\obfmodels\o2594.slx</t>
  </si>
  <si>
    <t xml:space="preserve">Sat Mar 09 10:16:52 2019</t>
  </si>
  <si>
    <t xml:space="preserve">C:\work\data\SLNET\SLNET_MATLABCentral\39120\Lift_Table_R19a\Libraries\Scissor_Parts_Lib.slx</t>
  </si>
  <si>
    <t xml:space="preserve">C:\tmp\obfmodels\o2595.slx</t>
  </si>
  <si>
    <t xml:space="preserve">Sat Mar 09 00:19:34 2019</t>
  </si>
  <si>
    <t xml:space="preserve">C:\work\data\SLNET\SLNET_MATLABCentral\39120\Lift_Table_R19a\Libraries\Spring_Test.slx</t>
  </si>
  <si>
    <t xml:space="preserve">C:\tmp\obfmodels\o2596.slx</t>
  </si>
  <si>
    <t xml:space="preserve">Sat Mar 09 00:19:50 2019</t>
  </si>
  <si>
    <t xml:space="preserve">C:\work\data\SLNET\SLNET_MATLABCentral\39120\Lift_Table_R19a\Libraries\Valve_Lib.slx</t>
  </si>
  <si>
    <t xml:space="preserve">C:\tmp\obfmodels\o2597.slx</t>
  </si>
  <si>
    <t xml:space="preserve">Sat Mar 09 10:20:42 2019</t>
  </si>
  <si>
    <t xml:space="preserve">C:\work\data\SLNET\SLNET_MATLABCentral\39120\Lift_Table_R19a\Libraries\Images\Part_Tester.slx</t>
  </si>
  <si>
    <t xml:space="preserve">C:\tmp\obfmodels\o2598.slx</t>
  </si>
  <si>
    <t xml:space="preserve">Sat Mar 09 00:20:00 2019</t>
  </si>
  <si>
    <t xml:space="preserve">C:\work\data\SLNET\SLNET_MATLABCentral\39120\Lift_Table_R19a\Libraries\Images\SS2G_Intf_Image.slx</t>
  </si>
  <si>
    <t xml:space="preserve">C:\tmp\obfmodels\o2599.slx</t>
  </si>
  <si>
    <t xml:space="preserve">Sat Mar 09 00:20:10 2019</t>
  </si>
  <si>
    <t xml:space="preserve">C:\work\data\SLNET\SLNET_MATLABCentral\39120\Lift_Table_R19a\Libraries\Images\Scissors_2_IMAGE.slx</t>
  </si>
  <si>
    <t xml:space="preserve">C:\tmp\obfmodels\o2600.slx</t>
  </si>
  <si>
    <t xml:space="preserve">Sat Mar 09 00:20:34 2019</t>
  </si>
  <si>
    <t xml:space="preserve">C:\work\data\SLNET\SLNET_MATLABCentral\39120\Lift_Table_R19a\Sharing\ssc_hydraulic_lift_AddOns.slx</t>
  </si>
  <si>
    <t xml:space="preserve">C:\tmp\obfmodels\o2601.slx</t>
  </si>
  <si>
    <t xml:space="preserve">Sat Mar 09 01:14:24 2019</t>
  </si>
  <si>
    <t xml:space="preserve">C:\work\data\SLNET\SLNET_MATLABCentral\39120\Lift_Table_R19a\Supporting_Models\DC_Motor.slx</t>
  </si>
  <si>
    <t xml:space="preserve">C:\tmp\obfmodels\o2602.slx</t>
  </si>
  <si>
    <t xml:space="preserve">Sat Mar 09 00:21:26 2019</t>
  </si>
  <si>
    <t xml:space="preserve">C:\work\data\SLNET\SLNET_MATLABCentral\39120\Lift_Table_R19a\Supporting_Models\dc_motor_scratch.slx</t>
  </si>
  <si>
    <t xml:space="preserve">C:\tmp\obfmodels\o2603.slx</t>
  </si>
  <si>
    <t xml:space="preserve">Sat Mar 09 00:21:34 2019</t>
  </si>
  <si>
    <t xml:space="preserve">C:\work\data\SLNET\SLNET_MATLABCentral\39120\Lift_Table_R19a\Supporting_Models\ssc_hydraulic_actuator_analog_control2.slx</t>
  </si>
  <si>
    <t xml:space="preserve">C:\tmp\obfmodels\o2604.slx</t>
  </si>
  <si>
    <t xml:space="preserve">Sat Mar 09 01:13:08 2019</t>
  </si>
  <si>
    <t xml:space="preserve">C:\work\data\SLNET\SLNET_MATLABCentral\39120\Lift_Table_R19a\Supporting_Models\ssc_hydraulic_lift_LibLinks.slx</t>
  </si>
  <si>
    <t xml:space="preserve">C:\tmp\obfmodels\o2605.slx</t>
  </si>
  <si>
    <t xml:space="preserve">Sat Mar 09 01:07:12 2019</t>
  </si>
  <si>
    <t xml:space="preserve">C:\work\data\SLNET\SLNET_MATLABCentral\39121\Analog_Circuit_Thermal_Resistor\Custom_Analog_Filter.slx</t>
  </si>
  <si>
    <t xml:space="preserve">C:\tmp\obfmodels\o2606.slx</t>
  </si>
  <si>
    <t xml:space="preserve">Tue Nov 20 17:18:46 2012</t>
  </si>
  <si>
    <t xml:space="preserve">C:\work\data\SLNET\SLNET_MATLABCentral\39496\sim_BitPacketAnalyzer.slx</t>
  </si>
  <si>
    <t xml:space="preserve">C:\tmp\obfmodels\o2607.slx</t>
  </si>
  <si>
    <t xml:space="preserve">Thu Dec 13 19:47:56 2012</t>
  </si>
  <si>
    <t xml:space="preserve">C:\work\data\SLNET\SLNET_MATLABCentral\40117\AutoFromTagTest.slx</t>
  </si>
  <si>
    <t xml:space="preserve">C:\tmp\obfmodels\o2608.slx</t>
  </si>
  <si>
    <t xml:space="preserve">Thu Jan 31 12:57:16 2013</t>
  </si>
  <si>
    <t xml:space="preserve">C:\work\data\SLNET\SLNET_MATLABCentral\40120\CloseAllScopesTest.slx</t>
  </si>
  <si>
    <t xml:space="preserve">C:\tmp\obfmodels\o2609.slx</t>
  </si>
  <si>
    <t xml:space="preserve">Fri Jan 25 14:13:12 2013</t>
  </si>
  <si>
    <t xml:space="preserve">C:\work\data\SLNET\SLNET_MATLABCentral\40120\CloseAllScopesTest_MR.slx</t>
  </si>
  <si>
    <t xml:space="preserve">C:\tmp\obfmodels\o2610.slx</t>
  </si>
  <si>
    <t xml:space="preserve">Fri Jan 25 14:03:46 2013</t>
  </si>
  <si>
    <t xml:space="preserve">C:\work\data\SLNET\SLNET_MATLABCentral\40120\CloseAllScopesTest_MR1.slx</t>
  </si>
  <si>
    <t xml:space="preserve">C:\tmp\obfmodels\o2611.slx</t>
  </si>
  <si>
    <t xml:space="preserve">C:\work\data\SLNET\SLNET_MATLABCentral\40121\RemoveSinksTest.slx</t>
  </si>
  <si>
    <t xml:space="preserve">C:\tmp\obfmodels\o2612.slx</t>
  </si>
  <si>
    <t xml:space="preserve">Fri Jan 25 15:31:30 2013</t>
  </si>
  <si>
    <t xml:space="preserve">C:\work\data\SLNET\SLNET_MATLABCentral\40121\RemoveSinksTest_MR.slx</t>
  </si>
  <si>
    <t xml:space="preserve">C:\tmp\obfmodels\o2613.slx</t>
  </si>
  <si>
    <t xml:space="preserve">Fri Jan 25 15:01:50 2013</t>
  </si>
  <si>
    <t xml:space="preserve">C:\work\data\SLNET\SLNET_MATLABCentral\40122\CustomXYGraphLibrary.slx</t>
  </si>
  <si>
    <t xml:space="preserve">C:\tmp\obfmodels\o2614.slx</t>
  </si>
  <si>
    <t xml:space="preserve">Thu Jan 31 13:06:18 2013</t>
  </si>
  <si>
    <t xml:space="preserve">C:\work\data\SLNET\SLNET_MATLABCentral\40122\XYGraphTest.slx</t>
  </si>
  <si>
    <t xml:space="preserve">C:\tmp\obfmodels\o2615.slx</t>
  </si>
  <si>
    <t xml:space="preserve">Thu Jan 31 13:10:55 2013</t>
  </si>
  <si>
    <t xml:space="preserve">C:\work\data\SLNET\SLNET_MATLABCentral\40505\example_sf_car.slx</t>
  </si>
  <si>
    <t xml:space="preserve">C:\tmp\obfmodels\o2616.slx</t>
  </si>
  <si>
    <t xml:space="preserve">Sun Feb 24 03:41:09 2013</t>
  </si>
  <si>
    <t xml:space="preserve">C:\work\data\SLNET\SLNET_MATLABCentral\40505\example_sf_yoyo.slx</t>
  </si>
  <si>
    <t xml:space="preserve">C:\tmp\obfmodels\o2617.slx</t>
  </si>
  <si>
    <t xml:space="preserve">Sun Feb 24 03:18:39 2013</t>
  </si>
  <si>
    <t xml:space="preserve">ode23</t>
  </si>
  <si>
    <t xml:space="preserve">C:\work\data\SLNET\SLNET_MATLABCentral\40884\loan_optimization.slx</t>
  </si>
  <si>
    <t xml:space="preserve">C:\tmp\obfmodels\o2618.slx</t>
  </si>
  <si>
    <t xml:space="preserve">Wed Mar 20 10:54:55 2013</t>
  </si>
  <si>
    <t xml:space="preserve">C:\work\data\SLNET\SLNET_MATLABCentral\41027\Arduino_ADLX345_driver_v1.slx</t>
  </si>
  <si>
    <t xml:space="preserve">C:\tmp\obfmodels\o2619.slx</t>
  </si>
  <si>
    <t xml:space="preserve">Thu Mar 28 18:54:41 2013</t>
  </si>
  <si>
    <t xml:space="preserve">C:\work\data\SLNET\SLNET_MATLABCentral\41113\RightClickInspectTest.slx</t>
  </si>
  <si>
    <t xml:space="preserve">C:\tmp\obfmodels\o2620.slx</t>
  </si>
  <si>
    <t xml:space="preserve">Wed Apr 03 14:11:36 2013</t>
  </si>
  <si>
    <t xml:space="preserve">C:\work\data\SLNET\SLNET_MATLABCentral\41491\Digital_Out_SFunction_Example.slx</t>
  </si>
  <si>
    <t xml:space="preserve">C:\tmp\obfmodels\o2621.slx</t>
  </si>
  <si>
    <t xml:space="preserve">Wed Apr 24 10:05:35 2013</t>
  </si>
  <si>
    <t xml:space="preserve">C:\work\data\SLNET\SLNET_MATLABCentral\41528\DC_Motor_Driver_Block_RPi.slx</t>
  </si>
  <si>
    <t xml:space="preserve">C:\tmp\obfmodels\o2622.slx</t>
  </si>
  <si>
    <t xml:space="preserve">Sat Apr 27 03:04:13 2013</t>
  </si>
  <si>
    <t xml:space="preserve">C:\work\data\SLNET\SLNET_MATLABCentral\41529\PWM_Out_SFunction_Example.slx</t>
  </si>
  <si>
    <t xml:space="preserve">C:\tmp\obfmodels\o2623.slx</t>
  </si>
  <si>
    <t xml:space="preserve">Wed Apr 24 22:55:42 2013</t>
  </si>
  <si>
    <t xml:space="preserve">C:\work\data\SLNET\SLNET_MATLABCentral\41602\I2C_read_block_for_ArduinoIO_package\I2c_test.slx</t>
  </si>
  <si>
    <t xml:space="preserve">C:\tmp\obfmodels\o2624.slx</t>
  </si>
  <si>
    <t xml:space="preserve">Tue Apr 30 18:38:59 2013</t>
  </si>
  <si>
    <t xml:space="preserve">C:\work\data\SLNET\SLNET_MATLABCentral\41645\Quadrature_Encoder_RPi_SFunction.slx</t>
  </si>
  <si>
    <t xml:space="preserve">C:\tmp\obfmodels\o2625.slx</t>
  </si>
  <si>
    <t xml:space="preserve">Fri May 03 16:37:47 2013</t>
  </si>
  <si>
    <t xml:space="preserve">C:\work\data\SLNET\SLNET_MATLABCentral\41838\Bench_02_Lib.slx</t>
  </si>
  <si>
    <t xml:space="preserve">C:\tmp\obfmodels\o2626.slx</t>
  </si>
  <si>
    <t xml:space="preserve">Tue May 21 15:04:54 2013</t>
  </si>
  <si>
    <t xml:space="preserve">C:\work\data\SLNET\SLNET_MATLABCentral\41838\test_Bench_02.slx</t>
  </si>
  <si>
    <t xml:space="preserve">C:\tmp\obfmodels\o2627.slx</t>
  </si>
  <si>
    <t xml:space="preserve">Tue May 21 15:07:06 2013</t>
  </si>
  <si>
    <t xml:space="preserve">C:\work\data\SLNET\SLNET_MATLABCentral\41906\MPC4725_toggle.slx</t>
  </si>
  <si>
    <t xml:space="preserve">C:\tmp\obfmodels\o2628.slx</t>
  </si>
  <si>
    <t xml:space="preserve">Wed May 22 21:00:56 2013</t>
  </si>
  <si>
    <t xml:space="preserve">C:\work\data\SLNET\SLNET_MATLABCentral\41949\mhe.slx</t>
  </si>
  <si>
    <t xml:space="preserve">C:\tmp\obfmodels\o2629.slx</t>
  </si>
  <si>
    <t xml:space="preserve">Fri May 24 16:57:45 2013</t>
  </si>
  <si>
    <t xml:space="preserve">C:\work\data\SLNET\SLNET_MATLABCentral\41949\mhe_nmpc.slx</t>
  </si>
  <si>
    <t xml:space="preserve">C:\tmp\obfmodels\o2630.slx</t>
  </si>
  <si>
    <t xml:space="preserve">Fri May 24 13:17:44 2013</t>
  </si>
  <si>
    <t xml:space="preserve">C:\work\data\SLNET\SLNET_MATLABCentral\41960\CAESmodel.slx</t>
  </si>
  <si>
    <t xml:space="preserve">C:\tmp\obfmodels\o2631.slx</t>
  </si>
  <si>
    <t xml:space="preserve">Tue May 21 21:27:45 2013</t>
  </si>
  <si>
    <t xml:space="preserve">C:\work\data\SLNET\SLNET_MATLABCentral\42070\MoteurCC_PID.slx</t>
  </si>
  <si>
    <t xml:space="preserve">C:\tmp\obfmodels\o2632.slx</t>
  </si>
  <si>
    <t xml:space="preserve">Mon Jun 03 01:12:57 2013</t>
  </si>
  <si>
    <t xml:space="preserve">C:\work\data\SLNET\SLNET_MATLABCentral\42183\example_ReadDS.slx</t>
  </si>
  <si>
    <t xml:space="preserve">C:\tmp\obfmodels\o2633.slx</t>
  </si>
  <si>
    <t xml:space="preserve">Sun May 19 20:10:44 2013</t>
  </si>
  <si>
    <t xml:space="preserve">C:\work\data\SLNET\SLNET_MATLABCentral\42183\example_Simulink.slx</t>
  </si>
  <si>
    <t xml:space="preserve">C:\tmp\obfmodels\o2634.slx</t>
  </si>
  <si>
    <t xml:space="preserve">Tue Jun 11 12:34:10 2013</t>
  </si>
  <si>
    <t xml:space="preserve">C:\work\data\SLNET\SLNET_MATLABCentral\42309\Ankle in SimMechanigs 2G - R2012b\Tibia_gauche_leger.slx</t>
  </si>
  <si>
    <t xml:space="preserve">C:\tmp\obfmodels\o2635.slx</t>
  </si>
  <si>
    <t xml:space="preserve">Thu Oct 11 18:11:35 2012</t>
  </si>
  <si>
    <t xml:space="preserve">C:\work\data\SLNET\SLNET_MATLABCentral\42835\task1\Task1_LEGOModel.slx</t>
  </si>
  <si>
    <t xml:space="preserve">C:\tmp\obfmodels\o2636.slx</t>
  </si>
  <si>
    <t xml:space="preserve">Wed Jul 17 18:20:20 2013</t>
  </si>
  <si>
    <t xml:space="preserve">C:\work\data\SLNET\SLNET_MATLABCentral\42835\task1\Task1_SimModel.slx</t>
  </si>
  <si>
    <t xml:space="preserve">C:\tmp\obfmodels\o2637.slx</t>
  </si>
  <si>
    <t xml:space="preserve">Wed Jul 17 18:20:41 2013</t>
  </si>
  <si>
    <t xml:space="preserve">C:\work\data\SLNET\SLNET_MATLABCentral\42835\task2\SimModel.slx</t>
  </si>
  <si>
    <t xml:space="preserve">C:\tmp\obfmodels\o2638.slx</t>
  </si>
  <si>
    <t xml:space="preserve">Wed Jul 17 18:24:44 2013</t>
  </si>
  <si>
    <t xml:space="preserve">C:\work\data\SLNET\SLNET_MATLABCentral\42835\task3\LEGOModel.slx</t>
  </si>
  <si>
    <t xml:space="preserve">C:\tmp\obfmodels\o2639.slx</t>
  </si>
  <si>
    <t xml:space="preserve">Wed Jul 17 18:32:16 2013</t>
  </si>
  <si>
    <t xml:space="preserve">C:\work\data\SLNET\SLNET_MATLABCentral\42835\task3\SimModel.slx</t>
  </si>
  <si>
    <t xml:space="preserve">C:\tmp\obfmodels\o2640.slx</t>
  </si>
  <si>
    <t xml:space="preserve">Wed Jul 17 18:39:57 2013</t>
  </si>
  <si>
    <t xml:space="preserve">C:\work\data\SLNET\SLNET_MATLABCentral\42835\task4\LEGOModel.slx</t>
  </si>
  <si>
    <t xml:space="preserve">C:\tmp\obfmodels\o2641.slx</t>
  </si>
  <si>
    <t xml:space="preserve">Wed Jul 17 18:37:15 2013</t>
  </si>
  <si>
    <t xml:space="preserve">C:\work\data\SLNET\SLNET_MATLABCentral\42835\task4\SimModel.slx</t>
  </si>
  <si>
    <t xml:space="preserve">C:\tmp\obfmodels\o2642.slx</t>
  </si>
  <si>
    <t xml:space="preserve">Wed Jul 17 18:37:25 2013</t>
  </si>
  <si>
    <t xml:space="preserve">C:\work\data\SLNET\SLNET_MATLABCentral\42875\BibV32\Funktionsplan.slx</t>
  </si>
  <si>
    <t xml:space="preserve">C:\tmp\obfmodels\o2643.slx</t>
  </si>
  <si>
    <t xml:space="preserve">Mon Jul 22 17:25:23 2013</t>
  </si>
  <si>
    <t xml:space="preserve">C:\work\data\SLNET\SLNET_MATLABCentral\42894\Full_Model.slx</t>
  </si>
  <si>
    <t xml:space="preserve">C:\tmp\obfmodels\o2644.slx</t>
  </si>
  <si>
    <t xml:space="preserve">Wed Jul 31 17:47:15 2013</t>
  </si>
  <si>
    <t xml:space="preserve">C:\work\data\SLNET\SLNET_MATLABCentral\42989\Alpha2_DQ.slx</t>
  </si>
  <si>
    <t xml:space="preserve">C:\work\data\SLNET\SLNET_MATLABCentral\43085\Model_samochodu.slx</t>
  </si>
  <si>
    <t xml:space="preserve">C:\tmp\obfmodels\o2646.slx</t>
  </si>
  <si>
    <t xml:space="preserve">Tue Jun 25 19:10:40 2013</t>
  </si>
  <si>
    <t xml:space="preserve">ode113</t>
  </si>
  <si>
    <t xml:space="preserve">C:\work\data\SLNET\SLNET_MATLABCentral\43143\SignifRound.slx</t>
  </si>
  <si>
    <t xml:space="preserve">C:\tmp\obfmodels\o2647.slx</t>
  </si>
  <si>
    <t xml:space="preserve">Tue Aug 20 14:03:52 2013</t>
  </si>
  <si>
    <t xml:space="preserve">C:\work\data\SLNET\SLNET_MATLABCentral\43234\VanDerPol_Adapt.slx</t>
  </si>
  <si>
    <t xml:space="preserve">C:\tmp\obfmodels\o2648.slx</t>
  </si>
  <si>
    <t xml:space="preserve">Tue Aug 27 17:06:39 2013</t>
  </si>
  <si>
    <t xml:space="preserve">C:\work\data\SLNET\SLNET_MATLABCentral\43383\MPU6050_Gyro_Accel.slx</t>
  </si>
  <si>
    <t xml:space="preserve">C:\tmp\obfmodels\o2649.slx</t>
  </si>
  <si>
    <t xml:space="preserve">Thu Sep 05 03:00:13 2013</t>
  </si>
  <si>
    <t xml:space="preserve">C:\work\data\SLNET\SLNET_MATLABCentral\43383\MPU6050_Gyro_Example.slx</t>
  </si>
  <si>
    <t xml:space="preserve">C:\tmp\obfmodels\o2650.slx</t>
  </si>
  <si>
    <t xml:space="preserve">Thu Sep 05 03:00:25 2013</t>
  </si>
  <si>
    <t xml:space="preserve">C:\work\data\SLNET\SLNET_MATLABCentral\43449\Solar.slx</t>
  </si>
  <si>
    <t xml:space="preserve">C:\tmp\obfmodels\o2651.slx</t>
  </si>
  <si>
    <t xml:space="preserve">Wed Sep 11 14:23:38 2013</t>
  </si>
  <si>
    <t xml:space="preserve">C:\work\data\SLNET\SLNET_MATLABCentral\43472\Electricity_calculator.slx</t>
  </si>
  <si>
    <t xml:space="preserve">C:\tmp\obfmodels\o2652.slx</t>
  </si>
  <si>
    <t xml:space="preserve">Thu Sep 12 13:37:33 2013</t>
  </si>
  <si>
    <t xml:space="preserve">C:\work\data\SLNET\SLNET_MATLABCentral\43608\IEC_Powercalculationseq_V1_file_to_give.slx</t>
  </si>
  <si>
    <t xml:space="preserve">C:\tmp\obfmodels\o2653.slx</t>
  </si>
  <si>
    <t xml:space="preserve">Tue Sep 24 12:55:06 2013</t>
  </si>
  <si>
    <t xml:space="preserve">C:\work\data\SLNET\SLNET_MATLABCentral\43715\MPU6050_HMC5883L_SLAVE_IMU.slx</t>
  </si>
  <si>
    <t xml:space="preserve">C:\tmp\obfmodels\o2654.slx</t>
  </si>
  <si>
    <t xml:space="preserve">Mon Sep 30 20:03:16 2013</t>
  </si>
  <si>
    <t xml:space="preserve">C:\work\data\SLNET\SLNET_MATLABCentral\43828\SABA_SUB_FUZZY.slx</t>
  </si>
  <si>
    <t xml:space="preserve">C:\tmp\obfmodels\o2655.slx</t>
  </si>
  <si>
    <t xml:space="preserve">Mon Oct 07 13:48:31 2013</t>
  </si>
  <si>
    <t xml:space="preserve">C:\work\data\SLNET\SLNET_MATLABCentral\43829\EMI_CALCULATOR.slx</t>
  </si>
  <si>
    <t xml:space="preserve">C:\tmp\obfmodels\o2656.slx</t>
  </si>
  <si>
    <t xml:space="preserve">Tue Oct 08 17:05:38 2013</t>
  </si>
  <si>
    <t xml:space="preserve">C:\work\data\SLNET\SLNET_MATLABCentral\44124\Aircraft_Power_Network_R13b\Aircraft_Power_Network.slx</t>
  </si>
  <si>
    <t xml:space="preserve">C:\tmp\obfmodels\o2657.slx</t>
  </si>
  <si>
    <t xml:space="preserve">Thu Nov 07 20:18:44 2013</t>
  </si>
  <si>
    <t xml:space="preserve">C:\work\data\SLNET\SLNET_MATLABCentral\44124\Aircraft_Power_Network_R13b\Libraries\Actuator_AC_Lib.slx</t>
  </si>
  <si>
    <t xml:space="preserve">C:\tmp\obfmodels\o2658.slx</t>
  </si>
  <si>
    <t xml:space="preserve">Thu Nov 07 20:16:30 2013</t>
  </si>
  <si>
    <t xml:space="preserve">C:\work\data\SLNET\SLNET_MATLABCentral\44124\Aircraft_Power_Network_R13b\Libraries\DC_Loads_Lib.slx</t>
  </si>
  <si>
    <t xml:space="preserve">C:\tmp\obfmodels\o2659.slx</t>
  </si>
  <si>
    <t xml:space="preserve">Thu Nov 07 20:16:38 2013</t>
  </si>
  <si>
    <t xml:space="preserve">C:\work\data\SLNET\SLNET_MATLABCentral\44124\Aircraft_Power_Network_R13b\Libraries\Distribution_Lib.slx</t>
  </si>
  <si>
    <t xml:space="preserve">C:\tmp\obfmodels\o2660.slx</t>
  </si>
  <si>
    <t xml:space="preserve">Thu Nov 07 20:16:44 2013</t>
  </si>
  <si>
    <t xml:space="preserve">C:\work\data\SLNET\SLNET_MATLABCentral\44124\Aircraft_Power_Network_R13b\Libraries\Generator_Lib.slx</t>
  </si>
  <si>
    <t xml:space="preserve">C:\tmp\obfmodels\o2661.slx</t>
  </si>
  <si>
    <t xml:space="preserve">Thu Nov 07 20:16:50 2013</t>
  </si>
  <si>
    <t xml:space="preserve">C:\work\data\SLNET\SLNET_MATLABCentral\44124\Aircraft_Power_Network_R13b\Libraries\Lamp_Lib.slx</t>
  </si>
  <si>
    <t xml:space="preserve">C:\tmp\obfmodels\o2662.slx</t>
  </si>
  <si>
    <t xml:space="preserve">Thu Nov 07 20:16:56 2013</t>
  </si>
  <si>
    <t xml:space="preserve">C:\work\data\SLNET\SLNET_MATLABCentral\44124\Aircraft_Power_Network_R13b\Libraries\Power_Calc_Lib.slx</t>
  </si>
  <si>
    <t xml:space="preserve">C:\tmp\obfmodels\o2663.slx</t>
  </si>
  <si>
    <t xml:space="preserve">Thu Nov 07 20:17:01 2013</t>
  </si>
  <si>
    <t xml:space="preserve">C:\work\data\SLNET\SLNET_MATLABCentral\44124\Aircraft_Power_Network_R13b\Libraries\Pump_Lib.slx</t>
  </si>
  <si>
    <t xml:space="preserve">C:\tmp\obfmodels\o2664.slx</t>
  </si>
  <si>
    <t xml:space="preserve">Thu Nov 07 20:17:07 2013</t>
  </si>
  <si>
    <t xml:space="preserve">C:\work\data\SLNET\SLNET_MATLABCentral\44124\Aircraft_Power_Network_R13b\Libraries\Battery\APN_Battery_Lib.slx</t>
  </si>
  <si>
    <t xml:space="preserve">C:\tmp\obfmodels\o2665.slx</t>
  </si>
  <si>
    <t xml:space="preserve">Thu Nov 07 20:17:12 2013</t>
  </si>
  <si>
    <t xml:space="preserve">C:\work\data\SLNET\SLNET_MATLABCentral\44124\Aircraft_Power_Network_R13b\Libraries\Battery\lead_acid_battery_estim.slx</t>
  </si>
  <si>
    <t xml:space="preserve">C:\tmp\obfmodels\o2666.slx</t>
  </si>
  <si>
    <t xml:space="preserve">Thu Nov 07 20:17:20 2013</t>
  </si>
  <si>
    <t xml:space="preserve">C:\work\data\SLNET\SLNET_MATLABCentral\44124\Aircraft_Power_Network_R13b\Supporting_Models\ACGen_Cycloconverter.slx</t>
  </si>
  <si>
    <t xml:space="preserve">C:\tmp\obfmodels\o2667.slx</t>
  </si>
  <si>
    <t xml:space="preserve">Thu Nov 07 20:17:27 2013</t>
  </si>
  <si>
    <t xml:space="preserve">C:\work\data\SLNET\SLNET_MATLABCentral\44124\Aircraft_Power_Network_R13b\Supporting_Models\ACGen_DCLink.slx</t>
  </si>
  <si>
    <t xml:space="preserve">C:\tmp\obfmodels\o2668.slx</t>
  </si>
  <si>
    <t xml:space="preserve">Thu Nov 07 20:17:34 2013</t>
  </si>
  <si>
    <t xml:space="preserve">C:\work\data\SLNET\SLNET_MATLABCentral\44124\Aircraft_Power_Network_R13b\Supporting_Models\PS_Simulation_Modes.slx</t>
  </si>
  <si>
    <t xml:space="preserve">C:\tmp\obfmodels\o2669.slx</t>
  </si>
  <si>
    <t xml:space="preserve">Thu Nov 07 20:17:40 2013</t>
  </si>
  <si>
    <t xml:space="preserve">C:\work\data\SLNET\SLNET_MATLABCentral\44124\Aircraft_Power_Network_R13b\Supporting_Models\Synch_Machine_Simple.slx</t>
  </si>
  <si>
    <t xml:space="preserve">C:\tmp\obfmodels\o2670.slx</t>
  </si>
  <si>
    <t xml:space="preserve">Thu Nov 07 20:17:47 2013</t>
  </si>
  <si>
    <t xml:space="preserve">C:\work\data\SLNET\SLNET_MATLABCentral\44124\Aircraft_Power_Network_R13b\Supporting_Models\sim_modes_data.slx</t>
  </si>
  <si>
    <t xml:space="preserve">C:\tmp\obfmodels\o2671.slx</t>
  </si>
  <si>
    <t xml:space="preserve">Thu Nov 07 20:17:53 2013</t>
  </si>
  <si>
    <t xml:space="preserve">C:\work\data\SLNET\SLNET_MATLABCentral\44124\Aircraft_Power_Network_R13b\Supporting_Models\temp_ACGen_DCLink.slx</t>
  </si>
  <si>
    <t xml:space="preserve">C:\tmp\obfmodels\o2672.slx</t>
  </si>
  <si>
    <t xml:space="preserve">Thu Nov 07 20:18:00 2013</t>
  </si>
  <si>
    <t xml:space="preserve">C:\work\data\SLNET\SLNET_MATLABCentral\44124\Aircraft_Power_Network_R13b\Supporting_Models\Generate_FC\Filter_PQ_Data.slx</t>
  </si>
  <si>
    <t xml:space="preserve">C:\tmp\obfmodels\o2673.slx</t>
  </si>
  <si>
    <t xml:space="preserve">Thu Nov 07 20:18:07 2013</t>
  </si>
  <si>
    <t xml:space="preserve">C:\work\data\SLNET\SLNET_MATLABCentral\44124\Aircraft_Power_Network_R13b\Supporting_Models\Generate_FC\From_Workspace_To_Demux.slx</t>
  </si>
  <si>
    <t xml:space="preserve">C:\tmp\obfmodels\o2674.slx</t>
  </si>
  <si>
    <t xml:space="preserve">Thu Nov 07 20:18:12 2013</t>
  </si>
  <si>
    <t xml:space="preserve">C:\work\data\SLNET\SLNET_MATLABCentral\44124\Aircraft_Power_Network_R13b\Supporting_Models\Generate_FC\Pulse_Creator.slx</t>
  </si>
  <si>
    <t xml:space="preserve">C:\tmp\obfmodels\o2675.slx</t>
  </si>
  <si>
    <t xml:space="preserve">Thu Nov 07 20:18:18 2013</t>
  </si>
  <si>
    <t xml:space="preserve">C:\work\data\SLNET\SLNET_MATLABCentral\44124\Aircraft_Power_Network_R13b\Supporting_Models\Generate_FC\Signal_Builder_To_Workspace.slx</t>
  </si>
  <si>
    <t xml:space="preserve">C:\tmp\obfmodels\o2676.slx</t>
  </si>
  <si>
    <t xml:space="preserve">Thu Nov 07 20:18:23 2013</t>
  </si>
  <si>
    <t xml:space="preserve">C:\work\data\SLNET\SLNET_MATLABCentral\44124\Aircraft_Power_Network_R13b\Supporting_Models\Generate_FC\Signal_Builder_To_Workspace_LONG.slx</t>
  </si>
  <si>
    <t xml:space="preserve">C:\tmp\obfmodels\o2677.slx</t>
  </si>
  <si>
    <t xml:space="preserve">Thu Nov 07 20:18:28 2013</t>
  </si>
  <si>
    <t xml:space="preserve">C:\work\data\SLNET\SLNET_MATLABCentral\44124\Aircraft_Power_Network_R13b\Supporting_Models\Screenshots\Cyclo_PhA_PowerElectronics_IMAGE.slx</t>
  </si>
  <si>
    <t xml:space="preserve">C:\tmp\obfmodels\o2678.slx</t>
  </si>
  <si>
    <t xml:space="preserve">Thu Nov 07 20:18:34 2013</t>
  </si>
  <si>
    <t xml:space="preserve">C:\work\data\SLNET\SLNET_MATLABCentral\44124\Aircraft_Power_Network_R16a\Aircraft_Power_Network.slx</t>
  </si>
  <si>
    <t xml:space="preserve">C:\tmp\obfmodels\o2679.slx</t>
  </si>
  <si>
    <t xml:space="preserve">Thu Feb 18 00:50:07 2016</t>
  </si>
  <si>
    <t xml:space="preserve">C:\work\data\SLNET\SLNET_MATLABCentral\44124\Aircraft_Power_Network_R16a\Libraries\Actuator_AC_Lib.slx</t>
  </si>
  <si>
    <t xml:space="preserve">C:\tmp\obfmodels\o2680.slx</t>
  </si>
  <si>
    <t xml:space="preserve">Wed Feb 17 23:38:13 2016</t>
  </si>
  <si>
    <t xml:space="preserve">C:\work\data\SLNET\SLNET_MATLABCentral\44124\Aircraft_Power_Network_R16a\Libraries\DC_Loads_Lib.slx</t>
  </si>
  <si>
    <t xml:space="preserve">C:\tmp\obfmodels\o2681.slx</t>
  </si>
  <si>
    <t xml:space="preserve">Wed Feb 17 23:38:21 2016</t>
  </si>
  <si>
    <t xml:space="preserve">C:\work\data\SLNET\SLNET_MATLABCentral\44124\Aircraft_Power_Network_R16a\Libraries\Distribution_Lib.slx</t>
  </si>
  <si>
    <t xml:space="preserve">C:\tmp\obfmodels\o2682.slx</t>
  </si>
  <si>
    <t xml:space="preserve">Wed Feb 17 23:38:25 2016</t>
  </si>
  <si>
    <t xml:space="preserve">C:\work\data\SLNET\SLNET_MATLABCentral\44124\Aircraft_Power_Network_R16a\Libraries\Generator_Lib.slx</t>
  </si>
  <si>
    <t xml:space="preserve">C:\tmp\obfmodels\o2683.slx</t>
  </si>
  <si>
    <t xml:space="preserve">Wed Feb 17 23:38:32 2016</t>
  </si>
  <si>
    <t xml:space="preserve">C:\work\data\SLNET\SLNET_MATLABCentral\44124\Aircraft_Power_Network_R16a\Libraries\Lamp_Lib.slx</t>
  </si>
  <si>
    <t xml:space="preserve">C:\tmp\obfmodels\o2684.slx</t>
  </si>
  <si>
    <t xml:space="preserve">Wed Feb 17 23:38:35 2016</t>
  </si>
  <si>
    <t xml:space="preserve">C:\work\data\SLNET\SLNET_MATLABCentral\44124\Aircraft_Power_Network_R16a\Libraries\Power_Calc_Lib.slx</t>
  </si>
  <si>
    <t xml:space="preserve">C:\tmp\obfmodels\o2685.slx</t>
  </si>
  <si>
    <t xml:space="preserve">Wed Feb 17 23:38:37 2016</t>
  </si>
  <si>
    <t xml:space="preserve">C:\work\data\SLNET\SLNET_MATLABCentral\44124\Aircraft_Power_Network_R16a\Libraries\Pump_Lib.slx</t>
  </si>
  <si>
    <t xml:space="preserve">C:\tmp\obfmodels\o2686.slx</t>
  </si>
  <si>
    <t xml:space="preserve">Wed Feb 17 23:38:38 2016</t>
  </si>
  <si>
    <t xml:space="preserve">C:\work\data\SLNET\SLNET_MATLABCentral\44124\Aircraft_Power_Network_R16a\Libraries\Battery\APN_Battery_Lib.slx</t>
  </si>
  <si>
    <t xml:space="preserve">C:\tmp\obfmodels\o2687.slx</t>
  </si>
  <si>
    <t xml:space="preserve">Wed Feb 17 23:38:40 2016</t>
  </si>
  <si>
    <t xml:space="preserve">C:\work\data\SLNET\SLNET_MATLABCentral\44124\Aircraft_Power_Network_R16a\Libraries\Battery\lead_acid_battery_estim.slx</t>
  </si>
  <si>
    <t xml:space="preserve">C:\tmp\obfmodels\o2688.slx</t>
  </si>
  <si>
    <t xml:space="preserve">Mon Mar 07 22:22:06 2016</t>
  </si>
  <si>
    <t xml:space="preserve">C:\work\data\SLNET\SLNET_MATLABCentral\44124\Aircraft_Power_Network_R16a\Supporting_Models\ACGen_Cycloconverter.slx</t>
  </si>
  <si>
    <t xml:space="preserve">C:\tmp\obfmodels\o2689.slx</t>
  </si>
  <si>
    <t xml:space="preserve">Wed Feb 17 23:38:52 2016</t>
  </si>
  <si>
    <t xml:space="preserve">C:\work\data\SLNET\SLNET_MATLABCentral\44124\Aircraft_Power_Network_R16a\Supporting_Models\ACGen_DCLink.slx</t>
  </si>
  <si>
    <t xml:space="preserve">C:\tmp\obfmodels\o2690.slx</t>
  </si>
  <si>
    <t xml:space="preserve">Wed Feb 17 23:38:56 2016</t>
  </si>
  <si>
    <t xml:space="preserve">C:\work\data\SLNET\SLNET_MATLABCentral\44124\Aircraft_Power_Network_R16a\Supporting_Models\PS_Simulation_Modes.slx</t>
  </si>
  <si>
    <t xml:space="preserve">C:\tmp\obfmodels\o2691.slx</t>
  </si>
  <si>
    <t xml:space="preserve">Wed Feb 17 23:38:59 2016</t>
  </si>
  <si>
    <t xml:space="preserve">C:\work\data\SLNET\SLNET_MATLABCentral\44124\Aircraft_Power_Network_R16a\Supporting_Models\Synch_Machine_Simple.slx</t>
  </si>
  <si>
    <t xml:space="preserve">C:\tmp\obfmodels\o2692.slx</t>
  </si>
  <si>
    <t xml:space="preserve">Wed Feb 17 23:39:02 2016</t>
  </si>
  <si>
    <t xml:space="preserve">C:\work\data\SLNET\SLNET_MATLABCentral\44124\Aircraft_Power_Network_R16a\Supporting_Models\sim_modes_data.slx</t>
  </si>
  <si>
    <t xml:space="preserve">C:\tmp\obfmodels\o2693.slx</t>
  </si>
  <si>
    <t xml:space="preserve">Wed Feb 17 23:39:04 2016</t>
  </si>
  <si>
    <t xml:space="preserve">C:\work\data\SLNET\SLNET_MATLABCentral\44124\Aircraft_Power_Network_R16a\Supporting_Models\temp_ACGen_DCLink.slx</t>
  </si>
  <si>
    <t xml:space="preserve">C:\tmp\obfmodels\o2694.slx</t>
  </si>
  <si>
    <t xml:space="preserve">Wed Feb 17 23:39:08 2016</t>
  </si>
  <si>
    <t xml:space="preserve">C:\work\data\SLNET\SLNET_MATLABCentral\44124\Aircraft_Power_Network_R16a\Supporting_Models\Generate_FC\Filter_PQ_Data.slx</t>
  </si>
  <si>
    <t xml:space="preserve">C:\tmp\obfmodels\o2695.slx</t>
  </si>
  <si>
    <t xml:space="preserve">Wed Feb 17 23:39:10 2016</t>
  </si>
  <si>
    <t xml:space="preserve">C:\work\data\SLNET\SLNET_MATLABCentral\44124\Aircraft_Power_Network_R16a\Supporting_Models\Generate_FC\From_Workspace_To_Demux.slx</t>
  </si>
  <si>
    <t xml:space="preserve">C:\tmp\obfmodels\o2696.slx</t>
  </si>
  <si>
    <t xml:space="preserve">Wed Feb 17 23:39:12 2016</t>
  </si>
  <si>
    <t xml:space="preserve">C:\work\data\SLNET\SLNET_MATLABCentral\44124\Aircraft_Power_Network_R16a\Supporting_Models\Generate_FC\Pulse_Creator.slx</t>
  </si>
  <si>
    <t xml:space="preserve">C:\tmp\obfmodels\o2697.slx</t>
  </si>
  <si>
    <t xml:space="preserve">Wed Feb 17 23:39:14 2016</t>
  </si>
  <si>
    <t xml:space="preserve">C:\work\data\SLNET\SLNET_MATLABCentral\44124\Aircraft_Power_Network_R16a\Supporting_Models\Generate_FC\Signal_Builder_To_Workspace.slx</t>
  </si>
  <si>
    <t xml:space="preserve">C:\tmp\obfmodels\o2698.slx</t>
  </si>
  <si>
    <t xml:space="preserve">Wed Feb 17 23:39:16 2016</t>
  </si>
  <si>
    <t xml:space="preserve">C:\work\data\SLNET\SLNET_MATLABCentral\44124\Aircraft_Power_Network_R16a\Supporting_Models\Generate_FC\Signal_Builder_To_Workspace_LONG.slx</t>
  </si>
  <si>
    <t xml:space="preserve">C:\tmp\obfmodels\o2699.slx</t>
  </si>
  <si>
    <t xml:space="preserve">Wed Feb 17 23:39:17 2016</t>
  </si>
  <si>
    <t xml:space="preserve">C:\work\data\SLNET\SLNET_MATLABCentral\44124\Aircraft_Power_Network_R16a\Supporting_Models\Screenshots\Cyclo_PhA_PowerElectronics_IMAGE.slx</t>
  </si>
  <si>
    <t xml:space="preserve">C:\tmp\obfmodels\o2700.slx</t>
  </si>
  <si>
    <t xml:space="preserve">Wed Feb 17 23:39:19 2016</t>
  </si>
  <si>
    <t xml:space="preserve">C:\work\data\SLNET\SLNET_MATLABCentral\44124\Aircraft_Power_Network_R17a\Aircraft_Power_Network.slx</t>
  </si>
  <si>
    <t xml:space="preserve">C:\tmp\obfmodels\o2701.slx</t>
  </si>
  <si>
    <t xml:space="preserve">Mon Mar 13 16:52:13 2017</t>
  </si>
  <si>
    <t xml:space="preserve">C:\work\data\SLNET\SLNET_MATLABCentral\44124\Aircraft_Power_Network_R17a\Libraries\Actuator_AC_Lib.slx</t>
  </si>
  <si>
    <t xml:space="preserve">C:\tmp\obfmodels\o2702.slx</t>
  </si>
  <si>
    <t xml:space="preserve">Mon Mar 13 16:51:35 2017</t>
  </si>
  <si>
    <t xml:space="preserve">C:\work\data\SLNET\SLNET_MATLABCentral\44124\Aircraft_Power_Network_R17a\Libraries\DC_Loads_Lib.slx</t>
  </si>
  <si>
    <t xml:space="preserve">C:\tmp\obfmodels\o2703.slx</t>
  </si>
  <si>
    <t xml:space="preserve">Wed Feb 01 23:07:25 2017</t>
  </si>
  <si>
    <t xml:space="preserve">C:\work\data\SLNET\SLNET_MATLABCentral\44124\Aircraft_Power_Network_R17a\Libraries\Distribution_Lib.slx</t>
  </si>
  <si>
    <t xml:space="preserve">C:\tmp\obfmodels\o2704.slx</t>
  </si>
  <si>
    <t xml:space="preserve">Wed Feb 01 23:07:30 2017</t>
  </si>
  <si>
    <t xml:space="preserve">C:\work\data\SLNET\SLNET_MATLABCentral\44124\Aircraft_Power_Network_R17a\Libraries\Generator_Lib.slx</t>
  </si>
  <si>
    <t xml:space="preserve">C:\tmp\obfmodels\o2705.slx</t>
  </si>
  <si>
    <t xml:space="preserve">Mon Mar 13 16:44:19 2017</t>
  </si>
  <si>
    <t xml:space="preserve">C:\work\data\SLNET\SLNET_MATLABCentral\44124\Aircraft_Power_Network_R17a\Libraries\Lamp_Lib.slx</t>
  </si>
  <si>
    <t xml:space="preserve">C:\tmp\obfmodels\o2706.slx</t>
  </si>
  <si>
    <t xml:space="preserve">Wed Feb 01 23:07:40 2017</t>
  </si>
  <si>
    <t xml:space="preserve">C:\work\data\SLNET\SLNET_MATLABCentral\44124\Aircraft_Power_Network_R17a\Libraries\Power_Calc_Lib.slx</t>
  </si>
  <si>
    <t xml:space="preserve">C:\tmp\obfmodels\o2707.slx</t>
  </si>
  <si>
    <t xml:space="preserve">Wed Feb 01 23:07:42 2017</t>
  </si>
  <si>
    <t xml:space="preserve">C:\work\data\SLNET\SLNET_MATLABCentral\44124\Aircraft_Power_Network_R17a\Libraries\Pump_Lib.slx</t>
  </si>
  <si>
    <t xml:space="preserve">C:\tmp\obfmodels\o2708.slx</t>
  </si>
  <si>
    <t xml:space="preserve">Wed Feb 01 23:07:44 2017</t>
  </si>
  <si>
    <t xml:space="preserve">C:\work\data\SLNET\SLNET_MATLABCentral\44124\Aircraft_Power_Network_R17a\Libraries\Battery\APN_Battery_Lib.slx</t>
  </si>
  <si>
    <t xml:space="preserve">C:\tmp\obfmodels\o2709.slx</t>
  </si>
  <si>
    <t xml:space="preserve">Wed Feb 01 23:07:47 2017</t>
  </si>
  <si>
    <t xml:space="preserve">C:\work\data\SLNET\SLNET_MATLABCentral\44124\Aircraft_Power_Network_R17a\Libraries\Battery\lead_acid_battery_estim.slx</t>
  </si>
  <si>
    <t xml:space="preserve">C:\tmp\obfmodels\o2710.slx</t>
  </si>
  <si>
    <t xml:space="preserve">Wed Feb 01 23:07:51 2017</t>
  </si>
  <si>
    <t xml:space="preserve">C:\work\data\SLNET\SLNET_MATLABCentral\44124\Aircraft_Power_Network_R17a\Supporting_Models\ACGen_Cycloconverter.slx</t>
  </si>
  <si>
    <t xml:space="preserve">C:\tmp\obfmodels\o2711.slx</t>
  </si>
  <si>
    <t xml:space="preserve">Wed Feb 01 23:07:58 2017</t>
  </si>
  <si>
    <t xml:space="preserve">C:\work\data\SLNET\SLNET_MATLABCentral\44124\Aircraft_Power_Network_R17a\Supporting_Models\ACGen_DCLink.slx</t>
  </si>
  <si>
    <t xml:space="preserve">C:\tmp\obfmodels\o2712.slx</t>
  </si>
  <si>
    <t xml:space="preserve">Wed Feb 01 23:08:02 2017</t>
  </si>
  <si>
    <t xml:space="preserve">C:\work\data\SLNET\SLNET_MATLABCentral\44124\Aircraft_Power_Network_R17a\Supporting_Models\PS_Simulation_Modes.slx</t>
  </si>
  <si>
    <t xml:space="preserve">C:\tmp\obfmodels\o2713.slx</t>
  </si>
  <si>
    <t xml:space="preserve">Wed Feb 01 23:08:05 2017</t>
  </si>
  <si>
    <t xml:space="preserve">C:\work\data\SLNET\SLNET_MATLABCentral\44124\Aircraft_Power_Network_R17a\Supporting_Models\Synch_Machine_Simple.slx</t>
  </si>
  <si>
    <t xml:space="preserve">C:\tmp\obfmodels\o2714.slx</t>
  </si>
  <si>
    <t xml:space="preserve">Wed Feb 01 23:08:08 2017</t>
  </si>
  <si>
    <t xml:space="preserve">C:\work\data\SLNET\SLNET_MATLABCentral\44124\Aircraft_Power_Network_R17a\Supporting_Models\sim_modes_data.slx</t>
  </si>
  <si>
    <t xml:space="preserve">C:\tmp\obfmodels\o2715.slx</t>
  </si>
  <si>
    <t xml:space="preserve">Wed Feb 01 23:08:10 2017</t>
  </si>
  <si>
    <t xml:space="preserve">C:\work\data\SLNET\SLNET_MATLABCentral\44124\Aircraft_Power_Network_R17a\Supporting_Models\temp_ACGen_DCLink.slx</t>
  </si>
  <si>
    <t xml:space="preserve">C:\tmp\obfmodels\o2716.slx</t>
  </si>
  <si>
    <t xml:space="preserve">Wed Feb 01 23:08:14 2017</t>
  </si>
  <si>
    <t xml:space="preserve">C:\work\data\SLNET\SLNET_MATLABCentral\44124\Aircraft_Power_Network_R17a\Supporting_Models\Generate_FC\Filter_PQ_Data.slx</t>
  </si>
  <si>
    <t xml:space="preserve">C:\tmp\obfmodels\o2717.slx</t>
  </si>
  <si>
    <t xml:space="preserve">Wed Feb 01 23:08:17 2017</t>
  </si>
  <si>
    <t xml:space="preserve">C:\work\data\SLNET\SLNET_MATLABCentral\44124\Aircraft_Power_Network_R17a\Supporting_Models\Generate_FC\From_Workspace_To_Demux.slx</t>
  </si>
  <si>
    <t xml:space="preserve">C:\tmp\obfmodels\o2718.slx</t>
  </si>
  <si>
    <t xml:space="preserve">Wed Feb 01 23:08:19 2017</t>
  </si>
  <si>
    <t xml:space="preserve">C:\work\data\SLNET\SLNET_MATLABCentral\44124\Aircraft_Power_Network_R17a\Supporting_Models\Generate_FC\Pulse_Creator.slx</t>
  </si>
  <si>
    <t xml:space="preserve">C:\tmp\obfmodels\o2719.slx</t>
  </si>
  <si>
    <t xml:space="preserve">Wed Feb 01 23:08:21 2017</t>
  </si>
  <si>
    <t xml:space="preserve">C:\work\data\SLNET\SLNET_MATLABCentral\44124\Aircraft_Power_Network_R17a\Supporting_Models\Generate_FC\Signal_Builder_To_Workspace.slx</t>
  </si>
  <si>
    <t xml:space="preserve">C:\tmp\obfmodels\o2720.slx</t>
  </si>
  <si>
    <t xml:space="preserve">Wed Feb 01 23:08:22 2017</t>
  </si>
  <si>
    <t xml:space="preserve">C:\work\data\SLNET\SLNET_MATLABCentral\44124\Aircraft_Power_Network_R17a\Supporting_Models\Generate_FC\Signal_Builder_To_Workspace_LONG.slx</t>
  </si>
  <si>
    <t xml:space="preserve">C:\tmp\obfmodels\o2721.slx</t>
  </si>
  <si>
    <t xml:space="preserve">Wed Feb 01 23:08:24 2017</t>
  </si>
  <si>
    <t xml:space="preserve">C:\work\data\SLNET\SLNET_MATLABCentral\44124\Aircraft_Power_Network_R17a\Supporting_Models\Screenshots\Cyclo_PhA_PowerElectronics_IMAGE.slx</t>
  </si>
  <si>
    <t xml:space="preserve">C:\tmp\obfmodels\o2722.slx</t>
  </si>
  <si>
    <t xml:space="preserve">Wed Feb 01 23:08:26 2017</t>
  </si>
  <si>
    <t xml:space="preserve">C:\work\data\SLNET\SLNET_MATLABCentral\44124\Aircraft_Power_Network_R17b\Aircraft_Power_Network.slx</t>
  </si>
  <si>
    <t xml:space="preserve">C:\tmp\obfmodels\o2723.slx</t>
  </si>
  <si>
    <t xml:space="preserve">Fri Sep 01 17:40:39 2017</t>
  </si>
  <si>
    <t xml:space="preserve">C:\work\data\SLNET\SLNET_MATLABCentral\44124\Aircraft_Power_Network_R17b\Libraries\Actuator_AC_Lib.slx</t>
  </si>
  <si>
    <t xml:space="preserve">C:\tmp\obfmodels\o2724.slx</t>
  </si>
  <si>
    <t xml:space="preserve">Fri Sep 01 17:35:20 2017</t>
  </si>
  <si>
    <t xml:space="preserve">C:\work\data\SLNET\SLNET_MATLABCentral\44124\Aircraft_Power_Network_R17b\Libraries\DC_Loads_Lib.slx</t>
  </si>
  <si>
    <t xml:space="preserve">C:\tmp\obfmodels\o2725.slx</t>
  </si>
  <si>
    <t xml:space="preserve">Fri Sep 01 17:35:31 2017</t>
  </si>
  <si>
    <t xml:space="preserve">C:\work\data\SLNET\SLNET_MATLABCentral\44124\Aircraft_Power_Network_R17b\Libraries\Distribution_Lib.slx</t>
  </si>
  <si>
    <t xml:space="preserve">C:\tmp\obfmodels\o2726.slx</t>
  </si>
  <si>
    <t xml:space="preserve">Fri Sep 01 17:35:36 2017</t>
  </si>
  <si>
    <t xml:space="preserve">C:\work\data\SLNET\SLNET_MATLABCentral\44124\Aircraft_Power_Network_R17b\Libraries\Generator_Lib.slx</t>
  </si>
  <si>
    <t xml:space="preserve">C:\tmp\obfmodels\o2727.slx</t>
  </si>
  <si>
    <t xml:space="preserve">Fri Sep 01 17:35:44 2017</t>
  </si>
  <si>
    <t xml:space="preserve">C:\work\data\SLNET\SLNET_MATLABCentral\44124\Aircraft_Power_Network_R17b\Libraries\Lamp_Lib.slx</t>
  </si>
  <si>
    <t xml:space="preserve">C:\tmp\obfmodels\o2728.slx</t>
  </si>
  <si>
    <t xml:space="preserve">Fri Sep 01 17:35:47 2017</t>
  </si>
  <si>
    <t xml:space="preserve">C:\work\data\SLNET\SLNET_MATLABCentral\44124\Aircraft_Power_Network_R17b\Libraries\Power_Calc_Lib.slx</t>
  </si>
  <si>
    <t xml:space="preserve">C:\tmp\obfmodels\o2729.slx</t>
  </si>
  <si>
    <t xml:space="preserve">Fri Sep 01 17:35:49 2017</t>
  </si>
  <si>
    <t xml:space="preserve">C:\work\data\SLNET\SLNET_MATLABCentral\44124\Aircraft_Power_Network_R17b\Libraries\Pump_Lib.slx</t>
  </si>
  <si>
    <t xml:space="preserve">C:\tmp\obfmodels\o2730.slx</t>
  </si>
  <si>
    <t xml:space="preserve">Fri Sep 01 17:35:51 2017</t>
  </si>
  <si>
    <t xml:space="preserve">C:\work\data\SLNET\SLNET_MATLABCentral\44124\Aircraft_Power_Network_R17b\Libraries\Battery\APN_Battery_Lib.slx</t>
  </si>
  <si>
    <t xml:space="preserve">C:\tmp\obfmodels\o2731.slx</t>
  </si>
  <si>
    <t xml:space="preserve">Fri Sep 01 17:35:54 2017</t>
  </si>
  <si>
    <t xml:space="preserve">C:\work\data\SLNET\SLNET_MATLABCentral\44124\Aircraft_Power_Network_R17b\Libraries\Battery\lead_acid_battery_estim.slx</t>
  </si>
  <si>
    <t xml:space="preserve">C:\tmp\obfmodels\o2732.slx</t>
  </si>
  <si>
    <t xml:space="preserve">Fri Sep 01 17:36:13 2017</t>
  </si>
  <si>
    <t xml:space="preserve">C:\work\data\SLNET\SLNET_MATLABCentral\44124\Aircraft_Power_Network_R17b\Supporting_Models\ACGen_Cycloconverter.slx</t>
  </si>
  <si>
    <t xml:space="preserve">C:\tmp\obfmodels\o2733.slx</t>
  </si>
  <si>
    <t xml:space="preserve">Fri Sep 01 17:36:20 2017</t>
  </si>
  <si>
    <t xml:space="preserve">C:\work\data\SLNET\SLNET_MATLABCentral\44124\Aircraft_Power_Network_R17b\Supporting_Models\ACGen_DCLink.slx</t>
  </si>
  <si>
    <t xml:space="preserve">C:\tmp\obfmodels\o2734.slx</t>
  </si>
  <si>
    <t xml:space="preserve">Fri Sep 01 17:36:25 2017</t>
  </si>
  <si>
    <t xml:space="preserve">C:\work\data\SLNET\SLNET_MATLABCentral\44124\Aircraft_Power_Network_R17b\Supporting_Models\PS_Simulation_Modes.slx</t>
  </si>
  <si>
    <t xml:space="preserve">C:\tmp\obfmodels\o2735.slx</t>
  </si>
  <si>
    <t xml:space="preserve">Fri Sep 01 17:36:28 2017</t>
  </si>
  <si>
    <t xml:space="preserve">C:\work\data\SLNET\SLNET_MATLABCentral\44124\Aircraft_Power_Network_R17b\Supporting_Models\Synch_Machine_Simple.slx</t>
  </si>
  <si>
    <t xml:space="preserve">C:\tmp\obfmodels\o2736.slx</t>
  </si>
  <si>
    <t xml:space="preserve">Fri Sep 01 17:36:31 2017</t>
  </si>
  <si>
    <t xml:space="preserve">C:\work\data\SLNET\SLNET_MATLABCentral\44124\Aircraft_Power_Network_R17b\Supporting_Models\sim_modes_data.slx</t>
  </si>
  <si>
    <t xml:space="preserve">C:\tmp\obfmodels\o2737.slx</t>
  </si>
  <si>
    <t xml:space="preserve">Fri Sep 01 17:36:34 2017</t>
  </si>
  <si>
    <t xml:space="preserve">C:\work\data\SLNET\SLNET_MATLABCentral\44124\Aircraft_Power_Network_R17b\Supporting_Models\temp_ACGen_DCLink.slx</t>
  </si>
  <si>
    <t xml:space="preserve">C:\tmp\obfmodels\o2738.slx</t>
  </si>
  <si>
    <t xml:space="preserve">Fri Sep 01 17:36:37 2017</t>
  </si>
  <si>
    <t xml:space="preserve">C:\work\data\SLNET\SLNET_MATLABCentral\44124\Aircraft_Power_Network_R17b\Supporting_Models\Generate_FC\Filter_PQ_Data.slx</t>
  </si>
  <si>
    <t xml:space="preserve">C:\tmp\obfmodels\o2739.slx</t>
  </si>
  <si>
    <t xml:space="preserve">Fri Sep 01 17:36:40 2017</t>
  </si>
  <si>
    <t xml:space="preserve">C:\work\data\SLNET\SLNET_MATLABCentral\44124\Aircraft_Power_Network_R17b\Supporting_Models\Generate_FC\From_Workspace_To_Demux.slx</t>
  </si>
  <si>
    <t xml:space="preserve">C:\tmp\obfmodels\o2740.slx</t>
  </si>
  <si>
    <t xml:space="preserve">Fri Sep 01 17:36:42 2017</t>
  </si>
  <si>
    <t xml:space="preserve">C:\work\data\SLNET\SLNET_MATLABCentral\44124\Aircraft_Power_Network_R17b\Supporting_Models\Generate_FC\Pulse_Creator.slx</t>
  </si>
  <si>
    <t xml:space="preserve">C:\tmp\obfmodels\o2741.slx</t>
  </si>
  <si>
    <t xml:space="preserve">Fri Sep 01 17:36:44 2017</t>
  </si>
  <si>
    <t xml:space="preserve">C:\work\data\SLNET\SLNET_MATLABCentral\44124\Aircraft_Power_Network_R17b\Supporting_Models\Generate_FC\Signal_Builder_To_Workspace.slx</t>
  </si>
  <si>
    <t xml:space="preserve">C:\tmp\obfmodels\o2742.slx</t>
  </si>
  <si>
    <t xml:space="preserve">Fri Sep 01 17:36:46 2017</t>
  </si>
  <si>
    <t xml:space="preserve">C:\work\data\SLNET\SLNET_MATLABCentral\44124\Aircraft_Power_Network_R17b\Supporting_Models\Generate_FC\Signal_Builder_To_Workspace_LONG.slx</t>
  </si>
  <si>
    <t xml:space="preserve">C:\tmp\obfmodels\o2743.slx</t>
  </si>
  <si>
    <t xml:space="preserve">Fri Sep 01 17:36:48 2017</t>
  </si>
  <si>
    <t xml:space="preserve">C:\work\data\SLNET\SLNET_MATLABCentral\44124\Aircraft_Power_Network_R17b\Supporting_Models\Screenshots\Cyclo_PhA_PowerElectronics_IMAGE.slx</t>
  </si>
  <si>
    <t xml:space="preserve">C:\tmp\obfmodels\o2744.slx</t>
  </si>
  <si>
    <t xml:space="preserve">Fri Sep 01 17:36:49 2017</t>
  </si>
  <si>
    <t xml:space="preserve">C:\work\data\SLNET\SLNET_MATLABCentral\44124\Aircraft_Power_Network_R18a\Aircraft_Power_Network.slx</t>
  </si>
  <si>
    <t xml:space="preserve">C:\tmp\obfmodels\o2745.slx</t>
  </si>
  <si>
    <t xml:space="preserve">Fri Feb 09 18:30:45 2018</t>
  </si>
  <si>
    <t xml:space="preserve">C:\work\data\SLNET\SLNET_MATLABCentral\44124\Aircraft_Power_Network_R18a\Libraries\Actuator_AC_Lib.slx</t>
  </si>
  <si>
    <t xml:space="preserve">C:\tmp\obfmodels\o2746.slx</t>
  </si>
  <si>
    <t xml:space="preserve">Fri Feb 09 18:26:53 2018</t>
  </si>
  <si>
    <t xml:space="preserve">C:\work\data\SLNET\SLNET_MATLABCentral\44124\Aircraft_Power_Network_R18a\Libraries\DC_Loads_Lib.slx</t>
  </si>
  <si>
    <t xml:space="preserve">C:\tmp\obfmodels\o2747.slx</t>
  </si>
  <si>
    <t xml:space="preserve">Fri Feb 09 18:27:14 2018</t>
  </si>
  <si>
    <t xml:space="preserve">C:\work\data\SLNET\SLNET_MATLABCentral\44124\Aircraft_Power_Network_R18a\Libraries\Distribution_Lib.slx</t>
  </si>
  <si>
    <t xml:space="preserve">C:\tmp\obfmodels\o2748.slx</t>
  </si>
  <si>
    <t xml:space="preserve">Fri Feb 09 18:27:29 2018</t>
  </si>
  <si>
    <t xml:space="preserve">C:\work\data\SLNET\SLNET_MATLABCentral\44124\Aircraft_Power_Network_R18a\Libraries\Generator_Lib.slx</t>
  </si>
  <si>
    <t xml:space="preserve">C:\tmp\obfmodels\o2749.slx</t>
  </si>
  <si>
    <t xml:space="preserve">Fri Feb 09 18:27:49 2018</t>
  </si>
  <si>
    <t xml:space="preserve">C:\work\data\SLNET\SLNET_MATLABCentral\44124\Aircraft_Power_Network_R18a\Libraries\Lamp_Lib.slx</t>
  </si>
  <si>
    <t xml:space="preserve">C:\tmp\obfmodels\o2750.slx</t>
  </si>
  <si>
    <t xml:space="preserve">Fri Feb 09 18:27:58 2018</t>
  </si>
  <si>
    <t xml:space="preserve">C:\work\data\SLNET\SLNET_MATLABCentral\44124\Aircraft_Power_Network_R18a\Libraries\Power_Calc_Lib.slx</t>
  </si>
  <si>
    <t xml:space="preserve">C:\tmp\obfmodels\o2751.slx</t>
  </si>
  <si>
    <t xml:space="preserve">Fri Feb 09 18:28:00 2018</t>
  </si>
  <si>
    <t xml:space="preserve">C:\work\data\SLNET\SLNET_MATLABCentral\44124\Aircraft_Power_Network_R18a\Libraries\Pump_Lib.slx</t>
  </si>
  <si>
    <t xml:space="preserve">C:\tmp\obfmodels\o2752.slx</t>
  </si>
  <si>
    <t xml:space="preserve">Fri Feb 09 18:28:03 2018</t>
  </si>
  <si>
    <t xml:space="preserve">C:\work\data\SLNET\SLNET_MATLABCentral\44124\Aircraft_Power_Network_R18a\Libraries\Battery\APN_Battery_Lib.slx</t>
  </si>
  <si>
    <t xml:space="preserve">C:\tmp\obfmodels\o2753.slx</t>
  </si>
  <si>
    <t xml:space="preserve">Fri Feb 09 18:28:06 2018</t>
  </si>
  <si>
    <t xml:space="preserve">C:\work\data\SLNET\SLNET_MATLABCentral\44124\Aircraft_Power_Network_R18a\Libraries\Battery\lead_acid_battery_estim.slx</t>
  </si>
  <si>
    <t xml:space="preserve">C:\tmp\obfmodels\o2754.slx</t>
  </si>
  <si>
    <t xml:space="preserve">Fri Feb 09 18:28:17 2018</t>
  </si>
  <si>
    <t xml:space="preserve">C:\work\data\SLNET\SLNET_MATLABCentral\44124\Aircraft_Power_Network_R18a\Supporting_Models\ACGen_Cycloconverter.slx</t>
  </si>
  <si>
    <t xml:space="preserve">C:\tmp\obfmodels\o2755.slx</t>
  </si>
  <si>
    <t xml:space="preserve">Fri Feb 09 18:28:38 2018</t>
  </si>
  <si>
    <t xml:space="preserve">C:\work\data\SLNET\SLNET_MATLABCentral\44124\Aircraft_Power_Network_R18a\Supporting_Models\ACGen_DCLink.slx</t>
  </si>
  <si>
    <t xml:space="preserve">C:\tmp\obfmodels\o2756.slx</t>
  </si>
  <si>
    <t xml:space="preserve">Fri Feb 09 18:28:49 2018</t>
  </si>
  <si>
    <t xml:space="preserve">C:\work\data\SLNET\SLNET_MATLABCentral\44124\Aircraft_Power_Network_R18a\Supporting_Models\PS_Simulation_Modes.slx</t>
  </si>
  <si>
    <t xml:space="preserve">C:\tmp\obfmodels\o2757.slx</t>
  </si>
  <si>
    <t xml:space="preserve">Fri Feb 09 18:29:00 2018</t>
  </si>
  <si>
    <t xml:space="preserve">C:\work\data\SLNET\SLNET_MATLABCentral\44124\Aircraft_Power_Network_R18a\Supporting_Models\Synch_Machine_Simple.slx</t>
  </si>
  <si>
    <t xml:space="preserve">C:\tmp\obfmodels\o2758.slx</t>
  </si>
  <si>
    <t xml:space="preserve">Fri Feb 09 18:29:10 2018</t>
  </si>
  <si>
    <t xml:space="preserve">C:\work\data\SLNET\SLNET_MATLABCentral\44124\Aircraft_Power_Network_R18a\Supporting_Models\sim_modes_data.slx</t>
  </si>
  <si>
    <t xml:space="preserve">C:\tmp\obfmodels\o2759.slx</t>
  </si>
  <si>
    <t xml:space="preserve">Fri Feb 09 18:29:18 2018</t>
  </si>
  <si>
    <t xml:space="preserve">C:\work\data\SLNET\SLNET_MATLABCentral\44124\Aircraft_Power_Network_R18a\Supporting_Models\temp_ACGen_DCLink.slx</t>
  </si>
  <si>
    <t xml:space="preserve">C:\tmp\obfmodels\o2760.slx</t>
  </si>
  <si>
    <t xml:space="preserve">Fri Feb 09 18:29:32 2018</t>
  </si>
  <si>
    <t xml:space="preserve">C:\work\data\SLNET\SLNET_MATLABCentral\44124\Aircraft_Power_Network_R18a\Supporting_Models\Generate_FC\Filter_PQ_Data.slx</t>
  </si>
  <si>
    <t xml:space="preserve">C:\tmp\obfmodels\o2761.slx</t>
  </si>
  <si>
    <t xml:space="preserve">Fri Feb 09 18:29:42 2018</t>
  </si>
  <si>
    <t xml:space="preserve">C:\work\data\SLNET\SLNET_MATLABCentral\44124\Aircraft_Power_Network_R18a\Supporting_Models\Generate_FC\From_Workspace_To_Demux.slx</t>
  </si>
  <si>
    <t xml:space="preserve">C:\tmp\obfmodels\o2762.slx</t>
  </si>
  <si>
    <t xml:space="preserve">Fri Feb 09 18:29:50 2018</t>
  </si>
  <si>
    <t xml:space="preserve">C:\work\data\SLNET\SLNET_MATLABCentral\44124\Aircraft_Power_Network_R18a\Supporting_Models\Generate_FC\Pulse_Creator.slx</t>
  </si>
  <si>
    <t xml:space="preserve">C:\tmp\obfmodels\o2763.slx</t>
  </si>
  <si>
    <t xml:space="preserve">Fri Feb 09 18:29:59 2018</t>
  </si>
  <si>
    <t xml:space="preserve">C:\work\data\SLNET\SLNET_MATLABCentral\44124\Aircraft_Power_Network_R18a\Supporting_Models\Generate_FC\Signal_Builder_To_Workspace.slx</t>
  </si>
  <si>
    <t xml:space="preserve">C:\tmp\obfmodels\o2764.slx</t>
  </si>
  <si>
    <t xml:space="preserve">Fri Feb 09 18:30:07 2018</t>
  </si>
  <si>
    <t xml:space="preserve">C:\work\data\SLNET\SLNET_MATLABCentral\44124\Aircraft_Power_Network_R18a\Supporting_Models\Generate_FC\Signal_Builder_To_Workspace_LONG.slx</t>
  </si>
  <si>
    <t xml:space="preserve">C:\tmp\obfmodels\o2765.slx</t>
  </si>
  <si>
    <t xml:space="preserve">Fri Feb 09 18:30:15 2018</t>
  </si>
  <si>
    <t xml:space="preserve">C:\work\data\SLNET\SLNET_MATLABCentral\44124\Aircraft_Power_Network_R18a\Supporting_Models\Screenshots\Cyclo_PhA_PowerElectronics_IMAGE.slx</t>
  </si>
  <si>
    <t xml:space="preserve">C:\tmp\obfmodels\o2766.slx</t>
  </si>
  <si>
    <t xml:space="preserve">Fri Feb 09 18:30:24 2018</t>
  </si>
  <si>
    <t xml:space="preserve">C:\work\data\SLNET\SLNET_MATLABCentral\44124\Aircraft_Power_Network_R18b\Aircraft_Power_Network.slx</t>
  </si>
  <si>
    <t xml:space="preserve">C:\tmp\obfmodels\o2767.slx</t>
  </si>
  <si>
    <t xml:space="preserve">Mon Aug 27 13:55:59 2018</t>
  </si>
  <si>
    <t xml:space="preserve">C:\work\data\SLNET\SLNET_MATLABCentral\44124\Aircraft_Power_Network_R18b\Libraries\Actuator_AC_Lib.slx</t>
  </si>
  <si>
    <t xml:space="preserve">C:\tmp\obfmodels\o2768.slx</t>
  </si>
  <si>
    <t xml:space="preserve">Mon Aug 27 13:51:37 2018</t>
  </si>
  <si>
    <t xml:space="preserve">C:\work\data\SLNET\SLNET_MATLABCentral\44124\Aircraft_Power_Network_R18b\Libraries\DC_Loads_Lib.slx</t>
  </si>
  <si>
    <t xml:space="preserve">C:\tmp\obfmodels\o2769.slx</t>
  </si>
  <si>
    <t xml:space="preserve">Mon Aug 27 13:51:54 2018</t>
  </si>
  <si>
    <t xml:space="preserve">C:\work\data\SLNET\SLNET_MATLABCentral\44124\Aircraft_Power_Network_R18b\Libraries\Distribution_Lib.slx</t>
  </si>
  <si>
    <t xml:space="preserve">C:\tmp\obfmodels\o2770.slx</t>
  </si>
  <si>
    <t xml:space="preserve">Mon Aug 27 13:52:08 2018</t>
  </si>
  <si>
    <t xml:space="preserve">C:\work\data\SLNET\SLNET_MATLABCentral\44124\Aircraft_Power_Network_R18b\Libraries\Generator_Lib.slx</t>
  </si>
  <si>
    <t xml:space="preserve">C:\tmp\obfmodels\o2771.slx</t>
  </si>
  <si>
    <t xml:space="preserve">Mon Aug 27 13:52:26 2018</t>
  </si>
  <si>
    <t xml:space="preserve">C:\work\data\SLNET\SLNET_MATLABCentral\44124\Aircraft_Power_Network_R18b\Libraries\Lamp_Lib.slx</t>
  </si>
  <si>
    <t xml:space="preserve">C:\tmp\obfmodels\o2772.slx</t>
  </si>
  <si>
    <t xml:space="preserve">Mon Aug 27 13:52:37 2018</t>
  </si>
  <si>
    <t xml:space="preserve">C:\work\data\SLNET\SLNET_MATLABCentral\44124\Aircraft_Power_Network_R18b\Libraries\Power_Calc_Lib.slx</t>
  </si>
  <si>
    <t xml:space="preserve">C:\tmp\obfmodels\o2773.slx</t>
  </si>
  <si>
    <t xml:space="preserve">Mon Aug 27 13:52:46 2018</t>
  </si>
  <si>
    <t xml:space="preserve">C:\work\data\SLNET\SLNET_MATLABCentral\44124\Aircraft_Power_Network_R18b\Libraries\Pump_Lib.slx</t>
  </si>
  <si>
    <t xml:space="preserve">C:\tmp\obfmodels\o2774.slx</t>
  </si>
  <si>
    <t xml:space="preserve">Mon Aug 27 13:52:56 2018</t>
  </si>
  <si>
    <t xml:space="preserve">C:\work\data\SLNET\SLNET_MATLABCentral\44124\Aircraft_Power_Network_R18b\Libraries\Battery\APN_Battery_Lib.slx</t>
  </si>
  <si>
    <t xml:space="preserve">C:\tmp\obfmodels\o2775.slx</t>
  </si>
  <si>
    <t xml:space="preserve">Mon Aug 27 13:53:06 2018</t>
  </si>
  <si>
    <t xml:space="preserve">C:\work\data\SLNET\SLNET_MATLABCentral\44124\Aircraft_Power_Network_R18b\Libraries\Battery\lead_acid_battery_estim.slx</t>
  </si>
  <si>
    <t xml:space="preserve">C:\tmp\obfmodels\o2776.slx</t>
  </si>
  <si>
    <t xml:space="preserve">Mon Aug 27 13:53:28 2018</t>
  </si>
  <si>
    <t xml:space="preserve">C:\work\data\SLNET\SLNET_MATLABCentral\44124\Aircraft_Power_Network_R18b\Supporting_Models\ACGen_Cycloconverter.slx</t>
  </si>
  <si>
    <t xml:space="preserve">C:\tmp\obfmodels\o2777.slx</t>
  </si>
  <si>
    <t xml:space="preserve">Mon Aug 27 13:53:44 2018</t>
  </si>
  <si>
    <t xml:space="preserve">C:\work\data\SLNET\SLNET_MATLABCentral\44124\Aircraft_Power_Network_R18b\Supporting_Models\ACGen_DCLink.slx</t>
  </si>
  <si>
    <t xml:space="preserve">C:\tmp\obfmodels\o2778.slx</t>
  </si>
  <si>
    <t xml:space="preserve">Mon Aug 27 13:53:57 2018</t>
  </si>
  <si>
    <t xml:space="preserve">C:\work\data\SLNET\SLNET_MATLABCentral\44124\Aircraft_Power_Network_R18b\Supporting_Models\PS_Simulation_Modes.slx</t>
  </si>
  <si>
    <t xml:space="preserve">C:\tmp\obfmodels\o2779.slx</t>
  </si>
  <si>
    <t xml:space="preserve">Mon Aug 27 13:54:08 2018</t>
  </si>
  <si>
    <t xml:space="preserve">C:\work\data\SLNET\SLNET_MATLABCentral\44124\Aircraft_Power_Network_R18b\Supporting_Models\Synch_Machine_Simple.slx</t>
  </si>
  <si>
    <t xml:space="preserve">C:\tmp\obfmodels\o2780.slx</t>
  </si>
  <si>
    <t xml:space="preserve">Mon Aug 27 13:54:19 2018</t>
  </si>
  <si>
    <t xml:space="preserve">C:\work\data\SLNET\SLNET_MATLABCentral\44124\Aircraft_Power_Network_R18b\Supporting_Models\sim_modes_data.slx</t>
  </si>
  <si>
    <t xml:space="preserve">C:\tmp\obfmodels\o2781.slx</t>
  </si>
  <si>
    <t xml:space="preserve">Mon Aug 27 13:54:28 2018</t>
  </si>
  <si>
    <t xml:space="preserve">C:\work\data\SLNET\SLNET_MATLABCentral\44124\Aircraft_Power_Network_R18b\Supporting_Models\temp_ACGen_DCLink.slx</t>
  </si>
  <si>
    <t xml:space="preserve">C:\tmp\obfmodels\o2782.slx</t>
  </si>
  <si>
    <t xml:space="preserve">Mon Aug 27 13:54:42 2018</t>
  </si>
  <si>
    <t xml:space="preserve">C:\work\data\SLNET\SLNET_MATLABCentral\44124\Aircraft_Power_Network_R18b\Supporting_Models\Generate_FC\Filter_PQ_Data.slx</t>
  </si>
  <si>
    <t xml:space="preserve">C:\tmp\obfmodels\o2783.slx</t>
  </si>
  <si>
    <t xml:space="preserve">Mon Aug 27 13:54:52 2018</t>
  </si>
  <si>
    <t xml:space="preserve">C:\work\data\SLNET\SLNET_MATLABCentral\44124\Aircraft_Power_Network_R18b\Supporting_Models\Generate_FC\From_Workspace_To_Demux.slx</t>
  </si>
  <si>
    <t xml:space="preserve">C:\tmp\obfmodels\o2784.slx</t>
  </si>
  <si>
    <t xml:space="preserve">Mon Aug 27 13:55:02 2018</t>
  </si>
  <si>
    <t xml:space="preserve">C:\work\data\SLNET\SLNET_MATLABCentral\44124\Aircraft_Power_Network_R18b\Supporting_Models\Generate_FC\Pulse_Creator.slx</t>
  </si>
  <si>
    <t xml:space="preserve">C:\tmp\obfmodels\o2785.slx</t>
  </si>
  <si>
    <t xml:space="preserve">Mon Aug 27 13:55:11 2018</t>
  </si>
  <si>
    <t xml:space="preserve">C:\work\data\SLNET\SLNET_MATLABCentral\44124\Aircraft_Power_Network_R18b\Supporting_Models\Generate_FC\Signal_Builder_To_Workspace.slx</t>
  </si>
  <si>
    <t xml:space="preserve">C:\tmp\obfmodels\o2786.slx</t>
  </si>
  <si>
    <t xml:space="preserve">Mon Aug 27 13:55:19 2018</t>
  </si>
  <si>
    <t xml:space="preserve">C:\work\data\SLNET\SLNET_MATLABCentral\44124\Aircraft_Power_Network_R18b\Supporting_Models\Generate_FC\Signal_Builder_To_Workspace_LONG.slx</t>
  </si>
  <si>
    <t xml:space="preserve">C:\tmp\obfmodels\o2787.slx</t>
  </si>
  <si>
    <t xml:space="preserve">Mon Aug 27 13:55:28 2018</t>
  </si>
  <si>
    <t xml:space="preserve">C:\work\data\SLNET\SLNET_MATLABCentral\44124\Aircraft_Power_Network_R18b\Supporting_Models\Screenshots\Cyclo_PhA_PowerElectronics_IMAGE.slx</t>
  </si>
  <si>
    <t xml:space="preserve">C:\tmp\obfmodels\o2788.slx</t>
  </si>
  <si>
    <t xml:space="preserve">Mon Aug 27 13:55:37 2018</t>
  </si>
  <si>
    <t xml:space="preserve">C:\work\data\SLNET\SLNET_MATLABCentral\44197\simlib_test.slx</t>
  </si>
  <si>
    <t xml:space="preserve">C:\tmp\obfmodels\o2789.slx</t>
  </si>
  <si>
    <t xml:space="preserve">Tue Oct 16 15:16:29 2018</t>
  </si>
  <si>
    <t xml:space="preserve">C:\work\data\SLNET\SLNET_MATLABCentral\44197\simlib_test_callert.slx</t>
  </si>
  <si>
    <t xml:space="preserve">C:\tmp\obfmodels\o2790.slx</t>
  </si>
  <si>
    <t xml:space="preserve">Tue Oct 16 15:26:20 2018</t>
  </si>
  <si>
    <t xml:space="preserve">C:\work\data\SLNET\SLNET_MATLABCentral\44197\simlib_test_ccaller.slx</t>
  </si>
  <si>
    <t xml:space="preserve">C:\tmp\obfmodels\o2791.slx</t>
  </si>
  <si>
    <t xml:space="preserve">Wed Oct 17 07:45:11 2018</t>
  </si>
  <si>
    <t xml:space="preserve">C:\work\data\SLNET\SLNET_MATLABCentral\44197\simlib_test_dyn.slx</t>
  </si>
  <si>
    <t xml:space="preserve">C:\tmp\obfmodels\o2792.slx</t>
  </si>
  <si>
    <t xml:space="preserve">Tue Oct 16 15:17:11 2018</t>
  </si>
  <si>
    <t xml:space="preserve">C:\work\data\SLNET\SLNET_MATLABCentral\44197\simlib_test_ert.slx</t>
  </si>
  <si>
    <t xml:space="preserve">C:\tmp\obfmodels\o2793_obf.slx</t>
  </si>
  <si>
    <t xml:space="preserve">Tue Oct 16 15:17:24 2018</t>
  </si>
  <si>
    <t xml:space="preserve">C:\work\data\SLNET\SLNET_MATLABCentral\44197\simlib_test_mlf.slx</t>
  </si>
  <si>
    <t xml:space="preserve">C:\tmp\obfmodels\o2794.slx</t>
  </si>
  <si>
    <t xml:space="preserve">Tue Dec 04 08:38:33 2018</t>
  </si>
  <si>
    <t xml:space="preserve">C:\work\data\SLNET\SLNET_MATLABCentral\44197\simlib_test_mls.slx</t>
  </si>
  <si>
    <t xml:space="preserve">C:\tmp\obfmodels\o2795.slx</t>
  </si>
  <si>
    <t xml:space="preserve">Tue Oct 16 15:17:46 2018</t>
  </si>
  <si>
    <t xml:space="preserve">C:\work\data\SLNET\SLNET_MATLABCentral\44197\simlib_test_sf.slx</t>
  </si>
  <si>
    <t xml:space="preserve">C:\tmp\obfmodels\o2796.slx</t>
  </si>
  <si>
    <t xml:space="preserve">Tue Oct 16 18:02:56 2018</t>
  </si>
  <si>
    <t xml:space="preserve">C:\work\data\SLNET\SLNET_MATLABCentral\44322\Series_Converter_Final.slx</t>
  </si>
  <si>
    <t xml:space="preserve">C:\tmp\obfmodels\o2797.slx</t>
  </si>
  <si>
    <t xml:space="preserve">Thu Nov 14 21:00:12 2013</t>
  </si>
  <si>
    <t xml:space="preserve">C:\work\data\SLNET\SLNET_MATLABCentral\44416\Simple_Adaptive_Control_Example\Adaptive_Controller_Example.slx</t>
  </si>
  <si>
    <t xml:space="preserve">C:\tmp\obfmodels\o2798.slx</t>
  </si>
  <si>
    <t xml:space="preserve">Thu Sep 26 21:48:42 2019</t>
  </si>
  <si>
    <t xml:space="preserve">C:\work\data\SLNET\SLNET_MATLABCentral\44661\FountainShowFinal.slx</t>
  </si>
  <si>
    <t xml:space="preserve">C:\tmp\obfmodels\o2799.slx</t>
  </si>
  <si>
    <t xml:space="preserve">Tue Dec 10 15:13:33 2013</t>
  </si>
  <si>
    <t xml:space="preserve">C:\work\data\SLNET\SLNET_MATLABCentral\44661\FountainUnit.slx</t>
  </si>
  <si>
    <t xml:space="preserve">C:\tmp\obfmodels\o2800.slx</t>
  </si>
  <si>
    <t xml:space="preserve">Thu Dec 05 10:27:27 2013</t>
  </si>
  <si>
    <t xml:space="preserve">C:\work\data\SLNET\SLNET_MATLABCentral\44676\inverter_pwm.slx</t>
  </si>
  <si>
    <t xml:space="preserve">C:\tmp\obfmodels\o2801.slx</t>
  </si>
  <si>
    <t xml:space="preserve">Thu Dec 12 03:02:35 2013</t>
  </si>
  <si>
    <t xml:space="preserve">C:\work\data\SLNET\SLNET_MATLABCentral\44677\cstr_sim.slx</t>
  </si>
  <si>
    <t xml:space="preserve">C:\tmp\obfmodels\o2802.slx</t>
  </si>
  <si>
    <t xml:space="preserve">Thu Dec 05 13:21:33 2013</t>
  </si>
  <si>
    <t xml:space="preserve">C:\work\data\SLNET\SLNET_MATLABCentral\44679\Prosthetic_Leg.slx</t>
  </si>
  <si>
    <t xml:space="preserve">C:\tmp\obfmodels\o2803.slx</t>
  </si>
  <si>
    <t xml:space="preserve">Fri Dec 06 00:22:38 2013</t>
  </si>
  <si>
    <t xml:space="preserve">C:\work\data\SLNET\SLNET_MATLABCentral\44706\BuoyDetection\code\displayAlgorithm.slx</t>
  </si>
  <si>
    <t xml:space="preserve">C:\tmp\obfmodels\o2804.slx</t>
  </si>
  <si>
    <t xml:space="preserve">Mon Dec 09 18:50:22 2013</t>
  </si>
  <si>
    <t xml:space="preserve">C:\work\data\SLNET\SLNET_MATLABCentral\44706\BuoyDetection\code\host_receive.slx</t>
  </si>
  <si>
    <t xml:space="preserve">C:\work\data\SLNET\SLNET_MATLABCentral\44706\BuoyDetection\code\target_transmit.slx</t>
  </si>
  <si>
    <t xml:space="preserve">C:\tmp\obfmodels\o2806.slx</t>
  </si>
  <si>
    <t xml:space="preserve">Thu Dec 12 17:41:18 2013</t>
  </si>
  <si>
    <t xml:space="preserve">C:\work\data\SLNET\SLNET_MATLABCentral\44706\BuoyDetection\code\target_transmit_singleThreshold.slx</t>
  </si>
  <si>
    <t xml:space="preserve">C:\tmp\obfmodels\o2807.slx</t>
  </si>
  <si>
    <t xml:space="preserve">Mon Dec 09 18:51:58 2013</t>
  </si>
  <si>
    <t xml:space="preserve">C:\work\data\SLNET\SLNET_MATLABCentral\44706\BuoyDetection\code\target_transmit_subtraction.slx</t>
  </si>
  <si>
    <t xml:space="preserve">C:\tmp\obfmodels\o2808.slx</t>
  </si>
  <si>
    <t xml:space="preserve">Tue Dec 10 13:39:06 2013</t>
  </si>
  <si>
    <t xml:space="preserve">C:\work\data\SLNET\SLNET_MATLABCentral\44706\BuoyDetection\code\matlab code\target_transmit_singleThreshold_MFB.slx</t>
  </si>
  <si>
    <t xml:space="preserve">C:\tmp\obfmodels\o2809.slx</t>
  </si>
  <si>
    <t xml:space="preserve">Thu Dec 12 11:13:42 2013</t>
  </si>
  <si>
    <t xml:space="preserve">C:\work\data\SLNET\SLNET_MATLABCentral\44746\Mixed technology wind farms\WF1_Type1_R2013b.slx</t>
  </si>
  <si>
    <t xml:space="preserve">C:\tmp\obfmodels\o2810.slx</t>
  </si>
  <si>
    <t xml:space="preserve">Thu Dec 12 08:34:14 2013</t>
  </si>
  <si>
    <t xml:space="preserve">C:\work\data\SLNET\SLNET_MATLABCentral\44746\Mixed technology wind farms\WF2_Type1_STATCOM_R2013b.slx</t>
  </si>
  <si>
    <t xml:space="preserve">C:\tmp\obfmodels\o2811.slx</t>
  </si>
  <si>
    <t xml:space="preserve">Thu Dec 12 08:37:37 2013</t>
  </si>
  <si>
    <t xml:space="preserve">C:\work\data\SLNET\SLNET_MATLABCentral\44746\Mixed technology wind farms\WF3_Mixed_R2013b.slx</t>
  </si>
  <si>
    <t xml:space="preserve">C:\tmp\obfmodels\o2812.slx</t>
  </si>
  <si>
    <t xml:space="preserve">Thu Dec 12 08:50:56 2013</t>
  </si>
  <si>
    <t xml:space="preserve">C:\work\data\SLNET\SLNET_MATLABCentral\44754\cycloconverter.slx</t>
  </si>
  <si>
    <t xml:space="preserve">C:\tmp\obfmodels\o2813.slx</t>
  </si>
  <si>
    <t xml:space="preserve">Wed Dec 18 15:41:26 2013</t>
  </si>
  <si>
    <t xml:space="preserve">C:\work\data\SLNET\SLNET_MATLABCentral\44850\Controllers.slx</t>
  </si>
  <si>
    <t xml:space="preserve">C:\tmp\obfmodels\o2814.slx</t>
  </si>
  <si>
    <t xml:space="preserve">Sun Sep 22 17:45:42 2013</t>
  </si>
  <si>
    <t xml:space="preserve">C:\work\data\SLNET\SLNET_MATLABCentral\44850\DiffSteer_model.slx</t>
  </si>
  <si>
    <t xml:space="preserve">C:\tmp\obfmodels\o2815.slx</t>
  </si>
  <si>
    <t xml:space="preserve">Sun Sep 22 17:28:06 2013</t>
  </si>
  <si>
    <t xml:space="preserve">C:\work\data\SLNET\SLNET_MATLABCentral\44850\dynamic_controller_system.slx</t>
  </si>
  <si>
    <t xml:space="preserve">C:\tmp\obfmodels\o2816.slx</t>
  </si>
  <si>
    <t xml:space="preserve">Sun Sep 22 18:29:54 2013</t>
  </si>
  <si>
    <t xml:space="preserve">C:\work\data\SLNET\SLNET_MATLABCentral\44850\kinematic_controller_system.slx</t>
  </si>
  <si>
    <t xml:space="preserve">C:\tmp\obfmodels\o2817.slx</t>
  </si>
  <si>
    <t xml:space="preserve">Sun Nov 24 19:22:31 2013</t>
  </si>
  <si>
    <t xml:space="preserve">C:\work\data\SLNET\SLNET_MATLABCentral\44850\sl_lanechange_unicycle.slx</t>
  </si>
  <si>
    <t xml:space="preserve">C:\tmp\obfmodels\o2818.slx</t>
  </si>
  <si>
    <t xml:space="preserve">Tue Aug 13 13:19:42 2013</t>
  </si>
  <si>
    <t xml:space="preserve">C:\work\data\SLNET\SLNET_MATLABCentral\44850\sl_lanechange_unicycle_dynamics.slx</t>
  </si>
  <si>
    <t xml:space="preserve">C:\tmp\obfmodels\o2819.slx</t>
  </si>
  <si>
    <t xml:space="preserve">Tue Aug 13 13:20:24 2013</t>
  </si>
  <si>
    <t xml:space="preserve">C:\work\data\SLNET\SLNET_MATLABCentral\44902\QuadSim\PID_Control.slx</t>
  </si>
  <si>
    <t xml:space="preserve">C:\tmp\obfmodels\o2820.slx</t>
  </si>
  <si>
    <t xml:space="preserve">Wed Jan 01 19:13:13 2014</t>
  </si>
  <si>
    <t xml:space="preserve">C:\work\data\SLNET\SLNET_MATLABCentral\45207\statespacemodel_hvm.slx</t>
  </si>
  <si>
    <t xml:space="preserve">C:\tmp\obfmodels\o2821.slx</t>
  </si>
  <si>
    <t xml:space="preserve">Wed Jan 22 21:52:54 2014</t>
  </si>
  <si>
    <t xml:space="preserve">C:\work\data\SLNET\SLNET_MATLABCentral\45266\OFDM.slx</t>
  </si>
  <si>
    <t xml:space="preserve">C:\tmp\obfmodels\o2822.slx</t>
  </si>
  <si>
    <t xml:space="preserve">Sun Jan 26 20:37:31 2014</t>
  </si>
  <si>
    <t xml:space="preserve">C:\work\data\SLNET\SLNET_MATLABCentral\45295\TRXusingAWGN.slx</t>
  </si>
  <si>
    <t xml:space="preserve">C:\tmp\obfmodels\o2823.slx</t>
  </si>
  <si>
    <t xml:space="preserve">Tue Jan 28 00:31:27 2014</t>
  </si>
  <si>
    <t xml:space="preserve">C:\work\data\SLNET\SLNET_MATLABCentral\45343\Delft_Tyre_Simscape_Multibody_R17a\Vehicle_Dynamics_Tests.slx</t>
  </si>
  <si>
    <t xml:space="preserve">C:\tmp\obfmodels\o2824.slx</t>
  </si>
  <si>
    <t xml:space="preserve">Mon Mar 06 15:38:58 2017</t>
  </si>
  <si>
    <t xml:space="preserve">C:\work\data\SLNET\SLNET_MATLABCentral\45343\Delft_Tyre_Simscape_Multibody_R17a\Scripts_Data\Vehicle_Dynamics_Tests_NoDelftTyre.slx</t>
  </si>
  <si>
    <t xml:space="preserve">C:\tmp\obfmodels\o2825.slx</t>
  </si>
  <si>
    <t xml:space="preserve">Mon Mar 06 15:13:20 2017</t>
  </si>
  <si>
    <t xml:space="preserve">C:\work\data\SLNET\SLNET_MATLABCentral\45343\Delft_Tyre_Simscape_Multibody_R17b\Vehicle_Dynamics_Tests.slx</t>
  </si>
  <si>
    <t xml:space="preserve">C:\tmp\obfmodels\o2826.slx</t>
  </si>
  <si>
    <t xml:space="preserve">Thu Sep 21 22:50:44 2017</t>
  </si>
  <si>
    <t xml:space="preserve">C:\work\data\SLNET\SLNET_MATLABCentral\45343\Delft_Tyre_Simscape_Multibody_R17b\Scripts_Data\Vehicle_Dynamics_Tests_NoDelftTyre.slx</t>
  </si>
  <si>
    <t xml:space="preserve">C:\tmp\obfmodels\o2827.slx</t>
  </si>
  <si>
    <t xml:space="preserve">Thu Sep 21 22:50:40 2017</t>
  </si>
  <si>
    <t xml:space="preserve">C:\work\data\SLNET\SLNET_MATLABCentral\45343\Delft_Tyre_Simscape_Multibody_R18a\Vehicle_Dynamics_Tests.slx</t>
  </si>
  <si>
    <t xml:space="preserve">C:\tmp\obfmodels\o2828.slx</t>
  </si>
  <si>
    <t xml:space="preserve">Fri Mar 16 17:17:53 2018</t>
  </si>
  <si>
    <t xml:space="preserve">C:\work\data\SLNET\SLNET_MATLABCentral\45343\Delft_Tyre_Simscape_Multibody_R18a\Scripts_Data\Vehicle_Dynamics_Tests_NoDelftTyre.slx</t>
  </si>
  <si>
    <t xml:space="preserve">C:\tmp\obfmodels\o2829.slx</t>
  </si>
  <si>
    <t xml:space="preserve">Fri Mar 16 17:17:49 2018</t>
  </si>
  <si>
    <t xml:space="preserve">C:\work\data\SLNET\SLNET_MATLABCentral\45343\Delft_Tyre_Simscape_Multibody_R18b\Vehicle_Dynamics_Tests.slx</t>
  </si>
  <si>
    <t xml:space="preserve">C:\tmp\obfmodels\o2830.slx</t>
  </si>
  <si>
    <t xml:space="preserve">Mon Sep 24 18:06:46 2018</t>
  </si>
  <si>
    <t xml:space="preserve">C:\work\data\SLNET\SLNET_MATLABCentral\45343\Delft_Tyre_Simscape_Multibody_R18b\Scripts_Data\Vehicle_Dynamics_Tests_NoDelftTyre.slx</t>
  </si>
  <si>
    <t xml:space="preserve">C:\tmp\obfmodels\o2831.slx</t>
  </si>
  <si>
    <t xml:space="preserve">Mon Sep 24 18:06:42 2018</t>
  </si>
  <si>
    <t xml:space="preserve">C:\work\data\SLNET\SLNET_MATLABCentral\45343\Delft_Tyre_Simscape_Multibody_R19a\Vehicle_Dynamics_Tests.slx</t>
  </si>
  <si>
    <t xml:space="preserve">C:\tmp\obfmodels\o2832.slx</t>
  </si>
  <si>
    <t xml:space="preserve">Sat Apr 06 23:47:38 2019</t>
  </si>
  <si>
    <t xml:space="preserve">C:\work\data\SLNET\SLNET_MATLABCentral\45343\Delft_Tyre_Simscape_Multibody_R19a\Scripts_Data\Vehicle_Dynamics_Tests_NoDelftTyre.slx</t>
  </si>
  <si>
    <t xml:space="preserve">C:\tmp\obfmodels\o2833.slx</t>
  </si>
  <si>
    <t xml:space="preserve">Sat Apr 06 23:47:26 2019</t>
  </si>
  <si>
    <t xml:space="preserve">C:\work\data\SLNET\SLNET_MATLABCentral\45347\IMPLICIT_2nd_ORDER_ODE.slx</t>
  </si>
  <si>
    <t xml:space="preserve">C:\tmp\obfmodels\o2834.slx</t>
  </si>
  <si>
    <t xml:space="preserve">Sun Jan 26 08:56:00 2014</t>
  </si>
  <si>
    <t xml:space="preserve">C:\work\data\SLNET\SLNET_MATLABCentral\45537\integ.slx</t>
  </si>
  <si>
    <t xml:space="preserve">C:\tmp\obfmodels\o2835.slx</t>
  </si>
  <si>
    <t xml:space="preserve">Thu Feb 13 19:57:02 2014</t>
  </si>
  <si>
    <t xml:space="preserve">C:\work\data\SLNET\SLNET_MATLABCentral\45541\rcdriverblock\rcinterrupt.slx</t>
  </si>
  <si>
    <t xml:space="preserve">C:\tmp\obfmodels\o2836.slx</t>
  </si>
  <si>
    <t xml:space="preserve">Thu Feb 13 15:11:14 2014</t>
  </si>
  <si>
    <t xml:space="preserve">C:\work\data\SLNET\SLNET_MATLABCentral\45541\rcdriverblock\rcinterrupt_masked.slx</t>
  </si>
  <si>
    <t xml:space="preserve">C:\tmp\obfmodels\o2837.slx</t>
  </si>
  <si>
    <t xml:space="preserve">Wed Feb 12 18:57:49 2014</t>
  </si>
  <si>
    <t xml:space="preserve">C:\work\data\SLNET\SLNET_MATLABCentral\45657\PID_example.slx</t>
  </si>
  <si>
    <t xml:space="preserve">C:\tmp\obfmodels\o2838.slx</t>
  </si>
  <si>
    <t xml:space="preserve">Sat Feb 22 22:53:54 2014</t>
  </si>
  <si>
    <t xml:space="preserve">C:\work\data\SLNET\SLNET_MATLABCentral\45657\PID_example_incorrect.slx</t>
  </si>
  <si>
    <t xml:space="preserve">C:\tmp\obfmodels\o2839.slx</t>
  </si>
  <si>
    <t xml:space="preserve">Sat Feb 22 22:53:25 2014</t>
  </si>
  <si>
    <t xml:space="preserve">C:\work\data\SLNET\SLNET_MATLABCentral\45670\bot_demo.slx</t>
  </si>
  <si>
    <t xml:space="preserve">C:\tmp\obfmodels\o2840.slx</t>
  </si>
  <si>
    <t xml:space="preserve">Sun Feb 23 19:37:28 2014</t>
  </si>
  <si>
    <t xml:space="preserve">C:\work\data\SLNET\SLNET_MATLABCentral\45693\Quad_Copter\QCP_sim.slx</t>
  </si>
  <si>
    <t xml:space="preserve">C:\tmp\obfmodels\o2841.slx</t>
  </si>
  <si>
    <t xml:space="preserve">Tue Feb 25 16:58:21 2014</t>
  </si>
  <si>
    <t xml:space="preserve">C:\work\data\SLNET\SLNET_MATLABCentral\45693\Quad_Copter\SimMech2ndParts_lib\SimMech2ndParts_library.slx</t>
  </si>
  <si>
    <t xml:space="preserve">C:\tmp\obfmodels\o2842.slx</t>
  </si>
  <si>
    <t xml:space="preserve">Fri Feb 21 12:23:58 2014</t>
  </si>
  <si>
    <t xml:space="preserve">C:\work\data\SLNET\SLNET_MATLABCentral\45697\Test_0226.slx</t>
  </si>
  <si>
    <t xml:space="preserve">C:\tmp\obfmodels\o2843.slx</t>
  </si>
  <si>
    <t xml:space="preserve">Wed Feb 26 15:52:48 2014</t>
  </si>
  <si>
    <t xml:space="preserve">C:\work\data\SLNET\SLNET_MATLABCentral\45761\curling_mdl.slx</t>
  </si>
  <si>
    <t xml:space="preserve">C:\tmp\obfmodels\o2844.slx</t>
  </si>
  <si>
    <t xml:space="preserve">Wed Mar 05 15:26:07 2014</t>
  </si>
  <si>
    <t xml:space="preserve">C:\work\data\SLNET\SLNET_MATLABCentral\45835\matlabswitch.slx</t>
  </si>
  <si>
    <t xml:space="preserve">C:\tmp\obfmodels\o2845.slx</t>
  </si>
  <si>
    <t xml:space="preserve">Tue Mar 11 16:47:23 2014</t>
  </si>
  <si>
    <t xml:space="preserve">C:\work\data\SLNET\SLNET_MATLABCentral\45890\ILA_CONFIGSS.slx</t>
  </si>
  <si>
    <t xml:space="preserve">C:\tmp\obfmodels\o2846.slx</t>
  </si>
  <si>
    <t xml:space="preserve">Fri Mar 14 11:49:48 2014</t>
  </si>
  <si>
    <t xml:space="preserve">C:\work\data\SLNET\SLNET_MATLABCentral\45890\dpd_adapt_verify.slx</t>
  </si>
  <si>
    <t xml:space="preserve">C:\tmp\obfmodels\o2847.slx</t>
  </si>
  <si>
    <t xml:space="preserve">Fri Mar 14 17:45:35 2014</t>
  </si>
  <si>
    <t xml:space="preserve">C:\work\data\SLNET\SLNET_MATLABCentral\45890\dpd_static_verify.slx</t>
  </si>
  <si>
    <t xml:space="preserve">C:\tmp\obfmodels\o2848.slx</t>
  </si>
  <si>
    <t xml:space="preserve">Fri Mar 14 17:30:23 2014</t>
  </si>
  <si>
    <t xml:space="preserve">C:\work\data\SLNET\SLNET_MATLABCentral\45890\pa_measure.slx</t>
  </si>
  <si>
    <t xml:space="preserve">C:\tmp\obfmodels\o2849.slx</t>
  </si>
  <si>
    <t xml:space="preserve">Fri Mar 14 17:32:48 2014</t>
  </si>
  <si>
    <t xml:space="preserve">C:\work\data\SLNET\SLNET_MATLABCentral\45909\ZDC.slx</t>
  </si>
  <si>
    <t xml:space="preserve">C:\tmp\obfmodels\o2850.slx</t>
  </si>
  <si>
    <t xml:space="preserve">Mon Mar 17 14:17:50 2014</t>
  </si>
  <si>
    <t xml:space="preserve">C:\work\data\SLNET\SLNET_MATLABCentral\45929\Decentralized_Combined_Heat_Power_Plant.slx</t>
  </si>
  <si>
    <t xml:space="preserve">C:\tmp\obfmodels\o2851.slx</t>
  </si>
  <si>
    <t xml:space="preserve">Tue Mar 18 12:39:58 2014</t>
  </si>
  <si>
    <t xml:space="preserve">C:\work\data\SLNET\SLNET_MATLABCentral\45936\IEEE_9bus_new_o.slx</t>
  </si>
  <si>
    <t xml:space="preserve">C:\tmp\obfmodels\o2852.slx</t>
  </si>
  <si>
    <t xml:space="preserve">Thu Dec 19 12:10:56 2013</t>
  </si>
  <si>
    <t xml:space="preserve">C:\work\data\SLNET\SLNET_MATLABCentral\45936\jailib.slx</t>
  </si>
  <si>
    <t xml:space="preserve">C:\tmp\obfmodels\o2853.slx</t>
  </si>
  <si>
    <t xml:space="preserve">Thu Dec 19 06:58:35 2013</t>
  </si>
  <si>
    <t xml:space="preserve">C:\work\data\SLNET\SLNET_MATLABCentral\45953\stmledblink.slx</t>
  </si>
  <si>
    <t xml:space="preserve">C:\tmp\obfmodels\o2854.slx</t>
  </si>
  <si>
    <t xml:space="preserve">Wed Mar 19 15:44:58 2014</t>
  </si>
  <si>
    <t xml:space="preserve">C:\work\data\SLNET\SLNET_MATLABCentral\46195\Simple_EPS_model\Simple_EPS.slx</t>
  </si>
  <si>
    <t xml:space="preserve">C:\tmp\obfmodels\o2855.slx</t>
  </si>
  <si>
    <t xml:space="preserve">Fri Apr 11 19:54:18 2014</t>
  </si>
  <si>
    <t xml:space="preserve">C:\work\data\SLNET\SLNET_MATLABCentral\46195\Simple_EPS_model\Simple_EPS_lib\Simple_EPS_lib.slx</t>
  </si>
  <si>
    <t xml:space="preserve">C:\tmp\obfmodels\o2856.slx</t>
  </si>
  <si>
    <t xml:space="preserve">Fri Apr 11 18:18:25 2014</t>
  </si>
  <si>
    <t xml:space="preserve">C:\work\data\SLNET\SLNET_MATLABCentral\46207\Figuritas.slx</t>
  </si>
  <si>
    <t xml:space="preserve">C:\tmp\obfmodels\o2857.slx</t>
  </si>
  <si>
    <t xml:space="preserve">Wed Apr 09 19:31:50 2014</t>
  </si>
  <si>
    <t xml:space="preserve">C:\work\data\SLNET\SLNET_MATLABCentral\46221\stmservo.slx</t>
  </si>
  <si>
    <t xml:space="preserve">C:\tmp\obfmodels\o2858.slx</t>
  </si>
  <si>
    <t xml:space="preserve">Sun Apr 13 23:42:26 2014</t>
  </si>
  <si>
    <t xml:space="preserve">C:\work\data\SLNET\SLNET_MATLABCentral\46270\qds_dwaadc_bb.slx</t>
  </si>
  <si>
    <t xml:space="preserve">C:\tmp\obfmodels\o2859.slx</t>
  </si>
  <si>
    <t xml:space="preserve">Mon Apr 14 14:32:33 2014</t>
  </si>
  <si>
    <t xml:space="preserve">C:\work\data\SLNET\SLNET_MATLABCentral\46270\qds_dwaadc_gen.slx</t>
  </si>
  <si>
    <t xml:space="preserve">C:\tmp\obfmodels\o2860.slx</t>
  </si>
  <si>
    <t xml:space="preserve">Mon Apr 14 14:32:54 2014</t>
  </si>
  <si>
    <t xml:space="preserve">C:\work\data\SLNET\SLNET_MATLABCentral\46270\qds_dwaadc_mauri.slx</t>
  </si>
  <si>
    <t xml:space="preserve">C:\tmp\obfmodels\o2861.slx</t>
  </si>
  <si>
    <t xml:space="preserve">Mon Apr 14 14:32:14 2014</t>
  </si>
  <si>
    <t xml:space="preserve">C:\work\data\SLNET\SLNET_MATLABCentral\46305\conicaltank.slx</t>
  </si>
  <si>
    <t xml:space="preserve">C:\tmp\obfmodels\o2862.slx</t>
  </si>
  <si>
    <t xml:space="preserve">Thu Mar 27 23:29:16 2014</t>
  </si>
  <si>
    <t xml:space="preserve">C:\work\data\SLNET\SLNET_MATLABCentral\46316\quartercar.slx</t>
  </si>
  <si>
    <t xml:space="preserve">C:\tmp\obfmodels\o2863.slx</t>
  </si>
  <si>
    <t xml:space="preserve">Tue Apr 22 00:13:52 2014</t>
  </si>
  <si>
    <t xml:space="preserve">C:\work\data\SLNET\SLNET_MATLABCentral\46332\TI_HERCULES_RM48_040814\TI_HERCULES_RM48\examples\ex1_fir_mdl.slx</t>
  </si>
  <si>
    <t xml:space="preserve">C:\tmp\obfmodels\o2864.slx</t>
  </si>
  <si>
    <t xml:space="preserve">Thu Feb 06 19:17:46 2014</t>
  </si>
  <si>
    <t xml:space="preserve">C:\work\data\SLNET\SLNET_MATLABCentral\46332\TI_HERCULES_RM48_040814\TI_HERCULES_RM48\examples\ex1_fir_mdl_tb.slx</t>
  </si>
  <si>
    <t xml:space="preserve">C:\tmp\obfmodels\o2865.slx</t>
  </si>
  <si>
    <t xml:space="preserve">Thu Feb 06 19:17:43 2014</t>
  </si>
  <si>
    <t xml:space="preserve">C:\work\data\SLNET\SLNET_MATLABCentral\46407\kalman_filter_linear.slx</t>
  </si>
  <si>
    <t xml:space="preserve">C:\tmp\obfmodels\o2866.slx</t>
  </si>
  <si>
    <t xml:space="preserve">Tue Apr 29 17:18:49 2014</t>
  </si>
  <si>
    <t xml:space="preserve">C:\work\data\SLNET\SLNET_MATLABCentral\46409\hybridPVFC.slx</t>
  </si>
  <si>
    <t xml:space="preserve">C:\tmp\obfmodels\o2867.slx</t>
  </si>
  <si>
    <t xml:space="preserve">Thu Feb 27 15:00:20 2014</t>
  </si>
  <si>
    <t xml:space="preserve">C:\work\data\SLNET\SLNET_MATLABCentral\46410\HPW.slx</t>
  </si>
  <si>
    <t xml:space="preserve">C:\tmp\obfmodels\o2868.slx</t>
  </si>
  <si>
    <t xml:space="preserve">Thu Apr 03 17:42:38 2014</t>
  </si>
  <si>
    <t xml:space="preserve">C:\work\data\SLNET\SLNET_MATLABCentral\46411\power_fuel_cell1.slx</t>
  </si>
  <si>
    <t xml:space="preserve">C:\tmp\obfmodels\o2869.slx</t>
  </si>
  <si>
    <t xml:space="preserve">Mon Apr 21 15:44:30 2014</t>
  </si>
  <si>
    <t xml:space="preserve">C:\work\data\SLNET\SLNET_MATLABCentral\46570\model1.slx</t>
  </si>
  <si>
    <t xml:space="preserve">C:\tmp\obfmodels\o2870_obf.slx</t>
  </si>
  <si>
    <t xml:space="preserve">Tue Apr 29 18:04:30 2014</t>
  </si>
  <si>
    <t xml:space="preserve">C:\work\data\SLNET\SLNET_MATLABCentral\46570\model2.slx</t>
  </si>
  <si>
    <t xml:space="preserve">C:\tmp\obfmodels\o2871.slx</t>
  </si>
  <si>
    <t xml:space="preserve">Tue Apr 01 21:58:40 2014</t>
  </si>
  <si>
    <t xml:space="preserve">C:\work\data\SLNET\SLNET_MATLABCentral\46570\model3.slx</t>
  </si>
  <si>
    <t xml:space="preserve">C:\tmp\obfmodels\o2872.slx</t>
  </si>
  <si>
    <t xml:space="preserve">Wed Apr 02 03:05:34 2014</t>
  </si>
  <si>
    <t xml:space="preserve">C:\work\data\SLNET\SLNET_MATLABCentral\46570\model4.slx</t>
  </si>
  <si>
    <t xml:space="preserve">C:\tmp\obfmodels\o2873.slx</t>
  </si>
  <si>
    <t xml:space="preserve">Sat May 10 23:41:14 2014</t>
  </si>
  <si>
    <t xml:space="preserve">C:\work\data\SLNET\SLNET_MATLABCentral\46595\van_der_pol_osc.slx</t>
  </si>
  <si>
    <t xml:space="preserve">C:\tmp\obfmodels\o2874.slx</t>
  </si>
  <si>
    <t xml:space="preserve">Tue May 13 16:31:02 2014</t>
  </si>
  <si>
    <t xml:space="preserve">C:\work\data\SLNET\SLNET_MATLABCentral\46602\Rabinovich_Fabrikant.slx</t>
  </si>
  <si>
    <t xml:space="preserve">C:\tmp\obfmodels\o2875.slx</t>
  </si>
  <si>
    <t xml:space="preserve">Tue May 13 21:04:25 2014</t>
  </si>
  <si>
    <t xml:space="preserve">C:\work\data\SLNET\SLNET_MATLABCentral\46627\Example.slx</t>
  </si>
  <si>
    <t xml:space="preserve">C:\tmp\obfmodels\o2876.slx</t>
  </si>
  <si>
    <t xml:space="preserve">Thu May 15 19:53:50 2014</t>
  </si>
  <si>
    <t xml:space="preserve">C:\work\data\SLNET\SLNET_MATLABCentral\46627\Phasor_Diagram_Analyser_block.slx</t>
  </si>
  <si>
    <t xml:space="preserve">C:\tmp\obfmodels\o2877.slx</t>
  </si>
  <si>
    <t xml:space="preserve">Thu May 15 19:58:33 2014</t>
  </si>
  <si>
    <t xml:space="preserve">C:\work\data\SLNET\SLNET_MATLABCentral\46663\sens.slx</t>
  </si>
  <si>
    <t xml:space="preserve">C:\tmp\obfmodels\o2878.slx</t>
  </si>
  <si>
    <t xml:space="preserve">Tue May 20 03:32:03 2014</t>
  </si>
  <si>
    <t xml:space="preserve">C:\work\data\SLNET\SLNET_MATLABCentral\46764\MLI17.slx</t>
  </si>
  <si>
    <t xml:space="preserve">C:\tmp\obfmodels\o2879.slx</t>
  </si>
  <si>
    <t xml:space="preserve">Tue May 27 21:58:21 2014</t>
  </si>
  <si>
    <t xml:space="preserve">C:\work\data\SLNET\SLNET_MATLABCentral\46766\HPW.slx</t>
  </si>
  <si>
    <t xml:space="preserve">C:\tmp\obfmodels\o2880.slx</t>
  </si>
  <si>
    <t xml:space="preserve">Tue May 27 22:28:23 2014</t>
  </si>
  <si>
    <t xml:space="preserve">C:\work\data\SLNET\SLNET_MATLABCentral\46775\serialRunOnArduino.slx</t>
  </si>
  <si>
    <t xml:space="preserve">C:\tmp\obfmodels\o2881.slx</t>
  </si>
  <si>
    <t xml:space="preserve">Wed May 28 13:36:32 2014</t>
  </si>
  <si>
    <t xml:space="preserve">C:\work\data\SLNET\SLNET_MATLABCentral\46775\serialRunOnPC.slx</t>
  </si>
  <si>
    <t xml:space="preserve">C:\tmp\obfmodels\o2882.slx</t>
  </si>
  <si>
    <t xml:space="preserve">Wed May 28 13:38:11 2014</t>
  </si>
  <si>
    <t xml:space="preserve">C:\work\data\SLNET\SLNET_MATLABCentral\46821\model5.slx</t>
  </si>
  <si>
    <t xml:space="preserve">C:\tmp\obfmodels\o2883.slx</t>
  </si>
  <si>
    <t xml:space="preserve">Mon Jun 02 00:17:17 2014</t>
  </si>
  <si>
    <t xml:space="preserve">C:\work\data\SLNET\SLNET_MATLABCentral\46821\model6.slx</t>
  </si>
  <si>
    <t xml:space="preserve">C:\tmp\obfmodels\o2884.slx</t>
  </si>
  <si>
    <t xml:space="preserve">Mon Jun 02 00:17:43 2014</t>
  </si>
  <si>
    <t xml:space="preserve">C:\work\data\SLNET\SLNET_MATLABCentral\46821\model7.slx</t>
  </si>
  <si>
    <t xml:space="preserve">C:\tmp\obfmodels\o2885.slx</t>
  </si>
  <si>
    <t xml:space="preserve">Mon Jun 02 00:36:16 2014</t>
  </si>
  <si>
    <t xml:space="preserve">C:\work\data\SLNET\SLNET_MATLABCentral\46843\Lynch R2019a\Simulink_1.slx</t>
  </si>
  <si>
    <t xml:space="preserve">C:\tmp\obfmodels\o2886.slx</t>
  </si>
  <si>
    <t xml:space="preserve">Tue Apr 22 13:30:44 2014</t>
  </si>
  <si>
    <t xml:space="preserve">C:\work\data\SLNET\SLNET_MATLABCentral\46843\Lynch R2019a\Simulink_10.slx</t>
  </si>
  <si>
    <t xml:space="preserve">C:\tmp\obfmodels\o2887.slx</t>
  </si>
  <si>
    <t xml:space="preserve">Tue Apr 22 13:32:08 2014</t>
  </si>
  <si>
    <t xml:space="preserve">C:\work\data\SLNET\SLNET_MATLABCentral\46843\Lynch R2019a\Simulink_2.slx</t>
  </si>
  <si>
    <t xml:space="preserve">C:\tmp\obfmodels\o2888.slx</t>
  </si>
  <si>
    <t xml:space="preserve">Tue Apr 22 13:30:58 2014</t>
  </si>
  <si>
    <t xml:space="preserve">C:\work\data\SLNET\SLNET_MATLABCentral\46843\Lynch R2019a\Simulink_3.slx</t>
  </si>
  <si>
    <t xml:space="preserve">C:\tmp\obfmodels\o2889.slx</t>
  </si>
  <si>
    <t xml:space="preserve">Tue Apr 22 13:31:06 2014</t>
  </si>
  <si>
    <t xml:space="preserve">C:\work\data\SLNET\SLNET_MATLABCentral\46843\Lynch R2019a\Simulink_4.slx</t>
  </si>
  <si>
    <t xml:space="preserve">C:\tmp\obfmodels\o2890.slx</t>
  </si>
  <si>
    <t xml:space="preserve">Tue Apr 22 13:31:14 2014</t>
  </si>
  <si>
    <t xml:space="preserve">C:\work\data\SLNET\SLNET_MATLABCentral\46843\Lynch R2019a\Simulink_5.slx</t>
  </si>
  <si>
    <t xml:space="preserve">C:\tmp\obfmodels\o2891.slx</t>
  </si>
  <si>
    <t xml:space="preserve">Tue Apr 22 13:31:23 2014</t>
  </si>
  <si>
    <t xml:space="preserve">C:\work\data\SLNET\SLNET_MATLABCentral\46843\Lynch R2019a\Simulink_6.slx</t>
  </si>
  <si>
    <t xml:space="preserve">C:\tmp\obfmodels\o2892.slx</t>
  </si>
  <si>
    <t xml:space="preserve">Tue Apr 22 13:32:01 2014</t>
  </si>
  <si>
    <t xml:space="preserve">C:\work\data\SLNET\SLNET_MATLABCentral\46843\Lynch R2019a\Simulink_7.slx</t>
  </si>
  <si>
    <t xml:space="preserve">C:\tmp\obfmodels\o2893.slx</t>
  </si>
  <si>
    <t xml:space="preserve">Tue Apr 22 13:31:35 2014</t>
  </si>
  <si>
    <t xml:space="preserve">C:\work\data\SLNET\SLNET_MATLABCentral\46843\Lynch R2019a\Simulink_8.slx</t>
  </si>
  <si>
    <t xml:space="preserve">C:\tmp\obfmodels\o2894.slx</t>
  </si>
  <si>
    <t xml:space="preserve">Tue Apr 22 13:31:41 2014</t>
  </si>
  <si>
    <t xml:space="preserve">C:\work\data\SLNET\SLNET_MATLABCentral\46843\Lynch R2019a\Simulink_9.slx</t>
  </si>
  <si>
    <t xml:space="preserve">C:\tmp\obfmodels\o2895.slx</t>
  </si>
  <si>
    <t xml:space="preserve">Tue Apr 22 13:31:48 2014</t>
  </si>
  <si>
    <t xml:space="preserve">C:\work\data\SLNET\SLNET_MATLABCentral\46843\__MACOSX\Lynch R2019a\._Simulink_1.slx</t>
  </si>
  <si>
    <t xml:space="preserve">C:\work\data\SLNET\SLNET_MATLABCentral\46843\__MACOSX\Lynch R2019a\._Simulink_10.slx</t>
  </si>
  <si>
    <t xml:space="preserve">C:\work\data\SLNET\SLNET_MATLABCentral\46843\__MACOSX\Lynch R2019a\._Simulink_2.slx</t>
  </si>
  <si>
    <t xml:space="preserve">C:\work\data\SLNET\SLNET_MATLABCentral\46843\__MACOSX\Lynch R2019a\._Simulink_3.slx</t>
  </si>
  <si>
    <t xml:space="preserve">C:\work\data\SLNET\SLNET_MATLABCentral\46843\__MACOSX\Lynch R2019a\._Simulink_4.slx</t>
  </si>
  <si>
    <t xml:space="preserve">C:\work\data\SLNET\SLNET_MATLABCentral\46843\__MACOSX\Lynch R2019a\._Simulink_5.slx</t>
  </si>
  <si>
    <t xml:space="preserve">C:\work\data\SLNET\SLNET_MATLABCentral\46843\__MACOSX\Lynch R2019a\._Simulink_6.slx</t>
  </si>
  <si>
    <t xml:space="preserve">C:\work\data\SLNET\SLNET_MATLABCentral\46843\__MACOSX\Lynch R2019a\._Simulink_7.slx</t>
  </si>
  <si>
    <t xml:space="preserve">C:\work\data\SLNET\SLNET_MATLABCentral\46843\__MACOSX\Lynch R2019a\._Simulink_8.slx</t>
  </si>
  <si>
    <t xml:space="preserve">C:\work\data\SLNET\SLNET_MATLABCentral\46843\__MACOSX\Lynch R2019a\._Simulink_9.slx</t>
  </si>
  <si>
    <t xml:space="preserve">C:\work\data\SLNET\SLNET_MATLABCentral\46868\2b Zipped\Configurable_PV_Panel_v1.slx</t>
  </si>
  <si>
    <t xml:space="preserve">C:\tmp\obfmodels\o2906.slx</t>
  </si>
  <si>
    <t xml:space="preserve">Thu Jun 05 11:33:18 2014</t>
  </si>
  <si>
    <t xml:space="preserve">C:\work\data\SLNET\SLNET_MATLABCentral\46870\Pre6Feedforward.slx</t>
  </si>
  <si>
    <t xml:space="preserve">C:\tmp\obfmodels\o2907.slx</t>
  </si>
  <si>
    <t xml:space="preserve">Mon Apr 28 02:19:03 2014</t>
  </si>
  <si>
    <t xml:space="preserve">C:\work\data\SLNET\SLNET_MATLABCentral\46944\EXAMEN_2013_P1_SIMULINK.slx</t>
  </si>
  <si>
    <t xml:space="preserve">C:\tmp\obfmodels\o2908.slx</t>
  </si>
  <si>
    <t xml:space="preserve">Thu Jun 12 19:15:36 2014</t>
  </si>
  <si>
    <t xml:space="preserve">C:\work\data\SLNET\SLNET_MATLABCentral\47051\Simscape_Flex_Bodies_R18b\Examples\Simple\sm_flex_fe_import_beam.slx</t>
  </si>
  <si>
    <t xml:space="preserve">C:\tmp\obfmodels\o2909.slx</t>
  </si>
  <si>
    <t xml:space="preserve">Wed Sep 12 00:32:04 2018</t>
  </si>
  <si>
    <t xml:space="preserve">C:\work\data\SLNET\SLNET_MATLABCentral\47051\Simscape_Flex_Bodies_R18b\Examples\Simple\sm_flex_lumped_param_beam.slx</t>
  </si>
  <si>
    <t xml:space="preserve">C:\tmp\obfmodels\o2910.slx</t>
  </si>
  <si>
    <t xml:space="preserve">Wed Sep 12 00:32:07 2018</t>
  </si>
  <si>
    <t xml:space="preserve">C:\work\data\SLNET\SLNET_MATLABCentral\47051\Simscape_Flex_Bodies_R18b\Examples\Slider_Crank\sm_flex_slider_crank.slx</t>
  </si>
  <si>
    <t xml:space="preserve">C:\tmp\obfmodels\o2911.slx</t>
  </si>
  <si>
    <t xml:space="preserve">Wed Sep 12 00:32:17 2018</t>
  </si>
  <si>
    <t xml:space="preserve">C:\work\data\SLNET\SLNET_MATLABCentral\47051\Simscape_Flex_Bodies_R18b\Libraries\sm_flex_body_lib.slx</t>
  </si>
  <si>
    <t xml:space="preserve">C:\tmp\obfmodels\o2912.slx</t>
  </si>
  <si>
    <t xml:space="preserve">Mon Sep 24 15:21:24 2018</t>
  </si>
  <si>
    <t xml:space="preserve">C:\work\data\SLNET\SLNET_MATLABCentral\47051\Simscape_Flex_Bodies_R19a\Examples\Simple\sm_flex_fe_import_beam.slx</t>
  </si>
  <si>
    <t xml:space="preserve">C:\tmp\obfmodels\o2913.slx</t>
  </si>
  <si>
    <t xml:space="preserve">Tue Mar 19 14:11:08 2019</t>
  </si>
  <si>
    <t xml:space="preserve">C:\work\data\SLNET\SLNET_MATLABCentral\47051\Simscape_Flex_Bodies_R19a\Examples\Simple\sm_flex_lumped_param_beam.slx</t>
  </si>
  <si>
    <t xml:space="preserve">C:\tmp\obfmodels\o2914.slx</t>
  </si>
  <si>
    <t xml:space="preserve">Tue Mar 19 14:11:33 2019</t>
  </si>
  <si>
    <t xml:space="preserve">C:\work\data\SLNET\SLNET_MATLABCentral\47051\Simscape_Flex_Bodies_R19a\Examples\Slider_Crank\sm_flex_slider_crank.slx</t>
  </si>
  <si>
    <t xml:space="preserve">C:\tmp\obfmodels\o2915.slx</t>
  </si>
  <si>
    <t xml:space="preserve">Tue Mar 19 14:20:17 2019</t>
  </si>
  <si>
    <t xml:space="preserve">C:\work\data\SLNET\SLNET_MATLABCentral\47051\Simscape_Flex_Bodies_R19a\Libraries\forcesPS_lib.slx</t>
  </si>
  <si>
    <t xml:space="preserve">C:\tmp\obfmodels\o2916.slx</t>
  </si>
  <si>
    <t xml:space="preserve">Tue Mar 19 14:10:38 2019</t>
  </si>
  <si>
    <t xml:space="preserve">C:\work\data\SLNET\SLNET_MATLABCentral\47051\Simscape_Flex_Bodies_R19a\Libraries\sm_flex_body_lib.slx</t>
  </si>
  <si>
    <t xml:space="preserve">C:\tmp\obfmodels\o2917.slx</t>
  </si>
  <si>
    <t xml:space="preserve">Tue Mar 19 14:13:00 2019</t>
  </si>
  <si>
    <t xml:space="preserve">C:\work\data\SLNET\SLNET_MATLABCentral\47141\joystickDemo.slx</t>
  </si>
  <si>
    <t xml:space="preserve">C:\tmp\obfmodels\o2918.slx</t>
  </si>
  <si>
    <t xml:space="preserve">Fri Jul 04 02:00:33 2014</t>
  </si>
  <si>
    <t xml:space="preserve">C:\work\data\SLNET\SLNET_MATLABCentral\47145\Tenet_RFID_Library_For_Arduino_Mega2560\RFID_read_model.slx</t>
  </si>
  <si>
    <t xml:space="preserve">C:\tmp\obfmodels\o2919.slx</t>
  </si>
  <si>
    <t xml:space="preserve">Thu Jun 05 01:17:17 2014</t>
  </si>
  <si>
    <t xml:space="preserve">C:\work\data\SLNET\SLNET_MATLABCentral\47145\Tenet_RFID_Library_For_Arduino_Mega2560\tenetrfidlib.slx</t>
  </si>
  <si>
    <t xml:space="preserve">C:\tmp\obfmodels\o2920.slx</t>
  </si>
  <si>
    <t xml:space="preserve">Thu Jun 05 01:19:52 2014</t>
  </si>
  <si>
    <t xml:space="preserve">C:\work\data\SLNET\SLNET_MATLABCentral\47208\Actuated_Pioneer3DXAssembly.slx</t>
  </si>
  <si>
    <t xml:space="preserve">C:\tmp\obfmodels\o2921.slx</t>
  </si>
  <si>
    <t xml:space="preserve">Thu Mar 13 12:33:09 2014</t>
  </si>
  <si>
    <t xml:space="preserve">C:\work\data\SLNET\SLNET_MATLABCentral\47208\Controller_Pioneer3DXAssembly.slx</t>
  </si>
  <si>
    <t xml:space="preserve">C:\tmp\obfmodels\o2922.slx</t>
  </si>
  <si>
    <t xml:space="preserve">Mon Feb 24 11:41:42 2014</t>
  </si>
  <si>
    <t xml:space="preserve">C:\work\data\SLNET\SLNET_MATLABCentral\47208\MotionConstraints_Pioneer3DXAssembly.slx</t>
  </si>
  <si>
    <t xml:space="preserve">C:\tmp\obfmodels\o2923.slx</t>
  </si>
  <si>
    <t xml:space="preserve">Thu Mar 13 12:32:51 2014</t>
  </si>
  <si>
    <t xml:space="preserve">C:\work\data\SLNET\SLNET_MATLABCentral\47208\Pioneer3DXAssembly.slx</t>
  </si>
  <si>
    <t xml:space="preserve">C:\tmp\obfmodels\o2924.slx</t>
  </si>
  <si>
    <t xml:space="preserve">Sat Apr 05 11:16:22 2014</t>
  </si>
  <si>
    <t xml:space="preserve">C:\work\data\SLNET\SLNET_MATLABCentral\47208\SL3DAnim_Pioneer3DXAssembly.slx</t>
  </si>
  <si>
    <t xml:space="preserve">C:\tmp\obfmodels\o2925.slx</t>
  </si>
  <si>
    <t xml:space="preserve">Mon Feb 24 09:43:27 2014</t>
  </si>
  <si>
    <t xml:space="preserve">C:\work\data\SLNET\SLNET_MATLABCentral\47208\main_demo_real_robot.slx</t>
  </si>
  <si>
    <t xml:space="preserve">C:\tmp\obfmodels\o2926.slx</t>
  </si>
  <si>
    <t xml:space="preserve">Sat Apr 05 11:20:38 2014</t>
  </si>
  <si>
    <t xml:space="preserve">C:\work\data\SLNET\SLNET_MATLABCentral\47211\RapiroArduino.slx</t>
  </si>
  <si>
    <t xml:space="preserve">C:\tmp\obfmodels\o2927.slx</t>
  </si>
  <si>
    <t xml:space="preserve">Thu Jul 10 17:41:35 2014</t>
  </si>
  <si>
    <t xml:space="preserve">C:\work\data\SLNET\SLNET_MATLABCentral\47211\RapiroRaspFinal.slx</t>
  </si>
  <si>
    <t xml:space="preserve">C:\tmp\obfmodels\o2928.slx</t>
  </si>
  <si>
    <t xml:space="preserve">Thu Jul 10 17:41:17 2014</t>
  </si>
  <si>
    <t xml:space="preserve">C:\work\data\SLNET\SLNET_MATLABCentral\47211\RapiroWalk.slx</t>
  </si>
  <si>
    <t xml:space="preserve">C:\tmp\obfmodels\o2929.slx</t>
  </si>
  <si>
    <t xml:space="preserve">Thu Jul 10 17:41:47 2014</t>
  </si>
  <si>
    <t xml:space="preserve">C:\work\data\SLNET\SLNET_MATLABCentral\47211\RaspiGreenBall.slx</t>
  </si>
  <si>
    <t xml:space="preserve">C:\tmp\obfmodels\o2930.slx</t>
  </si>
  <si>
    <t xml:space="preserve">Thu Jul 10 17:40:59 2014</t>
  </si>
  <si>
    <t xml:space="preserve">C:\work\data\SLNET\SLNET_MATLABCentral\47251\fullCarModel.slx</t>
  </si>
  <si>
    <t xml:space="preserve">C:\tmp\obfmodels\o2931.slx</t>
  </si>
  <si>
    <t xml:space="preserve">Wed Jul 16 18:34:16 2014</t>
  </si>
  <si>
    <t xml:space="preserve">C:\work\data\SLNET\SLNET_MATLABCentral\47317\v1\BrysonDenhamModel.slx</t>
  </si>
  <si>
    <t xml:space="preserve">C:\tmp\obfmodels\o2932.slx</t>
  </si>
  <si>
    <t xml:space="preserve">Sun Jun 15 02:07:28 2014</t>
  </si>
  <si>
    <t xml:space="preserve">C:\work\data\SLNET\SLNET_MATLABCentral\47317\v1\BrysonDenham_lib.slx</t>
  </si>
  <si>
    <t xml:space="preserve">C:\tmp\obfmodels\o2933.slx</t>
  </si>
  <si>
    <t xml:space="preserve">Wed Jun 11 23:23:04 2014</t>
  </si>
  <si>
    <t xml:space="preserve">C:\work\data\SLNET\SLNET_MATLABCentral\47417\SM_Contact_Forces_Lib_R18b_v4p1\Examples\2D\Ball_Bearing\sm_ball_bearing_testrig.slx</t>
  </si>
  <si>
    <t xml:space="preserve">C:\tmp\obfmodels\o2934.slx</t>
  </si>
  <si>
    <t xml:space="preserve">Tue Sep 11 22:26:59 2018</t>
  </si>
  <si>
    <t xml:space="preserve">C:\work\data\SLNET\SLNET_MATLABCentral\47417\SM_Contact_Forces_Lib_R18b_v4p1\Examples\2D\Ball_Bearing\Libraries\sm_ball_bearing_testrig_lib.slx</t>
  </si>
  <si>
    <t xml:space="preserve">C:\tmp\obfmodels\o2935.slx</t>
  </si>
  <si>
    <t xml:space="preserve">Tue Sep 11 22:27:13 2018</t>
  </si>
  <si>
    <t xml:space="preserve">C:\work\data\SLNET\SLNET_MATLABCentral\47417\SM_Contact_Forces_Lib_R18b_v4p1\Examples\2D\Cam_Follower\Cam_Follower.slx</t>
  </si>
  <si>
    <t xml:space="preserve">C:\tmp\obfmodels\o2936.slx</t>
  </si>
  <si>
    <t xml:space="preserve">Tue Sep 11 22:27:17 2018</t>
  </si>
  <si>
    <t xml:space="preserve">C:\work\data\SLNET\SLNET_MATLABCentral\47417\SM_Contact_Forces_Lib_R18b_v4p1\Examples\2D\Cam_Follower_Constraint\Cam_Follower_Constraint.slx</t>
  </si>
  <si>
    <t xml:space="preserve">C:\tmp\obfmodels\o2937.slx</t>
  </si>
  <si>
    <t xml:space="preserve">Tue Sep 11 22:27:20 2018</t>
  </si>
  <si>
    <t xml:space="preserve">C:\work\data\SLNET\SLNET_MATLABCentral\47417\SM_Contact_Forces_Lib_R18b_v4p1\Examples\2D\Conveyor_Belts\Belts_01_Two_Belts.slx</t>
  </si>
  <si>
    <t xml:space="preserve">C:\tmp\obfmodels\o2938.slx</t>
  </si>
  <si>
    <t xml:space="preserve">Tue Sep 11 22:27:27 2018</t>
  </si>
  <si>
    <t xml:space="preserve">C:\work\data\SLNET\SLNET_MATLABCentral\47417\SM_Contact_Forces_Lib_R18b_v4p1\Examples\2D\Geneva_Drive\Geneva_Drive.slx</t>
  </si>
  <si>
    <t xml:space="preserve">C:\tmp\obfmodels\o2939.slx</t>
  </si>
  <si>
    <t xml:space="preserve">Tue Sep 11 22:27:34 2018</t>
  </si>
  <si>
    <t xml:space="preserve">C:\work\data\SLNET\SLNET_MATLABCentral\47417\SM_Contact_Forces_Lib_R18b_v4p1\Examples\2D\Geneva_Drive\CAD\Export\Geneva_Drive_imported.slx</t>
  </si>
  <si>
    <t xml:space="preserve">C:\tmp\obfmodels\o2940.slx</t>
  </si>
  <si>
    <t xml:space="preserve">Tue Sep 11 22:27:38 2018</t>
  </si>
  <si>
    <t xml:space="preserve">C:\work\data\SLNET\SLNET_MATLABCentral\47417\SM_Contact_Forces_Lib_R18b_v4p1\Examples\2D\Simple\Collision\Collision_01_Ball_Infinite_Plane.slx</t>
  </si>
  <si>
    <t xml:space="preserve">C:\tmp\obfmodels\o2941.slx</t>
  </si>
  <si>
    <t xml:space="preserve">Tue Sep 11 22:28:35 2018</t>
  </si>
  <si>
    <t xml:space="preserve">C:\work\data\SLNET\SLNET_MATLABCentral\47417\SM_Contact_Forces_Lib_R18b_v4p1\Examples\2D\Simple\Collision\Collision_02_Disk_Finite_Plane_Fixed.slx</t>
  </si>
  <si>
    <t xml:space="preserve">C:\tmp\obfmodels\o2942.slx</t>
  </si>
  <si>
    <t xml:space="preserve">Tue Sep 11 22:28:37 2018</t>
  </si>
  <si>
    <t xml:space="preserve">C:\work\data\SLNET\SLNET_MATLABCentral\47417\SM_Contact_Forces_Lib_R18b_v4p1\Examples\2D\Simple\Collision\Collision_03_Disk_Finite_Plane_Spin.slx</t>
  </si>
  <si>
    <t xml:space="preserve">C:\tmp\obfmodels\o2943.slx</t>
  </si>
  <si>
    <t xml:space="preserve">Tue Sep 11 22:28:42 2018</t>
  </si>
  <si>
    <t xml:space="preserve">C:\work\data\SLNET\SLNET_MATLABCentral\47417\SM_Contact_Forces_Lib_R18b_v4p1\Examples\2D\Simple\Collision\Collision_04_Disks_in_Box.slx</t>
  </si>
  <si>
    <t xml:space="preserve">C:\tmp\obfmodels\o2944.slx</t>
  </si>
  <si>
    <t xml:space="preserve">Tue Sep 11 22:28:49 2018</t>
  </si>
  <si>
    <t xml:space="preserve">C:\work\data\SLNET\SLNET_MATLABCentral\47417\SM_Contact_Forces_Lib_R18b_v4p1\Examples\2D\Simple\Collision\Collision_05_Disk_in_Ring.slx</t>
  </si>
  <si>
    <t xml:space="preserve">C:\tmp\obfmodels\o2945.slx</t>
  </si>
  <si>
    <t xml:space="preserve">Tue Sep 11 22:28:52 2018</t>
  </si>
  <si>
    <t xml:space="preserve">C:\work\data\SLNET\SLNET_MATLABCentral\47417\SM_Contact_Forces_Lib_R18b_v4p1\Examples\2D\Simple\Collision\Collision_06_Catapult.slx</t>
  </si>
  <si>
    <t xml:space="preserve">C:\tmp\obfmodels\o2946.slx</t>
  </si>
  <si>
    <t xml:space="preserve">Tue Sep 11 22:28:55 2018</t>
  </si>
  <si>
    <t xml:space="preserve">C:\work\data\SLNET\SLNET_MATLABCentral\47417\SM_Contact_Forces_Lib_R18b_v4p1\Examples\2D\Simple\Collision\Collision_07_Ball_Finite_Plane_Float.slx</t>
  </si>
  <si>
    <t xml:space="preserve">C:\tmp\obfmodels\o2947.slx</t>
  </si>
  <si>
    <t xml:space="preserve">Tue Sep 11 22:28:58 2018</t>
  </si>
  <si>
    <t xml:space="preserve">C:\work\data\SLNET\SLNET_MATLABCentral\47417\SM_Contact_Forces_Lib_R18b_v4p1\Examples\2D\Simple\Collision\Collision_08_Compare_Forces.slx</t>
  </si>
  <si>
    <t xml:space="preserve">C:\tmp\obfmodels\o2948.slx</t>
  </si>
  <si>
    <t xml:space="preserve">Tue Sep 11 22:29:02 2018</t>
  </si>
  <si>
    <t xml:space="preserve">C:\work\data\SLNET\SLNET_MATLABCentral\47417\SM_Contact_Forces_Lib_R18b_v4p1\Examples\2D\Simple\Friction\Friction_01_Box_on_Ramp_Constraint.slx</t>
  </si>
  <si>
    <t xml:space="preserve">C:\tmp\obfmodels\o2949.slx</t>
  </si>
  <si>
    <t xml:space="preserve">Tue Sep 11 22:29:05 2018</t>
  </si>
  <si>
    <t xml:space="preserve">C:\work\data\SLNET\SLNET_MATLABCentral\47417\SM_Contact_Forces_Lib_R18b_v4p1\Examples\2D\Simple\Friction\Friction_02_Box_on_Ramp.slx</t>
  </si>
  <si>
    <t xml:space="preserve">C:\tmp\obfmodels\o2950.slx</t>
  </si>
  <si>
    <t xml:space="preserve">Tue Sep 11 22:29:08 2018</t>
  </si>
  <si>
    <t xml:space="preserve">C:\work\data\SLNET\SLNET_MATLABCentral\47417\SM_Contact_Forces_Lib_R18b_v4p1\Examples\2D\Simple\Friction\Friction_03_Double_Pendulum_Constraint.slx</t>
  </si>
  <si>
    <t xml:space="preserve">C:\tmp\obfmodels\o2951.slx</t>
  </si>
  <si>
    <t xml:space="preserve">Tue Sep 11 22:29:11 2018</t>
  </si>
  <si>
    <t xml:space="preserve">C:\work\data\SLNET\SLNET_MATLABCentral\47417\SM_Contact_Forces_Lib_R18b_v4p1\Examples\2D\Simple\Friction\Friction_04_Disk_Rolling_on_Ramp.slx</t>
  </si>
  <si>
    <t xml:space="preserve">C:\tmp\obfmodels\o2952.slx</t>
  </si>
  <si>
    <t xml:space="preserve">Tue Sep 11 22:29:13 2018</t>
  </si>
  <si>
    <t xml:space="preserve">C:\work\data\SLNET\SLNET_MATLABCentral\47417\SM_Contact_Forces_Lib_R18b_v4p1\Examples\2D\Simple\Friction\Friction_05_Beam_on_Wheel.slx</t>
  </si>
  <si>
    <t xml:space="preserve">C:\tmp\obfmodels\o2953.slx</t>
  </si>
  <si>
    <t xml:space="preserve">Tue Sep 11 22:29:16 2018</t>
  </si>
  <si>
    <t xml:space="preserve">C:\work\data\SLNET\SLNET_MATLABCentral\47417\SM_Contact_Forces_Lib_R18b_v4p1\Examples\2D\Simple\Friction\Friction_06_Disk_on_Disk.slx</t>
  </si>
  <si>
    <t xml:space="preserve">C:\tmp\obfmodels\o2954.slx</t>
  </si>
  <si>
    <t xml:space="preserve">Tue Sep 11 22:29:20 2018</t>
  </si>
  <si>
    <t xml:space="preserve">C:\work\data\SLNET\SLNET_MATLABCentral\47417\SM_Contact_Forces_Lib_R18b_v4p1\Examples\2D\Simple\Friction\Friction_07_Floating_Disks.slx</t>
  </si>
  <si>
    <t xml:space="preserve">C:\tmp\obfmodels\o2955.slx</t>
  </si>
  <si>
    <t xml:space="preserve">Tue Sep 11 22:29:23 2018</t>
  </si>
  <si>
    <t xml:space="preserve">C:\work\data\SLNET\SLNET_MATLABCentral\47417\SM_Contact_Forces_Lib_R18b_v4p1\Examples\2D\Simple\Friction\Friction_08_Disks_and_Ring.slx</t>
  </si>
  <si>
    <t xml:space="preserve">C:\tmp\obfmodels\o2956.slx</t>
  </si>
  <si>
    <t xml:space="preserve">Tue Sep 11 22:29:26 2018</t>
  </si>
  <si>
    <t xml:space="preserve">C:\work\data\SLNET\SLNET_MATLABCentral\47417\SM_Contact_Forces_Lib_R18b_v4p1\Examples\2D\Simple\Friction\Friction_09_Ring_on_Disk_Float.slx</t>
  </si>
  <si>
    <t xml:space="preserve">C:\tmp\obfmodels\o2957.slx</t>
  </si>
  <si>
    <t xml:space="preserve">Tue Sep 11 22:29:29 2018</t>
  </si>
  <si>
    <t xml:space="preserve">C:\work\data\SLNET\SLNET_MATLABCentral\47417\SM_Contact_Forces_Lib_R18b_v4p1\Examples\2D\Simple\Friction\Friction_10_Ball_on_Wheel.slx</t>
  </si>
  <si>
    <t xml:space="preserve">C:\tmp\obfmodels\o2958.slx</t>
  </si>
  <si>
    <t xml:space="preserve">Tue Sep 11 22:29:33 2018</t>
  </si>
  <si>
    <t xml:space="preserve">C:\work\data\SLNET\SLNET_MATLABCentral\47417\SM_Contact_Forces_Lib_R18b_v4p1\Examples\2D\Spinning_Boxes\Spinning_Boxes.slx</t>
  </si>
  <si>
    <t xml:space="preserve">C:\tmp\obfmodels\o2959.slx</t>
  </si>
  <si>
    <t xml:space="preserve">Tue Sep 11 22:29:38 2018</t>
  </si>
  <si>
    <t xml:space="preserve">C:\work\data\SLNET\SLNET_MATLABCentral\47417\SM_Contact_Forces_Lib_R18b_v4p1\Examples\3D\Caster_4_Whl\Caster_4_Whl.slx</t>
  </si>
  <si>
    <t xml:space="preserve">C:\tmp\obfmodels\o2960.slx</t>
  </si>
  <si>
    <t xml:space="preserve">Mon Nov 26 17:27:50 2018</t>
  </si>
  <si>
    <t xml:space="preserve">C:\work\data\SLNET\SLNET_MATLABCentral\47417\SM_Contact_Forces_Lib_R18b_v4p1\Examples\3D\Gripper_2Belts\Gripper_2Belts.slx</t>
  </si>
  <si>
    <t xml:space="preserve">C:\tmp\obfmodels\o2961.slx</t>
  </si>
  <si>
    <t xml:space="preserve">Tue Sep 11 22:29:47 2018</t>
  </si>
  <si>
    <t xml:space="preserve">C:\work\data\SLNET\SLNET_MATLABCentral\47417\SM_Contact_Forces_Lib_R18b_v4p1\Examples\3D\MATLAB_Build\Spheres_in_Sphere\sm_spheres_in_sphere_5big.slx</t>
  </si>
  <si>
    <t xml:space="preserve">C:\tmp\obfmodels\o2962.slx</t>
  </si>
  <si>
    <t xml:space="preserve">Fri Nov 23 23:16:56 2018</t>
  </si>
  <si>
    <t xml:space="preserve">C:\work\data\SLNET\SLNET_MATLABCentral\47417\SM_Contact_Forces_Lib_R18b_v4p1\Examples\3D\Robot_2_Whl\Robot_2_Whl.slx</t>
  </si>
  <si>
    <t xml:space="preserve">C:\tmp\obfmodels\o2963.slx</t>
  </si>
  <si>
    <t xml:space="preserve">Tue Sep 11 22:29:52 2018</t>
  </si>
  <si>
    <t xml:space="preserve">C:\work\data\SLNET\SLNET_MATLABCentral\47417\SM_Contact_Forces_Lib_R18b_v4p1\Examples\3D\Robot_6Legs_4Bar\sm_robot_6legs_4bar.slx</t>
  </si>
  <si>
    <t xml:space="preserve">C:\tmp\obfmodels\o2964.slx</t>
  </si>
  <si>
    <t xml:space="preserve">Mon Sep 17 06:36:00 2018</t>
  </si>
  <si>
    <t xml:space="preserve">C:\work\data\SLNET\SLNET_MATLABCentral\47417\SM_Contact_Forces_Lib_R18b_v4p1\Examples\3D\Robot_6Legs_4Bar\Libraries\sm_robot_6legs_4bar_lib.slx</t>
  </si>
  <si>
    <t xml:space="preserve">C:\tmp\obfmodels\o2965.slx</t>
  </si>
  <si>
    <t xml:space="preserve">Tue Sep 11 22:30:14 2018</t>
  </si>
  <si>
    <t xml:space="preserve">C:\work\data\SLNET\SLNET_MATLABCentral\47417\SM_Contact_Forces_Lib_R18b_v4p1\Examples\3D\Simple\Collision\Coll3D_01_Ball_Plane_Fixed.slx</t>
  </si>
  <si>
    <t xml:space="preserve">C:\tmp\obfmodels\o2966.slx</t>
  </si>
  <si>
    <t xml:space="preserve">Tue Sep 11 22:30:17 2018</t>
  </si>
  <si>
    <t xml:space="preserve">C:\work\data\SLNET\SLNET_MATLABCentral\47417\SM_Contact_Forces_Lib_R18b_v4p1\Examples\3D\Simple\Collision\Coll3D_02_Ball_Plane_Spin.slx</t>
  </si>
  <si>
    <t xml:space="preserve">C:\tmp\obfmodels\o2967.slx</t>
  </si>
  <si>
    <t xml:space="preserve">Tue Sep 11 22:30:20 2018</t>
  </si>
  <si>
    <t xml:space="preserve">C:\work\data\SLNET\SLNET_MATLABCentral\47417\SM_Contact_Forces_Lib_R18b_v4p1\Examples\3D\Simple\Collision\Coll3D_03_Balls_in_Box.slx</t>
  </si>
  <si>
    <t xml:space="preserve">C:\tmp\obfmodels\o2968.slx</t>
  </si>
  <si>
    <t xml:space="preserve">Tue Sep 11 22:30:26 2018</t>
  </si>
  <si>
    <t xml:space="preserve">C:\work\data\SLNET\SLNET_MATLABCentral\47417\SM_Contact_Forces_Lib_R18b_v4p1\Examples\3D\Simple\Collision\Coll3D_04_Ball_in_Tube_Fixed.slx</t>
  </si>
  <si>
    <t xml:space="preserve">C:\tmp\obfmodels\o2969.slx</t>
  </si>
  <si>
    <t xml:space="preserve">Tue Sep 11 22:30:30 2018</t>
  </si>
  <si>
    <t xml:space="preserve">C:\work\data\SLNET\SLNET_MATLABCentral\47417\SM_Contact_Forces_Lib_R18b_v4p1\Examples\3D\Simple\Collision\Coll3D_05_Ball_Peg_Board.slx</t>
  </si>
  <si>
    <t xml:space="preserve">C:\tmp\obfmodels\o2970.slx</t>
  </si>
  <si>
    <t xml:space="preserve">Tue Sep 11 22:30:36 2018</t>
  </si>
  <si>
    <t xml:space="preserve">C:\work\data\SLNET\SLNET_MATLABCentral\47417\SM_Contact_Forces_Lib_R18b_v4p1\Examples\3D\Simple\Collision\Coll3D_06_Ball_in_Ball.slx</t>
  </si>
  <si>
    <t xml:space="preserve">C:\tmp\obfmodels\o2971.slx</t>
  </si>
  <si>
    <t xml:space="preserve">Tue Sep 11 22:30:39 2018</t>
  </si>
  <si>
    <t xml:space="preserve">C:\work\data\SLNET\SLNET_MATLABCentral\47417\SM_Contact_Forces_Lib_R18b_v4p1\Examples\3D\Simple\Collision\Coll3D_07_Balls_and_Sliding_Tube.slx</t>
  </si>
  <si>
    <t xml:space="preserve">C:\tmp\obfmodels\o2972.slx</t>
  </si>
  <si>
    <t xml:space="preserve">Tue Sep 11 22:30:42 2018</t>
  </si>
  <si>
    <t xml:space="preserve">C:\work\data\SLNET\SLNET_MATLABCentral\47417\SM_Contact_Forces_Lib_R18b_v4p1\Examples\3D\Simple\Collision\Coll3D_08_Ball_in_Spinning_Cone.slx</t>
  </si>
  <si>
    <t xml:space="preserve">C:\tmp\obfmodels\o2973.slx</t>
  </si>
  <si>
    <t xml:space="preserve">Tue Sep 11 22:30:45 2018</t>
  </si>
  <si>
    <t xml:space="preserve">C:\work\data\SLNET\SLNET_MATLABCentral\47417\SM_Contact_Forces_Lib_R18b_v4p1\Examples\3D\Simple\Friction\Frict3D_01_Box_on_Table.slx</t>
  </si>
  <si>
    <t xml:space="preserve">C:\tmp\obfmodels\o2974.slx</t>
  </si>
  <si>
    <t xml:space="preserve">Tue Sep 11 22:30:49 2018</t>
  </si>
  <si>
    <t xml:space="preserve">C:\work\data\SLNET\SLNET_MATLABCentral\47417\SM_Contact_Forces_Lib_R18b_v4p1\Examples\3D\Simple\Friction\Frict3D_02_Ball_on_Table.slx</t>
  </si>
  <si>
    <t xml:space="preserve">C:\tmp\obfmodels\o2975.slx</t>
  </si>
  <si>
    <t xml:space="preserve">Tue Sep 11 22:30:52 2018</t>
  </si>
  <si>
    <t xml:space="preserve">C:\work\data\SLNET\SLNET_MATLABCentral\47417\SM_Contact_Forces_Lib_R18b_v4p1\Examples\3D\Simple\Friction\Frict3D_03_Board_on_Balls.slx</t>
  </si>
  <si>
    <t xml:space="preserve">C:\tmp\obfmodels\o2976.slx</t>
  </si>
  <si>
    <t xml:space="preserve">Tue Sep 11 22:30:57 2018</t>
  </si>
  <si>
    <t xml:space="preserve">C:\work\data\SLNET\SLNET_MATLABCentral\47417\SM_Contact_Forces_Lib_R18b_v4p1\Examples\3D\Simple\Friction\Frict3D_04_Ball_on_Ball.slx</t>
  </si>
  <si>
    <t xml:space="preserve">C:\tmp\obfmodels\o2977.slx</t>
  </si>
  <si>
    <t xml:space="preserve">Tue Sep 11 22:31:00 2018</t>
  </si>
  <si>
    <t xml:space="preserve">C:\work\data\SLNET\SLNET_MATLABCentral\47417\SM_Contact_Forces_Lib_R18b_v4p1\Examples\3D\Simple\Friction\Frict3D_05_Tube_on_Balls.slx</t>
  </si>
  <si>
    <t xml:space="preserve">C:\tmp\obfmodels\o2978.slx</t>
  </si>
  <si>
    <t xml:space="preserve">Tue Sep 11 22:31:05 2018</t>
  </si>
  <si>
    <t xml:space="preserve">C:\work\data\SLNET\SLNET_MATLABCentral\47417\SM_Contact_Forces_Lib_R18b_v4p1\Examples\3D\Simple\Friction\Frict3D_06_Ball_on_Balls.slx</t>
  </si>
  <si>
    <t xml:space="preserve">C:\tmp\obfmodels\o2979.slx</t>
  </si>
  <si>
    <t xml:space="preserve">Tue Sep 11 22:31:10 2018</t>
  </si>
  <si>
    <t xml:space="preserve">C:\work\data\SLNET\SLNET_MATLABCentral\47417\SM_Contact_Forces_Lib_R18b_v4p1\Examples\3D\Simple\Friction\Frict3D_07_Ball_in_Ball.slx</t>
  </si>
  <si>
    <t xml:space="preserve">C:\tmp\obfmodels\o2980.slx</t>
  </si>
  <si>
    <t xml:space="preserve">Tue Sep 11 22:31:14 2018</t>
  </si>
  <si>
    <t xml:space="preserve">C:\work\data\SLNET\SLNET_MATLABCentral\47417\SM_Contact_Forces_Lib_R18b_v4p1\Examples\3D\Simple\Friction\Frict3D_08_Ball_on_Driven_Tube.slx</t>
  </si>
  <si>
    <t xml:space="preserve">C:\tmp\obfmodels\o2981.slx</t>
  </si>
  <si>
    <t xml:space="preserve">Tue Sep 11 22:31:17 2018</t>
  </si>
  <si>
    <t xml:space="preserve">C:\work\data\SLNET\SLNET_MATLABCentral\47417\SM_Contact_Forces_Lib_R18b_v4p1\Examples\3D\Tread_Drive\sm_tread_drive.slx</t>
  </si>
  <si>
    <t xml:space="preserve">C:\tmp\obfmodels\o2982.slx</t>
  </si>
  <si>
    <t xml:space="preserve">Tue Sep 11 22:32:36 2018</t>
  </si>
  <si>
    <t xml:space="preserve">C:\work\data\SLNET\SLNET_MATLABCentral\47417\SM_Contact_Forces_Lib_R18b_v4p1\Libraries\Contact_Forces_Lib.slx</t>
  </si>
  <si>
    <t xml:space="preserve">C:\tmp\obfmodels\o2983.slx</t>
  </si>
  <si>
    <t xml:space="preserve">C:\work\data\SLNET\SLNET_MATLABCentral\47417\SM_Contact_Forces_Lib_R18b_v4p1\Libraries\Parts_Lib.slx</t>
  </si>
  <si>
    <t xml:space="preserve">C:\tmp\obfmodels\o2984.slx</t>
  </si>
  <si>
    <t xml:space="preserve">C:\work\data\SLNET\SLNET_MATLABCentral\47417\SM_Contact_Forces_Lib_R19a_v4p1\Examples\2D\Ball_Bearing\sm_ball_bearing_testrig.slx</t>
  </si>
  <si>
    <t xml:space="preserve">C:\tmp\obfmodels\o2985.slx</t>
  </si>
  <si>
    <t xml:space="preserve">Tue Mar 05 10:53:11 2019</t>
  </si>
  <si>
    <t xml:space="preserve">C:\work\data\SLNET\SLNET_MATLABCentral\47417\SM_Contact_Forces_Lib_R19a_v4p1\Examples\2D\Ball_Bearing\Libraries\sm_ball_bearing_testrig_lib.slx</t>
  </si>
  <si>
    <t xml:space="preserve">C:\tmp\obfmodels\o2986.slx</t>
  </si>
  <si>
    <t xml:space="preserve">Tue Mar 05 10:53:18 2019</t>
  </si>
  <si>
    <t xml:space="preserve">C:\work\data\SLNET\SLNET_MATLABCentral\47417\SM_Contact_Forces_Lib_R19a_v4p1\Examples\2D\Cam_Follower\Cam_Follower.slx</t>
  </si>
  <si>
    <t xml:space="preserve">C:\tmp\obfmodels\o2987.slx</t>
  </si>
  <si>
    <t xml:space="preserve">Tue Mar 05 10:53:27 2019</t>
  </si>
  <si>
    <t xml:space="preserve">C:\work\data\SLNET\SLNET_MATLABCentral\47417\SM_Contact_Forces_Lib_R19a_v4p1\Examples\2D\Cam_Follower_Constraint\Cam_Follower_Constraint.slx</t>
  </si>
  <si>
    <t xml:space="preserve">C:\tmp\obfmodels\o2988.slx</t>
  </si>
  <si>
    <t xml:space="preserve">Tue Mar 05 10:53:33 2019</t>
  </si>
  <si>
    <t xml:space="preserve">C:\work\data\SLNET\SLNET_MATLABCentral\47417\SM_Contact_Forces_Lib_R19a_v4p1\Examples\2D\Conveyor_Belts\Belts_01_Two_Belts.slx</t>
  </si>
  <si>
    <t xml:space="preserve">C:\tmp\obfmodels\o2989.slx</t>
  </si>
  <si>
    <t xml:space="preserve">Tue Mar 05 10:54:01 2019</t>
  </si>
  <si>
    <t xml:space="preserve">C:\work\data\SLNET\SLNET_MATLABCentral\47417\SM_Contact_Forces_Lib_R19a_v4p1\Examples\2D\Geneva_Drive\Geneva_Drive.slx</t>
  </si>
  <si>
    <t xml:space="preserve">C:\tmp\obfmodels\o2990.slx</t>
  </si>
  <si>
    <t xml:space="preserve">Tue Mar 05 10:54:37 2019</t>
  </si>
  <si>
    <t xml:space="preserve">C:\work\data\SLNET\SLNET_MATLABCentral\47417\SM_Contact_Forces_Lib_R19a_v4p1\Examples\2D\Geneva_Drive\CAD\Export\Geneva_Drive_imported.slx</t>
  </si>
  <si>
    <t xml:space="preserve">C:\tmp\obfmodels\o2991.slx</t>
  </si>
  <si>
    <t xml:space="preserve">Tue Mar 05 10:54:42 2019</t>
  </si>
  <si>
    <t xml:space="preserve">C:\work\data\SLNET\SLNET_MATLABCentral\47417\SM_Contact_Forces_Lib_R19a_v4p1\Examples\2D\Simple\Collision\Collision_01_Ball_Infinite_Plane.slx</t>
  </si>
  <si>
    <t xml:space="preserve">C:\tmp\obfmodels\o2992.slx</t>
  </si>
  <si>
    <t xml:space="preserve">Tue Mar 05 10:55:35 2019</t>
  </si>
  <si>
    <t xml:space="preserve">C:\work\data\SLNET\SLNET_MATLABCentral\47417\SM_Contact_Forces_Lib_R19a_v4p1\Examples\2D\Simple\Collision\Collision_02_Disk_Finite_Plane_Fixed.slx</t>
  </si>
  <si>
    <t xml:space="preserve">C:\tmp\obfmodels\o2993.slx</t>
  </si>
  <si>
    <t xml:space="preserve">Tue Mar 05 10:55:41 2019</t>
  </si>
  <si>
    <t xml:space="preserve">C:\work\data\SLNET\SLNET_MATLABCentral\47417\SM_Contact_Forces_Lib_R19a_v4p1\Examples\2D\Simple\Collision\Collision_03_Disk_Finite_Plane_Spin.slx</t>
  </si>
  <si>
    <t xml:space="preserve">C:\tmp\obfmodels\o2994.slx</t>
  </si>
  <si>
    <t xml:space="preserve">Tue Mar 05 10:55:47 2019</t>
  </si>
  <si>
    <t xml:space="preserve">C:\work\data\SLNET\SLNET_MATLABCentral\47417\SM_Contact_Forces_Lib_R19a_v4p1\Examples\2D\Simple\Collision\Collision_04_Disks_in_Box.slx</t>
  </si>
  <si>
    <t xml:space="preserve">C:\tmp\obfmodels\o2995.slx</t>
  </si>
  <si>
    <t xml:space="preserve">Tue Mar 05 10:56:12 2019</t>
  </si>
  <si>
    <t xml:space="preserve">C:\work\data\SLNET\SLNET_MATLABCentral\47417\SM_Contact_Forces_Lib_R19a_v4p1\Examples\2D\Simple\Collision\Collision_05_Disk_in_Ring.slx</t>
  </si>
  <si>
    <t xml:space="preserve">C:\tmp\obfmodels\o2996.slx</t>
  </si>
  <si>
    <t xml:space="preserve">Tue Mar 05 10:56:18 2019</t>
  </si>
  <si>
    <t xml:space="preserve">C:\work\data\SLNET\SLNET_MATLABCentral\47417\SM_Contact_Forces_Lib_R19a_v4p1\Examples\2D\Simple\Collision\Collision_06_Catapult.slx</t>
  </si>
  <si>
    <t xml:space="preserve">C:\tmp\obfmodels\o2997.slx</t>
  </si>
  <si>
    <t xml:space="preserve">Tue Mar 05 10:56:29 2019</t>
  </si>
  <si>
    <t xml:space="preserve">C:\work\data\SLNET\SLNET_MATLABCentral\47417\SM_Contact_Forces_Lib_R19a_v4p1\Examples\2D\Simple\Collision\Collision_07_Ball_Finite_Plane_Float.slx</t>
  </si>
  <si>
    <t xml:space="preserve">C:\tmp\obfmodels\o2998.slx</t>
  </si>
  <si>
    <t xml:space="preserve">Tue Mar 05 10:56:35 2019</t>
  </si>
  <si>
    <t xml:space="preserve">C:\work\data\SLNET\SLNET_MATLABCentral\47417\SM_Contact_Forces_Lib_R19a_v4p1\Examples\2D\Simple\Collision\Collision_08_Compare_Forces.slx</t>
  </si>
  <si>
    <t xml:space="preserve">C:\tmp\obfmodels\o2999.slx</t>
  </si>
  <si>
    <t xml:space="preserve">Tue Mar 05 10:56:48 2019</t>
  </si>
  <si>
    <t xml:space="preserve">C:\work\data\SLNET\SLNET_MATLABCentral\47417\SM_Contact_Forces_Lib_R19a_v4p1\Examples\2D\Simple\Friction\Friction_01_Box_on_Ramp_Constraint.slx</t>
  </si>
  <si>
    <t xml:space="preserve">C:\tmp\obfmodels\o3000.slx</t>
  </si>
  <si>
    <t xml:space="preserve">Tue Mar 05 10:56:53 2019</t>
  </si>
  <si>
    <t xml:space="preserve">C:\work\data\SLNET\SLNET_MATLABCentral\47417\SM_Contact_Forces_Lib_R19a_v4p1\Examples\2D\Simple\Friction\Friction_02_Box_on_Ramp.slx</t>
  </si>
  <si>
    <t xml:space="preserve">C:\tmp\obfmodels\o3001.slx</t>
  </si>
  <si>
    <t xml:space="preserve">Tue Mar 05 10:57:00 2019</t>
  </si>
  <si>
    <t xml:space="preserve">C:\work\data\SLNET\SLNET_MATLABCentral\47417\SM_Contact_Forces_Lib_R19a_v4p1\Examples\2D\Simple\Friction\Friction_03_Double_Pendulum_Constraint.slx</t>
  </si>
  <si>
    <t xml:space="preserve">C:\tmp\obfmodels\o3002.slx</t>
  </si>
  <si>
    <t xml:space="preserve">Tue Mar 05 12:53:01 2019</t>
  </si>
  <si>
    <t xml:space="preserve">C:\work\data\SLNET\SLNET_MATLABCentral\47417\SM_Contact_Forces_Lib_R19a_v4p1\Examples\2D\Simple\Friction\Friction_04_Disk_Rolling_on_Ramp.slx</t>
  </si>
  <si>
    <t xml:space="preserve">C:\tmp\obfmodels\o3003.slx</t>
  </si>
  <si>
    <t xml:space="preserve">Tue Mar 05 10:57:13 2019</t>
  </si>
  <si>
    <t xml:space="preserve">C:\work\data\SLNET\SLNET_MATLABCentral\47417\SM_Contact_Forces_Lib_R19a_v4p1\Examples\2D\Simple\Friction\Friction_05_Beam_on_Wheel.slx</t>
  </si>
  <si>
    <t xml:space="preserve">C:\tmp\obfmodels\o3004.slx</t>
  </si>
  <si>
    <t xml:space="preserve">Tue Mar 05 10:57:19 2019</t>
  </si>
  <si>
    <t xml:space="preserve">C:\work\data\SLNET\SLNET_MATLABCentral\47417\SM_Contact_Forces_Lib_R19a_v4p1\Examples\2D\Simple\Friction\Friction_06_Disk_on_Disk.slx</t>
  </si>
  <si>
    <t xml:space="preserve">C:\tmp\obfmodels\o3005.slx</t>
  </si>
  <si>
    <t xml:space="preserve">Tue Mar 05 10:57:29 2019</t>
  </si>
  <si>
    <t xml:space="preserve">C:\work\data\SLNET\SLNET_MATLABCentral\47417\SM_Contact_Forces_Lib_R19a_v4p1\Examples\2D\Simple\Friction\Friction_07_Floating_Disks.slx</t>
  </si>
  <si>
    <t xml:space="preserve">C:\tmp\obfmodels\o3006.slx</t>
  </si>
  <si>
    <t xml:space="preserve">Tue Mar 05 10:57:37 2019</t>
  </si>
  <si>
    <t xml:space="preserve">C:\work\data\SLNET\SLNET_MATLABCentral\47417\SM_Contact_Forces_Lib_R19a_v4p1\Examples\2D\Simple\Friction\Friction_08_Disks_and_Ring.slx</t>
  </si>
  <si>
    <t xml:space="preserve">C:\tmp\obfmodels\o3007.slx</t>
  </si>
  <si>
    <t xml:space="preserve">Tue Mar 05 10:57:46 2019</t>
  </si>
  <si>
    <t xml:space="preserve">C:\work\data\SLNET\SLNET_MATLABCentral\47417\SM_Contact_Forces_Lib_R19a_v4p1\Examples\2D\Simple\Friction\Friction_09_Ring_on_Disk_Float.slx</t>
  </si>
  <si>
    <t xml:space="preserve">C:\tmp\obfmodels\o3008.slx</t>
  </si>
  <si>
    <t xml:space="preserve">Tue Mar 05 10:57:53 2019</t>
  </si>
  <si>
    <t xml:space="preserve">C:\work\data\SLNET\SLNET_MATLABCentral\47417\SM_Contact_Forces_Lib_R19a_v4p1\Examples\2D\Simple\Friction\Friction_10_Ball_on_Wheel.slx</t>
  </si>
  <si>
    <t xml:space="preserve">C:\tmp\obfmodels\o3009.slx</t>
  </si>
  <si>
    <t xml:space="preserve">Tue Mar 05 10:58:01 2019</t>
  </si>
  <si>
    <t xml:space="preserve">C:\work\data\SLNET\SLNET_MATLABCentral\47417\SM_Contact_Forces_Lib_R19a_v4p1\Examples\2D\Spinning_Boxes\Spinning_Boxes.slx</t>
  </si>
  <si>
    <t xml:space="preserve">C:\tmp\obfmodels\o3010.slx</t>
  </si>
  <si>
    <t xml:space="preserve">Tue Mar 05 10:58:27 2019</t>
  </si>
  <si>
    <t xml:space="preserve">C:\work\data\SLNET\SLNET_MATLABCentral\47417\SM_Contact_Forces_Lib_R19a_v4p1\Examples\3D\Caster_4_Whl\Caster_4_Whl.slx</t>
  </si>
  <si>
    <t xml:space="preserve">C:\tmp\obfmodels\o3011.slx</t>
  </si>
  <si>
    <t xml:space="preserve">Tue Mar 05 10:58:39 2019</t>
  </si>
  <si>
    <t xml:space="preserve">C:\work\data\SLNET\SLNET_MATLABCentral\47417\SM_Contact_Forces_Lib_R19a_v4p1\Examples\3D\Caster_4_Whl\Caster_4_Whl_Hill.slx</t>
  </si>
  <si>
    <t xml:space="preserve">C:\tmp\obfmodels\o3012.slx</t>
  </si>
  <si>
    <t xml:space="preserve">Tue Mar 05 10:59:09 2019</t>
  </si>
  <si>
    <t xml:space="preserve">C:\work\data\SLNET\SLNET_MATLABCentral\47417\SM_Contact_Forces_Lib_R19a_v4p1\Examples\3D\Gripper_2Belts\Gripper_2Belts.slx</t>
  </si>
  <si>
    <t xml:space="preserve">C:\tmp\obfmodels\o3013.slx</t>
  </si>
  <si>
    <t xml:space="preserve">Tue Mar 05 12:44:23 2019</t>
  </si>
  <si>
    <t xml:space="preserve">C:\work\data\SLNET\SLNET_MATLABCentral\47417\SM_Contact_Forces_Lib_R19a_v4p1\Examples\3D\MATLAB_Build\Spheres_in_Sphere\sm_spheres_in_sphere_5big.slx</t>
  </si>
  <si>
    <t xml:space="preserve">C:\tmp\obfmodels\o3014.slx</t>
  </si>
  <si>
    <t xml:space="preserve">Tue Mar 05 11:00:00 2019</t>
  </si>
  <si>
    <t xml:space="preserve">C:\work\data\SLNET\SLNET_MATLABCentral\47417\SM_Contact_Forces_Lib_R19a_v4p1\Examples\3D\Robot_2_Whl\Robot_2_Whl.slx</t>
  </si>
  <si>
    <t xml:space="preserve">C:\tmp\obfmodels\o3015.slx</t>
  </si>
  <si>
    <t xml:space="preserve">Tue Mar 05 11:00:12 2019</t>
  </si>
  <si>
    <t xml:space="preserve">C:\work\data\SLNET\SLNET_MATLABCentral\47417\SM_Contact_Forces_Lib_R19a_v4p1\Examples\3D\Robot_6Legs_4Bar\sm_robot_6legs_4bar.slx</t>
  </si>
  <si>
    <t xml:space="preserve">C:\tmp\obfmodels\o3016.slx</t>
  </si>
  <si>
    <t xml:space="preserve">Tue Mar 05 11:01:06 2019</t>
  </si>
  <si>
    <t xml:space="preserve">C:\work\data\SLNET\SLNET_MATLABCentral\47417\SM_Contact_Forces_Lib_R19a_v4p1\Examples\3D\Robot_6Legs_4Bar\Libraries\sm_robot_6legs_4bar_lib.slx</t>
  </si>
  <si>
    <t xml:space="preserve">C:\tmp\obfmodels\o3017.slx</t>
  </si>
  <si>
    <t xml:space="preserve">Tue Mar 05 11:01:13 2019</t>
  </si>
  <si>
    <t xml:space="preserve">C:\work\data\SLNET\SLNET_MATLABCentral\47417\SM_Contact_Forces_Lib_R19a_v4p1\Examples\3D\Simple\Collision\Coll3D_01_Ball_Plane_Fixed.slx</t>
  </si>
  <si>
    <t xml:space="preserve">C:\tmp\obfmodels\o3018.slx</t>
  </si>
  <si>
    <t xml:space="preserve">Tue Mar 05 11:01:19 2019</t>
  </si>
  <si>
    <t xml:space="preserve">C:\work\data\SLNET\SLNET_MATLABCentral\47417\SM_Contact_Forces_Lib_R19a_v4p1\Examples\3D\Simple\Collision\Coll3D_02_Ball_Plane_Spin.slx</t>
  </si>
  <si>
    <t xml:space="preserve">C:\tmp\obfmodels\o3019.slx</t>
  </si>
  <si>
    <t xml:space="preserve">Tue Mar 05 11:01:26 2019</t>
  </si>
  <si>
    <t xml:space="preserve">C:\work\data\SLNET\SLNET_MATLABCentral\47417\SM_Contact_Forces_Lib_R19a_v4p1\Examples\3D\Simple\Collision\Coll3D_03_Balls_in_Box.slx</t>
  </si>
  <si>
    <t xml:space="preserve">C:\tmp\obfmodels\o3020.slx</t>
  </si>
  <si>
    <t xml:space="preserve">Tue Mar 05 11:01:54 2019</t>
  </si>
  <si>
    <t xml:space="preserve">C:\work\data\SLNET\SLNET_MATLABCentral\47417\SM_Contact_Forces_Lib_R19a_v4p1\Examples\3D\Simple\Collision\Coll3D_04_Ball_in_Tube_Fixed.slx</t>
  </si>
  <si>
    <t xml:space="preserve">C:\tmp\obfmodels\o3021.slx</t>
  </si>
  <si>
    <t xml:space="preserve">Tue Mar 05 11:02:04 2019</t>
  </si>
  <si>
    <t xml:space="preserve">C:\work\data\SLNET\SLNET_MATLABCentral\47417\SM_Contact_Forces_Lib_R19a_v4p1\Examples\3D\Simple\Collision\Coll3D_05_Ball_Peg_Board.slx</t>
  </si>
  <si>
    <t xml:space="preserve">C:\tmp\obfmodels\o3022.slx</t>
  </si>
  <si>
    <t xml:space="preserve">Tue Mar 05 11:02:30 2019</t>
  </si>
  <si>
    <t xml:space="preserve">C:\work\data\SLNET\SLNET_MATLABCentral\47417\SM_Contact_Forces_Lib_R19a_v4p1\Examples\3D\Simple\Collision\Coll3D_06_Ball_in_Ball.slx</t>
  </si>
  <si>
    <t xml:space="preserve">C:\tmp\obfmodels\o3023.slx</t>
  </si>
  <si>
    <t xml:space="preserve">Tue Mar 05 11:02:37 2019</t>
  </si>
  <si>
    <t xml:space="preserve">C:\work\data\SLNET\SLNET_MATLABCentral\47417\SM_Contact_Forces_Lib_R19a_v4p1\Examples\3D\Simple\Collision\Coll3D_07_Balls_and_Sliding_Tube.slx</t>
  </si>
  <si>
    <t xml:space="preserve">C:\tmp\obfmodels\o3024.slx</t>
  </si>
  <si>
    <t xml:space="preserve">Tue Mar 05 11:02:48 2019</t>
  </si>
  <si>
    <t xml:space="preserve">C:\work\data\SLNET\SLNET_MATLABCentral\47417\SM_Contact_Forces_Lib_R19a_v4p1\Examples\3D\Simple\Collision\Coll3D_08_Ball_in_Spinning_Cone.slx</t>
  </si>
  <si>
    <t xml:space="preserve">C:\tmp\obfmodels\o3025.slx</t>
  </si>
  <si>
    <t xml:space="preserve">Tue Mar 05 11:02:55 2019</t>
  </si>
  <si>
    <t xml:space="preserve">C:\work\data\SLNET\SLNET_MATLABCentral\47417\SM_Contact_Forces_Lib_R19a_v4p1\Examples\3D\Simple\Friction\Frict3D_01_Box_on_Table.slx</t>
  </si>
  <si>
    <t xml:space="preserve">C:\tmp\obfmodels\o3026.slx</t>
  </si>
  <si>
    <t xml:space="preserve">Tue Mar 05 11:03:06 2019</t>
  </si>
  <si>
    <t xml:space="preserve">C:\work\data\SLNET\SLNET_MATLABCentral\47417\SM_Contact_Forces_Lib_R19a_v4p1\Examples\3D\Simple\Friction\Frict3D_02_Ball_on_Table.slx</t>
  </si>
  <si>
    <t xml:space="preserve">C:\tmp\obfmodels\o3027.slx</t>
  </si>
  <si>
    <t xml:space="preserve">Tue Mar 05 11:03:13 2019</t>
  </si>
  <si>
    <t xml:space="preserve">C:\work\data\SLNET\SLNET_MATLABCentral\47417\SM_Contact_Forces_Lib_R19a_v4p1\Examples\3D\Simple\Friction\Frict3D_03_Board_on_Balls.slx</t>
  </si>
  <si>
    <t xml:space="preserve">C:\tmp\obfmodels\o3028.slx</t>
  </si>
  <si>
    <t xml:space="preserve">Tue Mar 05 11:03:28 2019</t>
  </si>
  <si>
    <t xml:space="preserve">C:\work\data\SLNET\SLNET_MATLABCentral\47417\SM_Contact_Forces_Lib_R19a_v4p1\Examples\3D\Simple\Friction\Frict3D_04_Ball_on_Ball.slx</t>
  </si>
  <si>
    <t xml:space="preserve">C:\tmp\obfmodels\o3029.slx</t>
  </si>
  <si>
    <t xml:space="preserve">Tue Mar 19 06:57:32 2019</t>
  </si>
  <si>
    <t xml:space="preserve">C:\work\data\SLNET\SLNET_MATLABCentral\47417\SM_Contact_Forces_Lib_R19a_v4p1\Examples\3D\Simple\Friction\Frict3D_05_Tube_on_Balls.slx</t>
  </si>
  <si>
    <t xml:space="preserve">C:\tmp\obfmodels\o3030.slx</t>
  </si>
  <si>
    <t xml:space="preserve">Tue Mar 05 11:03:53 2019</t>
  </si>
  <si>
    <t xml:space="preserve">C:\work\data\SLNET\SLNET_MATLABCentral\47417\SM_Contact_Forces_Lib_R19a_v4p1\Examples\3D\Simple\Friction\Frict3D_06_Ball_on_Balls.slx</t>
  </si>
  <si>
    <t xml:space="preserve">C:\tmp\obfmodels\o3031.slx</t>
  </si>
  <si>
    <t xml:space="preserve">Tue Mar 05 11:04:07 2019</t>
  </si>
  <si>
    <t xml:space="preserve">C:\work\data\SLNET\SLNET_MATLABCentral\47417\SM_Contact_Forces_Lib_R19a_v4p1\Examples\3D\Simple\Friction\Frict3D_07_Ball_in_Ball.slx</t>
  </si>
  <si>
    <t xml:space="preserve">C:\tmp\obfmodels\o3032.slx</t>
  </si>
  <si>
    <t xml:space="preserve">Tue Mar 05 11:04:16 2019</t>
  </si>
  <si>
    <t xml:space="preserve">C:\work\data\SLNET\SLNET_MATLABCentral\47417\SM_Contact_Forces_Lib_R19a_v4p1\Examples\3D\Simple\Friction\Frict3D_08_Ball_on_Driven_Tube.slx</t>
  </si>
  <si>
    <t xml:space="preserve">C:\tmp\obfmodels\o3033.slx</t>
  </si>
  <si>
    <t xml:space="preserve">Tue Mar 05 11:04:26 2019</t>
  </si>
  <si>
    <t xml:space="preserve">C:\work\data\SLNET\SLNET_MATLABCentral\47417\SM_Contact_Forces_Lib_R19a_v4p1\Examples\3D\Tread_Drive\sm_tread_drive.slx</t>
  </si>
  <si>
    <t xml:space="preserve">C:\tmp\obfmodels\o3034.slx</t>
  </si>
  <si>
    <t xml:space="preserve">Tue Mar 05 11:07:43 2019</t>
  </si>
  <si>
    <t xml:space="preserve">C:\work\data\SLNET\SLNET_MATLABCentral\47417\SM_Contact_Forces_Lib_R19a_v4p1\Libraries\Contact_Forces_Lib.slx</t>
  </si>
  <si>
    <t xml:space="preserve">C:\tmp\obfmodels\o3035.slx</t>
  </si>
  <si>
    <t xml:space="preserve">Tue Mar 05 12:52:21 2019</t>
  </si>
  <si>
    <t xml:space="preserve">C:\work\data\SLNET\SLNET_MATLABCentral\47417\SM_Contact_Forces_Lib_R19a_v4p1\Libraries\Parts_Lib.slx</t>
  </si>
  <si>
    <t xml:space="preserve">C:\tmp\obfmodels\o3036.slx</t>
  </si>
  <si>
    <t xml:space="preserve">Tue Mar 05 11:08:02 2019</t>
  </si>
  <si>
    <t xml:space="preserve">C:\work\data\SLNET\SLNET_MATLABCentral\47464\Configure.slx</t>
  </si>
  <si>
    <t xml:space="preserve">C:\tmp\obfmodels\o3037.slx</t>
  </si>
  <si>
    <t xml:space="preserve">Tue Aug 05 12:55:37 2014</t>
  </si>
  <si>
    <t xml:space="preserve">C:\work\data\SLNET\SLNET_MATLABCentral\47473\Segwaymodel_v2.slx</t>
  </si>
  <si>
    <t xml:space="preserve">C:\tmp\obfmodels\o3038.slx</t>
  </si>
  <si>
    <t xml:space="preserve">Thu Aug 07 13:04:57 2014</t>
  </si>
  <si>
    <t xml:space="preserve">C:\work\data\SLNET\SLNET_MATLABCentral\47503\threephasehalfwavecontrolledconverterRLload.slx</t>
  </si>
  <si>
    <t xml:space="preserve">C:\tmp\obfmodels\o3039.slx</t>
  </si>
  <si>
    <t xml:space="preserve">Sun Aug 10 20:24:20 2014</t>
  </si>
  <si>
    <t xml:space="preserve">C:\work\data\SLNET\SLNET_MATLABCentral\47532\example.slx</t>
  </si>
  <si>
    <t xml:space="preserve">C:\tmp\obfmodels\o3040.slx</t>
  </si>
  <si>
    <t xml:space="preserve">Wed Aug 13 15:54:26 2014</t>
  </si>
  <si>
    <t xml:space="preserve">C:\work\data\SLNET\SLNET_MATLABCentral\47534\Landing_Gear_Actuation\Landing_Gear.slx</t>
  </si>
  <si>
    <t xml:space="preserve">C:\work\data\SLNET\SLNET_MATLABCentral\47534\Landing_Gear_Actuation\IP_Protect\Landing_Gear_IP_Protect_FINISH.slx</t>
  </si>
  <si>
    <t xml:space="preserve">C:\work\data\SLNET\SLNET_MATLABCentral\47534\Landing_Gear_Actuation\IP_Protect\Landing_Gear_IP_Protect_START.slx</t>
  </si>
  <si>
    <t xml:space="preserve">C:\work\data\SLNET\SLNET_MATLABCentral\47534\Landing_Gear_Actuation\Libraries\Landing_Gear_lib.slx</t>
  </si>
  <si>
    <t xml:space="preserve">C:\tmp\obfmodels\o3044.slx</t>
  </si>
  <si>
    <t xml:space="preserve">Mon Jan 27 14:03:58 2014</t>
  </si>
  <si>
    <t xml:space="preserve">C:\work\data\SLNET\SLNET_MATLABCentral\47534\Landing_Gear_Actuation\Libraries\valve.slx</t>
  </si>
  <si>
    <t xml:space="preserve">C:\tmp\obfmodels\o3045.slx</t>
  </si>
  <si>
    <t xml:space="preserve">Mon Aug 04 15:27:25 2014</t>
  </si>
  <si>
    <t xml:space="preserve">C:\work\data\SLNET\SLNET_MATLABCentral\47534\Landing_Gear_Actuation\Local_Solver\Landing_Gear_LS.slx</t>
  </si>
  <si>
    <t xml:space="preserve">C:\work\data\SLNET\SLNET_MATLABCentral\47534\Landing_Gear_Actuation\Optimize\Landing_Gear_PIopt.slx</t>
  </si>
  <si>
    <t xml:space="preserve">C:\tmp\obfmodels\o3047.slx</t>
  </si>
  <si>
    <t xml:space="preserve">Mon Jan 27 14:04:56 2014</t>
  </si>
  <si>
    <t xml:space="preserve">C:\work\data\SLNET\SLNET_MATLABCentral\47534\Landing_Gear_Actuation\Param_Est\Hydraulic_System_Param_Est.slx</t>
  </si>
  <si>
    <t xml:space="preserve">C:\tmp\obfmodels\o3048.slx</t>
  </si>
  <si>
    <t xml:space="preserve">Mon Jan 27 14:05:10 2014</t>
  </si>
  <si>
    <t xml:space="preserve">C:\work\data\SLNET\SLNET_MATLABCentral\47534\Landing_Gear_Actuation\RSIM\Landing_Gear_RSIM.slx</t>
  </si>
  <si>
    <t xml:space="preserve">C:\work\data\SLNET\SLNET_MATLABCentral\47707\MLPONE.slx</t>
  </si>
  <si>
    <t xml:space="preserve">C:\tmp\obfmodels\o3050.slx</t>
  </si>
  <si>
    <t xml:space="preserve">Tue Jul 29 19:54:50 2014</t>
  </si>
  <si>
    <t xml:space="preserve">C:\work\data\SLNET\SLNET_MATLABCentral\47727\MLPSEVEN.slx</t>
  </si>
  <si>
    <t xml:space="preserve">C:\tmp\obfmodels\o3051.slx</t>
  </si>
  <si>
    <t xml:space="preserve">Thu Jul 24 12:47:41 2014</t>
  </si>
  <si>
    <t xml:space="preserve">C:\work\data\SLNET\SLNET_MATLABCentral\47758\example_PID.slx</t>
  </si>
  <si>
    <t xml:space="preserve">C:\tmp\obfmodels\o3052.slx</t>
  </si>
  <si>
    <t xml:space="preserve">Fri Sep 05 18:11:36 2014</t>
  </si>
  <si>
    <t xml:space="preserve">C:\work\data\SLNET\SLNET_MATLABCentral\47758\example_pendulum.slx</t>
  </si>
  <si>
    <t xml:space="preserve">C:\tmp\obfmodels\o3053.slx</t>
  </si>
  <si>
    <t xml:space="preserve">Fri Sep 05 18:04:42 2014</t>
  </si>
  <si>
    <t xml:space="preserve">C:\work\data\SLNET\SLNET_MATLABCentral\47764\buck.slx</t>
  </si>
  <si>
    <t xml:space="preserve">C:\tmp\obfmodels\o3054.slx</t>
  </si>
  <si>
    <t xml:space="preserve">Sun Aug 24 21:19:33 2014</t>
  </si>
  <si>
    <t xml:space="preserve">C:\work\data\SLNET\SLNET_MATLABCentral\47847\CACF_VSI_with_load.slx</t>
  </si>
  <si>
    <t xml:space="preserve">C:\tmp\obfmodels\o3055.slx</t>
  </si>
  <si>
    <t xml:space="preserve">Sun Sep 14 18:46:23 2014</t>
  </si>
  <si>
    <t xml:space="preserve">C:\work\data\SLNET\SLNET_MATLABCentral\47847\CACF_VSI_with_load_PLECS.slx</t>
  </si>
  <si>
    <t xml:space="preserve">C:\work\data\SLNET\SLNET_MATLABCentral\47854\Kit\Boolean\boolean_operations.slx</t>
  </si>
  <si>
    <t xml:space="preserve">C:\tmp\obfmodels\o3057.slx</t>
  </si>
  <si>
    <t xml:space="preserve">Mon Sep 15 16:56:03 2014</t>
  </si>
  <si>
    <t xml:space="preserve">C:\work\data\SLNET\SLNET_MATLABCentral\47854\Kit\LEGO\lego.slx</t>
  </si>
  <si>
    <t xml:space="preserve">C:\tmp\obfmodels\o3058.slx</t>
  </si>
  <si>
    <t xml:space="preserve">Mon Sep 15 16:45:38 2014</t>
  </si>
  <si>
    <t xml:space="preserve">C:\work\data\SLNET\SLNET_MATLABCentral\47854\Kit\RaspberryPiWifiCommunication\receiver_decrypt.slx</t>
  </si>
  <si>
    <t xml:space="preserve">C:\tmp\obfmodels\o3059.slx</t>
  </si>
  <si>
    <t xml:space="preserve">Mon Sep 15 16:32:39 2014</t>
  </si>
  <si>
    <t xml:space="preserve">C:\work\data\SLNET\SLNET_MATLABCentral\47854\Kit\RaspberryPiWifiCommunication\receiver_decrypt_simple.slx</t>
  </si>
  <si>
    <t xml:space="preserve">C:\tmp\obfmodels\o3060.slx</t>
  </si>
  <si>
    <t xml:space="preserve">Mon Sep 15 16:31:14 2014</t>
  </si>
  <si>
    <t xml:space="preserve">C:\work\data\SLNET\SLNET_MATLABCentral\47854\Kit\RaspberryPiWifiCommunication\sender_crypt.slx</t>
  </si>
  <si>
    <t xml:space="preserve">C:\tmp\obfmodels\o3061.slx</t>
  </si>
  <si>
    <t xml:space="preserve">Mon Sep 15 16:32:17 2014</t>
  </si>
  <si>
    <t xml:space="preserve">C:\work\data\SLNET\SLNET_MATLABCentral\47854\Kit\RaspberryPiWifiCommunication\sender_crypt_simple.slx</t>
  </si>
  <si>
    <t xml:space="preserve">C:\tmp\obfmodels\o3062.slx</t>
  </si>
  <si>
    <t xml:space="preserve">Mon Sep 15 16:29:36 2014</t>
  </si>
  <si>
    <t xml:space="preserve">C:\work\data\SLNET\SLNET_MATLABCentral\47867\VSI_LC_with_PLECS.slx</t>
  </si>
  <si>
    <t xml:space="preserve">C:\work\data\SLNET\SLNET_MATLABCentral\47867\VSI_LC_without_PLECS.slx</t>
  </si>
  <si>
    <t xml:space="preserve">C:\tmp\obfmodels\o3064.slx</t>
  </si>
  <si>
    <t xml:space="preserve">Tue Sep 16 16:10:12 2014</t>
  </si>
  <si>
    <t xml:space="preserve">C:\work\data\SLNET\SLNET_MATLABCentral\47874\SEN0140_IMU\SEN0140_IMU.slx</t>
  </si>
  <si>
    <t xml:space="preserve">C:\tmp\obfmodels\o3065.slx</t>
  </si>
  <si>
    <t xml:space="preserve">Wed Sep 10 23:27:00 2014</t>
  </si>
  <si>
    <t xml:space="preserve">C:\work\data\SLNET\SLNET_MATLABCentral\47893\plant_and_its_model.slx</t>
  </si>
  <si>
    <t xml:space="preserve">C:\tmp\obfmodels\o3066.slx</t>
  </si>
  <si>
    <t xml:space="preserve">Sat Sep 20 11:00:59 2014</t>
  </si>
  <si>
    <t xml:space="preserve">C:\work\data\SLNET\SLNET_MATLABCentral\47947\plant_with_controller.slx</t>
  </si>
  <si>
    <t xml:space="preserve">C:\tmp\obfmodels\o3067.slx</t>
  </si>
  <si>
    <t xml:space="preserve">Sat Sep 27 22:46:03 2014</t>
  </si>
  <si>
    <t xml:space="preserve">C:\work\data\SLNET\SLNET_MATLABCentral\47981\SailingYachtModel.slx</t>
  </si>
  <si>
    <t xml:space="preserve">C:\tmp\obfmodels\o3068.slx</t>
  </si>
  <si>
    <t xml:space="preserve">Tue Aug 26 15:41:31 2014</t>
  </si>
  <si>
    <t xml:space="preserve">C:\work\data\SLNET\SLNET_MATLABCentral\47988\sfoc_lqr_ann.slx</t>
  </si>
  <si>
    <t xml:space="preserve">C:\tmp\obfmodels\o3069.slx</t>
  </si>
  <si>
    <t xml:space="preserve">Thu Oct 02 15:54:32 2014</t>
  </si>
  <si>
    <t xml:space="preserve">C:\work\data\SLNET\SLNET_MATLABCentral\48012\SPEED_6_heuristic_signals_BU.slx</t>
  </si>
  <si>
    <t xml:space="preserve">C:\tmp\obfmodels\o3070.slx</t>
  </si>
  <si>
    <t xml:space="preserve">Fri Oct 03 20:29:34 2014</t>
  </si>
  <si>
    <t xml:space="preserve">C:\work\data\SLNET\SLNET_MATLABCentral\48017\2Tank_Simulink\Gravity_Drained_Tanks.slx</t>
  </si>
  <si>
    <t xml:space="preserve">C:\tmp\obfmodels\o3071.slx</t>
  </si>
  <si>
    <t xml:space="preserve">Mon Sep 15 12:12:00 2014</t>
  </si>
  <si>
    <t xml:space="preserve">C:\work\data\SLNET\SLNET_MATLABCentral\48018\Simulink_1-sim\cstr_sim.slx</t>
  </si>
  <si>
    <t xml:space="preserve">C:\tmp\obfmodels\o3072.slx</t>
  </si>
  <si>
    <t xml:space="preserve">Wed Sep 18 20:29:10 2013</t>
  </si>
  <si>
    <t xml:space="preserve">C:\work\data\SLNET\SLNET_MATLABCentral\48018\Simulink_2-pid\cstr_pid.slx</t>
  </si>
  <si>
    <t xml:space="preserve">C:\tmp\obfmodels\o3073.slx</t>
  </si>
  <si>
    <t xml:space="preserve">Wed Sep 18 20:19:00 2013</t>
  </si>
  <si>
    <t xml:space="preserve">C:\work\data\SLNET\SLNET_MATLABCentral\48019\diabetes_1step.slx</t>
  </si>
  <si>
    <t xml:space="preserve">C:\tmp\obfmodels\o3074.slx</t>
  </si>
  <si>
    <t xml:space="preserve">Fri Sep 20 13:48:28 2013</t>
  </si>
  <si>
    <t xml:space="preserve">C:\work\data\SLNET\SLNET_MATLABCentral\48019\diabetes_2sim.slx</t>
  </si>
  <si>
    <t xml:space="preserve">C:\tmp\obfmodels\o3075.slx</t>
  </si>
  <si>
    <t xml:space="preserve">Fri Sep 20 12:49:30 2013</t>
  </si>
  <si>
    <t xml:space="preserve">C:\work\data\SLNET\SLNET_MATLABCentral\48019\diabetes_3pid.slx</t>
  </si>
  <si>
    <t xml:space="preserve">C:\tmp\obfmodels\o3076.slx</t>
  </si>
  <si>
    <t xml:space="preserve">Sat Oct 04 14:38:03 2014</t>
  </si>
  <si>
    <t xml:space="preserve">C:\work\data\SLNET\SLNET_MATLABCentral\48029\demo_gears_and_shafts.slx</t>
  </si>
  <si>
    <t xml:space="preserve">C:\tmp\obfmodels\o3077.slx</t>
  </si>
  <si>
    <t xml:space="preserve">Sun Oct 05 23:35:11 2014</t>
  </si>
  <si>
    <t xml:space="preserve">C:\work\data\SLNET\SLNET_MATLABCentral\48052\Quadrotor_Simulated_Complete\Assembly_Quadrotor.slx</t>
  </si>
  <si>
    <t xml:space="preserve">C:\tmp\obfmodels\o3078.slx</t>
  </si>
  <si>
    <t xml:space="preserve">Wed Oct 08 02:36:50 2014</t>
  </si>
  <si>
    <t xml:space="preserve">C:\work\data\SLNET\SLNET_MATLABCentral\48062\buck_converter.slx</t>
  </si>
  <si>
    <t xml:space="preserve">C:\tmp\obfmodels\o3079.slx</t>
  </si>
  <si>
    <t xml:space="preserve">Wed Oct 08 02:31:02 2014</t>
  </si>
  <si>
    <t xml:space="preserve">C:\work\data\SLNET\SLNET_MATLABCentral\48074\buck_bost_converter.slx</t>
  </si>
  <si>
    <t xml:space="preserve">C:\tmp\obfmodels\o3080.slx</t>
  </si>
  <si>
    <t xml:space="preserve">Wed Oct 08 02:31:18 2014</t>
  </si>
  <si>
    <t xml:space="preserve">C:\work\data\SLNET\SLNET_MATLABCentral\48079\PVmam_POcode_boost.slx</t>
  </si>
  <si>
    <t xml:space="preserve">C:\tmp\obfmodels\o3081.slx</t>
  </si>
  <si>
    <t xml:space="preserve">Thu Oct 09 13:36:31 2014</t>
  </si>
  <si>
    <t xml:space="preserve">C:\work\data\SLNET\SLNET_MATLABCentral\48080\solar_mppt_resistive_load.slx</t>
  </si>
  <si>
    <t xml:space="preserve">C:\tmp\obfmodels\o3082.slx</t>
  </si>
  <si>
    <t xml:space="preserve">Sat Oct 11 17:37:36 2014</t>
  </si>
  <si>
    <t xml:space="preserve">C:\work\data\SLNET\SLNET_MATLABCentral\48098\untitled.slx</t>
  </si>
  <si>
    <t xml:space="preserve">C:\tmp\obfmodels\o3083.slx</t>
  </si>
  <si>
    <t xml:space="preserve">Mon Oct 13 10:23:03 2014</t>
  </si>
  <si>
    <t xml:space="preserve">C:\work\data\SLNET\SLNET_MATLABCentral\48104\IEEE_15\ieee15.slx</t>
  </si>
  <si>
    <t xml:space="preserve">C:\tmp\obfmodels\o3084.slx</t>
  </si>
  <si>
    <t xml:space="preserve">Sun Aug 17 05:00:42 2014</t>
  </si>
  <si>
    <t xml:space="preserve">C:\work\data\SLNET\SLNET_MATLABCentral\48105\mpptir9.slx</t>
  </si>
  <si>
    <t xml:space="preserve">C:\tmp\obfmodels\o3085.slx</t>
  </si>
  <si>
    <t xml:space="preserve">Mon Oct 13 00:03:04 2014</t>
  </si>
  <si>
    <t xml:space="preserve">C:\work\data\SLNET\SLNET_MATLABCentral\48113\2. Prise en main de Simscape\Modeles\circuit_RL_2.slx</t>
  </si>
  <si>
    <t xml:space="preserve">C:\tmp\obfmodels\o3086.slx</t>
  </si>
  <si>
    <t xml:space="preserve">Mon May 05 17:50:32 2014</t>
  </si>
  <si>
    <t xml:space="preserve">C:\work\data\SLNET\SLNET_MATLABCentral\48113\2. Prise en main de Simscape\Modeles\circuit_RL_3.slx</t>
  </si>
  <si>
    <t xml:space="preserve">C:\tmp\obfmodels\o3087.slx</t>
  </si>
  <si>
    <t xml:space="preserve">Mon May 05 17:51:00 2014</t>
  </si>
  <si>
    <t xml:space="preserve">C:\work\data\SLNET\SLNET_MATLABCentral\48113\2. Prise en main de Simscape\Modeles\circuit_RL_4.slx</t>
  </si>
  <si>
    <t xml:space="preserve">C:\tmp\obfmodels\o3088.slx</t>
  </si>
  <si>
    <t xml:space="preserve">Fri Mar 28 16:59:12 2014</t>
  </si>
  <si>
    <t xml:space="preserve">C:\work\data\SLNET\SLNET_MATLABCentral\48113\2. Prise en main de Simscape\Modeles\placement_des_capteurs_0.slx</t>
  </si>
  <si>
    <t xml:space="preserve">C:\tmp\obfmodels\o3089.slx</t>
  </si>
  <si>
    <t xml:space="preserve">Mon May 05 17:53:04 2014</t>
  </si>
  <si>
    <t xml:space="preserve">C:\work\data\SLNET\SLNET_MATLABCentral\48113\3. Application Simscape Moteur a courant continu (domaine electrique)\Modeles\moteur_CC_0.slx</t>
  </si>
  <si>
    <t xml:space="preserve">C:\tmp\obfmodels\o3090.slx</t>
  </si>
  <si>
    <t xml:space="preserve">Mon May 05 17:53:32 2014</t>
  </si>
  <si>
    <t xml:space="preserve">C:\work\data\SLNET\SLNET_MATLABCentral\48113\3. Application Simscape Moteur a courant continu (domaine electrique)\Modeles\moteur_CC_6.slx</t>
  </si>
  <si>
    <t xml:space="preserve">C:\tmp\obfmodels\o3091.slx</t>
  </si>
  <si>
    <t xml:space="preserve">Mon May 05 17:54:00 2014</t>
  </si>
  <si>
    <t xml:space="preserve">C:\work\data\SLNET\SLNET_MATLABCentral\48114\4. Application Simscape Axe lineaire (domaine electromecanique)\Modeles\Axe_1.slx</t>
  </si>
  <si>
    <t xml:space="preserve">C:\tmp\obfmodels\o3092.slx</t>
  </si>
  <si>
    <t xml:space="preserve">Mon May 05 17:54:42 2014</t>
  </si>
  <si>
    <t xml:space="preserve">C:\work\data\SLNET\SLNET_MATLABCentral\48114\4. Application Simscape Axe lineaire (domaine electromecanique)\Modeles\Axe_4.slx</t>
  </si>
  <si>
    <t xml:space="preserve">C:\tmp\obfmodels\o3093.slx</t>
  </si>
  <si>
    <t xml:space="preserve">Mon May 05 17:55:06 2014</t>
  </si>
  <si>
    <t xml:space="preserve">C:\work\data\SLNET\SLNET_MATLABCentral\48114\5. Application pedagogique Simscape Le Hacheur serie (domaine electrique)\Modeles\hacheur_serie_0.slx</t>
  </si>
  <si>
    <t xml:space="preserve">C:\tmp\obfmodels\o3094.slx</t>
  </si>
  <si>
    <t xml:space="preserve">Mon May 05 17:55:35 2014</t>
  </si>
  <si>
    <t xml:space="preserve">C:\work\data\SLNET\SLNET_MATLABCentral\48115\6. Sequence pedagogique Simscape Le hacheur serie\Modeles\hacheur_serie_0.slx</t>
  </si>
  <si>
    <t xml:space="preserve">C:\tmp\obfmodels\o3095.slx</t>
  </si>
  <si>
    <t xml:space="preserve">Mon May 05 17:45:27 2014</t>
  </si>
  <si>
    <t xml:space="preserve">C:\work\data\SLNET\SLNET_MATLABCentral\48115\6. Sequence pedagogique Simscape Le hacheur serie\Modeles\hacheur_serie_eleves_1.slx</t>
  </si>
  <si>
    <t xml:space="preserve">C:\tmp\obfmodels\o3096.slx</t>
  </si>
  <si>
    <t xml:space="preserve">Mon May 05 17:56:15 2014</t>
  </si>
  <si>
    <t xml:space="preserve">C:\work\data\SLNET\SLNET_MATLABCentral\48115\6. Sequence pedagogique Simscape Le hacheur serie\Modeles\hacheur_serie_eleves_2.slx</t>
  </si>
  <si>
    <t xml:space="preserve">C:\tmp\obfmodels\o3097.slx</t>
  </si>
  <si>
    <t xml:space="preserve">Mon May 05 17:56:48 2014</t>
  </si>
  <si>
    <t xml:space="preserve">C:\work\data\SLNET\SLNET_MATLABCentral\48115\6. Sequence pedagogique Simscape Le hacheur serie\Modeles\hacheur_serie_eleves_3.slx</t>
  </si>
  <si>
    <t xml:space="preserve">C:\tmp\obfmodels\o3098.slx</t>
  </si>
  <si>
    <t xml:space="preserve">Mon May 05 22:22:45 2014</t>
  </si>
  <si>
    <t xml:space="preserve">C:\work\data\SLNET\SLNET_MATLABCentral\48150\boost_converter.slx</t>
  </si>
  <si>
    <t xml:space="preserve">C:\tmp\obfmodels\o3099.slx</t>
  </si>
  <si>
    <t xml:space="preserve">Sat Oct 18 10:56:33 2014</t>
  </si>
  <si>
    <t xml:space="preserve">C:\work\data\SLNET\SLNET_MATLABCentral\48221\solar_cell_characteristics.slx</t>
  </si>
  <si>
    <t xml:space="preserve">C:\tmp\obfmodels\o3100.slx</t>
  </si>
  <si>
    <t xml:space="preserve">Wed Oct 22 13:43:04 2014</t>
  </si>
  <si>
    <t xml:space="preserve">C:\work\data\SLNET\SLNET_MATLABCentral\48234\LiFePO4.slx</t>
  </si>
  <si>
    <t xml:space="preserve">C:\work\data\SLNET\SLNET_MATLABCentral\48234\LiFePO4_PlecsViewer.slx</t>
  </si>
  <si>
    <t xml:space="preserve">C:\work\data\SLNET\SLNET_MATLABCentral\48259\COSTAS\SSB_FDM.slx</t>
  </si>
  <si>
    <t xml:space="preserve">C:\tmp\obfmodels\o3103.slx</t>
  </si>
  <si>
    <t xml:space="preserve">Sat Oct 25 18:00:02 2014</t>
  </si>
  <si>
    <t xml:space="preserve">C:\work\data\SLNET\SLNET_MATLABCentral\48266\simulation3Phase.slx</t>
  </si>
  <si>
    <t xml:space="preserve">C:\tmp\obfmodels\o3104.slx</t>
  </si>
  <si>
    <t xml:space="preserve">Wed Oct 15 15:31:04 2014</t>
  </si>
  <si>
    <t xml:space="preserve">C:\work\data\SLNET\SLNET_MATLABCentral\48335\simple_car_pid.slx</t>
  </si>
  <si>
    <t xml:space="preserve">C:\tmp\obfmodels\o3105.slx</t>
  </si>
  <si>
    <t xml:space="preserve">Sun Nov 02 14:39:19 2014</t>
  </si>
  <si>
    <t xml:space="preserve">C:\work\data\SLNET\SLNET_MATLABCentral\48381\DC_DC_BuckConverter.slx</t>
  </si>
  <si>
    <t xml:space="preserve">C:\tmp\obfmodels\o3106.slx</t>
  </si>
  <si>
    <t xml:space="preserve">Fri Nov 07 17:47:56 2014</t>
  </si>
  <si>
    <t xml:space="preserve">C:\work\data\SLNET\SLNET_MATLABCentral\48390\SPEED_4_xy_signals.slx</t>
  </si>
  <si>
    <t xml:space="preserve">C:\tmp\obfmodels\o3107.slx</t>
  </si>
  <si>
    <t xml:space="preserve">Sat Nov 08 12:21:51 2014</t>
  </si>
  <si>
    <t xml:space="preserve">C:\work\data\SLNET\SLNET_MATLABCentral\48397\halfwave_rectifier_Rload.slx</t>
  </si>
  <si>
    <t xml:space="preserve">C:\tmp\obfmodels\o3108.slx</t>
  </si>
  <si>
    <t xml:space="preserve">Fri Nov 07 19:34:44 2014</t>
  </si>
  <si>
    <t xml:space="preserve">C:\work\data\SLNET\SLNET_MATLABCentral\48398\fullwave_rectifier_Rload.slx</t>
  </si>
  <si>
    <t xml:space="preserve">C:\tmp\obfmodels\o3109.slx</t>
  </si>
  <si>
    <t xml:space="preserve">Fri Nov 07 19:38:47 2014</t>
  </si>
  <si>
    <t xml:space="preserve">C:\work\data\SLNET\SLNET_MATLABCentral\48399\lab_3_motor_pos.slx</t>
  </si>
  <si>
    <t xml:space="preserve">C:\tmp\obfmodels\o3110.slx</t>
  </si>
  <si>
    <t xml:space="preserve">Wed May 14 19:39:51 2014</t>
  </si>
  <si>
    <t xml:space="preserve">C:\work\data\SLNET\SLNET_MATLABCentral\48402\to mathworks\Balloon_Shape\natural_balloon.slx</t>
  </si>
  <si>
    <t xml:space="preserve">C:\tmp\obfmodels\o3111.slx</t>
  </si>
  <si>
    <t xml:space="preserve">Wed Apr 30 18:08:27 2014</t>
  </si>
  <si>
    <t xml:space="preserve">C:\work\data\SLNET\SLNET_MATLABCentral\48434\Validation du modele de connaissance du moteur\modele_connaissance_moteur.slx</t>
  </si>
  <si>
    <t xml:space="preserve">C:\tmp\obfmodels\o3112.slx</t>
  </si>
  <si>
    <t xml:space="preserve">Wed Oct 22 15:44:07 2014</t>
  </si>
  <si>
    <t xml:space="preserve">C:\work\data\SLNET\SLNET_MATLABCentral\48434\Validation du modele de connaissance du moteur\reponse_moteur_reel.slx</t>
  </si>
  <si>
    <t xml:space="preserve">C:\tmp\obfmodels\o3113.slx</t>
  </si>
  <si>
    <t xml:space="preserve">Wed Oct 22 15:44:16 2014</t>
  </si>
  <si>
    <t xml:space="preserve">C:\work\data\SLNET\SLNET_MATLABCentral\48434\Validation du modele de l'asservissement de position\model_asservissement_position_sat_seuil_PI.slx</t>
  </si>
  <si>
    <t xml:space="preserve">C:\tmp\obfmodels\o3114.slx</t>
  </si>
  <si>
    <t xml:space="preserve">Fri Oct 24 01:12:35 2014</t>
  </si>
  <si>
    <t xml:space="preserve">C:\work\data\SLNET\SLNET_MATLABCentral\48434\Validation du modele de l'asservissement de position\model_asservissement_position_sat_seuil_reglage_start.slx</t>
  </si>
  <si>
    <t xml:space="preserve">C:\tmp\obfmodels\o3115.slx</t>
  </si>
  <si>
    <t xml:space="preserve">Sun Oct 19 15:01:21 2014</t>
  </si>
  <si>
    <t xml:space="preserve">C:\work\data\SLNET\SLNET_MATLABCentral\48434\Validation du modele de l'asservissement de position\model_asservissement_position_start.slx</t>
  </si>
  <si>
    <t xml:space="preserve">C:\tmp\obfmodels\o3116.slx</t>
  </si>
  <si>
    <t xml:space="preserve">Fri Oct 24 00:55:18 2014</t>
  </si>
  <si>
    <t xml:space="preserve">C:\work\data\SLNET\SLNET_MATLABCentral\48434\Validation du modele de l'asservissement de position\reel_asservissement_position.slx</t>
  </si>
  <si>
    <t xml:space="preserve">C:\tmp\obfmodels\o3117.slx</t>
  </si>
  <si>
    <t xml:space="preserve">Sun Oct 19 12:40:36 2014</t>
  </si>
  <si>
    <t xml:space="preserve">C:\work\data\SLNET\SLNET_MATLABCentral\48434\Validation du modele de l'asservissement de position\reel_asservissement_position_start.slx</t>
  </si>
  <si>
    <t xml:space="preserve">C:\tmp\obfmodels\o3118.slx</t>
  </si>
  <si>
    <t xml:space="preserve">Wed Oct 22 22:35:09 2014</t>
  </si>
  <si>
    <t xml:space="preserve">C:\work\data\SLNET\SLNET_MATLABCentral\48450\zeta_converter.slx</t>
  </si>
  <si>
    <t xml:space="preserve">C:\tmp\obfmodels\o3119.slx</t>
  </si>
  <si>
    <t xml:space="preserve">Thu Nov 13 14:10:21 2014</t>
  </si>
  <si>
    <t xml:space="preserve">C:\work\data\SLNET\SLNET_MATLABCentral\48544\baubakir_buck_converter.slx</t>
  </si>
  <si>
    <t xml:space="preserve">C:\tmp\obfmodels\o3120.slx</t>
  </si>
  <si>
    <t xml:space="preserve">Thu Nov 20 23:59:42 2014</t>
  </si>
  <si>
    <t xml:space="preserve">C:\work\data\SLNET\SLNET_MATLABCentral\48575\single2uintX.slx</t>
  </si>
  <si>
    <t xml:space="preserve">C:\tmp\obfmodels\o3121.slx</t>
  </si>
  <si>
    <t xml:space="preserve">Wed Nov 26 17:59:40 2014</t>
  </si>
  <si>
    <t xml:space="preserve">C:\work\data\SLNET\SLNET_MATLABCentral\48627\osc1k.slx</t>
  </si>
  <si>
    <t xml:space="preserve">C:\tmp\obfmodels\o3122.slx</t>
  </si>
  <si>
    <t xml:space="preserve">Tue Dec 03 21:26:36 2013</t>
  </si>
  <si>
    <t xml:space="preserve">C:\work\data\SLNET\SLNET_MATLABCentral\48700\Optitrack_Simulink_TrackableLocation.slx</t>
  </si>
  <si>
    <t xml:space="preserve">C:\tmp\obfmodels\o3123.slx</t>
  </si>
  <si>
    <t xml:space="preserve">Tue Dec 09 15:22:58 2014</t>
  </si>
  <si>
    <t xml:space="preserve">C:\work\data\SLNET\SLNET_MATLABCentral\48791\repetitive_motion_control.slx</t>
  </si>
  <si>
    <t xml:space="preserve">C:\tmp\obfmodels\o3124.slx</t>
  </si>
  <si>
    <t xml:space="preserve">Thu Dec 18 21:00:40 2014</t>
  </si>
  <si>
    <t xml:space="preserve">C:\work\data\SLNET\SLNET_MATLABCentral\48822\asynch_motor.slx</t>
  </si>
  <si>
    <t xml:space="preserve">C:\tmp\obfmodels\o3125.slx</t>
  </si>
  <si>
    <t xml:space="preserve">Sat Dec 20 16:06:19 2014</t>
  </si>
  <si>
    <t xml:space="preserve">C:\work\data\SLNET\SLNET_MATLABCentral\48858\compare_error_prove.slx</t>
  </si>
  <si>
    <t xml:space="preserve">C:\tmp\obfmodels\o3126.slx</t>
  </si>
  <si>
    <t xml:space="preserve">C:\work\data\SLNET\SLNET_MATLABCentral\48858\delay_on_off_prove.slx</t>
  </si>
  <si>
    <t xml:space="preserve">C:\tmp\obfmodels\o3127.slx</t>
  </si>
  <si>
    <t xml:space="preserve">C:\work\data\SLNET\SLNET_MATLABCentral\48858\delay_on_off_test.slx</t>
  </si>
  <si>
    <t xml:space="preserve">C:\tmp\obfmodels\o3128.slx</t>
  </si>
  <si>
    <t xml:space="preserve">C:\work\data\SLNET\SLNET_MATLABCentral\48858\integ_verify_prove.slx</t>
  </si>
  <si>
    <t xml:space="preserve">C:\tmp\obfmodels\o3129.slx</t>
  </si>
  <si>
    <t xml:space="preserve">C:\work\data\SLNET\SLNET_MATLABCentral\48858\logical_hystersis_prove.slx</t>
  </si>
  <si>
    <t xml:space="preserve">C:\tmp\obfmodels\o3130.slx</t>
  </si>
  <si>
    <t xml:space="preserve">C:\work\data\SLNET\SLNET_MATLABCentral\48858\priority_01_prove.slx</t>
  </si>
  <si>
    <t xml:space="preserve">C:\tmp\obfmodels\o3131.slx</t>
  </si>
  <si>
    <t xml:space="preserve">Tue Dec 23 12:16:08 2014</t>
  </si>
  <si>
    <t xml:space="preserve">C:\work\data\SLNET\SLNET_MATLABCentral\48858\priority_prove.slx</t>
  </si>
  <si>
    <t xml:space="preserve">C:\tmp\obfmodels\o3132.slx</t>
  </si>
  <si>
    <t xml:space="preserve">Tue Dec 23 12:12:21 2014</t>
  </si>
  <si>
    <t xml:space="preserve">C:\work\data\SLNET\SLNET_MATLABCentral\48858\rate_limit_prove.slx</t>
  </si>
  <si>
    <t xml:space="preserve">C:\tmp\obfmodels\o3133.slx</t>
  </si>
  <si>
    <t xml:space="preserve">C:\work\data\SLNET\SLNET_MATLABCentral\48858\window_counter_prove.slx</t>
  </si>
  <si>
    <t xml:space="preserve">C:\tmp\obfmodels\o3134.slx</t>
  </si>
  <si>
    <t xml:space="preserve">C:\work\data\SLNET\SLNET_MATLABCentral\48858\window_counter_test.slx</t>
  </si>
  <si>
    <t xml:space="preserve">C:\tmp\obfmodels\o3135.slx</t>
  </si>
  <si>
    <t xml:space="preserve">C:\work\data\SLNET\SLNET_MATLABCentral\48858\wow_correct_prove.slx</t>
  </si>
  <si>
    <t xml:space="preserve">C:\tmp\obfmodels\o3136.slx</t>
  </si>
  <si>
    <t xml:space="preserve">C:\work\data\SLNET\SLNET_MATLABCentral\48858\wow_fail_prove.slx</t>
  </si>
  <si>
    <t xml:space="preserve">C:\tmp\obfmodels\o3137.slx</t>
  </si>
  <si>
    <t xml:space="preserve">C:\work\data\SLNET\SLNET_MATLABCentral\48871\fig2_18.slx</t>
  </si>
  <si>
    <t xml:space="preserve">C:\tmp\obfmodels\o3138.slx</t>
  </si>
  <si>
    <t xml:space="preserve">Mon Jun 16 21:13:58 2014</t>
  </si>
  <si>
    <t xml:space="preserve">C:\work\data\SLNET\SLNET_MATLABCentral\48871\fig2_19ax.slx</t>
  </si>
  <si>
    <t xml:space="preserve">C:\tmp\obfmodels\o3139.slx</t>
  </si>
  <si>
    <t xml:space="preserve">Mon Jun 16 16:39:22 2014</t>
  </si>
  <si>
    <t xml:space="preserve">C:\work\data\SLNET\SLNET_MATLABCentral\48871\fig2_19bx.slx</t>
  </si>
  <si>
    <t xml:space="preserve">C:\tmp\obfmodels\o3140.slx</t>
  </si>
  <si>
    <t xml:space="preserve">Mon Jun 16 17:01:27 2014</t>
  </si>
  <si>
    <t xml:space="preserve">C:\work\data\SLNET\SLNET_MATLABCentral\48871\fig8_08.slx</t>
  </si>
  <si>
    <t xml:space="preserve">C:\tmp\obfmodels\o3141.slx</t>
  </si>
  <si>
    <t xml:space="preserve">Sun Jun 15 17:52:48 2014</t>
  </si>
  <si>
    <t xml:space="preserve">C:\work\data\SLNET\SLNET_MATLABCentral\48871\fig8_10a.slx</t>
  </si>
  <si>
    <t xml:space="preserve">C:\tmp\obfmodels\o3142.slx</t>
  </si>
  <si>
    <t xml:space="preserve">Mon Jun 16 14:59:39 2014</t>
  </si>
  <si>
    <t xml:space="preserve">C:\work\data\SLNET\SLNET_MATLABCentral\48882\annnn.slx</t>
  </si>
  <si>
    <t xml:space="preserve">C:\tmp\obfmodels\o3143.slx</t>
  </si>
  <si>
    <t xml:space="preserve">Sun Dec 07 11:13:25 2014</t>
  </si>
  <si>
    <t xml:space="preserve">C:\work\data\SLNET\SLNET_MATLABCentral\48921\sim1.slx</t>
  </si>
  <si>
    <t xml:space="preserve">C:\tmp\obfmodels\o3144.slx</t>
  </si>
  <si>
    <t xml:space="preserve">Thu Dec 25 23:18:07 2014</t>
  </si>
  <si>
    <t xml:space="preserve">C:\work\data\SLNET\SLNET_MATLABCentral\48922\Sim2.slx</t>
  </si>
  <si>
    <t xml:space="preserve">C:\tmp\obfmodels\o3145.slx</t>
  </si>
  <si>
    <t xml:space="preserve">Thu Dec 25 23:27:28 2014</t>
  </si>
  <si>
    <t xml:space="preserve">C:\work\data\SLNET\SLNET_MATLABCentral\48967\PDPSRC_C_code_PLECSfull.slx</t>
  </si>
  <si>
    <t xml:space="preserve">C:\work\data\SLNET\SLNET_MATLABCentral\48967\PDPSRC_C_code_PLECSviewer.slx</t>
  </si>
  <si>
    <t xml:space="preserve">C:\work\data\SLNET\SLNET_MATLABCentral\48985\nor2.slx</t>
  </si>
  <si>
    <t xml:space="preserve">C:\tmp\obfmodels\o3148.slx</t>
  </si>
  <si>
    <t xml:space="preserve">Mon Jan 05 00:58:59 2015</t>
  </si>
  <si>
    <t xml:space="preserve">C:\work\data\SLNET\SLNET_MATLABCentral\49023\VSI_LC_2014b_with_PLECS.slx</t>
  </si>
  <si>
    <t xml:space="preserve">C:\work\data\SLNET\SLNET_MATLABCentral\49023\VSI_LC_2014b_without_PLECS.slx</t>
  </si>
  <si>
    <t xml:space="preserve">C:\tmp\obfmodels\o3150.slx</t>
  </si>
  <si>
    <t xml:space="preserve">Sat Jan 10 19:50:54 2015</t>
  </si>
  <si>
    <t xml:space="preserve">C:\work\data\SLNET\SLNET_MATLABCentral\49068\solar_panel_1.slx</t>
  </si>
  <si>
    <t xml:space="preserve">C:\tmp\obfmodels\o3151.slx</t>
  </si>
  <si>
    <t xml:space="preserve">Sat Jan 17 19:19:50 2015</t>
  </si>
  <si>
    <t xml:space="preserve">C:\work\data\SLNET\SLNET_MATLABCentral\49077\RNC_b_spline_C_code_matlab_central\RNC_B_spline_C_code_PLECS_full.slx</t>
  </si>
  <si>
    <t xml:space="preserve">C:\work\data\SLNET\SLNET_MATLABCentral\49077\RNC_b_spline_C_code_matlab_central\RNC_B_spline_C_code_PLECS_viewer.slx</t>
  </si>
  <si>
    <t xml:space="preserve">C:\work\data\SLNET\SLNET_MATLABCentral\49094\FLLFCC.slx</t>
  </si>
  <si>
    <t xml:space="preserve">C:\tmp\obfmodels\o3154.slx</t>
  </si>
  <si>
    <t xml:space="preserve">Tue Jan 20 16:02:48 2015</t>
  </si>
  <si>
    <t xml:space="preserve">C:\work\data\SLNET\SLNET_MATLABCentral\49118\sim_proposed.slx</t>
  </si>
  <si>
    <t xml:space="preserve">C:\tmp\obfmodels\o3155.slx</t>
  </si>
  <si>
    <t xml:space="preserve">Sun Jan 11 16:08:56 2015</t>
  </si>
  <si>
    <t xml:space="preserve">C:\work\data\SLNET\SLNET_MATLABCentral\49137\power_PSS_400_400_500_1600_DFIG300MW.slx</t>
  </si>
  <si>
    <t xml:space="preserve">C:\tmp\obfmodels\o3156.slx</t>
  </si>
  <si>
    <t xml:space="preserve">Wed Apr 23 01:57:31 2014</t>
  </si>
  <si>
    <t xml:space="preserve">C:\work\data\SLNET\SLNET_MATLABCentral\49354\DCMlcbuck.slx</t>
  </si>
  <si>
    <t xml:space="preserve">C:\tmp\obfmodels\o3157.slx</t>
  </si>
  <si>
    <t xml:space="preserve">Wed Jan 28 02:09:03 2015</t>
  </si>
  <si>
    <t xml:space="preserve">C:\work\data\SLNET\SLNET_MATLABCentral\49355\dete.slx</t>
  </si>
  <si>
    <t xml:space="preserve">C:\tmp\obfmodels\o3158.slx</t>
  </si>
  <si>
    <t xml:space="preserve">Wed Jan 28 20:27:53 2015</t>
  </si>
  <si>
    <t xml:space="preserve">C:\work\data\SLNET\SLNET_MATLABCentral\49374\Rolling_Ball_on_Plane.slx</t>
  </si>
  <si>
    <t xml:space="preserve">C:\tmp\obfmodels\o3159.slx</t>
  </si>
  <si>
    <t xml:space="preserve">Thu Jan 29 10:10:53 2015</t>
  </si>
  <si>
    <t xml:space="preserve">C:\work\data\SLNET\SLNET_MATLABCentral\49481\untitle1.slx</t>
  </si>
  <si>
    <t xml:space="preserve">C:\tmp\obfmodels\o3160.slx</t>
  </si>
  <si>
    <t xml:space="preserve">Sat Jan 31 16:24:26 2015</t>
  </si>
  <si>
    <t xml:space="preserve">C:\work\data\SLNET\SLNET_MATLABCentral\49589\power_wind_dfig_det_gridfrequency.slx</t>
  </si>
  <si>
    <t xml:space="preserve">C:\tmp\obfmodels\o3161.slx</t>
  </si>
  <si>
    <t xml:space="preserve">Sun Feb 08 22:26:37 2015</t>
  </si>
  <si>
    <t xml:space="preserve">C:\work\data\SLNET\SLNET_MATLABCentral\49592\R2014b\CTADP_SL_2ndOrder_Demo.slx</t>
  </si>
  <si>
    <t xml:space="preserve">C:\tmp\obfmodels\o3162.slx</t>
  </si>
  <si>
    <t xml:space="preserve">Mon Feb 09 05:52:24 2015</t>
  </si>
  <si>
    <t xml:space="preserve">C:\work\data\SLNET\SLNET_MATLABCentral\49592\R2014b\CTADP_lib.slx</t>
  </si>
  <si>
    <t xml:space="preserve">C:\tmp\obfmodels\o3163.slx</t>
  </si>
  <si>
    <t xml:space="preserve">Sun Feb 08 19:16:20 2015</t>
  </si>
  <si>
    <t xml:space="preserve">C:\work\data\SLNET\SLNET_MATLABCentral\49605\soft_starter_models\MOTOR_thyristor_DOL_SPSSC.slx</t>
  </si>
  <si>
    <t xml:space="preserve">C:\tmp\obfmodels\o3164.slx</t>
  </si>
  <si>
    <t xml:space="preserve">Tue Feb 10 13:57:57 2015</t>
  </si>
  <si>
    <t xml:space="preserve">C:\work\data\SLNET\SLNET_MATLABCentral\49605\soft_starter_models\MOTOR_thyristor_DOL_SPSST.slx</t>
  </si>
  <si>
    <t xml:space="preserve">C:\tmp\obfmodels\o3165.slx</t>
  </si>
  <si>
    <t xml:space="preserve">Tue Feb 10 13:56:03 2015</t>
  </si>
  <si>
    <t xml:space="preserve">C:\work\data\SLNET\SLNET_MATLABCentral\49611\mon_modelMCC.slx</t>
  </si>
  <si>
    <t xml:space="preserve">C:\tmp\obfmodels\o3166.slx</t>
  </si>
  <si>
    <t xml:space="preserve">Sat Jan 17 15:20:31 2015</t>
  </si>
  <si>
    <t xml:space="preserve">C:\work\data\SLNET\SLNET_MATLABCentral\49734\B_spline_repetitive_motion_control.slx</t>
  </si>
  <si>
    <t xml:space="preserve">C:\tmp\obfmodels\o3167.slx</t>
  </si>
  <si>
    <t xml:space="preserve">Mon Feb 16 20:24:25 2015</t>
  </si>
  <si>
    <t xml:space="preserve">C:\work\data\SLNET\SLNET_MATLABCentral\49738\mymsp_exp430g2\blocks\msp430_lib.slx</t>
  </si>
  <si>
    <t xml:space="preserve">C:\tmp\obfmodels\o3168.slx</t>
  </si>
  <si>
    <t xml:space="preserve">Wed Jan 21 14:51:43 2015</t>
  </si>
  <si>
    <t xml:space="preserve">C:\work\data\SLNET\SLNET_MATLABCentral\49738\mymsp_exp430g2\demos\Push_the_button.slx</t>
  </si>
  <si>
    <t xml:space="preserve">C:\tmp\obfmodels\o3169.slx</t>
  </si>
  <si>
    <t xml:space="preserve">Thu Jan 15 15:16:00 2015</t>
  </si>
  <si>
    <t xml:space="preserve">C:\work\data\SLNET\SLNET_MATLABCentral\49738\mymsp_exp430g2\demos\Temperature_demo.slx</t>
  </si>
  <si>
    <t xml:space="preserve">C:\tmp\obfmodels\o3170.slx</t>
  </si>
  <si>
    <t xml:space="preserve">Thu Feb 12 12:15:43 2015</t>
  </si>
  <si>
    <t xml:space="preserve">C:\work\data\SLNET\SLNET_MATLABCentral\49738\mymsp_exp430g2\demos\button.slx</t>
  </si>
  <si>
    <t xml:space="preserve">C:\tmp\obfmodels\o3171.slx</t>
  </si>
  <si>
    <t xml:space="preserve">Fri Jan 23 15:26:47 2015</t>
  </si>
  <si>
    <t xml:space="preserve">C:\work\data\SLNET\SLNET_MATLABCentral\49738\mymsp_exp430g2\demos\demo_button.slx</t>
  </si>
  <si>
    <t xml:space="preserve">C:\tmp\obfmodels\o3172.slx</t>
  </si>
  <si>
    <t xml:space="preserve">C:\work\data\SLNET\SLNET_MATLABCentral\49738\mymsp_exp430g2\demos\external_mode_demo.slx</t>
  </si>
  <si>
    <t xml:space="preserve">C:\tmp\obfmodels\o3173.slx</t>
  </si>
  <si>
    <t xml:space="preserve">Wed Jan 28 14:42:54 2015</t>
  </si>
  <si>
    <t xml:space="preserve">C:\work\data\SLNET\SLNET_MATLABCentral\49738\mymsp_exp430g2\demos\flashing_led.slx</t>
  </si>
  <si>
    <t xml:space="preserve">C:\tmp\obfmodels\o3174.slx</t>
  </si>
  <si>
    <t xml:space="preserve">Wed Feb 11 15:12:46 2015</t>
  </si>
  <si>
    <t xml:space="preserve">C:\work\data\SLNET\SLNET_MATLABCentral\49738\mymsp_exp430g2\demos\launchpad_R2014a.slx</t>
  </si>
  <si>
    <t xml:space="preserve">C:\tmp\obfmodels\o3175.slx</t>
  </si>
  <si>
    <t xml:space="preserve">Thu Feb 12 12:53:33 2015</t>
  </si>
  <si>
    <t xml:space="preserve">C:\work\data\SLNET\SLNET_MATLABCentral\49738\mymsp_exp430g2\demos\model_pil_demo.slx</t>
  </si>
  <si>
    <t xml:space="preserve">C:\tmp\obfmodels\o3176.slx</t>
  </si>
  <si>
    <t xml:space="preserve">Wed Feb 11 17:26:15 2015</t>
  </si>
  <si>
    <t xml:space="preserve">C:\work\data\SLNET\SLNET_MATLABCentral\49738\mymsp_exp430g2\demos\mymsp_simple_model.slx</t>
  </si>
  <si>
    <t xml:space="preserve">C:\tmp\obfmodels\o3177.slx</t>
  </si>
  <si>
    <t xml:space="preserve">Wed Feb 11 10:28:53 2015</t>
  </si>
  <si>
    <t xml:space="preserve">C:\work\data\SLNET\SLNET_MATLABCentral\49738\mymsp_exp430g2\demos\pil_demo.slx</t>
  </si>
  <si>
    <t xml:space="preserve">C:\tmp\obfmodels\o3178.slx</t>
  </si>
  <si>
    <t xml:space="preserve">Tue Feb 10 15:12:57 2015</t>
  </si>
  <si>
    <t xml:space="preserve">C:\work\data\SLNET\SLNET_MATLABCentral\49738\mymsp_exp430g2\demos\pil_demo_subsys_inside.slx</t>
  </si>
  <si>
    <t xml:space="preserve">C:\tmp\obfmodels\o3179.slx</t>
  </si>
  <si>
    <t xml:space="preserve">Wed Feb 11 15:29:04 2015</t>
  </si>
  <si>
    <t xml:space="preserve">C:\work\data\SLNET\SLNET_MATLABCentral\49738\mymsp_exp430g2\demos\serial_read.slx</t>
  </si>
  <si>
    <t xml:space="preserve">C:\tmp\obfmodels\o3180.slx</t>
  </si>
  <si>
    <t xml:space="preserve">Tue Jan 20 14:15:28 2015</t>
  </si>
  <si>
    <t xml:space="preserve">C:\work\data\SLNET\SLNET_MATLABCentral\49738\mymsp_exp430g2\demos\serial_write.slx</t>
  </si>
  <si>
    <t xml:space="preserve">C:\tmp\obfmodels\o3181.slx</t>
  </si>
  <si>
    <t xml:space="preserve">Fri Jan 16 10:01:46 2015</t>
  </si>
  <si>
    <t xml:space="preserve">C:\work\data\SLNET\SLNET_MATLABCentral\49746\Magnetic_Bearing\Magnetic_Bearing.slx</t>
  </si>
  <si>
    <t xml:space="preserve">C:\tmp\obfmodels\o3182.slx</t>
  </si>
  <si>
    <t xml:space="preserve">Wed Feb 18 20:24:50 2015</t>
  </si>
  <si>
    <t xml:space="preserve">C:\work\data\SLNET\SLNET_MATLABCentral\49759\sample_microgid.slx</t>
  </si>
  <si>
    <t xml:space="preserve">C:\tmp\obfmodels\o3183.slx</t>
  </si>
  <si>
    <t xml:space="preserve">Wed Feb 18 00:23:07 2015</t>
  </si>
  <si>
    <t xml:space="preserve">C:\work\data\SLNET\SLNET_MATLABCentral\49794\UPFC.slx</t>
  </si>
  <si>
    <t xml:space="preserve">C:\tmp\obfmodels\o3184.slx</t>
  </si>
  <si>
    <t xml:space="preserve">Sun Feb 22 22:25:46 2015</t>
  </si>
  <si>
    <t xml:space="preserve">C:\work\data\SLNET\SLNET_MATLABCentral\49870\Chopper_Circuit.slx</t>
  </si>
  <si>
    <t xml:space="preserve">C:\tmp\obfmodels\o3185.slx</t>
  </si>
  <si>
    <t xml:space="preserve">Mon Feb 23 08:52:03 2015</t>
  </si>
  <si>
    <t xml:space="preserve">C:\work\data\SLNET\SLNET_MATLABCentral\49885\New folder\power_PSS_400_400_500_1600_DFIG300MW_t20_inertial_fresh.slx</t>
  </si>
  <si>
    <t xml:space="preserve">C:\tmp\obfmodels\o3186.slx</t>
  </si>
  <si>
    <t xml:space="preserve">Mon Mar 02 01:41:00 2015</t>
  </si>
  <si>
    <t xml:space="preserve">C:\work\data\SLNET\SLNET_MATLABCentral\49894\dcmotor_resolver_coupling.slx</t>
  </si>
  <si>
    <t xml:space="preserve">C:\tmp\obfmodels\o3187.slx</t>
  </si>
  <si>
    <t xml:space="preserve">Mon Mar 02 11:12:53 2015</t>
  </si>
  <si>
    <t xml:space="preserve">C:\work\data\SLNET\SLNET_MATLABCentral\49935\New folder\Cp_Lambda_Calculation.slx</t>
  </si>
  <si>
    <t xml:space="preserve">C:\tmp\obfmodels\o3188.slx</t>
  </si>
  <si>
    <t xml:space="preserve">Fri Mar 06 04:30:00 2015</t>
  </si>
  <si>
    <t xml:space="preserve">C:\work\data\SLNET\SLNET_MATLABCentral\49935\New folder\Deloading_10RSC_Inertial_PAC_PSS_400_400_500_1600_DFIG300MW_t20.slx</t>
  </si>
  <si>
    <t xml:space="preserve">C:\tmp\obfmodels\o3189.slx</t>
  </si>
  <si>
    <t xml:space="preserve">Fri Mar 06 04:28:23 2015</t>
  </si>
  <si>
    <t xml:space="preserve">C:\work\data\SLNET\SLNET_MATLABCentral\50009\threephaseinv.slx</t>
  </si>
  <si>
    <t xml:space="preserve">C:\tmp\obfmodels\o3190.slx</t>
  </si>
  <si>
    <t xml:space="preserve">Thu Feb 19 23:27:07 2015</t>
  </si>
  <si>
    <t xml:space="preserve">C:\work\data\SLNET\SLNET_MATLABCentral\50033\BOOST.slx</t>
  </si>
  <si>
    <t xml:space="preserve">C:\tmp\obfmodels\o3191.slx</t>
  </si>
  <si>
    <t xml:space="preserve">Sun Mar 15 05:59:26 2015</t>
  </si>
  <si>
    <t xml:space="preserve">C:\work\data\SLNET\SLNET_MATLABCentral\50034\BOOST_1.slx</t>
  </si>
  <si>
    <t xml:space="preserve">C:\tmp\obfmodels\o3192.slx</t>
  </si>
  <si>
    <t xml:space="preserve">Sun Mar 15 06:22:37 2015</t>
  </si>
  <si>
    <t xml:space="preserve">C:\work\data\SLNET\SLNET_MATLABCentral\50035\FullWaveRectifier.slx</t>
  </si>
  <si>
    <t xml:space="preserve">C:\tmp\obfmodels\o3193.slx</t>
  </si>
  <si>
    <t xml:space="preserve">Sun Mar 15 08:09:13 2015</t>
  </si>
  <si>
    <t xml:space="preserve">C:\work\data\SLNET\SLNET_MATLABCentral\50064\winddcgerator.slx</t>
  </si>
  <si>
    <t xml:space="preserve">C:\tmp\obfmodels\o3194.slx</t>
  </si>
  <si>
    <t xml:space="preserve">Fri Mar 13 17:31:05 2015</t>
  </si>
  <si>
    <t xml:space="preserve">C:\work\data\SLNET\SLNET_MATLABCentral\50084\SGM_pwm.slx</t>
  </si>
  <si>
    <t xml:space="preserve">C:\tmp\obfmodels\o3195.slx</t>
  </si>
  <si>
    <t xml:space="preserve">Mon Mar 16 09:15:03 2015</t>
  </si>
  <si>
    <t xml:space="preserve">C:\work\data\SLNET\SLNET_MATLABCentral\50109\IM_SC_3PH_abc.slx</t>
  </si>
  <si>
    <t xml:space="preserve">C:\tmp\obfmodels\o3196.slx</t>
  </si>
  <si>
    <t xml:space="preserve">Thu Mar 19 18:11:25 2015</t>
  </si>
  <si>
    <t xml:space="preserve">C:\work\data\SLNET\SLNET_MATLABCentral\50207\Based_on_lyaponov_controller.slx</t>
  </si>
  <si>
    <t xml:space="preserve">C:\tmp\obfmodels\o3197.slx</t>
  </si>
  <si>
    <t xml:space="preserve">Mon Jan 19 22:45:29 2015</t>
  </si>
  <si>
    <t xml:space="preserve">C:\work\data\SLNET\SLNET_MATLABCentral\50216\f14_hinf_example\f14_hinf_controller.slx</t>
  </si>
  <si>
    <t xml:space="preserve">C:\tmp\obfmodels\o3198.slx</t>
  </si>
  <si>
    <t xml:space="preserve">Wed Mar 25 09:35:25 2015</t>
  </si>
  <si>
    <t xml:space="preserve">C:\work\data\SLNET\SLNET_MATLABCentral\50216\f14_hinf_example\f14_plant_model.slx</t>
  </si>
  <si>
    <t xml:space="preserve">C:\tmp\obfmodels\o3199.slx</t>
  </si>
  <si>
    <t xml:space="preserve">Wed Mar 25 09:32:36 2015</t>
  </si>
  <si>
    <t xml:space="preserve">C:\work\data\SLNET\SLNET_MATLABCentral\50346\T2_SGM_CVT.slx</t>
  </si>
  <si>
    <t xml:space="preserve">C:\tmp\obfmodels\o3200.slx</t>
  </si>
  <si>
    <t xml:space="preserve">Tue Mar 31 10:04:21 2015</t>
  </si>
  <si>
    <t xml:space="preserve">C:\work\data\SLNET\SLNET_MATLABCentral\50351\FO_ESC.slx</t>
  </si>
  <si>
    <t xml:space="preserve">C:\tmp\obfmodels\o3201.slx</t>
  </si>
  <si>
    <t xml:space="preserve">Fri Feb 06 14:09:54 2015</t>
  </si>
  <si>
    <t xml:space="preserve">C:\work\data\SLNET\SLNET_MATLABCentral\50356\Induction_Motor_with_arbitrary_reference_frame.slx</t>
  </si>
  <si>
    <t xml:space="preserve">C:\tmp\obfmodels\o3202.slx</t>
  </si>
  <si>
    <t xml:space="preserve">Tue Mar 31 01:13:31 2015</t>
  </si>
  <si>
    <t xml:space="preserve">C:\work\data\SLNET\SLNET_MATLABCentral\50358\trajgen.slx</t>
  </si>
  <si>
    <t xml:space="preserve">C:\tmp\obfmodels\o3203.slx</t>
  </si>
  <si>
    <t xml:space="preserve">Tue Mar 31 21:30:35 2015</t>
  </si>
  <si>
    <t xml:space="preserve">C:\work\data\SLNET\SLNET_MATLABCentral\50362\Space_vector_modul_concept.slx</t>
  </si>
  <si>
    <t xml:space="preserve">C:\tmp\obfmodels\o3204.slx</t>
  </si>
  <si>
    <t xml:space="preserve">Wed Apr 01 13:12:48 2015</t>
  </si>
  <si>
    <t xml:space="preserve">C:\work\data\SLNET\SLNET_MATLABCentral\50365\Positive_negative_sequence_filter.slx</t>
  </si>
  <si>
    <t xml:space="preserve">C:\tmp\obfmodels\o3205.slx</t>
  </si>
  <si>
    <t xml:space="preserve">Wed Apr 01 14:24:25 2015</t>
  </si>
  <si>
    <t xml:space="preserve">C:\work\data\SLNET\SLNET_MATLABCentral\50367\SPWM.slx</t>
  </si>
  <si>
    <t xml:space="preserve">C:\tmp\obfmodels\o3206.slx</t>
  </si>
  <si>
    <t xml:space="preserve">Wed Apr 01 16:47:51 2015</t>
  </si>
  <si>
    <t xml:space="preserve">C:\work\data\SLNET\SLNET_MATLABCentral\50382\VSC_DPWM0_Modulation.slx</t>
  </si>
  <si>
    <t xml:space="preserve">C:\tmp\obfmodels\o3207.slx</t>
  </si>
  <si>
    <t xml:space="preserve">Thu Apr 02 18:52:13 2015</t>
  </si>
  <si>
    <t xml:space="preserve">C:\work\data\SLNET\SLNET_MATLABCentral\50393\simulate.slx</t>
  </si>
  <si>
    <t xml:space="preserve">C:\tmp\obfmodels\o3208.slx</t>
  </si>
  <si>
    <t xml:space="preserve">Wed Apr 01 13:36:55 2015</t>
  </si>
  <si>
    <t xml:space="preserve">C:\work\data\SLNET\SLNET_MATLABCentral\50419\Synch_gen_model_full_order.slx</t>
  </si>
  <si>
    <t xml:space="preserve">C:\tmp\obfmodels\o3209.slx</t>
  </si>
  <si>
    <t xml:space="preserve">Thu Apr 02 11:02:18 2015</t>
  </si>
  <si>
    <t xml:space="preserve">C:\work\data\SLNET\SLNET_MATLABCentral\50420\SPWM_based_VSC_based_Single_phase_Converter.slx</t>
  </si>
  <si>
    <t xml:space="preserve">C:\tmp\obfmodels\o3210.slx</t>
  </si>
  <si>
    <t xml:space="preserve">Thu Apr 02 11:54:04 2015</t>
  </si>
  <si>
    <t xml:space="preserve">C:\work\data\SLNET\SLNET_MATLABCentral\50422\WF3_Mixed_R2013b_inertia_pitch_typeIV.slx</t>
  </si>
  <si>
    <t xml:space="preserve">C:\tmp\obfmodels\o3211.slx</t>
  </si>
  <si>
    <t xml:space="preserve">Tue Apr 07 04:52:06 2015</t>
  </si>
  <si>
    <t xml:space="preserve">C:\work\data\SLNET\SLNET_MATLABCentral\50423\Harmomic_filter.slx</t>
  </si>
  <si>
    <t xml:space="preserve">C:\tmp\obfmodels\o3212.slx</t>
  </si>
  <si>
    <t xml:space="preserve">Tue Apr 07 12:14:15 2015</t>
  </si>
  <si>
    <t xml:space="preserve">C:\work\data\SLNET\SLNET_MATLABCentral\50432\BatteryChargeController\BatteryChargeControl.slx</t>
  </si>
  <si>
    <t xml:space="preserve">C:\tmp\obfmodels\o3213.slx</t>
  </si>
  <si>
    <t xml:space="preserve">Sat Mar 28 00:47:08 2015</t>
  </si>
  <si>
    <t xml:space="preserve">C:\work\data\SLNET\SLNET_MATLABCentral\50438\fuelcelldesign.slx</t>
  </si>
  <si>
    <t xml:space="preserve">C:\tmp\obfmodels\o3214.slx</t>
  </si>
  <si>
    <t xml:space="preserve">Wed Apr 08 14:49:20 2015</t>
  </si>
  <si>
    <t xml:space="preserve">C:\work\data\SLNET\SLNET_MATLABCentral\50441\PWMbydelayF.slx</t>
  </si>
  <si>
    <t xml:space="preserve">C:\tmp\obfmodels\o3215.slx</t>
  </si>
  <si>
    <t xml:space="preserve">Wed Apr 08 18:44:25 2015</t>
  </si>
  <si>
    <t xml:space="preserve">C:\work\data\SLNET\SLNET_MATLABCentral\50516\mechanicsGauges\gaugesExample.slx</t>
  </si>
  <si>
    <t xml:space="preserve">C:\tmp\obfmodels\o3216.slx</t>
  </si>
  <si>
    <t xml:space="preserve">Tue Apr 14 15:07:53 2015</t>
  </si>
  <si>
    <t xml:space="preserve">C:\work\data\SLNET\SLNET_MATLABCentral\50516\mechanicsGauges\mechanicsGauges.slx</t>
  </si>
  <si>
    <t xml:space="preserve">C:\tmp\obfmodels\o3217.slx</t>
  </si>
  <si>
    <t xml:space="preserve">Tue Apr 14 15:08:20 2015</t>
  </si>
  <si>
    <t xml:space="preserve">C:\work\data\SLNET\SLNET_MATLABCentral\50523\ADROMS\fullSimulink_Contact.slx</t>
  </si>
  <si>
    <t xml:space="preserve">C:\tmp\obfmodels\o3218.slx</t>
  </si>
  <si>
    <t xml:space="preserve">Sat Apr 11 18:15:31 2015</t>
  </si>
  <si>
    <t xml:space="preserve">C:\work\data\SLNET\SLNET_MATLABCentral\50523\ADROMS\fullSimulink_FSMC.slx</t>
  </si>
  <si>
    <t xml:space="preserve">C:\tmp\obfmodels\o3219.slx</t>
  </si>
  <si>
    <t xml:space="preserve">Wed Apr 15 04:13:29 2015</t>
  </si>
  <si>
    <t xml:space="preserve">C:\work\data\SLNET\SLNET_MATLABCentral\50532\solar.slx</t>
  </si>
  <si>
    <t xml:space="preserve">C:\tmp\obfmodels\o3220.slx</t>
  </si>
  <si>
    <t xml:space="preserve">Fri Feb 13 00:11:06 2015</t>
  </si>
  <si>
    <t xml:space="preserve">C:\work\data\SLNET\SLNET_MATLABCentral\50537\MRAC_2nd_order_study.slx</t>
  </si>
  <si>
    <t xml:space="preserve">C:\tmp\obfmodels\o3221.slx</t>
  </si>
  <si>
    <t xml:space="preserve">Thu Apr 16 14:33:07 2015</t>
  </si>
  <si>
    <t xml:space="preserve">C:\work\data\SLNET\SLNET_MATLABCentral\50581\PWM_generation.slx</t>
  </si>
  <si>
    <t xml:space="preserve">C:\tmp\obfmodels\o3222.slx</t>
  </si>
  <si>
    <t xml:space="preserve">Tue Oct 28 20:12:35 2014</t>
  </si>
  <si>
    <t xml:space="preserve">C:\work\data\SLNET\SLNET_MATLABCentral\50601\BusObjectBusCreator.slx</t>
  </si>
  <si>
    <t xml:space="preserve">C:\tmp\obfmodels\o3223.slx</t>
  </si>
  <si>
    <t xml:space="preserve">Wed Apr 22 22:13:08 2015</t>
  </si>
  <si>
    <t xml:space="preserve">C:\work\data\SLNET\SLNET_MATLABCentral\50648\anfmppt.slx</t>
  </si>
  <si>
    <t xml:space="preserve">C:\tmp\obfmodels\o3224.slx</t>
  </si>
  <si>
    <t xml:space="preserve">Mon Apr 27 12:30:45 2015</t>
  </si>
  <si>
    <t xml:space="preserve">C:\work\data\SLNET\SLNET_MATLABCentral\50687\SimscapeVehicle\demo_SimscapeVehicle_AllWheelDrive.slx</t>
  </si>
  <si>
    <t xml:space="preserve">C:\tmp\obfmodels\o3225.slx</t>
  </si>
  <si>
    <t xml:space="preserve">Thu Apr 30 04:41:20 2015</t>
  </si>
  <si>
    <t xml:space="preserve">C:\work\data\SLNET\SLNET_MATLABCentral\50687\SimscapeVehicle\demo_SimscapeVehicle_FrontDrive.slx</t>
  </si>
  <si>
    <t xml:space="preserve">C:\tmp\obfmodels\o3226.slx</t>
  </si>
  <si>
    <t xml:space="preserve">Thu Apr 30 04:42:32 2015</t>
  </si>
  <si>
    <t xml:space="preserve">C:\work\data\SLNET\SLNET_MATLABCentral\50687\SimscapeVehicle\demo_SimscapeVehicle_RearDrive.slx</t>
  </si>
  <si>
    <t xml:space="preserve">C:\tmp\obfmodels\o3227.slx</t>
  </si>
  <si>
    <t xml:space="preserve">Thu Apr 30 04:41:57 2015</t>
  </si>
  <si>
    <t xml:space="preserve">C:\work\data\SLNET\SLNET_MATLABCentral\50687\SimscapeVehicle\SimscapeVehicle_Lib\sscl_SimscapeVehicle_6Dof_chassis_and_tire_lib.slx</t>
  </si>
  <si>
    <t xml:space="preserve">C:\tmp\obfmodels\o3228.slx</t>
  </si>
  <si>
    <t xml:space="preserve">Thu Apr 30 04:38:05 2015</t>
  </si>
  <si>
    <t xml:space="preserve">C:\work\data\SLNET\SLNET_MATLABCentral\50687\SimscapeVehicle\SimscapeVehicle_Lib\sscl_SimscapeVehicle_Base_of_6Dof_chassis_and_tire_lib.slx</t>
  </si>
  <si>
    <t xml:space="preserve">C:\tmp\obfmodels\o3229.slx</t>
  </si>
  <si>
    <t xml:space="preserve">Tue Apr 14 11:36:55 2015</t>
  </si>
  <si>
    <t xml:space="preserve">C:\work\data\SLNET\SLNET_MATLABCentral\50751\alfabetafilter.slx</t>
  </si>
  <si>
    <t xml:space="preserve">C:\tmp\obfmodels\o3230.slx</t>
  </si>
  <si>
    <t xml:space="preserve">Tue May 05 12:50:27 2015</t>
  </si>
  <si>
    <t xml:space="preserve">C:\work\data\SLNET\SLNET_MATLABCentral\50752\alfabetagammafilter.slx</t>
  </si>
  <si>
    <t xml:space="preserve">C:\tmp\obfmodels\o3231.slx</t>
  </si>
  <si>
    <t xml:space="preserve">Tue May 05 12:49:21 2015</t>
  </si>
  <si>
    <t xml:space="preserve">C:\work\data\SLNET\SLNET_MATLABCentral\50768\boost_comverter_dc_to_dc.slx</t>
  </si>
  <si>
    <t xml:space="preserve">C:\tmp\obfmodels\o3232.slx</t>
  </si>
  <si>
    <t xml:space="preserve">Wed May 06 10:28:40 2015</t>
  </si>
  <si>
    <t xml:space="preserve">C:\work\data\SLNET\SLNET_MATLABCentral\50798\s7bit_counter.slx</t>
  </si>
  <si>
    <t xml:space="preserve">C:\tmp\obfmodels\o3233.slx</t>
  </si>
  <si>
    <t xml:space="preserve">Sat May 09 13:05:17 2015</t>
  </si>
  <si>
    <t xml:space="preserve">C:\work\data\SLNET\SLNET_MATLABCentral\50801\Simulink_MHE\cstr_mhe.slx</t>
  </si>
  <si>
    <t xml:space="preserve">C:\tmp\obfmodels\o3234.slx</t>
  </si>
  <si>
    <t xml:space="preserve">Sat May 09 02:06:38 2015</t>
  </si>
  <si>
    <t xml:space="preserve">C:\work\data\SLNET\SLNET_MATLABCentral\50808\New folder\Buck\Buck_prerna.slx</t>
  </si>
  <si>
    <t xml:space="preserve">C:\tmp\obfmodels\o3235.slx</t>
  </si>
  <si>
    <t xml:space="preserve">Wed May 06 21:04:48 2015</t>
  </si>
  <si>
    <t xml:space="preserve">C:\work\data\SLNET\SLNET_MATLABCentral\50808\New folder\Rectifier\Rectifier_and_buck.slx</t>
  </si>
  <si>
    <t xml:space="preserve">C:\tmp\obfmodels\o3236.slx</t>
  </si>
  <si>
    <t xml:space="preserve">Wed May 06 20:22:15 2015</t>
  </si>
  <si>
    <t xml:space="preserve">C:\work\data\SLNET\SLNET_MATLABCentral\50808\New folder\Rectifier\Rectifier_matlab_block.slx</t>
  </si>
  <si>
    <t xml:space="preserve">C:\tmp\obfmodels\o3237.slx</t>
  </si>
  <si>
    <t xml:space="preserve">Thu May 07 00:58:31 2015</t>
  </si>
  <si>
    <t xml:space="preserve">C:\work\data\SLNET\SLNET_MATLABCentral\50808\New folder\Rectifier\rectifier.slx</t>
  </si>
  <si>
    <t xml:space="preserve">C:\tmp\obfmodels\o3238.slx</t>
  </si>
  <si>
    <t xml:space="preserve">Wed May 06 21:03:12 2015</t>
  </si>
  <si>
    <t xml:space="preserve">C:\work\data\SLNET\SLNET_MATLABCentral\50922\VehicleModel with Simscape Vehicle Library  in SimMechanics\VehicleModel.slx</t>
  </si>
  <si>
    <t xml:space="preserve">C:\tmp\obfmodels\o3239.slx</t>
  </si>
  <si>
    <t xml:space="preserve">Wed May 20 08:51:38 2015</t>
  </si>
  <si>
    <t xml:space="preserve">C:\work\data\SLNET\SLNET_MATLABCentral\50922\VehicleModel with Simscape Vehicle Library  in SimMechanics\SimM_for_VehicleModel_lib\SimM_VehicleModel.slx</t>
  </si>
  <si>
    <t xml:space="preserve">C:\tmp\obfmodels\o3240.slx</t>
  </si>
  <si>
    <t xml:space="preserve">Wed May 20 08:21:11 2015</t>
  </si>
  <si>
    <t xml:space="preserve">C:\work\data\SLNET\SLNET_MATLABCentral\51012\multicarrier\MultiCarrierPWM.slx</t>
  </si>
  <si>
    <t xml:space="preserve">C:\tmp\obfmodels\o3241.slx</t>
  </si>
  <si>
    <t xml:space="preserve">Thu May 28 23:56:58 2015</t>
  </si>
  <si>
    <t xml:space="preserve">C:\work\data\SLNET\SLNET_MATLABCentral\51012\multicarrier\PhaseShiftedpwm.slx</t>
  </si>
  <si>
    <t xml:space="preserve">C:\tmp\obfmodels\o3242.slx</t>
  </si>
  <si>
    <t xml:space="preserve">Thu May 28 23:54:55 2015</t>
  </si>
  <si>
    <t xml:space="preserve">C:\work\data\SLNET\SLNET_MATLABCentral\51026\PV_model_akash_more.slx</t>
  </si>
  <si>
    <t xml:space="preserve">C:\tmp\obfmodels\o3243.slx</t>
  </si>
  <si>
    <t xml:space="preserve">Sat May 30 19:38:58 2015</t>
  </si>
  <si>
    <t xml:space="preserve">C:\work\data\SLNET\SLNET_MATLABCentral\51045\model_napedu.slx</t>
  </si>
  <si>
    <t xml:space="preserve">C:\tmp\obfmodels\o3244.slx</t>
  </si>
  <si>
    <t xml:space="preserve">Sun May 31 22:16:04 2015</t>
  </si>
  <si>
    <t xml:space="preserve">C:\work\data\SLNET\SLNET_MATLABCentral\51076\quadcopter.slx</t>
  </si>
  <si>
    <t xml:space="preserve">C:\tmp\obfmodels\o3245.slx</t>
  </si>
  <si>
    <t xml:space="preserve">Mon May 25 15:25:26 2015</t>
  </si>
  <si>
    <t xml:space="preserve">C:\work\data\SLNET\SLNET_MATLABCentral\51132\modulation_tamiya.slx</t>
  </si>
  <si>
    <t xml:space="preserve">C:\tmp\obfmodels\o3246.slx</t>
  </si>
  <si>
    <t xml:space="preserve">Tue Jun 09 14:24:29 2015</t>
  </si>
  <si>
    <t xml:space="preserve">C:\work\data\SLNET\SLNET_MATLABCentral\51137\ESS_OneYearInOneMinute\ESSOneYearInOneMinute_R2014b.slx</t>
  </si>
  <si>
    <t xml:space="preserve">C:\tmp\obfmodels\o3247.slx</t>
  </si>
  <si>
    <t xml:space="preserve">Tue Jun 09 19:08:03 2015</t>
  </si>
  <si>
    <t xml:space="preserve">C:\work\data\SLNET\SLNET_MATLABCentral\51137\ESS_OneYearInOneMinute\ESSOneYearInOneMinute_R2015a.slx</t>
  </si>
  <si>
    <t xml:space="preserve">C:\tmp\obfmodels\o3248.slx</t>
  </si>
  <si>
    <t xml:space="preserve">Tue Jun 09 21:02:29 2015</t>
  </si>
  <si>
    <t xml:space="preserve">C:\work\data\SLNET\SLNET_MATLABCentral\51144\PWM.slx</t>
  </si>
  <si>
    <t xml:space="preserve">C:\tmp\obfmodels\o3249.slx</t>
  </si>
  <si>
    <t xml:space="preserve">Wed Jun 10 15:28:29 2015</t>
  </si>
  <si>
    <t xml:space="preserve">C:\work\data\SLNET\SLNET_MATLABCentral\51148\cfr_analysis_model.slx</t>
  </si>
  <si>
    <t xml:space="preserve">C:\tmp\obfmodels\o3250.slx</t>
  </si>
  <si>
    <t xml:space="preserve">Thu Jun 11 01:18:08 2015</t>
  </si>
  <si>
    <t xml:space="preserve">C:\work\data\SLNET\SLNET_MATLABCentral\51159\Activepf.slx</t>
  </si>
  <si>
    <t xml:space="preserve">C:\tmp\obfmodels\o3251.slx</t>
  </si>
  <si>
    <t xml:space="preserve">Sat May 02 22:27:24 2015</t>
  </si>
  <si>
    <t xml:space="preserve">C:\work\data\SLNET\SLNET_MATLABCentral\51177\IEEE_Australian14bus\Australian14bus.slx</t>
  </si>
  <si>
    <t xml:space="preserve">C:\tmp\obfmodels\o3252.slx</t>
  </si>
  <si>
    <t xml:space="preserve">Fri Jun 12 14:38:50 2015</t>
  </si>
  <si>
    <t xml:space="preserve">C:\work\data\SLNET\SLNET_MATLABCentral\51198\MMC\1. build_architecture\MMC_architecture.slx</t>
  </si>
  <si>
    <t xml:space="preserve">C:\tmp\obfmodels\o3253.slx</t>
  </si>
  <si>
    <t xml:space="preserve">Fri Sep 20 14:04:37 2013</t>
  </si>
  <si>
    <t xml:space="preserve">C:\work\data\SLNET\SLNET_MATLABCentral\51198\MMC\1. build_architecture\MMC_cell.slx</t>
  </si>
  <si>
    <t xml:space="preserve">C:\tmp\obfmodels\o3254.slx</t>
  </si>
  <si>
    <t xml:space="preserve">Mon Aug 05 10:39:32 2013</t>
  </si>
  <si>
    <t xml:space="preserve">C:\work\data\SLNET\SLNET_MATLABCentral\51198\MMC\1. build_architecture\MMC_cell_IGBT.slx</t>
  </si>
  <si>
    <t xml:space="preserve">C:\tmp\obfmodels\o3255.slx</t>
  </si>
  <si>
    <t xml:space="preserve">Fri Sep 20 14:05:06 2013</t>
  </si>
  <si>
    <t xml:space="preserve">C:\work\data\SLNET\SLNET_MATLABCentral\51198\MMC\2. PWM_test\PWM_test_harness.slx</t>
  </si>
  <si>
    <t xml:space="preserve">C:\tmp\obfmodels\o3256.slx</t>
  </si>
  <si>
    <t xml:space="preserve">Wed Aug 21 03:46:43 2013</t>
  </si>
  <si>
    <t xml:space="preserve">C:\work\data\SLNET\SLNET_MATLABCentral\51198\MMC\3. MMC_test\MMC_lib.slx</t>
  </si>
  <si>
    <t xml:space="preserve">C:\tmp\obfmodels\o3257.slx</t>
  </si>
  <si>
    <t xml:space="preserve">Wed Sep 04 11:28:21 2013</t>
  </si>
  <si>
    <t xml:space="preserve">C:\work\data\SLNET\SLNET_MATLABCentral\51198\MMC\3. MMC_test\MMC_test_harness.slx</t>
  </si>
  <si>
    <t xml:space="preserve">C:\tmp\obfmodels\o3258.slx</t>
  </si>
  <si>
    <t xml:space="preserve">Fri Sep 20 14:06:50 2013</t>
  </si>
  <si>
    <t xml:space="preserve">C:\work\data\SLNET\SLNET_MATLABCentral\51198\MMC\4. power_transfer\MMC_580_25kV_60Hz.slx</t>
  </si>
  <si>
    <t xml:space="preserve">C:\tmp\obfmodels\o3259.slx</t>
  </si>
  <si>
    <t xml:space="preserve">Fri Sep 20 14:10:53 2013</t>
  </si>
  <si>
    <t xml:space="preserve">C:\work\data\SLNET\SLNET_MATLABCentral\51198\MMC\5. PM\PM_MMC_sending_and_ideal_DC.slx</t>
  </si>
  <si>
    <t xml:space="preserve">C:\tmp\obfmodels\o3260.slx</t>
  </si>
  <si>
    <t xml:space="preserve">Fri Sep 20 14:19:26 2013</t>
  </si>
  <si>
    <t xml:space="preserve">C:\work\data\SLNET\SLNET_MATLABCentral\51199\inverted_pendulum_with_casters.slx</t>
  </si>
  <si>
    <t xml:space="preserve">C:\tmp\obfmodels\o3261.slx</t>
  </si>
  <si>
    <t xml:space="preserve">Mon Jun 15 18:15:29 2015</t>
  </si>
  <si>
    <t xml:space="preserve">C:\work\data\SLNET\SLNET_MATLABCentral\51232\rpi-driver-blocks\rpi_driver_blocks.slx</t>
  </si>
  <si>
    <t xml:space="preserve">C:\tmp\obfmodels\o3262.slx</t>
  </si>
  <si>
    <t xml:space="preserve">Thu Jun 18 13:06:42 2015</t>
  </si>
  <si>
    <t xml:space="preserve">C:\work\data\SLNET\SLNET_MATLABCentral\51243\Ultracapacitor.slx</t>
  </si>
  <si>
    <t xml:space="preserve">C:\work\data\SLNET\SLNET_MATLABCentral\51243\Ultracapacitor_PlecsViewer.slx</t>
  </si>
  <si>
    <t xml:space="preserve">C:\work\data\SLNET\SLNET_MATLABCentral\51465\Active_Power_Filter_IOE_Pulchowk.slx</t>
  </si>
  <si>
    <t xml:space="preserve">C:\tmp\obfmodels\o3265.slx</t>
  </si>
  <si>
    <t xml:space="preserve">Thu Jun 25 21:55:05 2015</t>
  </si>
  <si>
    <t xml:space="preserve">C:\work\data\SLNET\SLNET_MATLABCentral\51536\Fade.slx</t>
  </si>
  <si>
    <t xml:space="preserve">C:\tmp\obfmodels\o3266.slx</t>
  </si>
  <si>
    <t xml:space="preserve">Thu Jun 18 11:04:51 2015</t>
  </si>
  <si>
    <t xml:space="preserve">C:\work\data\SLNET\SLNET_MATLABCentral\51545\TrafficLight_one.slx</t>
  </si>
  <si>
    <t xml:space="preserve">C:\tmp\obfmodels\o3267.slx</t>
  </si>
  <si>
    <t xml:space="preserve">Mon Jun 22 05:26:17 2015</t>
  </si>
  <si>
    <t xml:space="preserve">C:\work\data\SLNET\SLNET_MATLABCentral\51597\Maxpid_Modelisation_multi_physique_MATLAB_2015a_Ivan_Liebgott\MAXPID_modelisation_multi_physique_MATLAB_2015a_Ivan_Liebgott.slx</t>
  </si>
  <si>
    <t xml:space="preserve">C:\tmp\obfmodels\o3268.slx</t>
  </si>
  <si>
    <t xml:space="preserve">Sat Jun 27 14:56:46 2015</t>
  </si>
  <si>
    <t xml:space="preserve">C:\work\data\SLNET\SLNET_MATLABCentral\51597\Maxpid_Modelisation_multi_physique_MATLAB_2015a_Ivan_Liebgott\RealTime_Pacer\RealTime_Pacer\realtime_pacer_lib.slx</t>
  </si>
  <si>
    <t xml:space="preserve">C:\tmp\obfmodels\o3269.slx</t>
  </si>
  <si>
    <t xml:space="preserve">Sat Jun 27 08:37:19 2015</t>
  </si>
  <si>
    <t xml:space="preserve">C:\work\data\SLNET\SLNET_MATLABCentral\51608\Bench_03.slx</t>
  </si>
  <si>
    <t xml:space="preserve">C:\tmp\obfmodels\o3270.slx</t>
  </si>
  <si>
    <t xml:space="preserve">Sun Jun 28 11:49:58 2015</t>
  </si>
  <si>
    <t xml:space="preserve">C:\work\data\SLNET\SLNET_MATLABCentral\51704\Morse Code Flasher\SOS.slx</t>
  </si>
  <si>
    <t xml:space="preserve">C:\tmp\obfmodels\o3271.slx</t>
  </si>
  <si>
    <t xml:space="preserve">Mon Jun 01 11:28:58 2015</t>
  </si>
  <si>
    <t xml:space="preserve">C:\work\data\SLNET\SLNET_MATLABCentral\51705\Morse Code SOS Interpreter\MorseCode_v8.slx</t>
  </si>
  <si>
    <t xml:space="preserve">C:\tmp\obfmodels\o3272.slx</t>
  </si>
  <si>
    <t xml:space="preserve">Thu Oct 23 09:22:23 2014</t>
  </si>
  <si>
    <t xml:space="preserve">C:\work\data\SLNET\SLNET_MATLABCentral\51707\TrafficLight_model.slx</t>
  </si>
  <si>
    <t xml:space="preserve">C:\tmp\obfmodels\o3273.slx</t>
  </si>
  <si>
    <t xml:space="preserve">Mon Jun 22 09:25:56 2015</t>
  </si>
  <si>
    <t xml:space="preserve">C:\work\data\SLNET\SLNET_MATLABCentral\51707\TrafficLight_switch.slx</t>
  </si>
  <si>
    <t xml:space="preserve">C:\tmp\obfmodels\o3274.slx</t>
  </si>
  <si>
    <t xml:space="preserve">Mon Jun 22 09:24:54 2015</t>
  </si>
  <si>
    <t xml:space="preserve">C:\work\data\SLNET\SLNET_MATLABCentral\51708\Demo1_flashingLED.slx</t>
  </si>
  <si>
    <t xml:space="preserve">C:\tmp\obfmodels\o3275.slx</t>
  </si>
  <si>
    <t xml:space="preserve">Tue Jun 02 09:45:15 2015</t>
  </si>
  <si>
    <t xml:space="preserve">C:\work\data\SLNET\SLNET_MATLABCentral\51709\LED_DICE.slx</t>
  </si>
  <si>
    <t xml:space="preserve">C:\tmp\obfmodels\o3276.slx</t>
  </si>
  <si>
    <t xml:space="preserve">Tue Jun 02 16:36:30 2015</t>
  </si>
  <si>
    <t xml:space="preserve">C:\work\data\SLNET\SLNET_MATLABCentral\51710\DataLogger_Final\logger.slx</t>
  </si>
  <si>
    <t xml:space="preserve">C:\tmp\obfmodels\o3277.slx</t>
  </si>
  <si>
    <t xml:space="preserve">Fri Jun 19 13:38:48 2015</t>
  </si>
  <si>
    <t xml:space="preserve">C:\work\data\SLNET\SLNET_MATLABCentral\51718\Edu_Read.slx</t>
  </si>
  <si>
    <t xml:space="preserve">C:\tmp\obfmodels\o3278.slx</t>
  </si>
  <si>
    <t xml:space="preserve">Mon Jun 29 11:12:08 2015</t>
  </si>
  <si>
    <t xml:space="preserve">C:\work\data\SLNET\SLNET_MATLABCentral\51921\IBGCPVS.slx</t>
  </si>
  <si>
    <t xml:space="preserve">C:\tmp\obfmodels\o3279.slx</t>
  </si>
  <si>
    <t xml:space="preserve">Wed Jul 01 11:20:54 2015</t>
  </si>
  <si>
    <t xml:space="preserve">C:\work\data\SLNET\SLNET_MATLABCentral\51925\prozhe1.slx</t>
  </si>
  <si>
    <t xml:space="preserve">C:\tmp\obfmodels\o3280.slx</t>
  </si>
  <si>
    <t xml:space="preserve">Thu May 28 21:10:18 2015</t>
  </si>
  <si>
    <t xml:space="preserve">C:\work\data\SLNET\SLNET_MATLABCentral\51927\PowerWindow\PowWind_ArdMotShieldR3.slx</t>
  </si>
  <si>
    <t xml:space="preserve">C:\tmp\obfmodels\o3281.slx</t>
  </si>
  <si>
    <t xml:space="preserve">Thu Dec 04 10:21:11 2014</t>
  </si>
  <si>
    <t xml:space="preserve">C:\work\data\SLNET\SLNET_MATLABCentral\51928\LineFaultModel.slx</t>
  </si>
  <si>
    <t xml:space="preserve">C:\tmp\obfmodels\o3282.slx</t>
  </si>
  <si>
    <t xml:space="preserve">Tue Mar 24 19:45:53 2015</t>
  </si>
  <si>
    <t xml:space="preserve">C:\work\data\SLNET\SLNET_MATLABCentral\51929\InductionMotorStartingModel.slx</t>
  </si>
  <si>
    <t xml:space="preserve">C:\tmp\obfmodels\o3283.slx</t>
  </si>
  <si>
    <t xml:space="preserve">Tue Mar 24 20:41:57 2015</t>
  </si>
  <si>
    <t xml:space="preserve">C:\work\data\SLNET\SLNET_MATLABCentral\51931\TransformerEnergizingModel.slx</t>
  </si>
  <si>
    <t xml:space="preserve">C:\tmp\obfmodels\o3284.slx</t>
  </si>
  <si>
    <t xml:space="preserve">Tue Jun 16 15:49:45 2015</t>
  </si>
  <si>
    <t xml:space="preserve">C:\work\data\SLNET\SLNET_MATLABCentral\51933\CapacitorBankSwitchingModel.slx</t>
  </si>
  <si>
    <t xml:space="preserve">C:\tmp\obfmodels\o3285.slx</t>
  </si>
  <si>
    <t xml:space="preserve">Thu Jul 02 08:21:17 2015</t>
  </si>
  <si>
    <t xml:space="preserve">C:\work\data\SLNET\SLNET_MATLABCentral\51934\LightningModel.slx</t>
  </si>
  <si>
    <t xml:space="preserve">C:\tmp\obfmodels\o3286.slx</t>
  </si>
  <si>
    <t xml:space="preserve">Thu Jul 02 08:37:02 2015</t>
  </si>
  <si>
    <t xml:space="preserve">C:\work\data\SLNET\SLNET_MATLABCentral\51935\SinglePhaseNonLinearLoadModel.slx</t>
  </si>
  <si>
    <t xml:space="preserve">C:\tmp\obfmodels\o3287.slx</t>
  </si>
  <si>
    <t xml:space="preserve">Thu Jul 02 09:42:27 2015</t>
  </si>
  <si>
    <t xml:space="preserve">C:\work\data\SLNET\SLNET_MATLABCentral\51936\ThreePhaseNonLinearLoadModel.slx</t>
  </si>
  <si>
    <t xml:space="preserve">C:\tmp\obfmodels\o3288.slx</t>
  </si>
  <si>
    <t xml:space="preserve">Thu Jul 02 09:57:42 2015</t>
  </si>
  <si>
    <t xml:space="preserve">C:\work\data\SLNET\SLNET_MATLABCentral\51937\EAFModel.slx</t>
  </si>
  <si>
    <t xml:space="preserve">C:\tmp\obfmodels\o3289.slx</t>
  </si>
  <si>
    <t xml:space="preserve">Thu Jul 02 10:12:43 2015</t>
  </si>
  <si>
    <t xml:space="preserve">C:\work\data\SLNET\SLNET_MATLABCentral\51939\Encoder.slx</t>
  </si>
  <si>
    <t xml:space="preserve">C:\tmp\obfmodels\o3290.slx</t>
  </si>
  <si>
    <t xml:space="preserve">Wed Jun 03 17:47:36 2015</t>
  </si>
  <si>
    <t xml:space="preserve">C:\work\data\SLNET\SLNET_MATLABCentral\51950\LightController.slx</t>
  </si>
  <si>
    <t xml:space="preserve">C:\tmp\obfmodels\o3291.slx</t>
  </si>
  <si>
    <t xml:space="preserve">Wed Jun 03 13:59:33 2015</t>
  </si>
  <si>
    <t xml:space="preserve">C:\work\data\SLNET\SLNET_MATLABCentral\51980\DemoTS_3note_external.slx</t>
  </si>
  <si>
    <t xml:space="preserve">C:\tmp\obfmodels\o3292.slx</t>
  </si>
  <si>
    <t xml:space="preserve">Mon Jul 06 05:10:33 2015</t>
  </si>
  <si>
    <t xml:space="preserve">C:\work\data\SLNET\SLNET_MATLABCentral\51983\TunePlayerV3.slx</t>
  </si>
  <si>
    <t xml:space="preserve">C:\tmp\obfmodels\o3293.slx</t>
  </si>
  <si>
    <t xml:space="preserve">Wed Jun 24 05:50:33 2015</t>
  </si>
  <si>
    <t xml:space="preserve">C:\work\data\SLNET\SLNET_MATLABCentral\51987\Proximity_final.slx</t>
  </si>
  <si>
    <t xml:space="preserve">C:\tmp\obfmodels\o3294.slx</t>
  </si>
  <si>
    <t xml:space="preserve">Mon Jul 06 11:49:09 2015</t>
  </si>
  <si>
    <t xml:space="preserve">C:\work\data\SLNET\SLNET_MATLABCentral\52002\EV3_2Moteurs1Vit1Dir.slx</t>
  </si>
  <si>
    <t xml:space="preserve">C:\tmp\obfmodels\o3295.slx</t>
  </si>
  <si>
    <t xml:space="preserve">Mon Jul 06 16:22:39 2015</t>
  </si>
  <si>
    <t xml:space="preserve">C:\work\data\SLNET\SLNET_MATLABCentral\52004\mydata_logger.slx</t>
  </si>
  <si>
    <t xml:space="preserve">C:\tmp\obfmodels\o3296.slx</t>
  </si>
  <si>
    <t xml:space="preserve">Tue Jul 07 08:17:53 2015</t>
  </si>
  <si>
    <t xml:space="preserve">C:\work\data\SLNET\SLNET_MATLABCentral\52006\Decimal_2_Binary.slx</t>
  </si>
  <si>
    <t xml:space="preserve">C:\tmp\obfmodels\o3297.slx</t>
  </si>
  <si>
    <t xml:space="preserve">Tue Jul 07 10:28:27 2015</t>
  </si>
  <si>
    <t xml:space="preserve">C:\work\data\SLNET\SLNET_MATLABCentral\52007\TPWM_CSI_11_Pulses.slx</t>
  </si>
  <si>
    <t xml:space="preserve">C:\tmp\obfmodels\o3298.slx</t>
  </si>
  <si>
    <t xml:space="preserve">Tue Jul 07 17:02:22 2015</t>
  </si>
  <si>
    <t xml:space="preserve">C:\work\data\SLNET\SLNET_MATLABCentral\52015\Separating_Integer.slx</t>
  </si>
  <si>
    <t xml:space="preserve">C:\tmp\obfmodels\o3299.slx</t>
  </si>
  <si>
    <t xml:space="preserve">Tue Jul 07 18:22:11 2015</t>
  </si>
  <si>
    <t xml:space="preserve">C:\work\data\SLNET\SLNET_MATLABCentral\52017\Arduino_Binary_Timer_v3_simulation.slx</t>
  </si>
  <si>
    <t xml:space="preserve">C:\tmp\obfmodels\o3300.slx</t>
  </si>
  <si>
    <t xml:space="preserve">Tue Jul 07 20:35:55 2015</t>
  </si>
  <si>
    <t xml:space="preserve">C:\work\data\SLNET\SLNET_MATLABCentral\52017\Arduino_Binary_Timer_v4_Board.slx</t>
  </si>
  <si>
    <t xml:space="preserve">C:\tmp\obfmodels\o3301.slx</t>
  </si>
  <si>
    <t xml:space="preserve">Tue Jul 07 20:49:19 2015</t>
  </si>
  <si>
    <t xml:space="preserve">C:\work\data\SLNET\SLNET_MATLABCentral\52017\Decimal_2_Binary.slx</t>
  </si>
  <si>
    <t xml:space="preserve">C:\tmp\obfmodels\o3302.slx</t>
  </si>
  <si>
    <t xml:space="preserve">Tue Jul 07 10:52:41 2015</t>
  </si>
  <si>
    <t xml:space="preserve">C:\work\data\SLNET\SLNET_MATLABCentral\52017\Separating_Integer.slx</t>
  </si>
  <si>
    <t xml:space="preserve">C:\tmp\obfmodels\o3303.slx</t>
  </si>
  <si>
    <t xml:space="preserve">Tue Jul 07 18:58:33 2015</t>
  </si>
  <si>
    <t xml:space="preserve">C:\work\data\SLNET\SLNET_MATLABCentral\52034\S1.slx</t>
  </si>
  <si>
    <t xml:space="preserve">C:\tmp\obfmodels\o3304.slx</t>
  </si>
  <si>
    <t xml:space="preserve">Thu Jul 09 03:03:19 2015</t>
  </si>
  <si>
    <t xml:space="preserve">C:\work\data\SLNET\SLNET_MATLABCentral\52092\hbridge.slx</t>
  </si>
  <si>
    <t xml:space="preserve">C:\tmp\obfmodels\o3305.slx</t>
  </si>
  <si>
    <t xml:space="preserve">Tue Jul 14 20:27:38 2015</t>
  </si>
  <si>
    <t xml:space="preserve">C:\work\data\SLNET\SLNET_MATLABCentral\52158\diodefullrectifier.slx</t>
  </si>
  <si>
    <t xml:space="preserve">C:\tmp\obfmodels\o3306.slx</t>
  </si>
  <si>
    <t xml:space="preserve">Wed Jul 15 16:45:29 2015</t>
  </si>
  <si>
    <t xml:space="preserve">C:\work\data\SLNET\SLNET_MATLABCentral\52181\pll_behavioral_and_circuit_loop_compensators.slx</t>
  </si>
  <si>
    <t xml:space="preserve">C:\tmp\obfmodels\o3307.slx</t>
  </si>
  <si>
    <t xml:space="preserve">Thu Jul 16 23:44:18 2015</t>
  </si>
  <si>
    <t xml:space="preserve">C:\work\data\SLNET\SLNET_MATLABCentral\52181\pll_d1_g_and_p_margins.slx</t>
  </si>
  <si>
    <t xml:space="preserve">C:\tmp\obfmodels\o3308.slx</t>
  </si>
  <si>
    <t xml:space="preserve">Thu Jul 16 22:01:35 2015</t>
  </si>
  <si>
    <t xml:space="preserve">C:\work\data\SLNET\SLNET_MATLABCentral\52181\simple_pll_3x.slx</t>
  </si>
  <si>
    <t xml:space="preserve">C:\tmp\obfmodels\o3309.slx</t>
  </si>
  <si>
    <t xml:space="preserve">Tue Jun 16 18:03:40 2015</t>
  </si>
  <si>
    <t xml:space="preserve">C:\work\data\SLNET\SLNET_MATLABCentral\52181\discrete_time_pll\hdlsrc\discrete_pll_10\gm_discrete_pll_10.slx</t>
  </si>
  <si>
    <t xml:space="preserve">C:\tmp\obfmodels\o3310.slx</t>
  </si>
  <si>
    <t xml:space="preserve">Wed May 20 20:58:10 2015</t>
  </si>
  <si>
    <t xml:space="preserve">C:\work\data\SLNET\SLNET_MATLABCentral\52181\pll_design_cp_v2\Loop_Compensator_RC_SS_1.slx</t>
  </si>
  <si>
    <t xml:space="preserve">C:\tmp\obfmodels\o3311.slx</t>
  </si>
  <si>
    <t xml:space="preserve">Wed May 20 18:02:38 2015</t>
  </si>
  <si>
    <t xml:space="preserve">C:\work\data\SLNET\SLNET_MATLABCentral\52181\pll_design_cp_v2\phase_detector_gain_SS_1.slx</t>
  </si>
  <si>
    <t xml:space="preserve">C:\tmp\obfmodels\o3312.slx</t>
  </si>
  <si>
    <t xml:space="preserve">Wed May 06 23:09:36 2015</t>
  </si>
  <si>
    <t xml:space="preserve">C:\work\data\SLNET\SLNET_MATLABCentral\52181\pll_design_cp_v2\pll_components_SS.slx</t>
  </si>
  <si>
    <t xml:space="preserve">C:\tmp\obfmodels\o3313.slx</t>
  </si>
  <si>
    <t xml:space="preserve">Wed May 06 20:32:35 2015</t>
  </si>
  <si>
    <t xml:space="preserve">C:\work\data\SLNET\SLNET_MATLABCentral\52181\pll_design_cp_v2\pll_d1_g_and_p_margins_SS_a.slx</t>
  </si>
  <si>
    <t xml:space="preserve">C:\tmp\obfmodels\o3314.slx</t>
  </si>
  <si>
    <t xml:space="preserve">Wed May 20 20:43:30 2015</t>
  </si>
  <si>
    <t xml:space="preserve">C:\work\data\SLNET\SLNET_MATLABCentral\52181\pll_design_cp_v2\pll_pd_compensator_SS_0.slx</t>
  </si>
  <si>
    <t xml:space="preserve">C:\tmp\obfmodels\o3315.slx</t>
  </si>
  <si>
    <t xml:space="preserve">Wed May 06 20:12:21 2015</t>
  </si>
  <si>
    <t xml:space="preserve">C:\work\data\SLNET\SLNET_MATLABCentral\52181\pll_design_cp_v2\pll_pd_optimizer_SS_6x.slx</t>
  </si>
  <si>
    <t xml:space="preserve">C:\tmp\obfmodels\o3316.slx</t>
  </si>
  <si>
    <t xml:space="preserve">Wed May 20 20:41:36 2015</t>
  </si>
  <si>
    <t xml:space="preserve">C:\work\data\SLNET\SLNET_MATLABCentral\52181\pll_design_cp_v2\pll_pd_phase_noise_SS_1.slx</t>
  </si>
  <si>
    <t xml:space="preserve">C:\tmp\obfmodels\o3317.slx</t>
  </si>
  <si>
    <t xml:space="preserve">Wed May 06 19:57:03 2015</t>
  </si>
  <si>
    <t xml:space="preserve">C:\work\data\SLNET\SLNET_MATLABCentral\52181\pll_design_cp_v2\pll_phase_and_time_domain_CL_Xfer_SS_1.slx</t>
  </si>
  <si>
    <t xml:space="preserve">C:\tmp\obfmodels\o3318.slx</t>
  </si>
  <si>
    <t xml:space="preserve">Wed May 20 17:12:57 2015</t>
  </si>
  <si>
    <t xml:space="preserve">C:\work\data\SLNET\SLNET_MATLABCentral\52181\pll_design_cp_v2\pll_phase_and_time_domain_SS_2.slx</t>
  </si>
  <si>
    <t xml:space="preserve">C:\tmp\obfmodels\o3319.slx</t>
  </si>
  <si>
    <t xml:space="preserve">Wed May 06 20:27:48 2015</t>
  </si>
  <si>
    <t xml:space="preserve">C:\work\data\SLNET\SLNET_MATLABCentral\52181\pll_design_cp_v2\pll_spectrum_SS_3.slx</t>
  </si>
  <si>
    <t xml:space="preserve">C:\tmp\obfmodels\o3320.slx</t>
  </si>
  <si>
    <t xml:space="preserve">Wed May 20 18:11:44 2015</t>
  </si>
  <si>
    <t xml:space="preserve">C:\work\data\SLNET\SLNET_MATLABCentral\52181\pll_design_cp_v2\pll_spectrum_SS_4.slx</t>
  </si>
  <si>
    <t xml:space="preserve">C:\tmp\obfmodels\o3321.slx</t>
  </si>
  <si>
    <t xml:space="preserve">Wed May 20 18:12:07 2015</t>
  </si>
  <si>
    <t xml:space="preserve">C:\work\data\SLNET\SLNET_MATLABCentral\52181\pll_design_cp_v2\pll_spectrum_SS_5.slx</t>
  </si>
  <si>
    <t xml:space="preserve">C:\tmp\obfmodels\o3322.slx</t>
  </si>
  <si>
    <t xml:space="preserve">Wed May 20 18:20:05 2015</t>
  </si>
  <si>
    <t xml:space="preserve">C:\work\data\SLNET\SLNET_MATLABCentral\52184\FLUX_Wiener_BU.slx</t>
  </si>
  <si>
    <t xml:space="preserve">C:\tmp\obfmodels\o3323.slx</t>
  </si>
  <si>
    <t xml:space="preserve">Fri Jul 17 18:00:42 2015</t>
  </si>
  <si>
    <t xml:space="preserve">C:\work\data\SLNET\SLNET_MATLABCentral\52188\FGCPV_mulitlevelinverter.slx</t>
  </si>
  <si>
    <t xml:space="preserve">C:\tmp\obfmodels\o3324.slx</t>
  </si>
  <si>
    <t xml:space="preserve">Sat Jul 18 22:51:16 2015</t>
  </si>
  <si>
    <t xml:space="preserve">C:\work\data\SLNET\SLNET_MATLABCentral\52224\halfwavediode.slx</t>
  </si>
  <si>
    <t xml:space="preserve">C:\tmp\obfmodels\o3325.slx</t>
  </si>
  <si>
    <t xml:space="preserve">Wed Jul 22 22:49:43 2015</t>
  </si>
  <si>
    <t xml:space="preserve">C:\work\data\SLNET\SLNET_MATLABCentral\52290\invertedpndlm_simulink.slx</t>
  </si>
  <si>
    <t xml:space="preserve">C:\tmp\obfmodels\o3326.slx</t>
  </si>
  <si>
    <t xml:space="preserve">Thu Jul 23 08:18:44 2015</t>
  </si>
  <si>
    <t xml:space="preserve">C:\work\data\SLNET\SLNET_MATLABCentral\52291\Seven Segment LED Double Dice\model\Seven_Segment_LED_Double_Dice.slx</t>
  </si>
  <si>
    <t xml:space="preserve">C:\tmp\obfmodels\o3327.slx</t>
  </si>
  <si>
    <t xml:space="preserve">Tue Jun 02 05:49:19 2015</t>
  </si>
  <si>
    <t xml:space="preserve">C:\work\data\SLNET\SLNET_MATLABCentral\52291\Seven Segment LED Double Dice\model\untitled.slx</t>
  </si>
  <si>
    <t xml:space="preserve">C:\tmp\obfmodels\o3328.slx</t>
  </si>
  <si>
    <t xml:space="preserve">Tue Jun 02 05:13:10 2015</t>
  </si>
  <si>
    <t xml:space="preserve">C:\work\data\SLNET\SLNET_MATLABCentral\52292\LCD_Light\model\LCD_Light.slx</t>
  </si>
  <si>
    <t xml:space="preserve">C:\tmp\obfmodels\o3329.slx</t>
  </si>
  <si>
    <t xml:space="preserve">Wed Jun 03 10:15:51 2015</t>
  </si>
  <si>
    <t xml:space="preserve">C:\work\data\SLNET\SLNET_MATLABCentral\52293\LCD_Tempo\model\LCD_Tempo.slx</t>
  </si>
  <si>
    <t xml:space="preserve">C:\tmp\obfmodels\o3330.slx</t>
  </si>
  <si>
    <t xml:space="preserve">Mon Jun 08 04:35:49 2015</t>
  </si>
  <si>
    <t xml:space="preserve">C:\work\data\SLNET\SLNET_MATLABCentral\52294\LCD_Tilt\LCD_Tilt.slx</t>
  </si>
  <si>
    <t xml:space="preserve">C:\tmp\obfmodels\o3331.slx</t>
  </si>
  <si>
    <t xml:space="preserve">Wed Jun 03 11:01:59 2015</t>
  </si>
  <si>
    <t xml:space="preserve">C:\work\data\SLNET\SLNET_MATLABCentral\52296\LCD_VoltMeter\LCD_Volt.slx</t>
  </si>
  <si>
    <t xml:space="preserve">C:\tmp\obfmodels\o3332.slx</t>
  </si>
  <si>
    <t xml:space="preserve">Wed Jun 03 17:47:03 2015</t>
  </si>
  <si>
    <t xml:space="preserve">C:\work\data\SLNET\SLNET_MATLABCentral\52297\Light_Dim\dimmer.slx</t>
  </si>
  <si>
    <t xml:space="preserve">C:\tmp\obfmodels\o3333.slx</t>
  </si>
  <si>
    <t xml:space="preserve">Wed Jun 03 13:54:25 2015</t>
  </si>
  <si>
    <t xml:space="preserve">C:\work\data\SLNET\SLNET_MATLABCentral\52366\buckfinal_calc.slx</t>
  </si>
  <si>
    <t xml:space="preserve">C:\tmp\obfmodels\o3334.slx</t>
  </si>
  <si>
    <t xml:space="preserve">Sun Jun 21 02:20:56 2015</t>
  </si>
  <si>
    <t xml:space="preserve">C:\work\data\SLNET\SLNET_MATLABCentral\52371\FCSTATCOM.slx</t>
  </si>
  <si>
    <t xml:space="preserve">C:\tmp\obfmodels\o3335.slx</t>
  </si>
  <si>
    <t xml:space="preserve">Sat Aug 01 08:39:40 2015</t>
  </si>
  <si>
    <t xml:space="preserve">C:\work\data\SLNET\SLNET_MATLABCentral\52413\Rover_FileExchange_v1_3\bibliotheque\Mars_Rover_Library.slx</t>
  </si>
  <si>
    <t xml:space="preserve">C:\tmp\obfmodels\o3336.slx</t>
  </si>
  <si>
    <t xml:space="preserve">Thu Jul 09 08:17:23 2015</t>
  </si>
  <si>
    <t xml:space="preserve">C:\work\data\SLNET\SLNET_MATLABCentral\52413\Rover_FileExchange_v1_3\bibliotheque\MarsRover_SimMechanics\MarsRover_SimMechanics.slx</t>
  </si>
  <si>
    <t xml:space="preserve">C:\tmp\obfmodels\o3337.slx</t>
  </si>
  <si>
    <t xml:space="preserve">Mon Jul 06 10:13:21 2015</t>
  </si>
  <si>
    <t xml:space="preserve">C:\work\data\SLNET\SLNET_MATLABCentral\52413\Rover_FileExchange_v1_3\bibliotheque\Models\SingleMotor_Duty_to_inc.slx</t>
  </si>
  <si>
    <t xml:space="preserve">C:\tmp\obfmodels\o3338.slx</t>
  </si>
  <si>
    <t xml:space="preserve">Thu Jul 09 08:35:49 2015</t>
  </si>
  <si>
    <t xml:space="preserve">C:\work\data\SLNET\SLNET_MATLABCentral\52413\Rover_FileExchange_v1_3\bibliotheque\Models\SingleMotor_V_to_rads.slx</t>
  </si>
  <si>
    <t xml:space="preserve">C:\tmp\obfmodels\o3339.slx</t>
  </si>
  <si>
    <t xml:space="preserve">Thu Jul 09 08:37:02 2015</t>
  </si>
  <si>
    <t xml:space="preserve">C:\work\data\SLNET\SLNET_MATLABCentral\52413\Rover_FileExchange_v1_3\bibliotheque\Wheels\Wheels.slx</t>
  </si>
  <si>
    <t xml:space="preserve">C:\tmp\obfmodels\o3340.slx</t>
  </si>
  <si>
    <t xml:space="preserve">Thu Jul 09 08:38:00 2015</t>
  </si>
  <si>
    <t xml:space="preserve">C:\work\data\SLNET\SLNET_MATLABCentral\52413\Rover_FileExchange_v1_3\bibliotheque\Wheels\arduinodue_drivers.slx</t>
  </si>
  <si>
    <t xml:space="preserve">C:\tmp\obfmodels\o3341.slx</t>
  </si>
  <si>
    <t xml:space="preserve">Mon Jul 06 10:02:57 2015</t>
  </si>
  <si>
    <t xml:space="preserve">C:\work\data\SLNET\SLNET_MATLABCentral\52413\Rover_FileExchange_v1_3\travail\Chapitre1_Motorisation\Comparaisons\Comparaison_Simscape_FonctionTransfert.slx</t>
  </si>
  <si>
    <t xml:space="preserve">C:\tmp\obfmodels\o3342.slx</t>
  </si>
  <si>
    <t xml:space="preserve">Thu Jul 09 08:00:16 2015</t>
  </si>
  <si>
    <t xml:space="preserve">C:\work\data\SLNET\SLNET_MATLABCentral\52413\Rover_FileExchange_v1_3\travail\Chapitre1_Motorisation\Comparaisons\Comparaison_Simulink_FonctionTransfert.slx</t>
  </si>
  <si>
    <t xml:space="preserve">C:\tmp\obfmodels\o3343.slx</t>
  </si>
  <si>
    <t xml:space="preserve">Thu Jul 09 08:00:57 2015</t>
  </si>
  <si>
    <t xml:space="preserve">C:\work\data\SLNET\SLNET_MATLABCentral\52413\Rover_FileExchange_v1_3\travail\Chapitre1_Motorisation\Equations\Auto_Identification_Simulink.slx</t>
  </si>
  <si>
    <t xml:space="preserve">C:\tmp\obfmodels\o3344.slx</t>
  </si>
  <si>
    <t xml:space="preserve">Thu Jul 09 08:19:55 2015</t>
  </si>
  <si>
    <t xml:space="preserve">C:\work\data\SLNET\SLNET_MATLABCentral\52413\Rover_FileExchange_v1_3\travail\Chapitre1_Motorisation\Equations\Identification_Simulink.slx</t>
  </si>
  <si>
    <t xml:space="preserve">C:\tmp\obfmodels\o3345.slx</t>
  </si>
  <si>
    <t xml:space="preserve">Fri Jul 10 08:57:15 2015</t>
  </si>
  <si>
    <t xml:space="preserve">C:\work\data\SLNET\SLNET_MATLABCentral\52413\Rover_FileExchange_v1_3\travail\Chapitre1_Motorisation\FonctionTransfert\Identification_1degre.slx</t>
  </si>
  <si>
    <t xml:space="preserve">C:\tmp\obfmodels\o3346.slx</t>
  </si>
  <si>
    <t xml:space="preserve">Fri Jul 10 08:57:37 2015</t>
  </si>
  <si>
    <t xml:space="preserve">C:\work\data\SLNET\SLNET_MATLABCentral\52413\Rover_FileExchange_v1_3\travail\Chapitre1_Motorisation\FonctionTransfert\Identification_2degre.slx</t>
  </si>
  <si>
    <t xml:space="preserve">C:\tmp\obfmodels\o3347.slx</t>
  </si>
  <si>
    <t xml:space="preserve">Fri Jul 10 08:57:45 2015</t>
  </si>
  <si>
    <t xml:space="preserve">C:\work\data\SLNET\SLNET_MATLABCentral\52413\Rover_FileExchange_v1_3\travail\Chapitre1_Motorisation\FonctionTransfert\Automatique\Auto_Identification_1degre.slx</t>
  </si>
  <si>
    <t xml:space="preserve">C:\tmp\obfmodels\o3348.slx</t>
  </si>
  <si>
    <t xml:space="preserve">Thu Jul 09 08:21:00 2015</t>
  </si>
  <si>
    <t xml:space="preserve">C:\work\data\SLNET\SLNET_MATLABCentral\52413\Rover_FileExchange_v1_3\travail\Chapitre1_Motorisation\FonctionTransfert\Automatique\Auto_Identification_2degre.slx</t>
  </si>
  <si>
    <t xml:space="preserve">C:\tmp\obfmodels\o3349.slx</t>
  </si>
  <si>
    <t xml:space="preserve">Thu Jul 09 08:21:32 2015</t>
  </si>
  <si>
    <t xml:space="preserve">C:\work\data\SLNET\SLNET_MATLABCentral\52413\Rover_FileExchange_v1_3\travail\Chapitre1_Motorisation\Mesures\Mesure_RoueGauche_BoucleOuverte.slx</t>
  </si>
  <si>
    <t xml:space="preserve">C:\tmp\obfmodels\o3350.slx</t>
  </si>
  <si>
    <t xml:space="preserve">Thu Jul 09 08:04:49 2015</t>
  </si>
  <si>
    <t xml:space="preserve">C:\work\data\SLNET\SLNET_MATLABCentral\52413\Rover_FileExchange_v1_3\travail\Chapitre1_Motorisation\Mesures\Automatique\MesuresAuto_Gauche.slx</t>
  </si>
  <si>
    <t xml:space="preserve">C:\tmp\obfmodels\o3351.slx</t>
  </si>
  <si>
    <t xml:space="preserve">Mon Jul 06 10:28:10 2015</t>
  </si>
  <si>
    <t xml:space="preserve">C:\work\data\SLNET\SLNET_MATLABCentral\52413\Rover_FileExchange_v1_3\travail\Chapitre1_Motorisation\ModelePhysique\Auto_Identification_Simscape.slx</t>
  </si>
  <si>
    <t xml:space="preserve">C:\tmp\obfmodels\o3352.slx</t>
  </si>
  <si>
    <t xml:space="preserve">Thu Jul 09 08:09:58 2015</t>
  </si>
  <si>
    <t xml:space="preserve">C:\work\data\SLNET\SLNET_MATLABCentral\52413\Rover_FileExchange_v1_3\travail\Chapitre1_Motorisation\ModelePhysique\Identification_Simscape.slx</t>
  </si>
  <si>
    <t xml:space="preserve">C:\tmp\obfmodels\o3353.slx</t>
  </si>
  <si>
    <t xml:space="preserve">Thu Jul 09 08:10:41 2015</t>
  </si>
  <si>
    <t xml:space="preserve">C:\work\data\SLNET\SLNET_MATLABCentral\52413\Rover_FileExchange_v1_3\travail\Chapitre2_Commande\Equations\PID_Simulink.slx</t>
  </si>
  <si>
    <t xml:space="preserve">C:\tmp\obfmodels\o3354.slx</t>
  </si>
  <si>
    <t xml:space="preserve">Thu Jul 09 08:11:15 2015</t>
  </si>
  <si>
    <t xml:space="preserve">C:\work\data\SLNET\SLNET_MATLABCentral\52413\Rover_FileExchange_v1_3\travail\Chapitre2_Commande\FonctionTransfert\PID_FonctionTransfert_1degre.slx</t>
  </si>
  <si>
    <t xml:space="preserve">C:\tmp\obfmodels\o3355.slx</t>
  </si>
  <si>
    <t xml:space="preserve">Thu Jul 09 08:11:27 2015</t>
  </si>
  <si>
    <t xml:space="preserve">C:\work\data\SLNET\SLNET_MATLABCentral\52413\Rover_FileExchange_v1_3\travail\Chapitre2_Commande\FonctionTransfert\PID_FonctionTransfert_2degre.slx</t>
  </si>
  <si>
    <t xml:space="preserve">C:\tmp\obfmodels\o3356.slx</t>
  </si>
  <si>
    <t xml:space="preserve">Thu Jul 09 08:11:38 2015</t>
  </si>
  <si>
    <t xml:space="preserve">C:\work\data\SLNET\SLNET_MATLABCentral\52413\Rover_FileExchange_v1_3\travail\Chapitre2_Commande\ModelePhysique\Commande_Simscape_ModelePhysique.slx</t>
  </si>
  <si>
    <t xml:space="preserve">C:\tmp\obfmodels\o3357.slx</t>
  </si>
  <si>
    <t xml:space="preserve">Thu Jul 09 08:16:34 2015</t>
  </si>
  <si>
    <t xml:space="preserve">C:\work\data\SLNET\SLNET_MATLABCentral\52413\Rover_FileExchange_v1_3\travail\Chapitre2_Commande\ModelePhysique\PID_Simscape.slx</t>
  </si>
  <si>
    <t xml:space="preserve">C:\tmp\obfmodels\o3358.slx</t>
  </si>
  <si>
    <t xml:space="preserve">Thu Jul 09 08:12:48 2015</t>
  </si>
  <si>
    <t xml:space="preserve">C:\work\data\SLNET\SLNET_MATLABCentral\52413\Rover_FileExchange_v1_3\travail\Chapitre2_Commande\RobotReel\Commande_RoueGauche_Reel.slx</t>
  </si>
  <si>
    <t xml:space="preserve">C:\tmp\obfmodels\o3359.slx</t>
  </si>
  <si>
    <t xml:space="preserve">Thu Jul 09 08:14:07 2015</t>
  </si>
  <si>
    <t xml:space="preserve">C:\work\data\SLNET\SLNET_MATLABCentral\52419\pll_hidden_new.slx</t>
  </si>
  <si>
    <t xml:space="preserve">C:\tmp\obfmodels\o3360.slx</t>
  </si>
  <si>
    <t xml:space="preserve">Sun Aug 09 19:29:45 2015</t>
  </si>
  <si>
    <t xml:space="preserve">C:\work\data\SLNET\SLNET_MATLABCentral\52434\power_PVarray_grid_det.slx</t>
  </si>
  <si>
    <t xml:space="preserve">C:\tmp\obfmodels\o3361.slx</t>
  </si>
  <si>
    <t xml:space="preserve">Mon Aug 10 22:24:23 2015</t>
  </si>
  <si>
    <t xml:space="preserve">C:\work\data\SLNET\SLNET_MATLABCentral\52546\DCConverterStateSpaceModel.slx</t>
  </si>
  <si>
    <t xml:space="preserve">C:\tmp\obfmodels\o3362.slx</t>
  </si>
  <si>
    <t xml:space="preserve">Mon Aug 17 08:06:58 2015</t>
  </si>
  <si>
    <t xml:space="preserve">C:\work\data\SLNET\SLNET_MATLABCentral\52578\code\PackUnpackData\code\library\PackUnpackDataLibrary.slx</t>
  </si>
  <si>
    <t xml:space="preserve">C:\tmp\obfmodels\o3363.slx</t>
  </si>
  <si>
    <t xml:space="preserve">Wed Aug 19 22:18:43 2015</t>
  </si>
  <si>
    <t xml:space="preserve">C:\work\data\SLNET\SLNET_MATLABCentral\52578\code\PackUnpackData\examples\packUnpackDataSimulink.slx</t>
  </si>
  <si>
    <t xml:space="preserve">C:\tmp\obfmodels\o3364.slx</t>
  </si>
  <si>
    <t xml:space="preserve">Mon May 18 21:11:56 2015</t>
  </si>
  <si>
    <t xml:space="preserve">C:\work\data\SLNET\SLNET_MATLABCentral\52578\code\library\ArduinoUdpEthernetShieldLibrary.slx</t>
  </si>
  <si>
    <t xml:space="preserve">C:\tmp\obfmodels\o3365.slx</t>
  </si>
  <si>
    <t xml:space="preserve">Thu Aug 13 17:04:34 2015</t>
  </si>
  <si>
    <t xml:space="preserve">C:\work\data\SLNET\SLNET_MATLABCentral\52578\examples\MultipleTransmit\ArduinoUdpTransmitMultipleExample.slx</t>
  </si>
  <si>
    <t xml:space="preserve">C:\tmp\obfmodels\o3366.slx</t>
  </si>
  <si>
    <t xml:space="preserve">Thu Aug 20 04:00:12 2015</t>
  </si>
  <si>
    <t xml:space="preserve">C:\work\data\SLNET\SLNET_MATLABCentral\52578\examples\loopback\ArduinoUdpLoopbackExample.slx</t>
  </si>
  <si>
    <t xml:space="preserve">C:\tmp\obfmodels\o3367.slx</t>
  </si>
  <si>
    <t xml:space="preserve">Thu Aug 20 04:16:45 2015</t>
  </si>
  <si>
    <t xml:space="preserve">C:\work\data\SLNET\SLNET_MATLABCentral\52578\examples\receive\ArduinoUdpReceiveExample.slx</t>
  </si>
  <si>
    <t xml:space="preserve">C:\tmp\obfmodels\o3368.slx</t>
  </si>
  <si>
    <t xml:space="preserve">Thu Aug 13 17:21:22 2015</t>
  </si>
  <si>
    <t xml:space="preserve">C:\work\data\SLNET\SLNET_MATLABCentral\52578\examples\transmit\ArduinoUdpTransmitExample.slx</t>
  </si>
  <si>
    <t xml:space="preserve">C:\tmp\obfmodels\o3369.slx</t>
  </si>
  <si>
    <t xml:space="preserve">Thu Aug 13 17:18:26 2015</t>
  </si>
  <si>
    <t xml:space="preserve">C:\work\data\SLNET\SLNET_MATLABCentral\52609\FP_simulador.slx</t>
  </si>
  <si>
    <t xml:space="preserve">C:\tmp\obfmodels\o3370.slx</t>
  </si>
  <si>
    <t xml:space="preserve">Thu May 28 22:26:12 2015</t>
  </si>
  <si>
    <t xml:space="preserve">C:\work\data\SLNET\SLNET_MATLABCentral\52706\DSFOC_Kessler_criteria.slx</t>
  </si>
  <si>
    <t xml:space="preserve">C:\tmp\obfmodels\o3371.slx</t>
  </si>
  <si>
    <t xml:space="preserve">Thu Aug 27 17:26:50 2015</t>
  </si>
  <si>
    <t xml:space="preserve">C:\work\data\SLNET\SLNET_MATLABCentral\52706\flux_controller_PID_Tuner.slx</t>
  </si>
  <si>
    <t xml:space="preserve">C:\tmp\obfmodels\o3372.slx</t>
  </si>
  <si>
    <t xml:space="preserve">Thu Aug 27 16:47:37 2015</t>
  </si>
  <si>
    <t xml:space="preserve">C:\work\data\SLNET\SLNET_MATLABCentral\52806\SV_IGBT_11.slx</t>
  </si>
  <si>
    <t xml:space="preserve">C:\tmp\obfmodels\o3373.slx</t>
  </si>
  <si>
    <t xml:space="preserve">Tue Sep 01 18:37:34 2015</t>
  </si>
  <si>
    <t xml:space="preserve">C:\work\data\SLNET\SLNET_MATLABCentral\52809\PWMFrequencyMeter.slx</t>
  </si>
  <si>
    <t xml:space="preserve">C:\tmp\obfmodels\o3374.slx</t>
  </si>
  <si>
    <t xml:space="preserve">Wed Sep 02 20:00:56 2015</t>
  </si>
  <si>
    <t xml:space="preserve">C:\work\data\SLNET\SLNET_MATLABCentral\52825\DCConverterMathModel.slx</t>
  </si>
  <si>
    <t xml:space="preserve">C:\tmp\obfmodels\o3375.slx</t>
  </si>
  <si>
    <t xml:space="preserve">Thu Sep 03 12:03:56 2015</t>
  </si>
  <si>
    <t xml:space="preserve">C:\work\data\SLNET\SLNET_MATLABCentral\52948\BoostConverterCircuitry.slx</t>
  </si>
  <si>
    <t xml:space="preserve">C:\tmp\obfmodels\o3376.slx</t>
  </si>
  <si>
    <t xml:space="preserve">Thu Sep 10 09:30:25 2015</t>
  </si>
  <si>
    <t xml:space="preserve">C:\work\data\SLNET\SLNET_MATLABCentral\52948\BuckBoostConverterCircuitry.slx</t>
  </si>
  <si>
    <t xml:space="preserve">C:\tmp\obfmodels\o3377.slx</t>
  </si>
  <si>
    <t xml:space="preserve">Thu Sep 10 09:29:31 2015</t>
  </si>
  <si>
    <t xml:space="preserve">C:\work\data\SLNET\SLNET_MATLABCentral\52948\BuckConverterCircuitry.slx</t>
  </si>
  <si>
    <t xml:space="preserve">C:\tmp\obfmodels\o3378.slx</t>
  </si>
  <si>
    <t xml:space="preserve">Thu Sep 10 09:30:52 2015</t>
  </si>
  <si>
    <t xml:space="preserve">C:\work\data\SLNET\SLNET_MATLABCentral\52970\YPFZ103 Fuzzy PID\01 For MATLAB R2015a\example1.slx</t>
  </si>
  <si>
    <t xml:space="preserve">C:\tmp\obfmodels\o3379.slx</t>
  </si>
  <si>
    <t xml:space="preserve">Fri Sep 11 12:38:08 2015</t>
  </si>
  <si>
    <t xml:space="preserve">C:\work\data\SLNET\SLNET_MATLABCentral\52970\YPFZ103 Fuzzy PID\01 For MATLAB R2015a\example2.slx</t>
  </si>
  <si>
    <t xml:space="preserve">C:\tmp\obfmodels\o3380.slx</t>
  </si>
  <si>
    <t xml:space="preserve">Fri Sep 11 12:38:06 2015</t>
  </si>
  <si>
    <t xml:space="preserve">C:\work\data\SLNET\SLNET_MATLABCentral\52970\YPFZ103 Fuzzy PID\01 For MATLAB R2015a\example3.slx</t>
  </si>
  <si>
    <t xml:space="preserve">C:\tmp\obfmodels\o3381.slx</t>
  </si>
  <si>
    <t xml:space="preserve">Fri Sep 11 12:38:26 2015</t>
  </si>
  <si>
    <t xml:space="preserve">C:\work\data\SLNET\SLNET_MATLABCentral\53125\three_phase_ac_voltage_controller.slx</t>
  </si>
  <si>
    <t xml:space="preserve">C:\tmp\obfmodels\o3382.slx</t>
  </si>
  <si>
    <t xml:space="preserve">Mon May 18 08:56:39 2015</t>
  </si>
  <si>
    <t xml:space="preserve">C:\work\data\SLNET\SLNET_MATLABCentral\53126\pushit.slx</t>
  </si>
  <si>
    <t xml:space="preserve">C:\tmp\obfmodels\o3383.slx</t>
  </si>
  <si>
    <t xml:space="preserve">Tue Mar 18 12:44:54 2014</t>
  </si>
  <si>
    <t xml:space="preserve">C:\work\data\SLNET\SLNET_MATLABCentral\53174\induction_machine.slx</t>
  </si>
  <si>
    <t xml:space="preserve">C:\tmp\obfmodels\o3384.slx</t>
  </si>
  <si>
    <t xml:space="preserve">Thu Sep 24 00:01:07 2015</t>
  </si>
  <si>
    <t xml:space="preserve">C:\work\data\SLNET\SLNET_MATLABCentral\53224\ASURT_2014_BrakeSystem.slx</t>
  </si>
  <si>
    <t xml:space="preserve">C:\tmp\obfmodels\o3385.slx</t>
  </si>
  <si>
    <t xml:space="preserve">Mon Oct 20 04:49:11 2014</t>
  </si>
  <si>
    <t xml:space="preserve">C:\work\data\SLNET\SLNET_MATLABCentral\53232\HVDC_system.slx</t>
  </si>
  <si>
    <t xml:space="preserve">C:\tmp\obfmodels\o3386.slx</t>
  </si>
  <si>
    <t xml:space="preserve">Fri Sep 25 17:21:39 2015</t>
  </si>
  <si>
    <t xml:space="preserve">C:\work\data\SLNET\SLNET_MATLABCentral\53259\BLDCModel.slx</t>
  </si>
  <si>
    <t xml:space="preserve">C:\tmp\obfmodels\o3387.slx</t>
  </si>
  <si>
    <t xml:space="preserve">Sun Sep 27 21:52:34 2015</t>
  </si>
  <si>
    <t xml:space="preserve">C:\work\data\SLNET\SLNET_MATLABCentral\53259\DOPPSO\BLDCModel.slx</t>
  </si>
  <si>
    <t xml:space="preserve">C:\tmp\obfmodels\o3388.slx</t>
  </si>
  <si>
    <t xml:space="preserve">C:\work\data\SLNET\SLNET_MATLABCentral\53262\controlador_fuzzy.slx</t>
  </si>
  <si>
    <t xml:space="preserve">C:\tmp\obfmodels\o3389.slx</t>
  </si>
  <si>
    <t xml:space="preserve">Sat Sep 26 01:42:02 2015</t>
  </si>
  <si>
    <t xml:space="preserve">C:\work\data\SLNET\SLNET_MATLABCentral\53274\STATCOM_Model.slx</t>
  </si>
  <si>
    <t xml:space="preserve">C:\tmp\obfmodels\o3390.slx</t>
  </si>
  <si>
    <t xml:space="preserve">Mon Sep 28 15:54:16 2015</t>
  </si>
  <si>
    <t xml:space="preserve">C:\work\data\SLNET\SLNET_MATLABCentral\53279\power_PSS_400_400_500_1600_DFIG300MW_t50_EIR.slx</t>
  </si>
  <si>
    <t xml:space="preserve">C:\tmp\obfmodels\o3391.slx</t>
  </si>
  <si>
    <t xml:space="preserve">Tue Sep 22 18:14:19 2015</t>
  </si>
  <si>
    <t xml:space="preserve">C:\work\data\SLNET\SLNET_MATLABCentral\53311\solararr1.slx</t>
  </si>
  <si>
    <t xml:space="preserve">C:\tmp\obfmodels\o3392.slx</t>
  </si>
  <si>
    <t xml:space="preserve">Wed Sep 23 01:53:53 2015</t>
  </si>
  <si>
    <t xml:space="preserve">C:\work\data\SLNET\SLNET_MATLABCentral\53377\LCL_fltr_design.slx</t>
  </si>
  <si>
    <t xml:space="preserve">C:\tmp\obfmodels\o3393.slx</t>
  </si>
  <si>
    <t xml:space="preserve">Mon Oct 05 17:46:28 2015</t>
  </si>
  <si>
    <t xml:space="preserve">C:\work\data\SLNET\SLNET_MATLABCentral\53428\Simscape_Thermal_Resistor\MyComp_Thermal_lib.slx</t>
  </si>
  <si>
    <t xml:space="preserve">C:\tmp\obfmodels\o3394.slx</t>
  </si>
  <si>
    <t xml:space="preserve">Fri Oct 09 15:18:47 2015</t>
  </si>
  <si>
    <t xml:space="preserve">C:\work\data\SLNET\SLNET_MATLABCentral\53428\Simscape_Thermal_Resistor\joule_resistor_SS_model_cooling_fan.slx</t>
  </si>
  <si>
    <t xml:space="preserve">C:\tmp\obfmodels\o3395.slx</t>
  </si>
  <si>
    <t xml:space="preserve">Fri Oct 09 15:18:15 2015</t>
  </si>
  <si>
    <t xml:space="preserve">C:\work\data\SLNET\SLNET_MATLABCentral\53428\Simscape_Thermal_Resistor\joule_resistor_SS_model_cooling_water.slx</t>
  </si>
  <si>
    <t xml:space="preserve">C:\tmp\obfmodels\o3396.slx</t>
  </si>
  <si>
    <t xml:space="preserve">Fri Oct 09 15:18:26 2015</t>
  </si>
  <si>
    <t xml:space="preserve">C:\work\data\SLNET\SLNET_MATLABCentral\53466\VSI_LC_with_load_for_ANN_RC.slx</t>
  </si>
  <si>
    <t xml:space="preserve">C:\work\data\SLNET\SLNET_MATLABCentral\53498\roboticarm_New_KF_v4.slx</t>
  </si>
  <si>
    <t xml:space="preserve">C:\tmp\obfmodels\o3398.slx</t>
  </si>
  <si>
    <t xml:space="preserve">Sun Sep 06 21:58:06 2015</t>
  </si>
  <si>
    <t xml:space="preserve">C:\work\data\SLNET\SLNET_MATLABCentral\53561\DC_drive_for_PSO.slx</t>
  </si>
  <si>
    <t xml:space="preserve">C:\tmp\obfmodels\o3399.slx</t>
  </si>
  <si>
    <t xml:space="preserve">Fri Oct 16 16:27:13 2015</t>
  </si>
  <si>
    <t xml:space="preserve">C:\work\data\SLNET\SLNET_MATLABCentral\53566\roboticarm.slx</t>
  </si>
  <si>
    <t xml:space="preserve">C:\tmp\obfmodels\o3400.slx</t>
  </si>
  <si>
    <t xml:space="preserve">Fri Oct 16 17:33:50 2015</t>
  </si>
  <si>
    <t xml:space="preserve">C:\work\data\SLNET\SLNET_MATLABCentral\53588\TL_addon2_lib.slx</t>
  </si>
  <si>
    <t xml:space="preserve">C:\tmp\obfmodels\o3401.slx</t>
  </si>
  <si>
    <t xml:space="preserve">Mon Oct 19 13:01:30 2015</t>
  </si>
  <si>
    <t xml:space="preserve">C:\work\data\SLNET\SLNET_MATLABCentral\53588\TL_addon2_test_model.slx</t>
  </si>
  <si>
    <t xml:space="preserve">C:\tmp\obfmodels\o3402.slx</t>
  </si>
  <si>
    <t xml:space="preserve">Mon Oct 19 13:08:45 2015</t>
  </si>
  <si>
    <t xml:space="preserve">C:\work\data\SLNET\SLNET_MATLABCentral\53592\penetration10_power_PSS_480_480_480_1600_DFIG160MW_GenTrip.slx</t>
  </si>
  <si>
    <t xml:space="preserve">C:\tmp\obfmodels\o3403.slx</t>
  </si>
  <si>
    <t xml:space="preserve">Mon Oct 19 16:17:21 2015</t>
  </si>
  <si>
    <t xml:space="preserve">C:\work\data\SLNET\SLNET_MATLABCentral\53649\GridDGsNofilter.slx</t>
  </si>
  <si>
    <t xml:space="preserve">C:\tmp\obfmodels\o3404.slx</t>
  </si>
  <si>
    <t xml:space="preserve">Fri Oct 23 18:42:37 2015</t>
  </si>
  <si>
    <t xml:space="preserve">C:\work\data\SLNET\SLNET_MATLABCentral\53687\power_PSS_AGC.slx</t>
  </si>
  <si>
    <t xml:space="preserve">C:\tmp\obfmodels\o3405.slx</t>
  </si>
  <si>
    <t xml:space="preserve">Mon Oct 26 19:20:17 2015</t>
  </si>
  <si>
    <t xml:space="preserve">C:\work\data\SLNET\SLNET_MATLABCentral\53689\demo_EXPO2015_ADAS_dist\ex1_intro_ex2015_dist.slx</t>
  </si>
  <si>
    <t xml:space="preserve">C:\tmp\obfmodels\o3406.slx</t>
  </si>
  <si>
    <t xml:space="preserve">Tue Oct 27 01:41:38 2015</t>
  </si>
  <si>
    <t xml:space="preserve">C:\work\data\SLNET\SLNET_MATLABCentral\53689\demo_EXPO2015_ADAS_dist\ex2c_carDetection1a_dist.slx</t>
  </si>
  <si>
    <t xml:space="preserve">C:\tmp\obfmodels\o3407.slx</t>
  </si>
  <si>
    <t xml:space="preserve">Tue Oct 27 01:43:42 2015</t>
  </si>
  <si>
    <t xml:space="preserve">C:\work\data\SLNET\SLNET_MATLABCentral\53689\demo_EXPO2015_ADAS_dist\ex3_stereo_SL_view_persistClass_dist.slx</t>
  </si>
  <si>
    <t xml:space="preserve">C:\tmp\obfmodels\o3408.slx</t>
  </si>
  <si>
    <t xml:space="preserve">Tue Oct 27 01:45:13 2015</t>
  </si>
  <si>
    <t xml:space="preserve">C:\work\data\SLNET\SLNET_MATLABCentral\53733\invrt3.slx</t>
  </si>
  <si>
    <t xml:space="preserve">C:\tmp\obfmodels\o3409.slx</t>
  </si>
  <si>
    <t xml:space="preserve">Fri Oct 30 00:59:57 2015</t>
  </si>
  <si>
    <t xml:space="preserve">C:\work\data\SLNET\SLNET_MATLABCentral\53746\dcmodifyfaultongridside.slx</t>
  </si>
  <si>
    <t xml:space="preserve">C:\tmp\obfmodels\o3410.slx</t>
  </si>
  <si>
    <t xml:space="preserve">Fri Oct 30 00:24:16 2015</t>
  </si>
  <si>
    <t xml:space="preserve">C:\work\data\SLNET\SLNET_MATLABCentral\53747\acmodifysudden_fault_analysis_connected_TO_strong_GRIDnew.slx</t>
  </si>
  <si>
    <t xml:space="preserve">C:\tmp\obfmodels\o3411.slx</t>
  </si>
  <si>
    <t xml:space="preserve">Thu Oct 29 17:52:34 2015</t>
  </si>
  <si>
    <t xml:space="preserve">C:\work\data\SLNET\SLNET_MATLABCentral\53764\New folder\Over_Proposed_ERSC_t50_10Speed_10Penetration_Pdroop_AGC.slx</t>
  </si>
  <si>
    <t xml:space="preserve">C:\tmp\obfmodels\o3412.slx</t>
  </si>
  <si>
    <t xml:space="preserve">Fri Oct 30 14:56:09 2015</t>
  </si>
  <si>
    <t xml:space="preserve">C:\work\data\SLNET\SLNET_MATLABCentral\53770\PMSM_speed2.slx</t>
  </si>
  <si>
    <t xml:space="preserve">C:\tmp\obfmodels\o3413.slx</t>
  </si>
  <si>
    <t xml:space="preserve">Sat Oct 31 12:42:52 2015</t>
  </si>
  <si>
    <t xml:space="preserve">C:\work\data\SLNET\SLNET_MATLABCentral\53831\heat_exchanger_lmtd.slx</t>
  </si>
  <si>
    <t xml:space="preserve">C:\tmp\obfmodels\o3414.slx</t>
  </si>
  <si>
    <t xml:space="preserve">Thu Jan 09 16:05:57 2020</t>
  </si>
  <si>
    <t xml:space="preserve">C:\work\data\SLNET\SLNET_MATLABCentral\53834\Mathwork uploads\Transceiver.slx</t>
  </si>
  <si>
    <t xml:space="preserve">C:\tmp\obfmodels\o3415.slx</t>
  </si>
  <si>
    <t xml:space="preserve">Thu Nov 05 13:18:54 2015</t>
  </si>
  <si>
    <t xml:space="preserve">C:\work\data\SLNET\SLNET_MATLABCentral\53834\Mathwork uploads\Transmitter.slx</t>
  </si>
  <si>
    <t xml:space="preserve">C:\tmp\obfmodels\o3416.slx</t>
  </si>
  <si>
    <t xml:space="preserve">Thu Nov 05 13:41:40 2015</t>
  </si>
  <si>
    <t xml:space="preserve">C:\work\data\SLNET\SLNET_MATLABCentral\53834\Mathwork uploads\receiver.slx</t>
  </si>
  <si>
    <t xml:space="preserve">C:\tmp\obfmodels\o3417.slx</t>
  </si>
  <si>
    <t xml:space="preserve">Thu Nov 05 13:41:33 2015</t>
  </si>
  <si>
    <t xml:space="preserve">C:\work\data\SLNET\SLNET_MATLABCentral\53852\New folder\WF3_Mixed_230kV_25kV_6D3_6D3_4i2.slx</t>
  </si>
  <si>
    <t xml:space="preserve">C:\tmp\obfmodels\o3418.slx</t>
  </si>
  <si>
    <t xml:space="preserve">Tue Oct 27 20:42:14 2015</t>
  </si>
  <si>
    <t xml:space="preserve">C:\work\data\SLNET\SLNET_MATLABCentral\53865\New folder\Over_Proposed_ERSC_t50_10Speed_10Penetration_Pdroop_WindChange.slx</t>
  </si>
  <si>
    <t xml:space="preserve">C:\tmp\obfmodels\o3419.slx</t>
  </si>
  <si>
    <t xml:space="preserve">Mon Nov 09 01:41:47 2015</t>
  </si>
  <si>
    <t xml:space="preserve">C:\work\data\SLNET\SLNET_MATLABCentral\53866\16 QAM Transceiver\QAM_16_dataAided_AGC.slx</t>
  </si>
  <si>
    <t xml:space="preserve">C:\tmp\obfmodels\o3420.slx</t>
  </si>
  <si>
    <t xml:space="preserve">Fri Nov 06 17:25:30 2015</t>
  </si>
  <si>
    <t xml:space="preserve">C:\work\data\SLNET\SLNET_MATLABCentral\53967\multiresonant_motion_control.slx</t>
  </si>
  <si>
    <t xml:space="preserve">C:\tmp\obfmodels\o3421.slx</t>
  </si>
  <si>
    <t xml:space="preserve">Thu Nov 12 20:38:11 2015</t>
  </si>
  <si>
    <t xml:space="preserve">C:\work\data\SLNET\SLNET_MATLABCentral\54036\green17_11_15.slx</t>
  </si>
  <si>
    <t xml:space="preserve">C:\tmp\obfmodels\o3422.slx</t>
  </si>
  <si>
    <t xml:space="preserve">Tue Nov 17 17:34:01 2015</t>
  </si>
  <si>
    <t xml:space="preserve">C:\work\data\SLNET\SLNET_MATLABCentral\54055\UPFC_1.slx</t>
  </si>
  <si>
    <t xml:space="preserve">C:\tmp\obfmodels\o3423.slx</t>
  </si>
  <si>
    <t xml:space="preserve">Wed Nov 18 14:26:27 2015</t>
  </si>
  <si>
    <t xml:space="preserve">C:\work\data\SLNET\SLNET_MATLABCentral\54098\ControlX_MATLAB_2015b\ControlX_MATLAB_2015b.slx</t>
  </si>
  <si>
    <t xml:space="preserve">C:\tmp\obfmodels\o3424.slx</t>
  </si>
  <si>
    <t xml:space="preserve">Fri Nov 20 14:10:43 2015</t>
  </si>
  <si>
    <t xml:space="preserve">C:\work\data\SLNET\SLNET_MATLABCentral\54098\ControlX_MATLAB_2015b\ControlX_MATLAB_2015b_compar_reel_modele.slx</t>
  </si>
  <si>
    <t xml:space="preserve">C:\tmp\obfmodels\o3425.slx</t>
  </si>
  <si>
    <t xml:space="preserve">Thu Nov 19 13:18:40 2015</t>
  </si>
  <si>
    <t xml:space="preserve">C:\work\data\SLNET\SLNET_MATLABCentral\54148\Three_phase_PV.slx</t>
  </si>
  <si>
    <t xml:space="preserve">C:\tmp\obfmodels\o3426.slx</t>
  </si>
  <si>
    <t xml:space="preserve">Tue Nov 24 15:31:36 2015</t>
  </si>
  <si>
    <t xml:space="preserve">C:\work\data\SLNET\SLNET_MATLABCentral\54195\Voiture_RC_sim.slx</t>
  </si>
  <si>
    <t xml:space="preserve">C:\tmp\obfmodels\o3427.slx</t>
  </si>
  <si>
    <t xml:space="preserve">Wed Nov 11 19:46:55 2015</t>
  </si>
  <si>
    <t xml:space="preserve">C:\work\data\SLNET\SLNET_MATLABCentral\54196\complet_chariot_de_marche.slx</t>
  </si>
  <si>
    <t xml:space="preserve">C:\tmp\obfmodels\o3428.slx</t>
  </si>
  <si>
    <t xml:space="preserve">Thu Oct 29 15:23:41 2015</t>
  </si>
  <si>
    <t xml:space="preserve">C:\work\data\SLNET\SLNET_MATLABCentral\54209\MMC_conv_ctrl.slx</t>
  </si>
  <si>
    <t xml:space="preserve">C:\tmp\obfmodels\o3429.slx</t>
  </si>
  <si>
    <t xml:space="preserve">Sat Nov 28 16:39:46 2015</t>
  </si>
  <si>
    <t xml:space="preserve">C:\work\data\SLNET\SLNET_MATLABCentral\54360\DC-DC Converter Circuitry Models\Boost_Circuit_Subsys.slx</t>
  </si>
  <si>
    <t xml:space="preserve">C:\tmp\obfmodels\o3430.slx</t>
  </si>
  <si>
    <t xml:space="preserve">Tue Dec 01 10:36:17 2015</t>
  </si>
  <si>
    <t xml:space="preserve">C:\work\data\SLNET\SLNET_MATLABCentral\54360\DC-DC Converter Circuitry Models\Boost_Converter_circuit.slx</t>
  </si>
  <si>
    <t xml:space="preserve">C:\tmp\obfmodels\o3431.slx</t>
  </si>
  <si>
    <t xml:space="preserve">Mon Aug 03 15:56:12 2015</t>
  </si>
  <si>
    <t xml:space="preserve">C:\work\data\SLNET\SLNET_MATLABCentral\54360\DC-DC Converter Circuitry Models\BuckBoost_Circuit_Subsys.slx</t>
  </si>
  <si>
    <t xml:space="preserve">C:\tmp\obfmodels\o3432.slx</t>
  </si>
  <si>
    <t xml:space="preserve">Tue Dec 01 10:36:42 2015</t>
  </si>
  <si>
    <t xml:space="preserve">C:\work\data\SLNET\SLNET_MATLABCentral\54360\DC-DC Converter Circuitry Models\BuckBoost_Converter_circuit.slx</t>
  </si>
  <si>
    <t xml:space="preserve">C:\tmp\obfmodels\o3433.slx</t>
  </si>
  <si>
    <t xml:space="preserve">Mon Aug 03 15:57:30 2015</t>
  </si>
  <si>
    <t xml:space="preserve">C:\work\data\SLNET\SLNET_MATLABCentral\54360\DC-DC Converter Circuitry Models\Buck_Circuit_Subsys.slx</t>
  </si>
  <si>
    <t xml:space="preserve">C:\tmp\obfmodels\o3434.slx</t>
  </si>
  <si>
    <t xml:space="preserve">Tue Dec 01 10:34:33 2015</t>
  </si>
  <si>
    <t xml:space="preserve">C:\work\data\SLNET\SLNET_MATLABCentral\54360\DC-DC Converter Circuitry Models\Buck_Converter_circuit.slx</t>
  </si>
  <si>
    <t xml:space="preserve">C:\tmp\obfmodels\o3435.slx</t>
  </si>
  <si>
    <t xml:space="preserve">Tue Dec 01 10:35:20 2015</t>
  </si>
  <si>
    <t xml:space="preserve">C:\work\data\SLNET\SLNET_MATLABCentral\54360\DC-DC Converter Circuitry Models\DC_to_DC_single_block_circuitry.slx</t>
  </si>
  <si>
    <t xml:space="preserve">C:\tmp\obfmodels\o3436.slx</t>
  </si>
  <si>
    <t xml:space="preserve">Mon Nov 16 14:00:25 2015</t>
  </si>
  <si>
    <t xml:space="preserve">C:\work\data\SLNET\SLNET_MATLABCentral\54361\DC-DC Converter StateSpace Models\Boost_Converter_statespace.slx</t>
  </si>
  <si>
    <t xml:space="preserve">C:\tmp\obfmodels\o3437.slx</t>
  </si>
  <si>
    <t xml:space="preserve">Tue Dec 01 10:38:15 2015</t>
  </si>
  <si>
    <t xml:space="preserve">C:\work\data\SLNET\SLNET_MATLABCentral\54361\DC-DC Converter StateSpace Models\BuckBoost_Converter_statespace.slx</t>
  </si>
  <si>
    <t xml:space="preserve">C:\tmp\obfmodels\o3438.slx</t>
  </si>
  <si>
    <t xml:space="preserve">Tue Dec 01 10:38:29 2015</t>
  </si>
  <si>
    <t xml:space="preserve">C:\work\data\SLNET\SLNET_MATLABCentral\54361\DC-DC Converter StateSpace Models\Buck_Converter_statespace.slx</t>
  </si>
  <si>
    <t xml:space="preserve">C:\tmp\obfmodels\o3439.slx</t>
  </si>
  <si>
    <t xml:space="preserve">Tue Dec 01 10:38:03 2015</t>
  </si>
  <si>
    <t xml:space="preserve">C:\work\data\SLNET\SLNET_MATLABCentral\54361\DC-DC Converter StateSpace Models\DC_to_DC_single_block_statespace.slx</t>
  </si>
  <si>
    <t xml:space="preserve">C:\tmp\obfmodels\o3440.slx</t>
  </si>
  <si>
    <t xml:space="preserve">Tue Sep 15 02:52:31 2015</t>
  </si>
  <si>
    <t xml:space="preserve">C:\work\data\SLNET\SLNET_MATLABCentral\54362\DC-DC Converter Math Models\DC_to_DC_single_block_mathmodel.slx</t>
  </si>
  <si>
    <t xml:space="preserve">C:\tmp\obfmodels\o3441.slx</t>
  </si>
  <si>
    <t xml:space="preserve">Mon Nov 16 14:00:32 2015</t>
  </si>
  <si>
    <t xml:space="preserve">C:\work\data\SLNET\SLNET_MATLABCentral\54362\DC-DC Converter Math Models\MathModel_Boost.slx</t>
  </si>
  <si>
    <t xml:space="preserve">C:\tmp\obfmodels\o3442.slx</t>
  </si>
  <si>
    <t xml:space="preserve">Wed Sep 09 11:24:52 2015</t>
  </si>
  <si>
    <t xml:space="preserve">C:\work\data\SLNET\SLNET_MATLABCentral\54362\DC-DC Converter Math Models\MathModel_Boost_Subsys.slx</t>
  </si>
  <si>
    <t xml:space="preserve">C:\tmp\obfmodels\o3443.slx</t>
  </si>
  <si>
    <t xml:space="preserve">Tue Dec 01 10:39:00 2015</t>
  </si>
  <si>
    <t xml:space="preserve">C:\work\data\SLNET\SLNET_MATLABCentral\54362\DC-DC Converter Math Models\MathModel_Buck.slx</t>
  </si>
  <si>
    <t xml:space="preserve">C:\tmp\obfmodels\o3444.slx</t>
  </si>
  <si>
    <t xml:space="preserve">Wed Sep 09 10:41:44 2015</t>
  </si>
  <si>
    <t xml:space="preserve">C:\work\data\SLNET\SLNET_MATLABCentral\54362\DC-DC Converter Math Models\MathModel_BuckBoost.slx</t>
  </si>
  <si>
    <t xml:space="preserve">C:\tmp\obfmodels\o3445.slx</t>
  </si>
  <si>
    <t xml:space="preserve">Wed Sep 09 10:43:48 2015</t>
  </si>
  <si>
    <t xml:space="preserve">C:\work\data\SLNET\SLNET_MATLABCentral\54362\DC-DC Converter Math Models\MathModel_BuckBoost_Subsys.slx</t>
  </si>
  <si>
    <t xml:space="preserve">C:\tmp\obfmodels\o3446.slx</t>
  </si>
  <si>
    <t xml:space="preserve">Tue Dec 01 10:40:10 2015</t>
  </si>
  <si>
    <t xml:space="preserve">C:\work\data\SLNET\SLNET_MATLABCentral\54362\DC-DC Converter Math Models\MathModel_Buck_Subsys.slx</t>
  </si>
  <si>
    <t xml:space="preserve">C:\tmp\obfmodels\o3447.slx</t>
  </si>
  <si>
    <t xml:space="preserve">Tue Dec 01 10:39:25 2015</t>
  </si>
  <si>
    <t xml:space="preserve">C:\work\data\SLNET\SLNET_MATLABCentral\54379\DC_to_DC_converter_universal_block.slx</t>
  </si>
  <si>
    <t xml:space="preserve">C:\tmp\obfmodels\o3448.slx</t>
  </si>
  <si>
    <t xml:space="preserve">Mon Nov 30 16:43:52 2015</t>
  </si>
  <si>
    <t xml:space="preserve">C:\work\data\SLNET\SLNET_MATLABCentral\54455\CISOBOTModel.slx</t>
  </si>
  <si>
    <t xml:space="preserve">C:\tmp\obfmodels\o3449.slx</t>
  </si>
  <si>
    <t xml:space="preserve">Fri Dec 11 11:41:36 2015</t>
  </si>
  <si>
    <t xml:space="preserve">ode8</t>
  </si>
  <si>
    <t xml:space="preserve">C:\work\data\SLNET\SLNET_MATLABCentral\54506\HVDC_MMC\HVDC_MMC.slx</t>
  </si>
  <si>
    <t xml:space="preserve">C:\tmp\obfmodels\o3450.slx</t>
  </si>
  <si>
    <t xml:space="preserve">Wed Dec 09 21:16:55 2015</t>
  </si>
  <si>
    <t xml:space="preserve">C:\work\data\SLNET\SLNET_MATLABCentral\54509\finalmodel15_10.slx</t>
  </si>
  <si>
    <t xml:space="preserve">C:\tmp\obfmodels\o3451.slx</t>
  </si>
  <si>
    <t xml:space="preserve">Tue Oct 27 17:21:37 2015</t>
  </si>
  <si>
    <t xml:space="preserve">C:\work\data\SLNET\SLNET_MATLABCentral\54510\hybridPW.slx</t>
  </si>
  <si>
    <t xml:space="preserve">C:\tmp\obfmodels\o3452.slx</t>
  </si>
  <si>
    <t xml:space="preserve">Mon Nov 02 12:39:25 2015</t>
  </si>
  <si>
    <t xml:space="preserve">C:\work\data\SLNET\SLNET_MATLABCentral\54511\PV_MPPT.slx</t>
  </si>
  <si>
    <t xml:space="preserve">C:\tmp\obfmodels\o3453.slx</t>
  </si>
  <si>
    <t xml:space="preserve">Fri Dec 11 21:53:07 2015</t>
  </si>
  <si>
    <t xml:space="preserve">C:\work\data\SLNET\SLNET_MATLABCentral\54541\PVmodule.slx</t>
  </si>
  <si>
    <t xml:space="preserve">C:\tmp\obfmodels\o3454.slx</t>
  </si>
  <si>
    <t xml:space="preserve">Wed Dec 16 21:28:38 2015</t>
  </si>
  <si>
    <t xml:space="preserve">C:\work\data\SLNET\SLNET_MATLABCentral\54546\hello_world_raspberry_pi_6_get_system_clock_timeval.slx</t>
  </si>
  <si>
    <t xml:space="preserve">C:\tmp\obfmodels\o3455.slx</t>
  </si>
  <si>
    <t xml:space="preserve">Wed Dec 16 23:02:53 2015</t>
  </si>
  <si>
    <t xml:space="preserve">C:\work\data\SLNET\SLNET_MATLABCentral\54571\OL_BuckConverter.slx</t>
  </si>
  <si>
    <t xml:space="preserve">C:\tmp\obfmodels\o3456.slx</t>
  </si>
  <si>
    <t xml:space="preserve">Tue Nov 10 01:32:40 2015</t>
  </si>
  <si>
    <t xml:space="preserve">C:\work\data\SLNET\SLNET_MATLABCentral\54577\CL_BuckConverter_DigitalControl.slx</t>
  </si>
  <si>
    <t xml:space="preserve">C:\tmp\obfmodels\o3457.slx</t>
  </si>
  <si>
    <t xml:space="preserve">Sun Nov 15 11:36:00 2015</t>
  </si>
  <si>
    <t xml:space="preserve">C:\work\data\SLNET\SLNET_MATLABCentral\54601\Arduino_Support.slx</t>
  </si>
  <si>
    <t xml:space="preserve">C:\tmp\obfmodels\o3458.slx</t>
  </si>
  <si>
    <t xml:space="preserve">Mon Dec 14 02:56:30 2015</t>
  </si>
  <si>
    <t xml:space="preserve">C:\work\data\SLNET\SLNET_MATLABCentral\54601\UART_read.slx</t>
  </si>
  <si>
    <t xml:space="preserve">C:\tmp\obfmodels\o3459.slx</t>
  </si>
  <si>
    <t xml:space="preserve">Tue Dec 22 03:48:28 2015</t>
  </si>
  <si>
    <t xml:space="preserve">C:\work\data\SLNET\SLNET_MATLABCentral\54690\Three_Phase_Voltage_Regulator.slx</t>
  </si>
  <si>
    <t xml:space="preserve">C:\tmp\obfmodels\o3460.slx</t>
  </si>
  <si>
    <t xml:space="preserve">Thu Dec 31 18:19:35 2015</t>
  </si>
  <si>
    <t xml:space="preserve">C:\work\data\SLNET\SLNET_MATLABCentral\54741\twelve_pulse_rectifier.slx</t>
  </si>
  <si>
    <t xml:space="preserve">C:\tmp\obfmodels\o3461.slx</t>
  </si>
  <si>
    <t xml:space="preserve">Mon Jan 04 21:16:18 2016</t>
  </si>
  <si>
    <t xml:space="preserve">C:\work\data\SLNET\SLNET_MATLABCentral\54742\unipolarinverter.slx</t>
  </si>
  <si>
    <t xml:space="preserve">C:\tmp\obfmodels\o3462.slx</t>
  </si>
  <si>
    <t xml:space="preserve">Mon Jan 04 11:02:16 2016</t>
  </si>
  <si>
    <t xml:space="preserve">C:\work\data\SLNET\SLNET_MATLABCentral\54771\NE39bus\NE39bus2_PQ.slx</t>
  </si>
  <si>
    <t xml:space="preserve">C:\tmp\obfmodels\o3463.slx</t>
  </si>
  <si>
    <t xml:space="preserve">Wed Jan 06 17:11:47 2016</t>
  </si>
  <si>
    <t xml:space="preserve">C:\work\data\SLNET\SLNET_MATLABCentral\54777\RTS96_73bus\RTS96_73bus.slx</t>
  </si>
  <si>
    <t xml:space="preserve">C:\tmp\obfmodels\o3464.slx</t>
  </si>
  <si>
    <t xml:space="preserve">Wed Jan 06 22:10:43 2016</t>
  </si>
  <si>
    <t xml:space="preserve">C:\work\data\SLNET\SLNET_MATLABCentral\54819\DCBiasCircuitFundamental.slx</t>
  </si>
  <si>
    <t xml:space="preserve">C:\tmp\obfmodels\o3465.slx</t>
  </si>
  <si>
    <t xml:space="preserve">Sun Jan 10 10:14:49 2016</t>
  </si>
  <si>
    <t xml:space="preserve">C:\work\data\SLNET\SLNET_MATLABCentral\54819\DCCurrentSourceBiasCircuit.slx</t>
  </si>
  <si>
    <t xml:space="preserve">C:\tmp\obfmodels\o3466.slx</t>
  </si>
  <si>
    <t xml:space="preserve">Sun Jan 10 10:13:38 2016</t>
  </si>
  <si>
    <t xml:space="preserve">C:\work\data\SLNET\SLNET_MATLABCentral\54819\DCVoltageSourceBiasCircuit.slx</t>
  </si>
  <si>
    <t xml:space="preserve">C:\tmp\obfmodels\o3467.slx</t>
  </si>
  <si>
    <t xml:space="preserve">Sun Jan 10 10:52:49 2016</t>
  </si>
  <si>
    <t xml:space="preserve">C:\work\data\SLNET\SLNET_MATLABCentral\54852\simple_2D_steering_animation_v2\vehicle_animation_sim.slx</t>
  </si>
  <si>
    <t xml:space="preserve">C:\tmp\obfmodels\o3468.slx</t>
  </si>
  <si>
    <t xml:space="preserve">Tue Jan 12 04:43:41 2016</t>
  </si>
  <si>
    <t xml:space="preserve">C:\work\data\SLNET\SLNET_MATLABCentral\54852\simple_2D_steering_animation_v2\vehicle_animation_sim_2014b.slx</t>
  </si>
  <si>
    <t xml:space="preserve">C:\tmp\obfmodels\o3469.slx</t>
  </si>
  <si>
    <t xml:space="preserve">Mon Jan 11 21:39:13 2016</t>
  </si>
  <si>
    <t xml:space="preserve">C:\work\data\SLNET\SLNET_MATLABCentral\54853\Buck_Circuit_Subsys.slx</t>
  </si>
  <si>
    <t xml:space="preserve">C:\tmp\obfmodels\o3470.slx</t>
  </si>
  <si>
    <t xml:space="preserve">Tue Jan 12 08:59:35 2016</t>
  </si>
  <si>
    <t xml:space="preserve">C:\work\data\SLNET\SLNET_MATLABCentral\54853\MathModel_Buck_Subsys.slx</t>
  </si>
  <si>
    <t xml:space="preserve">C:\tmp\obfmodels\o3471.slx</t>
  </si>
  <si>
    <t xml:space="preserve">Tue Jan 12 08:58:13 2016</t>
  </si>
  <si>
    <t xml:space="preserve">C:\work\data\SLNET\SLNET_MATLABCentral\54854\Boost_Circuit_Subsys.slx</t>
  </si>
  <si>
    <t xml:space="preserve">C:\tmp\obfmodels\o3472.slx</t>
  </si>
  <si>
    <t xml:space="preserve">Tue Jan 12 07:54:19 2016</t>
  </si>
  <si>
    <t xml:space="preserve">C:\work\data\SLNET\SLNET_MATLABCentral\54854\MathModel_Boost_Subsys.slx</t>
  </si>
  <si>
    <t xml:space="preserve">C:\tmp\obfmodels\o3473.slx</t>
  </si>
  <si>
    <t xml:space="preserve">Tue Jan 12 08:55:08 2016</t>
  </si>
  <si>
    <t xml:space="preserve">C:\work\data\SLNET\SLNET_MATLABCentral\54871\BuckBoost_Circuit_Subsys.slx</t>
  </si>
  <si>
    <t xml:space="preserve">C:\tmp\obfmodels\o3474.slx</t>
  </si>
  <si>
    <t xml:space="preserve">Wed Jan 13 03:54:26 2016</t>
  </si>
  <si>
    <t xml:space="preserve">C:\work\data\SLNET\SLNET_MATLABCentral\54871\MathModel_BuckBoost_Subsys.slx</t>
  </si>
  <si>
    <t xml:space="preserve">C:\tmp\obfmodels\o3475.slx</t>
  </si>
  <si>
    <t xml:space="preserve">Wed Jan 13 04:00:06 2016</t>
  </si>
  <si>
    <t xml:space="preserve">C:\work\data\SLNET\SLNET_MATLABCentral\54929\MSP430G2553_gettingstarted.slx</t>
  </si>
  <si>
    <t xml:space="preserve">C:\tmp\obfmodels\o3476.slx</t>
  </si>
  <si>
    <t xml:space="preserve">Wed Feb 10 07:15:55 2016</t>
  </si>
  <si>
    <t xml:space="preserve">C:\work\data\SLNET\SLNET_MATLABCentral\54929\TIVA123_communication.slx</t>
  </si>
  <si>
    <t xml:space="preserve">C:\tmp\obfmodels\o3477.slx</t>
  </si>
  <si>
    <t xml:space="preserve">Wed Feb 10 07:15:37 2016</t>
  </si>
  <si>
    <t xml:space="preserve">C:\work\data\SLNET\SLNET_MATLABCentral\54929\TIVA123_gettingstarted.slx</t>
  </si>
  <si>
    <t xml:space="preserve">C:\tmp\obfmodels\o3478.slx</t>
  </si>
  <si>
    <t xml:space="preserve">Wed Feb 10 07:15:16 2016</t>
  </si>
  <si>
    <t xml:space="preserve">C:\work\data\SLNET\SLNET_MATLABCentral\54929\energiatarget\blocks\internal\energialib.slx</t>
  </si>
  <si>
    <t xml:space="preserve">C:\tmp\obfmodels\o3479.slx</t>
  </si>
  <si>
    <t xml:space="preserve">Mon Dec 07 16:27:49 2015</t>
  </si>
  <si>
    <t xml:space="preserve">C:\work\data\SLNET\SLNET_MATLABCentral\54959\SimDES\FSM\Microwave_Expl.slx</t>
  </si>
  <si>
    <t xml:space="preserve">C:\tmp\obfmodels\o3480.slx</t>
  </si>
  <si>
    <t xml:space="preserve">Fri Jan 15 12:34:35 2016</t>
  </si>
  <si>
    <t xml:space="preserve">C:\work\data\SLNET\SLNET_MATLABCentral\54959\SimDES\PTN\FMS_Expl.slx</t>
  </si>
  <si>
    <t xml:space="preserve">C:\tmp\obfmodels\o3481.slx</t>
  </si>
  <si>
    <t xml:space="preserve">Sun Jan 10 18:00:35 2016</t>
  </si>
  <si>
    <t xml:space="preserve">C:\work\data\SLNET\SLNET_MATLABCentral\55040\androidColorDetectionCamera_15b.slx</t>
  </si>
  <si>
    <t xml:space="preserve">C:\tmp\obfmodels\o3482.slx</t>
  </si>
  <si>
    <t xml:space="preserve">Fri Jan 08 21:00:11 2016</t>
  </si>
  <si>
    <t xml:space="preserve">C:\work\data\SLNET\SLNET_MATLABCentral\55045\New1Composite_14BusMicrogrid.slx</t>
  </si>
  <si>
    <t xml:space="preserve">C:\tmp\obfmodels\o3483.slx</t>
  </si>
  <si>
    <t xml:space="preserve">Thu Dec 31 17:20:25 2015</t>
  </si>
  <si>
    <t xml:space="preserve">C:\work\data\SLNET\SLNET_MATLABCentral\55225\TriacBlock.slx</t>
  </si>
  <si>
    <t xml:space="preserve">C:\tmp\obfmodels\o3484.slx</t>
  </si>
  <si>
    <t xml:space="preserve">Wed Feb 03 12:19:06 2016</t>
  </si>
  <si>
    <t xml:space="preserve">C:\work\data\SLNET\SLNET_MATLABCentral\55244\lib\robot_drivers.slx</t>
  </si>
  <si>
    <t xml:space="preserve">C:\tmp\obfmodels\o3485.slx</t>
  </si>
  <si>
    <t xml:space="preserve">Wed Jan 27 16:40:51 2016</t>
  </si>
  <si>
    <t xml:space="preserve">C:\work\data\SLNET\SLNET_MATLABCentral\55244\lib\sim_RealTimePacer\realtime_pacer_lib.slx</t>
  </si>
  <si>
    <t xml:space="preserve">C:\tmp\obfmodels\o3486.slx</t>
  </si>
  <si>
    <t xml:space="preserve">Wed Jan 27 16:35:08 2016</t>
  </si>
  <si>
    <t xml:space="preserve">C:\work\data\SLNET\SLNET_MATLABCentral\55244\model\SimulationModel.slx</t>
  </si>
  <si>
    <t xml:space="preserve">C:\tmp\obfmodels\o3487.slx</t>
  </si>
  <si>
    <t xml:space="preserve">Wed Jan 27 16:34:52 2016</t>
  </si>
  <si>
    <t xml:space="preserve">C:\work\data\SLNET\SLNET_MATLABCentral\55544\self_excited_induction_generator1.slx</t>
  </si>
  <si>
    <t xml:space="preserve">C:\tmp\obfmodels\o3488.slx</t>
  </si>
  <si>
    <t xml:space="preserve">Sat Feb 20 23:23:16 2016</t>
  </si>
  <si>
    <t xml:space="preserve">C:\work\data\SLNET\SLNET_MATLABCentral\55606\CACF_VSI_with_load_PLECS.slx</t>
  </si>
  <si>
    <t xml:space="preserve">C:\work\data\SLNET\SLNET_MATLABCentral\55628\lqr_mosc_dq0_discrete.slx</t>
  </si>
  <si>
    <t xml:space="preserve">C:\work\data\SLNET\SLNET_MATLABCentral\55628\lqr_mosc_dq0_discrete_PLECS_LIC.slx</t>
  </si>
  <si>
    <t xml:space="preserve">C:\work\data\SLNET\SLNET_MATLABCentral\55628\lqr_mosc_dq0_discrete_rysuj.slx</t>
  </si>
  <si>
    <t xml:space="preserve">C:\work\data\SLNET\SLNET_MATLABCentral\55628\lqr_mosc_dq0_discrete_rysuj_PLECS_LIC.slx</t>
  </si>
  <si>
    <t xml:space="preserve">C:\work\data\SLNET\SLNET_MATLABCentral\55642\IntroOpt\code_en\3_ProductionLineOpt\process_lines.slx</t>
  </si>
  <si>
    <t xml:space="preserve">C:\work\data\SLNET\SLNET_MATLABCentral\55642\IntroOpt\code_en\3_ProductionLineOpt\se4_batching.slx</t>
  </si>
  <si>
    <t xml:space="preserve">C:\tmp\obfmodels\o3495.slx</t>
  </si>
  <si>
    <t xml:space="preserve">Wed May 07 19:27:09 2014</t>
  </si>
  <si>
    <t xml:space="preserve">C:\work\data\SLNET\SLNET_MATLABCentral\55642\IntroOpt\code_jp\3_ProductionLineOpt\process_lines.slx</t>
  </si>
  <si>
    <t xml:space="preserve">C:\work\data\SLNET\SLNET_MATLABCentral\55642\IntroOpt\code_jp\3_ProductionLineOpt\se4_batching.slx</t>
  </si>
  <si>
    <t xml:space="preserve">C:\tmp\obfmodels\o3497.slx</t>
  </si>
  <si>
    <t xml:space="preserve">C:\work\data\SLNET\SLNET_MATLABCentral\55648\Projet_Mars_ENSE3_2016_Kuegler_Robert\Robot réel\Identification des moteurs\SimulationModel1.slx</t>
  </si>
  <si>
    <t xml:space="preserve">C:\tmp\obfmodels\o3498.slx</t>
  </si>
  <si>
    <t xml:space="preserve">Wed Mar 04 12:32:31 2015</t>
  </si>
  <si>
    <t xml:space="preserve">C:\work\data\SLNET\SLNET_MATLABCentral\55648\Projet_Mars_ENSE3_2016_Kuegler_Robert\Robot réel\Identification des moteurs\identification_moteurs_robot_reel.slx</t>
  </si>
  <si>
    <t xml:space="preserve">C:\tmp\obfmodels\o3499.slx</t>
  </si>
  <si>
    <t xml:space="preserve">Fri Jan 15 14:12:22 2016</t>
  </si>
  <si>
    <t xml:space="preserve">C:\work\data\SLNET\SLNET_MATLABCentral\55648\Projet_Mars_ENSE3_2016_Kuegler_Robert\Robot réel\Test sur robot reel\SimulationModel1.slx</t>
  </si>
  <si>
    <t xml:space="preserve">C:\tmp\obfmodels\o3500.slx</t>
  </si>
  <si>
    <t xml:space="preserve">C:\work\data\SLNET\SLNET_MATLABCentral\55648\Projet_Mars_ENSE3_2016_Kuegler_Robert\Robot réel\Test sur robot reel\test_ligne_droite_robot_reel.slx</t>
  </si>
  <si>
    <t xml:space="preserve">C:\tmp\obfmodels\o3501.slx</t>
  </si>
  <si>
    <t xml:space="preserve">Fri Jan 15 11:36:59 2016</t>
  </si>
  <si>
    <t xml:space="preserve">C:\work\data\SLNET\SLNET_MATLABCentral\55648\Projet_Mars_ENSE3_2016_Kuegler_Robert\Simulation\Aller en ligne droite\regulation_theta_ligne_droite_simu.slx</t>
  </si>
  <si>
    <t xml:space="preserve">C:\tmp\obfmodels\o3502.slx</t>
  </si>
  <si>
    <t xml:space="preserve">Thu Jan 07 10:11:14 2016</t>
  </si>
  <si>
    <t xml:space="preserve">C:\work\data\SLNET\SLNET_MATLABCentral\55648\Projet_Mars_ENSE3_2016_Kuegler_Robert\Simulation\Faire un carré\regulation_trajectoire_faire_carre_simu.slx</t>
  </si>
  <si>
    <t xml:space="preserve">C:\tmp\obfmodels\o3503.slx</t>
  </si>
  <si>
    <t xml:space="preserve">Thu Jan 07 18:03:03 2016</t>
  </si>
  <si>
    <t xml:space="preserve">C:\work\data\SLNET\SLNET_MATLABCentral\55648\Projet_Mars_ENSE3_2016_Kuegler_Robert\Simulation\Navigation entre les sites\regulation_trajectoire_navigation_sites_simu.slx</t>
  </si>
  <si>
    <t xml:space="preserve">C:\tmp\obfmodels\o3504.slx</t>
  </si>
  <si>
    <t xml:space="preserve">Mon Jan 25 11:21:26 2016</t>
  </si>
  <si>
    <t xml:space="preserve">C:\work\data\SLNET\SLNET_MATLABCentral\55648\Projet_Mars_ENSE3_2016_Kuegler_Robert\Simulation\Test boucle ouverte trajectoire\simu_boucle_ouverte_derive.slx</t>
  </si>
  <si>
    <t xml:space="preserve">C:\tmp\obfmodels\o3505.slx</t>
  </si>
  <si>
    <t xml:space="preserve">Thu Jan 07 12:54:11 2016</t>
  </si>
  <si>
    <t xml:space="preserve">C:\work\data\SLNET\SLNET_MATLABCentral\55648\Projet_Mars_ENSE3_2016_Kuegler_Robert\Simulation\Tourner en rond\regulation_theta_tourner_en_rond_simu.slx</t>
  </si>
  <si>
    <t xml:space="preserve">C:\tmp\obfmodels\o3506.slx</t>
  </si>
  <si>
    <t xml:space="preserve">Thu Jan 07 10:06:25 2016</t>
  </si>
  <si>
    <t xml:space="preserve">C:\work\data\SLNET\SLNET_MATLABCentral\55691\r2015b_delta_time.slx</t>
  </si>
  <si>
    <t xml:space="preserve">C:\tmp\obfmodels\o3507.slx</t>
  </si>
  <si>
    <t xml:space="preserve">Mon Feb 29 12:41:49 2016</t>
  </si>
  <si>
    <t xml:space="preserve">C:\work\data\SLNET\SLNET_MATLABCentral\55769\Three-Phase Multi-Level SVPWM\Three_Phase_Multi_Level_SVPWM_Simulink.slx</t>
  </si>
  <si>
    <t xml:space="preserve">C:\tmp\obfmodels\o3508.slx</t>
  </si>
  <si>
    <t xml:space="preserve">Fri Mar 04 19:12:45 2016</t>
  </si>
  <si>
    <t xml:space="preserve">C:\work\data\SLNET\SLNET_MATLABCentral\55816\ThreePhaseACVoltageController.slx</t>
  </si>
  <si>
    <t xml:space="preserve">C:\tmp\obfmodels\o3509.slx</t>
  </si>
  <si>
    <t xml:space="preserve">Mon Mar 07 07:25:35 2016</t>
  </si>
  <si>
    <t xml:space="preserve">C:\work\data\SLNET\SLNET_MATLABCentral\55821\nare_smccontroller.slx</t>
  </si>
  <si>
    <t xml:space="preserve">C:\tmp\obfmodels\o3510.slx</t>
  </si>
  <si>
    <t xml:space="preserve">Mon Mar 07 13:52:08 2016</t>
  </si>
  <si>
    <t xml:space="preserve">C:\work\data\SLNET\SLNET_MATLABCentral\55878\matlab_Ed3\cp1_StateEstimation\KalmanFilter_PI\KF_PI_smlk.slx</t>
  </si>
  <si>
    <t xml:space="preserve">C:\tmp\obfmodels\o3511.slx</t>
  </si>
  <si>
    <t xml:space="preserve">Tue Dec 16 21:15:37 2014</t>
  </si>
  <si>
    <t xml:space="preserve">C:\work\data\SLNET\SLNET_MATLABCentral\55878\matlab_Ed3\cp1_StateEstimation\KalmanFilter_PI\KF_P_smlk.slx</t>
  </si>
  <si>
    <t xml:space="preserve">C:\tmp\obfmodels\o3512.slx</t>
  </si>
  <si>
    <t xml:space="preserve">Tue Dec 16 21:15:36 2014</t>
  </si>
  <si>
    <t xml:space="preserve">C:\work\data\SLNET\SLNET_MATLABCentral\55878\matlab_Ed3\cp1_StateEstimation\QuarterCar\QuarterCarEKF_4x4.slx</t>
  </si>
  <si>
    <t xml:space="preserve">C:\tmp\obfmodels\o3513.slx</t>
  </si>
  <si>
    <t xml:space="preserve">Sat Oct 18 23:14:34 2014</t>
  </si>
  <si>
    <t xml:space="preserve">C:\work\data\SLNET\SLNET_MATLABCentral\55878\matlab_Ed3\cp1_StateEstimation\QuarterCar\QuarterCarEKF_5x5.slx</t>
  </si>
  <si>
    <t xml:space="preserve">C:\tmp\obfmodels\o3514.slx</t>
  </si>
  <si>
    <t xml:space="preserve">Fri Oct 17 19:16:33 2014</t>
  </si>
  <si>
    <t xml:space="preserve">C:\work\data\SLNET\SLNET_MATLABCentral\55878\matlab_Ed3\cp3_DisturbanceControl\Hinf_LoopShape\Hinf_smlk.slx</t>
  </si>
  <si>
    <t xml:space="preserve">C:\tmp\obfmodels\o3515.slx</t>
  </si>
  <si>
    <t xml:space="preserve">Sat Dec 13 17:28:13 2014</t>
  </si>
  <si>
    <t xml:space="preserve">C:\work\data\SLNET\SLNET_MATLABCentral\55878\matlab_Ed3\cp3_DisturbanceControl\InternalModelControl\IMC_smlk.slx</t>
  </si>
  <si>
    <t xml:space="preserve">C:\tmp\obfmodels\o3516.slx</t>
  </si>
  <si>
    <t xml:space="preserve">Mon Nov 10 19:18:54 2014</t>
  </si>
  <si>
    <t xml:space="preserve">C:\work\data\SLNET\SLNET_MATLABCentral\55878\matlab_Ed3\cp3_DisturbanceControl\L1adaptiveControl\L1Adap\L1_mdl_sig_thet.slx</t>
  </si>
  <si>
    <t xml:space="preserve">C:\tmp\obfmodels\o3517.slx</t>
  </si>
  <si>
    <t xml:space="preserve">Sat Jan 31 18:08:23 2015</t>
  </si>
  <si>
    <t xml:space="preserve">C:\work\data\SLNET\SLNET_MATLABCentral\55878\matlab_Ed3\cp3_DisturbanceControl\L1adaptiveControl\L1_Controller_Not_LPF\L1_adap_lin_mdls_Alt_LPF.slx</t>
  </si>
  <si>
    <t xml:space="preserve">C:\tmp\obfmodels\o3518.slx</t>
  </si>
  <si>
    <t xml:space="preserve">Thu Nov 06 16:51:39 2014</t>
  </si>
  <si>
    <t xml:space="preserve">C:\work\data\SLNET\SLNET_MATLABCentral\55878\matlab_Ed3\cp3_DisturbanceControl\L1adaptiveControl\L1_Controller_Not_LPF\L1_lin_chek_smlk.slx</t>
  </si>
  <si>
    <t xml:space="preserve">C:\tmp\obfmodels\o3519.slx</t>
  </si>
  <si>
    <t xml:space="preserve">Fri Nov 14 22:14:15 2014</t>
  </si>
  <si>
    <t xml:space="preserve">C:\work\data\SLNET\SLNET_MATLABCentral\55878\matlab_Ed3\cp3_DisturbanceControl\L1adaptiveControl\L1_analysis&amp;optim\L1_adap_lin_mdls.slx</t>
  </si>
  <si>
    <t xml:space="preserve">C:\tmp\obfmodels\o3520.slx</t>
  </si>
  <si>
    <t xml:space="preserve">Mon Feb 02 21:53:00 2015</t>
  </si>
  <si>
    <t xml:space="preserve">C:\work\data\SLNET\SLNET_MATLABCentral\55878\matlab_Ed3\cp3_DisturbanceControl\L1adaptiveControl\L1_analysis&amp;optim\L1_adap_sysID.slx</t>
  </si>
  <si>
    <t xml:space="preserve">C:\tmp\obfmodels\o3521.slx</t>
  </si>
  <si>
    <t xml:space="preserve">Mon Feb 02 21:52:59 2015</t>
  </si>
  <si>
    <t xml:space="preserve">C:\work\data\SLNET\SLNET_MATLABCentral\55878\matlab_Ed3\cp3_DisturbanceControl\MPCLjung\DC_smlk.slx</t>
  </si>
  <si>
    <t xml:space="preserve">C:\tmp\obfmodels\o3522.slx</t>
  </si>
  <si>
    <t xml:space="preserve">Fri Oct 24 01:49:18 2014</t>
  </si>
  <si>
    <t xml:space="preserve">C:\work\data\SLNET\SLNET_MATLABCentral\55878\matlab_Ed3\cp3_DisturbanceControl\MPCLjung\DC_smlk_Ucon.slx</t>
  </si>
  <si>
    <t xml:space="preserve">C:\tmp\obfmodels\o3523.slx</t>
  </si>
  <si>
    <t xml:space="preserve">Fri Oct 24 22:38:39 2014</t>
  </si>
  <si>
    <t xml:space="preserve">C:\work\data\SLNET\SLNET_MATLABCentral\55878\matlab_Ed3\cp3_DisturbanceControl\MPC_RHC_constrained\DC_smlk_lqr.slx</t>
  </si>
  <si>
    <t xml:space="preserve">C:\tmp\obfmodels\o3524.slx</t>
  </si>
  <si>
    <t xml:space="preserve">Tue Oct 28 15:03:11 2014</t>
  </si>
  <si>
    <t xml:space="preserve">C:\work\data\SLNET\SLNET_MATLABCentral\55878\matlab_Ed3\cp3_DisturbanceControl\MPC_linmdls\MPC_siso.slx</t>
  </si>
  <si>
    <t xml:space="preserve">C:\tmp\obfmodels\o3525.slx</t>
  </si>
  <si>
    <t xml:space="preserve">Wed Oct 29 21:34:34 2014</t>
  </si>
  <si>
    <t xml:space="preserve">C:\work\data\SLNET\SLNET_MATLABCentral\55878\matlab_Ed3\cp3_DisturbanceControl\MRAC\MRAC_smlk.slx</t>
  </si>
  <si>
    <t xml:space="preserve">C:\tmp\obfmodels\o3526.slx</t>
  </si>
  <si>
    <t xml:space="preserve">Thu Oct 09 22:09:39 2014</t>
  </si>
  <si>
    <t xml:space="preserve">C:\work\data\SLNET\SLNET_MATLABCentral\55878\matlab_Ed3\cp3_DisturbanceControl\MRAC\MRAC_smlk_v2.slx</t>
  </si>
  <si>
    <t xml:space="preserve">C:\tmp\obfmodels\o3527.slx</t>
  </si>
  <si>
    <t xml:space="preserve">Fri Oct 10 17:19:56 2014</t>
  </si>
  <si>
    <t xml:space="preserve">C:\work\data\SLNET\SLNET_MATLABCentral\55878\matlab_Ed3\cp3_DisturbanceControl\lowpassNotch&amp;DAC\DAC\DAC_dist_mdl_adap.slx</t>
  </si>
  <si>
    <t xml:space="preserve">C:\tmp\obfmodels\o3528.slx</t>
  </si>
  <si>
    <t xml:space="preserve">Wed Oct 15 23:56:27 2014</t>
  </si>
  <si>
    <t xml:space="preserve">C:\work\data\SLNET\SLNET_MATLABCentral\55878\matlab_Ed3\cp6_Applications\CSTR_Series\cstr2_smlk_CTRL_1.slx</t>
  </si>
  <si>
    <t xml:space="preserve">C:\tmp\obfmodels\o3529.slx</t>
  </si>
  <si>
    <t xml:space="preserve">Thu Jan 08 16:04:49 2015</t>
  </si>
  <si>
    <t xml:space="preserve">C:\work\data\SLNET\SLNET_MATLABCentral\55878\matlab_Ed3\cp6_Applications\CSTR_Series\cstr2_smlk_KFtest_v2.slx</t>
  </si>
  <si>
    <t xml:space="preserve">C:\tmp\obfmodels\o3530.slx</t>
  </si>
  <si>
    <t xml:space="preserve">Tue Jan 06 16:28:18 2015</t>
  </si>
  <si>
    <t xml:space="preserve">C:\work\data\SLNET\SLNET_MATLABCentral\55878\matlab_Ed3\cp6_Applications\FOC\HurstMDLmot_CL_flex.slx</t>
  </si>
  <si>
    <t xml:space="preserve">C:\tmp\obfmodels\o3531.slx</t>
  </si>
  <si>
    <t xml:space="preserve">Fri Sep 11 01:03:21 2015</t>
  </si>
  <si>
    <t xml:space="preserve">C:\work\data\SLNET\SLNET_MATLABCentral\55878\matlab_Ed3\cp6_Applications\Fermenter\Fermentor_smlk.slx</t>
  </si>
  <si>
    <t xml:space="preserve">C:\tmp\obfmodels\o3532.slx</t>
  </si>
  <si>
    <t xml:space="preserve">Tue Sep 15 23:31:07 2015</t>
  </si>
  <si>
    <t xml:space="preserve">C:\work\data\SLNET\SLNET_MATLABCentral\55878\matlab_Ed3\cp6_Applications\Fermenter\lin_Fermentor_smlk.slx</t>
  </si>
  <si>
    <t xml:space="preserve">C:\tmp\obfmodels\o3533.slx</t>
  </si>
  <si>
    <t xml:space="preserve">Tue Sep 15 17:13:10 2015</t>
  </si>
  <si>
    <t xml:space="preserve">C:\work\data\SLNET\SLNET_MATLABCentral\55878\matlab_Ed3\cp6_Applications\L1 Mimo\L1_mimo_smlk.slx</t>
  </si>
  <si>
    <t xml:space="preserve">C:\tmp\obfmodels\o3534.slx</t>
  </si>
  <si>
    <t xml:space="preserve">Thu Nov 12 01:44:07 2015</t>
  </si>
  <si>
    <t xml:space="preserve">C:\work\data\SLNET\SLNET_MATLABCentral\55878\matlab_Ed3\cp6_Applications\L1 Mimo\L1_mimo_smlk_damper.slx</t>
  </si>
  <si>
    <t xml:space="preserve">C:\tmp\obfmodels\o3535.slx</t>
  </si>
  <si>
    <t xml:space="preserve">Sat Nov 21 18:45:22 2015</t>
  </si>
  <si>
    <t xml:space="preserve">C:\work\data\SLNET\SLNET_MATLABCentral\55878\matlab_Ed3\cp6_Applications\Roessler\Rossler_smlk.slx</t>
  </si>
  <si>
    <t xml:space="preserve">C:\tmp\obfmodels\o3536.slx</t>
  </si>
  <si>
    <t xml:space="preserve">Wed Dec 17 17:23:14 2014</t>
  </si>
  <si>
    <t xml:space="preserve">C:\work\data\SLNET\SLNET_MATLABCentral\55878\matlab_Ed3\cp6_Applications\Two_Cart\Two_Cart_DAC_smlk.slx</t>
  </si>
  <si>
    <t xml:space="preserve">C:\tmp\obfmodels\o3537.slx</t>
  </si>
  <si>
    <t xml:space="preserve">Thu Nov 20 23:53:52 2014</t>
  </si>
  <si>
    <t xml:space="preserve">C:\work\data\SLNET\SLNET_MATLABCentral\55878\matlab_Ed3\cp6_Applications\Two_Cart\Two_Cart_smlk.slx</t>
  </si>
  <si>
    <t xml:space="preserve">C:\tmp\obfmodels\o3538.slx</t>
  </si>
  <si>
    <t xml:space="preserve">Thu Nov 20 18:25:31 2014</t>
  </si>
  <si>
    <t xml:space="preserve">C:\work\data\SLNET\SLNET_MATLABCentral\55878\matlab_Ed3\cp6_Applications\bridge_crane\crane_smlk.slx</t>
  </si>
  <si>
    <t xml:space="preserve">C:\tmp\obfmodels\o3539.slx</t>
  </si>
  <si>
    <t xml:space="preserve">Mon Nov 17 20:07:02 2014</t>
  </si>
  <si>
    <t xml:space="preserve">C:\work\data\SLNET\SLNET_MATLABCentral\55952\untitled.slx</t>
  </si>
  <si>
    <t xml:space="preserve">C:\tmp\obfmodels\o3540.slx</t>
  </si>
  <si>
    <t xml:space="preserve">Sat Mar 12 02:53:51 2016</t>
  </si>
  <si>
    <t xml:space="preserve">C:\work\data\SLNET\SLNET_MATLABCentral\56020\PMSM_FOC_Sim_ACG.slx</t>
  </si>
  <si>
    <t xml:space="preserve">C:\tmp\obfmodels\o3541.slx</t>
  </si>
  <si>
    <t xml:space="preserve">Thu Mar 17 09:01:03 2016</t>
  </si>
  <si>
    <t xml:space="preserve">C:\work\data\SLNET\SLNET_MATLABCentral\56021\NFSDCM.slx</t>
  </si>
  <si>
    <t xml:space="preserve">C:\tmp\obfmodels\o3542.slx</t>
  </si>
  <si>
    <t xml:space="preserve">Thu Mar 17 21:50:28 2016</t>
  </si>
  <si>
    <t xml:space="preserve">C:\work\data\SLNET\SLNET_MATLABCentral\56023\ANnSCDCM.slx</t>
  </si>
  <si>
    <t xml:space="preserve">C:\tmp\obfmodels\o3543.slx</t>
  </si>
  <si>
    <t xml:space="preserve">Thu Mar 17 22:05:55 2016</t>
  </si>
  <si>
    <t xml:space="preserve">C:\work\data\SLNET\SLNET_MATLABCentral\56048\HowToUseEmbeddedCoderWithWAGOPFC200\ReadWriteKbusBuffer\KbusBlocksLib.slx</t>
  </si>
  <si>
    <t xml:space="preserve">C:\tmp\obfmodels\o3544.slx</t>
  </si>
  <si>
    <t xml:space="preserve">Sun Nov 22 17:34:07 2015</t>
  </si>
  <si>
    <t xml:space="preserve">C:\work\data\SLNET\SLNET_MATLABCentral\56048\HowToUseEmbeddedCoderWithWAGOPFC200\ReadWriteKbusBuffer\ReadAnalogBlock.slx</t>
  </si>
  <si>
    <t xml:space="preserve">C:\tmp\obfmodels\o3545.slx</t>
  </si>
  <si>
    <t xml:space="preserve">Sun Nov 22 13:49:28 2015</t>
  </si>
  <si>
    <t xml:space="preserve">C:\work\data\SLNET\SLNET_MATLABCentral\56048\HowToUseEmbeddedCoderWithWAGOPFC200\ReadWriteKbusBuffer\ReadDigitalBlock.slx</t>
  </si>
  <si>
    <t xml:space="preserve">C:\tmp\obfmodels\o3546.slx</t>
  </si>
  <si>
    <t xml:space="preserve">Sun Nov 22 13:47:12 2015</t>
  </si>
  <si>
    <t xml:space="preserve">C:\work\data\SLNET\SLNET_MATLABCentral\56048\HowToUseEmbeddedCoderWithWAGOPFC200\ReadWriteKbusBuffer\ReadRawBlock.slx</t>
  </si>
  <si>
    <t xml:space="preserve">C:\tmp\obfmodels\o3547.slx</t>
  </si>
  <si>
    <t xml:space="preserve">Wed Apr 01 21:38:41 2015</t>
  </si>
  <si>
    <t xml:space="preserve">C:\work\data\SLNET\SLNET_MATLABCentral\56048\HowToUseEmbeddedCoderWithWAGOPFC200\ReadWriteKbusBuffer\ReadWriteComplexBlock.slx</t>
  </si>
  <si>
    <t xml:space="preserve">C:\tmp\obfmodels\o3548.slx</t>
  </si>
  <si>
    <t xml:space="preserve">Sun Nov 22 13:50:32 2015</t>
  </si>
  <si>
    <t xml:space="preserve">C:\work\data\SLNET\SLNET_MATLABCentral\56048\HowToUseEmbeddedCoderWithWAGOPFC200\ReadWriteKbusBuffer\WriteAnalogBlock.slx</t>
  </si>
  <si>
    <t xml:space="preserve">C:\tmp\obfmodels\o3549.slx</t>
  </si>
  <si>
    <t xml:space="preserve">Sun Nov 22 13:50:54 2015</t>
  </si>
  <si>
    <t xml:space="preserve">C:\work\data\SLNET\SLNET_MATLABCentral\56048\HowToUseEmbeddedCoderWithWAGOPFC200\ReadWriteKbusBuffer\WriteDigitalBlock.slx</t>
  </si>
  <si>
    <t xml:space="preserve">C:\tmp\obfmodels\o3550.slx</t>
  </si>
  <si>
    <t xml:space="preserve">Sun Nov 22 13:51:18 2015</t>
  </si>
  <si>
    <t xml:space="preserve">C:\work\data\SLNET\SLNET_MATLABCentral\56048\HowToUseEmbeddedCoderWithWAGOPFC200\ReadWriteKbusBuffer\WriteRawBlock.slx</t>
  </si>
  <si>
    <t xml:space="preserve">C:\tmp\obfmodels\o3551.slx</t>
  </si>
  <si>
    <t xml:space="preserve">Wed Apr 01 21:43:38 2015</t>
  </si>
  <si>
    <t xml:space="preserve">C:\work\data\SLNET\SLNET_MATLABCentral\56061\threephaseacvolim.slx</t>
  </si>
  <si>
    <t xml:space="preserve">C:\tmp\obfmodels\o3552.slx</t>
  </si>
  <si>
    <t xml:space="preserve">Sat Mar 19 08:26:03 2016</t>
  </si>
  <si>
    <t xml:space="preserve">C:\work\data\SLNET\SLNET_MATLABCentral\56355\MPU6050_acq_sf.slx</t>
  </si>
  <si>
    <t xml:space="preserve">C:\tmp\obfmodels\o3553.slx</t>
  </si>
  <si>
    <t xml:space="preserve">Thu Mar 31 16:29:01 2016</t>
  </si>
  <si>
    <t xml:space="preserve">C:\work\data\SLNET\SLNET_MATLABCentral\56358\matrice8x8_SF.slx</t>
  </si>
  <si>
    <t xml:space="preserve">C:\tmp\obfmodels\o3554.slx</t>
  </si>
  <si>
    <t xml:space="preserve">Mon Apr 04 08:44:14 2016</t>
  </si>
  <si>
    <t xml:space="preserve">C:\work\data\SLNET\SLNET_MATLABCentral\56359\BMP180_SF3.slx</t>
  </si>
  <si>
    <t xml:space="preserve">C:\tmp\obfmodels\o3555.slx</t>
  </si>
  <si>
    <t xml:space="preserve">Thu Apr 18 09:24:35 2019</t>
  </si>
  <si>
    <t xml:space="preserve">C:\work\data\SLNET\SLNET_MATLABCentral\56430\CUK_kontrol_circuit.slx</t>
  </si>
  <si>
    <t xml:space="preserve">C:\tmp\obfmodels\o3556.slx</t>
  </si>
  <si>
    <t xml:space="preserve">Thu Apr 07 20:51:45 2016</t>
  </si>
  <si>
    <t xml:space="preserve">C:\work\data\SLNET\SLNET_MATLABCentral\56431\full_bridge_bipolar_pwm_dc_dc_converter_loading_dc_motor.slx</t>
  </si>
  <si>
    <t xml:space="preserve">C:\tmp\obfmodels\o3557.slx</t>
  </si>
  <si>
    <t xml:space="preserve">Thu Apr 07 21:11:07 2016</t>
  </si>
  <si>
    <t xml:space="preserve">C:\work\data\SLNET\SLNET_MATLABCentral\56459\analisis_muelle_dispensador.slx</t>
  </si>
  <si>
    <t xml:space="preserve">C:\tmp\obfmodels\o3558.slx</t>
  </si>
  <si>
    <t xml:space="preserve">Thu Feb 11 14:34:27 2016</t>
  </si>
  <si>
    <t xml:space="preserve">C:\work\data\SLNET\SLNET_MATLABCentral\56467\FuelCell_Boost_Controlled.slx</t>
  </si>
  <si>
    <t xml:space="preserve">C:\tmp\obfmodels\o3559.slx</t>
  </si>
  <si>
    <t xml:space="preserve">Sun Apr 10 19:39:47 2016</t>
  </si>
  <si>
    <t xml:space="preserve">C:\work\data\SLNET\SLNET_MATLABCentral\56474\SINGLE_PWM.slx</t>
  </si>
  <si>
    <t xml:space="preserve">C:\tmp\obfmodels\o3560.slx</t>
  </si>
  <si>
    <t xml:space="preserve">Tue Apr 05 19:05:09 2016</t>
  </si>
  <si>
    <t xml:space="preserve">C:\work\data\SLNET\SLNET_MATLABCentral\56482\pvmmptnew.slx</t>
  </si>
  <si>
    <t xml:space="preserve">C:\tmp\obfmodels\o3561.slx</t>
  </si>
  <si>
    <t xml:space="preserve">Mon Apr 11 16:34:33 2016</t>
  </si>
  <si>
    <t xml:space="preserve">C:\work\data\SLNET\SLNET_MATLABCentral\56483\motorAFC.slx</t>
  </si>
  <si>
    <t xml:space="preserve">C:\tmp\obfmodels\o3562.slx</t>
  </si>
  <si>
    <t xml:space="preserve">Mon Apr 11 16:48:48 2016</t>
  </si>
  <si>
    <t xml:space="preserve">C:\work\data\SLNET\SLNET_MATLABCentral\56506\PureSineWaveOffGridInverterDemo.slx</t>
  </si>
  <si>
    <t xml:space="preserve">C:\tmp\obfmodels\o3563.slx</t>
  </si>
  <si>
    <t xml:space="preserve">Thu Jan 17 06:36:02 2019</t>
  </si>
  <si>
    <t xml:space="preserve">C:\work\data\SLNET\SLNET_MATLABCentral\56511\Transfer Function with Coefficients input\transfer_function_1st_order_coefficient_input\example.slx</t>
  </si>
  <si>
    <t xml:space="preserve">C:\tmp\obfmodels\o3564.slx</t>
  </si>
  <si>
    <t xml:space="preserve">Fri Apr 08 12:04:13 2016</t>
  </si>
  <si>
    <t xml:space="preserve">C:\work\data\SLNET\SLNET_MATLABCentral\56511\Transfer Function with Coefficients input\transfer_function_1st_order_coefficient_input\transfer_function_1st_order_coefficient_input.slx</t>
  </si>
  <si>
    <t xml:space="preserve">C:\tmp\obfmodels\o3565.slx</t>
  </si>
  <si>
    <t xml:space="preserve">Wed Apr 06 03:58:42 2016</t>
  </si>
  <si>
    <t xml:space="preserve">C:\work\data\SLNET\SLNET_MATLABCentral\56511\Transfer Function with Coefficients input\transfer_function_2nd_order_coefficient_input\example.slx</t>
  </si>
  <si>
    <t xml:space="preserve">C:\tmp\obfmodels\o3566.slx</t>
  </si>
  <si>
    <t xml:space="preserve">Tue Apr 12 14:23:12 2016</t>
  </si>
  <si>
    <t xml:space="preserve">C:\work\data\SLNET\SLNET_MATLABCentral\56511\Transfer Function with Coefficients input\transfer_function_2nd_order_coefficient_input\transfer_function_2nd_order_coefficient_input.slx</t>
  </si>
  <si>
    <t xml:space="preserve">C:\tmp\obfmodels\o3567.slx</t>
  </si>
  <si>
    <t xml:space="preserve">Tue Apr 12 14:25:47 2016</t>
  </si>
  <si>
    <t xml:space="preserve">C:\work\data\SLNET\SLNET_MATLABCentral\56514\Simscape_Evaluation_Kit\R2016a\mech_simple.slx</t>
  </si>
  <si>
    <t xml:space="preserve">C:\tmp\obfmodels\o3568.slx</t>
  </si>
  <si>
    <t xml:space="preserve">Tue Apr 12 18:01:05 2016</t>
  </si>
  <si>
    <t xml:space="preserve">C:\work\data\SLNET\SLNET_MATLABCentral\56545\pv_boost_ESC_mpp_Iref.slx</t>
  </si>
  <si>
    <t xml:space="preserve">C:\tmp\obfmodels\o3569.slx</t>
  </si>
  <si>
    <t xml:space="preserve">Wed Apr 13 22:51:12 2016</t>
  </si>
  <si>
    <t xml:space="preserve">C:\work\data\SLNET\SLNET_MATLABCentral\56568\vfd_pump_and_pressure_waves\pressure_wave_model.slx</t>
  </si>
  <si>
    <t xml:space="preserve">C:\tmp\obfmodels\o3570.slx</t>
  </si>
  <si>
    <t xml:space="preserve">Fri Apr 15 16:05:00 2016</t>
  </si>
  <si>
    <t xml:space="preserve">C:\work\data\SLNET\SLNET_MATLABCentral\56568\vfd_pump_and_pressure_waves\pump_freq_control_model.slx</t>
  </si>
  <si>
    <t xml:space="preserve">C:\tmp\obfmodels\o3571.slx</t>
  </si>
  <si>
    <t xml:space="preserve">Fri Apr 15 16:06:01 2016</t>
  </si>
  <si>
    <t xml:space="preserve">C:\work\data\SLNET\SLNET_MATLABCentral\56786\slDataTypePropExample4.slx</t>
  </si>
  <si>
    <t xml:space="preserve">C:\tmp\obfmodels\o3572.slx</t>
  </si>
  <si>
    <t xml:space="preserve">Wed Apr 27 04:54:27 2016</t>
  </si>
  <si>
    <t xml:space="preserve">C:\work\data\SLNET\SLNET_MATLABCentral\56786\slDataTypePropExampleMastersAgree.slx</t>
  </si>
  <si>
    <t xml:space="preserve">C:\tmp\obfmodels\o3573.slx</t>
  </si>
  <si>
    <t xml:space="preserve">Tue Apr 26 15:13:10 2016</t>
  </si>
  <si>
    <t xml:space="preserve">C:\work\data\SLNET\SLNET_MATLABCentral\56786\slDataTypePropExampleMastersDisagreeError.slx</t>
  </si>
  <si>
    <t xml:space="preserve">C:\tmp\obfmodels\o3574.slx</t>
  </si>
  <si>
    <t xml:space="preserve">Tue Apr 26 15:13:12 2016</t>
  </si>
  <si>
    <t xml:space="preserve">C:\work\data\SLNET\SLNET_MATLABCentral\56786\slDataTypePropExampleMastersSemiPassiveAgree.slx</t>
  </si>
  <si>
    <t xml:space="preserve">C:\tmp\obfmodels\o3575.slx</t>
  </si>
  <si>
    <t xml:space="preserve">Tue Apr 26 17:29:20 2016</t>
  </si>
  <si>
    <t xml:space="preserve">C:\work\data\SLNET\SLNET_MATLABCentral\56786\slDataTypePropExampleMastersSemiPassiveError.slx</t>
  </si>
  <si>
    <t xml:space="preserve">C:\tmp\obfmodels\o3576.slx</t>
  </si>
  <si>
    <t xml:space="preserve">Wed Apr 27 01:58:59 2016</t>
  </si>
  <si>
    <t xml:space="preserve">C:\work\data\SLNET\SLNET_MATLABCentral\56830\PAM_MOD_DEMOD.slx</t>
  </si>
  <si>
    <t xml:space="preserve">C:\tmp\obfmodels\o3577.slx</t>
  </si>
  <si>
    <t xml:space="preserve">Sat Apr 09 22:12:32 2016</t>
  </si>
  <si>
    <t xml:space="preserve">C:\work\data\SLNET\SLNET_MATLABCentral\56860\AGCNIT3.slx</t>
  </si>
  <si>
    <t xml:space="preserve">C:\tmp\obfmodels\o3578.slx</t>
  </si>
  <si>
    <t xml:space="preserve">Fri Dec 11 23:53:29 2015</t>
  </si>
  <si>
    <t xml:space="preserve">C:\work\data\SLNET\SLNET_MATLABCentral\56868\DPSOPMSM.slx</t>
  </si>
  <si>
    <t xml:space="preserve">C:\tmp\obfmodels\o3579.slx</t>
  </si>
  <si>
    <t xml:space="preserve">Mon May 02 15:36:34 2016</t>
  </si>
  <si>
    <t xml:space="preserve">C:\work\data\SLNET\SLNET_MATLABCentral\56914\Triac.slx</t>
  </si>
  <si>
    <t xml:space="preserve">C:\tmp\obfmodels\o3580.slx</t>
  </si>
  <si>
    <t xml:space="preserve">Wed May 04 01:30:16 2016</t>
  </si>
  <si>
    <t xml:space="preserve">C:\work\data\SLNET\SLNET_MATLABCentral\56998\doubly_fed_induction_machine.slx</t>
  </si>
  <si>
    <t xml:space="preserve">C:\tmp\obfmodels\o3581.slx</t>
  </si>
  <si>
    <t xml:space="preserve">Sun May 08 22:55:55 2016</t>
  </si>
  <si>
    <t xml:space="preserve">C:\work\data\SLNET\SLNET_MATLABCentral\57059\unit_converter.slx</t>
  </si>
  <si>
    <t xml:space="preserve">C:\tmp\obfmodels\o3582.slx</t>
  </si>
  <si>
    <t xml:space="preserve">Mon Apr 18 13:42:42 2016</t>
  </si>
  <si>
    <t xml:space="preserve">C:\work\data\SLNET\SLNET_MATLABCentral\57061\Matlab.slx</t>
  </si>
  <si>
    <t xml:space="preserve">C:\tmp\obfmodels\o3583.slx</t>
  </si>
  <si>
    <t xml:space="preserve">Wed May 11 11:36:40 2016</t>
  </si>
  <si>
    <t xml:space="preserve">C:\work\data\SLNET\SLNET_MATLABCentral\57065\PowerFactorBlock.slx</t>
  </si>
  <si>
    <t xml:space="preserve">C:\tmp\obfmodels\o3584.slx</t>
  </si>
  <si>
    <t xml:space="preserve">Wed May 11 17:46:28 2016</t>
  </si>
  <si>
    <t xml:space="preserve">C:\work\data\SLNET\SLNET_MATLABCentral\57179\SmartRobotsFileExchange\SimulinkModels\RobotControl\RobotBarebone.slx</t>
  </si>
  <si>
    <t xml:space="preserve">C:\tmp\obfmodels\o3585.slx</t>
  </si>
  <si>
    <t xml:space="preserve">Thu May 12 20:45:19 2016</t>
  </si>
  <si>
    <t xml:space="preserve">C:\work\data\SLNET\SLNET_MATLABCentral\57179\SmartRobotsFileExchange\SimulinkModels\RobotControl\RobotWithLogic.slx</t>
  </si>
  <si>
    <t xml:space="preserve">C:\tmp\obfmodels\o3586.slx</t>
  </si>
  <si>
    <t xml:space="preserve">Tue May 17 22:09:29 2016</t>
  </si>
  <si>
    <t xml:space="preserve">C:\work\data\SLNET\SLNET_MATLABCentral\57179\SmartRobotsFileExchange\SimulinkModels\Simulation\KinematicSimulation.slx</t>
  </si>
  <si>
    <t xml:space="preserve">C:\tmp\obfmodels\o3587.slx</t>
  </si>
  <si>
    <t xml:space="preserve">Thu May 12 20:44:40 2016</t>
  </si>
  <si>
    <t xml:space="preserve">C:\work\data\SLNET\SLNET_MATLABCentral\57179\SmartRobotsFileExchange\SimulinkModels\Simulation\VehicleSimWithLogic.slx</t>
  </si>
  <si>
    <t xml:space="preserve">C:\tmp\obfmodels\o3588.slx</t>
  </si>
  <si>
    <t xml:space="preserve">Tue May 17 22:10:03 2016</t>
  </si>
  <si>
    <t xml:space="preserve">C:\work\data\SLNET\SLNET_MATLABCentral\57190\Simscape_Multibody_Evaluation_Kit\R2016a\Damped_Pendulum.slx</t>
  </si>
  <si>
    <t xml:space="preserve">C:\tmp\obfmodels\o3589.slx</t>
  </si>
  <si>
    <t xml:space="preserve">Fri May 13 17:48:20 2016</t>
  </si>
  <si>
    <t xml:space="preserve">C:\work\data\SLNET\SLNET_MATLABCentral\57190\Simscape_Multibody_Evaluation_Kit\R2016a\Damped_and_Driven_Pendulum.slx</t>
  </si>
  <si>
    <t xml:space="preserve">C:\tmp\obfmodels\o3590.slx</t>
  </si>
  <si>
    <t xml:space="preserve">Fri May 13 18:04:32 2016</t>
  </si>
  <si>
    <t xml:space="preserve">C:\work\data\SLNET\SLNET_MATLABCentral\57190\Simscape_Multibody_Evaluation_Kit\R2016a\Parts_Lib.slx</t>
  </si>
  <si>
    <t xml:space="preserve">C:\tmp\obfmodels\o3591.slx</t>
  </si>
  <si>
    <t xml:space="preserve">Tue May 03 14:21:02 2016</t>
  </si>
  <si>
    <t xml:space="preserve">C:\work\data\SLNET\SLNET_MATLABCentral\57190\Simscape_Multibody_Evaluation_Kit\R2016a\Undamped_Pendulum.slx</t>
  </si>
  <si>
    <t xml:space="preserve">C:\tmp\obfmodels\o3592.slx</t>
  </si>
  <si>
    <t xml:space="preserve">Fri May 13 17:57:28 2016</t>
  </si>
  <si>
    <t xml:space="preserve">C:\work\data\SLNET\SLNET_MATLABCentral\57191\Simscape_Driveline_Evaluation_Kit\R2016a\vehicle_simple.slx</t>
  </si>
  <si>
    <t xml:space="preserve">C:\tmp\obfmodels\o3593.slx</t>
  </si>
  <si>
    <t xml:space="preserve">Wed May 18 12:09:45 2016</t>
  </si>
  <si>
    <t xml:space="preserve">C:\work\data\SLNET\SLNET_MATLABCentral\57193\Simscape_Electronics_Evaluation_Kit\R2016a\dcmotor_simple.slx</t>
  </si>
  <si>
    <t xml:space="preserve">C:\tmp\obfmodels\o3594.slx</t>
  </si>
  <si>
    <t xml:space="preserve">Wed May 18 14:29:25 2016</t>
  </si>
  <si>
    <t xml:space="preserve">C:\work\data\SLNET\SLNET_MATLABCentral\57245\pvpanel.slx</t>
  </si>
  <si>
    <t xml:space="preserve">C:\work\data\SLNET\SLNET_MATLABCentral\57277\controlador_pendulo.slx</t>
  </si>
  <si>
    <t xml:space="preserve">C:\tmp\obfmodels\o3596.slx</t>
  </si>
  <si>
    <t xml:space="preserve">Thu Aug 06 00:26:43 2015</t>
  </si>
  <si>
    <t xml:space="preserve">C:\work\data\SLNET\SLNET_MATLABCentral\57293\Zip\CapasitorClamped_3level.slx</t>
  </si>
  <si>
    <t xml:space="preserve">C:\tmp\obfmodels\o3597.slx</t>
  </si>
  <si>
    <t xml:space="preserve">Mon May 23 17:05:25 2016</t>
  </si>
  <si>
    <t xml:space="preserve">C:\work\data\SLNET\SLNET_MATLABCentral\57293\Zip\Hybrid_3level.slx</t>
  </si>
  <si>
    <t xml:space="preserve">C:\tmp\obfmodels\o3598.slx</t>
  </si>
  <si>
    <t xml:space="preserve">Mon May 23 17:24:30 2016</t>
  </si>
  <si>
    <t xml:space="preserve">C:\work\data\SLNET\SLNET_MATLABCentral\57293\Zip\NPC_3level.slx</t>
  </si>
  <si>
    <t xml:space="preserve">C:\tmp\obfmodels\o3599.slx</t>
  </si>
  <si>
    <t xml:space="preserve">Mon May 23 17:13:06 2016</t>
  </si>
  <si>
    <t xml:space="preserve">C:\work\data\SLNET\SLNET_MATLABCentral\57293\Zip\QZS_3level.slx</t>
  </si>
  <si>
    <t xml:space="preserve">C:\tmp\obfmodels\o3600.slx</t>
  </si>
  <si>
    <t xml:space="preserve">Mon May 23 17:18:04 2016</t>
  </si>
  <si>
    <t xml:space="preserve">C:\work\data\SLNET\SLNET_MATLABCentral\57293\Zip\ZSslx.slx</t>
  </si>
  <si>
    <t xml:space="preserve">C:\tmp\obfmodels\o3601.slx</t>
  </si>
  <si>
    <t xml:space="preserve">Mon May 23 17:21:22 2016</t>
  </si>
  <si>
    <t xml:space="preserve">C:\work\data\SLNET\SLNET_MATLABCentral\57293\Zip\cascade_3level.slx</t>
  </si>
  <si>
    <t xml:space="preserve">C:\tmp\obfmodels\o3602.slx</t>
  </si>
  <si>
    <t xml:space="preserve">Mon May 23 17:08:03 2016</t>
  </si>
  <si>
    <t xml:space="preserve">C:\work\data\SLNET\SLNET_MATLABCentral\57319\dc_drive.slx</t>
  </si>
  <si>
    <t xml:space="preserve">C:\tmp\obfmodels\o3603.slx</t>
  </si>
  <si>
    <t xml:space="preserve">Tue May 24 17:23:24 2016</t>
  </si>
  <si>
    <t xml:space="preserve">C:\work\data\SLNET\SLNET_MATLABCentral\57343\Simscape_Power_Systems_Evaluation_Kit\R2016a\ASM_PWM_Control.slx</t>
  </si>
  <si>
    <t xml:space="preserve">C:\tmp\obfmodels\o3604.slx</t>
  </si>
  <si>
    <t xml:space="preserve">Wed May 25 10:26:17 2016</t>
  </si>
  <si>
    <t xml:space="preserve">C:\work\data\SLNET\SLNET_MATLABCentral\57350\Simscape_Fluids_Evaluation_Kit\R2016a\hydraulic_circuit_simple.slx</t>
  </si>
  <si>
    <t xml:space="preserve">C:\tmp\obfmodels\o3605.slx</t>
  </si>
  <si>
    <t xml:space="preserve">Thu May 26 12:55:51 2016</t>
  </si>
  <si>
    <t xml:space="preserve">C:\work\data\SLNET\SLNET_MATLABCentral\57351\run_me_DRFOC_for_EKF_end_ELO.slx</t>
  </si>
  <si>
    <t xml:space="preserve">C:\tmp\obfmodels\o3606.slx</t>
  </si>
  <si>
    <t xml:space="preserve">Thu May 26 15:06:18 2016</t>
  </si>
  <si>
    <t xml:space="preserve">C:\work\data\SLNET\SLNET_MATLABCentral\57358\Multivar 2\Systemexplore\fsimulink\controlmod\pidcs_model.slx</t>
  </si>
  <si>
    <t xml:space="preserve">C:\tmp\obfmodels\o3607_obf.slx</t>
  </si>
  <si>
    <t xml:space="preserve">Mon Dec 23 05:15:58 2013</t>
  </si>
  <si>
    <t xml:space="preserve">C:\work\data\SLNET\SLNET_MATLABCentral\57358\Multivar 2\Systemexplore\fsimulink\controlmod\sfbc_e_model.slx</t>
  </si>
  <si>
    <t xml:space="preserve">C:\tmp\obfmodels\o3608.slx</t>
  </si>
  <si>
    <t xml:space="preserve">Thu Aug 21 17:59:36 2014</t>
  </si>
  <si>
    <t xml:space="preserve">C:\work\data\SLNET\SLNET_MATLABCentral\57358\Multivar 2\Systemexplore\fsimulink\controlmod\sfbc_ne_model.slx</t>
  </si>
  <si>
    <t xml:space="preserve">C:\tmp\obfmodels\o3609.slx</t>
  </si>
  <si>
    <t xml:space="preserve">Mon Dec 30 01:05:02 2013</t>
  </si>
  <si>
    <t xml:space="preserve">C:\work\data\SLNET\SLNET_MATLABCentral\57358\Multivar 2\Systemexplore\fsimulink\decopmod\sfbd_e_model.slx</t>
  </si>
  <si>
    <t xml:space="preserve">C:\tmp\obfmodels\o3610.slx</t>
  </si>
  <si>
    <t xml:space="preserve">Thu Aug 21 18:01:26 2014</t>
  </si>
  <si>
    <t xml:space="preserve">C:\work\data\SLNET\SLNET_MATLABCentral\57358\Multivar 2\Systemexplore\fsimulink\decopmod\sfbd_ne_model.slx</t>
  </si>
  <si>
    <t xml:space="preserve">C:\tmp\obfmodels\o3611.slx</t>
  </si>
  <si>
    <t xml:space="preserve">Mon Dec 23 03:39:23 2013</t>
  </si>
  <si>
    <t xml:space="preserve">C:\work\data\SLNET\SLNET_MATLABCentral\57358\Multivar 2\Systemexplore\fsimulink\decopmod\svdd_model.slx</t>
  </si>
  <si>
    <t xml:space="preserve">C:\tmp\obfmodels\o3612_obf.slx</t>
  </si>
  <si>
    <t xml:space="preserve">Mon Dec 23 03:14:50 2013</t>
  </si>
  <si>
    <t xml:space="preserve">C:\work\data\SLNET\SLNET_MATLABCentral\57358\Multivar 2\Systemexplore\fsimulink\sysmod\ltimod_ns.slx</t>
  </si>
  <si>
    <t xml:space="preserve">C:\tmp\obfmodels\o3613_obf.slx</t>
  </si>
  <si>
    <t xml:space="preserve">Mon Dec 23 03:20:16 2013</t>
  </si>
  <si>
    <t xml:space="preserve">AllZeros</t>
  </si>
  <si>
    <t xml:space="preserve">C:\work\data\SLNET\SLNET_MATLABCentral\57358\Multivar 2\Systemexplore\fsimulink\sysmod\ltimod_s.slx</t>
  </si>
  <si>
    <t xml:space="preserve">C:\tmp\obfmodels\o3614_obf.slx</t>
  </si>
  <si>
    <t xml:space="preserve">Wed Aug 20 21:20:32 2014</t>
  </si>
  <si>
    <t xml:space="preserve">C:\work\data\SLNET\SLNET_MATLABCentral\57423\mecanismo_con_resorte.slx</t>
  </si>
  <si>
    <t xml:space="preserve">C:\tmp\obfmodels\o3615.slx</t>
  </si>
  <si>
    <t xml:space="preserve">Mon May 23 12:48:49 2016</t>
  </si>
  <si>
    <t xml:space="preserve">C:\work\data\SLNET\SLNET_MATLABCentral\57441\DFIG_Basics.slx</t>
  </si>
  <si>
    <t xml:space="preserve">C:\tmp\obfmodels\o3616.slx</t>
  </si>
  <si>
    <t xml:space="preserve">Tue May 31 13:43:56 2016</t>
  </si>
  <si>
    <t xml:space="preserve">C:\work\data\SLNET\SLNET_MATLABCentral\57521\ACTimeOvercurrentRelayBlock.slx</t>
  </si>
  <si>
    <t xml:space="preserve">C:\tmp\obfmodels\o3617.slx</t>
  </si>
  <si>
    <t xml:space="preserve">Sun Jun 05 17:11:03 2016</t>
  </si>
  <si>
    <t xml:space="preserve">C:\work\data\SLNET\SLNET_MATLABCentral\57547\scale.slx</t>
  </si>
  <si>
    <t xml:space="preserve">C:\tmp\obfmodels\o3618.slx</t>
  </si>
  <si>
    <t xml:space="preserve">Tue Jun 07 15:15:15 2016</t>
  </si>
  <si>
    <t xml:space="preserve">C:\work\data\SLNET\SLNET_MATLABCentral\57561\fivelevel_1pnew.slx</t>
  </si>
  <si>
    <t xml:space="preserve">C:\tmp\obfmodels\o3619.slx</t>
  </si>
  <si>
    <t xml:space="preserve">Wed Jun 08 13:14:23 2016</t>
  </si>
  <si>
    <t xml:space="preserve">C:\work\data\SLNET\SLNET_MATLABCentral\57581\AC_MotorSpeedMonitor.slx</t>
  </si>
  <si>
    <t xml:space="preserve">C:\tmp\obfmodels\o3620.slx</t>
  </si>
  <si>
    <t xml:space="preserve">Thu Jun 09 03:29:03 2016</t>
  </si>
  <si>
    <t xml:space="preserve">C:\work\data\SLNET\SLNET_MATLABCentral\57616\AliveAndWell.slx</t>
  </si>
  <si>
    <t xml:space="preserve">C:\tmp\obfmodels\o3621.slx</t>
  </si>
  <si>
    <t xml:space="preserve">Sat Jun 11 03:23:57 2016</t>
  </si>
  <si>
    <t xml:space="preserve">C:\work\data\SLNET\SLNET_MATLABCentral\57633\CONTROLADOR PID\pid .circuitos\pid digital\controladorpid.slx</t>
  </si>
  <si>
    <t xml:space="preserve">C:\tmp\obfmodels\o3622.slx</t>
  </si>
  <si>
    <t xml:space="preserve">Thu Jun 09 04:22:10 2016</t>
  </si>
  <si>
    <t xml:space="preserve">C:\work\data\SLNET\SLNET_MATLABCentral\57633\CONTROLADOR PID\pid .circuitos\pid digital\lectura sensor.slx</t>
  </si>
  <si>
    <t xml:space="preserve">C:\work\data\SLNET\SLNET_MATLABCentral\57633\CONTROLADOR PID\pid .circuitos\pid digital\prueba pid teorica.slx</t>
  </si>
  <si>
    <t xml:space="preserve">C:\work\data\SLNET\SLNET_MATLABCentral\57662\Lab4_P.slx</t>
  </si>
  <si>
    <t xml:space="preserve">C:\tmp\obfmodels\o3625.slx</t>
  </si>
  <si>
    <t xml:space="preserve">Thu Jun 11 15:50:30 2015</t>
  </si>
  <si>
    <t xml:space="preserve">C:\work\data\SLNET\SLNET_MATLABCentral\57662\Lab4_Ps.slx</t>
  </si>
  <si>
    <t xml:space="preserve">C:\tmp\obfmodels\o3626.slx</t>
  </si>
  <si>
    <t xml:space="preserve">Mon Oct 26 22:20:18 2015</t>
  </si>
  <si>
    <t xml:space="preserve">C:\work\data\SLNET\SLNET_MATLABCentral\57718\narmamaglev.slx</t>
  </si>
  <si>
    <t xml:space="preserve">C:\tmp\obfmodels\o3627.slx</t>
  </si>
  <si>
    <t xml:space="preserve">Fri Jun 17 11:13:08 2016</t>
  </si>
  <si>
    <t xml:space="preserve">C:\work\data\SLNET\SLNET_MATLABCentral\57719\predcstr.slx</t>
  </si>
  <si>
    <t xml:space="preserve">C:\tmp\obfmodels\o3628.slx</t>
  </si>
  <si>
    <t xml:space="preserve">Fri Jun 17 11:09:08 2016</t>
  </si>
  <si>
    <t xml:space="preserve">C:\work\data\SLNET\SLNET_MATLABCentral\57745\controlEstadoSISOpid.slx</t>
  </si>
  <si>
    <t xml:space="preserve">C:\tmp\obfmodels\o3629.slx</t>
  </si>
  <si>
    <t xml:space="preserve">Tue Jun 14 00:42:33 2016</t>
  </si>
  <si>
    <t xml:space="preserve">C:\work\data\SLNET\SLNET_MATLABCentral\57885\sine.slx</t>
  </si>
  <si>
    <t xml:space="preserve">C:\tmp\obfmodels\o3630.slx</t>
  </si>
  <si>
    <t xml:space="preserve">Tue Jun 28 14:02:04 2016</t>
  </si>
  <si>
    <t xml:space="preserve">C:\work\data\SLNET\SLNET_MATLABCentral\57892\output_feedback_control_simple_boost.slx</t>
  </si>
  <si>
    <t xml:space="preserve">C:\tmp\obfmodels\o3631.slx</t>
  </si>
  <si>
    <t xml:space="preserve">Tue Jun 28 14:32:37 2016</t>
  </si>
  <si>
    <t xml:space="preserve">C:\work\data\SLNET\SLNET_MATLABCentral\57893\Cuk_dc_dc_converter_two_loop_PI_control.slx</t>
  </si>
  <si>
    <t xml:space="preserve">C:\tmp\obfmodels\o3632.slx</t>
  </si>
  <si>
    <t xml:space="preserve">Tue Jun 28 14:57:42 2016</t>
  </si>
  <si>
    <t xml:space="preserve">C:\work\data\SLNET\SLNET_MATLABCentral\57934\HWR.slx</t>
  </si>
  <si>
    <t xml:space="preserve">C:\tmp\obfmodels\o3633.slx</t>
  </si>
  <si>
    <t xml:space="preserve">Mon Jun 27 03:10:15 2016</t>
  </si>
  <si>
    <t xml:space="preserve">C:\work\data\SLNET\SLNET_MATLABCentral\57950\Lab5.slx</t>
  </si>
  <si>
    <t xml:space="preserve">C:\tmp\obfmodels\o3634.slx</t>
  </si>
  <si>
    <t xml:space="preserve">Thu Jun 16 13:00:43 2016</t>
  </si>
  <si>
    <t xml:space="preserve">C:\work\data\SLNET\SLNET_MATLABCentral\58041\vahan_16.slx</t>
  </si>
  <si>
    <t xml:space="preserve">C:\tmp\obfmodels\o3635.slx</t>
  </si>
  <si>
    <t xml:space="preserve">Thu Jun 09 14:48:53 2016</t>
  </si>
  <si>
    <t xml:space="preserve">C:\work\data\SLNET\SLNET_MATLABCentral\58126\PID controller\PID_Controller.slx</t>
  </si>
  <si>
    <t xml:space="preserve">C:\tmp\obfmodels\o3636.slx</t>
  </si>
  <si>
    <t xml:space="preserve">Fri Apr 29 15:49:25 2016</t>
  </si>
  <si>
    <t xml:space="preserve">C:\work\data\SLNET\SLNET_MATLABCentral\58126\PID controller\PID_Example.slx</t>
  </si>
  <si>
    <t xml:space="preserve">C:\tmp\obfmodels\o3637.slx</t>
  </si>
  <si>
    <t xml:space="preserve">Fri Apr 29 15:46:54 2016</t>
  </si>
  <si>
    <t xml:space="preserve">C:\work\data\SLNET\SLNET_MATLABCentral\58142\FuzzyPVFC.slx</t>
  </si>
  <si>
    <t xml:space="preserve">C:\tmp\obfmodels\o3638.slx</t>
  </si>
  <si>
    <t xml:space="preserve">Sat Jul 09 14:08:47 2016</t>
  </si>
  <si>
    <t xml:space="preserve">C:\work\data\SLNET\SLNET_MATLABCentral\58150\First Order System Adjustment (MIT Rule)\FirstOrderSystemAdjustment.slx</t>
  </si>
  <si>
    <t xml:space="preserve">C:\tmp\obfmodels\o3639.slx</t>
  </si>
  <si>
    <t xml:space="preserve">Sun Jul 10 12:23:34 2016</t>
  </si>
  <si>
    <t xml:space="preserve">C:\work\data\SLNET\SLNET_MATLABCentral\58151\gain adiustment (MIT Rule)\GainAdjustment.slx</t>
  </si>
  <si>
    <t xml:space="preserve">C:\tmp\obfmodels\o3640.slx</t>
  </si>
  <si>
    <t xml:space="preserve">Fri Mar 25 12:50:01 2016</t>
  </si>
  <si>
    <t xml:space="preserve">C:\work\data\SLNET\SLNET_MATLABCentral\58157\Non-linear valve Gain Scheduling\Non linear Valve With GS\NonlinearValveWithGS.slx</t>
  </si>
  <si>
    <t xml:space="preserve">C:\tmp\obfmodels\o3641.slx</t>
  </si>
  <si>
    <t xml:space="preserve">Sun Jul 10 13:57:52 2016</t>
  </si>
  <si>
    <t xml:space="preserve">C:\work\data\SLNET\SLNET_MATLABCentral\58157\Non-linear valve Gain Scheduling\Non linear Valve With GS 1\NonlinearValveWithGainChange.slx</t>
  </si>
  <si>
    <t xml:space="preserve">C:\tmp\obfmodels\o3642.slx</t>
  </si>
  <si>
    <t xml:space="preserve">Sun Jul 10 13:59:06 2016</t>
  </si>
  <si>
    <t xml:space="preserve">C:\work\data\SLNET\SLNET_MATLABCentral\58157\Non-linear valve Gain Scheduling\Non linear Valve With GS 2\NonlinearValveWithContollerParameterChange.slx</t>
  </si>
  <si>
    <t xml:space="preserve">C:\tmp\obfmodels\o3643.slx</t>
  </si>
  <si>
    <t xml:space="preserve">Sun Jul 10 14:00:19 2016</t>
  </si>
  <si>
    <t xml:space="preserve">C:\work\data\SLNET\SLNET_MATLABCentral\58157\Non-linear valve Gain Scheduling\Non linear Valve Without GS\NonlinearValveWithoutGS.slx</t>
  </si>
  <si>
    <t xml:space="preserve">C:\tmp\obfmodels\o3644.slx</t>
  </si>
  <si>
    <t xml:space="preserve">Sun May 22 18:00:29 2016</t>
  </si>
  <si>
    <t xml:space="preserve">C:\work\data\SLNET\SLNET_MATLABCentral\58158\Tank system Gain Scheduling\Tank System\Tank_System.slx</t>
  </si>
  <si>
    <t xml:space="preserve">C:\tmp\obfmodels\o3645.slx</t>
  </si>
  <si>
    <t xml:space="preserve">Mon May 23 02:18:38 2016</t>
  </si>
  <si>
    <t xml:space="preserve">C:\work\data\SLNET\SLNET_MATLABCentral\58202\dfigdiscrete.slx</t>
  </si>
  <si>
    <t xml:space="preserve">C:\tmp\obfmodels\o3646.slx</t>
  </si>
  <si>
    <t xml:space="preserve">Sun Jul 03 19:00:41 2016</t>
  </si>
  <si>
    <t xml:space="preserve">C:\work\data\SLNET\SLNET_MATLABCentral\58221\MPU9150_Data_R2015a.slx</t>
  </si>
  <si>
    <t xml:space="preserve">C:\tmp\obfmodels\o3647.slx</t>
  </si>
  <si>
    <t xml:space="preserve">Thu Jul 14 06:33:27 2016</t>
  </si>
  <si>
    <t xml:space="preserve">C:\work\data\SLNET\SLNET_MATLABCentral\58231\Lego_bike.slx</t>
  </si>
  <si>
    <t xml:space="preserve">C:\tmp\obfmodels\o3648.slx</t>
  </si>
  <si>
    <t xml:space="preserve">Wed Jul 13 11:09:17 2016</t>
  </si>
  <si>
    <t xml:space="preserve">C:\work\data\SLNET\SLNET_MATLABCentral\58231\Lego_bike_simulation.slx</t>
  </si>
  <si>
    <t xml:space="preserve">C:\tmp\obfmodels\o3649.slx</t>
  </si>
  <si>
    <t xml:space="preserve">Thu Jul 14 00:18:13 2016</t>
  </si>
  <si>
    <t xml:space="preserve">C:\work\data\SLNET\SLNET_MATLABCentral\58254\tr1.slx</t>
  </si>
  <si>
    <t xml:space="preserve">C:\tmp\obfmodels\o3650.slx</t>
  </si>
  <si>
    <t xml:space="preserve">Thu Jul 14 10:29:47 2016</t>
  </si>
  <si>
    <t xml:space="preserve">C:\work\data\SLNET\SLNET_MATLABCentral\58272\ComplexPowerBlock.slx</t>
  </si>
  <si>
    <t xml:space="preserve">C:\tmp\obfmodels\o3651.slx</t>
  </si>
  <si>
    <t xml:space="preserve">Sun Jul 17 15:53:26 2016</t>
  </si>
  <si>
    <t xml:space="preserve">C:\work\data\SLNET\SLNET_MATLABCentral\58282\hysteresis_based_sliding_mode_control_hybrid_boost_converter.slx</t>
  </si>
  <si>
    <t xml:space="preserve">C:\tmp\obfmodels\o3652.slx</t>
  </si>
  <si>
    <t xml:space="preserve">Tue Jun 28 15:07:24 2016</t>
  </si>
  <si>
    <t xml:space="preserve">C:\work\data\SLNET\SLNET_MATLABCentral\58318\TwoTier_Mobile_Robot_Control_System\HighLevel_RaspberryPi.slx</t>
  </si>
  <si>
    <t xml:space="preserve">C:\tmp\obfmodels\o3653.slx</t>
  </si>
  <si>
    <t xml:space="preserve">Thu Jul 21 11:07:03 2016</t>
  </si>
  <si>
    <t xml:space="preserve">C:\work\data\SLNET\SLNET_MATLABCentral\58318\TwoTier_Mobile_Robot_Control_System\LowLevel_Arduino.slx</t>
  </si>
  <si>
    <t xml:space="preserve">C:\tmp\obfmodels\o3654.slx</t>
  </si>
  <si>
    <t xml:space="preserve">Thu Jul 21 11:05:45 2016</t>
  </si>
  <si>
    <t xml:space="preserve">C:\work\data\SLNET\SLNET_MATLABCentral\58355\Exploration Robot Based on SLAM\3D Plataforma Robotica\MobileRobotControl.slx</t>
  </si>
  <si>
    <t xml:space="preserve">C:\tmp\obfmodels\o3655.slx</t>
  </si>
  <si>
    <t xml:space="preserve">Fri Oct 02 12:56:36 2015</t>
  </si>
  <si>
    <t xml:space="preserve">C:\work\data\SLNET\SLNET_MATLABCentral\58355\Exploration Robot Based on SLAM\Guide\Plataforma Robtica Basada en SLAM\untitled.slx</t>
  </si>
  <si>
    <t xml:space="preserve">C:\tmp\obfmodels\o3656.slx</t>
  </si>
  <si>
    <t xml:space="preserve">Tue May 24 23:30:24 2016</t>
  </si>
  <si>
    <t xml:space="preserve">C:\work\data\SLNET\SLNET_MATLABCentral\58375\Ball and Beam\fuzzymodel3.slx</t>
  </si>
  <si>
    <t xml:space="preserve">C:\tmp\obfmodels\o3657.slx</t>
  </si>
  <si>
    <t xml:space="preserve">Tue Apr 05 01:11:53 2016</t>
  </si>
  <si>
    <t xml:space="preserve">C:\work\data\SLNET\SLNET_MATLABCentral\58376\HandsOnSEA-MatLab&amp;Simulink\HandsOn_SEA_Mass_Spring_Damper.slx</t>
  </si>
  <si>
    <t xml:space="preserve">C:\tmp\obfmodels\o3658.slx</t>
  </si>
  <si>
    <t xml:space="preserve">Mon Jul 25 16:53:56 2016</t>
  </si>
  <si>
    <t xml:space="preserve">C:\work\data\SLNET\SLNET_MATLABCentral\58376\HandsOnSEA-MatLab&amp;Simulink\HandsOn_SEA_Virtualwall.slx</t>
  </si>
  <si>
    <t xml:space="preserve">C:\tmp\obfmodels\o3659.slx</t>
  </si>
  <si>
    <t xml:space="preserve">Mon Jul 25 17:39:21 2016</t>
  </si>
  <si>
    <t xml:space="preserve">C:\work\data\SLNET\SLNET_MATLABCentral\58376\HandsOnSEA-MatLab&amp;Simulink\Host_msd.slx</t>
  </si>
  <si>
    <t xml:space="preserve">C:\tmp\obfmodels\o3660.slx</t>
  </si>
  <si>
    <t xml:space="preserve">Mon Jul 25 17:01:23 2016</t>
  </si>
  <si>
    <t xml:space="preserve">C:\work\data\SLNET\SLNET_MATLABCentral\58376\HandsOnSEA-MatLab&amp;Simulink\Host_wall.slx</t>
  </si>
  <si>
    <t xml:space="preserve">C:\tmp\obfmodels\o3661.slx</t>
  </si>
  <si>
    <t xml:space="preserve">Mon Jul 25 17:54:20 2016</t>
  </si>
  <si>
    <t xml:space="preserve">C:\work\data\SLNET\SLNET_MATLABCentral\58427\Fan_Blower_Demo\LevitatingPingPongBallDemo.slx</t>
  </si>
  <si>
    <t xml:space="preserve">C:\tmp\obfmodels\o3662.slx</t>
  </si>
  <si>
    <t xml:space="preserve">Tue Jul 26 17:13:57 2016</t>
  </si>
  <si>
    <t xml:space="preserve">C:\work\data\SLNET\SLNET_MATLABCentral\58428\Visual_Theremin_Demo\VisualTheremin.slx</t>
  </si>
  <si>
    <t xml:space="preserve">C:\tmp\obfmodels\o3663.slx</t>
  </si>
  <si>
    <t xml:space="preserve">Tue Jul 26 17:15:29 2016</t>
  </si>
  <si>
    <t xml:space="preserve">C:\work\data\SLNET\SLNET_MATLABCentral\58439\Gear_Defect_Detector_Demo\GearDefectDetector.slx</t>
  </si>
  <si>
    <t xml:space="preserve">C:\tmp\obfmodels\o3664.slx</t>
  </si>
  <si>
    <t xml:space="preserve">Wed Jul 27 16:22:06 2016</t>
  </si>
  <si>
    <t xml:space="preserve">C:\work\data\SLNET\SLNET_MATLABCentral\58440\Oscillating_Fan_Demo\Oscillating_Fan_Demo.slx</t>
  </si>
  <si>
    <t xml:space="preserve">C:\tmp\obfmodels\o3665.slx</t>
  </si>
  <si>
    <t xml:space="preserve">Tue Jul 26 17:12:56 2016</t>
  </si>
  <si>
    <t xml:space="preserve">C:\work\data\SLNET\SLNET_MATLABCentral\58498\Real_time_tunable_filters.slx</t>
  </si>
  <si>
    <t xml:space="preserve">C:\tmp\obfmodels\o3666.slx</t>
  </si>
  <si>
    <t xml:space="preserve">Tue Aug 02 14:56:35 2016</t>
  </si>
  <si>
    <t xml:space="preserve">C:\work\data\SLNET\SLNET_MATLABCentral\58566\Trans_Test.slx</t>
  </si>
  <si>
    <t xml:space="preserve">C:\tmp\obfmodels\o3667.slx</t>
  </si>
  <si>
    <t xml:space="preserve">Thu Jun 16 18:20:08 2016</t>
  </si>
  <si>
    <t xml:space="preserve">C:\work\data\SLNET\SLNET_MATLABCentral\58580\PVFiTNetModel.slx</t>
  </si>
  <si>
    <t xml:space="preserve">C:\tmp\obfmodels\o3668.slx</t>
  </si>
  <si>
    <t xml:space="preserve">Sun Aug 07 12:51:09 2016</t>
  </si>
  <si>
    <t xml:space="preserve">C:\work\data\SLNET\SLNET_MATLABCentral\58581\Trans_Test_recent.slx</t>
  </si>
  <si>
    <t xml:space="preserve">C:\tmp\obfmodels\o3669.slx</t>
  </si>
  <si>
    <t xml:space="preserve">Tue Aug 02 13:53:02 2016</t>
  </si>
  <si>
    <t xml:space="preserve">C:\work\data\SLNET\SLNET_MATLABCentral\58591\PDA controller\PDA_Controller.slx</t>
  </si>
  <si>
    <t xml:space="preserve">C:\tmp\obfmodels\o3670.slx</t>
  </si>
  <si>
    <t xml:space="preserve">Mon Aug 08 00:05:56 2016</t>
  </si>
  <si>
    <t xml:space="preserve">C:\work\data\SLNET\SLNET_MATLABCentral\58591\PDA controller\PDA_Example.slx</t>
  </si>
  <si>
    <t xml:space="preserve">C:\tmp\obfmodels\o3671.slx</t>
  </si>
  <si>
    <t xml:space="preserve">Mon Aug 08 00:05:48 2016</t>
  </si>
  <si>
    <t xml:space="preserve">C:\work\data\SLNET\SLNET_MATLABCentral\58592\PIDA controller\PIDA_Controller.slx</t>
  </si>
  <si>
    <t xml:space="preserve">C:\tmp\obfmodels\o3672.slx</t>
  </si>
  <si>
    <t xml:space="preserve">Mon Aug 08 00:02:08 2016</t>
  </si>
  <si>
    <t xml:space="preserve">C:\work\data\SLNET\SLNET_MATLABCentral\58592\PIDA controller\PIDA_Example.slx</t>
  </si>
  <si>
    <t xml:space="preserve">C:\tmp\obfmodels\o3673.slx</t>
  </si>
  <si>
    <t xml:space="preserve">Mon Aug 08 00:03:08 2016</t>
  </si>
  <si>
    <t xml:space="preserve">C:\work\data\SLNET\SLNET_MATLABCentral\58604\4 - Nonlinear transformations\Linear controller\NonlinearTransformationsLinearController.slx</t>
  </si>
  <si>
    <t xml:space="preserve">C:\tmp\obfmodels\o3674.slx</t>
  </si>
  <si>
    <t xml:space="preserve">Tue Aug 02 18:30:02 2016</t>
  </si>
  <si>
    <t xml:space="preserve">C:\work\data\SLNET\SLNET_MATLABCentral\58604\4 - Nonlinear transformations\Nonlinear controller\NonlinearTransformationsNonlinearController.slx</t>
  </si>
  <si>
    <t xml:space="preserve">C:\tmp\obfmodels\o3675.slx</t>
  </si>
  <si>
    <t xml:space="preserve">Tue Aug 02 18:37:50 2016</t>
  </si>
  <si>
    <t xml:space="preserve">C:\work\data\SLNET\SLNET_MATLABCentral\58798\PWM_Sawtooth.slx</t>
  </si>
  <si>
    <t xml:space="preserve">C:\tmp\obfmodels\o3676.slx</t>
  </si>
  <si>
    <t xml:space="preserve">Sun Aug 21 15:21:01 2016</t>
  </si>
  <si>
    <t xml:space="preserve">C:\work\data\SLNET\SLNET_MATLABCentral\58823\motor_withoutsnubber.slx</t>
  </si>
  <si>
    <t xml:space="preserve">C:\tmp\obfmodels\o3677.slx</t>
  </si>
  <si>
    <t xml:space="preserve">Thu Oct 15 11:47:47 2015</t>
  </si>
  <si>
    <t xml:space="preserve">C:\work\data\SLNET\SLNET_MATLABCentral\58849\CACF_VSI_with_load_PLECS.slx</t>
  </si>
  <si>
    <t xml:space="preserve">C:\work\data\SLNET\SLNET_MATLABCentral\58941\Examples\complex_multiply_example.slx</t>
  </si>
  <si>
    <t xml:space="preserve">C:\tmp\obfmodels\o3679.slx</t>
  </si>
  <si>
    <t xml:space="preserve">Thu Jan 10 21:20:20 2019</t>
  </si>
  <si>
    <t xml:space="preserve">C:\work\data\SLNET\SLNET_MATLABCentral\58941\Examples\downsample_upsample_example.slx</t>
  </si>
  <si>
    <t xml:space="preserve">C:\tmp\obfmodels\o3680.slx</t>
  </si>
  <si>
    <t xml:space="preserve">Tue Jan 30 19:15:50 2018</t>
  </si>
  <si>
    <t xml:space="preserve">C:\work\data\SLNET\SLNET_MATLABCentral\58941\Examples\enabled_subsystem_example.slx</t>
  </si>
  <si>
    <t xml:space="preserve">C:\tmp\obfmodels\o3681.slx</t>
  </si>
  <si>
    <t xml:space="preserve">Tue Jan 30 19:16:02 2018</t>
  </si>
  <si>
    <t xml:space="preserve">C:\work\data\SLNET\SLNET_MATLABCentral\58941\Examples\fir_filter_example.slx</t>
  </si>
  <si>
    <t xml:space="preserve">C:\tmp\obfmodels\o3682.slx</t>
  </si>
  <si>
    <t xml:space="preserve">Tue Jan 15 18:11:19 2019</t>
  </si>
  <si>
    <t xml:space="preserve">C:\work\data\SLNET\SLNET_MATLABCentral\58941\Examples\stateflow_example.slx</t>
  </si>
  <si>
    <t xml:space="preserve">C:\tmp\obfmodels\o3683.slx</t>
  </si>
  <si>
    <t xml:space="preserve">Tue Jan 30 19:16:42 2018</t>
  </si>
  <si>
    <t xml:space="preserve">C:\work\data\SLNET\SLNET_MATLABCentral\58941\Examples\sync_enable_example.slx</t>
  </si>
  <si>
    <t xml:space="preserve">C:\tmp\obfmodels\o3684.slx</t>
  </si>
  <si>
    <t xml:space="preserve">Tue Jan 30 19:17:14 2018</t>
  </si>
  <si>
    <t xml:space="preserve">C:\work\data\SLNET\SLNET_MATLABCentral\58941\Examples\view_wave_example.slx</t>
  </si>
  <si>
    <t xml:space="preserve">C:\tmp\obfmodels\o3685.slx</t>
  </si>
  <si>
    <t xml:space="preserve">Tue Jan 30 19:17:06 2018</t>
  </si>
  <si>
    <t xml:space="preserve">C:\work\data\SLNET\SLNET_MATLABCentral\58947\fuzzytriangular15.slx</t>
  </si>
  <si>
    <t xml:space="preserve">C:\tmp\obfmodels\o3686.slx</t>
  </si>
  <si>
    <t xml:space="preserve">Tue Aug 30 22:57:04 2016</t>
  </si>
  <si>
    <t xml:space="preserve">C:\work\data\SLNET\SLNET_MATLABCentral\58966\Network\models\Chapter1.slx</t>
  </si>
  <si>
    <t xml:space="preserve">C:\tmp\obfmodels\o3687.slx</t>
  </si>
  <si>
    <t xml:space="preserve">Thu Sep 01 22:16:17 2016</t>
  </si>
  <si>
    <t xml:space="preserve">C:\work\data\SLNET\SLNET_MATLABCentral\58966\Network\models\untitled.slx</t>
  </si>
  <si>
    <t xml:space="preserve">C:\tmp\obfmodels\o3688.slx</t>
  </si>
  <si>
    <t xml:space="preserve">Sat Aug 06 16:47:37 2016</t>
  </si>
  <si>
    <t xml:space="preserve">C:\work\data\SLNET\SLNET_MATLABCentral\59058\BipolarNRZ.slx</t>
  </si>
  <si>
    <t xml:space="preserve">C:\tmp\obfmodels\o3689.slx</t>
  </si>
  <si>
    <t xml:space="preserve">Wed Sep 07 23:02:29 2016</t>
  </si>
  <si>
    <t xml:space="preserve">C:\work\data\SLNET\SLNET_MATLABCentral\59099\WindMPPT_Fuzzy.slx</t>
  </si>
  <si>
    <t xml:space="preserve">C:\tmp\obfmodels\o3690.slx</t>
  </si>
  <si>
    <t xml:space="preserve">Mon Sep 12 09:59:00 2016</t>
  </si>
  <si>
    <t xml:space="preserve">C:\work\data\SLNET\SLNET_MATLABCentral\59110\arduino_stepper.slx</t>
  </si>
  <si>
    <t xml:space="preserve">C:\tmp\obfmodels\o3691.slx</t>
  </si>
  <si>
    <t xml:space="preserve">Tue Sep 13 02:09:41 2016</t>
  </si>
  <si>
    <t xml:space="preserve">C:\work\data\SLNET\SLNET_MATLABCentral\59131\generating_sine_for_pwmsignal.slx</t>
  </si>
  <si>
    <t xml:space="preserve">C:\tmp\obfmodels\o3692.slx</t>
  </si>
  <si>
    <t xml:space="preserve">Sat Apr 16 16:09:00 2016</t>
  </si>
  <si>
    <t xml:space="preserve">C:\work\data\SLNET\SLNET_MATLABCentral\59198\motor_dc_simple_ok.slx</t>
  </si>
  <si>
    <t xml:space="preserve">C:\tmp\obfmodels\o3693.slx</t>
  </si>
  <si>
    <t xml:space="preserve">Fri Aug 19 04:58:15 2016</t>
  </si>
  <si>
    <t xml:space="preserve">C:\work\data\SLNET\SLNET_MATLABCentral\59229\ObstacleGame\Obstacle_Game_Demo.slx</t>
  </si>
  <si>
    <t xml:space="preserve">C:\tmp\obfmodels\o3694.slx</t>
  </si>
  <si>
    <t xml:space="preserve">Thu Aug 25 17:23:25 2016</t>
  </si>
  <si>
    <t xml:space="preserve">C:\work\data\SLNET\SLNET_MATLABCentral\59230\ArduinoRoboticSpider\Arduino_Spider_Demo.slx</t>
  </si>
  <si>
    <t xml:space="preserve">C:\tmp\obfmodels\o3695.slx</t>
  </si>
  <si>
    <t xml:space="preserve">Thu Aug 25 19:17:36 2016</t>
  </si>
  <si>
    <t xml:space="preserve">C:\work\data\SLNET\SLNET_MATLABCentral\59248\ieee14.slx</t>
  </si>
  <si>
    <t xml:space="preserve">C:\tmp\obfmodels\o3696.slx</t>
  </si>
  <si>
    <t xml:space="preserve">Fri Sep 16 13:27:33 2016</t>
  </si>
  <si>
    <t xml:space="preserve">C:\work\data\SLNET\SLNET_MATLABCentral\59392\Color_Sorting_Demo\T1_preliminary_test\preliminary_test.slx</t>
  </si>
  <si>
    <t xml:space="preserve">C:\tmp\obfmodels\o3697.slx</t>
  </si>
  <si>
    <t xml:space="preserve">Sun Oct 02 20:34:42 2016</t>
  </si>
  <si>
    <t xml:space="preserve">C:\work\data\SLNET\SLNET_MATLABCentral\59392\Color_Sorting_Demo\T2_homing\homing.slx</t>
  </si>
  <si>
    <t xml:space="preserve">C:\tmp\obfmodels\o3698.slx</t>
  </si>
  <si>
    <t xml:space="preserve">Sun Oct 02 20:40:54 2016</t>
  </si>
  <si>
    <t xml:space="preserve">C:\work\data\SLNET\SLNET_MATLABCentral\59392\Color_Sorting_Demo\T3_simple_control_logic\simple_control_logic.slx</t>
  </si>
  <si>
    <t xml:space="preserve">C:\tmp\obfmodels\o3699.slx</t>
  </si>
  <si>
    <t xml:space="preserve">Sun Oct 02 20:48:19 2016</t>
  </si>
  <si>
    <t xml:space="preserve">C:\work\data\SLNET\SLNET_MATLABCentral\59392\Color_Sorting_Demo\T4_color_sorting\color_sorting.slx</t>
  </si>
  <si>
    <t xml:space="preserve">C:\tmp\obfmodels\o3700.slx</t>
  </si>
  <si>
    <t xml:space="preserve">Sun Oct 02 20:58:02 2016</t>
  </si>
  <si>
    <t xml:space="preserve">C:\work\data\SLNET\SLNET_MATLABCentral\59392\Color_Sorting_Demo\T5_color_sorting_fcn\color_sorting_fcn.slx</t>
  </si>
  <si>
    <t xml:space="preserve">C:\tmp\obfmodels\o3701.slx</t>
  </si>
  <si>
    <t xml:space="preserve">Sun Oct 02 21:08:37 2016</t>
  </si>
  <si>
    <t xml:space="preserve">C:\work\data\SLNET\SLNET_MATLABCentral\59392\__MACOSX\Color_Sorting_Demo\T1_preliminary_test\._preliminary_test.slx</t>
  </si>
  <si>
    <t xml:space="preserve">C:\work\data\SLNET\SLNET_MATLABCentral\59392\__MACOSX\Color_Sorting_Demo\T2_homing\._homing.slx</t>
  </si>
  <si>
    <t xml:space="preserve">C:\work\data\SLNET\SLNET_MATLABCentral\59392\__MACOSX\Color_Sorting_Demo\T3_simple_control_logic\._simple_control_logic.slx</t>
  </si>
  <si>
    <t xml:space="preserve">C:\work\data\SLNET\SLNET_MATLABCentral\59392\__MACOSX\Color_Sorting_Demo\T4_color_sorting\._color_sorting.slx</t>
  </si>
  <si>
    <t xml:space="preserve">C:\work\data\SLNET\SLNET_MATLABCentral\59392\__MACOSX\Color_Sorting_Demo\T5_color_sorting_fcn\._color_sorting_fcn.slx</t>
  </si>
  <si>
    <t xml:space="preserve">C:\work\data\SLNET\SLNET_MATLABCentral\59440\ZNN_final.slx</t>
  </si>
  <si>
    <t xml:space="preserve">C:\tmp\obfmodels\o3707.slx</t>
  </si>
  <si>
    <t xml:space="preserve">Thu Nov 19 00:01:04 2015</t>
  </si>
  <si>
    <t xml:space="preserve">C:\work\data\SLNET\SLNET_MATLABCentral\59441\LTI.slx</t>
  </si>
  <si>
    <t xml:space="preserve">C:\tmp\obfmodels\o3708.slx</t>
  </si>
  <si>
    <t xml:space="preserve">Tue Nov 17 14:54:43 2015</t>
  </si>
  <si>
    <t xml:space="preserve">C:\work\data\SLNET\SLNET_MATLABCentral\59443\GNNCONINVERSEWANG.slx</t>
  </si>
  <si>
    <t xml:space="preserve">C:\tmp\obfmodels\o3709.slx</t>
  </si>
  <si>
    <t xml:space="preserve">Wed Apr 13 13:08:11 2016</t>
  </si>
  <si>
    <t xml:space="preserve">C:\work\data\SLNET\SLNET_MATLABCentral\59444\GNN_DRAZIN.slx</t>
  </si>
  <si>
    <t xml:space="preserve">C:\tmp\obfmodels\o3710.slx</t>
  </si>
  <si>
    <t xml:space="preserve">Wed Apr 13 13:27:29 2016</t>
  </si>
  <si>
    <t xml:space="preserve">C:\work\data\SLNET\SLNET_MATLABCentral\59445\gradientFinal4.slx</t>
  </si>
  <si>
    <t xml:space="preserve">C:\tmp\obfmodels\o3711.slx</t>
  </si>
  <si>
    <t xml:space="preserve">Fri Apr 08 18:23:46 2016</t>
  </si>
  <si>
    <t xml:space="preserve">C:\work\data\SLNET\SLNET_MATLABCentral\59446\ZNN_GNNsigrisi.slx</t>
  </si>
  <si>
    <t xml:space="preserve">C:\tmp\obfmodels\o3712.slx</t>
  </si>
  <si>
    <t xml:space="preserve">Mon May 16 13:57:57 2016</t>
  </si>
  <si>
    <t xml:space="preserve">C:\work\data\SLNET\SLNET_MATLABCentral\59461\SAA.slx</t>
  </si>
  <si>
    <t xml:space="preserve">C:\tmp\obfmodels\o3713.slx</t>
  </si>
  <si>
    <t xml:space="preserve">Tue Oct 04 17:40:11 2016</t>
  </si>
  <si>
    <t xml:space="preserve">C:\work\data\SLNET\SLNET_MATLABCentral\59511\windmppt.slx</t>
  </si>
  <si>
    <t xml:space="preserve">C:\tmp\obfmodels\o3714.slx</t>
  </si>
  <si>
    <t xml:space="preserve">Sat Aug 27 15:34:29 2016</t>
  </si>
  <si>
    <t xml:space="preserve">C:\work\data\SLNET\SLNET_MATLABCentral\59512\PFG.slx</t>
  </si>
  <si>
    <t xml:space="preserve">C:\tmp\obfmodels\o3715.slx</t>
  </si>
  <si>
    <t xml:space="preserve">Mon Jul 04 16:01:18 2016</t>
  </si>
  <si>
    <t xml:space="preserve">C:\work\data\SLNET\SLNET_MATLABCentral\59534\pndo.slx</t>
  </si>
  <si>
    <t xml:space="preserve">C:\tmp\obfmodels\o3716.slx</t>
  </si>
  <si>
    <t xml:space="preserve">Thu Oct 06 22:50:23 2016</t>
  </si>
  <si>
    <t xml:space="preserve">C:\work\data\SLNET\SLNET_MATLABCentral\59564\MMC_3_SUBMODULES_LEVELHIFTED_4LEVEL.slx</t>
  </si>
  <si>
    <t xml:space="preserve">C:\tmp\obfmodels\o3717.slx</t>
  </si>
  <si>
    <t xml:space="preserve">Wed Sep 14 05:23:46 2016</t>
  </si>
  <si>
    <t xml:space="preserve">C:\work\data\SLNET\SLNET_MATLABCentral\59564\MMC_3_SUBMODULES_LEVELHIFTED_7LEVEL.slx</t>
  </si>
  <si>
    <t xml:space="preserve">C:\tmp\obfmodels\o3718.slx</t>
  </si>
  <si>
    <t xml:space="preserve">Sun Oct 02 02:00:13 2016</t>
  </si>
  <si>
    <t xml:space="preserve">C:\work\data\SLNET\SLNET_MATLABCentral\59564\MMC_3_SUBMODULES_PHASESHIFTED_4LEVEL.slx</t>
  </si>
  <si>
    <t xml:space="preserve">C:\tmp\obfmodels\o3719.slx</t>
  </si>
  <si>
    <t xml:space="preserve">Wed Sep 14 06:12:59 2016</t>
  </si>
  <si>
    <t xml:space="preserve">C:\work\data\SLNET\SLNET_MATLABCentral\59564\MMC_3_SUBMODULES_PHASESHIFTED_7level.slx</t>
  </si>
  <si>
    <t xml:space="preserve">C:\tmp\obfmodels\o3720.slx</t>
  </si>
  <si>
    <t xml:space="preserve">Wed Sep 14 06:10:01 2016</t>
  </si>
  <si>
    <t xml:space="preserve">C:\work\data\SLNET\SLNET_MATLABCentral\59617\PVCircuitrySimElectronicsModel.slx</t>
  </si>
  <si>
    <t xml:space="preserve">C:\work\data\SLNET\SLNET_MATLABCentral\59617\PVFunctionalBlockSimElectronicsModel.slx</t>
  </si>
  <si>
    <t xml:space="preserve">C:\tmp\obfmodels\o3722.slx</t>
  </si>
  <si>
    <t xml:space="preserve">Fri Jul 22 11:18:57 2016</t>
  </si>
  <si>
    <t xml:space="preserve">C:\work\data\SLNET\SLNET_MATLABCentral\59617\PVFunctionalBlockSimPowerSystemModel.slx</t>
  </si>
  <si>
    <t xml:space="preserve">C:\tmp\obfmodels\o3723.slx</t>
  </si>
  <si>
    <t xml:space="preserve">Fri Jul 22 13:59:17 2016</t>
  </si>
  <si>
    <t xml:space="preserve">C:\work\data\SLNET\SLNET_MATLABCentral\59617\PVMathGraphicalModel.slx</t>
  </si>
  <si>
    <t xml:space="preserve">C:\tmp\obfmodels\o3724.slx</t>
  </si>
  <si>
    <t xml:space="preserve">Fri Jul 22 13:17:04 2016</t>
  </si>
  <si>
    <t xml:space="preserve">C:\work\data\SLNET\SLNET_MATLABCentral\59811\RPiSecuritySystem\SecuritySystem.slx</t>
  </si>
  <si>
    <t xml:space="preserve">C:\tmp\obfmodels\o3725.slx</t>
  </si>
  <si>
    <t xml:space="preserve">Tue Oct 18 19:31:25 2016</t>
  </si>
  <si>
    <t xml:space="preserve">C:\work\data\SLNET\SLNET_MATLABCentral\59825\raspberryPiTrivialBeatDetection.slx</t>
  </si>
  <si>
    <t xml:space="preserve">C:\tmp\obfmodels\o3726.slx</t>
  </si>
  <si>
    <t xml:space="preserve">Tue Oct 18 12:48:20 2016</t>
  </si>
  <si>
    <t xml:space="preserve">C:\work\data\SLNET\SLNET_MATLABCentral\59825\trivialBeatDetectionInSimulink.slx</t>
  </si>
  <si>
    <t xml:space="preserve">C:\tmp\obfmodels\o3727.slx</t>
  </si>
  <si>
    <t xml:space="preserve">Tue Oct 18 12:48:17 2016</t>
  </si>
  <si>
    <t xml:space="preserve">C:\work\data\SLNET\SLNET_MATLABCentral\59893\PV100_wattsANN.slx</t>
  </si>
  <si>
    <t xml:space="preserve">C:\tmp\obfmodels\o3728.slx</t>
  </si>
  <si>
    <t xml:space="preserve">Sun Oct 23 07:13:33 2016</t>
  </si>
  <si>
    <t xml:space="preserve">C:\work\data\SLNET\SLNET_MATLABCentral\59899\untitled2.slx</t>
  </si>
  <si>
    <t xml:space="preserve">C:\tmp\obfmodels\o3729.slx</t>
  </si>
  <si>
    <t xml:space="preserve">Sun Oct 23 13:17:07 2016</t>
  </si>
  <si>
    <t xml:space="preserve">C:\work\data\SLNET\SLNET_MATLABCentral\59950\Battery_12V.slx</t>
  </si>
  <si>
    <t xml:space="preserve">C:\tmp\obfmodels\o3730.slx</t>
  </si>
  <si>
    <t xml:space="preserve">Mon Apr 27 18:58:33 2015</t>
  </si>
  <si>
    <t xml:space="preserve">C:\work\data\SLNET\SLNET_MATLABCentral\59950\Battery_24V.slx</t>
  </si>
  <si>
    <t xml:space="preserve">C:\tmp\obfmodels\o3731.slx</t>
  </si>
  <si>
    <t xml:space="preserve">Tue Aug 05 19:23:35 2014</t>
  </si>
  <si>
    <t xml:space="preserve">C:\work\data\SLNET\SLNET_MATLABCentral\59950\Battery_48V.slx</t>
  </si>
  <si>
    <t xml:space="preserve">C:\tmp\obfmodels\o3732.slx</t>
  </si>
  <si>
    <t xml:space="preserve">Tue Aug 05 19:26:24 2014</t>
  </si>
  <si>
    <t xml:space="preserve">C:\work\data\SLNET\SLNET_MATLABCentral\59950\Battery_6V.slx</t>
  </si>
  <si>
    <t xml:space="preserve">C:\tmp\obfmodels\o3733.slx</t>
  </si>
  <si>
    <t xml:space="preserve">Tue Aug 05 19:27:12 2014</t>
  </si>
  <si>
    <t xml:space="preserve">C:\work\data\SLNET\SLNET_MATLABCentral\59992\CLSC_BLDCM_with_Hallsensor.slx</t>
  </si>
  <si>
    <t xml:space="preserve">C:\tmp\obfmodels\o3734.slx</t>
  </si>
  <si>
    <t xml:space="preserve">Sat Oct 29 08:28:21 2016</t>
  </si>
  <si>
    <t xml:space="preserve">C:\work\data\SLNET\SLNET_MATLABCentral\60009\PLL_Basic.slx</t>
  </si>
  <si>
    <t xml:space="preserve">C:\tmp\obfmodels\o3735.slx</t>
  </si>
  <si>
    <t xml:space="preserve">Sun Oct 30 00:48:49 2016</t>
  </si>
  <si>
    <t xml:space="preserve">C:\work\data\SLNET\SLNET_MATLABCentral\60010\Enhanced_PLL.slx</t>
  </si>
  <si>
    <t xml:space="preserve">C:\tmp\obfmodels\o3736.slx</t>
  </si>
  <si>
    <t xml:space="preserve">Sun Oct 30 02:28:30 2016</t>
  </si>
  <si>
    <t xml:space="preserve">C:\work\data\SLNET\SLNET_MATLABCentral\60021\PL_Enhanced_PLL.slx</t>
  </si>
  <si>
    <t xml:space="preserve">C:\tmp\obfmodels\o3737.slx</t>
  </si>
  <si>
    <t xml:space="preserve">Sun Oct 30 23:51:04 2016</t>
  </si>
  <si>
    <t xml:space="preserve">C:\work\data\SLNET\SLNET_MATLABCentral\60097\BELBIC toolbox\BELBICtoolbox.slx</t>
  </si>
  <si>
    <t xml:space="preserve">C:\tmp\obfmodels\o3738.slx</t>
  </si>
  <si>
    <t xml:space="preserve">Fri Nov 04 00:31:36 2016</t>
  </si>
  <si>
    <t xml:space="preserve">C:\work\data\SLNET\SLNET_MATLABCentral\60097\BELBIC toolbox\Examples\Example_1.slx</t>
  </si>
  <si>
    <t xml:space="preserve">C:\tmp\obfmodels\o3739.slx</t>
  </si>
  <si>
    <t xml:space="preserve">Tue Nov 01 20:11:02 2016</t>
  </si>
  <si>
    <t xml:space="preserve">C:\work\data\SLNET\SLNET_MATLABCentral\60097\BELBIC toolbox\Examples\Example_2.slx</t>
  </si>
  <si>
    <t xml:space="preserve">C:\tmp\obfmodels\o3740.slx</t>
  </si>
  <si>
    <t xml:space="preserve">Tue Nov 01 20:11:29 2016</t>
  </si>
  <si>
    <t xml:space="preserve">C:\work\data\SLNET\SLNET_MATLABCentral\60097\BELBIC toolbox\Examples\Example_3.slx</t>
  </si>
  <si>
    <t xml:space="preserve">C:\tmp\obfmodels\o3741.slx</t>
  </si>
  <si>
    <t xml:space="preserve">Tue Nov 01 20:11:57 2016</t>
  </si>
  <si>
    <t xml:space="preserve">C:\work\data\SLNET\SLNET_MATLABCentral\60097\BELBIC toolbox\Examples\Example_4.slx</t>
  </si>
  <si>
    <t xml:space="preserve">C:\tmp\obfmodels\o3742.slx</t>
  </si>
  <si>
    <t xml:space="preserve">Thu Nov 03 23:30:26 2016</t>
  </si>
  <si>
    <t xml:space="preserve">C:\work\data\SLNET\SLNET_MATLABCentral\60097\BELBIC toolbox\Examples\Example_5.slx</t>
  </si>
  <si>
    <t xml:space="preserve">C:\tmp\obfmodels\o3743.slx</t>
  </si>
  <si>
    <t xml:space="preserve">Thu Nov 03 23:57:33 2016</t>
  </si>
  <si>
    <t xml:space="preserve">C:\work\data\SLNET\SLNET_MATLABCentral\60097\BELBIC toolbox\Examples\Example_6.slx</t>
  </si>
  <si>
    <t xml:space="preserve">C:\tmp\obfmodels\o3744.slx</t>
  </si>
  <si>
    <t xml:space="preserve">Fri Nov 04 00:21:51 2016</t>
  </si>
  <si>
    <t xml:space="preserve">C:\work\data\SLNET\SLNET_MATLABCentral\60101\Boostconverter_Closedloop_PIDcontroller.slx</t>
  </si>
  <si>
    <t xml:space="preserve">C:\tmp\obfmodels\o3745.slx</t>
  </si>
  <si>
    <t xml:space="preserve">Fri Nov 04 17:07:47 2016</t>
  </si>
  <si>
    <t xml:space="preserve">C:\work\data\SLNET\SLNET_MATLABCentral\60169\Simulink_Block_Crystallizer.slx</t>
  </si>
  <si>
    <t xml:space="preserve">C:\tmp\obfmodels\o3746.slx</t>
  </si>
  <si>
    <t xml:space="preserve">Fri Nov 11 01:48:25 2016</t>
  </si>
  <si>
    <t xml:space="preserve">C:\work\data\SLNET\SLNET_MATLABCentral\60190\Ex_35_Full_Bridge.slx</t>
  </si>
  <si>
    <t xml:space="preserve">C:\tmp\obfmodels\o3747.slx</t>
  </si>
  <si>
    <t xml:space="preserve">Tue Oct 06 08:45:55 2015</t>
  </si>
  <si>
    <t xml:space="preserve">C:\work\data\SLNET\SLNET_MATLABCentral\60190\Ex_36_Full_Bridge_Converter.slx</t>
  </si>
  <si>
    <t xml:space="preserve">C:\tmp\obfmodels\o3748.slx</t>
  </si>
  <si>
    <t xml:space="preserve">Tue Oct 06 08:41:02 2015</t>
  </si>
  <si>
    <t xml:space="preserve">C:\work\data\SLNET\SLNET_MATLABCentral\60192\Dynamic_Performance_of_Real_Reactive_Power_Controller.slx</t>
  </si>
  <si>
    <t xml:space="preserve">C:\tmp\obfmodels\o3749.slx</t>
  </si>
  <si>
    <t xml:space="preserve">Thu Nov 12 04:46:23 2015</t>
  </si>
  <si>
    <t xml:space="preserve">C:\work\data\SLNET\SLNET_MATLABCentral\60193\Compensator_Design_for_the_PLL.slx</t>
  </si>
  <si>
    <t xml:space="preserve">C:\tmp\obfmodels\o3750.slx</t>
  </si>
  <si>
    <t xml:space="preserve">Fri Nov 13 10:41:51 2015</t>
  </si>
  <si>
    <t xml:space="preserve">C:\work\data\SLNET\SLNET_MATLABCentral\60195\PWM.slx</t>
  </si>
  <si>
    <t xml:space="preserve">C:\tmp\obfmodels\o3751.slx</t>
  </si>
  <si>
    <t xml:space="preserve">Thu Nov 05 02:30:41 2015</t>
  </si>
  <si>
    <t xml:space="preserve">C:\work\data\SLNET\SLNET_MATLABCentral\60196\XMC_Library_Embedded_Coder\blocks\Infineon_XMC_Family_Library.slx</t>
  </si>
  <si>
    <t xml:space="preserve">C:\tmp\obfmodels\o3752.slx</t>
  </si>
  <si>
    <t xml:space="preserve">Mon Aug 01 15:24:55 2016</t>
  </si>
  <si>
    <t xml:space="preserve">C:\work\data\SLNET\SLNET_MATLABCentral\60196\XMC_Library_Embedded_Coder\blocks\XMC1x00\XMC1100_Lib.slx</t>
  </si>
  <si>
    <t xml:space="preserve">C:\tmp\obfmodels\o3753.slx</t>
  </si>
  <si>
    <t xml:space="preserve">Wed Feb 03 15:04:56 2016</t>
  </si>
  <si>
    <t xml:space="preserve">C:\work\data\SLNET\SLNET_MATLABCentral\60196\XMC_Library_Embedded_Coder\blocks\XMC1x00\XMC1200_Lib.slx</t>
  </si>
  <si>
    <t xml:space="preserve">C:\tmp\obfmodels\o3754.slx</t>
  </si>
  <si>
    <t xml:space="preserve">Wed Feb 03 15:05:36 2016</t>
  </si>
  <si>
    <t xml:space="preserve">C:\work\data\SLNET\SLNET_MATLABCentral\60196\XMC_Library_Embedded_Coder\blocks\XMC1x00\XMC1300_Lib.slx</t>
  </si>
  <si>
    <t xml:space="preserve">C:\tmp\obfmodels\o3755.slx</t>
  </si>
  <si>
    <t xml:space="preserve">Wed Feb 03 15:06:05 2016</t>
  </si>
  <si>
    <t xml:space="preserve">C:\work\data\SLNET\SLNET_MATLABCentral\60196\XMC_Library_Embedded_Coder\blocks\XMC1x00\XMC1400_Lib.slx</t>
  </si>
  <si>
    <t xml:space="preserve">C:\tmp\obfmodels\o3756.slx</t>
  </si>
  <si>
    <t xml:space="preserve">Fri Apr 15 12:55:04 2016</t>
  </si>
  <si>
    <t xml:space="preserve">C:\work\data\SLNET\SLNET_MATLABCentral\60196\XMC_Library_Embedded_Coder\blocks\XMC1x00\XMC1100\XMC1100_AFPLib.slx</t>
  </si>
  <si>
    <t xml:space="preserve">C:\tmp\obfmodels\o3757.slx</t>
  </si>
  <si>
    <t xml:space="preserve">Wed Aug 17 16:15:16 2016</t>
  </si>
  <si>
    <t xml:space="preserve">C:\work\data\SLNET\SLNET_MATLABCentral\60196\XMC_Library_Embedded_Coder\blocks\XMC1x00\XMC1100\XMC1100_GPIOLib.slx</t>
  </si>
  <si>
    <t xml:space="preserve">C:\tmp\obfmodels\o3758.slx</t>
  </si>
  <si>
    <t xml:space="preserve">Tue Oct 18 15:45:00 2016</t>
  </si>
  <si>
    <t xml:space="preserve">C:\work\data\SLNET\SLNET_MATLABCentral\60196\XMC_Library_Embedded_Coder\blocks\XMC1x00\XMC1100\XMC1100_ICPLib.slx</t>
  </si>
  <si>
    <t xml:space="preserve">C:\tmp\obfmodels\o3759.slx</t>
  </si>
  <si>
    <t xml:space="preserve">Fri Aug 12 17:29:52 2016</t>
  </si>
  <si>
    <t xml:space="preserve">C:\work\data\SLNET\SLNET_MATLABCentral\60196\XMC_Library_Embedded_Coder\blocks\XMC1x00\XMC1100\XMC1100_RegisterAccessLib.slx</t>
  </si>
  <si>
    <t xml:space="preserve">C:\tmp\obfmodels\o3760.slx</t>
  </si>
  <si>
    <t xml:space="preserve">Sun May 15 22:00:00 2016</t>
  </si>
  <si>
    <t xml:space="preserve">C:\work\data\SLNET\SLNET_MATLABCentral\60196\XMC_Library_Embedded_Coder\blocks\XMC1x00\XMC1100\XMC1100_SystemLib.slx</t>
  </si>
  <si>
    <t xml:space="preserve">C:\tmp\obfmodels\o3761.slx</t>
  </si>
  <si>
    <t xml:space="preserve">Fri Oct 21 11:21:44 2016</t>
  </si>
  <si>
    <t xml:space="preserve">C:\work\data\SLNET\SLNET_MATLABCentral\60196\XMC_Library_Embedded_Coder\blocks\XMC1x00\XMC1200\XMC1200_AFPLib.slx</t>
  </si>
  <si>
    <t xml:space="preserve">C:\tmp\obfmodels\o3762.slx</t>
  </si>
  <si>
    <t xml:space="preserve">Mon Oct 17 17:54:24 2016</t>
  </si>
  <si>
    <t xml:space="preserve">C:\work\data\SLNET\SLNET_MATLABCentral\60196\XMC_Library_Embedded_Coder\blocks\XMC1x00\XMC1200\XMC1200_GPIOLib.slx</t>
  </si>
  <si>
    <t xml:space="preserve">C:\tmp\obfmodels\o3763.slx</t>
  </si>
  <si>
    <t xml:space="preserve">Tue Oct 18 15:45:31 2016</t>
  </si>
  <si>
    <t xml:space="preserve">C:\work\data\SLNET\SLNET_MATLABCentral\60196\XMC_Library_Embedded_Coder\blocks\XMC1x00\XMC1200\XMC1200_ICPLib.slx</t>
  </si>
  <si>
    <t xml:space="preserve">C:\tmp\obfmodels\o3764.slx</t>
  </si>
  <si>
    <t xml:space="preserve">Fri Aug 12 17:29:59 2016</t>
  </si>
  <si>
    <t xml:space="preserve">C:\work\data\SLNET\SLNET_MATLABCentral\60196\XMC_Library_Embedded_Coder\blocks\XMC1x00\XMC1200\XMC1200_RegisterAccessLib.slx</t>
  </si>
  <si>
    <t xml:space="preserve">C:\tmp\obfmodels\o3765.slx</t>
  </si>
  <si>
    <t xml:space="preserve">Sun May 15 22:00:02 2016</t>
  </si>
  <si>
    <t xml:space="preserve">C:\work\data\SLNET\SLNET_MATLABCentral\60196\XMC_Library_Embedded_Coder\blocks\XMC1x00\XMC1200\XMC1200_SystemLib.slx</t>
  </si>
  <si>
    <t xml:space="preserve">C:\tmp\obfmodels\o3766.slx</t>
  </si>
  <si>
    <t xml:space="preserve">Fri Oct 21 11:21:47 2016</t>
  </si>
  <si>
    <t xml:space="preserve">C:\work\data\SLNET\SLNET_MATLABCentral\60196\XMC_Library_Embedded_Coder\blocks\XMC1x00\XMC1300\XMC1300_AFPLib.slx</t>
  </si>
  <si>
    <t xml:space="preserve">C:\tmp\obfmodels\o3767.slx</t>
  </si>
  <si>
    <t xml:space="preserve">Mon Oct 17 17:54:27 2016</t>
  </si>
  <si>
    <t xml:space="preserve">C:\work\data\SLNET\SLNET_MATLABCentral\60196\XMC_Library_Embedded_Coder\blocks\XMC1x00\XMC1300\XMC1300_GPIOLib.slx</t>
  </si>
  <si>
    <t xml:space="preserve">C:\tmp\obfmodels\o3768.slx</t>
  </si>
  <si>
    <t xml:space="preserve">Tue Oct 18 15:45:57 2016</t>
  </si>
  <si>
    <t xml:space="preserve">C:\work\data\SLNET\SLNET_MATLABCentral\60196\XMC_Library_Embedded_Coder\blocks\XMC1x00\XMC1300\XMC1300_ICPLib.slx</t>
  </si>
  <si>
    <t xml:space="preserve">C:\tmp\obfmodels\o3769.slx</t>
  </si>
  <si>
    <t xml:space="preserve">Fri Oct 21 11:18:46 2016</t>
  </si>
  <si>
    <t xml:space="preserve">C:\work\data\SLNET\SLNET_MATLABCentral\60196\XMC_Library_Embedded_Coder\blocks\XMC1x00\XMC1300\XMC1300_OPTLib.slx</t>
  </si>
  <si>
    <t xml:space="preserve">C:\tmp\obfmodels\o3770.slx</t>
  </si>
  <si>
    <t xml:space="preserve">Sun May 15 22:02:38 2016</t>
  </si>
  <si>
    <t xml:space="preserve">C:\work\data\SLNET\SLNET_MATLABCentral\60196\XMC_Library_Embedded_Coder\blocks\XMC1x00\XMC1300\XMC1300_RegisterAccessLib.slx</t>
  </si>
  <si>
    <t xml:space="preserve">C:\tmp\obfmodels\o3771.slx</t>
  </si>
  <si>
    <t xml:space="preserve">Sun May 15 22:00:04 2016</t>
  </si>
  <si>
    <t xml:space="preserve">C:\work\data\SLNET\SLNET_MATLABCentral\60196\XMC_Library_Embedded_Coder\blocks\XMC1x00\XMC1300\XMC1300_SystemLib.slx</t>
  </si>
  <si>
    <t xml:space="preserve">C:\tmp\obfmodels\o3772.slx</t>
  </si>
  <si>
    <t xml:space="preserve">Fri Oct 21 11:21:51 2016</t>
  </si>
  <si>
    <t xml:space="preserve">C:\work\data\SLNET\SLNET_MATLABCentral\60196\XMC_Library_Embedded_Coder\blocks\XMC1x00\XMC1400\XMC1400_AFPLib.slx</t>
  </si>
  <si>
    <t xml:space="preserve">C:\tmp\obfmodels\o3773.slx</t>
  </si>
  <si>
    <t xml:space="preserve">Mon Oct 17 17:54:30 2016</t>
  </si>
  <si>
    <t xml:space="preserve">C:\work\data\SLNET\SLNET_MATLABCentral\60196\XMC_Library_Embedded_Coder\blocks\XMC1x00\XMC1400\XMC1400_GPIOLib.slx</t>
  </si>
  <si>
    <t xml:space="preserve">C:\tmp\obfmodels\o3774.slx</t>
  </si>
  <si>
    <t xml:space="preserve">Tue Oct 18 15:46:22 2016</t>
  </si>
  <si>
    <t xml:space="preserve">C:\work\data\SLNET\SLNET_MATLABCentral\60196\XMC_Library_Embedded_Coder\blocks\XMC1x00\XMC1400\XMC1400_ICPLib.slx</t>
  </si>
  <si>
    <t xml:space="preserve">C:\tmp\obfmodels\o3775.slx</t>
  </si>
  <si>
    <t xml:space="preserve">Fri Oct 21 11:19:04 2016</t>
  </si>
  <si>
    <t xml:space="preserve">C:\work\data\SLNET\SLNET_MATLABCentral\60196\XMC_Library_Embedded_Coder\blocks\XMC1x00\XMC1400\XMC1400_OPTLib.slx</t>
  </si>
  <si>
    <t xml:space="preserve">C:\tmp\obfmodels\o3776.slx</t>
  </si>
  <si>
    <t xml:space="preserve">Sun May 15 22:02:39 2016</t>
  </si>
  <si>
    <t xml:space="preserve">C:\work\data\SLNET\SLNET_MATLABCentral\60196\XMC_Library_Embedded_Coder\blocks\XMC1x00\XMC1400\XMC1400_RegisterAccessLib.slx</t>
  </si>
  <si>
    <t xml:space="preserve">C:\tmp\obfmodels\o3777.slx</t>
  </si>
  <si>
    <t xml:space="preserve">Sun May 15 22:00:07 2016</t>
  </si>
  <si>
    <t xml:space="preserve">C:\work\data\SLNET\SLNET_MATLABCentral\60196\XMC_Library_Embedded_Coder\blocks\XMC1x00\XMC1400\XMC1400_SystemLib.slx</t>
  </si>
  <si>
    <t xml:space="preserve">C:\tmp\obfmodels\o3778.slx</t>
  </si>
  <si>
    <t xml:space="preserve">Fri Oct 21 11:21:54 2016</t>
  </si>
  <si>
    <t xml:space="preserve">C:\work\data\SLNET\SLNET_MATLABCentral\60196\XMC_Library_Embedded_Coder\blocks\XMC4x00\XMC4100_Lib.slx</t>
  </si>
  <si>
    <t xml:space="preserve">C:\tmp\obfmodels\o3779.slx</t>
  </si>
  <si>
    <t xml:space="preserve">Wed Feb 03 15:07:28 2016</t>
  </si>
  <si>
    <t xml:space="preserve">C:\work\data\SLNET\SLNET_MATLABCentral\60196\XMC_Library_Embedded_Coder\blocks\XMC4x00\XMC4200_Lib.slx</t>
  </si>
  <si>
    <t xml:space="preserve">C:\tmp\obfmodels\o3780.slx</t>
  </si>
  <si>
    <t xml:space="preserve">Wed Feb 03 15:07:57 2016</t>
  </si>
  <si>
    <t xml:space="preserve">C:\work\data\SLNET\SLNET_MATLABCentral\60196\XMC_Library_Embedded_Coder\blocks\XMC4x00\XMC4400_Lib.slx</t>
  </si>
  <si>
    <t xml:space="preserve">C:\tmp\obfmodels\o3781.slx</t>
  </si>
  <si>
    <t xml:space="preserve">Wed Feb 03 15:08:26 2016</t>
  </si>
  <si>
    <t xml:space="preserve">C:\work\data\SLNET\SLNET_MATLABCentral\60196\XMC_Library_Embedded_Coder\blocks\XMC4x00\XMC4500_Lib.slx</t>
  </si>
  <si>
    <t xml:space="preserve">C:\tmp\obfmodels\o3782.slx</t>
  </si>
  <si>
    <t xml:space="preserve">Wed Feb 03 15:09:11 2016</t>
  </si>
  <si>
    <t xml:space="preserve">C:\work\data\SLNET\SLNET_MATLABCentral\60196\XMC_Library_Embedded_Coder\blocks\XMC4x00\XMC4700_Lib.slx</t>
  </si>
  <si>
    <t xml:space="preserve">C:\tmp\obfmodels\o3783.slx</t>
  </si>
  <si>
    <t xml:space="preserve">Wed Feb 03 15:09:42 2016</t>
  </si>
  <si>
    <t xml:space="preserve">C:\work\data\SLNET\SLNET_MATLABCentral\60196\XMC_Library_Embedded_Coder\blocks\XMC4x00\XMC4800_Lib.slx</t>
  </si>
  <si>
    <t xml:space="preserve">C:\tmp\obfmodels\o3784.slx</t>
  </si>
  <si>
    <t xml:space="preserve">Wed Feb 03 15:10:09 2016</t>
  </si>
  <si>
    <t xml:space="preserve">C:\work\data\SLNET\SLNET_MATLABCentral\60196\XMC_Library_Embedded_Coder\blocks\XMC4x00\XMC4100\XMC4100_AFPLib.slx</t>
  </si>
  <si>
    <t xml:space="preserve">C:\tmp\obfmodels\o3785.slx</t>
  </si>
  <si>
    <t xml:space="preserve">Mon Oct 17 18:21:24 2016</t>
  </si>
  <si>
    <t xml:space="preserve">C:\work\data\SLNET\SLNET_MATLABCentral\60196\XMC_Library_Embedded_Coder\blocks\XMC4x00\XMC4100\XMC4100_GPIOLib.slx</t>
  </si>
  <si>
    <t xml:space="preserve">C:\tmp\obfmodels\o3786.slx</t>
  </si>
  <si>
    <t xml:space="preserve">Tue Oct 18 15:46:50 2016</t>
  </si>
  <si>
    <t xml:space="preserve">C:\work\data\SLNET\SLNET_MATLABCentral\60196\XMC_Library_Embedded_Coder\blocks\XMC4x00\XMC4100\XMC4100_ICPLib.slx</t>
  </si>
  <si>
    <t xml:space="preserve">C:\tmp\obfmodels\o3787.slx</t>
  </si>
  <si>
    <t xml:space="preserve">Fri Oct 21 11:20:58 2016</t>
  </si>
  <si>
    <t xml:space="preserve">C:\work\data\SLNET\SLNET_MATLABCentral\60196\XMC_Library_Embedded_Coder\blocks\XMC4x00\XMC4100\XMC4100_RegisterAccessLib.slx</t>
  </si>
  <si>
    <t xml:space="preserve">C:\tmp\obfmodels\o3788.slx</t>
  </si>
  <si>
    <t xml:space="preserve">Sun May 15 22:00:10 2016</t>
  </si>
  <si>
    <t xml:space="preserve">C:\work\data\SLNET\SLNET_MATLABCentral\60196\XMC_Library_Embedded_Coder\blocks\XMC4x00\XMC4100\XMC4100_SystemLib.slx</t>
  </si>
  <si>
    <t xml:space="preserve">C:\tmp\obfmodels\o3789.slx</t>
  </si>
  <si>
    <t xml:space="preserve">Fri Oct 21 11:21:59 2016</t>
  </si>
  <si>
    <t xml:space="preserve">C:\work\data\SLNET\SLNET_MATLABCentral\60196\XMC_Library_Embedded_Coder\blocks\XMC4x00\XMC4200\XMC4200_AFPLib.slx</t>
  </si>
  <si>
    <t xml:space="preserve">C:\tmp\obfmodels\o3790.slx</t>
  </si>
  <si>
    <t xml:space="preserve">Mon Oct 17 18:21:27 2016</t>
  </si>
  <si>
    <t xml:space="preserve">C:\work\data\SLNET\SLNET_MATLABCentral\60196\XMC_Library_Embedded_Coder\blocks\XMC4x00\XMC4200\XMC4200_GPIOLib.slx</t>
  </si>
  <si>
    <t xml:space="preserve">C:\tmp\obfmodels\o3791.slx</t>
  </si>
  <si>
    <t xml:space="preserve">Tue Oct 18 15:47:15 2016</t>
  </si>
  <si>
    <t xml:space="preserve">C:\work\data\SLNET\SLNET_MATLABCentral\60196\XMC_Library_Embedded_Coder\blocks\XMC4x00\XMC4200\XMC4200_ICPLib.slx</t>
  </si>
  <si>
    <t xml:space="preserve">C:\tmp\obfmodels\o3792.slx</t>
  </si>
  <si>
    <t xml:space="preserve">Fri Oct 21 11:21:08 2016</t>
  </si>
  <si>
    <t xml:space="preserve">C:\work\data\SLNET\SLNET_MATLABCentral\60196\XMC_Library_Embedded_Coder\blocks\XMC4x00\XMC4200\XMC4200_RegisterAccessLib.slx</t>
  </si>
  <si>
    <t xml:space="preserve">C:\tmp\obfmodels\o3793.slx</t>
  </si>
  <si>
    <t xml:space="preserve">Sun May 15 22:00:12 2016</t>
  </si>
  <si>
    <t xml:space="preserve">C:\work\data\SLNET\SLNET_MATLABCentral\60196\XMC_Library_Embedded_Coder\blocks\XMC4x00\XMC4200\XMC4200_SystemLib.slx</t>
  </si>
  <si>
    <t xml:space="preserve">C:\tmp\obfmodels\o3794.slx</t>
  </si>
  <si>
    <t xml:space="preserve">Fri Oct 21 11:22:02 2016</t>
  </si>
  <si>
    <t xml:space="preserve">C:\work\data\SLNET\SLNET_MATLABCentral\60196\XMC_Library_Embedded_Coder\blocks\XMC4x00\XMC4400\XMC4400_AFPLib.slx</t>
  </si>
  <si>
    <t xml:space="preserve">C:\tmp\obfmodels\o3795.slx</t>
  </si>
  <si>
    <t xml:space="preserve">Mon Oct 17 18:21:30 2016</t>
  </si>
  <si>
    <t xml:space="preserve">C:\work\data\SLNET\SLNET_MATLABCentral\60196\XMC_Library_Embedded_Coder\blocks\XMC4x00\XMC4400\XMC4400_GPIOLib.slx</t>
  </si>
  <si>
    <t xml:space="preserve">C:\tmp\obfmodels\o3796.slx</t>
  </si>
  <si>
    <t xml:space="preserve">Tue Oct 18 15:47:56 2016</t>
  </si>
  <si>
    <t xml:space="preserve">C:\work\data\SLNET\SLNET_MATLABCentral\60196\XMC_Library_Embedded_Coder\blocks\XMC4x00\XMC4400\XMC4400_ICPLib.slx</t>
  </si>
  <si>
    <t xml:space="preserve">C:\tmp\obfmodels\o3797.slx</t>
  </si>
  <si>
    <t xml:space="preserve">Fri Oct 21 11:21:25 2016</t>
  </si>
  <si>
    <t xml:space="preserve">C:\work\data\SLNET\SLNET_MATLABCentral\60196\XMC_Library_Embedded_Coder\blocks\XMC4x00\XMC4400\XMC4400_RegisterAccessLib.slx</t>
  </si>
  <si>
    <t xml:space="preserve">C:\tmp\obfmodels\o3798.slx</t>
  </si>
  <si>
    <t xml:space="preserve">Sun May 15 22:00:14 2016</t>
  </si>
  <si>
    <t xml:space="preserve">C:\work\data\SLNET\SLNET_MATLABCentral\60196\XMC_Library_Embedded_Coder\blocks\XMC4x00\XMC4400\XMC4400_SystemLib.slx</t>
  </si>
  <si>
    <t xml:space="preserve">C:\tmp\obfmodels\o3799.slx</t>
  </si>
  <si>
    <t xml:space="preserve">Fri Oct 21 11:22:05 2016</t>
  </si>
  <si>
    <t xml:space="preserve">C:\work\data\SLNET\SLNET_MATLABCentral\60196\XMC_Library_Embedded_Coder\blocks\XMC4x00\XMC4500\XMC4500_AFPLib.slx</t>
  </si>
  <si>
    <t xml:space="preserve">C:\tmp\obfmodels\o3800.slx</t>
  </si>
  <si>
    <t xml:space="preserve">Mon Oct 17 18:21:32 2016</t>
  </si>
  <si>
    <t xml:space="preserve">C:\work\data\SLNET\SLNET_MATLABCentral\60196\XMC_Library_Embedded_Coder\blocks\XMC4x00\XMC4500\XMC4500_GPIOLib.slx</t>
  </si>
  <si>
    <t xml:space="preserve">C:\tmp\obfmodels\o3801.slx</t>
  </si>
  <si>
    <t xml:space="preserve">Tue Oct 18 15:48:16 2016</t>
  </si>
  <si>
    <t xml:space="preserve">C:\work\data\SLNET\SLNET_MATLABCentral\60196\XMC_Library_Embedded_Coder\blocks\XMC4x00\XMC4500\XMC4500_ICPLib.slx</t>
  </si>
  <si>
    <t xml:space="preserve">C:\tmp\obfmodels\o3802.slx</t>
  </si>
  <si>
    <t xml:space="preserve">Fri Oct 21 11:20:05 2016</t>
  </si>
  <si>
    <t xml:space="preserve">C:\work\data\SLNET\SLNET_MATLABCentral\60196\XMC_Library_Embedded_Coder\blocks\XMC4x00\XMC4500\XMC4500_RegisterAccessLib.slx</t>
  </si>
  <si>
    <t xml:space="preserve">C:\tmp\obfmodels\o3803.slx</t>
  </si>
  <si>
    <t xml:space="preserve">Sun May 15 22:00:16 2016</t>
  </si>
  <si>
    <t xml:space="preserve">C:\work\data\SLNET\SLNET_MATLABCentral\60196\XMC_Library_Embedded_Coder\blocks\XMC4x00\XMC4500\XMC4500_SystemLib.slx</t>
  </si>
  <si>
    <t xml:space="preserve">C:\tmp\obfmodels\o3804.slx</t>
  </si>
  <si>
    <t xml:space="preserve">Fri Oct 21 11:22:10 2016</t>
  </si>
  <si>
    <t xml:space="preserve">C:\work\data\SLNET\SLNET_MATLABCentral\60196\XMC_Library_Embedded_Coder\blocks\XMC4x00\XMC4700\XMC4700_AFPLib.slx</t>
  </si>
  <si>
    <t xml:space="preserve">C:\tmp\obfmodels\o3805.slx</t>
  </si>
  <si>
    <t xml:space="preserve">Mon Oct 17 18:21:35 2016</t>
  </si>
  <si>
    <t xml:space="preserve">C:\work\data\SLNET\SLNET_MATLABCentral\60196\XMC_Library_Embedded_Coder\blocks\XMC4x00\XMC4700\XMC4700_GPIOLib.slx</t>
  </si>
  <si>
    <t xml:space="preserve">C:\tmp\obfmodels\o3806.slx</t>
  </si>
  <si>
    <t xml:space="preserve">Tue Oct 18 15:48:37 2016</t>
  </si>
  <si>
    <t xml:space="preserve">C:\work\data\SLNET\SLNET_MATLABCentral\60196\XMC_Library_Embedded_Coder\blocks\XMC4x00\XMC4700\XMC4700_ICPLib.slx</t>
  </si>
  <si>
    <t xml:space="preserve">C:\tmp\obfmodels\o3807.slx</t>
  </si>
  <si>
    <t xml:space="preserve">Fri Oct 21 11:20:21 2016</t>
  </si>
  <si>
    <t xml:space="preserve">C:\work\data\SLNET\SLNET_MATLABCentral\60196\XMC_Library_Embedded_Coder\blocks\XMC4x00\XMC4700\XMC4700_RegisterAccessLib.slx</t>
  </si>
  <si>
    <t xml:space="preserve">C:\tmp\obfmodels\o3808.slx</t>
  </si>
  <si>
    <t xml:space="preserve">Sun May 15 22:00:18 2016</t>
  </si>
  <si>
    <t xml:space="preserve">C:\work\data\SLNET\SLNET_MATLABCentral\60196\XMC_Library_Embedded_Coder\blocks\XMC4x00\XMC4700\XMC4700_SystemLib.slx</t>
  </si>
  <si>
    <t xml:space="preserve">C:\tmp\obfmodels\o3809.slx</t>
  </si>
  <si>
    <t xml:space="preserve">Fri Oct 21 11:22:13 2016</t>
  </si>
  <si>
    <t xml:space="preserve">C:\work\data\SLNET\SLNET_MATLABCentral\60196\XMC_Library_Embedded_Coder\blocks\XMC4x00\XMC4800\XMC4800_AFPLib.slx</t>
  </si>
  <si>
    <t xml:space="preserve">C:\tmp\obfmodels\o3810.slx</t>
  </si>
  <si>
    <t xml:space="preserve">Mon Oct 17 18:21:38 2016</t>
  </si>
  <si>
    <t xml:space="preserve">C:\work\data\SLNET\SLNET_MATLABCentral\60196\XMC_Library_Embedded_Coder\blocks\XMC4x00\XMC4800\XMC4800_GPIOLib.slx</t>
  </si>
  <si>
    <t xml:space="preserve">C:\tmp\obfmodels\o3811.slx</t>
  </si>
  <si>
    <t xml:space="preserve">Tue Oct 18 15:49:06 2016</t>
  </si>
  <si>
    <t xml:space="preserve">C:\work\data\SLNET\SLNET_MATLABCentral\60196\XMC_Library_Embedded_Coder\blocks\XMC4x00\XMC4800\XMC4800_ICPLib.slx</t>
  </si>
  <si>
    <t xml:space="preserve">C:\tmp\obfmodels\o3812.slx</t>
  </si>
  <si>
    <t xml:space="preserve">Fri Oct 21 11:20:35 2016</t>
  </si>
  <si>
    <t xml:space="preserve">C:\work\data\SLNET\SLNET_MATLABCentral\60196\XMC_Library_Embedded_Coder\blocks\XMC4x00\XMC4800\XMC4800_RegisterAccessLib.slx</t>
  </si>
  <si>
    <t xml:space="preserve">C:\tmp\obfmodels\o3813.slx</t>
  </si>
  <si>
    <t xml:space="preserve">Sun May 15 22:00:20 2016</t>
  </si>
  <si>
    <t xml:space="preserve">C:\work\data\SLNET\SLNET_MATLABCentral\60196\XMC_Library_Embedded_Coder\blocks\XMC4x00\XMC4800\XMC4800_SystemLib.slx</t>
  </si>
  <si>
    <t xml:space="preserve">C:\tmp\obfmodels\o3814.slx</t>
  </si>
  <si>
    <t xml:space="preserve">Fri Oct 21 11:22:16 2016</t>
  </si>
  <si>
    <t xml:space="preserve">C:\work\data\SLNET\SLNET_MATLABCentral\60196\XMC_Library_Embedded_Coder\examples\bccu.slx</t>
  </si>
  <si>
    <t xml:space="preserve">C:\tmp\obfmodels\o3815.slx</t>
  </si>
  <si>
    <t xml:space="preserve">Wed Aug 17 11:38:13 2016</t>
  </si>
  <si>
    <t xml:space="preserve">C:\work\data\SLNET\SLNET_MATLABCentral\60196\XMC_Library_Embedded_Coder\examples\buck_system.slx</t>
  </si>
  <si>
    <t xml:space="preserve">C:\tmp\obfmodels\o3816.slx</t>
  </si>
  <si>
    <t xml:space="preserve">Tue Oct 04 15:58:17 2016</t>
  </si>
  <si>
    <t xml:space="preserve">C:\work\data\SLNET\SLNET_MATLABCentral\60196\XMC_Library_Embedded_Coder\examples\buck_system_2013b.slx</t>
  </si>
  <si>
    <t xml:space="preserve">C:\tmp\obfmodels\o3817.slx</t>
  </si>
  <si>
    <t xml:space="preserve">Tue Oct 04 17:23:12 2016</t>
  </si>
  <si>
    <t xml:space="preserve">C:\work\data\SLNET\SLNET_MATLABCentral\60196\XMC_Library_Embedded_Coder\examples\buck_uc.slx</t>
  </si>
  <si>
    <t xml:space="preserve">C:\tmp\obfmodels\o3818.slx</t>
  </si>
  <si>
    <t xml:space="preserve">Tue Oct 04 15:55:25 2016</t>
  </si>
  <si>
    <t xml:space="preserve">C:\work\data\SLNET\SLNET_MATLABCentral\60196\XMC_Library_Embedded_Coder\examples\buck_uc_2013b.slx</t>
  </si>
  <si>
    <t xml:space="preserve">C:\tmp\obfmodels\o3819.slx</t>
  </si>
  <si>
    <t xml:space="preserve">Tue Oct 04 17:26:59 2016</t>
  </si>
  <si>
    <t xml:space="preserve">C:\work\data\SLNET\SLNET_MATLABCentral\60196\XMC_Library_Embedded_Coder\examples\buck_uc_stateflow.slx</t>
  </si>
  <si>
    <t xml:space="preserve">C:\tmp\obfmodels\o3820.slx</t>
  </si>
  <si>
    <t xml:space="preserve">Tue Oct 04 15:54:03 2016</t>
  </si>
  <si>
    <t xml:space="preserve">C:\work\data\SLNET\SLNET_MATLABCentral\60196\XMC_Library_Embedded_Coder\examples\buck_uc_stateflow_2013b.slx</t>
  </si>
  <si>
    <t xml:space="preserve">C:\tmp\obfmodels\o3821.slx</t>
  </si>
  <si>
    <t xml:space="preserve">Tue Oct 04 17:25:10 2016</t>
  </si>
  <si>
    <t xml:space="preserve">C:\work\data\SLNET\SLNET_MATLABCentral\60196\XMC_Library_Embedded_Coder\examples\ccu4_capture.slx</t>
  </si>
  <si>
    <t xml:space="preserve">C:\tmp\obfmodels\o3822.slx</t>
  </si>
  <si>
    <t xml:space="preserve">Wed Aug 17 12:41:42 2016</t>
  </si>
  <si>
    <t xml:space="preserve">C:\work\data\SLNET\SLNET_MATLABCentral\60196\XMC_Library_Embedded_Coder\examples\ccu8_vadc_bfl.slx</t>
  </si>
  <si>
    <t xml:space="preserve">C:\tmp\obfmodels\o3823.slx</t>
  </si>
  <si>
    <t xml:space="preserve">Wed Aug 17 16:17:29 2016</t>
  </si>
  <si>
    <t xml:space="preserve">C:\work\data\SLNET\SLNET_MATLABCentral\60196\XMC_Library_Embedded_Coder\examples\dac_sine_ramp.slx</t>
  </si>
  <si>
    <t xml:space="preserve">C:\tmp\obfmodels\o3824.slx</t>
  </si>
  <si>
    <t xml:space="preserve">Wed Aug 17 15:22:57 2016</t>
  </si>
  <si>
    <t xml:space="preserve">C:\work\data\SLNET\SLNET_MATLABCentral\60196\XMC_Library_Embedded_Coder\examples\eru.slx</t>
  </si>
  <si>
    <t xml:space="preserve">C:\tmp\obfmodels\o3825.slx</t>
  </si>
  <si>
    <t xml:space="preserve">Wed Aug 17 13:06:29 2016</t>
  </si>
  <si>
    <t xml:space="preserve">C:\work\data\SLNET\SLNET_MATLABCentral\60196\XMC_Library_Embedded_Coder\examples\eru_sim.slx</t>
  </si>
  <si>
    <t xml:space="preserve">C:\tmp\obfmodels\o3826.slx</t>
  </si>
  <si>
    <t xml:space="preserve">Mon Oct 17 17:35:40 2016</t>
  </si>
  <si>
    <t xml:space="preserve">C:\work\data\SLNET\SLNET_MATLABCentral\60196\XMC_Library_Embedded_Coder\examples\hrpwm_csg.slx</t>
  </si>
  <si>
    <t xml:space="preserve">C:\tmp\obfmodels\o3827.slx</t>
  </si>
  <si>
    <t xml:space="preserve">Wed Aug 17 12:48:44 2016</t>
  </si>
  <si>
    <t xml:space="preserve">C:\work\data\SLNET\SLNET_MATLABCentral\60196\XMC_Library_Embedded_Coder\examples\hrpwm_hrc.slx</t>
  </si>
  <si>
    <t xml:space="preserve">C:\tmp\obfmodels\o3828.slx</t>
  </si>
  <si>
    <t xml:space="preserve">Wed Aug 17 12:51:58 2016</t>
  </si>
  <si>
    <t xml:space="preserve">C:\work\data\SLNET\SLNET_MATLABCentral\60196\XMC_Library_Embedded_Coder\examples\pmsm_foc_sim.slx</t>
  </si>
  <si>
    <t xml:space="preserve">C:\tmp\obfmodels\o3829.slx</t>
  </si>
  <si>
    <t xml:space="preserve">Tue Oct 04 15:40:29 2016</t>
  </si>
  <si>
    <t xml:space="preserve">C:\work\data\SLNET\SLNET_MATLABCentral\60196\XMC_Library_Embedded_Coder\examples\pmsm_foc_sim_fixed_point.slx</t>
  </si>
  <si>
    <t xml:space="preserve">C:\tmp\obfmodels\o3830.slx</t>
  </si>
  <si>
    <t xml:space="preserve">Tue Oct 04 15:40:54 2016</t>
  </si>
  <si>
    <t xml:space="preserve">C:\work\data\SLNET\SLNET_MATLABCentral\60196\XMC_Library_Embedded_Coder\examples\pmsm_foc_uc.slx</t>
  </si>
  <si>
    <t xml:space="preserve">C:\tmp\obfmodels\o3831.slx</t>
  </si>
  <si>
    <t xml:space="preserve">Fri Oct 21 11:36:20 2016</t>
  </si>
  <si>
    <t xml:space="preserve">C:\work\data\SLNET\SLNET_MATLABCentral\60196\XMC_Library_Embedded_Coder\examples\pmsm_foc_uc_fixed_point.slx</t>
  </si>
  <si>
    <t xml:space="preserve">C:\tmp\obfmodels\o3832.slx</t>
  </si>
  <si>
    <t xml:space="preserve">Fri Oct 21 11:41:16 2016</t>
  </si>
  <si>
    <t xml:space="preserve">C:\work\data\SLNET\SLNET_MATLABCentral\60196\XMC_Library_Embedded_Coder\examples\pmsm_foc_uc_fixed_point_stateflow.slx</t>
  </si>
  <si>
    <t xml:space="preserve">C:\tmp\obfmodels\o3833.slx</t>
  </si>
  <si>
    <t xml:space="preserve">Fri Oct 21 11:00:25 2016</t>
  </si>
  <si>
    <t xml:space="preserve">C:\work\data\SLNET\SLNET_MATLABCentral\60196\XMC_Library_Embedded_Coder\examples\pmsm_foc_uc_stateflow.slx</t>
  </si>
  <si>
    <t xml:space="preserve">C:\tmp\obfmodels\o3834.slx</t>
  </si>
  <si>
    <t xml:space="preserve">Fri Oct 21 11:01:41 2016</t>
  </si>
  <si>
    <t xml:space="preserve">C:\work\data\SLNET\SLNET_MATLABCentral\60196\XMC_Library_Embedded_Coder\examples\posif_quadrature.slx</t>
  </si>
  <si>
    <t xml:space="preserve">C:\tmp\obfmodels\o3835.slx</t>
  </si>
  <si>
    <t xml:space="preserve">Wed Aug 17 15:32:41 2016</t>
  </si>
  <si>
    <t xml:space="preserve">C:\work\data\SLNET\SLNET_MATLABCentral\60196\XMC_Library_Embedded_Coder\examples\sine_ccu8.slx</t>
  </si>
  <si>
    <t xml:space="preserve">C:\tmp\obfmodels\o3836.slx</t>
  </si>
  <si>
    <t xml:space="preserve">Wed Aug 17 13:09:16 2016</t>
  </si>
  <si>
    <t xml:space="preserve">C:\work\data\SLNET\SLNET_MATLABCentral\60196\XMC_Library_Embedded_Coder\examples\sram.slx</t>
  </si>
  <si>
    <t xml:space="preserve">C:\tmp\obfmodels\o3837.slx</t>
  </si>
  <si>
    <t xml:space="preserve">Wed Aug 17 11:48:17 2016</t>
  </si>
  <si>
    <t xml:space="preserve">C:\work\data\SLNET\SLNET_MATLABCentral\60196\XMC_Library_Embedded_Coder\examples\sram_dma.slx</t>
  </si>
  <si>
    <t xml:space="preserve">C:\tmp\obfmodels\o3838.slx</t>
  </si>
  <si>
    <t xml:space="preserve">Wed Aug 17 16:07:04 2016</t>
  </si>
  <si>
    <t xml:space="preserve">C:\work\data\SLNET\SLNET_MATLABCentral\60196\XMC_Library_Embedded_Coder\examples\start_stop_ccu8.slx</t>
  </si>
  <si>
    <t xml:space="preserve">C:\tmp\obfmodels\o3839.slx</t>
  </si>
  <si>
    <t xml:space="preserve">Wed Aug 17 12:32:47 2016</t>
  </si>
  <si>
    <t xml:space="preserve">C:\work\data\SLNET\SLNET_MATLABCentral\60196\XMC_Library_Embedded_Coder\examples\three_phase_ccu4.slx</t>
  </si>
  <si>
    <t xml:space="preserve">C:\tmp\obfmodels\o3840.slx</t>
  </si>
  <si>
    <t xml:space="preserve">Wed Aug 17 14:30:08 2016</t>
  </si>
  <si>
    <t xml:space="preserve">C:\work\data\SLNET\SLNET_MATLABCentral\60196\XMC_Library_Embedded_Coder\examples\three_phase_ccu8.slx</t>
  </si>
  <si>
    <t xml:space="preserve">C:\tmp\obfmodels\o3841.slx</t>
  </si>
  <si>
    <t xml:space="preserve">Wed Aug 17 12:25:24 2016</t>
  </si>
  <si>
    <t xml:space="preserve">C:\work\data\SLNET\SLNET_MATLABCentral\60196\XMC_Library_Embedded_Coder\examples\vadc_ccu4.slx</t>
  </si>
  <si>
    <t xml:space="preserve">C:\tmp\obfmodels\o3842.slx</t>
  </si>
  <si>
    <t xml:space="preserve">Wed Aug 17 12:55:09 2016</t>
  </si>
  <si>
    <t xml:space="preserve">C:\work\data\SLNET\SLNET_MATLABCentral\60218\test_MAXON_linux.slx</t>
  </si>
  <si>
    <t xml:space="preserve">C:\tmp\obfmodels\o3843.slx</t>
  </si>
  <si>
    <t xml:space="preserve">Fri Nov 11 23:47:12 2016</t>
  </si>
  <si>
    <t xml:space="preserve">C:\work\data\SLNET\SLNET_MATLABCentral\60277\opamp.slx</t>
  </si>
  <si>
    <t xml:space="preserve">C:\tmp\obfmodels\o3844.slx</t>
  </si>
  <si>
    <t xml:space="preserve">Thu Nov 17 20:37:55 2016</t>
  </si>
  <si>
    <t xml:space="preserve">C:\work\data\SLNET\SLNET_MATLABCentral\60291\Chapter2\Ex2__MATRIX_operations.slx</t>
  </si>
  <si>
    <t xml:space="preserve">C:\tmp\obfmodels\o3845.slx</t>
  </si>
  <si>
    <t xml:space="preserve">Tue Oct 13 15:01:29 2015</t>
  </si>
  <si>
    <t xml:space="preserve">C:\work\data\SLNET\SLNET_MATLABCentral\60291\Chapter2\Ex3__Function_compute.slx</t>
  </si>
  <si>
    <t xml:space="preserve">C:\tmp\obfmodels\o3846.slx</t>
  </si>
  <si>
    <t xml:space="preserve">Tue Oct 13 18:37:24 2015</t>
  </si>
  <si>
    <t xml:space="preserve">C:\work\data\SLNET\SLNET_MATLABCentral\60291\Chapter2\Ex3__Function_compute_In_Out.slx</t>
  </si>
  <si>
    <t xml:space="preserve">C:\tmp\obfmodels\o3847.slx</t>
  </si>
  <si>
    <t xml:space="preserve">Wed Oct 14 18:35:51 2015</t>
  </si>
  <si>
    <t xml:space="preserve">C:\work\data\SLNET\SLNET_MATLABCentral\60291\Chapter2\Ex3__Function_compute_Simple.slx</t>
  </si>
  <si>
    <t xml:space="preserve">C:\tmp\obfmodels\o3848.slx</t>
  </si>
  <si>
    <t xml:space="preserve">Tue Oct 13 18:42:52 2015</t>
  </si>
  <si>
    <t xml:space="preserve">C:\work\data\SLNET\SLNET_MATLABCentral\60291\Chapter2\Ex4__Discrete_Continuous_Sys.slx</t>
  </si>
  <si>
    <t xml:space="preserve">C:\tmp\obfmodels\o3849.slx</t>
  </si>
  <si>
    <t xml:space="preserve">Sat Oct 17 08:50:58 2015</t>
  </si>
  <si>
    <t xml:space="preserve">C:\work\data\SLNET\SLNET_MATLABCentral\60291\Chapter2\Ex5_Function__PULSE.slx</t>
  </si>
  <si>
    <t xml:space="preserve">C:\tmp\obfmodels\o3850.slx</t>
  </si>
  <si>
    <t xml:space="preserve">Wed Oct 21 02:15:57 2015</t>
  </si>
  <si>
    <t xml:space="preserve">C:\work\data\SLNET\SLNET_MATLABCentral\60294\Chapter5\EL_circuit.slx</t>
  </si>
  <si>
    <t xml:space="preserve">C:\tmp\obfmodels\o3851.slx</t>
  </si>
  <si>
    <t xml:space="preserve">Mon Nov 17 00:11:58 2014</t>
  </si>
  <si>
    <t xml:space="preserve">C:\work\data\SLNET\SLNET_MATLABCentral\60294\Chapter5\Fourth_order_ODE.slx</t>
  </si>
  <si>
    <t xml:space="preserve">C:\tmp\obfmodels\o3852.slx</t>
  </si>
  <si>
    <t xml:space="preserve">Mon Nov 17 00:24:40 2014</t>
  </si>
  <si>
    <t xml:space="preserve">C:\work\data\SLNET\SLNET_MATLABCentral\60294\Chapter5\Robertson_problem.slx</t>
  </si>
  <si>
    <t xml:space="preserve">C:\tmp\obfmodels\o3853.slx</t>
  </si>
  <si>
    <t xml:space="preserve">Mon Nov 17 00:31:44 2014</t>
  </si>
  <si>
    <t xml:space="preserve">C:\work\data\SLNET\SLNET_MATLABCentral\60294\Chapter5\Sim_Model_2ndODE_ex5.slx</t>
  </si>
  <si>
    <t xml:space="preserve">C:\tmp\obfmodels\o3854.slx</t>
  </si>
  <si>
    <t xml:space="preserve">Sun Nov 16 00:19:21 2014</t>
  </si>
  <si>
    <t xml:space="preserve">C:\work\data\SLNET\SLNET_MATLABCentral\60296\Chapter7\PI_contoller_designs.slx</t>
  </si>
  <si>
    <t xml:space="preserve">C:\tmp\obfmodels\o3855.slx</t>
  </si>
  <si>
    <t xml:space="preserve">Fri Nov 28 14:34:31 2014</t>
  </si>
  <si>
    <t xml:space="preserve">C:\work\data\SLNET\SLNET_MATLABCentral\60310\PyranometerA2DInterfaceModel.slx</t>
  </si>
  <si>
    <t xml:space="preserve">C:\tmp\obfmodels\o3856.slx</t>
  </si>
  <si>
    <t xml:space="preserve">Sun Nov 20 12:04:07 2016</t>
  </si>
  <si>
    <t xml:space="preserve">C:\work\data\SLNET\SLNET_MATLABCentral\60311\Chapter9\DC__motor.slx</t>
  </si>
  <si>
    <t xml:space="preserve">C:\tmp\obfmodels\o3857.slx</t>
  </si>
  <si>
    <t xml:space="preserve">Sat Nov 22 00:24:28 2014</t>
  </si>
  <si>
    <t xml:space="preserve">C:\work\data\SLNET\SLNET_MATLABCentral\60311\Chapter9\DOUBLE_pendulum.slx</t>
  </si>
  <si>
    <t xml:space="preserve">C:\tmp\obfmodels\o3858.slx</t>
  </si>
  <si>
    <t xml:space="preserve">Sat Nov 22 12:18:59 2014</t>
  </si>
  <si>
    <t xml:space="preserve">C:\work\data\SLNET\SLNET_MATLABCentral\60311\Chapter9\Double_Pendulum_Linearized.slx</t>
  </si>
  <si>
    <t xml:space="preserve">C:\tmp\obfmodels\o3859.slx</t>
  </si>
  <si>
    <t xml:space="preserve">Sat Nov 22 00:59:43 2014</t>
  </si>
  <si>
    <t xml:space="preserve">C:\work\data\SLNET\SLNET_MATLABCentral\60311\Chapter9\Microphone_Model_sim.slx</t>
  </si>
  <si>
    <t xml:space="preserve">C:\tmp\obfmodels\o3860.slx</t>
  </si>
  <si>
    <t xml:space="preserve">Sat Nov 22 00:34:37 2014</t>
  </si>
  <si>
    <t xml:space="preserve">C:\work\data\SLNET\SLNET_MATLABCentral\60311\Chapter9\RLC_system.slx</t>
  </si>
  <si>
    <t xml:space="preserve">C:\tmp\obfmodels\o3861.slx</t>
  </si>
  <si>
    <t xml:space="preserve">Fri Nov 28 12:58:30 2014</t>
  </si>
  <si>
    <t xml:space="preserve">C:\work\data\SLNET\SLNET_MATLABCentral\60311\Chapter9\SUSpension_Full_transmisibility.slx</t>
  </si>
  <si>
    <t xml:space="preserve">C:\tmp\obfmodels\o3862.slx</t>
  </si>
  <si>
    <t xml:space="preserve">Sat Nov 22 00:16:42 2014</t>
  </si>
  <si>
    <t xml:space="preserve">C:\work\data\SLNET\SLNET_MATLABCentral\60311\Chapter9\Two_DOF_SMsys.slx</t>
  </si>
  <si>
    <t xml:space="preserve">C:\tmp\obfmodels\o3863.slx</t>
  </si>
  <si>
    <t xml:space="preserve">Sun Oct 02 19:12:46 2016</t>
  </si>
  <si>
    <t xml:space="preserve">C:\work\data\SLNET\SLNET_MATLABCentral\60384\Measurement_RippleFactor.slx</t>
  </si>
  <si>
    <t xml:space="preserve">C:\tmp\obfmodels\o3864.slx</t>
  </si>
  <si>
    <t xml:space="preserve">Fri Nov 25 13:25:40 2016</t>
  </si>
  <si>
    <t xml:space="preserve">C:\work\data\SLNET\SLNET_MATLABCentral\60385\new_model.slx</t>
  </si>
  <si>
    <t xml:space="preserve">C:\tmp\obfmodels\o3865.slx</t>
  </si>
  <si>
    <t xml:space="preserve">Wed Nov 23 12:54:29 2016</t>
  </si>
  <si>
    <t xml:space="preserve">C:\work\data\SLNET\SLNET_MATLABCentral\60454\pv.slx</t>
  </si>
  <si>
    <t xml:space="preserve">C:\tmp\obfmodels\o3866.slx</t>
  </si>
  <si>
    <t xml:space="preserve">Wed Nov 30 00:42:15 2016</t>
  </si>
  <si>
    <t xml:space="preserve">C:\work\data\SLNET\SLNET_MATLABCentral\60464\Intelligent_REMS.slx</t>
  </si>
  <si>
    <t xml:space="preserve">C:\tmp\obfmodels\o3867.slx</t>
  </si>
  <si>
    <t xml:space="preserve">Wed Nov 30 07:03:49 2016</t>
  </si>
  <si>
    <t xml:space="preserve">C:\work\data\SLNET\SLNET_MATLABCentral\60477\Project1.slx</t>
  </si>
  <si>
    <t xml:space="preserve">C:\tmp\obfmodels\o3868.slx</t>
  </si>
  <si>
    <t xml:space="preserve">Mon Oct 17 04:46:00 2016</t>
  </si>
  <si>
    <t xml:space="preserve">C:\work\data\SLNET\SLNET_MATLABCentral\60478\Project_2_1_Final.slx</t>
  </si>
  <si>
    <t xml:space="preserve">C:\tmp\obfmodels\o3869.slx</t>
  </si>
  <si>
    <t xml:space="preserve">Mon Nov 07 09:51:19 2016</t>
  </si>
  <si>
    <t xml:space="preserve">C:\work\data\SLNET\SLNET_MATLABCentral\60478\Project_2_2_Final.slx</t>
  </si>
  <si>
    <t xml:space="preserve">C:\tmp\obfmodels\o3870.slx</t>
  </si>
  <si>
    <t xml:space="preserve">Mon Nov 07 08:33:33 2016</t>
  </si>
  <si>
    <t xml:space="preserve">C:\work\data\SLNET\SLNET_MATLABCentral\60479\Level_Shifted_CHB.slx</t>
  </si>
  <si>
    <t xml:space="preserve">C:\tmp\obfmodels\o3871.slx</t>
  </si>
  <si>
    <t xml:space="preserve">Mon Nov 14 02:45:14 2016</t>
  </si>
  <si>
    <t xml:space="preserve">C:\work\data\SLNET\SLNET_MATLABCentral\60479\Phase_Shifted_CHB.slx</t>
  </si>
  <si>
    <t xml:space="preserve">C:\tmp\obfmodels\o3872.slx</t>
  </si>
  <si>
    <t xml:space="preserve">Mon Nov 14 00:26:50 2016</t>
  </si>
  <si>
    <t xml:space="preserve">C:\work\data\SLNET\SLNET_MATLABCentral\60550\pvwindupfc11.slx</t>
  </si>
  <si>
    <t xml:space="preserve">C:\tmp\obfmodels\o3873.slx</t>
  </si>
  <si>
    <t xml:space="preserve">Sat Dec 03 16:59:52 2016</t>
  </si>
  <si>
    <t xml:space="preserve">C:\work\data\SLNET\SLNET_MATLABCentral\60564\untitled.slx</t>
  </si>
  <si>
    <t xml:space="preserve">C:\tmp\obfmodels\o3874.slx</t>
  </si>
  <si>
    <t xml:space="preserve">Sun Dec 04 21:06:21 2016</t>
  </si>
  <si>
    <t xml:space="preserve">C:\work\data\SLNET\SLNET_MATLABCentral\60667\test1.slx</t>
  </si>
  <si>
    <t xml:space="preserve">C:\tmp\obfmodels\o3875.slx</t>
  </si>
  <si>
    <t xml:space="preserve">Sat Dec 10 13:07:17 2016</t>
  </si>
  <si>
    <t xml:space="preserve">C:\work\data\SLNET\SLNET_MATLABCentral\60695\Project4_1.slx</t>
  </si>
  <si>
    <t xml:space="preserve">C:\tmp\obfmodels\o3876.slx</t>
  </si>
  <si>
    <t xml:space="preserve">Mon Nov 21 04:16:57 2016</t>
  </si>
  <si>
    <t xml:space="preserve">C:\work\data\SLNET\SLNET_MATLABCentral\60695\Project4_2.slx</t>
  </si>
  <si>
    <t xml:space="preserve">C:\tmp\obfmodels\o3877.slx</t>
  </si>
  <si>
    <t xml:space="preserve">Mon Nov 21 02:19:17 2016</t>
  </si>
  <si>
    <t xml:space="preserve">C:\work\data\SLNET\SLNET_MATLABCentral\60695\Project4_3.slx</t>
  </si>
  <si>
    <t xml:space="preserve">C:\tmp\obfmodels\o3878.slx</t>
  </si>
  <si>
    <t xml:space="preserve">Mon Nov 21 04:17:04 2016</t>
  </si>
  <si>
    <t xml:space="preserve">C:\work\data\SLNET\SLNET_MATLABCentral\60732\PhaseDelay_TrainofLEDs.slx</t>
  </si>
  <si>
    <t xml:space="preserve">C:\tmp\obfmodels\o3879.slx</t>
  </si>
  <si>
    <t xml:space="preserve">Wed Dec 14 17:52:53 2016</t>
  </si>
  <si>
    <t xml:space="preserve">C:\work\data\SLNET\SLNET_MATLABCentral\60793\Simulinkproject.slx</t>
  </si>
  <si>
    <t xml:space="preserve">C:\tmp\obfmodels\o3880.slx</t>
  </si>
  <si>
    <t xml:space="preserve">Thu Nov 10 08:35:51 2016</t>
  </si>
  <si>
    <t xml:space="preserve">C:\work\data\SLNET\SLNET_MATLABCentral\60824\Project5_1.slx</t>
  </si>
  <si>
    <t xml:space="preserve">C:\tmp\obfmodels\o3881.slx</t>
  </si>
  <si>
    <t xml:space="preserve">Sun Nov 27 04:57:04 2016</t>
  </si>
  <si>
    <t xml:space="preserve">C:\work\data\SLNET\SLNET_MATLABCentral\60824\Project_5_2.slx</t>
  </si>
  <si>
    <t xml:space="preserve">C:\tmp\obfmodels\o3882.slx</t>
  </si>
  <si>
    <t xml:space="preserve">Wed Apr 15 17:07:48 2015</t>
  </si>
  <si>
    <t xml:space="preserve">C:\work\data\SLNET\SLNET_MATLABCentral\60848\MatlabCode\HeatExchangerOneLink.slx</t>
  </si>
  <si>
    <t xml:space="preserve">C:\tmp\obfmodels\o3883.slx</t>
  </si>
  <si>
    <t xml:space="preserve">Mon Dec 05 15:05:28 2016</t>
  </si>
  <si>
    <t xml:space="preserve">C:\work\data\SLNET\SLNET_MATLABCentral\60848\MatlabCode\HeatExchangerOneLink2013.slx</t>
  </si>
  <si>
    <t xml:space="preserve">C:\tmp\obfmodels\o3884.slx</t>
  </si>
  <si>
    <t xml:space="preserve">Wed Dec 21 15:42:14 2016</t>
  </si>
  <si>
    <t xml:space="preserve">C:\work\data\SLNET\SLNET_MATLABCentral\60848\MatlabCode\HeatExchangerThreeLinks.slx</t>
  </si>
  <si>
    <t xml:space="preserve">C:\tmp\obfmodels\o3885.slx</t>
  </si>
  <si>
    <t xml:space="preserve">Mon Dec 05 15:04:16 2016</t>
  </si>
  <si>
    <t xml:space="preserve">C:\work\data\SLNET\SLNET_MATLABCentral\60848\MatlabCode\HeatExchangerThreeLinks2013.slx</t>
  </si>
  <si>
    <t xml:space="preserve">C:\tmp\obfmodels\o3886.slx</t>
  </si>
  <si>
    <t xml:space="preserve">Wed Dec 21 15:40:02 2016</t>
  </si>
  <si>
    <t xml:space="preserve">C:\work\data\SLNET\SLNET_MATLABCentral\60848\MatlabCode\Library\hydronicNetworkLib.slx</t>
  </si>
  <si>
    <t xml:space="preserve">C:\tmp\obfmodels\o3887.slx</t>
  </si>
  <si>
    <t xml:space="preserve">Mon Dec 05 15:09:44 2016</t>
  </si>
  <si>
    <t xml:space="preserve">C:\work\data\SLNET\SLNET_MATLABCentral\60850\FW_bridge_rectifier.slx</t>
  </si>
  <si>
    <t xml:space="preserve">C:\tmp\obfmodels\o3888.slx</t>
  </si>
  <si>
    <t xml:space="preserve">Wed Dec 21 12:18:39 2016</t>
  </si>
  <si>
    <t xml:space="preserve">C:\work\data\SLNET\SLNET_MATLABCentral\60874\fractional\c10mpdm2.slx</t>
  </si>
  <si>
    <t xml:space="preserve">C:\tmp\obfmodels\o3889.slx</t>
  </si>
  <si>
    <t xml:space="preserve">Fri Dec 23 07:55:14 2016</t>
  </si>
  <si>
    <t xml:space="preserve">C:\work\data\SLNET\SLNET_MATLABCentral\60874\fractional\c10mpo1.slx</t>
  </si>
  <si>
    <t xml:space="preserve">C:\tmp\obfmodels\o3890.slx</t>
  </si>
  <si>
    <t xml:space="preserve">Thu Apr 28 14:58:38 2016</t>
  </si>
  <si>
    <t xml:space="preserve">C:\work\data\SLNET\SLNET_MATLABCentral\60874\fractional\c10mpopt.slx</t>
  </si>
  <si>
    <t xml:space="preserve">C:\tmp\obfmodels\o3891.slx</t>
  </si>
  <si>
    <t xml:space="preserve">Tue Sep 27 08:07:58 2016</t>
  </si>
  <si>
    <t xml:space="preserve">C:\work\data\SLNET\SLNET_MATLABCentral\60874\fractional\c8mblk1a.slx</t>
  </si>
  <si>
    <t xml:space="preserve">C:\tmp\obfmodels\o3892.slx</t>
  </si>
  <si>
    <t xml:space="preserve">Fri May 27 22:35:55 2016</t>
  </si>
  <si>
    <t xml:space="preserve">C:\work\data\SLNET\SLNET_MATLABCentral\60874\fractional\c8mblk1b.slx</t>
  </si>
  <si>
    <t xml:space="preserve">C:\tmp\obfmodels\o3893.slx</t>
  </si>
  <si>
    <t xml:space="preserve">Fri May 27 23:07:40 2016</t>
  </si>
  <si>
    <t xml:space="preserve">C:\work\data\SLNET\SLNET_MATLABCentral\60874\fractional\c8mblk2.slx</t>
  </si>
  <si>
    <t xml:space="preserve">C:\tmp\obfmodels\o3894.slx</t>
  </si>
  <si>
    <t xml:space="preserve">Thu Aug 04 08:35:11 2016</t>
  </si>
  <si>
    <t xml:space="preserve">C:\work\data\SLNET\SLNET_MATLABCentral\60874\fractional\c8mblk3.slx</t>
  </si>
  <si>
    <t xml:space="preserve">C:\tmp\obfmodels\o3895.slx</t>
  </si>
  <si>
    <t xml:space="preserve">Thu Aug 04 08:39:36 2016</t>
  </si>
  <si>
    <t xml:space="preserve">C:\work\data\SLNET\SLNET_MATLABCentral\60874\fractional\c8mblk4.slx</t>
  </si>
  <si>
    <t xml:space="preserve">C:\tmp\obfmodels\o3896.slx</t>
  </si>
  <si>
    <t xml:space="preserve">Fri Aug 05 13:15:50 2016</t>
  </si>
  <si>
    <t xml:space="preserve">C:\work\data\SLNET\SLNET_MATLABCentral\60874\fractional\c8mblk5.slx</t>
  </si>
  <si>
    <t xml:space="preserve">C:\tmp\obfmodels\o3897.slx</t>
  </si>
  <si>
    <t xml:space="preserve">Sun Dec 18 02:40:03 2016</t>
  </si>
  <si>
    <t xml:space="preserve">C:\work\data\SLNET\SLNET_MATLABCentral\60874\fractional\c8mcap2.slx</t>
  </si>
  <si>
    <t xml:space="preserve">C:\tmp\obfmodels\o3898.slx</t>
  </si>
  <si>
    <t xml:space="preserve">Thu Aug 04 16:10:34 2016</t>
  </si>
  <si>
    <t xml:space="preserve">C:\work\data\SLNET\SLNET_MATLABCentral\60874\fractional\c8mcaputo.slx</t>
  </si>
  <si>
    <t xml:space="preserve">C:\tmp\obfmodels\o3899.slx</t>
  </si>
  <si>
    <t xml:space="preserve">Sat Aug 06 14:02:33 2016</t>
  </si>
  <si>
    <t xml:space="preserve">C:\work\data\SLNET\SLNET_MATLABCentral\60874\fractional\c8mcaputo1.slx</t>
  </si>
  <si>
    <t xml:space="preserve">C:\tmp\obfmodels\o3900.slx</t>
  </si>
  <si>
    <t xml:space="preserve">Wed Aug 03 08:12:47 2016</t>
  </si>
  <si>
    <t xml:space="preserve">C:\work\data\SLNET\SLNET_MATLABCentral\60874\fractional\c8mchaos.slx</t>
  </si>
  <si>
    <t xml:space="preserve">C:\tmp\obfmodels\o3901.slx</t>
  </si>
  <si>
    <t xml:space="preserve">Tue Sep 27 03:33:07 2016</t>
  </si>
  <si>
    <t xml:space="preserve">C:\work\data\SLNET\SLNET_MATLABCentral\60874\fractional\c8mchaos1.slx</t>
  </si>
  <si>
    <t xml:space="preserve">C:\tmp\obfmodels\o3902.slx</t>
  </si>
  <si>
    <t xml:space="preserve">Wed Aug 10 15:19:00 2016</t>
  </si>
  <si>
    <t xml:space="preserve">C:\work\data\SLNET\SLNET_MATLABCentral\60874\fractional\c8mchuasim.slx</t>
  </si>
  <si>
    <t xml:space="preserve">C:\tmp\obfmodels\o3903.slx</t>
  </si>
  <si>
    <t xml:space="preserve">Fri Dec 23 07:42:30 2016</t>
  </si>
  <si>
    <t xml:space="preserve">C:\work\data\SLNET\SLNET_MATLABCentral\60874\fractional\c8mexp2.slx</t>
  </si>
  <si>
    <t xml:space="preserve">C:\tmp\obfmodels\o3904.slx</t>
  </si>
  <si>
    <t xml:space="preserve">Wed Aug 31 05:32:01 2016</t>
  </si>
  <si>
    <t xml:space="preserve">C:\work\data\SLNET\SLNET_MATLABCentral\60874\fractional\c8mfpid1.slx</t>
  </si>
  <si>
    <t xml:space="preserve">C:\tmp\obfmodels\o3905.slx</t>
  </si>
  <si>
    <t xml:space="preserve">Fri Dec 23 07:21:21 2016</t>
  </si>
  <si>
    <t xml:space="preserve">C:\work\data\SLNET\SLNET_MATLABCentral\60874\fractional\c8mfpid2.slx</t>
  </si>
  <si>
    <t xml:space="preserve">C:\tmp\obfmodels\o3906.slx</t>
  </si>
  <si>
    <t xml:space="preserve">Sun May 08 14:13:32 2016</t>
  </si>
  <si>
    <t xml:space="preserve">C:\work\data\SLNET\SLNET_MATLABCentral\60874\fractional\c8mimp.slx</t>
  </si>
  <si>
    <t xml:space="preserve">C:\tmp\obfmodels\o3907.slx</t>
  </si>
  <si>
    <t xml:space="preserve">Tue Dec 06 03:59:48 2016</t>
  </si>
  <si>
    <t xml:space="preserve">C:\work\data\SLNET\SLNET_MATLABCentral\60874\fractional\c8mlinc1.slx</t>
  </si>
  <si>
    <t xml:space="preserve">C:\tmp\obfmodels\o3908.slx</t>
  </si>
  <si>
    <t xml:space="preserve">Tue Dec 06 23:01:11 2016</t>
  </si>
  <si>
    <t xml:space="preserve">C:\work\data\SLNET\SLNET_MATLABCentral\60874\fractional\c8mnlf1.slx</t>
  </si>
  <si>
    <t xml:space="preserve">C:\tmp\obfmodels\o3909.slx</t>
  </si>
  <si>
    <t xml:space="preserve">Fri Dec 23 07:36:45 2016</t>
  </si>
  <si>
    <t xml:space="preserve">C:\work\data\SLNET\SLNET_MATLABCentral\60874\fractional\c8mnlf2.slx</t>
  </si>
  <si>
    <t xml:space="preserve">C:\tmp\obfmodels\o3910.slx</t>
  </si>
  <si>
    <t xml:space="preserve">Thu Aug 04 16:26:57 2016</t>
  </si>
  <si>
    <t xml:space="preserve">C:\work\data\SLNET\SLNET_MATLABCentral\60874\fractional\c8mstep.slx</t>
  </si>
  <si>
    <t xml:space="preserve">C:\tmp\obfmodels\o3911.slx</t>
  </si>
  <si>
    <t xml:space="preserve">Fri Dec 23 07:23:52 2016</t>
  </si>
  <si>
    <t xml:space="preserve">C:\work\data\SLNET\SLNET_MATLABCentral\60874\fractional\c9mfpd2.slx</t>
  </si>
  <si>
    <t xml:space="preserve">C:\tmp\obfmodels\o3912.slx</t>
  </si>
  <si>
    <t xml:space="preserve">Fri Dec 23 07:54:46 2016</t>
  </si>
  <si>
    <t xml:space="preserve">C:\work\data\SLNET\SLNET_MATLABCentral\60874\fractional\c9mfpidd.slx</t>
  </si>
  <si>
    <t xml:space="preserve">C:\tmp\obfmodels\o3913.slx</t>
  </si>
  <si>
    <t xml:space="preserve">Sun May 08 15:29:52 2016</t>
  </si>
  <si>
    <t xml:space="preserve">C:\work\data\SLNET\SLNET_MATLABCentral\60874\fractional\c9mfpids.slx</t>
  </si>
  <si>
    <t xml:space="preserve">C:\tmp\obfmodels\o3914.slx</t>
  </si>
  <si>
    <t xml:space="preserve">Mon Dec 12 01:15:54 2016</t>
  </si>
  <si>
    <t xml:space="preserve">C:\work\data\SLNET\SLNET_MATLABCentral\60874\fractional\c9mplant.slx</t>
  </si>
  <si>
    <t xml:space="preserve">C:\tmp\obfmodels\o3915.slx</t>
  </si>
  <si>
    <t xml:space="preserve">Fri Dec 23 07:46:15 2016</t>
  </si>
  <si>
    <t xml:space="preserve">C:\work\data\SLNET\SLNET_MATLABCentral\60874\fractional\c9mstp1.slx</t>
  </si>
  <si>
    <t xml:space="preserve">C:\tmp\obfmodels\o3916.slx</t>
  </si>
  <si>
    <t xml:space="preserve">Thu Apr 28 02:59:55 2016</t>
  </si>
  <si>
    <t xml:space="preserve">C:\work\data\SLNET\SLNET_MATLABCentral\60874\fractional\c9mvofuz.slx</t>
  </si>
  <si>
    <t xml:space="preserve">C:\tmp\obfmodels\o3917.slx</t>
  </si>
  <si>
    <t xml:space="preserve">Fri Dec 23 07:49:00 2016</t>
  </si>
  <si>
    <t xml:space="preserve">C:\work\data\SLNET\SLNET_MATLABCentral\60874\fractional\c9mvofuz2.slx</t>
  </si>
  <si>
    <t xml:space="preserve">C:\tmp\obfmodels\o3918.slx</t>
  </si>
  <si>
    <t xml:space="preserve">Fri Dec 23 07:49:33 2016</t>
  </si>
  <si>
    <t xml:space="preserve">C:\work\data\SLNET\SLNET_MATLABCentral\60874\fractional\fotflib.slx</t>
  </si>
  <si>
    <t xml:space="preserve">C:\tmp\obfmodels\o3919.slx</t>
  </si>
  <si>
    <t xml:space="preserve">Fri Dec 23 06:25:45 2016</t>
  </si>
  <si>
    <t xml:space="preserve">C:\work\data\SLNET\SLNET_MATLABCentral\60874\fractional\voffuzzypid.slx</t>
  </si>
  <si>
    <t xml:space="preserve">C:\tmp\obfmodels\o3920.slx</t>
  </si>
  <si>
    <t xml:space="preserve">Thu Apr 02 12:05:54 2015</t>
  </si>
  <si>
    <t xml:space="preserve">C:\work\data\SLNET\SLNET_MATLABCentral\60889\emproject.slx</t>
  </si>
  <si>
    <t xml:space="preserve">C:\tmp\obfmodels\o3921.slx</t>
  </si>
  <si>
    <t xml:space="preserve">Sun Dec 18 12:23:57 2016</t>
  </si>
  <si>
    <t xml:space="preserve">C:\work\data\SLNET\SLNET_MATLABCentral\60907\cycloconverterUsingFourThyristor.slx</t>
  </si>
  <si>
    <t xml:space="preserve">C:\tmp\obfmodels\o3922.slx</t>
  </si>
  <si>
    <t xml:space="preserve">Mon Dec 26 20:10:23 2016</t>
  </si>
  <si>
    <t xml:space="preserve">C:\work\data\SLNET\SLNET_MATLABCentral\60910\AfterReview.slx</t>
  </si>
  <si>
    <t xml:space="preserve">C:\tmp\obfmodels\o3923.slx</t>
  </si>
  <si>
    <t xml:space="preserve">Mon Dec 26 21:05:42 2016</t>
  </si>
  <si>
    <t xml:space="preserve">C:\work\data\SLNET\SLNET_MATLABCentral\60927\electrique.slx</t>
  </si>
  <si>
    <t xml:space="preserve">C:\tmp\obfmodels\o3924.slx</t>
  </si>
  <si>
    <t xml:space="preserve">Mon Dec 12 11:55:13 2016</t>
  </si>
  <si>
    <t xml:space="preserve">C:\work\data\SLNET\SLNET_MATLABCentral\60927\electro_mecanique.slx</t>
  </si>
  <si>
    <t xml:space="preserve">C:\tmp\obfmodels\o3925.slx</t>
  </si>
  <si>
    <t xml:space="preserve">Tue Dec 13 00:06:50 2016</t>
  </si>
  <si>
    <t xml:space="preserve">C:\work\data\SLNET\SLNET_MATLABCentral\60927\electro_mecanique_hacheur.slx</t>
  </si>
  <si>
    <t xml:space="preserve">C:\tmp\obfmodels\o3926.slx</t>
  </si>
  <si>
    <t xml:space="preserve">Tue Dec 13 19:02:07 2016</t>
  </si>
  <si>
    <t xml:space="preserve">C:\work\data\SLNET\SLNET_MATLABCentral\60927\thermique.slx</t>
  </si>
  <si>
    <t xml:space="preserve">C:\tmp\obfmodels\o3927.slx</t>
  </si>
  <si>
    <t xml:space="preserve">Mon Dec 12 09:49:48 2016</t>
  </si>
  <si>
    <t xml:space="preserve">C:\work\data\SLNET\SLNET_MATLABCentral\60955\BuckConverter.slx</t>
  </si>
  <si>
    <t xml:space="preserve">C:\tmp\obfmodels\o3928.slx</t>
  </si>
  <si>
    <t xml:space="preserve">Fri Dec 30 16:29:33 2016</t>
  </si>
  <si>
    <t xml:space="preserve">C:\work\data\SLNET\SLNET_MATLABCentral\60956\BoostConverter.slx</t>
  </si>
  <si>
    <t xml:space="preserve">C:\tmp\obfmodels\o3929.slx</t>
  </si>
  <si>
    <t xml:space="preserve">Fri Dec 30 16:29:18 2016</t>
  </si>
  <si>
    <t xml:space="preserve">C:\work\data\SLNET\SLNET_MATLABCentral\60957\FullBridgeInverter.slx</t>
  </si>
  <si>
    <t xml:space="preserve">C:\tmp\obfmodels\o3930.slx</t>
  </si>
  <si>
    <t xml:space="preserve">Sat Dec 31 11:17:58 2016</t>
  </si>
  <si>
    <t xml:space="preserve">C:\work\data\SLNET\SLNET_MATLABCentral\60970\dq0toabc.slx</t>
  </si>
  <si>
    <t xml:space="preserve">C:\tmp\obfmodels\o3931.slx</t>
  </si>
  <si>
    <t xml:space="preserve">Sun May 29 23:05:23 2016</t>
  </si>
  <si>
    <t xml:space="preserve">C:\work\data\SLNET\SLNET_MATLABCentral\61029\RL.slx</t>
  </si>
  <si>
    <t xml:space="preserve">C:\tmp\obfmodels\o3932.slx</t>
  </si>
  <si>
    <t xml:space="preserve">Mon Nov 07 21:03:00 2016</t>
  </si>
  <si>
    <t xml:space="preserve">C:\work\data\SLNET\SLNET_MATLABCentral\61034\elec_brushless_dc_motor.slx</t>
  </si>
  <si>
    <t xml:space="preserve">C:\tmp\obfmodels\o3933.slx</t>
  </si>
  <si>
    <t xml:space="preserve">Sat Jan 07 15:32:16 2017</t>
  </si>
  <si>
    <t xml:space="preserve">C:\work\data\SLNET\SLNET_MATLABCentral\61044\Disparo_SCR.slx</t>
  </si>
  <si>
    <t xml:space="preserve">C:\tmp\obfmodels\o3934.slx</t>
  </si>
  <si>
    <t xml:space="preserve">Wed Nov 16 10:51:18 2016</t>
  </si>
  <si>
    <t xml:space="preserve">C:\work\data\SLNET\SLNET_MATLABCentral\61044\Disparo_Triac.slx</t>
  </si>
  <si>
    <t xml:space="preserve">C:\tmp\obfmodels\o3935.slx</t>
  </si>
  <si>
    <t xml:space="preserve">Wed Nov 16 10:51:21 2016</t>
  </si>
  <si>
    <t xml:space="preserve">C:\work\data\SLNET\SLNET_MATLABCentral\61070\ACWaveformA2DInterfaceModel.slx</t>
  </si>
  <si>
    <t xml:space="preserve">C:\tmp\obfmodels\o3936.slx</t>
  </si>
  <si>
    <t xml:space="preserve">Tue Jan 10 09:51:08 2017</t>
  </si>
  <si>
    <t xml:space="preserve">C:\work\data\SLNET\SLNET_MATLABCentral\61131\PID_Arduiono_Due.slx</t>
  </si>
  <si>
    <t xml:space="preserve">C:\tmp\obfmodels\o3937.slx</t>
  </si>
  <si>
    <t xml:space="preserve">Thu Jan 12 11:51:41 2017</t>
  </si>
  <si>
    <t xml:space="preserve">C:\work\data\SLNET\SLNET_MATLABCentral\61148\bucksimulation.slx</t>
  </si>
  <si>
    <t xml:space="preserve">C:\tmp\obfmodels\o3938.slx</t>
  </si>
  <si>
    <t xml:space="preserve">Sun Dec 11 18:05:43 2016</t>
  </si>
  <si>
    <t xml:space="preserve">C:\work\data\SLNET\SLNET_MATLABCentral\61210\lab file to be printed\P6_type_C_chopper_using_Mosfet.slx</t>
  </si>
  <si>
    <t xml:space="preserve">C:\tmp\obfmodels\o3939.slx</t>
  </si>
  <si>
    <t xml:space="preserve">Sun Jan 08 18:05:20 2017</t>
  </si>
  <si>
    <t xml:space="preserve">C:\work\data\SLNET\SLNET_MATLABCentral\61210\lab file to be printed\P6_type_C_chopper_using_igbt.slx</t>
  </si>
  <si>
    <t xml:space="preserve">C:\tmp\obfmodels\o3940.slx</t>
  </si>
  <si>
    <t xml:space="preserve">Sun Jan 08 18:04:07 2017</t>
  </si>
  <si>
    <t xml:space="preserve">C:\work\data\SLNET\SLNET_MATLABCentral\61210\lab file to be printed\P6_type_D_chopper_using_Mosfet.slx</t>
  </si>
  <si>
    <t xml:space="preserve">C:\tmp\obfmodels\o3941.slx</t>
  </si>
  <si>
    <t xml:space="preserve">Sun Jan 08 18:47:00 2017</t>
  </si>
  <si>
    <t xml:space="preserve">C:\work\data\SLNET\SLNET_MATLABCentral\61210\lab file to be printed\P6_type_D_chopper_using_igbt.slx</t>
  </si>
  <si>
    <t xml:space="preserve">C:\tmp\obfmodels\o3942.slx</t>
  </si>
  <si>
    <t xml:space="preserve">Fri Jan 06 15:48:37 2017</t>
  </si>
  <si>
    <t xml:space="preserve">C:\work\data\SLNET\SLNET_MATLABCentral\61210\lab file to be printed\p1_semiconverter.slx</t>
  </si>
  <si>
    <t xml:space="preserve">C:\tmp\obfmodels\o3943.slx</t>
  </si>
  <si>
    <t xml:space="preserve">Sun Jan 08 17:12:42 2017</t>
  </si>
  <si>
    <t xml:space="preserve">C:\work\data\SLNET\SLNET_MATLABCentral\61210\lab file to be printed\p2_rl_continous.slx</t>
  </si>
  <si>
    <t xml:space="preserve">C:\tmp\obfmodels\o3944.slx</t>
  </si>
  <si>
    <t xml:space="preserve">Sun Jan 08 18:17:06 2017</t>
  </si>
  <si>
    <t xml:space="preserve">C:\work\data\SLNET\SLNET_MATLABCentral\61210\lab file to be printed\p2_rl_continous_semi.slx</t>
  </si>
  <si>
    <t xml:space="preserve">C:\tmp\obfmodels\o3945.slx</t>
  </si>
  <si>
    <t xml:space="preserve">Fri Jan 06 13:17:18 2017</t>
  </si>
  <si>
    <t xml:space="preserve">C:\work\data\SLNET\SLNET_MATLABCentral\61210\lab file to be printed\p2_rl_discontinous.slx</t>
  </si>
  <si>
    <t xml:space="preserve">C:\tmp\obfmodels\o3946.slx</t>
  </si>
  <si>
    <t xml:space="preserve">Sun Jan 08 18:21:09 2017</t>
  </si>
  <si>
    <t xml:space="preserve">C:\work\data\SLNET\SLNET_MATLABCentral\61210\lab file to be printed\p2_rl_discontinous_semi.slx</t>
  </si>
  <si>
    <t xml:space="preserve">C:\tmp\obfmodels\o3947.slx</t>
  </si>
  <si>
    <t xml:space="preserve">Fri Jan 06 00:45:17 2017</t>
  </si>
  <si>
    <t xml:space="preserve">C:\work\data\SLNET\SLNET_MATLABCentral\61210\lab file to be printed\p2_rle_continous_semi.slx</t>
  </si>
  <si>
    <t xml:space="preserve">C:\tmp\obfmodels\o3948.slx</t>
  </si>
  <si>
    <t xml:space="preserve">Sun Jan 08 17:28:36 2017</t>
  </si>
  <si>
    <t xml:space="preserve">C:\work\data\SLNET\SLNET_MATLABCentral\61210\lab file to be printed\p2_rle_discontinous_semi.slx</t>
  </si>
  <si>
    <t xml:space="preserve">C:\tmp\obfmodels\o3949.slx</t>
  </si>
  <si>
    <t xml:space="preserve">Sun Jan 08 17:30:40 2017</t>
  </si>
  <si>
    <t xml:space="preserve">C:\work\data\SLNET\SLNET_MATLABCentral\61210\lab file to be printed\p3_rl_continous_full_wave_converter.slx</t>
  </si>
  <si>
    <t xml:space="preserve">C:\tmp\obfmodels\o3950.slx</t>
  </si>
  <si>
    <t xml:space="preserve">Sun Jan 08 19:00:19 2017</t>
  </si>
  <si>
    <t xml:space="preserve">C:\work\data\SLNET\SLNET_MATLABCentral\61210\lab file to be printed\p3_rl_dicontinous_full.slx</t>
  </si>
  <si>
    <t xml:space="preserve">C:\tmp\obfmodels\o3951.slx</t>
  </si>
  <si>
    <t xml:space="preserve">Fri Jan 06 13:29:58 2017</t>
  </si>
  <si>
    <t xml:space="preserve">C:\work\data\SLNET\SLNET_MATLABCentral\61210\lab file to be printed\p3_rle_continous_full.slx</t>
  </si>
  <si>
    <t xml:space="preserve">C:\tmp\obfmodels\o3952.slx</t>
  </si>
  <si>
    <t xml:space="preserve">Sun Jan 08 19:08:10 2017</t>
  </si>
  <si>
    <t xml:space="preserve">C:\work\data\SLNET\SLNET_MATLABCentral\61210\lab file to be printed\p3_rle_discontinous_full.slx</t>
  </si>
  <si>
    <t xml:space="preserve">C:\tmp\obfmodels\o3953.slx</t>
  </si>
  <si>
    <t xml:space="preserve">Sun Jan 08 19:12:18 2017</t>
  </si>
  <si>
    <t xml:space="preserve">C:\work\data\SLNET\SLNET_MATLABCentral\61210\lab file to be printed\p4_three_phase_full_converter.slx</t>
  </si>
  <si>
    <t xml:space="preserve">C:\tmp\obfmodels\o3954.slx</t>
  </si>
  <si>
    <t xml:space="preserve">Sun Jan 08 18:02:06 2017</t>
  </si>
  <si>
    <t xml:space="preserve">C:\work\data\SLNET\SLNET_MATLABCentral\61210\lab file to be printed\p5_three_phase_semi_converter.slx</t>
  </si>
  <si>
    <t xml:space="preserve">C:\tmp\obfmodels\o3955.slx</t>
  </si>
  <si>
    <t xml:space="preserve">Sun Jan 08 18:02:59 2017</t>
  </si>
  <si>
    <t xml:space="preserve">C:\work\data\SLNET\SLNET_MATLABCentral\61210\lab file to be printed\p7.slx</t>
  </si>
  <si>
    <t xml:space="preserve">C:\tmp\obfmodels\o3956.slx</t>
  </si>
  <si>
    <t xml:space="preserve">Fri Jan 06 10:50:41 2017</t>
  </si>
  <si>
    <t xml:space="preserve">C:\work\data\SLNET\SLNET_MATLABCentral\61210\lab file to be printed\p7_inveter.slx</t>
  </si>
  <si>
    <t xml:space="preserve">C:\tmp\obfmodels\o3957.slx</t>
  </si>
  <si>
    <t xml:space="preserve">Sun Jan 08 18:07:12 2017</t>
  </si>
  <si>
    <t xml:space="preserve">C:\work\data\SLNET\SLNET_MATLABCentral\61210\lab file to be printed\p8.slx</t>
  </si>
  <si>
    <t xml:space="preserve">C:\tmp\obfmodels\o3958.slx</t>
  </si>
  <si>
    <t xml:space="preserve">Sat Dec 31 23:13:37 2016</t>
  </si>
  <si>
    <t xml:space="preserve">C:\work\data\SLNET\SLNET_MATLABCentral\61210\lab file to be printed\p8_single_phase_controller.slx</t>
  </si>
  <si>
    <t xml:space="preserve">C:\tmp\obfmodels\o3959.slx</t>
  </si>
  <si>
    <t xml:space="preserve">Sun Jan 08 18:32:23 2017</t>
  </si>
  <si>
    <t xml:space="preserve">C:\work\data\SLNET\SLNET_MATLABCentral\61210\lab file to be printed\p9_three_phase_voltge_controller.slx</t>
  </si>
  <si>
    <t xml:space="preserve">C:\tmp\obfmodels\o3960.slx</t>
  </si>
  <si>
    <t xml:space="preserve">Sun Jan 08 15:17:21 2017</t>
  </si>
  <si>
    <t xml:space="preserve">C:\work\data\SLNET\SLNET_MATLABCentral\61215\Three_Phase_Shunt_Active_Power_Filter.slx</t>
  </si>
  <si>
    <t xml:space="preserve">C:\tmp\obfmodels\o3961.slx</t>
  </si>
  <si>
    <t xml:space="preserve">Fri Jan 20 10:42:35 2017</t>
  </si>
  <si>
    <t xml:space="preserve">C:\work\data\SLNET\SLNET_MATLABCentral\61267\Hysteresis_Band_Current_Control.slx</t>
  </si>
  <si>
    <t xml:space="preserve">C:\tmp\obfmodels\o3962.slx</t>
  </si>
  <si>
    <t xml:space="preserve">Tue Jan 24 19:39:41 2017</t>
  </si>
  <si>
    <t xml:space="preserve">C:\work\data\SLNET\SLNET_MATLABCentral\61309\zmiana_rezystancji.slx</t>
  </si>
  <si>
    <t xml:space="preserve">C:\tmp\obfmodels\o3963.slx</t>
  </si>
  <si>
    <t xml:space="preserve">Fri Jan 27 09:33:19 2017</t>
  </si>
  <si>
    <t xml:space="preserve">C:\work\data\SLNET\SLNET_MATLABCentral\61361\seven_level_inverter\seven_level_inverter.slx</t>
  </si>
  <si>
    <t xml:space="preserve">C:\tmp\obfmodels\o3964.slx</t>
  </si>
  <si>
    <t xml:space="preserve">Sat Dec 31 19:03:27 2016</t>
  </si>
  <si>
    <t xml:space="preserve">C:\work\data\SLNET\SLNET_MATLABCentral\61370\Robot_Arm_Belts_R18b\youBot_Arm.slx</t>
  </si>
  <si>
    <t xml:space="preserve">C:\tmp\obfmodels\o3965.slx</t>
  </si>
  <si>
    <t xml:space="preserve">Tue Sep 11 23:21:51 2018</t>
  </si>
  <si>
    <t xml:space="preserve">C:\work\data\SLNET\SLNET_MATLABCentral\61370\Robot_Arm_Belts_R18b\CAD\youBot.slx</t>
  </si>
  <si>
    <t xml:space="preserve">C:\tmp\obfmodels\o3966.slx</t>
  </si>
  <si>
    <t xml:space="preserve">Tue Sep 11 23:18:49 2018</t>
  </si>
  <si>
    <t xml:space="preserve">C:\work\data\SLNET\SLNET_MATLABCentral\61370\Robot_Arm_Belts_R18b\CAD\youBot_damping.slx</t>
  </si>
  <si>
    <t xml:space="preserve">C:\tmp\obfmodels\o3967.slx</t>
  </si>
  <si>
    <t xml:space="preserve">Tue Sep 11 23:18:58 2018</t>
  </si>
  <si>
    <t xml:space="preserve">C:\work\data\SLNET\SLNET_MATLABCentral\61370\Robot_Arm_Belts_R18b\Libraries\Motor_Lib.slx</t>
  </si>
  <si>
    <t xml:space="preserve">C:\tmp\obfmodels\o3968.slx</t>
  </si>
  <si>
    <t xml:space="preserve">Tue Sep 11 23:19:06 2018</t>
  </si>
  <si>
    <t xml:space="preserve">C:\work\data\SLNET\SLNET_MATLABCentral\61370\Robot_Arm_Belts_R18b\Libraries\CFL_Libs\Libraries\Contact_Forces_Lib.slx</t>
  </si>
  <si>
    <t xml:space="preserve">C:\tmp\obfmodels\o3969.slx</t>
  </si>
  <si>
    <t xml:space="preserve">Tue Sep 11 23:19:23 2018</t>
  </si>
  <si>
    <t xml:space="preserve">C:\work\data\SLNET\SLNET_MATLABCentral\61370\Robot_Arm_Belts_R18b\Libraries\CFL_Libs\Libraries\Parts_Lib.slx</t>
  </si>
  <si>
    <t xml:space="preserve">C:\tmp\obfmodels\o3970.slx</t>
  </si>
  <si>
    <t xml:space="preserve">Tue Sep 11 23:19:35 2018</t>
  </si>
  <si>
    <t xml:space="preserve">C:\work\data\SLNET\SLNET_MATLABCentral\61370\Robot_Arm_Belts_R18b\Libraries\Pace\rtc_example.slx</t>
  </si>
  <si>
    <t xml:space="preserve">C:\tmp\obfmodels\o3971.slx</t>
  </si>
  <si>
    <t xml:space="preserve">Tue Sep 11 23:19:45 2018</t>
  </si>
  <si>
    <t xml:space="preserve">C:\work\data\SLNET\SLNET_MATLABCentral\61370\Robot_Arm_Belts_R18b\Libraries\Pace\utility.slx</t>
  </si>
  <si>
    <t xml:space="preserve">C:\tmp\obfmodels\o3972.slx</t>
  </si>
  <si>
    <t xml:space="preserve">Tue Sep 11 23:19:48 2018</t>
  </si>
  <si>
    <t xml:space="preserve">C:\work\data\SLNET\SLNET_MATLABCentral\61370\Robot_Arm_Belts_R18b\Resources\Joint_Motor.slx</t>
  </si>
  <si>
    <t xml:space="preserve">C:\tmp\obfmodels\o3973.slx</t>
  </si>
  <si>
    <t xml:space="preserve">Tue Sep 11 23:20:29 2018</t>
  </si>
  <si>
    <t xml:space="preserve">C:\work\data\SLNET\SLNET_MATLABCentral\61370\Robot_Arm_Belts_R18b\URDF\youBot_STEP_URDF.slx</t>
  </si>
  <si>
    <t xml:space="preserve">C:\tmp\obfmodels\o3974.slx</t>
  </si>
  <si>
    <t xml:space="preserve">Tue Sep 11 23:20:34 2018</t>
  </si>
  <si>
    <t xml:space="preserve">C:\work\data\SLNET\SLNET_MATLABCentral\61370\Robot_Arm_Belts_R19a\youBot_Arm.slx</t>
  </si>
  <si>
    <t xml:space="preserve">C:\tmp\obfmodels\o3975.slx</t>
  </si>
  <si>
    <t xml:space="preserve">Sat Mar 09 11:03:29 2019</t>
  </si>
  <si>
    <t xml:space="preserve">C:\work\data\SLNET\SLNET_MATLABCentral\61370\Robot_Arm_Belts_R19a\CAD\youBot.slx</t>
  </si>
  <si>
    <t xml:space="preserve">C:\tmp\obfmodels\o3976.slx</t>
  </si>
  <si>
    <t xml:space="preserve">Sat Mar 09 10:36:38 2019</t>
  </si>
  <si>
    <t xml:space="preserve">C:\work\data\SLNET\SLNET_MATLABCentral\61370\Robot_Arm_Belts_R19a\CAD\youBot_damping.slx</t>
  </si>
  <si>
    <t xml:space="preserve">C:\tmp\obfmodels\o3977.slx</t>
  </si>
  <si>
    <t xml:space="preserve">Sat Mar 09 10:37:28 2019</t>
  </si>
  <si>
    <t xml:space="preserve">C:\work\data\SLNET\SLNET_MATLABCentral\61370\Robot_Arm_Belts_R19a\Libraries\Motor_Lib.slx</t>
  </si>
  <si>
    <t xml:space="preserve">C:\tmp\obfmodels\o3978.slx</t>
  </si>
  <si>
    <t xml:space="preserve">Sat Mar 09 10:37:39 2019</t>
  </si>
  <si>
    <t xml:space="preserve">C:\work\data\SLNET\SLNET_MATLABCentral\61370\Robot_Arm_Belts_R19a\Libraries\MyMath_lib.slx</t>
  </si>
  <si>
    <t xml:space="preserve">C:\tmp\obfmodels\o3979.slx</t>
  </si>
  <si>
    <t xml:space="preserve">Sat Mar 09 10:35:27 2019</t>
  </si>
  <si>
    <t xml:space="preserve">C:\work\data\SLNET\SLNET_MATLABCentral\61370\Robot_Arm_Belts_R19a\Libraries\CFL_Libs\Libraries\Contact_Forces_Lib.slx</t>
  </si>
  <si>
    <t xml:space="preserve">C:\tmp\obfmodels\o3980.slx</t>
  </si>
  <si>
    <t xml:space="preserve">Sat Mar 09 10:37:52 2019</t>
  </si>
  <si>
    <t xml:space="preserve">C:\work\data\SLNET\SLNET_MATLABCentral\61370\Robot_Arm_Belts_R19a\Libraries\CFL_Libs\Libraries\Parts_Lib.slx</t>
  </si>
  <si>
    <t xml:space="preserve">C:\tmp\obfmodels\o3981.slx</t>
  </si>
  <si>
    <t xml:space="preserve">Sat Mar 09 10:38:01 2019</t>
  </si>
  <si>
    <t xml:space="preserve">C:\work\data\SLNET\SLNET_MATLABCentral\61370\Robot_Arm_Belts_R19a\Libraries\Pace\rtc_example.slx</t>
  </si>
  <si>
    <t xml:space="preserve">C:\tmp\obfmodels\o3982.slx</t>
  </si>
  <si>
    <t xml:space="preserve">Sat Mar 09 10:38:11 2019</t>
  </si>
  <si>
    <t xml:space="preserve">C:\work\data\SLNET\SLNET_MATLABCentral\61370\Robot_Arm_Belts_R19a\Libraries\Pace\utility.slx</t>
  </si>
  <si>
    <t xml:space="preserve">C:\tmp\obfmodels\o3983.slx</t>
  </si>
  <si>
    <t xml:space="preserve">Sat Mar 09 10:38:14 2019</t>
  </si>
  <si>
    <t xml:space="preserve">C:\work\data\SLNET\SLNET_MATLABCentral\61370\Robot_Arm_Belts_R19a\Resources\Joint_Motor.slx</t>
  </si>
  <si>
    <t xml:space="preserve">C:\tmp\obfmodels\o3984.slx</t>
  </si>
  <si>
    <t xml:space="preserve">Sat Mar 09 10:40:27 2019</t>
  </si>
  <si>
    <t xml:space="preserve">C:\work\data\SLNET\SLNET_MATLABCentral\61370\Robot_Arm_Belts_R19a\URDF\youBot_STEP_URDF.slx</t>
  </si>
  <si>
    <t xml:space="preserve">C:\tmp\obfmodels\o3985.slx</t>
  </si>
  <si>
    <t xml:space="preserve">Sat Mar 09 10:41:21 2019</t>
  </si>
  <si>
    <t xml:space="preserve">C:\work\data\SLNET\SLNET_MATLABCentral\61381\SEIG_PPGs.slx</t>
  </si>
  <si>
    <t xml:space="preserve">C:\tmp\obfmodels\o3986.slx</t>
  </si>
  <si>
    <t xml:space="preserve">Wed Feb 01 05:18:49 2017</t>
  </si>
  <si>
    <t xml:space="preserve">C:\work\data\SLNET\SLNET_MATLABCentral\61389\boostmathmodel.slx</t>
  </si>
  <si>
    <t xml:space="preserve">C:\tmp\obfmodels\o3987.slx</t>
  </si>
  <si>
    <t xml:space="preserve">Thu Feb 02 00:44:01 2017</t>
  </si>
  <si>
    <t xml:space="preserve">C:\work\data\SLNET\SLNET_MATLABCentral\61389\buckmathmodel.slx</t>
  </si>
  <si>
    <t xml:space="preserve">C:\tmp\obfmodels\o3988.slx</t>
  </si>
  <si>
    <t xml:space="preserve">Thu Feb 02 00:43:35 2017</t>
  </si>
  <si>
    <t xml:space="preserve">C:\work\data\SLNET\SLNET_MATLABCentral\61459\ADCBlock.slx</t>
  </si>
  <si>
    <t xml:space="preserve">C:\tmp\obfmodels\o3989.slx</t>
  </si>
  <si>
    <t xml:space="preserve">Mon Feb 06 11:55:01 2017</t>
  </si>
  <si>
    <t xml:space="preserve">C:\work\data\SLNET\SLNET_MATLABCentral\61601\Time_Domain_Model_SMPS_CFL_10092018.slx</t>
  </si>
  <si>
    <t xml:space="preserve">C:\tmp\obfmodels\o3990.slx</t>
  </si>
  <si>
    <t xml:space="preserve">Mon Sep 17 17:02:08 2018</t>
  </si>
  <si>
    <t xml:space="preserve">C:\work\data\SLNET\SLNET_MATLABCentral\61633\fsolve matlab simulink example\fsolve example (MATLAB &amp; Simulink)\simulink_example.slx</t>
  </si>
  <si>
    <t xml:space="preserve">C:\tmp\obfmodels\o3991.slx</t>
  </si>
  <si>
    <t xml:space="preserve">Thu Feb 09 23:19:54 2017</t>
  </si>
  <si>
    <t xml:space="preserve">C:\work\data\SLNET\SLNET_MATLABCentral\61633\fsolve matlab simulink example\fsolve example (MATLAB &amp; Simulink)- Inherent variables\simulink_example.slx</t>
  </si>
  <si>
    <t xml:space="preserve">C:\tmp\obfmodels\o3992.slx</t>
  </si>
  <si>
    <t xml:space="preserve">Fri Feb 10 02:26:02 2017</t>
  </si>
  <si>
    <t xml:space="preserve">C:\work\data\SLNET\SLNET_MATLABCentral\61633\fsolve matlab simulink example\fsolve example (MATLAB &amp; Simulink)- Inherent variables - Vector Input\simulink_example.slx</t>
  </si>
  <si>
    <t xml:space="preserve">C:\tmp\obfmodels\o3993.slx</t>
  </si>
  <si>
    <t xml:space="preserve">Fri Feb 10 02:27:18 2017</t>
  </si>
  <si>
    <t xml:space="preserve">C:\work\data\SLNET\SLNET_MATLABCentral\61738\Lesson_10.slx</t>
  </si>
  <si>
    <t xml:space="preserve">C:\tmp\obfmodels\o3994.slx</t>
  </si>
  <si>
    <t xml:space="preserve">Thu Feb 09 10:58:21 2017</t>
  </si>
  <si>
    <t xml:space="preserve">C:\work\data\SLNET\SLNET_MATLABCentral\61738\Lesson_2.slx</t>
  </si>
  <si>
    <t xml:space="preserve">C:\tmp\obfmodels\o3995.slx</t>
  </si>
  <si>
    <t xml:space="preserve">Sun Jan 08 17:31:57 2017</t>
  </si>
  <si>
    <t xml:space="preserve">C:\work\data\SLNET\SLNET_MATLABCentral\61738\Lesson_3.slx</t>
  </si>
  <si>
    <t xml:space="preserve">C:\tmp\obfmodels\o3996.slx</t>
  </si>
  <si>
    <t xml:space="preserve">Sun Jan 08 17:43:05 2017</t>
  </si>
  <si>
    <t xml:space="preserve">C:\work\data\SLNET\SLNET_MATLABCentral\61738\Lesson_4.slx</t>
  </si>
  <si>
    <t xml:space="preserve">C:\tmp\obfmodels\o3997.slx</t>
  </si>
  <si>
    <t xml:space="preserve">Sun Jan 08 17:23:02 2017</t>
  </si>
  <si>
    <t xml:space="preserve">C:\work\data\SLNET\SLNET_MATLABCentral\61738\Lesson_5.slx</t>
  </si>
  <si>
    <t xml:space="preserve">C:\tmp\obfmodels\o3998.slx</t>
  </si>
  <si>
    <t xml:space="preserve">Sun Jan 08 17:11:58 2017</t>
  </si>
  <si>
    <t xml:space="preserve">C:\work\data\SLNET\SLNET_MATLABCentral\61738\Lesson_6.slx</t>
  </si>
  <si>
    <t xml:space="preserve">C:\tmp\obfmodels\o3999.slx</t>
  </si>
  <si>
    <t xml:space="preserve">Thu Feb 09 11:11:36 2017</t>
  </si>
  <si>
    <t xml:space="preserve">C:\work\data\SLNET\SLNET_MATLABCentral\61738\Lesson_7.slx</t>
  </si>
  <si>
    <t xml:space="preserve">C:\tmp\obfmodels\o4000.slx</t>
  </si>
  <si>
    <t xml:space="preserve">Mon Feb 06 22:46:37 2017</t>
  </si>
  <si>
    <t xml:space="preserve">C:\work\data\SLNET\SLNET_MATLABCentral\61738\Lesson_8.slx</t>
  </si>
  <si>
    <t xml:space="preserve">C:\tmp\obfmodels\o4001.slx</t>
  </si>
  <si>
    <t xml:space="preserve">Tue Feb 07 18:46:25 2017</t>
  </si>
  <si>
    <t xml:space="preserve">C:\work\data\SLNET\SLNET_MATLABCentral\61738\Lesson_9.slx</t>
  </si>
  <si>
    <t xml:space="preserve">C:\tmp\obfmodels\o4002.slx</t>
  </si>
  <si>
    <t xml:space="preserve">Wed Feb 08 14:33:32 2017</t>
  </si>
  <si>
    <t xml:space="preserve">C:\work\data\SLNET\SLNET_MATLABCentral\61781\power_VSC_Pare_12_PSPWM.slx</t>
  </si>
  <si>
    <t xml:space="preserve">C:\tmp\obfmodels\o4003.slx</t>
  </si>
  <si>
    <t xml:space="preserve">Fri Nov 11 04:22:58 2016</t>
  </si>
  <si>
    <t xml:space="preserve">C:\work\data\SLNET\SLNET_MATLABCentral\61782\Single_Phase_SAPF.slx</t>
  </si>
  <si>
    <t xml:space="preserve">C:\tmp\obfmodels\o4004.slx</t>
  </si>
  <si>
    <t xml:space="preserve">Mon Feb 27 07:21:05 2017</t>
  </si>
  <si>
    <t xml:space="preserve">C:\work\data\SLNET\SLNET_MATLABCentral\61821\noise_system_and_measurement.slx</t>
  </si>
  <si>
    <t xml:space="preserve">C:\tmp\obfmodels\o4005.slx</t>
  </si>
  <si>
    <t xml:space="preserve">Wed Mar 01 17:48:16 2017</t>
  </si>
  <si>
    <t xml:space="preserve">C:\work\data\SLNET\SLNET_MATLABCentral\61914\RAJAN_CHBMLI.slx</t>
  </si>
  <si>
    <t xml:space="preserve">C:\tmp\obfmodels\o4006.slx</t>
  </si>
  <si>
    <t xml:space="preserve">Tue Mar 07 20:24:07 2017</t>
  </si>
  <si>
    <t xml:space="preserve">C:\work\data\SLNET\SLNET_MATLABCentral\61937\Universal_ELC_for_MicroHydoPlant.slx</t>
  </si>
  <si>
    <t xml:space="preserve">C:\tmp\obfmodels\o4007.slx</t>
  </si>
  <si>
    <t xml:space="preserve">Wed Mar 08 02:34:47 2017</t>
  </si>
  <si>
    <t xml:space="preserve">C:\work\data\SLNET\SLNET_MATLABCentral\62006\SAPF_dq0.slx</t>
  </si>
  <si>
    <t xml:space="preserve">C:\tmp\obfmodels\o4008.slx</t>
  </si>
  <si>
    <t xml:space="preserve">Sat Mar 11 12:41:40 2017</t>
  </si>
  <si>
    <t xml:space="preserve">C:\work\data\SLNET\SLNET_MATLABCentral\62045\fb.slx</t>
  </si>
  <si>
    <t xml:space="preserve">C:\tmp\obfmodels\o4009.slx</t>
  </si>
  <si>
    <t xml:space="preserve">Mon Mar 06 17:10:12 2017</t>
  </si>
  <si>
    <t xml:space="preserve">C:\work\data\SLNET\SLNET_MATLABCentral\62121\Power_Filter_For_Boost_Converter.slx</t>
  </si>
  <si>
    <t xml:space="preserve">C:\tmp\obfmodels\o4010.slx</t>
  </si>
  <si>
    <t xml:space="preserve">Sat Mar 18 07:12:41 2017</t>
  </si>
  <si>
    <t xml:space="preserve">C:\work\data\SLNET\SLNET_MATLABCentral\62132\Boost_Converter.slx</t>
  </si>
  <si>
    <t xml:space="preserve">C:\tmp\obfmodels\o4011.slx</t>
  </si>
  <si>
    <t xml:space="preserve">Sat Mar 18 13:31:13 2017</t>
  </si>
  <si>
    <t xml:space="preserve">C:\work\data\SLNET\SLNET_MATLABCentral\62137\Buck_Converter.slx</t>
  </si>
  <si>
    <t xml:space="preserve">C:\tmp\obfmodels\o4012.slx</t>
  </si>
  <si>
    <t xml:space="preserve">Sun Mar 19 13:24:15 2017</t>
  </si>
  <si>
    <t xml:space="preserve">C:\work\data\SLNET\SLNET_MATLABCentral\62154\EthTrcv.slx</t>
  </si>
  <si>
    <t xml:space="preserve">C:\tmp\obfmodels\o4013.slx</t>
  </si>
  <si>
    <t xml:space="preserve">Mon Mar 20 15:47:07 2017</t>
  </si>
  <si>
    <t xml:space="preserve">C:\work\data\SLNET\SLNET_MATLABCentral\62221\Forwad_kinematics.slx</t>
  </si>
  <si>
    <t xml:space="preserve">C:\tmp\obfmodels\o4014.slx</t>
  </si>
  <si>
    <t xml:space="preserve">Mon Dec 26 00:20:03 2016</t>
  </si>
  <si>
    <t xml:space="preserve">C:\work\data\SLNET\SLNET_MATLABCentral\62222\Inverse_Kinemaics.slx</t>
  </si>
  <si>
    <t xml:space="preserve">C:\tmp\obfmodels\o4015.slx</t>
  </si>
  <si>
    <t xml:space="preserve">Mon Dec 26 00:24:35 2016</t>
  </si>
  <si>
    <t xml:space="preserve">C:\work\data\SLNET\SLNET_MATLABCentral\62223\ActuatorLoop.slx</t>
  </si>
  <si>
    <t xml:space="preserve">C:\work\data\SLNET\SLNET_MATLABCentral\62223\ActuatorLoopFloat.slx</t>
  </si>
  <si>
    <t xml:space="preserve">C:\work\data\SLNET\SLNET_MATLABCentral\62223\act_loop_Sdomain.slx</t>
  </si>
  <si>
    <t xml:space="preserve">C:\tmp\obfmodels\o4018.slx</t>
  </si>
  <si>
    <t xml:space="preserve">Mon Feb 27 15:19:16 2017</t>
  </si>
  <si>
    <t xml:space="preserve">C:\work\data\SLNET\SLNET_MATLABCentral\62223\act_loop_Sdomain_tuned.slx</t>
  </si>
  <si>
    <t xml:space="preserve">C:\tmp\obfmodels\o4019.slx</t>
  </si>
  <si>
    <t xml:space="preserve">Mon Feb 27 15:19:35 2017</t>
  </si>
  <si>
    <t xml:space="preserve">C:\work\data\SLNET\SLNET_MATLABCentral\62223\act_loop_Zdomain.slx</t>
  </si>
  <si>
    <t xml:space="preserve">C:\tmp\obfmodels\o4020.slx</t>
  </si>
  <si>
    <t xml:space="preserve">Mon Feb 27 15:19:50 2017</t>
  </si>
  <si>
    <t xml:space="preserve">C:\work\data\SLNET\SLNET_MATLABCentral\62223\act_loop_Zdomain_Harness1.slx</t>
  </si>
  <si>
    <t xml:space="preserve">C:\tmp\obfmodels\o4021.slx</t>
  </si>
  <si>
    <t xml:space="preserve">Mon Feb 27 15:20:36 2017</t>
  </si>
  <si>
    <t xml:space="preserve">C:\work\data\SLNET\SLNET_MATLABCentral\62223\hydraulic_actuator.slx</t>
  </si>
  <si>
    <t xml:space="preserve">C:\tmp\obfmodels\o4022.slx</t>
  </si>
  <si>
    <t xml:space="preserve">Mon Feb 27 15:21:45 2017</t>
  </si>
  <si>
    <t xml:space="preserve">C:\work\data\SLNET\SLNET_MATLABCentral\62223\hdl_prj\hdlsrc\ActuatorLoop\gm_ActuatorLoop.slx</t>
  </si>
  <si>
    <t xml:space="preserve">C:\work\data\SLNET\SLNET_MATLABCentral\62255\binarycount_using_T_Flip_Flop.slx</t>
  </si>
  <si>
    <t xml:space="preserve">C:\tmp\obfmodels\o4024.slx</t>
  </si>
  <si>
    <t xml:space="preserve">Sat Mar 25 02:20:46 2017</t>
  </si>
  <si>
    <t xml:space="preserve">C:\work\data\SLNET\SLNET_MATLABCentral\62271\Inverting_buck_boost_converter.slx</t>
  </si>
  <si>
    <t xml:space="preserve">C:\tmp\obfmodels\o4025.slx</t>
  </si>
  <si>
    <t xml:space="preserve">Sat Mar 25 11:51:40 2017</t>
  </si>
  <si>
    <t xml:space="preserve">C:\work\data\SLNET\SLNET_MATLABCentral\62275\Sag.slx</t>
  </si>
  <si>
    <t xml:space="preserve">C:\tmp\obfmodels\o4026.slx</t>
  </si>
  <si>
    <t xml:space="preserve">Sat Mar 25 01:55:25 2017</t>
  </si>
  <si>
    <t xml:space="preserve">C:\work\data\SLNET\SLNET_MATLABCentral\62282\InstantaneousOvercurrentRelay.slx</t>
  </si>
  <si>
    <t xml:space="preserve">C:\tmp\obfmodels\o4027.slx</t>
  </si>
  <si>
    <t xml:space="preserve">Sun Mar 26 08:41:04 2017</t>
  </si>
  <si>
    <t xml:space="preserve">C:\work\data\SLNET\SLNET_MATLABCentral\62288\modelomotor.slx</t>
  </si>
  <si>
    <t xml:space="preserve">C:\tmp\obfmodels\o4028.slx</t>
  </si>
  <si>
    <t xml:space="preserve">Thu Feb 23 23:08:01 2017</t>
  </si>
  <si>
    <t xml:space="preserve">C:\work\data\SLNET\SLNET_MATLABCentral\62297\DC_drive_with_uncertainties.slx</t>
  </si>
  <si>
    <t xml:space="preserve">C:\tmp\obfmodels\o4029.slx</t>
  </si>
  <si>
    <t xml:space="preserve">Mon Mar 27 17:28:54 2017</t>
  </si>
  <si>
    <t xml:space="preserve">C:\work\data\SLNET\SLNET_MATLABCentral\62371\Four_Bar_Optim_R17a\sm_four_bar_optim.slx</t>
  </si>
  <si>
    <t xml:space="preserve">C:\tmp\obfmodels\o4030.slx</t>
  </si>
  <si>
    <t xml:space="preserve">Fri Mar 31 09:42:09 2017</t>
  </si>
  <si>
    <t xml:space="preserve">C:\work\data\SLNET\SLNET_MATLABCentral\62371\Four_Bar_Optim_R17b\sm_four_bar_optim.slx</t>
  </si>
  <si>
    <t xml:space="preserve">C:\tmp\obfmodels\o4031.slx</t>
  </si>
  <si>
    <t xml:space="preserve">Fri Mar 31 10:24:15 2017</t>
  </si>
  <si>
    <t xml:space="preserve">C:\work\data\SLNET\SLNET_MATLABCentral\62371\Four_Bar_Optim_R18a\sm_four_bar_optim.slx</t>
  </si>
  <si>
    <t xml:space="preserve">C:\tmp\obfmodels\o4032.slx</t>
  </si>
  <si>
    <t xml:space="preserve">Sat Feb 10 23:30:33 2018</t>
  </si>
  <si>
    <t xml:space="preserve">C:\work\data\SLNET\SLNET_MATLABCentral\62371\Four_Bar_Optim_R18b\sm_four_bar_optim.slx</t>
  </si>
  <si>
    <t xml:space="preserve">C:\tmp\obfmodels\o4033.slx</t>
  </si>
  <si>
    <t xml:space="preserve">Tue Sep 11 23:53:26 2018</t>
  </si>
  <si>
    <t xml:space="preserve">C:\work\data\SLNET\SLNET_MATLABCentral\62371\Four_Bar_Optim_R19a\sm_four_bar_optim.slx</t>
  </si>
  <si>
    <t xml:space="preserve">C:\tmp\obfmodels\o4034.slx</t>
  </si>
  <si>
    <t xml:space="preserve">Tue Mar 19 14:47:10 2019</t>
  </si>
  <si>
    <t xml:space="preserve">C:\work\data\SLNET\SLNET_MATLABCentral\62374\Waterwheel_R17a\sm_waterwheel.slx</t>
  </si>
  <si>
    <t xml:space="preserve">C:\tmp\obfmodels\o4035.slx</t>
  </si>
  <si>
    <t xml:space="preserve">Mon Apr 10 16:55:55 2017</t>
  </si>
  <si>
    <t xml:space="preserve">C:\work\data\SLNET\SLNET_MATLABCentral\62374\Waterwheel_R17a\Libraries\sm_waterwheel_lib.slx</t>
  </si>
  <si>
    <t xml:space="preserve">C:\tmp\obfmodels\o4036.slx</t>
  </si>
  <si>
    <t xml:space="preserve">Mon Apr 10 16:42:36 2017</t>
  </si>
  <si>
    <t xml:space="preserve">C:\work\data\SLNET\SLNET_MATLABCentral\62374\Waterwheel_R17b\sm_waterwheel.slx</t>
  </si>
  <si>
    <t xml:space="preserve">C:\tmp\obfmodels\o4037.slx</t>
  </si>
  <si>
    <t xml:space="preserve">Sun Sep 03 17:06:15 2017</t>
  </si>
  <si>
    <t xml:space="preserve">C:\work\data\SLNET\SLNET_MATLABCentral\62374\Waterwheel_R17b\Libraries\sm_waterwheel_lib.slx</t>
  </si>
  <si>
    <t xml:space="preserve">C:\tmp\obfmodels\o4038.slx</t>
  </si>
  <si>
    <t xml:space="preserve">Sun Sep 03 17:05:46 2017</t>
  </si>
  <si>
    <t xml:space="preserve">C:\work\data\SLNET\SLNET_MATLABCentral\62374\Waterwheel_R18a\sm_waterwheel.slx</t>
  </si>
  <si>
    <t xml:space="preserve">C:\tmp\obfmodels\o4039.slx</t>
  </si>
  <si>
    <t xml:space="preserve">Sat Feb 10 12:46:43 2018</t>
  </si>
  <si>
    <t xml:space="preserve">C:\work\data\SLNET\SLNET_MATLABCentral\62374\Waterwheel_R18a\Libraries\sm_waterwheel_lib.slx</t>
  </si>
  <si>
    <t xml:space="preserve">C:\tmp\obfmodels\o4040.slx</t>
  </si>
  <si>
    <t xml:space="preserve">Sat Feb 10 12:46:15 2018</t>
  </si>
  <si>
    <t xml:space="preserve">C:\work\data\SLNET\SLNET_MATLABCentral\62374\Waterwheel_R18b\sm_waterwheel.slx</t>
  </si>
  <si>
    <t xml:space="preserve">C:\tmp\obfmodels\o4041.slx</t>
  </si>
  <si>
    <t xml:space="preserve">Tue Sep 11 23:14:04 2018</t>
  </si>
  <si>
    <t xml:space="preserve">C:\work\data\SLNET\SLNET_MATLABCentral\62374\Waterwheel_R18b\Libraries\sm_waterwheel_lib.slx</t>
  </si>
  <si>
    <t xml:space="preserve">C:\tmp\obfmodels\o4042.slx</t>
  </si>
  <si>
    <t xml:space="preserve">Tue Sep 11 23:13:38 2018</t>
  </si>
  <si>
    <t xml:space="preserve">C:\work\data\SLNET\SLNET_MATLABCentral\62374\Waterwheel_R19a\sm_waterwheel.slx</t>
  </si>
  <si>
    <t xml:space="preserve">C:\tmp\obfmodels\o4043.slx</t>
  </si>
  <si>
    <t xml:space="preserve">Sat Mar 09 20:35:14 2019</t>
  </si>
  <si>
    <t xml:space="preserve">C:\work\data\SLNET\SLNET_MATLABCentral\62374\Waterwheel_R19a\Libraries\sm_waterwheel_lib.slx</t>
  </si>
  <si>
    <t xml:space="preserve">C:\tmp\obfmodels\o4044.slx</t>
  </si>
  <si>
    <t xml:space="preserve">Sat Mar 09 20:30:23 2019</t>
  </si>
  <si>
    <t xml:space="preserve">C:\work\data\SLNET\SLNET_MATLABCentral\62438\architecturetwotesting.slx</t>
  </si>
  <si>
    <t xml:space="preserve">C:\tmp\obfmodels\o4045.slx</t>
  </si>
  <si>
    <t xml:space="preserve">Tue Apr 04 10:43:15 2017</t>
  </si>
  <si>
    <t xml:space="preserve">C:\work\data\SLNET\SLNET_MATLABCentral\62463\three_level_svpwm.slx</t>
  </si>
  <si>
    <t xml:space="preserve">C:\tmp\obfmodels\o4046.slx</t>
  </si>
  <si>
    <t xml:space="preserve">Fri Apr 07 12:05:16 2017</t>
  </si>
  <si>
    <t xml:space="preserve">C:\work\data\SLNET\SLNET_MATLABCentral\62472\Quarter_Car.slx</t>
  </si>
  <si>
    <t xml:space="preserve">C:\tmp\obfmodels\o4047.slx</t>
  </si>
  <si>
    <t xml:space="preserve">Thu Jul 30 01:21:34 2015</t>
  </si>
  <si>
    <t xml:space="preserve">C:\work\data\SLNET\SLNET_MATLABCentral\62474\two_axis_heart_cutting_machine.slx</t>
  </si>
  <si>
    <t xml:space="preserve">C:\tmp\obfmodels\o4048.slx</t>
  </si>
  <si>
    <t xml:space="preserve">Sun Apr 09 10:03:37 2017</t>
  </si>
  <si>
    <t xml:space="preserve">C:\work\data\SLNET\SLNET_MATLABCentral\62477\Power_Filter_Rectifier.slx</t>
  </si>
  <si>
    <t xml:space="preserve">C:\tmp\obfmodels\o4049.slx</t>
  </si>
  <si>
    <t xml:space="preserve">Sun Apr 09 17:30:32 2017</t>
  </si>
  <si>
    <t xml:space="preserve">C:\work\data\SLNET\SLNET_MATLABCentral\62484\Assem1.slx</t>
  </si>
  <si>
    <t xml:space="preserve">C:\tmp\obfmodels\o4050.slx</t>
  </si>
  <si>
    <t xml:space="preserve">Thu Nov 24 08:36:21 2016</t>
  </si>
  <si>
    <t xml:space="preserve">C:\work\data\SLNET\SLNET_MATLABCentral\62484\smdfk.slx</t>
  </si>
  <si>
    <t xml:space="preserve">C:\tmp\obfmodels\o4051.slx</t>
  </si>
  <si>
    <t xml:space="preserve">Tue Nov 22 23:32:26 2016</t>
  </si>
  <si>
    <t xml:space="preserve">C:\work\data\SLNET\SLNET_MATLABCentral\62484\smdik.slx</t>
  </si>
  <si>
    <t xml:space="preserve">C:\tmp\obfmodels\o4052.slx</t>
  </si>
  <si>
    <t xml:space="preserve">Tue Nov 22 23:35:31 2016</t>
  </si>
  <si>
    <t xml:space="preserve">C:\work\data\SLNET\SLNET_MATLABCentral\62484\smdsim.slx</t>
  </si>
  <si>
    <t xml:space="preserve">C:\tmp\obfmodels\o4053.slx</t>
  </si>
  <si>
    <t xml:space="preserve">Tue Nov 22 23:23:33 2016</t>
  </si>
  <si>
    <t xml:space="preserve">C:\work\data\SLNET\SLNET_MATLABCentral\62500\untitled.slx</t>
  </si>
  <si>
    <t xml:space="preserve">C:\tmp\obfmodels\o4054.slx</t>
  </si>
  <si>
    <t xml:space="preserve">Mon Apr 10 23:41:21 2017</t>
  </si>
  <si>
    <t xml:space="preserve">C:\work\data\SLNET\SLNET_MATLABCentral\62532\ninelevelinverter.slx</t>
  </si>
  <si>
    <t xml:space="preserve">C:\tmp\obfmodels\o4055.slx</t>
  </si>
  <si>
    <t xml:space="preserve">Thu Apr 13 00:40:03 2017</t>
  </si>
  <si>
    <t xml:space="preserve">C:\work\data\SLNET\SLNET_MATLABCentral\62602\PWM.slx</t>
  </si>
  <si>
    <t xml:space="preserve">C:\tmp\obfmodels\o4056.slx</t>
  </si>
  <si>
    <t xml:space="preserve">Mon Apr 17 03:32:33 2017</t>
  </si>
  <si>
    <t xml:space="preserve">C:\work\data\SLNET\SLNET_MATLABCentral\62627\Inverter_Sine.slx</t>
  </si>
  <si>
    <t xml:space="preserve">C:\tmp\obfmodels\o4057.slx</t>
  </si>
  <si>
    <t xml:space="preserve">Wed Apr 19 13:06:09 2017</t>
  </si>
  <si>
    <t xml:space="preserve">C:\work\data\SLNET\SLNET_MATLABCentral\62639\arduino_i2c_LSM303DLHC.slx</t>
  </si>
  <si>
    <t xml:space="preserve">C:\tmp\obfmodels\o4058.slx</t>
  </si>
  <si>
    <t xml:space="preserve">Thu Apr 20 16:36:34 2017</t>
  </si>
  <si>
    <t xml:space="preserve">C:\work\data\SLNET\SLNET_MATLABCentral\62645\MOSC_two_axis_heart_cutting_machine.slx</t>
  </si>
  <si>
    <t xml:space="preserve">C:\work\data\SLNET\SLNET_MATLABCentral\62672\matlab.slx</t>
  </si>
  <si>
    <t xml:space="preserve">C:\tmp\obfmodels\o4060.slx</t>
  </si>
  <si>
    <t xml:space="preserve">Fri Apr 21 16:54:07 2017</t>
  </si>
  <si>
    <t xml:space="preserve">C:\work\data\SLNET\SLNET_MATLABCentral\62688\CapacitorClamped.slx</t>
  </si>
  <si>
    <t xml:space="preserve">C:\tmp\obfmodels\o4061.slx</t>
  </si>
  <si>
    <t xml:space="preserve">Mon Apr 24 22:08:20 2017</t>
  </si>
  <si>
    <t xml:space="preserve">C:\work\data\SLNET\SLNET_MATLABCentral\62688\NPC.slx</t>
  </si>
  <si>
    <t xml:space="preserve">C:\tmp\obfmodels\o4062.slx</t>
  </si>
  <si>
    <t xml:space="preserve">Mon Apr 24 21:39:55 2017</t>
  </si>
  <si>
    <t xml:space="preserve">C:\work\data\SLNET\SLNET_MATLABCentral\62688\QZS.slx</t>
  </si>
  <si>
    <t xml:space="preserve">C:\tmp\obfmodels\o4063.slx</t>
  </si>
  <si>
    <t xml:space="preserve">Mon Apr 24 21:28:18 2017</t>
  </si>
  <si>
    <t xml:space="preserve">C:\work\data\SLNET\SLNET_MATLABCentral\62688\ZS.slx</t>
  </si>
  <si>
    <t xml:space="preserve">C:\tmp\obfmodels\o4064.slx</t>
  </si>
  <si>
    <t xml:space="preserve">Mon Apr 24 21:18:37 2017</t>
  </si>
  <si>
    <t xml:space="preserve">C:\work\data\SLNET\SLNET_MATLABCentral\62688\cascade.slx</t>
  </si>
  <si>
    <t xml:space="preserve">C:\tmp\obfmodels\o4065.slx</t>
  </si>
  <si>
    <t xml:space="preserve">Mon Apr 24 21:51:10 2017</t>
  </si>
  <si>
    <t xml:space="preserve">C:\work\data\SLNET\SLNET_MATLABCentral\62716\EX9_in_CoDeSys_model.slx</t>
  </si>
  <si>
    <t xml:space="preserve">C:\tmp\obfmodels\o4066.slx</t>
  </si>
  <si>
    <t xml:space="preserve">Thu Apr 27 20:15:34 2017</t>
  </si>
  <si>
    <t xml:space="preserve">C:\work\data\SLNET\SLNET_MATLABCentral\62743\PVStringPartialShadingModel.slx</t>
  </si>
  <si>
    <t xml:space="preserve">C:\tmp\obfmodels\o4067.slx</t>
  </si>
  <si>
    <t xml:space="preserve">Sun Apr 30 17:19:32 2017</t>
  </si>
  <si>
    <t xml:space="preserve">C:\work\data\SLNET\SLNET_MATLABCentral\62747\single_ph40V.slx</t>
  </si>
  <si>
    <t xml:space="preserve">C:\tmp\obfmodels\o4068.slx</t>
  </si>
  <si>
    <t xml:space="preserve">Fri Apr 21 06:28:09 2017</t>
  </si>
  <si>
    <t xml:space="preserve">C:\work\data\SLNET\SLNET_MATLABCentral\62763\SimscapeMultibody1GConvAssist\Examples_R13a\Models\01_mech_crate_transfer\mech_interface_crate_trans.slx</t>
  </si>
  <si>
    <t xml:space="preserve">C:\tmp\obfmodels\o4069.slx</t>
  </si>
  <si>
    <t xml:space="preserve">Wed Apr 05 22:22:53 2017</t>
  </si>
  <si>
    <t xml:space="preserve">C:\work\data\SLNET\SLNET_MATLABCentral\62763\SimscapeMultibody1GConvAssist\Examples_R13a\Models\01_mech_crate_transfer\mech_interface_crate_trans_2G.slx</t>
  </si>
  <si>
    <t xml:space="preserve">C:\tmp\obfmodels\o4070.slx</t>
  </si>
  <si>
    <t xml:space="preserve">Wed Apr 05 22:27:09 2017</t>
  </si>
  <si>
    <t xml:space="preserve">C:\work\data\SLNET\SLNET_MATLABCentral\62763\SimscapeMultibody1GConvAssist\Examples_R13a\Models\01_mech_crate_transfer\mech_interface_crate_trans_2GBlks1.slx</t>
  </si>
  <si>
    <t xml:space="preserve">C:\tmp\obfmodels\o4071.slx</t>
  </si>
  <si>
    <t xml:space="preserve">Wed Apr 05 22:32:05 2017</t>
  </si>
  <si>
    <t xml:space="preserve">C:\work\data\SLNET\SLNET_MATLABCentral\62763\SimscapeMultibody1GConvAssist\Examples_R13a\Models\01_mech_crate_transfer\mech_interface_crate_trans_2G_finalModel.slx</t>
  </si>
  <si>
    <t xml:space="preserve">C:\tmp\obfmodels\o4072.slx</t>
  </si>
  <si>
    <t xml:space="preserve">Wed Apr 05 22:28:49 2017</t>
  </si>
  <si>
    <t xml:space="preserve">C:\work\data\SLNET\SLNET_MATLABCentral\62763\SimscapeMultibody1GConvAssist\Examples_R13a\Models\01_mech_crate_transfer\mech_interface_crate_trans_2Gblks_FIXED1.slx</t>
  </si>
  <si>
    <t xml:space="preserve">C:\tmp\obfmodels\o4073.slx</t>
  </si>
  <si>
    <t xml:space="preserve">Wed Apr 05 22:32:37 2017</t>
  </si>
  <si>
    <t xml:space="preserve">C:\work\data\SLNET\SLNET_MATLABCentral\62763\SimscapeMultibody1GConvAssist\Examples_R13a\Models\01_mech_crate_transfer\mech_interface_crate_trans_fixed.slx</t>
  </si>
  <si>
    <t xml:space="preserve">C:\tmp\obfmodels\o4074.slx</t>
  </si>
  <si>
    <t xml:space="preserve">Wed Apr 05 23:34:08 2017</t>
  </si>
  <si>
    <t xml:space="preserve">C:\work\data\SLNET\SLNET_MATLABCentral\62763\SimscapeMultibody1GConvAssist\Examples_R13a\Simple\01_Adjoining\Simple_Pendulum.slx</t>
  </si>
  <si>
    <t xml:space="preserve">C:\tmp\obfmodels\o4075.slx</t>
  </si>
  <si>
    <t xml:space="preserve">Wed Apr 05 12:45:38 2017</t>
  </si>
  <si>
    <t xml:space="preserve">C:\work\data\SLNET\SLNET_MATLABCentral\62763\SimscapeMultibody1GConvAssist\Examples_R13a\Simple\02_Partial_Support\Motion_Custom_Joint.slx</t>
  </si>
  <si>
    <t xml:space="preserve">C:\tmp\obfmodels\o4076.slx</t>
  </si>
  <si>
    <t xml:space="preserve">Wed Apr 05 12:46:07 2017</t>
  </si>
  <si>
    <t xml:space="preserve">C:\work\data\SLNET\SLNET_MATLABCentral\62763\SimscapeMultibody1GConvAssist\Examples_R13a\Simple\02_Partial_Support\Telescoping_Joint.slx</t>
  </si>
  <si>
    <t xml:space="preserve">C:\tmp\obfmodels\o4077.slx</t>
  </si>
  <si>
    <t xml:space="preserve">Wed Apr 05 12:48:37 2017</t>
  </si>
  <si>
    <t xml:space="preserve">C:\work\data\SLNET\SLNET_MATLABCentral\62763\SimscapeMultibody1GConvAssist\Examples_R13a\Simple\02_Partial_Support\mech_angle_act_SM.slx</t>
  </si>
  <si>
    <t xml:space="preserve">C:\tmp\obfmodels\o4078.slx</t>
  </si>
  <si>
    <t xml:space="preserve">Wed Apr 05 12:45:51 2017</t>
  </si>
  <si>
    <t xml:space="preserve">C:\work\data\SLNET\SLNET_MATLABCentral\62763\SimscapeMultibody1GConvAssist\Examples_R13a\Simple\03_Test_UI\mech_interface_crate_trans.slx</t>
  </si>
  <si>
    <t xml:space="preserve">C:\tmp\obfmodels\o4079.slx</t>
  </si>
  <si>
    <t xml:space="preserve">Wed Apr 05 12:49:18 2017</t>
  </si>
  <si>
    <t xml:space="preserve">C:\work\data\SLNET\SLNET_MATLABCentral\62763\SimscapeMultibody1GConvAssist\Examples_R13a\Simple\04_Joint_Test\joint_test.slx</t>
  </si>
  <si>
    <t xml:space="preserve">C:\tmp\obfmodels\o4080.slx</t>
  </si>
  <si>
    <t xml:space="preserve">Wed Apr 05 12:49:37 2017</t>
  </si>
  <si>
    <t xml:space="preserve">C:\work\data\SLNET\SLNET_MATLABCentral\62763\SimscapeMultibody1GConvAssist\Examples_R13a\Simple\04_Joint_Test\joint_test_2GBlks1.slx</t>
  </si>
  <si>
    <t xml:space="preserve">C:\tmp\obfmodels\o4081.slx</t>
  </si>
  <si>
    <t xml:space="preserve">Wed Apr 05 23:32:52 2017</t>
  </si>
  <si>
    <t xml:space="preserve">C:\work\data\SLNET\SLNET_MATLABCentral\62763\SimscapeMultibody1GConvAssist\Examples_R13a\Simple\04_Joint_Test\joint_test_dis_massless.slx</t>
  </si>
  <si>
    <t xml:space="preserve">C:\tmp\obfmodels\o4082.slx</t>
  </si>
  <si>
    <t xml:space="preserve">Wed Apr 05 23:08:32 2017</t>
  </si>
  <si>
    <t xml:space="preserve">C:\work\data\SLNET\SLNET_MATLABCentral\62763\SimscapeMultibody1GConvAssist\Examples_R13a\Simple\04_Joint_Test\joint_test_dis_massless_2GBlks1.slx</t>
  </si>
  <si>
    <t xml:space="preserve">C:\tmp\obfmodels\o4083.slx</t>
  </si>
  <si>
    <t xml:space="preserve">Wed Apr 05 23:31:16 2017</t>
  </si>
  <si>
    <t xml:space="preserve">C:\work\data\SLNET\SLNET_MATLABCentral\62763\SimscapeMultibody1GConvAssist\Examples_R13b\Models\01_mech_crate_transfer\mech_interface_crate_trans.slx</t>
  </si>
  <si>
    <t xml:space="preserve">C:\tmp\obfmodels\o4084.slx</t>
  </si>
  <si>
    <t xml:space="preserve">Wed Apr 05 23:52:04 2017</t>
  </si>
  <si>
    <t xml:space="preserve">C:\work\data\SLNET\SLNET_MATLABCentral\62763\SimscapeMultibody1GConvAssist\Examples_R13b\Models\01_mech_crate_transfer\mech_interface_crate_trans_2G.slx</t>
  </si>
  <si>
    <t xml:space="preserve">C:\tmp\obfmodels\o4085.slx</t>
  </si>
  <si>
    <t xml:space="preserve">Wed Apr 05 23:59:21 2017</t>
  </si>
  <si>
    <t xml:space="preserve">C:\work\data\SLNET\SLNET_MATLABCentral\62763\SimscapeMultibody1GConvAssist\Examples_R13b\Models\01_mech_crate_transfer\mech_interface_crate_trans_2GBlks1.slx</t>
  </si>
  <si>
    <t xml:space="preserve">C:\tmp\obfmodels\o4086.slx</t>
  </si>
  <si>
    <t xml:space="preserve">Wed Apr 05 23:52:41 2017</t>
  </si>
  <si>
    <t xml:space="preserve">C:\work\data\SLNET\SLNET_MATLABCentral\62763\SimscapeMultibody1GConvAssist\Examples_R13b\Models\01_mech_crate_transfer\mech_interface_crate_trans_2G_finalModel.slx</t>
  </si>
  <si>
    <t xml:space="preserve">C:\tmp\obfmodels\o4087.slx</t>
  </si>
  <si>
    <t xml:space="preserve">Wed Apr 05 23:51:44 2017</t>
  </si>
  <si>
    <t xml:space="preserve">C:\work\data\SLNET\SLNET_MATLABCentral\62763\SimscapeMultibody1GConvAssist\Examples_R13b\Models\01_mech_crate_transfer\mech_interface_crate_trans_2Gblks_FIXED1.slx</t>
  </si>
  <si>
    <t xml:space="preserve">C:\tmp\obfmodels\o4088.slx</t>
  </si>
  <si>
    <t xml:space="preserve">Wed Apr 05 23:53:00 2017</t>
  </si>
  <si>
    <t xml:space="preserve">C:\work\data\SLNET\SLNET_MATLABCentral\62763\SimscapeMultibody1GConvAssist\Examples_R13b\Models\01_mech_crate_transfer\mech_interface_crate_trans_fixed.slx</t>
  </si>
  <si>
    <t xml:space="preserve">C:\tmp\obfmodels\o4089.slx</t>
  </si>
  <si>
    <t xml:space="preserve">Wed Apr 05 23:47:40 2017</t>
  </si>
  <si>
    <t xml:space="preserve">C:\work\data\SLNET\SLNET_MATLABCentral\62763\SimscapeMultibody1GConvAssist\Examples_R13b\Simple\01_Adjoining\Simple_Pendulum.slx</t>
  </si>
  <si>
    <t xml:space="preserve">C:\tmp\obfmodels\o4090.slx</t>
  </si>
  <si>
    <t xml:space="preserve">Mon Dec 15 12:01:03 2014</t>
  </si>
  <si>
    <t xml:space="preserve">C:\work\data\SLNET\SLNET_MATLABCentral\62763\SimscapeMultibody1GConvAssist\Examples_R13b\Simple\02_Partial_Support\Motion_Custom_Joint.slx</t>
  </si>
  <si>
    <t xml:space="preserve">C:\tmp\obfmodels\o4091.slx</t>
  </si>
  <si>
    <t xml:space="preserve">Mon Dec 15 12:01:09 2014</t>
  </si>
  <si>
    <t xml:space="preserve">C:\work\data\SLNET\SLNET_MATLABCentral\62763\SimscapeMultibody1GConvAssist\Examples_R13b\Simple\02_Partial_Support\Telescoping_Joint.slx</t>
  </si>
  <si>
    <t xml:space="preserve">C:\tmp\obfmodels\o4092.slx</t>
  </si>
  <si>
    <t xml:space="preserve">Mon Dec 15 12:01:16 2014</t>
  </si>
  <si>
    <t xml:space="preserve">C:\work\data\SLNET\SLNET_MATLABCentral\62763\SimscapeMultibody1GConvAssist\Examples_R13b\Simple\02_Partial_Support\mech_angle_act_SM.slx</t>
  </si>
  <si>
    <t xml:space="preserve">C:\tmp\obfmodels\o4093.slx</t>
  </si>
  <si>
    <t xml:space="preserve">Mon Dec 15 12:01:22 2014</t>
  </si>
  <si>
    <t xml:space="preserve">C:\work\data\SLNET\SLNET_MATLABCentral\62763\SimscapeMultibody1GConvAssist\Examples_R13b\Simple\03_Test_UI\mech_interface_crate_trans.slx</t>
  </si>
  <si>
    <t xml:space="preserve">C:\tmp\obfmodels\o4094.slx</t>
  </si>
  <si>
    <t xml:space="preserve">Mon Dec 15 12:01:29 2014</t>
  </si>
  <si>
    <t xml:space="preserve">C:\work\data\SLNET\SLNET_MATLABCentral\62763\SimscapeMultibody1GConvAssist\Examples_R13b\Simple\04_Joint_Test\joint_test.slx</t>
  </si>
  <si>
    <t xml:space="preserve">C:\tmp\obfmodels\o4095.slx</t>
  </si>
  <si>
    <t xml:space="preserve">Thu Apr 06 00:00:04 2017</t>
  </si>
  <si>
    <t xml:space="preserve">C:\work\data\SLNET\SLNET_MATLABCentral\62763\SimscapeMultibody1GConvAssist\Examples_R13b\Simple\04_Joint_Test\joint_test_2GBlks1.slx</t>
  </si>
  <si>
    <t xml:space="preserve">C:\tmp\obfmodels\o4096.slx</t>
  </si>
  <si>
    <t xml:space="preserve">Wed Apr 05 23:58:25 2017</t>
  </si>
  <si>
    <t xml:space="preserve">C:\work\data\SLNET\SLNET_MATLABCentral\62763\SimscapeMultibody1GConvAssist\Examples_R13b\Simple\04_Joint_Test\joint_test_dis_massless.slx</t>
  </si>
  <si>
    <t xml:space="preserve">C:\tmp\obfmodels\o4097.slx</t>
  </si>
  <si>
    <t xml:space="preserve">C:\work\data\SLNET\SLNET_MATLABCentral\62763\SimscapeMultibody1GConvAssist\Examples_R13b\Simple\04_Joint_Test\joint_test_dis_massless_2GBlks1.slx</t>
  </si>
  <si>
    <t xml:space="preserve">C:\tmp\obfmodels\o4098.slx</t>
  </si>
  <si>
    <t xml:space="preserve">Wed Apr 05 23:57:52 2017</t>
  </si>
  <si>
    <t xml:space="preserve">C:\work\data\SLNET\SLNET_MATLABCentral\62763\SimscapeMultibody1GConvAssist\Examples_R14a\Models\01_mech_crate_transfer\mech_interface_crate_trans.slx</t>
  </si>
  <si>
    <t xml:space="preserve">C:\tmp\obfmodels\o4099.slx</t>
  </si>
  <si>
    <t xml:space="preserve">Thu Apr 06 00:06:44 2017</t>
  </si>
  <si>
    <t xml:space="preserve">C:\work\data\SLNET\SLNET_MATLABCentral\62763\SimscapeMultibody1GConvAssist\Examples_R14a\Models\01_mech_crate_transfer\mech_interface_crate_trans_2G.slx</t>
  </si>
  <si>
    <t xml:space="preserve">C:\tmp\obfmodels\o4100.slx</t>
  </si>
  <si>
    <t xml:space="preserve">Thu Apr 06 00:11:41 2017</t>
  </si>
  <si>
    <t xml:space="preserve">C:\work\data\SLNET\SLNET_MATLABCentral\62763\SimscapeMultibody1GConvAssist\Examples_R14a\Models\01_mech_crate_transfer\mech_interface_crate_trans_2GBlks1.slx</t>
  </si>
  <si>
    <t xml:space="preserve">C:\tmp\obfmodels\o4101.slx</t>
  </si>
  <si>
    <t xml:space="preserve">Thu Apr 06 00:15:29 2017</t>
  </si>
  <si>
    <t xml:space="preserve">C:\work\data\SLNET\SLNET_MATLABCentral\62763\SimscapeMultibody1GConvAssist\Examples_R14a\Models\01_mech_crate_transfer\mech_interface_crate_trans_2G_finalModel.slx</t>
  </si>
  <si>
    <t xml:space="preserve">C:\tmp\obfmodels\o4102.slx</t>
  </si>
  <si>
    <t xml:space="preserve">Thu Apr 06 00:14:34 2017</t>
  </si>
  <si>
    <t xml:space="preserve">C:\work\data\SLNET\SLNET_MATLABCentral\62763\SimscapeMultibody1GConvAssist\Examples_R14a\Models\01_mech_crate_transfer\mech_interface_crate_trans_2Gblks_FIXED1.slx</t>
  </si>
  <si>
    <t xml:space="preserve">C:\tmp\obfmodels\o4103.slx</t>
  </si>
  <si>
    <t xml:space="preserve">Thu Apr 06 00:16:04 2017</t>
  </si>
  <si>
    <t xml:space="preserve">C:\work\data\SLNET\SLNET_MATLABCentral\62763\SimscapeMultibody1GConvAssist\Examples_R14a\Models\01_mech_crate_transfer\mech_interface_crate_trans_fixed.slx</t>
  </si>
  <si>
    <t xml:space="preserve">C:\tmp\obfmodels\o4104.slx</t>
  </si>
  <si>
    <t xml:space="preserve">Thu Apr 06 00:09:39 2017</t>
  </si>
  <si>
    <t xml:space="preserve">C:\work\data\SLNET\SLNET_MATLABCentral\62763\SimscapeMultibody1GConvAssist\Examples_R14a\Simple\01_Adjoining\Simple_Pendulum.slx</t>
  </si>
  <si>
    <t xml:space="preserve">C:\tmp\obfmodels\o4105.slx</t>
  </si>
  <si>
    <t xml:space="preserve">Wed Apr 05 11:54:34 2017</t>
  </si>
  <si>
    <t xml:space="preserve">C:\work\data\SLNET\SLNET_MATLABCentral\62763\SimscapeMultibody1GConvAssist\Examples_R14a\Simple\02_Partial_Support\Motion_Custom_Joint.slx</t>
  </si>
  <si>
    <t xml:space="preserve">C:\tmp\obfmodels\o4106.slx</t>
  </si>
  <si>
    <t xml:space="preserve">Wed Apr 05 11:54:52 2017</t>
  </si>
  <si>
    <t xml:space="preserve">C:\work\data\SLNET\SLNET_MATLABCentral\62763\SimscapeMultibody1GConvAssist\Examples_R14a\Simple\02_Partial_Support\Telescoping_Joint.slx</t>
  </si>
  <si>
    <t xml:space="preserve">C:\tmp\obfmodels\o4107.slx</t>
  </si>
  <si>
    <t xml:space="preserve">Wed Apr 05 11:55:02 2017</t>
  </si>
  <si>
    <t xml:space="preserve">C:\work\data\SLNET\SLNET_MATLABCentral\62763\SimscapeMultibody1GConvAssist\Examples_R14a\Simple\02_Partial_Support\mech_angle_act_SM.slx</t>
  </si>
  <si>
    <t xml:space="preserve">C:\tmp\obfmodels\o4108.slx</t>
  </si>
  <si>
    <t xml:space="preserve">Wed Apr 05 11:54:44 2017</t>
  </si>
  <si>
    <t xml:space="preserve">C:\work\data\SLNET\SLNET_MATLABCentral\62763\SimscapeMultibody1GConvAssist\Examples_R14a\Simple\02_Partial_Support\mech_toroid.slx</t>
  </si>
  <si>
    <t xml:space="preserve">C:\tmp\obfmodels\o4109.slx</t>
  </si>
  <si>
    <t xml:space="preserve">Wed Apr 05 11:42:24 2017</t>
  </si>
  <si>
    <t xml:space="preserve">C:\work\data\SLNET\SLNET_MATLABCentral\62763\SimscapeMultibody1GConvAssist\Examples_R14a\Simple\03_Test_UI\mech_interface_crate_trans.slx</t>
  </si>
  <si>
    <t xml:space="preserve">C:\tmp\obfmodels\o4110.slx</t>
  </si>
  <si>
    <t xml:space="preserve">C:\work\data\SLNET\SLNET_MATLABCentral\62763\SimscapeMultibody1GConvAssist\Examples_R14a\Simple\04_Joint_Test\joint_test.slx</t>
  </si>
  <si>
    <t xml:space="preserve">C:\tmp\obfmodels\o4111.slx</t>
  </si>
  <si>
    <t xml:space="preserve">Wed Apr 05 11:55:32 2017</t>
  </si>
  <si>
    <t xml:space="preserve">C:\work\data\SLNET\SLNET_MATLABCentral\62763\SimscapeMultibody1GConvAssist\Examples_R14a\Simple\04_Joint_Test\joint_test_2GBlks1.slx</t>
  </si>
  <si>
    <t xml:space="preserve">C:\tmp\obfmodels\o4112.slx</t>
  </si>
  <si>
    <t xml:space="preserve">Thu Apr 06 00:21:46 2017</t>
  </si>
  <si>
    <t xml:space="preserve">C:\work\data\SLNET\SLNET_MATLABCentral\62763\SimscapeMultibody1GConvAssist\Examples_R14a\Simple\04_Joint_Test\joint_test_dis_massless.slx</t>
  </si>
  <si>
    <t xml:space="preserve">C:\tmp\obfmodels\o4113.slx</t>
  </si>
  <si>
    <t xml:space="preserve">Thu Apr 06 00:21:10 2017</t>
  </si>
  <si>
    <t xml:space="preserve">C:\work\data\SLNET\SLNET_MATLABCentral\62763\SimscapeMultibody1GConvAssist\Examples_R14a\Simple\04_Joint_Test\joint_test_dis_massless_2GBlks1.slx</t>
  </si>
  <si>
    <t xml:space="preserve">C:\tmp\obfmodels\o4114.slx</t>
  </si>
  <si>
    <t xml:space="preserve">Thu Apr 06 00:20:36 2017</t>
  </si>
  <si>
    <t xml:space="preserve">C:\work\data\SLNET\SLNET_MATLABCentral\62763\SimscapeMultibody1GConvAssist\Examples_R14b\Models\01_mech_crate_transfer\mech_interface_crate_trans.slx</t>
  </si>
  <si>
    <t xml:space="preserve">C:\tmp\obfmodels\o4115.slx</t>
  </si>
  <si>
    <t xml:space="preserve">Wed Apr 05 22:39:07 2017</t>
  </si>
  <si>
    <t xml:space="preserve">C:\work\data\SLNET\SLNET_MATLABCentral\62763\SimscapeMultibody1GConvAssist\Examples_R14b\Models\01_mech_crate_transfer\mech_interface_crate_trans_2G.slx</t>
  </si>
  <si>
    <t xml:space="preserve">C:\tmp\obfmodels\o4116.slx</t>
  </si>
  <si>
    <t xml:space="preserve">Wed Apr 05 22:37:01 2017</t>
  </si>
  <si>
    <t xml:space="preserve">C:\work\data\SLNET\SLNET_MATLABCentral\62763\SimscapeMultibody1GConvAssist\Examples_R14b\Models\01_mech_crate_transfer\mech_interface_crate_trans_2GBlks1.slx</t>
  </si>
  <si>
    <t xml:space="preserve">C:\tmp\obfmodels\o4117.slx</t>
  </si>
  <si>
    <t xml:space="preserve">Wed Apr 05 22:39:45 2017</t>
  </si>
  <si>
    <t xml:space="preserve">C:\work\data\SLNET\SLNET_MATLABCentral\62763\SimscapeMultibody1GConvAssist\Examples_R14b\Models\01_mech_crate_transfer\mech_interface_crate_trans_2G_finalModel.slx</t>
  </si>
  <si>
    <t xml:space="preserve">C:\tmp\obfmodels\o4118.slx</t>
  </si>
  <si>
    <t xml:space="preserve">Wed Apr 05 22:38:41 2017</t>
  </si>
  <si>
    <t xml:space="preserve">C:\work\data\SLNET\SLNET_MATLABCentral\62763\SimscapeMultibody1GConvAssist\Examples_R14b\Models\01_mech_crate_transfer\mech_interface_crate_trans_2Gblks_FIXED1.slx</t>
  </si>
  <si>
    <t xml:space="preserve">C:\tmp\obfmodels\o4119.slx</t>
  </si>
  <si>
    <t xml:space="preserve">Wed Apr 05 22:40:11 2017</t>
  </si>
  <si>
    <t xml:space="preserve">C:\work\data\SLNET\SLNET_MATLABCentral\62763\SimscapeMultibody1GConvAssist\Examples_R14b\Models\01_mech_crate_transfer\mech_interface_crate_trans_fixed.slx</t>
  </si>
  <si>
    <t xml:space="preserve">C:\tmp\obfmodels\o4120.slx</t>
  </si>
  <si>
    <t xml:space="preserve">Wed Apr 05 22:34:07 2017</t>
  </si>
  <si>
    <t xml:space="preserve">C:\work\data\SLNET\SLNET_MATLABCentral\62763\SimscapeMultibody1GConvAssist\Examples_R14b\Simple\01_Adjoining\Simple_Pendulum.slx</t>
  </si>
  <si>
    <t xml:space="preserve">C:\tmp\obfmodels\o4121.slx</t>
  </si>
  <si>
    <t xml:space="preserve">Wed Nov 12 09:35:47 2014</t>
  </si>
  <si>
    <t xml:space="preserve">C:\work\data\SLNET\SLNET_MATLABCentral\62763\SimscapeMultibody1GConvAssist\Examples_R14b\Simple\02_Partial_Support\Motion_Custom_Joint.slx</t>
  </si>
  <si>
    <t xml:space="preserve">C:\tmp\obfmodels\o4122.slx</t>
  </si>
  <si>
    <t xml:space="preserve">Wed Nov 12 10:29:01 2014</t>
  </si>
  <si>
    <t xml:space="preserve">C:\work\data\SLNET\SLNET_MATLABCentral\62763\SimscapeMultibody1GConvAssist\Examples_R14b\Simple\02_Partial_Support\Telescoping_Joint.slx</t>
  </si>
  <si>
    <t xml:space="preserve">C:\tmp\obfmodels\o4123.slx</t>
  </si>
  <si>
    <t xml:space="preserve">Mon Nov 10 23:35:43 2014</t>
  </si>
  <si>
    <t xml:space="preserve">C:\work\data\SLNET\SLNET_MATLABCentral\62763\SimscapeMultibody1GConvAssist\Examples_R14b\Simple\02_Partial_Support\mech_angle_act_SM.slx</t>
  </si>
  <si>
    <t xml:space="preserve">C:\tmp\obfmodels\o4124.slx</t>
  </si>
  <si>
    <t xml:space="preserve">Tue Nov 11 16:22:47 2014</t>
  </si>
  <si>
    <t xml:space="preserve">C:\work\data\SLNET\SLNET_MATLABCentral\62763\SimscapeMultibody1GConvAssist\Examples_R14b\Simple\03_Test_UI\mech_interface_crate_trans.slx</t>
  </si>
  <si>
    <t xml:space="preserve">C:\tmp\obfmodels\o4125.slx</t>
  </si>
  <si>
    <t xml:space="preserve">Thu Nov 06 16:31:47 2014</t>
  </si>
  <si>
    <t xml:space="preserve">C:\work\data\SLNET\SLNET_MATLABCentral\62763\SimscapeMultibody1GConvAssist\Examples_R14b\Simple\04_Joint_Test\joint_test.slx</t>
  </si>
  <si>
    <t xml:space="preserve">C:\tmp\obfmodels\o4126.slx</t>
  </si>
  <si>
    <t xml:space="preserve">Wed Apr 05 22:42:18 2017</t>
  </si>
  <si>
    <t xml:space="preserve">C:\work\data\SLNET\SLNET_MATLABCentral\62763\SimscapeMultibody1GConvAssist\Examples_R14b\Simple\04_Joint_Test\joint_test_2GBlks1.slx</t>
  </si>
  <si>
    <t xml:space="preserve">C:\tmp\obfmodels\o4127.slx</t>
  </si>
  <si>
    <t xml:space="preserve">Wed Apr 05 22:42:02 2017</t>
  </si>
  <si>
    <t xml:space="preserve">C:\work\data\SLNET\SLNET_MATLABCentral\62763\SimscapeMultibody1GConvAssist\Examples_R14b\Simple\04_Joint_Test\joint_test_dis_massless.slx</t>
  </si>
  <si>
    <t xml:space="preserve">C:\tmp\obfmodels\o4128.slx</t>
  </si>
  <si>
    <t xml:space="preserve">Wed Apr 05 22:40:32 2017</t>
  </si>
  <si>
    <t xml:space="preserve">C:\work\data\SLNET\SLNET_MATLABCentral\62763\SimscapeMultibody1GConvAssist\Examples_R14b\Simple\04_Joint_Test\joint_test_dis_massless_2GBlks1.slx</t>
  </si>
  <si>
    <t xml:space="preserve">C:\tmp\obfmodels\o4129.slx</t>
  </si>
  <si>
    <t xml:space="preserve">Wed Apr 05 22:41:24 2017</t>
  </si>
  <si>
    <t xml:space="preserve">C:\work\data\SLNET\SLNET_MATLABCentral\62763\SimscapeMultibody1GConvAssist\Examples_R15a\Models\01_mech_crate_transfer\mech_interface_crate_trans.slx</t>
  </si>
  <si>
    <t xml:space="preserve">C:\tmp\obfmodels\o4130.slx</t>
  </si>
  <si>
    <t xml:space="preserve">Wed Apr 05 22:47:33 2017</t>
  </si>
  <si>
    <t xml:space="preserve">C:\work\data\SLNET\SLNET_MATLABCentral\62763\SimscapeMultibody1GConvAssist\Examples_R15a\Models\01_mech_crate_transfer\mech_interface_crate_trans_2G.slx</t>
  </si>
  <si>
    <t xml:space="preserve">C:\tmp\obfmodels\o4131.slx</t>
  </si>
  <si>
    <t xml:space="preserve">Wed Apr 05 22:55:10 2017</t>
  </si>
  <si>
    <t xml:space="preserve">C:\work\data\SLNET\SLNET_MATLABCentral\62763\SimscapeMultibody1GConvAssist\Examples_R15a\Models\01_mech_crate_transfer\mech_interface_crate_trans_2GBlks1.slx</t>
  </si>
  <si>
    <t xml:space="preserve">C:\tmp\obfmodels\o4132.slx</t>
  </si>
  <si>
    <t xml:space="preserve">Wed Apr 05 22:56:07 2017</t>
  </si>
  <si>
    <t xml:space="preserve">C:\work\data\SLNET\SLNET_MATLABCentral\62763\SimscapeMultibody1GConvAssist\Examples_R15a\Models\01_mech_crate_transfer\mech_interface_crate_trans_2G_finalModel.slx</t>
  </si>
  <si>
    <t xml:space="preserve">C:\tmp\obfmodels\o4133.slx</t>
  </si>
  <si>
    <t xml:space="preserve">Wed Apr 05 22:55:05 2017</t>
  </si>
  <si>
    <t xml:space="preserve">C:\work\data\SLNET\SLNET_MATLABCentral\62763\SimscapeMultibody1GConvAssist\Examples_R15a\Models\01_mech_crate_transfer\mech_interface_crate_trans_2Gblks_FIXED1.slx</t>
  </si>
  <si>
    <t xml:space="preserve">C:\tmp\obfmodels\o4134.slx</t>
  </si>
  <si>
    <t xml:space="preserve">Wed Apr 05 22:56:36 2017</t>
  </si>
  <si>
    <t xml:space="preserve">C:\work\data\SLNET\SLNET_MATLABCentral\62763\SimscapeMultibody1GConvAssist\Examples_R15a\Models\01_mech_crate_transfer\mech_interface_crate_trans_fixed.slx</t>
  </si>
  <si>
    <t xml:space="preserve">C:\tmp\obfmodels\o4135.slx</t>
  </si>
  <si>
    <t xml:space="preserve">Wed Apr 05 22:50:47 2017</t>
  </si>
  <si>
    <t xml:space="preserve">C:\work\data\SLNET\SLNET_MATLABCentral\62763\SimscapeMultibody1GConvAssist\Examples_R15a\Simple\01_Adjoining\Simple_Pendulum.slx</t>
  </si>
  <si>
    <t xml:space="preserve">C:\tmp\obfmodels\o4136.slx</t>
  </si>
  <si>
    <t xml:space="preserve">C:\work\data\SLNET\SLNET_MATLABCentral\62763\SimscapeMultibody1GConvAssist\Examples_R15a\Simple\02_Partial_Support\Motion_Custom_Joint.slx</t>
  </si>
  <si>
    <t xml:space="preserve">C:\tmp\obfmodels\o4137.slx</t>
  </si>
  <si>
    <t xml:space="preserve">C:\work\data\SLNET\SLNET_MATLABCentral\62763\SimscapeMultibody1GConvAssist\Examples_R15a\Simple\02_Partial_Support\Telescoping_Joint.slx</t>
  </si>
  <si>
    <t xml:space="preserve">C:\tmp\obfmodels\o4138.slx</t>
  </si>
  <si>
    <t xml:space="preserve">C:\work\data\SLNET\SLNET_MATLABCentral\62763\SimscapeMultibody1GConvAssist\Examples_R15a\Simple\02_Partial_Support\mech_angle_act_SM.slx</t>
  </si>
  <si>
    <t xml:space="preserve">C:\tmp\obfmodels\o4139.slx</t>
  </si>
  <si>
    <t xml:space="preserve">C:\work\data\SLNET\SLNET_MATLABCentral\62763\SimscapeMultibody1GConvAssist\Examples_R15a\Simple\02_Partial_Support\mech_toroid.slx</t>
  </si>
  <si>
    <t xml:space="preserve">C:\tmp\obfmodels\o4140.slx</t>
  </si>
  <si>
    <t xml:space="preserve">Wed Apr 05 00:48:48 2017</t>
  </si>
  <si>
    <t xml:space="preserve">C:\work\data\SLNET\SLNET_MATLABCentral\62763\SimscapeMultibody1GConvAssist\Examples_R15a\Simple\03_Test_UI\mech_interface_crate_trans.slx</t>
  </si>
  <si>
    <t xml:space="preserve">C:\tmp\obfmodels\o4141.slx</t>
  </si>
  <si>
    <t xml:space="preserve">C:\work\data\SLNET\SLNET_MATLABCentral\62763\SimscapeMultibody1GConvAssist\Examples_R15a\Simple\04_Joint_Test\joint_test.slx</t>
  </si>
  <si>
    <t xml:space="preserve">C:\tmp\obfmodels\o4142.slx</t>
  </si>
  <si>
    <t xml:space="preserve">Mon Dec 15 12:01:36 2014</t>
  </si>
  <si>
    <t xml:space="preserve">C:\work\data\SLNET\SLNET_MATLABCentral\62763\SimscapeMultibody1GConvAssist\Examples_R15a\Simple\04_Joint_Test\joint_test_2GBlks1.slx</t>
  </si>
  <si>
    <t xml:space="preserve">C:\tmp\obfmodels\o4143.slx</t>
  </si>
  <si>
    <t xml:space="preserve">Wed Apr 05 22:58:23 2017</t>
  </si>
  <si>
    <t xml:space="preserve">C:\work\data\SLNET\SLNET_MATLABCentral\62763\SimscapeMultibody1GConvAssist\Examples_R15a\Simple\04_Joint_Test\joint_test_dis_massless.slx</t>
  </si>
  <si>
    <t xml:space="preserve">C:\tmp\obfmodels\o4144.slx</t>
  </si>
  <si>
    <t xml:space="preserve">Wed Apr 05 22:56:53 2017</t>
  </si>
  <si>
    <t xml:space="preserve">C:\work\data\SLNET\SLNET_MATLABCentral\62763\SimscapeMultibody1GConvAssist\Examples_R15a\Simple\04_Joint_Test\joint_test_dis_massless_2GBlks1.slx</t>
  </si>
  <si>
    <t xml:space="preserve">C:\tmp\obfmodels\o4145.slx</t>
  </si>
  <si>
    <t xml:space="preserve">Wed Apr 05 22:57:41 2017</t>
  </si>
  <si>
    <t xml:space="preserve">C:\work\data\SLNET\SLNET_MATLABCentral\62763\SimscapeMultibody1GConvAssist\Examples_R15b\Models\01_mech_crate_transfer\mech_interface_crate_trans.slx</t>
  </si>
  <si>
    <t xml:space="preserve">C:\tmp\obfmodels\o4146.slx</t>
  </si>
  <si>
    <t xml:space="preserve">Wed Apr 05 23:03:20 2017</t>
  </si>
  <si>
    <t xml:space="preserve">C:\work\data\SLNET\SLNET_MATLABCentral\62763\SimscapeMultibody1GConvAssist\Examples_R15b\Models\01_mech_crate_transfer\mech_interface_crate_trans_2G.slx</t>
  </si>
  <si>
    <t xml:space="preserve">C:\tmp\obfmodels\o4147.slx</t>
  </si>
  <si>
    <t xml:space="preserve">Wed Apr 05 23:09:53 2017</t>
  </si>
  <si>
    <t xml:space="preserve">C:\work\data\SLNET\SLNET_MATLABCentral\62763\SimscapeMultibody1GConvAssist\Examples_R15b\Models\01_mech_crate_transfer\mech_interface_crate_trans_2GBlks1.slx</t>
  </si>
  <si>
    <t xml:space="preserve">C:\tmp\obfmodels\o4148.slx</t>
  </si>
  <si>
    <t xml:space="preserve">Wed Apr 05 23:10:27 2017</t>
  </si>
  <si>
    <t xml:space="preserve">C:\work\data\SLNET\SLNET_MATLABCentral\62763\SimscapeMultibody1GConvAssist\Examples_R15b\Models\01_mech_crate_transfer\mech_interface_crate_trans_2G_finalModel.slx</t>
  </si>
  <si>
    <t xml:space="preserve">C:\tmp\obfmodels\o4149.slx</t>
  </si>
  <si>
    <t xml:space="preserve">Wed Apr 05 23:09:41 2017</t>
  </si>
  <si>
    <t xml:space="preserve">C:\work\data\SLNET\SLNET_MATLABCentral\62763\SimscapeMultibody1GConvAssist\Examples_R15b\Models\01_mech_crate_transfer\mech_interface_crate_trans_2Gblks_FIXED1.slx</t>
  </si>
  <si>
    <t xml:space="preserve">C:\tmp\obfmodels\o4150.slx</t>
  </si>
  <si>
    <t xml:space="preserve">Wed Apr 05 23:11:09 2017</t>
  </si>
  <si>
    <t xml:space="preserve">C:\work\data\SLNET\SLNET_MATLABCentral\62763\SimscapeMultibody1GConvAssist\Examples_R15b\Models\01_mech_crate_transfer\mech_interface_crate_trans_fixed.slx</t>
  </si>
  <si>
    <t xml:space="preserve">C:\tmp\obfmodels\o4151.slx</t>
  </si>
  <si>
    <t xml:space="preserve">Wed Apr 05 23:10:52 2017</t>
  </si>
  <si>
    <t xml:space="preserve">C:\work\data\SLNET\SLNET_MATLABCentral\62763\SimscapeMultibody1GConvAssist\Examples_R15b\Simple\01_Adjoining\Simple_Pendulum.slx</t>
  </si>
  <si>
    <t xml:space="preserve">C:\tmp\obfmodels\o4152.slx</t>
  </si>
  <si>
    <t xml:space="preserve">Thu Jul 30 11:22:18 2015</t>
  </si>
  <si>
    <t xml:space="preserve">C:\work\data\SLNET\SLNET_MATLABCentral\62763\SimscapeMultibody1GConvAssist\Examples_R15b\Simple\02_Partial_Support\Motion_Custom_Joint.slx</t>
  </si>
  <si>
    <t xml:space="preserve">C:\tmp\obfmodels\o4153.slx</t>
  </si>
  <si>
    <t xml:space="preserve">Thu Jul 30 11:22:20 2015</t>
  </si>
  <si>
    <t xml:space="preserve">C:\work\data\SLNET\SLNET_MATLABCentral\62763\SimscapeMultibody1GConvAssist\Examples_R15b\Simple\02_Partial_Support\Telescoping_Joint.slx</t>
  </si>
  <si>
    <t xml:space="preserve">C:\tmp\obfmodels\o4154.slx</t>
  </si>
  <si>
    <t xml:space="preserve">Thu Jul 30 11:22:22 2015</t>
  </si>
  <si>
    <t xml:space="preserve">C:\work\data\SLNET\SLNET_MATLABCentral\62763\SimscapeMultibody1GConvAssist\Examples_R15b\Simple\02_Partial_Support\mech_angle_act_SM.slx</t>
  </si>
  <si>
    <t xml:space="preserve">C:\tmp\obfmodels\o4155.slx</t>
  </si>
  <si>
    <t xml:space="preserve">Thu Jul 30 11:22:25 2015</t>
  </si>
  <si>
    <t xml:space="preserve">C:\work\data\SLNET\SLNET_MATLABCentral\62763\SimscapeMultibody1GConvAssist\Examples_R15b\Simple\03_Test_UI\mech_interface_crate_trans.slx</t>
  </si>
  <si>
    <t xml:space="preserve">C:\tmp\obfmodels\o4156.slx</t>
  </si>
  <si>
    <t xml:space="preserve">Thu Jul 30 11:22:27 2015</t>
  </si>
  <si>
    <t xml:space="preserve">C:\work\data\SLNET\SLNET_MATLABCentral\62763\SimscapeMultibody1GConvAssist\Examples_R15b\Simple\04_Joint_Test\joint_test.slx</t>
  </si>
  <si>
    <t xml:space="preserve">C:\tmp\obfmodels\o4157.slx</t>
  </si>
  <si>
    <t xml:space="preserve">Thu Jul 30 11:22:30 2015</t>
  </si>
  <si>
    <t xml:space="preserve">C:\work\data\SLNET\SLNET_MATLABCentral\62763\SimscapeMultibody1GConvAssist\Examples_R15b\Simple\04_Joint_Test\joint_test_2GBlks1.slx</t>
  </si>
  <si>
    <t xml:space="preserve">C:\tmp\obfmodels\o4158.slx</t>
  </si>
  <si>
    <t xml:space="preserve">Wed Apr 05 23:13:23 2017</t>
  </si>
  <si>
    <t xml:space="preserve">C:\work\data\SLNET\SLNET_MATLABCentral\62763\SimscapeMultibody1GConvAssist\Examples_R15b\Simple\04_Joint_Test\joint_test_dis_massless.slx</t>
  </si>
  <si>
    <t xml:space="preserve">C:\tmp\obfmodels\o4159.slx</t>
  </si>
  <si>
    <t xml:space="preserve">Wed Apr 05 23:11:30 2017</t>
  </si>
  <si>
    <t xml:space="preserve">C:\work\data\SLNET\SLNET_MATLABCentral\62763\SimscapeMultibody1GConvAssist\Examples_R15b\Simple\04_Joint_Test\joint_test_dis_massless_2GBlks1.slx</t>
  </si>
  <si>
    <t xml:space="preserve">C:\tmp\obfmodels\o4160.slx</t>
  </si>
  <si>
    <t xml:space="preserve">Thu Apr 06 09:54:56 2017</t>
  </si>
  <si>
    <t xml:space="preserve">C:\work\data\SLNET\SLNET_MATLABCentral\62763\SimscapeMultibody1GConvAssist\Examples_R16a\Models\01_mech_crate_transfer\mech_interface_crate_trans.slx</t>
  </si>
  <si>
    <t xml:space="preserve">C:\tmp\obfmodels\o4161.slx</t>
  </si>
  <si>
    <t xml:space="preserve">Wed Apr 05 23:22:04 2017</t>
  </si>
  <si>
    <t xml:space="preserve">C:\work\data\SLNET\SLNET_MATLABCentral\62763\SimscapeMultibody1GConvAssist\Examples_R16a\Models\01_mech_crate_transfer\mech_interface_crate_trans_2G.slx</t>
  </si>
  <si>
    <t xml:space="preserve">C:\tmp\obfmodels\o4162.slx</t>
  </si>
  <si>
    <t xml:space="preserve">Wed Apr 05 23:20:33 2017</t>
  </si>
  <si>
    <t xml:space="preserve">C:\work\data\SLNET\SLNET_MATLABCentral\62763\SimscapeMultibody1GConvAssist\Examples_R16a\Models\01_mech_crate_transfer\mech_interface_crate_trans_2GBlks1.slx</t>
  </si>
  <si>
    <t xml:space="preserve">C:\tmp\obfmodels\o4163.slx</t>
  </si>
  <si>
    <t xml:space="preserve">Wed Apr 05 23:21:19 2017</t>
  </si>
  <si>
    <t xml:space="preserve">C:\work\data\SLNET\SLNET_MATLABCentral\62763\SimscapeMultibody1GConvAssist\Examples_R16a\Models\01_mech_crate_transfer\mech_interface_crate_trans_2G_finalModel.slx</t>
  </si>
  <si>
    <t xml:space="preserve">C:\tmp\obfmodels\o4164.slx</t>
  </si>
  <si>
    <t xml:space="preserve">Wed Apr 05 23:20:36 2017</t>
  </si>
  <si>
    <t xml:space="preserve">C:\work\data\SLNET\SLNET_MATLABCentral\62763\SimscapeMultibody1GConvAssist\Examples_R16a\Models\01_mech_crate_transfer\mech_interface_crate_trans_2Gblks_FIXED1.slx</t>
  </si>
  <si>
    <t xml:space="preserve">C:\tmp\obfmodels\o4165.slx</t>
  </si>
  <si>
    <t xml:space="preserve">Wed Apr 05 23:21:56 2017</t>
  </si>
  <si>
    <t xml:space="preserve">C:\work\data\SLNET\SLNET_MATLABCentral\62763\SimscapeMultibody1GConvAssist\Examples_R16a\Models\01_mech_crate_transfer\mech_interface_crate_trans_fixed.slx</t>
  </si>
  <si>
    <t xml:space="preserve">C:\tmp\obfmodels\o4166.slx</t>
  </si>
  <si>
    <t xml:space="preserve">Wed Apr 05 23:19:18 2017</t>
  </si>
  <si>
    <t xml:space="preserve">C:\work\data\SLNET\SLNET_MATLABCentral\62763\SimscapeMultibody1GConvAssist\Examples_R16a\Simple\01_Adjoining\Simple_Pendulum.slx</t>
  </si>
  <si>
    <t xml:space="preserve">C:\tmp\obfmodels\o4167.slx</t>
  </si>
  <si>
    <t xml:space="preserve">Mon Jan 25 01:34:38 2016</t>
  </si>
  <si>
    <t xml:space="preserve">C:\work\data\SLNET\SLNET_MATLABCentral\62763\SimscapeMultibody1GConvAssist\Examples_R16a\Simple\02_Partial_Support\Motion_Custom_Joint.slx</t>
  </si>
  <si>
    <t xml:space="preserve">C:\tmp\obfmodels\o4168.slx</t>
  </si>
  <si>
    <t xml:space="preserve">Mon Jan 25 01:34:40 2016</t>
  </si>
  <si>
    <t xml:space="preserve">C:\work\data\SLNET\SLNET_MATLABCentral\62763\SimscapeMultibody1GConvAssist\Examples_R16a\Simple\02_Partial_Support\Telescoping_Joint.slx</t>
  </si>
  <si>
    <t xml:space="preserve">C:\tmp\obfmodels\o4169.slx</t>
  </si>
  <si>
    <t xml:space="preserve">Mon Jan 25 01:34:43 2016</t>
  </si>
  <si>
    <t xml:space="preserve">C:\work\data\SLNET\SLNET_MATLABCentral\62763\SimscapeMultibody1GConvAssist\Examples_R16a\Simple\02_Partial_Support\mech_angle_act_SM.slx</t>
  </si>
  <si>
    <t xml:space="preserve">C:\tmp\obfmodels\o4170.slx</t>
  </si>
  <si>
    <t xml:space="preserve">Mon Jan 25 01:34:46 2016</t>
  </si>
  <si>
    <t xml:space="preserve">C:\work\data\SLNET\SLNET_MATLABCentral\62763\SimscapeMultibody1GConvAssist\Examples_R16a\Simple\03_Test_UI\mech_interface_crate_trans.slx</t>
  </si>
  <si>
    <t xml:space="preserve">C:\tmp\obfmodels\o4171.slx</t>
  </si>
  <si>
    <t xml:space="preserve">Sat Feb 20 22:31:06 2016</t>
  </si>
  <si>
    <t xml:space="preserve">C:\work\data\SLNET\SLNET_MATLABCentral\62763\SimscapeMultibody1GConvAssist\Examples_R16a\Simple\04_Joint_Test\joint_test.slx</t>
  </si>
  <si>
    <t xml:space="preserve">C:\tmp\obfmodels\o4172.slx</t>
  </si>
  <si>
    <t xml:space="preserve">Mon Jan 25 01:34:51 2016</t>
  </si>
  <si>
    <t xml:space="preserve">C:\work\data\SLNET\SLNET_MATLABCentral\62763\SimscapeMultibody1GConvAssist\Examples_R16a\Simple\04_Joint_Test\joint_test_2GBlks1.slx</t>
  </si>
  <si>
    <t xml:space="preserve">C:\tmp\obfmodels\o4173.slx</t>
  </si>
  <si>
    <t xml:space="preserve">Wed Apr 05 23:25:37 2017</t>
  </si>
  <si>
    <t xml:space="preserve">C:\work\data\SLNET\SLNET_MATLABCentral\62763\SimscapeMultibody1GConvAssist\Examples_R16a\Simple\04_Joint_Test\joint_test_dis_massless.slx</t>
  </si>
  <si>
    <t xml:space="preserve">C:\tmp\obfmodels\o4174.slx</t>
  </si>
  <si>
    <t xml:space="preserve">Wed Apr 05 23:22:16 2017</t>
  </si>
  <si>
    <t xml:space="preserve">C:\work\data\SLNET\SLNET_MATLABCentral\62763\SimscapeMultibody1GConvAssist\Examples_R16a\Simple\04_Joint_Test\joint_test_dis_massless_2GBlks1.slx</t>
  </si>
  <si>
    <t xml:space="preserve">C:\tmp\obfmodels\o4175.slx</t>
  </si>
  <si>
    <t xml:space="preserve">Thu Apr 06 09:56:35 2017</t>
  </si>
  <si>
    <t xml:space="preserve">C:\work\data\SLNET\SLNET_MATLABCentral\62763\SimscapeMultibody1GConvAssist\Examples_R16b\Models\01_mech_crate_transfer\mech_interface_crate_trans.slx</t>
  </si>
  <si>
    <t xml:space="preserve">C:\tmp\obfmodels\o4176.slx</t>
  </si>
  <si>
    <t xml:space="preserve">Wed Apr 05 23:28:26 2017</t>
  </si>
  <si>
    <t xml:space="preserve">C:\work\data\SLNET\SLNET_MATLABCentral\62763\SimscapeMultibody1GConvAssist\Examples_R16b\Models\01_mech_crate_transfer\mech_interface_crate_trans_2G.slx</t>
  </si>
  <si>
    <t xml:space="preserve">C:\tmp\obfmodels\o4177.slx</t>
  </si>
  <si>
    <t xml:space="preserve">Wed Apr 05 23:30:56 2017</t>
  </si>
  <si>
    <t xml:space="preserve">C:\work\data\SLNET\SLNET_MATLABCentral\62763\SimscapeMultibody1GConvAssist\Examples_R16b\Models\01_mech_crate_transfer\mech_interface_crate_trans_2GBlks1.slx</t>
  </si>
  <si>
    <t xml:space="preserve">C:\tmp\obfmodels\o4178.slx</t>
  </si>
  <si>
    <t xml:space="preserve">Wed Apr 05 17:09:28 2017</t>
  </si>
  <si>
    <t xml:space="preserve">C:\work\data\SLNET\SLNET_MATLABCentral\62763\SimscapeMultibody1GConvAssist\Examples_R16b\Models\01_mech_crate_transfer\mech_interface_crate_trans_2G_finalModel.slx</t>
  </si>
  <si>
    <t xml:space="preserve">C:\tmp\obfmodels\o4179.slx</t>
  </si>
  <si>
    <t xml:space="preserve">Wed Apr 05 23:31:44 2017</t>
  </si>
  <si>
    <t xml:space="preserve">C:\work\data\SLNET\SLNET_MATLABCentral\62763\SimscapeMultibody1GConvAssist\Examples_R16b\Models\01_mech_crate_transfer\mech_interface_crate_trans_2Gblks_FIXED1.slx</t>
  </si>
  <si>
    <t xml:space="preserve">C:\tmp\obfmodels\o4180.slx</t>
  </si>
  <si>
    <t xml:space="preserve">Wed Apr 05 17:09:47 2017</t>
  </si>
  <si>
    <t xml:space="preserve">C:\work\data\SLNET\SLNET_MATLABCentral\62763\SimscapeMultibody1GConvAssist\Examples_R16b\Models\01_mech_crate_transfer\mech_interface_crate_trans_fixed.slx</t>
  </si>
  <si>
    <t xml:space="preserve">C:\tmp\obfmodels\o4181.slx</t>
  </si>
  <si>
    <t xml:space="preserve">Wed Apr 05 23:29:57 2017</t>
  </si>
  <si>
    <t xml:space="preserve">C:\work\data\SLNET\SLNET_MATLABCentral\62763\SimscapeMultibody1GConvAssist\Examples_R16b\Simple\01_Adjoining\Simple_Pendulum.slx</t>
  </si>
  <si>
    <t xml:space="preserve">C:\tmp\obfmodels\o4182.slx</t>
  </si>
  <si>
    <t xml:space="preserve">Wed Aug 31 14:30:56 2016</t>
  </si>
  <si>
    <t xml:space="preserve">C:\work\data\SLNET\SLNET_MATLABCentral\62763\SimscapeMultibody1GConvAssist\Examples_R16b\Simple\02_Partial_Support\Motion_Custom_Joint.slx</t>
  </si>
  <si>
    <t xml:space="preserve">C:\tmp\obfmodels\o4183.slx</t>
  </si>
  <si>
    <t xml:space="preserve">Wed Aug 31 14:30:59 2016</t>
  </si>
  <si>
    <t xml:space="preserve">C:\work\data\SLNET\SLNET_MATLABCentral\62763\SimscapeMultibody1GConvAssist\Examples_R16b\Simple\02_Partial_Support\Telescoping_Joint.slx</t>
  </si>
  <si>
    <t xml:space="preserve">C:\tmp\obfmodels\o4184.slx</t>
  </si>
  <si>
    <t xml:space="preserve">Wed Aug 31 14:31:03 2016</t>
  </si>
  <si>
    <t xml:space="preserve">C:\work\data\SLNET\SLNET_MATLABCentral\62763\SimscapeMultibody1GConvAssist\Examples_R16b\Simple\02_Partial_Support\mech_angle_act_SM.slx</t>
  </si>
  <si>
    <t xml:space="preserve">C:\tmp\obfmodels\o4185.slx</t>
  </si>
  <si>
    <t xml:space="preserve">Wed Aug 31 14:31:06 2016</t>
  </si>
  <si>
    <t xml:space="preserve">C:\work\data\SLNET\SLNET_MATLABCentral\62763\SimscapeMultibody1GConvAssist\Examples_R16b\Simple\03_Test_UI\mech_interface_crate_trans.slx</t>
  </si>
  <si>
    <t xml:space="preserve">C:\tmp\obfmodels\o4186.slx</t>
  </si>
  <si>
    <t xml:space="preserve">Wed Aug 31 14:31:10 2016</t>
  </si>
  <si>
    <t xml:space="preserve">C:\work\data\SLNET\SLNET_MATLABCentral\62763\SimscapeMultibody1GConvAssist\Examples_R16b\Simple\04_Joint_Test\joint_test.slx</t>
  </si>
  <si>
    <t xml:space="preserve">C:\tmp\obfmodels\o4187.slx</t>
  </si>
  <si>
    <t xml:space="preserve">Wed Apr 05 23:33:43 2017</t>
  </si>
  <si>
    <t xml:space="preserve">C:\work\data\SLNET\SLNET_MATLABCentral\62763\SimscapeMultibody1GConvAssist\Examples_R16b\Simple\04_Joint_Test\joint_test_2GBlks1.slx</t>
  </si>
  <si>
    <t xml:space="preserve">C:\tmp\obfmodels\o4188.slx</t>
  </si>
  <si>
    <t xml:space="preserve">Wed Apr 05 23:34:06 2017</t>
  </si>
  <si>
    <t xml:space="preserve">C:\work\data\SLNET\SLNET_MATLABCentral\62763\SimscapeMultibody1GConvAssist\Examples_R16b\Simple\04_Joint_Test\joint_test_dis_massless.slx</t>
  </si>
  <si>
    <t xml:space="preserve">C:\tmp\obfmodels\o4189.slx</t>
  </si>
  <si>
    <t xml:space="preserve">Wed Apr 05 23:32:40 2017</t>
  </si>
  <si>
    <t xml:space="preserve">C:\work\data\SLNET\SLNET_MATLABCentral\62763\SimscapeMultibody1GConvAssist\Examples_R16b\Simple\04_Joint_Test\joint_test_dis_massless_2GBlks1.slx</t>
  </si>
  <si>
    <t xml:space="preserve">C:\tmp\obfmodels\o4190.slx</t>
  </si>
  <si>
    <t xml:space="preserve">Thu Apr 06 09:59:08 2017</t>
  </si>
  <si>
    <t xml:space="preserve">C:\work\data\SLNET\SLNET_MATLABCentral\62763\SimscapeMultibody1GConvAssist\Examples_R17a\Models\01_mech_crate_transfer\mech_interface_crate_trans.slx</t>
  </si>
  <si>
    <t xml:space="preserve">C:\tmp\obfmodels\o4191.slx</t>
  </si>
  <si>
    <t xml:space="preserve">Wed Apr 05 23:36:04 2017</t>
  </si>
  <si>
    <t xml:space="preserve">C:\work\data\SLNET\SLNET_MATLABCentral\62763\SimscapeMultibody1GConvAssist\Examples_R17a\Models\01_mech_crate_transfer\mech_interface_crate_trans_2G.slx</t>
  </si>
  <si>
    <t xml:space="preserve">C:\tmp\obfmodels\o4192.slx</t>
  </si>
  <si>
    <t xml:space="preserve">Wed Apr 05 23:38:16 2017</t>
  </si>
  <si>
    <t xml:space="preserve">C:\work\data\SLNET\SLNET_MATLABCentral\62763\SimscapeMultibody1GConvAssist\Examples_R17a\Models\01_mech_crate_transfer\mech_interface_crate_trans_2GBlks1.slx</t>
  </si>
  <si>
    <t xml:space="preserve">C:\tmp\obfmodels\o4193.slx</t>
  </si>
  <si>
    <t xml:space="preserve">Wed Apr 05 23:40:02 2017</t>
  </si>
  <si>
    <t xml:space="preserve">C:\work\data\SLNET\SLNET_MATLABCentral\62763\SimscapeMultibody1GConvAssist\Examples_R17a\Models\01_mech_crate_transfer\mech_interface_crate_trans_2G_finalModel.slx</t>
  </si>
  <si>
    <t xml:space="preserve">C:\tmp\obfmodels\o4194.slx</t>
  </si>
  <si>
    <t xml:space="preserve">Wed Apr 05 23:39:28 2017</t>
  </si>
  <si>
    <t xml:space="preserve">C:\work\data\SLNET\SLNET_MATLABCentral\62763\SimscapeMultibody1GConvAssist\Examples_R17a\Models\01_mech_crate_transfer\mech_interface_crate_trans_2Gblks_FIXED1.slx</t>
  </si>
  <si>
    <t xml:space="preserve">C:\tmp\obfmodels\o4195.slx</t>
  </si>
  <si>
    <t xml:space="preserve">Wed Apr 05 23:40:28 2017</t>
  </si>
  <si>
    <t xml:space="preserve">C:\work\data\SLNET\SLNET_MATLABCentral\62763\SimscapeMultibody1GConvAssist\Examples_R17a\Models\01_mech_crate_transfer\mech_interface_crate_trans_fixed.slx</t>
  </si>
  <si>
    <t xml:space="preserve">C:\tmp\obfmodels\o4196.slx</t>
  </si>
  <si>
    <t xml:space="preserve">Wed Apr 05 23:37:15 2017</t>
  </si>
  <si>
    <t xml:space="preserve">C:\work\data\SLNET\SLNET_MATLABCentral\62763\SimscapeMultibody1GConvAssist\Examples_R17a\Simple\01_Adjoining\Simple_Pendulum.slx</t>
  </si>
  <si>
    <t xml:space="preserve">C:\tmp\obfmodels\o4197.slx</t>
  </si>
  <si>
    <t xml:space="preserve">Fri Feb 24 20:27:07 2017</t>
  </si>
  <si>
    <t xml:space="preserve">C:\work\data\SLNET\SLNET_MATLABCentral\62763\SimscapeMultibody1GConvAssist\Examples_R17a\Simple\02_Partial_Support\Motion_Custom_Joint.slx</t>
  </si>
  <si>
    <t xml:space="preserve">C:\tmp\obfmodels\o4198.slx</t>
  </si>
  <si>
    <t xml:space="preserve">Fri Feb 24 20:27:09 2017</t>
  </si>
  <si>
    <t xml:space="preserve">C:\work\data\SLNET\SLNET_MATLABCentral\62763\SimscapeMultibody1GConvAssist\Examples_R17a\Simple\02_Partial_Support\Telescoping_Joint.slx</t>
  </si>
  <si>
    <t xml:space="preserve">C:\tmp\obfmodels\o4199.slx</t>
  </si>
  <si>
    <t xml:space="preserve">Fri Feb 24 20:27:13 2017</t>
  </si>
  <si>
    <t xml:space="preserve">C:\work\data\SLNET\SLNET_MATLABCentral\62763\SimscapeMultibody1GConvAssist\Examples_R17a\Simple\02_Partial_Support\mech_angle_act_SM.slx</t>
  </si>
  <si>
    <t xml:space="preserve">C:\tmp\obfmodels\o4200.slx</t>
  </si>
  <si>
    <t xml:space="preserve">Fri Feb 24 20:27:15 2017</t>
  </si>
  <si>
    <t xml:space="preserve">C:\work\data\SLNET\SLNET_MATLABCentral\62763\SimscapeMultibody1GConvAssist\Examples_R17a\Simple\02_Partial_Support\mech_toroid.slx</t>
  </si>
  <si>
    <t xml:space="preserve">C:\tmp\obfmodels\o4201.slx</t>
  </si>
  <si>
    <t xml:space="preserve">Tue Apr 04 23:31:27 2017</t>
  </si>
  <si>
    <t xml:space="preserve">C:\work\data\SLNET\SLNET_MATLABCentral\62763\SimscapeMultibody1GConvAssist\Examples_R17a\Simple\03_Test_UI\mech_interface_crate_trans.slx</t>
  </si>
  <si>
    <t xml:space="preserve">C:\tmp\obfmodels\o4202.slx</t>
  </si>
  <si>
    <t xml:space="preserve">Fri Feb 24 20:27:18 2017</t>
  </si>
  <si>
    <t xml:space="preserve">C:\work\data\SLNET\SLNET_MATLABCentral\62763\SimscapeMultibody1GConvAssist\Examples_R17a\Simple\04_Joint_Test\joint_test.slx</t>
  </si>
  <si>
    <t xml:space="preserve">C:\tmp\obfmodels\o4203.slx</t>
  </si>
  <si>
    <t xml:space="preserve">Wed Apr 05 23:41:04 2017</t>
  </si>
  <si>
    <t xml:space="preserve">C:\work\data\SLNET\SLNET_MATLABCentral\62763\SimscapeMultibody1GConvAssist\Examples_R17a\Simple\04_Joint_Test\joint_test_2GBlks1.slx</t>
  </si>
  <si>
    <t xml:space="preserve">C:\tmp\obfmodels\o4204.slx</t>
  </si>
  <si>
    <t xml:space="preserve">Wed Apr 05 23:41:28 2017</t>
  </si>
  <si>
    <t xml:space="preserve">C:\work\data\SLNET\SLNET_MATLABCentral\62763\SimscapeMultibody1GConvAssist\Examples_R17a\Simple\04_Joint_Test\joint_test_dis_massless.slx</t>
  </si>
  <si>
    <t xml:space="preserve">C:\tmp\obfmodels\o4205.slx</t>
  </si>
  <si>
    <t xml:space="preserve">Wed Apr 05 23:40:50 2017</t>
  </si>
  <si>
    <t xml:space="preserve">C:\work\data\SLNET\SLNET_MATLABCentral\62763\SimscapeMultibody1GConvAssist\Examples_R17a\Simple\04_Joint_Test\joint_test_dis_massless_2GBlks1.slx</t>
  </si>
  <si>
    <t xml:space="preserve">C:\tmp\obfmodels\o4206.slx</t>
  </si>
  <si>
    <t xml:space="preserve">Thu Apr 06 09:36:48 2017</t>
  </si>
  <si>
    <t xml:space="preserve">C:\work\data\SLNET\SLNET_MATLABCentral\62763\SimscapeMultibody1GConvAssist\Examples_R17a\Simple\04_Joint_Test\screwJoint_test.slx</t>
  </si>
  <si>
    <t xml:space="preserve">C:\tmp\obfmodels\o4207.slx</t>
  </si>
  <si>
    <t xml:space="preserve">Wed Apr 05 15:18:21 2017</t>
  </si>
  <si>
    <t xml:space="preserve">C:\work\data\SLNET\SLNET_MATLABCentral\62763\SimscapeMultibody1GConvAssist\Examples_R17a\Simple\05_Shipping\mech_cambelt.slx</t>
  </si>
  <si>
    <t xml:space="preserve">C:\tmp\obfmodels\o4208.slx</t>
  </si>
  <si>
    <t xml:space="preserve">Wed Apr 05 15:48:56 2017</t>
  </si>
  <si>
    <t xml:space="preserve">C:\work\data\SLNET\SLNET_MATLABCentral\62763\SimscapeMultibody1GConvAssist\Examples_R17a\Simple\05_Shipping\mech_motorcycle_plain.slx</t>
  </si>
  <si>
    <t xml:space="preserve">C:\tmp\obfmodels\o4209.slx</t>
  </si>
  <si>
    <t xml:space="preserve">Wed Apr 05 15:46:04 2017</t>
  </si>
  <si>
    <t xml:space="preserve">C:\work\data\SLNET\SLNET_MATLABCentral\62763\SimscapeMultibody1GConvAssist\Examples_R17a\Simple\05_Shipping\mech_stewart_trajectory.slx</t>
  </si>
  <si>
    <t xml:space="preserve">C:\tmp\obfmodels\o4210.slx</t>
  </si>
  <si>
    <t xml:space="preserve">Wed Apr 05 15:53:17 2017</t>
  </si>
  <si>
    <t xml:space="preserve">C:\work\data\SLNET\SLNET_MATLABCentral\62763\SimscapeMultibody1GConvAssist\Examples_R17a\Simple\05_Shipping\mech_stewartplatform_leg.slx</t>
  </si>
  <si>
    <t xml:space="preserve">C:\tmp\obfmodels\o4211.slx</t>
  </si>
  <si>
    <t xml:space="preserve">Wed Apr 05 15:54:26 2017</t>
  </si>
  <si>
    <t xml:space="preserve">C:\work\data\SLNET\SLNET_MATLABCentral\62763\SimscapeMultibody1GConvAssist\Examples_R17a\Simple\05_Shipping\mech_user_added_css.slx</t>
  </si>
  <si>
    <t xml:space="preserve">C:\tmp\obfmodels\o4212.slx</t>
  </si>
  <si>
    <t xml:space="preserve">Wed Apr 05 15:41:54 2017</t>
  </si>
  <si>
    <t xml:space="preserve">C:\work\data\SLNET\SLNET_MATLABCentral\62763\SimscapeMultibody1GConvAssist\Examples_R17b\Models\01_mech_crate_transfer\mech_interface_crate_trans.slx</t>
  </si>
  <si>
    <t xml:space="preserve">C:\tmp\obfmodels\o4213.slx</t>
  </si>
  <si>
    <t xml:space="preserve">Mon Sep 11 08:38:55 2017</t>
  </si>
  <si>
    <t xml:space="preserve">C:\work\data\SLNET\SLNET_MATLABCentral\62763\SimscapeMultibody1GConvAssist\Examples_R17b\Models\01_mech_crate_transfer\mech_interface_crate_trans_2G.slx</t>
  </si>
  <si>
    <t xml:space="preserve">C:\tmp\obfmodels\o4214.slx</t>
  </si>
  <si>
    <t xml:space="preserve">Mon Sep 11 08:39:08 2017</t>
  </si>
  <si>
    <t xml:space="preserve">C:\work\data\SLNET\SLNET_MATLABCentral\62763\SimscapeMultibody1GConvAssist\Examples_R17b\Models\01_mech_crate_transfer\mech_interface_crate_trans_2GBlks1.slx</t>
  </si>
  <si>
    <t xml:space="preserve">C:\tmp\obfmodels\o4215.slx</t>
  </si>
  <si>
    <t xml:space="preserve">Mon Sep 11 08:39:17 2017</t>
  </si>
  <si>
    <t xml:space="preserve">C:\work\data\SLNET\SLNET_MATLABCentral\62763\SimscapeMultibody1GConvAssist\Examples_R17b\Models\01_mech_crate_transfer\mech_interface_crate_trans_2G_finalModel.slx</t>
  </si>
  <si>
    <t xml:space="preserve">C:\tmp\obfmodels\o4216.slx</t>
  </si>
  <si>
    <t xml:space="preserve">Mon Sep 11 08:39:27 2017</t>
  </si>
  <si>
    <t xml:space="preserve">C:\work\data\SLNET\SLNET_MATLABCentral\62763\SimscapeMultibody1GConvAssist\Examples_R17b\Models\01_mech_crate_transfer\mech_interface_crate_trans_2Gblks_FIXED1.slx</t>
  </si>
  <si>
    <t xml:space="preserve">C:\tmp\obfmodels\o4217.slx</t>
  </si>
  <si>
    <t xml:space="preserve">Mon Sep 11 08:39:36 2017</t>
  </si>
  <si>
    <t xml:space="preserve">C:\work\data\SLNET\SLNET_MATLABCentral\62763\SimscapeMultibody1GConvAssist\Examples_R17b\Models\01_mech_crate_transfer\mech_interface_crate_trans_fixed.slx</t>
  </si>
  <si>
    <t xml:space="preserve">C:\tmp\obfmodels\o4218.slx</t>
  </si>
  <si>
    <t xml:space="preserve">Mon Sep 11 08:39:46 2017</t>
  </si>
  <si>
    <t xml:space="preserve">C:\work\data\SLNET\SLNET_MATLABCentral\62763\SimscapeMultibody1GConvAssist\Examples_R17b\Simple\01_Adjoining\Simple_Pendulum.slx</t>
  </si>
  <si>
    <t xml:space="preserve">C:\tmp\obfmodels\o4219.slx</t>
  </si>
  <si>
    <t xml:space="preserve">Mon Sep 11 08:39:59 2017</t>
  </si>
  <si>
    <t xml:space="preserve">C:\work\data\SLNET\SLNET_MATLABCentral\62763\SimscapeMultibody1GConvAssist\Examples_R17b\Simple\02_Partial_Support\Motion_Custom_Joint.slx</t>
  </si>
  <si>
    <t xml:space="preserve">C:\tmp\obfmodels\o4220.slx</t>
  </si>
  <si>
    <t xml:space="preserve">Mon Sep 11 08:40:08 2017</t>
  </si>
  <si>
    <t xml:space="preserve">C:\work\data\SLNET\SLNET_MATLABCentral\62763\SimscapeMultibody1GConvAssist\Examples_R17b\Simple\02_Partial_Support\Telescoping_Joint.slx</t>
  </si>
  <si>
    <t xml:space="preserve">C:\tmp\obfmodels\o4221.slx</t>
  </si>
  <si>
    <t xml:space="preserve">Mon Sep 11 08:40:18 2017</t>
  </si>
  <si>
    <t xml:space="preserve">C:\work\data\SLNET\SLNET_MATLABCentral\62763\SimscapeMultibody1GConvAssist\Examples_R17b\Simple\02_Partial_Support\mech_angle_act_SM.slx</t>
  </si>
  <si>
    <t xml:space="preserve">C:\tmp\obfmodels\o4222.slx</t>
  </si>
  <si>
    <t xml:space="preserve">Mon Sep 11 08:40:27 2017</t>
  </si>
  <si>
    <t xml:space="preserve">C:\work\data\SLNET\SLNET_MATLABCentral\62763\SimscapeMultibody1GConvAssist\Examples_R17b\Simple\02_Partial_Support\mech_toroid.slx</t>
  </si>
  <si>
    <t xml:space="preserve">C:\tmp\obfmodels\o4223.slx</t>
  </si>
  <si>
    <t xml:space="preserve">Mon Sep 11 08:40:30 2017</t>
  </si>
  <si>
    <t xml:space="preserve">C:\work\data\SLNET\SLNET_MATLABCentral\62763\SimscapeMultibody1GConvAssist\Examples_R17b\Simple\03_Test_UI\mech_interface_crate_trans.slx</t>
  </si>
  <si>
    <t xml:space="preserve">C:\tmp\obfmodels\o4224.slx</t>
  </si>
  <si>
    <t xml:space="preserve">Mon Sep 11 08:40:35 2017</t>
  </si>
  <si>
    <t xml:space="preserve">C:\work\data\SLNET\SLNET_MATLABCentral\62763\SimscapeMultibody1GConvAssist\Examples_R17b\Simple\04_Joint_Test\joint_test.slx</t>
  </si>
  <si>
    <t xml:space="preserve">C:\tmp\obfmodels\o4225.slx</t>
  </si>
  <si>
    <t xml:space="preserve">Mon Sep 11 08:49:20 2017</t>
  </si>
  <si>
    <t xml:space="preserve">C:\work\data\SLNET\SLNET_MATLABCentral\62763\SimscapeMultibody1GConvAssist\Examples_R17b\Simple\04_Joint_Test\joint_test_2GBlks1.slx</t>
  </si>
  <si>
    <t xml:space="preserve">C:\tmp\obfmodels\o4226.slx</t>
  </si>
  <si>
    <t xml:space="preserve">Mon Sep 11 08:40:41 2017</t>
  </si>
  <si>
    <t xml:space="preserve">C:\work\data\SLNET\SLNET_MATLABCentral\62763\SimscapeMultibody1GConvAssist\Examples_R17b\Simple\04_Joint_Test\joint_test_dis_massless.slx</t>
  </si>
  <si>
    <t xml:space="preserve">C:\tmp\obfmodels\o4227.slx</t>
  </si>
  <si>
    <t xml:space="preserve">Mon Sep 11 08:40:43 2017</t>
  </si>
  <si>
    <t xml:space="preserve">C:\work\data\SLNET\SLNET_MATLABCentral\62763\SimscapeMultibody1GConvAssist\Examples_R17b\Simple\04_Joint_Test\joint_test_dis_massless_2GBlks1.slx</t>
  </si>
  <si>
    <t xml:space="preserve">C:\tmp\obfmodels\o4228.slx</t>
  </si>
  <si>
    <t xml:space="preserve">Mon Sep 11 08:40:46 2017</t>
  </si>
  <si>
    <t xml:space="preserve">C:\work\data\SLNET\SLNET_MATLABCentral\62763\SimscapeMultibody1GConvAssist\Examples_R17b\Simple\04_Joint_Test\screwJoint_test.slx</t>
  </si>
  <si>
    <t xml:space="preserve">C:\tmp\obfmodels\o4229.slx</t>
  </si>
  <si>
    <t xml:space="preserve">Mon Sep 11 08:40:47 2017</t>
  </si>
  <si>
    <t xml:space="preserve">C:\work\data\SLNET\SLNET_MATLABCentral\62763\SimscapeMultibody1GConvAssist\Examples_R17b\Simple\05_Shipping\mech_cambelt.slx</t>
  </si>
  <si>
    <t xml:space="preserve">C:\tmp\obfmodels\o4230.slx</t>
  </si>
  <si>
    <t xml:space="preserve">Mon Sep 11 08:40:50 2017</t>
  </si>
  <si>
    <t xml:space="preserve">C:\work\data\SLNET\SLNET_MATLABCentral\62763\SimscapeMultibody1GConvAssist\Examples_R17b\Simple\05_Shipping\mech_motorcycle_plain.slx</t>
  </si>
  <si>
    <t xml:space="preserve">C:\tmp\obfmodels\o4231.slx</t>
  </si>
  <si>
    <t xml:space="preserve">Mon Sep 11 08:40:55 2017</t>
  </si>
  <si>
    <t xml:space="preserve">C:\work\data\SLNET\SLNET_MATLABCentral\62763\SimscapeMultibody1GConvAssist\Examples_R17b\Simple\05_Shipping\mech_stewart_trajectory.slx</t>
  </si>
  <si>
    <t xml:space="preserve">C:\tmp\obfmodels\o4232.slx</t>
  </si>
  <si>
    <t xml:space="preserve">Mon Sep 11 08:41:00 2017</t>
  </si>
  <si>
    <t xml:space="preserve">C:\work\data\SLNET\SLNET_MATLABCentral\62763\SimscapeMultibody1GConvAssist\Examples_R17b\Simple\05_Shipping\mech_stewartplatform_leg.slx</t>
  </si>
  <si>
    <t xml:space="preserve">C:\tmp\obfmodels\o4233.slx</t>
  </si>
  <si>
    <t xml:space="preserve">Mon Sep 11 08:41:02 2017</t>
  </si>
  <si>
    <t xml:space="preserve">C:\work\data\SLNET\SLNET_MATLABCentral\62763\SimscapeMultibody1GConvAssist\Examples_R17b\Simple\05_Shipping\mech_user_added_css.slx</t>
  </si>
  <si>
    <t xml:space="preserve">C:\tmp\obfmodels\o4234.slx</t>
  </si>
  <si>
    <t xml:space="preserve">Mon Sep 11 08:41:05 2017</t>
  </si>
  <si>
    <t xml:space="preserve">C:\work\data\SLNET\SLNET_MATLABCentral\62763\SimscapeMultibody1GConvAssist\Examples_R18a\Models\01_mech_crate_transfer\mech_interface_crate_trans.slx</t>
  </si>
  <si>
    <t xml:space="preserve">C:\tmp\obfmodels\o4235.slx</t>
  </si>
  <si>
    <t xml:space="preserve">Fri Mar 16 16:46:26 2018</t>
  </si>
  <si>
    <t xml:space="preserve">C:\work\data\SLNET\SLNET_MATLABCentral\62763\SimscapeMultibody1GConvAssist\Examples_R18a\Models\01_mech_crate_transfer\mech_interface_crate_trans_2G.slx</t>
  </si>
  <si>
    <t xml:space="preserve">C:\tmp\obfmodels\o4236.slx</t>
  </si>
  <si>
    <t xml:space="preserve">Thu Aug 16 11:53:36 2018</t>
  </si>
  <si>
    <t xml:space="preserve">C:\work\data\SLNET\SLNET_MATLABCentral\62763\SimscapeMultibody1GConvAssist\Examples_R18a\Models\01_mech_crate_transfer\mech_interface_crate_trans_2GBlks1.slx</t>
  </si>
  <si>
    <t xml:space="preserve">C:\tmp\obfmodels\o4237.slx</t>
  </si>
  <si>
    <t xml:space="preserve">Fri Mar 16 16:46:34 2018</t>
  </si>
  <si>
    <t xml:space="preserve">C:\work\data\SLNET\SLNET_MATLABCentral\62763\SimscapeMultibody1GConvAssist\Examples_R18a\Models\01_mech_crate_transfer\mech_interface_crate_trans_2G_finalModel.slx</t>
  </si>
  <si>
    <t xml:space="preserve">C:\tmp\obfmodels\o4238.slx</t>
  </si>
  <si>
    <t xml:space="preserve">Fri Mar 16 16:46:37 2018</t>
  </si>
  <si>
    <t xml:space="preserve">C:\work\data\SLNET\SLNET_MATLABCentral\62763\SimscapeMultibody1GConvAssist\Examples_R18a\Models\01_mech_crate_transfer\mech_interface_crate_trans_2Gblks_FIXED1.slx</t>
  </si>
  <si>
    <t xml:space="preserve">C:\tmp\obfmodels\o4239.slx</t>
  </si>
  <si>
    <t xml:space="preserve">Fri Mar 16 16:46:40 2018</t>
  </si>
  <si>
    <t xml:space="preserve">C:\work\data\SLNET\SLNET_MATLABCentral\62763\SimscapeMultibody1GConvAssist\Examples_R18a\Models\01_mech_crate_transfer\mech_interface_crate_trans_fixed.slx</t>
  </si>
  <si>
    <t xml:space="preserve">C:\tmp\obfmodels\o4240.slx</t>
  </si>
  <si>
    <t xml:space="preserve">Fri Mar 16 16:46:43 2018</t>
  </si>
  <si>
    <t xml:space="preserve">C:\work\data\SLNET\SLNET_MATLABCentral\62763\SimscapeMultibody1GConvAssist\Examples_R18a\Simple\01_Adjoining\Simple_Pendulum.slx</t>
  </si>
  <si>
    <t xml:space="preserve">C:\tmp\obfmodels\o4241.slx</t>
  </si>
  <si>
    <t xml:space="preserve">Fri Mar 16 16:46:48 2018</t>
  </si>
  <si>
    <t xml:space="preserve">C:\work\data\SLNET\SLNET_MATLABCentral\62763\SimscapeMultibody1GConvAssist\Examples_R18a\Simple\02_Partial_Support\Motion_Custom_Joint.slx</t>
  </si>
  <si>
    <t xml:space="preserve">C:\tmp\obfmodels\o4242.slx</t>
  </si>
  <si>
    <t xml:space="preserve">Fri Mar 16 16:46:51 2018</t>
  </si>
  <si>
    <t xml:space="preserve">C:\work\data\SLNET\SLNET_MATLABCentral\62763\SimscapeMultibody1GConvAssist\Examples_R18a\Simple\02_Partial_Support\Telescoping_Joint.slx</t>
  </si>
  <si>
    <t xml:space="preserve">C:\tmp\obfmodels\o4243.slx</t>
  </si>
  <si>
    <t xml:space="preserve">Fri Mar 16 16:46:55 2018</t>
  </si>
  <si>
    <t xml:space="preserve">C:\work\data\SLNET\SLNET_MATLABCentral\62763\SimscapeMultibody1GConvAssist\Examples_R18a\Simple\02_Partial_Support\mech_angle_act_SM.slx</t>
  </si>
  <si>
    <t xml:space="preserve">C:\tmp\obfmodels\o4244.slx</t>
  </si>
  <si>
    <t xml:space="preserve">Fri Mar 16 16:46:58 2018</t>
  </si>
  <si>
    <t xml:space="preserve">C:\work\data\SLNET\SLNET_MATLABCentral\62763\SimscapeMultibody1GConvAssist\Examples_R18a\Simple\02_Partial_Support\mech_toroid.slx</t>
  </si>
  <si>
    <t xml:space="preserve">C:\tmp\obfmodels\o4245.slx</t>
  </si>
  <si>
    <t xml:space="preserve">Fri Mar 16 16:47:00 2018</t>
  </si>
  <si>
    <t xml:space="preserve">C:\work\data\SLNET\SLNET_MATLABCentral\62763\SimscapeMultibody1GConvAssist\Examples_R18a\Simple\03_Test_UI\mech_interface_crate_trans.slx</t>
  </si>
  <si>
    <t xml:space="preserve">C:\tmp\obfmodels\o4246.slx</t>
  </si>
  <si>
    <t xml:space="preserve">Fri Mar 16 16:47:03 2018</t>
  </si>
  <si>
    <t xml:space="preserve">C:\work\data\SLNET\SLNET_MATLABCentral\62763\SimscapeMultibody1GConvAssist\Examples_R18a\Simple\04_Joint_Test\joint_test.slx</t>
  </si>
  <si>
    <t xml:space="preserve">C:\tmp\obfmodels\o4247.slx</t>
  </si>
  <si>
    <t xml:space="preserve">Fri Mar 16 16:47:08 2018</t>
  </si>
  <si>
    <t xml:space="preserve">C:\work\data\SLNET\SLNET_MATLABCentral\62763\SimscapeMultibody1GConvAssist\Examples_R18a\Simple\04_Joint_Test\joint_test_2GBlks1.slx</t>
  </si>
  <si>
    <t xml:space="preserve">C:\tmp\obfmodels\o4248.slx</t>
  </si>
  <si>
    <t xml:space="preserve">Fri Mar 16 16:47:11 2018</t>
  </si>
  <si>
    <t xml:space="preserve">C:\work\data\SLNET\SLNET_MATLABCentral\62763\SimscapeMultibody1GConvAssist\Examples_R18a\Simple\04_Joint_Test\joint_test_dis_massless.slx</t>
  </si>
  <si>
    <t xml:space="preserve">C:\tmp\obfmodels\o4249.slx</t>
  </si>
  <si>
    <t xml:space="preserve">Fri Mar 16 16:47:14 2018</t>
  </si>
  <si>
    <t xml:space="preserve">C:\work\data\SLNET\SLNET_MATLABCentral\62763\SimscapeMultibody1GConvAssist\Examples_R18a\Simple\04_Joint_Test\joint_test_dis_massless_2GBlks1.slx</t>
  </si>
  <si>
    <t xml:space="preserve">C:\tmp\obfmodels\o4250.slx</t>
  </si>
  <si>
    <t xml:space="preserve">Fri Mar 16 16:47:16 2018</t>
  </si>
  <si>
    <t xml:space="preserve">C:\work\data\SLNET\SLNET_MATLABCentral\62763\SimscapeMultibody1GConvAssist\Examples_R18a\Simple\04_Joint_Test\screwJoint_test.slx</t>
  </si>
  <si>
    <t xml:space="preserve">C:\tmp\obfmodels\o4251.slx</t>
  </si>
  <si>
    <t xml:space="preserve">Fri Mar 16 16:47:19 2018</t>
  </si>
  <si>
    <t xml:space="preserve">C:\work\data\SLNET\SLNET_MATLABCentral\62763\SimscapeMultibody1GConvAssist\Examples_R18a\Simple\05_Shipping\mech_cambelt.slx</t>
  </si>
  <si>
    <t xml:space="preserve">C:\tmp\obfmodels\o4252.slx</t>
  </si>
  <si>
    <t xml:space="preserve">Fri Mar 16 16:47:22 2018</t>
  </si>
  <si>
    <t xml:space="preserve">C:\work\data\SLNET\SLNET_MATLABCentral\62763\SimscapeMultibody1GConvAssist\Examples_R18a\Simple\05_Shipping\mech_motorcycle_plain.slx</t>
  </si>
  <si>
    <t xml:space="preserve">C:\tmp\obfmodels\o4253.slx</t>
  </si>
  <si>
    <t xml:space="preserve">Fri Mar 16 16:47:27 2018</t>
  </si>
  <si>
    <t xml:space="preserve">C:\work\data\SLNET\SLNET_MATLABCentral\62763\SimscapeMultibody1GConvAssist\Examples_R18a\Simple\05_Shipping\mech_stewart_trajectory.slx</t>
  </si>
  <si>
    <t xml:space="preserve">C:\tmp\obfmodels\o4254.slx</t>
  </si>
  <si>
    <t xml:space="preserve">Fri Mar 16 16:47:31 2018</t>
  </si>
  <si>
    <t xml:space="preserve">C:\work\data\SLNET\SLNET_MATLABCentral\62763\SimscapeMultibody1GConvAssist\Examples_R18a\Simple\05_Shipping\mech_stewartplatform_leg.slx</t>
  </si>
  <si>
    <t xml:space="preserve">C:\tmp\obfmodels\o4255.slx</t>
  </si>
  <si>
    <t xml:space="preserve">Fri Mar 16 16:47:33 2018</t>
  </si>
  <si>
    <t xml:space="preserve">C:\work\data\SLNET\SLNET_MATLABCentral\62763\SimscapeMultibody1GConvAssist\Examples_R18a\Simple\05_Shipping\mech_user_added_css.slx</t>
  </si>
  <si>
    <t xml:space="preserve">C:\tmp\obfmodels\o4256.slx</t>
  </si>
  <si>
    <t xml:space="preserve">Fri Mar 16 16:47:35 2018</t>
  </si>
  <si>
    <t xml:space="preserve">C:\work\data\SLNET\SLNET_MATLABCentral\62763\SimscapeMultibody1GConvAssist\Examples_R18b\Models\01_mech_crate_transfer\mech_interface_crate_trans.slx</t>
  </si>
  <si>
    <t xml:space="preserve">C:\tmp\obfmodels\o4257.slx</t>
  </si>
  <si>
    <t xml:space="preserve">Mon Sep 24 16:52:53 2018</t>
  </si>
  <si>
    <t xml:space="preserve">C:\work\data\SLNET\SLNET_MATLABCentral\62763\SimscapeMultibody1GConvAssist\Examples_R18b\Models\01_mech_crate_transfer\mech_interface_crate_trans_2G.slx</t>
  </si>
  <si>
    <t xml:space="preserve">C:\tmp\obfmodels\o4258.slx</t>
  </si>
  <si>
    <t xml:space="preserve">Mon Sep 24 16:52:56 2018</t>
  </si>
  <si>
    <t xml:space="preserve">C:\work\data\SLNET\SLNET_MATLABCentral\62763\SimscapeMultibody1GConvAssist\Examples_R18b\Models\01_mech_crate_transfer\mech_interface_crate_trans_2GBlks1.slx</t>
  </si>
  <si>
    <t xml:space="preserve">C:\tmp\obfmodels\o4259.slx</t>
  </si>
  <si>
    <t xml:space="preserve">Mon Sep 24 16:52:59 2018</t>
  </si>
  <si>
    <t xml:space="preserve">C:\work\data\SLNET\SLNET_MATLABCentral\62763\SimscapeMultibody1GConvAssist\Examples_R18b\Models\01_mech_crate_transfer\mech_interface_crate_trans_2G_finalModel.slx</t>
  </si>
  <si>
    <t xml:space="preserve">C:\tmp\obfmodels\o4260.slx</t>
  </si>
  <si>
    <t xml:space="preserve">Mon Sep 24 16:53:03 2018</t>
  </si>
  <si>
    <t xml:space="preserve">C:\work\data\SLNET\SLNET_MATLABCentral\62763\SimscapeMultibody1GConvAssist\Examples_R18b\Models\01_mech_crate_transfer\mech_interface_crate_trans_2Gblks_FIXED1.slx</t>
  </si>
  <si>
    <t xml:space="preserve">C:\tmp\obfmodels\o4261.slx</t>
  </si>
  <si>
    <t xml:space="preserve">Mon Sep 24 16:53:05 2018</t>
  </si>
  <si>
    <t xml:space="preserve">C:\work\data\SLNET\SLNET_MATLABCentral\62763\SimscapeMultibody1GConvAssist\Examples_R18b\Models\01_mech_crate_transfer\mech_interface_crate_trans_fixed.slx</t>
  </si>
  <si>
    <t xml:space="preserve">C:\tmp\obfmodels\o4262.slx</t>
  </si>
  <si>
    <t xml:space="preserve">Mon Sep 24 16:53:09 2018</t>
  </si>
  <si>
    <t xml:space="preserve">C:\work\data\SLNET\SLNET_MATLABCentral\62763\SimscapeMultibody1GConvAssist\Examples_R18b\Simple\01_Adjoining\Simple_Pendulum.slx</t>
  </si>
  <si>
    <t xml:space="preserve">C:\tmp\obfmodels\o4263.slx</t>
  </si>
  <si>
    <t xml:space="preserve">Mon Sep 24 16:53:13 2018</t>
  </si>
  <si>
    <t xml:space="preserve">C:\work\data\SLNET\SLNET_MATLABCentral\62763\SimscapeMultibody1GConvAssist\Examples_R18b\Simple\02_Partial_Support\Motion_Custom_Joint.slx</t>
  </si>
  <si>
    <t xml:space="preserve">C:\tmp\obfmodels\o4264.slx</t>
  </si>
  <si>
    <t xml:space="preserve">Mon Sep 24 16:53:16 2018</t>
  </si>
  <si>
    <t xml:space="preserve">C:\work\data\SLNET\SLNET_MATLABCentral\62763\SimscapeMultibody1GConvAssist\Examples_R18b\Simple\02_Partial_Support\Telescoping_Joint.slx</t>
  </si>
  <si>
    <t xml:space="preserve">C:\tmp\obfmodels\o4265.slx</t>
  </si>
  <si>
    <t xml:space="preserve">Mon Sep 24 16:53:20 2018</t>
  </si>
  <si>
    <t xml:space="preserve">C:\work\data\SLNET\SLNET_MATLABCentral\62763\SimscapeMultibody1GConvAssist\Examples_R18b\Simple\02_Partial_Support\mech_angle_act_SM.slx</t>
  </si>
  <si>
    <t xml:space="preserve">C:\tmp\obfmodels\o4266.slx</t>
  </si>
  <si>
    <t xml:space="preserve">Mon Sep 24 16:53:23 2018</t>
  </si>
  <si>
    <t xml:space="preserve">C:\work\data\SLNET\SLNET_MATLABCentral\62763\SimscapeMultibody1GConvAssist\Examples_R18b\Simple\02_Partial_Support\mech_toroid.slx</t>
  </si>
  <si>
    <t xml:space="preserve">C:\tmp\obfmodels\o4267.slx</t>
  </si>
  <si>
    <t xml:space="preserve">Mon Sep 24 16:53:26 2018</t>
  </si>
  <si>
    <t xml:space="preserve">C:\work\data\SLNET\SLNET_MATLABCentral\62763\SimscapeMultibody1GConvAssist\Examples_R18b\Simple\03_Test_UI\mech_interface_crate_trans.slx</t>
  </si>
  <si>
    <t xml:space="preserve">C:\tmp\obfmodels\o4268.slx</t>
  </si>
  <si>
    <t xml:space="preserve">Mon Sep 24 16:53:29 2018</t>
  </si>
  <si>
    <t xml:space="preserve">C:\work\data\SLNET\SLNET_MATLABCentral\62763\SimscapeMultibody1GConvAssist\Examples_R18b\Simple\04_Joint_Test\joint_test.slx</t>
  </si>
  <si>
    <t xml:space="preserve">C:\tmp\obfmodels\o4269.slx</t>
  </si>
  <si>
    <t xml:space="preserve">Mon Sep 24 16:53:33 2018</t>
  </si>
  <si>
    <t xml:space="preserve">C:\work\data\SLNET\SLNET_MATLABCentral\62763\SimscapeMultibody1GConvAssist\Examples_R18b\Simple\04_Joint_Test\joint_test_2GBlks1.slx</t>
  </si>
  <si>
    <t xml:space="preserve">C:\tmp\obfmodels\o4270.slx</t>
  </si>
  <si>
    <t xml:space="preserve">Mon Sep 24 16:53:35 2018</t>
  </si>
  <si>
    <t xml:space="preserve">C:\work\data\SLNET\SLNET_MATLABCentral\62763\SimscapeMultibody1GConvAssist\Examples_R18b\Simple\04_Joint_Test\joint_test_dis_massless.slx</t>
  </si>
  <si>
    <t xml:space="preserve">C:\tmp\obfmodels\o4271.slx</t>
  </si>
  <si>
    <t xml:space="preserve">Mon Sep 24 16:53:38 2018</t>
  </si>
  <si>
    <t xml:space="preserve">C:\work\data\SLNET\SLNET_MATLABCentral\62763\SimscapeMultibody1GConvAssist\Examples_R18b\Simple\04_Joint_Test\joint_test_dis_massless_2GBlks1.slx</t>
  </si>
  <si>
    <t xml:space="preserve">C:\tmp\obfmodels\o4272.slx</t>
  </si>
  <si>
    <t xml:space="preserve">Mon Sep 24 16:53:40 2018</t>
  </si>
  <si>
    <t xml:space="preserve">C:\work\data\SLNET\SLNET_MATLABCentral\62763\SimscapeMultibody1GConvAssist\Examples_R18b\Simple\04_Joint_Test\screwJoint_test.slx</t>
  </si>
  <si>
    <t xml:space="preserve">C:\tmp\obfmodels\o4273.slx</t>
  </si>
  <si>
    <t xml:space="preserve">Mon Sep 24 16:53:42 2018</t>
  </si>
  <si>
    <t xml:space="preserve">C:\work\data\SLNET\SLNET_MATLABCentral\62763\SimscapeMultibody1GConvAssist\Examples_R18b\Simple\05_Shipping\mech_cambelt.slx</t>
  </si>
  <si>
    <t xml:space="preserve">C:\tmp\obfmodels\o4274.slx</t>
  </si>
  <si>
    <t xml:space="preserve">Mon Sep 24 16:53:44 2018</t>
  </si>
  <si>
    <t xml:space="preserve">C:\work\data\SLNET\SLNET_MATLABCentral\62763\SimscapeMultibody1GConvAssist\Examples_R18b\Simple\05_Shipping\mech_motorcycle_plain.slx</t>
  </si>
  <si>
    <t xml:space="preserve">C:\tmp\obfmodels\o4275.slx</t>
  </si>
  <si>
    <t xml:space="preserve">Mon Sep 24 16:53:48 2018</t>
  </si>
  <si>
    <t xml:space="preserve">C:\work\data\SLNET\SLNET_MATLABCentral\62763\SimscapeMultibody1GConvAssist\Examples_R18b\Simple\05_Shipping\mech_stewart_trajectory.slx</t>
  </si>
  <si>
    <t xml:space="preserve">C:\tmp\obfmodels\o4276.slx</t>
  </si>
  <si>
    <t xml:space="preserve">Mon Sep 24 16:53:51 2018</t>
  </si>
  <si>
    <t xml:space="preserve">C:\work\data\SLNET\SLNET_MATLABCentral\62763\SimscapeMultibody1GConvAssist\Examples_R18b\Simple\05_Shipping\mech_stewartplatform_leg.slx</t>
  </si>
  <si>
    <t xml:space="preserve">C:\tmp\obfmodels\o4277.slx</t>
  </si>
  <si>
    <t xml:space="preserve">Mon Sep 24 16:53:53 2018</t>
  </si>
  <si>
    <t xml:space="preserve">C:\work\data\SLNET\SLNET_MATLABCentral\62763\SimscapeMultibody1GConvAssist\Examples_R18b\Simple\05_Shipping\mech_user_added_css.slx</t>
  </si>
  <si>
    <t xml:space="preserve">C:\tmp\obfmodels\o4278.slx</t>
  </si>
  <si>
    <t xml:space="preserve">Mon Sep 24 16:53:56 2018</t>
  </si>
  <si>
    <t xml:space="preserve">C:\work\data\SLNET\SLNET_MATLABCentral\62763\SimscapeMultibody1GConvAssist\Examples_R19a\Models\01_mech_crate_transfer\mech_interface_crate_trans.slx</t>
  </si>
  <si>
    <t xml:space="preserve">C:\tmp\obfmodels\o4279.slx</t>
  </si>
  <si>
    <t xml:space="preserve">Sat Apr 06 22:59:24 2019</t>
  </si>
  <si>
    <t xml:space="preserve">C:\work\data\SLNET\SLNET_MATLABCentral\62763\SimscapeMultibody1GConvAssist\Examples_R19a\Models\01_mech_crate_transfer\mech_interface_crate_trans_2G.slx</t>
  </si>
  <si>
    <t xml:space="preserve">C:\tmp\obfmodels\o4280.slx</t>
  </si>
  <si>
    <t xml:space="preserve">Sat Apr 06 22:59:37 2019</t>
  </si>
  <si>
    <t xml:space="preserve">C:\work\data\SLNET\SLNET_MATLABCentral\62763\SimscapeMultibody1GConvAssist\Examples_R19a\Models\01_mech_crate_transfer\mech_interface_crate_trans_2GBlks1.slx</t>
  </si>
  <si>
    <t xml:space="preserve">C:\tmp\obfmodels\o4281.slx</t>
  </si>
  <si>
    <t xml:space="preserve">Sat Apr 06 22:59:41 2019</t>
  </si>
  <si>
    <t xml:space="preserve">C:\work\data\SLNET\SLNET_MATLABCentral\62763\SimscapeMultibody1GConvAssist\Examples_R19a\Models\01_mech_crate_transfer\mech_interface_crate_trans_2G_finalModel.slx</t>
  </si>
  <si>
    <t xml:space="preserve">C:\tmp\obfmodels\o4282.slx</t>
  </si>
  <si>
    <t xml:space="preserve">Sat Apr 06 22:59:50 2019</t>
  </si>
  <si>
    <t xml:space="preserve">C:\work\data\SLNET\SLNET_MATLABCentral\62763\SimscapeMultibody1GConvAssist\Examples_R19a\Models\01_mech_crate_transfer\mech_interface_crate_trans_2Gblks_FIXED1.slx</t>
  </si>
  <si>
    <t xml:space="preserve">C:\tmp\obfmodels\o4283.slx</t>
  </si>
  <si>
    <t xml:space="preserve">Sat Apr 06 22:59:55 2019</t>
  </si>
  <si>
    <t xml:space="preserve">C:\work\data\SLNET\SLNET_MATLABCentral\62763\SimscapeMultibody1GConvAssist\Examples_R19a\Models\01_mech_crate_transfer\mech_interface_crate_trans_fixed.slx</t>
  </si>
  <si>
    <t xml:space="preserve">C:\tmp\obfmodels\o4284.slx</t>
  </si>
  <si>
    <t xml:space="preserve">Sat Apr 06 23:00:04 2019</t>
  </si>
  <si>
    <t xml:space="preserve">C:\work\data\SLNET\SLNET_MATLABCentral\62763\SimscapeMultibody1GConvAssist\Examples_R19a\Simple\01_Adjoining\Simple_Pendulum.slx</t>
  </si>
  <si>
    <t xml:space="preserve">C:\tmp\obfmodels\o4285.slx</t>
  </si>
  <si>
    <t xml:space="preserve">Sat Apr 06 23:00:13 2019</t>
  </si>
  <si>
    <t xml:space="preserve">C:\work\data\SLNET\SLNET_MATLABCentral\62763\SimscapeMultibody1GConvAssist\Examples_R19a\Simple\02_Partial_Support\Motion_Custom_Joint.slx</t>
  </si>
  <si>
    <t xml:space="preserve">C:\tmp\obfmodels\o4286.slx</t>
  </si>
  <si>
    <t xml:space="preserve">Sat Apr 06 23:00:18 2019</t>
  </si>
  <si>
    <t xml:space="preserve">C:\work\data\SLNET\SLNET_MATLABCentral\62763\SimscapeMultibody1GConvAssist\Examples_R19a\Simple\02_Partial_Support\Telescoping_Joint.slx</t>
  </si>
  <si>
    <t xml:space="preserve">C:\tmp\obfmodels\o4287.slx</t>
  </si>
  <si>
    <t xml:space="preserve">Sat Apr 06 23:00:26 2019</t>
  </si>
  <si>
    <t xml:space="preserve">C:\work\data\SLNET\SLNET_MATLABCentral\62763\SimscapeMultibody1GConvAssist\Examples_R19a\Simple\02_Partial_Support\mech_angle_act_SM.slx</t>
  </si>
  <si>
    <t xml:space="preserve">C:\tmp\obfmodels\o4288.slx</t>
  </si>
  <si>
    <t xml:space="preserve">Sat Apr 06 23:00:31 2019</t>
  </si>
  <si>
    <t xml:space="preserve">C:\work\data\SLNET\SLNET_MATLABCentral\62763\SimscapeMultibody1GConvAssist\Examples_R19a\Simple\02_Partial_Support\mech_toroid.slx</t>
  </si>
  <si>
    <t xml:space="preserve">C:\tmp\obfmodels\o4289.slx</t>
  </si>
  <si>
    <t xml:space="preserve">Sat Apr 06 23:00:36 2019</t>
  </si>
  <si>
    <t xml:space="preserve">C:\work\data\SLNET\SLNET_MATLABCentral\62763\SimscapeMultibody1GConvAssist\Examples_R19a\Simple\03_Test_UI\mech_interface_crate_trans.slx</t>
  </si>
  <si>
    <t xml:space="preserve">C:\tmp\obfmodels\o4290.slx</t>
  </si>
  <si>
    <t xml:space="preserve">Sat Apr 06 23:00:46 2019</t>
  </si>
  <si>
    <t xml:space="preserve">C:\work\data\SLNET\SLNET_MATLABCentral\62763\SimscapeMultibody1GConvAssist\Examples_R19a\Simple\04_Joint_Test\joint_test.slx</t>
  </si>
  <si>
    <t xml:space="preserve">C:\tmp\obfmodels\o4291.slx</t>
  </si>
  <si>
    <t xml:space="preserve">Sat Apr 06 23:00:52 2019</t>
  </si>
  <si>
    <t xml:space="preserve">C:\work\data\SLNET\SLNET_MATLABCentral\62763\SimscapeMultibody1GConvAssist\Examples_R19a\Simple\04_Joint_Test\joint_test_2GBlks1.slx</t>
  </si>
  <si>
    <t xml:space="preserve">C:\tmp\obfmodels\o4292.slx</t>
  </si>
  <si>
    <t xml:space="preserve">Sat Apr 06 23:00:56 2019</t>
  </si>
  <si>
    <t xml:space="preserve">C:\work\data\SLNET\SLNET_MATLABCentral\62763\SimscapeMultibody1GConvAssist\Examples_R19a\Simple\04_Joint_Test\joint_test_dis_massless.slx</t>
  </si>
  <si>
    <t xml:space="preserve">C:\tmp\obfmodels\o4293.slx</t>
  </si>
  <si>
    <t xml:space="preserve">Sat Apr 06 23:01:00 2019</t>
  </si>
  <si>
    <t xml:space="preserve">C:\work\data\SLNET\SLNET_MATLABCentral\62763\SimscapeMultibody1GConvAssist\Examples_R19a\Simple\04_Joint_Test\joint_test_dis_massless_2GBlks1.slx</t>
  </si>
  <si>
    <t xml:space="preserve">C:\tmp\obfmodels\o4294.slx</t>
  </si>
  <si>
    <t xml:space="preserve">Sat Apr 06 23:01:05 2019</t>
  </si>
  <si>
    <t xml:space="preserve">C:\work\data\SLNET\SLNET_MATLABCentral\62763\SimscapeMultibody1GConvAssist\Examples_R19a\Simple\04_Joint_Test\screwJoint_test.slx</t>
  </si>
  <si>
    <t xml:space="preserve">C:\tmp\obfmodels\o4295.slx</t>
  </si>
  <si>
    <t xml:space="preserve">Sat Apr 06 23:01:09 2019</t>
  </si>
  <si>
    <t xml:space="preserve">C:\work\data\SLNET\SLNET_MATLABCentral\62763\SimscapeMultibody1GConvAssist\Examples_R19a\Simple\05_Shipping\mech_cambelt.slx</t>
  </si>
  <si>
    <t xml:space="preserve">C:\tmp\obfmodels\o4296.slx</t>
  </si>
  <si>
    <t xml:space="preserve">Sat Apr 06 23:01:14 2019</t>
  </si>
  <si>
    <t xml:space="preserve">C:\work\data\SLNET\SLNET_MATLABCentral\62763\SimscapeMultibody1GConvAssist\Examples_R19a\Simple\05_Shipping\mech_motorcycle_plain.slx</t>
  </si>
  <si>
    <t xml:space="preserve">C:\tmp\obfmodels\o4297.slx</t>
  </si>
  <si>
    <t xml:space="preserve">Sat Apr 06 23:01:23 2019</t>
  </si>
  <si>
    <t xml:space="preserve">C:\work\data\SLNET\SLNET_MATLABCentral\62763\SimscapeMultibody1GConvAssist\Examples_R19a\Simple\05_Shipping\mech_stewart_trajectory.slx</t>
  </si>
  <si>
    <t xml:space="preserve">C:\tmp\obfmodels\o4298.slx</t>
  </si>
  <si>
    <t xml:space="preserve">Sat Apr 06 23:01:29 2019</t>
  </si>
  <si>
    <t xml:space="preserve">C:\work\data\SLNET\SLNET_MATLABCentral\62763\SimscapeMultibody1GConvAssist\Examples_R19a\Simple\05_Shipping\mech_stewartplatform_leg.slx</t>
  </si>
  <si>
    <t xml:space="preserve">C:\tmp\obfmodels\o4299.slx</t>
  </si>
  <si>
    <t xml:space="preserve">Sat Apr 06 23:01:33 2019</t>
  </si>
  <si>
    <t xml:space="preserve">C:\work\data\SLNET\SLNET_MATLABCentral\62763\SimscapeMultibody1GConvAssist\Examples_R19a\Simple\05_Shipping\mech_user_added_css.slx</t>
  </si>
  <si>
    <t xml:space="preserve">C:\tmp\obfmodels\o4300.slx</t>
  </si>
  <si>
    <t xml:space="preserve">Sat Apr 06 23:01:37 2019</t>
  </si>
  <si>
    <t xml:space="preserve">C:\work\data\SLNET\SLNET_MATLABCentral\62763\SimscapeMultibody1GConvAssist\Functions\Help\My2GBlocks_IMAGES_1.slx</t>
  </si>
  <si>
    <t xml:space="preserve">C:\tmp\obfmodels\o4301.slx</t>
  </si>
  <si>
    <t xml:space="preserve">Sat Apr 06 23:07:56 2019</t>
  </si>
  <si>
    <t xml:space="preserve">C:\work\data\SLNET\SLNET_MATLABCentral\62763\SimscapeMultibody1GConvAssist\Functions\Help\My2GBlocks_IMAGES_2.slx</t>
  </si>
  <si>
    <t xml:space="preserve">C:\tmp\obfmodels\o4302.slx</t>
  </si>
  <si>
    <t xml:space="preserve">Sat Apr 06 23:07:59 2019</t>
  </si>
  <si>
    <t xml:space="preserve">C:\work\data\SLNET\SLNET_MATLABCentral\62791\arduino_weather_iot.slx</t>
  </si>
  <si>
    <t xml:space="preserve">C:\tmp\obfmodels\o4303.slx</t>
  </si>
  <si>
    <t xml:space="preserve">Thu May 04 16:45:16 2017</t>
  </si>
  <si>
    <t xml:space="preserve">C:\work\data\SLNET\SLNET_MATLABCentral\62791\arduino_weather_serial.slx</t>
  </si>
  <si>
    <t xml:space="preserve">C:\tmp\obfmodels\o4304.slx</t>
  </si>
  <si>
    <t xml:space="preserve">Thu May 04 16:25:43 2017</t>
  </si>
  <si>
    <t xml:space="preserve">C:\work\data\SLNET\SLNET_MATLABCentral\62791\serial_receive.slx</t>
  </si>
  <si>
    <t xml:space="preserve">C:\tmp\obfmodels\o4305.slx</t>
  </si>
  <si>
    <t xml:space="preserve">Thu May 04 16:04:02 2017</t>
  </si>
  <si>
    <t xml:space="preserve">C:\work\data\SLNET\SLNET_MATLABCentral\62850\VariableCapacitor.slx</t>
  </si>
  <si>
    <t xml:space="preserve">C:\tmp\obfmodels\o4306.slx</t>
  </si>
  <si>
    <t xml:space="preserve">Tue May 09 19:06:12 2017</t>
  </si>
  <si>
    <t xml:space="preserve">C:\work\data\SLNET\SLNET_MATLABCentral\62852\variable_R_L_C.slx</t>
  </si>
  <si>
    <t xml:space="preserve">C:\tmp\obfmodels\o4307.slx</t>
  </si>
  <si>
    <t xml:space="preserve">Tue May 09 19:57:26 2017</t>
  </si>
  <si>
    <t xml:space="preserve">C:\work\data\SLNET\SLNET_MATLABCentral\62859\MRAS_DRFOC_Kessler_criteria.slx</t>
  </si>
  <si>
    <t xml:space="preserve">C:\tmp\obfmodels\o4308.slx</t>
  </si>
  <si>
    <t xml:space="preserve">Wed May 10 20:32:46 2017</t>
  </si>
  <si>
    <t xml:space="preserve">C:\work\data\SLNET\SLNET_MATLABCentral\62859\flux_controller_PID_Tuner.slx</t>
  </si>
  <si>
    <t xml:space="preserve">C:\tmp\obfmodels\o4309.slx</t>
  </si>
  <si>
    <t xml:space="preserve">Fri Aug 28 18:18:33 2015</t>
  </si>
  <si>
    <t xml:space="preserve">C:\work\data\SLNET\SLNET_MATLABCentral\62961\MobileRoboticsTrainingLibrary\mobileRoboticsTrainingLib.slx</t>
  </si>
  <si>
    <t xml:space="preserve">C:\tmp\obfmodels\o4310.slx</t>
  </si>
  <si>
    <t xml:space="preserve">Mon Jun 26 19:36:48 2017</t>
  </si>
  <si>
    <t xml:space="preserve">C:\work\data\SLNET\SLNET_MATLABCentral\62999\Fixed_point_DSP_FPGA_webinar\FixedPointTheory101.slx</t>
  </si>
  <si>
    <t xml:space="preserve">C:\tmp\obfmodels\o4311.slx</t>
  </si>
  <si>
    <t xml:space="preserve">Thu May 18 04:43:51 2017</t>
  </si>
  <si>
    <t xml:space="preserve">C:\work\data\SLNET\SLNET_MATLABCentral\62999\Fixed_point_DSP_FPGA_webinar\floor_versus_round.slx</t>
  </si>
  <si>
    <t xml:space="preserve">C:\tmp\obfmodels\o4312.slx</t>
  </si>
  <si>
    <t xml:space="preserve">Thu May 18 04:44:11 2017</t>
  </si>
  <si>
    <t xml:space="preserve">C:\work\data\SLNET\SLNET_MATLABCentral\62999\Fixed_point_DSP_FPGA_webinar\mFilterFIR.slx</t>
  </si>
  <si>
    <t xml:space="preserve">C:\tmp\obfmodels\o4313.slx</t>
  </si>
  <si>
    <t xml:space="preserve">Tue May 02 16:04:55 2017</t>
  </si>
  <si>
    <t xml:space="preserve">C:\work\data\SLNET\SLNET_MATLABCentral\63142\SPWM.slx</t>
  </si>
  <si>
    <t xml:space="preserve">C:\tmp\obfmodels\o4314.slx</t>
  </si>
  <si>
    <t xml:space="preserve">Sat May 27 03:39:51 2017</t>
  </si>
  <si>
    <t xml:space="preserve">C:\work\data\SLNET\SLNET_MATLABCentral\63157\DSTATCOM.slx</t>
  </si>
  <si>
    <t xml:space="preserve">C:\tmp\obfmodels\o4315.slx</t>
  </si>
  <si>
    <t xml:space="preserve">Sun May 28 01:48:20 2017</t>
  </si>
  <si>
    <t xml:space="preserve">C:\work\data\SLNET\SLNET_MATLABCentral\63160\RCCBBlock.slx</t>
  </si>
  <si>
    <t xml:space="preserve">C:\tmp\obfmodels\o4316.slx</t>
  </si>
  <si>
    <t xml:space="preserve">Sun May 28 14:29:50 2017</t>
  </si>
  <si>
    <t xml:space="preserve">C:\work\data\SLNET\SLNET_MATLABCentral\63185\DC_gen_alap.slx</t>
  </si>
  <si>
    <t xml:space="preserve">C:\tmp\obfmodels\o4317.slx</t>
  </si>
  <si>
    <t xml:space="preserve">Tue May 30 16:24:52 2017</t>
  </si>
  <si>
    <t xml:space="preserve">C:\work\data\SLNET\SLNET_MATLABCentral\63191\first_apet.slx</t>
  </si>
  <si>
    <t xml:space="preserve">C:\tmp\obfmodels\o4318.slx</t>
  </si>
  <si>
    <t xml:space="preserve">Fri Jan 06 09:26:56 2017</t>
  </si>
  <si>
    <t xml:space="preserve">C:\work\data\SLNET\SLNET_MATLABCentral\63195\hybridPVWind.slx</t>
  </si>
  <si>
    <t xml:space="preserve">C:\tmp\obfmodels\o4319.slx</t>
  </si>
  <si>
    <t xml:space="preserve">Wed May 31 04:39:28 2017</t>
  </si>
  <si>
    <t xml:space="preserve">C:\work\data\SLNET\SLNET_MATLABCentral\63227\MLI5.slx</t>
  </si>
  <si>
    <t xml:space="preserve">C:\tmp\obfmodels\o4320.slx</t>
  </si>
  <si>
    <t xml:space="preserve">Fri Dec 02 13:34:20 2016</t>
  </si>
  <si>
    <t xml:space="preserve">C:\work\data\SLNET\SLNET_MATLABCentral\63228\MLI7.slx</t>
  </si>
  <si>
    <t xml:space="preserve">C:\tmp\obfmodels\o4321.slx</t>
  </si>
  <si>
    <t xml:space="preserve">Thu Dec 01 08:51:59 2016</t>
  </si>
  <si>
    <t xml:space="preserve">C:\work\data\SLNET\SLNET_MATLABCentral\63229\MLI9.slx</t>
  </si>
  <si>
    <t xml:space="preserve">C:\tmp\obfmodels\o4322.slx</t>
  </si>
  <si>
    <t xml:space="preserve">Thu Dec 01 08:54:16 2016</t>
  </si>
  <si>
    <t xml:space="preserve">C:\work\data\SLNET\SLNET_MATLABCentral\63231\MLI11.slx</t>
  </si>
  <si>
    <t xml:space="preserve">C:\tmp\obfmodels\o4323.slx</t>
  </si>
  <si>
    <t xml:space="preserve">Thu Dec 01 14:50:31 2016</t>
  </si>
  <si>
    <t xml:space="preserve">C:\work\data\SLNET\SLNET_MATLABCentral\63235\MICROGRID_PV_Wind.slx</t>
  </si>
  <si>
    <t xml:space="preserve">C:\tmp\obfmodels\o4324.slx</t>
  </si>
  <si>
    <t xml:space="preserve">Sat Jun 03 19:58:09 2017</t>
  </si>
  <si>
    <t xml:space="preserve">C:\work\data\SLNET\SLNET_MATLABCentral\63242\upfc_fuzzy.slx</t>
  </si>
  <si>
    <t xml:space="preserve">C:\tmp\obfmodels\o4325.slx</t>
  </si>
  <si>
    <t xml:space="preserve">Sun Jun 04 18:40:57 2017</t>
  </si>
  <si>
    <t xml:space="preserve">C:\work\data\SLNET\SLNET_MATLABCentral\63252\example\sldemo_househeat_doc\sldemo_househeat_doc.slx</t>
  </si>
  <si>
    <t xml:space="preserve">C:\tmp\obfmodels\o4326.slx</t>
  </si>
  <si>
    <t xml:space="preserve">Tue Jul 31 21:43:28 2018</t>
  </si>
  <si>
    <t xml:space="preserve">C:\work\data\SLNET\SLNET_MATLABCentral\63252\src\Library_Blocks\SDD_Blocks.slx</t>
  </si>
  <si>
    <t xml:space="preserve">C:\tmp\obfmodels\o4327.slx</t>
  </si>
  <si>
    <t xml:space="preserve">Wed Jul 11 21:37:59 2018</t>
  </si>
  <si>
    <t xml:space="preserve">C:\work\data\SLNET\SLNET_MATLABCentral\63255\Simple_configuration_of_36solar_cells_for_PSC.slx</t>
  </si>
  <si>
    <t xml:space="preserve">C:\tmp\obfmodels\o4328.slx</t>
  </si>
  <si>
    <t xml:space="preserve">Tue Jun 06 13:18:58 2017</t>
  </si>
  <si>
    <t xml:space="preserve">C:\work\data\SLNET\SLNET_MATLABCentral\63265\SimulationCktSimulink.slx</t>
  </si>
  <si>
    <t xml:space="preserve">C:\tmp\obfmodels\o4329.slx</t>
  </si>
  <si>
    <t xml:space="preserve">Tue Jun 06 21:09:21 2017</t>
  </si>
  <si>
    <t xml:space="preserve">C:\work\data\SLNET\SLNET_MATLABCentral\63266\project_me.slx</t>
  </si>
  <si>
    <t xml:space="preserve">C:\tmp\obfmodels\o4330.slx</t>
  </si>
  <si>
    <t xml:space="preserve">Wed Jun 07 13:23:42 2017</t>
  </si>
  <si>
    <t xml:space="preserve">C:\work\data\SLNET\SLNET_MATLABCentral\63321\MATLAB4MOBILE\SimRace\SimRace.slx</t>
  </si>
  <si>
    <t xml:space="preserve">C:\tmp\obfmodels\o4331.slx</t>
  </si>
  <si>
    <t xml:space="preserve">Mon Jun 12 21:14:03 2017</t>
  </si>
  <si>
    <t xml:space="preserve">C:\work\data\SLNET\SLNET_MATLABCentral\63321\MATLAB4MOBILE\SimRace\SimRace_Phone1.slx</t>
  </si>
  <si>
    <t xml:space="preserve">C:\tmp\obfmodels\o4332.slx</t>
  </si>
  <si>
    <t xml:space="preserve">Mon Jun 12 20:58:08 2017</t>
  </si>
  <si>
    <t xml:space="preserve">C:\work\data\SLNET\SLNET_MATLABCentral\63321\MATLAB4MOBILE\SimRace\video_test.slx</t>
  </si>
  <si>
    <t xml:space="preserve">C:\tmp\obfmodels\o4333.slx</t>
  </si>
  <si>
    <t xml:space="preserve">Mon Jun 12 20:51:05 2017</t>
  </si>
  <si>
    <t xml:space="preserve">C:\work\data\SLNET\SLNET_MATLABCentral\63321\MATLAB4MOBILE\SimRace\video_test_slefi.slx</t>
  </si>
  <si>
    <t xml:space="preserve">C:\tmp\obfmodels\o4334.slx</t>
  </si>
  <si>
    <t xml:space="preserve">Mon Jun 12 20:52:17 2017</t>
  </si>
  <si>
    <t xml:space="preserve">C:\work\data\SLNET\SLNET_MATLABCentral\63327\Quadrotor_Control\Backstepping Control\quad_control.slx</t>
  </si>
  <si>
    <t xml:space="preserve">C:\tmp\obfmodels\o4335.slx</t>
  </si>
  <si>
    <t xml:space="preserve">Mon Feb 20 14:31:49 2017</t>
  </si>
  <si>
    <t xml:space="preserve">C:\work\data\SLNET\SLNET_MATLABCentral\63327\Quadrotor_Control\PD Control\quad_control.slx</t>
  </si>
  <si>
    <t xml:space="preserve">C:\tmp\obfmodels\o4336.slx</t>
  </si>
  <si>
    <t xml:space="preserve">Mon Feb 20 14:07:35 2017</t>
  </si>
  <si>
    <t xml:space="preserve">C:\work\data\SLNET\SLNET_MATLABCentral\63327\Quadrotor_Control\Sliding Mode Control\quad_control.slx</t>
  </si>
  <si>
    <t xml:space="preserve">C:\tmp\obfmodels\o4337.slx</t>
  </si>
  <si>
    <t xml:space="preserve">Mon Feb 20 14:25:57 2017</t>
  </si>
  <si>
    <t xml:space="preserve">C:\work\data\SLNET\SLNET_MATLABCentral\63330\DC_DC_Bidirectional_Converter.slx</t>
  </si>
  <si>
    <t xml:space="preserve">C:\tmp\obfmodels\o4338.slx</t>
  </si>
  <si>
    <t xml:space="preserve">Thu Jun 15 11:03:57 2017</t>
  </si>
  <si>
    <t xml:space="preserve">C:\work\data\SLNET\SLNET_MATLABCentral\63339\UndervoltageRelayBlock.slx</t>
  </si>
  <si>
    <t xml:space="preserve">C:\tmp\obfmodels\o4339.slx</t>
  </si>
  <si>
    <t xml:space="preserve">Thu Jun 15 12:20:10 2017</t>
  </si>
  <si>
    <t xml:space="preserve">C:\work\data\SLNET\SLNET_MATLABCentral\63357\Active_front_end.slx</t>
  </si>
  <si>
    <t xml:space="preserve">C:\tmp\obfmodels\o4340.slx</t>
  </si>
  <si>
    <t xml:space="preserve">Sat Jun 17 00:27:57 2017</t>
  </si>
  <si>
    <t xml:space="preserve">C:\work\data\SLNET\SLNET_MATLABCentral\63385\PV_MPPT.slx</t>
  </si>
  <si>
    <t xml:space="preserve">C:\tmp\obfmodels\o4341.slx</t>
  </si>
  <si>
    <t xml:space="preserve">Tue Jun 20 14:11:56 2017</t>
  </si>
  <si>
    <t xml:space="preserve">C:\work\data\SLNET\SLNET_MATLABCentral\63397\Arduino_and_Beyond_Webinar\Models\AlgorithmArduino.slx</t>
  </si>
  <si>
    <t xml:space="preserve">C:\tmp\obfmodels\o4342.slx</t>
  </si>
  <si>
    <t xml:space="preserve">Tue Jun 20 21:35:56 2017</t>
  </si>
  <si>
    <t xml:space="preserve">C:\work\data\SLNET\SLNET_MATLABCentral\63397\Arduino_and_Beyond_Webinar\Models\AlgorithmSTM.slx</t>
  </si>
  <si>
    <t xml:space="preserve">C:\tmp\obfmodels\o4343.slx</t>
  </si>
  <si>
    <t xml:space="preserve">Tue Jun 20 21:36:05 2017</t>
  </si>
  <si>
    <t xml:space="preserve">C:\work\data\SLNET\SLNET_MATLABCentral\63397\Arduino_and_Beyond_Webinar\Models\LSM303_Arduino_Library.slx</t>
  </si>
  <si>
    <t xml:space="preserve">C:\tmp\obfmodels\o4344.slx</t>
  </si>
  <si>
    <t xml:space="preserve">Tue Jun 20 21:36:24 2017</t>
  </si>
  <si>
    <t xml:space="preserve">C:\work\data\SLNET\SLNET_MATLABCentral\63397\Arduino_and_Beyond_Webinar\Models\PitchControlArduino.slx</t>
  </si>
  <si>
    <t xml:space="preserve">C:\tmp\obfmodels\o4345.slx</t>
  </si>
  <si>
    <t xml:space="preserve">Tue Jun 20 21:36:35 2017</t>
  </si>
  <si>
    <t xml:space="preserve">C:\work\data\SLNET\SLNET_MATLABCentral\63397\Arduino_and_Beyond_Webinar\Models\PitchControlSTM.slx</t>
  </si>
  <si>
    <t xml:space="preserve">C:\tmp\obfmodels\o4346.slx</t>
  </si>
  <si>
    <t xml:space="preserve">Tue Jun 20 21:36:40 2017</t>
  </si>
  <si>
    <t xml:space="preserve">C:\work\data\SLNET\SLNET_MATLABCentral\63397\Arduino_and_Beyond_Webinar\Models\PitchControlSTM_EC.slx</t>
  </si>
  <si>
    <t xml:space="preserve">C:\tmp\obfmodels\o4347.slx</t>
  </si>
  <si>
    <t xml:space="preserve">Tue Jun 20 21:36:46 2017</t>
  </si>
  <si>
    <t xml:space="preserve">C:\work\data\SLNET\SLNET_MATLABCentral\63406\PnO_MPPT_Tester.slx</t>
  </si>
  <si>
    <t xml:space="preserve">C:\tmp\obfmodels\o4348.slx</t>
  </si>
  <si>
    <t xml:space="preserve">Wed Jun 21 12:10:52 2017</t>
  </si>
  <si>
    <t xml:space="preserve">C:\work\data\SLNET\SLNET_MATLABCentral\63423\fidget_spinner.slx</t>
  </si>
  <si>
    <t xml:space="preserve">C:\tmp\obfmodels\o4349.slx</t>
  </si>
  <si>
    <t xml:space="preserve">Thu Jun 22 13:03:23 2017</t>
  </si>
  <si>
    <t xml:space="preserve">C:\work\data\SLNET\SLNET_MATLABCentral\63442\Instalacion_Cascade.slx</t>
  </si>
  <si>
    <t xml:space="preserve">C:\tmp\obfmodels\o4350.slx</t>
  </si>
  <si>
    <t xml:space="preserve">Fri Jun 23 11:53:37 2017</t>
  </si>
  <si>
    <t xml:space="preserve">C:\work\data\SLNET\SLNET_MATLABCentral\63554\Inverter_5multilevel_tri.slx</t>
  </si>
  <si>
    <t xml:space="preserve">C:\tmp\obfmodels\o4351.slx</t>
  </si>
  <si>
    <t xml:space="preserve">Mon Jun 26 14:09:19 2017</t>
  </si>
  <si>
    <t xml:space="preserve">C:\work\data\SLNET\SLNET_MATLABCentral\63580\QuadRotor\CAD\QUADROTOR.slx</t>
  </si>
  <si>
    <t xml:space="preserve">C:\tmp\obfmodels\o4352.slx</t>
  </si>
  <si>
    <t xml:space="preserve">Fri Aug 01 19:39:20 2014</t>
  </si>
  <si>
    <t xml:space="preserve">C:\work\data\SLNET\SLNET_MATLABCentral\63580\QuadRotor\Libraries\Electrical_Library.slx</t>
  </si>
  <si>
    <t xml:space="preserve">C:\tmp\obfmodels\o4353.slx</t>
  </si>
  <si>
    <t xml:space="preserve">Thu Sep 04 20:43:25 2014</t>
  </si>
  <si>
    <t xml:space="preserve">C:\work\data\SLNET\SLNET_MATLABCentral\63580\QuadRotor\Libraries\Mechanical_Library.slx</t>
  </si>
  <si>
    <t xml:space="preserve">C:\tmp\obfmodels\o4354.slx</t>
  </si>
  <si>
    <t xml:space="preserve">Thu Aug 28 19:14:07 2014</t>
  </si>
  <si>
    <t xml:space="preserve">C:\work\data\SLNET\SLNET_MATLABCentral\63580\QuadRotor\Models\BasicQuadRotor.slx</t>
  </si>
  <si>
    <t xml:space="preserve">C:\tmp\obfmodels\o4355.slx</t>
  </si>
  <si>
    <t xml:space="preserve">Mon Sep 01 16:34:09 2014</t>
  </si>
  <si>
    <t xml:space="preserve">C:\work\data\SLNET\SLNET_MATLABCentral\63580\QuadRotor\Models\Blade.slx</t>
  </si>
  <si>
    <t xml:space="preserve">C:\tmp\obfmodels\o4356.slx</t>
  </si>
  <si>
    <t xml:space="preserve">Fri Aug 29 20:47:11 2014</t>
  </si>
  <si>
    <t xml:space="preserve">C:\work\data\SLNET\SLNET_MATLABCentral\63580\QuadRotor\Models\CascadeControl_DCmotor.slx</t>
  </si>
  <si>
    <t xml:space="preserve">C:\tmp\obfmodels\o4357.slx</t>
  </si>
  <si>
    <t xml:space="preserve">Mon Sep 29 11:10:04 2014</t>
  </si>
  <si>
    <t xml:space="preserve">C:\work\data\SLNET\SLNET_MATLABCentral\63580\QuadRotor\Models\Motor_Param_Est.slx</t>
  </si>
  <si>
    <t xml:space="preserve">C:\tmp\obfmodels\o4358.slx</t>
  </si>
  <si>
    <t xml:space="preserve">Tue Jan 21 17:06:15 2014</t>
  </si>
  <si>
    <t xml:space="preserve">C:\work\data\SLNET\SLNET_MATLABCentral\63580\QuadRotor\Models\OtherControlComponents.slx</t>
  </si>
  <si>
    <t xml:space="preserve">C:\tmp\obfmodels\o4359.slx</t>
  </si>
  <si>
    <t xml:space="preserve">Tue Sep 23 13:27:44 2014</t>
  </si>
  <si>
    <t xml:space="preserve">C:\work\data\SLNET\SLNET_MATLABCentral\63580\QuadRotor\Models\Quadrotor_Controller.slx</t>
  </si>
  <si>
    <t xml:space="preserve">C:\tmp\obfmodels\o4360.slx</t>
  </si>
  <si>
    <t xml:space="preserve">Mon Jul 10 19:49:57 2017</t>
  </si>
  <si>
    <t xml:space="preserve">C:\work\data\SLNET\SLNET_MATLABCentral\63580\QuadRotor\Models\Simple_Blade.slx</t>
  </si>
  <si>
    <t xml:space="preserve">C:\tmp\obfmodels\o4361.slx</t>
  </si>
  <si>
    <t xml:space="preserve">Mon Sep 01 18:22:52 2014</t>
  </si>
  <si>
    <t xml:space="preserve">C:\work\data\SLNET\SLNET_MATLABCentral\63593\Phase_Lock_Loop_PLLs.slx</t>
  </si>
  <si>
    <t xml:space="preserve">C:\tmp\obfmodels\o4362.slx</t>
  </si>
  <si>
    <t xml:space="preserve">Fri Jun 30 17:05:34 2017</t>
  </si>
  <si>
    <t xml:space="preserve">C:\work\data\SLNET\SLNET_MATLABCentral\63618\MFeval\Simulink\mfeval_CPI_LIB.slx</t>
  </si>
  <si>
    <t xml:space="preserve">C:\tmp\obfmodels\o4363.slx</t>
  </si>
  <si>
    <t xml:space="preserve">Mon Dec 09 10:55:35 2019</t>
  </si>
  <si>
    <t xml:space="preserve">C:\work\data\SLNET\SLNET_MATLABCentral\63618\MFeval\Simulink\mfeval_LIB.slx</t>
  </si>
  <si>
    <t xml:space="preserve">C:\tmp\obfmodels\o4364.slx</t>
  </si>
  <si>
    <t xml:space="preserve">Mon Dec 09 12:17:15 2019</t>
  </si>
  <si>
    <t xml:space="preserve">C:\work\data\SLNET\SLNET_MATLABCentral\63618\MFeval\Simulink\mfeval_STI_LIB.slx</t>
  </si>
  <si>
    <t xml:space="preserve">C:\tmp\obfmodels\o4365.slx</t>
  </si>
  <si>
    <t xml:space="preserve">Mon Dec 09 11:24:44 2019</t>
  </si>
  <si>
    <t xml:space="preserve">C:\work\data\SLNET\SLNET_MATLABCentral\63618\doc\examples\demo_cpi.slx</t>
  </si>
  <si>
    <t xml:space="preserve">C:\tmp\obfmodels\o4366.slx</t>
  </si>
  <si>
    <t xml:space="preserve">Mon Dec 09 12:17:48 2019</t>
  </si>
  <si>
    <t xml:space="preserve">C:\work\data\SLNET\SLNET_MATLABCentral\63618\doc\examples\demo_sti.slx</t>
  </si>
  <si>
    <t xml:space="preserve">C:\tmp\obfmodels\o4367.slx</t>
  </si>
  <si>
    <t xml:space="preserve">Mon Dec 09 12:18:19 2019</t>
  </si>
  <si>
    <t xml:space="preserve">C:\work\data\SLNET\SLNET_MATLABCentral\63636\OSG\Orthognal_signal_generation.slx</t>
  </si>
  <si>
    <t xml:space="preserve">C:\tmp\obfmodels\o4368.slx</t>
  </si>
  <si>
    <t xml:space="preserve">Fri Jul 07 00:42:58 2017</t>
  </si>
  <si>
    <t xml:space="preserve">C:\work\data\SLNET\SLNET_MATLABCentral\63675\ColorDetector.slx</t>
  </si>
  <si>
    <t xml:space="preserve">C:\tmp\obfmodels\o4369.slx</t>
  </si>
  <si>
    <t xml:space="preserve">Mon Jun 05 09:47:01 2017</t>
  </si>
  <si>
    <t xml:space="preserve">C:\work\data\SLNET\SLNET_MATLABCentral\63697\AutomaticGuitarTuner\AutomaticGuitarTuner.slx</t>
  </si>
  <si>
    <t xml:space="preserve">C:\tmp\obfmodels\o4370.slx</t>
  </si>
  <si>
    <t xml:space="preserve">Wed Jul 12 20:36:20 2017</t>
  </si>
  <si>
    <t xml:space="preserve">C:\work\data\SLNET\SLNET_MATLABCentral\63704\im_model_stationary_frame.slx</t>
  </si>
  <si>
    <t xml:space="preserve">C:\tmp\obfmodels\o4371.slx</t>
  </si>
  <si>
    <t xml:space="preserve">Thu Jul 13 08:24:39 2017</t>
  </si>
  <si>
    <t xml:space="preserve">C:\work\data\SLNET\SLNET_MATLABCentral\63759\IM_sync_frame.slx</t>
  </si>
  <si>
    <t xml:space="preserve">C:\tmp\obfmodels\o4372.slx</t>
  </si>
  <si>
    <t xml:space="preserve">Sun Jul 16 21:06:28 2017</t>
  </si>
  <si>
    <t xml:space="preserve">C:\work\data\SLNET\SLNET_MATLABCentral\63765\MPPT_tester\PnO_MPPT_Tester.slx</t>
  </si>
  <si>
    <t xml:space="preserve">C:\tmp\obfmodels\o4373.slx</t>
  </si>
  <si>
    <t xml:space="preserve">Wed Jun 21 14:48:02 2017</t>
  </si>
  <si>
    <t xml:space="preserve">C:\work\data\SLNET\SLNET_MATLABCentral\63776\SMC_Boost4.slx</t>
  </si>
  <si>
    <t xml:space="preserve">C:\tmp\obfmodels\o4374.slx</t>
  </si>
  <si>
    <t xml:space="preserve">Tue Jul 18 15:27:56 2017</t>
  </si>
  <si>
    <t xml:space="preserve">C:\work\data\SLNET\SLNET_MATLABCentral\63791\Bi_directional_FixVoltage_2014a.slx</t>
  </si>
  <si>
    <t xml:space="preserve">C:\tmp\obfmodels\o4375.slx</t>
  </si>
  <si>
    <t xml:space="preserve">Wed Jul 19 19:15:07 2017</t>
  </si>
  <si>
    <t xml:space="preserve">C:\work\data\SLNET\SLNET_MATLABCentral\63791\Bi_directional_FixVoltage_2014b.slx</t>
  </si>
  <si>
    <t xml:space="preserve">C:\tmp\obfmodels\o4376.slx</t>
  </si>
  <si>
    <t xml:space="preserve">Wed Jul 19 19:14:35 2017</t>
  </si>
  <si>
    <t xml:space="preserve">C:\work\data\SLNET\SLNET_MATLABCentral\63791\Bi_directional_FixVoltage_2015a.slx</t>
  </si>
  <si>
    <t xml:space="preserve">C:\tmp\obfmodels\o4377.slx</t>
  </si>
  <si>
    <t xml:space="preserve">Wed Jul 19 19:13:49 2017</t>
  </si>
  <si>
    <t xml:space="preserve">C:\work\data\SLNET\SLNET_MATLABCentral\63791\Bi_directional_FixVoltage_2015b.slx</t>
  </si>
  <si>
    <t xml:space="preserve">C:\tmp\obfmodels\o4378.slx</t>
  </si>
  <si>
    <t xml:space="preserve">Wed Jul 19 19:14:15 2017</t>
  </si>
  <si>
    <t xml:space="preserve">C:\work\data\SLNET\SLNET_MATLABCentral\63791\Bi_directional_FixVoltage_2016a.slx</t>
  </si>
  <si>
    <t xml:space="preserve">C:\tmp\obfmodels\o4379.slx</t>
  </si>
  <si>
    <t xml:space="preserve">Wed Jul 19 19:13:23 2017</t>
  </si>
  <si>
    <t xml:space="preserve">C:\work\data\SLNET\SLNET_MATLABCentral\63791\Bi_directional_FixVoltage_2016b.slx</t>
  </si>
  <si>
    <t xml:space="preserve">C:\tmp\obfmodels\o4380.slx</t>
  </si>
  <si>
    <t xml:space="preserve">Wed Jul 19 19:13:00 2017</t>
  </si>
  <si>
    <t xml:space="preserve">C:\work\data\SLNET\SLNET_MATLABCentral\63791\Bi_directional_FixVoltage_2017a.slx</t>
  </si>
  <si>
    <t xml:space="preserve">C:\tmp\obfmodels\o4381.slx</t>
  </si>
  <si>
    <t xml:space="preserve">Wed Jul 19 19:12:39 2017</t>
  </si>
  <si>
    <t xml:space="preserve">C:\work\data\SLNET\SLNET_MATLABCentral\63823\Driver_Glider_Library.slx</t>
  </si>
  <si>
    <t xml:space="preserve">C:\tmp\obfmodels\o4382.slx</t>
  </si>
  <si>
    <t xml:space="preserve">Fri Jul 21 15:56:39 2017</t>
  </si>
  <si>
    <t xml:space="preserve">C:\work\data\SLNET\SLNET_MATLABCentral\63823\BEV\BEV.slx</t>
  </si>
  <si>
    <t xml:space="preserve">C:\tmp\obfmodels\o4383.slx</t>
  </si>
  <si>
    <t xml:space="preserve">Fri Jul 21 16:23:07 2017</t>
  </si>
  <si>
    <t xml:space="preserve">C:\work\data\SLNET\SLNET_MATLABCentral\63823\Conventional\ConventionalVehicle.slx</t>
  </si>
  <si>
    <t xml:space="preserve">C:\tmp\obfmodels\o4384.slx</t>
  </si>
  <si>
    <t xml:space="preserve">Fri Jul 21 15:57:32 2017</t>
  </si>
  <si>
    <t xml:space="preserve">C:\work\data\SLNET\SLNET_MATLABCentral\63823\Glider\Driver_Glider.slx</t>
  </si>
  <si>
    <t xml:space="preserve">C:\tmp\obfmodels\o4385.slx</t>
  </si>
  <si>
    <t xml:space="preserve">Fri Jul 21 15:56:50 2017</t>
  </si>
  <si>
    <t xml:space="preserve">C:\work\data\SLNET\SLNET_MATLABCentral\63852\PV_zsource.slx</t>
  </si>
  <si>
    <t xml:space="preserve">C:\tmp\obfmodels\o4386.slx</t>
  </si>
  <si>
    <t xml:space="preserve">Mon Jul 24 18:24:05 2017</t>
  </si>
  <si>
    <t xml:space="preserve">C:\work\data\SLNET\SLNET_MATLABCentral\63853\modified_pv.slx</t>
  </si>
  <si>
    <t xml:space="preserve">C:\tmp\obfmodels\o4387.slx</t>
  </si>
  <si>
    <t xml:space="preserve">Mon Jul 24 18:42:19 2017</t>
  </si>
  <si>
    <t xml:space="preserve">C:\work\data\SLNET\SLNET_MATLABCentral\63854\modified_pv.slx</t>
  </si>
  <si>
    <t xml:space="preserve">C:\tmp\obfmodels\o4388.slx</t>
  </si>
  <si>
    <t xml:space="preserve">Mon Jul 24 18:50:04 2017</t>
  </si>
  <si>
    <t xml:space="preserve">C:\work\data\SLNET\SLNET_MATLABCentral\63857\RemoteControlRacecar\RC_Demo_C2000_Control_Unit.slx</t>
  </si>
  <si>
    <t xml:space="preserve">C:\tmp\obfmodels\o4389.slx</t>
  </si>
  <si>
    <t xml:space="preserve">Tue Aug 08 20:19:11 2017</t>
  </si>
  <si>
    <t xml:space="preserve">C:\work\data\SLNET\SLNET_MATLABCentral\63857\RemoteControlRacecar\RC_Demo_CAN_Host.slx</t>
  </si>
  <si>
    <t xml:space="preserve">C:\tmp\obfmodels\o4390.slx</t>
  </si>
  <si>
    <t xml:space="preserve">Tue Jul 04 21:48:04 2017</t>
  </si>
  <si>
    <t xml:space="preserve">C:\work\data\SLNET\SLNET_MATLABCentral\63859\Daikin_Air_Cond_Vane_and_Louver_assembly.slx</t>
  </si>
  <si>
    <t xml:space="preserve">C:\tmp\obfmodels\o4391.slx</t>
  </si>
  <si>
    <t xml:space="preserve">Sun Jul 16 16:02:12 2017</t>
  </si>
  <si>
    <t xml:space="preserve">C:\work\data\SLNET\SLNET_MATLABCentral\63860\Stepper_and_Servo_Motor_Control.slx</t>
  </si>
  <si>
    <t xml:space="preserve">C:\tmp\obfmodels\o4392.slx</t>
  </si>
  <si>
    <t xml:space="preserve">Mon Jul 17 05:22:48 2017</t>
  </si>
  <si>
    <t xml:space="preserve">C:\work\data\SLNET\SLNET_MATLABCentral\63873\Digital_LPF.slx</t>
  </si>
  <si>
    <t xml:space="preserve">C:\tmp\obfmodels\o4393.slx</t>
  </si>
  <si>
    <t xml:space="preserve">Wed May 03 17:57:20 2017</t>
  </si>
  <si>
    <t xml:space="preserve">C:\work\data\SLNET\SLNET_MATLABCentral\63877\Kinematic_Delta_Robot.slx</t>
  </si>
  <si>
    <t xml:space="preserve">C:\tmp\obfmodels\o4394.slx</t>
  </si>
  <si>
    <t xml:space="preserve">Wed Jul 26 16:38:54 2017</t>
  </si>
  <si>
    <t xml:space="preserve">C:\work\data\SLNET\SLNET_MATLABCentral\63889\Train_Model_2014a.slx</t>
  </si>
  <si>
    <t xml:space="preserve">C:\tmp\obfmodels\o4395.slx</t>
  </si>
  <si>
    <t xml:space="preserve">Wed Jul 26 20:25:05 2017</t>
  </si>
  <si>
    <t xml:space="preserve">C:\work\data\SLNET\SLNET_MATLABCentral\63889\Train_Model_2014b.slx</t>
  </si>
  <si>
    <t xml:space="preserve">C:\tmp\obfmodels\o4396.slx</t>
  </si>
  <si>
    <t xml:space="preserve">Wed Jul 26 20:24:43 2017</t>
  </si>
  <si>
    <t xml:space="preserve">C:\work\data\SLNET\SLNET_MATLABCentral\63889\Train_Model_2015a.slx</t>
  </si>
  <si>
    <t xml:space="preserve">C:\tmp\obfmodels\o4397.slx</t>
  </si>
  <si>
    <t xml:space="preserve">Wed Jul 26 20:24:22 2017</t>
  </si>
  <si>
    <t xml:space="preserve">C:\work\data\SLNET\SLNET_MATLABCentral\63889\Train_Model_2015b.slx</t>
  </si>
  <si>
    <t xml:space="preserve">C:\tmp\obfmodels\o4398.slx</t>
  </si>
  <si>
    <t xml:space="preserve">Wed Jul 26 20:24:00 2017</t>
  </si>
  <si>
    <t xml:space="preserve">C:\work\data\SLNET\SLNET_MATLABCentral\63889\Train_Model_2016a.slx</t>
  </si>
  <si>
    <t xml:space="preserve">C:\tmp\obfmodels\o4399.slx</t>
  </si>
  <si>
    <t xml:space="preserve">Wed Jul 26 20:23:43 2017</t>
  </si>
  <si>
    <t xml:space="preserve">C:\work\data\SLNET\SLNET_MATLABCentral\63889\Train_Model_2016b.slx</t>
  </si>
  <si>
    <t xml:space="preserve">C:\tmp\obfmodels\o4400.slx</t>
  </si>
  <si>
    <t xml:space="preserve">Wed Jul 26 20:23:19 2017</t>
  </si>
  <si>
    <t xml:space="preserve">C:\work\data\SLNET\SLNET_MATLABCentral\63889\Train_Model_2017a.slx</t>
  </si>
  <si>
    <t xml:space="preserve">C:\tmp\obfmodels\o4401.slx</t>
  </si>
  <si>
    <t xml:space="preserve">Wed Jul 26 20:22:44 2017</t>
  </si>
  <si>
    <t xml:space="preserve">C:\work\data\SLNET\SLNET_MATLABCentral\63893\hysinvcont.slx</t>
  </si>
  <si>
    <t xml:space="preserve">C:\tmp\obfmodels\o4402.slx</t>
  </si>
  <si>
    <t xml:space="preserve">Thu Jul 27 07:35:11 2017</t>
  </si>
  <si>
    <t xml:space="preserve">C:\work\data\SLNET\SLNET_MATLABCentral\63949\BoostConverter_Fix_DCVoltage2014a.slx</t>
  </si>
  <si>
    <t xml:space="preserve">C:\tmp\obfmodels\o4403.slx</t>
  </si>
  <si>
    <t xml:space="preserve">Tue Aug 01 23:19:16 2017</t>
  </si>
  <si>
    <t xml:space="preserve">C:\work\data\SLNET\SLNET_MATLABCentral\63949\BoostConverter_Fix_DCVoltage2014b.slx</t>
  </si>
  <si>
    <t xml:space="preserve">C:\tmp\obfmodels\o4404.slx</t>
  </si>
  <si>
    <t xml:space="preserve">Tue Aug 01 23:20:24 2017</t>
  </si>
  <si>
    <t xml:space="preserve">C:\work\data\SLNET\SLNET_MATLABCentral\63949\BoostConverter_Fix_DCVoltage2015a.slx</t>
  </si>
  <si>
    <t xml:space="preserve">C:\tmp\obfmodels\o4405.slx</t>
  </si>
  <si>
    <t xml:space="preserve">Tue Aug 01 23:19:00 2017</t>
  </si>
  <si>
    <t xml:space="preserve">C:\work\data\SLNET\SLNET_MATLABCentral\63949\BoostConverter_Fix_DCVoltage2015b.slx</t>
  </si>
  <si>
    <t xml:space="preserve">C:\tmp\obfmodels\o4406.slx</t>
  </si>
  <si>
    <t xml:space="preserve">Tue Aug 01 23:19:57 2017</t>
  </si>
  <si>
    <t xml:space="preserve">C:\work\data\SLNET\SLNET_MATLABCentral\63949\BoostConverter_Fix_DCVoltage2016a.slx</t>
  </si>
  <si>
    <t xml:space="preserve">C:\tmp\obfmodels\o4407.slx</t>
  </si>
  <si>
    <t xml:space="preserve">Tue Aug 01 23:18:42 2017</t>
  </si>
  <si>
    <t xml:space="preserve">C:\work\data\SLNET\SLNET_MATLABCentral\63949\BoostConverter_Fix_DCVoltage2016b.slx</t>
  </si>
  <si>
    <t xml:space="preserve">C:\tmp\obfmodels\o4408.slx</t>
  </si>
  <si>
    <t xml:space="preserve">Tue Aug 01 23:19:38 2017</t>
  </si>
  <si>
    <t xml:space="preserve">C:\work\data\SLNET\SLNET_MATLABCentral\63949\BoostConverter_Fix_DCVoltage2017a.slx</t>
  </si>
  <si>
    <t xml:space="preserve">C:\tmp\obfmodels\o4409.slx</t>
  </si>
  <si>
    <t xml:space="preserve">Tue Aug 01 23:18:22 2017</t>
  </si>
  <si>
    <t xml:space="preserve">C:\work\data\SLNET\SLNET_MATLABCentral\63989\spinner_meter_ev3.slx</t>
  </si>
  <si>
    <t xml:space="preserve">C:\tmp\obfmodels\o4410.slx</t>
  </si>
  <si>
    <t xml:space="preserve">Fri Aug 04 11:29:20 2017</t>
  </si>
  <si>
    <t xml:space="preserve">C:\work\data\SLNET\SLNET_MATLABCentral\64036\Grid_converter\grid_converter_DFF.slx</t>
  </si>
  <si>
    <t xml:space="preserve">C:\tmp\obfmodels\o4411.slx</t>
  </si>
  <si>
    <t xml:space="preserve">Mon Aug 07 21:27:03 2017</t>
  </si>
  <si>
    <t xml:space="preserve">C:\work\data\SLNET\SLNET_MATLABCentral\64036\Grid_converter\grid_converter_DFF_delayed.slx</t>
  </si>
  <si>
    <t xml:space="preserve">C:\tmp\obfmodels\o4412.slx</t>
  </si>
  <si>
    <t xml:space="preserve">Mon Aug 07 20:55:58 2017</t>
  </si>
  <si>
    <t xml:space="preserve">C:\work\data\SLNET\SLNET_MATLABCentral\64036\Grid_converter\grid_converter_DFF_delayed_plus_MOSC.slx</t>
  </si>
  <si>
    <t xml:space="preserve">C:\tmp\obfmodels\o4413.slx</t>
  </si>
  <si>
    <t xml:space="preserve">Mon Aug 07 20:57:19 2017</t>
  </si>
  <si>
    <t xml:space="preserve">C:\work\data\SLNET\SLNET_MATLABCentral\64036\Grid_converter\grid_converter_ILC.slx</t>
  </si>
  <si>
    <t xml:space="preserve">C:\tmp\obfmodels\o4414.slx</t>
  </si>
  <si>
    <t xml:space="preserve">Mon Aug 07 21:10:20 2017</t>
  </si>
  <si>
    <t xml:space="preserve">C:\work\data\SLNET\SLNET_MATLABCentral\64036\Grid_converter\grid_converter_MOSC.slx</t>
  </si>
  <si>
    <t xml:space="preserve">C:\tmp\obfmodels\o4415.slx</t>
  </si>
  <si>
    <t xml:space="preserve">Mon Aug 07 21:00:19 2017</t>
  </si>
  <si>
    <t xml:space="preserve">C:\work\data\SLNET\SLNET_MATLABCentral\64036\Grid_converter\grid_converter_non_RC.slx</t>
  </si>
  <si>
    <t xml:space="preserve">C:\tmp\obfmodels\o4416.slx</t>
  </si>
  <si>
    <t xml:space="preserve">Mon Aug 07 21:30:12 2017</t>
  </si>
  <si>
    <t xml:space="preserve">C:\work\data\SLNET\SLNET_MATLABCentral\64036\Grid_converter\tune_pi.slx</t>
  </si>
  <si>
    <t xml:space="preserve">C:\tmp\obfmodels\o4417.slx</t>
  </si>
  <si>
    <t xml:space="preserve">Mon Aug 07 21:42:17 2017</t>
  </si>
  <si>
    <t xml:space="preserve">C:\work\data\SLNET\SLNET_MATLABCentral\64036\PR_plus_LR_response\PR_plus_plant.slx</t>
  </si>
  <si>
    <t xml:space="preserve">C:\tmp\obfmodels\o4418.slx</t>
  </si>
  <si>
    <t xml:space="preserve">Mon Aug 07 19:42:42 2017</t>
  </si>
  <si>
    <t xml:space="preserve">C:\work\data\SLNET\SLNET_MATLABCentral\64050\FreqPWM.slx</t>
  </si>
  <si>
    <t xml:space="preserve">C:\tmp\obfmodels\o4419.slx</t>
  </si>
  <si>
    <t xml:space="preserve">Wed Aug 09 12:19:04 2017</t>
  </si>
  <si>
    <t xml:space="preserve">C:\work\data\SLNET\SLNET_MATLABCentral\64054\FCTCR.slx</t>
  </si>
  <si>
    <t xml:space="preserve">C:\tmp\obfmodels\o4420.slx</t>
  </si>
  <si>
    <t xml:space="preserve">Wed Aug 09 16:36:10 2017</t>
  </si>
  <si>
    <t xml:space="preserve">C:\work\data\SLNET\SLNET_MATLABCentral\64056\grid_converter.slx</t>
  </si>
  <si>
    <t xml:space="preserve">C:\tmp\obfmodels\o4421.slx</t>
  </si>
  <si>
    <t xml:space="preserve">Wed Aug 09 13:37:04 2017</t>
  </si>
  <si>
    <t xml:space="preserve">C:\work\data\SLNET\SLNET_MATLABCentral\64075\slid_.slx</t>
  </si>
  <si>
    <t xml:space="preserve">C:\tmp\obfmodels\o4422.slx</t>
  </si>
  <si>
    <t xml:space="preserve">Wed Aug 09 17:48:10 2017</t>
  </si>
  <si>
    <t xml:space="preserve">C:\work\data\SLNET\SLNET_MATLABCentral\64075\slid_tst_.slx</t>
  </si>
  <si>
    <t xml:space="preserve">C:\tmp\obfmodels\o4423.slx</t>
  </si>
  <si>
    <t xml:space="preserve">Thu Aug 10 04:03:35 2017</t>
  </si>
  <si>
    <t xml:space="preserve">C:\work\data\SLNET\SLNET_MATLABCentral\64109\Single_Phase_Series_Compensator_Exp.slx</t>
  </si>
  <si>
    <t xml:space="preserve">C:\tmp\obfmodels\o4424.slx</t>
  </si>
  <si>
    <t xml:space="preserve">Sun Aug 13 18:15:08 2017</t>
  </si>
  <si>
    <t xml:space="preserve">C:\work\data\SLNET\SLNET_MATLABCentral\64110\anfismicrogrid.slx</t>
  </si>
  <si>
    <t xml:space="preserve">C:\tmp\obfmodels\o4425.slx</t>
  </si>
  <si>
    <t xml:space="preserve">Sun Aug 13 18:33:20 2017</t>
  </si>
  <si>
    <t xml:space="preserve">C:\work\data\SLNET\SLNET_MATLABCentral\64111\PV15kw.slx</t>
  </si>
  <si>
    <t xml:space="preserve">C:\tmp\obfmodels\o4426.slx</t>
  </si>
  <si>
    <t xml:space="preserve">Sat Aug 12 13:33:18 2017</t>
  </si>
  <si>
    <t xml:space="preserve">C:\work\data\SLNET\SLNET_MATLABCentral\64120\Resonant_Bridge_PWM.slx</t>
  </si>
  <si>
    <t xml:space="preserve">C:\tmp\obfmodels\o4427.slx</t>
  </si>
  <si>
    <t xml:space="preserve">Mon Aug 14 15:44:02 2017</t>
  </si>
  <si>
    <t xml:space="preserve">C:\work\data\SLNET\SLNET_MATLABCentral\64129\LatestPID.slx</t>
  </si>
  <si>
    <t xml:space="preserve">C:\tmp\obfmodels\o4428.slx</t>
  </si>
  <si>
    <t xml:space="preserve">Mon Jul 17 02:24:19 2017</t>
  </si>
  <si>
    <t xml:space="preserve">C:\work\data\SLNET\SLNET_MATLABCentral\64129\PIDinnovate.slx</t>
  </si>
  <si>
    <t xml:space="preserve">C:\tmp\obfmodels\o4429.slx</t>
  </si>
  <si>
    <t xml:space="preserve">Fri Jul 07 17:16:09 2017</t>
  </si>
  <si>
    <t xml:space="preserve">C:\work\data\SLNET\SLNET_MATLABCentral\64129\PIDsimulation4.slx</t>
  </si>
  <si>
    <t xml:space="preserve">C:\tmp\obfmodels\o4430.slx</t>
  </si>
  <si>
    <t xml:space="preserve">Sun Jul 16 17:51:35 2017</t>
  </si>
  <si>
    <t xml:space="preserve">C:\work\data\SLNET\SLNET_MATLABCentral\64129\depthpidflc.slx</t>
  </si>
  <si>
    <t xml:space="preserve">C:\tmp\obfmodels\o4431.slx</t>
  </si>
  <si>
    <t xml:space="preserve">Sat Jul 08 04:43:40 2017</t>
  </si>
  <si>
    <t xml:space="preserve">C:\work\data\SLNET\SLNET_MATLABCentral\64129\latest.slx</t>
  </si>
  <si>
    <t xml:space="preserve">C:\tmp\obfmodels\o4432.slx</t>
  </si>
  <si>
    <t xml:space="preserve">Sun Jul 16 07:00:09 2017</t>
  </si>
  <si>
    <t xml:space="preserve">C:\work\data\SLNET\SLNET_MATLABCentral\64174\cmd_vel.slx</t>
  </si>
  <si>
    <t xml:space="preserve">C:\tmp\obfmodels\o4433.slx</t>
  </si>
  <si>
    <t xml:space="preserve">Sat Aug 19 00:43:19 2017</t>
  </si>
  <si>
    <t xml:space="preserve">C:\work\data\SLNET\SLNET_MATLABCentral\64237\Running_Robot_4_Legs_R18a\sm_robot_run_4legs.slx</t>
  </si>
  <si>
    <t xml:space="preserve">C:\tmp\obfmodels\o4434.slx</t>
  </si>
  <si>
    <t xml:space="preserve">Sat Feb 10 14:46:33 2018</t>
  </si>
  <si>
    <t xml:space="preserve">C:\work\data\SLNET\SLNET_MATLABCentral\64237\Running_Robot_4_Legs_R18a\Design\sm_robot_run_01_gait_selection.slx</t>
  </si>
  <si>
    <t xml:space="preserve">C:\tmp\obfmodels\o4435.slx</t>
  </si>
  <si>
    <t xml:space="preserve">Sat Feb 10 14:44:58 2018</t>
  </si>
  <si>
    <t xml:space="preserve">C:\work\data\SLNET\SLNET_MATLABCentral\64237\Running_Robot_4_Legs_R18a\Design\sm_robot_run_02_aerial_trajectory.slx</t>
  </si>
  <si>
    <t xml:space="preserve">C:\tmp\obfmodels\o4436.slx</t>
  </si>
  <si>
    <t xml:space="preserve">Sat Feb 10 14:45:02 2018</t>
  </si>
  <si>
    <t xml:space="preserve">C:\work\data\SLNET\SLNET_MATLABCentral\64237\Running_Robot_4_Legs_R18a\Design\sm_robot_run_03_leg_inverse_dyn.slx</t>
  </si>
  <si>
    <t xml:space="preserve">C:\tmp\obfmodels\o4437.slx</t>
  </si>
  <si>
    <t xml:space="preserve">Sat Feb 10 14:45:06 2018</t>
  </si>
  <si>
    <t xml:space="preserve">C:\work\data\SLNET\SLNET_MATLABCentral\64237\Running_Robot_4_Legs_R18a\Design\sm_robot_run_04_actuator.slx</t>
  </si>
  <si>
    <t xml:space="preserve">C:\tmp\obfmodels\o4438.slx</t>
  </si>
  <si>
    <t xml:space="preserve">Sat Feb 10 14:45:10 2018</t>
  </si>
  <si>
    <t xml:space="preserve">C:\work\data\SLNET\SLNET_MATLABCentral\64237\Running_Robot_4_Legs_R18a\Libraries\sm_robot_run_4legs_lib.slx</t>
  </si>
  <si>
    <t xml:space="preserve">C:\tmp\obfmodels\o4439.slx</t>
  </si>
  <si>
    <t xml:space="preserve">Sat Feb 10 14:45:14 2018</t>
  </si>
  <si>
    <t xml:space="preserve">C:\work\data\SLNET\SLNET_MATLABCentral\64237\Running_Robot_4_Legs_R18a\Libraries\CFL_Libs\Libraries\Contact_Forces_Lib.slx</t>
  </si>
  <si>
    <t xml:space="preserve">C:\tmp\obfmodels\o4440.slx</t>
  </si>
  <si>
    <t xml:space="preserve">Wed May 02 13:59:01 2018</t>
  </si>
  <si>
    <t xml:space="preserve">C:\work\data\SLNET\SLNET_MATLABCentral\64237\Running_Robot_4_Legs_R18a\Libraries\CFL_Libs\Libraries\Parts_Lib.slx</t>
  </si>
  <si>
    <t xml:space="preserve">C:\tmp\obfmodels\o4441.slx</t>
  </si>
  <si>
    <t xml:space="preserve">Sun Apr 29 23:58:14 2018</t>
  </si>
  <si>
    <t xml:space="preserve">C:\work\data\SLNET\SLNET_MATLABCentral\64237\Running_Robot_4_Legs_R18b\sm_robot_run_4legs.slx</t>
  </si>
  <si>
    <t xml:space="preserve">C:\tmp\obfmodels\o4442.slx</t>
  </si>
  <si>
    <t xml:space="preserve">Tue Sep 11 21:44:07 2018</t>
  </si>
  <si>
    <t xml:space="preserve">C:\work\data\SLNET\SLNET_MATLABCentral\64237\Running_Robot_4_Legs_R18b\Design\sm_robot_run_01_gait_selection.slx</t>
  </si>
  <si>
    <t xml:space="preserve">C:\tmp\obfmodels\o4443.slx</t>
  </si>
  <si>
    <t xml:space="preserve">Tue Sep 11 21:37:07 2018</t>
  </si>
  <si>
    <t xml:space="preserve">C:\work\data\SLNET\SLNET_MATLABCentral\64237\Running_Robot_4_Legs_R18b\Design\sm_robot_run_02_aerial_trajectory.slx</t>
  </si>
  <si>
    <t xml:space="preserve">C:\tmp\obfmodels\o4444.slx</t>
  </si>
  <si>
    <t xml:space="preserve">Tue Sep 11 21:37:10 2018</t>
  </si>
  <si>
    <t xml:space="preserve">C:\work\data\SLNET\SLNET_MATLABCentral\64237\Running_Robot_4_Legs_R18b\Design\sm_robot_run_03_leg_inverse_dyn.slx</t>
  </si>
  <si>
    <t xml:space="preserve">C:\tmp\obfmodels\o4445.slx</t>
  </si>
  <si>
    <t xml:space="preserve">Tue Sep 11 21:37:13 2018</t>
  </si>
  <si>
    <t xml:space="preserve">C:\work\data\SLNET\SLNET_MATLABCentral\64237\Running_Robot_4_Legs_R18b\Design\sm_robot_run_04_actuator.slx</t>
  </si>
  <si>
    <t xml:space="preserve">C:\tmp\obfmodels\o4446.slx</t>
  </si>
  <si>
    <t xml:space="preserve">Tue Sep 11 21:37:17 2018</t>
  </si>
  <si>
    <t xml:space="preserve">C:\work\data\SLNET\SLNET_MATLABCentral\64237\Running_Robot_4_Legs_R18b\Libraries\sm_robot_run_4legs_lib.slx</t>
  </si>
  <si>
    <t xml:space="preserve">C:\tmp\obfmodels\o4447.slx</t>
  </si>
  <si>
    <t xml:space="preserve">Tue Sep 11 21:37:20 2018</t>
  </si>
  <si>
    <t xml:space="preserve">C:\work\data\SLNET\SLNET_MATLABCentral\64237\Running_Robot_4_Legs_R18b\Libraries\CFL_Libs\Libraries\Contact_Forces_Lib.slx</t>
  </si>
  <si>
    <t xml:space="preserve">C:\tmp\obfmodels\o4448.slx</t>
  </si>
  <si>
    <t xml:space="preserve">Tue Sep 11 22:22:34 2018</t>
  </si>
  <si>
    <t xml:space="preserve">C:\work\data\SLNET\SLNET_MATLABCentral\64237\Running_Robot_4_Legs_R18b\Libraries\CFL_Libs\Libraries\Parts_Lib.slx</t>
  </si>
  <si>
    <t xml:space="preserve">C:\tmp\obfmodels\o4449.slx</t>
  </si>
  <si>
    <t xml:space="preserve">Tue Sep 11 21:37:41 2018</t>
  </si>
  <si>
    <t xml:space="preserve">C:\work\data\SLNET\SLNET_MATLABCentral\64237\Running_Robot_4_Legs_R19a\sm_robot_run_4legs.slx</t>
  </si>
  <si>
    <t xml:space="preserve">C:\tmp\obfmodels\o4450.slx</t>
  </si>
  <si>
    <t xml:space="preserve">Sat Mar 09 12:10:29 2019</t>
  </si>
  <si>
    <t xml:space="preserve">C:\work\data\SLNET\SLNET_MATLABCentral\64237\Running_Robot_4_Legs_R19a\Design\sm_robot_run_01_gait_selection.slx</t>
  </si>
  <si>
    <t xml:space="preserve">C:\tmp\obfmodels\o4451.slx</t>
  </si>
  <si>
    <t xml:space="preserve">Sat Mar 09 11:57:53 2019</t>
  </si>
  <si>
    <t xml:space="preserve">C:\work\data\SLNET\SLNET_MATLABCentral\64237\Running_Robot_4_Legs_R19a\Design\sm_robot_run_02_aerial_trajectory.slx</t>
  </si>
  <si>
    <t xml:space="preserve">C:\tmp\obfmodels\o4452.slx</t>
  </si>
  <si>
    <t xml:space="preserve">Sat Mar 09 11:57:57 2019</t>
  </si>
  <si>
    <t xml:space="preserve">C:\work\data\SLNET\SLNET_MATLABCentral\64237\Running_Robot_4_Legs_R19a\Design\sm_robot_run_03_leg_inverse_dyn.slx</t>
  </si>
  <si>
    <t xml:space="preserve">C:\tmp\obfmodels\o4453.slx</t>
  </si>
  <si>
    <t xml:space="preserve">Sat Mar 09 11:58:04 2019</t>
  </si>
  <si>
    <t xml:space="preserve">C:\work\data\SLNET\SLNET_MATLABCentral\64237\Running_Robot_4_Legs_R19a\Design\sm_robot_run_04_actuator.slx</t>
  </si>
  <si>
    <t xml:space="preserve">C:\tmp\obfmodels\o4454.slx</t>
  </si>
  <si>
    <t xml:space="preserve">Sat Mar 09 11:58:10 2019</t>
  </si>
  <si>
    <t xml:space="preserve">C:\work\data\SLNET\SLNET_MATLABCentral\64237\Running_Robot_4_Legs_R19a\Libraries\sm_robot_run_4legs_lib.slx</t>
  </si>
  <si>
    <t xml:space="preserve">C:\tmp\obfmodels\o4455.slx</t>
  </si>
  <si>
    <t xml:space="preserve">Sat Mar 09 12:10:09 2019</t>
  </si>
  <si>
    <t xml:space="preserve">C:\work\data\SLNET\SLNET_MATLABCentral\64237\Running_Robot_4_Legs_R19a\Libraries\CFL_Libs\Libraries\Contact_Forces_Lib.slx</t>
  </si>
  <si>
    <t xml:space="preserve">C:\tmp\obfmodels\o4456.slx</t>
  </si>
  <si>
    <t xml:space="preserve">Sat Mar 09 11:58:26 2019</t>
  </si>
  <si>
    <t xml:space="preserve">C:\work\data\SLNET\SLNET_MATLABCentral\64237\Running_Robot_4_Legs_R19a\Libraries\CFL_Libs\Libraries\Parts_Lib.slx</t>
  </si>
  <si>
    <t xml:space="preserve">C:\tmp\obfmodels\o4457.slx</t>
  </si>
  <si>
    <t xml:space="preserve">Sat Mar 09 11:58:35 2019</t>
  </si>
  <si>
    <t xml:space="preserve">C:\work\data\SLNET\SLNET_MATLABCentral\64255\OvervoltageRelayBlock.slx</t>
  </si>
  <si>
    <t xml:space="preserve">C:\tmp\obfmodels\o4458.slx</t>
  </si>
  <si>
    <t xml:space="preserve">Sun Aug 27 18:39:36 2017</t>
  </si>
  <si>
    <t xml:space="preserve">C:\work\data\SLNET\SLNET_MATLABCentral\64265\ClosedLoopPIDBoost.slx</t>
  </si>
  <si>
    <t xml:space="preserve">C:\tmp\obfmodels\o4459.slx</t>
  </si>
  <si>
    <t xml:space="preserve">Mon Aug 28 21:59:01 2017</t>
  </si>
  <si>
    <t xml:space="preserve">C:\work\data\SLNET\SLNET_MATLABCentral\64295\System.slx</t>
  </si>
  <si>
    <t xml:space="preserve">C:\tmp\obfmodels\o4460.slx</t>
  </si>
  <si>
    <t xml:space="preserve">Tue Jul 18 09:53:30 2017</t>
  </si>
  <si>
    <t xml:space="preserve">C:\work\data\SLNET\SLNET_MATLABCentral\64332\smboost.slx</t>
  </si>
  <si>
    <t xml:space="preserve">C:\tmp\obfmodels\o4461.slx</t>
  </si>
  <si>
    <t xml:space="preserve">Mon Sep 04 20:47:05 2017</t>
  </si>
  <si>
    <t xml:space="preserve">C:\work\data\SLNET\SLNET_MATLABCentral\64333\dcmotor_control.slx</t>
  </si>
  <si>
    <t xml:space="preserve">C:\tmp\obfmodels\o4462.slx</t>
  </si>
  <si>
    <t xml:space="preserve">Tue Sep 05 13:47:18 2017</t>
  </si>
  <si>
    <t xml:space="preserve">C:\work\data\SLNET\SLNET_MATLABCentral\64350\Regulador_alocacao_polos.slx</t>
  </si>
  <si>
    <t xml:space="preserve">C:\tmp\obfmodels\o4463.slx</t>
  </si>
  <si>
    <t xml:space="preserve">Tue Sep 05 22:27:48 2017</t>
  </si>
  <si>
    <t xml:space="preserve">C:\work\data\SLNET\SLNET_MATLABCentral\64352\LQR.slx</t>
  </si>
  <si>
    <t xml:space="preserve">C:\tmp\obfmodels\o4464.slx</t>
  </si>
  <si>
    <t xml:space="preserve">Tue Sep 05 20:31:08 2017</t>
  </si>
  <si>
    <t xml:space="preserve">C:\work\data\SLNET\SLNET_MATLABCentral\64353\LQI.slx</t>
  </si>
  <si>
    <t xml:space="preserve">C:\tmp\obfmodels\o4465.slx</t>
  </si>
  <si>
    <t xml:space="preserve">Tue Sep 05 20:49:45 2017</t>
  </si>
  <si>
    <t xml:space="preserve">C:\work\data\SLNET\SLNET_MATLABCentral\64354\stateobserver.slx</t>
  </si>
  <si>
    <t xml:space="preserve">C:\tmp\obfmodels\o4466.slx</t>
  </si>
  <si>
    <t xml:space="preserve">Wed Sep 06 21:15:36 2017</t>
  </si>
  <si>
    <t xml:space="preserve">C:\work\data\SLNET\SLNET_MATLABCentral\64393\mli_bldc.slx</t>
  </si>
  <si>
    <t xml:space="preserve">C:\tmp\obfmodels\o4467.slx</t>
  </si>
  <si>
    <t xml:space="preserve">Tue Sep 12 15:29:00 2017</t>
  </si>
  <si>
    <t xml:space="preserve">C:\work\data\SLNET\SLNET_MATLABCentral\64405\smboost.slx</t>
  </si>
  <si>
    <t xml:space="preserve">C:\tmp\obfmodels\o4468.slx</t>
  </si>
  <si>
    <t xml:space="preserve">Sun Sep 10 21:22:57 2017</t>
  </si>
  <si>
    <t xml:space="preserve">C:\work\data\SLNET\SLNET_MATLABCentral\64412\gridcanfis.slx</t>
  </si>
  <si>
    <t xml:space="preserve">C:\tmp\obfmodels\o4469.slx</t>
  </si>
  <si>
    <t xml:space="preserve">Thu Sep 14 06:57:24 2017</t>
  </si>
  <si>
    <t xml:space="preserve">C:\work\data\SLNET\SLNET_MATLABCentral\64414\gridfuzzy.slx</t>
  </si>
  <si>
    <t xml:space="preserve">C:\tmp\obfmodels\o4470.slx</t>
  </si>
  <si>
    <t xml:space="preserve">Thu Sep 14 07:15:00 2017</t>
  </si>
  <si>
    <t xml:space="preserve">C:\work\data\SLNET\SLNET_MATLABCentral\64415\controlled_threephaseinverter.slx</t>
  </si>
  <si>
    <t xml:space="preserve">C:\tmp\obfmodels\o4471.slx</t>
  </si>
  <si>
    <t xml:space="preserve">Thu Sep 14 07:46:10 2017</t>
  </si>
  <si>
    <t xml:space="preserve">C:\work\data\SLNET\SLNET_MATLABCentral\64439\Uncontrolled.slx</t>
  </si>
  <si>
    <t xml:space="preserve">C:\tmp\obfmodels\o4472.slx</t>
  </si>
  <si>
    <t xml:space="preserve">Wed Sep 13 16:42:08 2017</t>
  </si>
  <si>
    <t xml:space="preserve">C:\work\data\SLNET\SLNET_MATLABCentral\64439\test1.slx</t>
  </si>
  <si>
    <t xml:space="preserve">C:\tmp\obfmodels\o4473.slx</t>
  </si>
  <si>
    <t xml:space="preserve">Wed Sep 13 17:33:05 2017</t>
  </si>
  <si>
    <t xml:space="preserve">C:\work\data\SLNET\SLNET_MATLABCentral\64452\MPPT_10kHz_PWM_M-VSS-INC\MPPT_Mod_INC_10kHz_PWM_Variable_Irradiance.slx</t>
  </si>
  <si>
    <t xml:space="preserve">C:\tmp\obfmodels\o4474.slx</t>
  </si>
  <si>
    <t xml:space="preserve">Sun May 20 05:15:51 2018</t>
  </si>
  <si>
    <t xml:space="preserve">C:\work\data\SLNET\SLNET_MATLABCentral\64452\MPPT_10kHz_PWM_M-VSS-INC\MPPT_Mod_INC_10kHz_PWM_fixed_Irradiance.slx</t>
  </si>
  <si>
    <t xml:space="preserve">C:\tmp\obfmodels\o4475.slx</t>
  </si>
  <si>
    <t xml:space="preserve">Sun May 20 05:15:19 2018</t>
  </si>
  <si>
    <t xml:space="preserve">C:\work\data\SLNET\SLNET_MATLABCentral\64452\MPPT_10kHz_PWM_M-VSS-P&amp;O\MPPT_Mod_PandO_10kHz_PWM_Variable_Irradiance.slx</t>
  </si>
  <si>
    <t xml:space="preserve">C:\tmp\obfmodels\o4476.slx</t>
  </si>
  <si>
    <t xml:space="preserve">Sun May 20 05:18:30 2018</t>
  </si>
  <si>
    <t xml:space="preserve">C:\work\data\SLNET\SLNET_MATLABCentral\64452\MPPT_10kHz_PWM_M-VSS-P&amp;O\MPPT_Mod_PandO_10kHz_PWM_fixed_Irradiance.slx</t>
  </si>
  <si>
    <t xml:space="preserve">C:\tmp\obfmodels\o4477.slx</t>
  </si>
  <si>
    <t xml:space="preserve">Sun May 20 05:17:19 2018</t>
  </si>
  <si>
    <t xml:space="preserve">C:\work\data\SLNET\SLNET_MATLABCentral\64452\MPPT_10kHz_PWM_P&amp;O\MPPT_PandO_10kHz_PWM_Variable_Irradiance.slx</t>
  </si>
  <si>
    <t xml:space="preserve">C:\tmp\obfmodels\o4478.slx</t>
  </si>
  <si>
    <t xml:space="preserve">Fri Sep 21 03:09:24 2018</t>
  </si>
  <si>
    <t xml:space="preserve">C:\work\data\SLNET\SLNET_MATLABCentral\64452\MPPT_10kHz_PWM_VSS-P&amp;O\MPPT_VS_PandO_10kHz_PWM_Variable_Irradiance.slx</t>
  </si>
  <si>
    <t xml:space="preserve">C:\tmp\obfmodels\o4479.slx</t>
  </si>
  <si>
    <t xml:space="preserve">Fri Sep 21 03:08:09 2018</t>
  </si>
  <si>
    <t xml:space="preserve">C:\work\data\SLNET\SLNET_MATLABCentral\64452\MPPT_1kHz_PWM_M-VSS-INC\MPPT_Mod_INC_1kHz_PWM_Variable_Irradiance.slx</t>
  </si>
  <si>
    <t xml:space="preserve">C:\tmp\obfmodels\o4480.slx</t>
  </si>
  <si>
    <t xml:space="preserve">Sun May 20 05:12:20 2018</t>
  </si>
  <si>
    <t xml:space="preserve">C:\work\data\SLNET\SLNET_MATLABCentral\64452\MPPT_1kHz_PWM_M-VSS-INC\MPPT_Mod_INC_1kHz_PWM_fixed_Irradiance.slx</t>
  </si>
  <si>
    <t xml:space="preserve">C:\tmp\obfmodels\o4481.slx</t>
  </si>
  <si>
    <t xml:space="preserve">Sun May 20 05:11:30 2018</t>
  </si>
  <si>
    <t xml:space="preserve">C:\work\data\SLNET\SLNET_MATLABCentral\64452\MPPT_1kHz_PWM_M-VSS-P&amp;O\MPPT_Mod_PandO_1kHz_PWM_Variable_Irradiance.slx</t>
  </si>
  <si>
    <t xml:space="preserve">C:\tmp\obfmodels\o4482.slx</t>
  </si>
  <si>
    <t xml:space="preserve">Sun May 20 05:13:58 2018</t>
  </si>
  <si>
    <t xml:space="preserve">C:\work\data\SLNET\SLNET_MATLABCentral\64452\MPPT_1kHz_PWM_M-VSS-P&amp;O\MPPT_Mod_PandO_1kHz_PWM_fixed_Irradiance.slx</t>
  </si>
  <si>
    <t xml:space="preserve">C:\tmp\obfmodels\o4483.slx</t>
  </si>
  <si>
    <t xml:space="preserve">Sun May 20 05:13:25 2018</t>
  </si>
  <si>
    <t xml:space="preserve">C:\work\data\SLNET\SLNET_MATLABCentral\64452\PV panel model\PV_Panel_Simulink_Model_2015.slx</t>
  </si>
  <si>
    <t xml:space="preserve">C:\tmp\obfmodels\o4484.slx</t>
  </si>
  <si>
    <t xml:space="preserve">Sun May 20 05:09:38 2018</t>
  </si>
  <si>
    <t xml:space="preserve">C:\work\data\SLNET\SLNET_MATLABCentral\64488\pwcint_tb.slx</t>
  </si>
  <si>
    <t xml:space="preserve">C:\tmp\obfmodels\o4485.slx</t>
  </si>
  <si>
    <t xml:space="preserve">Thu Sep 21 14:13:31 2017</t>
  </si>
  <si>
    <t xml:space="preserve">C:\work\data\SLNET\SLNET_MATLABCentral\64572\FrequencyRelay.slx</t>
  </si>
  <si>
    <t xml:space="preserve">C:\tmp\obfmodels\o4486.slx</t>
  </si>
  <si>
    <t xml:space="preserve">Thu Sep 28 08:12:04 2017</t>
  </si>
  <si>
    <t xml:space="preserve">C:\work\data\SLNET\SLNET_MATLABCentral\64608\NMPCLib.slx</t>
  </si>
  <si>
    <t xml:space="preserve">C:\tmp\obfmodels\o4487.slx</t>
  </si>
  <si>
    <t xml:space="preserve">Sun May 14 02:50:42 2017</t>
  </si>
  <si>
    <t xml:space="preserve">C:\work\data\SLNET\SLNET_MATLABCentral\64629\PV_charakterystyka.slx</t>
  </si>
  <si>
    <t xml:space="preserve">C:\work\data\SLNET\SLNET_MATLABCentral\64629\PV_string_model_partial_shading.slx</t>
  </si>
  <si>
    <t xml:space="preserve">C:\work\data\SLNET\SLNET_MATLABCentral\64633\beat_freq.slx</t>
  </si>
  <si>
    <t xml:space="preserve">C:\tmp\obfmodels\o4490.slx</t>
  </si>
  <si>
    <t xml:space="preserve">Thu Oct 05 01:40:24 2017</t>
  </si>
  <si>
    <t xml:space="preserve">C:\work\data\SLNET\SLNET_MATLABCentral\64674\S01_DiodeRectifier_1PH.slx</t>
  </si>
  <si>
    <t xml:space="preserve">C:\tmp\obfmodels\o4491.slx</t>
  </si>
  <si>
    <t xml:space="preserve">Sun Oct 08 11:56:55 2017</t>
  </si>
  <si>
    <t xml:space="preserve">C:\work\data\SLNET\SLNET_MATLABCentral\64675\S02_DiodeRectifier_3PH.slx</t>
  </si>
  <si>
    <t xml:space="preserve">C:\tmp\obfmodels\o4492.slx</t>
  </si>
  <si>
    <t xml:space="preserve">Sun Oct 08 17:15:24 2017</t>
  </si>
  <si>
    <t xml:space="preserve">C:\work\data\SLNET\SLNET_MATLABCentral\64685\autotuning.slx</t>
  </si>
  <si>
    <t xml:space="preserve">C:\tmp\obfmodels\o4493.slx</t>
  </si>
  <si>
    <t xml:space="preserve">Tue Oct 10 08:05:36 2017</t>
  </si>
  <si>
    <t xml:space="preserve">C:\work\data\SLNET\SLNET_MATLABCentral\64694\lcfilter.slx</t>
  </si>
  <si>
    <t xml:space="preserve">C:\tmp\obfmodels\o4494.slx</t>
  </si>
  <si>
    <t xml:space="preserve">Wed Oct 11 10:24:02 2017</t>
  </si>
  <si>
    <t xml:space="preserve">C:\work\data\SLNET\SLNET_MATLABCentral\64759\Sample_model\Sample.slx</t>
  </si>
  <si>
    <t xml:space="preserve">C:\tmp\obfmodels\o4495.slx</t>
  </si>
  <si>
    <t xml:space="preserve">Fri Oct 13 11:26:35 2017</t>
  </si>
  <si>
    <t xml:space="preserve">C:\work\data\SLNET\SLNET_MATLABCentral\64778\TransmissionLineShortLineModel.slx</t>
  </si>
  <si>
    <t xml:space="preserve">C:\tmp\obfmodels\o4496.slx</t>
  </si>
  <si>
    <t xml:space="preserve">Wed Oct 18 16:42:05 2017</t>
  </si>
  <si>
    <t xml:space="preserve">C:\work\data\SLNET\SLNET_MATLABCentral\64857\dc_drive_model.slx</t>
  </si>
  <si>
    <t xml:space="preserve">C:\work\data\SLNET\SLNET_MATLABCentral\64902\PathFollowingFV.slx</t>
  </si>
  <si>
    <t xml:space="preserve">C:\tmp\obfmodels\o4498.slx</t>
  </si>
  <si>
    <t xml:space="preserve">Tue Oct 31 17:41:13 2017</t>
  </si>
  <si>
    <t xml:space="preserve">C:\work\data\SLNET\SLNET_MATLABCentral\64929\gsm.slx</t>
  </si>
  <si>
    <t xml:space="preserve">C:\tmp\obfmodels\o4499.slx</t>
  </si>
  <si>
    <t xml:space="preserve">Thu Nov 02 09:51:37 2017</t>
  </si>
  <si>
    <t xml:space="preserve">C:\work\data\SLNET\SLNET_MATLABCentral\64941\drawWorks_Sim_DriveBlk.slx</t>
  </si>
  <si>
    <t xml:space="preserve">C:\tmp\obfmodels\o4500.slx</t>
  </si>
  <si>
    <t xml:space="preserve">Thu Nov 02 23:11:05 2017</t>
  </si>
  <si>
    <t xml:space="preserve">C:\work\data\SLNET\SLNET_MATLABCentral\64941\drawWorks_Sim_GenericDrive.slx</t>
  </si>
  <si>
    <t xml:space="preserve">C:\tmp\obfmodels\o4501.slx</t>
  </si>
  <si>
    <t xml:space="preserve">Thu Nov 02 23:13:05 2017</t>
  </si>
  <si>
    <t xml:space="preserve">C:\work\data\SLNET\SLNET_MATLABCentral\64941\Simscape_Pulley_Library\CustomComponents_lib.slx</t>
  </si>
  <si>
    <t xml:space="preserve">C:\tmp\obfmodels\o4502.slx</t>
  </si>
  <si>
    <t xml:space="preserve">Wed Aug 16 03:02:13 2017</t>
  </si>
  <si>
    <t xml:space="preserve">C:\work\data\SLNET\SLNET_MATLABCentral\64991\Electric_Aircraft_Simscape_R17b\ssc_aircraft_elec.slx</t>
  </si>
  <si>
    <t xml:space="preserve">C:\tmp\obfmodels\o4503.slx</t>
  </si>
  <si>
    <t xml:space="preserve">Tue Nov 07 16:25:42 2017</t>
  </si>
  <si>
    <t xml:space="preserve">C:\work\data\SLNET\SLNET_MATLABCentral\64991\Electric_Aircraft_Simscape_R17b\ssc_aircraft_elec_hybrid.slx</t>
  </si>
  <si>
    <t xml:space="preserve">C:\tmp\obfmodels\o4504.slx</t>
  </si>
  <si>
    <t xml:space="preserve">Tue Nov 07 16:23:56 2017</t>
  </si>
  <si>
    <t xml:space="preserve">C:\work\data\SLNET\SLNET_MATLABCentral\64991\Electric_Aircraft_Simscape_R17b\Libraries\ssc_aircraft_elec_lib.slx</t>
  </si>
  <si>
    <t xml:space="preserve">C:\tmp\obfmodels\o4505.slx</t>
  </si>
  <si>
    <t xml:space="preserve">Tue Nov 07 16:14:02 2017</t>
  </si>
  <si>
    <t xml:space="preserve">C:\work\data\SLNET\SLNET_MATLABCentral\64991\Electric_Aircraft_Simscape_R18a\ssc_aircraft_elec.slx</t>
  </si>
  <si>
    <t xml:space="preserve">C:\tmp\obfmodels\o4506.slx</t>
  </si>
  <si>
    <t xml:space="preserve">Tue Mar 06 10:34:03 2018</t>
  </si>
  <si>
    <t xml:space="preserve">C:\work\data\SLNET\SLNET_MATLABCentral\64991\Electric_Aircraft_Simscape_R18a\ssc_aircraft_elec_hybrid.slx</t>
  </si>
  <si>
    <t xml:space="preserve">C:\tmp\obfmodels\o4507.slx</t>
  </si>
  <si>
    <t xml:space="preserve">Tue Mar 06 10:34:33 2018</t>
  </si>
  <si>
    <t xml:space="preserve">C:\work\data\SLNET\SLNET_MATLABCentral\64991\Electric_Aircraft_Simscape_R18a\Libraries\ssc_aircraft_elec_lib.slx</t>
  </si>
  <si>
    <t xml:space="preserve">C:\tmp\obfmodels\o4508.slx</t>
  </si>
  <si>
    <t xml:space="preserve">Fri Feb 09 21:54:12 2018</t>
  </si>
  <si>
    <t xml:space="preserve">C:\work\data\SLNET\SLNET_MATLABCentral\64991\Electric_Aircraft_Simscape_R18b\Airtaxi_VTOL\ssc_airvtol_elec.slx</t>
  </si>
  <si>
    <t xml:space="preserve">C:\tmp\obfmodels\o4509.slx</t>
  </si>
  <si>
    <t xml:space="preserve">Wed Nov 14 10:28:11 2018</t>
  </si>
  <si>
    <t xml:space="preserve">C:\work\data\SLNET\SLNET_MATLABCentral\64991\Electric_Aircraft_Simscape_R18b\Airtaxi_VTOL\ssc_airvtol_elec_hybrid.slx</t>
  </si>
  <si>
    <t xml:space="preserve">C:\tmp\obfmodels\o4510.slx</t>
  </si>
  <si>
    <t xml:space="preserve">Wed Nov 14 10:27:47 2018</t>
  </si>
  <si>
    <t xml:space="preserve">C:\work\data\SLNET\SLNET_MATLABCentral\64991\Electric_Aircraft_Simscape_R18b\Airtaxi_VTOL\Libraries\ssc_airvtol_elec_lib.slx</t>
  </si>
  <si>
    <t xml:space="preserve">C:\tmp\obfmodels\o4511.slx</t>
  </si>
  <si>
    <t xml:space="preserve">Wed Nov 14 10:22:37 2018</t>
  </si>
  <si>
    <t xml:space="preserve">C:\work\data\SLNET\SLNET_MATLABCentral\64991\Electric_Aircraft_Simscape_R18b\Airtaxi_Wing\ssc_aircraft_elec.slx</t>
  </si>
  <si>
    <t xml:space="preserve">C:\tmp\obfmodels\o4512.slx</t>
  </si>
  <si>
    <t xml:space="preserve">Tue Sep 11 19:37:22 2018</t>
  </si>
  <si>
    <t xml:space="preserve">C:\work\data\SLNET\SLNET_MATLABCentral\64991\Electric_Aircraft_Simscape_R18b\Airtaxi_Wing\ssc_aircraft_elec_hybrid.slx</t>
  </si>
  <si>
    <t xml:space="preserve">C:\tmp\obfmodels\o4513.slx</t>
  </si>
  <si>
    <t xml:space="preserve">Tue Sep 11 19:37:27 2018</t>
  </si>
  <si>
    <t xml:space="preserve">C:\work\data\SLNET\SLNET_MATLABCentral\64991\Electric_Aircraft_Simscape_R18b\Airtaxi_Wing\Libraries\ssc_aircraft_elec_lib.slx</t>
  </si>
  <si>
    <t xml:space="preserve">C:\tmp\obfmodels\o4514.slx</t>
  </si>
  <si>
    <t xml:space="preserve">Tue Sep 11 19:37:06 2018</t>
  </si>
  <si>
    <t xml:space="preserve">C:\work\data\SLNET\SLNET_MATLABCentral\64991\Electric_Aircraft_Simscape_R19a\Airtaxi_VTOL\ssc_airvtol_elec.slx</t>
  </si>
  <si>
    <t xml:space="preserve">C:\tmp\obfmodels\o4515.slx</t>
  </si>
  <si>
    <t xml:space="preserve">Wed Mar 13 23:30:32 2019</t>
  </si>
  <si>
    <t xml:space="preserve">C:\work\data\SLNET\SLNET_MATLABCentral\64991\Electric_Aircraft_Simscape_R19a\Airtaxi_VTOL\ssc_airvtol_elec_hybrid.slx</t>
  </si>
  <si>
    <t xml:space="preserve">C:\tmp\obfmodels\o4516.slx</t>
  </si>
  <si>
    <t xml:space="preserve">Wed Mar 13 23:28:16 2019</t>
  </si>
  <si>
    <t xml:space="preserve">C:\work\data\SLNET\SLNET_MATLABCentral\64991\Electric_Aircraft_Simscape_R19a\Airtaxi_VTOL\Libraries\ssc_airvtol_elec_lib.slx</t>
  </si>
  <si>
    <t xml:space="preserve">C:\tmp\obfmodels\o4517.slx</t>
  </si>
  <si>
    <t xml:space="preserve">Wed Mar 13 23:16:13 2019</t>
  </si>
  <si>
    <t xml:space="preserve">C:\work\data\SLNET\SLNET_MATLABCentral\64991\Electric_Aircraft_Simscape_R19a\Airtaxi_Wing\ssc_aircraft_elec.slx</t>
  </si>
  <si>
    <t xml:space="preserve">C:\tmp\obfmodels\o4518.slx</t>
  </si>
  <si>
    <t xml:space="preserve">Wed Mar 13 23:47:01 2019</t>
  </si>
  <si>
    <t xml:space="preserve">C:\work\data\SLNET\SLNET_MATLABCentral\64991\Electric_Aircraft_Simscape_R19a\Airtaxi_Wing\ssc_aircraft_elec_hybrid.slx</t>
  </si>
  <si>
    <t xml:space="preserve">C:\tmp\obfmodels\o4519.slx</t>
  </si>
  <si>
    <t xml:space="preserve">Wed Mar 13 23:45:17 2019</t>
  </si>
  <si>
    <t xml:space="preserve">C:\work\data\SLNET\SLNET_MATLABCentral\64991\Electric_Aircraft_Simscape_R19a\Airtaxi_Wing\Libraries\ssc_aircraft_elec_lib.slx</t>
  </si>
  <si>
    <t xml:space="preserve">C:\tmp\obfmodels\o4520.slx</t>
  </si>
  <si>
    <t xml:space="preserve">Wed Mar 13 23:42:39 2019</t>
  </si>
  <si>
    <t xml:space="preserve">C:\work\data\SLNET\SLNET_MATLABCentral\65010\HybPVWBFuzzy.slx</t>
  </si>
  <si>
    <t xml:space="preserve">C:\tmp\obfmodels\o4521.slx</t>
  </si>
  <si>
    <t xml:space="preserve">Thu Nov 09 13:50:49 2017</t>
  </si>
  <si>
    <t xml:space="preserve">C:\work\data\SLNET\SLNET_MATLABCentral\65091\cstr_cascade.slx</t>
  </si>
  <si>
    <t xml:space="preserve">C:\tmp\obfmodels\o4522.slx</t>
  </si>
  <si>
    <t xml:space="preserve">Mon Nov 05 21:43:09 2018</t>
  </si>
  <si>
    <t xml:space="preserve">C:\work\data\SLNET\SLNET_MATLABCentral\65112\deriv.slx</t>
  </si>
  <si>
    <t xml:space="preserve">C:\tmp\obfmodels\o4523.slx</t>
  </si>
  <si>
    <t xml:space="preserve">Mon Nov 13 21:58:01 2017</t>
  </si>
  <si>
    <t xml:space="preserve">C:\work\data\SLNET\SLNET_MATLABCentral\65113\recup.slx</t>
  </si>
  <si>
    <t xml:space="preserve">C:\tmp\obfmodels\o4524.slx</t>
  </si>
  <si>
    <t xml:space="preserve">Mon Nov 13 22:25:26 2017</t>
  </si>
  <si>
    <t xml:space="preserve">C:\work\data\SLNET\SLNET_MATLABCentral\65115\__MACOSX\article analyseur\._analyse_R_H.slx</t>
  </si>
  <si>
    <t xml:space="preserve">C:\work\data\SLNET\SLNET_MATLABCentral\65115\__MACOSX\article analyseur\._analyse_simple.slx</t>
  </si>
  <si>
    <t xml:space="preserve">C:\work\data\SLNET\SLNET_MATLABCentral\65115\article analyseur\analyse_R_H.slx</t>
  </si>
  <si>
    <t xml:space="preserve">C:\tmp\obfmodels\o4527.slx</t>
  </si>
  <si>
    <t xml:space="preserve">Mon Oct 23 23:36:50 2017</t>
  </si>
  <si>
    <t xml:space="preserve">C:\work\data\SLNET\SLNET_MATLABCentral\65115\article analyseur\analyse_simple.slx</t>
  </si>
  <si>
    <t xml:space="preserve">C:\tmp\obfmodels\o4528.slx</t>
  </si>
  <si>
    <t xml:space="preserve">Mon Oct 23 20:53:31 2017</t>
  </si>
  <si>
    <t xml:space="preserve">C:\work\data\SLNET\SLNET_MATLABCentral\65218\__MACOSX\lane_stop\R2016a\._lane_stop.slx</t>
  </si>
  <si>
    <t xml:space="preserve">C:\work\data\SLNET\SLNET_MATLABCentral\65218\__MACOSX\lane_stop\R2016b\._lane_stop.slx</t>
  </si>
  <si>
    <t xml:space="preserve">C:\work\data\SLNET\SLNET_MATLABCentral\65218\__MACOSX\lane_stop\R2017a\._lane_stop.slx</t>
  </si>
  <si>
    <t xml:space="preserve">C:\work\data\SLNET\SLNET_MATLABCentral\65218\__MACOSX\lane_stop\R2017b\._lane_stop.slx</t>
  </si>
  <si>
    <t xml:space="preserve">C:\work\data\SLNET\SLNET_MATLABCentral\65218\lane_stop\R2016a\lane_stop.slx</t>
  </si>
  <si>
    <t xml:space="preserve">C:\tmp\obfmodels\o4533.slx</t>
  </si>
  <si>
    <t xml:space="preserve">Sat Oct 14 10:09:35 2017</t>
  </si>
  <si>
    <t xml:space="preserve">C:\work\data\SLNET\SLNET_MATLABCentral\65218\lane_stop\R2016b\lane_stop.slx</t>
  </si>
  <si>
    <t xml:space="preserve">C:\tmp\obfmodels\o4534.slx</t>
  </si>
  <si>
    <t xml:space="preserve">Sat Oct 14 10:09:13 2017</t>
  </si>
  <si>
    <t xml:space="preserve">C:\work\data\SLNET\SLNET_MATLABCentral\65218\lane_stop\R2017a\lane_stop.slx</t>
  </si>
  <si>
    <t xml:space="preserve">C:\tmp\obfmodels\o4535.slx</t>
  </si>
  <si>
    <t xml:space="preserve">Sat Oct 14 10:08:55 2017</t>
  </si>
  <si>
    <t xml:space="preserve">C:\work\data\SLNET\SLNET_MATLABCentral\65218\lane_stop\R2017b\lane_stop.slx</t>
  </si>
  <si>
    <t xml:space="preserve">C:\tmp\obfmodels\o4536.slx</t>
  </si>
  <si>
    <t xml:space="preserve">Sat Oct 14 10:06:01 2017</t>
  </si>
  <si>
    <t xml:space="preserve">C:\work\data\SLNET\SLNET_MATLABCentral\65252\op_amp_inverting.slx</t>
  </si>
  <si>
    <t xml:space="preserve">C:\tmp\obfmodels\o4537.slx</t>
  </si>
  <si>
    <t xml:space="preserve">Wed Nov 29 21:50:48 2017</t>
  </si>
  <si>
    <t xml:space="preserve">C:\work\data\SLNET\SLNET_MATLABCentral\65291\hysteresis.slx</t>
  </si>
  <si>
    <t xml:space="preserve">C:\tmp\obfmodels\o4538.slx</t>
  </si>
  <si>
    <t xml:space="preserve">Tue Jun 13 01:16:32 2017</t>
  </si>
  <si>
    <t xml:space="preserve">C:\work\data\SLNET\SLNET_MATLABCentral\65324\OCtest.slx</t>
  </si>
  <si>
    <t xml:space="preserve">C:\tmp\obfmodels\o4539.slx</t>
  </si>
  <si>
    <t xml:space="preserve">Wed Dec 06 17:21:40 2017</t>
  </si>
  <si>
    <t xml:space="preserve">C:\work\data\SLNET\SLNET_MATLABCentral\65329\Packet_Radio_Network_TxRx_lib.slx</t>
  </si>
  <si>
    <t xml:space="preserve">C:\tmp\obfmodels\o4540.slx</t>
  </si>
  <si>
    <t xml:space="preserve">Wed Dec 06 22:05:48 2017</t>
  </si>
  <si>
    <t xml:space="preserve">C:\work\data\SLNET\SLNET_MATLABCentral\65329\Packetized_Radio_3Node.slx</t>
  </si>
  <si>
    <t xml:space="preserve">C:\tmp\obfmodels\o4541.slx</t>
  </si>
  <si>
    <t xml:space="preserve">Wed Dec 06 23:19:17 2017</t>
  </si>
  <si>
    <t xml:space="preserve">C:\work\data\SLNET\SLNET_MATLABCentral\65335\diodo_PIN.slx</t>
  </si>
  <si>
    <t xml:space="preserve">C:\tmp\obfmodels\o4542.slx</t>
  </si>
  <si>
    <t xml:space="preserve">Wed Dec 06 21:09:19 2017</t>
  </si>
  <si>
    <t xml:space="preserve">C:\work\data\SLNET\SLNET_MATLABCentral\65341\Snake_model.slx</t>
  </si>
  <si>
    <t xml:space="preserve">C:\tmp\obfmodels\o4543.slx</t>
  </si>
  <si>
    <t xml:space="preserve">Fri Jun 10 14:09:28 2016</t>
  </si>
  <si>
    <t xml:space="preserve">C:\work\data\SLNET\SLNET_MATLABCentral\65351\Arduino_Simulink_Convertidor\FastPWM.slx</t>
  </si>
  <si>
    <t xml:space="preserve">C:\tmp\obfmodels\o4544.slx</t>
  </si>
  <si>
    <t xml:space="preserve">Wed Dec 06 04:30:04 2017</t>
  </si>
  <si>
    <t xml:space="preserve">C:\work\data\SLNET\SLNET_MATLABCentral\65351\Arduino_Simulink_Convertidor\FastPWM_1.slx</t>
  </si>
  <si>
    <t xml:space="preserve">C:\tmp\obfmodels\o4545.slx</t>
  </si>
  <si>
    <t xml:space="preserve">Thu Dec 07 08:09:09 2017</t>
  </si>
  <si>
    <t xml:space="preserve">C:\work\data\SLNET\SLNET_MATLABCentral\65351\Arduino_Simulink_Convertidor\MPPTSimulink.slx</t>
  </si>
  <si>
    <t xml:space="preserve">C:\tmp\obfmodels\o4546.slx</t>
  </si>
  <si>
    <t xml:space="preserve">Tue Nov 28 22:54:18 2017</t>
  </si>
  <si>
    <t xml:space="preserve">C:\work\data\SLNET\SLNET_MATLABCentral\65376\PID control systems Simulations\PruebasControl.slx</t>
  </si>
  <si>
    <t xml:space="preserve">C:\tmp\obfmodels\o4547.slx</t>
  </si>
  <si>
    <t xml:space="preserve">Sat Dec 09 10:54:09 2017</t>
  </si>
  <si>
    <t xml:space="preserve">C:\work\data\SLNET\SLNET_MATLABCentral\65382\SCtest.slx</t>
  </si>
  <si>
    <t xml:space="preserve">C:\tmp\obfmodels\o4548.slx</t>
  </si>
  <si>
    <t xml:space="preserve">Fri Jun 23 04:58:46 2017</t>
  </si>
  <si>
    <t xml:space="preserve">C:\work\data\SLNET\SLNET_MATLABCentral\65383\TestePolaridade.slx</t>
  </si>
  <si>
    <t xml:space="preserve">C:\tmp\obfmodels\o4549.slx</t>
  </si>
  <si>
    <t xml:space="preserve">Sun Jun 25 19:28:05 2017</t>
  </si>
  <si>
    <t xml:space="preserve">C:\work\data\SLNET\SLNET_MATLABCentral\65384\autotrafoAditivo_comCarga.slx</t>
  </si>
  <si>
    <t xml:space="preserve">C:\tmp\obfmodels\o4550.slx</t>
  </si>
  <si>
    <t xml:space="preserve">Sun Dec 10 23:20:40 2017</t>
  </si>
  <si>
    <t xml:space="preserve">C:\work\data\SLNET\SLNET_MATLABCentral\65385\WSCC.slx</t>
  </si>
  <si>
    <t xml:space="preserve">C:\tmp\obfmodels\o4551.slx</t>
  </si>
  <si>
    <t xml:space="preserve">Sun Dec 10 23:53:08 2017</t>
  </si>
  <si>
    <t xml:space="preserve">C:\work\data\SLNET\SLNET_MATLABCentral\65386\wNAPS.slx</t>
  </si>
  <si>
    <t xml:space="preserve">C:\tmp\obfmodels\o4552.slx</t>
  </si>
  <si>
    <t xml:space="preserve">Sun Dec 10 20:53:25 2017</t>
  </si>
  <si>
    <t xml:space="preserve">C:\work\data\SLNET\SLNET_MATLABCentral\65390\Exercices\Exo_1.slx</t>
  </si>
  <si>
    <t xml:space="preserve">C:\tmp\obfmodels\o4553.slx</t>
  </si>
  <si>
    <t xml:space="preserve">Mon Dec 04 11:34:00 2017</t>
  </si>
  <si>
    <t xml:space="preserve">C:\work\data\SLNET\SLNET_MATLABCentral\65390\Exercices\Exo_2.slx</t>
  </si>
  <si>
    <t xml:space="preserve">C:\tmp\obfmodels\o4554.slx</t>
  </si>
  <si>
    <t xml:space="preserve">Sun Dec 03 09:49:17 2017</t>
  </si>
  <si>
    <t xml:space="preserve">C:\work\data\SLNET\SLNET_MATLABCentral\65390\Exercices\Exo_3.slx</t>
  </si>
  <si>
    <t xml:space="preserve">C:\tmp\obfmodels\o4555.slx</t>
  </si>
  <si>
    <t xml:space="preserve">Sun Dec 03 18:38:40 2017</t>
  </si>
  <si>
    <t xml:space="preserve">C:\work\data\SLNET\SLNET_MATLABCentral\65390\Exercices\Exo_4.slx</t>
  </si>
  <si>
    <t xml:space="preserve">C:\tmp\obfmodels\o4556.slx</t>
  </si>
  <si>
    <t xml:space="preserve">Mon Dec 04 11:54:21 2017</t>
  </si>
  <si>
    <t xml:space="preserve">C:\work\data\SLNET\SLNET_MATLABCentral\65390\Exercices\Exo_5.slx</t>
  </si>
  <si>
    <t xml:space="preserve">C:\tmp\obfmodels\o4557.slx</t>
  </si>
  <si>
    <t xml:space="preserve">Mon Dec 04 11:16:57 2017</t>
  </si>
  <si>
    <t xml:space="preserve">C:\work\data\SLNET\SLNET_MATLABCentral\65390\Exercices\Exo_6.slx</t>
  </si>
  <si>
    <t xml:space="preserve">C:\tmp\obfmodels\o4558.slx</t>
  </si>
  <si>
    <t xml:space="preserve">Wed Dec 06 12:43:38 2017</t>
  </si>
  <si>
    <t xml:space="preserve">C:\work\data\SLNET\SLNET_MATLABCentral\65390\Exercices\Exo_6_mac.slx</t>
  </si>
  <si>
    <t xml:space="preserve">C:\tmp\obfmodels\o4559.slx</t>
  </si>
  <si>
    <t xml:space="preserve">Wed Dec 06 21:49:39 2017</t>
  </si>
  <si>
    <t xml:space="preserve">C:\work\data\SLNET\SLNET_MATLABCentral\65390\__MACOSX\Exercices\._Exo_1.slx</t>
  </si>
  <si>
    <t xml:space="preserve">C:\work\data\SLNET\SLNET_MATLABCentral\65390\__MACOSX\Exercices\._Exo_2.slx</t>
  </si>
  <si>
    <t xml:space="preserve">C:\work\data\SLNET\SLNET_MATLABCentral\65390\__MACOSX\Exercices\._Exo_3.slx</t>
  </si>
  <si>
    <t xml:space="preserve">C:\work\data\SLNET\SLNET_MATLABCentral\65390\__MACOSX\Exercices\._Exo_4.slx</t>
  </si>
  <si>
    <t xml:space="preserve">C:\work\data\SLNET\SLNET_MATLABCentral\65390\__MACOSX\Exercices\._Exo_5.slx</t>
  </si>
  <si>
    <t xml:space="preserve">C:\work\data\SLNET\SLNET_MATLABCentral\65390\__MACOSX\Exercices\._Exo_6.slx</t>
  </si>
  <si>
    <t xml:space="preserve">C:\work\data\SLNET\SLNET_MATLABCentral\65390\__MACOSX\Exercices\._Exo_6_mac.slx</t>
  </si>
  <si>
    <t xml:space="preserve">C:\work\data\SLNET\SLNET_MATLABCentral\65402\the_response.slx</t>
  </si>
  <si>
    <t xml:space="preserve">C:\tmp\obfmodels\o4567.slx</t>
  </si>
  <si>
    <t xml:space="preserve">Tue Dec 12 18:58:23 2017</t>
  </si>
  <si>
    <t xml:space="preserve">C:\work\data\SLNET\SLNET_MATLABCentral\65402\IDENT_using_s\plant_and_its_model.slx</t>
  </si>
  <si>
    <t xml:space="preserve">C:\tmp\obfmodels\o4568.slx</t>
  </si>
  <si>
    <t xml:space="preserve">Tue Dec 12 18:42:20 2017</t>
  </si>
  <si>
    <t xml:space="preserve">C:\work\data\SLNET\SLNET_MATLABCentral\65410\regulacao_cargaPuramenteResistiva.slx</t>
  </si>
  <si>
    <t xml:space="preserve">C:\tmp\obfmodels\o4569.slx</t>
  </si>
  <si>
    <t xml:space="preserve">Thu Dec 14 01:13:24 2017</t>
  </si>
  <si>
    <t xml:space="preserve">C:\work\data\SLNET\SLNET_MATLABCentral\65467\ThreePhaseBank_and_ThreePhaseUnit_Comparison.slx</t>
  </si>
  <si>
    <t xml:space="preserve">C:\tmp\obfmodels\o4570.slx</t>
  </si>
  <si>
    <t xml:space="preserve">Wed Jul 05 08:21:48 2017</t>
  </si>
  <si>
    <t xml:space="preserve">C:\work\data\SLNET\SLNET_MATLABCentral\65469\Quadcopter_Simulation_WSK\Crazyflie_Simulation_WSKim.slx</t>
  </si>
  <si>
    <t xml:space="preserve">C:\tmp\obfmodels\o4571.slx</t>
  </si>
  <si>
    <t xml:space="preserve">Wed Dec 20 17:31:14 2017</t>
  </si>
  <si>
    <t xml:space="preserve">C:\work\data\SLNET\SLNET_MATLABCentral\65493\DC_drive_state_space_controller_for_PSO.slx</t>
  </si>
  <si>
    <t xml:space="preserve">C:\tmp\obfmodels\o4572.slx</t>
  </si>
  <si>
    <t xml:space="preserve">Fri Dec 22 14:49:59 2017</t>
  </si>
  <si>
    <t xml:space="preserve">C:\work\data\SLNET\SLNET_MATLABCentral\65513\LoadFlowAnalysis5BusModel.slx</t>
  </si>
  <si>
    <t xml:space="preserve">C:\tmp\obfmodels\o4573.slx</t>
  </si>
  <si>
    <t xml:space="preserve">Mon Dec 25 16:19:41 2017</t>
  </si>
  <si>
    <t xml:space="preserve">C:\work\data\SLNET\SLNET_MATLABCentral\65524\six_phase_split.slx</t>
  </si>
  <si>
    <t xml:space="preserve">C:\tmp\obfmodels\o4574.slx</t>
  </si>
  <si>
    <t xml:space="preserve">Tue Dec 26 16:44:26 2017</t>
  </si>
  <si>
    <t xml:space="preserve">C:\work\data\SLNET\SLNET_MATLABCentral\65534\Cric lectrique_ envoi\Cric_simMechanics_Envoi.slx</t>
  </si>
  <si>
    <t xml:space="preserve">C:\tmp\obfmodels\o4575.slx</t>
  </si>
  <si>
    <t xml:space="preserve">Wed Dec 27 23:47:22 2017</t>
  </si>
  <si>
    <t xml:space="preserve">C:\work\data\SLNET\SLNET_MATLABCentral\65535\Brosse  dents_envoi\Brosseadents_Envoi.slx</t>
  </si>
  <si>
    <t xml:space="preserve">C:\tmp\obfmodels\o4576.slx</t>
  </si>
  <si>
    <t xml:space="preserve">Sat Jan 07 15:47:29 2017</t>
  </si>
  <si>
    <t xml:space="preserve">C:\work\data\SLNET\SLNET_MATLABCentral\65540\Distributeur de savon_envoi\Distributeur_Savon_Envoi.slx</t>
  </si>
  <si>
    <t xml:space="preserve">C:\tmp\obfmodels\o4577.slx</t>
  </si>
  <si>
    <t xml:space="preserve">Tue Jan 03 00:07:05 2017</t>
  </si>
  <si>
    <t xml:space="preserve">C:\work\data\SLNET\SLNET_MATLABCentral\65542\Secateur lectrique_envoi\Secateur_SimMechanics_l2.slx</t>
  </si>
  <si>
    <t xml:space="preserve">C:\tmp\obfmodels\o4578.slx</t>
  </si>
  <si>
    <t xml:space="preserve">Thu Dec 28 12:06:09 2017</t>
  </si>
  <si>
    <t xml:space="preserve">C:\work\data\SLNET\SLNET_MATLABCentral\65604\ssss.slx</t>
  </si>
  <si>
    <t xml:space="preserve">C:\tmp\obfmodels\o4579.slx</t>
  </si>
  <si>
    <t xml:space="preserve">Mon Feb 01 15:56:11 2016</t>
  </si>
  <si>
    <t xml:space="preserve">C:\work\data\SLNET\SLNET_MATLABCentral\65605\Triplex_Pump_Simscape_R19a\sm_pump_triplex.slx</t>
  </si>
  <si>
    <t xml:space="preserve">C:\tmp\obfmodels\o4580.slx</t>
  </si>
  <si>
    <t xml:space="preserve">Sat Mar 09 00:02:57 2019</t>
  </si>
  <si>
    <t xml:space="preserve">C:\work\data\SLNET\SLNET_MATLABCentral\65605\Triplex_Pump_Simscape_R19a\CAD\Import\CAT_Pump_1051_imported.slx</t>
  </si>
  <si>
    <t xml:space="preserve">C:\tmp\obfmodels\o4581.slx</t>
  </si>
  <si>
    <t xml:space="preserve">Sat Mar 09 00:01:41 2019</t>
  </si>
  <si>
    <t xml:space="preserve">C:\work\data\SLNET\SLNET_MATLABCentral\65605\Triplex_Pump_Simscape_R19a\Libraries\sm_pump_triplex_lib.slx</t>
  </si>
  <si>
    <t xml:space="preserve">C:\tmp\obfmodels\o4582.slx</t>
  </si>
  <si>
    <t xml:space="preserve">Sat Mar 09 00:01:58 2019</t>
  </si>
  <si>
    <t xml:space="preserve">C:\work\data\SLNET\SLNET_MATLABCentral\65605\Triplex_Pump_Simscape_R19a\Libraries\sm_pump_triplex_lib_orig.slx</t>
  </si>
  <si>
    <t xml:space="preserve">C:\tmp\obfmodels\o4583.slx</t>
  </si>
  <si>
    <t xml:space="preserve">Sat Mar 09 00:02:03 2019</t>
  </si>
  <si>
    <t xml:space="preserve">C:\work\data\SLNET\SLNET_MATLABCentral\65605\Triplex_Pump_Simscape_R19a\Libraries\MPL_Libs\Libraries\Multibody_Multiphysics_Lib.slx</t>
  </si>
  <si>
    <t xml:space="preserve">C:\tmp\obfmodels\o4584.slx</t>
  </si>
  <si>
    <t xml:space="preserve">Sat Mar 09 00:02:08 2019</t>
  </si>
  <si>
    <t xml:space="preserve">C:\work\data\SLNET\SLNET_MATLABCentral\65605\Triplex_Pump_Simscape_R19a\Libraries\MPL_Libs\Libraries\forcesPS_lib.slx</t>
  </si>
  <si>
    <t xml:space="preserve">C:\tmp\obfmodels\o4585.slx</t>
  </si>
  <si>
    <t xml:space="preserve">Sat Mar 09 00:00:59 2019</t>
  </si>
  <si>
    <t xml:space="preserve">C:\work\data\SLNET\SLNET_MATLABCentral\65668\DC_drive_state_space_position_controller_for_PSO.slx</t>
  </si>
  <si>
    <t xml:space="preserve">C:\tmp\obfmodels\o4586.slx</t>
  </si>
  <si>
    <t xml:space="preserve">Wed Jan 10 18:04:08 2018</t>
  </si>
  <si>
    <t xml:space="preserve">C:\work\data\SLNET\SLNET_MATLABCentral\65675\V_F_Control_induction_motor.slx</t>
  </si>
  <si>
    <t xml:space="preserve">C:\tmp\obfmodels\o4587.slx</t>
  </si>
  <si>
    <t xml:space="preserve">Thu Jan 11 14:57:58 2018</t>
  </si>
  <si>
    <t xml:space="preserve">C:\work\data\SLNET\SLNET_MATLABCentral\65712\IM_Vf_IGBT.slx</t>
  </si>
  <si>
    <t xml:space="preserve">C:\tmp\obfmodels\o4588.slx</t>
  </si>
  <si>
    <t xml:space="preserve">Sun Jan 14 18:06:02 2018</t>
  </si>
  <si>
    <t xml:space="preserve">C:\work\data\SLNET\SLNET_MATLABCentral\65776\motoDC_ExSep.slx</t>
  </si>
  <si>
    <t xml:space="preserve">C:\tmp\obfmodels\o4589.slx</t>
  </si>
  <si>
    <t xml:space="preserve">Mon Aug 14 10:50:08 2017</t>
  </si>
  <si>
    <t xml:space="preserve">C:\work\data\SLNET\SLNET_MATLABCentral\65777\motoDC_Shunt.slx</t>
  </si>
  <si>
    <t xml:space="preserve">C:\tmp\obfmodels\o4590.slx</t>
  </si>
  <si>
    <t xml:space="preserve">Mon Aug 21 04:29:30 2017</t>
  </si>
  <si>
    <t xml:space="preserve">C:\work\data\SLNET\SLNET_MATLABCentral\65804\Appendix\SOFC_DynamicModel.slx</t>
  </si>
  <si>
    <t xml:space="preserve">C:\tmp\obfmodels\o4591.slx</t>
  </si>
  <si>
    <t xml:space="preserve">Tue Jan 23 14:28:10 2018</t>
  </si>
  <si>
    <t xml:space="preserve">C:\work\data\SLNET\SLNET_MATLABCentral\65835\smc_1.slx</t>
  </si>
  <si>
    <t xml:space="preserve">C:\tmp\obfmodels\o4592.slx</t>
  </si>
  <si>
    <t xml:space="preserve">Thu Jan 25 08:22:39 2018</t>
  </si>
  <si>
    <t xml:space="preserve">C:\work\data\SLNET\SLNET_MATLABCentral\65854\AutoThresholding1080.slx</t>
  </si>
  <si>
    <t xml:space="preserve">C:\tmp\obfmodels\o4593.slx</t>
  </si>
  <si>
    <t xml:space="preserve">Fri Jan 26 09:34:12 2018</t>
  </si>
  <si>
    <t xml:space="preserve">C:\work\data\SLNET\SLNET_MATLABCentral\65854\OtsuAlgorithm.slx</t>
  </si>
  <si>
    <t xml:space="preserve">C:\tmp\obfmodels\o4594.slx</t>
  </si>
  <si>
    <t xml:space="preserve">Fri Jan 26 09:01:06 2018</t>
  </si>
  <si>
    <t xml:space="preserve">C:\work\data\SLNET\SLNET_MATLABCentral\65871\buck_boost_converter_Comparing.slx</t>
  </si>
  <si>
    <t xml:space="preserve">C:\tmp\obfmodels\o4595.slx</t>
  </si>
  <si>
    <t xml:space="preserve">Wed Dec 13 23:37:21 2017</t>
  </si>
  <si>
    <t xml:space="preserve">C:\work\data\SLNET\SLNET_MATLABCentral\65895\Synchronization.slx</t>
  </si>
  <si>
    <t xml:space="preserve">C:\tmp\obfmodels\o4596.slx</t>
  </si>
  <si>
    <t xml:space="preserve">Mon Jan 29 23:48:54 2018</t>
  </si>
  <si>
    <t xml:space="preserve">C:\work\data\SLNET\SLNET_MATLABCentral\65943\Volet motoris 2017\Epure_Volet_SimMechanics_2017.slx</t>
  </si>
  <si>
    <t xml:space="preserve">C:\tmp\obfmodels\o4597.slx</t>
  </si>
  <si>
    <t xml:space="preserve">Sat Feb 03 19:13:02 2018</t>
  </si>
  <si>
    <t xml:space="preserve">C:\work\data\SLNET\SLNET_MATLABCentral\65961\journ8.slx</t>
  </si>
  <si>
    <t xml:space="preserve">C:\tmp\obfmodels\o4598.slx</t>
  </si>
  <si>
    <t xml:space="preserve">Mon Feb 05 15:06:20 2018</t>
  </si>
  <si>
    <t xml:space="preserve">C:\work\data\SLNET\SLNET_MATLABCentral\65967\BuckNonIdealTF_V.slx</t>
  </si>
  <si>
    <t xml:space="preserve">C:\tmp\obfmodels\o4599.slx</t>
  </si>
  <si>
    <t xml:space="preserve">Tue Feb 06 03:15:39 2018</t>
  </si>
  <si>
    <t xml:space="preserve">C:\work\data\SLNET\SLNET_MATLABCentral\65994\InvLamp.slx</t>
  </si>
  <si>
    <t xml:space="preserve">C:\tmp\obfmodels\o4600.slx</t>
  </si>
  <si>
    <t xml:space="preserve">Sat Nov 18 22:31:52 2017</t>
  </si>
  <si>
    <t xml:space="preserve">C:\work\data\SLNET\SLNET_MATLABCentral\65994\Plantnl.slx</t>
  </si>
  <si>
    <t xml:space="preserve">C:\tmp\obfmodels\o4601.slx</t>
  </si>
  <si>
    <t xml:space="preserve">Sat Nov 18 22:32:17 2017</t>
  </si>
  <si>
    <t xml:space="preserve">C:\work\data\SLNET\SLNET_MATLABCentral\65994\VolttoPower.slx</t>
  </si>
  <si>
    <t xml:space="preserve">C:\tmp\obfmodels\o4602.slx</t>
  </si>
  <si>
    <t xml:space="preserve">Sat Nov 18 22:34:49 2017</t>
  </si>
  <si>
    <t xml:space="preserve">C:\work\data\SLNET\SLNET_MATLABCentral\65994\bang.slx</t>
  </si>
  <si>
    <t xml:space="preserve">C:\tmp\obfmodels\o4603.slx</t>
  </si>
  <si>
    <t xml:space="preserve">Mon Nov 06 23:00:02 2017</t>
  </si>
  <si>
    <t xml:space="preserve">C:\work\data\SLNET\SLNET_MATLABCentral\65994\fig10_52and53.slx</t>
  </si>
  <si>
    <t xml:space="preserve">C:\tmp\obfmodels\o4604.slx</t>
  </si>
  <si>
    <t xml:space="preserve">Sat Nov 18 21:43:30 2017</t>
  </si>
  <si>
    <t xml:space="preserve">C:\work\data\SLNET\SLNET_MATLABCentral\65994\fig10_52and53a.slx</t>
  </si>
  <si>
    <t xml:space="preserve">C:\tmp\obfmodels\o4605.slx</t>
  </si>
  <si>
    <t xml:space="preserve">Sat Nov 18 21:43:40 2017</t>
  </si>
  <si>
    <t xml:space="preserve">C:\work\data\SLNET\SLNET_MATLABCentral\65994\fig10_73_.slx</t>
  </si>
  <si>
    <t xml:space="preserve">C:\tmp\obfmodels\o4606.slx</t>
  </si>
  <si>
    <t xml:space="preserve">Sat Nov 18 22:25:05 2017</t>
  </si>
  <si>
    <t xml:space="preserve">C:\work\data\SLNET\SLNET_MATLABCentral\65994\fig10_75.slx</t>
  </si>
  <si>
    <t xml:space="preserve">C:\tmp\obfmodels\o4607.slx</t>
  </si>
  <si>
    <t xml:space="preserve">Sat Nov 18 22:27:59 2017</t>
  </si>
  <si>
    <t xml:space="preserve">C:\work\data\SLNET\SLNET_MATLABCentral\65994\fig10_77.slx</t>
  </si>
  <si>
    <t xml:space="preserve">C:\tmp\obfmodels\o4608.slx</t>
  </si>
  <si>
    <t xml:space="preserve">Sat Nov 18 22:28:47 2017</t>
  </si>
  <si>
    <t xml:space="preserve">C:\work\data\SLNET\SLNET_MATLABCentral\65994\fig10_89_Ecoli.slx</t>
  </si>
  <si>
    <t xml:space="preserve">C:\tmp\obfmodels\o4609.slx</t>
  </si>
  <si>
    <t xml:space="preserve">Sat Nov 18 22:31:43 2017</t>
  </si>
  <si>
    <t xml:space="preserve">C:\work\data\SLNET\SLNET_MATLABCentral\65994\fig1_01bsim.slx</t>
  </si>
  <si>
    <t xml:space="preserve">C:\tmp\obfmodels\o4610.slx</t>
  </si>
  <si>
    <t xml:space="preserve">Fri Nov 17 01:28:00 2017</t>
  </si>
  <si>
    <t xml:space="preserve">C:\work\data\SLNET\SLNET_MATLABCentral\65994\fig2_10.slx</t>
  </si>
  <si>
    <t xml:space="preserve">C:\tmp\obfmodels\o4611.slx</t>
  </si>
  <si>
    <t xml:space="preserve">Fri Nov 03 18:12:12 2017</t>
  </si>
  <si>
    <t xml:space="preserve">C:\work\data\SLNET\SLNET_MATLABCentral\65994\fig2_17.slx</t>
  </si>
  <si>
    <t xml:space="preserve">C:\tmp\obfmodels\o4612.slx</t>
  </si>
  <si>
    <t xml:space="preserve">Fri Nov 03 18:02:18 2017</t>
  </si>
  <si>
    <t xml:space="preserve">C:\work\data\SLNET\SLNET_MATLABCentral\65994\fig2_18.slx</t>
  </si>
  <si>
    <t xml:space="preserve">C:\tmp\obfmodels\o4613.slx</t>
  </si>
  <si>
    <t xml:space="preserve">Fri Nov 17 20:14:41 2017</t>
  </si>
  <si>
    <t xml:space="preserve">C:\work\data\SLNET\SLNET_MATLABCentral\65994\fig2_19.slx</t>
  </si>
  <si>
    <t xml:space="preserve">C:\tmp\obfmodels\o4614.slx</t>
  </si>
  <si>
    <t xml:space="preserve">Fri Nov 17 20:15:37 2017</t>
  </si>
  <si>
    <t xml:space="preserve">C:\work\data\SLNET\SLNET_MATLABCentral\65994\fig2_20ax.slx</t>
  </si>
  <si>
    <t xml:space="preserve">C:\tmp\obfmodels\o4615.slx</t>
  </si>
  <si>
    <t xml:space="preserve">Fri Nov 17 20:15:05 2017</t>
  </si>
  <si>
    <t xml:space="preserve">C:\work\data\SLNET\SLNET_MATLABCentral\65994\fig2_20bx.slx</t>
  </si>
  <si>
    <t xml:space="preserve">C:\tmp\obfmodels\o4616.slx</t>
  </si>
  <si>
    <t xml:space="preserve">Fri Nov 17 20:16:02 2017</t>
  </si>
  <si>
    <t xml:space="preserve">C:\work\data\SLNET\SLNET_MATLABCentral\65994\fig7_60.slx</t>
  </si>
  <si>
    <t xml:space="preserve">C:\tmp\obfmodels\o4617.slx</t>
  </si>
  <si>
    <t xml:space="preserve">Mon Nov 06 19:35:49 2017</t>
  </si>
  <si>
    <t xml:space="preserve">C:\work\data\SLNET\SLNET_MATLABCentral\65994\fig7_60_controleffort.slx</t>
  </si>
  <si>
    <t xml:space="preserve">C:\tmp\obfmodels\o4618.slx</t>
  </si>
  <si>
    <t xml:space="preserve">Mon Nov 06 19:36:05 2017</t>
  </si>
  <si>
    <t xml:space="preserve">C:\work\data\SLNET\SLNET_MATLABCentral\65994\fig7_71.slx</t>
  </si>
  <si>
    <t xml:space="preserve">C:\tmp\obfmodels\o4619.slx</t>
  </si>
  <si>
    <t xml:space="preserve">Mon Nov 06 19:38:49 2017</t>
  </si>
  <si>
    <t xml:space="preserve">C:\work\data\SLNET\SLNET_MATLABCentral\65994\fig7_75.slx</t>
  </si>
  <si>
    <t xml:space="preserve">C:\tmp\obfmodels\o4620.slx</t>
  </si>
  <si>
    <t xml:space="preserve">Mon Nov 06 19:39:57 2017</t>
  </si>
  <si>
    <t xml:space="preserve">C:\work\data\SLNET\SLNET_MATLABCentral\65994\fig7_79cl.slx</t>
  </si>
  <si>
    <t xml:space="preserve">C:\tmp\obfmodels\o4621.slx</t>
  </si>
  <si>
    <t xml:space="preserve">Mon Nov 06 19:40:13 2017</t>
  </si>
  <si>
    <t xml:space="preserve">C:\work\data\SLNET\SLNET_MATLABCentral\65994\fig7_79ol.slx</t>
  </si>
  <si>
    <t xml:space="preserve">C:\tmp\obfmodels\o4622.slx</t>
  </si>
  <si>
    <t xml:space="preserve">Mon Nov 06 19:40:27 2017</t>
  </si>
  <si>
    <t xml:space="preserve">C:\work\data\SLNET\SLNET_MATLABCentral\65994\fig8_08.slx</t>
  </si>
  <si>
    <t xml:space="preserve">C:\tmp\obfmodels\o4623.slx</t>
  </si>
  <si>
    <t xml:space="preserve">Sat Nov 18 00:18:31 2017</t>
  </si>
  <si>
    <t xml:space="preserve">C:\work\data\SLNET\SLNET_MATLABCentral\65994\fig8_10a.slx</t>
  </si>
  <si>
    <t xml:space="preserve">C:\tmp\obfmodels\o4624.slx</t>
  </si>
  <si>
    <t xml:space="preserve">Sat Nov 18 00:19:00 2017</t>
  </si>
  <si>
    <t xml:space="preserve">C:\work\data\SLNET\SLNET_MATLABCentral\65994\fig9_22.slx</t>
  </si>
  <si>
    <t xml:space="preserve">C:\tmp\obfmodels\o4625.slx</t>
  </si>
  <si>
    <t xml:space="preserve">Mon Nov 06 23:03:43 2017</t>
  </si>
  <si>
    <t xml:space="preserve">C:\work\data\SLNET\SLNET_MATLABCentral\65994\fig9_37.slx</t>
  </si>
  <si>
    <t xml:space="preserve">C:\tmp\obfmodels\o4626.slx</t>
  </si>
  <si>
    <t xml:space="preserve">Mon Nov 06 23:10:46 2017</t>
  </si>
  <si>
    <t xml:space="preserve">C:\work\data\SLNET\SLNET_MATLABCentral\65994\fig9_46_.slx</t>
  </si>
  <si>
    <t xml:space="preserve">C:\tmp\obfmodels\o4627.slx</t>
  </si>
  <si>
    <t xml:space="preserve">Mon Nov 06 23:14:20 2017</t>
  </si>
  <si>
    <t xml:space="preserve">C:\work\data\SLNET\SLNET_MATLABCentral\65994\figw4_06_sim.slx</t>
  </si>
  <si>
    <t xml:space="preserve">C:\tmp\obfmodels\o4628.slx</t>
  </si>
  <si>
    <t xml:space="preserve">Sun Nov 05 21:43:19 2017</t>
  </si>
  <si>
    <t xml:space="preserve">C:\work\data\SLNET\SLNET_MATLABCentral\65994\figw7_01.slx</t>
  </si>
  <si>
    <t xml:space="preserve">C:\tmp\obfmodels\o4629.slx</t>
  </si>
  <si>
    <t xml:space="preserve">Mon Nov 06 19:41:31 2017</t>
  </si>
  <si>
    <t xml:space="preserve">C:\work\data\SLNET\SLNET_MATLABCentral\65994\figw7_03.slx</t>
  </si>
  <si>
    <t xml:space="preserve">C:\tmp\obfmodels\o4630.slx</t>
  </si>
  <si>
    <t xml:space="preserve">Mon Nov 06 19:42:29 2017</t>
  </si>
  <si>
    <t xml:space="preserve">C:\work\data\SLNET\SLNET_MATLABCentral\65994\focusmodel.slx</t>
  </si>
  <si>
    <t xml:space="preserve">C:\tmp\obfmodels\o4631.slx</t>
  </si>
  <si>
    <t xml:space="preserve">Mon Nov 06 23:15:08 2017</t>
  </si>
  <si>
    <t xml:space="preserve">C:\work\data\SLNET\SLNET_MATLABCentral\65994\nodemodel.slx</t>
  </si>
  <si>
    <t xml:space="preserve">C:\tmp\obfmodels\o4632.slx</t>
  </si>
  <si>
    <t xml:space="preserve">Mon Nov 06 23:15:17 2017</t>
  </si>
  <si>
    <t xml:space="preserve">C:\work\data\SLNET\SLNET_MATLABCentral\65994\nonsim.slx</t>
  </si>
  <si>
    <t xml:space="preserve">C:\tmp\obfmodels\o4633.slx</t>
  </si>
  <si>
    <t xml:space="preserve">Mon Nov 06 23:15:24 2017</t>
  </si>
  <si>
    <t xml:space="preserve">C:\work\data\SLNET\SLNET_MATLABCentral\65994\ptos_sim.slx</t>
  </si>
  <si>
    <t xml:space="preserve">C:\tmp\obfmodels\o4634.slx</t>
  </si>
  <si>
    <t xml:space="preserve">Mon Nov 06 23:15:30 2017</t>
  </si>
  <si>
    <t xml:space="preserve">C:\work\data\SLNET\SLNET_MATLABCentral\65994\satnodemodel.slx</t>
  </si>
  <si>
    <t xml:space="preserve">C:\tmp\obfmodels\o4635.slx</t>
  </si>
  <si>
    <t xml:space="preserve">Mon Nov 06 23:15:44 2017</t>
  </si>
  <si>
    <t xml:space="preserve">C:\work\data\SLNET\SLNET_MATLABCentral\65994\tos_sim.slx</t>
  </si>
  <si>
    <t xml:space="preserve">C:\tmp\obfmodels\o4636.slx</t>
  </si>
  <si>
    <t xml:space="preserve">Mon Nov 06 23:15:51 2017</t>
  </si>
  <si>
    <t xml:space="preserve">C:\work\data\SLNET\SLNET_MATLABCentral\65995\tsMeter.slx</t>
  </si>
  <si>
    <t xml:space="preserve">C:\tmp\obfmodels\o4637.slx</t>
  </si>
  <si>
    <t xml:space="preserve">Thu Feb 08 09:47:34 2018</t>
  </si>
  <si>
    <t xml:space="preserve">C:\work\data\SLNET\SLNET_MATLABCentral\66003\MPLoad.slx</t>
  </si>
  <si>
    <t xml:space="preserve">C:\tmp\obfmodels\o4638.slx</t>
  </si>
  <si>
    <t xml:space="preserve">Fri Feb 09 16:10:08 2018</t>
  </si>
  <si>
    <t xml:space="preserve">C:\work\data\SLNET\SLNET_MATLABCentral\66018\IEEE_9bus_new_wow_mach_9.slx</t>
  </si>
  <si>
    <t xml:space="preserve">C:\tmp\obfmodels\o4639.slx</t>
  </si>
  <si>
    <t xml:space="preserve">Wed Feb 05 01:53:39 2014</t>
  </si>
  <si>
    <t xml:space="preserve">C:\work\data\SLNET\SLNET_MATLABCentral\66018\jailib.slx</t>
  </si>
  <si>
    <t xml:space="preserve">C:\tmp\obfmodels\o4640.slx</t>
  </si>
  <si>
    <t xml:space="preserve">C:\work\data\SLNET\SLNET_MATLABCentral\66018\library.slx</t>
  </si>
  <si>
    <t xml:space="preserve">C:\tmp\obfmodels\o4641.slx</t>
  </si>
  <si>
    <t xml:space="preserve">Thu Dec 26 00:20:53 2013</t>
  </si>
  <si>
    <t xml:space="preserve">C:\work\data\SLNET\SLNET_MATLABCentral\66051\Three_phase_Inverter.slx</t>
  </si>
  <si>
    <t xml:space="preserve">C:\tmp\obfmodels\o4642.slx</t>
  </si>
  <si>
    <t xml:space="preserve">Tue Feb 13 18:02:43 2018</t>
  </si>
  <si>
    <t xml:space="preserve">C:\work\data\SLNET\SLNET_MATLABCentral\66111\QuarterCar_BSEHSA\SimQuarterCar_BSEHSA.slx</t>
  </si>
  <si>
    <t xml:space="preserve">C:\tmp\obfmodels\o4643.slx</t>
  </si>
  <si>
    <t xml:space="preserve">Mon Feb 19 15:29:37 2018</t>
  </si>
  <si>
    <t xml:space="preserve">C:\work\data\SLNET\SLNET_MATLABCentral\66111\QuarterCar_BSEHSA\motdrv_lib.slx</t>
  </si>
  <si>
    <t xml:space="preserve">C:\tmp\obfmodels\o4644.slx</t>
  </si>
  <si>
    <t xml:space="preserve">Thu Feb 04 11:40:55 2016</t>
  </si>
  <si>
    <t xml:space="preserve">C:\work\data\SLNET\SLNET_MATLABCentral\66113\QuarterCar_CDEHSA\SimQuarterCar_CDEHSA.slx</t>
  </si>
  <si>
    <t xml:space="preserve">C:\tmp\obfmodels\o4645.slx</t>
  </si>
  <si>
    <t xml:space="preserve">Mon Feb 19 16:53:22 2018</t>
  </si>
  <si>
    <t xml:space="preserve">C:\work\data\SLNET\SLNET_MATLABCentral\66113\QuarterCar_CDEHSA\motdrv_lib.slx</t>
  </si>
  <si>
    <t xml:space="preserve">C:\tmp\obfmodels\o4646.slx</t>
  </si>
  <si>
    <t xml:space="preserve">C:\work\data\SLNET\SLNET_MATLABCentral\66133\Fibbonic_series.slx</t>
  </si>
  <si>
    <t xml:space="preserve">C:\tmp\obfmodels\o4647.slx</t>
  </si>
  <si>
    <t xml:space="preserve">Wed Feb 21 00:41:23 2018</t>
  </si>
  <si>
    <t xml:space="preserve">C:\work\data\SLNET\SLNET_MATLABCentral\66142\CompleteCar_BSEHSA\SimCompleteCar_BSEHSA.slx</t>
  </si>
  <si>
    <t xml:space="preserve">C:\tmp\obfmodels\o4648.slx</t>
  </si>
  <si>
    <t xml:space="preserve">Wed Feb 21 12:43:35 2018</t>
  </si>
  <si>
    <t xml:space="preserve">C:\work\data\SLNET\SLNET_MATLABCentral\66142\CompleteCar_BSEHSA\SimQuarterCar_BSEHSA.slx</t>
  </si>
  <si>
    <t xml:space="preserve">C:\tmp\obfmodels\o4649.slx</t>
  </si>
  <si>
    <t xml:space="preserve">C:\work\data\SLNET\SLNET_MATLABCentral\66142\CompleteCar_BSEHSA\motdrv_lib.slx</t>
  </si>
  <si>
    <t xml:space="preserve">C:\tmp\obfmodels\o4650.slx</t>
  </si>
  <si>
    <t xml:space="preserve">C:\work\data\SLNET\SLNET_MATLABCentral\66143\CompleteCar_CDEHSA\SimCompleteCar_CDEHSA.slx</t>
  </si>
  <si>
    <t xml:space="preserve">C:\tmp\obfmodels\o4651.slx</t>
  </si>
  <si>
    <t xml:space="preserve">Wed Feb 21 13:15:57 2018</t>
  </si>
  <si>
    <t xml:space="preserve">C:\work\data\SLNET\SLNET_MATLABCentral\66143\CompleteCar_CDEHSA\motdrv_lib.slx</t>
  </si>
  <si>
    <t xml:space="preserve">C:\tmp\obfmodels\o4652.slx</t>
  </si>
  <si>
    <t xml:space="preserve">C:\work\data\SLNET\SLNET_MATLABCentral\66162\boostconverter.slx</t>
  </si>
  <si>
    <t xml:space="preserve">C:\tmp\obfmodels\o4653.slx</t>
  </si>
  <si>
    <t xml:space="preserve">Thu Feb 22 11:15:12 2018</t>
  </si>
  <si>
    <t xml:space="preserve">C:\work\data\SLNET\SLNET_MATLABCentral\66189\cstr_feedback.slx</t>
  </si>
  <si>
    <t xml:space="preserve">C:\tmp\obfmodels\o4654.slx</t>
  </si>
  <si>
    <t xml:space="preserve">Thu Jan 17 12:30:49 2019</t>
  </si>
  <si>
    <t xml:space="preserve">C:\work\data\SLNET\SLNET_MATLABCentral\66248\DO_DAT_Simulink.slx</t>
  </si>
  <si>
    <t xml:space="preserve">C:\tmp\obfmodels\o4655.slx</t>
  </si>
  <si>
    <t xml:space="preserve">Mon Feb 19 11:43:50 2018</t>
  </si>
  <si>
    <t xml:space="preserve">C:\work\data\SLNET\SLNET_MATLABCentral\66325\one_eighty_degree_conduction_inverter.slx</t>
  </si>
  <si>
    <t xml:space="preserve">C:\tmp\obfmodels\o4656.slx</t>
  </si>
  <si>
    <t xml:space="preserve">Sun Jan 21 06:42:22 2018</t>
  </si>
  <si>
    <t xml:space="preserve">C:\work\data\SLNET\SLNET_MATLABCentral\66326\Trajectory_planning.slx</t>
  </si>
  <si>
    <t xml:space="preserve">C:\tmp\obfmodels\o4657.slx</t>
  </si>
  <si>
    <t xml:space="preserve">Mon Mar 05 13:06:44 2018</t>
  </si>
  <si>
    <t xml:space="preserve">C:\work\data\SLNET\SLNET_MATLABCentral\66327\Network Theorems- Maximum Power Transfer Theorem MATLAB®\max_power_transfer.slx</t>
  </si>
  <si>
    <t xml:space="preserve">C:\tmp\obfmodels\o4658.slx</t>
  </si>
  <si>
    <t xml:space="preserve">Tue Aug 09 20:02:04 2016</t>
  </si>
  <si>
    <t xml:space="preserve">C:\work\data\SLNET\SLNET_MATLABCentral\66328\Network Theorems- Norton's Theorem MATLAB®\NORTON.slx</t>
  </si>
  <si>
    <t xml:space="preserve">C:\tmp\obfmodels\o4659.slx</t>
  </si>
  <si>
    <t xml:space="preserve">Tue Aug 09 20:11:01 2016</t>
  </si>
  <si>
    <t xml:space="preserve">C:\work\data\SLNET\SLNET_MATLABCentral\66329\Network Theorems- Superposition Theorem MATLAB®\superposition.slx</t>
  </si>
  <si>
    <t xml:space="preserve">C:\tmp\obfmodels\o4660.slx</t>
  </si>
  <si>
    <t xml:space="preserve">Sat Aug 20 14:01:09 2016</t>
  </si>
  <si>
    <t xml:space="preserve">C:\work\data\SLNET\SLNET_MATLABCentral\66330\Network Theorems- Thevenin's Theorem MATLAB®\THEVENIN.slx</t>
  </si>
  <si>
    <t xml:space="preserve">C:\tmp\obfmodels\o4661.slx</t>
  </si>
  <si>
    <t xml:space="preserve">Tue Aug 09 20:35:03 2016</t>
  </si>
  <si>
    <t xml:space="preserve">C:\work\data\SLNET\SLNET_MATLABCentral\66338\LOAD FREQUENCY CONTROL MATLAB®\Load_Freq_Ctrl.slx</t>
  </si>
  <si>
    <t xml:space="preserve">C:\tmp\obfmodels\o4662.slx</t>
  </si>
  <si>
    <t xml:space="preserve">Sat Nov 05 08:35:27 2016</t>
  </si>
  <si>
    <t xml:space="preserve">C:\work\data\SLNET\SLNET_MATLABCentral\66340\Transient Response of series LC- Sinusoidal Response of series LC Circuit MATLAB®\RESPONSE_OF_SERIES_LC.slx</t>
  </si>
  <si>
    <t xml:space="preserve">C:\tmp\obfmodels\o4663.slx</t>
  </si>
  <si>
    <t xml:space="preserve">Sat Aug 20 08:39:47 2016</t>
  </si>
  <si>
    <t xml:space="preserve">C:\work\data\SLNET\SLNET_MATLABCentral\66341\Transient Response of series RC- Sinusodal Response of series RC Circuit MATLAB®\SINUSOIDAL_RESPONSE_OF_SERIES_RC.slx</t>
  </si>
  <si>
    <t xml:space="preserve">C:\tmp\obfmodels\o4664.slx</t>
  </si>
  <si>
    <t xml:space="preserve">Wed Aug 17 11:54:50 2016</t>
  </si>
  <si>
    <t xml:space="preserve">C:\work\data\SLNET\SLNET_MATLABCentral\66345\Transient Response of series RL,RC &amp; RLC- Step Response of series RL,RC &amp; RLC Circuit MATLAB®\STEP_all.slx</t>
  </si>
  <si>
    <t xml:space="preserve">C:\tmp\obfmodels\o4665.slx</t>
  </si>
  <si>
    <t xml:space="preserve">Tue Aug 23 17:09:31 2016</t>
  </si>
  <si>
    <t xml:space="preserve">C:\work\data\SLNET\SLNET_MATLABCentral\66346\Transient Response - Sinusoidal Response of series RL,RC,LC &amp; RLC Circuit MATLAB®\SINE_RL_RC_LC_RLC.slx</t>
  </si>
  <si>
    <t xml:space="preserve">C:\tmp\obfmodels\o4666.slx</t>
  </si>
  <si>
    <t xml:space="preserve">Sat Aug 20 09:27:41 2016</t>
  </si>
  <si>
    <t xml:space="preserve">C:\work\data\SLNET\SLNET_MATLABCentral\66348\Transient Response of series RLC- Step Response of series RLC Circuit MATLAB®\STEP_RESPONSE_OF_SERIES_RLC.slx</t>
  </si>
  <si>
    <t xml:space="preserve">C:\tmp\obfmodels\o4667.slx</t>
  </si>
  <si>
    <t xml:space="preserve">Tue Aug 23 17:10:12 2016</t>
  </si>
  <si>
    <t xml:space="preserve">C:\work\data\SLNET\SLNET_MATLABCentral\66350\TRANSIENT - DAMPING RESPONSE OF SERIES RLC MATLAB®\DAMPING_CASES_OF_SERIES_RLC.slx</t>
  </si>
  <si>
    <t xml:space="preserve">C:\tmp\obfmodels\o4668.slx</t>
  </si>
  <si>
    <t xml:space="preserve">Sat Aug 20 09:55:12 2016</t>
  </si>
  <si>
    <t xml:space="preserve">C:\work\data\SLNET\SLNET_MATLABCentral\66359\WindHydralicHarvestSyestem.slx</t>
  </si>
  <si>
    <t xml:space="preserve">C:\tmp\obfmodels\o4669.slx</t>
  </si>
  <si>
    <t xml:space="preserve">Tue Mar 06 17:36:02 2018</t>
  </si>
  <si>
    <t xml:space="preserve">C:\work\data\SLNET\SLNET_MATLABCentral\66386\MATLAB_64_bit_integer_in_Simulink\fxdUtilities.slx</t>
  </si>
  <si>
    <t xml:space="preserve">C:\tmp\obfmodels\o4670.slx</t>
  </si>
  <si>
    <t xml:space="preserve">Thu Feb 22 14:02:26 2018</t>
  </si>
  <si>
    <t xml:space="preserve">C:\work\data\SLNET\SLNET_MATLABCentral\66386\MATLAB_64_bit_integer_in_Simulink\library_for_easy_64_bit_integer_modelling.slx</t>
  </si>
  <si>
    <t xml:space="preserve">C:\tmp\obfmodels\o4671.slx</t>
  </si>
  <si>
    <t xml:space="preserve">Tue Mar 06 20:41:00 2018</t>
  </si>
  <si>
    <t xml:space="preserve">C:\work\data\SLNET\SLNET_MATLABCentral\66386\MATLAB_64_bit_integer_in_Simulink\mInt64_edge_modification.slx</t>
  </si>
  <si>
    <t xml:space="preserve">C:\tmp\obfmodels\o4672.slx</t>
  </si>
  <si>
    <t xml:space="preserve">Tue Mar 06 17:31:36 2018</t>
  </si>
  <si>
    <t xml:space="preserve">C:\work\data\SLNET\SLNET_MATLABCentral\66386\MATLAB_64_bit_integer_in_Simulink\test_mInt64_edge_modification.slx</t>
  </si>
  <si>
    <t xml:space="preserve">C:\tmp\obfmodels\o4673.slx</t>
  </si>
  <si>
    <t xml:space="preserve">Tue Jan 17 16:29:03 2017</t>
  </si>
  <si>
    <t xml:space="preserve">C:\work\data\SLNET\SLNET_MATLABCentral\66417\kerala_grid_res.slx</t>
  </si>
  <si>
    <t xml:space="preserve">C:\tmp\obfmodels\o4674.slx</t>
  </si>
  <si>
    <t xml:space="preserve">Sun Jul 16 18:55:47 2017</t>
  </si>
  <si>
    <t xml:space="preserve">C:\work\data\SLNET\SLNET_MATLABCentral\66421\sine_tri\sine_tri.slx</t>
  </si>
  <si>
    <t xml:space="preserve">C:\tmp\obfmodels\o4675.slx</t>
  </si>
  <si>
    <t xml:space="preserve">Thu Mar 08 13:40:56 2018</t>
  </si>
  <si>
    <t xml:space="preserve">C:\work\data\SLNET\SLNET_MATLABCentral\66422\sine_sine\sine_sine.slx</t>
  </si>
  <si>
    <t xml:space="preserve">C:\tmp\obfmodels\o4676.slx</t>
  </si>
  <si>
    <t xml:space="preserve">Thu Mar 08 13:40:28 2018</t>
  </si>
  <si>
    <t xml:space="preserve">C:\work\data\SLNET\SLNET_MATLABCentral\66423\sine_ctrl\sine_crrl.slx</t>
  </si>
  <si>
    <t xml:space="preserve">C:\tmp\obfmodels\o4677.slx</t>
  </si>
  <si>
    <t xml:space="preserve">Thu Mar 08 13:39:30 2018</t>
  </si>
  <si>
    <t xml:space="preserve">C:\work\data\SLNET\SLNET_MATLABCentral\66424\saw_ctrl\saw_ctrl.slx</t>
  </si>
  <si>
    <t xml:space="preserve">C:\tmp\obfmodels\o4678.slx</t>
  </si>
  <si>
    <t xml:space="preserve">Thu Mar 08 13:37:37 2018</t>
  </si>
  <si>
    <t xml:space="preserve">C:\work\data\SLNET\SLNET_MATLABCentral\66436\three_phase_ac_voltage_controller.slx</t>
  </si>
  <si>
    <t xml:space="preserve">C:\tmp\obfmodels\o4679.slx</t>
  </si>
  <si>
    <t xml:space="preserve">Wed Feb 21 17:08:21 2018</t>
  </si>
  <si>
    <t xml:space="preserve">C:\work\data\SLNET\SLNET_MATLABCentral\66447\Nworking_PV_inc.slx</t>
  </si>
  <si>
    <t xml:space="preserve">C:\tmp\obfmodels\o4680.slx</t>
  </si>
  <si>
    <t xml:space="preserve">Sun Mar 11 12:54:30 2018</t>
  </si>
  <si>
    <t xml:space="preserve">C:\work\data\SLNET\SLNET_MATLABCentral\66495\LAB2_Maq2.slx</t>
  </si>
  <si>
    <t xml:space="preserve">C:\tmp\obfmodels\o4681.slx</t>
  </si>
  <si>
    <t xml:space="preserve">Wed Mar 14 16:07:28 2018</t>
  </si>
  <si>
    <t xml:space="preserve">C:\work\data\SLNET\SLNET_MATLABCentral\66555\IEEE5BusSystemModel.slx</t>
  </si>
  <si>
    <t xml:space="preserve">C:\tmp\obfmodels\o4682.slx</t>
  </si>
  <si>
    <t xml:space="preserve">Mon Mar 19 08:00:03 2018</t>
  </si>
  <si>
    <t xml:space="preserve">C:\work\data\SLNET\SLNET_MATLABCentral\66562\LAB3_Maq2.slx</t>
  </si>
  <si>
    <t xml:space="preserve">C:\tmp\obfmodels\o4683.slx</t>
  </si>
  <si>
    <t xml:space="preserve">Tue Mar 20 16:38:13 2018</t>
  </si>
  <si>
    <t xml:space="preserve">C:\work\data\SLNET\SLNET_MATLABCentral\66563\EffectsAdded.slx</t>
  </si>
  <si>
    <t xml:space="preserve">C:\tmp\obfmodels\o4684.slx</t>
  </si>
  <si>
    <t xml:space="preserve">Tue Mar 20 18:35:03 2018</t>
  </si>
  <si>
    <t xml:space="preserve">C:\work\data\SLNET\SLNET_MATLABCentral\66563\FirstWalkieTalkie.slx</t>
  </si>
  <si>
    <t xml:space="preserve">C:\tmp\obfmodels\o4685.slx</t>
  </si>
  <si>
    <t xml:space="preserve">Tue Mar 20 18:34:28 2018</t>
  </si>
  <si>
    <t xml:space="preserve">C:\work\data\SLNET\SLNET_MATLABCentral\66563\SecondWalkieTalkie.slx</t>
  </si>
  <si>
    <t xml:space="preserve">C:\tmp\obfmodels\o4686.slx</t>
  </si>
  <si>
    <t xml:space="preserve">Tue Mar 20 18:33:12 2018</t>
  </si>
  <si>
    <t xml:space="preserve">C:\work\data\SLNET\SLNET_MATLABCentral\66565\HeartRateDetection\SimulinkModels\HeartSignals.slx</t>
  </si>
  <si>
    <t xml:space="preserve">C:\tmp\obfmodels\o4687.slx</t>
  </si>
  <si>
    <t xml:space="preserve">Tue Mar 20 19:15:07 2018</t>
  </si>
  <si>
    <t xml:space="preserve">C:\work\data\SLNET\SLNET_MATLABCentral\66565\HeartRateDetection\tftShield\testTFT.slx</t>
  </si>
  <si>
    <t xml:space="preserve">C:\tmp\obfmodels\o4688.slx</t>
  </si>
  <si>
    <t xml:space="preserve">Tue Mar 20 19:06:06 2018</t>
  </si>
  <si>
    <t xml:space="preserve">C:\work\data\SLNET\SLNET_MATLABCentral\66565\HeartRateDetection\tftShield\tftlibrary.slx</t>
  </si>
  <si>
    <t xml:space="preserve">C:\tmp\obfmodels\o4689.slx</t>
  </si>
  <si>
    <t xml:space="preserve">Tue Mar 20 19:04:21 2018</t>
  </si>
  <si>
    <t xml:space="preserve">C:\work\data\SLNET\SLNET_MATLABCentral\66569\Introduction\DC1_speed2PWM.slx</t>
  </si>
  <si>
    <t xml:space="preserve">C:\tmp\obfmodels\o4690.slx</t>
  </si>
  <si>
    <t xml:space="preserve">Mon Jul 16 21:40:24 2018</t>
  </si>
  <si>
    <t xml:space="preserve">C:\work\data\SLNET\SLNET_MATLABCentral\66569\Introduction\DC2_speed2PWM_subs.slx</t>
  </si>
  <si>
    <t xml:space="preserve">C:\tmp\obfmodels\o4691.slx</t>
  </si>
  <si>
    <t xml:space="preserve">Fri May 11 16:33:43 2018</t>
  </si>
  <si>
    <t xml:space="preserve">C:\work\data\SLNET\SLNET_MATLABCentral\66569\Introduction\DC3_open_loop.slx</t>
  </si>
  <si>
    <t xml:space="preserve">C:\tmp\obfmodels\o4692.slx</t>
  </si>
  <si>
    <t xml:space="preserve">Mon Jun 04 18:27:55 2018</t>
  </si>
  <si>
    <t xml:space="preserve">C:\work\data\SLNET\SLNET_MATLABCentral\66569\Introduction\DC4_encoder.slx</t>
  </si>
  <si>
    <t xml:space="preserve">C:\tmp\obfmodels\o4693.slx</t>
  </si>
  <si>
    <t xml:space="preserve">Wed Aug 22 22:37:45 2018</t>
  </si>
  <si>
    <t xml:space="preserve">C:\work\data\SLNET\SLNET_MATLABCentral\66569\Introduction\DC5_closed_loop.slx</t>
  </si>
  <si>
    <t xml:space="preserve">C:\tmp\obfmodels\o4694.slx</t>
  </si>
  <si>
    <t xml:space="preserve">Wed Aug 22 22:40:14 2018</t>
  </si>
  <si>
    <t xml:space="preserve">C:\work\data\SLNET\SLNET_MATLABCentral\66569\MobileRover\Exercise2\basicKin_sim.slx</t>
  </si>
  <si>
    <t xml:space="preserve">C:\tmp\obfmodels\o4695.slx</t>
  </si>
  <si>
    <t xml:space="preserve">Thu May 31 21:44:01 2018</t>
  </si>
  <si>
    <t xml:space="preserve">C:\work\data\SLNET\SLNET_MATLABCentral\66569\MobileRover\Exercise2\kinEq_sim.slx</t>
  </si>
  <si>
    <t xml:space="preserve">C:\tmp\obfmodels\o4696.slx</t>
  </si>
  <si>
    <t xml:space="preserve">Tue May 08 21:38:20 2018</t>
  </si>
  <si>
    <t xml:space="preserve">C:\work\data\SLNET\SLNET_MATLABCentral\66569\MobileRover\Exercise2\roverMotors_hw.slx</t>
  </si>
  <si>
    <t xml:space="preserve">C:\tmp\obfmodels\o4697.slx</t>
  </si>
  <si>
    <t xml:space="preserve">Thu May 31 22:04:14 2018</t>
  </si>
  <si>
    <t xml:space="preserve">C:\work\data\SLNET\SLNET_MATLABCentral\66569\MobileRover\Exercise2\roverOpenloop_hw.slx</t>
  </si>
  <si>
    <t xml:space="preserve">C:\tmp\obfmodels\o4698.slx</t>
  </si>
  <si>
    <t xml:space="preserve">Mon Sep 09 20:42:40 2019</t>
  </si>
  <si>
    <t xml:space="preserve">C:\work\data\SLNET\SLNET_MATLABCentral\66569\MobileRover\Exercise3\angleClosedloop_hw.slx</t>
  </si>
  <si>
    <t xml:space="preserve">C:\tmp\obfmodels\o4699.slx</t>
  </si>
  <si>
    <t xml:space="preserve">Mon Sep 09 20:46:05 2019</t>
  </si>
  <si>
    <t xml:space="preserve">C:\work\data\SLNET\SLNET_MATLABCentral\66569\MobileRover\Exercise3\distanceClosedloop_hw.slx</t>
  </si>
  <si>
    <t xml:space="preserve">C:\tmp\obfmodels\o4700.slx</t>
  </si>
  <si>
    <t xml:space="preserve">Mon Sep 09 20:46:49 2019</t>
  </si>
  <si>
    <t xml:space="preserve">C:\work\data\SLNET\SLNET_MATLABCentral\66569\MobileRover\Exercise4\kinEq_states_sim.slx</t>
  </si>
  <si>
    <t xml:space="preserve">C:\tmp\obfmodels\o4701.slx</t>
  </si>
  <si>
    <t xml:space="preserve">Thu May 31 22:17:30 2018</t>
  </si>
  <si>
    <t xml:space="preserve">C:\work\data\SLNET\SLNET_MATLABCentral\66569\MobileRover\Exercise4\roverClosedBoth_states_hw.slx</t>
  </si>
  <si>
    <t xml:space="preserve">C:\tmp\obfmodels\o4702.slx</t>
  </si>
  <si>
    <t xml:space="preserve">Mon Sep 09 20:47:50 2019</t>
  </si>
  <si>
    <t xml:space="preserve">C:\work\data\SLNET\SLNET_MATLABCentral\66569\MobileRover\Exercise4\roverClosed_states_hw.slx</t>
  </si>
  <si>
    <t xml:space="preserve">C:\tmp\obfmodels\o4703.slx</t>
  </si>
  <si>
    <t xml:space="preserve">Mon Sep 09 20:47:28 2019</t>
  </si>
  <si>
    <t xml:space="preserve">C:\work\data\SLNET\SLNET_MATLABCentral\66569\MobileRover\Exercise6\planPath_sim.slx</t>
  </si>
  <si>
    <t xml:space="preserve">C:\tmp\obfmodels\o4704.slx</t>
  </si>
  <si>
    <t xml:space="preserve">Tue May 01 20:36:04 2018</t>
  </si>
  <si>
    <t xml:space="preserve">C:\work\data\SLNET\SLNET_MATLABCentral\66569\MobileRover\Exercise6\roverPlanPath_Forklift_hw.slx</t>
  </si>
  <si>
    <t xml:space="preserve">C:\tmp\obfmodels\o4705.slx</t>
  </si>
  <si>
    <t xml:space="preserve">Mon Sep 09 20:48:38 2019</t>
  </si>
  <si>
    <t xml:space="preserve">C:\work\data\SLNET\SLNET_MATLABCentral\66569\MobileRover\Exercise6\roverPlanPath_hw.slx</t>
  </si>
  <si>
    <t xml:space="preserve">C:\tmp\obfmodels\o4706.slx</t>
  </si>
  <si>
    <t xml:space="preserve">Mon Sep 09 20:50:06 2019</t>
  </si>
  <si>
    <t xml:space="preserve">C:\work\data\SLNET\SLNET_MATLABCentral\66569\MobileRover\Exercise6\testForklift_hw.slx</t>
  </si>
  <si>
    <t xml:space="preserve">C:\tmp\obfmodels\o4707.slx</t>
  </si>
  <si>
    <t xml:space="preserve">Tue Jun 05 15:51:18 2018</t>
  </si>
  <si>
    <t xml:space="preserve">C:\work\data\SLNET\SLNET_MATLABCentral\66569\MobileRover\Exercise7\roverReceive_hw.slx</t>
  </si>
  <si>
    <t xml:space="preserve">C:\tmp\obfmodels\o4708.slx</t>
  </si>
  <si>
    <t xml:space="preserve">Mon Sep 09 20:51:06 2019</t>
  </si>
  <si>
    <t xml:space="preserve">C:\work\data\SLNET\SLNET_MATLABCentral\66569\Motorcycle\IMU0_start.slx</t>
  </si>
  <si>
    <t xml:space="preserve">C:\tmp\obfmodels\o4709.slx</t>
  </si>
  <si>
    <t xml:space="preserve">Wed Aug 15 21:12:28 2018</t>
  </si>
  <si>
    <t xml:space="preserve">C:\work\data\SLNET\SLNET_MATLABCentral\66569\Motorcycle\IMU1_test.slx</t>
  </si>
  <si>
    <t xml:space="preserve">C:\tmp\obfmodels\o4710.slx</t>
  </si>
  <si>
    <t xml:space="preserve">Wed Aug 15 21:28:14 2018</t>
  </si>
  <si>
    <t xml:space="preserve">C:\work\data\SLNET\SLNET_MATLABCentral\66569\Motorcycle\IMU2_subs.slx</t>
  </si>
  <si>
    <t xml:space="preserve">C:\tmp\obfmodels\o4711.slx</t>
  </si>
  <si>
    <t xml:space="preserve">Wed Aug 15 21:28:37 2018</t>
  </si>
  <si>
    <t xml:space="preserve">C:\work\data\SLNET\SLNET_MATLABCentral\66569\Motorcycle\drive0_start.slx</t>
  </si>
  <si>
    <t xml:space="preserve">C:\tmp\obfmodels\o4712.slx</t>
  </si>
  <si>
    <t xml:space="preserve">Fri Aug 17 17:29:28 2018</t>
  </si>
  <si>
    <t xml:space="preserve">C:\work\data\SLNET\SLNET_MATLABCentral\66569\Motorcycle\drive1_rWheel.slx</t>
  </si>
  <si>
    <t xml:space="preserve">C:\tmp\obfmodels\o4713.slx</t>
  </si>
  <si>
    <t xml:space="preserve">Fri Aug 17 17:33:23 2018</t>
  </si>
  <si>
    <t xml:space="preserve">C:\work\data\SLNET\SLNET_MATLABCentral\66569\Motorcycle\drive2_wifi.slx</t>
  </si>
  <si>
    <t xml:space="preserve">C:\tmp\obfmodels\o4714.slx</t>
  </si>
  <si>
    <t xml:space="preserve">Fri Aug 17 17:33:58 2018</t>
  </si>
  <si>
    <t xml:space="preserve">C:\work\data\SLNET\SLNET_MATLABCentral\66569\Motorcycle\drive3_encoder.slx</t>
  </si>
  <si>
    <t xml:space="preserve">C:\tmp\obfmodels\o4715.slx</t>
  </si>
  <si>
    <t xml:space="preserve">Fri Aug 17 19:08:54 2018</t>
  </si>
  <si>
    <t xml:space="preserve">C:\work\data\SLNET\SLNET_MATLABCentral\66569\Motorcycle\drive4_steer.slx</t>
  </si>
  <si>
    <t xml:space="preserve">C:\tmp\obfmodels\o4716.slx</t>
  </si>
  <si>
    <t xml:space="preserve">Fri Aug 17 19:10:21 2018</t>
  </si>
  <si>
    <t xml:space="preserve">C:\work\data\SLNET\SLNET_MATLABCentral\66569\Motorcycle\iWheel0_start.slx</t>
  </si>
  <si>
    <t xml:space="preserve">C:\tmp\obfmodels\o4717.slx</t>
  </si>
  <si>
    <t xml:space="preserve">Wed Aug 15 20:55:05 2018</t>
  </si>
  <si>
    <t xml:space="preserve">C:\work\data\SLNET\SLNET_MATLABCentral\66569\Motorcycle\iWheel1_test.slx</t>
  </si>
  <si>
    <t xml:space="preserve">C:\tmp\obfmodels\o4718.slx</t>
  </si>
  <si>
    <t xml:space="preserve">Wed Aug 15 20:55:17 2018</t>
  </si>
  <si>
    <t xml:space="preserve">C:\work\data\SLNET\SLNET_MATLABCentral\66569\Motorcycle\iWheel2_tach.slx</t>
  </si>
  <si>
    <t xml:space="preserve">C:\tmp\obfmodels\o4719.slx</t>
  </si>
  <si>
    <t xml:space="preserve">Thu Aug 16 20:06:21 2018</t>
  </si>
  <si>
    <t xml:space="preserve">C:\work\data\SLNET\SLNET_MATLABCentral\66569\Motorcycle\motoSys0_start.slx</t>
  </si>
  <si>
    <t xml:space="preserve">C:\tmp\obfmodels\o4720.slx</t>
  </si>
  <si>
    <t xml:space="preserve">Fri Aug 03 20:32:01 2018</t>
  </si>
  <si>
    <t xml:space="preserve">C:\work\data\SLNET\SLNET_MATLABCentral\66569\Motorcycle\motoSys1_controller.slx</t>
  </si>
  <si>
    <t xml:space="preserve">C:\tmp\obfmodels\o4721.slx</t>
  </si>
  <si>
    <t xml:space="preserve">Mon Aug 20 21:05:39 2018</t>
  </si>
  <si>
    <t xml:space="preserve">C:\work\data\SLNET\SLNET_MATLABCentral\66569\Motorcycle\motoSys1b_centrifugal.slx</t>
  </si>
  <si>
    <t xml:space="preserve">C:\tmp\obfmodels\o4722.slx</t>
  </si>
  <si>
    <t xml:space="preserve">Mon Aug 20 22:07:50 2018</t>
  </si>
  <si>
    <t xml:space="preserve">C:\work\data\SLNET\SLNET_MATLABCentral\66569\Motorcycle\motoSys2_balance.slx</t>
  </si>
  <si>
    <t xml:space="preserve">C:\tmp\obfmodels\o4723.slx</t>
  </si>
  <si>
    <t xml:space="preserve">Thu Sep 20 21:56:18 2018</t>
  </si>
  <si>
    <t xml:space="preserve">C:\work\data\SLNET\SLNET_MATLABCentral\66569\Motorcycle\motoSys2b_banked_turn.slx</t>
  </si>
  <si>
    <t xml:space="preserve">C:\tmp\obfmodels\o4724.slx</t>
  </si>
  <si>
    <t xml:space="preserve">Mon Aug 20 22:07:38 2018</t>
  </si>
  <si>
    <t xml:space="preserve">C:\work\data\SLNET\SLNET_MATLABCentral\66569\Motorcycle\motoSys3_wifi.slx</t>
  </si>
  <si>
    <t xml:space="preserve">C:\tmp\obfmodels\o4725.slx</t>
  </si>
  <si>
    <t xml:space="preserve">Mon Aug 20 20:37:58 2018</t>
  </si>
  <si>
    <t xml:space="preserve">C:\work\data\SLNET\SLNET_MATLABCentral\66569\Motorcycle\motoSys4_rWheel.slx</t>
  </si>
  <si>
    <t xml:space="preserve">C:\tmp\obfmodels\o4726.slx</t>
  </si>
  <si>
    <t xml:space="preserve">Mon Aug 20 21:04:49 2018</t>
  </si>
  <si>
    <t xml:space="preserve">C:\work\data\SLNET\SLNET_MATLABCentral\66569\Motorcycle\motoSys5_steer.slx</t>
  </si>
  <si>
    <t xml:space="preserve">C:\tmp\obfmodels\o4727.slx</t>
  </si>
  <si>
    <t xml:space="preserve">Mon Aug 20 21:06:35 2018</t>
  </si>
  <si>
    <t xml:space="preserve">C:\work\data\SLNET\SLNET_MATLABCentral\66571\triggered_pulsegen.slx</t>
  </si>
  <si>
    <t xml:space="preserve">C:\tmp\obfmodels\o4728.slx</t>
  </si>
  <si>
    <t xml:space="preserve">Wed Mar 21 04:58:52 2018</t>
  </si>
  <si>
    <t xml:space="preserve">C:\work\data\SLNET\SLNET_MATLABCentral\66581\PMSM_2013b.slx</t>
  </si>
  <si>
    <t xml:space="preserve">C:\tmp\obfmodels\o4729.slx</t>
  </si>
  <si>
    <t xml:space="preserve">Thu Mar 22 06:18:33 2018</t>
  </si>
  <si>
    <t xml:space="preserve">C:\work\data\SLNET\SLNET_MATLABCentral\66581\PMSM_2014b.slx</t>
  </si>
  <si>
    <t xml:space="preserve">C:\tmp\obfmodels\o4730.slx</t>
  </si>
  <si>
    <t xml:space="preserve">Thu Mar 22 06:18:09 2018</t>
  </si>
  <si>
    <t xml:space="preserve">C:\work\data\SLNET\SLNET_MATLABCentral\66581\PMSM_2015b.slx</t>
  </si>
  <si>
    <t xml:space="preserve">C:\tmp\obfmodels\o4731.slx</t>
  </si>
  <si>
    <t xml:space="preserve">Thu Mar 22 06:14:50 2018</t>
  </si>
  <si>
    <t xml:space="preserve">C:\work\data\SLNET\SLNET_MATLABCentral\66581\PMSM_2016b.slx</t>
  </si>
  <si>
    <t xml:space="preserve">C:\tmp\obfmodels\o4732.slx</t>
  </si>
  <si>
    <t xml:space="preserve">Thu Mar 22 06:14:11 2018</t>
  </si>
  <si>
    <t xml:space="preserve">C:\work\data\SLNET\SLNET_MATLABCentral\66598\Single_PH_Half_Wave_Controlled_Rectification_RL_FLYWHEEL.slx</t>
  </si>
  <si>
    <t xml:space="preserve">C:\tmp\obfmodels\o4733.slx</t>
  </si>
  <si>
    <t xml:space="preserve">Fri Mar 23 13:36:00 2018</t>
  </si>
  <si>
    <t xml:space="preserve">C:\work\data\SLNET\SLNET_MATLABCentral\66600\PV_Inverter.slx</t>
  </si>
  <si>
    <t xml:space="preserve">C:\tmp\obfmodels\o4734.slx</t>
  </si>
  <si>
    <t xml:space="preserve">Fri Mar 23 14:38:48 2018</t>
  </si>
  <si>
    <t xml:space="preserve">C:\work\data\SLNET\SLNET_MATLABCentral\66644\Single_PH_Full_Controlled_Bridge_Rectifier.slx</t>
  </si>
  <si>
    <t xml:space="preserve">C:\tmp\obfmodels\o4735.slx</t>
  </si>
  <si>
    <t xml:space="preserve">Mon Mar 26 11:05:32 2018</t>
  </si>
  <si>
    <t xml:space="preserve">C:\work\data\SLNET\SLNET_MATLABCentral\66820\ArduinoReadPullUp\ArduinoCustomLibrary.slx</t>
  </si>
  <si>
    <t xml:space="preserve">C:\tmp\obfmodels\o4736.slx</t>
  </si>
  <si>
    <t xml:space="preserve">Sun Apr 08 16:08:07 2018</t>
  </si>
  <si>
    <t xml:space="preserve">C:\work\data\SLNET\SLNET_MATLABCentral\66820\ArduinoReadPullUp\ReadInputPullUp.slx</t>
  </si>
  <si>
    <t xml:space="preserve">C:\tmp\obfmodels\o4737.slx</t>
  </si>
  <si>
    <t xml:space="preserve">Sun Apr 08 17:25:39 2018</t>
  </si>
  <si>
    <t xml:space="preserve">C:\work\data\SLNET\SLNET_MATLABCentral\66820\__MACOSX\ArduinoReadPullUp\._ReadInputPullUp.slx</t>
  </si>
  <si>
    <t xml:space="preserve">C:\work\data\SLNET\SLNET_MATLABCentral\66825\LAB5_v2.slx</t>
  </si>
  <si>
    <t xml:space="preserve">C:\tmp\obfmodels\o4739.slx</t>
  </si>
  <si>
    <t xml:space="preserve">Mon Apr 09 01:27:10 2018</t>
  </si>
  <si>
    <t xml:space="preserve">C:\work\data\SLNET\SLNET_MATLABCentral\66828\pratica7_v3.slx</t>
  </si>
  <si>
    <t xml:space="preserve">C:\tmp\obfmodels\o4740.slx</t>
  </si>
  <si>
    <t xml:space="preserve">Sat Jan 27 06:23:45 2018</t>
  </si>
  <si>
    <t xml:space="preserve">C:\work\data\SLNET\SLNET_MATLABCentral\66829\lab8.slx</t>
  </si>
  <si>
    <t xml:space="preserve">C:\tmp\obfmodels\o4741.slx</t>
  </si>
  <si>
    <t xml:space="preserve">Mon Apr 09 02:47:19 2018</t>
  </si>
  <si>
    <t xml:space="preserve">C:\work\data\SLNET\SLNET_MATLABCentral\66830\lab9.slx</t>
  </si>
  <si>
    <t xml:space="preserve">C:\tmp\obfmodels\o4742.slx</t>
  </si>
  <si>
    <t xml:space="preserve">Fri Feb 09 01:08:53 2018</t>
  </si>
  <si>
    <t xml:space="preserve">C:\work\data\SLNET\SLNET_MATLABCentral\66832\lab10_rotorBloqueado.slx</t>
  </si>
  <si>
    <t xml:space="preserve">C:\tmp\obfmodels\o4743.slx</t>
  </si>
  <si>
    <t xml:space="preserve">Fri Feb 16 06:29:42 2018</t>
  </si>
  <si>
    <t xml:space="preserve">C:\work\data\SLNET\SLNET_MATLABCentral\66833\lab10_vazio.slx</t>
  </si>
  <si>
    <t xml:space="preserve">C:\tmp\obfmodels\o4744.slx</t>
  </si>
  <si>
    <t xml:space="preserve">Fri Feb 16 08:09:46 2018</t>
  </si>
  <si>
    <t xml:space="preserve">C:\work\data\SLNET\SLNET_MATLABCentral\66834\lab10_testeDC.slx</t>
  </si>
  <si>
    <t xml:space="preserve">C:\tmp\obfmodels\o4745.slx</t>
  </si>
  <si>
    <t xml:space="preserve">Fri Feb 16 07:42:02 2018</t>
  </si>
  <si>
    <t xml:space="preserve">C:\work\data\SLNET\SLNET_MATLABCentral\66847\delta_mod.slx</t>
  </si>
  <si>
    <t xml:space="preserve">C:\tmp\obfmodels\o4746.slx</t>
  </si>
  <si>
    <t xml:space="preserve">Mon Apr 09 14:22:21 2018</t>
  </si>
  <si>
    <t xml:space="preserve">C:\work\data\SLNET\SLNET_MATLABCentral\66890\DataTypeMapping_Analysis\Sample model\DataTypeMapping.slx</t>
  </si>
  <si>
    <t xml:space="preserve">C:\tmp\obfmodels\o4747.slx</t>
  </si>
  <si>
    <t xml:space="preserve">Fri Mar 09 15:15:26 2018</t>
  </si>
  <si>
    <t xml:space="preserve">C:\work\data\SLNET\SLNET_MATLABCentral\66931\am_dsbsc.slx</t>
  </si>
  <si>
    <t xml:space="preserve">C:\tmp\obfmodels\o4748.slx</t>
  </si>
  <si>
    <t xml:space="preserve">Sun Apr 15 20:45:32 2018</t>
  </si>
  <si>
    <t xml:space="preserve">C:\work\data\SLNET\SLNET_MATLABCentral\66991\IEEE_European_LV_Test_Feeder_SHARE_041818\Build_Files\YconstPQ.slx</t>
  </si>
  <si>
    <t xml:space="preserve">C:\tmp\obfmodels\o4749.slx</t>
  </si>
  <si>
    <t xml:space="preserve">Wed Apr 18 21:50:33 2018</t>
  </si>
  <si>
    <t xml:space="preserve">C:\work\data\SLNET\SLNET_MATLABCentral\66991\IEEE_European_LV_Test_Feeder_SHARE_041818\Build_Files\blank_canvas_mux_50Hz.slx</t>
  </si>
  <si>
    <t xml:space="preserve">C:\tmp\obfmodels\o4750.slx</t>
  </si>
  <si>
    <t xml:space="preserve">Wed Apr 18 21:41:23 2018</t>
  </si>
  <si>
    <t xml:space="preserve">C:\work\data\SLNET\SLNET_MATLABCentral\66991\IEEE_European_LV_Test_Feeder_SHARE_041818\Build_Files\blank_canvas_mux_MR_50Hz.slx</t>
  </si>
  <si>
    <t xml:space="preserve">C:\tmp\obfmodels\o4751.slx</t>
  </si>
  <si>
    <t xml:space="preserve">Wed Apr 18 21:41:48 2018</t>
  </si>
  <si>
    <t xml:space="preserve">C:\work\data\SLNET\SLNET_MATLABCentral\66991\IEEE_European_LV_Test_Feeder_SHARE_041818\Build_Files\buses.slx</t>
  </si>
  <si>
    <t xml:space="preserve">C:\tmp\obfmodels\o4752.slx</t>
  </si>
  <si>
    <t xml:space="preserve">Wed Apr 18 21:43:11 2018</t>
  </si>
  <si>
    <t xml:space="preserve">C:\work\data\SLNET\SLNET_MATLABCentral\66991\IEEE_European_LV_Test_Feeder_SHARE_041818\Build_Files\connectMR_3ph.slx</t>
  </si>
  <si>
    <t xml:space="preserve">C:\tmp\obfmodels\o4753.slx</t>
  </si>
  <si>
    <t xml:space="preserve">Wed Apr 18 21:43:49 2018</t>
  </si>
  <si>
    <t xml:space="preserve">C:\work\data\SLNET\SLNET_MATLABCentral\66991\IEEE_European_LV_Test_Feeder_SHARE_041818\Build_Files\line_choices_European.slx</t>
  </si>
  <si>
    <t xml:space="preserve">C:\tmp\obfmodels\o4754.slx</t>
  </si>
  <si>
    <t xml:space="preserve">Wed Apr 18 21:47:00 2018</t>
  </si>
  <si>
    <t xml:space="preserve">C:\work\data\SLNET\SLNET_MATLABCentral\66991\IEEE_European_LV_Test_Feeder_SHARE_041818\Build_Files\mag_ang_lib.slx</t>
  </si>
  <si>
    <t xml:space="preserve">C:\tmp\obfmodels\o4755.slx</t>
  </si>
  <si>
    <t xml:space="preserve">Wed Apr 18 21:47:59 2018</t>
  </si>
  <si>
    <t xml:space="preserve">C:\work\data\SLNET\SLNET_MATLABCentral\66991\IEEE_European_LV_Test_Feeder_SHARE_041818\Build_Files\source.slx</t>
  </si>
  <si>
    <t xml:space="preserve">C:\tmp\obfmodels\o4756.slx</t>
  </si>
  <si>
    <t xml:space="preserve">Wed Apr 18 21:49:17 2018</t>
  </si>
  <si>
    <t xml:space="preserve">C:\work\data\SLNET\SLNET_MATLABCentral\66991\IEEE_European_LV_Test_Feeder_SHARE_041818\Four_Segment\four_segment_IEEE_European_LV.slx</t>
  </si>
  <si>
    <t xml:space="preserve">C:\tmp\obfmodels\o4757.slx</t>
  </si>
  <si>
    <t xml:space="preserve">Wed Apr 18 21:52:05 2018</t>
  </si>
  <si>
    <t xml:space="preserve">C:\work\data\SLNET\SLNET_MATLABCentral\66991\IEEE_European_LV_Test_Feeder_SHARE_041818\One_Segment\IEEE_MR.slx</t>
  </si>
  <si>
    <t xml:space="preserve">C:\tmp\obfmodels\o4758.slx</t>
  </si>
  <si>
    <t xml:space="preserve">Wed Apr 18 21:54:46 2018</t>
  </si>
  <si>
    <t xml:space="preserve">C:\work\data\SLNET\SLNET_MATLABCentral\66999\am190418.slx</t>
  </si>
  <si>
    <t xml:space="preserve">C:\tmp\obfmodels\o4759.slx</t>
  </si>
  <si>
    <t xml:space="preserve">Thu Apr 19 17:43:50 2018</t>
  </si>
  <si>
    <t xml:space="preserve">C:\work\data\SLNET\SLNET_MATLABCentral\67012\Incremental_conductance.slx</t>
  </si>
  <si>
    <t xml:space="preserve">C:\tmp\obfmodels\o4760.slx</t>
  </si>
  <si>
    <t xml:space="preserve">Thu Mar 08 08:14:29 2018</t>
  </si>
  <si>
    <t xml:space="preserve">C:\work\data\SLNET\SLNET_MATLABCentral\67034\simple_2D_steering_animation_v3\vehicle_animation_sim_multi.slx</t>
  </si>
  <si>
    <t xml:space="preserve">C:\tmp\obfmodels\o4761.slx</t>
  </si>
  <si>
    <t xml:space="preserve">Mon Apr 23 02:36:32 2018</t>
  </si>
  <si>
    <t xml:space="preserve">C:\work\data\SLNET\SLNET_MATLABCentral\67060\Simple_Microgrid\exampleMicrogridLibrary.slx</t>
  </si>
  <si>
    <t xml:space="preserve">C:\tmp\obfmodels\o4762.slx</t>
  </si>
  <si>
    <t xml:space="preserve">Wed Jan 03 18:02:26 2018</t>
  </si>
  <si>
    <t xml:space="preserve">C:\work\data\SLNET\SLNET_MATLABCentral\67060\Simple_Microgrid\simpleMicrogrid.slx</t>
  </si>
  <si>
    <t xml:space="preserve">C:\tmp\obfmodels\o4763.slx</t>
  </si>
  <si>
    <t xml:space="preserve">Wed Jan 03 16:57:26 2018</t>
  </si>
  <si>
    <t xml:space="preserve">C:\work\data\SLNET\SLNET_MATLABCentral\67060\Simple_Microgrid\simpleMicrogrid_PhasorEMT.slx</t>
  </si>
  <si>
    <t xml:space="preserve">C:\tmp\obfmodels\o4764.slx</t>
  </si>
  <si>
    <t xml:space="preserve">Wed Jan 03 17:13:39 2018</t>
  </si>
  <si>
    <t xml:space="preserve">C:\work\data\SLNET\SLNET_MATLABCentral\67060\Simple_Microgrid\simpleMicrogrid_RealTime.slx</t>
  </si>
  <si>
    <t xml:space="preserve">C:\tmp\obfmodels\o4765.slx</t>
  </si>
  <si>
    <t xml:space="preserve">Wed Jan 03 17:15:05 2018</t>
  </si>
  <si>
    <t xml:space="preserve">C:\work\data\SLNET\SLNET_MATLABCentral\67060\Simple_Microgrid\simpleMicrogrid_loadflow.slx</t>
  </si>
  <si>
    <t xml:space="preserve">C:\tmp\obfmodels\o4766.slx</t>
  </si>
  <si>
    <t xml:space="preserve">C:\work\data\SLNET\SLNET_MATLABCentral\67109\SinglePhaseCycloConverter.slx</t>
  </si>
  <si>
    <t xml:space="preserve">C:\tmp\obfmodels\o4767.slx</t>
  </si>
  <si>
    <t xml:space="preserve">Sat Apr 28 10:00:38 2018</t>
  </si>
  <si>
    <t xml:space="preserve">C:\work\data\SLNET\SLNET_MATLABCentral\67141\Boost_2.slx</t>
  </si>
  <si>
    <t xml:space="preserve">C:\tmp\obfmodels\o4768.slx</t>
  </si>
  <si>
    <t xml:space="preserve">Sat Jan 27 07:12:35 2018</t>
  </si>
  <si>
    <t xml:space="preserve">C:\work\data\SLNET\SLNET_MATLABCentral\67163\commonLibrary.slx</t>
  </si>
  <si>
    <t xml:space="preserve">C:\tmp\obfmodels\o4769.slx</t>
  </si>
  <si>
    <t xml:space="preserve">Sun Apr 29 09:14:51 2018</t>
  </si>
  <si>
    <t xml:space="preserve">C:\work\data\SLNET\SLNET_MATLABCentral\67163\withPersistentLoading.slx</t>
  </si>
  <si>
    <t xml:space="preserve">C:\tmp\obfmodels\o4770.slx</t>
  </si>
  <si>
    <t xml:space="preserve">Sun Apr 29 21:11:23 2018</t>
  </si>
  <si>
    <t xml:space="preserve">C:\work\data\SLNET\SLNET_MATLABCentral\67163\withoutPersistentLoading.slx</t>
  </si>
  <si>
    <t xml:space="preserve">C:\tmp\obfmodels\o4771.slx</t>
  </si>
  <si>
    <t xml:space="preserve">Sun Apr 29 21:11:08 2018</t>
  </si>
  <si>
    <t xml:space="preserve">C:\work\data\SLNET\SLNET_MATLABCentral\67169\DWA_ISIDEC_OFFLINE.slx</t>
  </si>
  <si>
    <t xml:space="preserve">C:\tmp\obfmodels\o4772.slx</t>
  </si>
  <si>
    <t xml:space="preserve">Thu Nov 22 13:28:35 2018</t>
  </si>
  <si>
    <t xml:space="preserve">C:\work\data\SLNET\SLNET_MATLABCentral\67169\DWA_ISILUT.slx</t>
  </si>
  <si>
    <t xml:space="preserve">C:\tmp\obfmodels\o4773.slx</t>
  </si>
  <si>
    <t xml:space="preserve">Fri Jan 18 08:15:56 2019</t>
  </si>
  <si>
    <t xml:space="preserve">C:\work\data\SLNET\SLNET_MATLABCentral\67169\DWA_ISILUT_ada1.slx</t>
  </si>
  <si>
    <t xml:space="preserve">C:\tmp\obfmodels\o4774.slx</t>
  </si>
  <si>
    <t xml:space="preserve">Fri Jan 18 08:25:35 2019</t>
  </si>
  <si>
    <t xml:space="preserve">C:\work\data\SLNET\SLNET_MATLABCentral\67169\DWA_ISILUT_adaM.slx</t>
  </si>
  <si>
    <t xml:space="preserve">C:\tmp\obfmodels\o4775.slx</t>
  </si>
  <si>
    <t xml:space="preserve">Fri Jan 18 08:25:29 2019</t>
  </si>
  <si>
    <t xml:space="preserve">C:\work\data\SLNET\SLNET_MATLABCentral\67212\Flat_Top_sampling_PAM_Modulator.slx</t>
  </si>
  <si>
    <t xml:space="preserve">C:\tmp\obfmodels\o4776.slx</t>
  </si>
  <si>
    <t xml:space="preserve">Fri May 04 09:59:38 2018</t>
  </si>
  <si>
    <t xml:space="preserve">C:\work\data\SLNET\SLNET_MATLABCentral\67214\Induction Motor dq model\modeling.slx</t>
  </si>
  <si>
    <t xml:space="preserve">C:\tmp\obfmodels\o4777.slx</t>
  </si>
  <si>
    <t xml:space="preserve">Thu May 03 14:03:41 2018</t>
  </si>
  <si>
    <t xml:space="preserve">C:\work\data\SLNET\SLNET_MATLABCentral\67231\dissertation_6_3_18.slx</t>
  </si>
  <si>
    <t xml:space="preserve">C:\tmp\obfmodels\o4778.slx</t>
  </si>
  <si>
    <t xml:space="preserve">Sun Mar 11 07:54:45 2018</t>
  </si>
  <si>
    <t xml:space="preserve">C:\work\data\SLNET\SLNET_MATLABCentral\67268\LQR.slx</t>
  </si>
  <si>
    <t xml:space="preserve">C:\tmp\obfmodels\o4779.slx</t>
  </si>
  <si>
    <t xml:space="preserve">Wed May 09 11:01:47 2018</t>
  </si>
  <si>
    <t xml:space="preserve">C:\work\data\SLNET\SLNET_MATLABCentral\67312\Galaxy Simulation\galaxy_simulation.slx</t>
  </si>
  <si>
    <t xml:space="preserve">C:\tmp\obfmodels\o4780.slx</t>
  </si>
  <si>
    <t xml:space="preserve">Fri Mar 23 15:30:23 2018</t>
  </si>
  <si>
    <t xml:space="preserve">C:\work\data\SLNET\SLNET_MATLABCentral\67324\boostanalog4.slx</t>
  </si>
  <si>
    <t xml:space="preserve">C:\tmp\obfmodels\o4781.slx</t>
  </si>
  <si>
    <t xml:space="preserve">Sun May 13 05:23:06 2018</t>
  </si>
  <si>
    <t xml:space="preserve">C:\work\data\SLNET\SLNET_MATLABCentral\67325\GUI_PIR_matlab_central\pir_circuit.slx</t>
  </si>
  <si>
    <t xml:space="preserve">C:\tmp\obfmodels\o4782.slx</t>
  </si>
  <si>
    <t xml:space="preserve">Wed Mar 22 18:38:23 2017</t>
  </si>
  <si>
    <t xml:space="preserve">C:\work\data\SLNET\SLNET_MATLABCentral\67374\Chapter_3\Section_4\Mechanical_Mass_Spring_Continuous_Time.slx</t>
  </si>
  <si>
    <t xml:space="preserve">C:\tmp\obfmodels\o4783.slx</t>
  </si>
  <si>
    <t xml:space="preserve">Sat May 27 16:31:56 2017</t>
  </si>
  <si>
    <t xml:space="preserve">C:\work\data\SLNET\SLNET_MATLABCentral\67374\Chapter_3\Section_5\Mechanical_Mass_Spring_Continuous_Time.slx</t>
  </si>
  <si>
    <t xml:space="preserve">C:\tmp\obfmodels\o4784.slx</t>
  </si>
  <si>
    <t xml:space="preserve">C:\work\data\SLNET\SLNET_MATLABCentral\67374\Chapter_3\Section_7\Mass_Spring_MPC.slx</t>
  </si>
  <si>
    <t xml:space="preserve">C:\tmp\obfmodels\o4785.slx</t>
  </si>
  <si>
    <t xml:space="preserve">Mon Oct 16 05:11:11 2017</t>
  </si>
  <si>
    <t xml:space="preserve">C:\work\data\SLNET\SLNET_MATLABCentral\67374\Chapter_3\Section_8\Mass_Spring_MPC.slx</t>
  </si>
  <si>
    <t xml:space="preserve">C:\tmp\obfmodels\o4786.slx</t>
  </si>
  <si>
    <t xml:space="preserve">Mon Oct 16 05:35:54 2017</t>
  </si>
  <si>
    <t xml:space="preserve">C:\work\data\SLNET\SLNET_MATLABCentral\67400\Chapter_8\Section_3\DOE_PV_Module.slx</t>
  </si>
  <si>
    <t xml:space="preserve">C:\tmp\obfmodels\o4787.slx</t>
  </si>
  <si>
    <t xml:space="preserve">Tue Oct 03 18:35:53 2017</t>
  </si>
  <si>
    <t xml:space="preserve">ode2</t>
  </si>
  <si>
    <t xml:space="preserve">C:\work\data\SLNET\SLNET_MATLABCentral\67400\Chapter_8\Section_4\Chapter_8_Section_4_Model.slx</t>
  </si>
  <si>
    <t xml:space="preserve">C:\tmp\obfmodels\o4788.slx</t>
  </si>
  <si>
    <t xml:space="preserve">Wed Jan 17 04:59:11 2018</t>
  </si>
  <si>
    <t xml:space="preserve">C:\work\data\SLNET\SLNET_MATLABCentral\67400\Chapter_8\Section_4\System_ID_PV.slx</t>
  </si>
  <si>
    <t xml:space="preserve">C:\tmp\obfmodels\o4789.slx</t>
  </si>
  <si>
    <t xml:space="preserve">Mon Sep 25 05:47:47 2017</t>
  </si>
  <si>
    <t xml:space="preserve">C:\work\data\SLNET\SLNET_MATLABCentral\67400\Chapter_8\Section_7\Chapter_8_Section_7_Model.slx</t>
  </si>
  <si>
    <t xml:space="preserve">C:\tmp\obfmodels\o4790.slx</t>
  </si>
  <si>
    <t xml:space="preserve">Sun Sep 24 15:20:34 2017</t>
  </si>
  <si>
    <t xml:space="preserve">C:\work\data\SLNET\SLNET_MATLABCentral\67400\Chapter_8\Section_7\Chapter_8_Section_7_Model_and_Controller.slx</t>
  </si>
  <si>
    <t xml:space="preserve">C:\tmp\obfmodels\o4791.slx</t>
  </si>
  <si>
    <t xml:space="preserve">Sat Jan 20 05:51:22 2018</t>
  </si>
  <si>
    <t xml:space="preserve">C:\work\data\SLNET\SLNET_MATLABCentral\67401\Chapter_9\Section_10\Chapter_9_Section_10_Model_1.slx</t>
  </si>
  <si>
    <t xml:space="preserve">C:\tmp\obfmodels\o4792.slx</t>
  </si>
  <si>
    <t xml:space="preserve">Wed Oct 25 05:03:30 2017</t>
  </si>
  <si>
    <t xml:space="preserve">C:\work\data\SLNET\SLNET_MATLABCentral\67401\Chapter_9\Section_10\Chapter_9_Section_10_Model_2.slx</t>
  </si>
  <si>
    <t xml:space="preserve">C:\tmp\obfmodels\o4793.slx</t>
  </si>
  <si>
    <t xml:space="preserve">Sat Oct 21 05:01:06 2017</t>
  </si>
  <si>
    <t xml:space="preserve">C:\work\data\SLNET\SLNET_MATLABCentral\67401\Chapter_9\Section_6\Chapter_9_Section_6_Model.slx</t>
  </si>
  <si>
    <t xml:space="preserve">C:\tmp\obfmodels\o4794.slx</t>
  </si>
  <si>
    <t xml:space="preserve">Sun Oct 15 18:20:43 2017</t>
  </si>
  <si>
    <t xml:space="preserve">C:\work\data\SLNET\SLNET_MATLABCentral\67401\Chapter_9\Section_6\arduino_encoder_lib.slx</t>
  </si>
  <si>
    <t xml:space="preserve">C:\tmp\obfmodels\o4795.slx</t>
  </si>
  <si>
    <t xml:space="preserve">Sun Oct 08 21:01:06 2017</t>
  </si>
  <si>
    <t xml:space="preserve">C:\work\data\SLNET\SLNET_MATLABCentral\67498\DTC_SV_R2013a.slx</t>
  </si>
  <si>
    <t xml:space="preserve">C:\tmp\obfmodels\o4796.slx</t>
  </si>
  <si>
    <t xml:space="preserve">Tue Dec 04 07:27:14 2018</t>
  </si>
  <si>
    <t xml:space="preserve">C:\work\data\SLNET\SLNET_MATLABCentral\67520\soft_real_time_block\soft_real_time_block.slx</t>
  </si>
  <si>
    <t xml:space="preserve">C:\tmp\obfmodels\o4797.slx</t>
  </si>
  <si>
    <t xml:space="preserve">Mon May 28 23:20:39 2018</t>
  </si>
  <si>
    <t xml:space="preserve">C:\work\data\SLNET\SLNET_MATLABCentral\67523\PIUsingCodewithWindUp.slx</t>
  </si>
  <si>
    <t xml:space="preserve">C:\tmp\obfmodels\o4798.slx</t>
  </si>
  <si>
    <t xml:space="preserve">Tue May 29 09:51:01 2018</t>
  </si>
  <si>
    <t xml:space="preserve">C:\work\data\SLNET\SLNET_MATLABCentral\67586\basicbangbang.slx</t>
  </si>
  <si>
    <t xml:space="preserve">C:\tmp\obfmodels\o4799.slx</t>
  </si>
  <si>
    <t xml:space="preserve">Sat Jun 02 06:54:39 2018</t>
  </si>
  <si>
    <t xml:space="preserve">C:\work\data\SLNET\SLNET_MATLABCentral\67647\halfbridge_example.slx</t>
  </si>
  <si>
    <t xml:space="preserve">C:\tmp\obfmodels\o4800.slx</t>
  </si>
  <si>
    <t xml:space="preserve">Sat Nov 04 06:19:23 2017</t>
  </si>
  <si>
    <t xml:space="preserve">C:\work\data\SLNET\SLNET_MATLABCentral\67687\three_phase_rectifiers.slx</t>
  </si>
  <si>
    <t xml:space="preserve">C:\tmp\obfmodels\o4801.slx</t>
  </si>
  <si>
    <t xml:space="preserve">Thu Apr 26 18:04:13 2018</t>
  </si>
  <si>
    <t xml:space="preserve">C:\work\data\SLNET\SLNET_MATLABCentral\67690\Thirtybussys.slx</t>
  </si>
  <si>
    <t xml:space="preserve">C:\tmp\obfmodels\o4802.slx</t>
  </si>
  <si>
    <t xml:space="preserve">Mon Jun 11 01:42:14 2018</t>
  </si>
  <si>
    <t xml:space="preserve">C:\work\data\SLNET\SLNET_MATLABCentral\67712\timer_subsystem.slx</t>
  </si>
  <si>
    <t xml:space="preserve">C:\tmp\obfmodels\o4803.slx</t>
  </si>
  <si>
    <t xml:space="preserve">Wed Jun 13 04:59:17 2018</t>
  </si>
  <si>
    <t xml:space="preserve">C:\work\data\SLNET\SLNET_MATLABCentral\67717\pvarray.slx</t>
  </si>
  <si>
    <t xml:space="preserve">C:\tmp\obfmodels\o4804.slx</t>
  </si>
  <si>
    <t xml:space="preserve">Fri Jun 01 08:25:31 2018</t>
  </si>
  <si>
    <t xml:space="preserve">C:\work\data\SLNET\SLNET_MATLABCentral\67718\speed_and_pitch_control_of_WT.slx</t>
  </si>
  <si>
    <t xml:space="preserve">C:\tmp\obfmodels\o4805.slx</t>
  </si>
  <si>
    <t xml:space="preserve">Wed Jun 13 17:38:30 2018</t>
  </si>
  <si>
    <t xml:space="preserve">C:\work\data\SLNET\SLNET_MATLABCentral\67743\PSO_final.slx</t>
  </si>
  <si>
    <t xml:space="preserve">C:\tmp\obfmodels\o4806.slx</t>
  </si>
  <si>
    <t xml:space="preserve">Sat Jun 16 06:15:01 2018</t>
  </si>
  <si>
    <t xml:space="preserve">C:\work\data\SLNET\SLNET_MATLABCentral\67744\CUCKOO_final.slx</t>
  </si>
  <si>
    <t xml:space="preserve">C:\tmp\obfmodels\o4807.slx</t>
  </si>
  <si>
    <t xml:space="preserve">Sat Jun 16 06:17:00 2018</t>
  </si>
  <si>
    <t xml:space="preserve">C:\work\data\SLNET\SLNET_MATLABCentral\67826\Chapter_4\Section_3\Chapter_4_Section_3_Model.slx</t>
  </si>
  <si>
    <t xml:space="preserve">C:\tmp\obfmodels\o4808.slx</t>
  </si>
  <si>
    <t xml:space="preserve">Tue Nov 21 05:19:41 2017</t>
  </si>
  <si>
    <t xml:space="preserve">C:\work\data\SLNET\SLNET_MATLABCentral\67826\Chapter_4\Section_4\Chapter_4_Section_4_Model.slx</t>
  </si>
  <si>
    <t xml:space="preserve">C:\tmp\obfmodels\o4809.slx</t>
  </si>
  <si>
    <t xml:space="preserve">Fri Apr 28 05:43:48 2017</t>
  </si>
  <si>
    <t xml:space="preserve">C:\work\data\SLNET\SLNET_MATLABCentral\67827\Chapter_5\Section_3\Chapter_5_Model_and_Reference.slx</t>
  </si>
  <si>
    <t xml:space="preserve">C:\tmp\obfmodels\o4810.slx</t>
  </si>
  <si>
    <t xml:space="preserve">Sun Oct 21 14:57:28 2018</t>
  </si>
  <si>
    <t xml:space="preserve">C:\work\data\SLNET\SLNET_MATLABCentral\67827\Chapter_5\Section_7\Chapter_5_Model_and_Reference.slx</t>
  </si>
  <si>
    <t xml:space="preserve">C:\tmp\obfmodels\o4811.slx</t>
  </si>
  <si>
    <t xml:space="preserve">Tue Nov 21 05:27:43 2017</t>
  </si>
  <si>
    <t xml:space="preserve">C:\work\data\SLNET\SLNET_MATLABCentral\67827\Chapter_5\Section_7\Chapter_5_Section_7_Model_and_Controller.slx</t>
  </si>
  <si>
    <t xml:space="preserve">C:\tmp\obfmodels\o4812.slx</t>
  </si>
  <si>
    <t xml:space="preserve">Sun May 14 19:38:22 2017</t>
  </si>
  <si>
    <t xml:space="preserve">C:\work\data\SLNET\SLNET_MATLABCentral\67827\Chapter_5\Section_8\Chapter_5_Section_8_Model_and_Controller.slx</t>
  </si>
  <si>
    <t xml:space="preserve">C:\tmp\obfmodels\o4813.slx</t>
  </si>
  <si>
    <t xml:space="preserve">Tue Nov 21 05:28:19 2017</t>
  </si>
  <si>
    <t xml:space="preserve">C:\work\data\SLNET\SLNET_MATLABCentral\67839\DemoFiles\d5_Scenario\scenarioAutoStop_ENCAP.slx</t>
  </si>
  <si>
    <t xml:space="preserve">C:\tmp\obfmodels\o4814.slx</t>
  </si>
  <si>
    <t xml:space="preserve">Tue Jun 26 05:33:48 2018</t>
  </si>
  <si>
    <t xml:space="preserve">C:\work\data\SLNET\SLNET_MATLABCentral\67852\Chapter_6\Section_3\Chapter_6_Speed_Rudder_Angle_Sweep.slx</t>
  </si>
  <si>
    <t xml:space="preserve">C:\tmp\obfmodels\o4815.slx</t>
  </si>
  <si>
    <t xml:space="preserve">Sun Oct 15 18:40:46 2017</t>
  </si>
  <si>
    <t xml:space="preserve">C:\work\data\SLNET\SLNET_MATLABCentral\67852\Chapter_6\Section_5\Chapter_6_Section_5_Model.slx</t>
  </si>
  <si>
    <t xml:space="preserve">C:\tmp\obfmodels\o4816.slx</t>
  </si>
  <si>
    <t xml:space="preserve">Sun Oct 15 18:41:19 2017</t>
  </si>
  <si>
    <t xml:space="preserve">C:\work\data\SLNET\SLNET_MATLABCentral\67852\Chapter_6\Section_7\Chapter_6_Section_7_Model.slx</t>
  </si>
  <si>
    <t xml:space="preserve">C:\tmp\obfmodels\o4817.slx</t>
  </si>
  <si>
    <t xml:space="preserve">Sun Oct 15 18:41:42 2017</t>
  </si>
  <si>
    <t xml:space="preserve">C:\work\data\SLNET\SLNET_MATLABCentral\67852\Chapter_6\Section_8\Chapter_6_Section_7_Model.slx</t>
  </si>
  <si>
    <t xml:space="preserve">C:\tmp\obfmodels\o4818.slx</t>
  </si>
  <si>
    <t xml:space="preserve">Sun Oct 15 18:42:29 2017</t>
  </si>
  <si>
    <t xml:space="preserve">C:\work\data\SLNET\SLNET_MATLABCentral\67852\Chapter_6\Section_8\Chapter_6_Section_8_Model.slx</t>
  </si>
  <si>
    <t xml:space="preserve">C:\tmp\obfmodels\o4819.slx</t>
  </si>
  <si>
    <t xml:space="preserve">Sun Oct 15 18:42:09 2017</t>
  </si>
  <si>
    <t xml:space="preserve">C:\work\data\SLNET\SLNET_MATLABCentral\67852\Chapter_6\Section_9\Chapter_6_Section_8_Model.slx</t>
  </si>
  <si>
    <t xml:space="preserve">C:\tmp\obfmodels\o4820.slx</t>
  </si>
  <si>
    <t xml:space="preserve">Sun Oct 15 18:43:31 2017</t>
  </si>
  <si>
    <t xml:space="preserve">C:\work\data\SLNET\SLNET_MATLABCentral\67852\Chapter_6\Section_9\Chapter_6_Section_9_Model.slx</t>
  </si>
  <si>
    <t xml:space="preserve">C:\tmp\obfmodels\o4821.slx</t>
  </si>
  <si>
    <t xml:space="preserve">C:\work\data\SLNET\SLNET_MATLABCentral\67852\Chapter_6\Section_9\Chapter_6_Section_9_Solution.slx</t>
  </si>
  <si>
    <t xml:space="preserve">C:\tmp\obfmodels\o4822.slx</t>
  </si>
  <si>
    <t xml:space="preserve">Sun Oct 15 18:43:07 2017</t>
  </si>
  <si>
    <t xml:space="preserve">C:\work\data\SLNET\SLNET_MATLABCentral\67863\switchedcapacitorREU.slx</t>
  </si>
  <si>
    <t xml:space="preserve">C:\tmp\obfmodels\o4823.slx</t>
  </si>
  <si>
    <t xml:space="preserve">Thu Jun 28 06:05:02 2018</t>
  </si>
  <si>
    <t xml:space="preserve">C:\work\data\SLNET\SLNET_MATLABCentral\67871\Chapter_7\Section_4\Chapter_6_Multiple_MPC_Final.slx</t>
  </si>
  <si>
    <t xml:space="preserve">C:\tmp\obfmodels\o4824.slx</t>
  </si>
  <si>
    <t xml:space="preserve">Tue May 30 06:25:13 2017</t>
  </si>
  <si>
    <t xml:space="preserve">C:\work\data\SLNET\SLNET_MATLABCentral\67871\Chapter_7\Section_5\Chapter_6_Multiple_MPC_Final.slx</t>
  </si>
  <si>
    <t xml:space="preserve">C:\tmp\obfmodels\o4825.slx</t>
  </si>
  <si>
    <t xml:space="preserve">C:\work\data\SLNET\SLNET_MATLABCentral\67871\Chapter_7\Section_6\Chapter_6_Multiple_MPC_Final.slx</t>
  </si>
  <si>
    <t xml:space="preserve">C:\tmp\obfmodels\o4826.slx</t>
  </si>
  <si>
    <t xml:space="preserve">C:\work\data\SLNET\SLNET_MATLABCentral\67888\R2018a models\backpropagation.slx</t>
  </si>
  <si>
    <t xml:space="preserve">C:\tmp\obfmodels\o4827.slx</t>
  </si>
  <si>
    <t xml:space="preserve">Fri Jun 29 20:09:04 2018</t>
  </si>
  <si>
    <t xml:space="preserve">C:\work\data\SLNET\SLNET_MATLABCentral\67888\R2018a models\backpropagation2.slx</t>
  </si>
  <si>
    <t xml:space="preserve">C:\tmp\obfmodels\o4828.slx</t>
  </si>
  <si>
    <t xml:space="preserve">Fri Jun 29 20:09:44 2018</t>
  </si>
  <si>
    <t xml:space="preserve">C:\work\data\SLNET\SLNET_MATLABCentral\67888\R2018a models\custom_matlab_function.slx</t>
  </si>
  <si>
    <t xml:space="preserve">C:\tmp\obfmodels\o4829.slx</t>
  </si>
  <si>
    <t xml:space="preserve">Fri Jun 29 20:10:32 2018</t>
  </si>
  <si>
    <t xml:space="preserve">C:\work\data\SLNET\SLNET_MATLABCentral\67888\R2018a models\custom_matlab_function1.slx</t>
  </si>
  <si>
    <t xml:space="preserve">C:\tmp\obfmodels\o4830.slx</t>
  </si>
  <si>
    <t xml:space="preserve">Fri Jun 29 20:10:59 2018</t>
  </si>
  <si>
    <t xml:space="preserve">C:\work\data\SLNET\SLNET_MATLABCentral\67888\R2018a models\custom_matlab_function2.slx</t>
  </si>
  <si>
    <t xml:space="preserve">C:\tmp\obfmodels\o4831.slx</t>
  </si>
  <si>
    <t xml:space="preserve">Fri Jun 29 20:11:20 2018</t>
  </si>
  <si>
    <t xml:space="preserve">C:\work\data\SLNET\SLNET_MATLABCentral\67888\R2018a models\custom_matlab_function3.slx</t>
  </si>
  <si>
    <t xml:space="preserve">C:\tmp\obfmodels\o4832.slx</t>
  </si>
  <si>
    <t xml:space="preserve">Fri Jun 29 20:11:42 2018</t>
  </si>
  <si>
    <t xml:space="preserve">C:\work\data\SLNET\SLNET_MATLABCentral\67888\R2018a models\custom_matlab_function4.slx</t>
  </si>
  <si>
    <t xml:space="preserve">C:\tmp\obfmodels\o4833.slx</t>
  </si>
  <si>
    <t xml:space="preserve">Fri Jun 29 20:12:00 2018</t>
  </si>
  <si>
    <t xml:space="preserve">C:\work\data\SLNET\SLNET_MATLABCentral\67888\R2018a models\custom_matlab_function5.slx</t>
  </si>
  <si>
    <t xml:space="preserve">C:\tmp\obfmodels\o4834.slx</t>
  </si>
  <si>
    <t xml:space="preserve">Fri Jun 29 20:12:23 2018</t>
  </si>
  <si>
    <t xml:space="preserve">C:\work\data\SLNET\SLNET_MATLABCentral\67888\R2018a models\custom_matlab_function6.slx</t>
  </si>
  <si>
    <t xml:space="preserve">C:\tmp\obfmodels\o4835.slx</t>
  </si>
  <si>
    <t xml:space="preserve">Fri Jun 29 20:12:52 2018</t>
  </si>
  <si>
    <t xml:space="preserve">C:\work\data\SLNET\SLNET_MATLABCentral\67888\R2018a models\custom_matlab_function7.slx</t>
  </si>
  <si>
    <t xml:space="preserve">C:\tmp\obfmodels\o4836.slx</t>
  </si>
  <si>
    <t xml:space="preserve">Fri Jun 29 20:13:12 2018</t>
  </si>
  <si>
    <t xml:space="preserve">C:\work\data\SLNET\SLNET_MATLABCentral\67888\R2018a models\custom_matlab_function8.slx</t>
  </si>
  <si>
    <t xml:space="preserve">C:\tmp\obfmodels\o4837.slx</t>
  </si>
  <si>
    <t xml:space="preserve">Fri Jun 29 21:41:00 2018</t>
  </si>
  <si>
    <t xml:space="preserve">C:\work\data\SLNET\SLNET_MATLABCentral\67888\R2018a models\custom_matlab_function9.slx</t>
  </si>
  <si>
    <t xml:space="preserve">C:\tmp\obfmodels\o4838.slx</t>
  </si>
  <si>
    <t xml:space="preserve">Fri Jun 29 20:13:54 2018</t>
  </si>
  <si>
    <t xml:space="preserve">C:\work\data\SLNET\SLNET_MATLABCentral\67888\R2018a models\dt_propagation_block.slx</t>
  </si>
  <si>
    <t xml:space="preserve">C:\tmp\obfmodels\o4839.slx</t>
  </si>
  <si>
    <t xml:space="preserve">Fri Jun 29 20:14:19 2018</t>
  </si>
  <si>
    <t xml:space="preserve">C:\work\data\SLNET\SLNET_MATLABCentral\67888\R2018a models\dtc_inherited.slx</t>
  </si>
  <si>
    <t xml:space="preserve">C:\tmp\obfmodels\o4840.slx</t>
  </si>
  <si>
    <t xml:space="preserve">Fri Jun 29 20:14:40 2018</t>
  </si>
  <si>
    <t xml:space="preserve">C:\work\data\SLNET\SLNET_MATLABCentral\67888\R2018a models\problem_description_example.slx</t>
  </si>
  <si>
    <t xml:space="preserve">C:\tmp\obfmodels\o4841.slx</t>
  </si>
  <si>
    <t xml:space="preserve">Fri Jun 29 20:15:00 2018</t>
  </si>
  <si>
    <t xml:space="preserve">C:\work\data\SLNET\SLNET_MATLABCentral\67888\R2018a models\rule_mask.slx</t>
  </si>
  <si>
    <t xml:space="preserve">C:\tmp\obfmodels\o4842.slx</t>
  </si>
  <si>
    <t xml:space="preserve">Fri Jun 29 21:24:29 2018</t>
  </si>
  <si>
    <t xml:space="preserve">C:\work\data\SLNET\SLNET_MATLABCentral\67888\R2018a models\same_dt.slx</t>
  </si>
  <si>
    <t xml:space="preserve">C:\tmp\obfmodels\o4843.slx</t>
  </si>
  <si>
    <t xml:space="preserve">Fri Jun 29 20:15:40 2018</t>
  </si>
  <si>
    <t xml:space="preserve">C:\work\data\SLNET\SLNET_MATLABCentral\67888\R2018a models\signal_specification.slx</t>
  </si>
  <si>
    <t xml:space="preserve">C:\tmp\obfmodels\o4844.slx</t>
  </si>
  <si>
    <t xml:space="preserve">Fri Jun 29 21:27:33 2018</t>
  </si>
  <si>
    <t xml:space="preserve">C:\work\data\SLNET\SLNET_MATLABCentral\67896\Fuzzy_Logic_MPPT_for_SolarPV.slx</t>
  </si>
  <si>
    <t xml:space="preserve">C:\tmp\obfmodels\o4845.slx</t>
  </si>
  <si>
    <t xml:space="preserve">Sun Jul 01 04:29:05 2018</t>
  </si>
  <si>
    <t xml:space="preserve">C:\work\data\SLNET\SLNET_MATLABCentral\67943\sim_ph2.slx</t>
  </si>
  <si>
    <t xml:space="preserve">C:\tmp\obfmodels\o4846.slx</t>
  </si>
  <si>
    <t xml:space="preserve">Sat Jun 16 19:28:20 2018</t>
  </si>
  <si>
    <t xml:space="preserve">C:\work\data\SLNET\SLNET_MATLABCentral\67951\DC_DC_BoostConverter_2C_2L_2MOSFET.slx</t>
  </si>
  <si>
    <t xml:space="preserve">C:\tmp\obfmodels\o4847.slx</t>
  </si>
  <si>
    <t xml:space="preserve">Fri Jul 06 07:11:00 2018</t>
  </si>
  <si>
    <t xml:space="preserve">C:\work\data\SLNET\SLNET_MATLABCentral\67983\hybridmicrogrid3500kW.slx</t>
  </si>
  <si>
    <t xml:space="preserve">C:\tmp\obfmodels\o4848.slx</t>
  </si>
  <si>
    <t xml:space="preserve">Sat Sep 22 17:56:01 2018</t>
  </si>
  <si>
    <t xml:space="preserve">C:\work\data\SLNET\SLNET_MATLABCentral\68620\simulink\blocks\mkrmotorcarrierlib.slx</t>
  </si>
  <si>
    <t xml:space="preserve">C:\tmp\obfmodels\o4849.slx</t>
  </si>
  <si>
    <t xml:space="preserve">Tue Jun 26 10:30:09 2018</t>
  </si>
  <si>
    <t xml:space="preserve">C:\work\data\SLNET\SLNET_MATLABCentral\68620\simulink\examples\arduinoengkit_battery.slx</t>
  </si>
  <si>
    <t xml:space="preserve">C:\tmp\obfmodels\o4850.slx</t>
  </si>
  <si>
    <t xml:space="preserve">Mon May 21 08:23:46 2018</t>
  </si>
  <si>
    <t xml:space="preserve">C:\work\data\SLNET\SLNET_MATLABCentral\68620\simulink\examples\arduinoengkit_bno055.slx</t>
  </si>
  <si>
    <t xml:space="preserve">C:\tmp\obfmodels\o4851.slx</t>
  </si>
  <si>
    <t xml:space="preserve">Mon May 21 08:24:40 2018</t>
  </si>
  <si>
    <t xml:space="preserve">C:\work\data\SLNET\SLNET_MATLABCentral\68620\simulink\examples\arduinoengkit_dcmotor.slx</t>
  </si>
  <si>
    <t xml:space="preserve">C:\tmp\obfmodels\o4852.slx</t>
  </si>
  <si>
    <t xml:space="preserve">Mon May 21 08:27:09 2018</t>
  </si>
  <si>
    <t xml:space="preserve">C:\work\data\SLNET\SLNET_MATLABCentral\68620\simulink\examples\arduinoengkit_servo_sweep.slx</t>
  </si>
  <si>
    <t xml:space="preserve">C:\tmp\obfmodels\o4853.slx</t>
  </si>
  <si>
    <t xml:space="preserve">Mon May 21 08:28:29 2018</t>
  </si>
  <si>
    <t xml:space="preserve">C:\work\data\SLNET\SLNET_MATLABCentral\68620\simulink\examples\arduinoengkit_tachometer.slx</t>
  </si>
  <si>
    <t xml:space="preserve">C:\tmp\obfmodels\o4854.slx</t>
  </si>
  <si>
    <t xml:space="preserve">Mon Jun 04 16:11:31 2018</t>
  </si>
  <si>
    <t xml:space="preserve">C:\work\data\SLNET\SLNET_MATLABCentral\68620\simulink\examples\arduinoengkit_ultrasonic.slx</t>
  </si>
  <si>
    <t xml:space="preserve">C:\tmp\obfmodels\o4855.slx</t>
  </si>
  <si>
    <t xml:space="preserve">Mon May 21 08:32:08 2018</t>
  </si>
  <si>
    <t xml:space="preserve">C:\work\data\SLNET\SLNET_MATLABCentral\68652\MATLAB\SNAP_Simulink_model_v10.slx</t>
  </si>
  <si>
    <t xml:space="preserve">C:\tmp\obfmodels\o4856.slx</t>
  </si>
  <si>
    <t xml:space="preserve">Wed Jul 17 02:48:55 2019</t>
  </si>
  <si>
    <t xml:space="preserve">C:\work\data\SLNET\SLNET_MATLABCentral\68741\IPCV_Eval_Kit_R2019b_4dc0a85\demo_files\I1_06_SL_video_intro.slx</t>
  </si>
  <si>
    <t xml:space="preserve">C:\tmp\obfmodels\o4857.slx</t>
  </si>
  <si>
    <t xml:space="preserve">Tue Sep 17 13:21:19 2013</t>
  </si>
  <si>
    <t xml:space="preserve">C:\work\data\SLNET\SLNET_MATLABCentral\68741\IPCV_Eval_Kit_R2019b_4dc0a85\demo_files\I1_06_SL_video_intro_done.slx</t>
  </si>
  <si>
    <t xml:space="preserve">C:\tmp\obfmodels\o4858.slx</t>
  </si>
  <si>
    <t xml:space="preserve">Thu Apr 14 05:56:05 2016</t>
  </si>
  <si>
    <t xml:space="preserve">C:\work\data\SLNET\SLNET_MATLABCentral\68741\IPCV_Eval_Kit_R2019b_4dc0a85\demo_files\I1_06_SL_video_intro_initial.slx</t>
  </si>
  <si>
    <t xml:space="preserve">C:\tmp\obfmodels\o4859.slx</t>
  </si>
  <si>
    <t xml:space="preserve">Wed Nov 18 18:57:46 2015</t>
  </si>
  <si>
    <t xml:space="preserve">C:\work\data\SLNET\SLNET_MATLABCentral\68741\IPCV_Eval_Kit_R2019b_4dc0a85\demo_files\I2_05_1_tr_road_sl_avi_R2016a.slx</t>
  </si>
  <si>
    <t xml:space="preserve">C:\tmp\obfmodels\o4860.slx</t>
  </si>
  <si>
    <t xml:space="preserve">Thu Apr 14 06:03:01 2016</t>
  </si>
  <si>
    <t xml:space="preserve">C:\work\data\SLNET\SLNET_MATLABCentral\68741\IPCV_Eval_Kit_R2019b_4dc0a85\demo_files\I2_05_1_tr_road_sl_jpg.slx</t>
  </si>
  <si>
    <t xml:space="preserve">C:\tmp\obfmodels\o4861.slx</t>
  </si>
  <si>
    <t xml:space="preserve">Mon May 18 11:03:58 2015</t>
  </si>
  <si>
    <t xml:space="preserve">C:\work\data\SLNET\SLNET_MATLABCentral\68741\IPCV_Eval_Kit_R2019b_4dc0a85\demo_files\I4_08_6_lane_departure_warning_system_win_R2014b.slx</t>
  </si>
  <si>
    <t xml:space="preserve">C:\tmp\obfmodels\o4862.slx</t>
  </si>
  <si>
    <t xml:space="preserve">Mon Nov 21 19:41:46 2016</t>
  </si>
  <si>
    <t xml:space="preserve">C:\work\data\SLNET\SLNET_MATLABCentral\68741\IPCV_Eval_Kit_R2019b_4dc0a85\demo_files\I4_08_6_lane_departure_warning_system_win_R2016a.slx</t>
  </si>
  <si>
    <t xml:space="preserve">C:\tmp\obfmodels\o4863.slx</t>
  </si>
  <si>
    <t xml:space="preserve">Mon Nov 07 16:45:13 2016</t>
  </si>
  <si>
    <t xml:space="preserve">C:\work\data\SLNET\SLNET_MATLABCentral\68741\IPCV_Eval_Kit_R2019b_4dc0a85\demo_files\I4_11_3_kinect_Simulink.slx</t>
  </si>
  <si>
    <t xml:space="preserve">C:\tmp\obfmodels\o4864.slx</t>
  </si>
  <si>
    <t xml:space="preserve">Thu Apr 03 21:30:42 2014</t>
  </si>
  <si>
    <t xml:space="preserve">C:\work\data\SLNET\SLNET_MATLABCentral\68897\doc\Tutorials\ArmCortexM_FM_external_mode.slx</t>
  </si>
  <si>
    <t xml:space="preserve">C:\tmp\obfmodels\o4865.slx</t>
  </si>
  <si>
    <t xml:space="preserve">Sat Sep 22 02:50:00 2018</t>
  </si>
  <si>
    <t xml:space="preserve">C:\work\data\SLNET\SLNET_MATLABCentral\68897\doc\Tutorials\ArmCortexM_FM_pil_controller.slx</t>
  </si>
  <si>
    <t xml:space="preserve">C:\tmp\obfmodels\o4866.slx</t>
  </si>
  <si>
    <t xml:space="preserve">Mon Sep 24 17:48:02 2018</t>
  </si>
  <si>
    <t xml:space="preserve">C:\work\data\SLNET\SLNET_MATLABCentral\68897\doc\Tutorials\ArmCortexM_FM_pil_top.slx</t>
  </si>
  <si>
    <t xml:space="preserve">C:\tmp\obfmodels\o4867.slx</t>
  </si>
  <si>
    <t xml:space="preserve">Mon Sep 24 17:48:03 2018</t>
  </si>
  <si>
    <t xml:space="preserve">C:\work\data\SLNET\SLNET_MATLABCentral\68897\regression_tests\EXT_Test_1\EXT1.slx</t>
  </si>
  <si>
    <t xml:space="preserve">C:\tmp\obfmodels\o4868.slx</t>
  </si>
  <si>
    <t xml:space="preserve">Fri Sep 21 19:45:01 2018</t>
  </si>
  <si>
    <t xml:space="preserve">C:\work\data\SLNET\SLNET_MATLABCentral\68897\regression_tests\PIL_Test_1\PIL1_sub.slx</t>
  </si>
  <si>
    <t xml:space="preserve">C:\tmp\obfmodels\o4869.slx</t>
  </si>
  <si>
    <t xml:space="preserve">Mon Sep 24 19:28:01 2018</t>
  </si>
  <si>
    <t xml:space="preserve">C:\work\data\SLNET\SLNET_MATLABCentral\68897\regression_tests\PIL_Test_1\PIL1_top.slx</t>
  </si>
  <si>
    <t xml:space="preserve">C:\tmp\obfmodels\o4870.slx</t>
  </si>
  <si>
    <t xml:space="preserve">Mon Sep 24 19:28:14 2018</t>
  </si>
  <si>
    <t xml:space="preserve">C:\work\data\SLNET\SLNET_MATLABCentral\68939\Adaptive MPC Design with Simulink and Model Predictive Control Toolbox\Adaptive_MPC.slx</t>
  </si>
  <si>
    <t xml:space="preserve">C:\tmp\obfmodels\o4871.slx</t>
  </si>
  <si>
    <t xml:space="preserve">Wed Sep 26 19:37:31 2018</t>
  </si>
  <si>
    <t xml:space="preserve">C:\work\data\SLNET\SLNET_MATLABCentral\68939\Adaptive MPC Design with Simulink and Model Predictive Control Toolbox\Meldas_library.slx</t>
  </si>
  <si>
    <t xml:space="preserve">C:\tmp\obfmodels\o4872.slx</t>
  </si>
  <si>
    <t xml:space="preserve">Thu Sep 27 03:47:17 2018</t>
  </si>
  <si>
    <t xml:space="preserve">C:\work\data\SLNET\SLNET_MATLABCentral\68992\How to Design an MPC Controller with Simulink and Model Predictive Control Toolbox\AutonomousSteeringSystem.slx</t>
  </si>
  <si>
    <t xml:space="preserve">C:\tmp\obfmodels\o4873.slx</t>
  </si>
  <si>
    <t xml:space="preserve">Tue Aug 28 19:57:54 2018</t>
  </si>
  <si>
    <t xml:space="preserve">C:\work\data\SLNET\SLNET_MATLABCentral\68992\How to Design an MPC Controller with Simulink and Model Predictive Control Toolbox\Meldas_library.slx</t>
  </si>
  <si>
    <t xml:space="preserve">C:\tmp\obfmodels\o4874.slx</t>
  </si>
  <si>
    <t xml:space="preserve">Tue Aug 28 19:57:35 2018</t>
  </si>
  <si>
    <t xml:space="preserve">C:\work\data\SLNET\SLNET_MATLABCentral\69089\CodeGenFX\Exercises\Exercise3\iir.slx</t>
  </si>
  <si>
    <t xml:space="preserve">C:\tmp\obfmodels\o4875.slx</t>
  </si>
  <si>
    <t xml:space="preserve">Mon Oct 08 14:25:57 2018</t>
  </si>
  <si>
    <t xml:space="preserve">C:\work\data\SLNET\SLNET_MATLABCentral\69089\CodeGenFX\Exercises\Exercise3\solution\iir.slx</t>
  </si>
  <si>
    <t xml:space="preserve">C:\tmp\obfmodels\o4876.slx</t>
  </si>
  <si>
    <t xml:space="preserve">Mon Oct 08 14:31:37 2018</t>
  </si>
  <si>
    <t xml:space="preserve">C:\work\data\SLNET\SLNET_MATLABCentral\69089\CodeGenFX\Exercises\Exercise4\iir_optCode.slx</t>
  </si>
  <si>
    <t xml:space="preserve">C:\tmp\obfmodels\o4877.slx</t>
  </si>
  <si>
    <t xml:space="preserve">Mon Oct 08 14:37:15 2018</t>
  </si>
  <si>
    <t xml:space="preserve">C:\work\data\SLNET\SLNET_MATLABCentral\69089\CodeGenFX\Exercises\Exercise4\solution\iir_optCode.slx</t>
  </si>
  <si>
    <t xml:space="preserve">C:\tmp\obfmodels\o4878.slx</t>
  </si>
  <si>
    <t xml:space="preserve">Mon Oct 08 15:56:54 2018</t>
  </si>
  <si>
    <t xml:space="preserve">C:\work\data\SLNET\SLNET_MATLABCentral\69089\CodeGenFX\Exercises\Exercise5\rangeSensorStart.slx</t>
  </si>
  <si>
    <t xml:space="preserve">C:\tmp\obfmodels\o4879.slx</t>
  </si>
  <si>
    <t xml:space="preserve">Mon Oct 08 21:07:41 2018</t>
  </si>
  <si>
    <t xml:space="preserve">C:\work\data\SLNET\SLNET_MATLABCentral\69089\CodeGenFX\Exercises\Exercise5\solution\rangeSensorProc.slx</t>
  </si>
  <si>
    <t xml:space="preserve">C:\tmp\obfmodels\o4880.slx</t>
  </si>
  <si>
    <t xml:space="preserve">Mon Oct 08 21:07:26 2018</t>
  </si>
  <si>
    <t xml:space="preserve">C:\work\data\SLNET\SLNET_MATLABCentral\69089\CodeGenFX\Exercises\Exercise5\solution\rangeSensorSoln.slx</t>
  </si>
  <si>
    <t xml:space="preserve">C:\tmp\obfmodels\o4881.slx</t>
  </si>
  <si>
    <t xml:space="preserve">Mon Oct 08 21:08:15 2018</t>
  </si>
  <si>
    <t xml:space="preserve">C:\work\data\SLNET\SLNET_MATLABCentral\69089\CodeGenFX\Files\ch3_codegenWithSL\controller.slx</t>
  </si>
  <si>
    <t xml:space="preserve">C:\tmp\obfmodels\o4882.slx</t>
  </si>
  <si>
    <t xml:space="preserve">Mon Oct 08 21:16:18 2018</t>
  </si>
  <si>
    <t xml:space="preserve">C:\work\data\SLNET\SLNET_MATLABCentral\69089\CodeGenFX\Files\ch3_codegenWithSL\controllerSim.slx</t>
  </si>
  <si>
    <t xml:space="preserve">C:\tmp\obfmodels\o4883.slx</t>
  </si>
  <si>
    <t xml:space="preserve">Mon Oct 08 21:16:54 2018</t>
  </si>
  <si>
    <t xml:space="preserve">C:\work\data\SLNET\SLNET_MATLABCentral\69089\CodeGenFX\Files\ch3_codegenWithSL\solution\controllerSim.slx</t>
  </si>
  <si>
    <t xml:space="preserve">C:\tmp\obfmodels\o4884.slx</t>
  </si>
  <si>
    <t xml:space="preserve">Tue Oct 09 20:22:34 2018</t>
  </si>
  <si>
    <t xml:space="preserve">C:\work\data\SLNET\SLNET_MATLABCentral\69089\CodeGenFX\Files\ch3_codegenWithSL\solution\controllerSoln3.slx</t>
  </si>
  <si>
    <t xml:space="preserve">C:\tmp\obfmodels\o4885.slx</t>
  </si>
  <si>
    <t xml:space="preserve">Mon Oct 08 21:17:41 2018</t>
  </si>
  <si>
    <t xml:space="preserve">C:\work\data\SLNET\SLNET_MATLABCentral\69089\CodeGenFX\Files\ch4_customCgWithSL\controller.slx</t>
  </si>
  <si>
    <t xml:space="preserve">C:\tmp\obfmodels\o4886.slx</t>
  </si>
  <si>
    <t xml:space="preserve">Mon Oct 08 21:42:31 2018</t>
  </si>
  <si>
    <t xml:space="preserve">C:\work\data\SLNET\SLNET_MATLABCentral\69089\CodeGenFX\Files\ch4_customCgWithSL\solution\controllerSoln4.slx</t>
  </si>
  <si>
    <t xml:space="preserve">C:\tmp\obfmodels\o4887.slx</t>
  </si>
  <si>
    <t xml:space="preserve">Mon Oct 08 21:42:25 2018</t>
  </si>
  <si>
    <t xml:space="preserve">C:\work\data\SLNET\SLNET_MATLABCentral\69089\CodeGenFX\Files\ch5_systemIntegrationSL\Controller_Algorithm.slx</t>
  </si>
  <si>
    <t xml:space="preserve">C:\tmp\obfmodels\o4888.slx</t>
  </si>
  <si>
    <t xml:space="preserve">Mon Oct 08 21:20:49 2018</t>
  </si>
  <si>
    <t xml:space="preserve">C:\work\data\SLNET\SLNET_MATLABCentral\69089\CodeGenFX\Files\ch5_systemIntegrationSL\Vision_Controller_Algorithm_start.slx</t>
  </si>
  <si>
    <t xml:space="preserve">C:\tmp\obfmodels\o4889.slx</t>
  </si>
  <si>
    <t xml:space="preserve">Mon Oct 08 21:27:37 2018</t>
  </si>
  <si>
    <t xml:space="preserve">C:\work\data\SLNET\SLNET_MATLABCentral\69089\CodeGenFX\Files\ch5_systemIntegrationSL\controller_test.slx</t>
  </si>
  <si>
    <t xml:space="preserve">C:\tmp\obfmodels\o4890.slx</t>
  </si>
  <si>
    <t xml:space="preserve">Mon Oct 08 21:21:16 2018</t>
  </si>
  <si>
    <t xml:space="preserve">C:\work\data\SLNET\SLNET_MATLABCentral\69089\CodeGenFX\Files\ch5_systemIntegrationSL\detectGreenBallModel_test_start.slx</t>
  </si>
  <si>
    <t xml:space="preserve">C:\tmp\obfmodels\o4891.slx</t>
  </si>
  <si>
    <t xml:space="preserve">Tue Oct 09 16:10:34 2018</t>
  </si>
  <si>
    <t xml:space="preserve">C:\work\data\SLNET\SLNET_MATLABCentral\69089\CodeGenFX\Files\ch5_systemIntegrationSL\integrated_system_start.slx</t>
  </si>
  <si>
    <t xml:space="preserve">C:\tmp\obfmodels\o4892.slx</t>
  </si>
  <si>
    <t xml:space="preserve">Mon Oct 08 21:27:09 2018</t>
  </si>
  <si>
    <t xml:space="preserve">C:\work\data\SLNET\SLNET_MATLABCentral\69089\CodeGenFX\Files\ch5_systemIntegrationSL\solution\Controller_Algorithm.slx</t>
  </si>
  <si>
    <t xml:space="preserve">C:\tmp\obfmodels\o4893.slx</t>
  </si>
  <si>
    <t xml:space="preserve">C:\work\data\SLNET\SLNET_MATLABCentral\69089\CodeGenFX\Files\ch5_systemIntegrationSL\solution\Vision_Algorithm_soln.slx</t>
  </si>
  <si>
    <t xml:space="preserve">C:\tmp\obfmodels\o4894.slx</t>
  </si>
  <si>
    <t xml:space="preserve">Tue Oct 09 16:08:02 2018</t>
  </si>
  <si>
    <t xml:space="preserve">C:\work\data\SLNET\SLNET_MATLABCentral\69089\CodeGenFX\Files\ch5_systemIntegrationSL\solution\Vision_Controller_Algorithm_soln.slx</t>
  </si>
  <si>
    <t xml:space="preserve">C:\tmp\obfmodels\o4895.slx</t>
  </si>
  <si>
    <t xml:space="preserve">Mon Oct 08 21:28:51 2018</t>
  </si>
  <si>
    <t xml:space="preserve">C:\work\data\SLNET\SLNET_MATLABCentral\69089\CodeGenFX\Files\ch5_systemIntegrationSL\solution\detectGreenBallModel_test_soln.slx</t>
  </si>
  <si>
    <t xml:space="preserve">C:\tmp\obfmodels\o4896.slx</t>
  </si>
  <si>
    <t xml:space="preserve">Mon Oct 08 21:22:10 2018</t>
  </si>
  <si>
    <t xml:space="preserve">C:\work\data\SLNET\SLNET_MATLABCentral\69089\CodeGenFX\Files\ch5_systemIntegrationSL\solution\integrated_system_soln.slx</t>
  </si>
  <si>
    <t xml:space="preserve">C:\tmp\obfmodels\o4897.slx</t>
  </si>
  <si>
    <t xml:space="preserve">Tue Oct 09 16:11:17 2018</t>
  </si>
  <si>
    <t xml:space="preserve">C:\work\data\SLNET\SLNET_MATLABCentral\69089\CodeGenFX\Files\ch6_hardwareImplementation\controllerAlg\Controller_Algorithm.slx</t>
  </si>
  <si>
    <t xml:space="preserve">C:\tmp\obfmodels\o4898.slx</t>
  </si>
  <si>
    <t xml:space="preserve">Mon Oct 08 21:36:21 2018</t>
  </si>
  <si>
    <t xml:space="preserve">C:\work\data\SLNET\SLNET_MATLABCentral\69089\CodeGenFX\Files\ch6_hardwareImplementation\controllerAlg\controller_Arduino.slx</t>
  </si>
  <si>
    <t xml:space="preserve">C:\tmp\obfmodels\o4899.slx</t>
  </si>
  <si>
    <t xml:space="preserve">Mon Oct 08 21:37:38 2018</t>
  </si>
  <si>
    <t xml:space="preserve">C:\work\data\SLNET\SLNET_MATLABCentral\69089\CodeGenFX\Files\ch6_hardwareImplementation\controllerAlg\solution\Controller_Algorithm_soln.slx</t>
  </si>
  <si>
    <t xml:space="preserve">C:\tmp\obfmodels\o4900.slx</t>
  </si>
  <si>
    <t xml:space="preserve">Mon Oct 08 21:36:41 2018</t>
  </si>
  <si>
    <t xml:space="preserve">C:\work\data\SLNET\SLNET_MATLABCentral\69089\CodeGenFX\Files\ch6_hardwareImplementation\controllerAlg\solution\controller_Arduino_soln.slx</t>
  </si>
  <si>
    <t xml:space="preserve">C:\tmp\obfmodels\o4901.slx</t>
  </si>
  <si>
    <t xml:space="preserve">Mon Oct 08 21:37:58 2018</t>
  </si>
  <si>
    <t xml:space="preserve">C:\work\data\SLNET\SLNET_MATLABCentral\69089\CodeGenFX\Files\ch6_hardwareImplementation\visionAlg\Vision_Algorithm.slx</t>
  </si>
  <si>
    <t xml:space="preserve">C:\tmp\obfmodels\o4902.slx</t>
  </si>
  <si>
    <t xml:space="preserve">Tue Oct 09 16:21:05 2018</t>
  </si>
  <si>
    <t xml:space="preserve">C:\work\data\SLNET\SLNET_MATLABCentral\69089\CodeGenFX\Files\ch6_hardwareImplementation\visionAlg\vision_RPi2.slx</t>
  </si>
  <si>
    <t xml:space="preserve">C:\tmp\obfmodels\o4903.slx</t>
  </si>
  <si>
    <t xml:space="preserve">Mon Oct 08 21:40:50 2018</t>
  </si>
  <si>
    <t xml:space="preserve">C:\work\data\SLNET\SLNET_MATLABCentral\69089\CodeGenFX\Files\ch6_hardwareImplementation\visionAlg\solution\Vision_Algorithm_soln.slx</t>
  </si>
  <si>
    <t xml:space="preserve">C:\tmp\obfmodels\o4904.slx</t>
  </si>
  <si>
    <t xml:space="preserve">Tue Oct 09 16:20:54 2018</t>
  </si>
  <si>
    <t xml:space="preserve">C:\work\data\SLNET\SLNET_MATLABCentral\69089\CodeGenFX\Files\ch6_hardwareImplementation\visionAlg\solution\vision_RPi2_soln.slx</t>
  </si>
  <si>
    <t xml:space="preserve">C:\tmp\obfmodels\o4905.slx</t>
  </si>
  <si>
    <t xml:space="preserve">Mon Oct 08 21:40:18 2018</t>
  </si>
  <si>
    <t xml:space="preserve">C:\work\data\SLNET\SLNET_MATLABCentral\69121\solar.slx</t>
  </si>
  <si>
    <t xml:space="preserve">C:\tmp\obfmodels\o4906.slx</t>
  </si>
  <si>
    <t xml:space="preserve">Tue Oct 16 08:43:46 2018</t>
  </si>
  <si>
    <t xml:space="preserve">C:\work\data\SLNET\SLNET_MATLABCentral\69149\BuckDonusturucu.slx</t>
  </si>
  <si>
    <t xml:space="preserve">C:\tmp\obfmodels\o4907.slx</t>
  </si>
  <si>
    <t xml:space="preserve">Fri Oct 19 00:07:05 2018</t>
  </si>
  <si>
    <t xml:space="preserve">C:\work\data\SLNET\SLNET_MATLABCentral\69183\experiment_1_PID.slx</t>
  </si>
  <si>
    <t xml:space="preserve">C:\tmp\obfmodels\o4908.slx</t>
  </si>
  <si>
    <t xml:space="preserve">Mon Oct 15 22:37:33 2018</t>
  </si>
  <si>
    <t xml:space="preserve">C:\work\data\SLNET\SLNET_MATLABCentral\69187\PVcharacteristic.slx</t>
  </si>
  <si>
    <t xml:space="preserve">C:\tmp\obfmodels\o4909.slx</t>
  </si>
  <si>
    <t xml:space="preserve">Fri Oct 28 20:54:08 2016</t>
  </si>
  <si>
    <t xml:space="preserve">C:\work\data\SLNET\SLNET_MATLABCentral\69198\trapezoid.slx</t>
  </si>
  <si>
    <t xml:space="preserve">C:\tmp\obfmodels\o4910.slx</t>
  </si>
  <si>
    <t xml:space="preserve">Mon Oct 22 17:38:34 2018</t>
  </si>
  <si>
    <t xml:space="preserve">C:\work\data\SLNET\SLNET_MATLABCentral\69199\triangle.slx</t>
  </si>
  <si>
    <t xml:space="preserve">C:\tmp\obfmodels\o4911.slx</t>
  </si>
  <si>
    <t xml:space="preserve">Mon Oct 22 12:31:26 2018</t>
  </si>
  <si>
    <t xml:space="preserve">C:\work\data\SLNET\SLNET_MATLABCentral\69209\TimerRelay.slx</t>
  </si>
  <si>
    <t xml:space="preserve">C:\tmp\obfmodels\o4912.slx</t>
  </si>
  <si>
    <t xml:space="preserve">Mon Oct 15 02:52:38 2018</t>
  </si>
  <si>
    <t xml:space="preserve">C:\work\data\SLNET\SLNET_MATLABCentral\69223\DC_microgrid_Simulink_R2016b\DC_Microgrid.slx</t>
  </si>
  <si>
    <t xml:space="preserve">C:\tmp\obfmodels\o4913.slx</t>
  </si>
  <si>
    <t xml:space="preserve">Fri Oct 26 13:16:37 2018</t>
  </si>
  <si>
    <t xml:space="preserve">C:\work\data\SLNET\SLNET_MATLABCentral\69229\house_dynamics.slx</t>
  </si>
  <si>
    <t xml:space="preserve">C:\tmp\obfmodels\o4914.slx</t>
  </si>
  <si>
    <t xml:space="preserve">Thu Sep 20 12:00:53 2018</t>
  </si>
  <si>
    <t xml:space="preserve">C:\work\data\SLNET\SLNET_MATLABCentral\69245\trianglePV.slx</t>
  </si>
  <si>
    <t xml:space="preserve">C:\tmp\obfmodels\o4915.slx</t>
  </si>
  <si>
    <t xml:space="preserve">Wed Oct 24 17:38:29 2018</t>
  </si>
  <si>
    <t xml:space="preserve">C:\work\data\SLNET\SLNET_MATLABCentral\69246\triangleTemp.slx</t>
  </si>
  <si>
    <t xml:space="preserve">C:\tmp\obfmodels\o4916.slx</t>
  </si>
  <si>
    <t xml:space="preserve">Wed Oct 24 18:38:57 2018</t>
  </si>
  <si>
    <t xml:space="preserve">C:\work\data\SLNET\SLNET_MATLABCentral\69259\SolarInverter_Seminar\PV_MPPT_C2000_Algorithm.slx</t>
  </si>
  <si>
    <t xml:space="preserve">C:\tmp\obfmodels\o4917.slx</t>
  </si>
  <si>
    <t xml:space="preserve">Thu Sep 13 15:41:48 2018</t>
  </si>
  <si>
    <t xml:space="preserve">C:\work\data\SLNET\SLNET_MATLABCentral\69259\SolarInverter_Seminar\PV_MPPT_C2000_Host.slx</t>
  </si>
  <si>
    <t xml:space="preserve">C:\tmp\obfmodels\o4918.slx</t>
  </si>
  <si>
    <t xml:space="preserve">Thu Sep 13 16:53:56 2018</t>
  </si>
  <si>
    <t xml:space="preserve">C:\work\data\SLNET\SLNET_MATLABCentral\69259\SolarInverter_Seminar\1_PV_PowerCurves\ExamplePV_VendorSpecific.slx</t>
  </si>
  <si>
    <t xml:space="preserve">C:\tmp\obfmodels\o4919.slx</t>
  </si>
  <si>
    <t xml:space="preserve">Mon Sep 24 18:02:51 2018</t>
  </si>
  <si>
    <t xml:space="preserve">C:\work\data\SLNET\SLNET_MATLABCentral\69259\SolarInverter_Seminar\1_PV_PowerCurves\PowerOut_EmulatedPanel.slx</t>
  </si>
  <si>
    <t xml:space="preserve">C:\tmp\obfmodels\o4920.slx</t>
  </si>
  <si>
    <t xml:space="preserve">Thu Sep 13 15:32:54 2018</t>
  </si>
  <si>
    <t xml:space="preserve">C:\work\data\SLNET\SLNET_MATLABCentral\69259\SolarInverter_Seminar\2_ModelingConverters\DCDCBoost.slx</t>
  </si>
  <si>
    <t xml:space="preserve">C:\tmp\obfmodels\o4921.slx</t>
  </si>
  <si>
    <t xml:space="preserve">Mon Sep 24 18:41:37 2018</t>
  </si>
  <si>
    <t xml:space="preserve">C:\work\data\SLNET\SLNET_MATLABCentral\69259\SolarInverter_Seminar\3_ControlDesign\PV_BoostControlTuning.slx</t>
  </si>
  <si>
    <t xml:space="preserve">C:\tmp\obfmodels\o4922.slx</t>
  </si>
  <si>
    <t xml:space="preserve">Mon Sep 24 19:23:47 2018</t>
  </si>
  <si>
    <t xml:space="preserve">C:\work\data\SLNET\SLNET_MATLABCentral\69259\SolarInverter_Seminar\4_MPPT_Algorithm\MPPT_Algorithm.slx</t>
  </si>
  <si>
    <t xml:space="preserve">C:\tmp\obfmodels\o4923.slx</t>
  </si>
  <si>
    <t xml:space="preserve">Thu Sep 13 15:35:06 2018</t>
  </si>
  <si>
    <t xml:space="preserve">C:\work\data\SLNET\SLNET_MATLABCentral\69259\SolarInverter_Seminar\4_MPPT_Algorithm\MPPT_Start.slx</t>
  </si>
  <si>
    <t xml:space="preserve">C:\tmp\obfmodels\o4924.slx</t>
  </si>
  <si>
    <t xml:space="preserve">Thu Sep 13 15:34:39 2018</t>
  </si>
  <si>
    <t xml:space="preserve">C:\work\data\SLNET\SLNET_MATLABCentral\69259\SolarInverter_Seminar\4_MPPT_Algorithm\PV_MPPT_DesktopSim.slx</t>
  </si>
  <si>
    <t xml:space="preserve">C:\tmp\obfmodels\o4925.slx</t>
  </si>
  <si>
    <t xml:space="preserve">Thu Sep 13 15:35:42 2018</t>
  </si>
  <si>
    <t xml:space="preserve">C:\work\data\SLNET\SLNET_MATLABCentral\69259\SolarInverter_Seminar\DesktopSimulation\PV_MPPT_DesktopSim.slx</t>
  </si>
  <si>
    <t xml:space="preserve">C:\tmp\obfmodels\o4926.slx</t>
  </si>
  <si>
    <t xml:space="preserve">Mon Sep 24 21:29:36 2018</t>
  </si>
  <si>
    <t xml:space="preserve">C:\work\data\SLNET\SLNET_MATLABCentral\69283\single_phase_inverter.slx</t>
  </si>
  <si>
    <t xml:space="preserve">C:\tmp\obfmodels\o4927.slx</t>
  </si>
  <si>
    <t xml:space="preserve">Wed Oct 10 14:34:05 2018</t>
  </si>
  <si>
    <t xml:space="preserve">C:\work\data\SLNET\SLNET_MATLABCentral\69284\boost_closed_loop.slx</t>
  </si>
  <si>
    <t xml:space="preserve">C:\tmp\obfmodels\o4928.slx</t>
  </si>
  <si>
    <t xml:space="preserve">Wed Aug 01 13:54:42 2018</t>
  </si>
  <si>
    <t xml:space="preserve">C:\work\data\SLNET\SLNET_MATLABCentral\69285\buck.slx</t>
  </si>
  <si>
    <t xml:space="preserve">C:\tmp\obfmodels\o4929.slx</t>
  </si>
  <si>
    <t xml:space="preserve">Tue Jul 31 18:04:08 2018</t>
  </si>
  <si>
    <t xml:space="preserve">C:\work\data\SLNET\SLNET_MATLABCentral\69286\buck_boost.slx</t>
  </si>
  <si>
    <t xml:space="preserve">C:\tmp\obfmodels\o4930.slx</t>
  </si>
  <si>
    <t xml:space="preserve">Wed Oct 10 04:18:05 2018</t>
  </si>
  <si>
    <t xml:space="preserve">C:\work\data\SLNET\SLNET_MATLABCentral\69288\ACbuck_boost.slx</t>
  </si>
  <si>
    <t xml:space="preserve">C:\tmp\obfmodels\o4931.slx</t>
  </si>
  <si>
    <t xml:space="preserve">Fri Oct 05 15:48:46 2018</t>
  </si>
  <si>
    <t xml:space="preserve">C:\work\data\SLNET\SLNET_MATLABCentral\69301\smps.slx</t>
  </si>
  <si>
    <t xml:space="preserve">C:\tmp\obfmodels\o4932.slx</t>
  </si>
  <si>
    <t xml:space="preserve">Thu Nov 01 06:20:29 2018</t>
  </si>
  <si>
    <t xml:space="preserve">C:\work\data\SLNET\SLNET_MATLABCentral\69331\MSRA_PneumaticRobotSeries\Examples\1_Simscape Pneumatic Circuit\pneumaticSimscape.slx</t>
  </si>
  <si>
    <t xml:space="preserve">C:\tmp\obfmodels\o4933.slx</t>
  </si>
  <si>
    <t xml:space="preserve">Mon Nov 19 15:05:03 2018</t>
  </si>
  <si>
    <t xml:space="preserve">C:\work\data\SLNET\SLNET_MATLABCentral\69331\MSRA_PneumaticRobotSeries\Examples\2_Simscape Multibody Throwing Mechanism\Throwing_mech_greenbox.slx</t>
  </si>
  <si>
    <t xml:space="preserve">C:\tmp\obfmodels\o4934.slx</t>
  </si>
  <si>
    <t xml:space="preserve">Mon Nov 19 15:07:17 2018</t>
  </si>
  <si>
    <t xml:space="preserve">C:\work\data\SLNET\SLNET_MATLABCentral\69331\MSRA_PneumaticRobotSeries\Examples\2_Simscape Multibody Throwing Mechanism\Throwing_mech_yellowbox.slx</t>
  </si>
  <si>
    <t xml:space="preserve">C:\tmp\obfmodels\o4935.slx</t>
  </si>
  <si>
    <t xml:space="preserve">Mon Nov 19 15:08:42 2018</t>
  </si>
  <si>
    <t xml:space="preserve">C:\work\data\SLNET\SLNET_MATLABCentral\69331\MSRA_PneumaticRobotSeries\Examples\3_Pneumatic System with Controller\PneumaticActOpenLoop.slx</t>
  </si>
  <si>
    <t xml:space="preserve">C:\tmp\obfmodels\o4936.slx</t>
  </si>
  <si>
    <t xml:space="preserve">Mon Nov 19 15:11:10 2018</t>
  </si>
  <si>
    <t xml:space="preserve">C:\work\data\SLNET\SLNET_MATLABCentral\69331\MSRA_PneumaticRobotSeries\Examples\3_Pneumatic System with Controller\Pneumatic_act_PID.slx</t>
  </si>
  <si>
    <t xml:space="preserve">C:\tmp\obfmodels\o4937.slx</t>
  </si>
  <si>
    <t xml:space="preserve">Mon Nov 19 15:13:40 2018</t>
  </si>
  <si>
    <t xml:space="preserve">C:\work\data\SLNET\SLNET_MATLABCentral\69331\MSRA_PneumaticRobotSeries\Libraries\ContactLib\Libraries\Contact_Forces_Lib.slx</t>
  </si>
  <si>
    <t xml:space="preserve">C:\tmp\obfmodels\o4938.slx</t>
  </si>
  <si>
    <t xml:space="preserve">Fri Aug 25 00:38:57 2017</t>
  </si>
  <si>
    <t xml:space="preserve">C:\work\data\SLNET\SLNET_MATLABCentral\69331\MSRA_PneumaticRobotSeries\Libraries\ContactLib\Libraries\Parts_Lib.slx</t>
  </si>
  <si>
    <t xml:space="preserve">C:\tmp\obfmodels\o4939.slx</t>
  </si>
  <si>
    <t xml:space="preserve">Fri Aug 25 00:37:30 2017</t>
  </si>
  <si>
    <t xml:space="preserve">C:\work\data\SLNET\SLNET_MATLABCentral\69331\MSRA_PneumaticRobotSeries\Libraries\MultipartsLib\Libraries\Multibody_Parts_Lib.slx</t>
  </si>
  <si>
    <t xml:space="preserve">C:\tmp\obfmodels\o4940.slx</t>
  </si>
  <si>
    <t xml:space="preserve">Mon Mar 26 15:58:32 2018</t>
  </si>
  <si>
    <t xml:space="preserve">C:\work\data\SLNET\SLNET_MATLABCentral\69331\MSRA_PneumaticRobotSeries\Libraries\MultiphysicsLib\Libraries\Multibody_Multiphysics_Lib.slx</t>
  </si>
  <si>
    <t xml:space="preserve">C:\tmp\obfmodels\o4941.slx</t>
  </si>
  <si>
    <t xml:space="preserve">C:\work\data\SLNET\SLNET_MATLABCentral\69338\fullconv.slx</t>
  </si>
  <si>
    <t xml:space="preserve">C:\tmp\obfmodels\o4942.slx</t>
  </si>
  <si>
    <t xml:space="preserve">Mon Nov 05 15:01:29 2018</t>
  </si>
  <si>
    <t xml:space="preserve">C:\work\data\SLNET\SLNET_MATLABCentral\69351\buck_boost_mathmodel.slx</t>
  </si>
  <si>
    <t xml:space="preserve">C:\tmp\obfmodels\o4943.slx</t>
  </si>
  <si>
    <t xml:space="preserve">Tue Nov 06 14:44:09 2018</t>
  </si>
  <si>
    <t xml:space="preserve">C:\work\data\SLNET\SLNET_MATLABCentral\69356\ControlDronePosition\ControlDronePosition.slx</t>
  </si>
  <si>
    <t xml:space="preserve">C:\tmp\obfmodels\o4944.slx</t>
  </si>
  <si>
    <t xml:space="preserve">Tue Nov 06 10:49:42 2018</t>
  </si>
  <si>
    <t xml:space="preserve">C:\work\data\SLNET\SLNET_MATLABCentral\69356\IMUControl\IMUControl.slx</t>
  </si>
  <si>
    <t xml:space="preserve">C:\tmp\obfmodels\o4945.slx</t>
  </si>
  <si>
    <t xml:space="preserve">Tue Nov 06 10:49:00 2018</t>
  </si>
  <si>
    <t xml:space="preserve">C:\work\data\SLNET\SLNET_MATLABCentral\69371\Battery_SC_Control.slx</t>
  </si>
  <si>
    <t xml:space="preserve">C:\tmp\obfmodels\o4946.slx</t>
  </si>
  <si>
    <t xml:space="preserve">Fri Nov 16 20:04:40 2018</t>
  </si>
  <si>
    <t xml:space="preserve">C:\work\data\SLNET\SLNET_MATLABCentral\69419\diode_half_bri_rectifier.slx</t>
  </si>
  <si>
    <t xml:space="preserve">C:\tmp\obfmodels\o4947.slx</t>
  </si>
  <si>
    <t xml:space="preserve">Thu Aug 02 16:20:17 2018</t>
  </si>
  <si>
    <t xml:space="preserve">C:\work\data\SLNET\SLNET_MATLABCentral\69455\R_TRIG.slx</t>
  </si>
  <si>
    <t xml:space="preserve">C:\tmp\obfmodels\o4948.slx</t>
  </si>
  <si>
    <t xml:space="preserve">Fri Nov 16 22:12:50 2018</t>
  </si>
  <si>
    <t xml:space="preserve">C:\work\data\SLNET\SLNET_MATLABCentral\69456\F_TRIG.slx</t>
  </si>
  <si>
    <t xml:space="preserve">C:\tmp\obfmodels\o4949.slx</t>
  </si>
  <si>
    <t xml:space="preserve">Fri Nov 16 22:10:03 2018</t>
  </si>
  <si>
    <t xml:space="preserve">C:\work\data\SLNET\SLNET_MATLABCentral\69477\AI_Based_HYPFWMLI.slx</t>
  </si>
  <si>
    <t xml:space="preserve">C:\tmp\obfmodels\o4950.slx</t>
  </si>
  <si>
    <t xml:space="preserve">Tue Nov 20 05:38:00 2018</t>
  </si>
  <si>
    <t xml:space="preserve">C:\work\data\SLNET\SLNET_MATLABCentral\69478\AI_Based_Hybrid_PV_DFIG_Grid.slx</t>
  </si>
  <si>
    <t xml:space="preserve">C:\tmp\obfmodels\o4951.slx</t>
  </si>
  <si>
    <t xml:space="preserve">Tue Nov 20 05:48:02 2018</t>
  </si>
  <si>
    <t xml:space="preserve">C:\work\data\SLNET\SLNET_MATLABCentral\69483\Customized_Pulse_Generator.slx</t>
  </si>
  <si>
    <t xml:space="preserve">C:\tmp\obfmodels\o4952.slx</t>
  </si>
  <si>
    <t xml:space="preserve">Sun Dec 15 14:47:23 2019</t>
  </si>
  <si>
    <t xml:space="preserve">C:\work\data\SLNET\SLNET_MATLABCentral\69512\BESSModel.slx</t>
  </si>
  <si>
    <t xml:space="preserve">C:\tmp\obfmodels\o4953.slx</t>
  </si>
  <si>
    <t xml:space="preserve">Mon Jan 06 04:17:04 2020</t>
  </si>
  <si>
    <t xml:space="preserve">C:\work\data\SLNET\SLNET_MATLABCentral\69587\PF_Measurement.slx</t>
  </si>
  <si>
    <t xml:space="preserve">C:\tmp\obfmodels\o4954.slx</t>
  </si>
  <si>
    <t xml:space="preserve">Fri Nov 30 06:04:18 2018</t>
  </si>
  <si>
    <t xml:space="preserve">C:\work\data\SLNET\SLNET_MATLABCentral\69600\VMRCFiles\VMRCGettingStarted.slx</t>
  </si>
  <si>
    <t xml:space="preserve">C:\tmp\obfmodels\o4955.slx</t>
  </si>
  <si>
    <t xml:space="preserve">Tue Nov 27 23:58:30 2018</t>
  </si>
  <si>
    <t xml:space="preserve">C:\work\data\SLNET\SLNET_MATLABCentral\69620\SimpleMBS\SEM_MBD_Bike_CMG_2017b.slx</t>
  </si>
  <si>
    <t xml:space="preserve">C:\tmp\obfmodels\o4956.slx</t>
  </si>
  <si>
    <t xml:space="preserve">Thu Nov 08 16:37:03 2018</t>
  </si>
  <si>
    <t xml:space="preserve">C:\work\data\SLNET\SLNET_MATLABCentral\69620\SimpleMBS\SM_Contact\SM_Contact_Forces_Lib_R17a_v3p7\Examples\2D\Cam_Follower\Cam_Follower.slx</t>
  </si>
  <si>
    <t xml:space="preserve">C:\tmp\obfmodels\o4957.slx</t>
  </si>
  <si>
    <t xml:space="preserve">Fri Jul 14 18:00:41 2017</t>
  </si>
  <si>
    <t xml:space="preserve">C:\work\data\SLNET\SLNET_MATLABCentral\69620\SimpleMBS\SM_Contact\SM_Contact_Forces_Lib_R17a_v3p7\Examples\2D\Conveyor_Belts\Belts_01_Two_Belts.slx</t>
  </si>
  <si>
    <t xml:space="preserve">C:\tmp\obfmodels\o4958.slx</t>
  </si>
  <si>
    <t xml:space="preserve">Fri Jul 14 23:46:47 2017</t>
  </si>
  <si>
    <t xml:space="preserve">C:\work\data\SLNET\SLNET_MATLABCentral\69620\SimpleMBS\SM_Contact\SM_Contact_Forces_Lib_R17a_v3p7\Examples\2D\Geneva_Drive\Geneva_Drive.slx</t>
  </si>
  <si>
    <t xml:space="preserve">C:\tmp\obfmodels\o4959.slx</t>
  </si>
  <si>
    <t xml:space="preserve">Fri Jul 14 23:45:12 2017</t>
  </si>
  <si>
    <t xml:space="preserve">C:\work\data\SLNET\SLNET_MATLABCentral\69620\SimpleMBS\SM_Contact\SM_Contact_Forces_Lib_R17a_v3p7\Examples\2D\Geneva_Drive\CAD\Export\Geneva_Drive_imported.slx</t>
  </si>
  <si>
    <t xml:space="preserve">C:\tmp\obfmodels\o4960.slx</t>
  </si>
  <si>
    <t xml:space="preserve">Thu Feb 23 18:17:04 2017</t>
  </si>
  <si>
    <t xml:space="preserve">C:\work\data\SLNET\SLNET_MATLABCentral\69620\SimpleMBS\SM_Contact\SM_Contact_Forces_Lib_R17a_v3p7\Examples\2D\Simple\Collision\Collision_01_Ball_Infinite_Plane.slx</t>
  </si>
  <si>
    <t xml:space="preserve">C:\tmp\obfmodels\o4961.slx</t>
  </si>
  <si>
    <t xml:space="preserve">Fri Jul 14 23:32:26 2017</t>
  </si>
  <si>
    <t xml:space="preserve">C:\work\data\SLNET\SLNET_MATLABCentral\69620\SimpleMBS\SM_Contact\SM_Contact_Forces_Lib_R17a_v3p7\Examples\2D\Simple\Collision\Collision_02_Disk_Finite_Plane_Fixed.slx</t>
  </si>
  <si>
    <t xml:space="preserve">C:\tmp\obfmodels\o4962.slx</t>
  </si>
  <si>
    <t xml:space="preserve">Fri Jul 14 23:33:14 2017</t>
  </si>
  <si>
    <t xml:space="preserve">C:\work\data\SLNET\SLNET_MATLABCentral\69620\SimpleMBS\SM_Contact\SM_Contact_Forces_Lib_R17a_v3p7\Examples\2D\Simple\Collision\Collision_03_Disk_Finite_Plane_Spin.slx</t>
  </si>
  <si>
    <t xml:space="preserve">C:\tmp\obfmodels\o4963.slx</t>
  </si>
  <si>
    <t xml:space="preserve">Fri Jul 14 23:33:31 2017</t>
  </si>
  <si>
    <t xml:space="preserve">C:\work\data\SLNET\SLNET_MATLABCentral\69620\SimpleMBS\SM_Contact\SM_Contact_Forces_Lib_R17a_v3p7\Examples\2D\Simple\Collision\Collision_04_Disks_in_Box.slx</t>
  </si>
  <si>
    <t xml:space="preserve">C:\tmp\obfmodels\o4964.slx</t>
  </si>
  <si>
    <t xml:space="preserve">Fri Jul 14 23:34:55 2017</t>
  </si>
  <si>
    <t xml:space="preserve">C:\work\data\SLNET\SLNET_MATLABCentral\69620\SimpleMBS\SM_Contact\SM_Contact_Forces_Lib_R17a_v3p7\Examples\2D\Simple\Collision\Collision_05_Disk_in_Ring.slx</t>
  </si>
  <si>
    <t xml:space="preserve">C:\tmp\obfmodels\o4965.slx</t>
  </si>
  <si>
    <t xml:space="preserve">Fri Jul 14 23:35:08 2017</t>
  </si>
  <si>
    <t xml:space="preserve">C:\work\data\SLNET\SLNET_MATLABCentral\69620\SimpleMBS\SM_Contact\SM_Contact_Forces_Lib_R17a_v3p7\Examples\2D\Simple\Collision\Collision_06_Catapult.slx</t>
  </si>
  <si>
    <t xml:space="preserve">C:\tmp\obfmodels\o4966.slx</t>
  </si>
  <si>
    <t xml:space="preserve">Fri Jul 14 23:37:02 2017</t>
  </si>
  <si>
    <t xml:space="preserve">C:\work\data\SLNET\SLNET_MATLABCentral\69620\SimpleMBS\SM_Contact\SM_Contact_Forces_Lib_R17a_v3p7\Examples\2D\Simple\Collision\Collision_07_Ball_Finite_Plane_Float.slx</t>
  </si>
  <si>
    <t xml:space="preserve">C:\tmp\obfmodels\o4967.slx</t>
  </si>
  <si>
    <t xml:space="preserve">Fri Jul 14 23:38:08 2017</t>
  </si>
  <si>
    <t xml:space="preserve">C:\work\data\SLNET\SLNET_MATLABCentral\69620\SimpleMBS\SM_Contact\SM_Contact_Forces_Lib_R17a_v3p7\Examples\2D\Simple\Collision\Collision_08_Compare_Forces.slx</t>
  </si>
  <si>
    <t xml:space="preserve">C:\tmp\obfmodels\o4968.slx</t>
  </si>
  <si>
    <t xml:space="preserve">Fri Jul 14 23:38:40 2017</t>
  </si>
  <si>
    <t xml:space="preserve">C:\work\data\SLNET\SLNET_MATLABCentral\69620\SimpleMBS\SM_Contact\SM_Contact_Forces_Lib_R17a_v3p7\Examples\2D\Simple\Friction\Friction_01_Box_on_Ramp_Constraint.slx</t>
  </si>
  <si>
    <t xml:space="preserve">C:\tmp\obfmodels\o4969.slx</t>
  </si>
  <si>
    <t xml:space="preserve">Fri Jul 14 23:41:34 2017</t>
  </si>
  <si>
    <t xml:space="preserve">C:\work\data\SLNET\SLNET_MATLABCentral\69620\SimpleMBS\SM_Contact\SM_Contact_Forces_Lib_R17a_v3p7\Examples\2D\Simple\Friction\Friction_02_Box_on_Ramp.slx</t>
  </si>
  <si>
    <t xml:space="preserve">C:\tmp\obfmodels\o4970.slx</t>
  </si>
  <si>
    <t xml:space="preserve">Fri Jul 14 23:39:21 2017</t>
  </si>
  <si>
    <t xml:space="preserve">C:\work\data\SLNET\SLNET_MATLABCentral\69620\SimpleMBS\SM_Contact\SM_Contact_Forces_Lib_R17a_v3p7\Examples\2D\Simple\Friction\Friction_03_Double_Pendulum_Constraint.slx</t>
  </si>
  <si>
    <t xml:space="preserve">C:\tmp\obfmodels\o4971.slx</t>
  </si>
  <si>
    <t xml:space="preserve">Fri Jul 14 23:41:09 2017</t>
  </si>
  <si>
    <t xml:space="preserve">C:\work\data\SLNET\SLNET_MATLABCentral\69620\SimpleMBS\SM_Contact\SM_Contact_Forces_Lib_R17a_v3p7\Examples\2D\Simple\Friction\Friction_04_Disk_Rolling_on_Ramp.slx</t>
  </si>
  <si>
    <t xml:space="preserve">C:\tmp\obfmodels\o4972.slx</t>
  </si>
  <si>
    <t xml:space="preserve">Fri Jul 14 23:41:03 2017</t>
  </si>
  <si>
    <t xml:space="preserve">C:\work\data\SLNET\SLNET_MATLABCentral\69620\SimpleMBS\SM_Contact\SM_Contact_Forces_Lib_R17a_v3p7\Examples\2D\Simple\Friction\Friction_05_Beam_on_Wheel.slx</t>
  </si>
  <si>
    <t xml:space="preserve">C:\tmp\obfmodels\o4973.slx</t>
  </si>
  <si>
    <t xml:space="preserve">Fri Jul 14 23:42:04 2017</t>
  </si>
  <si>
    <t xml:space="preserve">C:\work\data\SLNET\SLNET_MATLABCentral\69620\SimpleMBS\SM_Contact\SM_Contact_Forces_Lib_R17a_v3p7\Examples\2D\Simple\Friction\Friction_06_Disk_on_Disk.slx</t>
  </si>
  <si>
    <t xml:space="preserve">C:\tmp\obfmodels\o4974.slx</t>
  </si>
  <si>
    <t xml:space="preserve">Fri Jul 14 23:42:30 2017</t>
  </si>
  <si>
    <t xml:space="preserve">C:\work\data\SLNET\SLNET_MATLABCentral\69620\SimpleMBS\SM_Contact\SM_Contact_Forces_Lib_R17a_v3p7\Examples\2D\Simple\Friction\Friction_07_Floating_Disks.slx</t>
  </si>
  <si>
    <t xml:space="preserve">C:\tmp\obfmodels\o4975.slx</t>
  </si>
  <si>
    <t xml:space="preserve">Fri Jul 14 23:43:01 2017</t>
  </si>
  <si>
    <t xml:space="preserve">C:\work\data\SLNET\SLNET_MATLABCentral\69620\SimpleMBS\SM_Contact\SM_Contact_Forces_Lib_R17a_v3p7\Examples\2D\Simple\Friction\Friction_08_Disks_and_Ring.slx</t>
  </si>
  <si>
    <t xml:space="preserve">C:\tmp\obfmodels\o4976.slx</t>
  </si>
  <si>
    <t xml:space="preserve">Fri Jul 14 23:43:36 2017</t>
  </si>
  <si>
    <t xml:space="preserve">C:\work\data\SLNET\SLNET_MATLABCentral\69620\SimpleMBS\SM_Contact\SM_Contact_Forces_Lib_R17a_v3p7\Examples\2D\Simple\Friction\Friction_09_Ring_on_Disk_Float.slx</t>
  </si>
  <si>
    <t xml:space="preserve">C:\tmp\obfmodels\o4977.slx</t>
  </si>
  <si>
    <t xml:space="preserve">Sat Jul 15 00:51:11 2017</t>
  </si>
  <si>
    <t xml:space="preserve">C:\work\data\SLNET\SLNET_MATLABCentral\69620\SimpleMBS\SM_Contact\SM_Contact_Forces_Lib_R17a_v3p7\Examples\2D\Simple\Friction\Friction_10_Ball_on_Wheel.slx</t>
  </si>
  <si>
    <t xml:space="preserve">C:\tmp\obfmodels\o4978.slx</t>
  </si>
  <si>
    <t xml:space="preserve">Thu Feb 23 18:23:31 2017</t>
  </si>
  <si>
    <t xml:space="preserve">C:\work\data\SLNET\SLNET_MATLABCentral\69620\SimpleMBS\SM_Contact\SM_Contact_Forces_Lib_R17a_v3p7\Examples\2D\Spinning_Boxes\Spinning_Boxes.slx</t>
  </si>
  <si>
    <t xml:space="preserve">C:\tmp\obfmodels\o4979.slx</t>
  </si>
  <si>
    <t xml:space="preserve">Fri Jul 14 23:44:00 2017</t>
  </si>
  <si>
    <t xml:space="preserve">C:\work\data\SLNET\SLNET_MATLABCentral\69620\SimpleMBS\SM_Contact\SM_Contact_Forces_Lib_R17a_v3p7\Examples\3D\Gripper_2Belts\Gripper_2Belts.slx</t>
  </si>
  <si>
    <t xml:space="preserve">C:\tmp\obfmodels\o4980.slx</t>
  </si>
  <si>
    <t xml:space="preserve">Sat Jul 15 00:18:47 2017</t>
  </si>
  <si>
    <t xml:space="preserve">C:\work\data\SLNET\SLNET_MATLABCentral\69620\SimpleMBS\SM_Contact\SM_Contact_Forces_Lib_R17a_v3p7\Examples\3D\Robot_2_Whl\Robot_2_Whl.slx</t>
  </si>
  <si>
    <t xml:space="preserve">C:\tmp\obfmodels\o4981.slx</t>
  </si>
  <si>
    <t xml:space="preserve">Sat Jul 15 00:19:23 2017</t>
  </si>
  <si>
    <t xml:space="preserve">C:\work\data\SLNET\SLNET_MATLABCentral\69620\SimpleMBS\SM_Contact\SM_Contact_Forces_Lib_R17a_v3p7\Examples\3D\Simple\Collision\Coll3D_01_Ball_Plane_Fixed.slx</t>
  </si>
  <si>
    <t xml:space="preserve">C:\tmp\obfmodels\o4982.slx</t>
  </si>
  <si>
    <t xml:space="preserve">Fri Jul 14 23:52:48 2017</t>
  </si>
  <si>
    <t xml:space="preserve">C:\work\data\SLNET\SLNET_MATLABCentral\69620\SimpleMBS\SM_Contact\SM_Contact_Forces_Lib_R17a_v3p7\Examples\3D\Simple\Collision\Coll3D_02_Ball_Plane_Spin.slx</t>
  </si>
  <si>
    <t xml:space="preserve">C:\tmp\obfmodels\o4983.slx</t>
  </si>
  <si>
    <t xml:space="preserve">Fri Jul 14 23:53:19 2017</t>
  </si>
  <si>
    <t xml:space="preserve">C:\work\data\SLNET\SLNET_MATLABCentral\69620\SimpleMBS\SM_Contact\SM_Contact_Forces_Lib_R17a_v3p7\Examples\3D\Simple\Collision\Coll3D_03_Balls_in_Box.slx</t>
  </si>
  <si>
    <t xml:space="preserve">C:\tmp\obfmodels\o4984.slx</t>
  </si>
  <si>
    <t xml:space="preserve">Sat Jul 15 00:50:52 2017</t>
  </si>
  <si>
    <t xml:space="preserve">C:\work\data\SLNET\SLNET_MATLABCentral\69620\SimpleMBS\SM_Contact\SM_Contact_Forces_Lib_R17a_v3p7\Examples\3D\Simple\Collision\Coll3D_04_Ball_in_Tube_Fixed.slx</t>
  </si>
  <si>
    <t xml:space="preserve">C:\tmp\obfmodels\o4985.slx</t>
  </si>
  <si>
    <t xml:space="preserve">Sat Jul 15 00:07:59 2017</t>
  </si>
  <si>
    <t xml:space="preserve">C:\work\data\SLNET\SLNET_MATLABCentral\69620\SimpleMBS\SM_Contact\SM_Contact_Forces_Lib_R17a_v3p7\Examples\3D\Simple\Collision\Coll3D_05_Ball_Peg_Board.slx</t>
  </si>
  <si>
    <t xml:space="preserve">C:\tmp\obfmodels\o4986.slx</t>
  </si>
  <si>
    <t xml:space="preserve">Sat Jul 15 00:11:11 2017</t>
  </si>
  <si>
    <t xml:space="preserve">C:\work\data\SLNET\SLNET_MATLABCentral\69620\SimpleMBS\SM_Contact\SM_Contact_Forces_Lib_R17a_v3p7\Examples\3D\Simple\Collision\Coll3D_06_Ball_in_Ball.slx</t>
  </si>
  <si>
    <t xml:space="preserve">C:\tmp\obfmodels\o4987.slx</t>
  </si>
  <si>
    <t xml:space="preserve">Sat Jul 15 00:14:10 2017</t>
  </si>
  <si>
    <t xml:space="preserve">C:\work\data\SLNET\SLNET_MATLABCentral\69620\SimpleMBS\SM_Contact\SM_Contact_Forces_Lib_R17a_v3p7\Examples\3D\Simple\Collision\Coll3D_07_Balls_and_Sliding_Tube.slx</t>
  </si>
  <si>
    <t xml:space="preserve">C:\tmp\obfmodels\o4988.slx</t>
  </si>
  <si>
    <t xml:space="preserve">Tue Jul 11 15:25:16 2017</t>
  </si>
  <si>
    <t xml:space="preserve">C:\work\data\SLNET\SLNET_MATLABCentral\69620\SimpleMBS\SM_Contact\SM_Contact_Forces_Lib_R17a_v3p7\Examples\3D\Simple\Collision\Coll3D_08_Ball_in_Spinning_Cone.slx</t>
  </si>
  <si>
    <t xml:space="preserve">C:\tmp\obfmodels\o4989.slx</t>
  </si>
  <si>
    <t xml:space="preserve">Sun Jul 16 23:15:19 2017</t>
  </si>
  <si>
    <t xml:space="preserve">C:\work\data\SLNET\SLNET_MATLABCentral\69620\SimpleMBS\SM_Contact\SM_Contact_Forces_Lib_R17a_v3p7\Examples\3D\Simple\Friction\Frict3D_01_Box_on_Table.slx</t>
  </si>
  <si>
    <t xml:space="preserve">C:\tmp\obfmodels\o4990.slx</t>
  </si>
  <si>
    <t xml:space="preserve">Fri Jul 14 23:47:59 2017</t>
  </si>
  <si>
    <t xml:space="preserve">C:\work\data\SLNET\SLNET_MATLABCentral\69620\SimpleMBS\SM_Contact\SM_Contact_Forces_Lib_R17a_v3p7\Examples\3D\Simple\Friction\Frict3D_02_Ball_on_Table.slx</t>
  </si>
  <si>
    <t xml:space="preserve">C:\tmp\obfmodels\o4991.slx</t>
  </si>
  <si>
    <t xml:space="preserve">Fri Jul 14 23:48:21 2017</t>
  </si>
  <si>
    <t xml:space="preserve">C:\work\data\SLNET\SLNET_MATLABCentral\69620\SimpleMBS\SM_Contact\SM_Contact_Forces_Lib_R17a_v3p7\Examples\3D\Simple\Friction\Frict3D_03_Board_on_Balls.slx</t>
  </si>
  <si>
    <t xml:space="preserve">C:\tmp\obfmodels\o4992.slx</t>
  </si>
  <si>
    <t xml:space="preserve">Fri Jul 14 23:49:12 2017</t>
  </si>
  <si>
    <t xml:space="preserve">C:\work\data\SLNET\SLNET_MATLABCentral\69620\SimpleMBS\SM_Contact\SM_Contact_Forces_Lib_R17a_v3p7\Examples\3D\Simple\Friction\Frict3D_04_Ball_on_Ball.slx</t>
  </si>
  <si>
    <t xml:space="preserve">C:\tmp\obfmodels\o4993.slx</t>
  </si>
  <si>
    <t xml:space="preserve">Fri Jul 14 23:49:44 2017</t>
  </si>
  <si>
    <t xml:space="preserve">C:\work\data\SLNET\SLNET_MATLABCentral\69620\SimpleMBS\SM_Contact\SM_Contact_Forces_Lib_R17a_v3p7\Examples\3D\Simple\Friction\Frict3D_05_Tube_on_Balls.slx</t>
  </si>
  <si>
    <t xml:space="preserve">C:\tmp\obfmodels\o4994.slx</t>
  </si>
  <si>
    <t xml:space="preserve">Fri Jul 14 15:19:34 2017</t>
  </si>
  <si>
    <t xml:space="preserve">C:\work\data\SLNET\SLNET_MATLABCentral\69620\SimpleMBS\SM_Contact\SM_Contact_Forces_Lib_R17a_v3p7\Examples\3D\Simple\Friction\Frict3D_06_Ball_on_Balls.slx</t>
  </si>
  <si>
    <t xml:space="preserve">C:\tmp\obfmodels\o4995.slx</t>
  </si>
  <si>
    <t xml:space="preserve">Fri Jul 14 23:50:52 2017</t>
  </si>
  <si>
    <t xml:space="preserve">C:\work\data\SLNET\SLNET_MATLABCentral\69620\SimpleMBS\SM_Contact\SM_Contact_Forces_Lib_R17a_v3p7\Examples\3D\Simple\Friction\Frict3D_07_Ball_in_Ball.slx</t>
  </si>
  <si>
    <t xml:space="preserve">C:\tmp\obfmodels\o4996.slx</t>
  </si>
  <si>
    <t xml:space="preserve">Fri Jul 14 23:51:04 2017</t>
  </si>
  <si>
    <t xml:space="preserve">C:\work\data\SLNET\SLNET_MATLABCentral\69620\SimpleMBS\SM_Contact\SM_Contact_Forces_Lib_R17a_v3p7\Libraries\Contact_Forces_Lib.slx</t>
  </si>
  <si>
    <t xml:space="preserve">C:\tmp\obfmodels\o4997.slx</t>
  </si>
  <si>
    <t xml:space="preserve">Mon Jul 17 13:50:20 2017</t>
  </si>
  <si>
    <t xml:space="preserve">C:\work\data\SLNET\SLNET_MATLABCentral\69620\SimpleMBS\SM_Contact\SM_Contact_Forces_Lib_R17a_v3p7\Libraries\Parts_Lib.slx</t>
  </si>
  <si>
    <t xml:space="preserve">C:\tmp\obfmodels\o4998.slx</t>
  </si>
  <si>
    <t xml:space="preserve">Sun Jul 16 23:14:24 2017</t>
  </si>
  <si>
    <t xml:space="preserve">C:\work\data\SLNET\SLNET_MATLABCentral\69620\SimpleMBS\SM_Contact\SM_Contact_Forces_Lib_R17b_v3p9\Examples\2D\Cam_Follower\Cam_Follower.slx</t>
  </si>
  <si>
    <t xml:space="preserve">C:\tmp\obfmodels\o4999.slx</t>
  </si>
  <si>
    <t xml:space="preserve">Fri Jan 05 11:04:40 2018</t>
  </si>
  <si>
    <t xml:space="preserve">C:\work\data\SLNET\SLNET_MATLABCentral\69620\SimpleMBS\SM_Contact\SM_Contact_Forces_Lib_R17b_v3p9\Examples\2D\Cam_Follower_Constraint\Cam_Follower_Constraint.slx</t>
  </si>
  <si>
    <t xml:space="preserve">C:\tmp\obfmodels\o5000.slx</t>
  </si>
  <si>
    <t xml:space="preserve">Fri Jan 05 13:29:02 2018</t>
  </si>
  <si>
    <t xml:space="preserve">C:\work\data\SLNET\SLNET_MATLABCentral\69620\SimpleMBS\SM_Contact\SM_Contact_Forces_Lib_R17b_v3p9\Examples\2D\Conveyor_Belts\Belts_01_Two_Belts.slx</t>
  </si>
  <si>
    <t xml:space="preserve">C:\tmp\obfmodels\o5001.slx</t>
  </si>
  <si>
    <t xml:space="preserve">Fri Jan 05 11:04:52 2018</t>
  </si>
  <si>
    <t xml:space="preserve">C:\work\data\SLNET\SLNET_MATLABCentral\69620\SimpleMBS\SM_Contact\SM_Contact_Forces_Lib_R17b_v3p9\Examples\2D\Geneva_Drive\Geneva_Drive.slx</t>
  </si>
  <si>
    <t xml:space="preserve">C:\tmp\obfmodels\o5002.slx</t>
  </si>
  <si>
    <t xml:space="preserve">Fri Jan 05 11:05:04 2018</t>
  </si>
  <si>
    <t xml:space="preserve">C:\work\data\SLNET\SLNET_MATLABCentral\69620\SimpleMBS\SM_Contact\SM_Contact_Forces_Lib_R17b_v3p9\Examples\2D\Geneva_Drive\CAD\Export\Geneva_Drive_imported.slx</t>
  </si>
  <si>
    <t xml:space="preserve">C:\tmp\obfmodels\o5003.slx</t>
  </si>
  <si>
    <t xml:space="preserve">Fri Jan 05 11:05:08 2018</t>
  </si>
  <si>
    <t xml:space="preserve">C:\work\data\SLNET\SLNET_MATLABCentral\69620\SimpleMBS\SM_Contact\SM_Contact_Forces_Lib_R17b_v3p9\Examples\2D\Simple\Collision\Collision_01_Ball_Infinite_Plane.slx</t>
  </si>
  <si>
    <t xml:space="preserve">C:\tmp\obfmodels\o5004.slx</t>
  </si>
  <si>
    <t xml:space="preserve">Fri Jan 05 11:06:27 2018</t>
  </si>
  <si>
    <t xml:space="preserve">C:\work\data\SLNET\SLNET_MATLABCentral\69620\SimpleMBS\SM_Contact\SM_Contact_Forces_Lib_R17b_v3p9\Examples\2D\Simple\Collision\Collision_02_Disk_Finite_Plane_Fixed.slx</t>
  </si>
  <si>
    <t xml:space="preserve">C:\tmp\obfmodels\o5005.slx</t>
  </si>
  <si>
    <t xml:space="preserve">Fri Jan 05 11:06:31 2018</t>
  </si>
  <si>
    <t xml:space="preserve">C:\work\data\SLNET\SLNET_MATLABCentral\69620\SimpleMBS\SM_Contact\SM_Contact_Forces_Lib_R17b_v3p9\Examples\2D\Simple\Collision\Collision_03_Disk_Finite_Plane_Spin.slx</t>
  </si>
  <si>
    <t xml:space="preserve">C:\tmp\obfmodels\o5006.slx</t>
  </si>
  <si>
    <t xml:space="preserve">Fri Jan 05 11:06:35 2018</t>
  </si>
  <si>
    <t xml:space="preserve">C:\work\data\SLNET\SLNET_MATLABCentral\69620\SimpleMBS\SM_Contact\SM_Contact_Forces_Lib_R17b_v3p9\Examples\2D\Simple\Collision\Collision_04_Disks_in_Box.slx</t>
  </si>
  <si>
    <t xml:space="preserve">C:\tmp\obfmodels\o5007.slx</t>
  </si>
  <si>
    <t xml:space="preserve">Fri Jan 05 11:06:46 2018</t>
  </si>
  <si>
    <t xml:space="preserve">C:\work\data\SLNET\SLNET_MATLABCentral\69620\SimpleMBS\SM_Contact\SM_Contact_Forces_Lib_R17b_v3p9\Examples\2D\Simple\Collision\Collision_05_Disk_in_Ring.slx</t>
  </si>
  <si>
    <t xml:space="preserve">C:\tmp\obfmodels\o5008.slx</t>
  </si>
  <si>
    <t xml:space="preserve">Fri Jan 05 11:06:50 2018</t>
  </si>
  <si>
    <t xml:space="preserve">C:\work\data\SLNET\SLNET_MATLABCentral\69620\SimpleMBS\SM_Contact\SM_Contact_Forces_Lib_R17b_v3p9\Examples\2D\Simple\Collision\Collision_06_Catapult.slx</t>
  </si>
  <si>
    <t xml:space="preserve">C:\tmp\obfmodels\o5009.slx</t>
  </si>
  <si>
    <t xml:space="preserve">Fri Jan 05 11:06:54 2018</t>
  </si>
  <si>
    <t xml:space="preserve">C:\work\data\SLNET\SLNET_MATLABCentral\69620\SimpleMBS\SM_Contact\SM_Contact_Forces_Lib_R17b_v3p9\Examples\2D\Simple\Collision\Collision_07_Ball_Finite_Plane_Float.slx</t>
  </si>
  <si>
    <t xml:space="preserve">C:\tmp\obfmodels\o5010.slx</t>
  </si>
  <si>
    <t xml:space="preserve">Fri Jan 05 11:06:57 2018</t>
  </si>
  <si>
    <t xml:space="preserve">C:\work\data\SLNET\SLNET_MATLABCentral\69620\SimpleMBS\SM_Contact\SM_Contact_Forces_Lib_R17b_v3p9\Examples\2D\Simple\Collision\Collision_08_Compare_Forces.slx</t>
  </si>
  <si>
    <t xml:space="preserve">C:\tmp\obfmodels\o5011.slx</t>
  </si>
  <si>
    <t xml:space="preserve">Fri Jan 05 11:07:01 2018</t>
  </si>
  <si>
    <t xml:space="preserve">C:\work\data\SLNET\SLNET_MATLABCentral\69620\SimpleMBS\SM_Contact\SM_Contact_Forces_Lib_R17b_v3p9\Examples\2D\Simple\Friction\Friction_01_Box_on_Ramp_Constraint.slx</t>
  </si>
  <si>
    <t xml:space="preserve">C:\tmp\obfmodels\o5012.slx</t>
  </si>
  <si>
    <t xml:space="preserve">Fri Jan 05 11:07:05 2018</t>
  </si>
  <si>
    <t xml:space="preserve">C:\work\data\SLNET\SLNET_MATLABCentral\69620\SimpleMBS\SM_Contact\SM_Contact_Forces_Lib_R17b_v3p9\Examples\2D\Simple\Friction\Friction_02_Box_on_Ramp.slx</t>
  </si>
  <si>
    <t xml:space="preserve">C:\tmp\obfmodels\o5013.slx</t>
  </si>
  <si>
    <t xml:space="preserve">Fri Jan 05 11:07:08 2018</t>
  </si>
  <si>
    <t xml:space="preserve">C:\work\data\SLNET\SLNET_MATLABCentral\69620\SimpleMBS\SM_Contact\SM_Contact_Forces_Lib_R17b_v3p9\Examples\2D\Simple\Friction\Friction_03_Double_Pendulum_Constraint.slx</t>
  </si>
  <si>
    <t xml:space="preserve">C:\tmp\obfmodels\o5014.slx</t>
  </si>
  <si>
    <t xml:space="preserve">Fri Jan 05 11:07:11 2018</t>
  </si>
  <si>
    <t xml:space="preserve">C:\work\data\SLNET\SLNET_MATLABCentral\69620\SimpleMBS\SM_Contact\SM_Contact_Forces_Lib_R17b_v3p9\Examples\2D\Simple\Friction\Friction_04_Disk_Rolling_on_Ramp.slx</t>
  </si>
  <si>
    <t xml:space="preserve">C:\tmp\obfmodels\o5015.slx</t>
  </si>
  <si>
    <t xml:space="preserve">Fri Jan 05 11:07:14 2018</t>
  </si>
  <si>
    <t xml:space="preserve">C:\work\data\SLNET\SLNET_MATLABCentral\69620\SimpleMBS\SM_Contact\SM_Contact_Forces_Lib_R17b_v3p9\Examples\2D\Simple\Friction\Friction_04_Disk_Rolling_on_Ramp_test.slx</t>
  </si>
  <si>
    <t xml:space="preserve">C:\tmp\obfmodels\o5016.slx</t>
  </si>
  <si>
    <t xml:space="preserve">Wed Jun 06 17:37:02 2018</t>
  </si>
  <si>
    <t xml:space="preserve">C:\work\data\SLNET\SLNET_MATLABCentral\69620\SimpleMBS\SM_Contact\SM_Contact_Forces_Lib_R17b_v3p9\Examples\2D\Simple\Friction\Friction_05_Beam_on_Wheel.slx</t>
  </si>
  <si>
    <t xml:space="preserve">C:\tmp\obfmodels\o5017.slx</t>
  </si>
  <si>
    <t xml:space="preserve">Fri Jan 05 11:07:17 2018</t>
  </si>
  <si>
    <t xml:space="preserve">C:\work\data\SLNET\SLNET_MATLABCentral\69620\SimpleMBS\SM_Contact\SM_Contact_Forces_Lib_R17b_v3p9\Examples\2D\Simple\Friction\Friction_06_Disk_on_Disk.slx</t>
  </si>
  <si>
    <t xml:space="preserve">C:\tmp\obfmodels\o5018.slx</t>
  </si>
  <si>
    <t xml:space="preserve">Fri Jan 05 11:07:21 2018</t>
  </si>
  <si>
    <t xml:space="preserve">C:\work\data\SLNET\SLNET_MATLABCentral\69620\SimpleMBS\SM_Contact\SM_Contact_Forces_Lib_R17b_v3p9\Examples\2D\Simple\Friction\Friction_07_Floating_Disks.slx</t>
  </si>
  <si>
    <t xml:space="preserve">C:\tmp\obfmodels\o5019.slx</t>
  </si>
  <si>
    <t xml:space="preserve">Fri Jan 05 11:07:25 2018</t>
  </si>
  <si>
    <t xml:space="preserve">C:\work\data\SLNET\SLNET_MATLABCentral\69620\SimpleMBS\SM_Contact\SM_Contact_Forces_Lib_R17b_v3p9\Examples\2D\Simple\Friction\Friction_08_Disks_and_Ring.slx</t>
  </si>
  <si>
    <t xml:space="preserve">C:\tmp\obfmodels\o5020.slx</t>
  </si>
  <si>
    <t xml:space="preserve">Fri Jan 05 11:07:29 2018</t>
  </si>
  <si>
    <t xml:space="preserve">C:\work\data\SLNET\SLNET_MATLABCentral\69620\SimpleMBS\SM_Contact\SM_Contact_Forces_Lib_R17b_v3p9\Examples\2D\Simple\Friction\Friction_09_Ring_on_Disk_Float.slx</t>
  </si>
  <si>
    <t xml:space="preserve">C:\tmp\obfmodels\o5021.slx</t>
  </si>
  <si>
    <t xml:space="preserve">Fri Jan 05 11:07:32 2018</t>
  </si>
  <si>
    <t xml:space="preserve">C:\work\data\SLNET\SLNET_MATLABCentral\69620\SimpleMBS\SM_Contact\SM_Contact_Forces_Lib_R17b_v3p9\Examples\2D\Simple\Friction\Friction_10_Ball_on_Wheel.slx</t>
  </si>
  <si>
    <t xml:space="preserve">C:\tmp\obfmodels\o5022.slx</t>
  </si>
  <si>
    <t xml:space="preserve">Fri Jan 05 11:07:35 2018</t>
  </si>
  <si>
    <t xml:space="preserve">C:\work\data\SLNET\SLNET_MATLABCentral\69620\SimpleMBS\SM_Contact\SM_Contact_Forces_Lib_R17b_v3p9\Examples\2D\Spinning_Boxes\Spinning_Boxes.slx</t>
  </si>
  <si>
    <t xml:space="preserve">C:\tmp\obfmodels\o5023.slx</t>
  </si>
  <si>
    <t xml:space="preserve">Fri Jan 05 11:07:43 2018</t>
  </si>
  <si>
    <t xml:space="preserve">C:\work\data\SLNET\SLNET_MATLABCentral\69620\SimpleMBS\SM_Contact\SM_Contact_Forces_Lib_R17b_v3p9\Examples\3D\Gripper_2Belts\Gripper_2Belts.slx</t>
  </si>
  <si>
    <t xml:space="preserve">C:\tmp\obfmodels\o5024.slx</t>
  </si>
  <si>
    <t xml:space="preserve">Fri Jan 05 11:07:54 2018</t>
  </si>
  <si>
    <t xml:space="preserve">C:\work\data\SLNET\SLNET_MATLABCentral\69620\SimpleMBS\SM_Contact\SM_Contact_Forces_Lib_R17b_v3p9\Examples\3D\Robot_2_Whl\Robot_2_Whl.slx</t>
  </si>
  <si>
    <t xml:space="preserve">C:\tmp\obfmodels\o5025.slx</t>
  </si>
  <si>
    <t xml:space="preserve">Fri Jan 05 11:08:00 2018</t>
  </si>
  <si>
    <t xml:space="preserve">C:\work\data\SLNET\SLNET_MATLABCentral\69620\SimpleMBS\SM_Contact\SM_Contact_Forces_Lib_R17b_v3p9\Examples\3D\Simple\Collision\Coll3D_01_Ball_Plane_Fixed.slx</t>
  </si>
  <si>
    <t xml:space="preserve">C:\tmp\obfmodels\o5026.slx</t>
  </si>
  <si>
    <t xml:space="preserve">Fri Jan 05 11:08:03 2018</t>
  </si>
  <si>
    <t xml:space="preserve">C:\work\data\SLNET\SLNET_MATLABCentral\69620\SimpleMBS\SM_Contact\SM_Contact_Forces_Lib_R17b_v3p9\Examples\3D\Simple\Collision\Coll3D_02_Ball_Plane_Spin.slx</t>
  </si>
  <si>
    <t xml:space="preserve">C:\tmp\obfmodels\o5027.slx</t>
  </si>
  <si>
    <t xml:space="preserve">Fri Jan 05 11:08:06 2018</t>
  </si>
  <si>
    <t xml:space="preserve">C:\work\data\SLNET\SLNET_MATLABCentral\69620\SimpleMBS\SM_Contact\SM_Contact_Forces_Lib_R17b_v3p9\Examples\3D\Simple\Collision\Coll3D_03_Balls_in_Box.slx</t>
  </si>
  <si>
    <t xml:space="preserve">C:\tmp\obfmodels\o5028.slx</t>
  </si>
  <si>
    <t xml:space="preserve">Fri Jan 05 11:08:15 2018</t>
  </si>
  <si>
    <t xml:space="preserve">C:\work\data\SLNET\SLNET_MATLABCentral\69620\SimpleMBS\SM_Contact\SM_Contact_Forces_Lib_R17b_v3p9\Examples\3D\Simple\Collision\Coll3D_04_Ball_in_Tube_Fixed.slx</t>
  </si>
  <si>
    <t xml:space="preserve">C:\tmp\obfmodels\o5029.slx</t>
  </si>
  <si>
    <t xml:space="preserve">Fri Jan 05 11:08:19 2018</t>
  </si>
  <si>
    <t xml:space="preserve">C:\work\data\SLNET\SLNET_MATLABCentral\69620\SimpleMBS\SM_Contact\SM_Contact_Forces_Lib_R17b_v3p9\Examples\3D\Simple\Collision\Coll3D_05_Ball_Peg_Board.slx</t>
  </si>
  <si>
    <t xml:space="preserve">C:\tmp\obfmodels\o5030.slx</t>
  </si>
  <si>
    <t xml:space="preserve">Fri Jan 05 11:08:27 2018</t>
  </si>
  <si>
    <t xml:space="preserve">C:\work\data\SLNET\SLNET_MATLABCentral\69620\SimpleMBS\SM_Contact\SM_Contact_Forces_Lib_R17b_v3p9\Examples\3D\Simple\Collision\Coll3D_06_Ball_in_Ball.slx</t>
  </si>
  <si>
    <t xml:space="preserve">C:\tmp\obfmodels\o5031.slx</t>
  </si>
  <si>
    <t xml:space="preserve">Fri Jan 05 11:08:31 2018</t>
  </si>
  <si>
    <t xml:space="preserve">C:\work\data\SLNET\SLNET_MATLABCentral\69620\SimpleMBS\SM_Contact\SM_Contact_Forces_Lib_R17b_v3p9\Examples\3D\Simple\Collision\Coll3D_07_Balls_and_Sliding_Tube.slx</t>
  </si>
  <si>
    <t xml:space="preserve">C:\tmp\obfmodels\o5032.slx</t>
  </si>
  <si>
    <t xml:space="preserve">Fri Jan 05 11:08:35 2018</t>
  </si>
  <si>
    <t xml:space="preserve">C:\work\data\SLNET\SLNET_MATLABCentral\69620\SimpleMBS\SM_Contact\SM_Contact_Forces_Lib_R17b_v3p9\Examples\3D\Simple\Collision\Coll3D_08_Ball_in_Spinning_Cone.slx</t>
  </si>
  <si>
    <t xml:space="preserve">C:\tmp\obfmodels\o5033.slx</t>
  </si>
  <si>
    <t xml:space="preserve">Fri Jan 05 11:08:38 2018</t>
  </si>
  <si>
    <t xml:space="preserve">C:\work\data\SLNET\SLNET_MATLABCentral\69620\SimpleMBS\SM_Contact\SM_Contact_Forces_Lib_R17b_v3p9\Examples\3D\Simple\Friction\Frict3D_01_Box_on_Table.slx</t>
  </si>
  <si>
    <t xml:space="preserve">C:\tmp\obfmodels\o5034.slx</t>
  </si>
  <si>
    <t xml:space="preserve">Fri Jan 05 11:08:43 2018</t>
  </si>
  <si>
    <t xml:space="preserve">C:\work\data\SLNET\SLNET_MATLABCentral\69620\SimpleMBS\SM_Contact\SM_Contact_Forces_Lib_R17b_v3p9\Examples\3D\Simple\Friction\Frict3D_02_Ball_on_Table.slx</t>
  </si>
  <si>
    <t xml:space="preserve">C:\tmp\obfmodels\o5035.slx</t>
  </si>
  <si>
    <t xml:space="preserve">Fri Jan 05 11:08:47 2018</t>
  </si>
  <si>
    <t xml:space="preserve">C:\work\data\SLNET\SLNET_MATLABCentral\69620\SimpleMBS\SM_Contact\SM_Contact_Forces_Lib_R17b_v3p9\Examples\3D\Simple\Friction\Frict3D_03_Board_on_Balls.slx</t>
  </si>
  <si>
    <t xml:space="preserve">C:\tmp\obfmodels\o5036.slx</t>
  </si>
  <si>
    <t xml:space="preserve">Fri Jan 05 11:08:53 2018</t>
  </si>
  <si>
    <t xml:space="preserve">C:\work\data\SLNET\SLNET_MATLABCentral\69620\SimpleMBS\SM_Contact\SM_Contact_Forces_Lib_R17b_v3p9\Examples\3D\Simple\Friction\Frict3D_04_Ball_on_Ball.slx</t>
  </si>
  <si>
    <t xml:space="preserve">C:\tmp\obfmodels\o5037.slx</t>
  </si>
  <si>
    <t xml:space="preserve">Fri Jan 05 11:08:57 2018</t>
  </si>
  <si>
    <t xml:space="preserve">C:\work\data\SLNET\SLNET_MATLABCentral\69620\SimpleMBS\SM_Contact\SM_Contact_Forces_Lib_R17b_v3p9\Examples\3D\Simple\Friction\Frict3D_05_Tube_on_Balls.slx</t>
  </si>
  <si>
    <t xml:space="preserve">C:\tmp\obfmodels\o5038.slx</t>
  </si>
  <si>
    <t xml:space="preserve">Fri Jan 05 11:09:03 2018</t>
  </si>
  <si>
    <t xml:space="preserve">C:\work\data\SLNET\SLNET_MATLABCentral\69620\SimpleMBS\SM_Contact\SM_Contact_Forces_Lib_R17b_v3p9\Examples\3D\Simple\Friction\Frict3D_06_Ball_on_Balls.slx</t>
  </si>
  <si>
    <t xml:space="preserve">C:\tmp\obfmodels\o5039.slx</t>
  </si>
  <si>
    <t xml:space="preserve">Fri Jan 05 11:09:09 2018</t>
  </si>
  <si>
    <t xml:space="preserve">C:\work\data\SLNET\SLNET_MATLABCentral\69620\SimpleMBS\SM_Contact\SM_Contact_Forces_Lib_R17b_v3p9\Examples\3D\Simple\Friction\Frict3D_07_Ball_in_Ball.slx</t>
  </si>
  <si>
    <t xml:space="preserve">C:\tmp\obfmodels\o5040.slx</t>
  </si>
  <si>
    <t xml:space="preserve">Fri Jan 05 11:09:13 2018</t>
  </si>
  <si>
    <t xml:space="preserve">C:\work\data\SLNET\SLNET_MATLABCentral\69620\SimpleMBS\SM_Contact\SM_Contact_Forces_Lib_R17b_v3p9\Libraries\Contact_Forces_Lib.slx</t>
  </si>
  <si>
    <t xml:space="preserve">C:\tmp\obfmodels\o5041.slx</t>
  </si>
  <si>
    <t xml:space="preserve">Fri Jan 05 13:29:23 2018</t>
  </si>
  <si>
    <t xml:space="preserve">C:\work\data\SLNET\SLNET_MATLABCentral\69620\SimpleMBS\SM_Contact\SM_Contact_Forces_Lib_R17b_v3p9\Libraries\Parts_Lib.slx</t>
  </si>
  <si>
    <t xml:space="preserve">C:\tmp\obfmodels\o5042.slx</t>
  </si>
  <si>
    <t xml:space="preserve">Fri Jan 05 11:10:41 2018</t>
  </si>
  <si>
    <t xml:space="preserve">C:\work\data\SLNET\SLNET_MATLABCentral\69650\arduino_code.slx</t>
  </si>
  <si>
    <t xml:space="preserve">C:\tmp\obfmodels\o5043.slx</t>
  </si>
  <si>
    <t xml:space="preserve">Thu Dec 06 15:34:14 2018</t>
  </si>
  <si>
    <t xml:space="preserve">C:\work\data\SLNET\SLNET_MATLABCentral\69650\robot_node.slx</t>
  </si>
  <si>
    <t xml:space="preserve">C:\tmp\obfmodels\o5044.slx</t>
  </si>
  <si>
    <t xml:space="preserve">Thu Dec 06 13:00:52 2018</t>
  </si>
  <si>
    <t xml:space="preserve">C:\work\data\SLNET\SLNET_MATLABCentral\69651\pulse_detector\solution\pulse_detector_v1.slx</t>
  </si>
  <si>
    <t xml:space="preserve">C:\tmp\obfmodels\o5045.slx</t>
  </si>
  <si>
    <t xml:space="preserve">Thu Jul 18 20:19:04 2019</t>
  </si>
  <si>
    <t xml:space="preserve">C:\work\data\SLNET\SLNET_MATLABCentral\69651\pulse_detector\solution\pulse_detector_v2.slx</t>
  </si>
  <si>
    <t xml:space="preserve">C:\tmp\obfmodels\o5046.slx</t>
  </si>
  <si>
    <t xml:space="preserve">Thu Jul 18 20:21:08 2019</t>
  </si>
  <si>
    <t xml:space="preserve">C:\work\data\SLNET\SLNET_MATLABCentral\69651\pulse_detector\solution\pulse_detector_v3.slx</t>
  </si>
  <si>
    <t xml:space="preserve">C:\tmp\obfmodels\o5047.slx</t>
  </si>
  <si>
    <t xml:space="preserve">Thu Jul 18 20:21:34 2019</t>
  </si>
  <si>
    <t xml:space="preserve">C:\work\data\SLNET\SLNET_MATLABCentral\69651\pulse_detector\solution\pulse_detector_v4.slx</t>
  </si>
  <si>
    <t xml:space="preserve">C:\tmp\obfmodels\o5048.slx</t>
  </si>
  <si>
    <t xml:space="preserve">Thu Jul 18 20:21:58 2019</t>
  </si>
  <si>
    <t xml:space="preserve">C:\work\data\SLNET\SLNET_MATLABCentral\69653\Active_PFC.slx</t>
  </si>
  <si>
    <t xml:space="preserve">C:\tmp\obfmodels\o5049.slx</t>
  </si>
  <si>
    <t xml:space="preserve">Fri Dec 07 17:45:49 2018</t>
  </si>
  <si>
    <t xml:space="preserve">C:\work\data\SLNET\SLNET_MATLABCentral\69675\AppDesignerWithSimulink\AppDesignerWithSimulink.slx</t>
  </si>
  <si>
    <t xml:space="preserve">C:\tmp\obfmodels\o5050.slx</t>
  </si>
  <si>
    <t xml:space="preserve">Mon Dec 10 16:52:41 2018</t>
  </si>
  <si>
    <t xml:space="preserve">C:\work\data\SLNET\SLNET_MATLABCentral\69743\MathWorks_Robot_Autonomy_Control\Simulink\AvoidWall.slx</t>
  </si>
  <si>
    <t xml:space="preserve">C:\tmp\obfmodels\o5051.slx</t>
  </si>
  <si>
    <t xml:space="preserve">Thu Dec 13 22:59:11 2018</t>
  </si>
  <si>
    <t xml:space="preserve">C:\work\data\SLNET\SLNET_MATLABCentral\69743\MathWorks_Robot_Autonomy_Control\Simulink\CompleteAutonomous.slx</t>
  </si>
  <si>
    <t xml:space="preserve">C:\tmp\obfmodels\o5052.slx</t>
  </si>
  <si>
    <t xml:space="preserve">Thu Dec 13 22:55:57 2018</t>
  </si>
  <si>
    <t xml:space="preserve">C:\work\data\SLNET\SLNET_MATLABCentral\69743\MathWorks_Robot_Autonomy_Control\Simulink\CompleteAutonomousPID.slx</t>
  </si>
  <si>
    <t xml:space="preserve">C:\tmp\obfmodels\o5053.slx</t>
  </si>
  <si>
    <t xml:space="preserve">Thu Dec 13 22:58:18 2018</t>
  </si>
  <si>
    <t xml:space="preserve">C:\work\data\SLNET\SLNET_MATLABCentral\69743\MathWorks_Robot_Autonomy_Control\Simulink\DeadReckoning_Temporal.slx</t>
  </si>
  <si>
    <t xml:space="preserve">C:\tmp\obfmodels\o5054.slx</t>
  </si>
  <si>
    <t xml:space="preserve">Thu Dec 13 22:52:43 2018</t>
  </si>
  <si>
    <t xml:space="preserve">C:\work\data\SLNET\SLNET_MATLABCentral\69743\MathWorks_Robot_Autonomy_Control\Simulink\DistancePID.slx</t>
  </si>
  <si>
    <t xml:space="preserve">C:\tmp\obfmodels\o5055.slx</t>
  </si>
  <si>
    <t xml:space="preserve">Thu Dec 13 22:52:07 2018</t>
  </si>
  <si>
    <t xml:space="preserve">C:\work\data\SLNET\SLNET_MATLABCentral\69743\MathWorks_Robot_Autonomy_Control\Simulink\EncoderNavigation.slx</t>
  </si>
  <si>
    <t xml:space="preserve">C:\tmp\obfmodels\o5056.slx</t>
  </si>
  <si>
    <t xml:space="preserve">Fri Dec 14 16:00:19 2018</t>
  </si>
  <si>
    <t xml:space="preserve">C:\work\data\SLNET\SLNET_MATLABCentral\69743\MathWorks_Robot_Autonomy_Control\Simulink\EncoderPID.slx</t>
  </si>
  <si>
    <t xml:space="preserve">C:\tmp\obfmodels\o5057.slx</t>
  </si>
  <si>
    <t xml:space="preserve">Thu Dec 13 22:50:35 2018</t>
  </si>
  <si>
    <t xml:space="preserve">C:\work\data\SLNET\SLNET_MATLABCentral\69743\MathWorks_Robot_Autonomy_Control\Simulink\FindObjects.slx</t>
  </si>
  <si>
    <t xml:space="preserve">C:\tmp\obfmodels\o5058.slx</t>
  </si>
  <si>
    <t xml:space="preserve">Fri Dec 14 15:59:17 2018</t>
  </si>
  <si>
    <t xml:space="preserve">C:\work\data\SLNET\SLNET_MATLABCentral\69743\MathWorks_Robot_Autonomy_Control\Simulink\ForwardTime.slx</t>
  </si>
  <si>
    <t xml:space="preserve">C:\tmp\obfmodels\o5059.slx</t>
  </si>
  <si>
    <t xml:space="preserve">Fri Dec 14 15:55:39 2018</t>
  </si>
  <si>
    <t xml:space="preserve">C:\work\data\SLNET\SLNET_MATLABCentral\69743\MathWorks_Robot_Autonomy_Control\Simulink\HeadingPID.slx</t>
  </si>
  <si>
    <t xml:space="preserve">C:\tmp\obfmodels\o5060.slx</t>
  </si>
  <si>
    <t xml:space="preserve">Thu Dec 13 22:47:30 2018</t>
  </si>
  <si>
    <t xml:space="preserve">C:\work\data\SLNET\SLNET_MATLABCentral\69743\MathWorks_Robot_Autonomy_Control\Simulink\MazeRobot.slx</t>
  </si>
  <si>
    <t xml:space="preserve">C:\tmp\obfmodels\o5061.slx</t>
  </si>
  <si>
    <t xml:space="preserve">Thu Dec 13 22:46:54 2018</t>
  </si>
  <si>
    <t xml:space="preserve">C:\work\data\SLNET\SLNET_MATLABCentral\69743\MathWorks_Robot_Autonomy_Control\Simulink\Odometry.slx</t>
  </si>
  <si>
    <t xml:space="preserve">C:\tmp\obfmodels\o5062.slx</t>
  </si>
  <si>
    <t xml:space="preserve">Thu Dec 13 22:45:51 2018</t>
  </si>
  <si>
    <t xml:space="preserve">C:\work\data\SLNET\SLNET_MATLABCentral\69789\GSM_TX.slx</t>
  </si>
  <si>
    <t xml:space="preserve">C:\tmp\obfmodels\o5063.slx</t>
  </si>
  <si>
    <t xml:space="preserve">Fri Dec 21 00:57:05 2018</t>
  </si>
  <si>
    <t xml:space="preserve">C:\work\data\SLNET\SLNET_MATLABCentral\69845\TrojanAsteroids\simTrojan.slx</t>
  </si>
  <si>
    <t xml:space="preserve">C:\tmp\obfmodels\o5064.slx</t>
  </si>
  <si>
    <t xml:space="preserve">Fri Dec 28 18:05:32 2018</t>
  </si>
  <si>
    <t xml:space="preserve">C:\work\data\SLNET\SLNET_MATLABCentral\69875\mofset_LTS\ee_igbt_param_LTS.slx</t>
  </si>
  <si>
    <t xml:space="preserve">C:\tmp\obfmodels\o5065.slx</t>
  </si>
  <si>
    <t xml:space="preserve">Mon Nov 05 20:46:11 2018</t>
  </si>
  <si>
    <t xml:space="preserve">C:\work\data\SLNET\SLNET_MATLABCentral\69892\Inverse Kinematics 2 Link Robot Arm\bh_test_J_DBL_pend.slx</t>
  </si>
  <si>
    <t xml:space="preserve">C:\tmp\obfmodels\o5066.slx</t>
  </si>
  <si>
    <t xml:space="preserve">Thu Jan 10 23:41:07 2019</t>
  </si>
  <si>
    <t xml:space="preserve">C:\work\data\SLNET\SLNET_MATLABCentral\69948\Average_Converter_Model_R2016b.slx</t>
  </si>
  <si>
    <t xml:space="preserve">C:\tmp\obfmodels\o5067.slx</t>
  </si>
  <si>
    <t xml:space="preserve">Tue Jan 08 16:05:51 2019</t>
  </si>
  <si>
    <t xml:space="preserve">C:\work\data\SLNET\SLNET_MATLABCentral\69954\qrgivens_18b.slx</t>
  </si>
  <si>
    <t xml:space="preserve">C:\tmp\obfmodels\o5068.slx</t>
  </si>
  <si>
    <t xml:space="preserve">Thu Jan 10 07:49:03 2019</t>
  </si>
  <si>
    <t xml:space="preserve">C:\work\data\SLNET\SLNET_MATLABCentral\70007\BoosConverter.slx</t>
  </si>
  <si>
    <t xml:space="preserve">C:\tmp\obfmodels\o5069.slx</t>
  </si>
  <si>
    <t xml:space="preserve">Tue Jan 15 06:27:13 2019</t>
  </si>
  <si>
    <t xml:space="preserve">C:\work\data\SLNET\SLNET_MATLABCentral\70039\aelectrolyser_dm_pub_IJRER_Vol8_No1.slx</t>
  </si>
  <si>
    <t xml:space="preserve">C:\tmp\obfmodels\o5070.slx</t>
  </si>
  <si>
    <t xml:space="preserve">Mon Jan 21 10:11:33 2019</t>
  </si>
  <si>
    <t xml:space="preserve">C:\work\data\SLNET\SLNET_MATLABCentral\70067\freq_phas_R2013a.slx</t>
  </si>
  <si>
    <t xml:space="preserve">C:\tmp\obfmodels\o5071.slx</t>
  </si>
  <si>
    <t xml:space="preserve">Sat Jan 26 16:00:49 2019</t>
  </si>
  <si>
    <t xml:space="preserve">C:\work\data\SLNET\SLNET_MATLABCentral\70091\incr_enco_3_R2013a.slx</t>
  </si>
  <si>
    <t xml:space="preserve">C:\tmp\obfmodels\o5072.slx</t>
  </si>
  <si>
    <t xml:space="preserve">Sun Jan 27 16:58:58 2019</t>
  </si>
  <si>
    <t xml:space="preserve">C:\work\data\SLNET\SLNET_MATLABCentral\70093\IMU-sensor-fusion-with-linear-Kalman-filter\IMU-sensor-fusion-with-linear-Kalman-filter\Sensor_fusion_Kalman_v5_R2016a.slx</t>
  </si>
  <si>
    <t xml:space="preserve">C:\tmp\obfmodels\o5073.slx</t>
  </si>
  <si>
    <t xml:space="preserve">Sat May 12 12:02:50 2018</t>
  </si>
  <si>
    <t xml:space="preserve">C:\work\data\SLNET\SLNET_MATLABCentral\70093\IMU-sensor-fusion-with-linear-Kalman-filter\IMU-sensor-fusion-with-linear-Kalman-filter\Sensor_fusion_Kalman_v5_R2017a.slx</t>
  </si>
  <si>
    <t xml:space="preserve">C:\tmp\obfmodels\o5074.slx</t>
  </si>
  <si>
    <t xml:space="preserve">Fri Jan 29 17:15:55 2016</t>
  </si>
  <si>
    <t xml:space="preserve">C:\work\data\SLNET\SLNET_MATLABCentral\70131\kr_billiards_debug.slx</t>
  </si>
  <si>
    <t xml:space="preserve">C:\tmp\obfmodels\o5075.slx</t>
  </si>
  <si>
    <t xml:space="preserve">Wed Jan 30 07:39:28 2019</t>
  </si>
  <si>
    <t xml:space="preserve">C:\work\data\SLNET\SLNET_MATLABCentral\70131\kr_billiards_demo.slx</t>
  </si>
  <si>
    <t xml:space="preserve">C:\tmp\obfmodels\o5076.slx</t>
  </si>
  <si>
    <t xml:space="preserve">Wed Jan 30 07:41:46 2019</t>
  </si>
  <si>
    <t xml:space="preserve">C:\work\data\SLNET\SLNET_MATLABCentral\70131\kr_billiards_exam.slx</t>
  </si>
  <si>
    <t xml:space="preserve">C:\tmp\obfmodels\o5077.slx</t>
  </si>
  <si>
    <t xml:space="preserve">Wed Jan 30 07:43:14 2019</t>
  </si>
  <si>
    <t xml:space="preserve">C:\work\data\SLNET\SLNET_MATLABCentral\70131\vldb_ivanovii.slx</t>
  </si>
  <si>
    <t xml:space="preserve">C:\tmp\obfmodels\o5078.slx</t>
  </si>
  <si>
    <t xml:space="preserve">Wed Jan 30 07:42:09 2019</t>
  </si>
  <si>
    <t xml:space="preserve">C:\work\data\SLNET\SLNET_MATLABCentral\70209\INVERTER_180.slx</t>
  </si>
  <si>
    <t xml:space="preserve">C:\tmp\obfmodels\o5079.slx</t>
  </si>
  <si>
    <t xml:space="preserve">Mon Jun 03 14:05:40 2019</t>
  </si>
  <si>
    <t xml:space="preserve">C:\work\data\SLNET\SLNET_MATLABCentral\70221\cosinefirng_3phase.slx</t>
  </si>
  <si>
    <t xml:space="preserve">C:\tmp\obfmodels\o5080.slx</t>
  </si>
  <si>
    <t xml:space="preserve">Thu Nov 15 23:16:11 2018</t>
  </si>
  <si>
    <t xml:space="preserve">C:\work\data\SLNET\SLNET_MATLABCentral\70247\ISSN22780181.slx</t>
  </si>
  <si>
    <t xml:space="preserve">C:\tmp\obfmodels\o5081.slx</t>
  </si>
  <si>
    <t xml:space="preserve">Sun Feb 10 16:54:26 2019</t>
  </si>
  <si>
    <t xml:space="preserve">C:\work\data\SLNET\SLNET_MATLABCentral\70286\ss_crank_slider_jsc2.slx</t>
  </si>
  <si>
    <t xml:space="preserve">C:\tmp\obfmodels\o5082.slx</t>
  </si>
  <si>
    <t xml:space="preserve">Thu Feb 14 15:02:33 2019</t>
  </si>
  <si>
    <t xml:space="preserve">C:\work\data\SLNET\SLNET_MATLABCentral\70303\pulse_detector_verification\MATLAB\pulse_detector_v4.slx</t>
  </si>
  <si>
    <t xml:space="preserve">C:\tmp\obfmodels\o5083.slx</t>
  </si>
  <si>
    <t xml:space="preserve">Fri Feb 01 15:27:31 2019</t>
  </si>
  <si>
    <t xml:space="preserve">C:\work\data\SLNET\SLNET_MATLABCentral\70303\pulse_detector_verification\cosim\pulse_detector_cosim.slx</t>
  </si>
  <si>
    <t xml:space="preserve">C:\tmp\obfmodels\o5084.slx</t>
  </si>
  <si>
    <t xml:space="preserve">Fri Feb 15 00:49:31 2019</t>
  </si>
  <si>
    <t xml:space="preserve">C:\work\data\SLNET\SLNET_MATLABCentral\70310\three_phase_PF_Diode_2015b.slx</t>
  </si>
  <si>
    <t xml:space="preserve">C:\tmp\obfmodels\o5085.slx</t>
  </si>
  <si>
    <t xml:space="preserve">Sat Feb 16 07:15:48 2019</t>
  </si>
  <si>
    <t xml:space="preserve">C:\work\data\SLNET\SLNET_MATLABCentral\70311\single_phase_PF_Diode_2015b.slx</t>
  </si>
  <si>
    <t xml:space="preserve">C:\tmp\obfmodels\o5086.slx</t>
  </si>
  <si>
    <t xml:space="preserve">Sat Feb 16 07:28:01 2019</t>
  </si>
  <si>
    <t xml:space="preserve">C:\work\data\SLNET\SLNET_MATLABCentral\70317\examples\heater_autoff.slx</t>
  </si>
  <si>
    <t xml:space="preserve">C:\tmp\obfmodels\o5087.slx</t>
  </si>
  <si>
    <t xml:space="preserve">Sat Feb 16 01:48:54 2019</t>
  </si>
  <si>
    <t xml:space="preserve">C:\work\data\SLNET\SLNET_MATLABCentral\70317\examples\heater_hysteresis.slx</t>
  </si>
  <si>
    <t xml:space="preserve">C:\tmp\obfmodels\o5088.slx</t>
  </si>
  <si>
    <t xml:space="preserve">Sat Feb 16 07:49:13 2019</t>
  </si>
  <si>
    <t xml:space="preserve">C:\work\data\SLNET\SLNET_MATLABCentral\70317\examples\heater_moore_en.slx</t>
  </si>
  <si>
    <t xml:space="preserve">C:\tmp\obfmodels\o5089.slx</t>
  </si>
  <si>
    <t xml:space="preserve">Sat Feb 16 07:48:03 2019</t>
  </si>
  <si>
    <t xml:space="preserve">C:\work\data\SLNET\SLNET_MATLABCentral\70317\examples\heater_moore_ex.slx</t>
  </si>
  <si>
    <t xml:space="preserve">C:\tmp\obfmodels\o5090.slx</t>
  </si>
  <si>
    <t xml:space="preserve">Sat Feb 16 07:54:49 2019</t>
  </si>
  <si>
    <t xml:space="preserve">C:\work\data\SLNET\SLNET_MATLABCentral\70317\examples\timer_mealy.slx</t>
  </si>
  <si>
    <t xml:space="preserve">C:\tmp\obfmodels\o5091.slx</t>
  </si>
  <si>
    <t xml:space="preserve">Sat Feb 16 01:54:14 2019</t>
  </si>
  <si>
    <t xml:space="preserve">C:\work\data\SLNET\SLNET_MATLABCentral\70317\examples\timer_moore.slx</t>
  </si>
  <si>
    <t xml:space="preserve">C:\tmp\obfmodels\o5092.slx</t>
  </si>
  <si>
    <t xml:space="preserve">Sat Feb 16 07:13:15 2019</t>
  </si>
  <si>
    <t xml:space="preserve">C:\work\data\SLNET\SLNET_MATLABCentral\70317\examples\toggle.slx</t>
  </si>
  <si>
    <t xml:space="preserve">C:\tmp\obfmodels\o5093.slx</t>
  </si>
  <si>
    <t xml:space="preserve">Sat Feb 16 01:55:33 2019</t>
  </si>
  <si>
    <t xml:space="preserve">C:\work\data\SLNET\SLNET_MATLABCentral\70317\examples\toggle_implicitdataflow.slx</t>
  </si>
  <si>
    <t xml:space="preserve">C:\tmp\obfmodels\o5094.slx</t>
  </si>
  <si>
    <t xml:space="preserve">Sat Feb 16 08:02:30 2019</t>
  </si>
  <si>
    <t xml:space="preserve">C:\work\data\SLNET\SLNET_MATLABCentral\70317\examples\toggle_lib.slx</t>
  </si>
  <si>
    <t xml:space="preserve">C:\tmp\obfmodels\o5095.slx</t>
  </si>
  <si>
    <t xml:space="preserve">Sat Feb 16 06:51:41 2019</t>
  </si>
  <si>
    <t xml:space="preserve">C:\work\data\SLNET\SLNET_MATLABCentral\70317\examples\toggle_liblink.slx</t>
  </si>
  <si>
    <t xml:space="preserve">C:\tmp\obfmodels\o5096.slx</t>
  </si>
  <si>
    <t xml:space="preserve">Sat Feb 16 06:50:19 2019</t>
  </si>
  <si>
    <t xml:space="preserve">C:\work\data\SLNET\SLNET_MATLABCentral\70317\examples\out\heater_autoff_stflow.slx</t>
  </si>
  <si>
    <t xml:space="preserve">C:\tmp\obfmodels\o5097.slx</t>
  </si>
  <si>
    <t xml:space="preserve">Sun Feb 17 00:31:55 2019</t>
  </si>
  <si>
    <t xml:space="preserve">C:\work\data\SLNET\SLNET_MATLABCentral\70317\examples\out\heater_hysteresis_stflow.slx</t>
  </si>
  <si>
    <t xml:space="preserve">C:\tmp\obfmodels\o5098.slx</t>
  </si>
  <si>
    <t xml:space="preserve">Sat Feb 16 07:31:45 2019</t>
  </si>
  <si>
    <t xml:space="preserve">C:\work\data\SLNET\SLNET_MATLABCentral\70317\examples\out\heater_moore_en_stflow.slx</t>
  </si>
  <si>
    <t xml:space="preserve">C:\tmp\obfmodels\o5099.slx</t>
  </si>
  <si>
    <t xml:space="preserve">Sat Feb 16 07:47:13 2019</t>
  </si>
  <si>
    <t xml:space="preserve">C:\work\data\SLNET\SLNET_MATLABCentral\70317\examples\out\heater_moore_ex_stflow.slx</t>
  </si>
  <si>
    <t xml:space="preserve">C:\tmp\obfmodels\o5100.slx</t>
  </si>
  <si>
    <t xml:space="preserve">Sun Feb 17 00:28:39 2019</t>
  </si>
  <si>
    <t xml:space="preserve">C:\work\data\SLNET\SLNET_MATLABCentral\70317\examples\out\timer_mealy_stflow.slx</t>
  </si>
  <si>
    <t xml:space="preserve">C:\tmp\obfmodels\o5101.slx</t>
  </si>
  <si>
    <t xml:space="preserve">Sat Feb 16 07:12:21 2019</t>
  </si>
  <si>
    <t xml:space="preserve">C:\work\data\SLNET\SLNET_MATLABCentral\70317\examples\out\timer_moore_stflow.slx</t>
  </si>
  <si>
    <t xml:space="preserve">C:\tmp\obfmodels\o5102.slx</t>
  </si>
  <si>
    <t xml:space="preserve">Sat Feb 16 07:16:14 2019</t>
  </si>
  <si>
    <t xml:space="preserve">C:\work\data\SLNET\SLNET_MATLABCentral\70317\examples\out\toggle_implicitdataflow_stflow.slx</t>
  </si>
  <si>
    <t xml:space="preserve">C:\tmp\obfmodels\o5103.slx</t>
  </si>
  <si>
    <t xml:space="preserve">Sat Feb 16 08:06:50 2019</t>
  </si>
  <si>
    <t xml:space="preserve">C:\work\data\SLNET\SLNET_MATLABCentral\70317\examples\out\toggle_liblink_stflow.slx</t>
  </si>
  <si>
    <t xml:space="preserve">C:\tmp\obfmodels\o5104.slx</t>
  </si>
  <si>
    <t xml:space="preserve">Sat Feb 16 08:10:23 2019</t>
  </si>
  <si>
    <t xml:space="preserve">C:\work\data\SLNET\SLNET_MATLABCentral\70317\examples\out\toggle_stflow.slx</t>
  </si>
  <si>
    <t xml:space="preserve">C:\tmp\obfmodels\o5105.slx</t>
  </si>
  <si>
    <t xml:space="preserve">Sat Feb 16 07:19:28 2019</t>
  </si>
  <si>
    <t xml:space="preserve">C:\work\data\SLNET\SLNET_MATLABCentral\70317\src\dependents\tet\TableLibrary.slx</t>
  </si>
  <si>
    <t xml:space="preserve">C:\tmp\obfmodels\o5106.slx</t>
  </si>
  <si>
    <t xml:space="preserve">Mon Jul 09 19:41:59 2018</t>
  </si>
  <si>
    <t xml:space="preserve">C:\work\data\SLNET\SLNET_MATLABCentral\70320\PushPullDCACConverter.slx</t>
  </si>
  <si>
    <t xml:space="preserve">C:\tmp\obfmodels\o5107.slx</t>
  </si>
  <si>
    <t xml:space="preserve">Sun Feb 17 16:31:29 2019</t>
  </si>
  <si>
    <t xml:space="preserve">C:\work\data\SLNET\SLNET_MATLABCentral\70492\SimE_SLlib\R2018b\ASM_PWM_Control.slx</t>
  </si>
  <si>
    <t xml:space="preserve">C:\tmp\obfmodels\o5108.slx</t>
  </si>
  <si>
    <t xml:space="preserve">Fri Dec 28 16:48:10 2018</t>
  </si>
  <si>
    <t xml:space="preserve">C:\work\data\SLNET\SLNET_MATLABCentral\70492\SimE_SLlib\R2019a\ASM_PWM_Control.slx</t>
  </si>
  <si>
    <t xml:space="preserve">C:\tmp\obfmodels\o5109.slx</t>
  </si>
  <si>
    <t xml:space="preserve">Tue Apr 02 08:54:27 2019</t>
  </si>
  <si>
    <t xml:space="preserve">C:\work\data\SLNET\SLNET_MATLABCentral\70493\SimE_SSClib\R2018b\dcmotor_simple.slx</t>
  </si>
  <si>
    <t xml:space="preserve">C:\tmp\obfmodels\o5110.slx</t>
  </si>
  <si>
    <t xml:space="preserve">Fri Dec 28 16:48:31 2018</t>
  </si>
  <si>
    <t xml:space="preserve">C:\work\data\SLNET\SLNET_MATLABCentral\70493\SimE_SSClib\R2019a\dcmotor_simple.slx</t>
  </si>
  <si>
    <t xml:space="preserve">C:\tmp\obfmodels\o5111.slx</t>
  </si>
  <si>
    <t xml:space="preserve">Tue Apr 02 08:51:37 2019</t>
  </si>
  <si>
    <t xml:space="preserve">C:\work\data\SLNET\SLNET_MATLABCentral\70538\buck_converter_PowerCtrl_R2016b.slx</t>
  </si>
  <si>
    <t xml:space="preserve">C:\tmp\obfmodels\o5112.slx</t>
  </si>
  <si>
    <t xml:space="preserve">Mon Mar 11 22:09:38 2019</t>
  </si>
  <si>
    <t xml:space="preserve">C:\work\data\SLNET\SLNET_MATLABCentral\70540\pv_model_prev.slx</t>
  </si>
  <si>
    <t xml:space="preserve">C:\tmp\obfmodels\o5113.slx</t>
  </si>
  <si>
    <t xml:space="preserve">Tue Mar 12 06:29:22 2019</t>
  </si>
  <si>
    <t xml:space="preserve">C:\work\data\SLNET\SLNET_MATLABCentral\70554\simulink\examples\arduinoengkit_battery.slx</t>
  </si>
  <si>
    <t xml:space="preserve">C:\tmp\obfmodels\o5114.slx</t>
  </si>
  <si>
    <t xml:space="preserve">Tue Mar 12 20:05:47 2019</t>
  </si>
  <si>
    <t xml:space="preserve">C:\work\data\SLNET\SLNET_MATLABCentral\70554\simulink\examples\arduinoengkit_bno055.slx</t>
  </si>
  <si>
    <t xml:space="preserve">C:\tmp\obfmodels\o5115.slx</t>
  </si>
  <si>
    <t xml:space="preserve">Tue Mar 12 20:06:07 2019</t>
  </si>
  <si>
    <t xml:space="preserve">C:\work\data\SLNET\SLNET_MATLABCentral\70554\simulink\examples\arduinoengkit_dcmotor.slx</t>
  </si>
  <si>
    <t xml:space="preserve">C:\tmp\obfmodels\o5116.slx</t>
  </si>
  <si>
    <t xml:space="preserve">Tue Mar 12 20:08:49 2019</t>
  </si>
  <si>
    <t xml:space="preserve">C:\work\data\SLNET\SLNET_MATLABCentral\70554\simulink\examples\arduinoengkit_servo_sweep.slx</t>
  </si>
  <si>
    <t xml:space="preserve">C:\tmp\obfmodels\o5117.slx</t>
  </si>
  <si>
    <t xml:space="preserve">Tue Mar 12 20:09:02 2019</t>
  </si>
  <si>
    <t xml:space="preserve">C:\work\data\SLNET\SLNET_MATLABCentral\70554\simulink\examples\arduinoengkit_tachometer.slx</t>
  </si>
  <si>
    <t xml:space="preserve">C:\tmp\obfmodels\o5118.slx</t>
  </si>
  <si>
    <t xml:space="preserve">Tue Mar 12 20:09:15 2019</t>
  </si>
  <si>
    <t xml:space="preserve">C:\work\data\SLNET\SLNET_MATLABCentral\70554\simulink\examples\arduinoengkit_ultrasonic.slx</t>
  </si>
  <si>
    <t xml:space="preserve">C:\tmp\obfmodels\o5119.slx</t>
  </si>
  <si>
    <t xml:space="preserve">Tue Mar 12 20:09:26 2019</t>
  </si>
  <si>
    <t xml:space="preserve">C:\work\data\SLNET\SLNET_MATLABCentral\70569\inverterss.slx</t>
  </si>
  <si>
    <t xml:space="preserve">C:\tmp\obfmodels\o5120.slx</t>
  </si>
  <si>
    <t xml:space="preserve">Tue Mar 05 14:02:14 2019</t>
  </si>
  <si>
    <t xml:space="preserve">C:\work\data\SLNET\SLNET_MATLABCentral\70570\solaecellsimulation.slx</t>
  </si>
  <si>
    <t xml:space="preserve">C:\tmp\obfmodels\o5121.slx</t>
  </si>
  <si>
    <t xml:space="preserve">Mon Mar 04 16:23:27 2019</t>
  </si>
  <si>
    <t xml:space="preserve">C:\work\data\SLNET\SLNET_MATLABCentral\70576\cvtBAJA\1_Models\cvtModel.slx</t>
  </si>
  <si>
    <t xml:space="preserve">C:\tmp\obfmodels\o5122.slx</t>
  </si>
  <si>
    <t xml:space="preserve">Sat Mar 30 12:27:46 2019</t>
  </si>
  <si>
    <t xml:space="preserve">C:\work\data\SLNET\SLNET_MATLABCentral\70576\cvtBAJA\1_Models\cvtModel_dashboard.slx</t>
  </si>
  <si>
    <t xml:space="preserve">C:\tmp\obfmodels\o5123.slx</t>
  </si>
  <si>
    <t xml:space="preserve">Sat Mar 30 12:28:49 2019</t>
  </si>
  <si>
    <t xml:space="preserve">C:\work\data\SLNET\SLNET_MATLABCentral\70576\cvtBAJA\2_Models_LookupTable\cvtModel_dashboard_mapped.slx</t>
  </si>
  <si>
    <t xml:space="preserve">C:\tmp\obfmodels\o5124.slx</t>
  </si>
  <si>
    <t xml:space="preserve">Sat Mar 30 12:18:10 2019</t>
  </si>
  <si>
    <t xml:space="preserve">C:\work\data\SLNET\SLNET_MATLABCentral\70576\cvtBAJA\2_Models_LookupTable\cvtModel_data.slx</t>
  </si>
  <si>
    <t xml:space="preserve">C:\tmp\obfmodels\o5125.slx</t>
  </si>
  <si>
    <t xml:space="preserve">Sat Mar 30 12:29:46 2019</t>
  </si>
  <si>
    <t xml:space="preserve">C:\work\data\SLNET\SLNET_MATLABCentral\70576\cvtBAJA\2_Models_LookupTable\cvtModel_mapped.slx</t>
  </si>
  <si>
    <t xml:space="preserve">C:\tmp\obfmodels\o5126.slx</t>
  </si>
  <si>
    <t xml:space="preserve">Sat Mar 30 12:06:11 2019</t>
  </si>
  <si>
    <t xml:space="preserve">C:\work\data\SLNET\SLNET_MATLABCentral\70600\SPWMInverterDemo.slx</t>
  </si>
  <si>
    <t xml:space="preserve">C:\tmp\obfmodels\o5127.slx</t>
  </si>
  <si>
    <t xml:space="preserve">Fri Mar 08 07:56:12 2019</t>
  </si>
  <si>
    <t xml:space="preserve">C:\work\data\SLNET\SLNET_MATLABCentral\71010\MLPVWGC1.slx</t>
  </si>
  <si>
    <t xml:space="preserve">C:\tmp\obfmodels\o5128.slx</t>
  </si>
  <si>
    <t xml:space="preserve">Fri Mar 15 08:03:56 2019</t>
  </si>
  <si>
    <t xml:space="preserve">C:\work\data\SLNET\SLNET_MATLABCentral\71011\FuzzyHYPFWMLI.slx</t>
  </si>
  <si>
    <t xml:space="preserve">C:\tmp\obfmodels\o5129.slx</t>
  </si>
  <si>
    <t xml:space="preserve">Wed Feb 20 05:21:26 2019</t>
  </si>
  <si>
    <t xml:space="preserve">C:\work\data\SLNET\SLNET_MATLABCentral\71026\Multi_Scenario_WECS_based_Microgrid_2017.slx</t>
  </si>
  <si>
    <t xml:space="preserve">C:\tmp\obfmodels\o5130.slx</t>
  </si>
  <si>
    <t xml:space="preserve">Tue Mar 26 14:09:54 2019</t>
  </si>
  <si>
    <t xml:space="preserve">C:\work\data\SLNET\SLNET_MATLABCentral\71091\PVGCML.slx</t>
  </si>
  <si>
    <t xml:space="preserve">C:\tmp\obfmodels\o5131.slx</t>
  </si>
  <si>
    <t xml:space="preserve">Wed Jul 25 18:45:53 2018</t>
  </si>
  <si>
    <t xml:space="preserve">C:\work\data\SLNET\SLNET_MATLABCentral\71095\Smartinverter.slx</t>
  </si>
  <si>
    <t xml:space="preserve">C:\tmp\obfmodels\o5132.slx</t>
  </si>
  <si>
    <t xml:space="preserve">Tue Mar 05 11:26:25 2019</t>
  </si>
  <si>
    <t xml:space="preserve">C:\work\data\SLNET\SLNET_MATLABCentral\71182\Model.slx</t>
  </si>
  <si>
    <t xml:space="preserve">C:\tmp\obfmodels\o5133.slx</t>
  </si>
  <si>
    <t xml:space="preserve">Thu Apr 11 14:55:17 2019</t>
  </si>
  <si>
    <t xml:space="preserve">C:\work\data\SLNET\SLNET_MATLABCentral\71184\newton_cradle.slx</t>
  </si>
  <si>
    <t xml:space="preserve">C:\tmp\obfmodels\o5134.slx</t>
  </si>
  <si>
    <t xml:space="preserve">Fri Apr 12 02:31:06 2019</t>
  </si>
  <si>
    <t xml:space="preserve">C:\work\data\SLNET\SLNET_MATLABCentral\71235\WindTurbine_TypeIV_HM.slx</t>
  </si>
  <si>
    <t xml:space="preserve">C:\tmp\obfmodels\o5135.slx</t>
  </si>
  <si>
    <t xml:space="preserve">Tue Apr 16 13:13:53 2019</t>
  </si>
  <si>
    <t xml:space="preserve">C:\work\data\SLNET\SLNET_MATLABCentral\71248\Asynchronous_machine_model.slx</t>
  </si>
  <si>
    <t xml:space="preserve">C:\tmp\obfmodels\o5136.slx</t>
  </si>
  <si>
    <t xml:space="preserve">Wed Apr 17 21:48:17 2019</t>
  </si>
  <si>
    <t xml:space="preserve">C:\work\data\SLNET\SLNET_MATLABCentral\71279\ev3_gyroboy_remote_control.slx</t>
  </si>
  <si>
    <t xml:space="preserve">C:\tmp\obfmodels\o5137.slx</t>
  </si>
  <si>
    <t xml:space="preserve">Sat Apr 20 17:33:53 2019</t>
  </si>
  <si>
    <t xml:space="preserve">C:\work\data\SLNET\SLNET_MATLABCentral\71279\ev3_gyroboy_simulink_tcpip.slx</t>
  </si>
  <si>
    <t xml:space="preserve">C:\tmp\obfmodels\o5138.slx</t>
  </si>
  <si>
    <t xml:space="preserve">Sat Apr 20 20:56:10 2019</t>
  </si>
  <si>
    <t xml:space="preserve">C:\work\data\SLNET\SLNET_MATLABCentral\71320\BoostConverterPIControlDemo.slx</t>
  </si>
  <si>
    <t xml:space="preserve">C:\tmp\obfmodels\o5139.slx</t>
  </si>
  <si>
    <t xml:space="preserve">Tue Apr 23 13:19:46 2019</t>
  </si>
  <si>
    <t xml:space="preserve">C:\work\data\SLNET\SLNET_MATLABCentral\71382\line_follower.slx</t>
  </si>
  <si>
    <t xml:space="preserve">C:\tmp\obfmodels\o5140.slx</t>
  </si>
  <si>
    <t xml:space="preserve">Sun Apr 28 12:16:01 2019</t>
  </si>
  <si>
    <t xml:space="preserve">C:\work\data\SLNET\SLNET_MATLABCentral\71392\modulacion_ASK.slx</t>
  </si>
  <si>
    <t xml:space="preserve">C:\tmp\obfmodels\o5141.slx</t>
  </si>
  <si>
    <t xml:space="preserve">Mon Apr 29 05:17:48 2019</t>
  </si>
  <si>
    <t xml:space="preserve">C:\work\data\SLNET\SLNET_MATLABCentral\71399\Simulink Check\Models\CruiseControl_Model_Checks.slx</t>
  </si>
  <si>
    <t xml:space="preserve">C:\tmp\obfmodels\o5142.slx</t>
  </si>
  <si>
    <t xml:space="preserve">Tue Apr 16 20:29:45 2019</t>
  </si>
  <si>
    <t xml:space="preserve">C:\work\data\SLNET\SLNET_MATLABCentral\71399\Simulink Design Verifier\Models\CruiseControl_DivByZero.slx</t>
  </si>
  <si>
    <t xml:space="preserve">C:\tmp\obfmodels\o5143.slx</t>
  </si>
  <si>
    <t xml:space="preserve">Tue Apr 16 20:35:00 2019</t>
  </si>
  <si>
    <t xml:space="preserve">C:\work\data\SLNET\SLNET_MATLABCentral\71399\Simulink Requirements\Models\CruiseControl_Destiny.slx</t>
  </si>
  <si>
    <t xml:space="preserve">C:\tmp\obfmodels\o5144.slx</t>
  </si>
  <si>
    <t xml:space="preserve">Tue Apr 16 20:36:37 2019</t>
  </si>
  <si>
    <t xml:space="preserve">C:\work\data\SLNET\SLNET_MATLABCentral\71399\Simulink Requirements\Models\CruiseControl_Pod.slx</t>
  </si>
  <si>
    <t xml:space="preserve">C:\tmp\obfmodels\o5145.slx</t>
  </si>
  <si>
    <t xml:space="preserve">Tue Apr 16 20:37:06 2019</t>
  </si>
  <si>
    <t xml:space="preserve">C:\work\data\SLNET\SLNET_MATLABCentral\71399\Simulink Requirements\Models\CruiseControl_Pod_Final.slx</t>
  </si>
  <si>
    <t xml:space="preserve">C:\tmp\obfmodels\o5146.slx</t>
  </si>
  <si>
    <t xml:space="preserve">Tue Apr 16 20:37:31 2019</t>
  </si>
  <si>
    <t xml:space="preserve">C:\work\data\SLNET\SLNET_MATLABCentral\71447\Assignment3_model_2015b.slx</t>
  </si>
  <si>
    <t xml:space="preserve">C:\tmp\obfmodels\o5147.slx</t>
  </si>
  <si>
    <t xml:space="preserve">Mon Apr 29 08:10:55 2019</t>
  </si>
  <si>
    <t xml:space="preserve">C:\work\data\SLNET\SLNET_MATLABCentral\71509\closedLoop_toTune.slx</t>
  </si>
  <si>
    <t xml:space="preserve">C:\tmp\obfmodels\o5148.slx</t>
  </si>
  <si>
    <t xml:space="preserve">Fri May 10 10:16:02 2019</t>
  </si>
  <si>
    <t xml:space="preserve">C:\work\data\SLNET\SLNET_MATLABCentral\71509\closedLoop_tuned.slx</t>
  </si>
  <si>
    <t xml:space="preserve">C:\tmp\obfmodels\o5149.slx</t>
  </si>
  <si>
    <t xml:space="preserve">Fri May 10 10:15:15 2019</t>
  </si>
  <si>
    <t xml:space="preserve">C:\work\data\SLNET\SLNET_MATLABCentral\71509\Libraries\controlLibrary.slx</t>
  </si>
  <si>
    <t xml:space="preserve">C:\tmp\obfmodels\o5150.slx</t>
  </si>
  <si>
    <t xml:space="preserve">Fri May 10 10:21:33 2019</t>
  </si>
  <si>
    <t xml:space="preserve">C:\work\data\SLNET\SLNET_MATLABCentral\71509\Libraries\mechLibrary.slx</t>
  </si>
  <si>
    <t xml:space="preserve">C:\tmp\obfmodels\o5151.slx</t>
  </si>
  <si>
    <t xml:space="preserve">Fri May 10 10:23:01 2019</t>
  </si>
  <si>
    <t xml:space="preserve">C:\work\data\SLNET\SLNET_MATLABCentral\71509\Libraries\servoLibrary.slx</t>
  </si>
  <si>
    <t xml:space="preserve">C:\tmp\obfmodels\o5152.slx</t>
  </si>
  <si>
    <t xml:space="preserve">Fri May 10 10:23:31 2019</t>
  </si>
  <si>
    <t xml:space="preserve">C:\work\data\SLNET\SLNET_MATLABCentral\71509\Tests\closedLoop_Harness_Observer.slx</t>
  </si>
  <si>
    <t xml:space="preserve">C:\tmp\obfmodels\o5153.slx</t>
  </si>
  <si>
    <t xml:space="preserve">Fri May 10 10:24:26 2019</t>
  </si>
  <si>
    <t xml:space="preserve">C:\work\data\SLNET\SLNET_MATLABCentral\71524\ev3_omnibot_remote_control.slx</t>
  </si>
  <si>
    <t xml:space="preserve">C:\tmp\obfmodels\o5154.slx</t>
  </si>
  <si>
    <t xml:space="preserve">Thu May 09 20:37:55 2019</t>
  </si>
  <si>
    <t xml:space="preserve">C:\work\data\SLNET\SLNET_MATLABCentral\71524\ev3_omnibot_simulink.slx</t>
  </si>
  <si>
    <t xml:space="preserve">C:\tmp\obfmodels\o5155.slx</t>
  </si>
  <si>
    <t xml:space="preserve">Sun May 12 20:58:29 2019</t>
  </si>
  <si>
    <t xml:space="preserve">C:\work\data\SLNET\SLNET_MATLABCentral\71527\R2018b\solenoidValve.slx</t>
  </si>
  <si>
    <t xml:space="preserve">C:\tmp\obfmodels\o5156.slx</t>
  </si>
  <si>
    <t xml:space="preserve">Wed Aug 21 18:49:03 2019</t>
  </si>
  <si>
    <t xml:space="preserve">C:\work\data\SLNET\SLNET_MATLABCentral\71527\R2019a\solenoidValve.slx</t>
  </si>
  <si>
    <t xml:space="preserve">C:\tmp\obfmodels\o5157.slx</t>
  </si>
  <si>
    <t xml:space="preserve">Wed Aug 21 18:54:29 2019</t>
  </si>
  <si>
    <t xml:space="preserve">C:\work\data\SLNET\SLNET_MATLABCentral\71534\activeDistributionSystem1.slx</t>
  </si>
  <si>
    <t xml:space="preserve">C:\tmp\obfmodels\o5158.slx</t>
  </si>
  <si>
    <t xml:space="preserve">Mon May 13 15:55:57 2019</t>
  </si>
  <si>
    <t xml:space="preserve">C:\work\data\SLNET\SLNET_MATLABCentral\71544\ballbot_matlab_central\ev3_ballbot_simulink.slx</t>
  </si>
  <si>
    <t xml:space="preserve">C:\tmp\obfmodels\o5159.slx</t>
  </si>
  <si>
    <t xml:space="preserve">Tue May 14 16:09:43 2019</t>
  </si>
  <si>
    <t xml:space="preserve">C:\work\data\SLNET\SLNET_MATLABCentral\71577\VCS_HW1_Simulink_harmonic.slx</t>
  </si>
  <si>
    <t xml:space="preserve">C:\tmp\obfmodels\o5160.slx</t>
  </si>
  <si>
    <t xml:space="preserve">Sat Feb 16 07:29:07 2019</t>
  </si>
  <si>
    <t xml:space="preserve">C:\work\data\SLNET\SLNET_MATLABCentral\71578\Pacejka_Tire_Model.slx</t>
  </si>
  <si>
    <t xml:space="preserve">C:\tmp\obfmodels\o5161.slx</t>
  </si>
  <si>
    <t xml:space="preserve">Sat Feb 23 01:03:59 2019</t>
  </si>
  <si>
    <t xml:space="preserve">C:\work\data\SLNET\SLNET_MATLABCentral\71579\Longitidunal_Vehicle_Dynamics.slx</t>
  </si>
  <si>
    <t xml:space="preserve">C:\tmp\obfmodels\o5162.slx</t>
  </si>
  <si>
    <t xml:space="preserve">Sat May 18 07:00:14 2019</t>
  </si>
  <si>
    <t xml:space="preserve">C:\work\data\SLNET\SLNET_MATLABCentral\71590\solar5.slx</t>
  </si>
  <si>
    <t xml:space="preserve">C:\tmp\obfmodels\o5163.slx</t>
  </si>
  <si>
    <t xml:space="preserve">Mon Mar 04 16:23:41 2019</t>
  </si>
  <si>
    <t xml:space="preserve">C:\work\data\SLNET\SLNET_MATLABCentral\71624\ev3_mecanumbot_simulink.slx</t>
  </si>
  <si>
    <t xml:space="preserve">C:\tmp\obfmodels\o5164.slx</t>
  </si>
  <si>
    <t xml:space="preserve">Wed May 22 21:50:45 2019</t>
  </si>
  <si>
    <t xml:space="preserve">C:\work\data\SLNET\SLNET_MATLABCentral\71670\brotherJohn\brotherJohn_R2015b.slx</t>
  </si>
  <si>
    <t xml:space="preserve">C:\tmp\obfmodels\o5165.slx</t>
  </si>
  <si>
    <t xml:space="preserve">Tue May 28 12:01:43 2019</t>
  </si>
  <si>
    <t xml:space="preserve">C:\work\data\SLNET\SLNET_MATLABCentral\71670\brotherJohn\brotherJohn_R2019a.slx</t>
  </si>
  <si>
    <t xml:space="preserve">C:\tmp\obfmodels\o5166.slx</t>
  </si>
  <si>
    <t xml:space="preserve">Tue May 28 11:35:21 2019</t>
  </si>
  <si>
    <t xml:space="preserve">C:\work\data\SLNET\SLNET_MATLABCentral\71676\PHEV_Simulation.slx</t>
  </si>
  <si>
    <t xml:space="preserve">C:\tmp\obfmodels\o5167.slx</t>
  </si>
  <si>
    <t xml:space="preserve">Wed May 29 07:00:52 2019</t>
  </si>
  <si>
    <t xml:space="preserve">C:\work\data\SLNET\SLNET_MATLABCentral\71682\PV_array_solved_algebraic_loop_bus.slx</t>
  </si>
  <si>
    <t xml:space="preserve">C:\tmp\obfmodels\o5168.slx</t>
  </si>
  <si>
    <t xml:space="preserve">Thu Jul 11 12:03:27 2019</t>
  </si>
  <si>
    <t xml:space="preserve">C:\work\data\SLNET\SLNET_MATLABCentral\71715\phase_lead_RL_circuit.slx</t>
  </si>
  <si>
    <t xml:space="preserve">C:\tmp\obfmodels\o5169.slx</t>
  </si>
  <si>
    <t xml:space="preserve">Sat Jun 01 11:26:38 2019</t>
  </si>
  <si>
    <t xml:space="preserve">C:\work\data\SLNET\SLNET_MATLABCentral\71775\PeakTracker.slx</t>
  </si>
  <si>
    <t xml:space="preserve">C:\tmp\obfmodels\o5170.slx</t>
  </si>
  <si>
    <t xml:space="preserve">Fri Jun 07 14:20:06 2019</t>
  </si>
  <si>
    <t xml:space="preserve">C:\work\data\SLNET\SLNET_MATLABCentral\71803\ArduinoLED_Blink\Arduino4bit.slx</t>
  </si>
  <si>
    <t xml:space="preserve">C:\tmp\obfmodels\o5171.slx</t>
  </si>
  <si>
    <t xml:space="preserve">Mon Jun 10 09:04:23 2019</t>
  </si>
  <si>
    <t xml:space="preserve">C:\work\data\SLNET\SLNET_MATLABCentral\71803\ArduinoLED_Blink\Arduinomini8dot.slx</t>
  </si>
  <si>
    <t xml:space="preserve">C:\tmp\obfmodels\o5172.slx</t>
  </si>
  <si>
    <t xml:space="preserve">Mon Jun 10 08:56:44 2019</t>
  </si>
  <si>
    <t xml:space="preserve">C:\work\data\SLNET\SLNET_MATLABCentral\71816\29 Designing ODE modeling in MATLAB and Simulink\model_simulink.slx</t>
  </si>
  <si>
    <t xml:space="preserve">C:\tmp\obfmodels\o5173.slx</t>
  </si>
  <si>
    <t xml:space="preserve">Wed Jun 12 04:54:59 2019</t>
  </si>
  <si>
    <t xml:space="preserve">C:\work\data\SLNET\SLNET_MATLABCentral\71831\ad9361WiFiSoftwareModel.slx</t>
  </si>
  <si>
    <t xml:space="preserve">C:\tmp\obfmodels\o5174.slx</t>
  </si>
  <si>
    <t xml:space="preserve">Fri Jun 28 00:08:22 2019</t>
  </si>
  <si>
    <t xml:space="preserve">C:\work\data\SLNET\SLNET_MATLABCentral\71831\cordicdivlibrary.slx</t>
  </si>
  <si>
    <t xml:space="preserve">C:\tmp\obfmodels\o5175.slx</t>
  </si>
  <si>
    <t xml:space="preserve">Tue Dec 25 05:57:40 2018</t>
  </si>
  <si>
    <t xml:space="preserve">C:\work\data\SLNET\SLNET_MATLABCentral\71831\receiver80211a.slx</t>
  </si>
  <si>
    <t xml:space="preserve">C:\tmp\obfmodels\o5176.slx</t>
  </si>
  <si>
    <t xml:space="preserve">Fri Jun 28 00:09:46 2019</t>
  </si>
  <si>
    <t xml:space="preserve">C:\work\data\SLNET\SLNET_MATLABCentral\71946\voltmeter_test.slx</t>
  </si>
  <si>
    <t xml:space="preserve">C:\tmp\obfmodels\o5177.slx</t>
  </si>
  <si>
    <t xml:space="preserve">Tue Nov 06 22:39:43 2018</t>
  </si>
  <si>
    <t xml:space="preserve">C:\work\data\SLNET\SLNET_MATLABCentral\72074\HalfBridgeBidirectionalDCConverterDemo.slx</t>
  </si>
  <si>
    <t xml:space="preserve">C:\tmp\obfmodels\o5178.slx</t>
  </si>
  <si>
    <t xml:space="preserve">Sat Jul 06 07:28:50 2019</t>
  </si>
  <si>
    <t xml:space="preserve">C:\work\data\SLNET\SLNET_MATLABCentral\72134\servoMotor1.slx</t>
  </si>
  <si>
    <t xml:space="preserve">C:\tmp\obfmodels\o5179.slx</t>
  </si>
  <si>
    <t xml:space="preserve">Sat Jul 13 17:47:52 2019</t>
  </si>
  <si>
    <t xml:space="preserve">C:\work\data\SLNET\SLNET_MATLABCentral\72136\steppermotor.slx</t>
  </si>
  <si>
    <t xml:space="preserve">C:\tmp\obfmodels\o5180.slx</t>
  </si>
  <si>
    <t xml:space="preserve">Sun Jul 14 05:42:11 2019</t>
  </si>
  <si>
    <t xml:space="preserve">C:\work\data\SLNET\SLNET_MATLABCentral\72150\DHT_LCD_lib.slx</t>
  </si>
  <si>
    <t xml:space="preserve">C:\tmp\obfmodels\o5181.slx</t>
  </si>
  <si>
    <t xml:space="preserve">Mon Jul 15 21:34:26 2019</t>
  </si>
  <si>
    <t xml:space="preserve">C:\work\data\SLNET\SLNET_MATLABCentral\72150\example.slx</t>
  </si>
  <si>
    <t xml:space="preserve">C:\tmp\obfmodels\o5182.slx</t>
  </si>
  <si>
    <t xml:space="preserve">Mon Jul 15 21:38:03 2019</t>
  </si>
  <si>
    <t xml:space="preserve">C:\work\data\SLNET\SLNET_MATLABCentral\72154\EBR.slx</t>
  </si>
  <si>
    <t xml:space="preserve">C:\tmp\obfmodels\o5183.slx</t>
  </si>
  <si>
    <t xml:space="preserve">Mon Aug 12 14:00:33 2019</t>
  </si>
  <si>
    <t xml:space="preserve">C:\work\data\SLNET\SLNET_MATLABCentral\72171\PSS_test.slx</t>
  </si>
  <si>
    <t xml:space="preserve">C:\tmp\obfmodels\o5184.slx</t>
  </si>
  <si>
    <t xml:space="preserve">Wed Jul 17 10:29:35 2019</t>
  </si>
  <si>
    <t xml:space="preserve">C:\work\data\SLNET\SLNET_MATLABCentral\72193\FCC.slx</t>
  </si>
  <si>
    <t xml:space="preserve">C:\tmp\obfmodels\o5185.slx</t>
  </si>
  <si>
    <t xml:space="preserve">Wed Jul 03 13:09:28 2019</t>
  </si>
  <si>
    <t xml:space="preserve">C:\work\data\SLNET\SLNET_MATLABCentral\72194\acvcont.slx</t>
  </si>
  <si>
    <t xml:space="preserve">C:\tmp\obfmodels\o5186.slx</t>
  </si>
  <si>
    <t xml:space="preserve">Wed Jul 10 13:23:31 2019</t>
  </si>
  <si>
    <t xml:space="preserve">C:\work\data\SLNET\SLNET_MATLABCentral\72195\diode.slx</t>
  </si>
  <si>
    <t xml:space="preserve">C:\tmp\obfmodels\o5187.slx</t>
  </si>
  <si>
    <t xml:space="preserve">Wed Jul 17 13:33:56 2019</t>
  </si>
  <si>
    <t xml:space="preserve">C:\work\data\SLNET\SLNET_MATLABCentral\72245\air_compressor_jk.slx</t>
  </si>
  <si>
    <t xml:space="preserve">C:\tmp\obfmodels\o5188.slx</t>
  </si>
  <si>
    <t xml:space="preserve">Tue Jul 23 16:59:25 2019</t>
  </si>
  <si>
    <t xml:space="preserve">C:\work\data\SLNET\SLNET_MATLABCentral\72261\FBM100MWTCSCFORDAMPINGSSR1.slx</t>
  </si>
  <si>
    <t xml:space="preserve">C:\tmp\obfmodels\o5189.slx</t>
  </si>
  <si>
    <t xml:space="preserve">Thu Jul 25 01:59:42 2019</t>
  </si>
  <si>
    <t xml:space="preserve">C:\work\data\SLNET\SLNET_MATLABCentral\72262\TCSCCONSTANTPOWERDAMPINGCONTROL.slx</t>
  </si>
  <si>
    <t xml:space="preserve">C:\tmp\obfmodels\o5190.slx</t>
  </si>
  <si>
    <t xml:space="preserve">Thu Jul 25 02:58:30 2019</t>
  </si>
  <si>
    <t xml:space="preserve">C:\work\data\SLNET\SLNET_MATLABCentral\72265\FBM100MWGCSCOKOKOK1.slx</t>
  </si>
  <si>
    <t xml:space="preserve">C:\tmp\obfmodels\o5191.slx</t>
  </si>
  <si>
    <t xml:space="preserve">Thu Jul 25 06:23:35 2019</t>
  </si>
  <si>
    <t xml:space="preserve">C:\work\data\SLNET\SLNET_MATLABCentral\72270\bubo.slx</t>
  </si>
  <si>
    <t xml:space="preserve">C:\tmp\obfmodels\o5192.slx</t>
  </si>
  <si>
    <t xml:space="preserve">Thu Jul 25 16:39:35 2019</t>
  </si>
  <si>
    <t xml:space="preserve">C:\work\data\SLNET\SLNET_MATLABCentral\72313\Photovoltaic_MPPT_Fuzzy_Logic_Control_Variable_Irradiance.slx</t>
  </si>
  <si>
    <t xml:space="preserve">C:\tmp\obfmodels\o5193.slx</t>
  </si>
  <si>
    <t xml:space="preserve">Tue Jul 30 17:56:25 2019</t>
  </si>
  <si>
    <t xml:space="preserve">C:\work\data\SLNET\SLNET_MATLABCentral\72315\Photovoltaic_MPPT_PO.slx</t>
  </si>
  <si>
    <t xml:space="preserve">C:\tmp\obfmodels\o5194.slx</t>
  </si>
  <si>
    <t xml:space="preserve">Tue Jul 30 19:55:35 2019</t>
  </si>
  <si>
    <t xml:space="preserve">C:\work\data\SLNET\SLNET_MATLABCentral\72316\Photovoltaic_MPPT_InCo.slx</t>
  </si>
  <si>
    <t xml:space="preserve">C:\tmp\obfmodels\o5195.slx</t>
  </si>
  <si>
    <t xml:space="preserve">Tue Jul 30 20:12:54 2019</t>
  </si>
  <si>
    <t xml:space="preserve">C:\work\data\SLNET\SLNET_MATLABCentral\72326\audioEffectsWithArduino.slx</t>
  </si>
  <si>
    <t xml:space="preserve">C:\tmp\obfmodels\o5196.slx</t>
  </si>
  <si>
    <t xml:space="preserve">Thu Aug 01 07:54:40 2019</t>
  </si>
  <si>
    <t xml:space="preserve">C:\work\data\SLNET\SLNET_MATLABCentral\72334\spwmi.slx</t>
  </si>
  <si>
    <t xml:space="preserve">C:\tmp\obfmodels\o5197.slx</t>
  </si>
  <si>
    <t xml:space="preserve">Wed Aug 07 12:58:51 2019</t>
  </si>
  <si>
    <t xml:space="preserve">C:\work\data\SLNET\SLNET_MATLABCentral\72338\ANFIS_PVWSVC.slx</t>
  </si>
  <si>
    <t xml:space="preserve">C:\tmp\obfmodels\o5198.slx</t>
  </si>
  <si>
    <t xml:space="preserve">Thu Jun 13 18:35:24 2019</t>
  </si>
  <si>
    <t xml:space="preserve">C:\work\data\SLNET\SLNET_MATLABCentral\72362\step_down_chopper.slx</t>
  </si>
  <si>
    <t xml:space="preserve">C:\tmp\obfmodels\o5199.slx</t>
  </si>
  <si>
    <t xml:space="preserve">Mon Aug 05 01:10:27 2019</t>
  </si>
  <si>
    <t xml:space="preserve">C:\work\data\SLNET\SLNET_MATLABCentral\72464\threephinvertersvpwm.slx</t>
  </si>
  <si>
    <t xml:space="preserve">C:\tmp\obfmodels\o5200.slx</t>
  </si>
  <si>
    <t xml:space="preserve">Fri Jun 28 11:09:26 2019</t>
  </si>
  <si>
    <t xml:space="preserve">C:\work\data\SLNET\SLNET_MATLABCentral\72465\SPWMwithDigitalInPut_fr.slx</t>
  </si>
  <si>
    <t xml:space="preserve">C:\tmp\obfmodels\o5201.slx</t>
  </si>
  <si>
    <t xml:space="preserve">Thu Aug 15 16:29:23 2019</t>
  </si>
  <si>
    <t xml:space="preserve">C:\work\data\SLNET\SLNET_MATLABCentral\72466\modified_VperF.slx</t>
  </si>
  <si>
    <t xml:space="preserve">C:\tmp\obfmodels\o5202.slx</t>
  </si>
  <si>
    <t xml:space="preserve">Thu Aug 15 16:30:51 2019</t>
  </si>
  <si>
    <t xml:space="preserve">C:\work\data\SLNET\SLNET_MATLABCentral\72469\power_factor_measurement.slx</t>
  </si>
  <si>
    <t xml:space="preserve">C:\tmp\obfmodels\o5203.slx</t>
  </si>
  <si>
    <t xml:space="preserve">Tue Aug 20 14:50:21 2019</t>
  </si>
  <si>
    <t xml:space="preserve">C:\work\data\SLNET\SLNET_MATLABCentral\72489\TCLab_2018a.slx</t>
  </si>
  <si>
    <t xml:space="preserve">C:\tmp\obfmodels\o5204.slx</t>
  </si>
  <si>
    <t xml:space="preserve">Tue Oct 29 00:38:06 2019</t>
  </si>
  <si>
    <t xml:space="preserve">C:\work\data\SLNET\SLNET_MATLABCentral\72489\TCLab_2019a.slx</t>
  </si>
  <si>
    <t xml:space="preserve">C:\tmp\obfmodels\o5205.slx</t>
  </si>
  <si>
    <t xml:space="preserve">Tue Oct 29 00:37:43 2019</t>
  </si>
  <si>
    <t xml:space="preserve">C:\work\data\SLNET\SLNET_MATLABCentral\72510\Manch.slx</t>
  </si>
  <si>
    <t xml:space="preserve">C:\tmp\obfmodels\o5206.slx</t>
  </si>
  <si>
    <t xml:space="preserve">Tue Aug 13 12:43:50 2019</t>
  </si>
  <si>
    <t xml:space="preserve">C:\work\data\SLNET\SLNET_MATLABCentral\72541\ePaper on Arduino\Model\ePaper_Arduino.slx</t>
  </si>
  <si>
    <t xml:space="preserve">C:\tmp\obfmodels\o5207.slx</t>
  </si>
  <si>
    <t xml:space="preserve">Tue Aug 27 14:50:43 2019</t>
  </si>
  <si>
    <t xml:space="preserve">C:\work\data\SLNET\SLNET_MATLABCentral\72541\ePaper on Arduino\Model\ePaper_Arduino_old_releases.slx</t>
  </si>
  <si>
    <t xml:space="preserve">C:\tmp\obfmodels\o5208.slx</t>
  </si>
  <si>
    <t xml:space="preserve">Tue Aug 27 14:50:37 2019</t>
  </si>
  <si>
    <t xml:space="preserve">C:\work\data\SLNET\SLNET_MATLABCentral\72565\successfull_NPB_stage1.slx</t>
  </si>
  <si>
    <t xml:space="preserve">C:\tmp\obfmodels\o5209.slx</t>
  </si>
  <si>
    <t xml:space="preserve">Tue Sep 10 17:35:20 2019</t>
  </si>
  <si>
    <t xml:space="preserve">C:\work\data\SLNET\SLNET_MATLABCentral\72566\FUEL_CELL.slx</t>
  </si>
  <si>
    <t xml:space="preserve">C:\tmp\obfmodels\o5210.slx</t>
  </si>
  <si>
    <t xml:space="preserve">Thu Aug 29 01:34:24 2019</t>
  </si>
  <si>
    <t xml:space="preserve">C:\work\data\SLNET\SLNET_MATLABCentral\72570\LithiumBatteryChargerBlock.slx</t>
  </si>
  <si>
    <t xml:space="preserve">C:\tmp\obfmodels\o5211.slx</t>
  </si>
  <si>
    <t xml:space="preserve">Thu Aug 29 09:21:52 2019</t>
  </si>
  <si>
    <t xml:space="preserve">C:\work\data\SLNET\SLNET_MATLABCentral\72588\LV_Distribution_Feeder.slx</t>
  </si>
  <si>
    <t xml:space="preserve">C:\tmp\obfmodels\o5212.slx</t>
  </si>
  <si>
    <t xml:space="preserve">Thu Aug 29 23:02:17 2019</t>
  </si>
  <si>
    <t xml:space="preserve">C:\work\data\SLNET\SLNET_MATLABCentral\72603\circuit_11lvl.slx</t>
  </si>
  <si>
    <t xml:space="preserve">C:\tmp\obfmodels\o5213.slx</t>
  </si>
  <si>
    <t xml:space="preserve">Thu Dec 28 17:52:59 2017</t>
  </si>
  <si>
    <t xml:space="preserve">C:\work\data\SLNET\SLNET_MATLABCentral\72603\circuit_13lvl.slx</t>
  </si>
  <si>
    <t xml:space="preserve">C:\tmp\obfmodels\o5214.slx</t>
  </si>
  <si>
    <t xml:space="preserve">Thu Dec 28 17:54:59 2017</t>
  </si>
  <si>
    <t xml:space="preserve">C:\work\data\SLNET\SLNET_MATLABCentral\72603\circuit_3lvl.slx</t>
  </si>
  <si>
    <t xml:space="preserve">C:\tmp\obfmodels\o5215.slx</t>
  </si>
  <si>
    <t xml:space="preserve">Thu Dec 28 17:38:56 2017</t>
  </si>
  <si>
    <t xml:space="preserve">C:\work\data\SLNET\SLNET_MATLABCentral\72603\circuit_5lvl.slx</t>
  </si>
  <si>
    <t xml:space="preserve">C:\tmp\obfmodels\o5216.slx</t>
  </si>
  <si>
    <t xml:space="preserve">Thu Dec 28 17:41:52 2017</t>
  </si>
  <si>
    <t xml:space="preserve">C:\work\data\SLNET\SLNET_MATLABCentral\72603\circuit_7lvl.slx</t>
  </si>
  <si>
    <t xml:space="preserve">C:\tmp\obfmodels\o5217.slx</t>
  </si>
  <si>
    <t xml:space="preserve">Thu Dec 28 17:58:26 2017</t>
  </si>
  <si>
    <t xml:space="preserve">C:\work\data\SLNET\SLNET_MATLABCentral\72603\circuit_9lvl.slx</t>
  </si>
  <si>
    <t xml:space="preserve">C:\tmp\obfmodels\o5218.slx</t>
  </si>
  <si>
    <t xml:space="preserve">Thu Dec 28 17:51:10 2017</t>
  </si>
  <si>
    <t xml:space="preserve">C:\work\data\SLNET\SLNET_MATLABCentral\72613\Bipolar.slx</t>
  </si>
  <si>
    <t xml:space="preserve">C:\tmp\obfmodels\o5219.slx</t>
  </si>
  <si>
    <t xml:space="preserve">Wed Aug 14 09:05:44 2019</t>
  </si>
  <si>
    <t xml:space="preserve">C:\work\data\SLNET\SLNET_MATLABCentral\72641\boostConverter.slx</t>
  </si>
  <si>
    <t xml:space="preserve">C:\tmp\obfmodels\o5220.slx</t>
  </si>
  <si>
    <t xml:space="preserve">Tue Sep 03 09:27:33 2019</t>
  </si>
  <si>
    <t xml:space="preserve">C:\work\data\SLNET\SLNET_MATLABCentral\72749\ThreePhaseInterleaved_paralel_V6.slx</t>
  </si>
  <si>
    <t xml:space="preserve">C:\tmp\obfmodels\o5221.slx</t>
  </si>
  <si>
    <t xml:space="preserve">Fri Sep 13 18:49:49 2019</t>
  </si>
  <si>
    <t xml:space="preserve">C:\work\data\SLNET\SLNET_MATLABCentral\72758\Multilevel_Inverter.slx</t>
  </si>
  <si>
    <t xml:space="preserve">C:\tmp\obfmodels\o5222.slx</t>
  </si>
  <si>
    <t xml:space="preserve">Sat Sep 14 18:00:41 2019</t>
  </si>
  <si>
    <t xml:space="preserve">C:\work\data\SLNET\SLNET_MATLABCentral\72782\NPB_stage3.slx</t>
  </si>
  <si>
    <t xml:space="preserve">C:\tmp\obfmodels\o5223.slx</t>
  </si>
  <si>
    <t xml:space="preserve">Mon Sep 16 11:21:02 2019</t>
  </si>
  <si>
    <t xml:space="preserve">C:\work\data\SLNET\SLNET_MATLABCentral\72783\mbd-workflow\Models\RGBledsControl.slx</t>
  </si>
  <si>
    <t xml:space="preserve">C:\tmp\obfmodels\o5224.slx</t>
  </si>
  <si>
    <t xml:space="preserve">Wed Sep 11 15:19:55 2019</t>
  </si>
  <si>
    <t xml:space="preserve">C:\work\data\SLNET\SLNET_MATLABCentral\72783\mbd-workflow\Tests\Test_Harnesses\RGBledsControl_Auto.slx</t>
  </si>
  <si>
    <t xml:space="preserve">C:\tmp\obfmodels\o5225.slx</t>
  </si>
  <si>
    <t xml:space="preserve">Thu Sep 12 17:38:32 2019</t>
  </si>
  <si>
    <t xml:space="preserve">C:\work\data\SLNET\SLNET_MATLABCentral\72783\mbd-workflow\Tests\Test_Harnesses\RGBledsControl_HWdeployment.slx</t>
  </si>
  <si>
    <t xml:space="preserve">C:\tmp\obfmodels\o5226.slx</t>
  </si>
  <si>
    <t xml:space="preserve">Thu Sep 12 18:06:50 2019</t>
  </si>
  <si>
    <t xml:space="preserve">C:\work\data\SLNET\SLNET_MATLABCentral\72783\mbd-workflow\Tests\Test_Harnesses\RGBledsControl_Manual.slx</t>
  </si>
  <si>
    <t xml:space="preserve">C:\tmp\obfmodels\o5227.slx</t>
  </si>
  <si>
    <t xml:space="preserve">Thu Sep 12 17:38:09 2019</t>
  </si>
  <si>
    <t xml:space="preserve">C:\work\data\SLNET\SLNET_MATLABCentral\72796\MPPT_PnO_Demo.slx</t>
  </si>
  <si>
    <t xml:space="preserve">C:\tmp\obfmodels\o5228.slx</t>
  </si>
  <si>
    <t xml:space="preserve">Wed Sep 18 08:58:33 2019</t>
  </si>
  <si>
    <t xml:space="preserve">C:\work\data\SLNET\SLNET_MATLABCentral\72848\torque_controller.slx</t>
  </si>
  <si>
    <t xml:space="preserve">C:\tmp\obfmodels\o5229.slx</t>
  </si>
  <si>
    <t xml:space="preserve">Tue Sep 10 01:46:06 2019</t>
  </si>
  <si>
    <t xml:space="preserve">C:\work\data\SLNET\SLNET_MATLABCentral\72885\DC_simulink.slx</t>
  </si>
  <si>
    <t xml:space="preserve">C:\tmp\obfmodels\o5230.slx</t>
  </si>
  <si>
    <t xml:space="preserve">Sun Sep 29 12:47:01 2019</t>
  </si>
  <si>
    <t xml:space="preserve">C:\work\data\SLNET\SLNET_MATLABCentral\72890\jammer2.slx</t>
  </si>
  <si>
    <t xml:space="preserve">C:\tmp\obfmodels\o5231.slx</t>
  </si>
  <si>
    <t xml:space="preserve">Sun Sep 29 22:40:59 2019</t>
  </si>
  <si>
    <t xml:space="preserve">C:\work\data\SLNET\SLNET_MATLABCentral\72959\simulink_AdaptiveSFC_PMSM.slx</t>
  </si>
  <si>
    <t xml:space="preserve">C:\tmp\obfmodels\o5232.slx</t>
  </si>
  <si>
    <t xml:space="preserve">Wed Oct 09 08:16:33 2019</t>
  </si>
  <si>
    <t xml:space="preserve">C:\work\data\SLNET\SLNET_MATLABCentral\72988\variable_frequency_variable_voltage_V1.slx</t>
  </si>
  <si>
    <t xml:space="preserve">C:\tmp\obfmodels\o5233.slx</t>
  </si>
  <si>
    <t xml:space="preserve">Fri Oct 11 03:37:58 2019</t>
  </si>
  <si>
    <t xml:space="preserve">C:\work\data\SLNET\SLNET_MATLABCentral\72989\variable_frequency_variable_voltage_V2.slx</t>
  </si>
  <si>
    <t xml:space="preserve">C:\tmp\obfmodels\o5234.slx</t>
  </si>
  <si>
    <t xml:space="preserve">Fri Oct 11 04:14:59 2019</t>
  </si>
  <si>
    <t xml:space="preserve">C:\work\data\SLNET\SLNET_MATLABCentral\72990\variable_frequency_variable_voltage_V3.slx</t>
  </si>
  <si>
    <t xml:space="preserve">C:\tmp\obfmodels\o5235.slx</t>
  </si>
  <si>
    <t xml:space="preserve">Fri Jun 28 02:53:51 2019</t>
  </si>
  <si>
    <t xml:space="preserve">C:\work\data\SLNET\SLNET_MATLABCentral\73023\final_PV_model_Test.slx</t>
  </si>
  <si>
    <t xml:space="preserve">C:\tmp\obfmodels\o5236.slx</t>
  </si>
  <si>
    <t xml:space="preserve">Tue Oct 15 01:48:28 2019</t>
  </si>
  <si>
    <t xml:space="preserve">C:\work\data\SLNET\SLNET_MATLABCentral\73024\final_PV_model_Test_temp.slx</t>
  </si>
  <si>
    <t xml:space="preserve">C:\tmp\obfmodels\o5237.slx</t>
  </si>
  <si>
    <t xml:space="preserve">Tue Oct 15 01:49:00 2019</t>
  </si>
  <si>
    <t xml:space="preserve">C:\work\data\SLNET\SLNET_MATLABCentral\73067\inverter.slx</t>
  </si>
  <si>
    <t xml:space="preserve">C:\tmp\obfmodels\o5238.slx</t>
  </si>
  <si>
    <t xml:space="preserve">Sun Oct 20 04:15:49 2019</t>
  </si>
  <si>
    <t xml:space="preserve">C:\work\data\SLNET\SLNET_MATLABCentral\73068\inverter.slx</t>
  </si>
  <si>
    <t xml:space="preserve">C:\tmp\obfmodels\o5239.slx</t>
  </si>
  <si>
    <t xml:space="preserve">Sun Oct 20 04:31:02 2019</t>
  </si>
  <si>
    <t xml:space="preserve">C:\work\data\SLNET\SLNET_MATLABCentral\73069\inverter.slx</t>
  </si>
  <si>
    <t xml:space="preserve">C:\tmp\obfmodels\o5240.slx</t>
  </si>
  <si>
    <t xml:space="preserve">Sun Oct 20 05:03:26 2019</t>
  </si>
  <si>
    <t xml:space="preserve">C:\work\data\SLNET\SLNET_MATLABCentral\73071\rectifiergjr.slx</t>
  </si>
  <si>
    <t xml:space="preserve">C:\tmp\obfmodels\o5241.slx</t>
  </si>
  <si>
    <t xml:space="preserve">Sun Oct 20 09:42:38 2019</t>
  </si>
  <si>
    <t xml:space="preserve">C:\work\data\SLNET\SLNET_MATLABCentral\73072\rectifie3PHASErgjr.slx</t>
  </si>
  <si>
    <t xml:space="preserve">C:\tmp\obfmodels\o5242.slx</t>
  </si>
  <si>
    <t xml:space="preserve">Sun Oct 20 11:44:21 2019</t>
  </si>
  <si>
    <t xml:space="preserve">C:\work\data\SLNET\SLNET_MATLABCentral\73115\MPPTSolarChargeControllerModel.slx</t>
  </si>
  <si>
    <t xml:space="preserve">C:\tmp\obfmodels\o5243.slx</t>
  </si>
  <si>
    <t xml:space="preserve">Fri Oct 25 09:17:08 2019</t>
  </si>
  <si>
    <t xml:space="preserve">C:\work\data\SLNET\SLNET_MATLABCentral\73116\OffGridInverterModel.slx</t>
  </si>
  <si>
    <t xml:space="preserve">C:\tmp\obfmodels\o5244.slx</t>
  </si>
  <si>
    <t xml:space="preserve">Fri Oct 25 10:50:30 2019</t>
  </si>
  <si>
    <t xml:space="preserve">C:\work\data\SLNET\SLNET_MATLABCentral\73127\IEEE33BusTestSystem.slx</t>
  </si>
  <si>
    <t xml:space="preserve">C:\tmp\obfmodels\o5245.slx</t>
  </si>
  <si>
    <t xml:space="preserve">Mon Oct 28 13:28:40 2019</t>
  </si>
  <si>
    <t xml:space="preserve">C:\work\data\SLNET\SLNET_MATLABCentral\73127\IEEE33BusTestSystemSimple.slx</t>
  </si>
  <si>
    <t xml:space="preserve">C:\tmp\obfmodels\o5246.slx</t>
  </si>
  <si>
    <t xml:space="preserve">Wed Nov 27 03:40:47 2019</t>
  </si>
  <si>
    <t xml:space="preserve">C:\work\data\SLNET\SLNET_MATLABCentral\73132\Boost_Converter250to500.slx</t>
  </si>
  <si>
    <t xml:space="preserve">C:\tmp\obfmodels\o5247.slx</t>
  </si>
  <si>
    <t xml:space="preserve">Sun Oct 27 08:10:41 2019</t>
  </si>
  <si>
    <t xml:space="preserve">C:\work\data\SLNET\SLNET_MATLABCentral\73133\Boost_Convertercloseloop.slx</t>
  </si>
  <si>
    <t xml:space="preserve">C:\tmp\obfmodels\o5248.slx</t>
  </si>
  <si>
    <t xml:space="preserve">Sun Oct 27 10:29:25 2019</t>
  </si>
  <si>
    <t xml:space="preserve">C:\work\data\SLNET\SLNET_MATLABCentral\73139\microgrid_WithESSOpt.slx</t>
  </si>
  <si>
    <t xml:space="preserve">C:\tmp\obfmodels\o5249.slx</t>
  </si>
  <si>
    <t xml:space="preserve">Mon Oct 28 16:34:09 2019</t>
  </si>
  <si>
    <t xml:space="preserve">C:\work\data\SLNET\SLNET_MATLABCentral\73139\Resources\exampleMicrogridLibrary.slx</t>
  </si>
  <si>
    <t xml:space="preserve">C:\tmp\obfmodels\o5250.slx</t>
  </si>
  <si>
    <t xml:space="preserve">Fri May 18 22:07:46 2018</t>
  </si>
  <si>
    <t xml:space="preserve">C:\work\data\SLNET\SLNET_MATLABCentral\73151\mli5.slx</t>
  </si>
  <si>
    <t xml:space="preserve">C:\tmp\obfmodels\o5251.slx</t>
  </si>
  <si>
    <t xml:space="preserve">Tue Oct 29 17:34:41 2019</t>
  </si>
  <si>
    <t xml:space="preserve">C:\work\data\SLNET\SLNET_MATLABCentral\73158\PushPullSimulation.slx</t>
  </si>
  <si>
    <t xml:space="preserve">C:\tmp\obfmodels\o5252.slx</t>
  </si>
  <si>
    <t xml:space="preserve">Wed Nov 27 13:31:53 2019</t>
  </si>
  <si>
    <t xml:space="preserve">C:\work\data\SLNET\SLNET_MATLABCentral\73161\Tesla.slx</t>
  </si>
  <si>
    <t xml:space="preserve">C:\tmp\obfmodels\o5253.slx</t>
  </si>
  <si>
    <t xml:space="preserve">Fri Jan 17 23:27:35 2020</t>
  </si>
  <si>
    <t xml:space="preserve">C:\work\data\SLNET\SLNET_MATLABCentral\73164\mli2.slx</t>
  </si>
  <si>
    <t xml:space="preserve">C:\tmp\obfmodels\o5254.slx</t>
  </si>
  <si>
    <t xml:space="preserve">Sat Dec 28 17:10:39 2019</t>
  </si>
  <si>
    <t xml:space="preserve">C:\work\data\SLNET\SLNET_MATLABCentral\73165\mli3.slx</t>
  </si>
  <si>
    <t xml:space="preserve">C:\tmp\obfmodels\o5255.slx</t>
  </si>
  <si>
    <t xml:space="preserve">Sat Dec 28 17:07:07 2019</t>
  </si>
  <si>
    <t xml:space="preserve">C:\work\data\SLNET\SLNET_MATLABCentral\73196\foc.slx</t>
  </si>
  <si>
    <t xml:space="preserve">C:\tmp\obfmodels\o5256.slx</t>
  </si>
  <si>
    <t xml:space="preserve">Thu Jun 20 18:11:49 2019</t>
  </si>
  <si>
    <t xml:space="preserve">C:\work\data\SLNET\SLNET_MATLABCentral\73197\mpccwithref.slx</t>
  </si>
  <si>
    <t xml:space="preserve">C:\tmp\obfmodels\o5257.slx</t>
  </si>
  <si>
    <t xml:space="preserve">Wed Jun 19 11:36:58 2019</t>
  </si>
  <si>
    <t xml:space="preserve">C:\work\data\SLNET\SLNET_MATLABCentral\73198\mptfc.slx</t>
  </si>
  <si>
    <t xml:space="preserve">C:\tmp\obfmodels\o5258.slx</t>
  </si>
  <si>
    <t xml:space="preserve">Mon Mar 25 12:32:02 2019</t>
  </si>
  <si>
    <t xml:space="preserve">C:\work\data\SLNET\SLNET_MATLABCentral\73199\puopenloop.slx</t>
  </si>
  <si>
    <t xml:space="preserve">C:\tmp\obfmodels\o5259.slx</t>
  </si>
  <si>
    <t xml:space="preserve">Fri Mar 22 08:35:56 2019</t>
  </si>
  <si>
    <t xml:space="preserve">C:\work\data\SLNET\SLNET_MATLABCentral\73203\buck.slx</t>
  </si>
  <si>
    <t xml:space="preserve">C:\tmp\obfmodels\o5260.slx</t>
  </si>
  <si>
    <t xml:space="preserve">Sat Nov 02 17:45:09 2019</t>
  </si>
  <si>
    <t xml:space="preserve">C:\work\data\SLNET\SLNET_MATLABCentral\73204\file.slx</t>
  </si>
  <si>
    <t xml:space="preserve">C:\tmp\obfmodels\o5261.slx</t>
  </si>
  <si>
    <t xml:space="preserve">Thu Nov 15 08:38:38 2018</t>
  </si>
  <si>
    <t xml:space="preserve">C:\work\data\SLNET\SLNET_MATLABCentral\73210\controlled_rectifier_motor_load_new_1.slx</t>
  </si>
  <si>
    <t xml:space="preserve">C:\tmp\obfmodels\o5262.slx</t>
  </si>
  <si>
    <t xml:space="preserve">Sun Nov 03 07:37:36 2019</t>
  </si>
  <si>
    <t xml:space="preserve">C:\work\data\SLNET\SLNET_MATLABCentral\73226\speed_ferquncy.slx</t>
  </si>
  <si>
    <t xml:space="preserve">C:\tmp\obfmodels\o5263.slx</t>
  </si>
  <si>
    <t xml:space="preserve">Mon Mar 12 09:50:43 2018</t>
  </si>
  <si>
    <t xml:space="preserve">C:\work\data\SLNET\SLNET_MATLABCentral\73229\solar_power_generation_system.slx</t>
  </si>
  <si>
    <t xml:space="preserve">C:\tmp\obfmodels\o5264.slx</t>
  </si>
  <si>
    <t xml:space="preserve">Mon Nov 04 13:57:09 2019</t>
  </si>
  <si>
    <t xml:space="preserve">C:\work\data\SLNET\SLNET_MATLABCentral\73243\ABB50MW.slx</t>
  </si>
  <si>
    <t xml:space="preserve">C:\tmp\obfmodels\o5265.slx</t>
  </si>
  <si>
    <t xml:space="preserve">Tue Jun 06 14:04:42 2017</t>
  </si>
  <si>
    <t xml:space="preserve">C:\work\data\SLNET\SLNET_MATLABCentral\73257\GettingStartedWithSimulink\model1_panel.slx</t>
  </si>
  <si>
    <t xml:space="preserve">C:\tmp\obfmodels\o5266.slx</t>
  </si>
  <si>
    <t xml:space="preserve">Thu Jan 16 12:40:26 2020</t>
  </si>
  <si>
    <t xml:space="preserve">C:\work\data\SLNET\SLNET_MATLABCentral\73257\GettingStartedWithSimulink\model2_panelMotor.slx</t>
  </si>
  <si>
    <t xml:space="preserve">C:\tmp\obfmodels\o5267.slx</t>
  </si>
  <si>
    <t xml:space="preserve">Thu Jan 16 12:40:34 2020</t>
  </si>
  <si>
    <t xml:space="preserve">C:\work\data\SLNET\SLNET_MATLABCentral\73257\GettingStartedWithSimulink\model3_control.slx</t>
  </si>
  <si>
    <t xml:space="preserve">C:\tmp\obfmodels\o5268.slx</t>
  </si>
  <si>
    <t xml:space="preserve">Thu Jan 16 12:40:45 2020</t>
  </si>
  <si>
    <t xml:space="preserve">C:\work\data\SLNET\SLNET_MATLABCentral\73257\GettingStartedWithSimulink\model4_data.slx</t>
  </si>
  <si>
    <t xml:space="preserve">C:\tmp\obfmodels\o5269.slx</t>
  </si>
  <si>
    <t xml:space="preserve">Thu Jan 16 12:40:57 2020</t>
  </si>
  <si>
    <t xml:space="preserve">C:\work\data\SLNET\SLNET_MATLABCentral\73257\GettingStartedWithSimulink\model5_power.slx</t>
  </si>
  <si>
    <t xml:space="preserve">C:\tmp\obfmodels\o5270.slx</t>
  </si>
  <si>
    <t xml:space="preserve">Thu Jan 16 12:41:13 2020</t>
  </si>
  <si>
    <t xml:space="preserve">C:\work\data\SLNET\SLNET_MATLABCentral\73284\xyPlotterAnimatedReference.slx</t>
  </si>
  <si>
    <t xml:space="preserve">C:\tmp\obfmodels\o5271.slx</t>
  </si>
  <si>
    <t xml:space="preserve">Thu Nov 07 12:10:09 2019</t>
  </si>
  <si>
    <t xml:space="preserve">C:\work\data\SLNET\SLNET_MATLABCentral\73318\MPPT_PSO.slx</t>
  </si>
  <si>
    <t xml:space="preserve">C:\tmp\obfmodels\o5272.slx</t>
  </si>
  <si>
    <t xml:space="preserve">Sun Nov 10 13:39:18 2019</t>
  </si>
  <si>
    <t xml:space="preserve">C:\work\data\SLNET\SLNET_MATLABCentral\73322\inverter.slx</t>
  </si>
  <si>
    <t xml:space="preserve">C:\tmp\obfmodels\o5273.slx</t>
  </si>
  <si>
    <t xml:space="preserve">Mon Nov 11 05:02:05 2019</t>
  </si>
  <si>
    <t xml:space="preserve">C:\work\data\SLNET\SLNET_MATLABCentral\73379\hbi.slx</t>
  </si>
  <si>
    <t xml:space="preserve">C:\tmp\obfmodels\o5274.slx</t>
  </si>
  <si>
    <t xml:space="preserve">Sun Nov 17 17:46:28 2019</t>
  </si>
  <si>
    <t xml:space="preserve">C:\work\data\SLNET\SLNET_MATLABCentral\73380\final_grid_frequency_dq.slx</t>
  </si>
  <si>
    <t xml:space="preserve">C:\work\data\SLNET\SLNET_MATLABCentral\73386\three_level_diode.slx</t>
  </si>
  <si>
    <t xml:space="preserve">C:\tmp\obfmodels\o5276.slx</t>
  </si>
  <si>
    <t xml:space="preserve">Mon Nov 18 13:20:30 2019</t>
  </si>
  <si>
    <t xml:space="preserve">C:\work\data\SLNET\SLNET_MATLABCentral\73387\TCR_D.slx</t>
  </si>
  <si>
    <t xml:space="preserve">C:\tmp\obfmodels\o5277.slx</t>
  </si>
  <si>
    <t xml:space="preserve">Mon Nov 18 09:11:25 2019</t>
  </si>
  <si>
    <t xml:space="preserve">C:\work\data\SLNET\SLNET_MATLABCentral\73414\single_ph_SFT_PLL_vers_SOGI_PLL.slx</t>
  </si>
  <si>
    <t xml:space="preserve">C:\tmp\obfmodels\o5278.slx</t>
  </si>
  <si>
    <t xml:space="preserve">Thu Nov 21 12:35:55 2019</t>
  </si>
  <si>
    <t xml:space="preserve">C:\work\data\SLNET\SLNET_MATLABCentral\73415\SDFT_PLL_vers_dalbe_2018a.slx</t>
  </si>
  <si>
    <t xml:space="preserve">C:\tmp\obfmodels\o5279.slx</t>
  </si>
  <si>
    <t xml:space="preserve">Thu Nov 21 13:28:46 2019</t>
  </si>
  <si>
    <t xml:space="preserve">C:\work\data\SLNET\SLNET_MATLABCentral\73415\SFT_PLL_vers_dalbe_2018a.slx</t>
  </si>
  <si>
    <t xml:space="preserve">C:\tmp\obfmodels\o5280.slx</t>
  </si>
  <si>
    <t xml:space="preserve">Thu Nov 21 13:26:30 2019</t>
  </si>
  <si>
    <t xml:space="preserve">C:\work\data\SLNET\SLNET_MATLABCentral\73446\rgbled.slx</t>
  </si>
  <si>
    <t xml:space="preserve">C:\tmp\obfmodels\o5281.slx</t>
  </si>
  <si>
    <t xml:space="preserve">Tue Nov 26 16:11:33 2019</t>
  </si>
  <si>
    <t xml:space="preserve">C:\work\data\SLNET\SLNET_MATLABCentral\73464\SCIG_model.slx</t>
  </si>
  <si>
    <t xml:space="preserve">C:\tmp\obfmodels\o5282.slx</t>
  </si>
  <si>
    <t xml:space="preserve">Wed Nov 27 07:22:11 2019</t>
  </si>
  <si>
    <t xml:space="preserve">C:\work\data\SLNET\SLNET_MATLABCentral\73469\windgene.slx</t>
  </si>
  <si>
    <t xml:space="preserve">C:\tmp\obfmodels\o5283.slx</t>
  </si>
  <si>
    <t xml:space="preserve">Mon Nov 25 17:48:13 2019</t>
  </si>
  <si>
    <t xml:space="preserve">C:\work\data\SLNET\SLNET_MATLABCentral\73487\Lab_04_FreeFall.slx</t>
  </si>
  <si>
    <t xml:space="preserve">C:\tmp\obfmodels\o5284.slx</t>
  </si>
  <si>
    <t xml:space="preserve">Fri Nov 29 09:55:11 2019</t>
  </si>
  <si>
    <t xml:space="preserve">C:\work\data\SLNET\SLNET_MATLABCentral\73491\Lab_05_InclinedLaunch.slx</t>
  </si>
  <si>
    <t xml:space="preserve">C:\tmp\obfmodels\o5285.slx</t>
  </si>
  <si>
    <t xml:space="preserve">Fri Nov 29 13:07:35 2019</t>
  </si>
  <si>
    <t xml:space="preserve">C:\work\data\SLNET\SLNET_MATLABCentral\73497\ACVOLTAGECONTROLLER.slx</t>
  </si>
  <si>
    <t xml:space="preserve">C:\tmp\obfmodels\o5286.slx</t>
  </si>
  <si>
    <t xml:space="preserve">Sat Nov 30 16:08:00 2019</t>
  </si>
  <si>
    <t xml:space="preserve">C:\work\data\SLNET\SLNET_MATLABCentral\73498\bldc4Hall1.slx</t>
  </si>
  <si>
    <t xml:space="preserve">C:\work\data\SLNET\SLNET_MATLABCentral\73503\BOOST.slx</t>
  </si>
  <si>
    <t xml:space="preserve">C:\tmp\obfmodels\o5288.slx</t>
  </si>
  <si>
    <t xml:space="preserve">Fri Nov 22 20:33:22 2019</t>
  </si>
  <si>
    <t xml:space="preserve">C:\work\data\SLNET\SLNET_MATLABCentral\73518\hvdc.slx</t>
  </si>
  <si>
    <t xml:space="preserve">C:\tmp\obfmodels\o5289.slx</t>
  </si>
  <si>
    <t xml:space="preserve">Mon Dec 02 13:13:11 2019</t>
  </si>
  <si>
    <t xml:space="preserve">C:\work\data\SLNET\SLNET_MATLABCentral\73519\Limit_Input_Change.slx</t>
  </si>
  <si>
    <t xml:space="preserve">C:\tmp\obfmodels\o5290.slx</t>
  </si>
  <si>
    <t xml:space="preserve">Tue Dec 03 02:07:23 2019</t>
  </si>
  <si>
    <t xml:space="preserve">C:\work\data\SLNET\SLNET_MATLABCentral\73521\PVwindmicrogridnew.slx</t>
  </si>
  <si>
    <t xml:space="preserve">C:\tmp\obfmodels\o5291.slx</t>
  </si>
  <si>
    <t xml:space="preserve">Tue Dec 03 10:50:22 2019</t>
  </si>
  <si>
    <t xml:space="preserve">C:\work\data\SLNET\SLNET_MATLABCentral\73532\MOSFETSolidStateRelayCircuit.slx</t>
  </si>
  <si>
    <t xml:space="preserve">C:\tmp\obfmodels\o5292.slx</t>
  </si>
  <si>
    <t xml:space="preserve">Tue Dec 03 16:06:16 2019</t>
  </si>
  <si>
    <t xml:space="preserve">C:\work\data\SLNET\SLNET_MATLABCentral\73536\boost_conv_simu_closed.slx</t>
  </si>
  <si>
    <t xml:space="preserve">C:\tmp\obfmodels\o5293.slx</t>
  </si>
  <si>
    <t xml:space="preserve">Tue Dec 03 17:51:41 2019</t>
  </si>
  <si>
    <t xml:space="preserve">C:\work\data\SLNET\SLNET_MATLABCentral\73554\cukconverter.slx</t>
  </si>
  <si>
    <t xml:space="preserve">C:\tmp\obfmodels\o5294.slx</t>
  </si>
  <si>
    <t xml:space="preserve">Wed Dec 04 17:16:02 2019</t>
  </si>
  <si>
    <t xml:space="preserve">C:\work\data\SLNET\SLNET_MATLABCentral\73557\buckconverter.slx</t>
  </si>
  <si>
    <t xml:space="preserve">C:\tmp\obfmodels\o5295.slx</t>
  </si>
  <si>
    <t xml:space="preserve">Wed Dec 04 17:42:13 2019</t>
  </si>
  <si>
    <t xml:space="preserve">C:\work\data\SLNET\SLNET_MATLABCentral\73559\boostconverter.slx</t>
  </si>
  <si>
    <t xml:space="preserve">C:\tmp\obfmodels\o5296.slx</t>
  </si>
  <si>
    <t xml:space="preserve">Sat Dec 21 16:44:01 2019</t>
  </si>
  <si>
    <t xml:space="preserve">C:\work\data\SLNET\SLNET_MATLABCentral\73564\spyder3_1k_2tap_decoder.slx</t>
  </si>
  <si>
    <t xml:space="preserve">C:\tmp\obfmodels\o5297.slx</t>
  </si>
  <si>
    <t xml:space="preserve">Thu Dec 05 14:04:27 2019</t>
  </si>
  <si>
    <t xml:space="preserve">C:\work\data\SLNET\SLNET_MATLABCentral\73569\flyconverter.slx</t>
  </si>
  <si>
    <t xml:space="preserve">C:\tmp\obfmodels\o5298.slx</t>
  </si>
  <si>
    <t xml:space="preserve">Thu Dec 05 18:27:05 2019</t>
  </si>
  <si>
    <t xml:space="preserve">C:\work\data\SLNET\SLNET_MATLABCentral\73571\McASP for HDL Coder\mcasp_blockset.slx</t>
  </si>
  <si>
    <t xml:space="preserve">C:\tmp\obfmodels\o5299.slx</t>
  </si>
  <si>
    <t xml:space="preserve">Thu Dec 05 18:41:56 2019</t>
  </si>
  <si>
    <t xml:space="preserve">C:\work\data\SLNET\SLNET_MATLABCentral\73571\McASP for HDL Coder\mcasp_example.slx</t>
  </si>
  <si>
    <t xml:space="preserve">C:\tmp\obfmodels\o5300.slx</t>
  </si>
  <si>
    <t xml:space="preserve">Thu Dec 05 18:58:56 2019</t>
  </si>
  <si>
    <t xml:space="preserve">C:\work\data\SLNET\SLNET_MATLABCentral\73579\buckboostconverter.slx</t>
  </si>
  <si>
    <t xml:space="preserve">C:\tmp\obfmodels\o5301.slx</t>
  </si>
  <si>
    <t xml:space="preserve">Fri Dec 06 01:20:52 2019</t>
  </si>
  <si>
    <t xml:space="preserve">C:\work\data\SLNET\SLNET_MATLABCentral\73580\power_PVarray_grid_det.slx</t>
  </si>
  <si>
    <t xml:space="preserve">C:\tmp\obfmodels\o5302.slx</t>
  </si>
  <si>
    <t xml:space="preserve">Tue Oct 22 15:47:33 2019</t>
  </si>
  <si>
    <t xml:space="preserve">C:\work\data\SLNET\SLNET_MATLABCentral\73602\SimulinkActionClientBlock.slx</t>
  </si>
  <si>
    <t xml:space="preserve">C:\work\data\SLNET\SLNET_MATLABCentral\73602\SimulinkStateFlow_externActionClient.slx</t>
  </si>
  <si>
    <t xml:space="preserve">C:\work\data\SLNET\SLNET_MATLABCentral\73683\solar_with_fuzzy.slx</t>
  </si>
  <si>
    <t xml:space="preserve">C:\tmp\obfmodels\o5305.slx</t>
  </si>
  <si>
    <t xml:space="preserve">Sat Dec 14 20:46:03 2019</t>
  </si>
  <si>
    <t xml:space="preserve">C:\work\data\SLNET\SLNET_MATLABCentral\73724\rgbled02.slx</t>
  </si>
  <si>
    <t xml:space="preserve">C:\tmp\obfmodels\o5306.slx</t>
  </si>
  <si>
    <t xml:space="preserve">Thu Dec 19 05:15:38 2019</t>
  </si>
  <si>
    <t xml:space="preserve">C:\work\data\SLNET\SLNET_MATLABCentral\73758\threephasethreelevelinverter.slx</t>
  </si>
  <si>
    <t xml:space="preserve">C:\tmp\obfmodels\o5307.slx</t>
  </si>
  <si>
    <t xml:space="preserve">Sun Dec 22 14:44:00 2019</t>
  </si>
  <si>
    <t xml:space="preserve">C:\work\data\SLNET\SLNET_MATLABCentral\73797\speedcontrolGT15.slx</t>
  </si>
  <si>
    <t xml:space="preserve">C:\tmp\obfmodels\o5308.slx</t>
  </si>
  <si>
    <t xml:space="preserve">Sat Dec 28 10:35:58 2019</t>
  </si>
  <si>
    <t xml:space="preserve">C:\work\data\SLNET\SLNET_MATLABCentral\73802\double_infeed_132KV_autoreclosing_25_12_19.slx</t>
  </si>
  <si>
    <t xml:space="preserve">C:\tmp\obfmodels\o5309.slx</t>
  </si>
  <si>
    <t xml:space="preserve">Thu Dec 26 00:12:10 2019</t>
  </si>
  <si>
    <t xml:space="preserve">C:\work\data\SLNET\SLNET_MATLABCentral\73803\ex_9_bus_PMU.slx</t>
  </si>
  <si>
    <t xml:space="preserve">C:\tmp\obfmodels\o5310.slx</t>
  </si>
  <si>
    <t xml:space="preserve">Mon Dec 30 11:09:29 2019</t>
  </si>
  <si>
    <t xml:space="preserve">C:\work\data\SLNET\SLNET_MATLABCentral\73831\SSRdamping.slx</t>
  </si>
  <si>
    <t xml:space="preserve">C:\tmp\obfmodels\o5311.slx</t>
  </si>
  <si>
    <t xml:space="preserve">Sat Jan 04 08:17:40 2020</t>
  </si>
  <si>
    <t xml:space="preserve">C:\work\data\SLNET\SLNET_MATLABCentral\73838\PVMicrogrid.slx</t>
  </si>
  <si>
    <t xml:space="preserve">C:\tmp\obfmodels\o5312.slx</t>
  </si>
  <si>
    <t xml:space="preserve">Sun Jan 05 09:00:17 2020</t>
  </si>
  <si>
    <t xml:space="preserve">C:\work\data\SLNET\SLNET_MATLABCentral\73848\psoMPPT1500.slx</t>
  </si>
  <si>
    <t xml:space="preserve">C:\tmp\obfmodels\o5313.slx</t>
  </si>
  <si>
    <t xml:space="preserve">Mon Jan 06 13:17:00 2020</t>
  </si>
  <si>
    <t xml:space="preserve">C:\work\data\SLNET\SLNET_MATLABCentral\73868\AI_Based_Hybrid_PV_dfig_Grid_Updated2017A.slx</t>
  </si>
  <si>
    <t xml:space="preserve">C:\tmp\obfmodels\o5314.slx</t>
  </si>
  <si>
    <t xml:space="preserve">Wed Jan 08 15:13:20 2020</t>
  </si>
  <si>
    <t xml:space="preserve">C:\work\data\SLNET\SLNET_MATLABCentral\73878\Model_14Bus_Microgrid_R2017b.slx</t>
  </si>
  <si>
    <t xml:space="preserve">C:\tmp\obfmodels\o5315.slx</t>
  </si>
  <si>
    <t xml:space="preserve">Tue Jan 14 21:33:35 2020</t>
  </si>
  <si>
    <t xml:space="preserve">C:\work\data\SLNET\SLNET_MATLABCentral\73878\Model_14Bus_Microgrid_R2018.slx</t>
  </si>
  <si>
    <t xml:space="preserve">C:\tmp\obfmodels\o5316.slx</t>
  </si>
  <si>
    <t xml:space="preserve">Tue Jan 14 21:44:48 2020</t>
  </si>
  <si>
    <t xml:space="preserve">C:\work\data\SLNET\SLNET_MATLABCentral\73949\viennaT3fuzzy.slx</t>
  </si>
  <si>
    <t xml:space="preserve">C:\tmp\obfmodels\o5317.slx</t>
  </si>
  <si>
    <t xml:space="preserve">Fri Jan 17 16:21:38 2020</t>
  </si>
  <si>
    <t xml:space="preserve">C:\work\data\SLNET\SLNET_MATLABCentral\73955\Test31.slx</t>
  </si>
  <si>
    <t xml:space="preserve">C:\tmp\obfmodels\o5318.slx</t>
  </si>
  <si>
    <t xml:space="preserve">Sat Jan 18 00:45:50 2020</t>
  </si>
  <si>
    <t xml:space="preserve">C:\work\data\SLNET\SLNET_MATLABCentral\73964\gkdc_gen_null.slx</t>
  </si>
  <si>
    <t xml:space="preserve">C:\tmp\obfmodels\o5319.slx</t>
  </si>
  <si>
    <t xml:space="preserve">Sat Nov 16 07:50:10 2019</t>
  </si>
  <si>
    <t xml:space="preserve">C:\work\data\SLNET\SLNET_MATLABCentral\73964\sdl_gear_variable.slx</t>
  </si>
  <si>
    <t xml:space="preserve">C:\tmp\obfmodels\o5320.slx</t>
  </si>
  <si>
    <t xml:space="preserve">Sat Nov 16 05:51:00 2019</t>
  </si>
  <si>
    <t xml:space="preserve">C:\work\data\SLNET\SLNET_MATLABCentral\73974\Accelerometer_MMA8451_I2C_2018b.slx</t>
  </si>
  <si>
    <t xml:space="preserve">C:\tmp\obfmodels\o5321.slx</t>
  </si>
  <si>
    <t xml:space="preserve">Sat Jan 18 16:44:35 2020</t>
  </si>
  <si>
    <t xml:space="preserve">C:\work\data\SLNET\SLNET_MATLABCentral\73977\Chapter_4\Application_Problem_1\Application_Problem_1_a.slx</t>
  </si>
  <si>
    <t xml:space="preserve">C:\tmp\obfmodels\o5322.slx</t>
  </si>
  <si>
    <t xml:space="preserve">Tue Jan 21 04:41:50 2020</t>
  </si>
  <si>
    <t xml:space="preserve">C:\work\data\SLNET\SLNET_MATLABCentral\73977\Chapter_4\Application_Problem_1\Application_Problem_1_c.slx</t>
  </si>
  <si>
    <t xml:space="preserve">C:\tmp\obfmodels\o5323.slx</t>
  </si>
  <si>
    <t xml:space="preserve">Tue Jan 21 04:42:12 2020</t>
  </si>
  <si>
    <t xml:space="preserve">C:\work\data\SLNET\SLNET_MATLABCentral\73977\Chapter_4\Application_Problem_2\ball_on_plate.slx</t>
  </si>
  <si>
    <t xml:space="preserve">C:\tmp\obfmodels\o5324.slx</t>
  </si>
  <si>
    <t xml:space="preserve">Tue Jan 21 05:11:41 2020</t>
  </si>
  <si>
    <t xml:space="preserve">C:\work\data\SLNET\SLNET_MATLABCentral\73977\Chapter_4\Application_Problem_2\square_on_plate.slx</t>
  </si>
  <si>
    <t xml:space="preserve">C:\tmp\obfmodels\o5325.slx</t>
  </si>
  <si>
    <t xml:space="preserve">Tue Jan 21 05:11:29 2020</t>
  </si>
  <si>
    <t xml:space="preserve">C:\work\data\SLNET\SLNET_MATLABCentral\73977\Chapter_4\Application_Problem_3\Simulated_Digital_Twin_Bad_x_Servo.slx</t>
  </si>
  <si>
    <t xml:space="preserve">C:\tmp\obfmodels\o5326.slx</t>
  </si>
  <si>
    <t xml:space="preserve">Mon Jan 20 05:12:34 2020</t>
  </si>
  <si>
    <t xml:space="preserve">C:\work\data\SLNET\SLNET_MATLABCentral\73977\Chapter_4\Application_Problem_3\Simulated_Digital_Twin_Bad_x_Servoa.slx</t>
  </si>
  <si>
    <t xml:space="preserve">C:\tmp\obfmodels\o5327.slx</t>
  </si>
  <si>
    <t xml:space="preserve">Tue Jan 21 05:35:36 2020</t>
  </si>
  <si>
    <t xml:space="preserve">C:\work\data\SLNET\SLNET_MATLABCentral\73977\Chapter_4\Application_Problem_3\Simulated_Digital_Twin_Good_Asset.slx</t>
  </si>
  <si>
    <t xml:space="preserve">C:\tmp\obfmodels\o5328.slx</t>
  </si>
  <si>
    <t xml:space="preserve">Tue Jan 21 05:22:43 2020</t>
  </si>
  <si>
    <t xml:space="preserve">C:\work\data\SLNET\SLNET_MATLABCentral\73977\Chapter_4\Model\ball_on_plate.slx</t>
  </si>
  <si>
    <t xml:space="preserve">C:\tmp\obfmodels\o5329.slx</t>
  </si>
  <si>
    <t xml:space="preserve">Tue Jan 21 05:37:30 2020</t>
  </si>
  <si>
    <t xml:space="preserve">C:\work\data\SLNET\SLNET_MATLABCentral\74021\Gradateur_Mono.slx</t>
  </si>
  <si>
    <t xml:space="preserve">C:\tmp\obfmodels\o5330.slx</t>
  </si>
  <si>
    <t xml:space="preserve">Fri Jan 24 19:25:57 2020</t>
  </si>
  <si>
    <t xml:space="preserve">C:\work\data\SLNET\SLNET_MATLABCentral\74062\power_PSS_AGC_alstom.slx</t>
  </si>
  <si>
    <t xml:space="preserve">C:\tmp\obfmodels\o5331.slx</t>
  </si>
  <si>
    <t xml:space="preserve">Wed Jan 29 09:01:13 2020</t>
  </si>
  <si>
    <t xml:space="preserve">C:\work\data\SLNET\SLNET_GitHub\100042416\DISCON_Simulink-master\Simulink_32bit\BlankCntrlr_model.mdl</t>
  </si>
  <si>
    <t xml:space="preserve">C:\tmp\obfmodels\o5332.mdl</t>
  </si>
  <si>
    <t xml:space="preserve">Thu Aug 10 07:54:13 2017</t>
  </si>
  <si>
    <t xml:space="preserve">C:\work\data\SLNET\SLNET_GitHub\100999374\cocoSim2-master\examples\StateFlow\Arrays1V2.mdl</t>
  </si>
  <si>
    <t xml:space="preserve">C:\tmp\obfmodels\o5333.mdl</t>
  </si>
  <si>
    <t xml:space="preserve">Thu Mar 09 16:50:55 2017</t>
  </si>
  <si>
    <t xml:space="preserve">C:\work\data\SLNET\SLNET_GitHub\100999374\cocoSim2-master\examples\StateFlow\MicrowaveV2.mdl</t>
  </si>
  <si>
    <t xml:space="preserve">C:\tmp\obfmodels\o5334.mdl</t>
  </si>
  <si>
    <t xml:space="preserve">Thu Mar 09 16:50:57 2017</t>
  </si>
  <si>
    <t xml:space="preserve">C:\work\data\SLNET\SLNET_GitHub\100999374\cocoSim2-master\examples\properties\assertion.mdl</t>
  </si>
  <si>
    <t xml:space="preserve">C:\work\data\SLNET\SLNET_GitHub\100999374\cocoSim2-master\examples\properties\safe_1.mdl</t>
  </si>
  <si>
    <t xml:space="preserve">C:\tmp\obfmodels\o5336.mdl</t>
  </si>
  <si>
    <t xml:space="preserve">Thu Mar 09 16:51:07 2017</t>
  </si>
  <si>
    <t xml:space="preserve">C:\work\data\SLNET\SLNET_GitHub\100999374\cocoSim2-master\examples\properties\two_property.mdl</t>
  </si>
  <si>
    <t xml:space="preserve">C:\tmp\obfmodels\o5337.mdl</t>
  </si>
  <si>
    <t xml:space="preserve">Thu Mar 09 16:51:08 2017</t>
  </si>
  <si>
    <t xml:space="preserve">C:\work\data\SLNET\SLNET_GitHub\100999374\cocoSim2-master\examples\properties\unsafe_1.mdl</t>
  </si>
  <si>
    <t xml:space="preserve">C:\tmp\obfmodels\o5338.mdl</t>
  </si>
  <si>
    <t xml:space="preserve">Thu Mar 09 16:51:09 2017</t>
  </si>
  <si>
    <t xml:space="preserve">C:\work\data\SLNET\SLNET_GitHub\101493485\Exploring-Design-Verifier-4-master\Therac_Mcode.mdl</t>
  </si>
  <si>
    <t xml:space="preserve">C:\tmp\obfmodels\o5339.mdl</t>
  </si>
  <si>
    <t xml:space="preserve">Mon Mar 31 02:59:44 2025</t>
  </si>
  <si>
    <t xml:space="preserve">C:\work\data\SLNET\SLNET_GitHub\101493485\Exploring-Design-Verifier-4-master\therac_statechart_sldv.mdl</t>
  </si>
  <si>
    <t xml:space="preserve">C:\tmp\obfmodels\o5340.mdl</t>
  </si>
  <si>
    <t xml:space="preserve">Mon Mar 31 02:59:54 2025</t>
  </si>
  <si>
    <t xml:space="preserve">C:\work\data\SLNET\SLNET_GitHub\101493485\Exploring-Design-Verifier-4-master\updown_sfun.mdl</t>
  </si>
  <si>
    <t xml:space="preserve">C:\tmp\obfmodels\o5341.mdl</t>
  </si>
  <si>
    <t xml:space="preserve">Mon Mar 31 03:00:05 2025</t>
  </si>
  <si>
    <t xml:space="preserve">C:\work\data\SLNET\SLNET_GitHub\101493485\Exploring-Design-Verifier-4-master\updown_sfun_bad.mdl</t>
  </si>
  <si>
    <t xml:space="preserve">C:\tmp\obfmodels\o5342.mdl</t>
  </si>
  <si>
    <t xml:space="preserve">Mon Mar 31 03:00:11 2025</t>
  </si>
  <si>
    <t xml:space="preserve">C:\work\data\SLNET\SLNET_GitHub\101493485\Exploring-Design-Verifier-4-master\updown_sfunbuild.mdl</t>
  </si>
  <si>
    <t xml:space="preserve">C:\tmp\obfmodels\o5343.mdl</t>
  </si>
  <si>
    <t xml:space="preserve">Mon Mar 31 03:00:16 2025</t>
  </si>
  <si>
    <t xml:space="preserve">C:\work\data\SLNET\SLNET_GitHub\101493485\Exploring-Design-Verifier-4-master\updown_sfunbuild_bad.mdl</t>
  </si>
  <si>
    <t xml:space="preserve">C:\tmp\obfmodels\o5344.mdl</t>
  </si>
  <si>
    <t xml:space="preserve">Mon Mar 31 03:00:37 2025</t>
  </si>
  <si>
    <t xml:space="preserve">C:\work\data\SLNET\SLNET_GitHub\101493485\Exploring-Design-Verifier-4-master\voter_logic.mdl</t>
  </si>
  <si>
    <t xml:space="preserve">C:\tmp\obfmodels\o5345.mdl</t>
  </si>
  <si>
    <t xml:space="preserve">Sat Jul 30 09:19:13 2016</t>
  </si>
  <si>
    <t xml:space="preserve">C:\work\data\SLNET\SLNET_GitHub\101493485\Exploring-Design-Verifier-4-master\voter_logic_harness.mdl</t>
  </si>
  <si>
    <t xml:space="preserve">C:\tmp\obfmodels\o5346.mdl</t>
  </si>
  <si>
    <t xml:space="preserve">Mon Mar 31 03:01:03 2025</t>
  </si>
  <si>
    <t xml:space="preserve">C:\work\data\SLNET\SLNET_GitHub\101493485\Exploring-Design-Verifier-4-master\voter_logic_test.mdl</t>
  </si>
  <si>
    <t xml:space="preserve">C:\tmp\obfmodels\o5347.mdl</t>
  </si>
  <si>
    <t xml:space="preserve">Mon Mar 31 03:01:14 2025</t>
  </si>
  <si>
    <t xml:space="preserve">C:\work\data\SLNET\SLNET_GitHub\101494013\PorT-Block---Proof-or-Test-Block-for-Simulink-Design-Verifier-master\test_proof.mdl</t>
  </si>
  <si>
    <t xml:space="preserve">C:\tmp\obfmodels\o5348.mdl</t>
  </si>
  <si>
    <t xml:space="preserve">Mon Aug 08 14:06:45 2016</t>
  </si>
  <si>
    <t xml:space="preserve">C:\work\data\SLNET\SLNET_GitHub\102571059\Automated-Paint-Brush-master\factory.mdl</t>
  </si>
  <si>
    <t xml:space="preserve">C:\tmp\obfmodels\o5349.mdl</t>
  </si>
  <si>
    <t xml:space="preserve">Wed Sep 06 00:29:57 2017</t>
  </si>
  <si>
    <t xml:space="preserve">C:\work\data\SLNET\SLNET_GitHub\102571059\Automated-Paint-Brush-master\robot.mdl</t>
  </si>
  <si>
    <t xml:space="preserve">C:\tmp\obfmodels\o5350.mdl</t>
  </si>
  <si>
    <t xml:space="preserve">Thu Nov 17 20:46:56 2016</t>
  </si>
  <si>
    <t xml:space="preserve">C:\work\data\SLNET\SLNET_GitHub\102571059\Automated-Paint-Brush-master\exec_ctrl_V4\SimulinkExecutionControl.mdl</t>
  </si>
  <si>
    <t xml:space="preserve">C:\tmp\obfmodels\o5351.mdl</t>
  </si>
  <si>
    <t xml:space="preserve">Wed Dec 16 19:04:09 2009</t>
  </si>
  <si>
    <t xml:space="preserve">C:\work\data\SLNET\SLNET_GitHub\102571059\Automated-Paint-Brush-master\exec_ctrl_V4\exec_test.mdl</t>
  </si>
  <si>
    <t xml:space="preserve">C:\tmp\obfmodels\o5352.mdl</t>
  </si>
  <si>
    <t xml:space="preserve">Mon Jul 06 11:48:58 2009</t>
  </si>
  <si>
    <t xml:space="preserve">C:\work\data\SLNET\SLNET_GitHub\109096281\Simulink-LTE-16QAM-master\NataliaQAM16.mdl</t>
  </si>
  <si>
    <t xml:space="preserve">C:\tmp\obfmodels\o5353.mdl</t>
  </si>
  <si>
    <t xml:space="preserve">Wed Jun 12 08:50:50 2013</t>
  </si>
  <si>
    <t xml:space="preserve">C:\work\data\SLNET\SLNET_GitHub\11530296\simulink_BetterPortOrder-master\portOrderDemo.mdl</t>
  </si>
  <si>
    <t xml:space="preserve">C:\tmp\obfmodels\o5354.mdl</t>
  </si>
  <si>
    <t xml:space="preserve">Thu Aug 08 12:02:51 2013</t>
  </si>
  <si>
    <t xml:space="preserve">C:\work\data\SLNET\SLNET_GitHub\116091662\Analysis_of_a_Nonlinear_Electromechanical_Plant-master\NonLinearPlant.mdl</t>
  </si>
  <si>
    <t xml:space="preserve">C:\tmp\obfmodels\o5355.mdl</t>
  </si>
  <si>
    <t xml:space="preserve">Thu Oct 13 16:11:25 2016</t>
  </si>
  <si>
    <t xml:space="preserve">C:\work\data\SLNET\SLNET_GitHub\116091662\Analysis_of_a_Nonlinear_Electromechanical_Plant-master\NonLinearStabSystem.mdl</t>
  </si>
  <si>
    <t xml:space="preserve">C:\tmp\obfmodels\o5356.mdl</t>
  </si>
  <si>
    <t xml:space="preserve">Thu Oct 13 16:39:38 2016</t>
  </si>
  <si>
    <t xml:space="preserve">C:\work\data\SLNET\SLNET_GitHub\116362118\Synthesis_SS_Controller-master\System_without_Observer.mdl</t>
  </si>
  <si>
    <t xml:space="preserve">C:\tmp\obfmodels\o5357.mdl</t>
  </si>
  <si>
    <t xml:space="preserve">Thu Nov 03 15:33:26 2016</t>
  </si>
  <si>
    <t xml:space="preserve">C:\work\data\SLNET\SLNET_GitHub\117495868\py-udp-autobox-master\receiver-autobox\udp_autobox.mdl</t>
  </si>
  <si>
    <t xml:space="preserve">C:\tmp\obfmodels\o5358.mdl</t>
  </si>
  <si>
    <t xml:space="preserve">Sat Jan 13 22:28:26 2018</t>
  </si>
  <si>
    <t xml:space="preserve">C:\work\data\SLNET\SLNET_GitHub\124448612\Simulation-master\Controls\ComponentSS.mdl</t>
  </si>
  <si>
    <t xml:space="preserve">C:\tmp\obfmodels\o5359.mdl</t>
  </si>
  <si>
    <t xml:space="preserve">Wed Aug 04 16:20:35 2010</t>
  </si>
  <si>
    <t xml:space="preserve">C:\work\data\SLNET\SLNET_GitHub\126322797\TrueTimeNCS-master\docs\simple.mdl</t>
  </si>
  <si>
    <t xml:space="preserve">C:\tmp\obfmodels\o5360.mdl</t>
  </si>
  <si>
    <t xml:space="preserve">Thu Jan 08 15:34:47 2009</t>
  </si>
  <si>
    <t xml:space="preserve">C:\work\data\SLNET\SLNET_GitHub\132380784\Unknown-Input-Observer-Review-and-Examples-master\car_sus.mdl</t>
  </si>
  <si>
    <t xml:space="preserve">C:\tmp\obfmodels\o5361.mdl</t>
  </si>
  <si>
    <t xml:space="preserve">Thu Apr 23 11:10:47 2015</t>
  </si>
  <si>
    <t xml:space="preserve">C:\work\data\SLNET\SLNET_GitHub\136474569\Matlab_ODE-master\code\lorenz_sim.mdl</t>
  </si>
  <si>
    <t xml:space="preserve">C:\tmp\obfmodels\o5362.mdl</t>
  </si>
  <si>
    <t xml:space="preserve">Tue Jan 14 00:45:52 2014</t>
  </si>
  <si>
    <t xml:space="preserve">C:\work\data\SLNET\SLNET_GitHub\136474996\Matlab_Simulink-GUI-master\simulinkModel_01.mdl</t>
  </si>
  <si>
    <t xml:space="preserve">C:\tmp\obfmodels\o5363.mdl</t>
  </si>
  <si>
    <t xml:space="preserve">Mon Nov 07 10:48:02 2016</t>
  </si>
  <si>
    <t xml:space="preserve">C:\work\data\SLNET\SLNET_GitHub\136474996\Matlab_Simulink-GUI-master\simulinkModel_02.mdl</t>
  </si>
  <si>
    <t xml:space="preserve">C:\tmp\obfmodels\o5364.mdl</t>
  </si>
  <si>
    <t xml:space="preserve">Fri Sep 23 13:14:39 2016</t>
  </si>
  <si>
    <t xml:space="preserve">C:\work\data\SLNET\SLNET_GitHub\136474996\Matlab_Simulink-GUI-master\simulinkModel_03.mdl</t>
  </si>
  <si>
    <t xml:space="preserve">C:\tmp\obfmodels\o5365.mdl</t>
  </si>
  <si>
    <t xml:space="preserve">Mon Sep 26 13:06:37 2016</t>
  </si>
  <si>
    <t xml:space="preserve">C:\work\data\SLNET\SLNET_GitHub\136474996\Matlab_Simulink-GUI-master\simulinkModel_04.mdl</t>
  </si>
  <si>
    <t xml:space="preserve">C:\tmp\obfmodels\o5366.mdl</t>
  </si>
  <si>
    <t xml:space="preserve">Mon Sep 26 13:12:45 2016</t>
  </si>
  <si>
    <t xml:space="preserve">C:\work\data\SLNET\SLNET_GitHub\136474996\Matlab_Simulink-GUI-master\simulinkModel_05.mdl</t>
  </si>
  <si>
    <t xml:space="preserve">C:\tmp\obfmodels\o5367.mdl</t>
  </si>
  <si>
    <t xml:space="preserve">Sun Oct 02 18:48:11 2016</t>
  </si>
  <si>
    <t xml:space="preserve">C:\work\data\SLNET\SLNET_GitHub\136474996\Matlab_Simulink-GUI-master\simulinkModel_07.mdl</t>
  </si>
  <si>
    <t xml:space="preserve">C:\tmp\obfmodels\o5368.mdl</t>
  </si>
  <si>
    <t xml:space="preserve">Tue Oct 04 23:30:03 2016</t>
  </si>
  <si>
    <t xml:space="preserve">C:\work\data\SLNET\SLNET_GitHub\136474996\Matlab_Simulink-GUI-master\simulinkModel_08.mdl</t>
  </si>
  <si>
    <t xml:space="preserve">C:\tmp\obfmodels\o5369.mdl</t>
  </si>
  <si>
    <t xml:space="preserve">Thu Jun 07 02:36:40 2018</t>
  </si>
  <si>
    <t xml:space="preserve">C:\work\data\SLNET\SLNET_GitHub\13657960\simulink_exercise_fixedpoint-master\exercise_fixedpoint_2008b.mdl</t>
  </si>
  <si>
    <t xml:space="preserve">C:\tmp\obfmodels\o5370.mdl</t>
  </si>
  <si>
    <t xml:space="preserve">Thu Oct 17 20:06:21 2013</t>
  </si>
  <si>
    <t xml:space="preserve">C:\work\data\SLNET\SLNET_GitHub\13657960\simulink_exercise_fixedpoint-master\exercise_fixedpoint_2009b.mdl</t>
  </si>
  <si>
    <t xml:space="preserve">C:\tmp\obfmodels\o5371.mdl</t>
  </si>
  <si>
    <t xml:space="preserve">Thu Oct 17 20:06:03 2013</t>
  </si>
  <si>
    <t xml:space="preserve">C:\work\data\SLNET\SLNET_GitHub\137583068\thesis-work-master\various\ADI Nonlin ODE Control\ADIODEcontrol.mdl</t>
  </si>
  <si>
    <t xml:space="preserve">C:\tmp\obfmodels\o5372.mdl</t>
  </si>
  <si>
    <t xml:space="preserve">Sun Aug 28 22:55:53 2016</t>
  </si>
  <si>
    <t xml:space="preserve">C:\work\data\SLNET\SLNET_GitHub\137583068\thesis-work-master\various\Concurrent Learning\history_stack.mdl</t>
  </si>
  <si>
    <t xml:space="preserve">C:\tmp\obfmodels\o5373.mdl</t>
  </si>
  <si>
    <t xml:space="preserve">Thu Mar 17 20:04:51 2016</t>
  </si>
  <si>
    <t xml:space="preserve">C:\work\data\SLNET\SLNET_GitHub\137583068\thesis-work-master\various\Concurrent Learning\pendulumExample.mdl</t>
  </si>
  <si>
    <t xml:space="preserve">C:\tmp\obfmodels\o5374.mdl</t>
  </si>
  <si>
    <t xml:space="preserve">Wed Dec 14 13:51:56 2016</t>
  </si>
  <si>
    <t xml:space="preserve">C:\work\data\SLNET\SLNET_GitHub\137583068\thesis-work-master\various\Concurrent Learning\pendulumExample2.mdl</t>
  </si>
  <si>
    <t xml:space="preserve">C:\tmp\obfmodels\o5375.mdl</t>
  </si>
  <si>
    <t xml:space="preserve">Tue May 24 19:09:30 2016</t>
  </si>
  <si>
    <t xml:space="preserve">C:\work\data\SLNET\SLNET_GitHub\137583068\thesis-work-master\various\Concurrent Learning\pendulumExample3.mdl</t>
  </si>
  <si>
    <t xml:space="preserve">C:\tmp\obfmodels\o5376.mdl</t>
  </si>
  <si>
    <t xml:space="preserve">Tue May 24 19:50:11 2016</t>
  </si>
  <si>
    <t xml:space="preserve">C:\work\data\SLNET\SLNET_GitHub\137583068\thesis-work-master\various\L1AC Example\L1AdaptiveSystemModel.mdl</t>
  </si>
  <si>
    <t xml:space="preserve">C:\tmp\obfmodels\o5377.mdl</t>
  </si>
  <si>
    <t xml:space="preserve">Mon Feb 09 10:08:25 2015</t>
  </si>
  <si>
    <t xml:space="preserve">C:\work\data\SLNET\SLNET_GitHub\137583068\thesis-work-master\various\L1AC Example\Projection.mdl</t>
  </si>
  <si>
    <t xml:space="preserve">C:\tmp\obfmodels\o5378.mdl</t>
  </si>
  <si>
    <t xml:space="preserve">Sun Dec 20 22:38:10 2009</t>
  </si>
  <si>
    <t xml:space="preserve">C:\work\data\SLNET\SLNET_GitHub\137583068\thesis-work-master\various\MRAC Example\L1AdaptiveSystemModel.mdl</t>
  </si>
  <si>
    <t xml:space="preserve">C:\tmp\obfmodels\o5379.mdl</t>
  </si>
  <si>
    <t xml:space="preserve">Thu Dec 25 12:01:24 2014</t>
  </si>
  <si>
    <t xml:space="preserve">C:\work\data\SLNET\SLNET_GitHub\137583068\thesis-work-master\various\MRAC Example\Projection.mdl</t>
  </si>
  <si>
    <t xml:space="preserve">C:\tmp\obfmodels\o5380.mdl</t>
  </si>
  <si>
    <t xml:space="preserve">C:\work\data\SLNET\SLNET_GitHub\137583068\thesis-work-master\various\MRAC Example\directMRACSystemModel.mdl</t>
  </si>
  <si>
    <t xml:space="preserve">C:\tmp\obfmodels\o5381.mdl</t>
  </si>
  <si>
    <t xml:space="preserve">Thu Dec 25 03:26:02 2014</t>
  </si>
  <si>
    <t xml:space="preserve">C:\work\data\SLNET\SLNET_GitHub\137583068\thesis-work-master\various\MRAC Example\directMRACSystemModel_wPrj.mdl</t>
  </si>
  <si>
    <t xml:space="preserve">C:\tmp\obfmodels\o5382.mdl</t>
  </si>
  <si>
    <t xml:space="preserve">Thu Dec 25 03:32:48 2014</t>
  </si>
  <si>
    <t xml:space="preserve">C:\work\data\SLNET\SLNET_GitHub\137583068\thesis-work-master\various\MRAC Example\directMRACSystemModel_wStatePred.mdl</t>
  </si>
  <si>
    <t xml:space="preserve">C:\tmp\obfmodels\o5383.mdl</t>
  </si>
  <si>
    <t xml:space="preserve">Thu Dec 25 09:42:27 2014</t>
  </si>
  <si>
    <t xml:space="preserve">C:\work\data\SLNET\SLNET_GitHub\140520307\Quad-Simulink-Simulation-master\TS_example.mdl</t>
  </si>
  <si>
    <t xml:space="preserve">C:\tmp\obfmodels\o5384.mdl</t>
  </si>
  <si>
    <t xml:space="preserve">Wed Nov 04 11:20:04 2009</t>
  </si>
  <si>
    <t xml:space="preserve">C:\work\data\SLNET\SLNET_GitHub\140520307\Quad-Simulink-Simulation-master\realtime_pacer_example.mdl</t>
  </si>
  <si>
    <t xml:space="preserve">C:\tmp\obfmodels\o5385.mdl</t>
  </si>
  <si>
    <t xml:space="preserve">Thu Oct 21 14:49:56 2010</t>
  </si>
  <si>
    <t xml:space="preserve">C:\work\data\SLNET\SLNET_GitHub\14375685\T-MATS-master\Resources\JT9D_Public_NPSSv241\JT9D.mdl</t>
  </si>
  <si>
    <t xml:space="preserve">C:\work\data\SLNET\SLNET_GitHub\14375685\T-MATS-master\Trunk\TMATS_Examples\Example_GasTurbine_Dyn\GasTurbine_Dyn_Template.mdl</t>
  </si>
  <si>
    <t xml:space="preserve">C:\tmp\obfmodels\o5387.mdl</t>
  </si>
  <si>
    <t xml:space="preserve">Thu May 09 09:32:45 2019</t>
  </si>
  <si>
    <t xml:space="preserve">C:\work\data\SLNET\SLNET_GitHub\14375685\T-MATS-master\Trunk\TMATS_Examples\Example_GasTurbine_SS\GasTurbine_SS_Template.mdl</t>
  </si>
  <si>
    <t xml:space="preserve">C:\tmp\obfmodels\o5388.mdl</t>
  </si>
  <si>
    <t xml:space="preserve">Thu May 09 09:33:08 2019</t>
  </si>
  <si>
    <t xml:space="preserve">C:\work\data\SLNET\SLNET_GitHub\14375685\T-MATS-master\Trunk\TMATS_Examples\Example_JT9D\JT9D_Model_Dyn.mdl</t>
  </si>
  <si>
    <t xml:space="preserve">C:\tmp\obfmodels\o5389.mdl</t>
  </si>
  <si>
    <t xml:space="preserve">Thu May 09 09:33:31 2019</t>
  </si>
  <si>
    <t xml:space="preserve">C:\work\data\SLNET\SLNET_GitHub\14375685\T-MATS-master\Trunk\TMATS_Examples\Example_JT9D\JT9D_Model_Lin.mdl</t>
  </si>
  <si>
    <t xml:space="preserve">C:\tmp\obfmodels\o5390.mdl</t>
  </si>
  <si>
    <t xml:space="preserve">Thu May 09 09:33:41 2019</t>
  </si>
  <si>
    <t xml:space="preserve">C:\work\data\SLNET\SLNET_GitHub\14375685\T-MATS-master\Trunk\TMATS_Examples\Example_JT9D\JT9D_Model_PWLin.mdl</t>
  </si>
  <si>
    <t xml:space="preserve">C:\tmp\obfmodels\o5391.mdl</t>
  </si>
  <si>
    <t xml:space="preserve">Thu May 09 09:33:50 2019</t>
  </si>
  <si>
    <t xml:space="preserve">C:\work\data\SLNET\SLNET_GitHub\14375685\T-MATS-master\Trunk\TMATS_Examples\Example_JT9D\JT9D_Model_SS.mdl</t>
  </si>
  <si>
    <t xml:space="preserve">C:\tmp\obfmodels\o5392.mdl</t>
  </si>
  <si>
    <t xml:space="preserve">Thu May 09 09:34:00 2019</t>
  </si>
  <si>
    <t xml:space="preserve">C:\work\data\SLNET\SLNET_GitHub\14375685\T-MATS-master\Trunk\TMATS_Examples\Example_JT9D_SS_Cantera\JT9D_SS_Cantera_Template.mdl</t>
  </si>
  <si>
    <t xml:space="preserve">C:\tmp\obfmodels\o5393.mdl</t>
  </si>
  <si>
    <t xml:space="preserve">Thu May 09 10:07:46 2019</t>
  </si>
  <si>
    <t xml:space="preserve">C:\work\data\SLNET\SLNET_GitHub\14375685\T-MATS-master\Trunk\TMATS_Library\Lib_Turbo_DuctQ_TMATS.mdl</t>
  </si>
  <si>
    <t xml:space="preserve">C:\tmp\obfmodels\o5394.mdl</t>
  </si>
  <si>
    <t xml:space="preserve">Thu Aug 15 11:25:15 2019</t>
  </si>
  <si>
    <t xml:space="preserve">C:\work\data\SLNET\SLNET_GitHub\14375685\T-MATS-master\Trunk\TMATS_Library\Lib_Turbo_Shaft_TMATS.mdl</t>
  </si>
  <si>
    <t xml:space="preserve">C:\tmp\obfmodels\o5395.mdl</t>
  </si>
  <si>
    <t xml:space="preserve">Thu May 09 09:12:28 2019</t>
  </si>
  <si>
    <t xml:space="preserve">C:\work\data\SLNET\SLNET_GitHub\150076757\Robot_RRR_CyPR-master\robotics_toolbox\simulink\control.mdl</t>
  </si>
  <si>
    <t xml:space="preserve">C:\tmp\obfmodels\o5396.mdl</t>
  </si>
  <si>
    <t xml:space="preserve">Sat Sep 10 11:10:32 2011</t>
  </si>
  <si>
    <t xml:space="preserve">C:\work\data\SLNET\SLNET_GitHub\150076757\Robot_RRR_CyPR-master\robotics_toolbox\simulink\ploop_test.mdl</t>
  </si>
  <si>
    <t xml:space="preserve">C:\tmp\obfmodels\o5397.mdl</t>
  </si>
  <si>
    <t xml:space="preserve">Sun Apr 29 16:03:26 2012</t>
  </si>
  <si>
    <t xml:space="preserve">C:\work\data\SLNET\SLNET_GitHub\150076757\Robot_RRR_CyPR-master\robotics_toolbox\simulink\roblocks.mdl</t>
  </si>
  <si>
    <t xml:space="preserve">C:\tmp\obfmodels\o5398.mdl</t>
  </si>
  <si>
    <t xml:space="preserve">Thu Sep 13 21:09:39 2012</t>
  </si>
  <si>
    <t xml:space="preserve">C:\work\data\SLNET\SLNET_GitHub\150076757\Robot_RRR_CyPR-master\robotics_toolbox\simulink\sl_braitenberg.mdl</t>
  </si>
  <si>
    <t xml:space="preserve">C:\tmp\obfmodels\o5399.mdl</t>
  </si>
  <si>
    <t xml:space="preserve">Sun Jul 22 14:25:05 2012</t>
  </si>
  <si>
    <t xml:space="preserve">C:\work\data\SLNET\SLNET_GitHub\150076757\Robot_RRR_CyPR-master\robotics_toolbox\simulink\sl_ctorque.mdl</t>
  </si>
  <si>
    <t xml:space="preserve">C:\tmp\obfmodels\o5400.mdl</t>
  </si>
  <si>
    <t xml:space="preserve">Wed Jun 20 20:33:12 2012</t>
  </si>
  <si>
    <t xml:space="preserve">C:\work\data\SLNET\SLNET_GitHub\150076757\Robot_RRR_CyPR-master\robotics_toolbox\simulink\sl_ctorque2.mdl</t>
  </si>
  <si>
    <t xml:space="preserve">C:\tmp\obfmodels\o5401.mdl</t>
  </si>
  <si>
    <t xml:space="preserve">Sat Apr 28 13:32:14 2012</t>
  </si>
  <si>
    <t xml:space="preserve">C:\work\data\SLNET\SLNET_GitHub\150076757\Robot_RRR_CyPR-master\robotics_toolbox\simulink\sl_driveline.mdl</t>
  </si>
  <si>
    <t xml:space="preserve">C:\tmp\obfmodels\o5402.mdl</t>
  </si>
  <si>
    <t xml:space="preserve">Sun Jul 15 20:32:34 2012</t>
  </si>
  <si>
    <t xml:space="preserve">C:\work\data\SLNET\SLNET_GitHub\150076757\Robot_RRR_CyPR-master\robotics_toolbox\simulink\sl_drivepoint.mdl</t>
  </si>
  <si>
    <t xml:space="preserve">C:\tmp\obfmodels\o5403.mdl</t>
  </si>
  <si>
    <t xml:space="preserve">Sun Jul 15 20:25:25 2012</t>
  </si>
  <si>
    <t xml:space="preserve">C:\work\data\SLNET\SLNET_GitHub\150076757\Robot_RRR_CyPR-master\robotics_toolbox\simulink\sl_drivepose.mdl</t>
  </si>
  <si>
    <t xml:space="preserve">C:\tmp\obfmodels\o5404.mdl</t>
  </si>
  <si>
    <t xml:space="preserve">Sun Jul 22 14:51:27 2012</t>
  </si>
  <si>
    <t xml:space="preserve">C:\work\data\SLNET\SLNET_GitHub\150076757\Robot_RRR_CyPR-master\robotics_toolbox\simulink\sl_fforward.mdl</t>
  </si>
  <si>
    <t xml:space="preserve">C:\tmp\obfmodels\o5405.mdl</t>
  </si>
  <si>
    <t xml:space="preserve">Sat Apr 28 16:48:51 2012</t>
  </si>
  <si>
    <t xml:space="preserve">C:\work\data\SLNET\SLNET_GitHub\150076757\Robot_RRR_CyPR-master\robotics_toolbox\simulink\sl_flex.mdl</t>
  </si>
  <si>
    <t xml:space="preserve">C:\tmp\obfmodels\o5406.mdl</t>
  </si>
  <si>
    <t xml:space="preserve">Wed Apr 25 09:45:55 2012</t>
  </si>
  <si>
    <t xml:space="preserve">C:\work\data\SLNET\SLNET_GitHub\150076757\Robot_RRR_CyPR-master\robotics_toolbox\simulink\sl_jspace.mdl</t>
  </si>
  <si>
    <t xml:space="preserve">C:\tmp\obfmodels\o5407.mdl</t>
  </si>
  <si>
    <t xml:space="preserve">Mon Feb 06 16:36:59 2012</t>
  </si>
  <si>
    <t xml:space="preserve">C:\work\data\SLNET\SLNET_GitHub\150076757\Robot_RRR_CyPR-master\robotics_toolbox\simulink\sl_lanechange.mdl</t>
  </si>
  <si>
    <t xml:space="preserve">C:\tmp\obfmodels\o5408.mdl</t>
  </si>
  <si>
    <t xml:space="preserve">Sun Jul 15 20:09:56 2012</t>
  </si>
  <si>
    <t xml:space="preserve">C:\work\data\SLNET\SLNET_GitHub\150076757\Robot_RRR_CyPR-master\robotics_toolbox\simulink\sl_pursuit.mdl</t>
  </si>
  <si>
    <t xml:space="preserve">C:\tmp\obfmodels\o5409.mdl</t>
  </si>
  <si>
    <t xml:space="preserve">Sun Jul 15 20:58:18 2012</t>
  </si>
  <si>
    <t xml:space="preserve">C:\work\data\SLNET\SLNET_GitHub\150076757\Robot_RRR_CyPR-master\robotics_toolbox\simulink\sl_quadcopter.mdl</t>
  </si>
  <si>
    <t xml:space="preserve">C:\tmp\obfmodels\o5410.mdl</t>
  </si>
  <si>
    <t xml:space="preserve">Sun Sep 23 12:03:58 2012</t>
  </si>
  <si>
    <t xml:space="preserve">C:\work\data\SLNET\SLNET_GitHub\150076757\Robot_RRR_CyPR-master\robotics_toolbox\simulink\sl_quadcopter_vs.mdl</t>
  </si>
  <si>
    <t xml:space="preserve">C:\tmp\obfmodels\o5411.mdl</t>
  </si>
  <si>
    <t xml:space="preserve">Wed Apr 25 21:17:41 2012</t>
  </si>
  <si>
    <t xml:space="preserve">C:\work\data\SLNET\SLNET_GitHub\150076757\Robot_RRR_CyPR-master\robotics_toolbox\simulink\sl_rrmc.mdl</t>
  </si>
  <si>
    <t xml:space="preserve">C:\tmp\obfmodels\o5412.mdl</t>
  </si>
  <si>
    <t xml:space="preserve">Mon Feb 06 16:47:25 2012</t>
  </si>
  <si>
    <t xml:space="preserve">C:\work\data\SLNET\SLNET_GitHub\150076757\Robot_RRR_CyPR-master\robotics_toolbox\simulink\sl_rrmc2.mdl</t>
  </si>
  <si>
    <t xml:space="preserve">C:\tmp\obfmodels\o5413.mdl</t>
  </si>
  <si>
    <t xml:space="preserve">Mon Feb 06 16:49:47 2012</t>
  </si>
  <si>
    <t xml:space="preserve">C:\work\data\SLNET\SLNET_GitHub\150076757\Robot_RRR_CyPR-master\robotics_toolbox\simulink\sl_ztorque.mdl</t>
  </si>
  <si>
    <t xml:space="preserve">C:\tmp\obfmodels\o5414.mdl</t>
  </si>
  <si>
    <t xml:space="preserve">Mon Feb 06 16:50:21 2012</t>
  </si>
  <si>
    <t xml:space="preserve">C:\work\data\SLNET\SLNET_GitHub\150076757\Robot_RRR_CyPR-master\robotics_toolbox\simulink\vloop.mdl</t>
  </si>
  <si>
    <t xml:space="preserve">C:\tmp\obfmodels\o5415.mdl</t>
  </si>
  <si>
    <t xml:space="preserve">Sun Apr 04 15:37:49 2010</t>
  </si>
  <si>
    <t xml:space="preserve">C:\work\data\SLNET\SLNET_GitHub\150076757\Robot_RRR_CyPR-master\robotics_toolbox\simulink\vloop_test.mdl</t>
  </si>
  <si>
    <t xml:space="preserve">C:\tmp\obfmodels\o5416.mdl</t>
  </si>
  <si>
    <t xml:space="preserve">Sun May 30 07:47:59 2010</t>
  </si>
  <si>
    <t xml:space="preserve">C:\work\data\SLNET\SLNET_GitHub\150076757\Robot_RRR_CyPR-master\robotics_toolbox\simulink\vloop_test2.mdl</t>
  </si>
  <si>
    <t xml:space="preserve">C:\tmp\obfmodels\o5417.mdl</t>
  </si>
  <si>
    <t xml:space="preserve">Sun May 30 08:57:46 2010</t>
  </si>
  <si>
    <t xml:space="preserve">C:\work\data\SLNET\SLNET_GitHub\152321876\senales-am-master\Src\TonosSumados.mdl</t>
  </si>
  <si>
    <t xml:space="preserve">C:\tmp\obfmodels\o5418.mdl</t>
  </si>
  <si>
    <t xml:space="preserve">Wed Apr 06 04:14:26 2016</t>
  </si>
  <si>
    <t xml:space="preserve">C:\work\data\SLNET\SLNET_GitHub\152321876\senales-am-master\Src\TonosSumadosRuido.mdl</t>
  </si>
  <si>
    <t xml:space="preserve">C:\tmp\obfmodels\o5419.mdl</t>
  </si>
  <si>
    <t xml:space="preserve">Wed Apr 06 04:39:26 2016</t>
  </si>
  <si>
    <t xml:space="preserve">C:\work\data\SLNET\SLNET_GitHub\152321876\senales-am-master\Src\pruebaSimulink.mdl</t>
  </si>
  <si>
    <t xml:space="preserve">C:\tmp\obfmodels\o5420.mdl</t>
  </si>
  <si>
    <t xml:space="preserve">Wed Apr 06 02:03:04 2016</t>
  </si>
  <si>
    <t xml:space="preserve">C:\work\data\SLNET\SLNET_GitHub\160934785\Space-Robotics-and-Autonomy--master\PID_Controller.mdl</t>
  </si>
  <si>
    <t xml:space="preserve">C:\tmp\obfmodels\o5421.mdl</t>
  </si>
  <si>
    <t xml:space="preserve">Tue Dec 04 20:31:57 2018</t>
  </si>
  <si>
    <t xml:space="preserve">C:\work\data\SLNET\SLNET_GitHub\161657273\Kugle-MATLAB-master\Controllers\MPC\generated\kugle_mpc_obstacles_codegen\qpoases3\interfaces\simulink\example_QProblem.mdl</t>
  </si>
  <si>
    <t xml:space="preserve">C:\tmp\obfmodels\o5422.mdl</t>
  </si>
  <si>
    <t xml:space="preserve">Wed Jan 14 11:33:28 2015</t>
  </si>
  <si>
    <t xml:space="preserve">C:\work\data\SLNET\SLNET_GitHub\161657273\Kugle-MATLAB-master\Controllers\MPC\generated\kugle_mpc_obstacles_codegen\qpoases3\interfaces\simulink\example_QProblemB.mdl</t>
  </si>
  <si>
    <t xml:space="preserve">C:\tmp\obfmodels\o5423.mdl</t>
  </si>
  <si>
    <t xml:space="preserve">Wed Jan 14 11:33:15 2015</t>
  </si>
  <si>
    <t xml:space="preserve">C:\work\data\SLNET\SLNET_GitHub\161657273\Kugle-MATLAB-master\Simulation\subsystems\qlib.mdl</t>
  </si>
  <si>
    <t xml:space="preserve">C:\tmp\obfmodels\o5424.mdl</t>
  </si>
  <si>
    <t xml:space="preserve">Sat Dec 12 12:46:33 2009</t>
  </si>
  <si>
    <t xml:space="preserve">C:\work\data\SLNET\SLNET_GitHub\162625178\ModelosNeuronales-master\Modelos\Adeline.mdl</t>
  </si>
  <si>
    <t xml:space="preserve">C:\tmp\obfmodels\o5425.mdl</t>
  </si>
  <si>
    <t xml:space="preserve">Thu Nov 07 07:51:13 2013</t>
  </si>
  <si>
    <t xml:space="preserve">C:\work\data\SLNET\SLNET_GitHub\162625178\ModelosNeuronales-master\Modelos\HH.mdl</t>
  </si>
  <si>
    <t xml:space="preserve">C:\tmp\obfmodels\o5426.mdl</t>
  </si>
  <si>
    <t xml:space="preserve">Tue Mar 08 16:14:36 2016</t>
  </si>
  <si>
    <t xml:space="preserve">C:\work\data\SLNET\SLNET_GitHub\162625178\ModelosNeuronales-master\Modelos\Hebianna.mdl</t>
  </si>
  <si>
    <t xml:space="preserve">C:\tmp\obfmodels\o5427.mdl</t>
  </si>
  <si>
    <t xml:space="preserve">Thu Nov 07 07:48:34 2013</t>
  </si>
  <si>
    <t xml:space="preserve">C:\work\data\SLNET\SLNET_GitHub\162625178\ModelosNeuronales-master\Modelos\Perceptron.mdl</t>
  </si>
  <si>
    <t xml:space="preserve">C:\tmp\obfmodels\o5428.mdl</t>
  </si>
  <si>
    <t xml:space="preserve">Thu Nov 07 07:49:20 2013</t>
  </si>
  <si>
    <t xml:space="preserve">C:\work\data\SLNET\SLNET_GitHub\162625178\ModelosNeuronales-master\Modelos\RedAsociativa.mdl</t>
  </si>
  <si>
    <t xml:space="preserve">C:\tmp\obfmodels\o5429.mdl</t>
  </si>
  <si>
    <t xml:space="preserve">Mon Nov 05 20:11:58 2018</t>
  </si>
  <si>
    <t xml:space="preserve">C:\work\data\SLNET\SLNET_GitHub\162625178\ModelosNeuronales-master\Modelos\integraYdisparaSIM.mdl</t>
  </si>
  <si>
    <t xml:space="preserve">C:\tmp\obfmodels\o5430.mdl</t>
  </si>
  <si>
    <t xml:space="preserve">Thu Feb 25 16:55:09 2016</t>
  </si>
  <si>
    <t xml:space="preserve">C:\work\data\SLNET\SLNET_GitHub\17516671\hyperloop_sl-master\Utilities\realtime_pacer_lib.mdl</t>
  </si>
  <si>
    <t xml:space="preserve">C:\tmp\obfmodels\o5431.mdl</t>
  </si>
  <si>
    <t xml:space="preserve">Wed Mar 19 09:48:40 2014</t>
  </si>
  <si>
    <t xml:space="preserve">C:\work\data\SLNET\SLNET_GitHub\17642867\MathWorks_tools-master\hil_models\legacy\ADSB_Simulink\ModeS_Simulink_Decode.mdl</t>
  </si>
  <si>
    <t xml:space="preserve">C:\tmp\obfmodels\o5432.mdl</t>
  </si>
  <si>
    <t xml:space="preserve">Fri Apr 27 11:12:28 2018</t>
  </si>
  <si>
    <t xml:space="preserve">C:\work\data\SLNET\SLNET_GitHub\17750385\mpc-robot-master\MPC_framework.mdl</t>
  </si>
  <si>
    <t xml:space="preserve">C:\tmp\obfmodels\o5433.mdl</t>
  </si>
  <si>
    <t xml:space="preserve">Wed May 14 16:55:23 2014</t>
  </si>
  <si>
    <t xml:space="preserve">C:\work\data\SLNET\SLNET_GitHub\17750385\mpc-robot-master\can_test.mdl</t>
  </si>
  <si>
    <t xml:space="preserve">C:\tmp\obfmodels\o5434.mdl</t>
  </si>
  <si>
    <t xml:space="preserve">Wed Mar 26 18:36:28 2014</t>
  </si>
  <si>
    <t xml:space="preserve">C:\work\data\SLNET\SLNET_GitHub\17750385\mpc-robot-master\controller_test_2006.mdl</t>
  </si>
  <si>
    <t xml:space="preserve">C:\tmp\obfmodels\o5435.mdl</t>
  </si>
  <si>
    <t xml:space="preserve">Wed May 07 11:59:57 2014</t>
  </si>
  <si>
    <t xml:space="preserve">C:\work\data\SLNET\SLNET_GitHub\17750385\mpc-robot-master\function_call_test.mdl</t>
  </si>
  <si>
    <t xml:space="preserve">C:\tmp\obfmodels\o5436.mdl</t>
  </si>
  <si>
    <t xml:space="preserve">Tue Apr 29 17:39:02 2014</t>
  </si>
  <si>
    <t xml:space="preserve">C:\work\data\SLNET\SLNET_GitHub\17750385\mpc-robot-master\invgeo_test.mdl</t>
  </si>
  <si>
    <t xml:space="preserve">C:\tmp\obfmodels\o5437.mdl</t>
  </si>
  <si>
    <t xml:space="preserve">Tue Apr 29 20:07:29 2014</t>
  </si>
  <si>
    <t xml:space="preserve">C:\work\data\SLNET\SLNET_GitHub\17750385\mpc-robot-master\mpc_lib.mdl</t>
  </si>
  <si>
    <t xml:space="preserve">C:\tmp\obfmodels\o5438.mdl</t>
  </si>
  <si>
    <t xml:space="preserve">Tue Apr 29 17:38:24 2014</t>
  </si>
  <si>
    <t xml:space="preserve">C:\work\data\SLNET\SLNET_GitHub\17750385\mpc-robot-master\serial_test.mdl</t>
  </si>
  <si>
    <t xml:space="preserve">C:\tmp\obfmodels\o5439.mdl</t>
  </si>
  <si>
    <t xml:space="preserve">Tue May 06 15:11:36 2014</t>
  </si>
  <si>
    <t xml:space="preserve">C:\work\data\SLNET\SLNET_GitHub\17750385\mpc-robot-master\switch_test.mdl</t>
  </si>
  <si>
    <t xml:space="preserve">C:\tmp\obfmodels\o5440.mdl</t>
  </si>
  <si>
    <t xml:space="preserve">Thu May 08 12:24:04 2014</t>
  </si>
  <si>
    <t xml:space="preserve">C:\work\data\SLNET\SLNET_GitHub\17750385\mpc-robot-master\trajectory_test.mdl</t>
  </si>
  <si>
    <t xml:space="preserve">C:\tmp\obfmodels\o5441.mdl</t>
  </si>
  <si>
    <t xml:space="preserve">Wed Apr 30 17:03:52 2014</t>
  </si>
  <si>
    <t xml:space="preserve">C:\work\data\SLNET\SLNET_GitHub\17750385\mpc-robot-master\2012 version\controller_test.mdl</t>
  </si>
  <si>
    <t xml:space="preserve">C:\tmp\obfmodels\o5442.mdl</t>
  </si>
  <si>
    <t xml:space="preserve">Sun May 04 17:14:12 2014</t>
  </si>
  <si>
    <t xml:space="preserve">C:\work\data\SLNET\SLNET_GitHub\17750385\mpc-robot-master\2012 version\controller_test_2006a.mdl</t>
  </si>
  <si>
    <t xml:space="preserve">C:\tmp\obfmodels\o5443.mdl</t>
  </si>
  <si>
    <t xml:space="preserve">Tue May 06 20:52:24 2014</t>
  </si>
  <si>
    <t xml:space="preserve">C:\work\data\SLNET\SLNET_GitHub\17750385\mpc-robot-master\Dof2 test\dof2_test.mdl</t>
  </si>
  <si>
    <t xml:space="preserve">C:\tmp\obfmodels\o5444.mdl</t>
  </si>
  <si>
    <t xml:space="preserve">Wed Apr 23 12:20:41 2014</t>
  </si>
  <si>
    <t xml:space="preserve">C:\work\data\SLNET\SLNET_GitHub\179992387\easylink-master\testInputs.mdl</t>
  </si>
  <si>
    <t xml:space="preserve">C:\tmp\obfmodels\o5445.mdl</t>
  </si>
  <si>
    <t xml:space="preserve">Sun Apr 07 16:11:06 2019</t>
  </si>
  <si>
    <t xml:space="preserve">C:\work\data\SLNET\SLNET_GitHub\179992387\easylink-master\testMatlabArrays.mdl</t>
  </si>
  <si>
    <t xml:space="preserve">C:\tmp\obfmodels\o5446.mdl</t>
  </si>
  <si>
    <t xml:space="preserve">Sun Apr 07 17:14:35 2019</t>
  </si>
  <si>
    <t xml:space="preserve">C:\work\data\SLNET\SLNET_GitHub\179992387\easylink-master\testOffset.mdl</t>
  </si>
  <si>
    <t xml:space="preserve">C:\tmp\obfmodels\o5447.mdl</t>
  </si>
  <si>
    <t xml:space="preserve">Sun Apr 07 16:06:04 2019</t>
  </si>
  <si>
    <t xml:space="preserve">C:\work\data\SLNET\SLNET_GitHub\179992387\easylink-master\testOutputs.mdl</t>
  </si>
  <si>
    <t xml:space="preserve">C:\tmp\obfmodels\o5448.mdl</t>
  </si>
  <si>
    <t xml:space="preserve">Sun Apr 07 16:13:08 2019</t>
  </si>
  <si>
    <t xml:space="preserve">C:\work\data\SLNET\SLNET_GitHub\179992387\easylink-master\testParameters.mdl</t>
  </si>
  <si>
    <t xml:space="preserve">C:\tmp\obfmodels\o5449.mdl</t>
  </si>
  <si>
    <t xml:space="preserve">Sun Apr 07 16:16:34 2019</t>
  </si>
  <si>
    <t xml:space="preserve">C:\work\data\SLNET\SLNET_GitHub\179992387\easylink-master\testSizeChanges.mdl</t>
  </si>
  <si>
    <t xml:space="preserve">C:\tmp\obfmodels\o5450.mdl</t>
  </si>
  <si>
    <t xml:space="preserve">Sun Apr 07 17:19:55 2019</t>
  </si>
  <si>
    <t xml:space="preserve">C:\work\data\SLNET\SLNET_GitHub\179992387\easylink-master\testStateSpace.mdl</t>
  </si>
  <si>
    <t xml:space="preserve">C:\tmp\obfmodels\o5451.mdl</t>
  </si>
  <si>
    <t xml:space="preserve">Sun Apr 07 18:04:51 2019</t>
  </si>
  <si>
    <t xml:space="preserve">C:\work\data\SLNET\SLNET_GitHub\179992387\easylink-master\testTimesTwo.mdl</t>
  </si>
  <si>
    <t xml:space="preserve">C:\tmp\obfmodels\o5452.mdl</t>
  </si>
  <si>
    <t xml:space="preserve">Sun Apr 07 15:23:38 2019</t>
  </si>
  <si>
    <t xml:space="preserve">C:\work\data\SLNET\SLNET_GitHub\179992387\easylink-master\testTimesTwoWithEigen.mdl</t>
  </si>
  <si>
    <t xml:space="preserve">C:\tmp\obfmodels\o5453.mdl</t>
  </si>
  <si>
    <t xml:space="preserve">Sun Apr 07 17:43:54 2019</t>
  </si>
  <si>
    <t xml:space="preserve">C:\work\data\SLNET\SLNET_GitHub\185827896\PID_buffer_silo-master\base_files\buffer_silo.mdl</t>
  </si>
  <si>
    <t xml:space="preserve">C:\tmp\obfmodels\o5454.mdl</t>
  </si>
  <si>
    <t xml:space="preserve">Thu May 09 17:22:59 2019</t>
  </si>
  <si>
    <t xml:space="preserve">C:\work\data\SLNET\SLNET_GitHub\185827896\PID_buffer_silo-master\extra\buffer_silo_deadtime.mdl</t>
  </si>
  <si>
    <t xml:space="preserve">C:\tmp\obfmodels\o5455.mdl</t>
  </si>
  <si>
    <t xml:space="preserve">Thu May 09 17:32:34 2019</t>
  </si>
  <si>
    <t xml:space="preserve">C:\work\data\SLNET\SLNET_GitHub\185827896\PID_buffer_silo-master\extra\buffer_silo_measure.mdl</t>
  </si>
  <si>
    <t xml:space="preserve">C:\tmp\obfmodels\o5456.mdl</t>
  </si>
  <si>
    <t xml:space="preserve">Thu May 09 17:33:04 2019</t>
  </si>
  <si>
    <t xml:space="preserve">C:\work\data\SLNET\SLNET_GitHub\192751018\CS-TFM-PMU-Model-master\CSTFM_Mclass.mdl</t>
  </si>
  <si>
    <t xml:space="preserve">C:\tmp\obfmodels\o5457.mdl</t>
  </si>
  <si>
    <t xml:space="preserve">Tue Jun 18 18:01:56 2019</t>
  </si>
  <si>
    <t xml:space="preserve">C:\work\data\SLNET\SLNET_GitHub\192751018\CS-TFM-PMU-Model-master\CSTFM_Pclass.mdl</t>
  </si>
  <si>
    <t xml:space="preserve">C:\tmp\obfmodels\o5458.mdl</t>
  </si>
  <si>
    <t xml:space="preserve">Tue Jun 18 17:56:04 2019</t>
  </si>
  <si>
    <t xml:space="preserve">C:\work\data\SLNET\SLNET_GitHub\204030363\simulink_models-master\models\acoustic_delay_buffer\acoustic_delay_buffer.mdl</t>
  </si>
  <si>
    <t xml:space="preserve">C:\tmp\obfmodels\o5459.mdl</t>
  </si>
  <si>
    <t xml:space="preserve">Wed May 01 17:37:50 2019</t>
  </si>
  <si>
    <t xml:space="preserve">C:\work\data\SLNET\SLNET_GitHub\204030363\simulink_models-master\models\dummy_beamformer\dummy_beamformer.mdl</t>
  </si>
  <si>
    <t xml:space="preserve">C:\tmp\obfmodels\o5460.mdl</t>
  </si>
  <si>
    <t xml:space="preserve">Fri Apr 05 13:38:40 2019</t>
  </si>
  <si>
    <t xml:space="preserve">C:\work\data\SLNET\SLNET_GitHub\211239358\Falsify-master\cars\cars.mdl</t>
  </si>
  <si>
    <t xml:space="preserve">C:\tmp\obfmodels\o5461.mdl</t>
  </si>
  <si>
    <t xml:space="preserve">Tue Feb 19 10:45:21 2019</t>
  </si>
  <si>
    <t xml:space="preserve">C:\work\data\SLNET\SLNET_GitHub\211239358\Falsify-master\cars\carsRLBlackbox.mdl</t>
  </si>
  <si>
    <t xml:space="preserve">C:\tmp\obfmodels\o5462.mdl</t>
  </si>
  <si>
    <t xml:space="preserve">Tue Feb 19 10:44:58 2019</t>
  </si>
  <si>
    <t xml:space="preserve">C:\work\data\SLNET\SLNET_GitHub\211239358\Falsify-master\cars\carsRLFull.mdl</t>
  </si>
  <si>
    <t xml:space="preserve">C:\tmp\obfmodels\o5463.mdl</t>
  </si>
  <si>
    <t xml:space="preserve">Mon Jun 10 14:03:58 2019</t>
  </si>
  <si>
    <t xml:space="preserve">C:\work\data\SLNET\SLNET_GitHub\216240800\UWMatlab-master\ThirdPartyCode\RTBlockset\RT.mdl</t>
  </si>
  <si>
    <t xml:space="preserve">C:\tmp\obfmodels\o5464.mdl</t>
  </si>
  <si>
    <t xml:space="preserve">Sat Mar 22 01:17:51 2003</t>
  </si>
  <si>
    <t xml:space="preserve">C:\work\data\SLNET\SLNET_GitHub\216240800\UWMatlab-master\ThirdPartyCode\RTBlockset\RTex.mdl</t>
  </si>
  <si>
    <t xml:space="preserve">C:\tmp\obfmodels\o5465.mdl</t>
  </si>
  <si>
    <t xml:space="preserve">Sat Mar 20 13:56:57 2004</t>
  </si>
  <si>
    <t xml:space="preserve">C:\work\data\SLNET\SLNET_GitHub\216240800\UWMatlab-master\UWMatlab\Simulink\UWAerospaceBlockset\HelperModels\initializejoystick_model.mdl</t>
  </si>
  <si>
    <t xml:space="preserve">C:\tmp\obfmodels\o5466.mdl</t>
  </si>
  <si>
    <t xml:space="preserve">Thu Jul 12 14:35:55 2007</t>
  </si>
  <si>
    <t xml:space="preserve">C:\work\data\SLNET\SLNET_GitHub\216240800\UWMatlab-master\UnitTests\Misc\TEST_interp2WithExtrapolation_model.mdl</t>
  </si>
  <si>
    <t xml:space="preserve">C:\tmp\obfmodels\o5467.mdl</t>
  </si>
  <si>
    <t xml:space="preserve">Sat Oct 29 13:20:38 2011</t>
  </si>
  <si>
    <t xml:space="preserve">C:\work\data\SLNET\SLNET_GitHub\216240800\UWMatlab-master\UnitTests\Signal_Processing\logsoutManipulator\TEST_logsoutManipulator_model.mdl</t>
  </si>
  <si>
    <t xml:space="preserve">C:\tmp\obfmodels\o5468.mdl</t>
  </si>
  <si>
    <t xml:space="preserve">Sat Oct 18 19:19:58 2014</t>
  </si>
  <si>
    <t xml:space="preserve">C:\work\data\SLNET\SLNET_GitHub\216240800\UWMatlab-master\UnitTests\Simulink\UWAerospaceBlockset\AircraftModels\RCAM\TEST_RCAM\TEST_RCAM_model.mdl</t>
  </si>
  <si>
    <t xml:space="preserve">C:\tmp\obfmodels\o5469.mdl</t>
  </si>
  <si>
    <t xml:space="preserve">Mon Oct 13 23:04:39 2014</t>
  </si>
  <si>
    <t xml:space="preserve">C:\work\data\SLNET\SLNET_GitHub\216240800\UWMatlab-master\UnitTests\Simulink\UWAerospaceBlockset\AircraftModels\RCAM\TEST_RCAM_Aerodynamics\TEST_RCAM_Aerodynamics_model.mdl</t>
  </si>
  <si>
    <t xml:space="preserve">C:\tmp\obfmodels\o5470.mdl</t>
  </si>
  <si>
    <t xml:space="preserve">Thu Aug 11 09:06:49 2011</t>
  </si>
  <si>
    <t xml:space="preserve">C:\work\data\SLNET\SLNET_GitHub\216240800\UWMatlab-master\UnitTests\Simulink\UWAerospaceBlockset\AircraftModels\RCAM\TEST_RCAM_Propulsion\TEST_RCAM_Propulsion_model.mdl</t>
  </si>
  <si>
    <t xml:space="preserve">C:\tmp\obfmodels\o5471.mdl</t>
  </si>
  <si>
    <t xml:space="preserve">Thu Aug 11 11:29:05 2011</t>
  </si>
  <si>
    <t xml:space="preserve">C:\work\data\SLNET\SLNET_GitHub\216240800\UWMatlab-master\UnitTests\Simulink\UWAerospaceBlockset\UWAerospaceBlockset_Animation\OLD_DEPRECATED\TEST_joystick_with_buttons_as_vector\TEST_joystick_with_buttons_as_vector_model.mdl</t>
  </si>
  <si>
    <t xml:space="preserve">C:\tmp\obfmodels\o5472.mdl</t>
  </si>
  <si>
    <t xml:space="preserve">Mon Oct 13 23:22:10 2014</t>
  </si>
  <si>
    <t xml:space="preserve">C:\work\data\SLNET\SLNET_GitHub\216240800\UWMatlab-master\UnitTests\Simulink\UWAerospaceBlockset\UWAerospaceBlockset_Animation\TEST_joystick_camera_velocities\TEST_joystick_camera_velocities_model.mdl</t>
  </si>
  <si>
    <t xml:space="preserve">C:\tmp\obfmodels\o5473.mdl</t>
  </si>
  <si>
    <t xml:space="preserve">Tue Oct 21 01:33:23 2014</t>
  </si>
  <si>
    <t xml:space="preserve">C:\work\data\SLNET\SLNET_GitHub\216240800\UWMatlab-master\UnitTests\Simulink\UWAerospaceBlockset\UWAerospaceBlockset_Utilities\TEST_matrix_vector_product\TEST_matrix_vector_product_model.mdl</t>
  </si>
  <si>
    <t xml:space="preserve">C:\tmp\obfmodels\o5474.mdl</t>
  </si>
  <si>
    <t xml:space="preserve">Wed Aug 10 11:21:30 2011</t>
  </si>
  <si>
    <t xml:space="preserve">C:\work\data\SLNET\SLNET_GitHub\221499185\beginning-matlab-and-simulink-master\Chapter_5\Ex1_Arithmetic_operations.mdl</t>
  </si>
  <si>
    <t xml:space="preserve">C:\tmp\obfmodels\o5475.mdl</t>
  </si>
  <si>
    <t xml:space="preserve">Fri Aug 09 19:06:53 2019</t>
  </si>
  <si>
    <t xml:space="preserve">C:\work\data\SLNET\SLNET_GitHub\22542401\Remote-Robot-Simulink-master\original robot\conformance_checker.mdl</t>
  </si>
  <si>
    <t xml:space="preserve">C:\tmp\obfmodels\o5476.mdl</t>
  </si>
  <si>
    <t xml:space="preserve">Wed Sep 14 00:02:42 2011</t>
  </si>
  <si>
    <t xml:space="preserve">C:\work\data\SLNET\SLNET_GitHub\22542401\Remote-Robot-Simulink-master\original robot\library.mdl</t>
  </si>
  <si>
    <t xml:space="preserve">C:\tmp\obfmodels\o5477.mdl</t>
  </si>
  <si>
    <t xml:space="preserve">Tue Sep 13 23:04:33 2011</t>
  </si>
  <si>
    <t xml:space="preserve">C:\work\data\SLNET\SLNET_GitHub\22542401\Remote-Robot-Simulink-master\original robot\robot_16bit.mdl</t>
  </si>
  <si>
    <t xml:space="preserve">C:\tmp\obfmodels\o5478.mdl</t>
  </si>
  <si>
    <t xml:space="preserve">Wed Sep 14 00:09:12 2011</t>
  </si>
  <si>
    <t xml:space="preserve">C:\work\data\SLNET\SLNET_GitHub\22542401\Remote-Robot-Simulink-master\original robot\robot_8bit.mdl</t>
  </si>
  <si>
    <t xml:space="preserve">C:\tmp\obfmodels\o5479.mdl</t>
  </si>
  <si>
    <t xml:space="preserve">Wed Sep 14 00:06:55 2011</t>
  </si>
  <si>
    <t xml:space="preserve">C:\work\data\SLNET\SLNET_GitHub\22542401\Remote-Robot-Simulink-master\original robot\robot_circular.mdl</t>
  </si>
  <si>
    <t xml:space="preserve">C:\tmp\obfmodels\o5480.mdl</t>
  </si>
  <si>
    <t xml:space="preserve">Sun Sep 11 18:20:05 2011</t>
  </si>
  <si>
    <t xml:space="preserve">C:\work\data\SLNET\SLNET_GitHub\22542401\Remote-Robot-Simulink-master\original robot\robot_point.mdl</t>
  </si>
  <si>
    <t xml:space="preserve">C:\tmp\obfmodels\o5481.mdl</t>
  </si>
  <si>
    <t xml:space="preserve">Tue Sep 13 23:34:23 2011</t>
  </si>
  <si>
    <t xml:space="preserve">C:\work\data\SLNET\SLNET_GitHub\22542401\Remote-Robot-Simulink-master\original robot\robot_step.mdl</t>
  </si>
  <si>
    <t xml:space="preserve">C:\tmp\obfmodels\o5482.mdl</t>
  </si>
  <si>
    <t xml:space="preserve">Tue Sep 13 23:54:22 2011</t>
  </si>
  <si>
    <t xml:space="preserve">C:\work\data\SLNET\SLNET_GitHub\22542401\Remote-Robot-Simulink-master\simulink\Host.mdl</t>
  </si>
  <si>
    <t xml:space="preserve">C:\tmp\obfmodels\o5483.mdl</t>
  </si>
  <si>
    <t xml:space="preserve">Fri Apr 11 21:12:51 2014</t>
  </si>
  <si>
    <t xml:space="preserve">C:\work\data\SLNET\SLNET_GitHub\22711541\Stimela-master\Stimela\Bin\Stimela_menu\Stimela_introduction.mdl</t>
  </si>
  <si>
    <t xml:space="preserve">C:\tmp\obfmodels\o5484.mdl</t>
  </si>
  <si>
    <t xml:space="preserve">Fri Feb 09 16:11:57 2018</t>
  </si>
  <si>
    <t xml:space="preserve">C:\work\data\SLNET\SLNET_GitHub\22711541\Stimela-master\Stimela\Bin\Stimela_menu\Templates\My_models_0.mdl</t>
  </si>
  <si>
    <t xml:space="preserve">C:\tmp\obfmodels\o5485.mdl</t>
  </si>
  <si>
    <t xml:space="preserve">C:\work\data\SLNET\SLNET_GitHub\22711541\Stimela-master\Stimela\Bin\Stimela_menu\Templates\My_projects_0.mdl</t>
  </si>
  <si>
    <t xml:space="preserve">C:\tmp\obfmodels\o5486.mdl</t>
  </si>
  <si>
    <t xml:space="preserve">C:\work\data\SLNET\SLNET_GitHub\22711541\Stimela-master\Stimela\Bin\Stimela_menu\Templates\Stimela_library_0.mdl</t>
  </si>
  <si>
    <t xml:space="preserve">C:\tmp\obfmodels\o5487.mdl</t>
  </si>
  <si>
    <t xml:space="preserve">C:\work\data\SLNET\SLNET_GitHub\22711541\Stimela-master\Stimela\Standard_models\Adsorption_activated_carbon\GAC_filtration\koofil_m.mdl</t>
  </si>
  <si>
    <t xml:space="preserve">C:\tmp\obfmodels\o5488.mdl</t>
  </si>
  <si>
    <t xml:space="preserve">C:\work\data\SLNET\SLNET_GitHub\22711541\Stimela-master\Stimela\Standard_models\Adsorption_activated_carbon\Regenerate_module\regena_m.mdl</t>
  </si>
  <si>
    <t xml:space="preserve">C:\tmp\obfmodels\o5489.mdl</t>
  </si>
  <si>
    <t xml:space="preserve">C:\work\data\SLNET\SLNET_GitHub\22711541\Stimela-master\Stimela\Standard_models\Aeration\Cascade_aerator\cascad_m.mdl</t>
  </si>
  <si>
    <t xml:space="preserve">C:\tmp\obfmodels\o5490.mdl</t>
  </si>
  <si>
    <t xml:space="preserve">C:\work\data\SLNET\SLNET_GitHub\22711541\Stimela-master\Stimela\Standard_models\Aeration\Plate_aerator\plaatb_m.mdl</t>
  </si>
  <si>
    <t xml:space="preserve">C:\tmp\obfmodels\o5491.mdl</t>
  </si>
  <si>
    <t xml:space="preserve">C:\work\data\SLNET\SLNET_GitHub\22711541\Stimela-master\Stimela\Standard_models\Aeration\Tower_aerator\torbk2_m.mdl</t>
  </si>
  <si>
    <t xml:space="preserve">C:\tmp\obfmodels\o5492.mdl</t>
  </si>
  <si>
    <t xml:space="preserve">C:\work\data\SLNET\SLNET_GitHub\22711541\Stimela-master\Stimela\Standard_models\Aeration\Tower_aerator\torbsc_m.mdl</t>
  </si>
  <si>
    <t xml:space="preserve">C:\tmp\obfmodels\o5493.mdl</t>
  </si>
  <si>
    <t xml:space="preserve">C:\work\data\SLNET\SLNET_GitHub\22711541\Stimela-master\Stimela\Standard_models\Aeration\Vacuum_degassifier_continuous\vacslp_m.mdl</t>
  </si>
  <si>
    <t xml:space="preserve">C:\tmp\obfmodels\o5494.mdl</t>
  </si>
  <si>
    <t xml:space="preserve">C:\work\data\SLNET\SLNET_GitHub\22711541\Stimela-master\Stimela\Standard_models\Aeration\Vacuum_degassifier_discontinuous\vacuum_m.mdl</t>
  </si>
  <si>
    <t xml:space="preserve">C:\tmp\obfmodels\o5495.mdl</t>
  </si>
  <si>
    <t xml:space="preserve">C:\work\data\SLNET\SLNET_GitHub\22711541\Stimela-master\Stimela\Standard_models\IonExchange\NOM_Removal\iexexc_m.mdl</t>
  </si>
  <si>
    <t xml:space="preserve">C:\tmp\obfmodels\o5496.mdl</t>
  </si>
  <si>
    <t xml:space="preserve">C:\work\data\SLNET\SLNET_GitHub\22711541\Stimela-master\Stimela\Standard_models\Others\Buffer\buffWQ_m.mdl</t>
  </si>
  <si>
    <t xml:space="preserve">C:\tmp\obfmodels\o5497.mdl</t>
  </si>
  <si>
    <t xml:space="preserve">Fri Feb 09 16:11:58 2018</t>
  </si>
  <si>
    <t xml:space="preserve">C:\work\data\SLNET\SLNET_GitHub\22711541\Stimela-master\Stimela\Standard_models\Others\Buffer\buffal_m.mdl</t>
  </si>
  <si>
    <t xml:space="preserve">C:\tmp\obfmodels\o5498.mdl</t>
  </si>
  <si>
    <t xml:space="preserve">C:\work\data\SLNET\SLNET_GitHub\22711541\Stimela-master\Stimela\Standard_models\Others\Buffer\buffer_m.mdl</t>
  </si>
  <si>
    <t xml:space="preserve">C:\tmp\obfmodels\o5499.mdl</t>
  </si>
  <si>
    <t xml:space="preserve">C:\work\data\SLNET\SLNET_GitHub\22711541\Stimela-master\Stimela\Standard_models\Others\Change_Quality\changq_m.mdl</t>
  </si>
  <si>
    <t xml:space="preserve">C:\tmp\obfmodels\o5500.mdl</t>
  </si>
  <si>
    <t xml:space="preserve">C:\work\data\SLNET\SLNET_GitHub\22711541\Stimela-master\Stimela\Standard_models\Others\DHVGraph\dhvgrp_m.mdl</t>
  </si>
  <si>
    <t xml:space="preserve">C:\tmp\obfmodels\o5501.mdl</t>
  </si>
  <si>
    <t xml:space="preserve">C:\work\data\SLNET\SLNET_GitHub\22711541\Stimela-master\Stimela\Standard_models\Others\DHVGraph\dhvplt_m.mdl</t>
  </si>
  <si>
    <t xml:space="preserve">C:\tmp\obfmodels\o5502.mdl</t>
  </si>
  <si>
    <t xml:space="preserve">C:\work\data\SLNET\SLNET_GitHub\22711541\Stimela-master\Stimela\Standard_models\Others\Dosing\calceq_m.mdl</t>
  </si>
  <si>
    <t xml:space="preserve">C:\tmp\obfmodels\o5503.mdl</t>
  </si>
  <si>
    <t xml:space="preserve">C:\work\data\SLNET\SLNET_GitHub\22711541\Stimela-master\Stimela\Standard_models\Others\Dosing\ccemsi_m.mdl</t>
  </si>
  <si>
    <t xml:space="preserve">C:\tmp\obfmodels\o5504.mdl</t>
  </si>
  <si>
    <t xml:space="preserve">C:\work\data\SLNET\SLNET_GitHub\22711541\Stimela-master\Stimela\Standard_models\Others\Dosing\doscon_m.mdl</t>
  </si>
  <si>
    <t xml:space="preserve">C:\tmp\obfmodels\o5505.mdl</t>
  </si>
  <si>
    <t xml:space="preserve">C:\work\data\SLNET\SLNET_GitHub\22711541\Stimela-master\Stimela\Standard_models\Others\Manifold\verwrk_m.mdl</t>
  </si>
  <si>
    <t xml:space="preserve">C:\tmp\obfmodels\o5506.mdl</t>
  </si>
  <si>
    <t xml:space="preserve">C:\work\data\SLNET\SLNET_GitHub\22711541\Stimela-master\Stimela\Standard_models\Others\Measurement\measur_m.mdl</t>
  </si>
  <si>
    <t xml:space="preserve">C:\tmp\obfmodels\o5507.mdl</t>
  </si>
  <si>
    <t xml:space="preserve">C:\work\data\SLNET\SLNET_GitHub\22711541\Stimela-master\Stimela\Standard_models\Others\Measurement\modmes_m.mdl</t>
  </si>
  <si>
    <t xml:space="preserve">C:\tmp\obfmodels\o5508.mdl</t>
  </si>
  <si>
    <t xml:space="preserve">C:\work\data\SLNET\SLNET_GitHub\22711541\Stimela-master\Stimela\Standard_models\Others\Mixer\mengpH_m.mdl</t>
  </si>
  <si>
    <t xml:space="preserve">C:\tmp\obfmodels\o5509.mdl</t>
  </si>
  <si>
    <t xml:space="preserve">C:\work\data\SLNET\SLNET_GitHub\22711541\Stimela-master\Stimela\Standard_models\Others\Pump\pomper_m.mdl</t>
  </si>
  <si>
    <t xml:space="preserve">C:\tmp\obfmodels\o5510.mdl</t>
  </si>
  <si>
    <t xml:space="preserve">C:\work\data\SLNET\SLNET_GitHub\22711541\Stimela-master\Stimela\Standard_models\Others\Split\splits_m.mdl</t>
  </si>
  <si>
    <t xml:space="preserve">C:\tmp\obfmodels\o5511.mdl</t>
  </si>
  <si>
    <t xml:space="preserve">C:\work\data\SLNET\SLNET_GitHub\22711541\Stimela-master\Stimela\Standard_models\Others\Time_distribution\timeds_m.mdl</t>
  </si>
  <si>
    <t xml:space="preserve">C:\tmp\obfmodels\o5512.mdl</t>
  </si>
  <si>
    <t xml:space="preserve">C:\work\data\SLNET\SLNET_GitHub\22711541\Stimela-master\Stimela\Standard_models\Others\Water_quality_parameters\invruw_m.mdl</t>
  </si>
  <si>
    <t xml:space="preserve">C:\tmp\obfmodels\o5513.mdl</t>
  </si>
  <si>
    <t xml:space="preserve">C:\work\data\SLNET\SLNET_GitHub\22711541\Stimela-master\Stimela\Standard_models\Oxidation_desinfection\Chlorine\ChlDos\chldos_m.mdl</t>
  </si>
  <si>
    <t xml:space="preserve">C:\tmp\obfmodels\o5514.mdl</t>
  </si>
  <si>
    <t xml:space="preserve">Fri Feb 09 16:12:02 2018</t>
  </si>
  <si>
    <t xml:space="preserve">C:\work\data\SLNET\SLNET_GitHub\22711541\Stimela-master\Stimela\Standard_models\Oxidation_desinfection\Chlorine\ChloCT\chloCT_m.mdl</t>
  </si>
  <si>
    <t xml:space="preserve">C:\tmp\obfmodels\o5515.mdl</t>
  </si>
  <si>
    <t xml:space="preserve">C:\work\data\SLNET\SLNET_GitHub\22711541\Stimela-master\Stimela\Standard_models\Oxidation_desinfection\Chlorine\Chloro\chloro_m.mdl</t>
  </si>
  <si>
    <t xml:space="preserve">C:\tmp\obfmodels\o5516.mdl</t>
  </si>
  <si>
    <t xml:space="preserve">C:\work\data\SLNET\SLNET_GitHub\22711541\Stimela-master\Stimela\Standard_models\Oxidation_desinfection\Ozone_Contact\ozoncc_m.mdl</t>
  </si>
  <si>
    <t xml:space="preserve">C:\tmp\obfmodels\o5517.mdl</t>
  </si>
  <si>
    <t xml:space="preserve">C:\work\data\SLNET\SLNET_GitHub\22711541\Stimela-master\Stimela\Standard_models\Oxidation_desinfection\Ozone_Dosage\ozodo1_m.mdl</t>
  </si>
  <si>
    <t xml:space="preserve">C:\tmp\obfmodels\o5518.mdl</t>
  </si>
  <si>
    <t xml:space="preserve">Fri Feb 09 16:11:59 2018</t>
  </si>
  <si>
    <t xml:space="preserve">C:\work\data\SLNET\SLNET_GitHub\22711541\Stimela-master\Stimela\Standard_models\Oxidation_desinfection\Ozone_Dosage\ozonox_m.mdl</t>
  </si>
  <si>
    <t xml:space="preserve">C:\tmp\obfmodels\o5519.mdl</t>
  </si>
  <si>
    <t xml:space="preserve">C:\work\data\SLNET\SLNET_GitHub\22711541\Stimela-master\Stimela\Standard_models\Pellet_Softening\Caustic_soda_dosing\pels25_m.mdl</t>
  </si>
  <si>
    <t xml:space="preserve">C:\tmp\obfmodels\o5520.mdl</t>
  </si>
  <si>
    <t xml:space="preserve">C:\work\data\SLNET\SLNET_GitHub\22711541\Stimela-master\Stimela\Standard_models\Pellet_Softening\Caustic_soda_dosing\sofcon_m.mdl</t>
  </si>
  <si>
    <t xml:space="preserve">C:\tmp\obfmodels\o5521.mdl</t>
  </si>
  <si>
    <t xml:space="preserve">C:\work\data\SLNET\SLNET_GitHub\22711541\Stimela-master\Stimela\Standard_models\Rapid_filtration\Backwash_Module\bacwa1_m.mdl</t>
  </si>
  <si>
    <t xml:space="preserve">C:\tmp\obfmodels\o5522.mdl</t>
  </si>
  <si>
    <t xml:space="preserve">C:\work\data\SLNET\SLNET_GitHub\22711541\Stimela-master\Stimela\Standard_models\Rapid_filtration\Biological_filter\biofil_m.mdl</t>
  </si>
  <si>
    <t xml:space="preserve">C:\tmp\obfmodels\o5523.mdl</t>
  </si>
  <si>
    <t xml:space="preserve">C:\work\data\SLNET\SLNET_GitHub\22711541\Stimela-master\Stimela\Standard_models\Rapid_filtration\Iron_removal\harder_m.mdl</t>
  </si>
  <si>
    <t xml:space="preserve">C:\tmp\obfmodels\o5524.mdl</t>
  </si>
  <si>
    <t xml:space="preserve">C:\work\data\SLNET\SLNET_GitHub\22711541\Stimela-master\Stimela\Standard_models\Rapid_filtration\Iron_removal\irocon_m.mdl</t>
  </si>
  <si>
    <t xml:space="preserve">C:\tmp\obfmodels\o5525.mdl</t>
  </si>
  <si>
    <t xml:space="preserve">C:\work\data\SLNET\SLNET_GitHub\22711541\Stimela-master\Stimela\Standard_models\Rapid_filtration\Iron_removal\irofil_m.mdl</t>
  </si>
  <si>
    <t xml:space="preserve">C:\tmp\obfmodels\o5526.mdl</t>
  </si>
  <si>
    <t xml:space="preserve">C:\work\data\SLNET\SLNET_GitHub\22711541\Stimela-master\Stimela\Standard_models\Rapid_filtration\Nitrification\nitfil_m.mdl</t>
  </si>
  <si>
    <t xml:space="preserve">C:\tmp\obfmodels\o5527.mdl</t>
  </si>
  <si>
    <t xml:space="preserve">C:\work\data\SLNET\SLNET_GitHub\22711541\Stimela-master\Stimela\Standard_models\Rapid_filtration\Susp_Solids_Dual_media_filter\dubfil_m.mdl</t>
  </si>
  <si>
    <t xml:space="preserve">C:\tmp\obfmodels\o5528.mdl</t>
  </si>
  <si>
    <t xml:space="preserve">C:\work\data\SLNET\SLNET_GitHub\22711541\Stimela-master\Stimela\Standard_models\Rapid_filtration\Susp_Solids_Single_media_filter\enkfil_m.mdl</t>
  </si>
  <si>
    <t xml:space="preserve">C:\tmp\obfmodels\o5529.mdl</t>
  </si>
  <si>
    <t xml:space="preserve">C:\work\data\SLNET\SLNET_GitHub\22711541\Stimela-master\Stimela\Standard_models\Sedimentation_and_flotation\Coagulation\coagul_m.mdl</t>
  </si>
  <si>
    <t xml:space="preserve">C:\tmp\obfmodels\o5530.mdl</t>
  </si>
  <si>
    <t xml:space="preserve">C:\work\data\SLNET\SLNET_GitHub\22711541\Stimela-master\Stimela\Standard_models\Sedimentation_and_flotation\Flocculation\vlokvo_m.mdl</t>
  </si>
  <si>
    <t xml:space="preserve">C:\tmp\obfmodels\o5531.mdl</t>
  </si>
  <si>
    <t xml:space="preserve">C:\work\data\SLNET\SLNET_GitHub\22711541\Stimela-master\Stimela\Standard_models\Templates\Empty\Block0_m.mdl</t>
  </si>
  <si>
    <t xml:space="preserve">C:\tmp\obfmodels\o5532.mdl</t>
  </si>
  <si>
    <t xml:space="preserve">C:\work\data\SLNET\SLNET_GitHub\22711541\Stimela-master\Stimela\Standard_models\Waterspot\Waterspot_Get_measurement\wsgetm_m.mdl</t>
  </si>
  <si>
    <t xml:space="preserve">C:\tmp\obfmodels\o5533.mdl</t>
  </si>
  <si>
    <t xml:space="preserve">C:\work\data\SLNET\SLNET_GitHub\22711541\Stimela-master\Stimela\Standard_models\Waterspot\Waterspot_Get_waterquality\wsgetq_m.mdl</t>
  </si>
  <si>
    <t xml:space="preserve">C:\tmp\obfmodels\o5534.mdl</t>
  </si>
  <si>
    <t xml:space="preserve">C:\work\data\SLNET\SLNET_GitHub\22711541\Stimela-master\Stimela\Standard_models\Waterspot\Waterspot_Set_control\wssetc_m.mdl</t>
  </si>
  <si>
    <t xml:space="preserve">C:\tmp\obfmodels\o5535.mdl</t>
  </si>
  <si>
    <t xml:space="preserve">C:\work\data\SLNET\SLNET_GitHub\22711541\Stimela-master\Stimela\Standard_models\Waterspot\Waterspot_Set_waterquality\wssetq_m.mdl</t>
  </si>
  <si>
    <t xml:space="preserve">C:\tmp\obfmodels\o5536.mdl</t>
  </si>
  <si>
    <t xml:space="preserve">Fri Feb 09 16:12:00 2018</t>
  </si>
  <si>
    <t xml:space="preserve">C:\work\data\SLNET\SLNET_GitHub\22711541\Stimela-master\Stimela\Standard_models\Waterspot\Waterspot_Simulation\ws2opc_m.mdl</t>
  </si>
  <si>
    <t xml:space="preserve">C:\tmp\obfmodels\o5537.mdl</t>
  </si>
  <si>
    <t xml:space="preserve">C:\work\data\SLNET\SLNET_GitHub\22711541\Stimela-master\Stimela\Standard_projects\Adsorption_activated_carbon\Activated_carbon_filtration\Activated_carbon_filtration.mdl</t>
  </si>
  <si>
    <t xml:space="preserve">C:\tmp\obfmodels\o5538.mdl</t>
  </si>
  <si>
    <t xml:space="preserve">C:\work\data\SLNET\SLNET_GitHub\22711541\Stimela-master\Stimela\Standard_projects\Adsorption_activated_carbon\Activated_carbon_filtration\StimelaStates\Activated_carbon_filtration_2007a.mdl</t>
  </si>
  <si>
    <t xml:space="preserve">C:\tmp\obfmodels\o5539.mdl</t>
  </si>
  <si>
    <t xml:space="preserve">Tue Mar 01 13:47:25 2016</t>
  </si>
  <si>
    <t xml:space="preserve">C:\work\data\SLNET\SLNET_GitHub\22711541\Stimela-master\Stimela\Standard_projects\Adsorption_activated_carbon\Activated_carbon_filtration\StimelaStates\Activated_carbon_filtration_Init.mdl</t>
  </si>
  <si>
    <t xml:space="preserve">C:\tmp\obfmodels\o5540.mdl</t>
  </si>
  <si>
    <t xml:space="preserve">C:\work\data\SLNET\SLNET_GitHub\22711541\Stimela-master\Stimela\Standard_projects\Aeration\Packed_column_aerator\Packed_column_aerator.mdl</t>
  </si>
  <si>
    <t xml:space="preserve">C:\tmp\obfmodels\o5541.mdl</t>
  </si>
  <si>
    <t xml:space="preserve">C:\work\data\SLNET\SLNET_GitHub\22711541\Stimela-master\Stimela\Standard_projects\Aeration\Packed_column_aerator_sc\Packed_column_aerator_sc.mdl</t>
  </si>
  <si>
    <t xml:space="preserve">C:\tmp\obfmodels\o5542.mdl</t>
  </si>
  <si>
    <t xml:space="preserve">C:\work\data\SLNET\SLNET_GitHub\22711541\Stimela-master\Stimela\Standard_projects\Aeration\Plate_aerator\Plate_aerator.mdl</t>
  </si>
  <si>
    <t xml:space="preserve">C:\tmp\obfmodels\o5543.mdl</t>
  </si>
  <si>
    <t xml:space="preserve">C:\work\data\SLNET\SLNET_GitHub\22711541\Stimela-master\Stimela\Standard_projects\Aeration\Vacuum_degassifier_continuous\Vacuum_degassifier_continuous.mdl</t>
  </si>
  <si>
    <t xml:space="preserve">C:\tmp\obfmodels\o5544.mdl</t>
  </si>
  <si>
    <t xml:space="preserve">C:\work\data\SLNET\SLNET_GitHub\22711541\Stimela-master\Stimela\Standard_projects\Aeration\Vacuum_degassifier_discontinuous\Vacuum_degassifier_discontinuous.mdl</t>
  </si>
  <si>
    <t xml:space="preserve">C:\tmp\obfmodels\o5545.mdl</t>
  </si>
  <si>
    <t xml:space="preserve">C:\work\data\SLNET\SLNET_GitHub\22711541\Stimela-master\Stimela\Standard_projects\Aeration\Weir_aerator\Weir_aerator.mdl</t>
  </si>
  <si>
    <t xml:space="preserve">C:\tmp\obfmodels\o5546.mdl</t>
  </si>
  <si>
    <t xml:space="preserve">C:\work\data\SLNET\SLNET_GitHub\22711541\Stimela-master\Stimela\Standard_projects\Integral_models\Example\Example20070806_163615.mdl</t>
  </si>
  <si>
    <t xml:space="preserve">C:\tmp\obfmodels\o5547.mdl</t>
  </si>
  <si>
    <t xml:space="preserve">C:\work\data\SLNET\SLNET_GitHub\22711541\Stimela-master\Stimela\Standard_projects\Integral_models\Example\example.mdl</t>
  </si>
  <si>
    <t xml:space="preserve">C:\tmp\obfmodels\o5548.mdl</t>
  </si>
  <si>
    <t xml:space="preserve">C:\work\data\SLNET\SLNET_GitHub\22711541\Stimela-master\Stimela\Standard_projects\IonExchange\IEX_NOMremoval\IEX_NOMremoval.mdl</t>
  </si>
  <si>
    <t xml:space="preserve">C:\tmp\obfmodels\o5549.mdl</t>
  </si>
  <si>
    <t xml:space="preserve">C:\work\data\SLNET\SLNET_GitHub\22711541\Stimela-master\Stimela\Standard_projects\Others\Time_distribution\time_distribution.mdl</t>
  </si>
  <si>
    <t xml:space="preserve">C:\tmp\obfmodels\o5550.mdl</t>
  </si>
  <si>
    <t xml:space="preserve">C:\work\data\SLNET\SLNET_GitHub\22711541\Stimela-master\Stimela\Standard_projects\Oxidation_disinfection\Ozonation\Ozonation.mdl</t>
  </si>
  <si>
    <t xml:space="preserve">C:\tmp\obfmodels\o5551.mdl</t>
  </si>
  <si>
    <t xml:space="preserve">Tue Dec 15 10:53:36 2015</t>
  </si>
  <si>
    <t xml:space="preserve">C:\work\data\SLNET\SLNET_GitHub\22711541\Stimela-master\Stimela\Standard_projects\Pellet_softening\Pellet_softening_reactor\Pellet_softening_reactor.mdl</t>
  </si>
  <si>
    <t xml:space="preserve">C:\tmp\obfmodels\o5552.mdl</t>
  </si>
  <si>
    <t xml:space="preserve">Fri Feb 09 16:12:01 2018</t>
  </si>
  <si>
    <t xml:space="preserve">C:\work\data\SLNET\SLNET_GitHub\22711541\Stimela-master\Stimela\Standard_projects\Rapid_filtration\Biological_filtration\Biological_filtration.mdl</t>
  </si>
  <si>
    <t xml:space="preserve">C:\tmp\obfmodels\o5553.mdl</t>
  </si>
  <si>
    <t xml:space="preserve">C:\work\data\SLNET\SLNET_GitHub\22711541\Stimela-master\Stimela\Standard_projects\Rapid_filtration\Dual_media_filtration\Dual_media_filtration.mdl</t>
  </si>
  <si>
    <t xml:space="preserve">C:\tmp\obfmodels\o5554.mdl</t>
  </si>
  <si>
    <t xml:space="preserve">C:\work\data\SLNET\SLNET_GitHub\22711541\Stimela-master\Stimela\Standard_projects\Rapid_filtration\Iron_removal\Iron_removal.mdl</t>
  </si>
  <si>
    <t xml:space="preserve">C:\tmp\obfmodels\o5555.mdl</t>
  </si>
  <si>
    <t xml:space="preserve">C:\work\data\SLNET\SLNET_GitHub\22711541\Stimela-master\Stimela\Standard_projects\Rapid_filtration\Iron_removal\iron_filter0.mdl</t>
  </si>
  <si>
    <t xml:space="preserve">C:\tmp\obfmodels\o5556.mdl</t>
  </si>
  <si>
    <t xml:space="preserve">Mon Mar 07 10:46:17 2016</t>
  </si>
  <si>
    <t xml:space="preserve">C:\work\data\SLNET\SLNET_GitHub\22711541\Stimela-master\Stimela\Standard_projects\Rapid_filtration\Iron_removal\iron_filter1.mdl</t>
  </si>
  <si>
    <t xml:space="preserve">C:\tmp\obfmodels\o5557.mdl</t>
  </si>
  <si>
    <t xml:space="preserve">C:\work\data\SLNET\SLNET_GitHub\22711541\Stimela-master\Stimela\Standard_projects\Rapid_filtration\Nitrification\Nitrification.mdl</t>
  </si>
  <si>
    <t xml:space="preserve">C:\tmp\obfmodels\o5558.mdl</t>
  </si>
  <si>
    <t xml:space="preserve">C:\work\data\SLNET\SLNET_GitHub\22711541\Stimela-master\Stimela\Standard_projects\Rapid_filtration\Single_media_filtration\Single_media_filtration.mdl</t>
  </si>
  <si>
    <t xml:space="preserve">C:\tmp\obfmodels\o5559.mdl</t>
  </si>
  <si>
    <t xml:space="preserve">C:\work\data\SLNET\SLNET_GitHub\22711541\Stimela-master\Stimela\Standard_projects\Sedimentation_and_flotation\Coagulation\Coagulation.mdl</t>
  </si>
  <si>
    <t xml:space="preserve">C:\tmp\obfmodels\o5560.mdl</t>
  </si>
  <si>
    <t xml:space="preserve">C:\work\data\SLNET\SLNET_GitHub\22711541\Stimela-master\Stimela\Standard_projects\Sedimentation_and_flotation\Coagulation\StimelaStates\Versie1.mdl</t>
  </si>
  <si>
    <t xml:space="preserve">C:\tmp\obfmodels\o5561.mdl</t>
  </si>
  <si>
    <t xml:space="preserve">Fri Mar 04 17:29:11 2016</t>
  </si>
  <si>
    <t xml:space="preserve">C:\work\data\SLNET\SLNET_GitHub\22711541\Stimela-master\Stimela\Standard_projects\Templates\Empty\empty.mdl</t>
  </si>
  <si>
    <t xml:space="preserve">C:\tmp\obfmodels\o5562.mdl</t>
  </si>
  <si>
    <t xml:space="preserve">C:\work\data\SLNET\SLNET_GitHub\228030852\modelling_and_control_of_manipulators-master\3-Motion_Profile\Matlab_Files\1.3\validation_slk_arti_d5.mdl</t>
  </si>
  <si>
    <t xml:space="preserve">C:\tmp\obfmodels\o5563.mdl</t>
  </si>
  <si>
    <t xml:space="preserve">Sun Oct 29 20:50:14 2017</t>
  </si>
  <si>
    <t xml:space="preserve">C:\work\data\SLNET\SLNET_GitHub\228030852\modelling_and_control_of_manipulators-master\3-Motion_Profile\Matlab_Files\1.3\validation_slk_arti_d5_2015.mdl</t>
  </si>
  <si>
    <t xml:space="preserve">C:\tmp\obfmodels\o5564.mdl</t>
  </si>
  <si>
    <t xml:space="preserve">Tue Oct 31 18:35:47 2017</t>
  </si>
  <si>
    <t xml:space="preserve">C:\work\data\SLNET\SLNET_GitHub\228030852\modelling_and_control_of_manipulators-master\3-Motion_Profile\Matlab_Files\1.4a\pts_torque.mdl</t>
  </si>
  <si>
    <t xml:space="preserve">C:\tmp\obfmodels\o5565.mdl</t>
  </si>
  <si>
    <t xml:space="preserve">Tue Oct 31 16:42:39 2017</t>
  </si>
  <si>
    <t xml:space="preserve">C:\work\data\SLNET\SLNET_GitHub\228030852\modelling_and_control_of_manipulators-master\3-Motion_Profile\Matlab_Files\1.4a\pts_torque__2015.mdl</t>
  </si>
  <si>
    <t xml:space="preserve">C:\tmp\obfmodels\o5566.mdl</t>
  </si>
  <si>
    <t xml:space="preserve">Tue Oct 31 16:51:41 2017</t>
  </si>
  <si>
    <t xml:space="preserve">C:\work\data\SLNET\SLNET_GitHub\228030852\modelling_and_control_of_manipulators-master\3-Motion_Profile\Matlab_Files\1.4b_opt\pts_torque_.mdl</t>
  </si>
  <si>
    <t xml:space="preserve">C:\tmp\obfmodels\o5567.mdl</t>
  </si>
  <si>
    <t xml:space="preserve">Tue Oct 31 17:43:16 2017</t>
  </si>
  <si>
    <t xml:space="preserve">C:\work\data\SLNET\SLNET_GitHub\228030852\modelling_and_control_of_manipulators-master\3-Motion_Profile\Matlab_Files\1.4b_opt\pts_torque_2015.mdl</t>
  </si>
  <si>
    <t xml:space="preserve">C:\tmp\obfmodels\o5568.mdl</t>
  </si>
  <si>
    <t xml:space="preserve">Tue Oct 31 16:51:04 2017</t>
  </si>
  <si>
    <t xml:space="preserve">C:\work\data\SLNET\SLNET_GitHub\228030852\modelling_and_control_of_manipulators-master\3-Motion_Profile\Matlab_Files\Part_II\PID_.mdl</t>
  </si>
  <si>
    <t xml:space="preserve">C:\tmp\obfmodels\o5569.mdl</t>
  </si>
  <si>
    <t xml:space="preserve">Mon Oct 30 22:13:25 2017</t>
  </si>
  <si>
    <t xml:space="preserve">C:\work\data\SLNET\SLNET_GitHub\228030852\modelling_and_control_of_manipulators-master\3-Motion_Profile\Matlab_Files\Part_II\PID_2015.mdl</t>
  </si>
  <si>
    <t xml:space="preserve">C:\tmp\obfmodels\o5570.mdl</t>
  </si>
  <si>
    <t xml:space="preserve">Tue Oct 31 18:33:12 2017</t>
  </si>
  <si>
    <t xml:space="preserve">C:\work\data\SLNET\SLNET_GitHub\228030852\modelling_and_control_of_manipulators-master\3-Motion_Profile\Matlab_Files\Part_II\torque_.mdl</t>
  </si>
  <si>
    <t xml:space="preserve">C:\tmp\obfmodels\o5571.mdl</t>
  </si>
  <si>
    <t xml:space="preserve">Tue Oct 31 18:30:20 2017</t>
  </si>
  <si>
    <t xml:space="preserve">C:\work\data\SLNET\SLNET_GitHub\228030852\modelling_and_control_of_manipulators-master\3-Motion_Profile\Matlab_Files\Part_II\torque_2015.mdl</t>
  </si>
  <si>
    <t xml:space="preserve">C:\tmp\obfmodels\o5572.mdl</t>
  </si>
  <si>
    <t xml:space="preserve">Tue Oct 31 18:32:55 2017</t>
  </si>
  <si>
    <t xml:space="preserve">C:\work\data\SLNET\SLNET_GitHub\228030852\modelling_and_control_of_manipulators-master\5- ADAMS_MATLAB\Sim1\simu_lwr_rig_essentiels.mdl</t>
  </si>
  <si>
    <t xml:space="preserve">C:\tmp\obfmodels\o5573.mdl</t>
  </si>
  <si>
    <t xml:space="preserve">Tue Nov 18 16:44:47 2014</t>
  </si>
  <si>
    <t xml:space="preserve">C:\work\data\SLNET\SLNET_GitHub\25926236\massif-master\examples\hu.bme.mit.massif.examples.api\resources\exporter\sldemo_engine_export.mdl</t>
  </si>
  <si>
    <t xml:space="preserve">C:\tmp\obfmodels\o5574.mdl</t>
  </si>
  <si>
    <t xml:space="preserve">Wed Nov 12 02:34:11 2014</t>
  </si>
  <si>
    <t xml:space="preserve">C:\work\data\SLNET\SLNET_GitHub\25926236\massif-master\examples\hu.bme.mit.massif.examples.api\resources\exporter\sldemo_engine_export_original_in_simulink.mdl</t>
  </si>
  <si>
    <t xml:space="preserve">C:\tmp\obfmodels\o5575.mdl</t>
  </si>
  <si>
    <t xml:space="preserve">Mon Nov 10 22:17:33 2014</t>
  </si>
  <si>
    <t xml:space="preserve">C:\work\data\SLNET\SLNET_GitHub\25926236\massif-master\examples\hu.bme.mit.massif.examples.api\resources\importer\sldemo_clutch_import.mdl</t>
  </si>
  <si>
    <t xml:space="preserve">C:\tmp\obfmodels\o5576.mdl</t>
  </si>
  <si>
    <t xml:space="preserve">Wed Nov 12 00:17:08 2014</t>
  </si>
  <si>
    <t xml:space="preserve">C:\work\data\SLNET\SLNET_GitHub\25926236\massif-master\tests\hu.bme.mit.massif.simulink.api.tests\cases\01 - empty_model\empty_model.mdl</t>
  </si>
  <si>
    <t xml:space="preserve">C:\tmp\obfmodels\o5577.mdl</t>
  </si>
  <si>
    <t xml:space="preserve">Sat Mar 09 10:51:12 2013</t>
  </si>
  <si>
    <t xml:space="preserve">C:\work\data\SLNET\SLNET_GitHub\25926236\massif-master\tests\hu.bme.mit.massif.simulink.api.tests\cases\02 - simple_integrator\simple_integrator.mdl</t>
  </si>
  <si>
    <t xml:space="preserve">C:\tmp\obfmodels\o5578.mdl</t>
  </si>
  <si>
    <t xml:space="preserve">Sat Mar 09 10:58:19 2013</t>
  </si>
  <si>
    <t xml:space="preserve">C:\work\data\SLNET\SLNET_GitHub\25926236\massif-master\tests\hu.bme.mit.massif.simulink.api.tests\cases\03 - simple_io_ports\simple_io_ports.mdl</t>
  </si>
  <si>
    <t xml:space="preserve">C:\tmp\obfmodels\o5579.mdl</t>
  </si>
  <si>
    <t xml:space="preserve">Sat Mar 09 14:13:38 2013</t>
  </si>
  <si>
    <t xml:space="preserve">C:\work\data\SLNET\SLNET_GitHub\25926236\massif-master\tests\hu.bme.mit.massif.simulink.api.tests\cases\04 - complex_with_subsystems\complex_with_subsystems.mdl</t>
  </si>
  <si>
    <t xml:space="preserve">C:\tmp\obfmodels\o5580.mdl</t>
  </si>
  <si>
    <t xml:space="preserve">Sat Mar 09 14:39:32 2013</t>
  </si>
  <si>
    <t xml:space="preserve">C:\work\data\SLNET\SLNET_GitHub\25926236\massif-master\tests\hu.bme.mit.massif.simulink.api.tests\cases\05 - block_with_apostrophes\block_with_apostrophes.mdl</t>
  </si>
  <si>
    <t xml:space="preserve">C:\tmp\obfmodels\o5581.mdl</t>
  </si>
  <si>
    <t xml:space="preserve">Fri Mar 08 09:40:26 2013</t>
  </si>
  <si>
    <t xml:space="preserve">C:\work\data\SLNET\SLNET_GitHub\25926236\massif-master\tests\hu.bme.mit.massif.simulink.api.tests\cases\06 - model_multiconnection\model_multiconnection.mdl</t>
  </si>
  <si>
    <t xml:space="preserve">C:\tmp\obfmodels\o5582.mdl</t>
  </si>
  <si>
    <t xml:space="preserve">Fri Mar 08 15:06:11 2013</t>
  </si>
  <si>
    <t xml:space="preserve">C:\work\data\SLNET\SLNET_GitHub\25926236\massif-master\tests\hu.bme.mit.massif.simulink.api.tests\cases\07 - complex_with_stateflow\complex_with_stateflow.mdl</t>
  </si>
  <si>
    <t xml:space="preserve">C:\tmp\obfmodels\o5583.mdl</t>
  </si>
  <si>
    <t xml:space="preserve">Fri Mar 22 10:12:12 2013</t>
  </si>
  <si>
    <t xml:space="preserve">C:\work\data\SLNET\SLNET_GitHub\25926236\massif-master\tests\hu.bme.mit.massif.simulink.api.tests\cases\08 - simple_with_goto_tag_visibility\simple_with_goto_tag_visibility.mdl</t>
  </si>
  <si>
    <t xml:space="preserve">C:\tmp\obfmodels\o5584.mdl</t>
  </si>
  <si>
    <t xml:space="preserve">Fri Mar 22 10:34:59 2013</t>
  </si>
  <si>
    <t xml:space="preserve">C:\work\data\SLNET\SLNET_GitHub\25926236\massif-master\tests\hu.bme.mit.massif.simulink.api.tests\cases\09 - nested_subsystems\nested_subsystems.mdl</t>
  </si>
  <si>
    <t xml:space="preserve">C:\tmp\obfmodels\o5585.mdl</t>
  </si>
  <si>
    <t xml:space="preserve">Fri Mar 22 15:37:32 2013</t>
  </si>
  <si>
    <t xml:space="preserve">C:\work\data\SLNET\SLNET_GitHub\25926236\massif-master\tests\hu.bme.mit.massif.simulink.api.tests\cases\10 - Old look-up table\broken_lookup.mdl</t>
  </si>
  <si>
    <t xml:space="preserve">C:\tmp\obfmodels\o5586.mdl</t>
  </si>
  <si>
    <t xml:space="preserve">Sat Aug 31 12:45:50 2013</t>
  </si>
  <si>
    <t xml:space="preserve">C:\work\data\SLNET\SLNET_GitHub\25926236\massif-master\tests\hu.bme.mit.massif.simulink.api.tests\cases\11 - Stateflow\stateflow_example.mdl</t>
  </si>
  <si>
    <t xml:space="preserve">C:\tmp\obfmodels\o5587.mdl</t>
  </si>
  <si>
    <t xml:space="preserve">Sat Aug 31 13:19:30 2013</t>
  </si>
  <si>
    <t xml:space="preserve">C:\work\data\SLNET\SLNET_GitHub\25926236\massif-master\tests\hu.bme.mit.massif.simulink.api.tests\cases\12 - Simpower\simpowerExample.mdl</t>
  </si>
  <si>
    <t xml:space="preserve">C:\tmp\obfmodels\o5588.mdl</t>
  </si>
  <si>
    <t xml:space="preserve">Sat Aug 31 13:34:28 2013</t>
  </si>
  <si>
    <t xml:space="preserve">C:\work\data\SLNET\SLNET_GitHub\25926236\massif-master\tests\hu.bme.mit.massif.simulink.api.tests\cases\13 - Large\large_model.mdl</t>
  </si>
  <si>
    <t xml:space="preserve">C:\tmp\obfmodels\o5589.mdl</t>
  </si>
  <si>
    <t xml:space="preserve">Sat Aug 31 13:27:46 2013</t>
  </si>
  <si>
    <t xml:space="preserve">C:\work\data\SLNET\SLNET_GitHub\25926236\massif-master\tests\hu.bme.mit.massif.simulink.api.tests\cases\14 - BusMapping\bus_collision.mdl</t>
  </si>
  <si>
    <t xml:space="preserve">C:\tmp\obfmodels\o5590.mdl</t>
  </si>
  <si>
    <t xml:space="preserve">Tue Sep 24 11:01:28 2013</t>
  </si>
  <si>
    <t xml:space="preserve">C:\work\data\SLNET\SLNET_GitHub\25926236\massif-master\tests\hu.bme.mit.massif.simulink.api.tests\cases\14 - BusMapping\bus_combined.mdl</t>
  </si>
  <si>
    <t xml:space="preserve">C:\tmp\obfmodels\o5591.mdl</t>
  </si>
  <si>
    <t xml:space="preserve">Mon Sep 23 16:57:20 2013</t>
  </si>
  <si>
    <t xml:space="preserve">C:\work\data\SLNET\SLNET_GitHub\25926236\massif-master\tests\hu.bme.mit.massif.simulink.api.tests\cases\14 - BusMapping\bus_goto.mdl</t>
  </si>
  <si>
    <t xml:space="preserve">C:\tmp\obfmodels\o5592.mdl</t>
  </si>
  <si>
    <t xml:space="preserve">Mon Sep 23 16:57:11 2013</t>
  </si>
  <si>
    <t xml:space="preserve">C:\work\data\SLNET\SLNET_GitHub\25926236\massif-master\tests\hu.bme.mit.massif.simulink.api.tests\cases\14 - BusMapping\bus_outputAsBus.mdl</t>
  </si>
  <si>
    <t xml:space="preserve">C:\tmp\obfmodels\o5593.mdl</t>
  </si>
  <si>
    <t xml:space="preserve">Mon Sep 23 17:54:20 2013</t>
  </si>
  <si>
    <t xml:space="preserve">C:\work\data\SLNET\SLNET_GitHub\25926236\massif-master\tests\hu.bme.mit.massif.simulink.api.tests\cases\14 - BusMapping\bus_outputAsBusAndSelect.mdl</t>
  </si>
  <si>
    <t xml:space="preserve">C:\tmp\obfmodels\o5594.mdl</t>
  </si>
  <si>
    <t xml:space="preserve">Thu Sep 26 18:40:38 2013</t>
  </si>
  <si>
    <t xml:space="preserve">C:\work\data\SLNET\SLNET_GitHub\25926236\massif-master\tests\hu.bme.mit.massif.simulink.api.tests\cases\14 - BusMapping\bus_outputAsBusComplex.mdl</t>
  </si>
  <si>
    <t xml:space="preserve">C:\tmp\obfmodels\o5595.mdl</t>
  </si>
  <si>
    <t xml:space="preserve">Tue Sep 24 16:03:46 2013</t>
  </si>
  <si>
    <t xml:space="preserve">C:\work\data\SLNET\SLNET_GitHub\25926236\massif-master\tests\hu.bme.mit.massif.simulink.api.tests\cases\14 - BusMapping\bus_simple.mdl</t>
  </si>
  <si>
    <t xml:space="preserve">C:\tmp\obfmodels\o5596.mdl</t>
  </si>
  <si>
    <t xml:space="preserve">Mon Sep 23 16:56:58 2013</t>
  </si>
  <si>
    <t xml:space="preserve">C:\work\data\SLNET\SLNET_GitHub\25926236\massif-master\tests\hu.bme.mit.massif.simulink.api.tests\cases\14 - BusMapping\bus_simple_incomplete.mdl</t>
  </si>
  <si>
    <t xml:space="preserve">C:\tmp\obfmodels\o5597.mdl</t>
  </si>
  <si>
    <t xml:space="preserve">Tue Oct 01 11:37:39 2013</t>
  </si>
  <si>
    <t xml:space="preserve">C:\work\data\SLNET\SLNET_GitHub\25926236\massif-master\tests\hu.bme.mit.massif.simulink.api.tests\cases\14 - BusMapping\bus_unnamed.mdl</t>
  </si>
  <si>
    <t xml:space="preserve">C:\tmp\obfmodels\o5598.mdl</t>
  </si>
  <si>
    <t xml:space="preserve">Tue Sep 24 11:00:39 2013</t>
  </si>
  <si>
    <t xml:space="preserve">C:\work\data\SLNET\SLNET_GitHub\25926236\massif-master\tests\hu.bme.mit.massif.simulink.api.tests\cases\14 - BusMapping\tst_bus_complex.mdl</t>
  </si>
  <si>
    <t xml:space="preserve">C:\tmp\obfmodels\o5599.mdl</t>
  </si>
  <si>
    <t xml:space="preserve">Tue Sep 24 02:13:55 2013</t>
  </si>
  <si>
    <t xml:space="preserve">C:\work\data\SLNET\SLNET_GitHub\25926236\massif-master\tests\hu.bme.mit.massif.simulink.api.tests\cases\14 - BusMapping\tst_bus_complex_combined.mdl</t>
  </si>
  <si>
    <t xml:space="preserve">C:\tmp\obfmodels\o5600.mdl</t>
  </si>
  <si>
    <t xml:space="preserve">Mon Sep 23 23:33:33 2013</t>
  </si>
  <si>
    <t xml:space="preserve">C:\work\data\SLNET\SLNET_GitHub\25926236\massif-master\tests\hu.bme.mit.massif.simulink.api.tests\cases\14 - BusMapping\tst_bus_complex_combined_incomplete.mdl</t>
  </si>
  <si>
    <t xml:space="preserve">C:\tmp\obfmodels\o5601.mdl</t>
  </si>
  <si>
    <t xml:space="preserve">Tue Oct 01 11:42:20 2013</t>
  </si>
  <si>
    <t xml:space="preserve">C:\work\data\SLNET\SLNET_GitHub\25926236\massif-master\tests\hu.bme.mit.massif.simulink.api.tests\cases\14 - BusMapping\tst_bus_complex_incomplete.mdl</t>
  </si>
  <si>
    <t xml:space="preserve">C:\tmp\obfmodels\o5602.mdl</t>
  </si>
  <si>
    <t xml:space="preserve">Tue Oct 01 11:40:12 2013</t>
  </si>
  <si>
    <t xml:space="preserve">C:\work\data\SLNET\SLNET_GitHub\25926236\massif-master\tests\hu.bme.mit.massif.simulink.api.tests\cases\14 - BusMapping\tst_bus_flattened_signals.mdl</t>
  </si>
  <si>
    <t xml:space="preserve">C:\tmp\obfmodels\o5603.mdl</t>
  </si>
  <si>
    <t xml:space="preserve">Wed Sep 18 13:36:50 2013</t>
  </si>
  <si>
    <t xml:space="preserve">C:\work\data\SLNET\SLNET_GitHub\25926236\massif-master\tests\hu.bme.mit.massif.simulink.api.tests\cases\14 - BusMapping\tst_bus_name_with_comma.mdl</t>
  </si>
  <si>
    <t xml:space="preserve">C:\tmp\obfmodels\o5604.mdl</t>
  </si>
  <si>
    <t xml:space="preserve">Thu Sep 26 17:19:59 2013</t>
  </si>
  <si>
    <t xml:space="preserve">C:\work\data\SLNET\SLNET_GitHub\25926236\massif-master\tests\hu.bme.mit.massif.simulink.api.tests\cases\14 - BusMapping\tst_bus_name_with_dot.mdl</t>
  </si>
  <si>
    <t xml:space="preserve">C:\tmp\obfmodels\o5605.mdl</t>
  </si>
  <si>
    <t xml:space="preserve">Thu Sep 26 17:20:31 2013</t>
  </si>
  <si>
    <t xml:space="preserve">C:\work\data\SLNET\SLNET_GitHub\25926236\massif-master\tests\hu.bme.mit.massif.simulink.api.tests\cases\14 - BusMapping\tst_bus_no_signal_names.mdl</t>
  </si>
  <si>
    <t xml:space="preserve">C:\tmp\obfmodels\o5606.mdl</t>
  </si>
  <si>
    <t xml:space="preserve">Mon Sep 23 23:27:41 2013</t>
  </si>
  <si>
    <t xml:space="preserve">C:\work\data\SLNET\SLNET_GitHub\25926236\massif-master\tests\hu.bme.mit.massif.simulink.api.tests\cases\14 - BusMapping\tst_bus_outputasbus.mdl</t>
  </si>
  <si>
    <t xml:space="preserve">C:\tmp\obfmodels\o5607.mdl</t>
  </si>
  <si>
    <t xml:space="preserve">Mon Sep 23 22:05:14 2013</t>
  </si>
  <si>
    <t xml:space="preserve">C:\work\data\SLNET\SLNET_GitHub\25926236\massif-master\tests\hu.bme.mit.massif.simulink.api.tests\cases\14 - BusMapping\tst_bus_outputasbus_combined.mdl</t>
  </si>
  <si>
    <t xml:space="preserve">C:\tmp\obfmodels\o5608.mdl</t>
  </si>
  <si>
    <t xml:space="preserve">Mon Sep 23 22:16:39 2013</t>
  </si>
  <si>
    <t xml:space="preserve">C:\work\data\SLNET\SLNET_GitHub\25926236\massif-master\tests\hu.bme.mit.massif.simulink.api.tests\cases\14 - BusMapping\tst_bus_outputasbus_goto.mdl</t>
  </si>
  <si>
    <t xml:space="preserve">C:\tmp\obfmodels\o5609.mdl</t>
  </si>
  <si>
    <t xml:space="preserve">Mon Sep 23 22:07:37 2013</t>
  </si>
  <si>
    <t xml:space="preserve">C:\work\data\SLNET\SLNET_GitHub\25926236\massif-master\tests\hu.bme.mit.massif.simulink.api.tests\cases\14 - BusMapping\tst_bus_outputasbus_hierarchy.mdl</t>
  </si>
  <si>
    <t xml:space="preserve">C:\tmp\obfmodels\o5610.mdl</t>
  </si>
  <si>
    <t xml:space="preserve">Mon Sep 23 22:20:16 2013</t>
  </si>
  <si>
    <t xml:space="preserve">C:\work\data\SLNET\SLNET_GitHub\25926236\massif-master\tests\hu.bme.mit.massif.simulink.api.tests\cases\14 - BusMapping\tst_bus_simple.mdl</t>
  </si>
  <si>
    <t xml:space="preserve">C:\tmp\obfmodels\o5611.mdl</t>
  </si>
  <si>
    <t xml:space="preserve">Mon Sep 23 21:53:12 2013</t>
  </si>
  <si>
    <t xml:space="preserve">C:\work\data\SLNET\SLNET_GitHub\25926236\massif-master\tests\hu.bme.mit.massif.simulink.api.tests\cases\14 - BusMapping\tst_bus_simple_combined.mdl</t>
  </si>
  <si>
    <t xml:space="preserve">C:\tmp\obfmodels\o5612.mdl</t>
  </si>
  <si>
    <t xml:space="preserve">Mon Sep 23 21:58:08 2013</t>
  </si>
  <si>
    <t xml:space="preserve">C:\work\data\SLNET\SLNET_GitHub\25926236\massif-master\tests\hu.bme.mit.massif.simulink.api.tests\cases\14 - BusMapping\tst_bus_simple_goto.mdl</t>
  </si>
  <si>
    <t xml:space="preserve">C:\tmp\obfmodels\o5613.mdl</t>
  </si>
  <si>
    <t xml:space="preserve">Mon Sep 23 21:55:36 2013</t>
  </si>
  <si>
    <t xml:space="preserve">C:\work\data\SLNET\SLNET_GitHub\25926236\massif-master\tests\hu.bme.mit.massif.simulink.api.tests\cases\14 - BusMapping\tst_bus_simple_hierarchy.mdl</t>
  </si>
  <si>
    <t xml:space="preserve">C:\tmp\obfmodels\o5614.mdl</t>
  </si>
  <si>
    <t xml:space="preserve">Mon Sep 23 22:00:06 2013</t>
  </si>
  <si>
    <t xml:space="preserve">C:\work\data\SLNET\SLNET_GitHub\25926236\massif-master\tests\hu.bme.mit.massif.simulink.api.tests\exporterTest\export_example.mdl</t>
  </si>
  <si>
    <t xml:space="preserve">C:\tmp\obfmodels\o5615.mdl</t>
  </si>
  <si>
    <t xml:space="preserve">Fri May 10 04:12:11 2013</t>
  </si>
  <si>
    <t xml:space="preserve">C:\work\data\SLNET\SLNET_GitHub\27298557\Simulink-master\UDP_Receive.mdl</t>
  </si>
  <si>
    <t xml:space="preserve">C:\tmp\obfmodels\o5616.mdl</t>
  </si>
  <si>
    <t xml:space="preserve">Sat Nov 29 12:02:24 2014</t>
  </si>
  <si>
    <t xml:space="preserve">C:\work\data\SLNET\SLNET_GitHub\27298557\Simulink-master\UDP_Receive_Expanded.mdl</t>
  </si>
  <si>
    <t xml:space="preserve">C:\tmp\obfmodels\o5617.mdl</t>
  </si>
  <si>
    <t xml:space="preserve">Sat Nov 29 12:44:27 2014</t>
  </si>
  <si>
    <t xml:space="preserve">C:\work\data\SLNET\SLNET_GitHub\29702360\LeanPulse-SyD-master\src\matlab\demos\SyDdemo.mdl</t>
  </si>
  <si>
    <t xml:space="preserve">C:\tmp\obfmodels\o5618.mdl</t>
  </si>
  <si>
    <t xml:space="preserve">Thu Oct 23 20:04:50 2014</t>
  </si>
  <si>
    <t xml:space="preserve">C:\work\data\SLNET\SLNET_GitHub\29702360\LeanPulse-SyD-master\test\matlab\material\architecture\modelref\SyDdemo.mdl</t>
  </si>
  <si>
    <t xml:space="preserve">C:\tmp\obfmodels\o5619.mdl</t>
  </si>
  <si>
    <t xml:space="preserve">Wed May 11 10:13:44 2011</t>
  </si>
  <si>
    <t xml:space="preserve">C:\work\data\SLNET\SLNET_GitHub\29702360\LeanPulse-SyD-master\test\matlab\material\architecture\modelref\diag\SyDdemoDiagEna.mdl</t>
  </si>
  <si>
    <t xml:space="preserve">C:\tmp\obfmodels\o5620.mdl</t>
  </si>
  <si>
    <t xml:space="preserve">Wed Mar 23 09:28:43 2011</t>
  </si>
  <si>
    <t xml:space="preserve">C:\work\data\SLNET\SLNET_GitHub\29702360\LeanPulse-SyD-master\test\matlab\material\architecture\modelref\output\SyDdemoPWMOutput.mdl</t>
  </si>
  <si>
    <t xml:space="preserve">C:\tmp\obfmodels\o5621.mdl</t>
  </si>
  <si>
    <t xml:space="preserve">Wed Mar 23 09:28:07 2011</t>
  </si>
  <si>
    <t xml:space="preserve">C:\work\data\SLNET\SLNET_GitHub\29702360\LeanPulse-SyD-master\test\matlab\material\architecture\sydlink\SyDdemo.mdl</t>
  </si>
  <si>
    <t xml:space="preserve">C:\tmp\obfmodels\o5622.mdl</t>
  </si>
  <si>
    <t xml:space="preserve">Thu Oct 23 19:13:27 2014</t>
  </si>
  <si>
    <t xml:space="preserve">C:\work\data\SLNET\SLNET_GitHub\29702360\LeanPulse-SyD-master\test\matlab\material\architecture\sydlink\children\SyDdemoChildren.mdl</t>
  </si>
  <si>
    <t xml:space="preserve">C:\tmp\obfmodels\o5623.mdl</t>
  </si>
  <si>
    <t xml:space="preserve">Thu Oct 23 19:15:27 2014</t>
  </si>
  <si>
    <t xml:space="preserve">C:\work\data\SLNET\SLNET_GitHub\29702360\LeanPulse-SyD-master\test\matlab\material\single\demo\SyDdemo.mdl</t>
  </si>
  <si>
    <t xml:space="preserve">C:\tmp\obfmodels\o5624.mdl</t>
  </si>
  <si>
    <t xml:space="preserve">C:\work\data\SLNET\SLNET_GitHub\31180107\simulink-parser-py-master\testlib.mdl</t>
  </si>
  <si>
    <t xml:space="preserve">C:\tmp\obfmodels\o5625.mdl</t>
  </si>
  <si>
    <t xml:space="preserve">Sun Feb 22 21:26:20 2015</t>
  </si>
  <si>
    <t xml:space="preserve">C:\work\data\SLNET\SLNET_GitHub\31180107\simulink-parser-py-master\testmodel.mdl</t>
  </si>
  <si>
    <t xml:space="preserve">C:\tmp\obfmodels\o5626.mdl</t>
  </si>
  <si>
    <t xml:space="preserve">Sun Feb 22 21:36:04 2015</t>
  </si>
  <si>
    <t xml:space="preserve">C:\work\data\SLNET\SLNET_GitHub\31970765\apolom-master\modelexample\lorenz4.mdl</t>
  </si>
  <si>
    <t xml:space="preserve">C:\tmp\obfmodels\o5627.mdl</t>
  </si>
  <si>
    <t xml:space="preserve">Wed Jun 19 15:51:45 2013</t>
  </si>
  <si>
    <t xml:space="preserve">C:\work\data\SLNET\SLNET_GitHub\32599056\SimulinkARDroneTarget-master\AR_Drone_Simulations\SL_3D_Sim\MomentOfInertia\BifilarPendulumRelease3.0\BifilarPendulumRelease3.0\BP_example.mdl</t>
  </si>
  <si>
    <t xml:space="preserve">C:\tmp\obfmodels\o5628.mdl</t>
  </si>
  <si>
    <t xml:space="preserve">Tue Apr 14 16:36:24 2009</t>
  </si>
  <si>
    <t xml:space="preserve">C:\work\data\SLNET\SLNET_GitHub\33416377\simulation-fahrzeugfederung-master\src\matlab_simulink\fahrbahn.mdl</t>
  </si>
  <si>
    <t xml:space="preserve">C:\tmp\obfmodels\o5629.mdl</t>
  </si>
  <si>
    <t xml:space="preserve">Thu Mar 31 11:02:41 2005</t>
  </si>
  <si>
    <t xml:space="preserve">C:\work\data\SLNET\SLNET_GitHub\33416377\simulation-fahrzeugfederung-master\src\matlab_simulink\fahrbahn1.mdl</t>
  </si>
  <si>
    <t xml:space="preserve">C:\tmp\obfmodels\o5630.mdl</t>
  </si>
  <si>
    <t xml:space="preserve">Thu Mar 31 10:17:06 2005</t>
  </si>
  <si>
    <t xml:space="preserve">C:\work\data\SLNET\SLNET_GitHub\33562782\simulink2mavlink-master\sfunction_test.mdl</t>
  </si>
  <si>
    <t xml:space="preserve">C:\tmp\obfmodels\o5631.mdl</t>
  </si>
  <si>
    <t xml:space="preserve">Wed Apr 08 01:25:30 2015</t>
  </si>
  <si>
    <t xml:space="preserve">C:\work\data\SLNET\SLNET_GitHub\35679915\ibm_scara_7575_controller-master\scara_controller.mdl</t>
  </si>
  <si>
    <t xml:space="preserve">C:\tmp\obfmodels\o5632.mdl</t>
  </si>
  <si>
    <t xml:space="preserve">Mon Jan 25 16:14:56 2016</t>
  </si>
  <si>
    <t xml:space="preserve">C:\work\data\SLNET\SLNET_GitHub\35679915\ibm_scara_7575_controller-master\scara_host.mdl</t>
  </si>
  <si>
    <t xml:space="preserve">C:\tmp\obfmodels\o5633.mdl</t>
  </si>
  <si>
    <t xml:space="preserve">Mon Jan 25 18:27:29 2016</t>
  </si>
  <si>
    <t xml:space="preserve">C:\work\data\SLNET\SLNET_GitHub\38685605\qrsim2-master\modelo2.mdl</t>
  </si>
  <si>
    <t xml:space="preserve">C:\tmp\obfmodels\o5634.mdl</t>
  </si>
  <si>
    <t xml:space="preserve">Tue Nov 20 18:46:27 2012</t>
  </si>
  <si>
    <t xml:space="preserve">C:\work\data\SLNET\SLNET_GitHub\38685605\qrsim2-master\modelo2_fs_joy.mdl</t>
  </si>
  <si>
    <t xml:space="preserve">C:\tmp\obfmodels\o5635.mdl</t>
  </si>
  <si>
    <t xml:space="preserve">Wed Aug 29 21:14:14 2012</t>
  </si>
  <si>
    <t xml:space="preserve">C:\work\data\SLNET\SLNET_GitHub\38685605\qrsim2-master\modelo2_fs_step.mdl</t>
  </si>
  <si>
    <t xml:space="preserve">C:\tmp\obfmodels\o5636.mdl</t>
  </si>
  <si>
    <t xml:space="preserve">Mon Sep 17 12:34:50 2012</t>
  </si>
  <si>
    <t xml:space="preserve">C:\work\data\SLNET\SLNET_GitHub\38685605\qrsim2-master\modelo2variable_step.mdl</t>
  </si>
  <si>
    <t xml:space="preserve">C:\tmp\obfmodels\o5637.mdl</t>
  </si>
  <si>
    <t xml:space="preserve">Wed Aug 29 15:59:05 2012</t>
  </si>
  <si>
    <t xml:space="preserve">C:\work\data\SLNET\SLNET_GitHub\38685605\qrsim2-master\slToFlightgear.mdl</t>
  </si>
  <si>
    <t xml:space="preserve">C:\tmp\obfmodels\o5638.mdl</t>
  </si>
  <si>
    <t xml:space="preserve">Wed Oct 17 19:21:13 2012</t>
  </si>
  <si>
    <t xml:space="preserve">C:\work\data\SLNET\SLNET_GitHub\4608325\launchpad_ert-master\blocks\launchpad_lib.mdl</t>
  </si>
  <si>
    <t xml:space="preserve">C:\tmp\obfmodels\o5639.mdl</t>
  </si>
  <si>
    <t xml:space="preserve">Wed Aug 15 11:12:32 2012</t>
  </si>
  <si>
    <t xml:space="preserve">C:\work\data\SLNET\SLNET_GitHub\4608325\launchpad_ert-master\demos\launchpad_R2012a.mdl</t>
  </si>
  <si>
    <t xml:space="preserve">C:\tmp\obfmodels\o5640.mdl</t>
  </si>
  <si>
    <t xml:space="preserve">Mon Sep 17 13:34:34 2012</t>
  </si>
  <si>
    <t xml:space="preserve">C:\work\data\SLNET\SLNET_GitHub\4608325\launchpad_ert-master\demos\tilp_pil.mdl</t>
  </si>
  <si>
    <t xml:space="preserve">C:\tmp\obfmodels\o5641.mdl</t>
  </si>
  <si>
    <t xml:space="preserve">Tue Oct 09 10:31:33 2012</t>
  </si>
  <si>
    <t xml:space="preserve">C:\work\data\SLNET\SLNET_GitHub\4608325\launchpad_ert-master\demos\tilp_pil_system.mdl</t>
  </si>
  <si>
    <t xml:space="preserve">C:\tmp\obfmodels\o5642.mdl</t>
  </si>
  <si>
    <t xml:space="preserve">Tue Oct 09 10:44:33 2012</t>
  </si>
  <si>
    <t xml:space="preserve">C:\work\data\SLNET\SLNET_GitHub\47131658\wb-toolbox-master\matlab\library\WBToolboxLibrary_repository.mdl</t>
  </si>
  <si>
    <t xml:space="preserve">C:\tmp\obfmodels\o5643.mdl</t>
  </si>
  <si>
    <t xml:space="preserve">Wed Dec 05 14:25:23 2018</t>
  </si>
  <si>
    <t xml:space="preserve">C:\work\data\SLNET\SLNET_GitHub\4790726\osx-sl-joystick-master\bin\osx_joystick.mdl</t>
  </si>
  <si>
    <t xml:space="preserve">C:\work\data\SLNET\SLNET_GitHub\48991644\MatTrans-master\src\transientstability\simulinkModels\transientStability.mdl</t>
  </si>
  <si>
    <t xml:space="preserve">C:\tmp\obfmodels\o5645.mdl</t>
  </si>
  <si>
    <t xml:space="preserve">Wed Jan 06 17:09:21 2016</t>
  </si>
  <si>
    <t xml:space="preserve">C:\work\data\SLNET\SLNET_GitHub\48991644\MatTrans-master\src\transientstability\simulinkModels\transientStability_R14.mdl</t>
  </si>
  <si>
    <t xml:space="preserve">C:\tmp\obfmodels\o5646.mdl</t>
  </si>
  <si>
    <t xml:space="preserve">Wed Jan 06 20:14:00 2016</t>
  </si>
  <si>
    <t xml:space="preserve">C:\work\data\SLNET\SLNET_GitHub\48991644\MatTrans-master\src\transientstability\simulinkModels\transientStability_R14SP1.mdl</t>
  </si>
  <si>
    <t xml:space="preserve">C:\tmp\obfmodels\o5647.mdl</t>
  </si>
  <si>
    <t xml:space="preserve">Wed Jan 06 20:14:16 2016</t>
  </si>
  <si>
    <t xml:space="preserve">C:\work\data\SLNET\SLNET_GitHub\48991644\MatTrans-master\src\transientstability\simulinkModels\transientStability_R14SP2.mdl</t>
  </si>
  <si>
    <t xml:space="preserve">C:\tmp\obfmodels\o5648.mdl</t>
  </si>
  <si>
    <t xml:space="preserve">Wed Jan 06 20:14:32 2016</t>
  </si>
  <si>
    <t xml:space="preserve">C:\work\data\SLNET\SLNET_GitHub\48991644\MatTrans-master\src\transientstability\simulinkModels\transientStability_R14SP3.mdl</t>
  </si>
  <si>
    <t xml:space="preserve">C:\tmp\obfmodels\o5649.mdl</t>
  </si>
  <si>
    <t xml:space="preserve">Wed Jan 06 20:14:53 2016</t>
  </si>
  <si>
    <t xml:space="preserve">C:\work\data\SLNET\SLNET_GitHub\48991644\MatTrans-master\src\transientstability\simulinkModels\transientStability_R2006A.mdl</t>
  </si>
  <si>
    <t xml:space="preserve">C:\tmp\obfmodels\o5650.mdl</t>
  </si>
  <si>
    <t xml:space="preserve">Wed Jan 06 20:15:16 2016</t>
  </si>
  <si>
    <t xml:space="preserve">C:\work\data\SLNET\SLNET_GitHub\48991644\MatTrans-master\src\transientstability\simulinkModels\transientStability_R2006B.mdl</t>
  </si>
  <si>
    <t xml:space="preserve">C:\tmp\obfmodels\o5651.mdl</t>
  </si>
  <si>
    <t xml:space="preserve">Wed Jan 06 20:15:37 2016</t>
  </si>
  <si>
    <t xml:space="preserve">C:\work\data\SLNET\SLNET_GitHub\48991644\MatTrans-master\src\transientstability\simulinkModels\transientStability_R2007A.mdl</t>
  </si>
  <si>
    <t xml:space="preserve">C:\tmp\obfmodels\o5652.mdl</t>
  </si>
  <si>
    <t xml:space="preserve">Wed Jan 06 20:15:57 2016</t>
  </si>
  <si>
    <t xml:space="preserve">C:\work\data\SLNET\SLNET_GitHub\48991644\MatTrans-master\src\transientstability\simulinkModels\transientStability_R2007B.mdl</t>
  </si>
  <si>
    <t xml:space="preserve">C:\tmp\obfmodels\o5653.mdl</t>
  </si>
  <si>
    <t xml:space="preserve">Wed Jan 06 20:16:13 2016</t>
  </si>
  <si>
    <t xml:space="preserve">C:\work\data\SLNET\SLNET_GitHub\48991644\MatTrans-master\src\transientstability\simulinkModels\transientStability_R2008A.mdl</t>
  </si>
  <si>
    <t xml:space="preserve">C:\tmp\obfmodels\o5654.mdl</t>
  </si>
  <si>
    <t xml:space="preserve">Wed Jan 06 20:16:26 2016</t>
  </si>
  <si>
    <t xml:space="preserve">C:\work\data\SLNET\SLNET_GitHub\48991644\MatTrans-master\src\transientstability\simulinkModels\transientStability_R2008B.mdl</t>
  </si>
  <si>
    <t xml:space="preserve">C:\tmp\obfmodels\o5655.mdl</t>
  </si>
  <si>
    <t xml:space="preserve">Wed Jan 06 20:16:42 2016</t>
  </si>
  <si>
    <t xml:space="preserve">C:\work\data\SLNET\SLNET_GitHub\48991644\MatTrans-master\src\transientstability\simulinkModels\transientStability_R2009A.mdl</t>
  </si>
  <si>
    <t xml:space="preserve">C:\tmp\obfmodels\o5656.mdl</t>
  </si>
  <si>
    <t xml:space="preserve">Wed Jan 06 20:16:57 2016</t>
  </si>
  <si>
    <t xml:space="preserve">C:\work\data\SLNET\SLNET_GitHub\48991644\MatTrans-master\src\transientstability\simulinkModels\transientStability_R2009B.mdl</t>
  </si>
  <si>
    <t xml:space="preserve">C:\tmp\obfmodels\o5657.mdl</t>
  </si>
  <si>
    <t xml:space="preserve">Wed Jan 06 20:17:11 2016</t>
  </si>
  <si>
    <t xml:space="preserve">C:\work\data\SLNET\SLNET_GitHub\48991644\MatTrans-master\src\transientstability\simulinkModels\transientStability_R2010A.mdl</t>
  </si>
  <si>
    <t xml:space="preserve">C:\tmp\obfmodels\o5658.mdl</t>
  </si>
  <si>
    <t xml:space="preserve">Wed Jan 06 20:17:21 2016</t>
  </si>
  <si>
    <t xml:space="preserve">C:\work\data\SLNET\SLNET_GitHub\48991644\MatTrans-master\src\transientstability\simulinkModels\transientStability_R2010B.mdl</t>
  </si>
  <si>
    <t xml:space="preserve">C:\tmp\obfmodels\o5659.mdl</t>
  </si>
  <si>
    <t xml:space="preserve">Wed Jan 06 20:17:30 2016</t>
  </si>
  <si>
    <t xml:space="preserve">C:\work\data\SLNET\SLNET_GitHub\48991644\MatTrans-master\src\transientstability\simulinkModels\transientStability_R2011A.mdl</t>
  </si>
  <si>
    <t xml:space="preserve">C:\tmp\obfmodels\o5660.mdl</t>
  </si>
  <si>
    <t xml:space="preserve">Wed Jan 06 20:17:38 2016</t>
  </si>
  <si>
    <t xml:space="preserve">C:\work\data\SLNET\SLNET_GitHub\48991644\MatTrans-master\src\transientstability\simulinkModels\transientStability_R2011B.mdl</t>
  </si>
  <si>
    <t xml:space="preserve">C:\tmp\obfmodels\o5661.mdl</t>
  </si>
  <si>
    <t xml:space="preserve">Wed Jan 06 20:17:47 2016</t>
  </si>
  <si>
    <t xml:space="preserve">C:\work\data\SLNET\SLNET_GitHub\48991644\MatTrans-master\src\transientstability\simulinkModels\transientStability_R2012A.mdl</t>
  </si>
  <si>
    <t xml:space="preserve">C:\tmp\obfmodels\o5662.mdl</t>
  </si>
  <si>
    <t xml:space="preserve">Wed Jan 06 20:17:57 2016</t>
  </si>
  <si>
    <t xml:space="preserve">C:\work\data\SLNET\SLNET_GitHub\48991644\MatTrans-master\src\transientstability\simulinkModels\transientStability_R2012A_MDL.mdl</t>
  </si>
  <si>
    <t xml:space="preserve">C:\tmp\obfmodels\o5663.mdl</t>
  </si>
  <si>
    <t xml:space="preserve">Wed Jan 06 20:18:05 2016</t>
  </si>
  <si>
    <t xml:space="preserve">C:\work\data\SLNET\SLNET_GitHub\48991644\MatTrans-master\src\transientstability\simulinkModels\transientStability_R2012B_MDL.mdl</t>
  </si>
  <si>
    <t xml:space="preserve">C:\tmp\obfmodels\o5664.mdl</t>
  </si>
  <si>
    <t xml:space="preserve">Wed Jan 06 20:18:34 2016</t>
  </si>
  <si>
    <t xml:space="preserve">C:\work\data\SLNET\SLNET_GitHub\48991644\MatTrans-master\src\transientstability\simulinkModels\transientStability_R2013A_MDL.mdl</t>
  </si>
  <si>
    <t xml:space="preserve">C:\tmp\obfmodels\o5665.mdl</t>
  </si>
  <si>
    <t xml:space="preserve">Wed Jan 06 20:19:01 2016</t>
  </si>
  <si>
    <t xml:space="preserve">C:\work\data\SLNET\SLNET_GitHub\48991644\MatTrans-master\src\transientstability\simulinkModels\transientStability_R2013B_MDL.mdl</t>
  </si>
  <si>
    <t xml:space="preserve">C:\tmp\obfmodels\o5666.mdl</t>
  </si>
  <si>
    <t xml:space="preserve">Wed Jan 06 20:19:22 2016</t>
  </si>
  <si>
    <t xml:space="preserve">C:\work\data\SLNET\SLNET_GitHub\48991644\MatTrans-master\src\transientstability\simulinkModels\transientStability_R2014A_MDL.mdl</t>
  </si>
  <si>
    <t xml:space="preserve">C:\tmp\obfmodels\o5667.mdl</t>
  </si>
  <si>
    <t xml:space="preserve">Wed Jan 06 20:19:35 2016</t>
  </si>
  <si>
    <t xml:space="preserve">C:\work\data\SLNET\SLNET_GitHub\48991644\MatTrans-master\src\transientstability\simulinkModels\transientStability_R2014B_MDL.mdl</t>
  </si>
  <si>
    <t xml:space="preserve">C:\tmp\obfmodels\o5668.mdl</t>
  </si>
  <si>
    <t xml:space="preserve">Wed Jan 06 20:19:51 2016</t>
  </si>
  <si>
    <t xml:space="preserve">C:\work\data\SLNET\SLNET_GitHub\48991644\MatTrans-master\src\transientstability\simulinkModels\transientStability_R2015A_MDL.mdl</t>
  </si>
  <si>
    <t xml:space="preserve">C:\tmp\obfmodels\o5669.mdl</t>
  </si>
  <si>
    <t xml:space="preserve">Wed Jan 06 20:20:06 2016</t>
  </si>
  <si>
    <t xml:space="preserve">C:\work\data\SLNET\SLNET_GitHub\48991644\MatTrans-master\src\transientstability\simulinkModels\transientStability_R2015B.mdl</t>
  </si>
  <si>
    <t xml:space="preserve">C:\tmp\obfmodels\o5670.mdl</t>
  </si>
  <si>
    <t xml:space="preserve">Fri Aug 26 17:07:14 2016</t>
  </si>
  <si>
    <t xml:space="preserve">C:\work\data\SLNET\SLNET_GitHub\54549536\apollo-master\apollo\simulink\autopilot.mdl</t>
  </si>
  <si>
    <t xml:space="preserve">C:\tmp\obfmodels\o5671.mdl</t>
  </si>
  <si>
    <t xml:space="preserve">Wed Jul 20 22:56:38 2011</t>
  </si>
  <si>
    <t xml:space="preserve">C:\work\data\SLNET\SLNET_GitHub\54549536\apollo-master\apollo\simulink\m.mdl</t>
  </si>
  <si>
    <t xml:space="preserve">C:\tmp\obfmodels\o5672.mdl</t>
  </si>
  <si>
    <t xml:space="preserve">Sun Jul 10 02:44:22 2011</t>
  </si>
  <si>
    <t xml:space="preserve">C:\work\data\SLNET\SLNET_GitHub\54549536\apollo-master\apollo\simulink\r.mdl</t>
  </si>
  <si>
    <t xml:space="preserve">C:\tmp\obfmodels\o5673.mdl</t>
  </si>
  <si>
    <t xml:space="preserve">Sun Jul 17 16:28:13 2011</t>
  </si>
  <si>
    <t xml:space="preserve">C:\work\data\SLNET\SLNET_GitHub\5480060\simulink-rtl-sdr-master\blockset\rtlsdr.mdl</t>
  </si>
  <si>
    <t xml:space="preserve">C:\tmp\obfmodels\o5674.mdl</t>
  </si>
  <si>
    <t xml:space="preserve">Thu Sep 06 09:11:29 2012</t>
  </si>
  <si>
    <t xml:space="preserve">C:\work\data\SLNET\SLNET_GitHub\5480060\simulink-rtl-sdr-master\demo\rtlsdr_spectrum_scope_demo.mdl</t>
  </si>
  <si>
    <t xml:space="preserve">C:\tmp\obfmodels\o5675.mdl</t>
  </si>
  <si>
    <t xml:space="preserve">Thu Sep 06 09:12:23 2012</t>
  </si>
  <si>
    <t xml:space="preserve">C:\work\data\SLNET\SLNET_GitHub\56515734\CityDrain2-master\CD2_Library.mdl</t>
  </si>
  <si>
    <t xml:space="preserve">C:\tmp\obfmodels\o5676.mdl</t>
  </si>
  <si>
    <t xml:space="preserve">Tue Jan 08 23:35:50 2008</t>
  </si>
  <si>
    <t xml:space="preserve">C:\work\data\SLNET\SLNET_GitHub\56515734\CityDrain2-master\CD2_Special_Infiltration_v01.mdl</t>
  </si>
  <si>
    <t xml:space="preserve">C:\tmp\obfmodels\o5677.mdl</t>
  </si>
  <si>
    <t xml:space="preserve">Thu Jan 18 11:33:35 2007</t>
  </si>
  <si>
    <t xml:space="preserve">C:\work\data\SLNET\SLNET_GitHub\56515734\CityDrain2-master\CD2_Special_WWTP_CD2RUMBA.mdl</t>
  </si>
  <si>
    <t xml:space="preserve">C:\tmp\obfmodels\o5678.mdl</t>
  </si>
  <si>
    <t xml:space="preserve">Tue Mar 06 17:09:55 2007</t>
  </si>
  <si>
    <t xml:space="preserve">C:\work\data\SLNET\SLNET_GitHub\56515734\CityDrain2-master\CD01_outdated\CD1_CityDrain_Library_outdated.mdl</t>
  </si>
  <si>
    <t xml:space="preserve">C:\tmp\obfmodels\o5679.mdl</t>
  </si>
  <si>
    <t xml:space="preserve">Mon Jun 13 10:57:32 2005</t>
  </si>
  <si>
    <t xml:space="preserve">C:\work\data\SLNET\SLNET_GitHub\56873326\SimulinkLibraryForJava-master\test-data\org.conqat.lib.simulink.builder\annotations.mdl</t>
  </si>
  <si>
    <t xml:space="preserve">C:\tmp\obfmodels\o5680.mdl</t>
  </si>
  <si>
    <t xml:space="preserve">Tue Oct 09 09:34:45 2007</t>
  </si>
  <si>
    <t xml:space="preserve">C:\work\data\SLNET\SLNET_GitHub\56873326\SimulinkLibraryForJava-master\test-data\org.conqat.lib.simulink.builder\annotations_2013a.mdl</t>
  </si>
  <si>
    <t xml:space="preserve">C:\tmp\obfmodels\o5681.mdl</t>
  </si>
  <si>
    <t xml:space="preserve">Tue Sep 16 15:29:26 2014</t>
  </si>
  <si>
    <t xml:space="preserve">C:\work\data\SLNET\SLNET_GitHub\56873326\SimulinkLibraryForJava-master\test-data\org.conqat.lib.simulink.builder\branching.mdl</t>
  </si>
  <si>
    <t xml:space="preserve">C:\tmp\obfmodels\o5682.mdl</t>
  </si>
  <si>
    <t xml:space="preserve">Wed Jul 11 08:40:05 2007</t>
  </si>
  <si>
    <t xml:space="preserve">C:\work\data\SLNET\SLNET_GitHub\56873326\SimulinkLibraryForJava-master\test-data\org.conqat.lib.simulink.builder\branching_2013a.mdl</t>
  </si>
  <si>
    <t xml:space="preserve">C:\tmp\obfmodels\o5683.mdl</t>
  </si>
  <si>
    <t xml:space="preserve">Tue Sep 16 15:30:04 2014</t>
  </si>
  <si>
    <t xml:space="preserve">C:\work\data\SLNET\SLNET_GitHub\56873326\SimulinkLibraryForJava-master\test-data\org.conqat.lib.simulink.builder\model01.mdl</t>
  </si>
  <si>
    <t xml:space="preserve">C:\tmp\obfmodels\o5684.mdl</t>
  </si>
  <si>
    <t xml:space="preserve">Wed Oct 31 10:36:29 2007</t>
  </si>
  <si>
    <t xml:space="preserve">C:\work\data\SLNET\SLNET_GitHub\56873326\SimulinkLibraryForJava-master\test-data\org.conqat.lib.simulink.builder\model01_2013a.mdl</t>
  </si>
  <si>
    <t xml:space="preserve">C:\tmp\obfmodels\o5685.mdl</t>
  </si>
  <si>
    <t xml:space="preserve">Tue Sep 16 15:30:37 2014</t>
  </si>
  <si>
    <t xml:space="preserve">C:\work\data\SLNET\SLNET_GitHub\56873326\SimulinkLibraryForJava-master\test-data\org.conqat.lib.simulink.builder\model02.mdl</t>
  </si>
  <si>
    <t xml:space="preserve">C:\tmp\obfmodels\o5686.mdl</t>
  </si>
  <si>
    <t xml:space="preserve">Thu Sep 27 11:13:20 2007</t>
  </si>
  <si>
    <t xml:space="preserve">C:\work\data\SLNET\SLNET_GitHub\56873326\SimulinkLibraryForJava-master\test-data\org.conqat.lib.simulink.builder\model02_2013a.mdl</t>
  </si>
  <si>
    <t xml:space="preserve">C:\tmp\obfmodels\o5687.mdl</t>
  </si>
  <si>
    <t xml:space="preserve">Tue Sep 16 15:31:56 2014</t>
  </si>
  <si>
    <t xml:space="preserve">C:\work\data\SLNET\SLNET_GitHub\56873326\SimulinkLibraryForJava-master\test-data\org.conqat.lib.simulink.builder\ports.mdl</t>
  </si>
  <si>
    <t xml:space="preserve">C:\tmp\obfmodels\o5688.mdl</t>
  </si>
  <si>
    <t xml:space="preserve">Tue Oct 30 17:16:07 2007</t>
  </si>
  <si>
    <t xml:space="preserve">C:\work\data\SLNET\SLNET_GitHub\56873326\SimulinkLibraryForJava-master\test-data\org.conqat.lib.simulink.builder\ports_2013a.mdl</t>
  </si>
  <si>
    <t xml:space="preserve">C:\tmp\obfmodels\o5689.mdl</t>
  </si>
  <si>
    <t xml:space="preserve">Tue Sep 16 15:32:41 2014</t>
  </si>
  <si>
    <t xml:space="preserve">C:\work\data\SLNET\SLNET_GitHub\56873326\SimulinkLibraryForJava-master\test-data\org.conqat.lib.simulink.builder\unconnected_lines.mdl</t>
  </si>
  <si>
    <t xml:space="preserve">C:\tmp\obfmodels\o5690.mdl</t>
  </si>
  <si>
    <t xml:space="preserve">Sun Aug 31 13:08:51 2014</t>
  </si>
  <si>
    <t xml:space="preserve">C:\work\data\SLNET\SLNET_GitHub\56873326\SimulinkLibraryForJava-master\test-data\org.conqat.lib.simulink.builder\unconnected_lines_2013a.mdl</t>
  </si>
  <si>
    <t xml:space="preserve">C:\tmp\obfmodels\o5691.mdl</t>
  </si>
  <si>
    <t xml:space="preserve">Tue Sep 16 15:33:03 2014</t>
  </si>
  <si>
    <t xml:space="preserve">C:\work\data\SLNET\SLNET_GitHub\56873326\SimulinkLibraryForJava-master\test-data\org.conqat.lib.simulink.model\chirpSignal.mdl</t>
  </si>
  <si>
    <t xml:space="preserve">C:\tmp\obfmodels\o5692.mdl</t>
  </si>
  <si>
    <t xml:space="preserve">Fri Jul 01 09:16:57 2011</t>
  </si>
  <si>
    <t xml:space="preserve">C:\work\data\SLNET\SLNET_GitHub\56873326\SimulinkLibraryForJava-master\test-data\org.conqat.lib.simulink.model\cross_subsystem_line.mdl</t>
  </si>
  <si>
    <t xml:space="preserve">C:\tmp\obfmodels\o5693.mdl</t>
  </si>
  <si>
    <t xml:space="preserve">Tue Oct 30 15:13:37 2007</t>
  </si>
  <si>
    <t xml:space="preserve">C:\work\data\SLNET\SLNET_GitHub\56873326\SimulinkLibraryForJava-master\test-data\org.conqat.lib.simulink.model\manual_switch_7.mdl</t>
  </si>
  <si>
    <t xml:space="preserve">C:\tmp\obfmodels\o5694.mdl</t>
  </si>
  <si>
    <t xml:space="preserve">Thu Mar 05 08:26:51 2015</t>
  </si>
  <si>
    <t xml:space="preserve">C:\work\data\SLNET\SLNET_GitHub\56873326\SimulinkLibraryForJava-master\test-data\org.conqat.lib.simulink.model\manual_switch_8.mdl</t>
  </si>
  <si>
    <t xml:space="preserve">C:\tmp\obfmodels\o5695.mdl</t>
  </si>
  <si>
    <t xml:space="preserve">Thu Mar 05 08:25:44 2015</t>
  </si>
  <si>
    <t xml:space="preserve">C:\work\data\SLNET\SLNET_GitHub\56873326\SimulinkLibraryForJava-master\test-data\org.conqat.lib.simulink.model\parent_model.mdl</t>
  </si>
  <si>
    <t xml:space="preserve">C:\tmp\obfmodels\o5696.mdl</t>
  </si>
  <si>
    <t xml:space="preserve">Mon Nov 10 13:36:36 2014</t>
  </si>
  <si>
    <t xml:space="preserve">C:\work\data\SLNET\SLNET_GitHub\56873326\SimulinkLibraryForJava-master\test-data\org.conqat.lib.simulink.model\remove.mdl</t>
  </si>
  <si>
    <t xml:space="preserve">C:\tmp\obfmodels\o5697.mdl</t>
  </si>
  <si>
    <t xml:space="preserve">Thu Aug 02 15:00:02 2007</t>
  </si>
  <si>
    <t xml:space="preserve">C:\work\data\SLNET\SLNET_GitHub\56873326\SimulinkLibraryForJava-master\test-data\org.conqat.lib.simulink.model.datahandler\annotations.mdl</t>
  </si>
  <si>
    <t xml:space="preserve">C:\tmp\obfmodels\o5698.mdl</t>
  </si>
  <si>
    <t xml:space="preserve">Thu Nov 27 11:15:36 2014</t>
  </si>
  <si>
    <t xml:space="preserve">C:\work\data\SLNET\SLNET_GitHub\56873326\SimulinkLibraryForJava-master\test-data\org.conqat.lib.simulink.model.datahandler\colors.mdl</t>
  </si>
  <si>
    <t xml:space="preserve">C:\tmp\obfmodels\o5699.mdl</t>
  </si>
  <si>
    <t xml:space="preserve">Mon Sep 01 14:32:20 2014</t>
  </si>
  <si>
    <t xml:space="preserve">C:\work\data\SLNET\SLNET_GitHub\56873326\SimulinkLibraryForJava-master\test-data\org.conqat.lib.simulink.model.datahandler\labels.mdl</t>
  </si>
  <si>
    <t xml:space="preserve">C:\tmp\obfmodels\o5700.mdl</t>
  </si>
  <si>
    <t xml:space="preserve">Wed Sep 24 09:54:37 2014</t>
  </si>
  <si>
    <t xml:space="preserve">C:\work\data\SLNET\SLNET_GitHub\56873326\SimulinkLibraryForJava-master\test-data\org.conqat.lib.simulink.model.datahandler\line_labels.mdl</t>
  </si>
  <si>
    <t xml:space="preserve">C:\tmp\obfmodels\o5701.mdl</t>
  </si>
  <si>
    <t xml:space="preserve">Wed Sep 24 14:58:50 2014</t>
  </si>
  <si>
    <t xml:space="preserve">C:\work\data\SLNET\SLNET_GitHub\56873326\SimulinkLibraryForJava-master\test-data\org.conqat.lib.simulink.model.datahandler\link_type.mdl</t>
  </si>
  <si>
    <t xml:space="preserve">C:\tmp\obfmodels\o5702.mdl</t>
  </si>
  <si>
    <t xml:space="preserve">Thu Nov 06 16:00:41 2014</t>
  </si>
  <si>
    <t xml:space="preserve">C:\work\data\SLNET\SLNET_GitHub\56873326\SimulinkLibraryForJava-master\test-data\org.conqat.lib.simulink.model.datahandler\port_labels.mdl</t>
  </si>
  <si>
    <t xml:space="preserve">C:\tmp\obfmodels\o5703.mdl</t>
  </si>
  <si>
    <t xml:space="preserve">Mon Nov 10 15:07:03 2014</t>
  </si>
  <si>
    <t xml:space="preserve">C:\work\data\SLNET\SLNET_GitHub\56873326\SimulinkLibraryForJava-master\test-data\org.conqat.lib.simulink.model.datahandler\ports1.mdl</t>
  </si>
  <si>
    <t xml:space="preserve">C:\tmp\obfmodels\o5704.mdl</t>
  </si>
  <si>
    <t xml:space="preserve">Tue Oct 21 23:35:03 2014</t>
  </si>
  <si>
    <t xml:space="preserve">C:\work\data\SLNET\SLNET_GitHub\56873326\SimulinkLibraryForJava-master\test-data\org.conqat.lib.simulink.model.datahandler\ports2.mdl</t>
  </si>
  <si>
    <t xml:space="preserve">C:\tmp\obfmodels\o5705.mdl</t>
  </si>
  <si>
    <t xml:space="preserve">Wed Oct 22 17:51:55 2014</t>
  </si>
  <si>
    <t xml:space="preserve">C:\work\data\SLNET\SLNET_GitHub\56873326\SimulinkLibraryForJava-master\test-data\org.conqat.lib.simulink.model.datahandler\rotated_flipped.mdl</t>
  </si>
  <si>
    <t xml:space="preserve">C:\tmp\obfmodels\o5706.mdl</t>
  </si>
  <si>
    <t xml:space="preserve">Mon Sep 01 14:27:37 2014</t>
  </si>
  <si>
    <t xml:space="preserve">C:\work\data\SLNET\SLNET_GitHub\56873326\SimulinkLibraryForJava-master\test-data\org.conqat.lib.simulink.model.datahandler\special_ports.mdl</t>
  </si>
  <si>
    <t xml:space="preserve">C:\tmp\obfmodels\o5707.mdl</t>
  </si>
  <si>
    <t xml:space="preserve">Thu Nov 27 11:24:55 2014</t>
  </si>
  <si>
    <t xml:space="preserve">C:\work\data\SLNET\SLNET_GitHub\56873326\SimulinkLibraryForJava-master\test-data\org.conqat.lib.simulink.model.datahandler\sum_block.mdl</t>
  </si>
  <si>
    <t xml:space="preserve">C:\tmp\obfmodels\o5708.mdl</t>
  </si>
  <si>
    <t xml:space="preserve">Thu Sep 11 11:48:00 2014</t>
  </si>
  <si>
    <t xml:space="preserve">C:\work\data\SLNET\SLNET_GitHub\56873326\SimulinkLibraryForJava-master\test-data\org.conqat.lib.simulink.model.datahandler\unconnected_lines.mdl</t>
  </si>
  <si>
    <t xml:space="preserve">C:\tmp\obfmodels\o5709.mdl</t>
  </si>
  <si>
    <t xml:space="preserve">C:\work\data\SLNET\SLNET_GitHub\56873326\SimulinkLibraryForJava-master\test-data\org.conqat.lib.simulink.model.stateflow\chart_input.mdl</t>
  </si>
  <si>
    <t xml:space="preserve">C:\tmp\obfmodels\o5710.mdl</t>
  </si>
  <si>
    <t xml:space="preserve">Thu Jan 24 18:05:12 2008</t>
  </si>
  <si>
    <t xml:space="preserve">C:\work\data\SLNET\SLNET_GitHub\56873326\SimulinkLibraryForJava-master\test-data\org.conqat.lib.simulink.model\libs\lib_user.mdl</t>
  </si>
  <si>
    <t xml:space="preserve">C:\tmp\obfmodels\o5711.mdl</t>
  </si>
  <si>
    <t xml:space="preserve">Tue Dec 30 17:16:41 2014</t>
  </si>
  <si>
    <t xml:space="preserve">C:\work\data\SLNET\SLNET_GitHub\56873326\SimulinkLibraryForJava-master\test-data\org.conqat.lib.simulink.model\libs\simple_library.mdl</t>
  </si>
  <si>
    <t xml:space="preserve">C:\tmp\obfmodels\o5712.mdl</t>
  </si>
  <si>
    <t xml:space="preserve">Tue Dec 30 17:15:36 2014</t>
  </si>
  <si>
    <t xml:space="preserve">C:\work\data\SLNET\SLNET_GitHub\56873326\SimulinkLibraryForJava-master\test-data\org.conqat.lib.simulink.model\sub\sub_library.mdl</t>
  </si>
  <si>
    <t xml:space="preserve">C:\work\data\SLNET\SLNET_GitHub\56873326\SimulinkLibraryForJava-master\test-data\org.conqat.lib.simulink.smoke\dotproduct.mdl</t>
  </si>
  <si>
    <t xml:space="preserve">C:\tmp\obfmodels\o5714.mdl</t>
  </si>
  <si>
    <t xml:space="preserve">Thu Dec 09 11:20:18 2010</t>
  </si>
  <si>
    <t xml:space="preserve">C:\work\data\SLNET\SLNET_GitHub\56873326\SimulinkLibraryForJava-master\test-data\org.conqat.lib.simulink.smoke\self_loop.mdl</t>
  </si>
  <si>
    <t xml:space="preserve">C:\tmp\obfmodels\o5715.mdl</t>
  </si>
  <si>
    <t xml:space="preserve">Fri Nov 09 14:33:42 2007</t>
  </si>
  <si>
    <t xml:space="preserve">C:\work\data\SLNET\SLNET_GitHub\56873326\SimulinkLibraryForJava-master\test-data\org.conqat.lib.simulink.smoke\slerror.mdl</t>
  </si>
  <si>
    <t xml:space="preserve">C:\tmp\obfmodels\o5716.mdl</t>
  </si>
  <si>
    <t xml:space="preserve">Tue Jul 29 13:01:50 2014</t>
  </si>
  <si>
    <t xml:space="preserve">C:\work\data\SLNET\SLNET_GitHub\56873326\SimulinkLibraryForJava-master\test-data\org.conqat.lib.simulink.smoke\test.mdl</t>
  </si>
  <si>
    <t xml:space="preserve">C:\tmp\obfmodels\o5717_obf.mdl</t>
  </si>
  <si>
    <t xml:space="preserve">Thu Jul 12 14:08:32 2007</t>
  </si>
  <si>
    <t xml:space="preserve">C:\work\data\SLNET\SLNET_GitHub\56873326\SimulinkLibraryForJava-master\test-data\org.conqat.lib.simulink.smoke\unconnected_lines.mdl</t>
  </si>
  <si>
    <t xml:space="preserve">C:\tmp\obfmodels\o5718.mdl</t>
  </si>
  <si>
    <t xml:space="preserve">Wed Nov 07 08:53:56 2007</t>
  </si>
  <si>
    <t xml:space="preserve">C:\work\data\SLNET\SLNET_GitHub\56873326\SimulinkLibraryForJava-master\test-data\org.conqat.lib.simulink.targetlink\model1.mdl</t>
  </si>
  <si>
    <t xml:space="preserve">C:\tmp\obfmodels\o5719.mdl</t>
  </si>
  <si>
    <t xml:space="preserve">Mon Jul 16 16:43:42 2007</t>
  </si>
  <si>
    <t xml:space="preserve">C:\work\data\SLNET\SLNET_GitHub\56873326\SimulinkLibraryForJava-master\test-data\org.conqat.lib.simulink.targetlink\tl_blocklib.mdl</t>
  </si>
  <si>
    <t xml:space="preserve">C:\tmp\obfmodels\o5720.mdl</t>
  </si>
  <si>
    <t xml:space="preserve">Mon Jul 16 16:40:43 2007</t>
  </si>
  <si>
    <t xml:space="preserve">C:\work\data\SLNET\SLNET_GitHub\56873326\SimulinkLibraryForJava-master\test-data\org.conqat.lib.simulink.targetlink\tl_newstyle_data.mdl</t>
  </si>
  <si>
    <t xml:space="preserve">C:\tmp\obfmodels\o5721.mdl</t>
  </si>
  <si>
    <t xml:space="preserve">Tue Aug 19 15:56:13 2014</t>
  </si>
  <si>
    <t xml:space="preserve">C:\work\data\SLNET\SLNET_GitHub\56873326\SimulinkLibraryForJava-master\test-data\org.conqat.lib.simulink.util\model01.mdl</t>
  </si>
  <si>
    <t xml:space="preserve">C:\tmp\obfmodels\o5722.mdl</t>
  </si>
  <si>
    <t xml:space="preserve">C:\work\data\SLNET\SLNET_GitHub\5791243\simulink-uhd-master\blockset\simulink_uhd.mdl</t>
  </si>
  <si>
    <t xml:space="preserve">C:\tmp\obfmodels\o5723.mdl</t>
  </si>
  <si>
    <t xml:space="preserve">Thu Sep 13 08:14:55 2012</t>
  </si>
  <si>
    <t xml:space="preserve">C:\work\data\SLNET\SLNET_GitHub\5791243\simulink-uhd-master\demo\simulink_uhd_spectrum_scope_demo.mdl</t>
  </si>
  <si>
    <t xml:space="preserve">C:\tmp\obfmodels\o5724.mdl</t>
  </si>
  <si>
    <t xml:space="preserve">Thu Sep 13 08:42:49 2012</t>
  </si>
  <si>
    <t xml:space="preserve">C:\work\data\SLNET\SLNET_GitHub\59264907\course_simulink-master\examples\stateflow\sf_alarm.mdl</t>
  </si>
  <si>
    <t xml:space="preserve">C:\tmp\obfmodels\o5725.mdl</t>
  </si>
  <si>
    <t xml:space="preserve">Thu Jun 23 18:59:16 2016</t>
  </si>
  <si>
    <t xml:space="preserve">C:\work\data\SLNET\SLNET_GitHub\59264907\course_simulink-master\examples\stateflow\sf_clock.mdl</t>
  </si>
  <si>
    <t xml:space="preserve">C:\tmp\obfmodels\o5726.mdl</t>
  </si>
  <si>
    <t xml:space="preserve">Tue May 19 18:27:21 2009</t>
  </si>
  <si>
    <t xml:space="preserve">C:\work\data\SLNET\SLNET_GitHub\59264907\course_simulink-master\examples\stateflow\sf_heat.mdl</t>
  </si>
  <si>
    <t xml:space="preserve">C:\tmp\obfmodels\o5727.mdl</t>
  </si>
  <si>
    <t xml:space="preserve">Tue May 19 18:04:50 2009</t>
  </si>
  <si>
    <t xml:space="preserve">C:\work\data\SLNET\SLNET_GitHub\59264907\course_simulink-master\examples\stateflow\sf_keyboard.mdl</t>
  </si>
  <si>
    <t xml:space="preserve">C:\tmp\obfmodels\o5728.mdl</t>
  </si>
  <si>
    <t xml:space="preserve">Thu Jun 08 16:37:29 2017</t>
  </si>
  <si>
    <t xml:space="preserve">C:\work\data\SLNET\SLNET_GitHub\59264907\course_simulink-master\examples\stateflow\sf_mclock.mdl</t>
  </si>
  <si>
    <t xml:space="preserve">C:\tmp\obfmodels\o5729.mdl</t>
  </si>
  <si>
    <t xml:space="preserve">Tue May 19 19:16:30 2009</t>
  </si>
  <si>
    <t xml:space="preserve">C:\work\data\SLNET\SLNET_GitHub\59264907\course_simulink-master\examples\stateflow\sf_pwd.mdl</t>
  </si>
  <si>
    <t xml:space="preserve">C:\tmp\obfmodels\o5730.mdl</t>
  </si>
  <si>
    <t xml:space="preserve">Thu Jun 23 18:56:16 2016</t>
  </si>
  <si>
    <t xml:space="preserve">C:\work\data\SLNET\SLNET_GitHub\59264907\course_simulink-master\examples\stateflow\sf_simple.mdl</t>
  </si>
  <si>
    <t xml:space="preserve">C:\tmp\obfmodels\o5731.mdl</t>
  </si>
  <si>
    <t xml:space="preserve">Fri May 15 15:06:34 2009</t>
  </si>
  <si>
    <t xml:space="preserve">C:\work\data\SLNET\SLNET_GitHub\59264907\course_simulink-master\examples\stateflow\sf_simplemat.mdl</t>
  </si>
  <si>
    <t xml:space="preserve">C:\tmp\obfmodels\o5732.mdl</t>
  </si>
  <si>
    <t xml:space="preserve">Fri May 15 17:31:27 2009</t>
  </si>
  <si>
    <t xml:space="preserve">C:\work\data\SLNET\SLNET_GitHub\59264907\course_simulink-master\examples\stateflow\sfun_keyboard_input_v1_2.mdl</t>
  </si>
  <si>
    <t xml:space="preserve">C:\tmp\obfmodels\o5733.mdl</t>
  </si>
  <si>
    <t xml:space="preserve">Thu Jun 23 18:47:24 2016</t>
  </si>
  <si>
    <t xml:space="preserve">C:\work\data\SLNET\SLNET_GitHub\59264907\course_simulink-master\exercises\stateflow\sf_heatex.mdl</t>
  </si>
  <si>
    <t xml:space="preserve">C:\tmp\obfmodels\o5734.mdl</t>
  </si>
  <si>
    <t xml:space="preserve">Tue May 19 18:04:53 2009</t>
  </si>
  <si>
    <t xml:space="preserve">C:\work\data\SLNET\SLNET_GitHub\59264907\course_simulink-master\exercises\stateflow\sf_simpleex.mdl</t>
  </si>
  <si>
    <t xml:space="preserve">C:\tmp\obfmodels\o5735.mdl</t>
  </si>
  <si>
    <t xml:space="preserve">Tue May 19 17:44:36 2009</t>
  </si>
  <si>
    <t xml:space="preserve">C:\work\data\SLNET\SLNET_GitHub\60685110\CompliantJointToolbox-master\examples\simulink\Ex_01_Open_Loop.mdl</t>
  </si>
  <si>
    <t xml:space="preserve">C:\tmp\obfmodels\o5736.mdl</t>
  </si>
  <si>
    <t xml:space="preserve">Thu Jul 26 16:38:03 2018</t>
  </si>
  <si>
    <t xml:space="preserve">C:\work\data\SLNET\SLNET_GitHub\60685110\CompliantJointToolbox-master\examples\simulink\Ex_02_Current_Control.mdl</t>
  </si>
  <si>
    <t xml:space="preserve">C:\tmp\obfmodels\o5737.mdl</t>
  </si>
  <si>
    <t xml:space="preserve">Mon Jul 30 08:48:53 2018</t>
  </si>
  <si>
    <t xml:space="preserve">C:\work\data\SLNET\SLNET_GitHub\60685110\CompliantJointToolbox-master\examples\simulink\Ex_03_I_Control_Plus_Feedforward.mdl</t>
  </si>
  <si>
    <t xml:space="preserve">C:\tmp\obfmodels\o5738.mdl</t>
  </si>
  <si>
    <t xml:space="preserve">Mon Jul 30 08:48:55 2018</t>
  </si>
  <si>
    <t xml:space="preserve">C:\work\data\SLNET\SLNET_GitHub\60685110\CompliantJointToolbox-master\examples\simulink\Ex_04_PD_Control_Plus_Feedforward.mdl</t>
  </si>
  <si>
    <t xml:space="preserve">C:\tmp\obfmodels\o5739.mdl</t>
  </si>
  <si>
    <t xml:space="preserve">Mon Jul 30 08:48:57 2018</t>
  </si>
  <si>
    <t xml:space="preserve">C:\work\data\SLNET\SLNET_GitHub\60685110\CompliantJointToolbox-master\examples\simulink\Ex_05_PD_Control.mdl</t>
  </si>
  <si>
    <t xml:space="preserve">C:\tmp\obfmodels\o5740.mdl</t>
  </si>
  <si>
    <t xml:space="preserve">Mon Jul 30 08:48:58 2018</t>
  </si>
  <si>
    <t xml:space="preserve">C:\work\data\SLNET\SLNET_GitHub\60685110\CompliantJointToolbox-master\examples\simulink\Ex_06_PD_Feedforward_OpenLoopDOB.mdl</t>
  </si>
  <si>
    <t xml:space="preserve">C:\tmp\obfmodels\o5741.mdl</t>
  </si>
  <si>
    <t xml:space="preserve">Mon Jul 30 08:49:00 2018</t>
  </si>
  <si>
    <t xml:space="preserve">C:\work\data\SLNET\SLNET_GitHub\60685110\CompliantJointToolbox-master\examples\simulink\Ex_07_PD_OpenLoopDOB.mdl</t>
  </si>
  <si>
    <t xml:space="preserve">C:\tmp\obfmodels\o5742.mdl</t>
  </si>
  <si>
    <t xml:space="preserve">Mon Jul 30 08:49:02 2018</t>
  </si>
  <si>
    <t xml:space="preserve">C:\work\data\SLNET\SLNET_GitHub\60685110\CompliantJointToolbox-master\examples\simulink\Ex_08_PD_Feedforward_ClosedLoopDOB.mdl</t>
  </si>
  <si>
    <t xml:space="preserve">C:\tmp\obfmodels\o5743.mdl</t>
  </si>
  <si>
    <t xml:space="preserve">Mon Jul 30 08:49:03 2018</t>
  </si>
  <si>
    <t xml:space="preserve">C:\work\data\SLNET\SLNET_GitHub\60685110\CompliantJointToolbox-master\examples\simulink\Ex_09_PD_ClosedLoopDOB.mdl</t>
  </si>
  <si>
    <t xml:space="preserve">C:\tmp\obfmodels\o5744.mdl</t>
  </si>
  <si>
    <t xml:space="preserve">Mon Jul 30 08:49:05 2018</t>
  </si>
  <si>
    <t xml:space="preserve">C:\work\data\SLNET\SLNET_GitHub\60685110\CompliantJointToolbox-master\examples\simulink\Ex_10_Open_Loop_With_Disturbance_Observer.mdl</t>
  </si>
  <si>
    <t xml:space="preserve">C:\tmp\obfmodels\o5745.mdl</t>
  </si>
  <si>
    <t xml:space="preserve">Mon Jul 30 08:49:07 2018</t>
  </si>
  <si>
    <t xml:space="preserve">C:\work\data\SLNET\SLNET_GitHub\60685110\CompliantJointToolbox-master\examples\simulink\Ex_11_Passivity_Based_Control.mdl</t>
  </si>
  <si>
    <t xml:space="preserve">C:\tmp\obfmodels\o5746.mdl</t>
  </si>
  <si>
    <t xml:space="preserve">Mon Jul 30 08:49:08 2018</t>
  </si>
  <si>
    <t xml:space="preserve">C:\work\data\SLNET\SLNET_GitHub\60685110\CompliantJointToolbox-master\examples\simulink\Ex_12_Passivity_Based_Control_Plus_Disturbance_Observer.mdl</t>
  </si>
  <si>
    <t xml:space="preserve">C:\tmp\obfmodels\o5747.mdl</t>
  </si>
  <si>
    <t xml:space="preserve">Mon Jul 30 08:49:10 2018</t>
  </si>
  <si>
    <t xml:space="preserve">C:\work\data\SLNET\SLNET_GitHub\60685110\CompliantJointToolbox-master\examples\simulink\Ex_13_Kalman_Estimator.mdl</t>
  </si>
  <si>
    <t xml:space="preserve">C:\tmp\obfmodels\o5748.mdl</t>
  </si>
  <si>
    <t xml:space="preserve">Sun Jul 29 22:55:51 2018</t>
  </si>
  <si>
    <t xml:space="preserve">C:\work\data\SLNET\SLNET_GitHub\60685110\CompliantJointToolbox-master\examples\simulink\Ex_14_Luenberger_Observer.mdl</t>
  </si>
  <si>
    <t xml:space="preserve">C:\tmp\obfmodels\o5749.mdl</t>
  </si>
  <si>
    <t xml:space="preserve">Mon Jul 30 08:54:56 2018</t>
  </si>
  <si>
    <t xml:space="preserve">C:\work\data\SLNET\SLNET_GitHub\60685110\CompliantJointToolbox-master\examples\simulink\controlBlockDevelopment_generic.mdl</t>
  </si>
  <si>
    <t xml:space="preserve">C:\tmp\obfmodels\o5750.mdl</t>
  </si>
  <si>
    <t xml:space="preserve">Thu Jul 26 16:38:02 2018</t>
  </si>
  <si>
    <t xml:space="preserve">C:\work\data\SLNET\SLNET_GitHub\60685110\CompliantJointToolbox-master\examples\simulink\openLoop.mdl</t>
  </si>
  <si>
    <t xml:space="preserve">C:\tmp\obfmodels\o5751.mdl</t>
  </si>
  <si>
    <t xml:space="preserve">Thu Jul 26 16:38:18 2018</t>
  </si>
  <si>
    <t xml:space="preserve">C:\work\data\SLNET\SLNET_GitHub\60685110\CompliantJointToolbox-master\examples\simulink\openLoop_inputFromFile.mdl</t>
  </si>
  <si>
    <t xml:space="preserve">C:\tmp\obfmodels\o5752.mdl</t>
  </si>
  <si>
    <t xml:space="preserve">Thu Jul 26 16:38:20 2018</t>
  </si>
  <si>
    <t xml:space="preserve">C:\work\data\SLNET\SLNET_GitHub\60685110\CompliantJointToolbox-master\lib\cjt_library.mdl</t>
  </si>
  <si>
    <t xml:space="preserve">C:\tmp\obfmodels\o5753.mdl</t>
  </si>
  <si>
    <t xml:space="preserve">Thu Jul 26 16:38:01 2018</t>
  </si>
  <si>
    <t xml:space="preserve">C:\work\data\SLNET\SLNET_GitHub\60685110\CompliantJointToolbox-master\lib\cjt_library_controllers.mdl</t>
  </si>
  <si>
    <t xml:space="preserve">C:\tmp\obfmodels\o5754.mdl</t>
  </si>
  <si>
    <t xml:space="preserve">Wed Feb 20 18:16:07 2019</t>
  </si>
  <si>
    <t xml:space="preserve">C:\work\data\SLNET\SLNET_GitHub\60685110\CompliantJointToolbox-master\lib\cjt_library_controllers_experimental.mdl</t>
  </si>
  <si>
    <t xml:space="preserve">C:\tmp\obfmodels\o5755.mdl</t>
  </si>
  <si>
    <t xml:space="preserve">Thu Jul 26 16:37:57 2018</t>
  </si>
  <si>
    <t xml:space="preserve">C:\work\data\SLNET\SLNET_GitHub\60685110\CompliantJointToolbox-master\lib\cjt_library_models.mdl</t>
  </si>
  <si>
    <t xml:space="preserve">C:\tmp\obfmodels\o5756.mdl</t>
  </si>
  <si>
    <t xml:space="preserve">Wed Feb 13 13:55:39 2019</t>
  </si>
  <si>
    <t xml:space="preserve">C:\work\data\SLNET\SLNET_GitHub\60685110\CompliantJointToolbox-master\lib\cjt_library_observers.mdl</t>
  </si>
  <si>
    <t xml:space="preserve">C:\tmp\obfmodels\o5757.mdl</t>
  </si>
  <si>
    <t xml:space="preserve">Sat Feb 09 18:21:50 2019</t>
  </si>
  <si>
    <t xml:space="preserve">C:\work\data\SLNET\SLNET_GitHub\60685110\CompliantJointToolbox-master\unit_tests\simulinkBlockLibraryTest.mdl</t>
  </si>
  <si>
    <t xml:space="preserve">C:\tmp\obfmodels\o5758.mdl</t>
  </si>
  <si>
    <t xml:space="preserve">Mon Nov 19 14:23:31 2018</t>
  </si>
  <si>
    <t xml:space="preserve">C:\work\data\SLNET\SLNET_GitHub\65560938\Matlab-Simulink-Kinect-Ball-Tracking-master\Kinct_object_tracking.mdl</t>
  </si>
  <si>
    <t xml:space="preserve">C:\tmp\obfmodels\o5759.mdl</t>
  </si>
  <si>
    <t xml:space="preserve">Sat Aug 13 11:58:25 2016</t>
  </si>
  <si>
    <t xml:space="preserve">C:\work\data\SLNET\SLNET_GitHub\66671966\JSBSim-Matlab-Simulink-master\jsbsimgui_test.mdl</t>
  </si>
  <si>
    <t xml:space="preserve">C:\tmp\obfmodels\o5760.mdl</t>
  </si>
  <si>
    <t xml:space="preserve">Thu Feb 25 09:09:33 2010</t>
  </si>
  <si>
    <t xml:space="preserve">C:\work\data\SLNET\SLNET_GitHub\789683\ECAN_dspic-master\ecan_dspic.mdl</t>
  </si>
  <si>
    <t xml:space="preserve">C:\tmp\obfmodels\o5761.mdl</t>
  </si>
  <si>
    <t xml:space="preserve">Sat Mar 03 14:23:11 2012</t>
  </si>
  <si>
    <t xml:space="preserve">C:\work\data\SLNET\SLNET_GitHub\789683\ECAN_dspic-master\Examples\MultiReceive\MultiReceive.mdl</t>
  </si>
  <si>
    <t xml:space="preserve">C:\tmp\obfmodels\o5762.mdl</t>
  </si>
  <si>
    <t xml:space="preserve">Mon Oct 01 13:55:29 2012</t>
  </si>
  <si>
    <t xml:space="preserve">C:\work\data\SLNET\SLNET_GitHub\789683\ECAN_dspic-master\Examples\Simulink echo\Main.mdl</t>
  </si>
  <si>
    <t xml:space="preserve">C:\tmp\obfmodels\o5763.mdl</t>
  </si>
  <si>
    <t xml:space="preserve">Tue Oct 02 16:05:14 2012</t>
  </si>
  <si>
    <t xml:space="preserve">C:\work\data\SLNET\SLNET_GitHub\80558347\slQuery-master\test\slQuery_testlibrary.mdl</t>
  </si>
  <si>
    <t xml:space="preserve">C:\tmp\obfmodels\o5764.mdl</t>
  </si>
  <si>
    <t xml:space="preserve">Tue Apr 24 09:50:12 2018</t>
  </si>
  <si>
    <t xml:space="preserve">C:\work\data\SLNET\SLNET_GitHub\80558347\slQuery-master\test\slQuery_testmodel.mdl</t>
  </si>
  <si>
    <t xml:space="preserve">C:\tmp\obfmodels\o5765.mdl</t>
  </si>
  <si>
    <t xml:space="preserve">Wed Jul 03 19:15:05 2019</t>
  </si>
  <si>
    <t xml:space="preserve">C:\work\data\SLNET\SLNET_GitHub\84924846\qbmove-simulink-master\library\vers\qbmove_library_2009b.mdl</t>
  </si>
  <si>
    <t xml:space="preserve">C:\tmp\obfmodels\o5766.mdl</t>
  </si>
  <si>
    <t xml:space="preserve">Tue May 31 11:16:13 2016</t>
  </si>
  <si>
    <t xml:space="preserve">C:\work\data\SLNET\SLNET_GitHub\84924846\qbmove-simulink-master\library\vers\qbmove_library_2010a.mdl</t>
  </si>
  <si>
    <t xml:space="preserve">C:\tmp\obfmodels\o5767.mdl</t>
  </si>
  <si>
    <t xml:space="preserve">Tue May 31 11:16:12 2016</t>
  </si>
  <si>
    <t xml:space="preserve">C:\work\data\SLNET\SLNET_GitHub\84924846\qbmove-simulink-master\library\vers\qbmove_library_2010b.mdl</t>
  </si>
  <si>
    <t xml:space="preserve">C:\tmp\obfmodels\o5768.mdl</t>
  </si>
  <si>
    <t xml:space="preserve">C:\work\data\SLNET\SLNET_GitHub\84924846\qbmove-simulink-master\library\vers\qbmove_library_2011a.mdl</t>
  </si>
  <si>
    <t xml:space="preserve">C:\tmp\obfmodels\o5769.mdl</t>
  </si>
  <si>
    <t xml:space="preserve">C:\work\data\SLNET\SLNET_GitHub\84924846\qbmove-simulink-master\library\vers\qbmove_library_2011b.mdl</t>
  </si>
  <si>
    <t xml:space="preserve">C:\tmp\obfmodels\o5770.mdl</t>
  </si>
  <si>
    <t xml:space="preserve">C:\work\data\SLNET\SLNET_GitHub\84924846\qbmove-simulink-master\library\vers\qbmove_library_2012a.mdl</t>
  </si>
  <si>
    <t xml:space="preserve">C:\tmp\obfmodels\o5771.mdl</t>
  </si>
  <si>
    <t xml:space="preserve">C:\work\data\SLNET\SLNET_GitHub\84924846\qbmove-simulink-master\library_pacer\vers\QB_pacer_lib_2009b.mdl</t>
  </si>
  <si>
    <t xml:space="preserve">C:\tmp\obfmodels\o5772.mdl</t>
  </si>
  <si>
    <t xml:space="preserve">Tue May 31 11:16:17 2016</t>
  </si>
  <si>
    <t xml:space="preserve">C:\work\data\SLNET\SLNET_GitHub\84924846\qbmove-simulink-master\library_pacer\vers\QB_pacer_lib_2010a.mdl</t>
  </si>
  <si>
    <t xml:space="preserve">C:\tmp\obfmodels\o5773.mdl</t>
  </si>
  <si>
    <t xml:space="preserve">C:\work\data\SLNET\SLNET_GitHub\84924846\qbmove-simulink-master\library_pacer\vers\QB_pacer_lib_2010b.mdl</t>
  </si>
  <si>
    <t xml:space="preserve">C:\tmp\obfmodels\o5774.mdl</t>
  </si>
  <si>
    <t xml:space="preserve">C:\work\data\SLNET\SLNET_GitHub\84924846\qbmove-simulink-master\library_pacer\vers\QB_pacer_lib_2011a.mdl</t>
  </si>
  <si>
    <t xml:space="preserve">C:\tmp\obfmodels\o5775.mdl</t>
  </si>
  <si>
    <t xml:space="preserve">C:\work\data\SLNET\SLNET_GitHub\84924846\qbmove-simulink-master\library_pacer\vers\QB_pacer_lib_2011b.mdl</t>
  </si>
  <si>
    <t xml:space="preserve">C:\tmp\obfmodels\o5776.mdl</t>
  </si>
  <si>
    <t xml:space="preserve">C:\work\data\SLNET\SLNET_GitHub\84924846\qbmove-simulink-master\library_pacer\vers\QB_pacer_lib_2012a.mdl</t>
  </si>
  <si>
    <t xml:space="preserve">C:\tmp\obfmodels\o5777.mdl</t>
  </si>
  <si>
    <t xml:space="preserve">C:\work\data\SLNET\SLNET_GitHub\86669768\Automated-Paint-Machine-master\factory (2).mdl</t>
  </si>
  <si>
    <t xml:space="preserve">C:\work\data\SLNET\SLNET_GitHub\86669768\Automated-Paint-Machine-master\factory.mdl</t>
  </si>
  <si>
    <t xml:space="preserve">C:\tmp\obfmodels\o5779.mdl</t>
  </si>
  <si>
    <t xml:space="preserve">Sat Nov 26 16:24:38 2016</t>
  </si>
  <si>
    <t xml:space="preserve">C:\work\data\SLNET\SLNET_GitHub\86669768\Automated-Paint-Machine-master\fast (2).mdl</t>
  </si>
  <si>
    <t xml:space="preserve">C:\work\data\SLNET\SLNET_GitHub\86669768\Automated-Paint-Machine-master\fast.mdl</t>
  </si>
  <si>
    <t xml:space="preserve">C:\tmp\obfmodels\o5781.mdl</t>
  </si>
  <si>
    <t xml:space="preserve">Sat Nov 26 16:34:27 2016</t>
  </si>
  <si>
    <t xml:space="preserve">C:\work\data\SLNET\SLNET_GitHub\86669768\Automated-Paint-Machine-master\robot (2).mdl</t>
  </si>
  <si>
    <t xml:space="preserve">C:\work\data\SLNET\SLNET_GitHub\86669768\Automated-Paint-Machine-master\robot.mdl</t>
  </si>
  <si>
    <t xml:space="preserve">C:\tmp\obfmodels\o5783.mdl</t>
  </si>
  <si>
    <t xml:space="preserve">Thu Nov 17 21:34:41 2016</t>
  </si>
  <si>
    <t xml:space="preserve">C:\work\data\SLNET\SLNET_GitHub\89838221\sliding-mode-inverted-pendulum-master\lqr.mdl</t>
  </si>
  <si>
    <t xml:space="preserve">C:\tmp\obfmodels\o5784.mdl</t>
  </si>
  <si>
    <t xml:space="preserve">Thu Apr 27 18:15:47 2017</t>
  </si>
  <si>
    <t xml:space="preserve">C:\work\data\SLNET\SLNET_GitHub\89838221\sliding-mode-inverted-pendulum-master\smc.mdl</t>
  </si>
  <si>
    <t xml:space="preserve">C:\tmp\obfmodels\o5785.mdl</t>
  </si>
  <si>
    <t xml:space="preserve">Sun Apr 30 11:13:49 2017</t>
  </si>
  <si>
    <t xml:space="preserve">C:\work\data\SLNET\SLNET_GitHub\919495\truetime-master\examples\AODV\AODV.mdl</t>
  </si>
  <si>
    <t xml:space="preserve">C:\tmp\obfmodels\o5786.mdl</t>
  </si>
  <si>
    <t xml:space="preserve">Fri Sep 11 10:49:21 2009</t>
  </si>
  <si>
    <t xml:space="preserve">C:\work\data\SLNET\SLNET_GitHub\919495\truetime-master\examples\NCM\ncmexample.mdl</t>
  </si>
  <si>
    <t xml:space="preserve">C:\tmp\obfmodels\o5787.mdl</t>
  </si>
  <si>
    <t xml:space="preserve">Fri Jul 16 11:14:08 2010</t>
  </si>
  <si>
    <t xml:space="preserve">C:\work\data\SLNET\SLNET_GitHub\919495\truetime-master\examples\NCM\VideoModel\SaveToWorkspace.mdl</t>
  </si>
  <si>
    <t xml:space="preserve">C:\tmp\obfmodels\o5788.mdl</t>
  </si>
  <si>
    <t xml:space="preserve">Mon Jan 03 04:21:36 2011</t>
  </si>
  <si>
    <t xml:space="preserve">C:\work\data\SLNET\SLNET_GitHub\919495\truetime-master\examples\NCM\VideoModel\motion_detection.mdl</t>
  </si>
  <si>
    <t xml:space="preserve">C:\tmp\obfmodels\o5789.mdl</t>
  </si>
  <si>
    <t xml:space="preserve">Mon Jan 03 04:26:34 2011</t>
  </si>
  <si>
    <t xml:space="preserve">C:\work\data\SLNET\SLNET_GitHub\919495\truetime-master\examples\NCM\ncm_wireless\wireless.mdl</t>
  </si>
  <si>
    <t xml:space="preserve">C:\tmp\obfmodels\o5790.mdl</t>
  </si>
  <si>
    <t xml:space="preserve">Fri Jul 16 11:15:28 2010</t>
  </si>
  <si>
    <t xml:space="preserve">C:\work\data\SLNET\SLNET_GitHub\919495\truetime-master\examples\RUNES_demo\RUNES_demo.mdl</t>
  </si>
  <si>
    <t xml:space="preserve">C:\tmp\obfmodels\o5791.mdl</t>
  </si>
  <si>
    <t xml:space="preserve">Wed Jun 16 12:59:37 2010</t>
  </si>
  <si>
    <t xml:space="preserve">C:\work\data\SLNET\SLNET_GitHub\919495\truetime-master\examples\networked\c++\networked.mdl</t>
  </si>
  <si>
    <t xml:space="preserve">C:\tmp\obfmodels\o5792.mdl</t>
  </si>
  <si>
    <t xml:space="preserve">Tue Jun 15 20:19:43 2010</t>
  </si>
  <si>
    <t xml:space="preserve">C:\work\data\SLNET\SLNET_GitHub\919495\truetime-master\examples\networked\matlab\networked.mdl</t>
  </si>
  <si>
    <t xml:space="preserve">C:\tmp\obfmodels\o5793.mdl</t>
  </si>
  <si>
    <t xml:space="preserve">Thu Jun 17 10:42:33 2010</t>
  </si>
  <si>
    <t xml:space="preserve">C:\work\data\SLNET\SLNET_GitHub\919495\truetime-master\examples\networked\standalone\networked.mdl</t>
  </si>
  <si>
    <t xml:space="preserve">C:\tmp\obfmodels\o5794.mdl</t>
  </si>
  <si>
    <t xml:space="preserve">Thu Oct 15 14:00:16 2009</t>
  </si>
  <si>
    <t xml:space="preserve">C:\work\data\SLNET\SLNET_GitHub\919495\truetime-master\examples\servo\c++\controller.mdl</t>
  </si>
  <si>
    <t xml:space="preserve">C:\tmp\obfmodels\o5795.mdl</t>
  </si>
  <si>
    <t xml:space="preserve">Thu Jul 10 11:09:04 2008</t>
  </si>
  <si>
    <t xml:space="preserve">C:\work\data\SLNET\SLNET_GitHub\919495\truetime-master\examples\servo\c++\servo.mdl</t>
  </si>
  <si>
    <t xml:space="preserve">C:\tmp\obfmodels\o5796.mdl</t>
  </si>
  <si>
    <t xml:space="preserve">Wed Sep 02 16:37:41 2009</t>
  </si>
  <si>
    <t xml:space="preserve">C:\work\data\SLNET\SLNET_GitHub\919495\truetime-master\examples\servo\matlab\controller.mdl</t>
  </si>
  <si>
    <t xml:space="preserve">C:\tmp\obfmodels\o5797.mdl</t>
  </si>
  <si>
    <t xml:space="preserve">C:\work\data\SLNET\SLNET_GitHub\919495\truetime-master\examples\servo\matlab\servo.mdl</t>
  </si>
  <si>
    <t xml:space="preserve">C:\tmp\obfmodels\o5798.mdl</t>
  </si>
  <si>
    <t xml:space="preserve">C:\work\data\SLNET\SLNET_GitHub\919495\truetime-master\examples\simple\c++\simple.mdl</t>
  </si>
  <si>
    <t xml:space="preserve">C:\tmp\obfmodels\o5799.mdl</t>
  </si>
  <si>
    <t xml:space="preserve">Mon Oct 05 15:59:57 2009</t>
  </si>
  <si>
    <t xml:space="preserve">C:\work\data\SLNET\SLNET_GitHub\919495\truetime-master\examples\simple\matlab\simple.mdl</t>
  </si>
  <si>
    <t xml:space="preserve">C:\tmp\obfmodels\o5800.mdl</t>
  </si>
  <si>
    <t xml:space="preserve">C:\work\data\SLNET\SLNET_GitHub\919495\truetime-master\examples\soccer\soccer.mdl</t>
  </si>
  <si>
    <t xml:space="preserve">C:\tmp\obfmodels\o5801.mdl</t>
  </si>
  <si>
    <t xml:space="preserve">Tue Jun 15 20:29:40 2010</t>
  </si>
  <si>
    <t xml:space="preserve">C:\work\data\SLNET\SLNET_GitHub\919495\truetime-master\examples\threeservos\c++\threeservos.mdl</t>
  </si>
  <si>
    <t xml:space="preserve">C:\tmp\obfmodels\o5802.mdl</t>
  </si>
  <si>
    <t xml:space="preserve">Wed Sep 02 16:40:07 2009</t>
  </si>
  <si>
    <t xml:space="preserve">C:\work\data\SLNET\SLNET_GitHub\919495\truetime-master\examples\threeservos\matlab\threeservos.mdl</t>
  </si>
  <si>
    <t xml:space="preserve">C:\tmp\obfmodels\o5803.mdl</t>
  </si>
  <si>
    <t xml:space="preserve">Thu Jun 17 09:44:54 2010</t>
  </si>
  <si>
    <t xml:space="preserve">C:\work\data\SLNET\SLNET_GitHub\919495\truetime-master\examples\wireless\wireless.mdl</t>
  </si>
  <si>
    <t xml:space="preserve">C:\tmp\obfmodels\o5804.mdl</t>
  </si>
  <si>
    <t xml:space="preserve">Tue Jun 15 20:33:32 2010</t>
  </si>
  <si>
    <t xml:space="preserve">C:\work\data\SLNET\SLNET_GitHub\919495\truetime-master\kernel\NCM.mdl</t>
  </si>
  <si>
    <t xml:space="preserve">C:\tmp\obfmodels\o5805.mdl</t>
  </si>
  <si>
    <t xml:space="preserve">Fri Jul 16 10:57:30 2010</t>
  </si>
  <si>
    <t xml:space="preserve">C:\work\data\SLNET\SLNET_GitHub\919495\truetime-master\kernel\truetime.mdl</t>
  </si>
  <si>
    <t xml:space="preserve">C:\tmp\obfmodels\o5806.mdl</t>
  </si>
  <si>
    <t xml:space="preserve">Fri Jul 16 11:00:25 2010</t>
  </si>
  <si>
    <t xml:space="preserve">C:\work\data\SLNET\SLNET_GitHub\919495\truetime-master\kernel\ttNCM_Wrapper.mdl</t>
  </si>
  <si>
    <t xml:space="preserve">C:\tmp\obfmodels\o5807.mdl</t>
  </si>
  <si>
    <t xml:space="preserve">Sun Nov 14 17:30:16 2010</t>
  </si>
  <si>
    <t xml:space="preserve">C:\work\data\SLNET\SLNET_GitHub\93094843\HyEQ_Toolbox-master\CommonFiles\simulinkBased\Library2011a\Ex_1_8_Subblocks.mdl</t>
  </si>
  <si>
    <t xml:space="preserve">C:\tmp\obfmodels\o5808.mdl</t>
  </si>
  <si>
    <t xml:space="preserve">Tue Apr 16 13:27:03 2013</t>
  </si>
  <si>
    <t xml:space="preserve">C:\work\data\SLNET\SLNET_GitHub\93094843\HyEQ_Toolbox-master\CommonFiles\simulinkBased\Library2011a\HyEQ_Library_R2011a.mdl</t>
  </si>
  <si>
    <t xml:space="preserve">C:\tmp\obfmodels\o5809.mdl</t>
  </si>
  <si>
    <t xml:space="preserve">Fri Apr 08 02:09:41 2016</t>
  </si>
  <si>
    <t xml:space="preserve">C:\work\data\SLNET\SLNET_GitHub\93094843\HyEQ_Toolbox-master\CommonFiles\simulinkBased\Library2011a\HyEQ_No_C_Compiler.mdl</t>
  </si>
  <si>
    <t xml:space="preserve">C:\tmp\obfmodels\o5810.mdl</t>
  </si>
  <si>
    <t xml:space="preserve">Mon Apr 28 22:38:44 2014</t>
  </si>
  <si>
    <t xml:space="preserve">C:\work\data\SLNET\SLNET_GitHub\93094843\HyEQ_Toolbox-master\CommonFiles\simulinkBased\Library2011a\HyEQ_Optimized.mdl</t>
  </si>
  <si>
    <t xml:space="preserve">C:\tmp\obfmodels\o5811.mdl</t>
  </si>
  <si>
    <t xml:space="preserve">Sun May 31 00:20:32 2015</t>
  </si>
  <si>
    <t xml:space="preserve">C:\work\data\SLNET\SLNET_GitHub\93094843\HyEQ_Toolbox-master\helpFiles\Matlab_Publish\MatlabScripts\Example_publish_template\Example1_7publish.mdl</t>
  </si>
  <si>
    <t xml:space="preserve">C:\tmp\obfmodels\o5812.mdl</t>
  </si>
  <si>
    <t xml:space="preserve">Wed Apr 06 10:34:49 2016</t>
  </si>
  <si>
    <t xml:space="preserve">C:\work\data\SLNET\SLNET_GitHub\98573039\udp-simulator-master\udptest.mdl</t>
  </si>
  <si>
    <t xml:space="preserve">C:\tmp\obfmodels\o5813.mdl</t>
  </si>
  <si>
    <t xml:space="preserve">Mon Aug 21 15:57:49 2017</t>
  </si>
  <si>
    <t xml:space="preserve">C:\work\data\SLNET\SLNET_GitHub\98573039\udp-simulator-master\mdl\udp_library.mdl</t>
  </si>
  <si>
    <t xml:space="preserve">C:\tmp\obfmodels\o5814.mdl</t>
  </si>
  <si>
    <t xml:space="preserve">Mon Aug 21 16:28:10 2017</t>
  </si>
  <si>
    <t xml:space="preserve">C:\work\data\SLNET\SLNET_GitHub\99366228\IRIG-B_for_RT-master\00_source\irig_final.mdl</t>
  </si>
  <si>
    <t xml:space="preserve">C:\tmp\obfmodels\o5815.mdl</t>
  </si>
  <si>
    <t xml:space="preserve">Tue Nov 18 15:18:38 2014</t>
  </si>
  <si>
    <t xml:space="preserve">C:\work\data\SLNET\SLNET_GitHub\99366228\IRIG-B_for_RT-master\00_source\irig_only.mdl</t>
  </si>
  <si>
    <t xml:space="preserve">C:\tmp\obfmodels\o5816.mdl</t>
  </si>
  <si>
    <t xml:space="preserve">Tue Nov 18 15:12:12 2014</t>
  </si>
  <si>
    <t xml:space="preserve">C:\work\data\SLNET\SLNET_GitHub\99739521\simulink-high-low-bandpass-laplacian-filter-master\bandpass.mdl</t>
  </si>
  <si>
    <t xml:space="preserve">C:\tmp\obfmodels\o5817.mdl</t>
  </si>
  <si>
    <t xml:space="preserve">Wed Aug 09 08:03:57 2017</t>
  </si>
  <si>
    <t xml:space="preserve">C:\work\data\SLNET\SLNET_GitHub\99739521\simulink-high-low-bandpass-laplacian-filter-master\bandstop.mdl</t>
  </si>
  <si>
    <t xml:space="preserve">C:\tmp\obfmodels\o5818.mdl</t>
  </si>
  <si>
    <t xml:space="preserve">Wed Aug 09 08:04:35 2017</t>
  </si>
  <si>
    <t xml:space="preserve">C:\work\data\SLNET\SLNET_GitHub\99739521\simulink-high-low-bandpass-laplacian-filter-master\highpass.mdl</t>
  </si>
  <si>
    <t xml:space="preserve">C:\tmp\obfmodels\o5819.mdl</t>
  </si>
  <si>
    <t xml:space="preserve">Wed Aug 09 08:03:43 2017</t>
  </si>
  <si>
    <t xml:space="preserve">C:\work\data\SLNET\SLNET_GitHub\99739521\simulink-high-low-bandpass-laplacian-filter-master\laplacian.mdl</t>
  </si>
  <si>
    <t xml:space="preserve">C:\tmp\obfmodels\o5820.mdl</t>
  </si>
  <si>
    <t xml:space="preserve">Wed Aug 09 08:05:11 2017</t>
  </si>
  <si>
    <t xml:space="preserve">C:\work\data\SLNET\SLNET_GitHub\99739521\simulink-high-low-bandpass-laplacian-filter-master\lowpass.mdl</t>
  </si>
  <si>
    <t xml:space="preserve">C:\tmp\obfmodels\o5821.mdl</t>
  </si>
  <si>
    <t xml:space="preserve">Wed Aug 09 08:03:31 2017</t>
  </si>
  <si>
    <t xml:space="preserve">C:\work\data\SLNET\SLNET_GitHub\99894768\power-system-models-master\PGEReducedOrderModel.mdl</t>
  </si>
  <si>
    <t xml:space="preserve">C:\tmp\obfmodels\o5822.mdl</t>
  </si>
  <si>
    <t xml:space="preserve">Wed Aug 02 16:11:25 2017</t>
  </si>
  <si>
    <t xml:space="preserve">C:\work\data\SLNET\SLNET_MATLABCentral\10335\gpsnoise.mdl</t>
  </si>
  <si>
    <t xml:space="preserve">C:\tmp\obfmodels\o5823.mdl</t>
  </si>
  <si>
    <t xml:space="preserve">Mon Mar 13 07:44:58 2006</t>
  </si>
  <si>
    <t xml:space="preserve">C:\work\data\SLNET\SLNET_MATLABCentral\10439\mpc555_mtrctrl\SerialMonitor\SerialMonitor.mdl</t>
  </si>
  <si>
    <t xml:space="preserve">C:\tmp\obfmodels\o5824.mdl</t>
  </si>
  <si>
    <t xml:space="preserve">Fri Nov 04 15:46:58 2005</t>
  </si>
  <si>
    <t xml:space="preserve">C:\work\data\SLNET\SLNET_MATLABCentral\10439\mpc555_mtrctrl\SerialMonitor\SerialMonitor1.mdl</t>
  </si>
  <si>
    <t xml:space="preserve">C:\tmp\obfmodels\o5825.mdl</t>
  </si>
  <si>
    <t xml:space="preserve">Sun Nov 06 14:02:14 2005</t>
  </si>
  <si>
    <t xml:space="preserve">C:\work\data\SLNET\SLNET_MATLABCentral\10439\mpc555_mtrctrl\SerialMonitor\SerialMonitorHost.mdl</t>
  </si>
  <si>
    <t xml:space="preserve">C:\tmp\obfmodels\o5826.mdl</t>
  </si>
  <si>
    <t xml:space="preserve">Sun Nov 06 13:32:10 2005</t>
  </si>
  <si>
    <t xml:space="preserve">C:\work\data\SLNET\SLNET_MATLABCentral\10439\mpc555_mtrctrl\blockset\mpc555_mtrctrl.mdl</t>
  </si>
  <si>
    <t xml:space="preserve">C:\work\data\SLNET\SLNET_MATLABCentral\10439\mpc555_mtrctrl\blockset\mpc555_mtrctrl_ekf_experimental.mdl</t>
  </si>
  <si>
    <t xml:space="preserve">C:\tmp\obfmodels\o5828.mdl</t>
  </si>
  <si>
    <t xml:space="preserve">Mon Mar 20 15:12:35 2006</t>
  </si>
  <si>
    <t xml:space="preserve">C:\work\data\SLNET\SLNET_MATLABCentral\10439\mpc555_mtrctrl\blockset\mpc555_mtrctrl_library.mdl</t>
  </si>
  <si>
    <t xml:space="preserve">C:\tmp\obfmodels\o5829.mdl</t>
  </si>
  <si>
    <t xml:space="preserve">Sun Mar 05 20:23:07 2006</t>
  </si>
  <si>
    <t xml:space="preserve">C:\work\data\SLNET\SLNET_MATLABCentral\10439\mpc555_mtrctrl\demos\EngineControl.mdl</t>
  </si>
  <si>
    <t xml:space="preserve">C:\tmp\obfmodels\o5830.mdl</t>
  </si>
  <si>
    <t xml:space="preserve">Sat Nov 26 16:32:53 2005</t>
  </si>
  <si>
    <t xml:space="preserve">C:\work\data\SLNET\SLNET_MATLABCentral\10439\mpc555_mtrctrl\tests\BLDCtest.mdl</t>
  </si>
  <si>
    <t xml:space="preserve">C:\tmp\obfmodels\o5831.mdl</t>
  </si>
  <si>
    <t xml:space="preserve">Sun Mar 12 17:28:02 2006</t>
  </si>
  <si>
    <t xml:space="preserve">C:\work\data\SLNET\SLNET_MATLABCentral\10439\mpc555_mtrctrl\tests\COMMTest.mdl</t>
  </si>
  <si>
    <t xml:space="preserve">C:\tmp\obfmodels\o5832.mdl</t>
  </si>
  <si>
    <t xml:space="preserve">Sun Nov 06 21:02:39 2005</t>
  </si>
  <si>
    <t xml:space="preserve">C:\work\data\SLNET\SLNET_MATLABCentral\10439\mpc555_mtrctrl\tests\DCmTest.mdl</t>
  </si>
  <si>
    <t xml:space="preserve">C:\tmp\obfmodels\o5833.mdl</t>
  </si>
  <si>
    <t xml:space="preserve">Sun Mar 12 17:32:02 2006</t>
  </si>
  <si>
    <t xml:space="preserve">C:\work\data\SLNET\SLNET_MATLABCentral\10439\mpc555_mtrctrl\tests\FQMTest.mdl</t>
  </si>
  <si>
    <t xml:space="preserve">C:\tmp\obfmodels\o5834.mdl</t>
  </si>
  <si>
    <t xml:space="preserve">Sun Mar 12 17:32:42 2006</t>
  </si>
  <si>
    <t xml:space="preserve">C:\work\data\SLNET\SLNET_MATLABCentral\10439\mpc555_mtrctrl\tests\ITCTest.mdl</t>
  </si>
  <si>
    <t xml:space="preserve">C:\tmp\obfmodels\o5835.mdl</t>
  </si>
  <si>
    <t xml:space="preserve">Sun Mar 12 17:33:42 2006</t>
  </si>
  <si>
    <t xml:space="preserve">C:\work\data\SLNET\SLNET_MATLABCentral\10439\mpc555_mtrctrl\tests\PMATest.mdl</t>
  </si>
  <si>
    <t xml:space="preserve">C:\tmp\obfmodels\o5836.mdl</t>
  </si>
  <si>
    <t xml:space="preserve">Sun Mar 05 14:32:29 2006</t>
  </si>
  <si>
    <t xml:space="preserve">C:\work\data\SLNET\SLNET_MATLABCentral\10439\mpc555_mtrctrl\tests\PMMTest.mdl</t>
  </si>
  <si>
    <t xml:space="preserve">C:\tmp\obfmodels\o5837.mdl</t>
  </si>
  <si>
    <t xml:space="preserve">Sun Feb 26 20:03:06 2006</t>
  </si>
  <si>
    <t xml:space="preserve">C:\work\data\SLNET\SLNET_MATLABCentral\10439\mpc555_mtrctrl\tests\PSPTest.mdl</t>
  </si>
  <si>
    <t xml:space="preserve">C:\tmp\obfmodels\o5838.mdl</t>
  </si>
  <si>
    <t xml:space="preserve">Sun Mar 05 14:33:50 2006</t>
  </si>
  <si>
    <t xml:space="preserve">C:\work\data\SLNET\SLNET_MATLABCentral\10439\mpc555_mtrctrl\tests\SMTest.mdl</t>
  </si>
  <si>
    <t xml:space="preserve">C:\tmp\obfmodels\o5839.mdl</t>
  </si>
  <si>
    <t xml:space="preserve">Sun Mar 05 14:34:35 2006</t>
  </si>
  <si>
    <t xml:space="preserve">C:\work\data\SLNET\SLNET_MATLABCentral\10439\mpc555_mtrctrl\tests\SVMTest.mdl</t>
  </si>
  <si>
    <t xml:space="preserve">C:\tmp\obfmodels\o5840.mdl</t>
  </si>
  <si>
    <t xml:space="preserve">Sun Mar 12 17:37:32 2006</t>
  </si>
  <si>
    <t xml:space="preserve">C:\work\data\SLNET\SLNET_MATLABCentral\10439\mpc555_mtrctrl\tests\TSMTest.mdl</t>
  </si>
  <si>
    <t xml:space="preserve">C:\tmp\obfmodels\o5841.mdl</t>
  </si>
  <si>
    <t xml:space="preserve">Thu Mar 16 18:52:15 2006</t>
  </si>
  <si>
    <t xml:space="preserve">C:\work\data\SLNET\SLNET_MATLABCentral\10439\mpc555_mtrctrl\tests\TSMTest3.mdl</t>
  </si>
  <si>
    <t xml:space="preserve">C:\tmp\obfmodels\o5842.mdl</t>
  </si>
  <si>
    <t xml:space="preserve">Sun Feb 26 16:29:48 2006</t>
  </si>
  <si>
    <t xml:space="preserve">C:\work\data\SLNET\SLNET_MATLABCentral\10439\mpc555_mtrctrl\tests\TSMTest4.mdl</t>
  </si>
  <si>
    <t xml:space="preserve">C:\tmp\obfmodels\o5843.mdl</t>
  </si>
  <si>
    <t xml:space="preserve">Tue Mar 14 22:01:36 2006</t>
  </si>
  <si>
    <t xml:space="preserve">C:\work\data\SLNET\SLNET_MATLABCentral\10439\mpc555_mtrctrl\tests\ThreeSinTest.mdl</t>
  </si>
  <si>
    <t xml:space="preserve">C:\tmp\obfmodels\o5844.mdl</t>
  </si>
  <si>
    <t xml:space="preserve">Sun Mar 05 16:57:15 2006</t>
  </si>
  <si>
    <t xml:space="preserve">C:\work\data\SLNET\SLNET_MATLABCentral\11027\whitepaper\models\cantilever.mdl</t>
  </si>
  <si>
    <t xml:space="preserve">C:\tmp\obfmodels\o5845.mdl</t>
  </si>
  <si>
    <t xml:space="preserve">Tue Mar 07 20:17:45 2006</t>
  </si>
  <si>
    <t xml:space="preserve">C:\work\data\SLNET\SLNET_MATLABCentral\11027\whitepaper\models\cantilever_util.mdl</t>
  </si>
  <si>
    <t xml:space="preserve">C:\tmp\obfmodels\o5846.mdl</t>
  </si>
  <si>
    <t xml:space="preserve">Wed Mar 08 15:44:11 2006</t>
  </si>
  <si>
    <t xml:space="preserve">C:\work\data\SLNET\SLNET_MATLABCentral\11027\whitepaper\models\fea_cantilever_body.mdl</t>
  </si>
  <si>
    <t xml:space="preserve">C:\tmp\obfmodels\o5847.mdl</t>
  </si>
  <si>
    <t xml:space="preserve">Wed Apr 12 15:13:04 2006</t>
  </si>
  <si>
    <t xml:space="preserve">C:\work\data\SLNET\SLNET_MATLABCentral\11027\whitepaper\models\fea_cantilever_body_spring.mdl</t>
  </si>
  <si>
    <t xml:space="preserve">C:\tmp\obfmodels\o5848.mdl</t>
  </si>
  <si>
    <t xml:space="preserve">Wed Apr 12 17:49:31 2006</t>
  </si>
  <si>
    <t xml:space="preserve">C:\work\data\SLNET\SLNET_MATLABCentral\11027\whitepaper\models\fea_cantilever_body_spring_twoside.mdl</t>
  </si>
  <si>
    <t xml:space="preserve">C:\tmp\obfmodels\o5849.mdl</t>
  </si>
  <si>
    <t xml:space="preserve">Thu Aug 03 14:46:58 2006</t>
  </si>
  <si>
    <t xml:space="preserve">C:\work\data\SLNET\SLNET_MATLABCentral\11027\whitepaper\models\fea_cantilever_load.mdl</t>
  </si>
  <si>
    <t xml:space="preserve">C:\tmp\obfmodels\o5850.mdl</t>
  </si>
  <si>
    <t xml:space="preserve">Wed Apr 12 14:42:57 2006</t>
  </si>
  <si>
    <t xml:space="preserve">C:\work\data\SLNET\SLNET_MATLABCentral\11027\whitepaper\models\flex_element_lib.mdl</t>
  </si>
  <si>
    <t xml:space="preserve">C:\tmp\obfmodels\o5851.mdl</t>
  </si>
  <si>
    <t xml:space="preserve">Thu Apr 13 20:37:00 2006</t>
  </si>
  <si>
    <t xml:space="preserve">C:\work\data\SLNET\SLNET_MATLABCentral\11027\whitepaper\models\lump_cantilever_body.mdl</t>
  </si>
  <si>
    <t xml:space="preserve">C:\tmp\obfmodels\o5852.mdl</t>
  </si>
  <si>
    <t xml:space="preserve">Tue Apr 18 11:35:31 2006</t>
  </si>
  <si>
    <t xml:space="preserve">C:\work\data\SLNET\SLNET_MATLABCentral\11027\whitepaper\models\lump_cantilever_body_spring.mdl</t>
  </si>
  <si>
    <t xml:space="preserve">C:\tmp\obfmodels\o5853.mdl</t>
  </si>
  <si>
    <t xml:space="preserve">Tue Apr 18 11:36:08 2006</t>
  </si>
  <si>
    <t xml:space="preserve">C:\work\data\SLNET\SLNET_MATLABCentral\11027\whitepaper\models\lump_cantilever_load.mdl</t>
  </si>
  <si>
    <t xml:space="preserve">C:\tmp\obfmodels\o5854.mdl</t>
  </si>
  <si>
    <t xml:space="preserve">Mon Apr 17 17:17:45 2006</t>
  </si>
  <si>
    <t xml:space="preserve">C:\work\data\SLNET\SLNET_MATLABCentral\11092\BG21\BeiV21_TBBS\Clutch_Lhomme.mdl</t>
  </si>
  <si>
    <t xml:space="preserve">C:\work\data\SLNET\SLNET_MATLABCentral\11092\BG21\BeiV21_TBBS\ElaWe_GM.mdl</t>
  </si>
  <si>
    <t xml:space="preserve">C:\work\data\SLNET\SLNET_MATLABCentral\11092\BG21\BeiV21_TBBS\ElaWe_GM_ZuReg.mdl</t>
  </si>
  <si>
    <t xml:space="preserve">C:\work\data\SLNET\SLNET_MATLABCentral\11092\BG21\BeiV21_TBBS\ElaWe_GM_ZuReg_ERW.mdl</t>
  </si>
  <si>
    <t xml:space="preserve">C:\work\data\SLNET\SLNET_MATLABCentral\11092\BG21\BeiV21_TBBS\Foerderband_KV_Element.mdl</t>
  </si>
  <si>
    <t xml:space="preserve">C:\work\data\SLNET\SLNET_MATLABCentral\11092\BG21\BeiV21_TBBS\Foerderband_KV_Element_ERW.mdl</t>
  </si>
  <si>
    <t xml:space="preserve">C:\work\data\SLNET\SLNET_MATLABCentral\11092\BG21\BeiV21_TBBS\Foerderband_Skalar.mdl</t>
  </si>
  <si>
    <t xml:space="preserve">C:\work\data\SLNET\SLNET_MATLABCentral\11092\BG21\BeiV21_TBBS\Foerderband_Vektoriell.mdl</t>
  </si>
  <si>
    <t xml:space="preserve">C:\work\data\SLNET\SLNET_MATLABCentral\11092\BG21\BeiV21_TBBS\GM_EE.mdl</t>
  </si>
  <si>
    <t xml:space="preserve">C:\work\data\SLNET\SLNET_MATLABCentral\11092\BG21\BeiV21_TBBS\Pendel_Borutzki.mdl</t>
  </si>
  <si>
    <t xml:space="preserve">C:\work\data\SLNET\SLNET_MATLABCentral\11092\BG21\BeiV21_TBBS\SpringCableCylinder.mdl</t>
  </si>
  <si>
    <t xml:space="preserve">C:\work\data\SLNET\SLNET_MATLABCentral\11092\BG21\BeiV21_TBBS\TractionDrive.mdl</t>
  </si>
  <si>
    <t xml:space="preserve">C:\work\data\SLNET\SLNET_MATLABCentral\11092\BG21\BeiV21_TBBS\TractionDrive1.mdl</t>
  </si>
  <si>
    <t xml:space="preserve">C:\work\data\SLNET\SLNET_MATLABCentral\11092\BG21\BeiV21_TBBS\TractionDrive_V2.mdl</t>
  </si>
  <si>
    <t xml:space="preserve">C:\work\data\SLNET\SLNET_MATLABCentral\11092\BG21\BeiV21_TBBS\TwoaxisGimbal.mdl</t>
  </si>
  <si>
    <t xml:space="preserve">C:\work\data\SLNET\SLNET_MATLABCentral\11092\BG21\BeiV21_TBBS\TwoaxisGimbal_Adapter.mdl</t>
  </si>
  <si>
    <t xml:space="preserve">C:\work\data\SLNET\SLNET_MATLABCentral\11092\BG21\BeiV21_TBBS\Circuits\BandStopFilter.mdl</t>
  </si>
  <si>
    <t xml:space="preserve">C:\work\data\SLNET\SLNET_MATLABCentral\11092\BG21\BeiV21_TBBS\Circuits\BoostConverter1_R.mdl</t>
  </si>
  <si>
    <t xml:space="preserve">C:\work\data\SLNET\SLNET_MATLABCentral\11092\BG21\BeiV21_TBBS\Circuits\BoostConverter2_RC.mdl</t>
  </si>
  <si>
    <t xml:space="preserve">C:\work\data\SLNET\SLNET_MATLABCentral\11092\BG21\BeiV21_TBBS\Circuits\BoostConverter4_RC.mdl</t>
  </si>
  <si>
    <t xml:space="preserve">C:\work\data\SLNET\SLNET_MATLABCentral\11092\BG21\BeiV21_TBBS\Circuits\BoostConverter5_mRC.mdl</t>
  </si>
  <si>
    <t xml:space="preserve">C:\work\data\SLNET\SLNET_MATLABCentral\11092\BG21\BeiV21_TBBS\Circuits\BoostConverter5a_mRC.mdl</t>
  </si>
  <si>
    <t xml:space="preserve">C:\work\data\SLNET\SLNET_MATLABCentral\11092\BG21\BeiV21_TBBS\Circuits\BoostConverter6_CasElCirSwi.mdl</t>
  </si>
  <si>
    <t xml:space="preserve">C:\work\data\SLNET\SLNET_MATLABCentral\11092\BG21\BeiV21_TBBS\Circuits\CascadedElectricalCircuit.mdl</t>
  </si>
  <si>
    <t xml:space="preserve">C:\work\data\SLNET\SLNET_MATLABCentral\11092\BG21\BeiV21_TBBS\Circuits\Chopper1_R.mdl</t>
  </si>
  <si>
    <t xml:space="preserve">C:\work\data\SLNET\SLNET_MATLABCentral\11092\BG21\BeiV21_TBBS\Circuits\Chopper2_RL.mdl</t>
  </si>
  <si>
    <t xml:space="preserve">C:\work\data\SLNET\SLNET_MATLABCentral\11092\BG21\BeiV21_TBBS\Circuits\Chopper3_RLC.mdl</t>
  </si>
  <si>
    <t xml:space="preserve">C:\work\data\SLNET\SLNET_MATLABCentral\11092\BG21\BeiV21_TBBS\Circuits\Chopper4_mRLC.mdl</t>
  </si>
  <si>
    <t xml:space="preserve">C:\work\data\SLNET\SLNET_MATLABCentral\11092\BG21\BeiV21_TBBS\Circuits\Chopper4a_mRLC.mdl</t>
  </si>
  <si>
    <t xml:space="preserve">C:\work\data\SLNET\SLNET_MATLABCentral\11092\BG21\BeiV21_TBBS\Circuits\ChuasCircuit.mdl</t>
  </si>
  <si>
    <t xml:space="preserve">C:\work\data\SLNET\SLNET_MATLABCentral\11092\BG21\BeiV21_TBBS\Circuits\ChuasCircuit_RNL.mdl</t>
  </si>
  <si>
    <t xml:space="preserve">C:\work\data\SLNET\SLNET_MATLABCentral\11092\BG21\BeiV21_TBBS\Circuits\Diode_L_2TF_RC.mdl</t>
  </si>
  <si>
    <t xml:space="preserve">C:\work\data\SLNET\SLNET_MATLABCentral\11092\BG21\BeiV21_TBBS\Circuits\Diode_R_TF_RC.mdl</t>
  </si>
  <si>
    <t xml:space="preserve">C:\work\data\SLNET\SLNET_MATLABCentral\11092\BG21\BeiV21_TBBS\El_Mot\ASMab_skalar.mdl</t>
  </si>
  <si>
    <t xml:space="preserve">C:\work\data\SLNET\SLNET_MATLABCentral\11092\BG21\BeiV21_TBBS\El_Mot\ASMab_vektoriell.mdl</t>
  </si>
  <si>
    <t xml:space="preserve">C:\work\data\SLNET\SLNET_MATLABCentral\11092\BG21\BeiV21_TBBS\El_Mot\ASMab_zkompakt.mdl</t>
  </si>
  <si>
    <t xml:space="preserve">C:\work\data\SLNET\SLNET_MATLABCentral\11092\BG21\BeiV21_TBBS\El_Mot\ASMdq_skalar.mdl</t>
  </si>
  <si>
    <t xml:space="preserve">C:\work\data\SLNET\SLNET_MATLABCentral\11092\BG21\BeiV21_TBBS\El_Mot\ASMdq_vektoriell.mdl</t>
  </si>
  <si>
    <t xml:space="preserve">C:\work\data\SLNET\SLNET_MATLABCentral\11092\BG21\BeiV21_TBBS\El_Mot\ASMdq_zkompakt.mdl</t>
  </si>
  <si>
    <t xml:space="preserve">C:\work\data\SLNET\SLNET_MATLABCentral\11092\BG21\BeiV21_TBBS\El_Mot\DASMdq_skalar.mdl</t>
  </si>
  <si>
    <t xml:space="preserve">C:\work\data\SLNET\SLNET_MATLABCentral\11092\BG21\BeiV21_TBBS\El_Mot\DASMdq_vektoriell.mdl</t>
  </si>
  <si>
    <t xml:space="preserve">C:\work\data\SLNET\SLNET_MATLABCentral\11092\BG21\BeiV21_TBBS\El_Mot\DASMdq_zkompakt.mdl</t>
  </si>
  <si>
    <t xml:space="preserve">C:\work\data\SLNET\SLNET_MATLABCentral\11092\BG21\BeiV21_TBBS\El_Mot\SMdq1_skalar.mdl</t>
  </si>
  <si>
    <t xml:space="preserve">C:\work\data\SLNET\SLNET_MATLABCentral\11092\BG21\BeiV21_TBBS\El_Mot\SMdq1_vektoriell.mdl</t>
  </si>
  <si>
    <t xml:space="preserve">C:\work\data\SLNET\SLNET_MATLABCentral\11092\BG21\BeiV21_TBBS\El_Mot\SMdq2_skalar.mdl</t>
  </si>
  <si>
    <t xml:space="preserve">C:\work\data\SLNET\SLNET_MATLABCentral\11092\BG21\BeiV21_TBBS\El_Mot\SMdq2_vektoriell.mdl</t>
  </si>
  <si>
    <t xml:space="preserve">C:\work\data\SLNET\SLNET_MATLABCentral\11092\BG21\BeiV21_TBBS\El_Mot\ClaParTra\ASMab_skalar_CT.mdl</t>
  </si>
  <si>
    <t xml:space="preserve">C:\work\data\SLNET\SLNET_MATLABCentral\11092\BG21\BeiV21_TBBS\El_Mot\ClaParTra\ASMab_skalar_CT2.mdl</t>
  </si>
  <si>
    <t xml:space="preserve">C:\work\data\SLNET\SLNET_MATLABCentral\11092\BG21\BeiV21_TBBS\El_Mot\ClaParTra\ASMab_vektoriell_CT.mdl</t>
  </si>
  <si>
    <t xml:space="preserve">C:\work\data\SLNET\SLNET_MATLABCentral\11092\BG21\BeiV21_TBBS\El_Mot\ClaParTra\ASMab_vektoriell_CT2.mdl</t>
  </si>
  <si>
    <t xml:space="preserve">C:\work\data\SLNET\SLNET_MATLABCentral\11092\BG21\BeiV21_TBBS\El_Mot\ClaParTra\ASMdq_skalar_PT.mdl</t>
  </si>
  <si>
    <t xml:space="preserve">C:\work\data\SLNET\SLNET_MATLABCentral\11092\BG21\BeiV21_TBBS\El_Mot\ClaParTra\ASMdq_skalar_PT2.mdl</t>
  </si>
  <si>
    <t xml:space="preserve">C:\work\data\SLNET\SLNET_MATLABCentral\11092\BG21\BeiV21_TBBS\El_Mot\ClaParTra\ASMdq_vektoriell_PT.mdl</t>
  </si>
  <si>
    <t xml:space="preserve">C:\work\data\SLNET\SLNET_MATLABCentral\11092\BG21\BeiV21_TBBS\El_Mot\ClaParTra\ASMdq_vektoriell_PT2.mdl</t>
  </si>
  <si>
    <t xml:space="preserve">C:\work\data\SLNET\SLNET_MATLABCentral\11092\BG21\BeiV21_TBBS\El_Mot\ClaParTra\DASMdq_skalar_PT.mdl</t>
  </si>
  <si>
    <t xml:space="preserve">C:\work\data\SLNET\SLNET_MATLABCentral\11092\BG21\BeiV21_TBBS\El_Mot\ClaParTra\DASMdq_skalar_PT2.mdl</t>
  </si>
  <si>
    <t xml:space="preserve">C:\work\data\SLNET\SLNET_MATLABCentral\11092\BG21\BeiV21_TBBS\El_Mot\ClaParTra\DASMdq_vektoriell_PT.mdl</t>
  </si>
  <si>
    <t xml:space="preserve">C:\work\data\SLNET\SLNET_MATLABCentral\11092\BG21\BeiV21_TBBS\El_Mot\ClaParTra\DASMdq_vektoriell_PT2.mdl</t>
  </si>
  <si>
    <t xml:space="preserve">C:\work\data\SLNET\SLNET_MATLABCentral\11092\BG21\BeiV21_TBBS\El_Mot\ClaParTra\SMdq1_skalar_PT.mdl</t>
  </si>
  <si>
    <t xml:space="preserve">C:\work\data\SLNET\SLNET_MATLABCentral\11092\BG21\BeiV21_TBBS\El_Mot\ClaParTra\SMdq1_skalar_PT2.mdl</t>
  </si>
  <si>
    <t xml:space="preserve">C:\work\data\SLNET\SLNET_MATLABCentral\11092\BG21\BeiV21_TBBS\El_Mot\ClaParTra\SMdq1_vektoriell_PT.mdl</t>
  </si>
  <si>
    <t xml:space="preserve">C:\work\data\SLNET\SLNET_MATLABCentral\11092\BG21\BeiV21_TBBS\El_Mot\ClaParTra\SMdq1_vektoriell_PT2.mdl</t>
  </si>
  <si>
    <t xml:space="preserve">C:\work\data\SLNET\SLNET_MATLABCentral\11092\BG21\BeiV21_TBBS\El_Mot\ClaParTra\SMdq2_skalar_6MiV.mdl</t>
  </si>
  <si>
    <t xml:space="preserve">C:\work\data\SLNET\SLNET_MATLABCentral\11092\BG21\BeiV21_TBBS\Scherf\DoppelPendel_S38.mdl</t>
  </si>
  <si>
    <t xml:space="preserve">C:\work\data\SLNET\SLNET_MATLABCentral\11092\BG21\BeiV21_TBBS\Scherf\DoppelPendel_skalar_S38.mdl</t>
  </si>
  <si>
    <t xml:space="preserve">C:\work\data\SLNET\SLNET_MATLABCentral\11092\BG21\BeiV21_TBBS\Scherf\DrehstromgeneratorAuto_S62.mdl</t>
  </si>
  <si>
    <t xml:space="preserve">C:\work\data\SLNET\SLNET_MATLABCentral\11092\BG21\BeiV21_TBBS\Scherf\Fallversuch_S36.mdl</t>
  </si>
  <si>
    <t xml:space="preserve">C:\work\data\SLNET\SLNET_MATLABCentral\11092\BG21\BeiV21_TBBS\Scherf\Fallversuch_S36_ERW.mdl</t>
  </si>
  <si>
    <t xml:space="preserve">C:\work\data\SLNET\SLNET_MATLABCentral\11092\BG21\BeiV21_TBBS\Scherf\HebenLast_S64.mdl</t>
  </si>
  <si>
    <t xml:space="preserve">C:\work\data\SLNET\SLNET_MATLABCentral\11092\BG21\BeiV21_TBBS\Scherf\Hebenlast_S64_ERW.mdl</t>
  </si>
  <si>
    <t xml:space="preserve">C:\work\data\SLNET\SLNET_MATLABCentral\11092\BG21\BeiV21_TBBS\Scherf\Hubmagnet_S63.mdl</t>
  </si>
  <si>
    <t xml:space="preserve">C:\work\data\SLNET\SLNET_MATLABCentral\11092\BG21\BeiV21_TBBS\Scherf\Hubmagnet_S63_ERW.mdl</t>
  </si>
  <si>
    <t xml:space="preserve">C:\work\data\SLNET\SLNET_MATLABCentral\11092\BG21\BeiV21_TBBS\Scherf\Hubmagnet_S63_Messung.mdl</t>
  </si>
  <si>
    <t xml:space="preserve">C:\work\data\SLNET\SLNET_MATLABCentral\11092\BG21\BeiV21_TBBS\Scherf\Schlingerdaempfung_S44.mdl</t>
  </si>
  <si>
    <t xml:space="preserve">C:\work\data\SLNET\SLNET_MATLABCentral\11092\BG21\BeiV21_TBBS\Scherf\StickSlipEffekt_S32.mdl</t>
  </si>
  <si>
    <t xml:space="preserve">C:\work\data\SLNET\SLNET_MATLABCentral\11092\BG21\BeiV21_TBBS\Scherf\Stickslipeffekt_S32_ERW.mdl</t>
  </si>
  <si>
    <t xml:space="preserve">C:\work\data\SLNET\SLNET_MATLABCentral\11092\BG21\BeiV21_TBBS\Scherf\Tilger_S37.mdl</t>
  </si>
  <si>
    <t xml:space="preserve">C:\work\data\SLNET\SLNET_MATLABCentral\11092\BG21\BeiV21_TBBS\Scherf\Tilger_S37_ERW.mdl</t>
  </si>
  <si>
    <t xml:space="preserve">C:\work\data\SLNET\SLNET_MATLABCentral\11092\BG21\BeiV21_TBBS\Scherf\WegloseWaage_S65.mdl</t>
  </si>
  <si>
    <t xml:space="preserve">C:\work\data\SLNET\SLNET_MATLABCentral\11092\BG21\BeiV21_TBBS\Scherf\WegloseWaage_S65_ERW.mdl</t>
  </si>
  <si>
    <t xml:space="preserve">C:\work\data\SLNET\SLNET_MATLABCentral\11092\BG21\BeiV21_TBBS\Scherf\WegloseWaage_S65_ERW2.mdl</t>
  </si>
  <si>
    <t xml:space="preserve">C:\work\data\SLNET\SLNET_MATLABCentral\11092\BG21\BibV21\BG_V20.mdl</t>
  </si>
  <si>
    <t xml:space="preserve">C:\work\data\SLNET\SLNET_MATLABCentral\11092\BG21\BibV21\BG_V20_TS.mdl</t>
  </si>
  <si>
    <t xml:space="preserve">C:\tmp\obfmodels\o5937.mdl</t>
  </si>
  <si>
    <t xml:space="preserve">Wed May 09 11:08:14 2007</t>
  </si>
  <si>
    <t xml:space="preserve">C:\work\data\SLNET\SLNET_MATLABCentral\11199\suspension with gravity(chen,yi)\Quater_passive.mdl</t>
  </si>
  <si>
    <t xml:space="preserve">C:\tmp\obfmodels\o5938.mdl</t>
  </si>
  <si>
    <t xml:space="preserve">Fri May 26 00:20:23 2006</t>
  </si>
  <si>
    <t xml:space="preserve">C:\work\data\SLNET\SLNET_MATLABCentral\11199\suspension with gravity(chen,yi)\full_passive_1.mdl</t>
  </si>
  <si>
    <t xml:space="preserve">C:\tmp\obfmodels\o5939.mdl</t>
  </si>
  <si>
    <t xml:space="preserve">Fri Jul 18 13:22:55 2003</t>
  </si>
  <si>
    <t xml:space="preserve">C:\work\data\SLNET\SLNET_MATLABCentral\11199\suspension with gravity(chen,yi)\full_passive_2.mdl</t>
  </si>
  <si>
    <t xml:space="preserve">C:\tmp\obfmodels\o5940.mdl</t>
  </si>
  <si>
    <t xml:space="preserve">Thu Jul 17 20:31:33 2003</t>
  </si>
  <si>
    <t xml:space="preserve">C:\work\data\SLNET\SLNET_MATLABCentral\11199\suspension with gravity(chen,yi)\half_passive.mdl</t>
  </si>
  <si>
    <t xml:space="preserve">C:\tmp\obfmodels\o5941.mdl</t>
  </si>
  <si>
    <t xml:space="preserve">Thu Jul 17 14:33:50 2003</t>
  </si>
  <si>
    <t xml:space="preserve">C:\work\data\SLNET\SLNET_MATLABCentral\11199\suspension with gravity(chen,yi)\sininput.mdl</t>
  </si>
  <si>
    <t xml:space="preserve">C:\tmp\obfmodels\o5942.mdl</t>
  </si>
  <si>
    <t xml:space="preserve">Wed Jul 16 18:24:16 2003</t>
  </si>
  <si>
    <t xml:space="preserve">C:\work\data\SLNET\SLNET_MATLABCentral\11199\suspension with gravity(chen,yi)\whitenoiseinput.mdl</t>
  </si>
  <si>
    <t xml:space="preserve">C:\tmp\obfmodels\o5943.mdl</t>
  </si>
  <si>
    <t xml:space="preserve">Thu Jul 17 14:36:31 2003</t>
  </si>
  <si>
    <t xml:space="preserve">C:\work\data\SLNET\SLNET_MATLABCentral\11359\SoftTDMv1.5\SoftTDMv1.5\Ejemplos\MODELO_CEPT1_STM1.mdl</t>
  </si>
  <si>
    <t xml:space="preserve">C:\tmp\obfmodels\o5944.mdl</t>
  </si>
  <si>
    <t xml:space="preserve">Sun Jul 13 16:14:05 2008</t>
  </si>
  <si>
    <t xml:space="preserve">C:\work\data\SLNET\SLNET_MATLABCentral\11359\SoftTDMv1.5\SoftTDMv1.5\Ejemplos\MODELO_CEPT1_STM1_2Ruta.mdl</t>
  </si>
  <si>
    <t xml:space="preserve">C:\tmp\obfmodels\o5945.mdl</t>
  </si>
  <si>
    <t xml:space="preserve">Thu Jul 10 10:51:56 2008</t>
  </si>
  <si>
    <t xml:space="preserve">C:\work\data\SLNET\SLNET_MATLABCentral\11359\SoftTDMv1.5\SoftTDMv1.5\Ejemplos\MODELO_DS1_STM1.mdl</t>
  </si>
  <si>
    <t xml:space="preserve">C:\tmp\obfmodels\o5946.mdl</t>
  </si>
  <si>
    <t xml:space="preserve">Sun Jul 13 17:47:26 2008</t>
  </si>
  <si>
    <t xml:space="preserve">C:\work\data\SLNET\SLNET_MATLABCentral\11359\SoftTDMv1.5\SoftTDMv1.5\Ejemplos\MODELO_DS2_STM1.mdl</t>
  </si>
  <si>
    <t xml:space="preserve">C:\tmp\obfmodels\o5947.mdl</t>
  </si>
  <si>
    <t xml:space="preserve">Wed Jul 09 21:26:35 2008</t>
  </si>
  <si>
    <t xml:space="preserve">C:\work\data\SLNET\SLNET_MATLABCentral\11359\SoftTDMv1.5\SoftTDMv1.5\Ejemplos\MODELO_DS2_STM1_2Ruta.mdl</t>
  </si>
  <si>
    <t xml:space="preserve">C:\tmp\obfmodels\o5948.mdl</t>
  </si>
  <si>
    <t xml:space="preserve">Wed Jul 09 20:59:56 2008</t>
  </si>
  <si>
    <t xml:space="preserve">C:\work\data\SLNET\SLNET_MATLABCentral\11359\SoftTDMv1.5\SoftTDMv1.5\Ejemplos\MODELO_DS2_STS3.mdl</t>
  </si>
  <si>
    <t xml:space="preserve">C:\tmp\obfmodels\o5949.mdl</t>
  </si>
  <si>
    <t xml:space="preserve">Wed Jul 09 16:19:33 2008</t>
  </si>
  <si>
    <t xml:space="preserve">C:\work\data\SLNET\SLNET_MATLABCentral\11359\SoftTDMv1.5\SoftTDMv1.5\Ejemplos\MODELO_DS3_STM1.mdl</t>
  </si>
  <si>
    <t xml:space="preserve">C:\tmp\obfmodels\o5950.mdl</t>
  </si>
  <si>
    <t xml:space="preserve">Wed Jul 09 20:21:23 2008</t>
  </si>
  <si>
    <t xml:space="preserve">C:\work\data\SLNET\SLNET_MATLABCentral\11359\SoftTDMv1.5\SoftTDMv1.5\Ejemplos\MODELO_DS3_STM1_2Ruta.mdl</t>
  </si>
  <si>
    <t xml:space="preserve">C:\tmp\obfmodels\o5951.mdl</t>
  </si>
  <si>
    <t xml:space="preserve">Wed Jul 09 17:14:42 2008</t>
  </si>
  <si>
    <t xml:space="preserve">C:\work\data\SLNET\SLNET_MATLABCentral\11359\SoftTDMv1.5\SoftTDMv1.5\Ejemplos\MODELO_G1.mdl</t>
  </si>
  <si>
    <t xml:space="preserve">C:\tmp\obfmodels\o5952.mdl</t>
  </si>
  <si>
    <t xml:space="preserve">Mon Jul 14 13:20:10 2008</t>
  </si>
  <si>
    <t xml:space="preserve">C:\work\data\SLNET\SLNET_MATLABCentral\11359\SoftTDMv1.5\SoftTDMv1.5\Ejemplos\MODELO_Presentacion.mdl</t>
  </si>
  <si>
    <t xml:space="preserve">C:\tmp\obfmodels\o5953.mdl</t>
  </si>
  <si>
    <t xml:space="preserve">Fri Jul 02 14:51:08 2004</t>
  </si>
  <si>
    <t xml:space="preserve">C:\work\data\SLNET\SLNET_MATLABCentral\11359\SoftTDMv1.5\SoftTDMv1.5\Ejemplos\MODELO_RDI_L.mdl</t>
  </si>
  <si>
    <t xml:space="preserve">C:\tmp\obfmodels\o5954.mdl</t>
  </si>
  <si>
    <t xml:space="preserve">Wed Jul 09 16:29:50 2008</t>
  </si>
  <si>
    <t xml:space="preserve">C:\work\data\SLNET\SLNET_MATLABCentral\11359\SoftTDMv1.5\SoftTDMv1.5\Ejemplos\MODELO_STM16.mdl</t>
  </si>
  <si>
    <t xml:space="preserve">C:\tmp\obfmodels\o5955.mdl</t>
  </si>
  <si>
    <t xml:space="preserve">Mon Jul 14 12:29:45 2008</t>
  </si>
  <si>
    <t xml:space="preserve">C:\work\data\SLNET\SLNET_MATLABCentral\11359\SoftTDMv1.5\SoftTDMv1.5\Ejemplos\MODELO_STM4.mdl</t>
  </si>
  <si>
    <t xml:space="preserve">C:\tmp\obfmodels\o5956.mdl</t>
  </si>
  <si>
    <t xml:space="preserve">Mon Jul 14 12:48:16 2008</t>
  </si>
  <si>
    <t xml:space="preserve">C:\work\data\SLNET\SLNET_MATLABCentral\11359\SoftTDMv1.5\SoftTDMv1.5\Ejemplos\MODELO_STS12.mdl</t>
  </si>
  <si>
    <t xml:space="preserve">C:\tmp\obfmodels\o5957.mdl</t>
  </si>
  <si>
    <t xml:space="preserve">Wed Jul 09 15:41:37 2008</t>
  </si>
  <si>
    <t xml:space="preserve">C:\work\data\SLNET\SLNET_MATLABCentral\11359\SoftTDMv1.5\SoftTDMv1.5\Ejemplos\MODELO_STS12_ADD_DROP.mdl</t>
  </si>
  <si>
    <t xml:space="preserve">C:\tmp\obfmodels\o5958.mdl</t>
  </si>
  <si>
    <t xml:space="preserve">Wed Jul 09 16:15:35 2008</t>
  </si>
  <si>
    <t xml:space="preserve">C:\work\data\SLNET\SLNET_MATLABCentral\11359\SoftTDMv1.5\SoftTDMv1.5\Ejemplos\MODELO_STS3.mdl</t>
  </si>
  <si>
    <t xml:space="preserve">C:\tmp\obfmodels\o5959.mdl</t>
  </si>
  <si>
    <t xml:space="preserve">Wed Jul 09 15:38:20 2008</t>
  </si>
  <si>
    <t xml:space="preserve">C:\work\data\SLNET\SLNET_MATLABCentral\11359\SoftTDMv1.5\SoftTDMv1.5\Ejemplos\MODELO_STS3_ADD_DROP.mdl</t>
  </si>
  <si>
    <t xml:space="preserve">C:\tmp\obfmodels\o5960.mdl</t>
  </si>
  <si>
    <t xml:space="preserve">Wed Jul 09 16:06:18 2008</t>
  </si>
  <si>
    <t xml:space="preserve">C:\work\data\SLNET\SLNET_MATLABCentral\11359\SoftTDMv1.5\SoftTDMv1.5\Ejemplos\MODELO_STS48.mdl</t>
  </si>
  <si>
    <t xml:space="preserve">C:\tmp\obfmodels\o5961.mdl</t>
  </si>
  <si>
    <t xml:space="preserve">Wed Jul 09 15:42:58 2008</t>
  </si>
  <si>
    <t xml:space="preserve">C:\work\data\SLNET\SLNET_MATLABCentral\11359\SoftTDMv1.5\SoftTDMv1.5\Programa\LIBRERIAS\SoftTDMLib_Compacta.mdl</t>
  </si>
  <si>
    <t xml:space="preserve">C:\tmp\obfmodels\o5962.mdl</t>
  </si>
  <si>
    <t xml:space="preserve">Mon Jul 14 16:43:26 2008</t>
  </si>
  <si>
    <t xml:space="preserve">C:\work\data\SLNET\SLNET_MATLABCentral\1138\AllSimuwave\SimuWave\Shells.mdl</t>
  </si>
  <si>
    <t xml:space="preserve">C:\tmp\obfmodels\o5963.mdl</t>
  </si>
  <si>
    <t xml:space="preserve">Mon Mar 31 04:21:20 2025</t>
  </si>
  <si>
    <t xml:space="preserve">C:\work\data\SLNET\SLNET_MATLABCentral\1138\AllSimuwave\SimuWave\Simuwave.mdl</t>
  </si>
  <si>
    <t xml:space="preserve">C:\tmp\obfmodels\o5964.mdl</t>
  </si>
  <si>
    <t xml:space="preserve">Mon Mar 31 04:21:22 2025</t>
  </si>
  <si>
    <t xml:space="preserve">C:\work\data\SLNET\SLNET_MATLABCentral\1138\AllSimuwave\SimuWave\Examples\Algorithme_a_trous.mdl</t>
  </si>
  <si>
    <t xml:space="preserve">C:\tmp\obfmodels\o5965.mdl</t>
  </si>
  <si>
    <t xml:space="preserve">Mon Mar 31 04:21:46 2025</t>
  </si>
  <si>
    <t xml:space="preserve">C:\work\data\SLNET\SLNET_MATLABCentral\1138\AllSimuwave\SimuWave\Examples\Denoising_in_basis.mdl</t>
  </si>
  <si>
    <t xml:space="preserve">C:\tmp\obfmodels\o5966.mdl</t>
  </si>
  <si>
    <t xml:space="preserve">Mon Mar 31 04:21:50 2025</t>
  </si>
  <si>
    <t xml:space="preserve">C:\work\data\SLNET\SLNET_MATLABCentral\1138\AllSimuwave\SimuWave\Examples\Perfect_Reconstruction.mdl</t>
  </si>
  <si>
    <t xml:space="preserve">C:\tmp\obfmodels\o5967.mdl</t>
  </si>
  <si>
    <t xml:space="preserve">Mon Mar 31 04:21:54 2025</t>
  </si>
  <si>
    <t xml:space="preserve">C:\work\data\SLNET\SLNET_MATLABCentral\1138\AllSimuwave\SimuWave\Examples\Shift_Invariant_Denoising.mdl</t>
  </si>
  <si>
    <t xml:space="preserve">C:\tmp\obfmodels\o5968.mdl</t>
  </si>
  <si>
    <t xml:space="preserve">Mon Mar 31 04:21:58 2025</t>
  </si>
  <si>
    <t xml:space="preserve">C:\work\data\SLNET\SLNET_MATLABCentral\11587\DC_Motor_Model.mdl</t>
  </si>
  <si>
    <t xml:space="preserve">C:\tmp\obfmodels\o5969.mdl</t>
  </si>
  <si>
    <t xml:space="preserve">Thu Jul 06 23:15:33 2006</t>
  </si>
  <si>
    <t xml:space="preserve">C:\work\data\SLNET\SLNET_MATLABCentral\11680\SimulinkExecutionControl.mdl</t>
  </si>
  <si>
    <t xml:space="preserve">C:\tmp\obfmodels\o5970.mdl</t>
  </si>
  <si>
    <t xml:space="preserve">Tue Jul 18 12:57:12 2006</t>
  </si>
  <si>
    <t xml:space="preserve">C:\work\data\SLNET\SLNET_MATLABCentral\11706\CAP.mdl</t>
  </si>
  <si>
    <t xml:space="preserve">C:\tmp\obfmodels\o5971.mdl</t>
  </si>
  <si>
    <t xml:space="preserve">Thu Jul 06 17:08:10 2006</t>
  </si>
  <si>
    <t xml:space="preserve">C:\work\data\SLNET\SLNET_MATLABCentral\11760\Patterns\ChangeDetection\change_detection.mdl</t>
  </si>
  <si>
    <t xml:space="preserve">C:\tmp\obfmodels\o5972.mdl</t>
  </si>
  <si>
    <t xml:space="preserve">Wed Jul 19 16:12:57 2006</t>
  </si>
  <si>
    <t xml:space="preserve">C:\work\data\SLNET\SLNET_MATLABCentral\11760\Patterns\FaultDetection\AircraftElevator\mode_logic.mdl</t>
  </si>
  <si>
    <t xml:space="preserve">C:\tmp\obfmodels\o5973.mdl</t>
  </si>
  <si>
    <t xml:space="preserve">Wed Feb 23 15:57:46 2005</t>
  </si>
  <si>
    <t xml:space="preserve">C:\work\data\SLNET\SLNET_MATLABCentral\11760\Patterns\FaultDetection\AircraftElevator\red_elev_control.mdl</t>
  </si>
  <si>
    <t xml:space="preserve">C:\tmp\obfmodels\o5974.mdl</t>
  </si>
  <si>
    <t xml:space="preserve">Thu Jul 20 07:12:25 2006</t>
  </si>
  <si>
    <t xml:space="preserve">C:\work\data\SLNET\SLNET_MATLABCentral\11760\Patterns\FaultDetection\AircraftElevator\screen_library.mdl</t>
  </si>
  <si>
    <t xml:space="preserve">C:\tmp\obfmodels\o5975.mdl</t>
  </si>
  <si>
    <t xml:space="preserve">Mon Oct 25 11:00:41 2004</t>
  </si>
  <si>
    <t xml:space="preserve">C:\work\data\SLNET\SLNET_MATLABCentral\11760\Patterns\FaultDetection\RobotArm\robot_arm.mdl</t>
  </si>
  <si>
    <t xml:space="preserve">C:\tmp\obfmodels\o5976.mdl</t>
  </si>
  <si>
    <t xml:space="preserve">Tue Jul 18 09:51:24 2006</t>
  </si>
  <si>
    <t xml:space="preserve">C:\work\data\SLNET\SLNET_MATLABCentral\11760\Patterns\TestVectors\test_vectors.mdl</t>
  </si>
  <si>
    <t xml:space="preserve">C:\tmp\obfmodels\o5977.mdl</t>
  </si>
  <si>
    <t xml:space="preserve">Fri Jul 21 09:57:31 2006</t>
  </si>
  <si>
    <t xml:space="preserve">C:\work\data\SLNET\SLNET_MATLABCentral\11829\dc_motor\dc_motor_lib.mdl</t>
  </si>
  <si>
    <t xml:space="preserve">C:\tmp\obfmodels\o5978.mdl</t>
  </si>
  <si>
    <t xml:space="preserve">Mon Aug 21 20:22:04 2006</t>
  </si>
  <si>
    <t xml:space="preserve">C:\work\data\SLNET\SLNET_MATLABCentral\11829\dc_motor\sample_load.mdl</t>
  </si>
  <si>
    <t xml:space="preserve">C:\tmp\obfmodels\o5979.mdl</t>
  </si>
  <si>
    <t xml:space="preserve">Mon Aug 14 12:45:44 2006</t>
  </si>
  <si>
    <t xml:space="preserve">C:\work\data\SLNET\SLNET_MATLABCentral\11829\dc_motor\sample_physmod_load.mdl</t>
  </si>
  <si>
    <t xml:space="preserve">C:\tmp\obfmodels\o5980.mdl</t>
  </si>
  <si>
    <t xml:space="preserve">Sun Jul 30 20:56:38 2006</t>
  </si>
  <si>
    <t xml:space="preserve">C:\work\data\SLNET\SLNET_MATLABCentral\1207\demos\nlksf.mdl</t>
  </si>
  <si>
    <t xml:space="preserve">C:\tmp\obfmodels\o5981.mdl</t>
  </si>
  <si>
    <t xml:space="preserve">Fri Dec 28 08:02:26 2001</t>
  </si>
  <si>
    <t xml:space="preserve">C:\work\data\SLNET\SLNET_MATLABCentral\1207\demos\oploop.mdl</t>
  </si>
  <si>
    <t xml:space="preserve">C:\tmp\obfmodels\o5982.mdl</t>
  </si>
  <si>
    <t xml:space="preserve">Thu Dec 27 15:14:58 2001</t>
  </si>
  <si>
    <t xml:space="preserve">C:\work\data\SLNET\SLNET_MATLABCentral\1207\demos\xtrlmod.mdl</t>
  </si>
  <si>
    <t xml:space="preserve">C:\tmp\obfmodels\o5983.mdl</t>
  </si>
  <si>
    <t xml:space="preserve">Thu Dec 27 08:28:30 2001</t>
  </si>
  <si>
    <t xml:space="preserve">C:\work\data\SLNET\SLNET_MATLABCentral\12731\exprofile_example.mdl</t>
  </si>
  <si>
    <t xml:space="preserve">C:\tmp\obfmodels\o5984.mdl</t>
  </si>
  <si>
    <t xml:space="preserve">Fri Oct 20 18:52:33 2006</t>
  </si>
  <si>
    <t xml:space="preserve">C:\work\data\SLNET\SLNET_MATLABCentral\12731\exprofile_example_lib.mdl</t>
  </si>
  <si>
    <t xml:space="preserve">C:\tmp\obfmodels\o5985.mdl</t>
  </si>
  <si>
    <t xml:space="preserve">Fri Oct 20 18:52:52 2006</t>
  </si>
  <si>
    <t xml:space="preserve">C:\work\data\SLNET\SLNET_MATLABCentral\12808\dsp_r11_replacements.mdl</t>
  </si>
  <si>
    <t xml:space="preserve">C:\tmp\obfmodels\o5986.mdl</t>
  </si>
  <si>
    <t xml:space="preserve">Wed Jul 12 15:58:08 2006</t>
  </si>
  <si>
    <t xml:space="preserve">C:\work\data\SLNET\SLNET_MATLABCentral\12837\wishbone_demo\DoubleWishbone.mdl</t>
  </si>
  <si>
    <t xml:space="preserve">C:\tmp\obfmodels\o5987.mdl</t>
  </si>
  <si>
    <t xml:space="preserve">Tue Oct 31 08:57:52 2006</t>
  </si>
  <si>
    <t xml:space="preserve">C:\work\data\SLNET\SLNET_MATLABCentral\12837\wishbone_demo\DoubleWishboneVR.mdl</t>
  </si>
  <si>
    <t xml:space="preserve">C:\tmp\obfmodels\o5988.mdl</t>
  </si>
  <si>
    <t xml:space="preserve">Thu Oct 26 11:00:28 2006</t>
  </si>
  <si>
    <t xml:space="preserve">C:\work\data\SLNET\SLNET_MATLABCentral\12884\sldemo_absbrake_digest.mdl</t>
  </si>
  <si>
    <t xml:space="preserve">C:\tmp\obfmodels\o5989.mdl</t>
  </si>
  <si>
    <t xml:space="preserve">Mon Apr 03 15:17:59 2006</t>
  </si>
  <si>
    <t xml:space="preserve">C:\work\data\SLNET\SLNET_MATLABCentral\12884\sldemo_absbrake_digest0.mdl</t>
  </si>
  <si>
    <t xml:space="preserve">C:\tmp\obfmodels\o5990.mdl</t>
  </si>
  <si>
    <t xml:space="preserve">Fri Jun 23 16:42:14 2006</t>
  </si>
  <si>
    <t xml:space="preserve">C:\work\data\SLNET\SLNET_MATLABCentral\12884\sldemo_absbrake_digest1.mdl</t>
  </si>
  <si>
    <t xml:space="preserve">C:\tmp\obfmodels\o5991.mdl</t>
  </si>
  <si>
    <t xml:space="preserve">Mon Apr 03 15:18:16 2006</t>
  </si>
  <si>
    <t xml:space="preserve">C:\work\data\SLNET\SLNET_MATLABCentral\12884\sldemo_absbrake_digest2.mdl</t>
  </si>
  <si>
    <t xml:space="preserve">C:\tmp\obfmodels\o5992.mdl</t>
  </si>
  <si>
    <t xml:space="preserve">Mon Apr 03 15:34:32 2006</t>
  </si>
  <si>
    <t xml:space="preserve">C:\work\data\SLNET\SLNET_MATLABCentral\12884\sldemo_absbrake_digest3.mdl</t>
  </si>
  <si>
    <t xml:space="preserve">C:\tmp\obfmodels\o5993.mdl</t>
  </si>
  <si>
    <t xml:space="preserve">Mon Apr 03 17:36:58 2006</t>
  </si>
  <si>
    <t xml:space="preserve">C:\work\data\SLNET\SLNET_MATLABCentral\12884\sldemo_absbrake_digest4.mdl</t>
  </si>
  <si>
    <t xml:space="preserve">C:\tmp\obfmodels\o5994.mdl</t>
  </si>
  <si>
    <t xml:space="preserve">Mon Apr 10 08:46:46 2006</t>
  </si>
  <si>
    <t xml:space="preserve">C:\work\data\SLNET\SLNET_MATLABCentral\12884\sldemo_absbrake_digest4p1.mdl</t>
  </si>
  <si>
    <t xml:space="preserve">C:\tmp\obfmodels\o5995.mdl</t>
  </si>
  <si>
    <t xml:space="preserve">Mon Apr 10 09:31:38 2006</t>
  </si>
  <si>
    <t xml:space="preserve">C:\work\data\SLNET\SLNET_MATLABCentral\12884\sldemo_absbrake_digest4p2.mdl</t>
  </si>
  <si>
    <t xml:space="preserve">C:\tmp\obfmodels\o5996.mdl</t>
  </si>
  <si>
    <t xml:space="preserve">Fri Apr 14 09:31:33 2006</t>
  </si>
  <si>
    <t xml:space="preserve">C:\work\data\SLNET\SLNET_MATLABCentral\12884\sldemo_absbrake_digest5.mdl</t>
  </si>
  <si>
    <t xml:space="preserve">C:\tmp\obfmodels\o5997.mdl</t>
  </si>
  <si>
    <t xml:space="preserve">Thu Aug 03 15:53:05 2006</t>
  </si>
  <si>
    <t xml:space="preserve">C:\work\data\SLNET\SLNET_MATLABCentral\12884\sldemo_absbrake_digest6.mdl</t>
  </si>
  <si>
    <t xml:space="preserve">C:\tmp\obfmodels\o5998.mdl</t>
  </si>
  <si>
    <t xml:space="preserve">Thu Aug 03 15:53:56 2006</t>
  </si>
  <si>
    <t xml:space="preserve">C:\work\data\SLNET\SLNET_MATLABCentral\12884\sldemo_absbrake_digest7.mdl</t>
  </si>
  <si>
    <t xml:space="preserve">C:\tmp\obfmodels\o5999.mdl</t>
  </si>
  <si>
    <t xml:space="preserve">Fri Apr 14 12:14:03 2006</t>
  </si>
  <si>
    <t xml:space="preserve">C:\work\data\SLNET\SLNET_MATLABCentral\12884\sldemo_wheelspeed_absbrake_digest.mdl</t>
  </si>
  <si>
    <t xml:space="preserve">C:\tmp\obfmodels\o6000.mdl</t>
  </si>
  <si>
    <t xml:space="preserve">Mon Apr 03 11:09:57 2006</t>
  </si>
  <si>
    <t xml:space="preserve">C:\work\data\SLNET\SLNET_MATLABCentral\12989\variableResolution.mdl</t>
  </si>
  <si>
    <t xml:space="preserve">C:\tmp\obfmodels\o6001.mdl</t>
  </si>
  <si>
    <t xml:space="preserve">Sun Feb 15 09:05:15 2009</t>
  </si>
  <si>
    <t xml:space="preserve">C:\work\data\SLNET\SLNET_MATLABCentral\13305\string_stateflow_eml.mdl</t>
  </si>
  <si>
    <t xml:space="preserve">C:\tmp\obfmodels\o6002.mdl</t>
  </si>
  <si>
    <t xml:space="preserve">Thu Dec 07 17:31:53 2006</t>
  </si>
  <si>
    <t xml:space="preserve">C:\work\data\SLNET\SLNET_MATLABCentral\13332\DifferentialDriveVehicleRobotDemo.mdl</t>
  </si>
  <si>
    <t xml:space="preserve">C:\tmp\obfmodels\o6003.mdl</t>
  </si>
  <si>
    <t xml:space="preserve">Thu Jan 06 22:56:46 2005</t>
  </si>
  <si>
    <t xml:space="preserve">C:\work\data\SLNET\SLNET_MATLABCentral\13332\diffgp.mdl</t>
  </si>
  <si>
    <t xml:space="preserve">C:\tmp\obfmodels\o6004.mdl</t>
  </si>
  <si>
    <t xml:space="preserve">Thu Jan 06 22:46:28 2005</t>
  </si>
  <si>
    <t xml:space="preserve">C:\work\data\SLNET\SLNET_MATLABCentral\13438\filetest.mdl</t>
  </si>
  <si>
    <t xml:space="preserve">C:\tmp\obfmodels\o6005.mdl</t>
  </si>
  <si>
    <t xml:space="preserve">Mon Dec 18 10:38:41 2006</t>
  </si>
  <si>
    <t xml:space="preserve">C:\work\data\SLNET\SLNET_MATLABCentral\13528\hdlcordic_eml.mdl</t>
  </si>
  <si>
    <t xml:space="preserve">C:\tmp\obfmodels\o6006.mdl</t>
  </si>
  <si>
    <t xml:space="preserve">Sun Dec 31 15:11:48 2006</t>
  </si>
  <si>
    <t xml:space="preserve">C:\work\data\SLNET\SLNET_MATLABCentral\13547\Simulink_serial_example.mdl</t>
  </si>
  <si>
    <t xml:space="preserve">C:\tmp\obfmodels\o6007.mdl</t>
  </si>
  <si>
    <t xml:space="preserve">Wed Jan 03 13:45:33 2007</t>
  </si>
  <si>
    <t xml:space="preserve">C:\work\data\SLNET\SLNET_MATLABCentral\13667\skyhogg3dof.mdl</t>
  </si>
  <si>
    <t xml:space="preserve">C:\tmp\obfmodels\o6008.mdl</t>
  </si>
  <si>
    <t xml:space="preserve">Wed Jan 10 15:46:31 2007</t>
  </si>
  <si>
    <t xml:space="preserve">C:\work\data\SLNET\SLNET_MATLABCentral\1371\pipelines.mdl</t>
  </si>
  <si>
    <t xml:space="preserve">C:\tmp\obfmodels\o6009.mdl</t>
  </si>
  <si>
    <t xml:space="preserve">Tue Dec 07 10:01:53 2004</t>
  </si>
  <si>
    <t xml:space="preserve">C:\work\data\SLNET\SLNET_MATLABCentral\13721\simServer_free_1p0\simServer_simulink_lib\simserver.mdl</t>
  </si>
  <si>
    <t xml:space="preserve">C:\tmp\obfmodels\o6010.mdl</t>
  </si>
  <si>
    <t xml:space="preserve">Sat Jan 13 18:52:34 2007</t>
  </si>
  <si>
    <t xml:space="preserve">C:\work\data\SLNET\SLNET_MATLABCentral\13721\simServer_free_1p0\simulink_demo\map_plot3d.mdl</t>
  </si>
  <si>
    <t xml:space="preserve">C:\tmp\obfmodels\o6011.mdl</t>
  </si>
  <si>
    <t xml:space="preserve">Sun Jan 14 20:38:39 2007</t>
  </si>
  <si>
    <t xml:space="preserve">C:\work\data\SLNET\SLNET_MATLABCentral\13721\simServer_free_1p0\simulink_demo\missile.mdl</t>
  </si>
  <si>
    <t xml:space="preserve">C:\tmp\obfmodels\o6012.mdl</t>
  </si>
  <si>
    <t xml:space="preserve">Thu Jan 11 20:31:02 2007</t>
  </si>
  <si>
    <t xml:space="preserve">C:\work\data\SLNET\SLNET_MATLABCentral\13721\simServer_free_1p0\simulink_demo\missile_sim_dist.mdl</t>
  </si>
  <si>
    <t xml:space="preserve">C:\tmp\obfmodels\o6013.mdl</t>
  </si>
  <si>
    <t xml:space="preserve">Thu Jan 11 23:14:01 2007</t>
  </si>
  <si>
    <t xml:space="preserve">C:\work\data\SLNET\SLNET_MATLABCentral\13721\simServer_free_1p0\simulink_demo\system_dist.mdl</t>
  </si>
  <si>
    <t xml:space="preserve">C:\tmp\obfmodels\o6014.mdl</t>
  </si>
  <si>
    <t xml:space="preserve">Thu Jan 11 23:13:52 2007</t>
  </si>
  <si>
    <t xml:space="preserve">C:\work\data\SLNET\SLNET_MATLABCentral\13721\simServer_free_1p0\simulink_demo\system_ref.mdl</t>
  </si>
  <si>
    <t xml:space="preserve">C:\tmp\obfmodels\o6015.mdl</t>
  </si>
  <si>
    <t xml:space="preserve">Sun Jan 14 20:45:27 2007</t>
  </si>
  <si>
    <t xml:space="preserve">C:\work\data\SLNET\SLNET_MATLABCentral\13721\simServer_free_1p0\simulink_demo\system_sim.mdl</t>
  </si>
  <si>
    <t xml:space="preserve">C:\tmp\obfmodels\o6016.mdl</t>
  </si>
  <si>
    <t xml:space="preserve">Sun Jan 14 20:45:38 2007</t>
  </si>
  <si>
    <t xml:space="preserve">C:\work\data\SLNET\SLNET_MATLABCentral\13721\simServer_free_1p0\simulink_demo\simulink_missile_lib\missilelib.mdl</t>
  </si>
  <si>
    <t xml:space="preserve">C:\tmp\obfmodels\o6017.mdl</t>
  </si>
  <si>
    <t xml:space="preserve">Sun Jan 14 00:01:59 2007</t>
  </si>
  <si>
    <t xml:space="preserve">C:\work\data\SLNET\SLNET_MATLABCentral\13860\Simpro v1.0.2\level\model\1in_model_fl.mdl</t>
  </si>
  <si>
    <t xml:space="preserve">C:\work\data\SLNET\SLNET_MATLABCentral\13860\Simpro v1.0.2\level\model\in_model_fl.mdl</t>
  </si>
  <si>
    <t xml:space="preserve">C:\tmp\obfmodels\o6019.mdl</t>
  </si>
  <si>
    <t xml:space="preserve">Thu May 25 17:39:52 2006</t>
  </si>
  <si>
    <t xml:space="preserve">C:\work\data\SLNET\SLNET_MATLABCentral\13860\Simpro v1.0.2\level\model\non_model_fl.mdl</t>
  </si>
  <si>
    <t xml:space="preserve">C:\tmp\obfmodels\o6020.mdl</t>
  </si>
  <si>
    <t xml:space="preserve">Sun Apr 16 22:09:52 2006</t>
  </si>
  <si>
    <t xml:space="preserve">C:\work\data\SLNET\SLNET_MATLABCentral\13860\Simpro v1.0.2\level\model\single_model_fl.mdl</t>
  </si>
  <si>
    <t xml:space="preserve">C:\tmp\obfmodels\o6021.mdl</t>
  </si>
  <si>
    <t xml:space="preserve">Wed May 24 20:45:00 2006</t>
  </si>
  <si>
    <t xml:space="preserve">C:\work\data\SLNET\SLNET_MATLABCentral\13860\Simpro v1.0.2\level\model\single_model_fl1.mdl</t>
  </si>
  <si>
    <t xml:space="preserve">C:\tmp\obfmodels\o6022.mdl</t>
  </si>
  <si>
    <t xml:space="preserve">Sun Apr 16 22:07:09 2006</t>
  </si>
  <si>
    <t xml:space="preserve">C:\work\data\SLNET\SLNET_MATLABCentral\13860\Simpro v1.0.2\pre\model\nonsingle_tank.mdl</t>
  </si>
  <si>
    <t xml:space="preserve">C:\tmp\obfmodels\o6023.mdl</t>
  </si>
  <si>
    <t xml:space="preserve">Sat May 27 18:07:45 2006</t>
  </si>
  <si>
    <t xml:space="preserve">C:\work\data\SLNET\SLNET_MATLABCentral\13860\Simpro v1.0.2\pre\model\single_tank.mdl</t>
  </si>
  <si>
    <t xml:space="preserve">C:\tmp\obfmodels\o6024.mdl</t>
  </si>
  <si>
    <t xml:space="preserve">Fri Apr 14 15:59:15 2006</t>
  </si>
  <si>
    <t xml:space="preserve">C:\work\data\SLNET\SLNET_MATLABCentral\13860\Simpro v1.0.2\temp\model\single_model_trc.mdl</t>
  </si>
  <si>
    <t xml:space="preserve">C:\tmp\obfmodels\o6025.mdl</t>
  </si>
  <si>
    <t xml:space="preserve">Fri May 26 16:40:26 2006</t>
  </si>
  <si>
    <t xml:space="preserve">C:\work\data\SLNET\SLNET_MATLABCentral\13860\Simpro v1.0.2\temp\model\tank2_model_trc.mdl</t>
  </si>
  <si>
    <t xml:space="preserve">C:\tmp\obfmodels\o6026.mdl</t>
  </si>
  <si>
    <t xml:space="preserve">Mon May 29 19:40:59 2006</t>
  </si>
  <si>
    <t xml:space="preserve">C:\work\data\SLNET\SLNET_MATLABCentral\13978\RollingMill.mdl</t>
  </si>
  <si>
    <t xml:space="preserve">C:\tmp\obfmodels\o6027.mdl</t>
  </si>
  <si>
    <t xml:space="preserve">Thu Feb 15 08:38:27 2007</t>
  </si>
  <si>
    <t xml:space="preserve">C:\work\data\SLNET\SLNET_MATLABCentral\14492\eml_hdl_design_patterns_7a_v1p1.mdl</t>
  </si>
  <si>
    <t xml:space="preserve">C:\tmp\obfmodels\o6028.mdl</t>
  </si>
  <si>
    <t xml:space="preserve">Sat Mar 31 15:53:38 2007</t>
  </si>
  <si>
    <t xml:space="preserve">C:\work\data\SLNET\SLNET_MATLABCentral\14590\resistivity.mdl</t>
  </si>
  <si>
    <t xml:space="preserve">C:\tmp\obfmodels\o6029.mdl</t>
  </si>
  <si>
    <t xml:space="preserve">Mon Apr 09 09:36:30 2007</t>
  </si>
  <si>
    <t xml:space="preserve">C:\work\data\SLNET\SLNET_MATLABCentral\14611\analyzer.mdl</t>
  </si>
  <si>
    <t xml:space="preserve">C:\tmp\obfmodels\o6030.mdl</t>
  </si>
  <si>
    <t xml:space="preserve">Thu Jun 12 16:42:50 2003</t>
  </si>
  <si>
    <t xml:space="preserve">C:\work\data\SLNET\SLNET_MATLABCentral\14650\7. XILINX\ASK.mdl</t>
  </si>
  <si>
    <t xml:space="preserve">C:\tmp\obfmodels\o6031.mdl</t>
  </si>
  <si>
    <t xml:space="preserve">Wed Jun 18 14:47:01 2008</t>
  </si>
  <si>
    <t xml:space="preserve">C:\work\data\SLNET\SLNET_MATLABCentral\14650\7. XILINX\BPSK_b.mdl</t>
  </si>
  <si>
    <t xml:space="preserve">C:\tmp\obfmodels\o6032.mdl</t>
  </si>
  <si>
    <t xml:space="preserve">Wed Jun 18 14:46:54 2008</t>
  </si>
  <si>
    <t xml:space="preserve">C:\work\data\SLNET\SLNET_MATLABCentral\14650\7. XILINX\FSK.mdl</t>
  </si>
  <si>
    <t xml:space="preserve">C:\tmp\obfmodels\o6033.mdl</t>
  </si>
  <si>
    <t xml:space="preserve">Wed Jun 18 14:46:45 2008</t>
  </si>
  <si>
    <t xml:space="preserve">C:\work\data\SLNET\SLNET_MATLABCentral\14650\7. XILINX\OOK.mdl</t>
  </si>
  <si>
    <t xml:space="preserve">C:\tmp\obfmodels\o6034.mdl</t>
  </si>
  <si>
    <t xml:space="preserve">Wed Jun 18 14:46:36 2008</t>
  </si>
  <si>
    <t xml:space="preserve">C:\work\data\SLNET\SLNET_MATLABCentral\14650\7. XILINX\QPSK.mdl</t>
  </si>
  <si>
    <t xml:space="preserve">C:\tmp\obfmodels\o6035.mdl</t>
  </si>
  <si>
    <t xml:space="preserve">Wed Jun 18 14:46:19 2008</t>
  </si>
  <si>
    <t xml:space="preserve">C:\work\data\SLNET\SLNET_MATLABCentral\14868\cppll.mdl</t>
  </si>
  <si>
    <t xml:space="preserve">C:\tmp\obfmodels\o6036.mdl</t>
  </si>
  <si>
    <t xml:space="preserve">Thu Apr 19 12:30:55 2007</t>
  </si>
  <si>
    <t xml:space="preserve">C:\work\data\SLNET\SLNET_MATLABCentral\14868\dpll.mdl</t>
  </si>
  <si>
    <t xml:space="preserve">C:\tmp\obfmodels\o6037.mdl</t>
  </si>
  <si>
    <t xml:space="preserve">Fri May 04 09:44:45 2007</t>
  </si>
  <si>
    <t xml:space="preserve">C:\work\data\SLNET\SLNET_MATLABCentral\14868\dpll_fixpt.mdl</t>
  </si>
  <si>
    <t xml:space="preserve">C:\tmp\obfmodels\o6038.mdl</t>
  </si>
  <si>
    <t xml:space="preserve">Thu Apr 19 17:03:59 2007</t>
  </si>
  <si>
    <t xml:space="preserve">C:\work\data\SLNET\SLNET_MATLABCentral\14868\linearpll.mdl</t>
  </si>
  <si>
    <t xml:space="preserve">C:\tmp\obfmodels\o6039.mdl</t>
  </si>
  <si>
    <t xml:space="preserve">Fri May 04 09:41:12 2007</t>
  </si>
  <si>
    <t xml:space="preserve">C:\work\data\SLNET\SLNET_MATLABCentral\14868\powerpll.mdl</t>
  </si>
  <si>
    <t xml:space="preserve">C:\tmp\obfmodels\o6040.mdl</t>
  </si>
  <si>
    <t xml:space="preserve">Thu Apr 26 13:08:07 2007</t>
  </si>
  <si>
    <t xml:space="preserve">C:\work\data\SLNET\SLNET_MATLABCentral\14901\diagnosticsMuxAsBusCreator.mdl</t>
  </si>
  <si>
    <t xml:space="preserve">C:\tmp\obfmodels\o6041.mdl</t>
  </si>
  <si>
    <t xml:space="preserve">Mon May 07 17:08:30 2007</t>
  </si>
  <si>
    <t xml:space="preserve">C:\work\data\SLNET\SLNET_MATLABCentral\14901\diagnosticsSolverSettings.mdl</t>
  </si>
  <si>
    <t xml:space="preserve">C:\tmp\obfmodels\o6042.mdl</t>
  </si>
  <si>
    <t xml:space="preserve">Mon May 07 15:28:50 2007</t>
  </si>
  <si>
    <t xml:space="preserve">C:\work\data\SLNET\SLNET_MATLABCentral\15268\viterbi_eml.mdl</t>
  </si>
  <si>
    <t xml:space="preserve">C:\tmp\obfmodels\o6043.mdl</t>
  </si>
  <si>
    <t xml:space="preserve">Mon Jun 11 22:45:39 2007</t>
  </si>
  <si>
    <t xml:space="preserve">C:\work\data\SLNET\SLNET_MATLABCentral\15309\PSK8_LinkBudgetModel.mdl</t>
  </si>
  <si>
    <t xml:space="preserve">C:\tmp\obfmodels\o6044.mdl</t>
  </si>
  <si>
    <t xml:space="preserve">Thu Jun 14 12:01:45 2007</t>
  </si>
  <si>
    <t xml:space="preserve">C:\work\data\SLNET\SLNET_MATLABCentral\15367\Templates\MultiRateFCB.mdl</t>
  </si>
  <si>
    <t xml:space="preserve">C:\tmp\obfmodels\o6045.mdl</t>
  </si>
  <si>
    <t xml:space="preserve">Wed Jun 20 11:12:55 2007</t>
  </si>
  <si>
    <t xml:space="preserve">C:\work\data\SLNET\SLNET_MATLABCentral\15367\Templates\modalStateChart.mdl</t>
  </si>
  <si>
    <t xml:space="preserve">C:\tmp\obfmodels\o6046.mdl</t>
  </si>
  <si>
    <t xml:space="preserve">Wed Jun 20 09:48:37 2007</t>
  </si>
  <si>
    <t xml:space="preserve">C:\work\data\SLNET\SLNET_MATLABCentral\15367\Templates\stateChartSchedwithOffset.mdl</t>
  </si>
  <si>
    <t xml:space="preserve">C:\tmp\obfmodels\o6047.mdl</t>
  </si>
  <si>
    <t xml:space="preserve">Wed Jun 13 15:11:43 2007</t>
  </si>
  <si>
    <t xml:space="preserve">C:\work\data\SLNET\SLNET_MATLABCentral\15368\Loops\Control_Exe_Base.mdl</t>
  </si>
  <si>
    <t xml:space="preserve">C:\tmp\obfmodels\o6048.mdl</t>
  </si>
  <si>
    <t xml:space="preserve">Wed Mar 14 13:26:43 2007</t>
  </si>
  <si>
    <t xml:space="preserve">C:\work\data\SLNET\SLNET_MATLABCentral\15368\Loops\Loop_E1.mdl</t>
  </si>
  <si>
    <t xml:space="preserve">C:\tmp\obfmodels\o6049.mdl</t>
  </si>
  <si>
    <t xml:space="preserve">Thu Mar 15 12:00:10 2007</t>
  </si>
  <si>
    <t xml:space="preserve">C:\work\data\SLNET\SLNET_MATLABCentral\15368\Loops\Loop_E1_after.mdl</t>
  </si>
  <si>
    <t xml:space="preserve">C:\tmp\obfmodels\o6050.mdl</t>
  </si>
  <si>
    <t xml:space="preserve">Thu Mar 15 12:00:01 2007</t>
  </si>
  <si>
    <t xml:space="preserve">C:\work\data\SLNET\SLNET_MATLABCentral\15368\Loops\Loop_E2.mdl</t>
  </si>
  <si>
    <t xml:space="preserve">C:\tmp\obfmodels\o6051.mdl</t>
  </si>
  <si>
    <t xml:space="preserve">Thu Mar 15 12:08:39 2007</t>
  </si>
  <si>
    <t xml:space="preserve">C:\work\data\SLNET\SLNET_MATLABCentral\15368\Loops\Loop_E2_after.mdl</t>
  </si>
  <si>
    <t xml:space="preserve">C:\tmp\obfmodels\o6052_obf.mdl</t>
  </si>
  <si>
    <t xml:space="preserve">Thu Mar 15 12:07:54 2007</t>
  </si>
  <si>
    <t xml:space="preserve">C:\work\data\SLNET\SLNET_MATLABCentral\15368\Loops\Loop_E3.mdl</t>
  </si>
  <si>
    <t xml:space="preserve">C:\tmp\obfmodels\o6053.mdl</t>
  </si>
  <si>
    <t xml:space="preserve">Thu Mar 15 12:09:56 2007</t>
  </si>
  <si>
    <t xml:space="preserve">C:\work\data\SLNET\SLNET_MATLABCentral\15368\Loops\Loop_E3_After.mdl</t>
  </si>
  <si>
    <t xml:space="preserve">C:\tmp\obfmodels\o6054_obf.mdl</t>
  </si>
  <si>
    <t xml:space="preserve">Thu Mar 15 12:09:28 2007</t>
  </si>
  <si>
    <t xml:space="preserve">C:\work\data\SLNET\SLNET_MATLABCentral\15368\Loops\Loop_E4.mdl</t>
  </si>
  <si>
    <t xml:space="preserve">C:\tmp\obfmodels\o6055.mdl</t>
  </si>
  <si>
    <t xml:space="preserve">Thu Mar 15 12:29:08 2007</t>
  </si>
  <si>
    <t xml:space="preserve">C:\work\data\SLNET\SLNET_MATLABCentral\15368\Loops\Loop_E4_after.mdl</t>
  </si>
  <si>
    <t xml:space="preserve">C:\tmp\obfmodels\o6056_obf.mdl</t>
  </si>
  <si>
    <t xml:space="preserve">Fri Mar 16 08:53:43 2007</t>
  </si>
  <si>
    <t xml:space="preserve">C:\work\data\SLNET\SLNET_MATLABCentral\15477\etherealSource2.mdl</t>
  </si>
  <si>
    <t xml:space="preserve">C:\tmp\obfmodels\o6057.mdl</t>
  </si>
  <si>
    <t xml:space="preserve">Tue Jul 03 09:08:00 2007</t>
  </si>
  <si>
    <t xml:space="preserve">C:\work\data\SLNET\SLNET_MATLABCentral\1550\packet_switch.mdl</t>
  </si>
  <si>
    <t xml:space="preserve">C:\tmp\obfmodels\o6058.mdl</t>
  </si>
  <si>
    <t xml:space="preserve">Tue Mar 26 11:48:02 2002</t>
  </si>
  <si>
    <t xml:space="preserve">C:\work\data\SLNET\SLNET_MATLABCentral\1550\switch_lib.mdl</t>
  </si>
  <si>
    <t xml:space="preserve">C:\tmp\obfmodels\o6059.mdl</t>
  </si>
  <si>
    <t xml:space="preserve">Tue Mar 26 11:44:29 2002</t>
  </si>
  <si>
    <t xml:space="preserve">C:\work\data\SLNET\SLNET_MATLABCentral\15656\Forced_Pendulum.mdl</t>
  </si>
  <si>
    <t xml:space="preserve">C:\tmp\obfmodels\o6060.mdl</t>
  </si>
  <si>
    <t xml:space="preserve">Sun Jul 22 20:56:44 2007</t>
  </si>
  <si>
    <t xml:space="preserve">C:\work\data\SLNET\SLNET_MATLABCentral\15715\xpc_file_scope_example.mdl</t>
  </si>
  <si>
    <t xml:space="preserve">C:\tmp\obfmodels\o6061.mdl</t>
  </si>
  <si>
    <t xml:space="preserve">Thu Jul 26 15:52:18 2007</t>
  </si>
  <si>
    <t xml:space="preserve">C:\work\data\SLNET\SLNET_MATLABCentral\15724\power_project.mdl</t>
  </si>
  <si>
    <t xml:space="preserve">C:\tmp\obfmodels\o6062.mdl</t>
  </si>
  <si>
    <t xml:space="preserve">Sat Jul 14 10:04:31 2007</t>
  </si>
  <si>
    <t xml:space="preserve">C:\work\data\SLNET\SLNET_MATLABCentral\15726\robot_test.mdl</t>
  </si>
  <si>
    <t xml:space="preserve">C:\tmp\obfmodels\o6063.mdl</t>
  </si>
  <si>
    <t xml:space="preserve">Sat Jul 14 10:59:10 2007</t>
  </si>
  <si>
    <t xml:space="preserve">C:\work\data\SLNET\SLNET_MATLABCentral\15762\udplib.mdl</t>
  </si>
  <si>
    <t xml:space="preserve">C:\tmp\obfmodels\o6064.mdl</t>
  </si>
  <si>
    <t xml:space="preserve">Tue Jul 31 23:35:13 2007</t>
  </si>
  <si>
    <t xml:space="preserve">C:\work\data\SLNET\SLNET_MATLABCentral\15781\SignalBuildCodeGenBlck.mdl</t>
  </si>
  <si>
    <t xml:space="preserve">C:\work\data\SLNET\SLNET_MATLABCentral\15792\ComediToolbox-1.0\comedi_lib.mdl</t>
  </si>
  <si>
    <t xml:space="preserve">C:\tmp\obfmodels\o6066.mdl</t>
  </si>
  <si>
    <t xml:space="preserve">Thu Aug 02 11:04:33 2007</t>
  </si>
  <si>
    <t xml:space="preserve">C:\work\data\SLNET\SLNET_MATLABCentral\15972\fsm_eml_7a.mdl</t>
  </si>
  <si>
    <t xml:space="preserve">C:\tmp\obfmodels\o6067.mdl</t>
  </si>
  <si>
    <t xml:space="preserve">Fri Aug 17 15:51:56 2007</t>
  </si>
  <si>
    <t xml:space="preserve">C:\work\data\SLNET\SLNET_MATLABCentral\16067\Client_Server_DS.mdl</t>
  </si>
  <si>
    <t xml:space="preserve">C:\tmp\obfmodels\o6068.mdl</t>
  </si>
  <si>
    <t xml:space="preserve">Wed Nov 28 09:02:27 2007</t>
  </si>
  <si>
    <t xml:space="preserve">C:\work\data\SLNET\SLNET_MATLABCentral\16067\Client_Server_bus.mdl</t>
  </si>
  <si>
    <t xml:space="preserve">C:\tmp\obfmodels\o6069.mdl</t>
  </si>
  <si>
    <t xml:space="preserve">Mon Dec 03 05:33:37 2007</t>
  </si>
  <si>
    <t xml:space="preserve">C:\work\data\SLNET\SLNET_MATLABCentral\16100\eml_delays_7a.mdl</t>
  </si>
  <si>
    <t xml:space="preserve">C:\tmp\obfmodels\o6070.mdl</t>
  </si>
  <si>
    <t xml:space="preserve">Sun Aug 26 14:09:54 2007</t>
  </si>
  <si>
    <t xml:space="preserve">C:\work\data\SLNET\SLNET_MATLABCentral\16210\byte2tuple.mdl</t>
  </si>
  <si>
    <t xml:space="preserve">C:\tmp\obfmodels\o6071.mdl</t>
  </si>
  <si>
    <t xml:space="preserve">Sun Sep 02 10:34:36 2007</t>
  </si>
  <si>
    <t xml:space="preserve">C:\work\data\SLNET\SLNET_MATLABCentral\16278\lms_eml\eml_vectorized_lms_7b.mdl</t>
  </si>
  <si>
    <t xml:space="preserve">C:\tmp\obfmodels\o6072.mdl</t>
  </si>
  <si>
    <t xml:space="preserve">Fri Sep 07 11:42:33 2007</t>
  </si>
  <si>
    <t xml:space="preserve">C:\work\data\SLNET\SLNET_MATLABCentral\16302\eml_counters_7b.mdl</t>
  </si>
  <si>
    <t xml:space="preserve">C:\tmp\obfmodels\o6073.mdl</t>
  </si>
  <si>
    <t xml:space="preserve">Sun Sep 09 21:55:31 2007</t>
  </si>
  <si>
    <t xml:space="preserve">C:\work\data\SLNET\SLNET_MATLABCentral\16317\bf_bioc_new.mdl</t>
  </si>
  <si>
    <t xml:space="preserve">C:\tmp\obfmodels\o6074.mdl</t>
  </si>
  <si>
    <t xml:space="preserve">Mon Sep 10 13:28:28 2007</t>
  </si>
  <si>
    <t xml:space="preserve">C:\work\data\SLNET\SLNET_MATLABCentral\16317\bf_bioc_new_reg.mdl</t>
  </si>
  <si>
    <t xml:space="preserve">C:\tmp\obfmodels\o6075.mdl</t>
  </si>
  <si>
    <t xml:space="preserve">Sat Sep 01 01:21:11 2007</t>
  </si>
  <si>
    <t xml:space="preserve">C:\work\data\SLNET\SLNET_MATLABCentral\16317\bfgraf.mdl</t>
  </si>
  <si>
    <t xml:space="preserve">C:\tmp\obfmodels\o6076.mdl</t>
  </si>
  <si>
    <t xml:space="preserve">Sat Sep 01 00:47:10 2007</t>
  </si>
  <si>
    <t xml:space="preserve">C:\work\data\SLNET\SLNET_MATLABCentral\1632\templibrary.mdl</t>
  </si>
  <si>
    <t xml:space="preserve">C:\tmp\obfmodels\o6077.mdl</t>
  </si>
  <si>
    <t xml:space="preserve">Thu Apr 25 16:25:47 2002</t>
  </si>
  <si>
    <t xml:space="preserve">C:\work\data\SLNET\SLNET_MATLABCentral\16352\bad_idea.mdl</t>
  </si>
  <si>
    <t xml:space="preserve">C:\tmp\obfmodels\o6078.mdl</t>
  </si>
  <si>
    <t xml:space="preserve">Mon Feb 02 14:31:21 2004</t>
  </si>
  <si>
    <t xml:space="preserve">C:\work\data\SLNET\SLNET_MATLABCentral\16352\motion.mdl</t>
  </si>
  <si>
    <t xml:space="preserve">C:\tmp\obfmodels\o6079.mdl</t>
  </si>
  <si>
    <t xml:space="preserve">Mon Feb 02 16:25:13 2004</t>
  </si>
  <si>
    <t xml:space="preserve">C:\work\data\SLNET\SLNET_MATLABCentral\16352\motion_example1.mdl</t>
  </si>
  <si>
    <t xml:space="preserve">C:\tmp\obfmodels\o6080.mdl</t>
  </si>
  <si>
    <t xml:space="preserve">Wed Oct 01 16:25:17 2003</t>
  </si>
  <si>
    <t xml:space="preserve">C:\work\data\SLNET\SLNET_MATLABCentral\16352\motion_example2.mdl</t>
  </si>
  <si>
    <t xml:space="preserve">C:\tmp\obfmodels\o6081.mdl</t>
  </si>
  <si>
    <t xml:space="preserve">Mon Oct 06 11:20:12 2003</t>
  </si>
  <si>
    <t xml:space="preserve">C:\work\data\SLNET\SLNET_MATLABCentral\16352\motion_example3.mdl</t>
  </si>
  <si>
    <t xml:space="preserve">C:\tmp\obfmodels\o6082.mdl</t>
  </si>
  <si>
    <t xml:space="preserve">Mon Oct 06 12:14:36 2003</t>
  </si>
  <si>
    <t xml:space="preserve">C:\work\data\SLNET\SLNET_MATLABCentral\16352\ref4_rt.mdl</t>
  </si>
  <si>
    <t xml:space="preserve">C:\tmp\obfmodels\o6083.mdl</t>
  </si>
  <si>
    <t xml:space="preserve">Thu Nov 13 14:04:50 2003</t>
  </si>
  <si>
    <t xml:space="preserve">C:\work\data\SLNET\SLNET_MATLABCentral\16352\ref4_xy.mdl</t>
  </si>
  <si>
    <t xml:space="preserve">C:\tmp\obfmodels\o6084.mdl</t>
  </si>
  <si>
    <t xml:space="preserve">Mon Feb 02 11:57:04 2004</t>
  </si>
  <si>
    <t xml:space="preserve">C:\work\data\SLNET\SLNET_MATLABCentral\16363\dti_eml_7a.mdl</t>
  </si>
  <si>
    <t xml:space="preserve">C:\tmp\obfmodels\o6085.mdl</t>
  </si>
  <si>
    <t xml:space="preserve">Thu Sep 13 19:58:31 2007</t>
  </si>
  <si>
    <t xml:space="preserve">C:\work\data\SLNET\SLNET_MATLABCentral\16642\OFDM_4QAM.mdl</t>
  </si>
  <si>
    <t xml:space="preserve">C:\tmp\obfmodels\o6086.mdl</t>
  </si>
  <si>
    <t xml:space="preserve">Sat Sep 29 11:53:23 2007</t>
  </si>
  <si>
    <t xml:space="preserve">C:\work\data\SLNET\SLNET_MATLABCentral\16855\sobel_eml_serial_7b.mdl</t>
  </si>
  <si>
    <t xml:space="preserve">C:\tmp\obfmodels\o6087.mdl</t>
  </si>
  <si>
    <t xml:space="preserve">Fri Oct 12 23:27:41 2007</t>
  </si>
  <si>
    <t xml:space="preserve">C:\work\data\SLNET\SLNET_MATLABCentral\17233\Model\DMC_lib.mdl</t>
  </si>
  <si>
    <t xml:space="preserve">C:\tmp\obfmodels\o6088.mdl</t>
  </si>
  <si>
    <t xml:space="preserve">Fri Oct 26 11:22:33 2007</t>
  </si>
  <si>
    <t xml:space="preserve">C:\work\data\SLNET\SLNET_MATLABCentral\17233\Model\DMC_system_demo.mdl</t>
  </si>
  <si>
    <t xml:space="preserve">C:\tmp\obfmodels\o6089.mdl</t>
  </si>
  <si>
    <t xml:space="preserve">Thu Oct 11 10:48:44 2007</t>
  </si>
  <si>
    <t xml:space="preserve">C:\work\data\SLNET\SLNET_MATLABCentral\17233\Test_hardware\DMC_system_test_enc.mdl</t>
  </si>
  <si>
    <t xml:space="preserve">C:\tmp\obfmodels\o6090.mdl</t>
  </si>
  <si>
    <t xml:space="preserve">Thu Oct 04 11:48:38 2007</t>
  </si>
  <si>
    <t xml:space="preserve">C:\work\data\SLNET\SLNET_MATLABCentral\17233\Test_hardware\DMC_system_test_motor.mdl</t>
  </si>
  <si>
    <t xml:space="preserve">C:\tmp\obfmodels\o6091.mdl</t>
  </si>
  <si>
    <t xml:space="preserve">Thu Oct 04 11:51:45 2007</t>
  </si>
  <si>
    <t xml:space="preserve">C:\work\data\SLNET\SLNET_MATLABCentral\17287\index_example.mdl</t>
  </si>
  <si>
    <t xml:space="preserve">C:\tmp\obfmodels\o6092.mdl</t>
  </si>
  <si>
    <t xml:space="preserve">Thu Nov 01 17:14:01 2007</t>
  </si>
  <si>
    <t xml:space="preserve">C:\work\data\SLNET\SLNET_MATLABCentral\17287\indexlib.mdl</t>
  </si>
  <si>
    <t xml:space="preserve">C:\tmp\obfmodels\o6093.mdl</t>
  </si>
  <si>
    <t xml:space="preserve">Thu Nov 01 17:11:09 2007</t>
  </si>
  <si>
    <t xml:space="preserve">C:\work\data\SLNET\SLNET_MATLABCentral\17395\cycloconverter.mdl</t>
  </si>
  <si>
    <t xml:space="preserve">C:\tmp\obfmodels\o6094.mdl</t>
  </si>
  <si>
    <t xml:space="preserve">Mon Nov 05 13:39:27 2007</t>
  </si>
  <si>
    <t xml:space="preserve">C:\work\data\SLNET\SLNET_MATLABCentral\17429\ContinuousModeling_sf_only_pattern.mdl</t>
  </si>
  <si>
    <t xml:space="preserve">C:\tmp\obfmodels\o6095.mdl</t>
  </si>
  <si>
    <t xml:space="preserve">Fri Oct 19 14:38:15 2007</t>
  </si>
  <si>
    <t xml:space="preserve">C:\work\data\SLNET\SLNET_MATLABCentral\17429\ContinuousModeling_sl_sf_pattern.mdl</t>
  </si>
  <si>
    <t xml:space="preserve">C:\tmp\obfmodels\o6096.mdl</t>
  </si>
  <si>
    <t xml:space="preserve">Mon Nov 05 20:46:45 2007</t>
  </si>
  <si>
    <t xml:space="preserve">C:\work\data\SLNET\SLNET_MATLABCentral\17429\LadderBasedControllerScheduling.mdl</t>
  </si>
  <si>
    <t xml:space="preserve">C:\tmp\obfmodels\o6097.mdl</t>
  </si>
  <si>
    <t xml:space="preserve">Sun Sep 09 08:25:35 2007</t>
  </si>
  <si>
    <t xml:space="preserve">C:\work\data\SLNET\SLNET_MATLABCentral\17429\sldemo_clutch2.mdl</t>
  </si>
  <si>
    <t xml:space="preserve">C:\tmp\obfmodels\o6098.mdl</t>
  </si>
  <si>
    <t xml:space="preserve">Mon Nov 05 20:48:28 2007</t>
  </si>
  <si>
    <t xml:space="preserve">C:\work\data\SLNET\SLNET_MATLABCentral\17556\eml_nco_7b.mdl</t>
  </si>
  <si>
    <t xml:space="preserve">C:\tmp\obfmodels\o6099.mdl</t>
  </si>
  <si>
    <t xml:space="preserve">Thu Nov 15 20:00:37 2007</t>
  </si>
  <si>
    <t xml:space="preserve">C:\work\data\SLNET\SLNET_MATLABCentral\1762\singlepulsegen.mdl</t>
  </si>
  <si>
    <t xml:space="preserve">C:\tmp\obfmodels\o6100.mdl</t>
  </si>
  <si>
    <t xml:space="preserve">Tue Jul 09 19:00:06 2002</t>
  </si>
  <si>
    <t xml:space="preserve">C:\work\data\SLNET\SLNET_MATLABCentral\17912\exp_diode_lib.mdl</t>
  </si>
  <si>
    <t xml:space="preserve">C:\tmp\obfmodels\o6101.mdl</t>
  </si>
  <si>
    <t xml:space="preserve">Mon Nov 26 15:13:58 2007</t>
  </si>
  <si>
    <t xml:space="preserve">C:\work\data\SLNET\SLNET_MATLABCentral\17912\pll.mdl</t>
  </si>
  <si>
    <t xml:space="preserve">C:\tmp\obfmodels\o6102.mdl</t>
  </si>
  <si>
    <t xml:space="preserve">Tue Jun 14 12:12:06 2005</t>
  </si>
  <si>
    <t xml:space="preserve">C:\work\data\SLNET\SLNET_MATLABCentral\17912\pll_lib.mdl</t>
  </si>
  <si>
    <t xml:space="preserve">C:\tmp\obfmodels\o6103.mdl</t>
  </si>
  <si>
    <t xml:space="preserve">Tue Nov 13 15:46:40 2007</t>
  </si>
  <si>
    <t xml:space="preserve">C:\work\data\SLNET\SLNET_MATLABCentral\17912\pll_with_xfer2.mdl</t>
  </si>
  <si>
    <t xml:space="preserve">C:\tmp\obfmodels\o6104.mdl</t>
  </si>
  <si>
    <t xml:space="preserve">Tue Nov 13 15:51:10 2007</t>
  </si>
  <si>
    <t xml:space="preserve">C:\work\data\SLNET\SLNET_MATLABCentral\17912\rlc_simscape.mdl</t>
  </si>
  <si>
    <t xml:space="preserve">C:\tmp\obfmodels\o6105.mdl</t>
  </si>
  <si>
    <t xml:space="preserve">Tue Nov 13 16:00:45 2007</t>
  </si>
  <si>
    <t xml:space="preserve">C:\work\data\SLNET\SLNET_MATLABCentral\17912\ssc_bipolar_nonlinear_exp.mdl</t>
  </si>
  <si>
    <t xml:space="preserve">C:\tmp\obfmodels\o6106.mdl</t>
  </si>
  <si>
    <t xml:space="preserve">Mon Nov 26 15:24:55 2007</t>
  </si>
  <si>
    <t xml:space="preserve">C:\work\data\SLNET\SLNET_MATLABCentral\17912\ssc_receiver_1.mdl</t>
  </si>
  <si>
    <t xml:space="preserve">C:\tmp\obfmodels\o6107.mdl</t>
  </si>
  <si>
    <t xml:space="preserve">Tue Nov 13 15:13:45 2007</t>
  </si>
  <si>
    <t xml:space="preserve">C:\work\data\SLNET\SLNET_MATLABCentral\17912\ssc_receiver_lib.mdl</t>
  </si>
  <si>
    <t xml:space="preserve">C:\tmp\obfmodels\o6108.mdl</t>
  </si>
  <si>
    <t xml:space="preserve">Tue Nov 13 15:06:46 2007</t>
  </si>
  <si>
    <t xml:space="preserve">C:\work\data\SLNET\SLNET_MATLABCentral\17969\ssc_Probes\ssc_Probes.mdl</t>
  </si>
  <si>
    <t xml:space="preserve">C:\tmp\obfmodels\o6109.mdl</t>
  </si>
  <si>
    <t xml:space="preserve">Mon Sep 21 11:02:48 2009</t>
  </si>
  <si>
    <t xml:space="preserve">C:\work\data\SLNET\SLNET_MATLABCentral\17969\ssc_Probes\ssc_dc_motor.mdl</t>
  </si>
  <si>
    <t xml:space="preserve">C:\tmp\obfmodels\o6110.mdl</t>
  </si>
  <si>
    <t xml:space="preserve">Fri Sep 18 17:05:24 2009</t>
  </si>
  <si>
    <t xml:space="preserve">C:\work\data\SLNET\SLNET_MATLABCentral\17994\Determinant_sim.mdl</t>
  </si>
  <si>
    <t xml:space="preserve">C:\tmp\obfmodels\o6111.mdl</t>
  </si>
  <si>
    <t xml:space="preserve">Thu Dec 13 14:08:58 2007</t>
  </si>
  <si>
    <t xml:space="preserve">C:\work\data\SLNET\SLNET_MATLABCentral\18017\Example1.mdl</t>
  </si>
  <si>
    <t xml:space="preserve">C:\tmp\obfmodels\o6112.mdl</t>
  </si>
  <si>
    <t xml:space="preserve">Mon Nov 05 10:29:01 2007</t>
  </si>
  <si>
    <t xml:space="preserve">C:\work\data\SLNET\SLNET_MATLABCentral\18017\Example2.mdl</t>
  </si>
  <si>
    <t xml:space="preserve">C:\tmp\obfmodels\o6113.mdl</t>
  </si>
  <si>
    <t xml:space="preserve">Mon Nov 05 10:24:29 2007</t>
  </si>
  <si>
    <t xml:space="preserve">C:\work\data\SLNET\SLNET_MATLABCentral\18017\vectorlib.mdl</t>
  </si>
  <si>
    <t xml:space="preserve">C:\tmp\obfmodels\o6114.mdl</t>
  </si>
  <si>
    <t xml:space="preserve">Mon Nov 05 10:28:36 2007</t>
  </si>
  <si>
    <t xml:space="preserve">C:\work\data\SLNET\SLNET_MATLABCentral\18075\inherited_dim_eml\eml_mr_inherited_dim.mdl</t>
  </si>
  <si>
    <t xml:space="preserve">C:\tmp\obfmodels\o6115.mdl</t>
  </si>
  <si>
    <t xml:space="preserve">Wed Dec 19 07:57:13 2007</t>
  </si>
  <si>
    <t xml:space="preserve">C:\work\data\SLNET\SLNET_MATLABCentral\18075\inherited_dim_eml\my_eml_func.mdl</t>
  </si>
  <si>
    <t xml:space="preserve">C:\tmp\obfmodels\o6116.mdl</t>
  </si>
  <si>
    <t xml:space="preserve">Wed Dec 19 07:36:33 2007</t>
  </si>
  <si>
    <t xml:space="preserve">C:\work\data\SLNET\SLNET_MATLABCentral\18075\inherited_dim_eml\my_lib.mdl</t>
  </si>
  <si>
    <t xml:space="preserve">C:\tmp\obfmodels\o6117.mdl</t>
  </si>
  <si>
    <t xml:space="preserve">Wed Dec 19 07:48:07 2007</t>
  </si>
  <si>
    <t xml:space="preserve">C:\work\data\SLNET\SLNET_MATLABCentral\1815\hl20airframe.mdl</t>
  </si>
  <si>
    <t xml:space="preserve">C:\tmp\obfmodels\o6118.mdl</t>
  </si>
  <si>
    <t xml:space="preserve">Tue May 14 09:39:24 2002</t>
  </si>
  <si>
    <t xml:space="preserve">C:\work\data\SLNET\SLNET_MATLABCentral\18402\mldemo_suspnfast.mdl</t>
  </si>
  <si>
    <t xml:space="preserve">C:\tmp\obfmodels\o6119.mdl</t>
  </si>
  <si>
    <t xml:space="preserve">8/20/97</t>
  </si>
  <si>
    <t xml:space="preserve">C:\work\data\SLNET\SLNET_MATLABCentral\18402\mldemo_suspnslow.mdl</t>
  </si>
  <si>
    <t xml:space="preserve">C:\tmp\obfmodels\o6120.mdl</t>
  </si>
  <si>
    <t xml:space="preserve">C:\work\data\SLNET\SLNET_MATLABCentral\18403\ec_concept.mdl</t>
  </si>
  <si>
    <t xml:space="preserve">C:\tmp\obfmodels\o6121.mdl</t>
  </si>
  <si>
    <t xml:space="preserve">Wed Jan 23 18:51:36 2008</t>
  </si>
  <si>
    <t xml:space="preserve">C:\work\data\SLNET\SLNET_MATLABCentral\18403\ec_config_subsys.mdl</t>
  </si>
  <si>
    <t xml:space="preserve">C:\tmp\obfmodels\o6122.mdl</t>
  </si>
  <si>
    <t xml:space="preserve">Mon Jan 07 12:06:57 2008</t>
  </si>
  <si>
    <t xml:space="preserve">C:\work\data\SLNET\SLNET_MATLABCentral\18403\ec_datadict_buses.mdl</t>
  </si>
  <si>
    <t xml:space="preserve">C:\tmp\obfmodels\o6123.mdl</t>
  </si>
  <si>
    <t xml:space="preserve">Tue Jan 22 19:28:06 2008</t>
  </si>
  <si>
    <t xml:space="preserve">C:\work\data\SLNET\SLNET_MATLABCentral\18403\ec_fixed_config_subsys.mdl</t>
  </si>
  <si>
    <t xml:space="preserve">C:\tmp\obfmodels\o6124.mdl</t>
  </si>
  <si>
    <t xml:space="preserve">Sun Jan 06 19:20:22 2008</t>
  </si>
  <si>
    <t xml:space="preserve">C:\work\data\SLNET\SLNET_MATLABCentral\18403\ec_fixed_eml_simple.mdl</t>
  </si>
  <si>
    <t xml:space="preserve">C:\tmp\obfmodels\o6125.mdl</t>
  </si>
  <si>
    <t xml:space="preserve">Sat Jan 05 14:21:35 2008</t>
  </si>
  <si>
    <t xml:space="preserve">C:\work\data\SLNET\SLNET_MATLABCentral\18403\ec_fixed_lct_tb1.mdl</t>
  </si>
  <si>
    <t xml:space="preserve">C:\tmp\obfmodels\o6126.mdl</t>
  </si>
  <si>
    <t xml:space="preserve">Thu Dec 27 10:08:44 2007</t>
  </si>
  <si>
    <t xml:space="preserve">C:\work\data\SLNET\SLNET_MATLABCentral\18403\ec_fixed_packngo.mdl</t>
  </si>
  <si>
    <t xml:space="preserve">C:\tmp\obfmodels\o6127.mdl</t>
  </si>
  <si>
    <t xml:space="preserve">Mon Jan 07 11:53:08 2008</t>
  </si>
  <si>
    <t xml:space="preserve">C:\work\data\SLNET\SLNET_MATLABCentral\18403\ec_fixed_slm_16bit_tb1.mdl</t>
  </si>
  <si>
    <t xml:space="preserve">C:\tmp\obfmodels\o6128.mdl</t>
  </si>
  <si>
    <t xml:space="preserve">Fri Jan 25 10:30:02 2008</t>
  </si>
  <si>
    <t xml:space="preserve">C:\work\data\SLNET\SLNET_MATLABCentral\18403\ec_fixed_slm_hardcode.mdl</t>
  </si>
  <si>
    <t xml:space="preserve">C:\tmp\obfmodels\o6129.mdl</t>
  </si>
  <si>
    <t xml:space="preserve">Fri Jan 11 13:27:58 2008</t>
  </si>
  <si>
    <t xml:space="preserve">C:\work\data\SLNET\SLNET_MATLABCentral\18403\ec_fixed_slm_structures.mdl</t>
  </si>
  <si>
    <t xml:space="preserve">C:\tmp\obfmodels\o6130.mdl</t>
  </si>
  <si>
    <t xml:space="preserve">Sat Jan 26 17:41:18 2008</t>
  </si>
  <si>
    <t xml:space="preserve">C:\work\data\SLNET\SLNET_MATLABCentral\18403\ec_fixed_slm_verify.mdl</t>
  </si>
  <si>
    <t xml:space="preserve">C:\tmp\obfmodels\o6131.mdl</t>
  </si>
  <si>
    <t xml:space="preserve">Wed Jan 23 13:20:50 2008</t>
  </si>
  <si>
    <t xml:space="preserve">C:\work\data\SLNET\SLNET_MATLABCentral\18403\ec_fixed_slm_with_bypass.mdl</t>
  </si>
  <si>
    <t xml:space="preserve">C:\tmp\obfmodels\o6132.mdl</t>
  </si>
  <si>
    <t xml:space="preserve">Wed Dec 19 11:37:25 2007</t>
  </si>
  <si>
    <t xml:space="preserve">C:\work\data\SLNET\SLNET_MATLABCentral\18403\ec_fixed_slm_with_bypass_reset.mdl</t>
  </si>
  <si>
    <t xml:space="preserve">C:\tmp\obfmodels\o6133.mdl</t>
  </si>
  <si>
    <t xml:space="preserve">Fri Dec 28 14:46:06 2007</t>
  </si>
  <si>
    <t xml:space="preserve">C:\work\data\SLNET\SLNET_MATLABCentral\18403\ec_fixed_slp_brute_force.mdl</t>
  </si>
  <si>
    <t xml:space="preserve">C:\tmp\obfmodels\o6134.mdl</t>
  </si>
  <si>
    <t xml:space="preserve">Sun Jan 06 17:33:32 2008</t>
  </si>
  <si>
    <t xml:space="preserve">C:\work\data\SLNET\SLNET_MATLABCentral\18403\ec_fixed_slp_fb_better.mdl</t>
  </si>
  <si>
    <t xml:space="preserve">C:\tmp\obfmodels\o6135.mdl</t>
  </si>
  <si>
    <t xml:space="preserve">Thu Dec 20 20:49:05 2007</t>
  </si>
  <si>
    <t xml:space="preserve">C:\work\data\SLNET\SLNET_MATLABCentral\18403\ec_fixed_slp_sb.mdl</t>
  </si>
  <si>
    <t xml:space="preserve">C:\tmp\obfmodels\o6136.mdl</t>
  </si>
  <si>
    <t xml:space="preserve">Wed Dec 19 16:38:11 2007</t>
  </si>
  <si>
    <t xml:space="preserve">C:\work\data\SLNET\SLNET_MATLABCentral\18403\ec_fixed_slp_sb_autoscaled.mdl</t>
  </si>
  <si>
    <t xml:space="preserve">C:\tmp\obfmodels\o6137.mdl</t>
  </si>
  <si>
    <t xml:space="preserve">Thu Jan 10 13:51:55 2008</t>
  </si>
  <si>
    <t xml:space="preserve">C:\work\data\SLNET\SLNET_MATLABCentral\18403\ec_fixed_slp_sb_with_mask.mdl</t>
  </si>
  <si>
    <t xml:space="preserve">C:\tmp\obfmodels\o6138.mdl</t>
  </si>
  <si>
    <t xml:space="preserve">Wed Dec 19 17:15:06 2007</t>
  </si>
  <si>
    <t xml:space="preserve">C:\work\data\SLNET\SLNET_MATLABCentral\18403\ec_lib.mdl</t>
  </si>
  <si>
    <t xml:space="preserve">C:\tmp\obfmodels\o6139.mdl</t>
  </si>
  <si>
    <t xml:space="preserve">Wed Jan 23 13:12:40 2008</t>
  </si>
  <si>
    <t xml:space="preserve">C:\work\data\SLNET\SLNET_MATLABCentral\18403\ec_playback.mdl</t>
  </si>
  <si>
    <t xml:space="preserve">C:\tmp\obfmodels\o6140.mdl</t>
  </si>
  <si>
    <t xml:space="preserve">Sun Jan 06 17:37:45 2008</t>
  </si>
  <si>
    <t xml:space="preserve">C:\work\data\SLNET\SLNET_MATLABCentral\18403\ec_single_vs_fixed.mdl</t>
  </si>
  <si>
    <t xml:space="preserve">C:\tmp\obfmodels\o6141.mdl</t>
  </si>
  <si>
    <t xml:space="preserve">Wed Jan 02 11:17:55 2008</t>
  </si>
  <si>
    <t xml:space="preserve">C:\work\data\SLNET\SLNET_MATLABCentral\18403\ec_single_vs_fixed_autoscale.mdl</t>
  </si>
  <si>
    <t xml:space="preserve">C:\tmp\obfmodels\o6142.mdl</t>
  </si>
  <si>
    <t xml:space="preserve">Mon Nov 19 15:52:28 2007</t>
  </si>
  <si>
    <t xml:space="preserve">C:\work\data\SLNET\SLNET_MATLABCentral\18403\ec_single_vs_fixed_old.mdl</t>
  </si>
  <si>
    <t xml:space="preserve">C:\tmp\obfmodels\o6143.mdl</t>
  </si>
  <si>
    <t xml:space="preserve">Wed Oct 17 16:12:30 2007</t>
  </si>
  <si>
    <t xml:space="preserve">C:\work\data\SLNET\SLNET_MATLABCentral\18403\ec_using_config.mdl</t>
  </si>
  <si>
    <t xml:space="preserve">C:\tmp\obfmodels\o6144.mdl</t>
  </si>
  <si>
    <t xml:space="preserve">Mon Jan 07 12:10:58 2008</t>
  </si>
  <si>
    <t xml:space="preserve">C:\work\data\SLNET\SLNET_MATLABCentral\18403\echo_cancel_library_enabled.mdl</t>
  </si>
  <si>
    <t xml:space="preserve">C:\tmp\obfmodels\o6145.mdl</t>
  </si>
  <si>
    <t xml:space="preserve">Sat Jul 28 13:28:41 2007</t>
  </si>
  <si>
    <t xml:space="preserve">C:\work\data\SLNET\SLNET_MATLABCentral\18403\mulaw1.mdl</t>
  </si>
  <si>
    <t xml:space="preserve">C:\tmp\obfmodels\o6146.mdl</t>
  </si>
  <si>
    <t xml:space="preserve">Mon Jan 07 10:49:54 2008</t>
  </si>
  <si>
    <t xml:space="preserve">C:\work\data\SLNET\SLNET_MATLABCentral\18403\mulaw2.mdl</t>
  </si>
  <si>
    <t xml:space="preserve">C:\tmp\obfmodels\o6147.mdl</t>
  </si>
  <si>
    <t xml:space="preserve">Tue Dec 18 19:47:15 2007</t>
  </si>
  <si>
    <t xml:space="preserve">C:\work\data\SLNET\SLNET_MATLABCentral\18403\must_init_outputs_in_for_loops.mdl</t>
  </si>
  <si>
    <t xml:space="preserve">C:\tmp\obfmodels\o6148.mdl</t>
  </si>
  <si>
    <t xml:space="preserve">Tue Dec 11 17:04:20 2007</t>
  </si>
  <si>
    <t xml:space="preserve">C:\work\data\SLNET\SLNET_MATLABCentral\18403\playback_wav.mdl</t>
  </si>
  <si>
    <t xml:space="preserve">C:\tmp\obfmodels\o6149.mdl</t>
  </si>
  <si>
    <t xml:space="preserve">Wed Jan 09 09:53:35 2008</t>
  </si>
  <si>
    <t xml:space="preserve">C:\work\data\SLNET\SLNET_MATLABCentral\18403\record_wav.mdl</t>
  </si>
  <si>
    <t xml:space="preserve">C:\tmp\obfmodels\o6150.mdl</t>
  </si>
  <si>
    <t xml:space="preserve">Wed Jan 09 09:53:36 2008</t>
  </si>
  <si>
    <t xml:space="preserve">C:\work\data\SLNET\SLNET_MATLABCentral\18403\to_from_soundcard.mdl</t>
  </si>
  <si>
    <t xml:space="preserve">C:\tmp\obfmodels\o6151.mdl</t>
  </si>
  <si>
    <t xml:space="preserve">Thu Jan 24 23:00:30 2008</t>
  </si>
  <si>
    <t xml:space="preserve">C:\work\data\SLNET\SLNET_MATLABCentral\18451\steam condenser\SteamCondenser.mdl</t>
  </si>
  <si>
    <t xml:space="preserve">C:\tmp\obfmodels\o6152.mdl</t>
  </si>
  <si>
    <t xml:space="preserve">Thu Jan 24 15:18:40 2008</t>
  </si>
  <si>
    <t xml:space="preserve">C:\work\data\SLNET\SLNET_MATLABCentral\18465\kalman simulink\kalmanfilter.mdl</t>
  </si>
  <si>
    <t xml:space="preserve">C:\tmp\obfmodels\o6153.mdl</t>
  </si>
  <si>
    <t xml:space="preserve">Sun Jan 27 13:22:21 2008</t>
  </si>
  <si>
    <t xml:space="preserve">C:\work\data\SLNET\SLNET_MATLABCentral\18485\kalman-bucy\kalmanbucy.mdl</t>
  </si>
  <si>
    <t xml:space="preserve">C:\tmp\obfmodels\o6154.mdl</t>
  </si>
  <si>
    <t xml:space="preserve">Sun Jan 27 13:21:11 2008</t>
  </si>
  <si>
    <t xml:space="preserve">C:\work\data\SLNET\SLNET_MATLABCentral\18628\KFgain.mdl</t>
  </si>
  <si>
    <t xml:space="preserve">C:\tmp\obfmodels\o6155.mdl</t>
  </si>
  <si>
    <t xml:space="preserve">Tue Feb 05 16:39:26 2008</t>
  </si>
  <si>
    <t xml:space="preserve">C:\work\data\SLNET\SLNET_MATLABCentral\18628\KalmanLTI.mdl</t>
  </si>
  <si>
    <t xml:space="preserve">C:\tmp\obfmodels\o6156.mdl</t>
  </si>
  <si>
    <t xml:space="preserve">Tue Feb 05 17:45:06 2008</t>
  </si>
  <si>
    <t xml:space="preserve">C:\work\data\SLNET\SLNET_MATLABCentral\18628\feedbackkf.mdl</t>
  </si>
  <si>
    <t xml:space="preserve">C:\tmp\obfmodels\o6157.mdl</t>
  </si>
  <si>
    <t xml:space="preserve">Sat Feb 02 20:33:08 2008</t>
  </si>
  <si>
    <t xml:space="preserve">C:\work\data\SLNET\SLNET_MATLABCentral\18727\mod_with_const.mdl</t>
  </si>
  <si>
    <t xml:space="preserve">C:\tmp\obfmodels\o6158.mdl</t>
  </si>
  <si>
    <t xml:space="preserve">Tue Feb 12 17:19:37 2008</t>
  </si>
  <si>
    <t xml:space="preserve">C:\work\data\SLNET\SLNET_MATLABCentral\18812\NodoseNeuron.mdl</t>
  </si>
  <si>
    <t xml:space="preserve">C:\tmp\obfmodels\o6159.mdl</t>
  </si>
  <si>
    <t xml:space="preserve">Mon Feb 18 14:57:01 2008</t>
  </si>
  <si>
    <t xml:space="preserve">C:\work\data\SLNET\SLNET_MATLABCentral\18833\Buck_PWM.mdl</t>
  </si>
  <si>
    <t xml:space="preserve">C:\tmp\obfmodels\o6160.mdl</t>
  </si>
  <si>
    <t xml:space="preserve">Tue Feb 19 16:18:34 2008</t>
  </si>
  <si>
    <t xml:space="preserve">C:\work\data\SLNET\SLNET_MATLABCentral\18942\sfparse\sfparse.mdl</t>
  </si>
  <si>
    <t xml:space="preserve">C:\tmp\obfmodels\o6161.mdl</t>
  </si>
  <si>
    <t xml:space="preserve">Wed Feb 27 09:22:54 2008</t>
  </si>
  <si>
    <t xml:space="preserve">C:\work\data\SLNET\SLNET_MATLABCentral\19065\rfamp_qam16_prerotation.mdl</t>
  </si>
  <si>
    <t xml:space="preserve">C:\tmp\obfmodels\o6162.mdl</t>
  </si>
  <si>
    <t xml:space="preserve">Wed Mar 05 09:04:10 2008</t>
  </si>
  <si>
    <t xml:space="preserve">C:\work\data\SLNET\SLNET_MATLABCentral\19147\nxtway_gs\models\nxtway_gs.mdl</t>
  </si>
  <si>
    <t xml:space="preserve">C:\tmp\obfmodels\o6163.mdl</t>
  </si>
  <si>
    <t xml:space="preserve">Tue Nov 25 20:53:30 2008</t>
  </si>
  <si>
    <t xml:space="preserve">C:\work\data\SLNET\SLNET_MATLABCentral\19147\nxtway_gs\models\nxtway_gs_controller.mdl</t>
  </si>
  <si>
    <t xml:space="preserve">C:\tmp\obfmodels\o6164.mdl</t>
  </si>
  <si>
    <t xml:space="preserve">Fri Nov 28 16:54:39 2008</t>
  </si>
  <si>
    <t xml:space="preserve">C:\work\data\SLNET\SLNET_MATLABCentral\19147\nxtway_gs\models\nxtway_gs_controller_fixpt.mdl</t>
  </si>
  <si>
    <t xml:space="preserve">C:\tmp\obfmodels\o6165.mdl</t>
  </si>
  <si>
    <t xml:space="preserve">Fri Nov 28 16:45:03 2008</t>
  </si>
  <si>
    <t xml:space="preserve">C:\work\data\SLNET\SLNET_MATLABCentral\19147\nxtway_gs\models\nxtway_gs_plant.mdl</t>
  </si>
  <si>
    <t xml:space="preserve">C:\tmp\obfmodels\o6166.mdl</t>
  </si>
  <si>
    <t xml:space="preserve">Mon Nov 10 11:42:16 2008</t>
  </si>
  <si>
    <t xml:space="preserve">C:\work\data\SLNET\SLNET_MATLABCentral\19147\nxtway_gs\models\nxtway_gs_vr.mdl</t>
  </si>
  <si>
    <t xml:space="preserve">C:\tmp\obfmodels\o6167.mdl</t>
  </si>
  <si>
    <t xml:space="preserve">Tue Nov 25 20:52:46 2008</t>
  </si>
  <si>
    <t xml:space="preserve">C:\work\data\SLNET\SLNET_MATLABCentral\19269\evaperator\EvapSOC_Grad.mdl</t>
  </si>
  <si>
    <t xml:space="preserve">C:\tmp\obfmodels\o6168.mdl</t>
  </si>
  <si>
    <t xml:space="preserve">Wed Mar 19 18:12:07 2008</t>
  </si>
  <si>
    <t xml:space="preserve">C:\work\data\SLNET\SLNET_MATLABCentral\19600\ProgrammablePulseGenerator.mdl</t>
  </si>
  <si>
    <t xml:space="preserve">C:\tmp\obfmodels\o6169.mdl</t>
  </si>
  <si>
    <t xml:space="preserve">Mon Apr 21 22:28:32 2008</t>
  </si>
  <si>
    <t xml:space="preserve">C:\work\data\SLNET\SLNET_MATLABCentral\19608\cordicsincos.mdl</t>
  </si>
  <si>
    <t xml:space="preserve">C:\tmp\obfmodels\o6170.mdl</t>
  </si>
  <si>
    <t xml:space="preserve">Wed Apr 16 16:12:07 2008</t>
  </si>
  <si>
    <t xml:space="preserve">C:\work\data\SLNET\SLNET_MATLABCentral\1963\GraphicEqualizer.mdl</t>
  </si>
  <si>
    <t xml:space="preserve">C:\tmp\obfmodels\o6171.mdl</t>
  </si>
  <si>
    <t xml:space="preserve">Fri Apr 07 16:29:49 2006</t>
  </si>
  <si>
    <t xml:space="preserve">C:\work\data\SLNET\SLNET_MATLABCentral\1963\eq_test.mdl</t>
  </si>
  <si>
    <t xml:space="preserve">C:\tmp\obfmodels\o6172.mdl</t>
  </si>
  <si>
    <t xml:space="preserve">Sat Aug 14 16:52:29 2004</t>
  </si>
  <si>
    <t xml:space="preserve">C:\work\data\SLNET\SLNET_MATLABCentral\19749\ddscordic.mdl</t>
  </si>
  <si>
    <t xml:space="preserve">C:\tmp\obfmodels\o6173.mdl</t>
  </si>
  <si>
    <t xml:space="preserve">Mon Apr 28 17:35:47 2008</t>
  </si>
  <si>
    <t xml:space="preserve">C:\work\data\SLNET\SLNET_MATLABCentral\19756\continuousClutch1.mdl</t>
  </si>
  <si>
    <t xml:space="preserve">C:\tmp\obfmodels\o6174.mdl</t>
  </si>
  <si>
    <t xml:space="preserve">Mon Apr 28 16:49:06 2008</t>
  </si>
  <si>
    <t xml:space="preserve">C:\work\data\SLNET\SLNET_MATLABCentral\19756\continuousClutch2.mdl</t>
  </si>
  <si>
    <t xml:space="preserve">C:\tmp\obfmodels\o6175.mdl</t>
  </si>
  <si>
    <t xml:space="preserve">Thu Apr 10 13:18:33 2008</t>
  </si>
  <si>
    <t xml:space="preserve">C:\work\data\SLNET\SLNET_MATLABCentral\19756\continuousClutch3.mdl</t>
  </si>
  <si>
    <t xml:space="preserve">C:\tmp\obfmodels\o6176.mdl</t>
  </si>
  <si>
    <t xml:space="preserve">Thu Apr 10 13:18:56 2008</t>
  </si>
  <si>
    <t xml:space="preserve">C:\work\data\SLNET\SLNET_MATLABCentral\19756\continuousPiston.mdl</t>
  </si>
  <si>
    <t xml:space="preserve">C:\tmp\obfmodels\o6177.mdl</t>
  </si>
  <si>
    <t xml:space="preserve">Mon Apr 28 16:46:49 2008</t>
  </si>
  <si>
    <t xml:space="preserve">C:\work\data\SLNET\SLNET_MATLABCentral\19756\lockingPiston.mdl</t>
  </si>
  <si>
    <t xml:space="preserve">C:\tmp\obfmodels\o6178.mdl</t>
  </si>
  <si>
    <t xml:space="preserve">Thu Apr 10 13:16:23 2008</t>
  </si>
  <si>
    <t xml:space="preserve">C:\work\data\SLNET\SLNET_MATLABCentral\19756\multiClutch.mdl</t>
  </si>
  <si>
    <t xml:space="preserve">C:\tmp\obfmodels\o6179.mdl</t>
  </si>
  <si>
    <t xml:space="preserve">Thu Apr 10 13:15:42 2008</t>
  </si>
  <si>
    <t xml:space="preserve">C:\work\data\SLNET\SLNET_MATLABCentral\19835\fixpt_tips_R2008a\Models\BackPropagation.mdl</t>
  </si>
  <si>
    <t xml:space="preserve">C:\tmp\obfmodels\o6180.mdl</t>
  </si>
  <si>
    <t xml:space="preserve">Fri Mar 18 19:22:21 2005</t>
  </si>
  <si>
    <t xml:space="preserve">C:\work\data\SLNET\SLNET_MATLABCentral\19835\fixpt_tips_R2008a\Models\BackPropagationSF.mdl</t>
  </si>
  <si>
    <t xml:space="preserve">C:\tmp\obfmodels\o6181.mdl</t>
  </si>
  <si>
    <t xml:space="preserve">Sun Mar 20 21:36:10 2005</t>
  </si>
  <si>
    <t xml:space="preserve">C:\work\data\SLNET\SLNET_MATLABCentral\19835\fixpt_tips_R2008a\Models\BaseDataTypes16.mdl</t>
  </si>
  <si>
    <t xml:space="preserve">C:\tmp\obfmodels\o6182.mdl</t>
  </si>
  <si>
    <t xml:space="preserve">Thu Jan 24 11:20:26 2008</t>
  </si>
  <si>
    <t xml:space="preserve">C:\work\data\SLNET\SLNET_MATLABCentral\19835\fixpt_tips_R2008a\Models\BaseDataTypes32.mdl</t>
  </si>
  <si>
    <t xml:space="preserve">C:\tmp\obfmodels\o6183.mdl</t>
  </si>
  <si>
    <t xml:space="preserve">Thu Jan 24 11:18:05 2008</t>
  </si>
  <si>
    <t xml:space="preserve">C:\work\data\SLNET\SLNET_MATLABCentral\19835\fixpt_tips_R2008a\Models\EliminatingIO_Struct.mdl</t>
  </si>
  <si>
    <t xml:space="preserve">C:\tmp\obfmodels\o6184.mdl</t>
  </si>
  <si>
    <t xml:space="preserve">Fri Feb 15 10:04:41 2008</t>
  </si>
  <si>
    <t xml:space="preserve">C:\work\data\SLNET\SLNET_MATLABCentral\19835\fixpt_tips_R2008a\Models\EliminatingIO_StructSigName.mdl</t>
  </si>
  <si>
    <t xml:space="preserve">C:\tmp\obfmodels\o6185.mdl</t>
  </si>
  <si>
    <t xml:space="preserve">Fri Mar 18 19:07:21 2005</t>
  </si>
  <si>
    <t xml:space="preserve">C:\work\data\SLNET\SLNET_MATLABCentral\19835\fixpt_tips_R2008a\Models\ExpressionFolding.mdl</t>
  </si>
  <si>
    <t xml:space="preserve">C:\tmp\obfmodels\o6186.mdl</t>
  </si>
  <si>
    <t xml:space="preserve">Thu Jan 24 17:03:35 2008</t>
  </si>
  <si>
    <t xml:space="preserve">C:\work\data\SLNET\SLNET_MATLABCentral\19835\fixpt_tips_R2008a\Models\ExpressionFoldingSigName.mdl</t>
  </si>
  <si>
    <t xml:space="preserve">C:\tmp\obfmodels\o6187.mdl</t>
  </si>
  <si>
    <t xml:space="preserve">Thu Jan 24 17:07:17 2008</t>
  </si>
  <si>
    <t xml:space="preserve">C:\work\data\SLNET\SLNET_MATLABCentral\19835\fixpt_tips_R2008a\Models\FixedPtBus_model.mdl</t>
  </si>
  <si>
    <t xml:space="preserve">C:\tmp\obfmodels\o6188.mdl</t>
  </si>
  <si>
    <t xml:space="preserve">Fri Feb 15 15:49:49 2008</t>
  </si>
  <si>
    <t xml:space="preserve">C:\work\data\SLNET\SLNET_MATLABCentral\19835\fixpt_tips_R2008a\Models\InternalRule.mdl</t>
  </si>
  <si>
    <t xml:space="preserve">C:\tmp\obfmodels\o6189.mdl</t>
  </si>
  <si>
    <t xml:space="preserve">Fri Mar 18 19:22:49 2005</t>
  </si>
  <si>
    <t xml:space="preserve">C:\work\data\SLNET\SLNET_MATLABCentral\19835\fixpt_tips_R2008a\Models\Lookup.mdl</t>
  </si>
  <si>
    <t xml:space="preserve">C:\tmp\obfmodels\o6190.mdl</t>
  </si>
  <si>
    <t xml:space="preserve">Fri Mar 18 10:30:23 2005</t>
  </si>
  <si>
    <t xml:space="preserve">C:\work\data\SLNET\SLNET_MATLABCentral\19835\fixpt_tips_R2008a\Models\LookupEvenBinSearch.mdl</t>
  </si>
  <si>
    <t xml:space="preserve">C:\tmp\obfmodels\o6191.mdl</t>
  </si>
  <si>
    <t xml:space="preserve">Fri Mar 18 18:20:25 2005</t>
  </si>
  <si>
    <t xml:space="preserve">C:\work\data\SLNET\SLNET_MATLABCentral\19835\fixpt_tips_R2008a\Models\OverflowRounding.mdl</t>
  </si>
  <si>
    <t xml:space="preserve">C:\tmp\obfmodels\o6192.mdl</t>
  </si>
  <si>
    <t xml:space="preserve">Thu Jan 24 14:15:01 2008</t>
  </si>
  <si>
    <t xml:space="preserve">C:\work\data\SLNET\SLNET_MATLABCentral\19835\fixpt_tips_R2008a\Models\ReusableSubsystem.mdl</t>
  </si>
  <si>
    <t xml:space="preserve">C:\tmp\obfmodels\o6193.mdl</t>
  </si>
  <si>
    <t xml:space="preserve">Sun Mar 20 12:34:27 2005</t>
  </si>
  <si>
    <t xml:space="preserve">C:\work\data\SLNET\SLNET_MATLABCentral\19835\fixpt_tips_R2008a\Models\SfColonEqual.mdl</t>
  </si>
  <si>
    <t xml:space="preserve">C:\tmp\obfmodels\o6194.mdl</t>
  </si>
  <si>
    <t xml:space="preserve">Tue Feb 19 11:07:55 2008</t>
  </si>
  <si>
    <t xml:space="preserve">C:\work\data\SLNET\SLNET_MATLABCentral\19835\fixpt_tips_R2008a\Models\SfContextC.mdl</t>
  </si>
  <si>
    <t xml:space="preserve">C:\tmp\obfmodels\o6195.mdl</t>
  </si>
  <si>
    <t xml:space="preserve">Fri Jan 25 15:39:36 2008</t>
  </si>
  <si>
    <t xml:space="preserve">C:\work\data\SLNET\SLNET_MATLABCentral\19835\fixpt_tips_R2008a\Models\base_data_types_RAM.mdl</t>
  </si>
  <si>
    <t xml:space="preserve">C:\tmp\obfmodels\o6196_obf.mdl</t>
  </si>
  <si>
    <t xml:space="preserve">Thu Jan 24 11:25:40 2008</t>
  </si>
  <si>
    <t xml:space="preserve">C:\work\data\SLNET\SLNET_MATLABCentral\19835\fixpt_tips_R2008a\Models\context_sensitive.mdl</t>
  </si>
  <si>
    <t xml:space="preserve">C:\tmp\obfmodels\o6197.mdl</t>
  </si>
  <si>
    <t xml:space="preserve">Sun Mar 20 14:32:47 2005</t>
  </si>
  <si>
    <t xml:space="preserve">C:\work\data\SLNET\SLNET_MATLABCentral\19835\fixpt_tips_R2008a\Models\fuelsys_fixpt_PolySpace.mdl</t>
  </si>
  <si>
    <t xml:space="preserve">C:\tmp\obfmodels\o6198.mdl</t>
  </si>
  <si>
    <t xml:space="preserve">Thu Feb 21 11:04:16 2008</t>
  </si>
  <si>
    <t xml:space="preserve">C:\work\data\SLNET\SLNET_MATLABCentral\19835\fixpt_tips_R2008a\Models\hw_input_slope_bias_scaling.mdl</t>
  </si>
  <si>
    <t xml:space="preserve">C:\tmp\obfmodels\o6199.mdl</t>
  </si>
  <si>
    <t xml:space="preserve">Wed Dec 26 16:11:41 2007</t>
  </si>
  <si>
    <t xml:space="preserve">C:\work\data\SLNET\SLNET_MATLABCentral\19835\fixpt_tips_R2008a\Models\internal_conv_issues.mdl</t>
  </si>
  <si>
    <t xml:space="preserve">C:\tmp\obfmodels\o6200.mdl</t>
  </si>
  <si>
    <t xml:space="preserve">Fri Mar 18 18:50:25 2005</t>
  </si>
  <si>
    <t xml:space="preserve">C:\work\data\SLNET\SLNET_MATLABCentral\19835\fixpt_tips_R2008a\Models\lct_fixpt_signals.mdl</t>
  </si>
  <si>
    <t xml:space="preserve">C:\tmp\obfmodels\o6201.mdl</t>
  </si>
  <si>
    <t xml:space="preserve">Thu Mar 13 16:52:26 2008</t>
  </si>
  <si>
    <t xml:space="preserve">C:\work\data\SLNET\SLNET_MATLABCentral\19835\fixpt_tips_R2008a\Models\mismatched_bias.mdl</t>
  </si>
  <si>
    <t xml:space="preserve">C:\tmp\obfmodels\o6202.mdl</t>
  </si>
  <si>
    <t xml:space="preserve">Fri Mar 18 10:05:20 2005</t>
  </si>
  <si>
    <t xml:space="preserve">C:\work\data\SLNET\SLNET_MATLABCentral\19835\fixpt_tips_R2008a\Models\mismatched_scaling.mdl</t>
  </si>
  <si>
    <t xml:space="preserve">C:\tmp\obfmodels\o6203.mdl</t>
  </si>
  <si>
    <t xml:space="preserve">Tue Apr 22 13:14:31 2008</t>
  </si>
  <si>
    <t xml:space="preserve">C:\work\data\SLNET\SLNET_MATLABCentral\19835\fixpt_tips_R2008a\Models\mismatched_types.mdl</t>
  </si>
  <si>
    <t xml:space="preserve">C:\tmp\obfmodels\o6204.mdl</t>
  </si>
  <si>
    <t xml:space="preserve">Thu Jan 24 11:47:56 2008</t>
  </si>
  <si>
    <t xml:space="preserve">C:\work\data\SLNET\SLNET_MATLABCentral\19835\fixpt_tips_R2008a\Models\multiple_mul_div.mdl</t>
  </si>
  <si>
    <t xml:space="preserve">C:\tmp\obfmodels\o6205.mdl</t>
  </si>
  <si>
    <t xml:space="preserve">Fri Mar 18 18:53:06 2005</t>
  </si>
  <si>
    <t xml:space="preserve">C:\work\data\SLNET\SLNET_MATLABCentral\19835\fixpt_tips_R2008a\Models\non_context_sensitive.mdl</t>
  </si>
  <si>
    <t xml:space="preserve">C:\tmp\obfmodels\o6206.mdl</t>
  </si>
  <si>
    <t xml:space="preserve">Fri Mar 18 19:34:23 2005</t>
  </si>
  <si>
    <t xml:space="preserve">C:\work\data\SLNET\SLNET_MATLABCentral\19835\fixpt_tips_R2008a\Models\numeric_types.mdl</t>
  </si>
  <si>
    <t xml:space="preserve">C:\tmp\obfmodels\o6207.mdl</t>
  </si>
  <si>
    <t xml:space="preserve">Fri Feb 15 11:14:59 2008</t>
  </si>
  <si>
    <t xml:space="preserve">C:\work\data\SLNET\SLNET_MATLABCentral\19835\fixpt_tips_R2008a\Models\numeric_types_ML_variables.mdl</t>
  </si>
  <si>
    <t xml:space="preserve">C:\tmp\obfmodels\o6208.mdl</t>
  </si>
  <si>
    <t xml:space="preserve">Fri Feb 15 12:14:28 2008</t>
  </si>
  <si>
    <t xml:space="preserve">C:\work\data\SLNET\SLNET_MATLABCentral\19835\fixpt_tips_R2008a\Models\numeric_types_external_typedef.mdl</t>
  </si>
  <si>
    <t xml:space="preserve">C:\tmp\obfmodels\o6209.mdl</t>
  </si>
  <si>
    <t xml:space="preserve">Fri Feb 15 11:17:33 2008</t>
  </si>
  <si>
    <t xml:space="preserve">C:\work\data\SLNET\SLNET_MATLABCentral\19835\fixpt_tips_R2008a\Models\order_mul_div.mdl</t>
  </si>
  <si>
    <t xml:space="preserve">C:\tmp\obfmodels\o6210_obf.mdl</t>
  </si>
  <si>
    <t xml:space="preserve">Mon Mar 17 21:05:47 2008</t>
  </si>
  <si>
    <t xml:space="preserve">C:\work\data\SLNET\SLNET_MATLABCentral\19835\fixpt_tips_R2008a\Models\shared_utils.mdl</t>
  </si>
  <si>
    <t xml:space="preserve">C:\tmp\obfmodels\o6211.mdl</t>
  </si>
  <si>
    <t xml:space="preserve">Mon Mar 17 21:41:33 2008</t>
  </si>
  <si>
    <t xml:space="preserve">C:\work\data\SLNET\SLNET_MATLABCentral\19921\dual_core.mdl</t>
  </si>
  <si>
    <t xml:space="preserve">C:\tmp\obfmodels\o6212.mdl</t>
  </si>
  <si>
    <t xml:space="preserve">Tue Dec 12 13:42:56 2006</t>
  </si>
  <si>
    <t xml:space="preserve">C:\work\data\SLNET\SLNET_MATLABCentral\19977\matrix_element.mdl</t>
  </si>
  <si>
    <t xml:space="preserve">C:\tmp\obfmodels\o6213.mdl</t>
  </si>
  <si>
    <t xml:space="preserve">Mon May 19 13:50:01 2008</t>
  </si>
  <si>
    <t xml:space="preserve">C:\work\data\SLNET\SLNET_MATLABCentral\20069\Plant.mdl</t>
  </si>
  <si>
    <t xml:space="preserve">C:\tmp\obfmodels\o6214.mdl</t>
  </si>
  <si>
    <t xml:space="preserve">Fri May 23 18:06:51 2008</t>
  </si>
  <si>
    <t xml:space="preserve">C:\work\data\SLNET\SLNET_MATLABCentral\20069\Shaper.mdl</t>
  </si>
  <si>
    <t xml:space="preserve">C:\tmp\obfmodels\o6215.mdl</t>
  </si>
  <si>
    <t xml:space="preserve">Fri May 23 18:45:30 2008</t>
  </si>
  <si>
    <t xml:space="preserve">C:\work\data\SLNET\SLNET_MATLABCentral\20112\Morris_Lecar\ML.mdl</t>
  </si>
  <si>
    <t xml:space="preserve">C:\tmp\obfmodels\o6216.mdl</t>
  </si>
  <si>
    <t xml:space="preserve">Wed Oct 22 11:31:48 2008</t>
  </si>
  <si>
    <t xml:space="preserve">C:\work\data\SLNET\SLNET_MATLABCentral\20160\seminar_designs\Simulink Section\BackgroundEst.mdl</t>
  </si>
  <si>
    <t xml:space="preserve">C:\tmp\obfmodels\o6217.mdl</t>
  </si>
  <si>
    <t xml:space="preserve">Mon Jun 09 09:11:12 2008</t>
  </si>
  <si>
    <t xml:space="preserve">C:\work\data\SLNET\SLNET_MATLABCentral\20160\seminar_designs\Simulink Section\OpticalFlow.mdl</t>
  </si>
  <si>
    <t xml:space="preserve">C:\tmp\obfmodels\o6218.mdl</t>
  </si>
  <si>
    <t xml:space="preserve">Fri May 23 13:47:15 2008</t>
  </si>
  <si>
    <t xml:space="preserve">C:\work\data\SLNET\SLNET_MATLABCentral\20160\seminar_designs\Xilinx Section\abstract model\vipabandonedobj_bayer_abstract.mdl</t>
  </si>
  <si>
    <t xml:space="preserve">C:\tmp\obfmodels\o6219.mdl</t>
  </si>
  <si>
    <t xml:space="preserve">Thu Jun 05 05:32:00 2008</t>
  </si>
  <si>
    <t xml:space="preserve">C:\work\data\SLNET\SLNET_MATLABCentral\20160\seminar_designs\Xilinx Section\embedded\Pre_SysGen_Post_embedded.mdl</t>
  </si>
  <si>
    <t xml:space="preserve">C:\work\data\SLNET\SLNET_MATLABCentral\20160\seminar_designs\Xilinx Section\hw_cosim\vipabandonedobj_bayer_1800_frames.mdl</t>
  </si>
  <si>
    <t xml:space="preserve">C:\tmp\obfmodels\o6221.mdl</t>
  </si>
  <si>
    <t xml:space="preserve">Tue May 27 15:27:47 2008</t>
  </si>
  <si>
    <t xml:space="preserve">C:\work\data\SLNET\SLNET_MATLABCentral\20160\seminar_designs\Xilinx Section\hw_cosim\vipabandonedobj_bayer_1800_noframes.mdl</t>
  </si>
  <si>
    <t xml:space="preserve">C:\tmp\obfmodels\o6222.mdl</t>
  </si>
  <si>
    <t xml:space="preserve">Wed May 28 09:11:28 2008</t>
  </si>
  <si>
    <t xml:space="preserve">C:\work\data\SLNET\SLNET_MATLABCentral\20160\seminar_designs\Xilinx Section\hw_cosim\vipabandonedobj_bayer_3400_frames.mdl</t>
  </si>
  <si>
    <t xml:space="preserve">C:\tmp\obfmodels\o6223.mdl</t>
  </si>
  <si>
    <t xml:space="preserve">Thu Jun 05 09:37:10 2008</t>
  </si>
  <si>
    <t xml:space="preserve">C:\work\data\SLNET\SLNET_MATLABCentral\20160\seminar_designs\Xilinx Section\hw_cosim\vipabandonedobj_bayer_ml506_frames.mdl</t>
  </si>
  <si>
    <t xml:space="preserve">C:\tmp\obfmodels\o6224.mdl</t>
  </si>
  <si>
    <t xml:space="preserve">Fri May 23 15:15:09 2008</t>
  </si>
  <si>
    <t xml:space="preserve">C:\work\data\SLNET\SLNET_MATLABCentral\20160\seminar_designs\Xilinx Section\hw_cosim\netlist\ml506\vsk_camera_vop_hwcosim_lib.mdl</t>
  </si>
  <si>
    <t xml:space="preserve">C:\tmp\obfmodels\o6225.mdl</t>
  </si>
  <si>
    <t xml:space="preserve">Fri May 23 11:41:04 2008</t>
  </si>
  <si>
    <t xml:space="preserve">C:\work\data\SLNET\SLNET_MATLABCentral\20160\seminar_designs\Xilinx Section\hw_cosim\netlist\sp3dsp1800\vsk_camera_vop_hwcosim_lib.mdl</t>
  </si>
  <si>
    <t xml:space="preserve">C:\tmp\obfmodels\o6226.mdl</t>
  </si>
  <si>
    <t xml:space="preserve">Fri May 23 10:04:35 2008</t>
  </si>
  <si>
    <t xml:space="preserve">C:\work\data\SLNET\SLNET_MATLABCentral\20160\seminar_designs\Xilinx Section\hw_cosim\netlist\sp3dsp3400\vsk_camera_vop_hwcosim_lib.mdl</t>
  </si>
  <si>
    <t xml:space="preserve">C:\tmp\obfmodels\o6227.mdl</t>
  </si>
  <si>
    <t xml:space="preserve">Wed Jun 04 10:20:00 2008</t>
  </si>
  <si>
    <t xml:space="preserve">C:\work\data\SLNET\SLNET_MATLABCentral\20160\seminar_designs\Xilinx Section\hw_cosim_modified\Pre_SysGen_Post_sh_fifo_nohwcs.mdl</t>
  </si>
  <si>
    <t xml:space="preserve">C:\tmp\obfmodels\o6228.mdl</t>
  </si>
  <si>
    <t xml:space="preserve">Tue May 27 14:45:09 2008</t>
  </si>
  <si>
    <t xml:space="preserve">C:\work\data\SLNET\SLNET_MATLABCentral\20160\seminar_designs\Xilinx Section\hw_cosim_modified\vipabandonedobj_bayer_hwcs_noframes.mdl</t>
  </si>
  <si>
    <t xml:space="preserve">C:\tmp\obfmodels\o6229.mdl</t>
  </si>
  <si>
    <t xml:space="preserve">C:\work\data\SLNET\SLNET_MATLABCentral\20160\seminar_designs\Xilinx Section\hw_cosim_modified\vipabandonedobj_bayer_hwcs_replaced_inputs.mdl</t>
  </si>
  <si>
    <t xml:space="preserve">C:\tmp\obfmodels\o6230.mdl</t>
  </si>
  <si>
    <t xml:space="preserve">Tue May 27 14:45:00 2008</t>
  </si>
  <si>
    <t xml:space="preserve">C:\work\data\SLNET\SLNET_MATLABCentral\20160\seminar_designs\Xilinx Section\hw_cosim_modified\vipabandonedobj_bayer_hwcs_replaced_inputs_outputs.mdl</t>
  </si>
  <si>
    <t xml:space="preserve">C:\tmp\obfmodels\o6231.mdl</t>
  </si>
  <si>
    <t xml:space="preserve">Tue May 27 15:30:55 2008</t>
  </si>
  <si>
    <t xml:space="preserve">C:\work\data\SLNET\SLNET_MATLABCentral\20160\seminar_designs\Xilinx Section\sysgen_block\vipabandonedobj_bayer_sg.mdl</t>
  </si>
  <si>
    <t xml:space="preserve">C:\tmp\obfmodels\o6232.mdl</t>
  </si>
  <si>
    <t xml:space="preserve">Thu Jun 05 09:37:07 2008</t>
  </si>
  <si>
    <t xml:space="preserve">C:\work\data\SLNET\SLNET_MATLABCentral\20291\boostconverter.mdl</t>
  </si>
  <si>
    <t xml:space="preserve">C:\work\data\SLNET\SLNET_MATLABCentral\20415\sink.mdl</t>
  </si>
  <si>
    <t xml:space="preserve">C:\tmp\obfmodels\o6234.mdl</t>
  </si>
  <si>
    <t xml:space="preserve">Fri Dec 28 10:58:25 2007</t>
  </si>
  <si>
    <t xml:space="preserve">C:\work\data\SLNET\SLNET_MATLABCentral\20415\source.mdl</t>
  </si>
  <si>
    <t xml:space="preserve">C:\tmp\obfmodels\o6235.mdl</t>
  </si>
  <si>
    <t xml:space="preserve">Fri Dec 28 10:58:35 2007</t>
  </si>
  <si>
    <t xml:space="preserve">C:\work\data\SLNET\SLNET_MATLABCentral\20415\xpcsongdemo.mdl</t>
  </si>
  <si>
    <t xml:space="preserve">C:\tmp\obfmodels\o6236.mdl</t>
  </si>
  <si>
    <t xml:space="preserve">Fri Dec 28 15:14:34 2007</t>
  </si>
  <si>
    <t xml:space="preserve">C:\work\data\SLNET\SLNET_MATLABCentral\20731\example.mdl</t>
  </si>
  <si>
    <t xml:space="preserve">C:\tmp\obfmodels\o6237.mdl</t>
  </si>
  <si>
    <t xml:space="preserve">Tue Jul 15 16:19:49 2008</t>
  </si>
  <si>
    <t xml:space="preserve">C:\work\data\SLNET\SLNET_MATLABCentral\20879\HistogramOverlay_r2008a.mdl</t>
  </si>
  <si>
    <t xml:space="preserve">C:\tmp\obfmodels\o6238.mdl</t>
  </si>
  <si>
    <t xml:space="preserve">Mon Jul 28 15:29:50 2008</t>
  </si>
  <si>
    <t xml:space="preserve">C:\work\data\SLNET\SLNET_MATLABCentral\21039\WiMAX_Test_4.mdl</t>
  </si>
  <si>
    <t xml:space="preserve">C:\tmp\obfmodels\o6239.mdl</t>
  </si>
  <si>
    <t xml:space="preserve">Sat Dec 01 02:42:01 2007</t>
  </si>
  <si>
    <t xml:space="preserve">C:\work\data\SLNET\SLNET_MATLABCentral\21261\Gui_Simulink _Sfunction Interface\simulink_model.mdl</t>
  </si>
  <si>
    <t xml:space="preserve">C:\tmp\obfmodels\o6240.mdl</t>
  </si>
  <si>
    <t xml:space="preserve">Fri Aug 29 10:24:08 2008</t>
  </si>
  <si>
    <t xml:space="preserve">C:\work\data\SLNET\SLNET_MATLABCentral\21311\Gui_Simulink _realtime_Interface\Gui_Simulink _realtime_Interface\my_model.mdl</t>
  </si>
  <si>
    <t xml:space="preserve">C:\tmp\obfmodels\o6241.mdl</t>
  </si>
  <si>
    <t xml:space="preserve">Mon Sep 01 18:52:11 2008</t>
  </si>
  <si>
    <t xml:space="preserve">C:\work\data\SLNET\SLNET_MATLABCentral\21439\OneLeg_VR_TouchInput_R2008a.mdl</t>
  </si>
  <si>
    <t xml:space="preserve">C:\tmp\obfmodels\o6242.mdl</t>
  </si>
  <si>
    <t xml:space="preserve">Mon Sep 15 14:01:42 2008</t>
  </si>
  <si>
    <t xml:space="preserve">C:\work\data\SLNET\SLNET_MATLABCentral\21439\OneLeg_VR_TouchInput_R2008b.mdl</t>
  </si>
  <si>
    <t xml:space="preserve">C:\tmp\obfmodels\o6243.mdl</t>
  </si>
  <si>
    <t xml:space="preserve">Mon Sep 15 14:04:29 2008</t>
  </si>
  <si>
    <t xml:space="preserve">C:\work\data\SLNET\SLNET_MATLABCentral\21439\One_Leg_Robot_R2008a.mdl</t>
  </si>
  <si>
    <t xml:space="preserve">C:\tmp\obfmodels\o6244.mdl</t>
  </si>
  <si>
    <t xml:space="preserve">Mon Sep 15 14:01:01 2008</t>
  </si>
  <si>
    <t xml:space="preserve">C:\work\data\SLNET\SLNET_MATLABCentral\21439\One_Leg_Robot_R2008b.mdl</t>
  </si>
  <si>
    <t xml:space="preserve">C:\tmp\obfmodels\o6245.mdl</t>
  </si>
  <si>
    <t xml:space="preserve">Mon Sep 15 14:05:42 2008</t>
  </si>
  <si>
    <t xml:space="preserve">C:\work\data\SLNET\SLNET_MATLABCentral\21458\m_multiss.mdl</t>
  </si>
  <si>
    <t xml:space="preserve">C:\tmp\obfmodels\o6246.mdl</t>
  </si>
  <si>
    <t xml:space="preserve">Wed Sep 17 13:30:21 2008</t>
  </si>
  <si>
    <t xml:space="preserve">C:\work\data\SLNET\SLNET_MATLABCentral\21458\m_reachvdp.mdl</t>
  </si>
  <si>
    <t xml:space="preserve">C:\tmp\obfmodels\o6247.mdl</t>
  </si>
  <si>
    <t xml:space="preserve">Wed Sep 17 13:35:19 2008</t>
  </si>
  <si>
    <t xml:space="preserve">C:\work\data\SLNET\SLNET_MATLABCentral\21468\OurModel.mdl</t>
  </si>
  <si>
    <t xml:space="preserve">C:\tmp\obfmodels\o6248.mdl</t>
  </si>
  <si>
    <t xml:space="preserve">Tue Sep 16 14:09:18 2008</t>
  </si>
  <si>
    <t xml:space="preserve">C:\work\data\SLNET\SLNET_MATLABCentral\21570\timeout_sample.mdl</t>
  </si>
  <si>
    <t xml:space="preserve">C:\tmp\obfmodels\o6249.mdl</t>
  </si>
  <si>
    <t xml:space="preserve">Thu Sep 25 01:01:36 2008</t>
  </si>
  <si>
    <t xml:space="preserve">C:\work\data\SLNET\SLNET_MATLABCentral\21716\challenge_pk.mdl</t>
  </si>
  <si>
    <t xml:space="preserve">C:\tmp\obfmodels\o6250.mdl</t>
  </si>
  <si>
    <t xml:space="preserve">Fri Oct 10 16:31:52 2008</t>
  </si>
  <si>
    <t xml:space="preserve">C:\work\data\SLNET\SLNET_MATLABCentral\21742\metronome_ts.mdl</t>
  </si>
  <si>
    <t xml:space="preserve">C:\tmp\obfmodels\o6251.mdl</t>
  </si>
  <si>
    <t xml:space="preserve">Tue Oct 14 10:52:29 2008</t>
  </si>
  <si>
    <t xml:space="preserve">C:\work\data\SLNET\SLNET_MATLABCentral\21748\metronome_guy.mdl</t>
  </si>
  <si>
    <t xml:space="preserve">C:\tmp\obfmodels\o6252.mdl</t>
  </si>
  <si>
    <t xml:space="preserve">Wed Oct 15 13:21:07 2008</t>
  </si>
  <si>
    <t xml:space="preserve">C:\work\data\SLNET\SLNET_MATLABCentral\21882\amed\aMedianFilter_2D_forHDL_8b.mdl</t>
  </si>
  <si>
    <t xml:space="preserve">C:\tmp\obfmodels\o6253.mdl</t>
  </si>
  <si>
    <t xml:space="preserve">Fri Oct 24 18:04:00 2008</t>
  </si>
  <si>
    <t xml:space="preserve">C:\work\data\SLNET\SLNET_MATLABCentral\21882\amed\aMedianFilter_forC_8b.mdl</t>
  </si>
  <si>
    <t xml:space="preserve">C:\tmp\obfmodels\o6254.mdl</t>
  </si>
  <si>
    <t xml:space="preserve">Fri Oct 24 18:03:50 2008</t>
  </si>
  <si>
    <t xml:space="preserve">C:\work\data\SLNET\SLNET_MATLABCentral\21885\sim_example.mdl</t>
  </si>
  <si>
    <t xml:space="preserve">C:\tmp\obfmodels\o6255.mdl</t>
  </si>
  <si>
    <t xml:space="preserve">Sun Oct 26 01:57:21 2008</t>
  </si>
  <si>
    <t xml:space="preserve">C:\work\data\SLNET\SLNET_MATLABCentral\22136\SLinSF_Design_Patterns.mdl</t>
  </si>
  <si>
    <t xml:space="preserve">C:\tmp\obfmodels\o6256.mdl</t>
  </si>
  <si>
    <t xml:space="preserve">Mon Nov 03 17:23:53 2008</t>
  </si>
  <si>
    <t xml:space="preserve">C:\work\data\SLNET\SLNET_MATLABCentral\22136\calling_algorithms.mdl</t>
  </si>
  <si>
    <t xml:space="preserve">C:\tmp\obfmodels\o6257.mdl</t>
  </si>
  <si>
    <t xml:space="preserve">Mon Nov 03 17:10:11 2008</t>
  </si>
  <si>
    <t xml:space="preserve">C:\work\data\SLNET\SLNET_MATLABCentral\22136\switching_tasks.mdl</t>
  </si>
  <si>
    <t xml:space="preserve">C:\tmp\obfmodels\o6258.mdl</t>
  </si>
  <si>
    <t xml:space="preserve">Mon Nov 03 17:14:05 2008</t>
  </si>
  <si>
    <t xml:space="preserve">C:\work\data\SLNET\SLNET_MATLABCentral\22136\switching_tasks_mdlref.mdl</t>
  </si>
  <si>
    <t xml:space="preserve">C:\tmp\obfmodels\o6259.mdl</t>
  </si>
  <si>
    <t xml:space="preserve">Mon Nov 03 17:23:49 2008</t>
  </si>
  <si>
    <t xml:space="preserve">C:\work\data\SLNET\SLNET_MATLABCentral\22136\task1.mdl</t>
  </si>
  <si>
    <t xml:space="preserve">C:\tmp\obfmodels\o6260_obf.mdl</t>
  </si>
  <si>
    <t xml:space="preserve">Mon Nov 03 17:23:34 2008</t>
  </si>
  <si>
    <t xml:space="preserve">C:\work\data\SLNET\SLNET_MATLABCentral\22136\task2.mdl</t>
  </si>
  <si>
    <t xml:space="preserve">C:\tmp\obfmodels\o6261.mdl</t>
  </si>
  <si>
    <t xml:space="preserve">Mon Nov 03 17:23:26 2008</t>
  </si>
  <si>
    <t xml:space="preserve">C:\work\data\SLNET\SLNET_MATLABCentral\22136\task3.mdl</t>
  </si>
  <si>
    <t xml:space="preserve">C:\tmp\obfmodels\o6262.mdl</t>
  </si>
  <si>
    <t xml:space="preserve">Mon Nov 03 17:23:16 2008</t>
  </si>
  <si>
    <t xml:space="preserve">C:\work\data\SLNET\SLNET_MATLABCentral\22166\fft_DIF_R2_eML.mdl</t>
  </si>
  <si>
    <t xml:space="preserve">C:\tmp\obfmodels\o6263.mdl</t>
  </si>
  <si>
    <t xml:space="preserve">Wed Nov 19 15:36:25 2008</t>
  </si>
  <si>
    <t xml:space="preserve">C:\work\data\SLNET\SLNET_MATLABCentral\22297\delayTimerLib.mdl</t>
  </si>
  <si>
    <t xml:space="preserve">C:\tmp\obfmodels\o6264.mdl</t>
  </si>
  <si>
    <t xml:space="preserve">Mon Oct 20 08:59:51 2008</t>
  </si>
  <si>
    <t xml:space="preserve">C:\work\data\SLNET\SLNET_MATLABCentral\22297\xpcDelayTimerTest.mdl</t>
  </si>
  <si>
    <t xml:space="preserve">C:\tmp\obfmodels\o6265.mdl</t>
  </si>
  <si>
    <t xml:space="preserve">Wed Oct 22 12:45:37 2008</t>
  </si>
  <si>
    <t xml:space="preserve">C:\work\data\SLNET\SLNET_MATLABCentral\22316\CC_BER\ConvCode_HardDecision_F.mdl</t>
  </si>
  <si>
    <t xml:space="preserve">C:\tmp\obfmodels\o6266.mdl</t>
  </si>
  <si>
    <t xml:space="preserve">Thu Nov 06 12:50:18 2008</t>
  </si>
  <si>
    <t xml:space="preserve">C:\work\data\SLNET\SLNET_MATLABCentral\22316\CC_BER\ConvCode_Quantized_F.mdl</t>
  </si>
  <si>
    <t xml:space="preserve">C:\tmp\obfmodels\o6267.mdl</t>
  </si>
  <si>
    <t xml:space="preserve">Wed Dec 03 19:41:43 2008</t>
  </si>
  <si>
    <t xml:space="preserve">C:\work\data\SLNET\SLNET_MATLABCentral\22316\CC_BER\ConvCode_Unquantized_F.mdl</t>
  </si>
  <si>
    <t xml:space="preserve">C:\tmp\obfmodels\o6268.mdl</t>
  </si>
  <si>
    <t xml:space="preserve">Thu Nov 06 12:49:54 2008</t>
  </si>
  <si>
    <t xml:space="preserve">C:\work\data\SLNET\SLNET_MATLABCentral\22316\CC_BER\ResultsOverlay\compositeImage.mdl</t>
  </si>
  <si>
    <t xml:space="preserve">C:\tmp\obfmodels\o6269.mdl</t>
  </si>
  <si>
    <t xml:space="preserve">Thu Nov 06 12:50:34 2008</t>
  </si>
  <si>
    <t xml:space="preserve">C:\work\data\SLNET\SLNET_MATLABCentral\22316\Fading_BER\RayleighFlatFading_PSK.mdl</t>
  </si>
  <si>
    <t xml:space="preserve">C:\tmp\obfmodels\o6270.mdl</t>
  </si>
  <si>
    <t xml:space="preserve">Thu Nov 06 12:48:46 2008</t>
  </si>
  <si>
    <t xml:space="preserve">C:\work\data\SLNET\SLNET_MATLABCentral\22316\Fading_BER\RayleighFlatFading_PSK_Div.mdl</t>
  </si>
  <si>
    <t xml:space="preserve">C:\tmp\obfmodels\o6271.mdl</t>
  </si>
  <si>
    <t xml:space="preserve">Thu Nov 06 12:49:00 2008</t>
  </si>
  <si>
    <t xml:space="preserve">C:\work\data\SLNET\SLNET_MATLABCentral\22316\Fading_BER\RayleighFlatFading_PSK_L2.mdl</t>
  </si>
  <si>
    <t xml:space="preserve">C:\tmp\obfmodels\o6272.mdl</t>
  </si>
  <si>
    <t xml:space="preserve">Thu Nov 06 12:49:11 2008</t>
  </si>
  <si>
    <t xml:space="preserve">C:\work\data\SLNET\SLNET_MATLABCentral\22316\PSK_BER\M_PSK_Model.mdl</t>
  </si>
  <si>
    <t xml:space="preserve">C:\tmp\obfmodels\o6273.mdl</t>
  </si>
  <si>
    <t xml:space="preserve">Tue Jul 22 17:09:03 2008</t>
  </si>
  <si>
    <t xml:space="preserve">C:\work\data\SLNET\SLNET_MATLABCentral\22316\PSK_BER\M_PSK_Model_8b.mdl</t>
  </si>
  <si>
    <t xml:space="preserve">C:\tmp\obfmodels\o6274.mdl</t>
  </si>
  <si>
    <t xml:space="preserve">Tue Oct 14 17:21:21 2008</t>
  </si>
  <si>
    <t xml:space="preserve">C:\work\data\SLNET\SLNET_MATLABCentral\22316\PSK_SER\M_PSK_Model.mdl</t>
  </si>
  <si>
    <t xml:space="preserve">C:\tmp\obfmodels\o6275.mdl</t>
  </si>
  <si>
    <t xml:space="preserve">Mon Jul 21 16:40:05 2008</t>
  </si>
  <si>
    <t xml:space="preserve">C:\work\data\SLNET\SLNET_MATLABCentral\22316\QAM_BER\M_QAM_Model.mdl</t>
  </si>
  <si>
    <t xml:space="preserve">C:\tmp\obfmodels\o6276.mdl</t>
  </si>
  <si>
    <t xml:space="preserve">Fri Jul 25 15:40:00 2008</t>
  </si>
  <si>
    <t xml:space="preserve">C:\work\data\SLNET\SLNET_MATLABCentral\22486\EnvelopeDetector.mdl</t>
  </si>
  <si>
    <t xml:space="preserve">C:\tmp\obfmodels\o6277.mdl</t>
  </si>
  <si>
    <t xml:space="preserve">Thu Dec 18 00:35:52 2008</t>
  </si>
  <si>
    <t xml:space="preserve">C:\work\data\SLNET\SLNET_MATLABCentral\22513\GenEq2x.mdl</t>
  </si>
  <si>
    <t xml:space="preserve">C:\tmp\obfmodels\o6278.mdl</t>
  </si>
  <si>
    <t xml:space="preserve">Mon Sep 22 21:46:14 2008</t>
  </si>
  <si>
    <t xml:space="preserve">C:\work\data\SLNET\SLNET_MATLABCentral\22637\houssein_work\robot_arm.mdl</t>
  </si>
  <si>
    <t xml:space="preserve">C:\tmp\obfmodels\o6279.mdl</t>
  </si>
  <si>
    <t xml:space="preserve">Wed Jan 07 14:10:13 2009</t>
  </si>
  <si>
    <t xml:space="preserve">C:\work\data\SLNET\SLNET_MATLABCentral\22674\ssnoSigConv.mdl</t>
  </si>
  <si>
    <t xml:space="preserve">C:\tmp\obfmodels\o6280.mdl</t>
  </si>
  <si>
    <t xml:space="preserve">Tue Jan 13 12:18:00 2009</t>
  </si>
  <si>
    <t xml:space="preserve">C:\work\data\SLNET\SLNET_MATLABCentral\22674\ssnoSigConvExprFld.mdl</t>
  </si>
  <si>
    <t xml:space="preserve">C:\tmp\obfmodels\o6281.mdl</t>
  </si>
  <si>
    <t xml:space="preserve">Tue Jan 13 12:27:00 2009</t>
  </si>
  <si>
    <t xml:space="preserve">C:\work\data\SLNET\SLNET_MATLABCentral\22674\sswSigConv.mdl</t>
  </si>
  <si>
    <t xml:space="preserve">C:\tmp\obfmodels\o6282.mdl</t>
  </si>
  <si>
    <t xml:space="preserve">Tue Jan 13 12:23:18 2009</t>
  </si>
  <si>
    <t xml:space="preserve">C:\work\data\SLNET\SLNET_MATLABCentral\22674\sswSigConvExprFld.mdl</t>
  </si>
  <si>
    <t xml:space="preserve">C:\tmp\obfmodels\o6283.mdl</t>
  </si>
  <si>
    <t xml:space="preserve">Tue Jan 13 12:28:51 2009</t>
  </si>
  <si>
    <t xml:space="preserve">C:\work\data\SLNET\SLNET_MATLABCentral\22695\MinorStepLib.mdl</t>
  </si>
  <si>
    <t xml:space="preserve">C:\tmp\obfmodels\o6284.mdl</t>
  </si>
  <si>
    <t xml:space="preserve">Fri Apr 01 16:04:17 2011</t>
  </si>
  <si>
    <t xml:space="preserve">C:\work\data\SLNET\SLNET_MATLABCentral\22695\SimpleBounce.mdl</t>
  </si>
  <si>
    <t xml:space="preserve">C:\tmp\obfmodels\o6285.mdl</t>
  </si>
  <si>
    <t xml:space="preserve">Fri Apr 01 16:04:20 2011</t>
  </si>
  <si>
    <t xml:space="preserve">C:\work\data\SLNET\SLNET_MATLABCentral\2283\bluetooth_full_duplex.mdl</t>
  </si>
  <si>
    <t xml:space="preserve">C:\tmp\obfmodels\o6286.mdl</t>
  </si>
  <si>
    <t xml:space="preserve">Wed Dec 15 12:10:29 2004</t>
  </si>
  <si>
    <t xml:space="preserve">C:\work\data\SLNET\SLNET_MATLABCentral\2283\bluetooth_lib2.mdl</t>
  </si>
  <si>
    <t xml:space="preserve">C:\tmp\obfmodels\o6287.mdl</t>
  </si>
  <si>
    <t xml:space="preserve">Wed Dec 15 12:07:41 2004</t>
  </si>
  <si>
    <t xml:space="preserve">C:\work\data\SLNET\SLNET_MATLABCentral\2283\R13 Original Version\bluetooth_full_duplex.mdl</t>
  </si>
  <si>
    <t xml:space="preserve">C:\tmp\obfmodels\o6288.mdl</t>
  </si>
  <si>
    <t xml:space="preserve">Tue Aug 27 10:52:06 2002</t>
  </si>
  <si>
    <t xml:space="preserve">C:\work\data\SLNET\SLNET_MATLABCentral\2283\R13 Original Version\bluetooth_lib2.mdl</t>
  </si>
  <si>
    <t xml:space="preserve">C:\tmp\obfmodels\o6289.mdl</t>
  </si>
  <si>
    <t xml:space="preserve">Tue Aug 27 10:49:25 2002</t>
  </si>
  <si>
    <t xml:space="preserve">C:\work\data\SLNET\SLNET_MATLABCentral\22887\Fuzzy Controller\fuzzy_lookup_example1.mdl</t>
  </si>
  <si>
    <t xml:space="preserve">C:\tmp\obfmodels\o6290.mdl</t>
  </si>
  <si>
    <t xml:space="preserve">Wed Feb 04 10:11:44 2009</t>
  </si>
  <si>
    <t xml:space="preserve">C:\work\data\SLNET\SLNET_MATLABCentral\22887\Fuzzy Controller\fuzzy_lookup_example2.mdl</t>
  </si>
  <si>
    <t xml:space="preserve">C:\tmp\obfmodels\o6291.mdl</t>
  </si>
  <si>
    <t xml:space="preserve">Wed Feb 04 10:38:36 2009</t>
  </si>
  <si>
    <t xml:space="preserve">C:\work\data\SLNET\SLNET_MATLABCentral\22989\variableResolution.mdl</t>
  </si>
  <si>
    <t xml:space="preserve">C:\tmp\obfmodels\o6292.mdl</t>
  </si>
  <si>
    <t xml:space="preserve">C:\work\data\SLNET\SLNET_MATLABCentral\23007\speakerdemo.mdl</t>
  </si>
  <si>
    <t xml:space="preserve">C:\tmp\obfmodels\o6293.mdl</t>
  </si>
  <si>
    <t xml:space="preserve">Mon Feb 09 15:40:19 2009</t>
  </si>
  <si>
    <t xml:space="preserve">C:\work\data\SLNET\SLNET_MATLABCentral\23007\xpcspeakerlib.mdl</t>
  </si>
  <si>
    <t xml:space="preserve">C:\tmp\obfmodels\o6294.mdl</t>
  </si>
  <si>
    <t xml:space="preserve">Mon Feb 09 15:32:39 2009</t>
  </si>
  <si>
    <t xml:space="preserve">C:\work\data\SLNET\SLNET_MATLABCentral\23042\saturation\sat_block.mdl</t>
  </si>
  <si>
    <t xml:space="preserve">C:\tmp\obfmodels\o6295.mdl</t>
  </si>
  <si>
    <t xml:space="preserve">Thu Feb 19 13:00:26 2009</t>
  </si>
  <si>
    <t xml:space="preserve">C:\work\data\SLNET\SLNET_MATLABCentral\23079\DS_DWA.mdl</t>
  </si>
  <si>
    <t xml:space="preserve">C:\tmp\obfmodels\o6296.mdl</t>
  </si>
  <si>
    <t xml:space="preserve">Mon Feb 23 13:51:24 2009</t>
  </si>
  <si>
    <t xml:space="preserve">C:\work\data\SLNET\SLNET_MATLABCentral\23079\DS_noDWA.mdl</t>
  </si>
  <si>
    <t xml:space="preserve">C:\tmp\obfmodels\o6297.mdl</t>
  </si>
  <si>
    <t xml:space="preserve">Mon Feb 23 14:30:12 2009</t>
  </si>
  <si>
    <t xml:space="preserve">C:\work\data\SLNET\SLNET_MATLABCentral\23126\SimmechDoublePendulumR2008b.mdl</t>
  </si>
  <si>
    <t xml:space="preserve">C:\tmp\obfmodels\o6298.mdl</t>
  </si>
  <si>
    <t xml:space="preserve">Thu Feb 26 13:47:00 2009</t>
  </si>
  <si>
    <t xml:space="preserve">C:\work\data\SLNET\SLNET_MATLABCentral\2334\StewartControllers.mdl</t>
  </si>
  <si>
    <t xml:space="preserve">C:\tmp\obfmodels\o6299.mdl</t>
  </si>
  <si>
    <t xml:space="preserve">Thu Aug 29 13:54:53 2002</t>
  </si>
  <si>
    <t xml:space="preserve">C:\work\data\SLNET\SLNET_MATLABCentral\2334\StewartPlatform.mdl</t>
  </si>
  <si>
    <t xml:space="preserve">C:\tmp\obfmodels\o6300.mdl</t>
  </si>
  <si>
    <t xml:space="preserve">Thu Aug 29 14:31:57 2002</t>
  </si>
  <si>
    <t xml:space="preserve">C:\work\data\SLNET\SLNET_MATLABCentral\2334\StewartPlatformEquilibrium.mdl</t>
  </si>
  <si>
    <t xml:space="preserve">C:\tmp\obfmodels\o6301.mdl</t>
  </si>
  <si>
    <t xml:space="preserve">Thu Aug 29 14:45:51 2002</t>
  </si>
  <si>
    <t xml:space="preserve">C:\work\data\SLNET\SLNET_MATLABCentral\2334\StewartPlatformLegEquilibrium.mdl</t>
  </si>
  <si>
    <t xml:space="preserve">C:\tmp\obfmodels\o6302.mdl</t>
  </si>
  <si>
    <t xml:space="preserve">Thu Aug 29 09:51:35 2002</t>
  </si>
  <si>
    <t xml:space="preserve">C:\work\data\SLNET\SLNET_MATLABCentral\2334\StewartPlatformPlant.mdl</t>
  </si>
  <si>
    <t xml:space="preserve">C:\tmp\obfmodels\o6303.mdl</t>
  </si>
  <si>
    <t xml:space="preserve">Thu Aug 29 13:38:43 2002</t>
  </si>
  <si>
    <t xml:space="preserve">C:\work\data\SLNET\SLNET_MATLABCentral\23507\timedelaylib.mdl</t>
  </si>
  <si>
    <t xml:space="preserve">C:\tmp\obfmodels\o6304.mdl</t>
  </si>
  <si>
    <t xml:space="preserve">Fri Mar 20 16:21:21 2009</t>
  </si>
  <si>
    <t xml:space="preserve">C:\work\data\SLNET\SLNET_MATLABCentral\23507\xpcCPUOverloadTest1.mdl</t>
  </si>
  <si>
    <t xml:space="preserve">C:\tmp\obfmodels\o6305.mdl</t>
  </si>
  <si>
    <t xml:space="preserve">Sun Mar 22 17:06:42 2009</t>
  </si>
  <si>
    <t xml:space="preserve">C:\work\data\SLNET\SLNET_MATLABCentral\23507\xpcCPUOverloadTest2.mdl</t>
  </si>
  <si>
    <t xml:space="preserve">C:\tmp\obfmodels\o6306.mdl</t>
  </si>
  <si>
    <t xml:space="preserve">Sun Mar 22 17:07:04 2009</t>
  </si>
  <si>
    <t xml:space="preserve">C:\work\data\SLNET\SLNET_MATLABCentral\23507\xpcCPUOverloadTest3.mdl</t>
  </si>
  <si>
    <t xml:space="preserve">C:\tmp\obfmodels\o6307.mdl</t>
  </si>
  <si>
    <t xml:space="preserve">Sun Mar 22 17:07:14 2009</t>
  </si>
  <si>
    <t xml:space="preserve">C:\work\data\SLNET\SLNET_MATLABCentral\23507\xpcCPUOverloadTest4.mdl</t>
  </si>
  <si>
    <t xml:space="preserve">C:\tmp\obfmodels\o6308.mdl</t>
  </si>
  <si>
    <t xml:space="preserve">Sun Mar 22 17:07:26 2009</t>
  </si>
  <si>
    <t xml:space="preserve">C:\work\data\SLNET\SLNET_MATLABCentral\23507\xpcCPUOverloadTest5.mdl</t>
  </si>
  <si>
    <t xml:space="preserve">C:\tmp\obfmodels\o6309.mdl</t>
  </si>
  <si>
    <t xml:space="preserve">Sun Mar 22 17:07:38 2009</t>
  </si>
  <si>
    <t xml:space="preserve">C:\work\data\SLNET\SLNET_MATLABCentral\23507\xpcCPUOverloadTest6.mdl</t>
  </si>
  <si>
    <t xml:space="preserve">C:\tmp\obfmodels\o6310.mdl</t>
  </si>
  <si>
    <t xml:space="preserve">Sun Mar 22 17:07:58 2009</t>
  </si>
  <si>
    <t xml:space="preserve">C:\work\data\SLNET\SLNET_MATLABCentral\23507\xpcCPUOverloadTest7.mdl</t>
  </si>
  <si>
    <t xml:space="preserve">C:\tmp\obfmodels\o6311.mdl</t>
  </si>
  <si>
    <t xml:space="preserve">Sun Mar 22 22:12:21 2009</t>
  </si>
  <si>
    <t xml:space="preserve">C:\work\data\SLNET\SLNET_MATLABCentral\23507\xpcCPUOverloadTest8.mdl</t>
  </si>
  <si>
    <t xml:space="preserve">C:\tmp\obfmodels\o6312.mdl</t>
  </si>
  <si>
    <t xml:space="preserve">Sun Mar 29 21:06:37 2009</t>
  </si>
  <si>
    <t xml:space="preserve">C:\work\data\SLNET\SLNET_MATLABCentral\23541\bot_model001.mdl</t>
  </si>
  <si>
    <t xml:space="preserve">C:\tmp\obfmodels\o6313.mdl</t>
  </si>
  <si>
    <t xml:space="preserve">Mon Nov 19 12:20:37 2007</t>
  </si>
  <si>
    <t xml:space="preserve">C:\work\data\SLNET\SLNET_MATLABCentral\23541\bot_model002.mdl</t>
  </si>
  <si>
    <t xml:space="preserve">C:\tmp\obfmodels\o6314.mdl</t>
  </si>
  <si>
    <t xml:space="preserve">Mon Nov 19 12:20:44 2007</t>
  </si>
  <si>
    <t xml:space="preserve">C:\work\data\SLNET\SLNET_MATLABCentral\23541\bot_model003.mdl</t>
  </si>
  <si>
    <t xml:space="preserve">C:\tmp\obfmodels\o6315.mdl</t>
  </si>
  <si>
    <t xml:space="preserve">Mon Nov 19 12:20:50 2007</t>
  </si>
  <si>
    <t xml:space="preserve">C:\work\data\SLNET\SLNET_MATLABCentral\23541\bot_model004.mdl</t>
  </si>
  <si>
    <t xml:space="preserve">C:\tmp\obfmodels\o6316.mdl</t>
  </si>
  <si>
    <t xml:space="preserve">Mon Nov 19 12:20:58 2007</t>
  </si>
  <si>
    <t xml:space="preserve">C:\work\data\SLNET\SLNET_MATLABCentral\23541\bot_model005.mdl</t>
  </si>
  <si>
    <t xml:space="preserve">C:\tmp\obfmodels\o6317.mdl</t>
  </si>
  <si>
    <t xml:space="preserve">Mon Nov 19 12:21:08 2007</t>
  </si>
  <si>
    <t xml:space="preserve">C:\work\data\SLNET\SLNET_MATLABCentral\23541\hourglasstop.mdl</t>
  </si>
  <si>
    <t xml:space="preserve">C:\tmp\obfmodels\o6318.mdl</t>
  </si>
  <si>
    <t xml:space="preserve">Tue Mar 31 14:32:31 2009</t>
  </si>
  <si>
    <t xml:space="preserve">C:\work\data\SLNET\SLNET_MATLABCentral\23541\mid5_1.mdl</t>
  </si>
  <si>
    <t xml:space="preserve">C:\tmp\obfmodels\o6319.mdl</t>
  </si>
  <si>
    <t xml:space="preserve">Fri Apr 25 13:57:00 2008</t>
  </si>
  <si>
    <t xml:space="preserve">C:\work\data\SLNET\SLNET_MATLABCentral\23541\mid5_1a.mdl</t>
  </si>
  <si>
    <t xml:space="preserve">C:\tmp\obfmodels\o6320.mdl</t>
  </si>
  <si>
    <t xml:space="preserve">Fri Apr 25 13:57:25 2008</t>
  </si>
  <si>
    <t xml:space="preserve">C:\work\data\SLNET\SLNET_MATLABCentral\23541\mid5_1b.mdl</t>
  </si>
  <si>
    <t xml:space="preserve">C:\tmp\obfmodels\o6321.mdl</t>
  </si>
  <si>
    <t xml:space="preserve">Wed Oct 22 15:30:33 2008</t>
  </si>
  <si>
    <t xml:space="preserve">C:\work\data\SLNET\SLNET_MATLABCentral\23541\mid5_1c.mdl</t>
  </si>
  <si>
    <t xml:space="preserve">C:\tmp\obfmodels\o6322.mdl</t>
  </si>
  <si>
    <t xml:space="preserve">Wed Oct 22 15:30:41 2008</t>
  </si>
  <si>
    <t xml:space="preserve">C:\work\data\SLNET\SLNET_MATLABCentral\23541\mid5_1d.mdl</t>
  </si>
  <si>
    <t xml:space="preserve">C:\tmp\obfmodels\o6323.mdl</t>
  </si>
  <si>
    <t xml:space="preserve">Wed Oct 22 15:30:51 2008</t>
  </si>
  <si>
    <t xml:space="preserve">C:\work\data\SLNET\SLNET_MATLABCentral\23541\mid5_2.mdl</t>
  </si>
  <si>
    <t xml:space="preserve">C:\tmp\obfmodels\o6324.mdl</t>
  </si>
  <si>
    <t xml:space="preserve">Fri Apr 25 13:56:27 2008</t>
  </si>
  <si>
    <t xml:space="preserve">C:\work\data\SLNET\SLNET_MATLABCentral\23541\mid5_2a.mdl</t>
  </si>
  <si>
    <t xml:space="preserve">C:\tmp\obfmodels\o6325.mdl</t>
  </si>
  <si>
    <t xml:space="preserve">Fri Apr 25 13:58:28 2008</t>
  </si>
  <si>
    <t xml:space="preserve">C:\work\data\SLNET\SLNET_MATLABCentral\23541\mytop.mdl</t>
  </si>
  <si>
    <t xml:space="preserve">C:\tmp\obfmodels\o6326.mdl</t>
  </si>
  <si>
    <t xml:space="preserve">Wed Oct 22 15:24:36 2008</t>
  </si>
  <si>
    <t xml:space="preserve">C:\work\data\SLNET\SLNET_MATLABCentral\23541\simpletop.mdl</t>
  </si>
  <si>
    <t xml:space="preserve">C:\tmp\obfmodels\o6327.mdl</t>
  </si>
  <si>
    <t xml:space="preserve">Fri Mar 27 15:54:37 2009</t>
  </si>
  <si>
    <t xml:space="preserve">C:\work\data\SLNET\SLNET_MATLABCentral\2357\guide302model.mdl</t>
  </si>
  <si>
    <t xml:space="preserve">C:\tmp\obfmodels\o6328.mdl</t>
  </si>
  <si>
    <t xml:space="preserve">Tue Sep 10 12:13:26 2002</t>
  </si>
  <si>
    <t xml:space="preserve">C:\work\data\SLNET\SLNET_MATLABCentral\2374\Simulink_1.mdl</t>
  </si>
  <si>
    <t xml:space="preserve">C:\tmp\obfmodels\o6329.mdl</t>
  </si>
  <si>
    <t xml:space="preserve">Wed May 28 11:47:23 2003</t>
  </si>
  <si>
    <t xml:space="preserve">C:\work\data\SLNET\SLNET_MATLABCentral\2374\Simulink_10.mdl</t>
  </si>
  <si>
    <t xml:space="preserve">C:\tmp\obfmodels\o6330.mdl</t>
  </si>
  <si>
    <t xml:space="preserve">Sat Sep 20 21:06:06 2008</t>
  </si>
  <si>
    <t xml:space="preserve">C:\work\data\SLNET\SLNET_MATLABCentral\2374\Simulink_2.mdl</t>
  </si>
  <si>
    <t xml:space="preserve">C:\tmp\obfmodels\o6331.mdl</t>
  </si>
  <si>
    <t xml:space="preserve">Wed May 28 11:47:48 2003</t>
  </si>
  <si>
    <t xml:space="preserve">C:\work\data\SLNET\SLNET_MATLABCentral\2374\Simulink_3.mdl</t>
  </si>
  <si>
    <t xml:space="preserve">C:\tmp\obfmodels\o6332.mdl</t>
  </si>
  <si>
    <t xml:space="preserve">Wed May 28 11:49:13 2003</t>
  </si>
  <si>
    <t xml:space="preserve">C:\work\data\SLNET\SLNET_MATLABCentral\2374\Simulink_4.mdl</t>
  </si>
  <si>
    <t xml:space="preserve">C:\tmp\obfmodels\o6333.mdl</t>
  </si>
  <si>
    <t xml:space="preserve">Wed May 28 11:48:22 2003</t>
  </si>
  <si>
    <t xml:space="preserve">C:\work\data\SLNET\SLNET_MATLABCentral\2374\Simulink_5.mdl</t>
  </si>
  <si>
    <t xml:space="preserve">C:\tmp\obfmodels\o6334.mdl</t>
  </si>
  <si>
    <t xml:space="preserve">Wed May 28 11:49:55 2003</t>
  </si>
  <si>
    <t xml:space="preserve">C:\work\data\SLNET\SLNET_MATLABCentral\2374\Simulink_6.mdl</t>
  </si>
  <si>
    <t xml:space="preserve">C:\tmp\obfmodels\o6335.mdl</t>
  </si>
  <si>
    <t xml:space="preserve">Mon Jun 16 13:21:12 2003</t>
  </si>
  <si>
    <t xml:space="preserve">C:\work\data\SLNET\SLNET_MATLABCentral\2374\Simulink_7.mdl</t>
  </si>
  <si>
    <t xml:space="preserve">C:\tmp\obfmodels\o6336.mdl</t>
  </si>
  <si>
    <t xml:space="preserve">Tue Oct 28 15:40:02 2003</t>
  </si>
  <si>
    <t xml:space="preserve">C:\work\data\SLNET\SLNET_MATLABCentral\2374\Simulink_8.mdl</t>
  </si>
  <si>
    <t xml:space="preserve">C:\tmp\obfmodels\o6337.mdl</t>
  </si>
  <si>
    <t xml:space="preserve">Wed Dec 03 15:56:45 2003</t>
  </si>
  <si>
    <t xml:space="preserve">C:\work\data\SLNET\SLNET_MATLABCentral\2374\Simulink_9.mdl</t>
  </si>
  <si>
    <t xml:space="preserve">C:\tmp\obfmodels\o6338.mdl</t>
  </si>
  <si>
    <t xml:space="preserve">Wed May 28 11:50:20 2003</t>
  </si>
  <si>
    <t xml:space="preserve">C:\work\data\SLNET\SLNET_MATLABCentral\23861\SuspensionRover.mdl</t>
  </si>
  <si>
    <t xml:space="preserve">C:\tmp\obfmodels\o6339.mdl</t>
  </si>
  <si>
    <t xml:space="preserve">Wed Apr 22 07:55:06 2009</t>
  </si>
  <si>
    <t xml:space="preserve">C:\work\data\SLNET\SLNET_MATLABCentral\23887\Exemplo_ModeloBlocos.mdl</t>
  </si>
  <si>
    <t xml:space="preserve">C:\tmp\obfmodels\o6340.mdl</t>
  </si>
  <si>
    <t xml:space="preserve">Fri Oct 31 16:39:36 2008</t>
  </si>
  <si>
    <t xml:space="preserve">C:\work\data\SLNET\SLNET_MATLABCentral\23887\Exemplo_ModeloPrincipal.mdl</t>
  </si>
  <si>
    <t xml:space="preserve">C:\tmp\obfmodels\o6341.mdl</t>
  </si>
  <si>
    <t xml:space="preserve">Fri Oct 31 16:40:12 2008</t>
  </si>
  <si>
    <t xml:space="preserve">C:\work\data\SLNET\SLNET_MATLABCentral\23887\Exemplo_ModeloSubsistemas.mdl</t>
  </si>
  <si>
    <t xml:space="preserve">C:\tmp\obfmodels\o6342.mdl</t>
  </si>
  <si>
    <t xml:space="preserve">Fri Oct 31 16:40:26 2008</t>
  </si>
  <si>
    <t xml:space="preserve">C:\work\data\SLNET\SLNET_MATLABCentral\23887\Exemplo_SubModelo.mdl</t>
  </si>
  <si>
    <t xml:space="preserve">C:\tmp\obfmodels\o6343.mdl</t>
  </si>
  <si>
    <t xml:space="preserve">Fri Oct 31 16:40:42 2008</t>
  </si>
  <si>
    <t xml:space="preserve">C:\work\data\SLNET\SLNET_MATLABCentral\23887\Exercicio_10A.mdl</t>
  </si>
  <si>
    <t xml:space="preserve">C:\tmp\obfmodels\o6344.mdl</t>
  </si>
  <si>
    <t xml:space="preserve">Fri Oct 31 16:40:57 2008</t>
  </si>
  <si>
    <t xml:space="preserve">C:\work\data\SLNET\SLNET_MATLABCentral\23887\Exercicio_10B.mdl</t>
  </si>
  <si>
    <t xml:space="preserve">C:\tmp\obfmodels\o6345.mdl</t>
  </si>
  <si>
    <t xml:space="preserve">Fri Oct 31 16:41:12 2008</t>
  </si>
  <si>
    <t xml:space="preserve">C:\work\data\SLNET\SLNET_MATLABCentral\23887\Exercicio_3A.mdl</t>
  </si>
  <si>
    <t xml:space="preserve">C:\tmp\obfmodels\o6346.mdl</t>
  </si>
  <si>
    <t xml:space="preserve">Fri Oct 31 16:41:55 2008</t>
  </si>
  <si>
    <t xml:space="preserve">C:\work\data\SLNET\SLNET_MATLABCentral\23887\Exercicio_4A.mdl</t>
  </si>
  <si>
    <t xml:space="preserve">C:\tmp\obfmodels\o6347.mdl</t>
  </si>
  <si>
    <t xml:space="preserve">Fri Oct 31 16:42:12 2008</t>
  </si>
  <si>
    <t xml:space="preserve">C:\work\data\SLNET\SLNET_MATLABCentral\23887\Exercicio_4B.mdl</t>
  </si>
  <si>
    <t xml:space="preserve">C:\tmp\obfmodels\o6348.mdl</t>
  </si>
  <si>
    <t xml:space="preserve">Fri Oct 31 16:42:39 2008</t>
  </si>
  <si>
    <t xml:space="preserve">C:\work\data\SLNET\SLNET_MATLABCentral\23887\Exercicio_5A1.mdl</t>
  </si>
  <si>
    <t xml:space="preserve">C:\tmp\obfmodels\o6349.mdl</t>
  </si>
  <si>
    <t xml:space="preserve">Fri Oct 31 16:42:56 2008</t>
  </si>
  <si>
    <t xml:space="preserve">C:\work\data\SLNET\SLNET_MATLABCentral\23887\Exercicio_5A2.mdl</t>
  </si>
  <si>
    <t xml:space="preserve">C:\tmp\obfmodels\o6350.mdl</t>
  </si>
  <si>
    <t xml:space="preserve">Fri Oct 31 16:43:01 2008</t>
  </si>
  <si>
    <t xml:space="preserve">C:\work\data\SLNET\SLNET_MATLABCentral\23887\Exercicio_5A3.mdl</t>
  </si>
  <si>
    <t xml:space="preserve">C:\tmp\obfmodels\o6351.mdl</t>
  </si>
  <si>
    <t xml:space="preserve">Fri Oct 31 16:43:05 2008</t>
  </si>
  <si>
    <t xml:space="preserve">C:\work\data\SLNET\SLNET_MATLABCentral\23887\Exercicio_5B.mdl</t>
  </si>
  <si>
    <t xml:space="preserve">C:\tmp\obfmodels\o6352.mdl</t>
  </si>
  <si>
    <t xml:space="preserve">Fri Oct 31 16:43:32 2008</t>
  </si>
  <si>
    <t xml:space="preserve">C:\work\data\SLNET\SLNET_MATLABCentral\23887\Exercicio_5C.mdl</t>
  </si>
  <si>
    <t xml:space="preserve">C:\tmp\obfmodels\o6353.mdl</t>
  </si>
  <si>
    <t xml:space="preserve">Fri Oct 31 16:43:50 2008</t>
  </si>
  <si>
    <t xml:space="preserve">C:\work\data\SLNET\SLNET_MATLABCentral\23887\Exercicio_6.mdl</t>
  </si>
  <si>
    <t xml:space="preserve">C:\tmp\obfmodels\o6354.mdl</t>
  </si>
  <si>
    <t xml:space="preserve">Fri Oct 31 16:44:09 2008</t>
  </si>
  <si>
    <t xml:space="preserve">C:\work\data\SLNET\SLNET_MATLABCentral\23887\Exercicio_6B.mdl</t>
  </si>
  <si>
    <t xml:space="preserve">C:\tmp\obfmodels\o6355.mdl</t>
  </si>
  <si>
    <t xml:space="preserve">Fri Oct 31 16:44:26 2008</t>
  </si>
  <si>
    <t xml:space="preserve">C:\work\data\SLNET\SLNET_MATLABCentral\23887\Exercicio_6C.mdl</t>
  </si>
  <si>
    <t xml:space="preserve">C:\tmp\obfmodels\o6356.mdl</t>
  </si>
  <si>
    <t xml:space="preserve">Fri Oct 31 16:44:30 2008</t>
  </si>
  <si>
    <t xml:space="preserve">C:\work\data\SLNET\SLNET_MATLABCentral\23887\Exercicio_8A.mdl</t>
  </si>
  <si>
    <t xml:space="preserve">C:\tmp\obfmodels\o6357.mdl</t>
  </si>
  <si>
    <t xml:space="preserve">Fri Oct 31 16:44:57 2008</t>
  </si>
  <si>
    <t xml:space="preserve">C:\work\data\SLNET\SLNET_MATLABCentral\23887\Exercicio_8B.mdl</t>
  </si>
  <si>
    <t xml:space="preserve">C:\tmp\obfmodels\o6358.mdl</t>
  </si>
  <si>
    <t xml:space="preserve">Fri Oct 31 16:45:02 2008</t>
  </si>
  <si>
    <t xml:space="preserve">C:\work\data\SLNET\SLNET_MATLABCentral\23887\Exercicio_9A.mdl</t>
  </si>
  <si>
    <t xml:space="preserve">C:\tmp\obfmodels\o6359.mdl</t>
  </si>
  <si>
    <t xml:space="preserve">Fri Oct 31 16:45:52 2008</t>
  </si>
  <si>
    <t xml:space="preserve">C:\work\data\SLNET\SLNET_MATLABCentral\23887\Exercicio_9B.mdl</t>
  </si>
  <si>
    <t xml:space="preserve">C:\tmp\obfmodels\o6360.mdl</t>
  </si>
  <si>
    <t xml:space="preserve">Fri Oct 31 16:45:56 2008</t>
  </si>
  <si>
    <t xml:space="preserve">C:\work\data\SLNET\SLNET_MATLABCentral\23887\Input2.mdl</t>
  </si>
  <si>
    <t xml:space="preserve">C:\tmp\obfmodels\o6361.mdl</t>
  </si>
  <si>
    <t xml:space="preserve">Fri Oct 31 16:46:29 2008</t>
  </si>
  <si>
    <t xml:space="preserve">C:\work\data\SLNET\SLNET_MATLABCentral\23887\Input3.mdl</t>
  </si>
  <si>
    <t xml:space="preserve">C:\tmp\obfmodels\o6362.mdl</t>
  </si>
  <si>
    <t xml:space="preserve">Fri Oct 31 16:46:32 2008</t>
  </si>
  <si>
    <t xml:space="preserve">C:\work\data\SLNET\SLNET_MATLABCentral\23887\LoopAlgebrico_Eliminado_Exemplo1.mdl</t>
  </si>
  <si>
    <t xml:space="preserve">C:\tmp\obfmodels\o6363.mdl</t>
  </si>
  <si>
    <t xml:space="preserve">Fri Oct 31 16:46:43 2008</t>
  </si>
  <si>
    <t xml:space="preserve">C:\work\data\SLNET\SLNET_MATLABCentral\23887\LoopAlgebrico_Exemplo1.mdl</t>
  </si>
  <si>
    <t xml:space="preserve">C:\tmp\obfmodels\o6364.mdl</t>
  </si>
  <si>
    <t xml:space="preserve">Thu Jul 31 14:54:21 2008</t>
  </si>
  <si>
    <t xml:space="preserve">C:\work\data\SLNET\SLNET_MATLABCentral\23887\LoopAlgebrico_Exemplo2.mdl</t>
  </si>
  <si>
    <t xml:space="preserve">C:\tmp\obfmodels\o6365.mdl</t>
  </si>
  <si>
    <t xml:space="preserve">Fri Oct 31 16:46:50 2008</t>
  </si>
  <si>
    <t xml:space="preserve">C:\work\data\SLNET\SLNET_MATLABCentral\23887\Proc2.mdl</t>
  </si>
  <si>
    <t xml:space="preserve">C:\tmp\obfmodels\o6366.mdl</t>
  </si>
  <si>
    <t xml:space="preserve">Fri Oct 31 16:47:28 2008</t>
  </si>
  <si>
    <t xml:space="preserve">C:\work\data\SLNET\SLNET_MATLABCentral\23887\Proc3.mdl</t>
  </si>
  <si>
    <t xml:space="preserve">C:\tmp\obfmodels\o6367.mdl</t>
  </si>
  <si>
    <t xml:space="preserve">Fri Oct 31 16:47:31 2008</t>
  </si>
  <si>
    <t xml:space="preserve">C:\work\data\SLNET\SLNET_MATLABCentral\23887\SubModelo_Exemplo.mdl</t>
  </si>
  <si>
    <t xml:space="preserve">C:\tmp\obfmodels\o6368.mdl</t>
  </si>
  <si>
    <t xml:space="preserve">Fri Oct 31 16:48:01 2008</t>
  </si>
  <si>
    <t xml:space="preserve">C:\work\data\SLNET\SLNET_MATLABCentral\23887\Tutorial01.mdl</t>
  </si>
  <si>
    <t xml:space="preserve">C:\tmp\obfmodels\o6369.mdl</t>
  </si>
  <si>
    <t xml:space="preserve">Fri Oct 31 16:51:02 2008</t>
  </si>
  <si>
    <t xml:space="preserve">C:\work\data\SLNET\SLNET_MATLABCentral\23887\Tutorial02.mdl</t>
  </si>
  <si>
    <t xml:space="preserve">C:\tmp\obfmodels\o6370.mdl</t>
  </si>
  <si>
    <t xml:space="preserve">Fri Oct 31 16:51:09 2008</t>
  </si>
  <si>
    <t xml:space="preserve">C:\work\data\SLNET\SLNET_MATLABCentral\23887\Tutorial03.mdl</t>
  </si>
  <si>
    <t xml:space="preserve">C:\tmp\obfmodels\o6371.mdl</t>
  </si>
  <si>
    <t xml:space="preserve">Fri Oct 31 16:51:13 2008</t>
  </si>
  <si>
    <t xml:space="preserve">C:\work\data\SLNET\SLNET_MATLABCentral\23887\Tutorial04.mdl</t>
  </si>
  <si>
    <t xml:space="preserve">C:\tmp\obfmodels\o6372.mdl</t>
  </si>
  <si>
    <t xml:space="preserve">Fri Oct 31 16:51:17 2008</t>
  </si>
  <si>
    <t xml:space="preserve">C:\work\data\SLNET\SLNET_MATLABCentral\23887\Tutorial05.mdl</t>
  </si>
  <si>
    <t xml:space="preserve">C:\tmp\obfmodels\o6373.mdl</t>
  </si>
  <si>
    <t xml:space="preserve">Fri Oct 31 16:51:22 2008</t>
  </si>
  <si>
    <t xml:space="preserve">C:\work\data\SLNET\SLNET_MATLABCentral\23887\Tutorial06.mdl</t>
  </si>
  <si>
    <t xml:space="preserve">C:\tmp\obfmodels\o6374.mdl</t>
  </si>
  <si>
    <t xml:space="preserve">Fri Oct 31 16:51:27 2008</t>
  </si>
  <si>
    <t xml:space="preserve">C:\work\data\SLNET\SLNET_MATLABCentral\23887\Tutorial07.mdl</t>
  </si>
  <si>
    <t xml:space="preserve">C:\tmp\obfmodels\o6375.mdl</t>
  </si>
  <si>
    <t xml:space="preserve">Fri Oct 31 16:51:34 2008</t>
  </si>
  <si>
    <t xml:space="preserve">C:\work\data\SLNET\SLNET_MATLABCentral\23887\Tutorial08.mdl</t>
  </si>
  <si>
    <t xml:space="preserve">C:\tmp\obfmodels\o6376.mdl</t>
  </si>
  <si>
    <t xml:space="preserve">Fri Oct 31 16:39:55 2008</t>
  </si>
  <si>
    <t xml:space="preserve">C:\work\data\SLNET\SLNET_MATLABCentral\23887\Tutorial09.mdl</t>
  </si>
  <si>
    <t xml:space="preserve">C:\tmp\obfmodels\o6377.mdl</t>
  </si>
  <si>
    <t xml:space="preserve">Fri Oct 31 16:40:19 2008</t>
  </si>
  <si>
    <t xml:space="preserve">C:\work\data\SLNET\SLNET_MATLABCentral\23887\Tutorial10.mdl</t>
  </si>
  <si>
    <t xml:space="preserve">C:\tmp\obfmodels\o6378.mdl</t>
  </si>
  <si>
    <t xml:space="preserve">Fri Oct 31 16:40:34 2008</t>
  </si>
  <si>
    <t xml:space="preserve">C:\work\data\SLNET\SLNET_MATLABCentral\23887\Tutorial11.mdl</t>
  </si>
  <si>
    <t xml:space="preserve">C:\tmp\obfmodels\o6379.mdl</t>
  </si>
  <si>
    <t xml:space="preserve">Fri Oct 31 16:40:49 2008</t>
  </si>
  <si>
    <t xml:space="preserve">C:\work\data\SLNET\SLNET_MATLABCentral\23887\Tutorial12.mdl</t>
  </si>
  <si>
    <t xml:space="preserve">C:\tmp\obfmodels\o6380.mdl</t>
  </si>
  <si>
    <t xml:space="preserve">Fri Oct 31 16:41:05 2008</t>
  </si>
  <si>
    <t xml:space="preserve">C:\work\data\SLNET\SLNET_MATLABCentral\23887\Tutorial13.mdl</t>
  </si>
  <si>
    <t xml:space="preserve">C:\tmp\obfmodels\o6381.mdl</t>
  </si>
  <si>
    <t xml:space="preserve">Fri Oct 31 16:41:23 2008</t>
  </si>
  <si>
    <t xml:space="preserve">C:\work\data\SLNET\SLNET_MATLABCentral\23887\Tutorial14.mdl</t>
  </si>
  <si>
    <t xml:space="preserve">C:\tmp\obfmodels\o6382.mdl</t>
  </si>
  <si>
    <t xml:space="preserve">Fri Oct 31 16:42:04 2008</t>
  </si>
  <si>
    <t xml:space="preserve">C:\work\data\SLNET\SLNET_MATLABCentral\23887\Tutorial14_modificado.mdl</t>
  </si>
  <si>
    <t xml:space="preserve">C:\tmp\obfmodels\o6383.mdl</t>
  </si>
  <si>
    <t xml:space="preserve">Fri Oct 31 16:42:21 2008</t>
  </si>
  <si>
    <t xml:space="preserve">C:\work\data\SLNET\SLNET_MATLABCentral\23887\Tutorial15.mdl</t>
  </si>
  <si>
    <t xml:space="preserve">C:\tmp\obfmodels\o6384.mdl</t>
  </si>
  <si>
    <t xml:space="preserve">Fri Oct 31 16:42:46 2008</t>
  </si>
  <si>
    <t xml:space="preserve">C:\work\data\SLNET\SLNET_MATLABCentral\23887\Tutorial15_modificado_1.mdl</t>
  </si>
  <si>
    <t xml:space="preserve">C:\tmp\obfmodels\o6385.mdl</t>
  </si>
  <si>
    <t xml:space="preserve">Fri Oct 31 16:43:12 2008</t>
  </si>
  <si>
    <t xml:space="preserve">C:\work\data\SLNET\SLNET_MATLABCentral\23887\Tutorial15_modificado_2.mdl</t>
  </si>
  <si>
    <t xml:space="preserve">C:\tmp\obfmodels\o6386.mdl</t>
  </si>
  <si>
    <t xml:space="preserve">Fri Oct 31 16:43:17 2008</t>
  </si>
  <si>
    <t xml:space="preserve">C:\work\data\SLNET\SLNET_MATLABCentral\23887\Tutorial16.mdl</t>
  </si>
  <si>
    <t xml:space="preserve">C:\tmp\obfmodels\o6387.mdl</t>
  </si>
  <si>
    <t xml:space="preserve">Fri Oct 31 16:43:25 2008</t>
  </si>
  <si>
    <t xml:space="preserve">C:\work\data\SLNET\SLNET_MATLABCentral\23887\Tutorial16_modificado.mdl</t>
  </si>
  <si>
    <t xml:space="preserve">C:\tmp\obfmodels\o6388.mdl</t>
  </si>
  <si>
    <t xml:space="preserve">Fri Oct 31 16:43:44 2008</t>
  </si>
  <si>
    <t xml:space="preserve">C:\work\data\SLNET\SLNET_MATLABCentral\23887\Tutorial17.mdl</t>
  </si>
  <si>
    <t xml:space="preserve">C:\tmp\obfmodels\o6389.mdl</t>
  </si>
  <si>
    <t xml:space="preserve">Fri Oct 31 16:44:01 2008</t>
  </si>
  <si>
    <t xml:space="preserve">C:\work\data\SLNET\SLNET_MATLABCentral\23887\Tutorial17_modificado.mdl</t>
  </si>
  <si>
    <t xml:space="preserve">C:\tmp\obfmodels\o6390.mdl</t>
  </si>
  <si>
    <t xml:space="preserve">Fri Oct 31 16:44:16 2008</t>
  </si>
  <si>
    <t xml:space="preserve">C:\work\data\SLNET\SLNET_MATLABCentral\23887\Tutorial18.mdl</t>
  </si>
  <si>
    <t xml:space="preserve">C:\tmp\obfmodels\o6391.mdl</t>
  </si>
  <si>
    <t xml:space="preserve">Fri Oct 31 16:44:45 2008</t>
  </si>
  <si>
    <t xml:space="preserve">C:\work\data\SLNET\SLNET_MATLABCentral\23887\Tutorial19.mdl</t>
  </si>
  <si>
    <t xml:space="preserve">C:\tmp\obfmodels\o6392.mdl</t>
  </si>
  <si>
    <t xml:space="preserve">Fri Oct 31 16:44:49 2008</t>
  </si>
  <si>
    <t xml:space="preserve">C:\work\data\SLNET\SLNET_MATLABCentral\23887\Tutorial20.mdl</t>
  </si>
  <si>
    <t xml:space="preserve">C:\tmp\obfmodels\o6393.mdl</t>
  </si>
  <si>
    <t xml:space="preserve">Fri Oct 31 16:45:28 2008</t>
  </si>
  <si>
    <t xml:space="preserve">C:\work\data\SLNET\SLNET_MATLABCentral\23887\Tutorial21.mdl</t>
  </si>
  <si>
    <t xml:space="preserve">C:\tmp\obfmodels\o6394.mdl</t>
  </si>
  <si>
    <t xml:space="preserve">Fri Oct 31 16:45:32 2008</t>
  </si>
  <si>
    <t xml:space="preserve">C:\work\data\SLNET\SLNET_MATLABCentral\23887\Tutorial22.mdl</t>
  </si>
  <si>
    <t xml:space="preserve">C:\tmp\obfmodels\o6395.mdl</t>
  </si>
  <si>
    <t xml:space="preserve">Fri Oct 31 16:45:36 2008</t>
  </si>
  <si>
    <t xml:space="preserve">C:\work\data\SLNET\SLNET_MATLABCentral\23887\Tutorial23.mdl</t>
  </si>
  <si>
    <t xml:space="preserve">C:\tmp\obfmodels\o6396.mdl</t>
  </si>
  <si>
    <t xml:space="preserve">Fri Oct 31 16:45:42 2008</t>
  </si>
  <si>
    <t xml:space="preserve">C:\work\data\SLNET\SLNET_MATLABCentral\23887\Tutorial23_Subsistema.mdl</t>
  </si>
  <si>
    <t xml:space="preserve">C:\tmp\obfmodels\o6397.mdl</t>
  </si>
  <si>
    <t xml:space="preserve">Fri Oct 31 16:47:08 2008</t>
  </si>
  <si>
    <t xml:space="preserve">C:\work\data\SLNET\SLNET_MATLABCentral\23887\Tutorial24.mdl</t>
  </si>
  <si>
    <t xml:space="preserve">C:\tmp\obfmodels\o6398.mdl</t>
  </si>
  <si>
    <t xml:space="preserve">Fri Oct 31 16:47:14 2008</t>
  </si>
  <si>
    <t xml:space="preserve">C:\work\data\SLNET\SLNET_MATLABCentral\23887\Tutorial25.mdl</t>
  </si>
  <si>
    <t xml:space="preserve">C:\tmp\obfmodels\o6399.mdl</t>
  </si>
  <si>
    <t xml:space="preserve">Fri Oct 31 16:47:19 2008</t>
  </si>
  <si>
    <t xml:space="preserve">C:\work\data\SLNET\SLNET_MATLABCentral\23887\Tutorial25_plot.mdl</t>
  </si>
  <si>
    <t xml:space="preserve">C:\tmp\obfmodels\o6400.mdl</t>
  </si>
  <si>
    <t xml:space="preserve">Fri Oct 31 16:47:42 2008</t>
  </si>
  <si>
    <t xml:space="preserve">C:\work\data\SLNET\SLNET_MATLABCentral\23887\Tutorial25_text.mdl</t>
  </si>
  <si>
    <t xml:space="preserve">C:\tmp\obfmodels\o6401.mdl</t>
  </si>
  <si>
    <t xml:space="preserve">Fri Oct 31 16:47:47 2008</t>
  </si>
  <si>
    <t xml:space="preserve">C:\work\data\SLNET\SLNET_MATLABCentral\23887\Tutorial26.mdl</t>
  </si>
  <si>
    <t xml:space="preserve">C:\tmp\obfmodels\o6402.mdl</t>
  </si>
  <si>
    <t xml:space="preserve">Fri Oct 31 16:48:32 2008</t>
  </si>
  <si>
    <t xml:space="preserve">C:\work\data\SLNET\SLNET_MATLABCentral\23887\Tutorial27.mdl</t>
  </si>
  <si>
    <t xml:space="preserve">C:\tmp\obfmodels\o6403.mdl</t>
  </si>
  <si>
    <t xml:space="preserve">Fri Oct 31 16:48:36 2008</t>
  </si>
  <si>
    <t xml:space="preserve">C:\work\data\SLNET\SLNET_MATLABCentral\23887\Tutorial28.mdl</t>
  </si>
  <si>
    <t xml:space="preserve">C:\tmp\obfmodels\o6404.mdl</t>
  </si>
  <si>
    <t xml:space="preserve">Fri Oct 31 16:48:40 2008</t>
  </si>
  <si>
    <t xml:space="preserve">C:\work\data\SLNET\SLNET_MATLABCentral\23887\Tutorial28_modificado.mdl</t>
  </si>
  <si>
    <t xml:space="preserve">C:\tmp\obfmodels\o6405.mdl</t>
  </si>
  <si>
    <t xml:space="preserve">Fri Oct 31 16:48:48 2008</t>
  </si>
  <si>
    <t xml:space="preserve">C:\work\data\SLNET\SLNET_MATLABCentral\23887\Tutorial29.mdl</t>
  </si>
  <si>
    <t xml:space="preserve">C:\tmp\obfmodels\o6406.mdl</t>
  </si>
  <si>
    <t xml:space="preserve">Fri Oct 31 16:49:15 2008</t>
  </si>
  <si>
    <t xml:space="preserve">C:\work\data\SLNET\SLNET_MATLABCentral\23887\Tutorial30.mdl</t>
  </si>
  <si>
    <t xml:space="preserve">C:\tmp\obfmodels\o6407.mdl</t>
  </si>
  <si>
    <t xml:space="preserve">Fri Oct 31 16:49:20 2008</t>
  </si>
  <si>
    <t xml:space="preserve">C:\work\data\SLNET\SLNET_MATLABCentral\23887\Tutorial31.mdl</t>
  </si>
  <si>
    <t xml:space="preserve">C:\tmp\obfmodels\o6408.mdl</t>
  </si>
  <si>
    <t xml:space="preserve">Fri Oct 31 16:49:27 2008</t>
  </si>
  <si>
    <t xml:space="preserve">C:\work\data\SLNET\SLNET_MATLABCentral\23887\Tutorial32.mdl</t>
  </si>
  <si>
    <t xml:space="preserve">C:\tmp\obfmodels\o6409.mdl</t>
  </si>
  <si>
    <t xml:space="preserve">Fri Oct 31 16:49:33 2008</t>
  </si>
  <si>
    <t xml:space="preserve">C:\work\data\SLNET\SLNET_MATLABCentral\23887\bungie02.mdl</t>
  </si>
  <si>
    <t xml:space="preserve">C:\tmp\obfmodels\o6410.mdl</t>
  </si>
  <si>
    <t xml:space="preserve">Fri Oct 31 16:49:06 2008</t>
  </si>
  <si>
    <t xml:space="preserve">C:\work\data\SLNET\SLNET_MATLABCentral\23931\nxt_ballbot\models\nxt_ballbot.mdl</t>
  </si>
  <si>
    <t xml:space="preserve">C:\tmp\obfmodels\o6411.mdl</t>
  </si>
  <si>
    <t xml:space="preserve">Tue Mar 17 17:58:56 2009</t>
  </si>
  <si>
    <t xml:space="preserve">C:\work\data\SLNET\SLNET_MATLABCentral\23931\nxt_ballbot\models\nxt_ballbot_controller.mdl</t>
  </si>
  <si>
    <t xml:space="preserve">C:\tmp\obfmodels\o6412.mdl</t>
  </si>
  <si>
    <t xml:space="preserve">Wed Apr 22 17:39:24 2009</t>
  </si>
  <si>
    <t xml:space="preserve">C:\work\data\SLNET\SLNET_MATLABCentral\23931\nxt_ballbot\models\nxt_ballbot_vr.mdl</t>
  </si>
  <si>
    <t xml:space="preserve">C:\tmp\obfmodels\o6413.mdl</t>
  </si>
  <si>
    <t xml:space="preserve">Mon Apr 13 11:21:16 2009</t>
  </si>
  <si>
    <t xml:space="preserve">C:\work\data\SLNET\SLNET_MATLABCentral\23965\PIDantiwindup.mdl</t>
  </si>
  <si>
    <t xml:space="preserve">C:\tmp\obfmodels\o6414.mdl</t>
  </si>
  <si>
    <t xml:space="preserve">Wed Apr 29 11:56:36 2009</t>
  </si>
  <si>
    <t xml:space="preserve">C:\work\data\SLNET\SLNET_MATLABCentral\23997\elec_wheelchair7.mdl</t>
  </si>
  <si>
    <t xml:space="preserve">C:\tmp\obfmodels\o6415.mdl</t>
  </si>
  <si>
    <t xml:space="preserve">Mon Jun 16 15:47:36 2008</t>
  </si>
  <si>
    <t xml:space="preserve">C:\work\data\SLNET\SLNET_MATLABCentral\24216\sfun_keyboard_input_v1_2.mdl</t>
  </si>
  <si>
    <t xml:space="preserve">C:\tmp\obfmodels\o6416.mdl</t>
  </si>
  <si>
    <t xml:space="preserve">Wed May 20 16:11:44 2009</t>
  </si>
  <si>
    <t xml:space="preserve">C:\work\data\SLNET\SLNET_MATLABCentral\24294\simpleModel.mdl</t>
  </si>
  <si>
    <t xml:space="preserve">C:\tmp\obfmodels\o6417.mdl</t>
  </si>
  <si>
    <t xml:space="preserve">Thu May 28 11:05:24 2009</t>
  </si>
  <si>
    <t xml:space="preserve">C:\work\data\SLNET\SLNET_MATLABCentral\24320\BB2.mdl</t>
  </si>
  <si>
    <t xml:space="preserve">C:\tmp\obfmodels\o6418.mdl</t>
  </si>
  <si>
    <t xml:space="preserve">Mon Jun 01 12:40:46 2009</t>
  </si>
  <si>
    <t xml:space="preserve">C:\work\data\SLNET\SLNET_MATLABCentral\24320\DMM.mdl</t>
  </si>
  <si>
    <t xml:space="preserve">C:\tmp\obfmodels\o6419.mdl</t>
  </si>
  <si>
    <t xml:space="preserve">Mon Jun 01 12:43:05 2009</t>
  </si>
  <si>
    <t xml:space="preserve">C:\work\data\SLNET\SLNET_MATLABCentral\24320\MA_Model.mdl</t>
  </si>
  <si>
    <t xml:space="preserve">C:\tmp\obfmodels\o6420.mdl</t>
  </si>
  <si>
    <t xml:space="preserve">Mon Jun 01 12:38:09 2009</t>
  </si>
  <si>
    <t xml:space="preserve">C:\work\data\SLNET\SLNET_MATLABCentral\24320\matrixFtse.mdl</t>
  </si>
  <si>
    <t xml:space="preserve">C:\tmp\obfmodels\o6421.mdl</t>
  </si>
  <si>
    <t xml:space="preserve">Mon Jun 01 12:39:46 2009</t>
  </si>
  <si>
    <t xml:space="preserve">C:\work\data\SLNET\SLNET_MATLABCentral\24353\Examples\AM.mdl</t>
  </si>
  <si>
    <t xml:space="preserve">C:\tmp\obfmodels\o6422.mdl</t>
  </si>
  <si>
    <t xml:space="preserve">Tue May 12 15:23:57 2009</t>
  </si>
  <si>
    <t xml:space="preserve">C:\work\data\SLNET\SLNET_MATLABCentral\24353\Examples\AMDSBSC.mdl</t>
  </si>
  <si>
    <t xml:space="preserve">C:\tmp\obfmodels\o6423.mdl</t>
  </si>
  <si>
    <t xml:space="preserve">Thu Feb 19 11:44:21 2009</t>
  </si>
  <si>
    <t xml:space="preserve">C:\work\data\SLNET\SLNET_MATLABCentral\24353\Examples\AMDSBSCEML.mdl</t>
  </si>
  <si>
    <t xml:space="preserve">C:\tmp\obfmodels\o6424.mdl</t>
  </si>
  <si>
    <t xml:space="preserve">Fri Jan 02 01:23:00 2009</t>
  </si>
  <si>
    <t xml:space="preserve">C:\work\data\SLNET\SLNET_MATLABCentral\24353\Examples\AMDSBSCEMLFFT.mdl</t>
  </si>
  <si>
    <t xml:space="preserve">C:\tmp\obfmodels\o6425.mdl</t>
  </si>
  <si>
    <t xml:space="preserve">C:\work\data\SLNET\SLNET_MATLABCentral\24353\Examples\AMDSBSCFilter.mdl</t>
  </si>
  <si>
    <t xml:space="preserve">C:\tmp\obfmodels\o6426.mdl</t>
  </si>
  <si>
    <t xml:space="preserve">Mon Dec 29 22:51:09 2008</t>
  </si>
  <si>
    <t xml:space="preserve">C:\work\data\SLNET\SLNET_MATLABCentral\24353\Examples\AMSSB.mdl</t>
  </si>
  <si>
    <t xml:space="preserve">C:\tmp\obfmodels\o6427.mdl</t>
  </si>
  <si>
    <t xml:space="preserve">Tue Dec 30 19:59:43 2008</t>
  </si>
  <si>
    <t xml:space="preserve">C:\work\data\SLNET\SLNET_MATLABCentral\24353\Examples\AMSSBEfficient.mdl</t>
  </si>
  <si>
    <t xml:space="preserve">C:\tmp\obfmodels\o6428.mdl</t>
  </si>
  <si>
    <t xml:space="preserve">Thu Feb 19 11:09:21 2009</t>
  </si>
  <si>
    <t xml:space="preserve">C:\work\data\SLNET\SLNET_MATLABCentral\24353\Examples\AMSSBEfficientSPBSet.mdl</t>
  </si>
  <si>
    <t xml:space="preserve">C:\tmp\obfmodels\o6429.mdl</t>
  </si>
  <si>
    <t xml:space="preserve">Thu Feb 19 11:46:09 2009</t>
  </si>
  <si>
    <t xml:space="preserve">C:\work\data\SLNET\SLNET_MATLABCentral\24353\Examples\AMSSBSCEfficient.mdl</t>
  </si>
  <si>
    <t xml:space="preserve">C:\tmp\obfmodels\o6430.mdl</t>
  </si>
  <si>
    <t xml:space="preserve">Thu Feb 19 11:25:57 2009</t>
  </si>
  <si>
    <t xml:space="preserve">C:\work\data\SLNET\SLNET_MATLABCentral\24353\Examples\CM_QPSKMod.mdl</t>
  </si>
  <si>
    <t xml:space="preserve">C:\tmp\obfmodels\o6431.mdl</t>
  </si>
  <si>
    <t xml:space="preserve">Fri Jun 05 13:34:03 2009</t>
  </si>
  <si>
    <t xml:space="preserve">C:\work\data\SLNET\SLNET_MATLABCentral\24353\Examples\CM_commcdma2000.mdl</t>
  </si>
  <si>
    <t xml:space="preserve">C:\tmp\obfmodels\o6432.mdl</t>
  </si>
  <si>
    <t xml:space="preserve">Thu Dec 18 15:04:39 2008</t>
  </si>
  <si>
    <t xml:space="preserve">C:\work\data\SLNET\SLNET_MATLABCentral\24353\Examples\SP_Dat2CDfixed.mdl</t>
  </si>
  <si>
    <t xml:space="preserve">C:\tmp\obfmodels\o6433.mdl</t>
  </si>
  <si>
    <t xml:space="preserve">Tue Mar 03 18:31:06 2009</t>
  </si>
  <si>
    <t xml:space="preserve">C:\work\data\SLNET\SLNET_MATLABCentral\24353\Examples\SP_analyzeFilter.mdl</t>
  </si>
  <si>
    <t xml:space="preserve">C:\tmp\obfmodels\o6434.mdl</t>
  </si>
  <si>
    <t xml:space="preserve">Fri Jun 05 15:07:04 2009</t>
  </si>
  <si>
    <t xml:space="preserve">C:\work\data\SLNET\SLNET_MATLABCentral\24353\Examples\SP_audioEffects.mdl</t>
  </si>
  <si>
    <t xml:space="preserve">C:\tmp\obfmodels\o6435.mdl</t>
  </si>
  <si>
    <t xml:space="preserve">Thu Dec 18 15:01:21 2008</t>
  </si>
  <si>
    <t xml:space="preserve">C:\work\data\SLNET\SLNET_MATLABCentral\24353\Examples\SP_audioReverbDay1.mdl</t>
  </si>
  <si>
    <t xml:space="preserve">C:\tmp\obfmodels\o6436.mdl</t>
  </si>
  <si>
    <t xml:space="preserve">Thu Dec 18 15:01:55 2008</t>
  </si>
  <si>
    <t xml:space="preserve">C:\work\data\SLNET\SLNET_MATLABCentral\24353\Examples\SP_audioReverbDay1End.mdl</t>
  </si>
  <si>
    <t xml:space="preserve">C:\tmp\obfmodels\o6437.mdl</t>
  </si>
  <si>
    <t xml:space="preserve">Thu Dec 18 15:02:04 2008</t>
  </si>
  <si>
    <t xml:space="preserve">C:\work\data\SLNET\SLNET_MATLABCentral\24353\Examples\SP_audioReverbDay1EndImpulse.mdl</t>
  </si>
  <si>
    <t xml:space="preserve">C:\tmp\obfmodels\o6438.mdl</t>
  </si>
  <si>
    <t xml:space="preserve">Thu Dec 18 15:02:20 2008</t>
  </si>
  <si>
    <t xml:space="preserve">C:\work\data\SLNET\SLNET_MATLABCentral\24353\Examples\SP_eigDemo.mdl</t>
  </si>
  <si>
    <t xml:space="preserve">C:\tmp\obfmodels\o6439.mdl</t>
  </si>
  <si>
    <t xml:space="preserve">Tue Mar 03 18:34:00 2009</t>
  </si>
  <si>
    <t xml:space="preserve">C:\work\data\SLNET\SLNET_MATLABCentral\24353\Examples\SP_eigDemoSubSystem.mdl</t>
  </si>
  <si>
    <t xml:space="preserve">C:\tmp\obfmodels\o6440.mdl</t>
  </si>
  <si>
    <t xml:space="preserve">Thu Dec 18 15:04:04 2008</t>
  </si>
  <si>
    <t xml:space="preserve">C:\work\data\SLNET\SLNET_MATLABCentral\24353\Examples\SP_envDetector.mdl</t>
  </si>
  <si>
    <t xml:space="preserve">C:\tmp\obfmodels\o6441.mdl</t>
  </si>
  <si>
    <t xml:space="preserve">Thu Dec 18 12:07:36 2008</t>
  </si>
  <si>
    <t xml:space="preserve">C:\work\data\SLNET\SLNET_MATLABCentral\24353\Examples\SP_lyricsRemoval.mdl</t>
  </si>
  <si>
    <t xml:space="preserve">C:\tmp\obfmodels\o6442.mdl</t>
  </si>
  <si>
    <t xml:space="preserve">Mon Jan 21 13:51:14 2008</t>
  </si>
  <si>
    <t xml:space="preserve">C:\work\data\SLNET\SLNET_MATLABCentral\24353\Examples\dspcochlear.mdl</t>
  </si>
  <si>
    <t xml:space="preserve">C:\tmp\obfmodels\o6443.mdl</t>
  </si>
  <si>
    <t xml:space="preserve">Wed Jan 30 21:37:35 2008</t>
  </si>
  <si>
    <t xml:space="preserve">C:\work\data\SLNET\SLNET_MATLABCentral\24353\Examples\dsppitchtime.mdl</t>
  </si>
  <si>
    <t xml:space="preserve">C:\tmp\obfmodels\o6444.mdl</t>
  </si>
  <si>
    <t xml:space="preserve">Wed Jan 30 21:37:54 2008</t>
  </si>
  <si>
    <t xml:space="preserve">C:\work\data\SLNET\SLNET_MATLABCentral\24353\Examples\viphistogram_all.mdl</t>
  </si>
  <si>
    <t xml:space="preserve">C:\tmp\obfmodels\o6445.mdl</t>
  </si>
  <si>
    <t xml:space="preserve">Mon Oct 27 14:45:42 2008</t>
  </si>
  <si>
    <t xml:space="preserve">C:\work\data\SLNET\SLNET_MATLABCentral\24353\Examples\vipmotion_all.mdl</t>
  </si>
  <si>
    <t xml:space="preserve">C:\tmp\obfmodels\o6446.mdl</t>
  </si>
  <si>
    <t xml:space="preserve">Mon Oct 27 14:55:49 2008</t>
  </si>
  <si>
    <t xml:space="preserve">C:\work\data\SLNET\SLNET_MATLABCentral\24396\SPWM_RL.mdl</t>
  </si>
  <si>
    <t xml:space="preserve">C:\tmp\obfmodels\o6447.mdl</t>
  </si>
  <si>
    <t xml:space="preserve">Wed Jun 10 00:12:59 2009</t>
  </si>
  <si>
    <t xml:space="preserve">C:\work\data\SLNET\SLNET_MATLABCentral\24403\MotorInducao\InductionMotor.mdl</t>
  </si>
  <si>
    <t xml:space="preserve">C:\tmp\obfmodels\o6448.mdl</t>
  </si>
  <si>
    <t xml:space="preserve">Tue Jun 09 22:58:59 2009</t>
  </si>
  <si>
    <t xml:space="preserve">C:\work\data\SLNET\SLNET_MATLABCentral\24413\catenaire.mdl</t>
  </si>
  <si>
    <t xml:space="preserve">C:\tmp\obfmodels\o6449.mdl</t>
  </si>
  <si>
    <t xml:space="preserve">Thu Jun 11 15:10:59 2009</t>
  </si>
  <si>
    <t xml:space="preserve">C:\work\data\SLNET\SLNET_MATLABCentral\24629\SinglePhase_ActivePowerFilter.mdl</t>
  </si>
  <si>
    <t xml:space="preserve">C:\tmp\obfmodels\o6450.mdl</t>
  </si>
  <si>
    <t xml:space="preserve">Fri Jul 03 16:37:12 2009</t>
  </si>
  <si>
    <t xml:space="preserve">C:\work\data\SLNET\SLNET_MATLABCentral\24648\SelectiveHarmonicEliminationPWM.mdl</t>
  </si>
  <si>
    <t xml:space="preserve">C:\tmp\obfmodels\o6451.mdl</t>
  </si>
  <si>
    <t xml:space="preserve">Tue Jul 07 00:39:18 2009</t>
  </si>
  <si>
    <t xml:space="preserve">C:\work\data\SLNET\SLNET_MATLABCentral\24653\RV_PUMP_Dynamics.mdl</t>
  </si>
  <si>
    <t xml:space="preserve">C:\tmp\obfmodels\o6452.mdl</t>
  </si>
  <si>
    <t xml:space="preserve">Tue Jul 07 18:57:10 2009</t>
  </si>
  <si>
    <t xml:space="preserve">C:\work\data\SLNET\SLNET_MATLABCentral\24656\fallingBallExample.mdl</t>
  </si>
  <si>
    <t xml:space="preserve">C:\tmp\obfmodels\o6453.mdl</t>
  </si>
  <si>
    <t xml:space="preserve">Thu Jul 02 16:29:57 2009</t>
  </si>
  <si>
    <t xml:space="preserve">C:\work\data\SLNET\SLNET_MATLABCentral\24687\Rocaries.mdl</t>
  </si>
  <si>
    <t xml:space="preserve">C:\tmp\obfmodels\o6454.mdl</t>
  </si>
  <si>
    <t xml:space="preserve">Fri Jul 10 16:17:13 2009</t>
  </si>
  <si>
    <t xml:space="preserve">C:\work\data\SLNET\SLNET_MATLABCentral\24745\ArrayofBus_example.mdl</t>
  </si>
  <si>
    <t xml:space="preserve">C:\tmp\obfmodels\o6455.mdl</t>
  </si>
  <si>
    <t xml:space="preserve">Fri Jul 10 16:57:25 2009</t>
  </si>
  <si>
    <t xml:space="preserve">C:\work\data\SLNET\SLNET_MATLABCentral\24746\QOS System reduced\QOS_Reduced.mdl</t>
  </si>
  <si>
    <t xml:space="preserve">C:\tmp\obfmodels\o6456.mdl</t>
  </si>
  <si>
    <t xml:space="preserve">Tue Jul 14 21:46:05 2009</t>
  </si>
  <si>
    <t xml:space="preserve">C:\work\data\SLNET\SLNET_MATLABCentral\24763\Surfacemodell.mdl</t>
  </si>
  <si>
    <t xml:space="preserve">C:\tmp\obfmodels\o6457.mdl</t>
  </si>
  <si>
    <t xml:space="preserve">Thu Jul 16 15:50:40 2009</t>
  </si>
  <si>
    <t xml:space="preserve">C:\work\data\SLNET\SLNET_MATLABCentral\24767\SINGLE_PHASE_3PH.mdl</t>
  </si>
  <si>
    <t xml:space="preserve">C:\tmp\obfmodels\o6458.mdl</t>
  </si>
  <si>
    <t xml:space="preserve">Sat Jul 18 15:12:33 2009</t>
  </si>
  <si>
    <t xml:space="preserve">C:\work\data\SLNET\SLNET_MATLABCentral\24802\rayleigh.mdl</t>
  </si>
  <si>
    <t xml:space="preserve">C:\tmp\obfmodels\o6459.mdl</t>
  </si>
  <si>
    <t xml:space="preserve">Tue Jun 30 20:45:42 2009</t>
  </si>
  <si>
    <t xml:space="preserve">C:\work\data\SLNET\SLNET_MATLABCentral\24823\kpndulum.mdl</t>
  </si>
  <si>
    <t xml:space="preserve">C:\tmp\obfmodels\o6460.mdl</t>
  </si>
  <si>
    <t xml:space="preserve">Sat Mar 28 11:16:41 2009</t>
  </si>
  <si>
    <t xml:space="preserve">C:\work\data\SLNET\SLNET_MATLABCentral\24830\EMTM_Hys_Static.mdl</t>
  </si>
  <si>
    <t xml:space="preserve">C:\tmp\obfmodels\o6461.mdl</t>
  </si>
  <si>
    <t xml:space="preserve">Fri Jul 24 12:05:03 2009</t>
  </si>
  <si>
    <t xml:space="preserve">C:\work\data\SLNET\SLNET_MATLABCentral\24833\EMTM.mdl</t>
  </si>
  <si>
    <t xml:space="preserve">C:\tmp\obfmodels\o6462.mdl</t>
  </si>
  <si>
    <t xml:space="preserve">Fri Jul 24 11:56:22 2009</t>
  </si>
  <si>
    <t xml:space="preserve">C:\work\data\SLNET\SLNET_MATLABCentral\24836\EHSV_First_Stage.mdl</t>
  </si>
  <si>
    <t xml:space="preserve">C:\tmp\obfmodels\o6463.mdl</t>
  </si>
  <si>
    <t xml:space="preserve">Fri Jul 24 12:08:16 2009</t>
  </si>
  <si>
    <t xml:space="preserve">C:\work\data\SLNET\SLNET_MATLABCentral\24841\EHSV_Rep.mdl</t>
  </si>
  <si>
    <t xml:space="preserve">C:\tmp\obfmodels\o6464.mdl</t>
  </si>
  <si>
    <t xml:space="preserve">Fri Jul 24 12:10:37 2009</t>
  </si>
  <si>
    <t xml:space="preserve">C:\work\data\SLNET\SLNET_MATLABCentral\24897\Cellmodel.mdl</t>
  </si>
  <si>
    <t xml:space="preserve">C:\tmp\obfmodels\o6465.mdl</t>
  </si>
  <si>
    <t xml:space="preserve">Sat Aug 01 19:45:22 2009</t>
  </si>
  <si>
    <t xml:space="preserve">C:\work\data\SLNET\SLNET_MATLABCentral\24917\tilt_system.mdl</t>
  </si>
  <si>
    <t xml:space="preserve">C:\tmp\obfmodels\o6466.mdl</t>
  </si>
  <si>
    <t xml:space="preserve">Thu Jul 30 14:44:16 2009</t>
  </si>
  <si>
    <t xml:space="preserve">C:\work\data\SLNET\SLNET_MATLABCentral\24918\Thermal_HExchanger.mdl</t>
  </si>
  <si>
    <t xml:space="preserve">C:\tmp\obfmodels\o6467.mdl</t>
  </si>
  <si>
    <t xml:space="preserve">Mon Aug 03 22:08:18 2009</t>
  </si>
  <si>
    <t xml:space="preserve">C:\work\data\SLNET\SLNET_MATLABCentral\24935\updating_sim.mdl</t>
  </si>
  <si>
    <t xml:space="preserve">C:\tmp\obfmodels\o6468.mdl</t>
  </si>
  <si>
    <t xml:space="preserve">Wed Aug 05 12:57:35 2009</t>
  </si>
  <si>
    <t xml:space="preserve">C:\work\data\SLNET\SLNET_MATLABCentral\24961\SuspendedMassSpring.mdl</t>
  </si>
  <si>
    <t xml:space="preserve">C:\tmp\obfmodels\o6469.mdl</t>
  </si>
  <si>
    <t xml:space="preserve">Fri Aug 07 16:06:23 2009</t>
  </si>
  <si>
    <t xml:space="preserve">C:\work\data\SLNET\SLNET_MATLABCentral\24983\sim_UI_optimize.mdl</t>
  </si>
  <si>
    <t xml:space="preserve">C:\tmp\obfmodels\o6470.mdl</t>
  </si>
  <si>
    <t xml:space="preserve">Mon Aug 10 10:42:26 2009</t>
  </si>
  <si>
    <t xml:space="preserve">C:\work\data\SLNET\SLNET_MATLABCentral\25014\DC_Motor\DCMotor_Test.mdl</t>
  </si>
  <si>
    <t xml:space="preserve">C:\tmp\obfmodels\o6471.mdl</t>
  </si>
  <si>
    <t xml:space="preserve">Thu Aug 13 11:19:38 2009</t>
  </si>
  <si>
    <t xml:space="preserve">C:\work\data\SLNET\SLNET_MATLABCentral\25032\componente.mdl</t>
  </si>
  <si>
    <t xml:space="preserve">C:\tmp\obfmodels\o6472.mdl</t>
  </si>
  <si>
    <t xml:space="preserve">Mon Jul 27 19:48:53 2009</t>
  </si>
  <si>
    <t xml:space="preserve">C:\work\data\SLNET\SLNET_MATLABCentral\25032\componente_fix16.mdl</t>
  </si>
  <si>
    <t xml:space="preserve">C:\tmp\obfmodels\o6473.mdl</t>
  </si>
  <si>
    <t xml:space="preserve">Mon Jul 27 20:17:30 2009</t>
  </si>
  <si>
    <t xml:space="preserve">C:\work\data\SLNET\SLNET_MATLABCentral\25032\sl01.mdl</t>
  </si>
  <si>
    <t xml:space="preserve">C:\tmp\obfmodels\o6474.mdl</t>
  </si>
  <si>
    <t xml:space="preserve">Mon Jul 27 18:32:19 2009</t>
  </si>
  <si>
    <t xml:space="preserve">C:\work\data\SLNET\SLNET_MATLABCentral\25032\sl02.mdl</t>
  </si>
  <si>
    <t xml:space="preserve">C:\tmp\obfmodels\o6475.mdl</t>
  </si>
  <si>
    <t xml:space="preserve">Mon Jul 27 18:39:35 2009</t>
  </si>
  <si>
    <t xml:space="preserve">C:\work\data\SLNET\SLNET_MATLABCentral\25032\sl03.mdl</t>
  </si>
  <si>
    <t xml:space="preserve">C:\tmp\obfmodels\o6476.mdl</t>
  </si>
  <si>
    <t xml:space="preserve">Mon Jul 27 18:45:51 2009</t>
  </si>
  <si>
    <t xml:space="preserve">C:\work\data\SLNET\SLNET_MATLABCentral\25032\sl04.mdl</t>
  </si>
  <si>
    <t xml:space="preserve">C:\tmp\obfmodels\o6477.mdl</t>
  </si>
  <si>
    <t xml:space="preserve">Mon Jul 27 18:47:24 2009</t>
  </si>
  <si>
    <t xml:space="preserve">C:\work\data\SLNET\SLNET_MATLABCentral\25032\sl05.mdl</t>
  </si>
  <si>
    <t xml:space="preserve">C:\tmp\obfmodels\o6478.mdl</t>
  </si>
  <si>
    <t xml:space="preserve">Mon Jul 27 18:53:07 2009</t>
  </si>
  <si>
    <t xml:space="preserve">C:\work\data\SLNET\SLNET_MATLABCentral\25032\sl06.mdl</t>
  </si>
  <si>
    <t xml:space="preserve">C:\tmp\obfmodels\o6479.mdl</t>
  </si>
  <si>
    <t xml:space="preserve">Mon Jul 27 19:45:33 2009</t>
  </si>
  <si>
    <t xml:space="preserve">C:\work\data\SLNET\SLNET_MATLABCentral\25032\sl07.mdl</t>
  </si>
  <si>
    <t xml:space="preserve">C:\tmp\obfmodels\o6480.mdl</t>
  </si>
  <si>
    <t xml:space="preserve">Mon Jul 27 20:11:47 2009</t>
  </si>
  <si>
    <t xml:space="preserve">C:\work\data\SLNET\SLNET_MATLABCentral\25032\sl08.mdl</t>
  </si>
  <si>
    <t xml:space="preserve">C:\tmp\obfmodels\o6481.mdl</t>
  </si>
  <si>
    <t xml:space="preserve">Mon Jul 27 20:22:05 2009</t>
  </si>
  <si>
    <t xml:space="preserve">C:\work\data\SLNET\SLNET_MATLABCentral\25062\Flutter.mdl</t>
  </si>
  <si>
    <t xml:space="preserve">C:\tmp\obfmodels\o6482.mdl</t>
  </si>
  <si>
    <t xml:space="preserve">Tue Feb 27 22:12:53 2007</t>
  </si>
  <si>
    <t xml:space="preserve">C:\work\data\SLNET\SLNET_MATLABCentral\25082\i_v_flux_of_memristor.mdl</t>
  </si>
  <si>
    <t xml:space="preserve">C:\tmp\obfmodels\o6483.mdl</t>
  </si>
  <si>
    <t xml:space="preserve">Thu Aug 20 15:38:28 2009</t>
  </si>
  <si>
    <t xml:space="preserve">C:\work\data\SLNET\SLNET_MATLABCentral\25101\edge.mdl</t>
  </si>
  <si>
    <t xml:space="preserve">C:\tmp\obfmodels\o6484.mdl</t>
  </si>
  <si>
    <t xml:space="preserve">Fri Aug 21 22:51:43 2009</t>
  </si>
  <si>
    <t xml:space="preserve">C:\work\data\SLNET\SLNET_MATLABCentral\25128\windmill.mdl</t>
  </si>
  <si>
    <t xml:space="preserve">C:\tmp\obfmodels\o6485.mdl</t>
  </si>
  <si>
    <t xml:space="preserve">Tue Aug 25 13:58:38 2009</t>
  </si>
  <si>
    <t xml:space="preserve">C:\work\data\SLNET\SLNET_MATLABCentral\25139\InvertedPendulumControled_PID.mdl</t>
  </si>
  <si>
    <t xml:space="preserve">C:\tmp\obfmodels\o6486.mdl</t>
  </si>
  <si>
    <t xml:space="preserve">Tue Aug 25 19:45:56 2009</t>
  </si>
  <si>
    <t xml:space="preserve">C:\work\data\SLNET\SLNET_MATLABCentral\25139\InvertedPendulumControled_State_Space.mdl</t>
  </si>
  <si>
    <t xml:space="preserve">C:\tmp\obfmodels\o6487.mdl</t>
  </si>
  <si>
    <t xml:space="preserve">Tue Aug 25 19:46:40 2009</t>
  </si>
  <si>
    <t xml:space="preserve">C:\work\data\SLNET\SLNET_MATLABCentral\25139\InvertedPendulumModel.mdl</t>
  </si>
  <si>
    <t xml:space="preserve">C:\tmp\obfmodels\o6488.mdl</t>
  </si>
  <si>
    <t xml:space="preserve">Tue Aug 25 14:54:20 2009</t>
  </si>
  <si>
    <t xml:space="preserve">C:\work\data\SLNET\SLNET_MATLABCentral\25163\hex2float.mdl</t>
  </si>
  <si>
    <t xml:space="preserve">C:\tmp\obfmodels\o6489.mdl</t>
  </si>
  <si>
    <t xml:space="preserve">Fri Aug 28 09:17:44 2009</t>
  </si>
  <si>
    <t xml:space="preserve">C:\work\data\SLNET\SLNET_MATLABCentral\25198\serial_decode5.mdl</t>
  </si>
  <si>
    <t xml:space="preserve">C:\tmp\obfmodels\o6490.mdl</t>
  </si>
  <si>
    <t xml:space="preserve">Fri Aug 28 11:25:31 2009</t>
  </si>
  <si>
    <t xml:space="preserve">C:\work\data\SLNET\SLNET_MATLABCentral\25238\Nonlinear_Rotational_Spring\Nonlinear_Spring_Test.mdl</t>
  </si>
  <si>
    <t xml:space="preserve">C:\tmp\obfmodels\o6491.mdl</t>
  </si>
  <si>
    <t xml:space="preserve">Fri Sep 04 20:06:33 2009</t>
  </si>
  <si>
    <t xml:space="preserve">C:\work\data\SLNET\SLNET_MATLABCentral\25270\pressurecylinder2.mdl</t>
  </si>
  <si>
    <t xml:space="preserve">C:\tmp\obfmodels\o6492.mdl</t>
  </si>
  <si>
    <t xml:space="preserve">Wed Sep 09 17:09:14 2009</t>
  </si>
  <si>
    <t xml:space="preserve">C:\work\data\SLNET\SLNET_MATLABCentral\25547\simulink_intoduction_video\simple_closed_loop.mdl</t>
  </si>
  <si>
    <t xml:space="preserve">C:\tmp\obfmodels\o6493.mdl</t>
  </si>
  <si>
    <t xml:space="preserve">Mon Oct 12 01:41:28 2009</t>
  </si>
  <si>
    <t xml:space="preserve">C:\work\data\SLNET\SLNET_MATLABCentral\25585\furuta_pendulum.mdl</t>
  </si>
  <si>
    <t xml:space="preserve">C:\tmp\obfmodels\o6494.mdl</t>
  </si>
  <si>
    <t xml:space="preserve">Thu Oct 15 06:36:04 2009</t>
  </si>
  <si>
    <t xml:space="preserve">C:\work\data\SLNET\SLNET_MATLABCentral\25628\Mag_susp_system.mdl</t>
  </si>
  <si>
    <t xml:space="preserve">C:\tmp\obfmodels\o6495.mdl</t>
  </si>
  <si>
    <t xml:space="preserve">Tue Jun 30 20:36:00 2009</t>
  </si>
  <si>
    <t xml:space="preserve">C:\work\data\SLNET\SLNET_MATLABCentral\25631\Radar_system_simulation\RADAR.mdl</t>
  </si>
  <si>
    <t xml:space="preserve">C:\tmp\obfmodels\o6496.mdl</t>
  </si>
  <si>
    <t xml:space="preserve">Tue Oct 20 10:55:03 2009</t>
  </si>
  <si>
    <t xml:space="preserve">C:\work\data\SLNET\SLNET_MATLABCentral\25639\Van_Der_Pol_ODE\Van_Der_Pol_SS.mdl</t>
  </si>
  <si>
    <t xml:space="preserve">C:\tmp\obfmodels\o6497.mdl</t>
  </si>
  <si>
    <t xml:space="preserve">Fri Oct 23 20:16:20 2009</t>
  </si>
  <si>
    <t xml:space="preserve">C:\work\data\SLNET\SLNET_MATLABCentral\25674\Battery_Management_Lib.mdl</t>
  </si>
  <si>
    <t xml:space="preserve">C:\tmp\obfmodels\o6498.mdl</t>
  </si>
  <si>
    <t xml:space="preserve">Wed Oct 28 10:46:50 2009</t>
  </si>
  <si>
    <t xml:space="preserve">C:\work\data\SLNET\SLNET_MATLABCentral\25674\ssc_battery_management.mdl</t>
  </si>
  <si>
    <t xml:space="preserve">C:\tmp\obfmodels\o6499.mdl</t>
  </si>
  <si>
    <t xml:space="preserve">Wed Oct 28 11:04:12 2009</t>
  </si>
  <si>
    <t xml:space="preserve">C:\work\data\SLNET\SLNET_MATLABCentral\25674\ssc_sf_battery_management.mdl</t>
  </si>
  <si>
    <t xml:space="preserve">C:\tmp\obfmodels\o6500.mdl</t>
  </si>
  <si>
    <t xml:space="preserve">Wed Oct 28 11:04:35 2009</t>
  </si>
  <si>
    <t xml:space="preserve">C:\work\data\SLNET\SLNET_MATLABCentral\25709\untitled.mdl</t>
  </si>
  <si>
    <t xml:space="preserve">C:\tmp\obfmodels\o6501.mdl</t>
  </si>
  <si>
    <t xml:space="preserve">Thu Oct 29 09:54:14 2009</t>
  </si>
  <si>
    <t xml:space="preserve">C:\work\data\SLNET\SLNET_MATLABCentral\25750\MOD_DEMOD_DIGITALES\ASK.mdl</t>
  </si>
  <si>
    <t xml:space="preserve">C:\tmp\obfmodels\o6502.mdl</t>
  </si>
  <si>
    <t xml:space="preserve">Sun Feb 15 17:34:18 2009</t>
  </si>
  <si>
    <t xml:space="preserve">C:\work\data\SLNET\SLNET_MATLABCentral\25750\MOD_DEMOD_DIGITALES\BPSK.mdl</t>
  </si>
  <si>
    <t xml:space="preserve">C:\tmp\obfmodels\o6503.mdl</t>
  </si>
  <si>
    <t xml:space="preserve">Sun Feb 15 17:37:09 2009</t>
  </si>
  <si>
    <t xml:space="preserve">C:\work\data\SLNET\SLNET_MATLABCentral\25750\MOD_DEMOD_DIGITALES\FSK.mdl</t>
  </si>
  <si>
    <t xml:space="preserve">C:\tmp\obfmodels\o6504.mdl</t>
  </si>
  <si>
    <t xml:space="preserve">Sun Feb 15 12:05:50 2009</t>
  </si>
  <si>
    <t xml:space="preserve">C:\work\data\SLNET\SLNET_MATLABCentral\25750\MOD_DEMOD_DIGITALES\OOK.mdl</t>
  </si>
  <si>
    <t xml:space="preserve">C:\tmp\obfmodels\o6505.mdl</t>
  </si>
  <si>
    <t xml:space="preserve">Sun Feb 15 17:40:46 2009</t>
  </si>
  <si>
    <t xml:space="preserve">C:\work\data\SLNET\SLNET_MATLABCentral\25750\MOD_DEMOD_DIGITALES\QPSK.mdl</t>
  </si>
  <si>
    <t xml:space="preserve">C:\tmp\obfmodels\o6506.mdl</t>
  </si>
  <si>
    <t xml:space="preserve">Tue Feb 17 12:51:06 2009</t>
  </si>
  <si>
    <t xml:space="preserve">C:\work\data\SLNET\SLNET_MATLABCentral\25770\Rotary_2D_Gantry.mdl</t>
  </si>
  <si>
    <t xml:space="preserve">C:\tmp\obfmodels\o6507.mdl</t>
  </si>
  <si>
    <t xml:space="preserve">Sun Nov 08 13:08:09 2009</t>
  </si>
  <si>
    <t xml:space="preserve">C:\work\data\SLNET\SLNET_MATLABCentral\2578\aero2vr.mdl</t>
  </si>
  <si>
    <t xml:space="preserve">C:\tmp\obfmodels\o6508.mdl</t>
  </si>
  <si>
    <t xml:space="preserve">Tue Oct 29 18:13:09 2002</t>
  </si>
  <si>
    <t xml:space="preserve">C:\work\data\SLNET\SLNET_MATLABCentral\25847\servo\Servomotor_Complete.mdl</t>
  </si>
  <si>
    <t xml:space="preserve">C:\tmp\obfmodels\o6509.mdl</t>
  </si>
  <si>
    <t xml:space="preserve">Sun Nov 15 14:43:33 2009</t>
  </si>
  <si>
    <t xml:space="preserve">C:\work\data\SLNET\SLNET_MATLABCentral\25847\servo\Servomotor_Mechanical.mdl</t>
  </si>
  <si>
    <t xml:space="preserve">C:\tmp\obfmodels\o6510.mdl</t>
  </si>
  <si>
    <t xml:space="preserve">Sun Nov 15 14:37:12 2009</t>
  </si>
  <si>
    <t xml:space="preserve">C:\work\data\SLNET\SLNET_MATLABCentral\25864\bouncing_ball_3d\bouncing_ball.mdl</t>
  </si>
  <si>
    <t xml:space="preserve">C:\tmp\obfmodels\o6511.mdl</t>
  </si>
  <si>
    <t xml:space="preserve">Mon Nov 16 17:44:52 2009</t>
  </si>
  <si>
    <t xml:space="preserve">C:\work\data\SLNET\SLNET_MATLABCentral\25885\AM_Mod_Demod.mdl</t>
  </si>
  <si>
    <t xml:space="preserve">C:\tmp\obfmodels\o6512.mdl</t>
  </si>
  <si>
    <t xml:space="preserve">Wed Nov 18 17:27:16 2009</t>
  </si>
  <si>
    <t xml:space="preserve">C:\work\data\SLNET\SLNET_MATLABCentral\25908\analogVI12.mdl</t>
  </si>
  <si>
    <t xml:space="preserve">C:\tmp\obfmodels\o6513.mdl</t>
  </si>
  <si>
    <t xml:space="preserve">Tue Jan 09 09:25:00 2001</t>
  </si>
  <si>
    <t xml:space="preserve">C:\work\data\SLNET\SLNET_MATLABCentral\25936\BusObjExample\Lib.mdl</t>
  </si>
  <si>
    <t xml:space="preserve">C:\tmp\obfmodels\o6514.mdl</t>
  </si>
  <si>
    <t xml:space="preserve">Sat Nov 21 22:01:01 2009</t>
  </si>
  <si>
    <t xml:space="preserve">C:\work\data\SLNET\SLNET_MATLABCentral\25936\BusObjExample\example.mdl</t>
  </si>
  <si>
    <t xml:space="preserve">C:\tmp\obfmodels\o6515.mdl</t>
  </si>
  <si>
    <t xml:space="preserve">Sat Nov 21 22:26:12 2009</t>
  </si>
  <si>
    <t xml:space="preserve">C:\work\data\SLNET\SLNET_MATLABCentral\2596\ethernet.mdl</t>
  </si>
  <si>
    <t xml:space="preserve">C:\tmp\obfmodels\o6516.mdl</t>
  </si>
  <si>
    <t xml:space="preserve">Fri Oct 01 16:41:14 2004</t>
  </si>
  <si>
    <t xml:space="preserve">C:\work\data\SLNET\SLNET_MATLABCentral\26013\HEARTVI11.mdl</t>
  </si>
  <si>
    <t xml:space="preserve">C:\tmp\obfmodels\o6517.mdl</t>
  </si>
  <si>
    <t xml:space="preserve">Wed Jan 03 19:11:34 2001</t>
  </si>
  <si>
    <t xml:space="preserve">C:\work\data\SLNET\SLNET_MATLABCentral\26028\functSquare.mdl</t>
  </si>
  <si>
    <t xml:space="preserve">C:\tmp\obfmodels\o6518.mdl</t>
  </si>
  <si>
    <t xml:space="preserve">Fri Jan 05 01:08:24 2001</t>
  </si>
  <si>
    <t xml:space="preserve">C:\work\data\SLNET\SLNET_MATLABCentral\26029\DetectFreq.mdl</t>
  </si>
  <si>
    <t xml:space="preserve">C:\tmp\obfmodels\o6519.mdl</t>
  </si>
  <si>
    <t xml:space="preserve">Fri Jan 05 01:11:26 2001</t>
  </si>
  <si>
    <t xml:space="preserve">C:\work\data\SLNET\SLNET_MATLABCentral\26037\HEARTVI16.mdl</t>
  </si>
  <si>
    <t xml:space="preserve">C:\tmp\obfmodels\o6520.mdl</t>
  </si>
  <si>
    <t xml:space="preserve">Mon Jan 01 03:07:39 2001</t>
  </si>
  <si>
    <t xml:space="preserve">C:\work\data\SLNET\SLNET_MATLABCentral\26046\HEARTVI17.mdl</t>
  </si>
  <si>
    <t xml:space="preserve">C:\tmp\obfmodels\o6521.mdl</t>
  </si>
  <si>
    <t xml:space="preserve">Mon Jan 01 00:14:02 2001</t>
  </si>
  <si>
    <t xml:space="preserve">C:\work\data\SLNET\SLNET_MATLABCentral\26047\DetectFreq.mdl</t>
  </si>
  <si>
    <t xml:space="preserve">C:\tmp\obfmodels\o6522.mdl</t>
  </si>
  <si>
    <t xml:space="preserve">Mon Jan 01 00:30:09 2001</t>
  </si>
  <si>
    <t xml:space="preserve">C:\work\data\SLNET\SLNET_MATLABCentral\26048\functSquare.mdl</t>
  </si>
  <si>
    <t xml:space="preserve">C:\tmp\obfmodels\o6523.mdl</t>
  </si>
  <si>
    <t xml:space="preserve">Mon Jan 01 00:20:03 2001</t>
  </si>
  <si>
    <t xml:space="preserve">C:\work\data\SLNET\SLNET_MATLABCentral\26052\OscillaSinusoid2.mdl</t>
  </si>
  <si>
    <t xml:space="preserve">C:\tmp\obfmodels\o6524.mdl</t>
  </si>
  <si>
    <t xml:space="preserve">Mon Jan 01 00:13:17 2001</t>
  </si>
  <si>
    <t xml:space="preserve">C:\work\data\SLNET\SLNET_MATLABCentral\26055\OscillaSinusoid5.mdl</t>
  </si>
  <si>
    <t xml:space="preserve">C:\tmp\obfmodels\o6525.mdl</t>
  </si>
  <si>
    <t xml:space="preserve">Mon Jan 01 01:46:55 2001</t>
  </si>
  <si>
    <t xml:space="preserve">C:\work\data\SLNET\SLNET_MATLABCentral\26076\PhaseFilter.mdl</t>
  </si>
  <si>
    <t xml:space="preserve">C:\tmp\obfmodels\o6526.mdl</t>
  </si>
  <si>
    <t xml:space="preserve">Mon Jan 01 02:47:54 2001</t>
  </si>
  <si>
    <t xml:space="preserve">C:\work\data\SLNET\SLNET_MATLABCentral\26098\bouncing_ball_heat.mdl</t>
  </si>
  <si>
    <t xml:space="preserve">C:\tmp\obfmodels\o6527.mdl</t>
  </si>
  <si>
    <t xml:space="preserve">Mon Dec 14 14:31:32 2009</t>
  </si>
  <si>
    <t xml:space="preserve">C:\work\data\SLNET\SLNET_MATLABCentral\261\RF.mdl</t>
  </si>
  <si>
    <t xml:space="preserve">C:\tmp\obfmodels\o6528.mdl</t>
  </si>
  <si>
    <t xml:space="preserve">Mon Apr 16 18:15:06 2001</t>
  </si>
  <si>
    <t xml:space="preserve">C:\work\data\SLNET\SLNET_MATLABCentral\26134\PID Control Made Easy\Fourbar.mdl</t>
  </si>
  <si>
    <t xml:space="preserve">C:\tmp\obfmodels\o6529.mdl</t>
  </si>
  <si>
    <t xml:space="preserve">Thu Dec 17 17:54:30 2009</t>
  </si>
  <si>
    <t xml:space="preserve">C:\work\data\SLNET\SLNET_MATLABCentral\26141\PLLVI11.mdl</t>
  </si>
  <si>
    <t xml:space="preserve">C:\tmp\obfmodels\o6530.mdl</t>
  </si>
  <si>
    <t xml:space="preserve">Mon Jan 01 12:14:42 2001</t>
  </si>
  <si>
    <t xml:space="preserve">C:\work\data\SLNET\SLNET_MATLABCentral\26142\CHAOVI1ETRT.mdl</t>
  </si>
  <si>
    <t xml:space="preserve">C:\tmp\obfmodels\o6531.mdl</t>
  </si>
  <si>
    <t xml:space="preserve">Mon Jan 01 14:43:33 2001</t>
  </si>
  <si>
    <t xml:space="preserve">C:\work\data\SLNET\SLNET_MATLABCentral\26149\HeartVI1FP1.mdl</t>
  </si>
  <si>
    <t xml:space="preserve">C:\tmp\obfmodels\o6532.mdl</t>
  </si>
  <si>
    <t xml:space="preserve">Mon Jan 01 00:15:45 2001</t>
  </si>
  <si>
    <t xml:space="preserve">C:\work\data\SLNET\SLNET_MATLABCentral\26204\HydraulicFluidTP.mdl</t>
  </si>
  <si>
    <t xml:space="preserve">C:\tmp\obfmodels\o6533.mdl</t>
  </si>
  <si>
    <t xml:space="preserve">Sun Dec 27 13:26:58 2009</t>
  </si>
  <si>
    <t xml:space="preserve">C:\work\data\SLNET\SLNET_MATLABCentral\26206\HydraulicLine.mdl</t>
  </si>
  <si>
    <t xml:space="preserve">C:\tmp\obfmodels\o6534.mdl</t>
  </si>
  <si>
    <t xml:space="preserve">Sun Dec 27 13:32:16 2009</t>
  </si>
  <si>
    <t xml:space="preserve">C:\work\data\SLNET\SLNET_MATLABCentral\26243\chua_system.mdl</t>
  </si>
  <si>
    <t xml:space="preserve">C:\tmp\obfmodels\o6535.mdl</t>
  </si>
  <si>
    <t xml:space="preserve">Sat Jan 02 05:52:32 2010</t>
  </si>
  <si>
    <t xml:space="preserve">C:\work\data\SLNET\SLNET_MATLABCentral\26244\hyper_5chuacircuit_secure.mdl</t>
  </si>
  <si>
    <t xml:space="preserve">C:\tmp\obfmodels\o6536.mdl</t>
  </si>
  <si>
    <t xml:space="preserve">Sat Jan 02 06:08:20 2010</t>
  </si>
  <si>
    <t xml:space="preserve">C:\work\data\SLNET\SLNET_MATLABCentral\26246\obsever_chua.mdl</t>
  </si>
  <si>
    <t xml:space="preserve">C:\tmp\obfmodels\o6537.mdl</t>
  </si>
  <si>
    <t xml:space="preserve">Wed Mar 02 00:59:44 2005</t>
  </si>
  <si>
    <t xml:space="preserve">C:\work\data\SLNET\SLNET_MATLABCentral\26275\PID_Control_DC_Motor\dcIntrocomplete.mdl</t>
  </si>
  <si>
    <t xml:space="preserve">C:\tmp\obfmodels\o6538.mdl</t>
  </si>
  <si>
    <t xml:space="preserve">Tue Jan 05 16:26:05 2010</t>
  </si>
  <si>
    <t xml:space="preserve">C:\work\data\SLNET\SLNET_MATLABCentral\26298\HEARTVI19.mdl</t>
  </si>
  <si>
    <t xml:space="preserve">C:\tmp\obfmodels\o6539.mdl</t>
  </si>
  <si>
    <t xml:space="preserve">Mon Jan 01 03:57:54 2001</t>
  </si>
  <si>
    <t xml:space="preserve">C:\work\data\SLNET\SLNET_MATLABCentral\26351\Elec_HEV_rt\elec_hev_rt.mdl</t>
  </si>
  <si>
    <t xml:space="preserve">C:\work\data\SLNET\SLNET_MATLABCentral\26405\manchester.mdl</t>
  </si>
  <si>
    <t xml:space="preserve">C:\tmp\obfmodels\o6541.mdl</t>
  </si>
  <si>
    <t xml:space="preserve">Sat Oct 17 11:49:21 2009</t>
  </si>
  <si>
    <t xml:space="preserve">C:\work\data\SLNET\SLNET_MATLABCentral\26438\HEARTVI112.mdl</t>
  </si>
  <si>
    <t xml:space="preserve">C:\tmp\obfmodels\o6542.mdl</t>
  </si>
  <si>
    <t xml:space="preserve">Mon Jan 01 01:13:48 2001</t>
  </si>
  <si>
    <t xml:space="preserve">C:\work\data\SLNET\SLNET_MATLABCentral\26440\final-project\cruise_control.mdl</t>
  </si>
  <si>
    <t xml:space="preserve">C:\tmp\obfmodels\o6543.mdl</t>
  </si>
  <si>
    <t xml:space="preserve">Thu Dec 03 22:11:49 2009</t>
  </si>
  <si>
    <t xml:space="preserve">C:\work\data\SLNET\SLNET_MATLABCentral\26459\vipcodec.mdl</t>
  </si>
  <si>
    <t xml:space="preserve">C:\tmp\obfmodels\o6544.mdl</t>
  </si>
  <si>
    <t xml:space="preserve">Sun Dec 20 20:10:58 2009</t>
  </si>
  <si>
    <t xml:space="preserve">C:\work\data\SLNET\SLNET_MATLABCentral\26460\HEARTVI117.mdl</t>
  </si>
  <si>
    <t xml:space="preserve">C:\tmp\obfmodels\o6545.mdl</t>
  </si>
  <si>
    <t xml:space="preserve">Mon Jan 01 16:30:25 2001</t>
  </si>
  <si>
    <t xml:space="preserve">C:\work\data\SLNET\SLNET_MATLABCentral\26463\HEARTVI120.mdl</t>
  </si>
  <si>
    <t xml:space="preserve">C:\tmp\obfmodels\o6546.mdl</t>
  </si>
  <si>
    <t xml:space="preserve">Mon Jan 01 16:33:33 2001</t>
  </si>
  <si>
    <t xml:space="preserve">C:\work\data\SLNET\SLNET_MATLABCentral\26467\vipcodec.mdl</t>
  </si>
  <si>
    <t xml:space="preserve">C:\tmp\obfmodels\o6547.mdl</t>
  </si>
  <si>
    <t xml:space="preserve">Sat Jan 23 20:44:20 2010</t>
  </si>
  <si>
    <t xml:space="preserve">C:\work\data\SLNET\SLNET_MATLABCentral\26511\HeartVI1FP2.mdl</t>
  </si>
  <si>
    <t xml:space="preserve">C:\tmp\obfmodels\o6548.mdl</t>
  </si>
  <si>
    <t xml:space="preserve">Sat Jan 06 02:47:43 2001</t>
  </si>
  <si>
    <t xml:space="preserve">C:\work\data\SLNET\SLNET_MATLABCentral\26513\Monopod with DC motor as actuators\dc_motor_lib.mdl</t>
  </si>
  <si>
    <t xml:space="preserve">C:\tmp\obfmodels\o6549.mdl</t>
  </si>
  <si>
    <t xml:space="preserve">C:\work\data\SLNET\SLNET_MATLABCentral\26513\Monopod with DC motor as actuators\hopper.mdl</t>
  </si>
  <si>
    <t xml:space="preserve">C:\tmp\obfmodels\o6550.mdl</t>
  </si>
  <si>
    <t xml:space="preserve">Sun Apr 26 15:51:00 2009</t>
  </si>
  <si>
    <t xml:space="preserve">C:\work\data\SLNET\SLNET_MATLABCentral\26558\AVC.mdl</t>
  </si>
  <si>
    <t xml:space="preserve">C:\tmp\obfmodels\o6551.mdl</t>
  </si>
  <si>
    <t xml:space="preserve">Mon Feb 01 15:00:54 2010</t>
  </si>
  <si>
    <t xml:space="preserve">C:\work\data\SLNET\SLNET_MATLABCentral\26561\HeartVI1FP2.mdl</t>
  </si>
  <si>
    <t xml:space="preserve">C:\tmp\obfmodels\o6552.mdl</t>
  </si>
  <si>
    <t xml:space="preserve">Sun Jan 07 16:50:52 2001</t>
  </si>
  <si>
    <t xml:space="preserve">C:\work\data\SLNET\SLNET_MATLABCentral\26578\ReentranceVI12.mdl</t>
  </si>
  <si>
    <t xml:space="preserve">C:\tmp\obfmodels\o6553.mdl</t>
  </si>
  <si>
    <t xml:space="preserve">Thu Jan 11 16:46:58 2001</t>
  </si>
  <si>
    <t xml:space="preserve">C:\work\data\SLNET\SLNET_MATLABCentral\26585\how_can_it_stop.mdl</t>
  </si>
  <si>
    <t xml:space="preserve">C:\tmp\obfmodels\o6554.mdl</t>
  </si>
  <si>
    <t xml:space="preserve">Wed Feb 03 14:52:40 2010</t>
  </si>
  <si>
    <t xml:space="preserve">C:\work\data\SLNET\SLNET_MATLABCentral\266\smxl.mdl</t>
  </si>
  <si>
    <t xml:space="preserve">C:\tmp\obfmodels\o6555.mdl</t>
  </si>
  <si>
    <t xml:space="preserve">Tue Nov 16 17:40:00 2004</t>
  </si>
  <si>
    <t xml:space="preserve">C:\work\data\SLNET\SLNET_MATLABCentral\26609\PDEsimulink1.mdl</t>
  </si>
  <si>
    <t xml:space="preserve">C:\tmp\obfmodels\o6556.mdl</t>
  </si>
  <si>
    <t xml:space="preserve">Mon Jan 15 16:17:07 2001</t>
  </si>
  <si>
    <t xml:space="preserve">C:\work\data\SLNET\SLNET_MATLABCentral\26635\SysUpr.mdl</t>
  </si>
  <si>
    <t xml:space="preserve">C:\tmp\obfmodels\o6557.mdl</t>
  </si>
  <si>
    <t xml:space="preserve">Tue Jan 19 22:00:06 2010</t>
  </si>
  <si>
    <t xml:space="preserve">C:\work\data\SLNET\SLNET_MATLABCentral\26683\Modellvariante1_komplett_newdesign1.mdl</t>
  </si>
  <si>
    <t xml:space="preserve">C:\tmp\obfmodels\o6558.mdl</t>
  </si>
  <si>
    <t xml:space="preserve">Mon Feb 15 00:07:04 2010</t>
  </si>
  <si>
    <t xml:space="preserve">C:\work\data\SLNET\SLNET_MATLABCentral\26684\Modellvariante2_komplett_new_design_with_loss.mdl</t>
  </si>
  <si>
    <t xml:space="preserve">C:\tmp\obfmodels\o6559.mdl</t>
  </si>
  <si>
    <t xml:space="preserve">Mon Feb 15 00:06:29 2010</t>
  </si>
  <si>
    <t xml:space="preserve">C:\work\data\SLNET\SLNET_MATLABCentral\266\examples\dvss.mdl</t>
  </si>
  <si>
    <t xml:space="preserve">C:\tmp\obfmodels\o6560.mdl</t>
  </si>
  <si>
    <t xml:space="preserve">Wed Nov 21 13:37:08 2001</t>
  </si>
  <si>
    <t xml:space="preserve">C:\work\data\SLNET\SLNET_MATLABCentral\266\examples\nnex.mdl</t>
  </si>
  <si>
    <t xml:space="preserve">C:\tmp\obfmodels\o6561.mdl</t>
  </si>
  <si>
    <t xml:space="preserve">Thu Oct 12 13:15:45 2000</t>
  </si>
  <si>
    <t xml:space="preserve">C:\work\data\SLNET\SLNET_MATLABCentral\266\examples\nnex2.mdl</t>
  </si>
  <si>
    <t xml:space="preserve">C:\tmp\obfmodels\o6562.mdl</t>
  </si>
  <si>
    <t xml:space="preserve">Fri Jan 19 13:23:30 2007</t>
  </si>
  <si>
    <t xml:space="preserve">C:\work\data\SLNET\SLNET_MATLABCentral\266\examples\smxldemo.mdl</t>
  </si>
  <si>
    <t xml:space="preserve">C:\tmp\obfmodels\o6563.mdl</t>
  </si>
  <si>
    <t xml:space="preserve">Wed Nov 21 13:49:47 2001</t>
  </si>
  <si>
    <t xml:space="preserve">C:\work\data\SLNET\SLNET_MATLABCentral\266\examples\vccmspex.mdl</t>
  </si>
  <si>
    <t xml:space="preserve">C:\tmp\obfmodels\o6564.mdl</t>
  </si>
  <si>
    <t xml:space="preserve">Wed Oct 11 19:26:19 2000</t>
  </si>
  <si>
    <t xml:space="preserve">C:\work\data\SLNET\SLNET_MATLABCentral\266\examples\vcmultex.mdl</t>
  </si>
  <si>
    <t xml:space="preserve">C:\tmp\obfmodels\o6565.mdl</t>
  </si>
  <si>
    <t xml:space="preserve">Wed Oct 11 19:23:44 2000</t>
  </si>
  <si>
    <t xml:space="preserve">C:\work\data\SLNET\SLNET_MATLABCentral\266\examples\vcpinvex.mdl</t>
  </si>
  <si>
    <t xml:space="preserve">C:\tmp\obfmodels\o6566.mdl</t>
  </si>
  <si>
    <t xml:space="preserve">Wed Oct 11 19:22:11 2000</t>
  </si>
  <si>
    <t xml:space="preserve">C:\work\data\SLNET\SLNET_MATLABCentral\266\examples\vcpsvdex.mdl</t>
  </si>
  <si>
    <t xml:space="preserve">C:\tmp\obfmodels\o6567.mdl</t>
  </si>
  <si>
    <t xml:space="preserve">Thu Oct 12 10:27:18 2000</t>
  </si>
  <si>
    <t xml:space="preserve">C:\work\data\SLNET\SLNET_MATLABCentral\266\examples\vcrankex.mdl</t>
  </si>
  <si>
    <t xml:space="preserve">C:\tmp\obfmodels\o6568.mdl</t>
  </si>
  <si>
    <t xml:space="preserve">Wed Oct 11 19:28:57 2000</t>
  </si>
  <si>
    <t xml:space="preserve">C:\work\data\SLNET\SLNET_MATLABCentral\266\examples\vctrspex.mdl</t>
  </si>
  <si>
    <t xml:space="preserve">C:\tmp\obfmodels\o6569.mdl</t>
  </si>
  <si>
    <t xml:space="preserve">Wed Oct 11 19:28:39 2000</t>
  </si>
  <si>
    <t xml:space="preserve">C:\work\data\SLNET\SLNET_MATLABCentral\266\examples\vrcmspex.mdl</t>
  </si>
  <si>
    <t xml:space="preserve">C:\tmp\obfmodels\o6570.mdl</t>
  </si>
  <si>
    <t xml:space="preserve">Wed Oct 11 19:28:12 2000</t>
  </si>
  <si>
    <t xml:space="preserve">C:\work\data\SLNET\SLNET_MATLABCentral\266\examples\vrpinvex.mdl</t>
  </si>
  <si>
    <t xml:space="preserve">C:\tmp\obfmodels\o6571.mdl</t>
  </si>
  <si>
    <t xml:space="preserve">Wed Oct 11 19:27:51 2000</t>
  </si>
  <si>
    <t xml:space="preserve">C:\work\data\SLNET\SLNET_MATLABCentral\266\examples\vrrankex.mdl</t>
  </si>
  <si>
    <t xml:space="preserve">C:\tmp\obfmodels\o6572.mdl</t>
  </si>
  <si>
    <t xml:space="preserve">Wed Oct 11 19:27:19 2000</t>
  </si>
  <si>
    <t xml:space="preserve">C:\work\data\SLNET\SLNET_MATLABCentral\266\examples\vrsvdex.mdl</t>
  </si>
  <si>
    <t xml:space="preserve">C:\tmp\obfmodels\o6573.mdl</t>
  </si>
  <si>
    <t xml:space="preserve">Thu Oct 12 10:26:50 2000</t>
  </si>
  <si>
    <t xml:space="preserve">C:\work\data\SLNET\SLNET_MATLABCentral\26705\HEARTVI125.mdl</t>
  </si>
  <si>
    <t xml:space="preserve">C:\tmp\obfmodels\o6574.mdl</t>
  </si>
  <si>
    <t xml:space="preserve">Mon Jan 01 03:34:12 2001</t>
  </si>
  <si>
    <t xml:space="preserve">C:\work\data\SLNET\SLNET_MATLABCentral\26762\Line_Flow_4lump_with_and_without_Acc.mdl</t>
  </si>
  <si>
    <t xml:space="preserve">C:\tmp\obfmodels\o6575.mdl</t>
  </si>
  <si>
    <t xml:space="preserve">Tue Feb 23 10:47:57 2010</t>
  </si>
  <si>
    <t xml:space="preserve">C:\work\data\SLNET\SLNET_MATLABCentral\26763\Bulkofmix.mdl</t>
  </si>
  <si>
    <t xml:space="preserve">C:\tmp\obfmodels\o6576.mdl</t>
  </si>
  <si>
    <t xml:space="preserve">Sun Feb 14 09:46:48 2010</t>
  </si>
  <si>
    <t xml:space="preserve">C:\work\data\SLNET\SLNET_MATLABCentral\26764\HSA.mdl</t>
  </si>
  <si>
    <t xml:space="preserve">C:\tmp\obfmodels\o6577.mdl</t>
  </si>
  <si>
    <t xml:space="preserve">Mon Feb 15 16:36:55 2010</t>
  </si>
  <si>
    <t xml:space="preserve">C:\work\data\SLNET\SLNET_MATLABCentral\26765\Accspringmdl.mdl</t>
  </si>
  <si>
    <t xml:space="preserve">C:\tmp\obfmodels\o6578.mdl</t>
  </si>
  <si>
    <t xml:space="preserve">Thu Feb 11 05:00:34 2010</t>
  </si>
  <si>
    <t xml:space="preserve">C:\work\data\SLNET\SLNET_MATLABCentral\26766\Line_1_18_Pressure.mdl</t>
  </si>
  <si>
    <t xml:space="preserve">C:\tmp\obfmodels\o6579.mdl</t>
  </si>
  <si>
    <t xml:space="preserve">Sun Feb 14 10:21:27 2010</t>
  </si>
  <si>
    <t xml:space="preserve">C:\work\data\SLNET\SLNET_MATLABCentral\26768\angle_mapping.mdl</t>
  </si>
  <si>
    <t xml:space="preserve">C:\tmp\obfmodels\o6580.mdl</t>
  </si>
  <si>
    <t xml:space="preserve">Tue Feb 23 11:21:09 2010</t>
  </si>
  <si>
    <t xml:space="preserve">C:\work\data\SLNET\SLNET_MATLABCentral\26862\MovingObject.mdl</t>
  </si>
  <si>
    <t xml:space="preserve">C:\tmp\obfmodels\o6581.mdl</t>
  </si>
  <si>
    <t xml:space="preserve">Fri Feb 05 11:00:56 2010</t>
  </si>
  <si>
    <t xml:space="preserve">C:\work\data\SLNET\SLNET_MATLABCentral\268\trimmod\trimtest\trimtest.mdl</t>
  </si>
  <si>
    <t xml:space="preserve">C:\tmp\obfmodels\o6582.mdl</t>
  </si>
  <si>
    <t xml:space="preserve">Mon Mar 31 01:04:37 2025</t>
  </si>
  <si>
    <t xml:space="preserve">C:\work\data\SLNET\SLNET_MATLABCentral\268\trimmod\trimtest\trimtest_with_vector_outport.mdl</t>
  </si>
  <si>
    <t xml:space="preserve">C:\tmp\obfmodels\o6583.mdl</t>
  </si>
  <si>
    <t xml:space="preserve">Mon Mar 31 01:04:42 2025</t>
  </si>
  <si>
    <t xml:space="preserve">C:\work\data\SLNET\SLNET_MATLABCentral\27034\modellin.mdl</t>
  </si>
  <si>
    <t xml:space="preserve">C:\tmp\obfmodels\o6584.mdl</t>
  </si>
  <si>
    <t xml:space="preserve">Fri Mar 19 05:56:35 2010</t>
  </si>
  <si>
    <t xml:space="preserve">C:\work\data\SLNET\SLNET_MATLABCentral\27193\three_level_diode_clamped_single_phase_pwm.mdl</t>
  </si>
  <si>
    <t xml:space="preserve">C:\tmp\obfmodels\o6585.mdl</t>
  </si>
  <si>
    <t xml:space="preserve">Thu Apr 08 13:14:38 2010</t>
  </si>
  <si>
    <t xml:space="preserve">C:\work\data\SLNET\SLNET_MATLABCentral\27197\sp_square_wave.mdl</t>
  </si>
  <si>
    <t xml:space="preserve">C:\tmp\obfmodels\o6586.mdl</t>
  </si>
  <si>
    <t xml:space="preserve">Wed Apr 07 15:43:28 2010</t>
  </si>
  <si>
    <t xml:space="preserve">C:\work\data\SLNET\SLNET_MATLABCentral\27198\sp_sin_pwm_wave_unipolar.mdl</t>
  </si>
  <si>
    <t xml:space="preserve">C:\tmp\obfmodels\o6587.mdl</t>
  </si>
  <si>
    <t xml:space="preserve">Wed Apr 07 15:43:59 2010</t>
  </si>
  <si>
    <t xml:space="preserve">C:\work\data\SLNET\SLNET_MATLABCentral\27199\sp_sin_pwm_wave_bipolar.mdl</t>
  </si>
  <si>
    <t xml:space="preserve">C:\tmp\obfmodels\o6588.mdl</t>
  </si>
  <si>
    <t xml:space="preserve">Tue Mar 23 21:57:09 2010</t>
  </si>
  <si>
    <t xml:space="preserve">C:\work\data\SLNET\SLNET_MATLABCentral\27201\degree180.mdl</t>
  </si>
  <si>
    <t xml:space="preserve">C:\tmp\obfmodels\o6589.mdl</t>
  </si>
  <si>
    <t xml:space="preserve">Thu Apr 08 19:03:27 2010</t>
  </si>
  <si>
    <t xml:space="preserve">C:\work\data\SLNET\SLNET_MATLABCentral\27247\cycloconverter_single_phase.mdl</t>
  </si>
  <si>
    <t xml:space="preserve">C:\tmp\obfmodels\o6590.mdl</t>
  </si>
  <si>
    <t xml:space="preserve">Wed Apr 14 19:54:33 2010</t>
  </si>
  <si>
    <t xml:space="preserve">C:\work\data\SLNET\SLNET_MATLABCentral\27260\Valve_Params_SH\Example_1_A_Max_Search\valve_testrig_flow_char_4way.mdl</t>
  </si>
  <si>
    <t xml:space="preserve">C:\tmp\obfmodels\o6591.mdl</t>
  </si>
  <si>
    <t xml:space="preserve">Fri Apr 16 14:44:48 2010</t>
  </si>
  <si>
    <t xml:space="preserve">C:\work\data\SLNET\SLNET_MATLABCentral\27260\Valve_Params_SH\Example_3_3_Way_Valve\valve_testrig_flow_char_3way.mdl</t>
  </si>
  <si>
    <t xml:space="preserve">C:\tmp\obfmodels\o6592.mdl</t>
  </si>
  <si>
    <t xml:space="preserve">Fri Apr 16 14:45:30 2010</t>
  </si>
  <si>
    <t xml:space="preserve">C:\work\data\SLNET\SLNET_MATLABCentral\27260\Valve_Params_SH\Example_4_Experimental_Data\valve_testrig_exp_data_4way.mdl</t>
  </si>
  <si>
    <t xml:space="preserve">C:\tmp\obfmodels\o6593.mdl</t>
  </si>
  <si>
    <t xml:space="preserve">Fri Apr 16 14:45:43 2010</t>
  </si>
  <si>
    <t xml:space="preserve">C:\work\data\SLNET\SLNET_MATLABCentral\27260\Valve_Params_SH\Example_5_Simulink_Actuator\simple_valve_driver_testrig.mdl</t>
  </si>
  <si>
    <t xml:space="preserve">C:\tmp\obfmodels\o6594.mdl</t>
  </si>
  <si>
    <t xml:space="preserve">Fri Apr 16 14:46:03 2010</t>
  </si>
  <si>
    <t xml:space="preserve">C:\work\data\SLNET\SLNET_MATLABCentral\27260\Valve_Params_SH\Example_6_Prop_Servo_Transient_Resp\transient_response_match_test_rig.mdl</t>
  </si>
  <si>
    <t xml:space="preserve">C:\tmp\obfmodels\o6595.mdl</t>
  </si>
  <si>
    <t xml:space="preserve">Fri Apr 16 14:46:18 2010</t>
  </si>
  <si>
    <t xml:space="preserve">C:\work\data\SLNET\SLNET_MATLABCentral\27260\Valve_Params_SH\Example_7_Prop_Servo_Freq_Resp_Linear\pulse_response_linear_test_rig.mdl</t>
  </si>
  <si>
    <t xml:space="preserve">C:\tmp\obfmodels\o6596.mdl</t>
  </si>
  <si>
    <t xml:space="preserve">Fri Apr 16 14:46:34 2010</t>
  </si>
  <si>
    <t xml:space="preserve">C:\work\data\SLNET\SLNET_MATLABCentral\27260\Valve_Params_SH\Example_8_Prop_Servo_Freq_Resp_Direct\actuator_freq_testrig_direct_method.mdl</t>
  </si>
  <si>
    <t xml:space="preserve">C:\tmp\obfmodels\o6597.mdl</t>
  </si>
  <si>
    <t xml:space="preserve">Fri Apr 16 14:47:16 2010</t>
  </si>
  <si>
    <t xml:space="preserve">C:\work\data\SLNET\SLNET_MATLABCentral\27260\Valve_Params_SH\Example_8_Prop_Servo_Freq_Resp_Direct\actuator_freq_testrig_pulse_FFT_method.mdl</t>
  </si>
  <si>
    <t xml:space="preserve">C:\tmp\obfmodels\o6598.mdl</t>
  </si>
  <si>
    <t xml:space="preserve">Fri Apr 16 14:47:05 2010</t>
  </si>
  <si>
    <t xml:space="preserve">C:\work\data\SLNET\SLNET_MATLABCentral\27260\Valve_Params_SH\Example_8_Prop_Servo_Freq_Resp_Direct\spectrum_analyzer_modified.mdl</t>
  </si>
  <si>
    <t xml:space="preserve">C:\tmp\obfmodels\o6599.mdl</t>
  </si>
  <si>
    <t xml:space="preserve">Fri Apr 16 14:46:55 2010</t>
  </si>
  <si>
    <t xml:space="preserve">C:\work\data\SLNET\SLNET_MATLABCentral\27309\SpaceVectorPWM.mdl</t>
  </si>
  <si>
    <t xml:space="preserve">C:\tmp\obfmodels\o6600.mdl</t>
  </si>
  <si>
    <t xml:space="preserve">Tue Apr 20 14:22:11 2010</t>
  </si>
  <si>
    <t xml:space="preserve">C:\work\data\SLNET\SLNET_MATLABCentral\27310\SpaceVectorPWM_Saba_implementation.mdl</t>
  </si>
  <si>
    <t xml:space="preserve">C:\tmp\obfmodels\o6601.mdl</t>
  </si>
  <si>
    <t xml:space="preserve">Tue Apr 20 14:40:10 2010</t>
  </si>
  <si>
    <t xml:space="preserve">C:\work\data\SLNET\SLNET_MATLABCentral\27313\three_level_diode_clamped_PWM.mdl</t>
  </si>
  <si>
    <t xml:space="preserve">C:\tmp\obfmodels\o6602.mdl</t>
  </si>
  <si>
    <t xml:space="preserve">Tue Apr 20 16:58:49 2010</t>
  </si>
  <si>
    <t xml:space="preserve">C:\work\data\SLNET\SLNET_MATLABCentral\27320\Three_phase_inverter.mdl</t>
  </si>
  <si>
    <t xml:space="preserve">C:\tmp\obfmodels\o6603.mdl</t>
  </si>
  <si>
    <t xml:space="preserve">Sun Apr 18 15:25:15 2010</t>
  </si>
  <si>
    <t xml:space="preserve">C:\work\data\SLNET\SLNET_MATLABCentral\27354\single_pulse.mdl</t>
  </si>
  <si>
    <t xml:space="preserve">C:\tmp\obfmodels\o6604.mdl</t>
  </si>
  <si>
    <t xml:space="preserve">Sat Apr 24 02:22:25 2010</t>
  </si>
  <si>
    <t xml:space="preserve">C:\work\data\SLNET\SLNET_MATLABCentral\27362\cycloconverter_single_phase_ok.mdl</t>
  </si>
  <si>
    <t xml:space="preserve">C:\tmp\obfmodels\o6605.mdl</t>
  </si>
  <si>
    <t xml:space="preserve">Sun Apr 25 22:52:18 2010</t>
  </si>
  <si>
    <t xml:space="preserve">C:\work\data\SLNET\SLNET_MATLABCentral\27363\Quasi_wave_single_phase_inverter_motor_ok.mdl</t>
  </si>
  <si>
    <t xml:space="preserve">C:\tmp\obfmodels\o6606.mdl</t>
  </si>
  <si>
    <t xml:space="preserve">Mon Apr 26 00:33:20 2010</t>
  </si>
  <si>
    <t xml:space="preserve">C:\work\data\SLNET\SLNET_MATLABCentral\27372\five_level_diode_clamped_pwm.mdl</t>
  </si>
  <si>
    <t xml:space="preserve">C:\tmp\obfmodels\o6607.mdl</t>
  </si>
  <si>
    <t xml:space="preserve">Wed Apr 07 14:59:53 2010</t>
  </si>
  <si>
    <t xml:space="preserve">C:\work\data\SLNET\SLNET_MATLABCentral\27373\Modified_SPWM.mdl</t>
  </si>
  <si>
    <t xml:space="preserve">C:\tmp\obfmodels\o6608.mdl</t>
  </si>
  <si>
    <t xml:space="preserve">Mon Apr 26 23:04:35 2010</t>
  </si>
  <si>
    <t xml:space="preserve">C:\work\data\SLNET\SLNET_MATLABCentral\27379\buck_open_loop.mdl</t>
  </si>
  <si>
    <t xml:space="preserve">C:\tmp\obfmodels\o6609.mdl</t>
  </si>
  <si>
    <t xml:space="preserve">Tue Apr 27 14:23:36 2010</t>
  </si>
  <si>
    <t xml:space="preserve">C:\work\data\SLNET\SLNET_MATLABCentral\27381\buck_close_loop.mdl</t>
  </si>
  <si>
    <t xml:space="preserve">C:\tmp\obfmodels\o6610.mdl</t>
  </si>
  <si>
    <t xml:space="preserve">Tue Apr 27 17:46:41 2010</t>
  </si>
  <si>
    <t xml:space="preserve">C:\work\data\SLNET\SLNET_MATLABCentral\27382\Digitally controlled Buck Converter\digital_buck_close_loop_model_with_out_transient.mdl</t>
  </si>
  <si>
    <t xml:space="preserve">C:\tmp\obfmodels\o6611.mdl</t>
  </si>
  <si>
    <t xml:space="preserve">Tue Apr 27 20:31:40 2010</t>
  </si>
  <si>
    <t xml:space="preserve">C:\work\data\SLNET\SLNET_MATLABCentral\27382\Digitally controlled Buck Converter\digital_buck_close_loop_model_with_transient.mdl</t>
  </si>
  <si>
    <t xml:space="preserve">C:\tmp\obfmodels\o6612.mdl</t>
  </si>
  <si>
    <t xml:space="preserve">Tue Apr 27 20:31:05 2010</t>
  </si>
  <si>
    <t xml:space="preserve">C:\work\data\SLNET\SLNET_MATLABCentral\27392\svpwm_matlab.mdl</t>
  </si>
  <si>
    <t xml:space="preserve">C:\tmp\obfmodels\o6613.mdl</t>
  </si>
  <si>
    <t xml:space="preserve">Wed Apr 28 16:07:43 2010</t>
  </si>
  <si>
    <t xml:space="preserve">C:\work\data\SLNET\SLNET_MATLABCentral\27410\cycloconverter_single_phase_Step_up.mdl</t>
  </si>
  <si>
    <t xml:space="preserve">C:\tmp\obfmodels\o6614.mdl</t>
  </si>
  <si>
    <t xml:space="preserve">Thu Apr 29 18:11:24 2010</t>
  </si>
  <si>
    <t xml:space="preserve">C:\work\data\SLNET\SLNET_MATLABCentral\27417\boost_open_loop.mdl</t>
  </si>
  <si>
    <t xml:space="preserve">C:\tmp\obfmodels\o6615.mdl</t>
  </si>
  <si>
    <t xml:space="preserve">Thu Apr 29 18:53:30 2010</t>
  </si>
  <si>
    <t xml:space="preserve">C:\work\data\SLNET\SLNET_MATLABCentral\27420\boost_close_loop.mdl</t>
  </si>
  <si>
    <t xml:space="preserve">C:\tmp\obfmodels\o6616.mdl</t>
  </si>
  <si>
    <t xml:space="preserve">Thu Apr 29 23:56:16 2010</t>
  </si>
  <si>
    <t xml:space="preserve">C:\work\data\SLNET\SLNET_MATLABCentral\27459\PV_System.mdl</t>
  </si>
  <si>
    <t xml:space="preserve">C:\tmp\obfmodels\o6617.mdl</t>
  </si>
  <si>
    <t xml:space="preserve">Mon May 03 18:27:13 2010</t>
  </si>
  <si>
    <t xml:space="preserve">C:\work\data\SLNET\SLNET_MATLABCentral\27474\induction_motor.mdl</t>
  </si>
  <si>
    <t xml:space="preserve">C:\tmp\obfmodels\o6618.mdl</t>
  </si>
  <si>
    <t xml:space="preserve">Wed May 05 06:57:56 2010</t>
  </si>
  <si>
    <t xml:space="preserve">C:\work\data\SLNET\SLNET_MATLABCentral\27528\solarpanel.mdl</t>
  </si>
  <si>
    <t xml:space="preserve">C:\tmp\obfmodels\o6619.mdl</t>
  </si>
  <si>
    <t xml:space="preserve">Fri May 07 03:49:25 2010</t>
  </si>
  <si>
    <t xml:space="preserve">C:\work\data\SLNET\SLNET_MATLABCentral\27528\twoDiode.mdl</t>
  </si>
  <si>
    <t xml:space="preserve">C:\tmp\obfmodels\o6620.mdl</t>
  </si>
  <si>
    <t xml:space="preserve">Thu Mar 19 07:20:27 2009</t>
  </si>
  <si>
    <t xml:space="preserve">C:\work\data\SLNET\SLNET_MATLABCentral\27533\model_DC_motor.mdl</t>
  </si>
  <si>
    <t xml:space="preserve">C:\tmp\obfmodels\o6621.mdl</t>
  </si>
  <si>
    <t xml:space="preserve">Sat May 08 01:59:01 2010</t>
  </si>
  <si>
    <t xml:space="preserve">C:\work\data\SLNET\SLNET_MATLABCentral\27547\Foxboro_PIDA.mdl</t>
  </si>
  <si>
    <t xml:space="preserve">C:\tmp\obfmodels\o6622.mdl</t>
  </si>
  <si>
    <t xml:space="preserve">Mon May 10 11:20:11 2010</t>
  </si>
  <si>
    <t xml:space="preserve">C:\work\data\SLNET\SLNET_MATLABCentral\27589\motdrv_lib\mech_motdrv.mdl</t>
  </si>
  <si>
    <t xml:space="preserve">C:\tmp\obfmodels\o6623.mdl</t>
  </si>
  <si>
    <t xml:space="preserve">Wed May 12 12:27:02 2010</t>
  </si>
  <si>
    <t xml:space="preserve">C:\work\data\SLNET\SLNET_MATLABCentral\27589\motdrv_lib\motdrv_lib.mdl</t>
  </si>
  <si>
    <t xml:space="preserve">C:\tmp\obfmodels\o6624.mdl</t>
  </si>
  <si>
    <t xml:space="preserve">Wed May 12 11:45:41 2010</t>
  </si>
  <si>
    <t xml:space="preserve">C:\work\data\SLNET\SLNET_MATLABCentral\27620\Buck_Boost.mdl</t>
  </si>
  <si>
    <t xml:space="preserve">C:\tmp\obfmodels\o6625.mdl</t>
  </si>
  <si>
    <t xml:space="preserve">Sat May 15 22:50:35 2010</t>
  </si>
  <si>
    <t xml:space="preserve">C:\work\data\SLNET\SLNET_MATLABCentral\27686\tp_sinosoidal_sawtooth_carrier_triplen_injected.mdl</t>
  </si>
  <si>
    <t xml:space="preserve">C:\tmp\obfmodels\o6626.mdl</t>
  </si>
  <si>
    <t xml:space="preserve">Fri May 21 01:53:26 2010</t>
  </si>
  <si>
    <t xml:space="preserve">C:\work\data\SLNET\SLNET_MATLABCentral\27694\nxtway_gs\models\nxtbike_controller.mdl</t>
  </si>
  <si>
    <t xml:space="preserve">C:\tmp\obfmodels\o6627.mdl</t>
  </si>
  <si>
    <t xml:space="preserve">Fri May 21 01:05:07 2010</t>
  </si>
  <si>
    <t xml:space="preserve">C:\work\data\SLNET\SLNET_MATLABCentral\27694\nxtway_gs\models\nxtway_gs.mdl</t>
  </si>
  <si>
    <t xml:space="preserve">C:\tmp\obfmodels\o6628.mdl</t>
  </si>
  <si>
    <t xml:space="preserve">C:\work\data\SLNET\SLNET_MATLABCentral\27694\nxtway_gs\models\nxtway_gs_controller.mdl</t>
  </si>
  <si>
    <t xml:space="preserve">C:\tmp\obfmodels\o6629.mdl</t>
  </si>
  <si>
    <t xml:space="preserve">Tue Apr 27 10:27:17 2010</t>
  </si>
  <si>
    <t xml:space="preserve">C:\work\data\SLNET\SLNET_MATLABCentral\27694\nxtway_gs\models\nxtway_gs_controller_backup.mdl</t>
  </si>
  <si>
    <t xml:space="preserve">C:\tmp\obfmodels\o6630.mdl</t>
  </si>
  <si>
    <t xml:space="preserve">Thu Apr 15 10:41:04 2010</t>
  </si>
  <si>
    <t xml:space="preserve">C:\work\data\SLNET\SLNET_MATLABCentral\27694\nxtway_gs\models\nxtway_gs_controller_fixpt.mdl</t>
  </si>
  <si>
    <t xml:space="preserve">C:\tmp\obfmodels\o6631.mdl</t>
  </si>
  <si>
    <t xml:space="preserve">C:\work\data\SLNET\SLNET_MATLABCentral\27694\nxtway_gs\models\nxtway_gs_plant.mdl</t>
  </si>
  <si>
    <t xml:space="preserve">C:\tmp\obfmodels\o6632.mdl</t>
  </si>
  <si>
    <t xml:space="preserve">C:\work\data\SLNET\SLNET_MATLABCentral\27694\nxtway_gs\models\nxtway_gs_vr.mdl</t>
  </si>
  <si>
    <t xml:space="preserve">C:\tmp\obfmodels\o6633.mdl</t>
  </si>
  <si>
    <t xml:space="preserve">Thu Apr 15 10:48:39 2010</t>
  </si>
  <si>
    <t xml:space="preserve">C:\work\data\SLNET\SLNET_MATLABCentral\27735\Full_bridge_DC_DC_BIPOLAR.mdl</t>
  </si>
  <si>
    <t xml:space="preserve">C:\tmp\obfmodels\o6634.mdl</t>
  </si>
  <si>
    <t xml:space="preserve">Mon May 24 14:55:53 2010</t>
  </si>
  <si>
    <t xml:space="preserve">C:\work\data\SLNET\SLNET_MATLABCentral\27736\Full_bridge_DC_DC_UNIPOLAR.mdl</t>
  </si>
  <si>
    <t xml:space="preserve">C:\tmp\obfmodels\o6635.mdl</t>
  </si>
  <si>
    <t xml:space="preserve">Mon May 24 15:19:38 2010</t>
  </si>
  <si>
    <t xml:space="preserve">C:\work\data\SLNET\SLNET_MATLABCentral\27738\lut_test.mdl</t>
  </si>
  <si>
    <t xml:space="preserve">C:\tmp\obfmodels\o6636.mdl</t>
  </si>
  <si>
    <t xml:space="preserve">Fri Apr 16 13:46:38 2010</t>
  </si>
  <si>
    <t xml:space="preserve">C:\work\data\SLNET\SLNET_MATLABCentral\27742\buck_converter.mdl</t>
  </si>
  <si>
    <t xml:space="preserve">C:\tmp\obfmodels\o6637.mdl</t>
  </si>
  <si>
    <t xml:space="preserve">Wed May 26 02:48:56 2010</t>
  </si>
  <si>
    <t xml:space="preserve">C:\work\data\SLNET\SLNET_MATLABCentral\27748\share.mdl</t>
  </si>
  <si>
    <t xml:space="preserve">C:\tmp\obfmodels\o6638.mdl</t>
  </si>
  <si>
    <t xml:space="preserve">Wed May 26 16:51:43 2010</t>
  </si>
  <si>
    <t xml:space="preserve">C:\work\data\SLNET\SLNET_MATLABCentral\27843\blink_challenge_sch.mdl</t>
  </si>
  <si>
    <t xml:space="preserve">C:\tmp\obfmodels\o6639.mdl</t>
  </si>
  <si>
    <t xml:space="preserve">Sat Sep 19 21:45:48 2009</t>
  </si>
  <si>
    <t xml:space="preserve">C:\work\data\SLNET\SLNET_MATLABCentral\27843\blink_challenge_sf.mdl</t>
  </si>
  <si>
    <t xml:space="preserve">C:\tmp\obfmodels\o6640.mdl</t>
  </si>
  <si>
    <t xml:space="preserve">Sun Jun 26 19:03:26 2011</t>
  </si>
  <si>
    <t xml:space="preserve">C:\work\data\SLNET\SLNET_MATLABCentral\27843\blink_challenge_sim.mdl</t>
  </si>
  <si>
    <t xml:space="preserve">C:\tmp\obfmodels\o6641.mdl</t>
  </si>
  <si>
    <t xml:space="preserve">Sun Jun 26 19:04:04 2011</t>
  </si>
  <si>
    <t xml:space="preserve">C:\work\data\SLNET\SLNET_MATLABCentral\27843\blink_led_sim.mdl</t>
  </si>
  <si>
    <t xml:space="preserve">C:\tmp\obfmodels\o6642.mdl</t>
  </si>
  <si>
    <t xml:space="preserve">Sun Jun 26 22:48:02 2011</t>
  </si>
  <si>
    <t xml:space="preserve">C:\work\data\SLNET\SLNET_MATLABCentral\27843\encoder_sim.mdl</t>
  </si>
  <si>
    <t xml:space="preserve">C:\tmp\obfmodels\o6643.mdl</t>
  </si>
  <si>
    <t xml:space="preserve">Fri Aug 10 02:45:02 2012</t>
  </si>
  <si>
    <t xml:space="preserve">C:\work\data\SLNET\SLNET_MATLABCentral\27843\motor_sim.mdl</t>
  </si>
  <si>
    <t xml:space="preserve">C:\tmp\obfmodels\o6644.mdl</t>
  </si>
  <si>
    <t xml:space="preserve">Sun Jun 26 18:56:57 2011</t>
  </si>
  <si>
    <t xml:space="preserve">C:\work\data\SLNET\SLNET_MATLABCentral\27843\servo_sim.mdl</t>
  </si>
  <si>
    <t xml:space="preserve">C:\tmp\obfmodels\o6645.mdl</t>
  </si>
  <si>
    <t xml:space="preserve">Sun Jun 26 18:57:29 2011</t>
  </si>
  <si>
    <t xml:space="preserve">C:\work\data\SLNET\SLNET_MATLABCentral\27843\stepper_sim.mdl</t>
  </si>
  <si>
    <t xml:space="preserve">C:\tmp\obfmodels\o6646.mdl</t>
  </si>
  <si>
    <t xml:space="preserve">Sun Jun 26 18:55:51 2011</t>
  </si>
  <si>
    <t xml:space="preserve">C:\work\data\SLNET\SLNET_MATLABCentral\27875\BLDC_01.mdl</t>
  </si>
  <si>
    <t xml:space="preserve">C:\tmp\obfmodels\o6647.mdl</t>
  </si>
  <si>
    <t xml:space="preserve">Mon Jun 07 10:27:30 2010</t>
  </si>
  <si>
    <t xml:space="preserve">C:\work\data\SLNET\SLNET_MATLABCentral\27970\3970977sensorless_MRAS\sensorless_MRAS.mdl</t>
  </si>
  <si>
    <t xml:space="preserve">C:\tmp\obfmodels\o6648.mdl</t>
  </si>
  <si>
    <t xml:space="preserve">Sun Jan 31 11:59:58 2010</t>
  </si>
  <si>
    <t xml:space="preserve">C:\work\data\SLNET\SLNET_MATLABCentral\27977\webup\gas_dyn_mpc.mdl</t>
  </si>
  <si>
    <t xml:space="preserve">C:\tmp\obfmodels\o6649.mdl</t>
  </si>
  <si>
    <t xml:space="preserve">Tue Jun 22 14:06:01 2010</t>
  </si>
  <si>
    <t xml:space="preserve">C:\work\data\SLNET\SLNET_MATLABCentral\27977\webup\gas_dynamics3_cascade_tuned.mdl</t>
  </si>
  <si>
    <t xml:space="preserve">C:\tmp\obfmodels\o6650.mdl</t>
  </si>
  <si>
    <t xml:space="preserve">Tue Jun 22 14:03:42 2010</t>
  </si>
  <si>
    <t xml:space="preserve">C:\work\data\SLNET\SLNET_MATLABCentral\27977\webup\gas_dynamics3_localloop_ident.mdl</t>
  </si>
  <si>
    <t xml:space="preserve">C:\tmp\obfmodels\o6651.mdl</t>
  </si>
  <si>
    <t xml:space="preserve">Tue Jun 22 11:49:15 2010</t>
  </si>
  <si>
    <t xml:space="preserve">C:\work\data\SLNET\SLNET_MATLABCentral\27977\webup\gas_dynamics3_mpc_ident.mdl</t>
  </si>
  <si>
    <t xml:space="preserve">C:\tmp\obfmodels\o6652.mdl</t>
  </si>
  <si>
    <t xml:space="preserve">Tue Jun 22 12:58:16 2010</t>
  </si>
  <si>
    <t xml:space="preserve">C:\work\data\SLNET\SLNET_MATLABCentral\27992\PMSM_SMO\PMSM_SMO.mdl</t>
  </si>
  <si>
    <t xml:space="preserve">C:\tmp\obfmodels\o6653.mdl</t>
  </si>
  <si>
    <t xml:space="preserve">Wed Jun 23 18:22:50 2010</t>
  </si>
  <si>
    <t xml:space="preserve">C:\work\data\SLNET\SLNET_MATLABCentral\28017\zvs.mdl</t>
  </si>
  <si>
    <t xml:space="preserve">C:\work\data\SLNET\SLNET_MATLABCentral\28026\RectificadorRev0.mdl</t>
  </si>
  <si>
    <t xml:space="preserve">C:\tmp\obfmodels\o6655.mdl</t>
  </si>
  <si>
    <t xml:space="preserve">Sat Jun 26 17:51:22 2010</t>
  </si>
  <si>
    <t xml:space="preserve">C:\work\data\SLNET\SLNET_MATLABCentral\28034\FPGA_sample_file\cordic_XL_40MHz.mdl</t>
  </si>
  <si>
    <t xml:space="preserve">C:\tmp\obfmodels\o6656.mdl</t>
  </si>
  <si>
    <t xml:space="preserve">Fri Aug 19 10:56:43 2005</t>
  </si>
  <si>
    <t xml:space="preserve">C:\work\data\SLNET\SLNET_MATLABCentral\28034\FPGA_sample_file\cordic_XL_65MHz.mdl</t>
  </si>
  <si>
    <t xml:space="preserve">C:\tmp\obfmodels\o6657.mdl</t>
  </si>
  <si>
    <t xml:space="preserve">Mon Aug 08 14:38:56 2005</t>
  </si>
  <si>
    <t xml:space="preserve">C:\work\data\SLNET\SLNET_MATLABCentral\28034\FPGA_sample_file\cordic_atan.mdl</t>
  </si>
  <si>
    <t xml:space="preserve">C:\tmp\obfmodels\o6658.mdl</t>
  </si>
  <si>
    <t xml:space="preserve">Mon Feb 07 12:48:34 2005</t>
  </si>
  <si>
    <t xml:space="preserve">C:\work\data\SLNET\SLNET_MATLABCentral\28034\FPGA_sample_file\cordic_calc.mdl</t>
  </si>
  <si>
    <t xml:space="preserve">C:\tmp\obfmodels\o6659.mdl</t>
  </si>
  <si>
    <t xml:space="preserve">Mon Feb 07 15:18:51 2005</t>
  </si>
  <si>
    <t xml:space="preserve">C:\work\data\SLNET\SLNET_MATLABCentral\28034\FPGA_sample_file\cordic_calc_fixed.mdl</t>
  </si>
  <si>
    <t xml:space="preserve">C:\tmp\obfmodels\o6660.mdl</t>
  </si>
  <si>
    <t xml:space="preserve">Tue Feb 15 16:07:33 2005</t>
  </si>
  <si>
    <t xml:space="preserve">C:\work\data\SLNET\SLNET_MATLABCentral\28034\FPGA_sample_file\cordic_calc_fixed32.mdl</t>
  </si>
  <si>
    <t xml:space="preserve">C:\tmp\obfmodels\o6661.mdl</t>
  </si>
  <si>
    <t xml:space="preserve">Wed Aug 24 10:30:40 2005</t>
  </si>
  <si>
    <t xml:space="preserve">C:\work\data\SLNET\SLNET_MATLABCentral\28034\FPGA_sample_file\cordic_calc_fixed32_old.mdl</t>
  </si>
  <si>
    <t xml:space="preserve">C:\tmp\obfmodels\o6662.mdl</t>
  </si>
  <si>
    <t xml:space="preserve">Wed Aug 24 10:06:21 2005</t>
  </si>
  <si>
    <t xml:space="preserve">C:\work\data\SLNET\SLNET_MATLABCentral\28034\FPGA_sample_file\cordic_dsp_builder.mdl</t>
  </si>
  <si>
    <t xml:space="preserve">C:\tmp\obfmodels\o6663.mdl</t>
  </si>
  <si>
    <t xml:space="preserve">Tue Aug 23 11:02:46 2005</t>
  </si>
  <si>
    <t xml:space="preserve">C:\work\data\SLNET\SLNET_MATLABCentral\28034\FPGA_sample_file\cordic_ref.mdl</t>
  </si>
  <si>
    <t xml:space="preserve">C:\tmp\obfmodels\o6664.mdl</t>
  </si>
  <si>
    <t xml:space="preserve">Wed Oct 19 15:09:58 2005</t>
  </si>
  <si>
    <t xml:space="preserve">C:\work\data\SLNET\SLNET_MATLABCentral\28034\FPGA_sample_file\cordic_sin.mdl</t>
  </si>
  <si>
    <t xml:space="preserve">C:\tmp\obfmodels\o6665.mdl</t>
  </si>
  <si>
    <t xml:space="preserve">Wed Aug 24 11:13:19 2005</t>
  </si>
  <si>
    <t xml:space="preserve">C:\work\data\SLNET\SLNET_MATLABCentral\28034\FPGA_sample_file\cordic_sin_LFM.mdl</t>
  </si>
  <si>
    <t xml:space="preserve">C:\tmp\obfmodels\o6666.mdl</t>
  </si>
  <si>
    <t xml:space="preserve">Fri Aug 26 11:58:13 2005</t>
  </si>
  <si>
    <t xml:space="preserve">C:\work\data\SLNET\SLNET_MATLABCentral\28034\FPGA_sample_file\cordic_sin_fixed.mdl</t>
  </si>
  <si>
    <t xml:space="preserve">C:\tmp\obfmodels\o6667.mdl</t>
  </si>
  <si>
    <t xml:space="preserve">Wed Aug 24 14:38:03 2005</t>
  </si>
  <si>
    <t xml:space="preserve">C:\work\data\SLNET\SLNET_MATLABCentral\28034\FPGA_sample_file\cordic_sin_fixed_HDL.mdl</t>
  </si>
  <si>
    <t xml:space="preserve">C:\tmp\obfmodels\o6668.mdl</t>
  </si>
  <si>
    <t xml:space="preserve">Mon Jun 13 20:07:00 2005</t>
  </si>
  <si>
    <t xml:space="preserve">C:\work\data\SLNET\SLNET_MATLABCentral\28034\FPGA_sample_file\cordic_sin_fixed_old.mdl</t>
  </si>
  <si>
    <t xml:space="preserve">C:\tmp\obfmodels\o6669.mdl</t>
  </si>
  <si>
    <t xml:space="preserve">Wed Aug 24 09:55:33 2005</t>
  </si>
  <si>
    <t xml:space="preserve">C:\work\data\SLNET\SLNET_MATLABCentral\28034\FPGA_sample_file\cordic_sin_fixed_scaled.mdl</t>
  </si>
  <si>
    <t xml:space="preserve">C:\tmp\obfmodels\o6670.mdl</t>
  </si>
  <si>
    <t xml:space="preserve">Tue Apr 19 17:40:46 2005</t>
  </si>
  <si>
    <t xml:space="preserve">C:\work\data\SLNET\SLNET_MATLABCentral\28034\FPGA_sample_file\cordic_sin_fixed_scaled1.mdl</t>
  </si>
  <si>
    <t xml:space="preserve">C:\tmp\obfmodels\o6671.mdl</t>
  </si>
  <si>
    <t xml:space="preserve">Tue Apr 19 17:50:06 2005</t>
  </si>
  <si>
    <t xml:space="preserve">C:\work\data\SLNET\SLNET_MATLABCentral\28034\FPGA_sample_file\cordic_sin_fixed_scaled2.mdl</t>
  </si>
  <si>
    <t xml:space="preserve">C:\tmp\obfmodels\o6672.mdl</t>
  </si>
  <si>
    <t xml:space="preserve">Thu Jun 09 15:17:25 2005</t>
  </si>
  <si>
    <t xml:space="preserve">C:\work\data\SLNET\SLNET_MATLABCentral\28058\PWM_final.mdl</t>
  </si>
  <si>
    <t xml:space="preserve">C:\tmp\obfmodels\o6673.mdl</t>
  </si>
  <si>
    <t xml:space="preserve">Fri Dec 18 08:52:57 2009</t>
  </si>
  <si>
    <t xml:space="preserve">C:\work\data\SLNET\SLNET_MATLABCentral\28059\PWM_2.mdl</t>
  </si>
  <si>
    <t xml:space="preserve">C:\tmp\obfmodels\o6674.mdl</t>
  </si>
  <si>
    <t xml:space="preserve">Tue Jun 29 08:43:39 2010</t>
  </si>
  <si>
    <t xml:space="preserve">C:\work\data\SLNET\SLNET_MATLABCentral\28072\capacitor_clamped.mdl</t>
  </si>
  <si>
    <t xml:space="preserve">C:\tmp\obfmodels\o6675.mdl</t>
  </si>
  <si>
    <t xml:space="preserve">Mon May 17 12:06:20 2010</t>
  </si>
  <si>
    <t xml:space="preserve">C:\work\data\SLNET\SLNET_MATLABCentral\28117\buck.mdl</t>
  </si>
  <si>
    <t xml:space="preserve">C:\tmp\obfmodels\o6676.mdl</t>
  </si>
  <si>
    <t xml:space="preserve">Sat Jul 03 11:46:52 2010</t>
  </si>
  <si>
    <t xml:space="preserve">C:\work\data\SLNET\SLNET_MATLABCentral\28173\dsbvoiceSignal.mdl</t>
  </si>
  <si>
    <t xml:space="preserve">C:\tmp\obfmodels\o6677.mdl</t>
  </si>
  <si>
    <t xml:space="preserve">Sun Jul 11 17:20:29 2010</t>
  </si>
  <si>
    <t xml:space="preserve">C:\work\data\SLNET\SLNET_MATLABCentral\28196\RoboSoccer.mdl</t>
  </si>
  <si>
    <t xml:space="preserve">C:\tmp\obfmodels\o6678.mdl</t>
  </si>
  <si>
    <t xml:space="preserve">Tue Jul 13 08:25:42 2010</t>
  </si>
  <si>
    <t xml:space="preserve">C:\work\data\SLNET\SLNET_MATLABCentral\28196\Team_1_Strategy.mdl</t>
  </si>
  <si>
    <t xml:space="preserve">C:\tmp\obfmodels\o6679.mdl</t>
  </si>
  <si>
    <t xml:space="preserve">Tue Jul 13 08:24:24 2010</t>
  </si>
  <si>
    <t xml:space="preserve">C:\work\data\SLNET\SLNET_MATLABCentral\28196\Team_2_Strategy.mdl</t>
  </si>
  <si>
    <t xml:space="preserve">C:\tmp\obfmodels\o6680.mdl</t>
  </si>
  <si>
    <t xml:space="preserve">Tue Jul 13 08:25:06 2010</t>
  </si>
  <si>
    <t xml:space="preserve">C:\work\data\SLNET\SLNET_MATLABCentral\28197\kalman_3_way.mdl</t>
  </si>
  <si>
    <t xml:space="preserve">C:\tmp\obfmodels\o6681.mdl</t>
  </si>
  <si>
    <t xml:space="preserve">Tue Jul 13 20:32:48 2010</t>
  </si>
  <si>
    <t xml:space="preserve">C:\work\data\SLNET\SLNET_MATLABCentral\28197\kalman_est.mdl</t>
  </si>
  <si>
    <t xml:space="preserve">C:\tmp\obfmodels\o6682.mdl</t>
  </si>
  <si>
    <t xml:space="preserve">Tue Jul 13 20:31:42 2010</t>
  </si>
  <si>
    <t xml:space="preserve">C:\work\data\SLNET\SLNET_MATLABCentral\28259\RTW_EC_Tutorial_Sample\pid_controller1.mdl</t>
  </si>
  <si>
    <t xml:space="preserve">C:\tmp\obfmodels\o6683.mdl</t>
  </si>
  <si>
    <t xml:space="preserve">Mon Jan 22 17:50:14 2007</t>
  </si>
  <si>
    <t xml:space="preserve">C:\work\data\SLNET\SLNET_MATLABCentral\28259\RTW_EC_Tutorial_Sample\pid_controller2.mdl</t>
  </si>
  <si>
    <t xml:space="preserve">C:\tmp\obfmodels\o6684.mdl</t>
  </si>
  <si>
    <t xml:space="preserve">Mon Jan 22 17:50:22 2007</t>
  </si>
  <si>
    <t xml:space="preserve">C:\work\data\SLNET\SLNET_MATLABCentral\28259\RTW_EC_Tutorial_Sample\pid_controller3.mdl</t>
  </si>
  <si>
    <t xml:space="preserve">C:\tmp\obfmodels\o6685.mdl</t>
  </si>
  <si>
    <t xml:space="preserve">Mon Jan 22 17:50:30 2007</t>
  </si>
  <si>
    <t xml:space="preserve">C:\work\data\SLNET\SLNET_MATLABCentral\28259\RTW_EC_Tutorial_Sample\pid_controller4.mdl</t>
  </si>
  <si>
    <t xml:space="preserve">C:\tmp\obfmodels\o6686.mdl</t>
  </si>
  <si>
    <t xml:space="preserve">Mon Jan 22 17:50:37 2007</t>
  </si>
  <si>
    <t xml:space="preserve">C:\work\data\SLNET\SLNET_MATLABCentral\28259\RTW_EC_Tutorial_Sample\pid_controller5.mdl</t>
  </si>
  <si>
    <t xml:space="preserve">C:\tmp\obfmodels\o6687.mdl</t>
  </si>
  <si>
    <t xml:space="preserve">Mon Jan 22 17:50:46 2007</t>
  </si>
  <si>
    <t xml:space="preserve">C:\work\data\SLNET\SLNET_MATLABCentral\28259\RTW_EC_Tutorial_Sample\pid_controller_fc.mdl</t>
  </si>
  <si>
    <t xml:space="preserve">C:\tmp\obfmodels\o6688.mdl</t>
  </si>
  <si>
    <t xml:space="preserve">Mon Jan 22 17:50:54 2007</t>
  </si>
  <si>
    <t xml:space="preserve">C:\work\data\SLNET\SLNET_MATLABCentral\28259\RTW_EC_Tutorial_Sample\pid_dcmotor.mdl</t>
  </si>
  <si>
    <t xml:space="preserve">C:\tmp\obfmodels\o6689.mdl</t>
  </si>
  <si>
    <t xml:space="preserve">Fri Jan 19 10:52:54 2007</t>
  </si>
  <si>
    <t xml:space="preserve">C:\work\data\SLNET\SLNET_MATLABCentral\28260\FixedPoint_Tutorial_Sample\fp_divide1.mdl</t>
  </si>
  <si>
    <t xml:space="preserve">C:\tmp\obfmodels\o6690.mdl</t>
  </si>
  <si>
    <t xml:space="preserve">Fri Feb 09 18:14:26 2007</t>
  </si>
  <si>
    <t xml:space="preserve">C:\work\data\SLNET\SLNET_MATLABCentral\28260\FixedPoint_Tutorial_Sample\fp_divide1_sf.mdl</t>
  </si>
  <si>
    <t xml:space="preserve">C:\tmp\obfmodels\o6691.mdl</t>
  </si>
  <si>
    <t xml:space="preserve">Mon Feb 19 15:10:08 2007</t>
  </si>
  <si>
    <t xml:space="preserve">C:\work\data\SLNET\SLNET_MATLABCentral\28260\FixedPoint_Tutorial_Sample\fp_divide2.mdl</t>
  </si>
  <si>
    <t xml:space="preserve">C:\tmp\obfmodels\o6692.mdl</t>
  </si>
  <si>
    <t xml:space="preserve">Fri Feb 09 18:30:24 2007</t>
  </si>
  <si>
    <t xml:space="preserve">C:\work\data\SLNET\SLNET_MATLABCentral\28260\FixedPoint_Tutorial_Sample\fp_divide2_sf.mdl</t>
  </si>
  <si>
    <t xml:space="preserve">C:\tmp\obfmodels\o6693.mdl</t>
  </si>
  <si>
    <t xml:space="preserve">Mon Feb 19 15:10:21 2007</t>
  </si>
  <si>
    <t xml:space="preserve">C:\work\data\SLNET\SLNET_MATLABCentral\28260\FixedPoint_Tutorial_Sample\fp_product.mdl</t>
  </si>
  <si>
    <t xml:space="preserve">C:\tmp\obfmodels\o6694.mdl</t>
  </si>
  <si>
    <t xml:space="preserve">Mon Feb 19 17:07:40 2007</t>
  </si>
  <si>
    <t xml:space="preserve">C:\work\data\SLNET\SLNET_MATLABCentral\28260\FixedPoint_Tutorial_Sample\fp_product_sf.mdl</t>
  </si>
  <si>
    <t xml:space="preserve">C:\tmp\obfmodels\o6695.mdl</t>
  </si>
  <si>
    <t xml:space="preserve">Thu Feb 15 17:26:22 2007</t>
  </si>
  <si>
    <t xml:space="preserve">C:\work\data\SLNET\SLNET_MATLABCentral\28260\FixedPoint_Tutorial_Sample\fp_sub.mdl</t>
  </si>
  <si>
    <t xml:space="preserve">C:\tmp\obfmodels\o6696.mdl</t>
  </si>
  <si>
    <t xml:space="preserve">Wed Feb 14 11:41:08 2007</t>
  </si>
  <si>
    <t xml:space="preserve">C:\work\data\SLNET\SLNET_MATLABCentral\28260\FixedPoint_Tutorial_Sample\fp_sub_sf.mdl</t>
  </si>
  <si>
    <t xml:space="preserve">C:\tmp\obfmodels\o6697.mdl</t>
  </si>
  <si>
    <t xml:space="preserve">Thu Feb 15 17:25:51 2007</t>
  </si>
  <si>
    <t xml:space="preserve">C:\work\data\SLNET\SLNET_MATLABCentral\28260\FixedPoint_Tutorial_Sample\fp_sum.mdl</t>
  </si>
  <si>
    <t xml:space="preserve">C:\tmp\obfmodels\o6698.mdl</t>
  </si>
  <si>
    <t xml:space="preserve">Thu Feb 08 11:37:26 2007</t>
  </si>
  <si>
    <t xml:space="preserve">C:\work\data\SLNET\SLNET_MATLABCentral\28260\FixedPoint_Tutorial_Sample\fp_sum_sf.mdl</t>
  </si>
  <si>
    <t xml:space="preserve">C:\tmp\obfmodels\o6699.mdl</t>
  </si>
  <si>
    <t xml:space="preserve">Thu Feb 15 17:40:48 2007</t>
  </si>
  <si>
    <t xml:space="preserve">C:\work\data\SLNET\SLNET_MATLABCentral\28260\FixedPoint_Tutorial_Sample\pid_controller_fp.mdl</t>
  </si>
  <si>
    <t xml:space="preserve">C:\tmp\obfmodels\o6700.mdl</t>
  </si>
  <si>
    <t xml:space="preserve">Wed Feb 07 18:23:21 2007</t>
  </si>
  <si>
    <t xml:space="preserve">C:\work\data\SLNET\SLNET_MATLABCentral\28260\FixedPoint_Tutorial_Sample\pid_dcmotor_fp1.mdl</t>
  </si>
  <si>
    <t xml:space="preserve">C:\tmp\obfmodels\o6701.mdl</t>
  </si>
  <si>
    <t xml:space="preserve">Fri Feb 02 14:39:30 2007</t>
  </si>
  <si>
    <t xml:space="preserve">C:\work\data\SLNET\SLNET_MATLABCentral\28260\FixedPoint_Tutorial_Sample\pid_dcmotor_fp2.mdl</t>
  </si>
  <si>
    <t xml:space="preserve">C:\tmp\obfmodels\o6702.mdl</t>
  </si>
  <si>
    <t xml:space="preserve">Wed Feb 21 17:58:33 2007</t>
  </si>
  <si>
    <t xml:space="preserve">C:\work\data\SLNET\SLNET_MATLABCentral\28260\FixedPoint_Tutorial_Sample\sf_assignment.mdl</t>
  </si>
  <si>
    <t xml:space="preserve">C:\tmp\obfmodels\o6703.mdl</t>
  </si>
  <si>
    <t xml:space="preserve">Thu Feb 15 18:15:49 2007</t>
  </si>
  <si>
    <t xml:space="preserve">C:\work\data\SLNET\SLNET_MATLABCentral\28260\FixedPoint_Tutorial_Sample\sf_context_sensitive.mdl</t>
  </si>
  <si>
    <t xml:space="preserve">C:\tmp\obfmodels\o6704.mdl</t>
  </si>
  <si>
    <t xml:space="preserve">Thu Feb 15 18:17:53 2007</t>
  </si>
  <si>
    <t xml:space="preserve">C:\work\data\SLNET\SLNET_MATLABCentral\28261\FixedPointToolbox_Tutorial\myfilter_model.mdl</t>
  </si>
  <si>
    <t xml:space="preserve">C:\tmp\obfmodels\o6705.mdl</t>
  </si>
  <si>
    <t xml:space="preserve">Thu Aug 16 10:44:53 2007</t>
  </si>
  <si>
    <t xml:space="preserve">C:\work\data\SLNET\SLNET_MATLABCentral\28262\Simulink_Fixed_Point_Tutorial_R2008a\fixpt_autoscaling.mdl</t>
  </si>
  <si>
    <t xml:space="preserve">C:\tmp\obfmodels\o6706.mdl</t>
  </si>
  <si>
    <t xml:space="preserve">Wed Oct 15 11:56:22 2008</t>
  </si>
  <si>
    <t xml:space="preserve">C:\work\data\SLNET\SLNET_MATLABCentral\28262\Simulink_Fixed_Point_Tutorial_R2008a\fixpt_numerictype.mdl</t>
  </si>
  <si>
    <t xml:space="preserve">C:\tmp\obfmodels\o6707.mdl</t>
  </si>
  <si>
    <t xml:space="preserve">Wed Oct 15 11:56:30 2008</t>
  </si>
  <si>
    <t xml:space="preserve">C:\work\data\SLNET\SLNET_MATLABCentral\28262\Simulink_Fixed_Point_Tutorial_R2008a\fixpt_sf_add.mdl</t>
  </si>
  <si>
    <t xml:space="preserve">C:\tmp\obfmodels\o6708.mdl</t>
  </si>
  <si>
    <t xml:space="preserve">Thu Oct 23 17:53:17 2008</t>
  </si>
  <si>
    <t xml:space="preserve">C:\work\data\SLNET\SLNET_MATLABCentral\28262\Simulink_Fixed_Point_Tutorial_R2008a\fixpt_sf_div.mdl</t>
  </si>
  <si>
    <t xml:space="preserve">C:\tmp\obfmodels\o6709.mdl</t>
  </si>
  <si>
    <t xml:space="preserve">Wed Oct 22 17:05:34 2008</t>
  </si>
  <si>
    <t xml:space="preserve">C:\work\data\SLNET\SLNET_MATLABCentral\28262\Simulink_Fixed_Point_Tutorial_R2008a\fixpt_sf_mul.mdl</t>
  </si>
  <si>
    <t xml:space="preserve">C:\tmp\obfmodels\o6710.mdl</t>
  </si>
  <si>
    <t xml:space="preserve">Thu Oct 23 17:53:27 2008</t>
  </si>
  <si>
    <t xml:space="preserve">C:\work\data\SLNET\SLNET_MATLABCentral\28262\Simulink_Fixed_Point_Tutorial_R2008a\fixpt_sl_basic_blocks.mdl</t>
  </si>
  <si>
    <t xml:space="preserve">C:\tmp\obfmodels\o6711.mdl</t>
  </si>
  <si>
    <t xml:space="preserve">Wed Oct 15 11:56:35 2008</t>
  </si>
  <si>
    <t xml:space="preserve">C:\work\data\SLNET\SLNET_MATLABCentral\28262\Simulink_Fixed_Point_Tutorial_R2008a\fixpt_sl_constant.mdl</t>
  </si>
  <si>
    <t xml:space="preserve">C:\tmp\obfmodels\o6712.mdl</t>
  </si>
  <si>
    <t xml:space="preserve">Wed Oct 15 11:56:39 2008</t>
  </si>
  <si>
    <t xml:space="preserve">C:\work\data\SLNET\SLNET_MATLABCentral\28262\Simulink_Fixed_Point_Tutorial_R2008a\fixpt_sl_dtc.mdl</t>
  </si>
  <si>
    <t xml:space="preserve">C:\tmp\obfmodels\o6713.mdl</t>
  </si>
  <si>
    <t xml:space="preserve">Wed Oct 15 11:56:49 2008</t>
  </si>
  <si>
    <t xml:space="preserve">C:\work\data\SLNET\SLNET_MATLABCentral\28262\Simulink_Fixed_Point_Tutorial_R2008a\fixpt_sl_gain.mdl</t>
  </si>
  <si>
    <t xml:space="preserve">C:\tmp\obfmodels\o6714.mdl</t>
  </si>
  <si>
    <t xml:space="preserve">Wed Oct 15 11:56:53 2008</t>
  </si>
  <si>
    <t xml:space="preserve">C:\work\data\SLNET\SLNET_MATLABCentral\28262\Simulink_Fixed_Point_Tutorial_R2008a\fixpt_sl_product_div.mdl</t>
  </si>
  <si>
    <t xml:space="preserve">C:\tmp\obfmodels\o6715.mdl</t>
  </si>
  <si>
    <t xml:space="preserve">Wed Oct 15 11:56:58 2008</t>
  </si>
  <si>
    <t xml:space="preserve">C:\work\data\SLNET\SLNET_MATLABCentral\28262\Simulink_Fixed_Point_Tutorial_R2008a\fixpt_sl_product_div2.mdl</t>
  </si>
  <si>
    <t xml:space="preserve">C:\tmp\obfmodels\o6716.mdl</t>
  </si>
  <si>
    <t xml:space="preserve">Wed Oct 15 11:57:01 2008</t>
  </si>
  <si>
    <t xml:space="preserve">C:\work\data\SLNET\SLNET_MATLABCentral\28262\Simulink_Fixed_Point_Tutorial_R2008a\fixpt_sl_product_mul.mdl</t>
  </si>
  <si>
    <t xml:space="preserve">C:\tmp\obfmodels\o6717.mdl</t>
  </si>
  <si>
    <t xml:space="preserve">Wed Oct 15 11:57:05 2008</t>
  </si>
  <si>
    <t xml:space="preserve">C:\work\data\SLNET\SLNET_MATLABCentral\28262\Simulink_Fixed_Point_Tutorial_R2008a\fixpt_sl_sum_add.mdl</t>
  </si>
  <si>
    <t xml:space="preserve">C:\tmp\obfmodels\o6718.mdl</t>
  </si>
  <si>
    <t xml:space="preserve">Wed Oct 15 11:57:09 2008</t>
  </si>
  <si>
    <t xml:space="preserve">C:\work\data\SLNET\SLNET_MATLABCentral\28262\Simulink_Fixed_Point_Tutorial_R2008a\hw_number_of_bit.mdl</t>
  </si>
  <si>
    <t xml:space="preserve">C:\tmp\obfmodels\o6719.mdl</t>
  </si>
  <si>
    <t xml:space="preserve">Wed Oct 15 11:57:13 2008</t>
  </si>
  <si>
    <t xml:space="preserve">C:\work\data\SLNET\SLNET_MATLABCentral\28262\Simulink_Fixed_Point_Tutorial_R2008a\hw_signed_integer_division_rounds.mdl</t>
  </si>
  <si>
    <t xml:space="preserve">C:\tmp\obfmodels\o6720.mdl</t>
  </si>
  <si>
    <t xml:space="preserve">Wed Oct 15 11:57:17 2008</t>
  </si>
  <si>
    <t xml:space="preserve">C:\work\data\SLNET\SLNET_MATLABCentral\28262\Simulink_Fixed_Point_Tutorial_R2008a\low_path_filter.mdl</t>
  </si>
  <si>
    <t xml:space="preserve">C:\tmp\obfmodels\o6721.mdl</t>
  </si>
  <si>
    <t xml:space="preserve">Wed Oct 15 11:57:21 2008</t>
  </si>
  <si>
    <t xml:space="preserve">C:\work\data\SLNET\SLNET_MATLABCentral\28262\Simulink_Fixed_Point_Tutorial_R2008a\motor_pid_control.mdl</t>
  </si>
  <si>
    <t xml:space="preserve">C:\tmp\obfmodels\o6722.mdl</t>
  </si>
  <si>
    <t xml:space="preserve">Wed Oct 15 11:57:25 2008</t>
  </si>
  <si>
    <t xml:space="preserve">C:\work\data\SLNET\SLNET_MATLABCentral\28262\Simulink_Fixed_Point_Tutorial_R2008a\sf_colon_assignment.mdl</t>
  </si>
  <si>
    <t xml:space="preserve">C:\tmp\obfmodels\o6723.mdl</t>
  </si>
  <si>
    <t xml:space="preserve">Thu Oct 23 17:53:59 2008</t>
  </si>
  <si>
    <t xml:space="preserve">C:\work\data\SLNET\SLNET_MATLABCentral\28262\Simulink_Fixed_Point_Tutorial_R2008a\sf_context_sensitive_constant.mdl</t>
  </si>
  <si>
    <t xml:space="preserve">C:\tmp\obfmodels\o6724.mdl</t>
  </si>
  <si>
    <t xml:space="preserve">Thu Oct 23 17:54:04 2008</t>
  </si>
  <si>
    <t xml:space="preserve">C:\work\data\SLNET\SLNET_MATLABCentral\28274\rewire_from_goto\tests\Fkt1_Lib.mdl</t>
  </si>
  <si>
    <t xml:space="preserve">C:\tmp\obfmodels\o6725.mdl</t>
  </si>
  <si>
    <t xml:space="preserve">Tue Nov 14 14:34:15 2006</t>
  </si>
  <si>
    <t xml:space="preserve">C:\work\data\SLNET\SLNET_MATLABCentral\28274\rewire_from_goto\tests\Fkt2_Lib.mdl</t>
  </si>
  <si>
    <t xml:space="preserve">C:\tmp\obfmodels\o6726.mdl</t>
  </si>
  <si>
    <t xml:space="preserve">Thu Sep 28 17:32:23 2006</t>
  </si>
  <si>
    <t xml:space="preserve">C:\work\data\SLNET\SLNET_MATLABCentral\28274\rewire_from_goto\tests\busmdl1.mdl</t>
  </si>
  <si>
    <t xml:space="preserve">C:\tmp\obfmodels\o6727.mdl</t>
  </si>
  <si>
    <t xml:space="preserve">Fri Dec 14 15:15:51 2007</t>
  </si>
  <si>
    <t xml:space="preserve">C:\work\data\SLNET\SLNET_MATLABCentral\28274\rewire_from_goto\tests\busmdl2.mdl</t>
  </si>
  <si>
    <t xml:space="preserve">C:\tmp\obfmodels\o6728.mdl</t>
  </si>
  <si>
    <t xml:space="preserve">Tue Jan 02 10:34:09 2007</t>
  </si>
  <si>
    <t xml:space="preserve">C:\work\data\SLNET\SLNET_MATLABCentral\28321\2008Expo_C6_HandcodeVSAutoCode\FrameSync\FRAME_SYNC.mdl</t>
  </si>
  <si>
    <t xml:space="preserve">C:\tmp\obfmodels\o6729.mdl</t>
  </si>
  <si>
    <t xml:space="preserve">Tue Jan 27 10:08:36 2009</t>
  </si>
  <si>
    <t xml:space="preserve">C:\work\data\SLNET\SLNET_MATLABCentral\28321\2008Expo_C6_HandcodeVSAutoCode\OptimModel\optim_1.mdl</t>
  </si>
  <si>
    <t xml:space="preserve">C:\tmp\obfmodels\o6730.mdl</t>
  </si>
  <si>
    <t xml:space="preserve">Tue Nov 04 14:38:51 2008</t>
  </si>
  <si>
    <t xml:space="preserve">C:\work\data\SLNET\SLNET_MATLABCentral\28321\2008Expo_C6_HandcodeVSAutoCode\OptimModel\optim_2.mdl</t>
  </si>
  <si>
    <t xml:space="preserve">C:\tmp\obfmodels\o6731.mdl</t>
  </si>
  <si>
    <t xml:space="preserve">Tue Nov 04 14:38:45 2008</t>
  </si>
  <si>
    <t xml:space="preserve">C:\work\data\SLNET\SLNET_MATLABCentral\28321\2008Expo_C6_HandcodeVSAutoCode\OptimModel\optim_2_c.mdl</t>
  </si>
  <si>
    <t xml:space="preserve">C:\tmp\obfmodels\o6732.mdl</t>
  </si>
  <si>
    <t xml:space="preserve">Fri Nov 28 16:27:49 2008</t>
  </si>
  <si>
    <t xml:space="preserve">C:\work\data\SLNET\SLNET_MATLABCentral\28321\2008Expo_C6_HandcodeVSAutoCode\OptimModel\optim_3.mdl</t>
  </si>
  <si>
    <t xml:space="preserve">C:\tmp\obfmodels\o6733.mdl</t>
  </si>
  <si>
    <t xml:space="preserve">Tue Nov 04 14:41:06 2008</t>
  </si>
  <si>
    <t xml:space="preserve">C:\work\data\SLNET\SLNET_MATLABCentral\28321\2008Expo_C6_HandcodeVSAutoCode\OptimModel\optim_4.mdl</t>
  </si>
  <si>
    <t xml:space="preserve">C:\tmp\obfmodels\o6734.mdl</t>
  </si>
  <si>
    <t xml:space="preserve">Tue Nov 04 14:44:17 2008</t>
  </si>
  <si>
    <t xml:space="preserve">C:\work\data\SLNET\SLNET_MATLABCentral\28321\2008Expo_C6_HandcodeVSAutoCode\OptimModel\optim_5.mdl</t>
  </si>
  <si>
    <t xml:space="preserve">C:\tmp\obfmodels\o6735.mdl</t>
  </si>
  <si>
    <t xml:space="preserve">Tue Oct 28 23:26:39 2008</t>
  </si>
  <si>
    <t xml:space="preserve">C:\work\data\SLNET\SLNET_MATLABCentral\28321\2008Expo_C6_HandcodeVSAutoCode\OptimModel\optim_6.mdl</t>
  </si>
  <si>
    <t xml:space="preserve">C:\tmp\obfmodels\o6736.mdl</t>
  </si>
  <si>
    <t xml:space="preserve">Tue Nov 04 16:55:08 2008</t>
  </si>
  <si>
    <t xml:space="preserve">C:\work\data\SLNET\SLNET_MATLABCentral\28321\2008Expo_C6_HandcodeVSAutoCode\QPSK\qpsk_sl.mdl</t>
  </si>
  <si>
    <t xml:space="preserve">C:\tmp\obfmodels\o6737.mdl</t>
  </si>
  <si>
    <t xml:space="preserve">Fri Nov 28 11:15:38 2008</t>
  </si>
  <si>
    <t xml:space="preserve">C:\work\data\SLNET\SLNET_MATLABCentral\28321\2008Expo_C6_HandcodeVSAutoCode\Rx\CommSys_DDS.mdl</t>
  </si>
  <si>
    <t xml:space="preserve">C:\tmp\obfmodels\o6738.mdl</t>
  </si>
  <si>
    <t xml:space="preserve">Tue Dec 02 15:12:59 2008</t>
  </si>
  <si>
    <t xml:space="preserve">C:\work\data\SLNET\SLNET_MATLABCentral\28321\2008Expo_C6_HandcodeVSAutoCode\Rx\CommSys_DDS_MS.mdl</t>
  </si>
  <si>
    <t xml:space="preserve">C:\tmp\obfmodels\o6739.mdl</t>
  </si>
  <si>
    <t xml:space="preserve">Mon Dec 01 20:15:23 2008</t>
  </si>
  <si>
    <t xml:space="preserve">C:\work\data\SLNET\SLNET_MATLABCentral\28321\2008Expo_C6_HandcodeVSAutoCode\fft\hdlcoderfftdit.mdl</t>
  </si>
  <si>
    <t xml:space="preserve">C:\tmp\obfmodels\o6740.mdl</t>
  </si>
  <si>
    <t xml:space="preserve">Fri Nov 28 22:50:02 2008</t>
  </si>
  <si>
    <t xml:space="preserve">C:\work\data\SLNET\SLNET_MATLABCentral\28325\DC_motor_speed_contrl.mdl</t>
  </si>
  <si>
    <t xml:space="preserve">C:\tmp\obfmodels\o6741.mdl</t>
  </si>
  <si>
    <t xml:space="preserve">Thu Jul 29 12:49:21 2010</t>
  </si>
  <si>
    <t xml:space="preserve">C:\work\data\SLNET\SLNET_MATLABCentral\28386\mill_looper_lib.mdl</t>
  </si>
  <si>
    <t xml:space="preserve">C:\tmp\obfmodels\o6742.mdl</t>
  </si>
  <si>
    <t xml:space="preserve">Fri Jun 25 15:36:20 2010</t>
  </si>
  <si>
    <t xml:space="preserve">C:\work\data\SLNET\SLNET_MATLABCentral\28386\rolling_mill_three_stands_PID.mdl</t>
  </si>
  <si>
    <t xml:space="preserve">C:\tmp\obfmodels\o6743.mdl</t>
  </si>
  <si>
    <t xml:space="preserve">Wed Aug 04 13:51:20 2010</t>
  </si>
  <si>
    <t xml:space="preserve">C:\work\data\SLNET\SLNET_MATLABCentral\28403\comparison_HB_full_bridge_1ph_inverter.mdl</t>
  </si>
  <si>
    <t xml:space="preserve">C:\tmp\obfmodels\o6744.mdl</t>
  </si>
  <si>
    <t xml:space="preserve">Fri Aug 06 12:58:23 2010</t>
  </si>
  <si>
    <t xml:space="preserve">C:\work\data\SLNET\SLNET_MATLABCentral\28404\tp_sinosoidal_triangular_carrier_regular_symmetrical.mdl</t>
  </si>
  <si>
    <t xml:space="preserve">C:\tmp\obfmodels\o6745.mdl</t>
  </si>
  <si>
    <t xml:space="preserve">Fri Aug 06 13:32:33 2010</t>
  </si>
  <si>
    <t xml:space="preserve">C:\work\data\SLNET\SLNET_MATLABCentral\28405\tp_sinosoidal_triangular_carrier_regular_asymmetrical.mdl</t>
  </si>
  <si>
    <t xml:space="preserve">C:\tmp\obfmodels\o6746.mdl</t>
  </si>
  <si>
    <t xml:space="preserve">Fri Aug 06 14:12:12 2010</t>
  </si>
  <si>
    <t xml:space="preserve">C:\work\data\SLNET\SLNET_MATLABCentral\28441\HEV_ParallelSeries_R11b\HEV_SeriesParallel.mdl</t>
  </si>
  <si>
    <t xml:space="preserve">C:\work\data\SLNET\SLNET_MATLABCentral\28441\HEV_ParallelSeries_R11b\Libraries\Battery\Battery_Cell_Det.mdl</t>
  </si>
  <si>
    <t xml:space="preserve">C:\tmp\obfmodels\o6748.mdl</t>
  </si>
  <si>
    <t xml:space="preserve">Fri Apr 15 16:25:18 2011</t>
  </si>
  <si>
    <t xml:space="preserve">C:\work\data\SLNET\SLNET_MATLABCentral\28441\HEV_ParallelSeries_R11b\Libraries\Battery\HEV_Battery_Det_Lib.mdl</t>
  </si>
  <si>
    <t xml:space="preserve">C:\tmp\obfmodels\o6749.mdl</t>
  </si>
  <si>
    <t xml:space="preserve">C:\work\data\SLNET\SLNET_MATLABCentral\28441\HEV_ParallelSeries_R11b\Libraries\Battery\HEV_Battery_Lib.mdl</t>
  </si>
  <si>
    <t xml:space="preserve">C:\tmp\obfmodels\o6750.mdl</t>
  </si>
  <si>
    <t xml:space="preserve">Fri Apr 15 16:25:19 2011</t>
  </si>
  <si>
    <t xml:space="preserve">C:\work\data\SLNET\SLNET_MATLABCentral\28441\HEV_ParallelSeries_R11b\Libraries\Battery\HEV_Battery_Testrig_v1.mdl</t>
  </si>
  <si>
    <t xml:space="preserve">C:\tmp\obfmodels\o6751.mdl</t>
  </si>
  <si>
    <t xml:space="preserve">Fri Apr 15 16:25:20 2011</t>
  </si>
  <si>
    <t xml:space="preserve">C:\work\data\SLNET\SLNET_MATLABCentral\28441\HEV_ParallelSeries_R11b\Libraries\Battery\HEV_Battery_Testrig_v2.mdl</t>
  </si>
  <si>
    <t xml:space="preserve">C:\tmp\obfmodels\o6752.mdl</t>
  </si>
  <si>
    <t xml:space="preserve">Fri Apr 15 16:25:21 2011</t>
  </si>
  <si>
    <t xml:space="preserve">C:\work\data\SLNET\SLNET_MATLABCentral\28441\HEV_ParallelSeries_R11b\Libraries\Electrical\HEV_Electrical_Lib.mdl</t>
  </si>
  <si>
    <t xml:space="preserve">C:\tmp\obfmodels\o6753.mdl</t>
  </si>
  <si>
    <t xml:space="preserve">Fri Apr 15 16:25:22 2011</t>
  </si>
  <si>
    <t xml:space="preserve">C:\work\data\SLNET\SLNET_MATLABCentral\28441\HEV_ParallelSeries_R11b\Libraries\Vehicle\Engine_Testrig.mdl</t>
  </si>
  <si>
    <t xml:space="preserve">C:\tmp\obfmodels\o6754.mdl</t>
  </si>
  <si>
    <t xml:space="preserve">Fri Apr 15 16:25:23 2011</t>
  </si>
  <si>
    <t xml:space="preserve">C:\work\data\SLNET\SLNET_MATLABCentral\28441\HEV_ParallelSeries_R11b\Libraries\Vehicle\HEV_Vehicle_Dynamics_Lib.mdl</t>
  </si>
  <si>
    <t xml:space="preserve">C:\tmp\obfmodels\o6755.mdl</t>
  </si>
  <si>
    <t xml:space="preserve">C:\work\data\SLNET\SLNET_MATLABCentral\28441\HEV_ParallelSeries_R11b\Libraries\Vehicle\Vehicle_Dynamics_Testrig.mdl</t>
  </si>
  <si>
    <t xml:space="preserve">C:\tmp\obfmodels\o6756.mdl</t>
  </si>
  <si>
    <t xml:space="preserve">Fri Apr 15 16:25:24 2011</t>
  </si>
  <si>
    <t xml:space="preserve">C:\work\data\SLNET\SLNET_MATLABCentral\28441\HEV_ParallelSeries_R11b\Local_Solver\HEV_Model_Local_Solver.mdl</t>
  </si>
  <si>
    <t xml:space="preserve">C:\work\data\SLNET\SLNET_MATLABCentral\28441\HEV_ParallelSeries_R11b\PCT\HEV_Model_PCT.mdl</t>
  </si>
  <si>
    <t xml:space="preserve">C:\work\data\SLNET\SLNET_MATLABCentral\28451\lorenz_attractor.mdl</t>
  </si>
  <si>
    <t xml:space="preserve">C:\tmp\obfmodels\o6759.mdl</t>
  </si>
  <si>
    <t xml:space="preserve">Wed Aug 11 14:34:53 2010</t>
  </si>
  <si>
    <t xml:space="preserve">C:\work\data\SLNET\SLNET_MATLABCentral\28451\lorenz_attractor_level_1.mdl</t>
  </si>
  <si>
    <t xml:space="preserve">C:\tmp\obfmodels\o6760.mdl</t>
  </si>
  <si>
    <t xml:space="preserve">Wed Aug 11 12:23:07 2010</t>
  </si>
  <si>
    <t xml:space="preserve">C:\work\data\SLNET\SLNET_MATLABCentral\28455\model\STEPPINGMOTOR.mdl</t>
  </si>
  <si>
    <t xml:space="preserve">C:\tmp\obfmodels\o6761.mdl</t>
  </si>
  <si>
    <t xml:space="preserve">Thu Aug 12 15:04:52 2010</t>
  </si>
  <si>
    <t xml:space="preserve">C:\work\data\SLNET\SLNET_MATLABCentral\28487\flutterProblem\Flutter.mdl</t>
  </si>
  <si>
    <t xml:space="preserve">C:\tmp\obfmodels\o6762.mdl</t>
  </si>
  <si>
    <t xml:space="preserve">Wed Aug 04 10:09:38 2010</t>
  </si>
  <si>
    <t xml:space="preserve">C:\work\data\SLNET\SLNET_MATLABCentral\28487\flutterProblem\Flutter_noAnimation.mdl</t>
  </si>
  <si>
    <t xml:space="preserve">C:\tmp\obfmodels\o6763.mdl</t>
  </si>
  <si>
    <t xml:space="preserve">Fri Aug 13 08:14:05 2010</t>
  </si>
  <si>
    <t xml:space="preserve">C:\work\data\SLNET\SLNET_MATLABCentral\28487\suspensionProblem\mldemo_suspnfast.mdl</t>
  </si>
  <si>
    <t xml:space="preserve">C:\tmp\obfmodels\o6764.mdl</t>
  </si>
  <si>
    <t xml:space="preserve">C:\work\data\SLNET\SLNET_MATLABCentral\28536\PWM_Rectifier_3phase.mdl</t>
  </si>
  <si>
    <t xml:space="preserve">C:\tmp\obfmodels\o6765.mdl</t>
  </si>
  <si>
    <t xml:space="preserve">Mon Aug 23 09:46:09 2010</t>
  </si>
  <si>
    <t xml:space="preserve">C:\work\data\SLNET\SLNET_MATLABCentral\28554\examples\kermack_McKendrick.mdl</t>
  </si>
  <si>
    <t xml:space="preserve">C:\tmp\obfmodels\o6766.mdl</t>
  </si>
  <si>
    <t xml:space="preserve">Sun Dec 13 15:41:53 2009</t>
  </si>
  <si>
    <t xml:space="preserve">C:\work\data\SLNET\SLNET_MATLABCentral\28554\examples\lotka_voltera.mdl</t>
  </si>
  <si>
    <t xml:space="preserve">C:\tmp\obfmodels\o6767.mdl</t>
  </si>
  <si>
    <t xml:space="preserve">Wed Nov 11 05:05:12 2009</t>
  </si>
  <si>
    <t xml:space="preserve">C:\work\data\SLNET\SLNET_MATLABCentral\28554\examples\owady.mdl</t>
  </si>
  <si>
    <t xml:space="preserve">C:\tmp\obfmodels\o6768.mdl</t>
  </si>
  <si>
    <t xml:space="preserve">Sat Jan 09 23:42:59 2010</t>
  </si>
  <si>
    <t xml:space="preserve">C:\work\data\SLNET\SLNET_MATLABCentral\28554\examples\wahadlo2.mdl</t>
  </si>
  <si>
    <t xml:space="preserve">C:\tmp\obfmodels\o6769.mdl</t>
  </si>
  <si>
    <t xml:space="preserve">Fri Nov 20 04:59:13 2009</t>
  </si>
  <si>
    <t xml:space="preserve">C:\work\data\SLNET\SLNET_MATLABCentral\28563\Rotfe25x\models\sim_tutorial.mdl</t>
  </si>
  <si>
    <t xml:space="preserve">C:\tmp\obfmodels\o6770.mdl</t>
  </si>
  <si>
    <t xml:space="preserve">Fri Jul 30 18:38:17 1999</t>
  </si>
  <si>
    <t xml:space="preserve">C:\work\data\SLNET\SLNET_MATLABCentral\28563\Rotfe25x\models\sim_tutorial2.mdl</t>
  </si>
  <si>
    <t xml:space="preserve">C:\tmp\obfmodels\o6771.mdl</t>
  </si>
  <si>
    <t xml:space="preserve">Thu Jul 29 22:57:15 1999</t>
  </si>
  <si>
    <t xml:space="preserve">C:\work\data\SLNET\SLNET_MATLABCentral\28563\Rotfe25x\models\sim_tutorial3.mdl</t>
  </si>
  <si>
    <t xml:space="preserve">C:\tmp\obfmodels\o6772.mdl</t>
  </si>
  <si>
    <t xml:space="preserve">Sun Aug 08 22:11:32 1999</t>
  </si>
  <si>
    <t xml:space="preserve">C:\work\data\SLNET\SLNET_MATLABCentral\28563\Rotfe25x\models\simrotor1.mdl</t>
  </si>
  <si>
    <t xml:space="preserve">C:\tmp\obfmodels\o6773.mdl</t>
  </si>
  <si>
    <t xml:space="preserve">Fri Jul 30 16:02:07 1999</t>
  </si>
  <si>
    <t xml:space="preserve">C:\work\data\SLNET\SLNET_MATLABCentral\28563\Rotfe25x\models\simrotor3a.mdl</t>
  </si>
  <si>
    <t xml:space="preserve">C:\tmp\obfmodels\o6774.mdl</t>
  </si>
  <si>
    <t xml:space="preserve">Fri Jul 30 16:11:14 1999</t>
  </si>
  <si>
    <t xml:space="preserve">C:\work\data\SLNET\SLNET_MATLABCentral\28563\Rotfe25x\models\statetest.mdl</t>
  </si>
  <si>
    <t xml:space="preserve">C:\tmp\obfmodels\o6775.mdl</t>
  </si>
  <si>
    <t xml:space="preserve">Tue Oct 26 08:20:14 1999</t>
  </si>
  <si>
    <t xml:space="preserve">C:\work\data\SLNET\SLNET_MATLABCentral\28563\Rotfe25x\new\sim1.mdl</t>
  </si>
  <si>
    <t xml:space="preserve">C:\tmp\obfmodels\o6776.mdl</t>
  </si>
  <si>
    <t xml:space="preserve">Thu Jul 29 11:57:25 1999</t>
  </si>
  <si>
    <t xml:space="preserve">C:\work\data\SLNET\SLNET_MATLABCentral\28563\Rotfe25x\try\sim_tutorial.mdl</t>
  </si>
  <si>
    <t xml:space="preserve">C:\tmp\obfmodels\o6777.mdl</t>
  </si>
  <si>
    <t xml:space="preserve">C:\work\data\SLNET\SLNET_MATLABCentral\28563\Rotfe25x\try\sim_tutorial2.mdl</t>
  </si>
  <si>
    <t xml:space="preserve">C:\tmp\obfmodels\o6778.mdl</t>
  </si>
  <si>
    <t xml:space="preserve">C:\work\data\SLNET\SLNET_MATLABCentral\28563\Rotfe25x\try\sim_tutorial3.mdl</t>
  </si>
  <si>
    <t xml:space="preserve">C:\tmp\obfmodels\o6779.mdl</t>
  </si>
  <si>
    <t xml:space="preserve">C:\work\data\SLNET\SLNET_MATLABCentral\28563\Rotfe25x\try\simrotor1.mdl</t>
  </si>
  <si>
    <t xml:space="preserve">C:\tmp\obfmodels\o6780.mdl</t>
  </si>
  <si>
    <t xml:space="preserve">C:\work\data\SLNET\SLNET_MATLABCentral\28563\Rotfe25x\try\simrotor3a.mdl</t>
  </si>
  <si>
    <t xml:space="preserve">C:\tmp\obfmodels\o6781.mdl</t>
  </si>
  <si>
    <t xml:space="preserve">C:\work\data\SLNET\SLNET_MATLABCentral\28563\Rotfe25x\try\statetest.mdl</t>
  </si>
  <si>
    <t xml:space="preserve">C:\tmp\obfmodels\o6782.mdl</t>
  </si>
  <si>
    <t xml:space="preserve">C:\work\data\SLNET\SLNET_MATLABCentral\28596\Submission\Arm_4DOF_1b.mdl</t>
  </si>
  <si>
    <t xml:space="preserve">C:\tmp\obfmodels\o6783.mdl</t>
  </si>
  <si>
    <t xml:space="preserve">Mon Aug 30 16:42:54 2010</t>
  </si>
  <si>
    <t xml:space="preserve">C:\work\data\SLNET\SLNET_MATLABCentral\28596\Submission\Arm_4DOF_FeedBack_1b.mdl</t>
  </si>
  <si>
    <t xml:space="preserve">C:\tmp\obfmodels\o6784.mdl</t>
  </si>
  <si>
    <t xml:space="preserve">Thu Aug 26 16:17:10 2010</t>
  </si>
  <si>
    <t xml:space="preserve">C:\work\data\SLNET\SLNET_MATLABCentral\28596\Submission\Arm_4DOF_PathFollow_1b.mdl</t>
  </si>
  <si>
    <t xml:space="preserve">C:\tmp\obfmodels\o6785.mdl</t>
  </si>
  <si>
    <t xml:space="preserve">Thu Aug 26 16:16:53 2010</t>
  </si>
  <si>
    <t xml:space="preserve">C:\work\data\SLNET\SLNET_MATLABCentral\28597\Submission\Arm_1DOF_1b.mdl</t>
  </si>
  <si>
    <t xml:space="preserve">C:\tmp\obfmodels\o6786.mdl</t>
  </si>
  <si>
    <t xml:space="preserve">Wed Jul 22 13:09:38 2009</t>
  </si>
  <si>
    <t xml:space="preserve">C:\work\data\SLNET\SLNET_MATLABCentral\28597\Submission\Arm_1DOF_LQR_Inv.mdl</t>
  </si>
  <si>
    <t xml:space="preserve">C:\tmp\obfmodels\o6787.mdl</t>
  </si>
  <si>
    <t xml:space="preserve">Tue Jul 06 09:59:43 2010</t>
  </si>
  <si>
    <t xml:space="preserve">C:\work\data\SLNET\SLNET_MATLABCentral\28597\Submission\Arm_1DOF_LQR_Sus.mdl</t>
  </si>
  <si>
    <t xml:space="preserve">C:\tmp\obfmodels\o6788.mdl</t>
  </si>
  <si>
    <t xml:space="preserve">Tue Jun 15 16:41:04 2010</t>
  </si>
  <si>
    <t xml:space="preserve">C:\work\data\SLNET\SLNET_MATLABCentral\28618\ThrottleDemoPackage\Models_in_Simulink.mdl</t>
  </si>
  <si>
    <t xml:space="preserve">C:\tmp\obfmodels\o6789.mdl</t>
  </si>
  <si>
    <t xml:space="preserve">Thu Aug 26 15:01:15 2010</t>
  </si>
  <si>
    <t xml:space="preserve">C:\work\data\SLNET\SLNET_MATLABCentral\28812\TableToolbox\TableLibrary.mdl</t>
  </si>
  <si>
    <t xml:space="preserve">C:\tmp\obfmodels\o6790.mdl</t>
  </si>
  <si>
    <t xml:space="preserve">Tue Sep 21 13:08:03 2010</t>
  </si>
  <si>
    <t xml:space="preserve">C:\work\data\SLNET\SLNET_MATLABCentral\28839\ADRC_smith.mdl</t>
  </si>
  <si>
    <t xml:space="preserve">C:\tmp\obfmodels\o6791.mdl</t>
  </si>
  <si>
    <t xml:space="preserve">Mon Sep 20 06:03:08 2010</t>
  </si>
  <si>
    <t xml:space="preserve">C:\work\data\SLNET\SLNET_MATLABCentral\28843\DCSeriesMotorWM.mdl</t>
  </si>
  <si>
    <t xml:space="preserve">C:\tmp\obfmodels\o6792.mdl</t>
  </si>
  <si>
    <t xml:space="preserve">Mon Mar 15 17:09:46 2010</t>
  </si>
  <si>
    <t xml:space="preserve">C:\work\data\SLNET\SLNET_MATLABCentral\28855\Single_phase_full_bridge_controlled.mdl</t>
  </si>
  <si>
    <t xml:space="preserve">C:\tmp\obfmodels\o6793.mdl</t>
  </si>
  <si>
    <t xml:space="preserve">Mon Sep 27 08:49:55 2010</t>
  </si>
  <si>
    <t xml:space="preserve">C:\work\data\SLNET\SLNET_MATLABCentral\28952\Harness.mdl</t>
  </si>
  <si>
    <t xml:space="preserve">C:\tmp\obfmodels\o6794.mdl</t>
  </si>
  <si>
    <t xml:space="preserve">Mon Sep 20 11:08:36 2010</t>
  </si>
  <si>
    <t xml:space="preserve">C:\work\data\SLNET\SLNET_MATLABCentral\28952\Original.mdl</t>
  </si>
  <si>
    <t xml:space="preserve">C:\tmp\obfmodels\o6795.mdl</t>
  </si>
  <si>
    <t xml:space="preserve">Mon Sep 20 11:09:35 2010</t>
  </si>
  <si>
    <t xml:space="preserve">C:\work\data\SLNET\SLNET_MATLABCentral\28952\compete.mdl</t>
  </si>
  <si>
    <t xml:space="preserve">C:\tmp\obfmodels\o6796.mdl</t>
  </si>
  <si>
    <t xml:space="preserve">Mon Sep 20 11:21:41 2010</t>
  </si>
  <si>
    <t xml:space="preserve">C:\work\data\SLNET\SLNET_MATLABCentral\28952\compete_2010.mdl</t>
  </si>
  <si>
    <t xml:space="preserve">C:\tmp\obfmodels\o6797.mdl</t>
  </si>
  <si>
    <t xml:space="preserve">Mon Sep 20 11:06:45 2010</t>
  </si>
  <si>
    <t xml:space="preserve">C:\work\data\SLNET\SLNET_MATLABCentral\28999\mesure_frequency_signal.mdl</t>
  </si>
  <si>
    <t xml:space="preserve">C:\tmp\obfmodels\o6798.mdl</t>
  </si>
  <si>
    <t xml:space="preserve">Tue Oct 05 17:10:24 2010</t>
  </si>
  <si>
    <t xml:space="preserve">C:\work\data\SLNET\SLNET_MATLABCentral\29040\regulated_psu_model.mdl</t>
  </si>
  <si>
    <t xml:space="preserve">C:\tmp\obfmodels\o6799.mdl</t>
  </si>
  <si>
    <t xml:space="preserve">Fri Oct 15 18:43:25 2010</t>
  </si>
  <si>
    <t xml:space="preserve">C:\work\data\SLNET\SLNET_MATLABCentral\29094\lovely_chaos.mdl</t>
  </si>
  <si>
    <t xml:space="preserve">C:\tmp\obfmodels\o6800.mdl</t>
  </si>
  <si>
    <t xml:space="preserve">Wed Oct 20 16:28:58 2010</t>
  </si>
  <si>
    <t xml:space="preserve">C:\work\data\SLNET\SLNET_MATLABCentral\29107\RealTime_Pacer\realtime_pacer_example.mdl</t>
  </si>
  <si>
    <t xml:space="preserve">C:\tmp\obfmodels\o6801.mdl</t>
  </si>
  <si>
    <t xml:space="preserve">C:\work\data\SLNET\SLNET_MATLABCentral\29107\RealTime_Pacer\realtime_pacer_lib.mdl</t>
  </si>
  <si>
    <t xml:space="preserve">C:\tmp\obfmodels\o6802.mdl</t>
  </si>
  <si>
    <t xml:space="preserve">Thu Oct 21 14:48:03 2010</t>
  </si>
  <si>
    <t xml:space="preserve">C:\work\data\SLNET\SLNET_MATLABCentral\29143\EightkWDCSource.mdl</t>
  </si>
  <si>
    <t xml:space="preserve">C:\tmp\obfmodels\o6803.mdl</t>
  </si>
  <si>
    <t xml:space="preserve">Wed Oct 27 14:00:16 2010</t>
  </si>
  <si>
    <t xml:space="preserve">C:\work\data\SLNET\SLNET_MATLABCentral\29161\MarAuto\Actuators.mdl</t>
  </si>
  <si>
    <t xml:space="preserve">C:\tmp\obfmodels\o6804.mdl</t>
  </si>
  <si>
    <t xml:space="preserve">Tue Oct 26 00:11:08 2010</t>
  </si>
  <si>
    <t xml:space="preserve">C:\work\data\SLNET\SLNET_MATLABCentral\29161\MarAuto\Continuous.mdl</t>
  </si>
  <si>
    <t xml:space="preserve">C:\tmp\obfmodels\o6805.mdl</t>
  </si>
  <si>
    <t xml:space="preserve">Tue Oct 26 00:11:43 2010</t>
  </si>
  <si>
    <t xml:space="preserve">C:\work\data\SLNET\SLNET_MATLABCentral\29161\MarAuto\Controllers.mdl</t>
  </si>
  <si>
    <t xml:space="preserve">C:\tmp\obfmodels\o6806.mdl</t>
  </si>
  <si>
    <t xml:space="preserve">Tue Oct 26 00:11:59 2010</t>
  </si>
  <si>
    <t xml:space="preserve">C:\work\data\SLNET\SLNET_MATLABCentral\29161\MarAuto\Demo1.mdl</t>
  </si>
  <si>
    <t xml:space="preserve">C:\tmp\obfmodels\o6807.mdl</t>
  </si>
  <si>
    <t xml:space="preserve">Tue Oct 26 00:12:21 2010</t>
  </si>
  <si>
    <t xml:space="preserve">C:\work\data\SLNET\SLNET_MATLABCentral\29161\MarAuto\Demo2.mdl</t>
  </si>
  <si>
    <t xml:space="preserve">C:\tmp\obfmodels\o6808.mdl</t>
  </si>
  <si>
    <t xml:space="preserve">Tue Oct 26 00:12:50 2010</t>
  </si>
  <si>
    <t xml:space="preserve">C:\work\data\SLNET\SLNET_MATLABCentral\29161\MarAuto\Demo3.mdl</t>
  </si>
  <si>
    <t xml:space="preserve">C:\tmp\obfmodels\o6809.mdl</t>
  </si>
  <si>
    <t xml:space="preserve">Tue Oct 26 00:13:09 2010</t>
  </si>
  <si>
    <t xml:space="preserve">C:\work\data\SLNET\SLNET_MATLABCentral\29161\MarAuto\Demo4.mdl</t>
  </si>
  <si>
    <t xml:space="preserve">C:\tmp\obfmodels\o6810.mdl</t>
  </si>
  <si>
    <t xml:space="preserve">Tue Oct 26 00:13:38 2010</t>
  </si>
  <si>
    <t xml:space="preserve">C:\work\data\SLNET\SLNET_MATLABCentral\29161\MarAuto\Demo5.mdl</t>
  </si>
  <si>
    <t xml:space="preserve">C:\tmp\obfmodels\o6811.mdl</t>
  </si>
  <si>
    <t xml:space="preserve">Tue Oct 26 00:13:51 2010</t>
  </si>
  <si>
    <t xml:space="preserve">C:\work\data\SLNET\SLNET_MATLABCentral\29161\MarAuto\Demo6.mdl</t>
  </si>
  <si>
    <t xml:space="preserve">C:\tmp\obfmodels\o6812.mdl</t>
  </si>
  <si>
    <t xml:space="preserve">Tue Oct 26 00:14:04 2010</t>
  </si>
  <si>
    <t xml:space="preserve">C:\work\data\SLNET\SLNET_MATLABCentral\29161\MarAuto\Demos.mdl</t>
  </si>
  <si>
    <t xml:space="preserve">C:\tmp\obfmodels\o6813.mdl</t>
  </si>
  <si>
    <t xml:space="preserve">Tue Oct 26 00:14:36 2010</t>
  </si>
  <si>
    <t xml:space="preserve">C:\work\data\SLNET\SLNET_MATLABCentral\29161\MarAuto\Diapneu.mdl</t>
  </si>
  <si>
    <t xml:space="preserve">C:\tmp\obfmodels\o6814.mdl</t>
  </si>
  <si>
    <t xml:space="preserve">Tue Oct 26 00:14:49 2010</t>
  </si>
  <si>
    <t xml:space="preserve">C:\work\data\SLNET\SLNET_MATLABCentral\29161\MarAuto\Discontinuous.mdl</t>
  </si>
  <si>
    <t xml:space="preserve">C:\tmp\obfmodels\o6815.mdl</t>
  </si>
  <si>
    <t xml:space="preserve">Tue Oct 26 00:15:10 2010</t>
  </si>
  <si>
    <t xml:space="preserve">C:\work\data\SLNET\SLNET_MATLABCentral\29161\MarAuto\Elactu.mdl</t>
  </si>
  <si>
    <t xml:space="preserve">C:\tmp\obfmodels\o6816.mdl</t>
  </si>
  <si>
    <t xml:space="preserve">Tue Oct 26 00:15:22 2010</t>
  </si>
  <si>
    <t xml:space="preserve">C:\work\data\SLNET\SLNET_MATLABCentral\29161\MarAuto\Elmotors.mdl</t>
  </si>
  <si>
    <t xml:space="preserve">C:\tmp\obfmodels\o6817.mdl</t>
  </si>
  <si>
    <t xml:space="preserve">Tue Oct 26 00:15:33 2010</t>
  </si>
  <si>
    <t xml:space="preserve">C:\work\data\SLNET\SLNET_MATLABCentral\29161\MarAuto\FValves.mdl</t>
  </si>
  <si>
    <t xml:space="preserve">C:\tmp\obfmodels\o6818.mdl</t>
  </si>
  <si>
    <t xml:space="preserve">Tue Oct 26 00:15:45 2010</t>
  </si>
  <si>
    <t xml:space="preserve">C:\work\data\SLNET\SLNET_MATLABCentral\29161\MarAuto\HeatExch.mdl</t>
  </si>
  <si>
    <t xml:space="preserve">C:\tmp\obfmodels\o6819.mdl</t>
  </si>
  <si>
    <t xml:space="preserve">Tue Oct 26 00:16:01 2010</t>
  </si>
  <si>
    <t xml:space="preserve">C:\work\data\SLNET\SLNET_MATLABCentral\29161\MarAuto\Hydactu.mdl</t>
  </si>
  <si>
    <t xml:space="preserve">C:\tmp\obfmodels\o6820.mdl</t>
  </si>
  <si>
    <t xml:space="preserve">Tue Oct 26 00:16:12 2010</t>
  </si>
  <si>
    <t xml:space="preserve">C:\work\data\SLNET\SLNET_MATLABCentral\29161\MarAuto\Marine.mdl</t>
  </si>
  <si>
    <t xml:space="preserve">C:\tmp\obfmodels\o6821.mdl</t>
  </si>
  <si>
    <t xml:space="preserve">Thu Oct 28 19:42:57 2010</t>
  </si>
  <si>
    <t xml:space="preserve">C:\work\data\SLNET\SLNET_MATLABCentral\29161\MarAuto\MetalTemp.mdl</t>
  </si>
  <si>
    <t xml:space="preserve">C:\tmp\obfmodels\o6822.mdl</t>
  </si>
  <si>
    <t xml:space="preserve">Tue Oct 26 00:16:39 2010</t>
  </si>
  <si>
    <t xml:space="preserve">C:\work\data\SLNET\SLNET_MATLABCentral\29161\MarAuto\Objects.mdl</t>
  </si>
  <si>
    <t xml:space="preserve">C:\tmp\obfmodels\o6823.mdl</t>
  </si>
  <si>
    <t xml:space="preserve">Tue Oct 26 00:16:50 2010</t>
  </si>
  <si>
    <t xml:space="preserve">C:\work\data\SLNET\SLNET_MATLABCentral\29161\MarAuto\Pishyd.mdl</t>
  </si>
  <si>
    <t xml:space="preserve">C:\tmp\obfmodels\o6824.mdl</t>
  </si>
  <si>
    <t xml:space="preserve">Tue Oct 26 00:17:12 2010</t>
  </si>
  <si>
    <t xml:space="preserve">C:\work\data\SLNET\SLNET_MATLABCentral\29161\MarAuto\Pneuactu.mdl</t>
  </si>
  <si>
    <t xml:space="preserve">C:\tmp\obfmodels\o6825.mdl</t>
  </si>
  <si>
    <t xml:space="preserve">Tue Oct 26 00:17:26 2010</t>
  </si>
  <si>
    <t xml:space="preserve">C:\work\data\SLNET\SLNET_MATLABCentral\29161\MarAuto\Regulating.mdl</t>
  </si>
  <si>
    <t xml:space="preserve">C:\tmp\obfmodels\o6826.mdl</t>
  </si>
  <si>
    <t xml:space="preserve">Tue Oct 26 00:17:36 2010</t>
  </si>
  <si>
    <t xml:space="preserve">C:\work\data\SLNET\SLNET_MATLABCentral\29161\MarAuto\Sensors.mdl</t>
  </si>
  <si>
    <t xml:space="preserve">C:\tmp\obfmodels\o6827.mdl</t>
  </si>
  <si>
    <t xml:space="preserve">Tue Oct 26 00:17:46 2010</t>
  </si>
  <si>
    <t xml:space="preserve">C:\work\data\SLNET\SLNET_MATLABCentral\29161\MarAuto\Substitute.mdl</t>
  </si>
  <si>
    <t xml:space="preserve">C:\tmp\obfmodels\o6828.mdl</t>
  </si>
  <si>
    <t xml:space="preserve">Tue Oct 26 00:18:00 2010</t>
  </si>
  <si>
    <t xml:space="preserve">C:\work\data\SLNET\SLNET_MATLABCentral\29161\MarAuto\Tanks.mdl</t>
  </si>
  <si>
    <t xml:space="preserve">C:\tmp\obfmodels\o6829.mdl</t>
  </si>
  <si>
    <t xml:space="preserve">Tue Oct 26 00:18:11 2010</t>
  </si>
  <si>
    <t xml:space="preserve">C:\work\data\SLNET\SLNET_MATLABCentral\29161\MarAuto\Tempsensors.mdl</t>
  </si>
  <si>
    <t xml:space="preserve">C:\tmp\obfmodels\o6830.mdl</t>
  </si>
  <si>
    <t xml:space="preserve">Tue Oct 26 00:18:21 2010</t>
  </si>
  <si>
    <t xml:space="preserve">C:\work\data\SLNET\SLNET_MATLABCentral\29161\MarAuto\Thermocouples.mdl</t>
  </si>
  <si>
    <t xml:space="preserve">C:\tmp\obfmodels\o6831.mdl</t>
  </si>
  <si>
    <t xml:space="preserve">Tue Oct 26 00:18:33 2010</t>
  </si>
  <si>
    <t xml:space="preserve">C:\work\data\SLNET\SLNET_MATLABCentral\29161\MarAuto\Transducers.mdl</t>
  </si>
  <si>
    <t xml:space="preserve">C:\tmp\obfmodels\o6832.mdl</t>
  </si>
  <si>
    <t xml:space="preserve">Tue Oct 26 00:18:45 2010</t>
  </si>
  <si>
    <t xml:space="preserve">C:\work\data\SLNET\SLNET_MATLABCentral\29161\MarAuto\Vessel.mdl</t>
  </si>
  <si>
    <t xml:space="preserve">C:\tmp\obfmodels\o6833.mdl</t>
  </si>
  <si>
    <t xml:space="preserve">Tue Oct 26 00:18:58 2010</t>
  </si>
  <si>
    <t xml:space="preserve">C:\work\data\SLNET\SLNET_MATLABCentral\29238\Multifeatured_Musicplayer.mdl</t>
  </si>
  <si>
    <t xml:space="preserve">C:\tmp\obfmodels\o6834.mdl</t>
  </si>
  <si>
    <t xml:space="preserve">Wed Nov 03 03:24:46 2010</t>
  </si>
  <si>
    <t xml:space="preserve">C:\work\data\SLNET\SLNET_MATLABCentral\29240\equilizereffects.mdl</t>
  </si>
  <si>
    <t xml:space="preserve">C:\tmp\obfmodels\o6835.mdl</t>
  </si>
  <si>
    <t xml:space="preserve">Sun Oct 31 11:14:54 2010</t>
  </si>
  <si>
    <t xml:space="preserve">C:\work\data\SLNET\SLNET_MATLABCentral\29251\Get notified by email about your simulink project's progress\email_progress_notifier.mdl</t>
  </si>
  <si>
    <t xml:space="preserve">C:\tmp\obfmodels\o6836.mdl</t>
  </si>
  <si>
    <t xml:space="preserve">Sat Oct 30 02:41:48 2010</t>
  </si>
  <si>
    <t xml:space="preserve">C:\work\data\SLNET\SLNET_MATLABCentral\29265\costas_ClosedLoop.mdl</t>
  </si>
  <si>
    <t xml:space="preserve">C:\tmp\obfmodels\o6837.mdl</t>
  </si>
  <si>
    <t xml:space="preserve">Thu Nov 04 11:01:02 2010</t>
  </si>
  <si>
    <t xml:space="preserve">C:\work\data\SLNET\SLNET_MATLABCentral\29265\costas_ClosedLoop_IIR.mdl</t>
  </si>
  <si>
    <t xml:space="preserve">C:\tmp\obfmodels\o6838.mdl</t>
  </si>
  <si>
    <t xml:space="preserve">Thu Nov 04 13:01:07 2010</t>
  </si>
  <si>
    <t xml:space="preserve">C:\work\data\SLNET\SLNET_MATLABCentral\29308\model-based-design-hybrid-electric-vehicles\demo_files\SWT\R2007b\Models\HEV_Controller_PIL.mdl</t>
  </si>
  <si>
    <t xml:space="preserve">C:\tmp\obfmodels\o6839.mdl</t>
  </si>
  <si>
    <t xml:space="preserve">Tue Jun 03 15:41:12 2008</t>
  </si>
  <si>
    <t xml:space="preserve">C:\work\data\SLNET\SLNET_MATLABCentral\29308\model-based-design-hybrid-electric-vehicles\demo_files\SWT\R2007b\Models\PIL_target.mdl</t>
  </si>
  <si>
    <t xml:space="preserve">C:\tmp\obfmodels\o6840.mdl</t>
  </si>
  <si>
    <t xml:space="preserve">Tue Jun 03 15:05:29 2008</t>
  </si>
  <si>
    <t xml:space="preserve">C:\work\data\SLNET\SLNET_MATLABCentral\29308\model-based-design-hybrid-electric-vehicles\demo_files\SWT\R2007b\Models\generator_control_design.mdl</t>
  </si>
  <si>
    <t xml:space="preserve">C:\tmp\obfmodels\o6841.mdl</t>
  </si>
  <si>
    <t xml:space="preserve">Wed Sep 05 03:27:53 2007</t>
  </si>
  <si>
    <t xml:space="preserve">C:\work\data\SLNET\SLNET_MATLABCentral\29308\model-based-design-hybrid-electric-vehicles\demo_files\SWT\R2007b\Models\hev_final.mdl</t>
  </si>
  <si>
    <t xml:space="preserve">C:\work\data\SLNET\SLNET_MATLABCentral\29308\model-based-design-hybrid-electric-vehicles\demo_files\SWT\R2007b\Models\hev_final_fixedpt.mdl</t>
  </si>
  <si>
    <t xml:space="preserve">C:\tmp\obfmodels\o6843.mdl</t>
  </si>
  <si>
    <t xml:space="preserve">Fri Mar 21 11:38:03 2008</t>
  </si>
  <si>
    <t xml:space="preserve">C:\work\data\SLNET\SLNET_MATLABCentral\29308\model-based-design-hybrid-electric-vehicles\demo_files\SWT\R2007b\Models\system_design.mdl</t>
  </si>
  <si>
    <t xml:space="preserve">C:\work\data\SLNET\SLNET_MATLABCentral\29308\model-based-design-hybrid-electric-vehicles\demo_files\SWT\R2007b\Models\system_design_small.mdl</t>
  </si>
  <si>
    <t xml:space="preserve">C:\work\data\SLNET\SLNET_MATLABCentral\29308\model-based-design-hybrid-electric-vehicles\demo_files\SWT\R2008a\Models\HEV_Controller_PIL.mdl</t>
  </si>
  <si>
    <t xml:space="preserve">C:\tmp\obfmodels\o6846.mdl</t>
  </si>
  <si>
    <t xml:space="preserve">Fri May 30 16:50:22 2008</t>
  </si>
  <si>
    <t xml:space="preserve">C:\work\data\SLNET\SLNET_MATLABCentral\29308\model-based-design-hybrid-electric-vehicles\demo_files\SWT\R2008a\Models\hev_final_fixedpt.mdl</t>
  </si>
  <si>
    <t xml:space="preserve">C:\tmp\obfmodels\o6847.mdl</t>
  </si>
  <si>
    <t xml:space="preserve">C:\work\data\SLNET\SLNET_MATLABCentral\29308\model-based-design-hybrid-electric-vehicles\demo_files\SWT\R2008b\Models\HEV_Controller_PIL.mdl</t>
  </si>
  <si>
    <t xml:space="preserve">C:\tmp\obfmodels\o6848.mdl</t>
  </si>
  <si>
    <t xml:space="preserve">C:\work\data\SLNET\SLNET_MATLABCentral\29308\model-based-design-hybrid-electric-vehicles\demo_files\SWT\R2008b\Models\hev_final_fixedpt.mdl</t>
  </si>
  <si>
    <t xml:space="preserve">C:\tmp\obfmodels\o6849.mdl</t>
  </si>
  <si>
    <t xml:space="preserve">C:\work\data\SLNET\SLNET_MATLABCentral\29369\threeLinks.mdl</t>
  </si>
  <si>
    <t xml:space="preserve">C:\tmp\obfmodels\o6850.mdl</t>
  </si>
  <si>
    <t xml:space="preserve">Fri Nov 12 09:42:03 2010</t>
  </si>
  <si>
    <t xml:space="preserve">C:\work\data\SLNET\SLNET_MATLABCentral\29369\twoLinks.mdl</t>
  </si>
  <si>
    <t xml:space="preserve">C:\tmp\obfmodels\o6851.mdl</t>
  </si>
  <si>
    <t xml:space="preserve">Fri Nov 12 09:41:38 2010</t>
  </si>
  <si>
    <t xml:space="preserve">C:\work\data\SLNET\SLNET_MATLABCentral\2938\Exemplo01.mdl</t>
  </si>
  <si>
    <t xml:space="preserve">C:\tmp\obfmodels\o6852.mdl</t>
  </si>
  <si>
    <t xml:space="preserve">Mon Nov 04 10:43:49 2002</t>
  </si>
  <si>
    <t xml:space="preserve">C:\work\data\SLNET\SLNET_MATLABCentral\2938\Exemplo02.mdl</t>
  </si>
  <si>
    <t xml:space="preserve">C:\tmp\obfmodels\o6853.mdl</t>
  </si>
  <si>
    <t xml:space="preserve">Mon Nov 04 10:43:47 2002</t>
  </si>
  <si>
    <t xml:space="preserve">C:\work\data\SLNET\SLNET_MATLABCentral\2938\Exemplo03.mdl</t>
  </si>
  <si>
    <t xml:space="preserve">C:\tmp\obfmodels\o6854.mdl</t>
  </si>
  <si>
    <t xml:space="preserve">Mon Nov 04 12:09:34 2002</t>
  </si>
  <si>
    <t xml:space="preserve">C:\work\data\SLNET\SLNET_MATLABCentral\2938\Exemplo04.mdl</t>
  </si>
  <si>
    <t xml:space="preserve">C:\tmp\obfmodels\o6855.mdl</t>
  </si>
  <si>
    <t xml:space="preserve">Mon Nov 04 12:11:48 2002</t>
  </si>
  <si>
    <t xml:space="preserve">C:\work\data\SLNET\SLNET_MATLABCentral\2938\Exemplo05.mdl</t>
  </si>
  <si>
    <t xml:space="preserve">C:\tmp\obfmodels\o6856.mdl</t>
  </si>
  <si>
    <t xml:space="preserve">Mon Nov 04 12:24:03 2002</t>
  </si>
  <si>
    <t xml:space="preserve">C:\work\data\SLNET\SLNET_MATLABCentral\2938\Exemplo06.mdl</t>
  </si>
  <si>
    <t xml:space="preserve">C:\tmp\obfmodels\o6857.mdl</t>
  </si>
  <si>
    <t xml:space="preserve">Thu Nov 07 15:53:56 2002</t>
  </si>
  <si>
    <t xml:space="preserve">C:\work\data\SLNET\SLNET_MATLABCentral\2938\Exemplo07.mdl</t>
  </si>
  <si>
    <t xml:space="preserve">C:\tmp\obfmodels\o6858.mdl</t>
  </si>
  <si>
    <t xml:space="preserve">Mon Nov 04 14:23:04 2002</t>
  </si>
  <si>
    <t xml:space="preserve">C:\work\data\SLNET\SLNET_MATLABCentral\2938\Exemplo08.mdl</t>
  </si>
  <si>
    <t xml:space="preserve">C:\tmp\obfmodels\o6859.mdl</t>
  </si>
  <si>
    <t xml:space="preserve">Tue Nov 05 10:37:39 2002</t>
  </si>
  <si>
    <t xml:space="preserve">C:\work\data\SLNET\SLNET_MATLABCentral\2938\Exemplo09.mdl</t>
  </si>
  <si>
    <t xml:space="preserve">C:\tmp\obfmodels\o6860.mdl</t>
  </si>
  <si>
    <t xml:space="preserve">Thu Nov 07 16:16:10 2002</t>
  </si>
  <si>
    <t xml:space="preserve">C:\work\data\SLNET\SLNET_MATLABCentral\2938\Exemplo10.mdl</t>
  </si>
  <si>
    <t xml:space="preserve">C:\tmp\obfmodels\o6861.mdl</t>
  </si>
  <si>
    <t xml:space="preserve">Tue Nov 05 15:02:24 2002</t>
  </si>
  <si>
    <t xml:space="preserve">C:\work\data\SLNET\SLNET_MATLABCentral\2938\Exemplo11.mdl</t>
  </si>
  <si>
    <t xml:space="preserve">C:\tmp\obfmodels\o6862.mdl</t>
  </si>
  <si>
    <t xml:space="preserve">Tue Nov 05 15:10:25 2002</t>
  </si>
  <si>
    <t xml:space="preserve">C:\work\data\SLNET\SLNET_MATLABCentral\2938\Exemplo12.mdl</t>
  </si>
  <si>
    <t xml:space="preserve">C:\tmp\obfmodels\o6863.mdl</t>
  </si>
  <si>
    <t xml:space="preserve">Tue Nov 05 15:17:44 2002</t>
  </si>
  <si>
    <t xml:space="preserve">C:\work\data\SLNET\SLNET_MATLABCentral\2938\Exemplo13.mdl</t>
  </si>
  <si>
    <t xml:space="preserve">C:\tmp\obfmodels\o6864.mdl</t>
  </si>
  <si>
    <t xml:space="preserve">Tue Nov 05 15:32:03 2002</t>
  </si>
  <si>
    <t xml:space="preserve">C:\work\data\SLNET\SLNET_MATLABCentral\2938\Exemplo14.mdl</t>
  </si>
  <si>
    <t xml:space="preserve">C:\tmp\obfmodels\o6865.mdl</t>
  </si>
  <si>
    <t xml:space="preserve">Tue Nov 05 15:42:36 2002</t>
  </si>
  <si>
    <t xml:space="preserve">C:\work\data\SLNET\SLNET_MATLABCentral\2938\Exemplo15.mdl</t>
  </si>
  <si>
    <t xml:space="preserve">C:\tmp\obfmodels\o6866.mdl</t>
  </si>
  <si>
    <t xml:space="preserve">Tue Nov 05 16:22:36 2002</t>
  </si>
  <si>
    <t xml:space="preserve">C:\work\data\SLNET\SLNET_MATLABCentral\2938\Exemplo16.mdl</t>
  </si>
  <si>
    <t xml:space="preserve">C:\tmp\obfmodels\o6867.mdl</t>
  </si>
  <si>
    <t xml:space="preserve">Thu Nov 07 16:46:38 2002</t>
  </si>
  <si>
    <t xml:space="preserve">C:\work\data\SLNET\SLNET_MATLABCentral\2938\Exemplo17.mdl</t>
  </si>
  <si>
    <t xml:space="preserve">C:\tmp\obfmodels\o6868.mdl</t>
  </si>
  <si>
    <t xml:space="preserve">Tue Nov 05 17:50:52 2002</t>
  </si>
  <si>
    <t xml:space="preserve">C:\work\data\SLNET\SLNET_MATLABCentral\2938\Exemplo18.mdl</t>
  </si>
  <si>
    <t xml:space="preserve">C:\tmp\obfmodels\o6869.mdl</t>
  </si>
  <si>
    <t xml:space="preserve">Thu Nov 07 16:54:15 2002</t>
  </si>
  <si>
    <t xml:space="preserve">C:\work\data\SLNET\SLNET_MATLABCentral\2938\Exemplo19.mdl</t>
  </si>
  <si>
    <t xml:space="preserve">C:\tmp\obfmodels\o6870.mdl</t>
  </si>
  <si>
    <t xml:space="preserve">Wed Nov 06 18:56:35 2002</t>
  </si>
  <si>
    <t xml:space="preserve">C:\work\data\SLNET\SLNET_MATLABCentral\2938\Exercicio01.mdl</t>
  </si>
  <si>
    <t xml:space="preserve">C:\tmp\obfmodels\o6871.mdl</t>
  </si>
  <si>
    <t xml:space="preserve">Fri Nov 08 21:04:00 2002</t>
  </si>
  <si>
    <t xml:space="preserve">C:\work\data\SLNET\SLNET_MATLABCentral\2938\Exercicio02.mdl</t>
  </si>
  <si>
    <t xml:space="preserve">C:\tmp\obfmodels\o6872.mdl</t>
  </si>
  <si>
    <t xml:space="preserve">Tue Nov 19 14:30:40 2002</t>
  </si>
  <si>
    <t xml:space="preserve">C:\work\data\SLNET\SLNET_MATLABCentral\2938\Exercicio03.mdl</t>
  </si>
  <si>
    <t xml:space="preserve">C:\tmp\obfmodels\o6873.mdl</t>
  </si>
  <si>
    <t xml:space="preserve">Tue Nov 19 14:24:24 2002</t>
  </si>
  <si>
    <t xml:space="preserve">C:\work\data\SLNET\SLNET_MATLABCentral\2938\Exercicio04.mdl</t>
  </si>
  <si>
    <t xml:space="preserve">C:\tmp\obfmodels\o6874.mdl</t>
  </si>
  <si>
    <t xml:space="preserve">Wed Nov 20 11:23:28 2002</t>
  </si>
  <si>
    <t xml:space="preserve">C:\work\data\SLNET\SLNET_MATLABCentral\2938\Exercicio05.mdl</t>
  </si>
  <si>
    <t xml:space="preserve">C:\tmp\obfmodels\o6875.mdl</t>
  </si>
  <si>
    <t xml:space="preserve">Wed Nov 20 11:39:11 2002</t>
  </si>
  <si>
    <t xml:space="preserve">C:\work\data\SLNET\SLNET_MATLABCentral\2938\Exercicio06.mdl</t>
  </si>
  <si>
    <t xml:space="preserve">C:\tmp\obfmodels\o6876.mdl</t>
  </si>
  <si>
    <t xml:space="preserve">Wed Nov 20 11:21:33 2002</t>
  </si>
  <si>
    <t xml:space="preserve">C:\work\data\SLNET\SLNET_MATLABCentral\2938\Exercicio07.mdl</t>
  </si>
  <si>
    <t xml:space="preserve">C:\tmp\obfmodels\o6877.mdl</t>
  </si>
  <si>
    <t xml:space="preserve">Wed Nov 20 11:42:41 2002</t>
  </si>
  <si>
    <t xml:space="preserve">C:\work\data\SLNET\SLNET_MATLABCentral\2938\tutorial01.mdl</t>
  </si>
  <si>
    <t xml:space="preserve">C:\tmp\obfmodels\o6878.mdl</t>
  </si>
  <si>
    <t xml:space="preserve">Fri Oct 04 16:45:07 2002</t>
  </si>
  <si>
    <t xml:space="preserve">C:\work\data\SLNET\SLNET_MATLABCentral\2938\tutorial02.mdl</t>
  </si>
  <si>
    <t xml:space="preserve">C:\tmp\obfmodels\o6879.mdl</t>
  </si>
  <si>
    <t xml:space="preserve">Wed Oct 09 16:00:25 2002</t>
  </si>
  <si>
    <t xml:space="preserve">C:\work\data\SLNET\SLNET_MATLABCentral\2938\tutorial03.mdl</t>
  </si>
  <si>
    <t xml:space="preserve">C:\tmp\obfmodels\o6880.mdl</t>
  </si>
  <si>
    <t xml:space="preserve">Thu Oct 10 11:03:59 2002</t>
  </si>
  <si>
    <t xml:space="preserve">C:\work\data\SLNET\SLNET_MATLABCentral\2938\tutorial04.mdl</t>
  </si>
  <si>
    <t xml:space="preserve">C:\tmp\obfmodels\o6881.mdl</t>
  </si>
  <si>
    <t xml:space="preserve">Mon Oct 14 12:53:07 2002</t>
  </si>
  <si>
    <t xml:space="preserve">C:\work\data\SLNET\SLNET_MATLABCentral\2938\tutorial05.mdl</t>
  </si>
  <si>
    <t xml:space="preserve">C:\tmp\obfmodels\o6882.mdl</t>
  </si>
  <si>
    <t xml:space="preserve">Tue Oct 15 15:57:40 2002</t>
  </si>
  <si>
    <t xml:space="preserve">C:\work\data\SLNET\SLNET_MATLABCentral\2938\tutorial06.mdl</t>
  </si>
  <si>
    <t xml:space="preserve">C:\tmp\obfmodels\o6883.mdl</t>
  </si>
  <si>
    <t xml:space="preserve">Fri Oct 18 11:15:01 2002</t>
  </si>
  <si>
    <t xml:space="preserve">C:\work\data\SLNET\SLNET_MATLABCentral\2938\tutorial07.mdl</t>
  </si>
  <si>
    <t xml:space="preserve">C:\tmp\obfmodels\o6884.mdl</t>
  </si>
  <si>
    <t xml:space="preserve">Tue Oct 15 16:48:27 2002</t>
  </si>
  <si>
    <t xml:space="preserve">C:\work\data\SLNET\SLNET_MATLABCentral\2938\tutorial08.mdl</t>
  </si>
  <si>
    <t xml:space="preserve">C:\tmp\obfmodels\o6885.mdl</t>
  </si>
  <si>
    <t xml:space="preserve">Thu Oct 24 12:30:35 2002</t>
  </si>
  <si>
    <t xml:space="preserve">C:\work\data\SLNET\SLNET_MATLABCentral\2938\tutorial09.mdl</t>
  </si>
  <si>
    <t xml:space="preserve">C:\tmp\obfmodels\o6886.mdl</t>
  </si>
  <si>
    <t xml:space="preserve">Thu Oct 17 12:16:39 2002</t>
  </si>
  <si>
    <t xml:space="preserve">C:\work\data\SLNET\SLNET_MATLABCentral\2938\tutorial10.mdl</t>
  </si>
  <si>
    <t xml:space="preserve">C:\tmp\obfmodels\o6887.mdl</t>
  </si>
  <si>
    <t xml:space="preserve">Thu Oct 24 13:38:45 2002</t>
  </si>
  <si>
    <t xml:space="preserve">C:\work\data\SLNET\SLNET_MATLABCentral\2938\tutorial11.mdl</t>
  </si>
  <si>
    <t xml:space="preserve">C:\tmp\obfmodels\o6888.mdl</t>
  </si>
  <si>
    <t xml:space="preserve">Fri Oct 25 17:58:33 2002</t>
  </si>
  <si>
    <t xml:space="preserve">C:\work\data\SLNET\SLNET_MATLABCentral\2938\tutorial12.mdl</t>
  </si>
  <si>
    <t xml:space="preserve">C:\tmp\obfmodels\o6889.mdl</t>
  </si>
  <si>
    <t xml:space="preserve">Mon Oct 28 11:15:39 2002</t>
  </si>
  <si>
    <t xml:space="preserve">C:\work\data\SLNET\SLNET_MATLABCentral\2938\tutorial13.mdl</t>
  </si>
  <si>
    <t xml:space="preserve">C:\tmp\obfmodels\o6890.mdl</t>
  </si>
  <si>
    <t xml:space="preserve">Thu Oct 31 12:15:07 2002</t>
  </si>
  <si>
    <t xml:space="preserve">C:\work\data\SLNET\SLNET_MATLABCentral\2938\tutorial14.mdl</t>
  </si>
  <si>
    <t xml:space="preserve">C:\tmp\obfmodels\o6891.mdl</t>
  </si>
  <si>
    <t xml:space="preserve">Novembro/2002</t>
  </si>
  <si>
    <t xml:space="preserve">C:\work\data\SLNET\SLNET_MATLABCentral\2938\tutorial15.mdl</t>
  </si>
  <si>
    <t xml:space="preserve">C:\tmp\obfmodels\o6892.mdl</t>
  </si>
  <si>
    <t xml:space="preserve">Tue Oct 29 16:40:36 2002</t>
  </si>
  <si>
    <t xml:space="preserve">C:\work\data\SLNET\SLNET_MATLABCentral\2938\tutorial16.mdl</t>
  </si>
  <si>
    <t xml:space="preserve">C:\tmp\obfmodels\o6893.mdl</t>
  </si>
  <si>
    <t xml:space="preserve">Wed Oct 30 15:57:57 2002</t>
  </si>
  <si>
    <t xml:space="preserve">C:\work\data\SLNET\SLNET_MATLABCentral\2938\tutorial17.mdl</t>
  </si>
  <si>
    <t xml:space="preserve">C:\tmp\obfmodels\o6894.mdl</t>
  </si>
  <si>
    <t xml:space="preserve">Thu Oct 31 11:33:29 2002</t>
  </si>
  <si>
    <t xml:space="preserve">C:\work\data\SLNET\SLNET_MATLABCentral\2938\tutorial18.mdl</t>
  </si>
  <si>
    <t xml:space="preserve">C:\tmp\obfmodels\o6895.mdl</t>
  </si>
  <si>
    <t xml:space="preserve">Fri Nov 08 19:37:00 2002</t>
  </si>
  <si>
    <t xml:space="preserve">C:\work\data\SLNET\SLNET_MATLABCentral\2938\tutorial19.mdl</t>
  </si>
  <si>
    <t xml:space="preserve">C:\tmp\obfmodels\o6896.mdl</t>
  </si>
  <si>
    <t xml:space="preserve">Sun Nov 03 20:27:39 2002</t>
  </si>
  <si>
    <t xml:space="preserve">C:\work\data\SLNET\SLNET_MATLABCentral\29542\Chaotic_synchronization_in_coupled_laser.mdl</t>
  </si>
  <si>
    <t xml:space="preserve">C:\tmp\obfmodels\o6897.mdl</t>
  </si>
  <si>
    <t xml:space="preserve">Fri Nov 26 16:39:09 2010</t>
  </si>
  <si>
    <t xml:space="preserve">C:\work\data\SLNET\SLNET_MATLABCentral\29547\A4_bitFullAdder_AOI_V3.mdl</t>
  </si>
  <si>
    <t xml:space="preserve">C:\tmp\obfmodels\o6898.mdl</t>
  </si>
  <si>
    <t xml:space="preserve">Fri Nov 26 15:18:47 2010</t>
  </si>
  <si>
    <t xml:space="preserve">C:\work\data\SLNET\SLNET_MATLABCentral\29551\a.mdl</t>
  </si>
  <si>
    <t xml:space="preserve">C:\tmp\obfmodels\o6899.mdl</t>
  </si>
  <si>
    <t xml:space="preserve">Sat Nov 27 15:09:15 2010</t>
  </si>
  <si>
    <t xml:space="preserve">C:\work\data\SLNET\SLNET_MATLABCentral\29583\Function_Jeu.mdl</t>
  </si>
  <si>
    <t xml:space="preserve">C:\tmp\obfmodels\o6900.mdl</t>
  </si>
  <si>
    <t xml:space="preserve">Sat Nov 27 20:36:09 2010</t>
  </si>
  <si>
    <t xml:space="preserve">C:\work\data\SLNET\SLNET_MATLABCentral\29654\cordic_atan_iterative_fxpt.mdl</t>
  </si>
  <si>
    <t xml:space="preserve">C:\tmp\obfmodels\o6901.mdl</t>
  </si>
  <si>
    <t xml:space="preserve">Mon Dec 06 11:53:38 2010</t>
  </si>
  <si>
    <t xml:space="preserve">C:\work\data\SLNET\SLNET_MATLABCentral\29654\cordic_atan_serial_fxpt.mdl</t>
  </si>
  <si>
    <t xml:space="preserve">C:\tmp\obfmodels\o6902.mdl</t>
  </si>
  <si>
    <t xml:space="preserve">Mon Dec 06 11:53:33 2010</t>
  </si>
  <si>
    <t xml:space="preserve">C:\work\data\SLNET\SLNET_MATLABCentral\29754\se_batching.mdl</t>
  </si>
  <si>
    <t xml:space="preserve">C:\work\data\SLNET\SLNET_MATLABCentral\29754\test.mdl</t>
  </si>
  <si>
    <t xml:space="preserve">C:\tmp\obfmodels\o6904.mdl</t>
  </si>
  <si>
    <t xml:space="preserve">Wed Dec 15 18:39:20 2010</t>
  </si>
  <si>
    <t xml:space="preserve">C:\work\data\SLNET\SLNET_MATLABCentral\29799\Example.mdl</t>
  </si>
  <si>
    <t xml:space="preserve">C:\tmp\obfmodels\o6905.mdl</t>
  </si>
  <si>
    <t xml:space="preserve">Tue Dec 21 14:43:45 2010</t>
  </si>
  <si>
    <t xml:space="preserve">C:\work\data\SLNET\SLNET_MATLABCentral\29857\lego_nxt_lib.mdl</t>
  </si>
  <si>
    <t xml:space="preserve">C:\tmp\obfmodels\o6906.mdl</t>
  </si>
  <si>
    <t xml:space="preserve">Wed Nov 03 04:08:58 2010</t>
  </si>
  <si>
    <t xml:space="preserve">C:\work\data\SLNET\SLNET_MATLABCentral\29857\samples\VU_lineFollow.mdl</t>
  </si>
  <si>
    <t xml:space="preserve">C:\tmp\obfmodels\o6907.mdl</t>
  </si>
  <si>
    <t xml:space="preserve">Tue Oct 05 14:00:16 2010</t>
  </si>
  <si>
    <t xml:space="preserve">C:\work\data\SLNET\SLNET_MATLABCentral\29857\samples\VU_motorSpdCtrl.mdl</t>
  </si>
  <si>
    <t xml:space="preserve">C:\tmp\obfmodels\o6908.mdl</t>
  </si>
  <si>
    <t xml:space="preserve">Tue Oct 05 14:01:55 2010</t>
  </si>
  <si>
    <t xml:space="preserve">C:\work\data\SLNET\SLNET_MATLABCentral\29857\samples\VU_testSoundTone1.mdl</t>
  </si>
  <si>
    <t xml:space="preserve">C:\tmp\obfmodels\o6909.mdl</t>
  </si>
  <si>
    <t xml:space="preserve">Thu Nov 11 09:55:54 2010</t>
  </si>
  <si>
    <t xml:space="preserve">C:\work\data\SLNET\SLNET_MATLABCentral\29857\samples\VU_testSoundTone2.mdl</t>
  </si>
  <si>
    <t xml:space="preserve">C:\tmp\obfmodels\o6910.mdl</t>
  </si>
  <si>
    <t xml:space="preserve">Tue Oct 12 16:18:44 2010</t>
  </si>
  <si>
    <t xml:space="preserve">C:\work\data\SLNET\SLNET_MATLABCentral\29857\samples\VU_testSoundTone3.mdl</t>
  </si>
  <si>
    <t xml:space="preserve">C:\tmp\obfmodels\o6911.mdl</t>
  </si>
  <si>
    <t xml:space="preserve">Thu Nov 11 09:56:58 2010</t>
  </si>
  <si>
    <t xml:space="preserve">C:\work\data\SLNET\SLNET_MATLABCentral\30047\FSK3_Triet_nhieu_45_75.mdl</t>
  </si>
  <si>
    <t xml:space="preserve">C:\tmp\obfmodels\o6912.mdl</t>
  </si>
  <si>
    <t xml:space="preserve">Fri Jan 14 10:42:00 2011</t>
  </si>
  <si>
    <t xml:space="preserve">C:\work\data\SLNET\SLNET_MATLABCentral\30059\decbin.mdl</t>
  </si>
  <si>
    <t xml:space="preserve">C:\tmp\obfmodels\o6913.mdl</t>
  </si>
  <si>
    <t xml:space="preserve">Mon Jan 17 16:40:42 2011</t>
  </si>
  <si>
    <t xml:space="preserve">C:\work\data\SLNET\SLNET_MATLABCentral\30165\dcmotor.mdl</t>
  </si>
  <si>
    <t xml:space="preserve">C:\tmp\obfmodels\o6914.mdl</t>
  </si>
  <si>
    <t xml:space="preserve">Wed Jan 12 21:40:58 2011</t>
  </si>
  <si>
    <t xml:space="preserve">C:\work\data\SLNET\SLNET_MATLABCentral\30166\triangularwavegen.mdl</t>
  </si>
  <si>
    <t xml:space="preserve">C:\tmp\obfmodels\o6915.mdl</t>
  </si>
  <si>
    <t xml:space="preserve">Sun Jan 23 16:33:01 2011</t>
  </si>
  <si>
    <t xml:space="preserve">C:\work\data\SLNET\SLNET_MATLABCentral\3019\airgk.mdl</t>
  </si>
  <si>
    <t xml:space="preserve">C:\tmp\obfmodels\o6916.mdl</t>
  </si>
  <si>
    <t xml:space="preserve">Wed Jan 24 17:59:23 2018</t>
  </si>
  <si>
    <t xml:space="preserve">C:\work\data\SLNET\SLNET_MATLABCentral\3019\airgkr11.mdl</t>
  </si>
  <si>
    <t xml:space="preserve">C:\tmp\obfmodels\o6917.mdl</t>
  </si>
  <si>
    <t xml:space="preserve">Wed Jan 24 17:56:28 2018</t>
  </si>
  <si>
    <t xml:space="preserve">C:\work\data\SLNET\SLNET_MATLABCentral\3019\airlib.mdl</t>
  </si>
  <si>
    <t xml:space="preserve">C:\tmp\obfmodels\o6918.mdl</t>
  </si>
  <si>
    <t xml:space="preserve">Thu Aug 11 08:02:15 2005</t>
  </si>
  <si>
    <t xml:space="preserve">C:\work\data\SLNET\SLNET_MATLABCentral\3019\airlibex.mdl</t>
  </si>
  <si>
    <t xml:space="preserve">C:\tmp\obfmodels\o6919.mdl</t>
  </si>
  <si>
    <t xml:space="preserve">Wed Jan 24 17:48:58 2018</t>
  </si>
  <si>
    <t xml:space="preserve">C:\work\data\SLNET\SLNET_MATLABCentral\3019\airtrim.mdl</t>
  </si>
  <si>
    <t xml:space="preserve">C:\tmp\obfmodels\o6920.mdl</t>
  </si>
  <si>
    <t xml:space="preserve">Wed Jan 24 17:53:17 2018</t>
  </si>
  <si>
    <t xml:space="preserve">C:\work\data\SLNET\SLNET_MATLABCentral\3019\b747cl.mdl</t>
  </si>
  <si>
    <t xml:space="preserve">C:\tmp\obfmodels\o6921.mdl</t>
  </si>
  <si>
    <t xml:space="preserve">Wed Jan 24 17:51:43 2018</t>
  </si>
  <si>
    <t xml:space="preserve">C:\work\data\SLNET\SLNET_MATLABCentral\3019\fdcwind.mdl</t>
  </si>
  <si>
    <t xml:space="preserve">C:\tmp\obfmodels\o6922.mdl</t>
  </si>
  <si>
    <t xml:space="preserve">Wed Jan 24 17:51:10 2018</t>
  </si>
  <si>
    <t xml:space="preserve">C:\work\data\SLNET\SLNET_MATLABCentral\30224\Half_wave_rectifier.mdl</t>
  </si>
  <si>
    <t xml:space="preserve">C:\tmp\obfmodels\o6923.mdl</t>
  </si>
  <si>
    <t xml:space="preserve">Sun Jan 30 11:29:54 2011</t>
  </si>
  <si>
    <t xml:space="preserve">C:\work\data\SLNET\SLNET_MATLABCentral\30225\Full_wave_rectifier_bridge.mdl</t>
  </si>
  <si>
    <t xml:space="preserve">C:\tmp\obfmodels\o6924.mdl</t>
  </si>
  <si>
    <t xml:space="preserve">Sun Jan 30 11:59:25 2011</t>
  </si>
  <si>
    <t xml:space="preserve">C:\work\data\SLNET\SLNET_MATLABCentral\30237\Half_wave_rectifier_FWD.mdl</t>
  </si>
  <si>
    <t xml:space="preserve">C:\tmp\obfmodels\o6925.mdl</t>
  </si>
  <si>
    <t xml:space="preserve">Mon Jan 31 15:35:07 2011</t>
  </si>
  <si>
    <t xml:space="preserve">C:\work\data\SLNET\SLNET_MATLABCentral\30241\SPWM.mdl</t>
  </si>
  <si>
    <t xml:space="preserve">C:\tmp\obfmodels\o6926.mdl</t>
  </si>
  <si>
    <t xml:space="preserve">Mon Jan 31 17:40:23 2011</t>
  </si>
  <si>
    <t xml:space="preserve">C:\work\data\SLNET\SLNET_MATLABCentral\30248\custom_context_menu_blocks.mdl</t>
  </si>
  <si>
    <t xml:space="preserve">C:\tmp\obfmodels\o6927.mdl</t>
  </si>
  <si>
    <t xml:space="preserve">Mon Jan 31 17:02:52 2011</t>
  </si>
  <si>
    <t xml:space="preserve">C:\work\data\SLNET\SLNET_MATLABCentral\30251\Center_tapped_FW_rectifier.mdl</t>
  </si>
  <si>
    <t xml:space="preserve">C:\tmp\obfmodels\o6928.mdl</t>
  </si>
  <si>
    <t xml:space="preserve">Tue Feb 01 17:02:36 2011</t>
  </si>
  <si>
    <t xml:space="preserve">C:\work\data\SLNET\SLNET_MATLABCentral\30259\stability.mdl</t>
  </si>
  <si>
    <t xml:space="preserve">C:\tmp\obfmodels\o6929.mdl</t>
  </si>
  <si>
    <t xml:space="preserve">Wed Feb 02 09:09:21 2011</t>
  </si>
  <si>
    <t xml:space="preserve">C:\work\data\SLNET\SLNET_MATLABCentral\30261\Center_tapped_FWFW_rectifier.mdl</t>
  </si>
  <si>
    <t xml:space="preserve">C:\tmp\obfmodels\o6930.mdl</t>
  </si>
  <si>
    <t xml:space="preserve">Wed Feb 02 13:16:00 2011</t>
  </si>
  <si>
    <t xml:space="preserve">C:\work\data\SLNET\SLNET_MATLABCentral\30275\differentialequi.mdl</t>
  </si>
  <si>
    <t xml:space="preserve">C:\tmp\obfmodels\o6931.mdl</t>
  </si>
  <si>
    <t xml:space="preserve">Thu Feb 03 22:33:44 2011</t>
  </si>
  <si>
    <t xml:space="preserve">C:\work\data\SLNET\SLNET_MATLABCentral\30306\Doraemon.mdl</t>
  </si>
  <si>
    <t xml:space="preserve">C:\tmp\obfmodels\o6932.mdl</t>
  </si>
  <si>
    <t xml:space="preserve">Mon Feb 07 01:15:49 2011</t>
  </si>
  <si>
    <t xml:space="preserve">C:\work\data\SLNET\SLNET_MATLABCentral\30326\PV_Array_Author_rupesh.mdl</t>
  </si>
  <si>
    <t xml:space="preserve">C:\tmp\obfmodels\o6933.mdl</t>
  </si>
  <si>
    <t xml:space="preserve">Sun Sep 26 22:02:45 2010</t>
  </si>
  <si>
    <t xml:space="preserve">C:\work\data\SLNET\SLNET_MATLABCentral\30356\ElectromechanicalSystems\ssc_ElectroMechSys_Arm_DC_Motor.mdl</t>
  </si>
  <si>
    <t xml:space="preserve">C:\tmp\obfmodels\o6934.mdl</t>
  </si>
  <si>
    <t xml:space="preserve">Tue Feb 08 13:40:39 2011</t>
  </si>
  <si>
    <t xml:space="preserve">C:\work\data\SLNET\SLNET_MATLABCentral\30356\ElectromechanicalSystems\ssc_ElectroMechSys_Arm_PID_Control.mdl</t>
  </si>
  <si>
    <t xml:space="preserve">C:\tmp\obfmodels\o6935.mdl</t>
  </si>
  <si>
    <t xml:space="preserve">Tue Feb 08 13:30:20 2011</t>
  </si>
  <si>
    <t xml:space="preserve">C:\work\data\SLNET\SLNET_MATLABCentral\30356\ElectromechanicalSystems\ssc_ElectroMechSys_DC_Motor.mdl</t>
  </si>
  <si>
    <t xml:space="preserve">C:\tmp\obfmodels\o6936.mdl</t>
  </si>
  <si>
    <t xml:space="preserve">Tue Feb 08 13:34:30 2011</t>
  </si>
  <si>
    <t xml:space="preserve">C:\work\data\SLNET\SLNET_MATLABCentral\30356\ElectromechanicalSystems\ssc_ElectroMechSys_Geared_System.mdl</t>
  </si>
  <si>
    <t xml:space="preserve">C:\tmp\obfmodels\o6937.mdl</t>
  </si>
  <si>
    <t xml:space="preserve">Tue Feb 08 13:33:40 2011</t>
  </si>
  <si>
    <t xml:space="preserve">C:\work\data\SLNET\SLNET_MATLABCentral\30356\ElectromechanicalSystems\ssc_ElectroMechSys_RL_Circuit.mdl</t>
  </si>
  <si>
    <t xml:space="preserve">C:\tmp\obfmodels\o6938.mdl</t>
  </si>
  <si>
    <t xml:space="preserve">Tue Feb 08 13:35:29 2011</t>
  </si>
  <si>
    <t xml:space="preserve">C:\work\data\SLNET\SLNET_MATLABCentral\30356\HydraulicSystem\ssc_Hydraulic_System.mdl</t>
  </si>
  <si>
    <t xml:space="preserve">C:\tmp\obfmodels\o6939.mdl</t>
  </si>
  <si>
    <t xml:space="preserve">Tue Feb 08 13:42:59 2011</t>
  </si>
  <si>
    <t xml:space="preserve">C:\work\data\SLNET\SLNET_MATLABCentral\30356\LadderNetworks\ssc_Ladder_Network.mdl</t>
  </si>
  <si>
    <t xml:space="preserve">C:\tmp\obfmodels\o6940.mdl</t>
  </si>
  <si>
    <t xml:space="preserve">Tue Feb 08 13:45:02 2011</t>
  </si>
  <si>
    <t xml:space="preserve">C:\work\data\SLNET\SLNET_MATLABCentral\30356\ThermalSystems\ssc_ThermalSys_Quench_Constant_Bath_Temp.mdl</t>
  </si>
  <si>
    <t xml:space="preserve">C:\tmp\obfmodels\o6941.mdl</t>
  </si>
  <si>
    <t xml:space="preserve">Tue Feb 08 13:48:20 2011</t>
  </si>
  <si>
    <t xml:space="preserve">C:\work\data\SLNET\SLNET_MATLABCentral\30356\ThermalSystems\ssc_ThermalSys_Quench_Variable_Bath_Temp.mdl</t>
  </si>
  <si>
    <t xml:space="preserve">C:\tmp\obfmodels\o6942.mdl</t>
  </si>
  <si>
    <t xml:space="preserve">Tue Feb 08 13:48:10 2011</t>
  </si>
  <si>
    <t xml:space="preserve">C:\work\data\SLNET\SLNET_MATLABCentral\30356\VibrationProblems\ssc_VibProbs_Quarter_Car_1DOF.mdl</t>
  </si>
  <si>
    <t xml:space="preserve">C:\tmp\obfmodels\o6943.mdl</t>
  </si>
  <si>
    <t xml:space="preserve">Tue Feb 08 13:46:10 2011</t>
  </si>
  <si>
    <t xml:space="preserve">C:\work\data\SLNET\SLNET_MATLABCentral\30356\VibrationProblems\ssc_VibProbs_Quarter_Car_2DOF.mdl</t>
  </si>
  <si>
    <t xml:space="preserve">C:\tmp\obfmodels\o6944.mdl</t>
  </si>
  <si>
    <t xml:space="preserve">Tue Feb 08 13:46:33 2011</t>
  </si>
  <si>
    <t xml:space="preserve">C:\work\data\SLNET\SLNET_MATLABCentral\30383\GPS_IF_Resample.mdl</t>
  </si>
  <si>
    <t xml:space="preserve">C:\tmp\obfmodels\o6945.mdl</t>
  </si>
  <si>
    <t xml:space="preserve">Fri Feb 11 12:57:06 2011</t>
  </si>
  <si>
    <t xml:space="preserve">C:\work\data\SLNET\SLNET_MATLABCentral\30383\ca_code_rcvr_2.mdl</t>
  </si>
  <si>
    <t xml:space="preserve">C:\tmp\obfmodels\o6946.mdl</t>
  </si>
  <si>
    <t xml:space="preserve">Fri Feb 11 12:57:16 2011</t>
  </si>
  <si>
    <t xml:space="preserve">C:\work\data\SLNET\SLNET_MATLABCentral\30383\ca_code_variable_6a.mdl</t>
  </si>
  <si>
    <t xml:space="preserve">C:\tmp\obfmodels\o6947.mdl</t>
  </si>
  <si>
    <t xml:space="preserve">Fri Feb 11 12:55:47 2011</t>
  </si>
  <si>
    <t xml:space="preserve">C:\work\data\SLNET\SLNET_MATLABCentral\30383\ca_code_variable_9.mdl</t>
  </si>
  <si>
    <t xml:space="preserve">C:\tmp\obfmodels\o6948.mdl</t>
  </si>
  <si>
    <t xml:space="preserve">Fri Feb 11 12:57:26 2011</t>
  </si>
  <si>
    <t xml:space="preserve">C:\work\data\SLNET\SLNET_MATLABCentral\30383\ca_code_variable_9_fixedpt.mdl</t>
  </si>
  <si>
    <t xml:space="preserve">C:\tmp\obfmodels\o6949.mdl</t>
  </si>
  <si>
    <t xml:space="preserve">Fri Feb 11 12:57:51 2011</t>
  </si>
  <si>
    <t xml:space="preserve">C:\work\data\SLNET\SLNET_MATLABCentral\30383\dsp_proc_3.mdl</t>
  </si>
  <si>
    <t xml:space="preserve">C:\tmp\obfmodels\o6950.mdl</t>
  </si>
  <si>
    <t xml:space="preserve">Fri Feb 11 12:58:35 2011</t>
  </si>
  <si>
    <t xml:space="preserve">C:\work\data\SLNET\SLNET_MATLABCentral\30383\fpga_proc_3.mdl</t>
  </si>
  <si>
    <t xml:space="preserve">C:\tmp\obfmodels\o6951.mdl</t>
  </si>
  <si>
    <t xml:space="preserve">Fri Feb 11 12:58:16 2011</t>
  </si>
  <si>
    <t xml:space="preserve">C:\work\data\SLNET\SLNET_MATLABCentral\30383\gps_basics.mdl</t>
  </si>
  <si>
    <t xml:space="preserve">C:\tmp\obfmodels\o6952.mdl</t>
  </si>
  <si>
    <t xml:space="preserve">Fri Feb 11 12:50:57 2011</t>
  </si>
  <si>
    <t xml:space="preserve">C:\work\data\SLNET\SLNET_MATLABCentral\30383\tcu_1.mdl</t>
  </si>
  <si>
    <t xml:space="preserve">C:\tmp\obfmodels\o6953.mdl</t>
  </si>
  <si>
    <t xml:space="preserve">Fri Feb 11 12:57:39 2011</t>
  </si>
  <si>
    <t xml:space="preserve">C:\work\data\SLNET\SLNET_MATLABCentral\30383\tcu_2x.mdl</t>
  </si>
  <si>
    <t xml:space="preserve">C:\tmp\obfmodels\o6954.mdl</t>
  </si>
  <si>
    <t xml:space="preserve">Fri Feb 11 12:58:04 2011</t>
  </si>
  <si>
    <t xml:space="preserve">C:\work\data\SLNET\SLNET_MATLABCentral\30443\machinestability.mdl</t>
  </si>
  <si>
    <t xml:space="preserve">C:\tmp\obfmodels\o6955.mdl</t>
  </si>
  <si>
    <t xml:space="preserve">Wed Feb 16 22:45:35 2011</t>
  </si>
  <si>
    <t xml:space="preserve">C:\work\data\SLNET\SLNET_MATLABCentral\30473\Full_wave_bridge_rectifier.mdl</t>
  </si>
  <si>
    <t xml:space="preserve">C:\tmp\obfmodels\o6956.mdl</t>
  </si>
  <si>
    <t xml:space="preserve">Mon Feb 21 00:17:09 2011</t>
  </si>
  <si>
    <t xml:space="preserve">C:\work\data\SLNET\SLNET_MATLABCentral\30493\svm2leg.mdl</t>
  </si>
  <si>
    <t xml:space="preserve">C:\tmp\obfmodels\o6957.mdl</t>
  </si>
  <si>
    <t xml:space="preserve">Tue Feb 22 16:52:24 2011</t>
  </si>
  <si>
    <t xml:space="preserve">C:\work\data\SLNET\SLNET_MATLABCentral\30503\svm3legprint.mdl</t>
  </si>
  <si>
    <t xml:space="preserve">C:\tmp\obfmodels\o6958.mdl</t>
  </si>
  <si>
    <t xml:space="preserve">Sat Oct 30 14:34:19 2010</t>
  </si>
  <si>
    <t xml:space="preserve">C:\work\data\SLNET\SLNET_MATLABCentral\30528\carrier3leg.mdl</t>
  </si>
  <si>
    <t xml:space="preserve">C:\tmp\obfmodels\o6959.mdl</t>
  </si>
  <si>
    <t xml:space="preserve">Thu Feb 24 17:47:00 2011</t>
  </si>
  <si>
    <t xml:space="preserve">C:\work\data\SLNET\SLNET_MATLABCentral\30533\OCR(Directional_NonDirectional)\DOCRsimulationmfile\rev_pow_ckt_new4.mdl</t>
  </si>
  <si>
    <t xml:space="preserve">C:\tmp\obfmodels\o6960.mdl</t>
  </si>
  <si>
    <t xml:space="preserve">Thu Feb 24 00:48:56 2011</t>
  </si>
  <si>
    <t xml:space="preserve">C:\work\data\SLNET\SLNET_MATLABCentral\30533\OCR(Directional_NonDirectional)\OCRsimulationmfile\OCR.mdl</t>
  </si>
  <si>
    <t xml:space="preserve">C:\tmp\obfmodels\o6961.mdl</t>
  </si>
  <si>
    <t xml:space="preserve">Tue Feb 22 08:20:12 2011</t>
  </si>
  <si>
    <t xml:space="preserve">C:\work\data\SLNET\SLNET_MATLABCentral\30599\lfcsinglearea.mdl</t>
  </si>
  <si>
    <t xml:space="preserve">C:\tmp\obfmodels\o6962.mdl</t>
  </si>
  <si>
    <t xml:space="preserve">Wed Mar 02 20:03:11 2011</t>
  </si>
  <si>
    <t xml:space="preserve">C:\work\data\SLNET\SLNET_MATLABCentral\30700\Mohamed_Alaswed_Buck.mdl</t>
  </si>
  <si>
    <t xml:space="preserve">C:\tmp\obfmodels\o6963.mdl</t>
  </si>
  <si>
    <t xml:space="preserve">Wed Mar 09 17:50:31 2011</t>
  </si>
  <si>
    <t xml:space="preserve">C:\work\data\SLNET\SLNET_MATLABCentral\30830\Metcalf_Chirp.mdl</t>
  </si>
  <si>
    <t xml:space="preserve">C:\tmp\obfmodels\o6964.mdl</t>
  </si>
  <si>
    <t xml:space="preserve">Mon Mar 21 20:30:45 2011</t>
  </si>
  <si>
    <t xml:space="preserve">C:\work\data\SLNET\SLNET_MATLABCentral\3087\servosystem_bs\ed4400demo.mdl</t>
  </si>
  <si>
    <t xml:space="preserve">C:\tmp\obfmodels\o6965.mdl</t>
  </si>
  <si>
    <t xml:space="preserve">Thu Mar 06 20:37:46 2003</t>
  </si>
  <si>
    <t xml:space="preserve">C:\work\data\SLNET\SLNET_MATLABCentral\3087\servosystem_bs\servo_system_lib.mdl</t>
  </si>
  <si>
    <t xml:space="preserve">C:\tmp\obfmodels\o6966.mdl</t>
  </si>
  <si>
    <t xml:space="preserve">Thu Mar 06 22:00:48 2003</t>
  </si>
  <si>
    <t xml:space="preserve">C:\work\data\SLNET\SLNET_MATLABCentral\30953\rttime_example.mdl</t>
  </si>
  <si>
    <t xml:space="preserve">C:\tmp\obfmodels\o6967.mdl</t>
  </si>
  <si>
    <t xml:space="preserve">Sat Apr 02 19:55:56 2011</t>
  </si>
  <si>
    <t xml:space="preserve">C:\work\data\SLNET\SLNET_MATLABCentral\30961\degree180_PWM.mdl</t>
  </si>
  <si>
    <t xml:space="preserve">C:\tmp\obfmodels\o6968.mdl</t>
  </si>
  <si>
    <t xml:space="preserve">Mon Apr 04 23:47:52 2011</t>
  </si>
  <si>
    <t xml:space="preserve">C:\work\data\SLNET\SLNET_MATLABCentral\30981\twentyfourpulsemodi50.mdl</t>
  </si>
  <si>
    <t xml:space="preserve">C:\work\data\SLNET\SLNET_MATLABCentral\31020\Example_Bus_x_Struct\Bus_x_struct.mdl</t>
  </si>
  <si>
    <t xml:space="preserve">C:\tmp\obfmodels\o6970.mdl</t>
  </si>
  <si>
    <t xml:space="preserve">Tue Apr 12 10:37:07 2011</t>
  </si>
  <si>
    <t xml:space="preserve">C:\work\data\SLNET\SLNET_MATLABCentral\31022\presentation.mdl</t>
  </si>
  <si>
    <t xml:space="preserve">C:\tmp\obfmodels\o6971.mdl</t>
  </si>
  <si>
    <t xml:space="preserve">Tue Apr 12 20:25:04 2011</t>
  </si>
  <si>
    <t xml:space="preserve">C:\work\data\SLNET\SLNET_MATLABCentral\31026\primes.mdl</t>
  </si>
  <si>
    <t xml:space="preserve">C:\tmp\obfmodels\o6972.mdl</t>
  </si>
  <si>
    <t xml:space="preserve">Thu Mar 31 09:10:52 2011</t>
  </si>
  <si>
    <t xml:space="preserve">C:\work\data\SLNET\SLNET_MATLABCentral\31041\position_control_DC_motor.mdl</t>
  </si>
  <si>
    <t xml:space="preserve">C:\tmp\obfmodels\o6973.mdl</t>
  </si>
  <si>
    <t xml:space="preserve">Thu Apr 14 11:18:55 2011</t>
  </si>
  <si>
    <t xml:space="preserve">C:\work\data\SLNET\SLNET_MATLABCentral\3105\iir_general\test.mdl</t>
  </si>
  <si>
    <t xml:space="preserve">C:\tmp\obfmodels\o6974.mdl</t>
  </si>
  <si>
    <t xml:space="preserve">Tue Mar 11 11:06:51 2003</t>
  </si>
  <si>
    <t xml:space="preserve">C:\work\data\SLNET\SLNET_MATLABCentral\3105\iir_output_update\test.mdl</t>
  </si>
  <si>
    <t xml:space="preserve">C:\tmp\obfmodels\o6975.mdl</t>
  </si>
  <si>
    <t xml:space="preserve">Tue Mar 11 11:07:17 2003</t>
  </si>
  <si>
    <t xml:space="preserve">C:\work\data\SLNET\SLNET_MATLABCentral\3105\iir_output_update\test_iir_c.mdl</t>
  </si>
  <si>
    <t xml:space="preserve">C:\tmp\obfmodels\o6976.mdl</t>
  </si>
  <si>
    <t xml:space="preserve">Tue Mar 11 10:43:09 2003</t>
  </si>
  <si>
    <t xml:space="preserve">C:\work\data\SLNET\SLNET_MATLABCentral\3105\slicer\test_slicer.mdl</t>
  </si>
  <si>
    <t xml:space="preserve">C:\tmp\obfmodels\o6977.mdl</t>
  </si>
  <si>
    <t xml:space="preserve">Tue Mar 11 10:19:43 2003</t>
  </si>
  <si>
    <t xml:space="preserve">C:\work\data\SLNET\SLNET_MATLABCentral\3105\slicer\test_slicer_complete.mdl</t>
  </si>
  <si>
    <t xml:space="preserve">C:\tmp\obfmodels\o6978.mdl</t>
  </si>
  <si>
    <t xml:space="preserve">Tue Mar 11 10:22:47 2003</t>
  </si>
  <si>
    <t xml:space="preserve">C:\work\data\SLNET\SLNET_MATLABCentral\31107\Pendulum_and_frictions.mdl</t>
  </si>
  <si>
    <t xml:space="preserve">C:\tmp\obfmodels\o6979.mdl</t>
  </si>
  <si>
    <t xml:space="preserve">Sat Mar 19 11:03:52 2011</t>
  </si>
  <si>
    <t xml:space="preserve">C:\work\data\SLNET\SLNET_MATLABCentral\31107\Pendulum_and_frictions_75.mdl</t>
  </si>
  <si>
    <t xml:space="preserve">C:\tmp\obfmodels\o6980.mdl</t>
  </si>
  <si>
    <t xml:space="preserve">Sat Mar 19 10:59:55 2011</t>
  </si>
  <si>
    <t xml:space="preserve">C:\work\data\SLNET\SLNET_MATLABCentral\31107\Universal_continuous_simulation.mdl</t>
  </si>
  <si>
    <t xml:space="preserve">C:\tmp\obfmodels\o6981.mdl</t>
  </si>
  <si>
    <t xml:space="preserve">Tue Mar 15 09:26:45 2011</t>
  </si>
  <si>
    <t xml:space="preserve">C:\work\data\SLNET\SLNET_MATLABCentral\31107\Universal_continuous_simulation_75.mdl</t>
  </si>
  <si>
    <t xml:space="preserve">C:\tmp\obfmodels\o6982.mdl</t>
  </si>
  <si>
    <t xml:space="preserve">Sat Mar 19 10:30:43 2011</t>
  </si>
  <si>
    <t xml:space="preserve">C:\work\data\SLNET\SLNET_MATLABCentral\31107\Universal_discrete_simulation.mdl</t>
  </si>
  <si>
    <t xml:space="preserve">C:\tmp\obfmodels\o6983.mdl</t>
  </si>
  <si>
    <t xml:space="preserve">Thu Mar 03 16:38:05 2011</t>
  </si>
  <si>
    <t xml:space="preserve">C:\work\data\SLNET\SLNET_MATLABCentral\31107\Universal_discrete_simulation_75.mdl</t>
  </si>
  <si>
    <t xml:space="preserve">C:\tmp\obfmodels\o6984.mdl</t>
  </si>
  <si>
    <t xml:space="preserve">Sat Mar 19 10:44:34 2011</t>
  </si>
  <si>
    <t xml:space="preserve">C:\work\data\SLNET\SLNET_MATLABCentral\31138\spacecraftRigidBodyDynamics_sl.mdl</t>
  </si>
  <si>
    <t xml:space="preserve">C:\tmp\obfmodels\o6985.mdl</t>
  </si>
  <si>
    <t xml:space="preserve">Thu Apr 21 14:44:40 2011</t>
  </si>
  <si>
    <t xml:space="preserve">C:\work\data\SLNET\SLNET_MATLABCentral\31142\fly_747_earth.mdl</t>
  </si>
  <si>
    <t xml:space="preserve">C:\tmp\obfmodels\o6986.mdl</t>
  </si>
  <si>
    <t xml:space="preserve">Thu Apr 21 18:37:54 2011</t>
  </si>
  <si>
    <t xml:space="preserve">C:\work\data\SLNET\SLNET_MATLABCentral\3115\radar_detector.mdl</t>
  </si>
  <si>
    <t xml:space="preserve">C:\tmp\obfmodels\o6987.mdl</t>
  </si>
  <si>
    <t xml:space="preserve">Thu Aug 03 15:38:40 2000</t>
  </si>
  <si>
    <t xml:space="preserve">C:\work\data\SLNET\SLNET_MATLABCentral\31202\ieee_float_2_uint32_and_back.mdl</t>
  </si>
  <si>
    <t xml:space="preserve">C:\tmp\obfmodels\o6988.mdl</t>
  </si>
  <si>
    <t xml:space="preserve">Tue Apr 26 14:12:03 2011</t>
  </si>
  <si>
    <t xml:space="preserve">C:\work\data\SLNET\SLNET_MATLABCentral\31234\spacecraftRodriguesParameterKinematics_sl.mdl</t>
  </si>
  <si>
    <t xml:space="preserve">C:\tmp\obfmodels\o6989.mdl</t>
  </si>
  <si>
    <t xml:space="preserve">Thu Apr 28 20:17:43 2011</t>
  </si>
  <si>
    <t xml:space="preserve">C:\work\data\SLNET\SLNET_MATLABCentral\31236\spacecraftModifiedRodriguesParameterKinematics_sl.mdl</t>
  </si>
  <si>
    <t xml:space="preserve">C:\tmp\obfmodels\o6990.mdl</t>
  </si>
  <si>
    <t xml:space="preserve">Thu Apr 28 20:38:52 2011</t>
  </si>
  <si>
    <t xml:space="preserve">C:\work\data\SLNET\SLNET_MATLABCentral\31241\allsv_pwm.mdl</t>
  </si>
  <si>
    <t xml:space="preserve">C:\tmp\obfmodels\o6991.mdl</t>
  </si>
  <si>
    <t xml:space="preserve">Wed Mar 30 14:46:50 2011</t>
  </si>
  <si>
    <t xml:space="preserve">C:\work\data\SLNET\SLNET_MATLABCentral\31249\entity_animation.mdl</t>
  </si>
  <si>
    <t xml:space="preserve">C:\tmp\obfmodels\o6992.mdl</t>
  </si>
  <si>
    <t xml:space="preserve">Mon Apr 25 16:39:03 2011</t>
  </si>
  <si>
    <t xml:space="preserve">C:\work\data\SLNET\SLNET_MATLABCentral\31321\Buck_DC_DC_converter.mdl</t>
  </si>
  <si>
    <t xml:space="preserve">C:\tmp\obfmodels\o6993.mdl</t>
  </si>
  <si>
    <t xml:space="preserve">Thu May 05 03:06:04 2011</t>
  </si>
  <si>
    <t xml:space="preserve">C:\work\data\SLNET\SLNET_MATLABCentral\31327\BusCreator_To_BusObject\example.mdl</t>
  </si>
  <si>
    <t xml:space="preserve">C:\tmp\obfmodels\o6994.mdl</t>
  </si>
  <si>
    <t xml:space="preserve">Thu May 05 18:16:44 2011</t>
  </si>
  <si>
    <t xml:space="preserve">C:\work\data\SLNET\SLNET_MATLABCentral\31327\BusCreator_To_BusObject\example_noBO.mdl</t>
  </si>
  <si>
    <t xml:space="preserve">C:\tmp\obfmodels\o6995.mdl</t>
  </si>
  <si>
    <t xml:space="preserve">Thu May 05 18:17:31 2011</t>
  </si>
  <si>
    <t xml:space="preserve">C:\work\data\SLNET\SLNET_MATLABCentral\31384\Model_detect2funcall.mdl</t>
  </si>
  <si>
    <t xml:space="preserve">C:\tmp\obfmodels\o6996.mdl</t>
  </si>
  <si>
    <t xml:space="preserve">Mon May 09 19:29:32 2011</t>
  </si>
  <si>
    <t xml:space="preserve">C:\work\data\SLNET\SLNET_MATLABCentral\31445\QofV_Simscape.mdl</t>
  </si>
  <si>
    <t xml:space="preserve">C:\tmp\obfmodels\o6997.mdl</t>
  </si>
  <si>
    <t xml:space="preserve">Fri May 13 23:44:31 2011</t>
  </si>
  <si>
    <t xml:space="preserve">C:\work\data\SLNET\SLNET_MATLABCentral\31499\robot\export\robot.mdl</t>
  </si>
  <si>
    <t xml:space="preserve">C:\tmp\obfmodels\o6998.mdl</t>
  </si>
  <si>
    <t xml:space="preserve">Mon Mar 21 17:27:34 2011</t>
  </si>
  <si>
    <t xml:space="preserve">C:\work\data\SLNET\SLNET_MATLABCentral\31503\modele_fini.mdl</t>
  </si>
  <si>
    <t xml:space="preserve">C:\tmp\obfmodels\o6999.mdl</t>
  </si>
  <si>
    <t xml:space="preserve">Mon Mar 28 11:40:36 2011</t>
  </si>
  <si>
    <t xml:space="preserve">C:\work\data\SLNET\SLNET_MATLABCentral\31505\circuit_RL.mdl</t>
  </si>
  <si>
    <t xml:space="preserve">C:\tmp\obfmodels\o7000.mdl</t>
  </si>
  <si>
    <t xml:space="preserve">Tue Mar 22 13:17:49 2011</t>
  </si>
  <si>
    <t xml:space="preserve">C:\work\data\SLNET\SLNET_MATLABCentral\31575\AutoSizeTest.mdl</t>
  </si>
  <si>
    <t xml:space="preserve">C:\tmp\obfmodels\o7001.mdl</t>
  </si>
  <si>
    <t xml:space="preserve">Wed May 25 15:29:21 2011</t>
  </si>
  <si>
    <t xml:space="preserve">C:\work\data\SLNET\SLNET_MATLABCentral\31588\AutoNameTest.mdl</t>
  </si>
  <si>
    <t xml:space="preserve">C:\tmp\obfmodels\o7002.mdl</t>
  </si>
  <si>
    <t xml:space="preserve">Thu May 26 08:46:06 2011</t>
  </si>
  <si>
    <t xml:space="preserve">C:\work\data\SLNET\SLNET_MATLABCentral\31594\DCmotorsx.mdl</t>
  </si>
  <si>
    <t xml:space="preserve">C:\tmp\obfmodels\o7003.mdl</t>
  </si>
  <si>
    <t xml:space="preserve">Fri May 27 15:44:57 2011</t>
  </si>
  <si>
    <t xml:space="preserve">C:\work\data\SLNET\SLNET_MATLABCentral\31609\cmtdtool\cmtdtool_sampleharness.mdl</t>
  </si>
  <si>
    <t xml:space="preserve">C:\tmp\obfmodels\o7004.mdl</t>
  </si>
  <si>
    <t xml:space="preserve">Thu Feb 10 17:09:42 2011</t>
  </si>
  <si>
    <t xml:space="preserve">C:\work\data\SLNET\SLNET_MATLABCentral\31609\cmtdtool\cmtdtool_samplemode.mdl</t>
  </si>
  <si>
    <t xml:space="preserve">C:\tmp\obfmodels\o7005.mdl</t>
  </si>
  <si>
    <t xml:space="preserve">Tue Nov 02 20:08:14 2010</t>
  </si>
  <si>
    <t xml:space="preserve">C:\work\data\SLNET\SLNET_MATLABCentral\31711\VariableTimeSFunModel.mdl</t>
  </si>
  <si>
    <t xml:space="preserve">C:\tmp\obfmodels\o7006.mdl</t>
  </si>
  <si>
    <t xml:space="preserve">Tue Jun 07 20:10:37 2011</t>
  </si>
  <si>
    <t xml:space="preserve">C:\work\data\SLNET\SLNET_MATLABCentral\31717\singlephasefullycontrdscrharmonic.mdl</t>
  </si>
  <si>
    <t xml:space="preserve">C:\tmp\obfmodels\o7007.mdl</t>
  </si>
  <si>
    <t xml:space="preserve">Mon Jan 24 13:59:28 2011</t>
  </si>
  <si>
    <t xml:space="preserve">C:\work\data\SLNET\SLNET_MATLABCentral\31747\phase3inv.mdl</t>
  </si>
  <si>
    <t xml:space="preserve">C:\tmp\obfmodels\o7008.mdl</t>
  </si>
  <si>
    <t xml:space="preserve">Sat May 21 17:28:09 2011</t>
  </si>
  <si>
    <t xml:space="preserve">C:\work\data\SLNET\SLNET_MATLABCentral\31815\project4.mdl</t>
  </si>
  <si>
    <t xml:space="preserve">C:\work\data\SLNET\SLNET_MATLABCentral\31826\TeachingSystemDynamicsWebinarContent\SimscapeMassSpringDamper\BaseExcited\simscape_base_excited_SMD_with_Pole_Zero_plot_FINAL.mdl</t>
  </si>
  <si>
    <t xml:space="preserve">C:\tmp\obfmodels\o7010.mdl</t>
  </si>
  <si>
    <t xml:space="preserve">Tue Jun 14 16:41:05 2011</t>
  </si>
  <si>
    <t xml:space="preserve">C:\work\data\SLNET\SLNET_MATLABCentral\31826\TeachingSystemDynamicsWebinarContent\SimscapeMassSpringDamper\Forced\simscape_spring_mass_damper_FINISHED.mdl</t>
  </si>
  <si>
    <t xml:space="preserve">C:\tmp\obfmodels\o7011.mdl</t>
  </si>
  <si>
    <t xml:space="preserve">Tue Jun 14 16:40:17 2011</t>
  </si>
  <si>
    <t xml:space="preserve">C:\work\data\SLNET\SLNET_MATLABCentral\31826\TeachingSystemDynamicsWebinarContent\SimulinkMassSpringDamper\sl_spring_mass_damper_system_freq_resp_FINISHED.mdl</t>
  </si>
  <si>
    <t xml:space="preserve">C:\tmp\obfmodels\o7012.mdl</t>
  </si>
  <si>
    <t xml:space="preserve">Tue Jun 14 16:35:20 2011</t>
  </si>
  <si>
    <t xml:space="preserve">C:\work\data\SLNET\SLNET_MATLABCentral\31844\bangbangballonbeam.mdl</t>
  </si>
  <si>
    <t xml:space="preserve">C:\tmp\obfmodels\o7013.mdl</t>
  </si>
  <si>
    <t xml:space="preserve">Fri Jun 17 18:58:39 2011</t>
  </si>
  <si>
    <t xml:space="preserve">C:\work\data\SLNET\SLNET_MATLABCentral\31860\trans.mdl</t>
  </si>
  <si>
    <t xml:space="preserve">C:\tmp\obfmodels\o7014.mdl</t>
  </si>
  <si>
    <t xml:space="preserve">Sat Jun 18 11:10:08 2011</t>
  </si>
  <si>
    <t xml:space="preserve">C:\work\data\SLNET\SLNET_MATLABCentral\31903\spwm1.mdl</t>
  </si>
  <si>
    <t xml:space="preserve">C:\tmp\obfmodels\o7015.mdl</t>
  </si>
  <si>
    <t xml:space="preserve">Wed Mar 30 13:27:10 2011</t>
  </si>
  <si>
    <t xml:space="preserve">C:\work\data\SLNET\SLNET_MATLABCentral\31908\traction.mdl</t>
  </si>
  <si>
    <t xml:space="preserve">C:\tmp\obfmodels\o7016.mdl</t>
  </si>
  <si>
    <t xml:space="preserve">Sun Jan 09 22:28:21 2011</t>
  </si>
  <si>
    <t xml:space="preserve">C:\work\data\SLNET\SLNET_MATLABCentral\31909\traction2.mdl</t>
  </si>
  <si>
    <t xml:space="preserve">C:\tmp\obfmodels\o7017.mdl</t>
  </si>
  <si>
    <t xml:space="preserve">Fri May 13 16:15:06 2011</t>
  </si>
  <si>
    <t xml:space="preserve">C:\work\data\SLNET\SLNET_MATLABCentral\32040\mpcdss.mdl</t>
  </si>
  <si>
    <t xml:space="preserve">C:\tmp\obfmodels\o7018.mdl</t>
  </si>
  <si>
    <t xml:space="preserve">Tue Jan 27 11:05:28 2009</t>
  </si>
  <si>
    <t xml:space="preserve">C:\work\data\SLNET\SLNET_MATLABCentral\32040\mpcss.mdl</t>
  </si>
  <si>
    <t xml:space="preserve">C:\tmp\obfmodels\o7019.mdl</t>
  </si>
  <si>
    <t xml:space="preserve">Tue Jan 27 11:20:01 2009</t>
  </si>
  <si>
    <t xml:space="preserve">C:\work\data\SLNET\SLNET_MATLABCentral\32127\psk_16_awgn_rs.mdl</t>
  </si>
  <si>
    <t xml:space="preserve">C:\tmp\obfmodels\o7020.mdl</t>
  </si>
  <si>
    <t xml:space="preserve">Wed Jul 06 19:50:59 2011</t>
  </si>
  <si>
    <t xml:space="preserve">C:\work\data\SLNET\SLNET_MATLABCentral\32141\climatisation.mdl</t>
  </si>
  <si>
    <t xml:space="preserve">C:\tmp\obfmodels\o7021.mdl</t>
  </si>
  <si>
    <t xml:space="preserve">Tue Jun 14 10:23:39 2011</t>
  </si>
  <si>
    <t xml:space="preserve">C:\work\data\SLNET\SLNET_MATLABCentral\32149\fiveleveldiode.mdl</t>
  </si>
  <si>
    <t xml:space="preserve">C:\tmp\obfmodels\o7022.mdl</t>
  </si>
  <si>
    <t xml:space="preserve">Sat Jul 09 01:40:12 2011</t>
  </si>
  <si>
    <t xml:space="preserve">C:\work\data\SLNET\SLNET_MATLABCentral\32150\sevenleveldiode.mdl</t>
  </si>
  <si>
    <t xml:space="preserve">C:\tmp\obfmodels\o7023.mdl</t>
  </si>
  <si>
    <t xml:space="preserve">Sat Jul 09 01:50:42 2011</t>
  </si>
  <si>
    <t xml:space="preserve">C:\work\data\SLNET\SLNET_MATLABCentral\32151\nineleveldiode.mdl</t>
  </si>
  <si>
    <t xml:space="preserve">C:\tmp\obfmodels\o7024.mdl</t>
  </si>
  <si>
    <t xml:space="preserve">Sat Jul 09 01:58:02 2011</t>
  </si>
  <si>
    <t xml:space="preserve">C:\work\data\SLNET\SLNET_MATLABCentral\32152\elevenleveldiode.mdl</t>
  </si>
  <si>
    <t xml:space="preserve">C:\tmp\obfmodels\o7025.mdl</t>
  </si>
  <si>
    <t xml:space="preserve">Sat Jul 09 10:40:07 2011</t>
  </si>
  <si>
    <t xml:space="preserve">C:\work\data\SLNET\SLNET_MATLABCentral\32157\simple_svpwm.mdl</t>
  </si>
  <si>
    <t xml:space="preserve">C:\tmp\obfmodels\o7026.mdl</t>
  </si>
  <si>
    <t xml:space="preserve">Thu Jul 07 18:24:14 2011</t>
  </si>
  <si>
    <t xml:space="preserve">C:\work\data\SLNET\SLNET_MATLABCentral\32169\psk_8_rayleigh_rs.mdl</t>
  </si>
  <si>
    <t xml:space="preserve">C:\tmp\obfmodels\o7027.mdl</t>
  </si>
  <si>
    <t xml:space="preserve">Mon Jul 11 19:23:02 2011</t>
  </si>
  <si>
    <t xml:space="preserve">C:\work\data\SLNET\SLNET_MATLABCentral\32188\tharteenleveldiode.mdl</t>
  </si>
  <si>
    <t xml:space="preserve">C:\tmp\obfmodels\o7028.mdl</t>
  </si>
  <si>
    <t xml:space="preserve">Tue Jul 12 19:08:00 2011</t>
  </si>
  <si>
    <t xml:space="preserve">C:\work\data\SLNET\SLNET_MATLABCentral\32189\fifteenleveldiode.mdl</t>
  </si>
  <si>
    <t xml:space="preserve">C:\tmp\obfmodels\o7029.mdl</t>
  </si>
  <si>
    <t xml:space="preserve">Tue Jul 12 19:08:43 2011</t>
  </si>
  <si>
    <t xml:space="preserve">C:\work\data\SLNET\SLNET_MATLABCentral\32190\fivelevelhbridge.mdl</t>
  </si>
  <si>
    <t xml:space="preserve">C:\tmp\obfmodels\o7030.mdl</t>
  </si>
  <si>
    <t xml:space="preserve">Tue Jul 12 19:27:30 2011</t>
  </si>
  <si>
    <t xml:space="preserve">C:\work\data\SLNET\SLNET_MATLABCentral\32191\sevenlevelhbridge.mdl</t>
  </si>
  <si>
    <t xml:space="preserve">C:\tmp\obfmodels\o7031.mdl</t>
  </si>
  <si>
    <t xml:space="preserve">Tue Jul 12 19:29:23 2011</t>
  </si>
  <si>
    <t xml:space="preserve">C:\work\data\SLNET\SLNET_MATLABCentral\32192\ninelevelhbridge.mdl</t>
  </si>
  <si>
    <t xml:space="preserve">C:\tmp\obfmodels\o7032.mdl</t>
  </si>
  <si>
    <t xml:space="preserve">Tue Jul 12 19:31:00 2011</t>
  </si>
  <si>
    <t xml:space="preserve">C:\work\data\SLNET\SLNET_MATLABCentral\32193\elevenlevelhbridge.mdl</t>
  </si>
  <si>
    <t xml:space="preserve">C:\tmp\obfmodels\o7033.mdl</t>
  </si>
  <si>
    <t xml:space="preserve">Tue Jul 12 19:34:19 2011</t>
  </si>
  <si>
    <t xml:space="preserve">C:\work\data\SLNET\SLNET_MATLABCentral\32194\thartenlevelhbridge.mdl</t>
  </si>
  <si>
    <t xml:space="preserve">C:\tmp\obfmodels\o7034.mdl</t>
  </si>
  <si>
    <t xml:space="preserve">Tue Jul 12 19:36:17 2011</t>
  </si>
  <si>
    <t xml:space="preserve">C:\work\data\SLNET\SLNET_MATLABCentral\32195\fifteenlevelHbridge.mdl</t>
  </si>
  <si>
    <t xml:space="preserve">C:\tmp\obfmodels\o7035.mdl</t>
  </si>
  <si>
    <t xml:space="preserve">Tue Jul 12 19:38:59 2011</t>
  </si>
  <si>
    <t xml:space="preserve">C:\work\data\SLNET\SLNET_MATLABCentral\32210\dynasys\toolbox\dynasys\dynasysdemos\ab\ab.mdl</t>
  </si>
  <si>
    <t xml:space="preserve">C:\tmp\obfmodels\o7036.mdl</t>
  </si>
  <si>
    <t xml:space="preserve">Fri Jul 30 00:48:24 2010</t>
  </si>
  <si>
    <t xml:space="preserve">C:\work\data\SLNET\SLNET_MATLABCentral\32210\dynasys\toolbox\dynasys\dynasysdemos\aeromehrab\AircraftB.mdl</t>
  </si>
  <si>
    <t xml:space="preserve">C:\tmp\obfmodels\o7037.mdl</t>
  </si>
  <si>
    <t xml:space="preserve">Fri Feb 18 21:39:45 2011</t>
  </si>
  <si>
    <t xml:space="preserve">C:\work\data\SLNET\SLNET_MATLABCentral\32234\power_2rectifiers.mdl</t>
  </si>
  <si>
    <t xml:space="preserve">C:\tmp\obfmodels\o7038.mdl</t>
  </si>
  <si>
    <t xml:space="preserve">Sat Jul 16 11:22:28 2011</t>
  </si>
  <si>
    <t xml:space="preserve">C:\work\data\SLNET\SLNET_MATLABCentral\32254\AirportConveyerBelt\R2010b\AirportConveyer.mdl</t>
  </si>
  <si>
    <t xml:space="preserve">C:\tmp\obfmodels\o7039.mdl</t>
  </si>
  <si>
    <t xml:space="preserve">Mon Sep 20 09:35:53 2010</t>
  </si>
  <si>
    <t xml:space="preserve">C:\work\data\SLNET\SLNET_MATLABCentral\32254\AirportConveyerBelt\R2010b\PSSL_Interim.mdl</t>
  </si>
  <si>
    <t xml:space="preserve">C:\tmp\obfmodels\o7040.mdl</t>
  </si>
  <si>
    <t xml:space="preserve">Mon Oct 19 17:34:07 2009</t>
  </si>
  <si>
    <t xml:space="preserve">C:\work\data\SLNET\SLNET_MATLABCentral\32254\AirportConveyerBelt\R2010b\sldv_output\Control0\Control0.mdl</t>
  </si>
  <si>
    <t xml:space="preserve">C:\tmp\obfmodels\o7041.mdl</t>
  </si>
  <si>
    <t xml:space="preserve">Tue Jan 11 11:24:22 2011</t>
  </si>
  <si>
    <t xml:space="preserve">C:\work\data\SLNET\SLNET_MATLABCentral\32254\AirportConveyerBelt\R2010b\sldv_output\Control1\Control1.mdl</t>
  </si>
  <si>
    <t xml:space="preserve">C:\tmp\obfmodels\o7042.mdl</t>
  </si>
  <si>
    <t xml:space="preserve">Tue Jan 11 11:32:32 2011</t>
  </si>
  <si>
    <t xml:space="preserve">C:\work\data\SLNET\SLNET_MATLABCentral\32254\AirportConveyerBelt\R2010b\sldv_output\Control2\Control2.mdl</t>
  </si>
  <si>
    <t xml:space="preserve">C:\tmp\obfmodels\o7043.mdl</t>
  </si>
  <si>
    <t xml:space="preserve">Tue Jan 11 11:34:33 2011</t>
  </si>
  <si>
    <t xml:space="preserve">C:\work\data\SLNET\SLNET_MATLABCentral\32254\AirportConveyerBelt\R2010b\sldv_output\Control3\Control3.mdl</t>
  </si>
  <si>
    <t xml:space="preserve">C:\tmp\obfmodels\o7044.mdl</t>
  </si>
  <si>
    <t xml:space="preserve">Tue Jan 11 11:35:09 2011</t>
  </si>
  <si>
    <t xml:space="preserve">C:\work\data\SLNET\SLNET_MATLABCentral\32254\AirportConveyerBelt\R2010b\sldv_output\Control3\Control3_harness.mdl</t>
  </si>
  <si>
    <t xml:space="preserve">C:\tmp\obfmodels\o7045.mdl</t>
  </si>
  <si>
    <t xml:space="preserve">Tue Jan 11 11:35:55 2011</t>
  </si>
  <si>
    <t xml:space="preserve">C:\work\data\SLNET\SLNET_MATLABCentral\32254\AirportConveyerBelt\R2011a\AirportConveyer.mdl</t>
  </si>
  <si>
    <t xml:space="preserve">C:\tmp\obfmodels\o7046.mdl</t>
  </si>
  <si>
    <t xml:space="preserve">Mon Jul 11 19:19:42 2011</t>
  </si>
  <si>
    <t xml:space="preserve">C:\work\data\SLNET\SLNET_MATLABCentral\32254\AirportConveyerBelt\R2011a\Control_1Belt.mdl</t>
  </si>
  <si>
    <t xml:space="preserve">C:\tmp\obfmodels\o7047.mdl</t>
  </si>
  <si>
    <t xml:space="preserve">Thu Jul 14 14:06:25 2011</t>
  </si>
  <si>
    <t xml:space="preserve">C:\work\data\SLNET\SLNET_MATLABCentral\32254\AirportConveyerBelt\R2011a\Control_1Belt_Lib.mdl</t>
  </si>
  <si>
    <t xml:space="preserve">C:\tmp\obfmodels\o7048.mdl</t>
  </si>
  <si>
    <t xml:space="preserve">Thu Jul 14 14:07:53 2011</t>
  </si>
  <si>
    <t xml:space="preserve">C:\work\data\SLNET\SLNET_MATLABCentral\32254\AirportConveyerBelt\R2011a\PSSL_Interim.mdl</t>
  </si>
  <si>
    <t xml:space="preserve">C:\tmp\obfmodels\o7049.mdl</t>
  </si>
  <si>
    <t xml:space="preserve">C:\work\data\SLNET\SLNET_MATLABCentral\32281\Controllable_Inverter.mdl</t>
  </si>
  <si>
    <t xml:space="preserve">C:\tmp\obfmodels\o7050.mdl</t>
  </si>
  <si>
    <t xml:space="preserve">Thu Jul 21 12:06:24 2011</t>
  </si>
  <si>
    <t xml:space="preserve">C:\work\data\SLNET\SLNET_MATLABCentral\32299\Controllable_Rectifier.mdl</t>
  </si>
  <si>
    <t xml:space="preserve">C:\tmp\obfmodels\o7051.mdl</t>
  </si>
  <si>
    <t xml:space="preserve">Fri Jul 22 12:38:59 2011</t>
  </si>
  <si>
    <t xml:space="preserve">C:\work\data\SLNET\SLNET_MATLABCentral\32318\slnid\Lib\nid_lib.mdl</t>
  </si>
  <si>
    <t xml:space="preserve">C:\tmp\obfmodels\o7052.mdl</t>
  </si>
  <si>
    <t xml:space="preserve">Mon Feb 06 10:42:42 2012</t>
  </si>
  <si>
    <t xml:space="preserve">C:\work\data\SLNET\SLNET_MATLABCentral\32318\slnid\Samples\nid_cvst_color_in_motion.mdl</t>
  </si>
  <si>
    <t xml:space="preserve">C:\tmp\obfmodels\o7053.mdl</t>
  </si>
  <si>
    <t xml:space="preserve">Thu Jul 28 18:10:39 2011</t>
  </si>
  <si>
    <t xml:space="preserve">C:\work\data\SLNET\SLNET_MATLABCentral\32318\slnid\Samples\nid_cvst_depth.mdl</t>
  </si>
  <si>
    <t xml:space="preserve">C:\tmp\obfmodels\o7054.mdl</t>
  </si>
  <si>
    <t xml:space="preserve">Fri Feb 03 16:04:55 2012</t>
  </si>
  <si>
    <t xml:space="preserve">C:\work\data\SLNET\SLNET_MATLABCentral\32318\slnid\Samples\nid_cvst_image.mdl</t>
  </si>
  <si>
    <t xml:space="preserve">C:\tmp\obfmodels\o7055.mdl</t>
  </si>
  <si>
    <t xml:space="preserve">Sun Jul 24 22:14:34 2011</t>
  </si>
  <si>
    <t xml:space="preserve">C:\work\data\SLNET\SLNET_MATLABCentral\32318\slnid\Samples\nid_cvst_ir.mdl</t>
  </si>
  <si>
    <t xml:space="preserve">C:\tmp\obfmodels\o7056.mdl</t>
  </si>
  <si>
    <t xml:space="preserve">Sun Jul 24 22:13:52 2011</t>
  </si>
  <si>
    <t xml:space="preserve">C:\work\data\SLNET\SLNET_MATLABCentral\32318\slnid\Samples\nid_cvst_motion.mdl</t>
  </si>
  <si>
    <t xml:space="preserve">C:\tmp\obfmodels\o7057.mdl</t>
  </si>
  <si>
    <t xml:space="preserve">Sun Jul 24 22:12:43 2011</t>
  </si>
  <si>
    <t xml:space="preserve">C:\work\data\SLNET\SLNET_MATLABCentral\32318\slnid\Samples\nid_cvst_point_cloud.mdl</t>
  </si>
  <si>
    <t xml:space="preserve">C:\tmp\obfmodels\o7058.mdl</t>
  </si>
  <si>
    <t xml:space="preserve">Fri Feb 03 23:42:24 2012</t>
  </si>
  <si>
    <t xml:space="preserve">C:\work\data\SLNET\SLNET_MATLABCentral\32318\slnid\Samples\nid_cvst_skeleton.mdl</t>
  </si>
  <si>
    <t xml:space="preserve">C:\tmp\obfmodels\o7059.mdl</t>
  </si>
  <si>
    <t xml:space="preserve">Fri Aug 12 16:06:30 2011</t>
  </si>
  <si>
    <t xml:space="preserve">C:\work\data\SLNET\SLNET_MATLABCentral\32318\slnid\Samples\nid_cvst_what_is_nid.mdl</t>
  </si>
  <si>
    <t xml:space="preserve">C:\tmp\obfmodels\o7060.mdl</t>
  </si>
  <si>
    <t xml:space="preserve">Wed Nov 23 14:01:01 2011</t>
  </si>
  <si>
    <t xml:space="preserve">C:\work\data\SLNET\SLNET_MATLABCentral\32318\slnid\Samples\nid_depth.mdl</t>
  </si>
  <si>
    <t xml:space="preserve">C:\tmp\obfmodels\o7061.mdl</t>
  </si>
  <si>
    <t xml:space="preserve">Sun Jul 24 22:05:44 2011</t>
  </si>
  <si>
    <t xml:space="preserve">C:\work\data\SLNET\SLNET_MATLABCentral\32318\slnid\Samples\nid_motion.mdl</t>
  </si>
  <si>
    <t xml:space="preserve">C:\tmp\obfmodels\o7062.mdl</t>
  </si>
  <si>
    <t xml:space="preserve">Sun Jul 24 22:05:31 2011</t>
  </si>
  <si>
    <t xml:space="preserve">C:\work\data\SLNET\SLNET_MATLABCentral\32318\slnid\Samples\nid_spb_cvst_kinect_sdk_what_is_nid.mdl</t>
  </si>
  <si>
    <t xml:space="preserve">C:\tmp\obfmodels\o7063.mdl</t>
  </si>
  <si>
    <t xml:space="preserve">Mon Feb 06 10:24:40 2012</t>
  </si>
  <si>
    <t xml:space="preserve">C:\work\data\SLNET\SLNET_MATLABCentral\32318\slnid\Samples\spb_kinect_sdk_audio.mdl</t>
  </si>
  <si>
    <t xml:space="preserve">C:\tmp\obfmodels\o7064.mdl</t>
  </si>
  <si>
    <t xml:space="preserve">Fri Feb 03 16:07:33 2012</t>
  </si>
  <si>
    <t xml:space="preserve">C:\work\data\SLNET\SLNET_MATLABCentral\32318\slnid\Samples\11b\nid_cvst_corner_detection.mdl</t>
  </si>
  <si>
    <t xml:space="preserve">C:\tmp\obfmodels\o7065.mdl</t>
  </si>
  <si>
    <t xml:space="preserve">Tue Oct 25 13:28:04 2011</t>
  </si>
  <si>
    <t xml:space="preserve">C:\work\data\SLNET\SLNET_MATLABCentral\32318\slnid\Samples\11b\nid_cvst_pattern_tracking.mdl</t>
  </si>
  <si>
    <t xml:space="preserve">C:\tmp\obfmodels\o7066.mdl</t>
  </si>
  <si>
    <t xml:space="preserve">Tue Oct 25 16:42:29 2011</t>
  </si>
  <si>
    <t xml:space="preserve">C:\work\data\SLNET\SLNET_MATLABCentral\32364\Cascade_Multilevel_inverter_model.mdl</t>
  </si>
  <si>
    <t xml:space="preserve">C:\tmp\obfmodels\o7067.mdl</t>
  </si>
  <si>
    <t xml:space="preserve">Fri Jul 08 22:53:49 2011</t>
  </si>
  <si>
    <t xml:space="preserve">C:\work\data\SLNET\SLNET_MATLABCentral\32368\space_vectors.mdl</t>
  </si>
  <si>
    <t xml:space="preserve">C:\tmp\obfmodels\o7068.mdl</t>
  </si>
  <si>
    <t xml:space="preserve">Thu Jul 28 15:57:03 2011</t>
  </si>
  <si>
    <t xml:space="preserve">C:\work\data\SLNET\SLNET_MATLABCentral\32389\Arccircuit\arcCircuit8.mdl</t>
  </si>
  <si>
    <t xml:space="preserve">C:\tmp\obfmodels\o7069.mdl</t>
  </si>
  <si>
    <t xml:space="preserve">Thu Jul 28 16:08:09 2011</t>
  </si>
  <si>
    <t xml:space="preserve">C:\work\data\SLNET\SLNET_MATLABCentral\32389\Arccircuit\arcPlecsVariableRes.mdl</t>
  </si>
  <si>
    <t xml:space="preserve">C:\work\data\SLNET\SLNET_MATLABCentral\32394\induction_motor_simplified_dynamic_model_pu.mdl</t>
  </si>
  <si>
    <t xml:space="preserve">C:\tmp\obfmodels\o7071.mdl</t>
  </si>
  <si>
    <t xml:space="preserve">Sun Jul 31 13:30:03 2011</t>
  </si>
  <si>
    <t xml:space="preserve">C:\work\data\SLNET\SLNET_MATLABCentral\32403\assembly_line.mdl</t>
  </si>
  <si>
    <t xml:space="preserve">C:\tmp\obfmodels\o7072.mdl</t>
  </si>
  <si>
    <t xml:space="preserve">Mon Aug 01 15:08:29 2011</t>
  </si>
  <si>
    <t xml:space="preserve">C:\work\data\SLNET\SLNET_MATLABCentral\32433\fullbridgemosfets.mdl</t>
  </si>
  <si>
    <t xml:space="preserve">C:\tmp\obfmodels\o7073.mdl</t>
  </si>
  <si>
    <t xml:space="preserve">Thu Aug 04 18:08:19 2011</t>
  </si>
  <si>
    <t xml:space="preserve">C:\work\data\SLNET\SLNET_MATLABCentral\32434\ckt.mdl</t>
  </si>
  <si>
    <t xml:space="preserve">C:\tmp\obfmodels\o7074.mdl</t>
  </si>
  <si>
    <t xml:space="preserve">Thu Aug 04 18:13:41 2011</t>
  </si>
  <si>
    <t xml:space="preserve">C:\work\data\SLNET\SLNET_MATLABCentral\32461\close_pinew.mdl</t>
  </si>
  <si>
    <t xml:space="preserve">C:\tmp\obfmodels\o7075.mdl</t>
  </si>
  <si>
    <t xml:space="preserve">Sat Sep 19 09:14:58 2009</t>
  </si>
  <si>
    <t xml:space="preserve">C:\work\data\SLNET\SLNET_MATLABCentral\32492\isole_laser1.mdl</t>
  </si>
  <si>
    <t xml:space="preserve">C:\tmp\obfmodels\o7076.mdl</t>
  </si>
  <si>
    <t xml:space="preserve">Tue Aug 09 22:38:38 2011</t>
  </si>
  <si>
    <t xml:space="preserve">C:\work\data\SLNET\SLNET_MATLABCentral\32588\sw.mdl</t>
  </si>
  <si>
    <t xml:space="preserve">C:\tmp\obfmodels\o7077.mdl</t>
  </si>
  <si>
    <t xml:space="preserve">Sat Jun 24 07:57:53 2006</t>
  </si>
  <si>
    <t xml:space="preserve">C:\work\data\SLNET\SLNET_MATLABCentral\32590\rectifire_12pulse.mdl</t>
  </si>
  <si>
    <t xml:space="preserve">C:\tmp\obfmodels\o7078.mdl</t>
  </si>
  <si>
    <t xml:space="preserve">Fri Aug 19 10:31:28 2011</t>
  </si>
  <si>
    <t xml:space="preserve">C:\work\data\SLNET\SLNET_MATLABCentral\32591\fulbridge_rectifiers.mdl</t>
  </si>
  <si>
    <t xml:space="preserve">C:\tmp\obfmodels\o7079.mdl</t>
  </si>
  <si>
    <t xml:space="preserve">Fri Aug 19 10:49:13 2011</t>
  </si>
  <si>
    <t xml:space="preserve">C:\work\data\SLNET\SLNET_MATLABCentral\32592\fullwave_Inverters.mdl</t>
  </si>
  <si>
    <t xml:space="preserve">C:\tmp\obfmodels\o7080.mdl</t>
  </si>
  <si>
    <t xml:space="preserve">Fri Aug 19 11:10:47 2011</t>
  </si>
  <si>
    <t xml:space="preserve">C:\work\data\SLNET\SLNET_MATLABCentral\32593\Halfwave_Rectifiers.mdl</t>
  </si>
  <si>
    <t xml:space="preserve">C:\tmp\obfmodels\o7081.mdl</t>
  </si>
  <si>
    <t xml:space="preserve">Fri Aug 19 11:50:29 2011</t>
  </si>
  <si>
    <t xml:space="preserve">C:\work\data\SLNET\SLNET_MATLABCentral\32642\HIGHPOWERDENSITY.mdl</t>
  </si>
  <si>
    <t xml:space="preserve">C:\tmp\obfmodels\o7082.mdl</t>
  </si>
  <si>
    <t xml:space="preserve">Fri Aug 12 23:50:09 2011</t>
  </si>
  <si>
    <t xml:space="preserve">C:\work\data\SLNET\SLNET_MATLABCentral\32672\Z_Converter.mdl</t>
  </si>
  <si>
    <t xml:space="preserve">C:\tmp\obfmodels\o7083.mdl</t>
  </si>
  <si>
    <t xml:space="preserve">Thu Aug 25 16:41:18 2011</t>
  </si>
  <si>
    <t xml:space="preserve">C:\work\data\SLNET\SLNET_MATLABCentral\32688\MultiFcnCallEntityGen.mdl</t>
  </si>
  <si>
    <t xml:space="preserve">C:\tmp\obfmodels\o7084.mdl</t>
  </si>
  <si>
    <t xml:space="preserve">Fri Aug 26 03:00:03 2011</t>
  </si>
  <si>
    <t xml:space="preserve">C:\work\data\SLNET\SLNET_MATLABCentral\32692\testmodel.mdl</t>
  </si>
  <si>
    <t xml:space="preserve">C:\tmp\obfmodels\o7085.mdl</t>
  </si>
  <si>
    <t xml:space="preserve">Fri Aug 26 05:51:28 2011</t>
  </si>
  <si>
    <t xml:space="preserve">C:\work\data\SLNET\SLNET_MATLABCentral\32712\Hysteresis_band_CCPWM_single_phase.mdl</t>
  </si>
  <si>
    <t xml:space="preserve">C:\tmp\obfmodels\o7086.mdl</t>
  </si>
  <si>
    <t xml:space="preserve">Sun Aug 28 13:51:23 2011</t>
  </si>
  <si>
    <t xml:space="preserve">C:\work\data\SLNET\SLNET_MATLABCentral\32714\Cuk_Converter.mdl</t>
  </si>
  <si>
    <t xml:space="preserve">C:\tmp\obfmodels\o7087.mdl</t>
  </si>
  <si>
    <t xml:space="preserve">Sat Aug 27 11:49:28 2011</t>
  </si>
  <si>
    <t xml:space="preserve">C:\work\data\SLNET\SLNET_MATLABCentral\32730\Hysteresis_band_CCPWM_single_phase_unipolar.mdl</t>
  </si>
  <si>
    <t xml:space="preserve">C:\tmp\obfmodels\o7088.mdl</t>
  </si>
  <si>
    <t xml:space="preserve">Sun Aug 28 19:47:55 2011</t>
  </si>
  <si>
    <t xml:space="preserve">C:\work\data\SLNET\SLNET_MATLABCentral\32742\simulink_vsa_set\vsa_test_8psk.mdl</t>
  </si>
  <si>
    <t xml:space="preserve">C:\tmp\obfmodels\o7089.mdl</t>
  </si>
  <si>
    <t xml:space="preserve">Thu Aug 11 14:23:44 2011</t>
  </si>
  <si>
    <t xml:space="preserve">C:\work\data\SLNET\SLNET_MATLABCentral\32742\simulink_vsa_set\vsa_test_msk.mdl</t>
  </si>
  <si>
    <t xml:space="preserve">C:\tmp\obfmodels\o7090.mdl</t>
  </si>
  <si>
    <t xml:space="preserve">Fri Aug 12 19:25:45 2011</t>
  </si>
  <si>
    <t xml:space="preserve">C:\work\data\SLNET\SLNET_MATLABCentral\32742\simulink_vsa_set\vsa_test_qpsk.mdl</t>
  </si>
  <si>
    <t xml:space="preserve">C:\tmp\obfmodels\o7091.mdl</t>
  </si>
  <si>
    <t xml:space="preserve">Thu Aug 11 01:13:40 2011</t>
  </si>
  <si>
    <t xml:space="preserve">C:\work\data\SLNET\SLNET_MATLABCentral\32748\MLIunequalDCsources.mdl</t>
  </si>
  <si>
    <t xml:space="preserve">C:\tmp\obfmodels\o7092.mdl</t>
  </si>
  <si>
    <t xml:space="preserve">Wed Aug 31 07:02:07 2011</t>
  </si>
  <si>
    <t xml:space="preserve">C:\work\data\SLNET\SLNET_MATLABCentral\32787\edge_detector_1D.mdl</t>
  </si>
  <si>
    <t xml:space="preserve">C:\tmp\obfmodels\o7093.mdl</t>
  </si>
  <si>
    <t xml:space="preserve">Mon Sep 05 11:48:38 2011</t>
  </si>
  <si>
    <t xml:space="preserve">C:\work\data\SLNET\SLNET_MATLABCentral\32807\hw_rect.mdl</t>
  </si>
  <si>
    <t xml:space="preserve">C:\tmp\obfmodels\o7094.mdl</t>
  </si>
  <si>
    <t xml:space="preserve">Wed Sep 07 13:40:32 2011</t>
  </si>
  <si>
    <t xml:space="preserve">C:\work\data\SLNET\SLNET_MATLABCentral\32808\CascadeBackstepping.mdl</t>
  </si>
  <si>
    <t xml:space="preserve">C:\tmp\obfmodels\o7095.mdl</t>
  </si>
  <si>
    <t xml:space="preserve">Tue Sep 06 16:51:09 2011</t>
  </si>
  <si>
    <t xml:space="preserve">C:\work\data\SLNET\SLNET_MATLABCentral\32813\space_vector_3_level_gen_algo.mdl</t>
  </si>
  <si>
    <t xml:space="preserve">C:\tmp\obfmodels\o7096.mdl</t>
  </si>
  <si>
    <t xml:space="preserve">Wed Sep 07 17:24:29 2011</t>
  </si>
  <si>
    <t xml:space="preserve">C:\work\data\SLNET\SLNET_MATLABCentral\32814\inductionmotor.mdl</t>
  </si>
  <si>
    <t xml:space="preserve">C:\tmp\obfmodels\o7097.mdl</t>
  </si>
  <si>
    <t xml:space="preserve">Wed Sep 07 19:08:45 2011</t>
  </si>
  <si>
    <t xml:space="preserve">C:\work\data\SLNET\SLNET_MATLABCentral\32819\Attenuation_freespace_propagation.mdl</t>
  </si>
  <si>
    <t xml:space="preserve">C:\tmp\obfmodels\o7098.mdl</t>
  </si>
  <si>
    <t xml:space="preserve">Mon Jul 11 11:16:22 2011</t>
  </si>
  <si>
    <t xml:space="preserve">C:\work\data\SLNET\SLNET_MATLABCentral\32820\hw_rect_d.mdl</t>
  </si>
  <si>
    <t xml:space="preserve">C:\tmp\obfmodels\o7099.mdl</t>
  </si>
  <si>
    <t xml:space="preserve">Thu Sep 08 12:34:11 2011</t>
  </si>
  <si>
    <t xml:space="preserve">C:\work\data\SLNET\SLNET_MATLABCentral\32835\RoboSoccer_11b.mdl</t>
  </si>
  <si>
    <t xml:space="preserve">C:\tmp\obfmodels\o7100.mdl</t>
  </si>
  <si>
    <t xml:space="preserve">Tue Sep 06 23:20:15 2011</t>
  </si>
  <si>
    <t xml:space="preserve">C:\work\data\SLNET\SLNET_MATLABCentral\32835\Team_1_Strategy.mdl</t>
  </si>
  <si>
    <t xml:space="preserve">C:\tmp\obfmodels\o7101.mdl</t>
  </si>
  <si>
    <t xml:space="preserve">Tue Sep 06 23:07:44 2011</t>
  </si>
  <si>
    <t xml:space="preserve">C:\work\data\SLNET\SLNET_MATLABCentral\32835\Team_2_Strategy.mdl</t>
  </si>
  <si>
    <t xml:space="preserve">C:\tmp\obfmodels\o7102.mdl</t>
  </si>
  <si>
    <t xml:space="preserve">Tue Sep 06 22:36:20 2011</t>
  </si>
  <si>
    <t xml:space="preserve">C:\work\data\SLNET\SLNET_MATLABCentral\32844\space_vector_2_level_fast.mdl</t>
  </si>
  <si>
    <t xml:space="preserve">C:\tmp\obfmodels\o7103.mdl</t>
  </si>
  <si>
    <t xml:space="preserve">Sat Sep 10 17:32:05 2011</t>
  </si>
  <si>
    <t xml:space="preserve">C:\work\data\SLNET\SLNET_MATLABCentral\32859\fw_rector.mdl</t>
  </si>
  <si>
    <t xml:space="preserve">C:\tmp\obfmodels\o7104.mdl</t>
  </si>
  <si>
    <t xml:space="preserve">Mon Sep 12 09:28:43 2011</t>
  </si>
  <si>
    <t xml:space="preserve">C:\work\data\SLNET\SLNET_MATLABCentral\32860\fw_Br_rect.mdl</t>
  </si>
  <si>
    <t xml:space="preserve">C:\tmp\obfmodels\o7105.mdl</t>
  </si>
  <si>
    <t xml:space="preserve">Mon Sep 12 11:05:09 2011</t>
  </si>
  <si>
    <t xml:space="preserve">C:\work\data\SLNET\SLNET_MATLABCentral\32861\Store2FileTest.mdl</t>
  </si>
  <si>
    <t xml:space="preserve">C:\tmp\obfmodels\o7106.mdl</t>
  </si>
  <si>
    <t xml:space="preserve">Mon Sep 12 10:46:33 2011</t>
  </si>
  <si>
    <t xml:space="preserve">C:\work\data\SLNET\SLNET_MATLABCentral\32888\inpguitest.mdl</t>
  </si>
  <si>
    <t xml:space="preserve">C:\tmp\obfmodels\o7107.mdl</t>
  </si>
  <si>
    <t xml:space="preserve">Tue Sep 13 14:42:58 2011</t>
  </si>
  <si>
    <t xml:space="preserve">C:\work\data\SLNET\SLNET_MATLABCentral\32888\opguitest.mdl</t>
  </si>
  <si>
    <t xml:space="preserve">C:\tmp\obfmodels\o7108.mdl</t>
  </si>
  <si>
    <t xml:space="preserve">Wed Sep 14 10:18:05 2011</t>
  </si>
  <si>
    <t xml:space="preserve">C:\work\data\SLNET\SLNET_MATLABCentral\32904\v_s_inveter.mdl</t>
  </si>
  <si>
    <t xml:space="preserve">C:\tmp\obfmodels\o7109.mdl</t>
  </si>
  <si>
    <t xml:space="preserve">Thu Sep 15 14:41:02 2011</t>
  </si>
  <si>
    <t xml:space="preserve">C:\work\data\SLNET\SLNET_MATLABCentral\32919\M-files\Chua.mdl</t>
  </si>
  <si>
    <t xml:space="preserve">C:\tmp\obfmodels\o7110.mdl</t>
  </si>
  <si>
    <t xml:space="preserve">Tue Aug 10 15:55:47 2010</t>
  </si>
  <si>
    <t xml:space="preserve">C:\work\data\SLNET\SLNET_MATLABCentral\32919\M-files\Chua_Synch.mdl</t>
  </si>
  <si>
    <t xml:space="preserve">C:\tmp\obfmodels\o7111.mdl</t>
  </si>
  <si>
    <t xml:space="preserve">Tue Aug 10 16:19:47 2010</t>
  </si>
  <si>
    <t xml:space="preserve">C:\work\data\SLNET\SLNET_MATLABCentral\32936\mliwemf.mdl</t>
  </si>
  <si>
    <t xml:space="preserve">C:\tmp\obfmodels\o7112.mdl</t>
  </si>
  <si>
    <t xml:space="preserve">Sun Sep 18 08:27:22 2011</t>
  </si>
  <si>
    <t xml:space="preserve">C:\work\data\SLNET\SLNET_MATLABCentral\32937\bchc.mdl</t>
  </si>
  <si>
    <t xml:space="preserve">C:\tmp\obfmodels\o7113.mdl</t>
  </si>
  <si>
    <t xml:space="preserve">Sun Sep 18 08:33:21 2011</t>
  </si>
  <si>
    <t xml:space="preserve">C:\work\data\SLNET\SLNET_MATLABCentral\32938\freqconv.mdl</t>
  </si>
  <si>
    <t xml:space="preserve">C:\tmp\obfmodels\o7114.mdl</t>
  </si>
  <si>
    <t xml:space="preserve">Sun Sep 18 08:31:22 2011</t>
  </si>
  <si>
    <t xml:space="preserve">C:\work\data\SLNET\SLNET_MATLABCentral\32939\tpsg.mdl</t>
  </si>
  <si>
    <t xml:space="preserve">C:\tmp\obfmodels\o7115.mdl</t>
  </si>
  <si>
    <t xml:space="preserve">Sun Sep 18 08:43:00 2011</t>
  </si>
  <si>
    <t xml:space="preserve">C:\work\data\SLNET\SLNET_MATLABCentral\32958\three_phase_harmonics_pll.mdl</t>
  </si>
  <si>
    <t xml:space="preserve">C:\tmp\obfmodels\o7116.mdl</t>
  </si>
  <si>
    <t xml:space="preserve">Tue Sep 20 21:31:38 2011</t>
  </si>
  <si>
    <t xml:space="preserve">C:\work\data\SLNET\SLNET_MATLABCentral\32959\statcom_using_variable_dc_voltage_const_modulation_index.mdl</t>
  </si>
  <si>
    <t xml:space="preserve">C:\tmp\obfmodels\o7117.mdl</t>
  </si>
  <si>
    <t xml:space="preserve">Tue Sep 20 22:07:54 2011</t>
  </si>
  <si>
    <t xml:space="preserve">C:\work\data\SLNET\SLNET_MATLABCentral\32960\statcom_using_hysteresis_current_control_technique.mdl</t>
  </si>
  <si>
    <t xml:space="preserve">C:\tmp\obfmodels\o7118.mdl</t>
  </si>
  <si>
    <t xml:space="preserve">Tue Sep 20 22:22:55 2011</t>
  </si>
  <si>
    <t xml:space="preserve">C:\work\data\SLNET\SLNET_MATLABCentral\32967\pll_dq.mdl</t>
  </si>
  <si>
    <t xml:space="preserve">C:\tmp\obfmodels\o7119.mdl</t>
  </si>
  <si>
    <t xml:space="preserve">Tue Feb 05 18:28:08 2008</t>
  </si>
  <si>
    <t xml:space="preserve">C:\work\data\SLNET\SLNET_MATLABCentral\32968\cell_model_a.mdl</t>
  </si>
  <si>
    <t xml:space="preserve">C:\tmp\obfmodels\o7120.mdl</t>
  </si>
  <si>
    <t xml:space="preserve">Thu Jun 16 15:39:16 2011</t>
  </si>
  <si>
    <t xml:space="preserve">C:\work\data\SLNET\SLNET_MATLABCentral\32976\three_phase_three_level_currrent_control_using_space_vector.mdl</t>
  </si>
  <si>
    <t xml:space="preserve">C:\tmp\obfmodels\o7121.mdl</t>
  </si>
  <si>
    <t xml:space="preserve">Thu Sep 22 04:03:25 2011</t>
  </si>
  <si>
    <t xml:space="preserve">C:\work\data\SLNET\SLNET_MATLABCentral\32983\SVPWM_Rectifier_3phase.mdl</t>
  </si>
  <si>
    <t xml:space="preserve">C:\tmp\obfmodels\o7122.mdl</t>
  </si>
  <si>
    <t xml:space="preserve">Fri Sep 23 10:41:51 2011</t>
  </si>
  <si>
    <t xml:space="preserve">C:\work\data\SLNET\SLNET_MATLABCentral\32995\Series_RLC.mdl</t>
  </si>
  <si>
    <t xml:space="preserve">C:\tmp\obfmodels\o7123.mdl</t>
  </si>
  <si>
    <t xml:space="preserve">Sat Sep 24 07:17:02 2011</t>
  </si>
  <si>
    <t xml:space="preserve">C:\work\data\SLNET\SLNET_MATLABCentral\32996\SinglePhase_halfWaveRectifier.mdl</t>
  </si>
  <si>
    <t xml:space="preserve">C:\tmp\obfmodels\o7124.mdl</t>
  </si>
  <si>
    <t xml:space="preserve">Sat Sep 24 07:48:08 2011</t>
  </si>
  <si>
    <t xml:space="preserve">C:\work\data\SLNET\SLNET_MATLABCentral\32997\SinglePhase_Semi_Converter.mdl</t>
  </si>
  <si>
    <t xml:space="preserve">C:\tmp\obfmodels\o7125.mdl</t>
  </si>
  <si>
    <t xml:space="preserve">Sat Sep 24 08:09:13 2011</t>
  </si>
  <si>
    <t xml:space="preserve">C:\work\data\SLNET\SLNET_MATLABCentral\33011\mpmlconv2.mdl</t>
  </si>
  <si>
    <t xml:space="preserve">C:\tmp\obfmodels\o7126.mdl</t>
  </si>
  <si>
    <t xml:space="preserve">Sun Sep 25 21:21:11 2011</t>
  </si>
  <si>
    <t xml:space="preserve">C:\work\data\SLNET\SLNET_MATLABCentral\33056\Thyristor_demo.mdl</t>
  </si>
  <si>
    <t xml:space="preserve">C:\tmp\obfmodels\o7127.mdl</t>
  </si>
  <si>
    <t xml:space="preserve">Thu Sep 29 01:47:16 2011</t>
  </si>
  <si>
    <t xml:space="preserve">C:\work\data\SLNET\SLNET_MATLABCentral\33061\Thyristor_Basics.mdl</t>
  </si>
  <si>
    <t xml:space="preserve">C:\tmp\obfmodels\o7128.mdl</t>
  </si>
  <si>
    <t xml:space="preserve">Sat Sep 24 07:45:40 2011</t>
  </si>
  <si>
    <t xml:space="preserve">C:\work\data\SLNET\SLNET_MATLABCentral\33074\Dc_MOtor.mdl</t>
  </si>
  <si>
    <t xml:space="preserve">C:\tmp\obfmodels\o7129.mdl</t>
  </si>
  <si>
    <t xml:space="preserve">Fri Sep 30 02:20:17 2011</t>
  </si>
  <si>
    <t xml:space="preserve">C:\work\data\SLNET\SLNET_MATLABCentral\33100\Rectifier_Modeling.mdl</t>
  </si>
  <si>
    <t xml:space="preserve">C:\tmp\obfmodels\o7130.mdl</t>
  </si>
  <si>
    <t xml:space="preserve">Sun Oct 02 15:48:07 2011</t>
  </si>
  <si>
    <t xml:space="preserve">C:\work\data\SLNET\SLNET_MATLABCentral\33106\dsbscrealinput.mdl</t>
  </si>
  <si>
    <t xml:space="preserve">C:\tmp\obfmodels\o7131.mdl</t>
  </si>
  <si>
    <t xml:space="preserve">Mon Mar 14 14:50:28 2011</t>
  </si>
  <si>
    <t xml:space="preserve">C:\work\data\SLNET\SLNET_MATLABCentral\33110\ThreePhase_rectifier.mdl</t>
  </si>
  <si>
    <t xml:space="preserve">C:\tmp\obfmodels\o7132.mdl</t>
  </si>
  <si>
    <t xml:space="preserve">Mon Oct 03 22:07:51 2011</t>
  </si>
  <si>
    <t xml:space="preserve">C:\work\data\SLNET\SLNET_MATLABCentral\33145\requisito.mdl</t>
  </si>
  <si>
    <t xml:space="preserve">C:\tmp\obfmodels\o7133.mdl</t>
  </si>
  <si>
    <t xml:space="preserve">Wed Jun 29 18:20:12 2011</t>
  </si>
  <si>
    <t xml:space="preserve">C:\work\data\SLNET\SLNET_MATLABCentral\33189\Qcomp.mdl</t>
  </si>
  <si>
    <t xml:space="preserve">C:\tmp\obfmodels\o7134.mdl</t>
  </si>
  <si>
    <t xml:space="preserve">Sun Feb 27 17:56:35 2011</t>
  </si>
  <si>
    <t xml:space="preserve">C:\work\data\SLNET\SLNET_MATLABCentral\33232\Impulse_Generator.mdl</t>
  </si>
  <si>
    <t xml:space="preserve">C:\tmp\obfmodels\o7135.mdl</t>
  </si>
  <si>
    <t xml:space="preserve">Tue Oct 11 21:02:56 2011</t>
  </si>
  <si>
    <t xml:space="preserve">C:\work\data\SLNET\SLNET_MATLABCentral\33233\threewire_balanced.mdl</t>
  </si>
  <si>
    <t xml:space="preserve">C:\tmp\obfmodels\o7136.mdl</t>
  </si>
  <si>
    <t xml:space="preserve">Wed Oct 12 12:19:52 2011</t>
  </si>
  <si>
    <t xml:space="preserve">C:\work\data\SLNET\SLNET_MATLABCentral\33234\threewire_unbalanced.mdl</t>
  </si>
  <si>
    <t xml:space="preserve">C:\tmp\obfmodels\o7137.mdl</t>
  </si>
  <si>
    <t xml:space="preserve">Wed Oct 12 12:24:07 2011</t>
  </si>
  <si>
    <t xml:space="preserve">C:\work\data\SLNET\SLNET_MATLABCentral\33235\threewire_unbalanced_delta.mdl</t>
  </si>
  <si>
    <t xml:space="preserve">C:\tmp\obfmodels\o7138.mdl</t>
  </si>
  <si>
    <t xml:space="preserve">Wed Oct 12 12:28:21 2011</t>
  </si>
  <si>
    <t xml:space="preserve">C:\work\data\SLNET\SLNET_MATLABCentral\33236\restriking.mdl</t>
  </si>
  <si>
    <t xml:space="preserve">C:\tmp\obfmodels\o7139.mdl</t>
  </si>
  <si>
    <t xml:space="preserve">Wed Oct 12 12:32:43 2011</t>
  </si>
  <si>
    <t xml:space="preserve">C:\work\data\SLNET\SLNET_MATLABCentral\33237\fourwire_balanced.mdl</t>
  </si>
  <si>
    <t xml:space="preserve">C:\tmp\obfmodels\o7140.mdl</t>
  </si>
  <si>
    <t xml:space="preserve">Wed Oct 12 12:36:28 2011</t>
  </si>
  <si>
    <t xml:space="preserve">C:\work\data\SLNET\SLNET_MATLABCentral\33238\fourwire_unbalanced.mdl</t>
  </si>
  <si>
    <t xml:space="preserve">C:\tmp\obfmodels\o7141.mdl</t>
  </si>
  <si>
    <t xml:space="preserve">Wed Oct 12 12:39:01 2011</t>
  </si>
  <si>
    <t xml:space="preserve">C:\work\data\SLNET\SLNET_MATLABCentral\33253\PUSHPULLCONVERTER.mdl</t>
  </si>
  <si>
    <t xml:space="preserve">C:\tmp\obfmodels\o7142.mdl</t>
  </si>
  <si>
    <t xml:space="preserve">Thu Oct 13 01:45:41 2011</t>
  </si>
  <si>
    <t xml:space="preserve">C:\work\data\SLNET\SLNET_MATLABCentral\33270\newton_rp.mdl</t>
  </si>
  <si>
    <t xml:space="preserve">C:\tmp\obfmodels\o7143.mdl</t>
  </si>
  <si>
    <t xml:space="preserve">Fri Oct 14 18:41:42 2011</t>
  </si>
  <si>
    <t xml:space="preserve">C:\work\data\SLNET\SLNET_MATLABCentral\33279\scb1.mdl</t>
  </si>
  <si>
    <t xml:space="preserve">C:\tmp\obfmodels\o7144.mdl</t>
  </si>
  <si>
    <t xml:space="preserve">Wed Oct 05 16:28:08 2011</t>
  </si>
  <si>
    <t xml:space="preserve">C:\work\data\SLNET\SLNET_MATLABCentral\33309\power_FCV_powertrain\power_FCV_powertrain.mdl</t>
  </si>
  <si>
    <t xml:space="preserve">C:\tmp\obfmodels\o7145.mdl</t>
  </si>
  <si>
    <t xml:space="preserve">Mon Oct 17 11:35:15 2011</t>
  </si>
  <si>
    <t xml:space="preserve">C:\work\data\SLNET\SLNET_MATLABCentral\33310\power_HEV_powertrain\power_HEV_powertrain.mdl</t>
  </si>
  <si>
    <t xml:space="preserve">C:\tmp\obfmodels\o7146.mdl</t>
  </si>
  <si>
    <t xml:space="preserve">Mon Oct 17 13:06:33 2011</t>
  </si>
  <si>
    <t xml:space="preserve">C:\work\data\SLNET\SLNET_MATLABCentral\33315\power_HEV_MultiFidelity\HEV_lib.mdl</t>
  </si>
  <si>
    <t xml:space="preserve">C:\tmp\obfmodels\o7147.mdl</t>
  </si>
  <si>
    <t xml:space="preserve">Mon Oct 17 16:11:28 2011</t>
  </si>
  <si>
    <t xml:space="preserve">C:\work\data\SLNET\SLNET_MATLABCentral\33315\power_HEV_MultiFidelity\power_HEV_MultiFidelity.mdl</t>
  </si>
  <si>
    <t xml:space="preserve">C:\tmp\obfmodels\o7148.mdl</t>
  </si>
  <si>
    <t xml:space="preserve">Mon Oct 17 16:13:27 2011</t>
  </si>
  <si>
    <t xml:space="preserve">C:\work\data\SLNET\SLNET_MATLABCentral\33375\SSC_OLTCregtransformer\SSC_OLTCregtransformer.mdl</t>
  </si>
  <si>
    <t xml:space="preserve">C:\tmp\obfmodels\o7149.mdl</t>
  </si>
  <si>
    <t xml:space="preserve">Tue Oct 18 16:38:31 2011</t>
  </si>
  <si>
    <t xml:space="preserve">C:\work\data\SLNET\SLNET_MATLABCentral\33439\Tariq.mdl</t>
  </si>
  <si>
    <t xml:space="preserve">C:\tmp\obfmodels\o7150.mdl</t>
  </si>
  <si>
    <t xml:space="preserve">Sun Aug 08 12:24:34 2010</t>
  </si>
  <si>
    <t xml:space="preserve">C:\work\data\SLNET\SLNET_MATLABCentral\33531\surface_mount_device_R11a_v1.mdl</t>
  </si>
  <si>
    <t xml:space="preserve">C:\tmp\obfmodels\o7151.mdl</t>
  </si>
  <si>
    <t xml:space="preserve">Tue Oct 18 12:31:40 2011</t>
  </si>
  <si>
    <t xml:space="preserve">C:\work\data\SLNET\SLNET_MATLABCentral\33531\surface_mount_device_dv_R11a_v1.mdl</t>
  </si>
  <si>
    <t xml:space="preserve">C:\tmp\obfmodels\o7152.mdl</t>
  </si>
  <si>
    <t xml:space="preserve">Tue Oct 18 12:32:17 2011</t>
  </si>
  <si>
    <t xml:space="preserve">C:\work\data\SLNET\SLNET_MATLABCentral\33531\surface_mount_device_dv_R11a_v1_harness.mdl</t>
  </si>
  <si>
    <t xml:space="preserve">C:\tmp\obfmodels\o7153.mdl</t>
  </si>
  <si>
    <t xml:space="preserve">Tue Oct 18 15:04:57 2011</t>
  </si>
  <si>
    <t xml:space="preserve">C:\work\data\SLNET\SLNET_MATLABCentral\33580\xpcCamera_host_logitech.mdl</t>
  </si>
  <si>
    <t xml:space="preserve">C:\tmp\obfmodels\o7154.mdl</t>
  </si>
  <si>
    <t xml:space="preserve">Tue Nov 01 10:49:24 2011</t>
  </si>
  <si>
    <t xml:space="preserve">C:\work\data\SLNET\SLNET_MATLABCentral\33580\xpcCamera_target_logitech.mdl</t>
  </si>
  <si>
    <t xml:space="preserve">C:\tmp\obfmodels\o7155.mdl</t>
  </si>
  <si>
    <t xml:space="preserve">Tue Nov 01 10:49:22 2011</t>
  </si>
  <si>
    <t xml:space="preserve">C:\work\data\SLNET\SLNET_MATLABCentral\33612\expo11_signal\adapt_notch_midi.mdl</t>
  </si>
  <si>
    <t xml:space="preserve">C:\tmp\obfmodels\o7156.mdl</t>
  </si>
  <si>
    <t xml:space="preserve">Tue Nov 01 16:26:27 2011</t>
  </si>
  <si>
    <t xml:space="preserve">C:\work\data\SLNET\SLNET_MATLABCentral\33612\expo11_signal\adapt_notch_wav.mdl</t>
  </si>
  <si>
    <t xml:space="preserve">C:\tmp\obfmodels\o7157.mdl</t>
  </si>
  <si>
    <t xml:space="preserve">Tue Nov 01 23:07:04 2011</t>
  </si>
  <si>
    <t xml:space="preserve">C:\work\data\SLNET\SLNET_MATLABCentral\33612\expo11_signal\adapt_notch_wav_fxpt.mdl</t>
  </si>
  <si>
    <t xml:space="preserve">C:\tmp\obfmodels\o7158.mdl</t>
  </si>
  <si>
    <t xml:space="preserve">Wed Aug 03 18:42:43 2011</t>
  </si>
  <si>
    <t xml:space="preserve">C:\work\data\SLNET\SLNET_MATLABCentral\33612\expo11_signal\adapt_notch_wav_prim.mdl</t>
  </si>
  <si>
    <t xml:space="preserve">C:\tmp\obfmodels\o7159.mdl</t>
  </si>
  <si>
    <t xml:space="preserve">Mon Aug 15 14:36:53 2011</t>
  </si>
  <si>
    <t xml:space="preserve">C:\work\data\SLNET\SLNET_MATLABCentral\33612\expo11_signal\sim_notch.mdl</t>
  </si>
  <si>
    <t xml:space="preserve">C:\tmp\obfmodels\o7160.mdl</t>
  </si>
  <si>
    <t xml:space="preserve">Tue Nov 01 17:13:40 2011</t>
  </si>
  <si>
    <t xml:space="preserve">C:\work\data\SLNET\SLNET_MATLABCentral\33612\expo11_signal\tfs1.mdl</t>
  </si>
  <si>
    <t xml:space="preserve">C:\tmp\obfmodels\o7161.mdl</t>
  </si>
  <si>
    <t xml:space="preserve">Wed Oct 19 14:33:58 2011</t>
  </si>
  <si>
    <t xml:space="preserve">C:\work\data\SLNET\SLNET_MATLABCentral\33612\expo11_signal\tfz1.mdl</t>
  </si>
  <si>
    <t xml:space="preserve">C:\tmp\obfmodels\o7162.mdl</t>
  </si>
  <si>
    <t xml:space="preserve">Wed Oct 19 14:45:39 2011</t>
  </si>
  <si>
    <t xml:space="preserve">C:\work\data\SLNET\SLNET_MATLABCentral\33657\adaptive_channel_equalizer_sim.mdl</t>
  </si>
  <si>
    <t xml:space="preserve">C:\tmp\obfmodels\o7163.mdl</t>
  </si>
  <si>
    <t xml:space="preserve">Mon Nov 07 22:54:21 2011</t>
  </si>
  <si>
    <t xml:space="preserve">C:\work\data\SLNET\SLNET_MATLABCentral\33662\matsuoka_oscillator.mdl</t>
  </si>
  <si>
    <t xml:space="preserve">C:\tmp\obfmodels\o7164.mdl</t>
  </si>
  <si>
    <t xml:space="preserve">Sat Nov 05 19:31:18 2011</t>
  </si>
  <si>
    <t xml:space="preserve">C:\work\data\SLNET\SLNET_MATLABCentral\33727\Sine_PWM_Final.mdl</t>
  </si>
  <si>
    <t xml:space="preserve">C:\tmp\obfmodels\o7165.mdl</t>
  </si>
  <si>
    <t xml:space="preserve">Fri Nov 11 09:56:21 2011</t>
  </si>
  <si>
    <t xml:space="preserve">C:\work\data\SLNET\SLNET_MATLABCentral\33738\mcpwmbin.mdl</t>
  </si>
  <si>
    <t xml:space="preserve">C:\tmp\obfmodels\o7166.mdl</t>
  </si>
  <si>
    <t xml:space="preserve">Sat Nov 12 05:08:40 2011</t>
  </si>
  <si>
    <t xml:space="preserve">C:\work\data\SLNET\SLNET_MATLABCentral\33740\THREEPHMLIW1DC.mdl</t>
  </si>
  <si>
    <t xml:space="preserve">C:\tmp\obfmodels\o7167.mdl</t>
  </si>
  <si>
    <t xml:space="preserve">Sat Nov 12 05:26:43 2011</t>
  </si>
  <si>
    <t xml:space="preserve">C:\work\data\SLNET\SLNET_MATLABCentral\33741\THREEPHMLIW1DCABB.mdl</t>
  </si>
  <si>
    <t xml:space="preserve">C:\tmp\obfmodels\o7168.mdl</t>
  </si>
  <si>
    <t xml:space="preserve">Sat Nov 12 05:37:36 2011</t>
  </si>
  <si>
    <t xml:space="preserve">C:\work\data\SLNET\SLNET_MATLABCentral\33750\LFC_3_area.mdl</t>
  </si>
  <si>
    <t xml:space="preserve">C:\tmp\obfmodels\o7169.mdl</t>
  </si>
  <si>
    <t xml:space="preserve">Sun Nov 13 01:30:31 2011</t>
  </si>
  <si>
    <t xml:space="preserve">C:\work\data\SLNET\SLNET_MATLABCentral\3376\ddelib.mdl</t>
  </si>
  <si>
    <t xml:space="preserve">C:\tmp\obfmodels\o7170.mdl</t>
  </si>
  <si>
    <t xml:space="preserve">Mon Mar 31 20:10:25 2025</t>
  </si>
  <si>
    <t xml:space="preserve">C:\work\data\SLNET\SLNET_MATLABCentral\3385\ex_sfun_popup.mdl</t>
  </si>
  <si>
    <t xml:space="preserve">C:\tmp\obfmodels\o7171.mdl</t>
  </si>
  <si>
    <t xml:space="preserve">Fri Dec 07 08:51:47 2001</t>
  </si>
  <si>
    <t xml:space="preserve">C:\work\data\SLNET\SLNET_MATLABCentral\33911\Waveform_Generators.mdl</t>
  </si>
  <si>
    <t xml:space="preserve">C:\tmp\obfmodels\o7172.mdl</t>
  </si>
  <si>
    <t xml:space="preserve">Thu Nov 24 11:10:25 2011</t>
  </si>
  <si>
    <t xml:space="preserve">C:\work\data\SLNET\SLNET_MATLABCentral\33914\BOOSTCONV.mdl</t>
  </si>
  <si>
    <t xml:space="preserve">C:\tmp\obfmodels\o7173.mdl</t>
  </si>
  <si>
    <t xml:space="preserve">Thu Nov 24 14:37:09 2011</t>
  </si>
  <si>
    <t xml:space="preserve">C:\work\data\SLNET\SLNET_MATLABCentral\33952\power_measurement.mdl</t>
  </si>
  <si>
    <t xml:space="preserve">C:\tmp\obfmodels\o7174.mdl</t>
  </si>
  <si>
    <t xml:space="preserve">Sun Nov 27 21:17:53 2011</t>
  </si>
  <si>
    <t xml:space="preserve">C:\work\data\SLNET\SLNET_MATLABCentral\33960\boostr.mdl</t>
  </si>
  <si>
    <t xml:space="preserve">C:\tmp\obfmodels\o7175.mdl</t>
  </si>
  <si>
    <t xml:space="preserve">Mon Nov 28 14:28:32 2011</t>
  </si>
  <si>
    <t xml:space="preserve">C:\work\data\SLNET\SLNET_MATLABCentral\34106\sp_square_wave_cascaded.mdl</t>
  </si>
  <si>
    <t xml:space="preserve">C:\tmp\obfmodels\o7176.mdl</t>
  </si>
  <si>
    <t xml:space="preserve">Sat Dec 03 14:55:30 2011</t>
  </si>
  <si>
    <t xml:space="preserve">C:\work\data\SLNET\SLNET_MATLABCentral\34128\BufferSL_UL.mdl</t>
  </si>
  <si>
    <t xml:space="preserve">C:\tmp\obfmodels\o7177.mdl</t>
  </si>
  <si>
    <t xml:space="preserve">Thu Dec 08 20:38:37 2011</t>
  </si>
  <si>
    <t xml:space="preserve">C:\work\data\SLNET\SLNET_MATLABCentral\34130\files\AC_Library.mdl</t>
  </si>
  <si>
    <t xml:space="preserve">C:\tmp\obfmodels\o7178.mdl</t>
  </si>
  <si>
    <t xml:space="preserve">Thu Dec 08 11:37:37 2011</t>
  </si>
  <si>
    <t xml:space="preserve">C:\work\data\SLNET\SLNET_MATLABCentral\34130\files\SLWS_Step_01.mdl</t>
  </si>
  <si>
    <t xml:space="preserve">C:\tmp\obfmodels\o7179.mdl</t>
  </si>
  <si>
    <t xml:space="preserve">Tue Dec 06 21:47:48 2011</t>
  </si>
  <si>
    <t xml:space="preserve">C:\work\data\SLNET\SLNET_MATLABCentral\34130\files\SLWS_Step_01_Begin.mdl</t>
  </si>
  <si>
    <t xml:space="preserve">C:\tmp\obfmodels\o7180.mdl</t>
  </si>
  <si>
    <t xml:space="preserve">Wed Dec 07 08:41:07 2011</t>
  </si>
  <si>
    <t xml:space="preserve">C:\work\data\SLNET\SLNET_MATLABCentral\34130\files\SLWS_Step_02.mdl</t>
  </si>
  <si>
    <t xml:space="preserve">C:\tmp\obfmodels\o7181.mdl</t>
  </si>
  <si>
    <t xml:space="preserve">Wed Dec 07 13:04:40 2011</t>
  </si>
  <si>
    <t xml:space="preserve">C:\work\data\SLNET\SLNET_MATLABCentral\34130\files\SLWS_Step_02_Begin.mdl</t>
  </si>
  <si>
    <t xml:space="preserve">C:\tmp\obfmodels\o7182.mdl</t>
  </si>
  <si>
    <t xml:space="preserve">Wed Dec 07 13:04:26 2011</t>
  </si>
  <si>
    <t xml:space="preserve">C:\work\data\SLNET\SLNET_MATLABCentral\34130\files\SLWS_Step_03.mdl</t>
  </si>
  <si>
    <t xml:space="preserve">C:\tmp\obfmodels\o7183.mdl</t>
  </si>
  <si>
    <t xml:space="preserve">Wed Dec 07 13:15:03 2011</t>
  </si>
  <si>
    <t xml:space="preserve">C:\work\data\SLNET\SLNET_MATLABCentral\34130\files\SLWS_Step_03_Begin.mdl</t>
  </si>
  <si>
    <t xml:space="preserve">C:\tmp\obfmodels\o7184.mdl</t>
  </si>
  <si>
    <t xml:space="preserve">Wed Dec 07 13:51:30 2011</t>
  </si>
  <si>
    <t xml:space="preserve">C:\work\data\SLNET\SLNET_MATLABCentral\34130\files\SLWS_Step_04.mdl</t>
  </si>
  <si>
    <t xml:space="preserve">C:\tmp\obfmodels\o7185.mdl</t>
  </si>
  <si>
    <t xml:space="preserve">Thu Dec 08 09:07:24 2011</t>
  </si>
  <si>
    <t xml:space="preserve">C:\work\data\SLNET\SLNET_MATLABCentral\34130\files\SLWS_Step_04_Begin.mdl</t>
  </si>
  <si>
    <t xml:space="preserve">C:\tmp\obfmodels\o7186.mdl</t>
  </si>
  <si>
    <t xml:space="preserve">Wed Dec 07 14:14:26 2011</t>
  </si>
  <si>
    <t xml:space="preserve">C:\work\data\SLNET\SLNET_MATLABCentral\34130\files\SLWS_Step_04_ControllerModel.mdl</t>
  </si>
  <si>
    <t xml:space="preserve">C:\tmp\obfmodels\o7187.mdl</t>
  </si>
  <si>
    <t xml:space="preserve">Mon Jul 12 07:52:36 2010</t>
  </si>
  <si>
    <t xml:space="preserve">C:\work\data\SLNET\SLNET_MATLABCentral\34130\files\SLWS_Step_04_controls.mdl</t>
  </si>
  <si>
    <t xml:space="preserve">C:\tmp\obfmodels\o7188.mdl</t>
  </si>
  <si>
    <t xml:space="preserve">Thu Dec 08 09:09:15 2011</t>
  </si>
  <si>
    <t xml:space="preserve">C:\work\data\SLNET\SLNET_MATLABCentral\34130\files\SLWS_Step_05.mdl</t>
  </si>
  <si>
    <t xml:space="preserve">C:\tmp\obfmodels\o7189.mdl</t>
  </si>
  <si>
    <t xml:space="preserve">Thu Dec 08 11:14:25 2011</t>
  </si>
  <si>
    <t xml:space="preserve">C:\work\data\SLNET\SLNET_MATLABCentral\34130\files\SLWS_Step_05_Begin.mdl</t>
  </si>
  <si>
    <t xml:space="preserve">C:\tmp\obfmodels\o7190.mdl</t>
  </si>
  <si>
    <t xml:space="preserve">Thu Dec 08 14:40:50 2011</t>
  </si>
  <si>
    <t xml:space="preserve">C:\work\data\SLNET\SLNET_MATLABCentral\34130\files\SLWS_Step_06.mdl</t>
  </si>
  <si>
    <t xml:space="preserve">C:\tmp\obfmodels\o7191.mdl</t>
  </si>
  <si>
    <t xml:space="preserve">Thu Dec 08 14:55:45 2011</t>
  </si>
  <si>
    <t xml:space="preserve">C:\work\data\SLNET\SLNET_MATLABCentral\34130\files\SLWS_Step_06_Begin.mdl</t>
  </si>
  <si>
    <t xml:space="preserve">C:\tmp\obfmodels\o7192.mdl</t>
  </si>
  <si>
    <t xml:space="preserve">Thu Dec 08 14:54:31 2011</t>
  </si>
  <si>
    <t xml:space="preserve">C:\work\data\SLNET\SLNET_MATLABCentral\34130\files\SuperVisoryLogic_CodeGen.mdl</t>
  </si>
  <si>
    <t xml:space="preserve">C:\tmp\obfmodels\o7193.mdl</t>
  </si>
  <si>
    <t xml:space="preserve">Thu Dec 08 12:18:30 2011</t>
  </si>
  <si>
    <t xml:space="preserve">C:\work\data\SLNET\SLNET_MATLABCentral\34130\files\SuperVisoryLogic_HDL.mdl</t>
  </si>
  <si>
    <t xml:space="preserve">C:\tmp\obfmodels\o7194.mdl</t>
  </si>
  <si>
    <t xml:space="preserve">Thu Dec 08 12:15:44 2011</t>
  </si>
  <si>
    <t xml:space="preserve">C:\work\data\SLNET\SLNET_MATLABCentral\34130\files\Thermostat.mdl</t>
  </si>
  <si>
    <t xml:space="preserve">C:\tmp\obfmodels\o7195.mdl</t>
  </si>
  <si>
    <t xml:space="preserve">Thu Dec 08 11:13:58 2011</t>
  </si>
  <si>
    <t xml:space="preserve">C:\work\data\SLNET\SLNET_MATLABCentral\34130\files\Thermostat_FullDayOperation.mdl</t>
  </si>
  <si>
    <t xml:space="preserve">C:\tmp\obfmodels\o7196.mdl</t>
  </si>
  <si>
    <t xml:space="preserve">Thu Dec 08 14:48:44 2011</t>
  </si>
  <si>
    <t xml:space="preserve">C:\work\data\SLNET\SLNET_MATLABCentral\34185\example.mdl</t>
  </si>
  <si>
    <t xml:space="preserve">C:\tmp\obfmodels\o7197.mdl</t>
  </si>
  <si>
    <t xml:space="preserve">Tue Dec 13 08:16:18 2011</t>
  </si>
  <si>
    <t xml:space="preserve">C:\work\data\SLNET\SLNET_MATLABCentral\34215\Digital8BitLibrary\Digital_8bit_Library.mdl</t>
  </si>
  <si>
    <t xml:space="preserve">C:\tmp\obfmodels\o7198.mdl</t>
  </si>
  <si>
    <t xml:space="preserve">Thu Dec 15 14:35:11 2011</t>
  </si>
  <si>
    <t xml:space="preserve">C:\work\data\SLNET\SLNET_MATLABCentral\34215\Digital8BitLibrary\Test_A2D_SAR_SL.mdl</t>
  </si>
  <si>
    <t xml:space="preserve">C:\tmp\obfmodels\o7199.mdl</t>
  </si>
  <si>
    <t xml:space="preserve">Thu Dec 15 14:37:11 2011</t>
  </si>
  <si>
    <t xml:space="preserve">C:\work\data\SLNET\SLNET_MATLABCentral\34215\Digital8BitLibrary\Test_Adder_8bit.mdl</t>
  </si>
  <si>
    <t xml:space="preserve">C:\tmp\obfmodels\o7200.mdl</t>
  </si>
  <si>
    <t xml:space="preserve">Thu Dec 15 14:17:00 2011</t>
  </si>
  <si>
    <t xml:space="preserve">C:\work\data\SLNET\SLNET_MATLABCentral\34215\Digital8BitLibrary\Test_Check_PWM_Generate.mdl</t>
  </si>
  <si>
    <t xml:space="preserve">C:\tmp\obfmodels\o7201.mdl</t>
  </si>
  <si>
    <t xml:space="preserve">Thu Dec 15 14:19:42 2011</t>
  </si>
  <si>
    <t xml:space="preserve">C:\work\data\SLNET\SLNET_MATLABCentral\34215\Digital8BitLibrary\Test_Counter_4bit.mdl</t>
  </si>
  <si>
    <t xml:space="preserve">C:\tmp\obfmodels\o7202.mdl</t>
  </si>
  <si>
    <t xml:space="preserve">Thu Dec 15 14:20:09 2011</t>
  </si>
  <si>
    <t xml:space="preserve">C:\work\data\SLNET\SLNET_MATLABCentral\34215\Digital8BitLibrary\Test_Counter_DA_8bit.mdl</t>
  </si>
  <si>
    <t xml:space="preserve">C:\tmp\obfmodels\o7203.mdl</t>
  </si>
  <si>
    <t xml:space="preserve">Thu Dec 15 14:22:00 2011</t>
  </si>
  <si>
    <t xml:space="preserve">C:\work\data\SLNET\SLNET_MATLABCentral\34215\Digital8BitLibrary\Test_Counter_DA_8bit_with_Latch.mdl</t>
  </si>
  <si>
    <t xml:space="preserve">C:\tmp\obfmodels\o7204.mdl</t>
  </si>
  <si>
    <t xml:space="preserve">Thu Dec 15 14:22:16 2011</t>
  </si>
  <si>
    <t xml:space="preserve">C:\work\data\SLNET\SLNET_MATLABCentral\34215\Digital8BitLibrary\Test_PWM_To_8bit_Word.mdl</t>
  </si>
  <si>
    <t xml:space="preserve">C:\tmp\obfmodels\o7205.mdl</t>
  </si>
  <si>
    <t xml:space="preserve">Thu Dec 15 14:34:10 2011</t>
  </si>
  <si>
    <t xml:space="preserve">C:\work\data\SLNET\SLNET_MATLABCentral\34215\Digital8BitLibrary\Test_one_shot.mdl</t>
  </si>
  <si>
    <t xml:space="preserve">C:\tmp\obfmodels\o7206.mdl</t>
  </si>
  <si>
    <t xml:space="preserve">Thu Dec 15 14:24:15 2011</t>
  </si>
  <si>
    <t xml:space="preserve">C:\work\data\SLNET\SLNET_MATLABCentral\34245\commsys.mdl</t>
  </si>
  <si>
    <t xml:space="preserve">C:\tmp\obfmodels\o7207.mdl</t>
  </si>
  <si>
    <t xml:space="preserve">Sat Dec 17 22:57:14 2011</t>
  </si>
  <si>
    <t xml:space="preserve">C:\work\data\SLNET\SLNET_MATLABCentral\34268\ODEsols_COMPARE.mdl</t>
  </si>
  <si>
    <t xml:space="preserve">C:\tmp\obfmodels\o7208.mdl</t>
  </si>
  <si>
    <t xml:space="preserve">Sat Dec 17 07:34:19 2011</t>
  </si>
  <si>
    <t xml:space="preserve">C:\work\data\SLNET\SLNET_MATLABCentral\34272\Three_Phase_ACDCAC_PWMconverter.mdl</t>
  </si>
  <si>
    <t xml:space="preserve">C:\tmp\obfmodels\o7209.mdl</t>
  </si>
  <si>
    <t xml:space="preserve">Mon Dec 19 17:01:35 2011</t>
  </si>
  <si>
    <t xml:space="preserve">C:\work\data\SLNET\SLNET_MATLABCentral\34331\pv1.mdl</t>
  </si>
  <si>
    <t xml:space="preserve">C:\tmp\obfmodels\o7210.mdl</t>
  </si>
  <si>
    <t xml:space="preserve">Tue Jan 12 23:56:29 2010</t>
  </si>
  <si>
    <t xml:space="preserve">C:\work\data\SLNET\SLNET_MATLABCentral\34505\pidctrl_modelR2009b.mdl</t>
  </si>
  <si>
    <t xml:space="preserve">C:\tmp\obfmodels\o7211.mdl</t>
  </si>
  <si>
    <t xml:space="preserve">Thu Oct 06 00:14:34 2011</t>
  </si>
  <si>
    <t xml:space="preserve">C:\work\data\SLNET\SLNET_MATLABCentral\34505\pidctrl_modelR2010a.mdl</t>
  </si>
  <si>
    <t xml:space="preserve">C:\tmp\obfmodels\o7212.mdl</t>
  </si>
  <si>
    <t xml:space="preserve">Thu Oct 06 00:14:07 2011</t>
  </si>
  <si>
    <t xml:space="preserve">C:\work\data\SLNET\SLNET_MATLABCentral\34505\pidctrl_modelR2010b.mdl</t>
  </si>
  <si>
    <t xml:space="preserve">C:\tmp\obfmodels\o7213.mdl</t>
  </si>
  <si>
    <t xml:space="preserve">Thu Oct 06 00:13:37 2011</t>
  </si>
  <si>
    <t xml:space="preserve">C:\work\data\SLNET\SLNET_MATLABCentral\34505\pidctrl_modelR2011a.mdl</t>
  </si>
  <si>
    <t xml:space="preserve">C:\tmp\obfmodels\o7214.mdl</t>
  </si>
  <si>
    <t xml:space="preserve">Sat Nov 05 00:46:40 2011</t>
  </si>
  <si>
    <t xml:space="preserve">C:\work\data\SLNET\SLNET_MATLABCentral\34505\pidctrl_modelR2011b.mdl</t>
  </si>
  <si>
    <t xml:space="preserve">C:\tmp\obfmodels\o7215.mdl</t>
  </si>
  <si>
    <t xml:space="preserve">Sun Oct 16 05:36:53 2011</t>
  </si>
  <si>
    <t xml:space="preserve">C:\work\data\SLNET\SLNET_MATLABCentral\34505\models\mod_1R2009b.mdl</t>
  </si>
  <si>
    <t xml:space="preserve">C:\tmp\obfmodels\o7216.mdl</t>
  </si>
  <si>
    <t xml:space="preserve">Sat Oct 29 07:38:42 2011</t>
  </si>
  <si>
    <t xml:space="preserve">C:\work\data\SLNET\SLNET_MATLABCentral\34505\models\mod_1R2010a.mdl</t>
  </si>
  <si>
    <t xml:space="preserve">C:\tmp\obfmodels\o7217.mdl</t>
  </si>
  <si>
    <t xml:space="preserve">Sat Oct 29 07:38:20 2011</t>
  </si>
  <si>
    <t xml:space="preserve">C:\work\data\SLNET\SLNET_MATLABCentral\34505\models\mod_1R2010b.mdl</t>
  </si>
  <si>
    <t xml:space="preserve">C:\tmp\obfmodels\o7218.mdl</t>
  </si>
  <si>
    <t xml:space="preserve">Sat Oct 29 07:37:53 2011</t>
  </si>
  <si>
    <t xml:space="preserve">C:\work\data\SLNET\SLNET_MATLABCentral\34505\models\mod_1R2011a.mdl</t>
  </si>
  <si>
    <t xml:space="preserve">C:\tmp\obfmodels\o7219.mdl</t>
  </si>
  <si>
    <t xml:space="preserve">Sat Oct 29 07:37:05 2011</t>
  </si>
  <si>
    <t xml:space="preserve">C:\work\data\SLNET\SLNET_MATLABCentral\34505\models\mod_1R2011b.mdl</t>
  </si>
  <si>
    <t xml:space="preserve">C:\tmp\obfmodels\o7220.mdl</t>
  </si>
  <si>
    <t xml:space="preserve">Sat Oct 29 07:36:33 2011</t>
  </si>
  <si>
    <t xml:space="preserve">C:\work\data\SLNET\SLNET_MATLABCentral\34505\models\mod_2R2009b.mdl</t>
  </si>
  <si>
    <t xml:space="preserve">C:\tmp\obfmodels\o7221.mdl</t>
  </si>
  <si>
    <t xml:space="preserve">Sat Oct 29 07:40:25 2011</t>
  </si>
  <si>
    <t xml:space="preserve">C:\work\data\SLNET\SLNET_MATLABCentral\34505\models\mod_2R2010a.mdl</t>
  </si>
  <si>
    <t xml:space="preserve">C:\tmp\obfmodels\o7222.mdl</t>
  </si>
  <si>
    <t xml:space="preserve">Sat Oct 29 07:40:10 2011</t>
  </si>
  <si>
    <t xml:space="preserve">C:\work\data\SLNET\SLNET_MATLABCentral\34505\models\mod_2R2010b.mdl</t>
  </si>
  <si>
    <t xml:space="preserve">C:\tmp\obfmodels\o7223.mdl</t>
  </si>
  <si>
    <t xml:space="preserve">Sat Oct 29 07:39:50 2011</t>
  </si>
  <si>
    <t xml:space="preserve">C:\work\data\SLNET\SLNET_MATLABCentral\34505\models\mod_2R2011a.mdl</t>
  </si>
  <si>
    <t xml:space="preserve">C:\tmp\obfmodels\o7224.mdl</t>
  </si>
  <si>
    <t xml:space="preserve">Sat Oct 29 07:39:27 2011</t>
  </si>
  <si>
    <t xml:space="preserve">C:\work\data\SLNET\SLNET_MATLABCentral\34505\models\mod_2R2011b.mdl</t>
  </si>
  <si>
    <t xml:space="preserve">C:\tmp\obfmodels\o7225.mdl</t>
  </si>
  <si>
    <t xml:space="preserve">Sat Oct 29 07:39:14 2011</t>
  </si>
  <si>
    <t xml:space="preserve">C:\work\data\SLNET\SLNET_MATLABCentral\34505\models\mod_3R2009b.mdl</t>
  </si>
  <si>
    <t xml:space="preserve">C:\tmp\obfmodels\o7226.mdl</t>
  </si>
  <si>
    <t xml:space="preserve">Sat Oct 29 07:42:07 2011</t>
  </si>
  <si>
    <t xml:space="preserve">C:\work\data\SLNET\SLNET_MATLABCentral\34505\models\mod_3R2010a.mdl</t>
  </si>
  <si>
    <t xml:space="preserve">C:\tmp\obfmodels\o7227.mdl</t>
  </si>
  <si>
    <t xml:space="preserve">Sat Oct 29 07:41:49 2011</t>
  </si>
  <si>
    <t xml:space="preserve">C:\work\data\SLNET\SLNET_MATLABCentral\34505\models\mod_3R2010b.mdl</t>
  </si>
  <si>
    <t xml:space="preserve">C:\tmp\obfmodels\o7228.mdl</t>
  </si>
  <si>
    <t xml:space="preserve">Sat Oct 29 07:41:34 2011</t>
  </si>
  <si>
    <t xml:space="preserve">C:\work\data\SLNET\SLNET_MATLABCentral\34505\models\mod_3R2011a.mdl</t>
  </si>
  <si>
    <t xml:space="preserve">C:\tmp\obfmodels\o7229.mdl</t>
  </si>
  <si>
    <t xml:space="preserve">Sat Oct 29 07:41:18 2011</t>
  </si>
  <si>
    <t xml:space="preserve">C:\work\data\SLNET\SLNET_MATLABCentral\34505\models\mod_3R2011b.mdl</t>
  </si>
  <si>
    <t xml:space="preserve">C:\tmp\obfmodels\o7230.mdl</t>
  </si>
  <si>
    <t xml:space="preserve">Sat Oct 29 07:41:04 2011</t>
  </si>
  <si>
    <t xml:space="preserve">C:\work\data\SLNET\SLNET_MATLABCentral\34505\models\mod_ltiR2009b.mdl</t>
  </si>
  <si>
    <t xml:space="preserve">C:\tmp\obfmodels\o7231.mdl</t>
  </si>
  <si>
    <t xml:space="preserve">Sat Oct 29 07:44:49 2011</t>
  </si>
  <si>
    <t xml:space="preserve">C:\work\data\SLNET\SLNET_MATLABCentral\34505\models\mod_ltiR2010a.mdl</t>
  </si>
  <si>
    <t xml:space="preserve">C:\tmp\obfmodels\o7232.mdl</t>
  </si>
  <si>
    <t xml:space="preserve">Sat Oct 29 07:47:47 2011</t>
  </si>
  <si>
    <t xml:space="preserve">C:\work\data\SLNET\SLNET_MATLABCentral\34505\models\mod_ltiR2010b.mdl</t>
  </si>
  <si>
    <t xml:space="preserve">C:\tmp\obfmodels\o7233.mdl</t>
  </si>
  <si>
    <t xml:space="preserve">Sat Oct 29 07:43:45 2011</t>
  </si>
  <si>
    <t xml:space="preserve">C:\work\data\SLNET\SLNET_MATLABCentral\34505\models\mod_ltiR2011a.mdl</t>
  </si>
  <si>
    <t xml:space="preserve">C:\tmp\obfmodels\o7234.mdl</t>
  </si>
  <si>
    <t xml:space="preserve">Sat Oct 29 07:43:25 2011</t>
  </si>
  <si>
    <t xml:space="preserve">C:\work\data\SLNET\SLNET_MATLABCentral\34505\models\mod_ltiR2011b.mdl</t>
  </si>
  <si>
    <t xml:space="preserve">C:\tmp\obfmodels\o7235.mdl</t>
  </si>
  <si>
    <t xml:space="preserve">Sat Oct 29 07:42:42 2011</t>
  </si>
  <si>
    <t xml:space="preserve">C:\work\data\SLNET\SLNET_MATLABCentral\34521\FurutaPen_Submit\RotPen_Test_Submitt.mdl</t>
  </si>
  <si>
    <t xml:space="preserve">C:\tmp\obfmodels\o7236.mdl</t>
  </si>
  <si>
    <t xml:space="preserve">Tue Jan 10 09:41:14 2012</t>
  </si>
  <si>
    <t xml:space="preserve">C:\work\data\SLNET\SLNET_MATLABCentral\34525\OHGW_PowerSupply\OHGW_PowerSupply.mdl</t>
  </si>
  <si>
    <t xml:space="preserve">C:\tmp\obfmodels\o7237.mdl</t>
  </si>
  <si>
    <t xml:space="preserve">Tue Jan 10 09:14:35 2012</t>
  </si>
  <si>
    <t xml:space="preserve">C:\work\data\SLNET\SLNET_MATLABCentral\34551\Vector_Control_SVPWM.mdl</t>
  </si>
  <si>
    <t xml:space="preserve">C:\tmp\obfmodels\o7238.mdl</t>
  </si>
  <si>
    <t xml:space="preserve">Thu Jan 12 20:28:54 2012</t>
  </si>
  <si>
    <t xml:space="preserve">C:\work\data\SLNET\SLNET_MATLABCentral\34585\single_phase_AC_voltage_controler.mdl</t>
  </si>
  <si>
    <t xml:space="preserve">C:\tmp\obfmodels\o7239.mdl</t>
  </si>
  <si>
    <t xml:space="preserve">Sat Jan 14 10:27:17 2012</t>
  </si>
  <si>
    <t xml:space="preserve">C:\work\data\SLNET\SLNET_MATLABCentral\34686\MyOwnDisplay\MyOwnDisplay.mdl</t>
  </si>
  <si>
    <t xml:space="preserve">C:\tmp\obfmodels\o7240.mdl</t>
  </si>
  <si>
    <t xml:space="preserve">Fri Jan 20 16:10:01 2012</t>
  </si>
  <si>
    <t xml:space="preserve">C:\work\data\SLNET\SLNET_MATLABCentral\34688\tetra_mod_qpsk.mdl</t>
  </si>
  <si>
    <t xml:space="preserve">C:\tmp\obfmodels\o7241.mdl</t>
  </si>
  <si>
    <t xml:space="preserve">Fri Jan 20 01:49:04 2012</t>
  </si>
  <si>
    <t xml:space="preserve">C:\work\data\SLNET\SLNET_MATLABCentral\34690\Problematic_model_without_pneumatic_piston_chamber.mdl</t>
  </si>
  <si>
    <t xml:space="preserve">C:\tmp\obfmodels\o7242.mdl</t>
  </si>
  <si>
    <t xml:space="preserve">Fri Jan 20 15:59:15 2012</t>
  </si>
  <si>
    <t xml:space="preserve">C:\work\data\SLNET\SLNET_MATLABCentral\34692\tetra_mod_qam.mdl</t>
  </si>
  <si>
    <t xml:space="preserve">C:\tmp\obfmodels\o7243.mdl</t>
  </si>
  <si>
    <t xml:space="preserve">Fri Jan 20 01:50:46 2012</t>
  </si>
  <si>
    <t xml:space="preserve">C:\work\data\SLNET\SLNET_MATLABCentral\34704\full_car_model.mdl</t>
  </si>
  <si>
    <t xml:space="preserve">C:\tmp\obfmodels\o7244.mdl</t>
  </si>
  <si>
    <t xml:space="preserve">Sat Dec 24 17:31:15 2011</t>
  </si>
  <si>
    <t xml:space="preserve">C:\work\data\SLNET\SLNET_MATLABCentral\34718\half_car_z_too_pas.mdl</t>
  </si>
  <si>
    <t xml:space="preserve">C:\tmp\obfmodels\o7245.mdl</t>
  </si>
  <si>
    <t xml:space="preserve">Fri Oct 28 13:29:08 2011</t>
  </si>
  <si>
    <t xml:space="preserve">C:\work\data\SLNET\SLNET_MATLABCentral\34735\Problematic_model_with_pneumatic_piston_chamber.mdl</t>
  </si>
  <si>
    <t xml:space="preserve">C:\tmp\obfmodels\o7246.mdl</t>
  </si>
  <si>
    <t xml:space="preserve">Fri Jan 20 15:59:26 2012</t>
  </si>
  <si>
    <t xml:space="preserve">C:\work\data\SLNET\SLNET_MATLABCentral\34752\power_PVarray\PV_model_Param.mdl</t>
  </si>
  <si>
    <t xml:space="preserve">C:\tmp\obfmodels\o7247.mdl</t>
  </si>
  <si>
    <t xml:space="preserve">Thu Nov 24 11:38:11 2011</t>
  </si>
  <si>
    <t xml:space="preserve">C:\work\data\SLNET\SLNET_MATLABCentral\34752\power_PVarray\PVarray_Grid_IncCondReg_det.mdl</t>
  </si>
  <si>
    <t xml:space="preserve">C:\tmp\obfmodels\o7248.mdl</t>
  </si>
  <si>
    <t xml:space="preserve">Mon Jan 23 15:53:42 2012</t>
  </si>
  <si>
    <t xml:space="preserve">C:\work\data\SLNET\SLNET_MATLABCentral\34752\power_PVarray\PVarray_Grid_PandO_avg.mdl</t>
  </si>
  <si>
    <t xml:space="preserve">C:\tmp\obfmodels\o7249.mdl</t>
  </si>
  <si>
    <t xml:space="preserve">Mon Jan 23 15:53:24 2012</t>
  </si>
  <si>
    <t xml:space="preserve">C:\work\data\SLNET\SLNET_MATLABCentral\34810\seed_simulink\seed_test_v4.mdl</t>
  </si>
  <si>
    <t xml:space="preserve">C:\tmp\obfmodels\o7250.mdl</t>
  </si>
  <si>
    <t xml:space="preserve">Fri Jan 27 08:34:47 2012</t>
  </si>
  <si>
    <t xml:space="preserve">C:\work\data\SLNET\SLNET_MATLABCentral\34819\AC_Voltage_Control.mdl</t>
  </si>
  <si>
    <t xml:space="preserve">C:\tmp\obfmodels\o7251.mdl</t>
  </si>
  <si>
    <t xml:space="preserve">Sat Jan 28 15:49:59 2012</t>
  </si>
  <si>
    <t xml:space="preserve">C:\work\data\SLNET\SLNET_MATLABCentral\3484\image_example.mdl</t>
  </si>
  <si>
    <t xml:space="preserve">C:\tmp\obfmodels\o7252.mdl</t>
  </si>
  <si>
    <t xml:space="preserve">Fri May 23 06:14:23 2003</t>
  </si>
  <si>
    <t xml:space="preserve">C:\work\data\SLNET\SLNET_MATLABCentral\34915\nfc.mdl</t>
  </si>
  <si>
    <t xml:space="preserve">C:\tmp\obfmodels\o7253.mdl</t>
  </si>
  <si>
    <t xml:space="preserve">Wed Dec 14 15:07:29 2011</t>
  </si>
  <si>
    <t xml:space="preserve">C:\work\data\SLNET\SLNET_MATLABCentral\34915\pll_lib.mdl</t>
  </si>
  <si>
    <t xml:space="preserve">C:\tmp\obfmodels\o7254.mdl</t>
  </si>
  <si>
    <t xml:space="preserve">Mon Jul 23 17:40:15 2007</t>
  </si>
  <si>
    <t xml:space="preserve">C:\work\data\SLNET\SLNET_MATLABCentral\34931\Transfoae.mdl</t>
  </si>
  <si>
    <t xml:space="preserve">C:\tmp\obfmodels\o7255.mdl</t>
  </si>
  <si>
    <t xml:space="preserve">Sun Feb 05 19:38:06 2012</t>
  </si>
  <si>
    <t xml:space="preserve">C:\work\data\SLNET\SLNET_MATLABCentral\34940\Display1.mdl</t>
  </si>
  <si>
    <t xml:space="preserve">C:\tmp\obfmodels\o7256.mdl</t>
  </si>
  <si>
    <t xml:space="preserve">Mon Feb 06 14:05:15 2012</t>
  </si>
  <si>
    <t xml:space="preserve">C:\work\data\SLNET\SLNET_MATLABCentral\35121\Mohamed_Alaswed_ACDC.mdl</t>
  </si>
  <si>
    <t xml:space="preserve">C:\tmp\obfmodels\o7257.mdl</t>
  </si>
  <si>
    <t xml:space="preserve">Thu Feb 16 21:48:51 2012</t>
  </si>
  <si>
    <t xml:space="preserve">C:\work\data\SLNET\SLNET_MATLABCentral\35130\FDI_WindTurbines_1st_award\FDI_SVM_WT.mdl</t>
  </si>
  <si>
    <t xml:space="preserve">C:\tmp\obfmodels\o7258.mdl</t>
  </si>
  <si>
    <t xml:space="preserve">Thu Feb 16 13:12:17 2012</t>
  </si>
  <si>
    <t xml:space="preserve">C:\work\data\SLNET\SLNET_MATLABCentral\35130\FDI_WindTurbines_1st_award\FDI_measures.mdl</t>
  </si>
  <si>
    <t xml:space="preserve">C:\tmp\obfmodels\o7259.mdl</t>
  </si>
  <si>
    <t xml:space="preserve">Thu Feb 16 14:40:20 2012</t>
  </si>
  <si>
    <t xml:space="preserve">C:\work\data\SLNET\SLNET_MATLABCentral\35138\cukneeru.mdl</t>
  </si>
  <si>
    <t xml:space="preserve">C:\tmp\obfmodels\o7260.mdl</t>
  </si>
  <si>
    <t xml:space="preserve">Sat Feb 18 15:24:17 2012</t>
  </si>
  <si>
    <t xml:space="preserve">C:\work\data\SLNET\SLNET_MATLABCentral\35180\labsession3c.mdl</t>
  </si>
  <si>
    <t xml:space="preserve">C:\tmp\obfmodels\o7261.mdl</t>
  </si>
  <si>
    <t xml:space="preserve">Wed Feb 22 16:12:00 2012</t>
  </si>
  <si>
    <t xml:space="preserve">C:\work\data\SLNET\SLNET_MATLABCentral\35181\Lab_session_2a.mdl</t>
  </si>
  <si>
    <t xml:space="preserve">C:\tmp\obfmodels\o7262.mdl</t>
  </si>
  <si>
    <t xml:space="preserve">Wed Feb 22 16:26:42 2012</t>
  </si>
  <si>
    <t xml:space="preserve">C:\work\data\SLNET\SLNET_MATLABCentral\35196\Lab_session_2.mdl</t>
  </si>
  <si>
    <t xml:space="preserve">C:\tmp\obfmodels\o7263.mdl</t>
  </si>
  <si>
    <t xml:space="preserve">Thu Feb 23 09:31:18 2012</t>
  </si>
  <si>
    <t xml:space="preserve">C:\work\data\SLNET\SLNET_MATLABCentral\35328\FECG_hdl_fix1.mdl</t>
  </si>
  <si>
    <t xml:space="preserve">C:\tmp\obfmodels\o7264.mdl</t>
  </si>
  <si>
    <t xml:space="preserve">Sun Feb 26 12:27:15 2012</t>
  </si>
  <si>
    <t xml:space="preserve">C:\work\data\SLNET\SLNET_MATLABCentral\35356\blocks\arduino_lib.mdl</t>
  </si>
  <si>
    <t xml:space="preserve">C:\tmp\obfmodels\o7265.mdl</t>
  </si>
  <si>
    <t xml:space="preserve">Tue Feb 28 13:24:31 2012</t>
  </si>
  <si>
    <t xml:space="preserve">C:\work\data\SLNET\SLNET_MATLABCentral\3540\R13\IEEE80211a.mdl</t>
  </si>
  <si>
    <t xml:space="preserve">C:\tmp\obfmodels\o7267.mdl</t>
  </si>
  <si>
    <t xml:space="preserve">Wed Jun 11 15:24:21 2003</t>
  </si>
  <si>
    <t xml:space="preserve">C:\work\data\SLNET\SLNET_MATLABCentral\3540\R13\IEEE80211a_NoSF.mdl</t>
  </si>
  <si>
    <t xml:space="preserve">C:\tmp\obfmodels\o7268.mdl</t>
  </si>
  <si>
    <t xml:space="preserve">Wed Jun 11 15:23:30 2003</t>
  </si>
  <si>
    <t xml:space="preserve">C:\work\data\SLNET\SLNET_MATLABCentral\3540\R13\IEEE80211a_lib.mdl</t>
  </si>
  <si>
    <t xml:space="preserve">C:\tmp\obfmodels\o7269.mdl</t>
  </si>
  <si>
    <t xml:space="preserve">Sat Feb 22 19:39:24 2003</t>
  </si>
  <si>
    <t xml:space="preserve">C:\work\data\SLNET\SLNET_MATLABCentral\3540\R13SP1\IEEE80211a.mdl</t>
  </si>
  <si>
    <t xml:space="preserve">C:\tmp\obfmodels\o7270.mdl</t>
  </si>
  <si>
    <t xml:space="preserve">Mon Nov 03 11:07:34 2003</t>
  </si>
  <si>
    <t xml:space="preserve">C:\work\data\SLNET\SLNET_MATLABCentral\3540\R13SP1\IEEE80211a_lib.mdl</t>
  </si>
  <si>
    <t xml:space="preserve">C:\tmp\obfmodels\o7271.mdl</t>
  </si>
  <si>
    <t xml:space="preserve">C:\work\data\SLNET\SLNET_MATLABCentral\35692\simscape_half_car.mdl</t>
  </si>
  <si>
    <t xml:space="preserve">C:\tmp\obfmodels\o7272.mdl</t>
  </si>
  <si>
    <t xml:space="preserve">Sat Mar 17 10:45:46 2012</t>
  </si>
  <si>
    <t xml:space="preserve">C:\work\data\SLNET\SLNET_MATLABCentral\35701\SVPWM\svpwm_based_inverter_control.mdl</t>
  </si>
  <si>
    <t xml:space="preserve">C:\tmp\obfmodels\o7273.mdl</t>
  </si>
  <si>
    <t xml:space="preserve">Fri Mar 16 12:03:35 2012</t>
  </si>
  <si>
    <t xml:space="preserve">C:\work\data\SLNET\SLNET_MATLABCentral\35704\PV_Const_load.mdl</t>
  </si>
  <si>
    <t xml:space="preserve">C:\tmp\obfmodels\o7274.mdl</t>
  </si>
  <si>
    <t xml:space="preserve">Sun Mar 18 09:00:53 2012</t>
  </si>
  <si>
    <t xml:space="preserve">C:\work\data\SLNET\SLNET_MATLABCentral\35735\CC_CV_Charger.mdl</t>
  </si>
  <si>
    <t xml:space="preserve">C:\tmp\obfmodels\o7275.mdl</t>
  </si>
  <si>
    <t xml:space="preserve">Tue Mar 20 09:21:21 2012</t>
  </si>
  <si>
    <t xml:space="preserve">C:\work\data\SLNET\SLNET_MATLABCentral\35736\Solar_MPPT_Resistaince_load.mdl</t>
  </si>
  <si>
    <t xml:space="preserve">C:\tmp\obfmodels\o7276.mdl</t>
  </si>
  <si>
    <t xml:space="preserve">Tue Mar 20 10:46:33 2012</t>
  </si>
  <si>
    <t xml:space="preserve">C:\work\data\SLNET\SLNET_MATLABCentral\35737\Boost_12_80V_30W.mdl</t>
  </si>
  <si>
    <t xml:space="preserve">C:\tmp\obfmodels\o7277.mdl</t>
  </si>
  <si>
    <t xml:space="preserve">Wed Jan 11 01:06:08 2012</t>
  </si>
  <si>
    <t xml:space="preserve">C:\work\data\SLNET\SLNET_MATLABCentral\35745\tractor_semitrailer.mdl</t>
  </si>
  <si>
    <t xml:space="preserve">C:\tmp\obfmodels\o7278.mdl</t>
  </si>
  <si>
    <t xml:space="preserve">Thu Jan 12 16:30:49 2012</t>
  </si>
  <si>
    <t xml:space="preserve">C:\work\data\SLNET\SLNET_MATLABCentral\35769\adc_with_impairments.mdl</t>
  </si>
  <si>
    <t xml:space="preserve">C:\tmp\obfmodels\o7279.mdl</t>
  </si>
  <si>
    <t xml:space="preserve">Wed Jul 13 07:51:54 2011</t>
  </si>
  <si>
    <t xml:space="preserve">C:\work\data\SLNET\SLNET_MATLABCentral\35769\adc_with_impairments_2.mdl</t>
  </si>
  <si>
    <t xml:space="preserve">C:\tmp\obfmodels\o7280.mdl</t>
  </si>
  <si>
    <t xml:space="preserve">Mon May 23 08:14:04 2011</t>
  </si>
  <si>
    <t xml:space="preserve">C:\work\data\SLNET\SLNET_MATLABCentral\35769\charge_scaling_dac_4.mdl</t>
  </si>
  <si>
    <t xml:space="preserve">C:\tmp\obfmodels\o7281.mdl</t>
  </si>
  <si>
    <t xml:space="preserve">Tue Mar 20 11:34:48 2012</t>
  </si>
  <si>
    <t xml:space="preserve">C:\work\data\SLNET\SLNET_MATLABCentral\35769\sar_adc_2.mdl</t>
  </si>
  <si>
    <t xml:space="preserve">C:\tmp\obfmodels\o7282.mdl</t>
  </si>
  <si>
    <t xml:space="preserve">Tue Mar 20 12:38:55 2012</t>
  </si>
  <si>
    <t xml:space="preserve">C:\work\data\SLNET\SLNET_MATLABCentral\35769\sar_adc_3.mdl</t>
  </si>
  <si>
    <t xml:space="preserve">C:\tmp\obfmodels\o7283.mdl</t>
  </si>
  <si>
    <t xml:space="preserve">Tue Mar 20 11:34:59 2012</t>
  </si>
  <si>
    <t xml:space="preserve">C:\work\data\SLNET\SLNET_MATLABCentral\35769\subranging_adc_2.mdl</t>
  </si>
  <si>
    <t xml:space="preserve">C:\tmp\obfmodels\o7284.mdl</t>
  </si>
  <si>
    <t xml:space="preserve">Tue Mar 20 11:35:11 2012</t>
  </si>
  <si>
    <t xml:space="preserve">C:\work\data\SLNET\SLNET_MATLABCentral\35769\subranging_adc_3.mdl</t>
  </si>
  <si>
    <t xml:space="preserve">C:\tmp\obfmodels\o7285.mdl</t>
  </si>
  <si>
    <t xml:space="preserve">Tue Mar 20 11:35:22 2012</t>
  </si>
  <si>
    <t xml:space="preserve">C:\work\data\SLNET\SLNET_MATLABCentral\35769\subranging_adc_5.mdl</t>
  </si>
  <si>
    <t xml:space="preserve">C:\tmp\obfmodels\o7286.mdl</t>
  </si>
  <si>
    <t xml:space="preserve">Tue Mar 20 11:36:49 2012</t>
  </si>
  <si>
    <t xml:space="preserve">C:\work\data\SLNET\SLNET_MATLABCentral\35781\ANN_MLP_BP_Batch_Mode_Training.mdl</t>
  </si>
  <si>
    <t xml:space="preserve">C:\tmp\obfmodels\o7287.mdl</t>
  </si>
  <si>
    <t xml:space="preserve">Tue Mar 20 22:07:52 2012</t>
  </si>
  <si>
    <t xml:space="preserve">C:\work\data\SLNET\SLNET_MATLABCentral\35781\ANN_MLP_BP_Incremental_Mode_Training.mdl</t>
  </si>
  <si>
    <t xml:space="preserve">C:\tmp\obfmodels\o7288.mdl</t>
  </si>
  <si>
    <t xml:space="preserve">Tue Mar 20 22:08:14 2012</t>
  </si>
  <si>
    <t xml:space="preserve">C:\work\data\SLNET\SLNET_MATLABCentral\35794\population_growth.mdl</t>
  </si>
  <si>
    <t xml:space="preserve">C:\tmp\obfmodels\o7289.mdl</t>
  </si>
  <si>
    <t xml:space="preserve">Wed Mar 21 16:28:27 2012</t>
  </si>
  <si>
    <t xml:space="preserve">C:\work\data\SLNET\SLNET_MATLABCentral\35796\MPPT_charger_V2.mdl</t>
  </si>
  <si>
    <t xml:space="preserve">C:\tmp\obfmodels\o7290.mdl</t>
  </si>
  <si>
    <t xml:space="preserve">Tue Mar 20 18:42:05 2012</t>
  </si>
  <si>
    <t xml:space="preserve">C:\work\data\SLNET\SLNET_MATLABCentral\35798\Twelve_pulse_converter_DC_motor_open_loop.mdl</t>
  </si>
  <si>
    <t xml:space="preserve">C:\tmp\obfmodels\o7291.mdl</t>
  </si>
  <si>
    <t xml:space="preserve">Thu Mar 22 09:22:32 2012</t>
  </si>
  <si>
    <t xml:space="preserve">C:\work\data\SLNET\SLNET_MATLABCentral\35799\Lorenze Wheel Upload\LorenzeSimulinkV1.mdl</t>
  </si>
  <si>
    <t xml:space="preserve">C:\tmp\obfmodels\o7292.mdl</t>
  </si>
  <si>
    <t xml:space="preserve">Wed Mar 21 23:10:14 2012</t>
  </si>
  <si>
    <t xml:space="preserve">C:\work\data\SLNET\SLNET_MATLABCentral\35803\fm_cw_radar_system.mdl</t>
  </si>
  <si>
    <t xml:space="preserve">C:\tmp\obfmodels\o7293.mdl</t>
  </si>
  <si>
    <t xml:space="preserve">Tue Mar 20 07:04:56 2012</t>
  </si>
  <si>
    <t xml:space="preserve">C:\work\data\SLNET\SLNET_MATLABCentral\35841\CompensadorBoost.mdl</t>
  </si>
  <si>
    <t xml:space="preserve">C:\tmp\obfmodels\o7294.mdl</t>
  </si>
  <si>
    <t xml:space="preserve">Thu Jan 05 11:16:51 2012</t>
  </si>
  <si>
    <t xml:space="preserve">C:\work\data\SLNET\SLNET_MATLABCentral\35844\svpwm.mdl</t>
  </si>
  <si>
    <t xml:space="preserve">C:\tmp\obfmodels\o7295.mdl</t>
  </si>
  <si>
    <t xml:space="preserve">Sun Mar 25 03:38:42 2012</t>
  </si>
  <si>
    <t xml:space="preserve">C:\work\data\SLNET\SLNET_MATLABCentral\35862\fmcwt.mdl</t>
  </si>
  <si>
    <t xml:space="preserve">C:\tmp\obfmodels\o7296.mdl</t>
  </si>
  <si>
    <t xml:space="preserve">Tue Mar 27 01:15:47 2012</t>
  </si>
  <si>
    <t xml:space="preserve">C:\work\data\SLNET\SLNET_MATLABCentral\35879\heli_robot.mdl</t>
  </si>
  <si>
    <t xml:space="preserve">C:\tmp\obfmodels\o7297.mdl</t>
  </si>
  <si>
    <t xml:space="preserve">Tue Mar 27 15:24:48 2012</t>
  </si>
  <si>
    <t xml:space="preserve">C:\work\data\SLNET\SLNET_MATLABCentral\35879\heli_robot_multirate.mdl</t>
  </si>
  <si>
    <t xml:space="preserve">C:\tmp\obfmodels\o7298.mdl</t>
  </si>
  <si>
    <t xml:space="preserve">Tue Mar 27 16:36:38 2012</t>
  </si>
  <si>
    <t xml:space="preserve">C:\work\data\SLNET\SLNET_MATLABCentral\35911\svpwm_IM.mdl</t>
  </si>
  <si>
    <t xml:space="preserve">C:\tmp\obfmodels\o7299.mdl</t>
  </si>
  <si>
    <t xml:space="preserve">Thu Mar 29 19:53:52 2012</t>
  </si>
  <si>
    <t xml:space="preserve">C:\work\data\SLNET\SLNET_MATLABCentral\35922\ProgrammablePulseGenerator.mdl</t>
  </si>
  <si>
    <t xml:space="preserve">C:\tmp\obfmodels\o7300.mdl</t>
  </si>
  <si>
    <t xml:space="preserve">Fri Mar 30 18:56:32 2012</t>
  </si>
  <si>
    <t xml:space="preserve">C:\work\data\SLNET\SLNET_MATLABCentral\35929\LIVRABLES\LF_AC29bus_HVDCdemo.mdl</t>
  </si>
  <si>
    <t xml:space="preserve">C:\tmp\obfmodels\o7301.mdl</t>
  </si>
  <si>
    <t xml:space="preserve">Thu Mar 29 16:09:30 2012</t>
  </si>
  <si>
    <t xml:space="preserve">C:\work\data\SLNET\SLNET_MATLABCentral\35929\LIVRABLES\LF_HVDC_2terminal.mdl</t>
  </si>
  <si>
    <t xml:space="preserve">C:\tmp\obfmodels\o7302.mdl</t>
  </si>
  <si>
    <t xml:space="preserve">Wed Mar 28 10:15:59 2012</t>
  </si>
  <si>
    <t xml:space="preserve">C:\work\data\SLNET\SLNET_MATLABCentral\35954\Adder.mdl</t>
  </si>
  <si>
    <t xml:space="preserve">C:\tmp\obfmodels\o7303.mdl</t>
  </si>
  <si>
    <t xml:space="preserve">Sun Apr 01 10:13:34 2012</t>
  </si>
  <si>
    <t xml:space="preserve">C:\work\data\SLNET\SLNET_MATLABCentral\35954\HPF1st.mdl</t>
  </si>
  <si>
    <t xml:space="preserve">C:\tmp\obfmodels\o7304.mdl</t>
  </si>
  <si>
    <t xml:space="preserve">Sun Apr 01 10:09:01 2012</t>
  </si>
  <si>
    <t xml:space="preserve">C:\work\data\SLNET\SLNET_MATLABCentral\35954\HPF2nd.mdl</t>
  </si>
  <si>
    <t xml:space="preserve">C:\tmp\obfmodels\o7305.mdl</t>
  </si>
  <si>
    <t xml:space="preserve">Sun Apr 01 10:09:15 2012</t>
  </si>
  <si>
    <t xml:space="preserve">C:\work\data\SLNET\SLNET_MATLABCentral\35954\Instrumnt_amp.mdl</t>
  </si>
  <si>
    <t xml:space="preserve">C:\tmp\obfmodels\o7306.mdl</t>
  </si>
  <si>
    <t xml:space="preserve">Sun Apr 01 10:11:54 2012</t>
  </si>
  <si>
    <t xml:space="preserve">C:\work\data\SLNET\SLNET_MATLABCentral\35954\LPF1st.mdl</t>
  </si>
  <si>
    <t xml:space="preserve">C:\tmp\obfmodels\o7307.mdl</t>
  </si>
  <si>
    <t xml:space="preserve">Sun Apr 01 10:12:05 2012</t>
  </si>
  <si>
    <t xml:space="preserve">C:\work\data\SLNET\SLNET_MATLABCentral\35954\LPF2nd.mdl</t>
  </si>
  <si>
    <t xml:space="preserve">C:\tmp\obfmodels\o7308.mdl</t>
  </si>
  <si>
    <t xml:space="preserve">Sun Apr 01 10:12:15 2012</t>
  </si>
  <si>
    <t xml:space="preserve">C:\work\data\SLNET\SLNET_MATLABCentral\35955\AMmodulator_demodulator.mdl</t>
  </si>
  <si>
    <t xml:space="preserve">C:\tmp\obfmodels\o7309.mdl</t>
  </si>
  <si>
    <t xml:space="preserve">Sun Apr 01 10:12:27 2012</t>
  </si>
  <si>
    <t xml:space="preserve">C:\work\data\SLNET\SLNET_MATLABCentral\35963\IEEEPowerDefinitions.mdl</t>
  </si>
  <si>
    <t xml:space="preserve">C:\tmp\obfmodels\o7310.mdl</t>
  </si>
  <si>
    <t xml:space="preserve">Sun Apr 01 16:49:01 2012</t>
  </si>
  <si>
    <t xml:space="preserve">C:\work\data\SLNET\SLNET_MATLABCentral\35966\binverter.mdl</t>
  </si>
  <si>
    <t xml:space="preserve">C:\tmp\obfmodels\o7311.mdl</t>
  </si>
  <si>
    <t xml:space="preserve">Sat Mar 31 19:39:24 2012</t>
  </si>
  <si>
    <t xml:space="preserve">C:\work\data\SLNET\SLNET_MATLABCentral\35967\Logiciels_temps_reel\logiciels_temps_reel_IUT\Asservissement\boucle_fermee_anal.mdl</t>
  </si>
  <si>
    <t xml:space="preserve">C:\tmp\obfmodels\o7312.mdl</t>
  </si>
  <si>
    <t xml:space="preserve">Wed Mar 14 10:53:23 2012</t>
  </si>
  <si>
    <t xml:space="preserve">C:\work\data\SLNET\SLNET_MATLABCentral\35967\Logiciels_temps_reel\logiciels_temps_reel_IUT\Asservissement\boucle_fermee_anal1.mdl</t>
  </si>
  <si>
    <t xml:space="preserve">C:\tmp\obfmodels\o7313.mdl</t>
  </si>
  <si>
    <t xml:space="preserve">Wed Oct 06 19:55:26 2010</t>
  </si>
  <si>
    <t xml:space="preserve">C:\work\data\SLNET\SLNET_MATLABCentral\35967\Logiciels_temps_reel\logiciels_temps_reel_IUT\Asservissement\boucle_fermee_anal2.mdl</t>
  </si>
  <si>
    <t xml:space="preserve">C:\tmp\obfmodels\o7314.mdl</t>
  </si>
  <si>
    <t xml:space="preserve">Thu Oct 07 09:33:46 2010</t>
  </si>
  <si>
    <t xml:space="preserve">C:\work\data\SLNET\SLNET_MATLABCentral\35967\Logiciels_temps_reel\logiciels_temps_reel_IUT\Asservissement\boucle_fermee_anal_2_boucles.mdl</t>
  </si>
  <si>
    <t xml:space="preserve">C:\tmp\obfmodels\o7315.mdl</t>
  </si>
  <si>
    <t xml:space="preserve">Wed Mar 14 11:04:29 2012</t>
  </si>
  <si>
    <t xml:space="preserve">C:\work\data\SLNET\SLNET_MATLABCentral\35967\Logiciels_temps_reel\logiciels_temps_reel_IUT\Asservissement\boucle_fermee_anal_RdeP.mdl</t>
  </si>
  <si>
    <t xml:space="preserve">C:\tmp\obfmodels\o7316.mdl</t>
  </si>
  <si>
    <t xml:space="preserve">Wed Mar 14 11:02:41 2012</t>
  </si>
  <si>
    <t xml:space="preserve">C:\work\data\SLNET\SLNET_MATLABCentral\35967\Logiciels_temps_reel\logiciels_temps_reel_IUT\Asservissement\boucle_fermee_anal_pir1.mdl</t>
  </si>
  <si>
    <t xml:space="preserve">C:\tmp\obfmodels\o7317.mdl</t>
  </si>
  <si>
    <t xml:space="preserve">Wed Mar 14 11:02:15 2012</t>
  </si>
  <si>
    <t xml:space="preserve">C:\work\data\SLNET\SLNET_MATLABCentral\35967\Logiciels_temps_reel\logiciels_temps_reel_IUT\Asservissement\boucle_fermee_anal_smith.mdl</t>
  </si>
  <si>
    <t xml:space="preserve">C:\tmp\obfmodels\o7318.mdl</t>
  </si>
  <si>
    <t xml:space="preserve">Wed Mar 14 11:03:07 2012</t>
  </si>
  <si>
    <t xml:space="preserve">C:\work\data\SLNET\SLNET_MATLABCentral\35967\Logiciels_temps_reel\logiciels_temps_reel_IUT\Asservissement\boucle_fermee_num.mdl</t>
  </si>
  <si>
    <t xml:space="preserve">C:\tmp\obfmodels\o7319.mdl</t>
  </si>
  <si>
    <t xml:space="preserve">Wed Mar 14 11:03:44 2012</t>
  </si>
  <si>
    <t xml:space="preserve">C:\work\data\SLNET\SLNET_MATLABCentral\35967\Logiciels_temps_reel\logiciels_temps_reel_IUT\Asservissement\boucle_fermee_num1.mdl</t>
  </si>
  <si>
    <t xml:space="preserve">C:\tmp\obfmodels\o7320.mdl</t>
  </si>
  <si>
    <t xml:space="preserve">Thu Oct 07 19:54:07 2010</t>
  </si>
  <si>
    <t xml:space="preserve">C:\work\data\SLNET\SLNET_MATLABCentral\35967\Logiciels_temps_reel\logiciels_temps_reel_IUT\Asservissement\boucle_fermee_num2.mdl</t>
  </si>
  <si>
    <t xml:space="preserve">C:\tmp\obfmodels\o7321.mdl</t>
  </si>
  <si>
    <t xml:space="preserve">Thu Oct 07 20:23:42 2010</t>
  </si>
  <si>
    <t xml:space="preserve">C:\work\data\SLNET\SLNET_MATLABCentral\35967\Logiciels_temps_reel\logiciels_temps_reel_IUT\Asservissement\schema_montage_sa.mdl</t>
  </si>
  <si>
    <t xml:space="preserve">C:\tmp\obfmodels\o7322.mdl</t>
  </si>
  <si>
    <t xml:space="preserve">Mon Oct 18 19:08:12 2010</t>
  </si>
  <si>
    <t xml:space="preserve">C:\work\data\SLNET\SLNET_MATLABCentral\35967\Logiciels_temps_reel\logiciels_temps_reel_IUT\Asservissement\schema_montage_sa_2_boucles.mdl</t>
  </si>
  <si>
    <t xml:space="preserve">C:\tmp\obfmodels\o7323.mdl</t>
  </si>
  <si>
    <t xml:space="preserve">Fri Dec 30 17:44:49 2011</t>
  </si>
  <si>
    <t xml:space="preserve">C:\work\data\SLNET\SLNET_MATLABCentral\35967\Logiciels_temps_reel\logiciels_temps_reel_IUT\Asservissement\schema_montage_sa_num.mdl</t>
  </si>
  <si>
    <t xml:space="preserve">C:\tmp\obfmodels\o7324.mdl</t>
  </si>
  <si>
    <t xml:space="preserve">Mon Oct 18 19:08:59 2010</t>
  </si>
  <si>
    <t xml:space="preserve">C:\work\data\SLNET\SLNET_MATLABCentral\35967\Logiciels_temps_reel\logiciels_temps_reel_IUT\Asservissement\test_Splot.mdl</t>
  </si>
  <si>
    <t xml:space="preserve">C:\tmp\obfmodels\o7325.mdl</t>
  </si>
  <si>
    <t xml:space="preserve">Wed Nov 16 10:39:12 2011</t>
  </si>
  <si>
    <t xml:space="preserve">C:\work\data\SLNET\SLNET_MATLABCentral\35967\Logiciels_temps_reel\logiciels_temps_reel_IUT\Filtres_Numeriques\filtre_FIR.mdl</t>
  </si>
  <si>
    <t xml:space="preserve">C:\tmp\obfmodels\o7326.mdl</t>
  </si>
  <si>
    <t xml:space="preserve">Fri Dec 16 10:10:17 2011</t>
  </si>
  <si>
    <t xml:space="preserve">C:\work\data\SLNET\SLNET_MATLABCentral\35967\Logiciels_temps_reel\logiciels_temps_reel_IUT\Filtres_Numeriques\filtre_FIR_imp.mdl</t>
  </si>
  <si>
    <t xml:space="preserve">C:\tmp\obfmodels\o7327.mdl</t>
  </si>
  <si>
    <t xml:space="preserve">Mon Feb 27 13:04:11 2012</t>
  </si>
  <si>
    <t xml:space="preserve">C:\work\data\SLNET\SLNET_MATLABCentral\35967\Logiciels_temps_reel\logiciels_temps_reel_IUT\Filtres_Numeriques\filtre_IIR.mdl</t>
  </si>
  <si>
    <t xml:space="preserve">C:\tmp\obfmodels\o7328.mdl</t>
  </si>
  <si>
    <t xml:space="preserve">Fri Dec 16 10:10:56 2011</t>
  </si>
  <si>
    <t xml:space="preserve">C:\work\data\SLNET\SLNET_MATLABCentral\35967\Logiciels_temps_reel\logiciels_temps_reel_IUT\Filtres_Numeriques\filtre_IIR_imp.mdl</t>
  </si>
  <si>
    <t xml:space="preserve">C:\tmp\obfmodels\o7329.mdl</t>
  </si>
  <si>
    <t xml:space="preserve">Fri Dec 16 10:11:13 2011</t>
  </si>
  <si>
    <t xml:space="preserve">C:\work\data\SLNET\SLNET_MATLABCentral\35967\Logiciels_temps_reel\logiciels_temps_reel_IUT\Filtres_Numeriques\filtre_IIR_po.mdl</t>
  </si>
  <si>
    <t xml:space="preserve">C:\tmp\obfmodels\o7330.mdl</t>
  </si>
  <si>
    <t xml:space="preserve">Tue Jan 18 18:27:59 2011</t>
  </si>
  <si>
    <t xml:space="preserve">C:\work\data\SLNET\SLNET_MATLABCentral\35967\Logiciels_temps_reel\logiciels_temps_reel_IUT\GSP3\estimflux_reel.mdl</t>
  </si>
  <si>
    <t xml:space="preserve">C:\tmp\obfmodels\o7331.mdl</t>
  </si>
  <si>
    <t xml:space="preserve">Wed Mar 28 09:30:11 2012</t>
  </si>
  <si>
    <t xml:space="preserve">C:\work\data\SLNET\SLNET_MATLABCentral\35967\Logiciels_temps_reel\logiciels_temps_reel_IUT\Modele\modele_analogique.mdl</t>
  </si>
  <si>
    <t xml:space="preserve">C:\tmp\obfmodels\o7332.mdl</t>
  </si>
  <si>
    <t xml:space="preserve">Wed Jan 11 19:22:47 2012</t>
  </si>
  <si>
    <t xml:space="preserve">C:\work\data\SLNET\SLNET_MATLABCentral\35967\Logiciels_temps_reel\logiciels_temps_reel_IUT\Modele\modele_les_2mdl.mdl</t>
  </si>
  <si>
    <t xml:space="preserve">C:\tmp\obfmodels\o7333.mdl</t>
  </si>
  <si>
    <t xml:space="preserve">Wed Jan 11 19:23:20 2012</t>
  </si>
  <si>
    <t xml:space="preserve">C:\work\data\SLNET\SLNET_MATLABCentral\35967\Logiciels_temps_reel\logiciels_temps_reel_IUT\Modele\modele_simulinkmdl.mdl</t>
  </si>
  <si>
    <t xml:space="preserve">C:\tmp\obfmodels\o7334.mdl</t>
  </si>
  <si>
    <t xml:space="preserve">Wed Jan 11 19:23:54 2012</t>
  </si>
  <si>
    <t xml:space="preserve">C:\work\data\SLNET\SLNET_MATLABCentral\35967\Logiciels_temps_reel\logiciels_temps_reel_IUT\Modele\schema_simul_anal.mdl</t>
  </si>
  <si>
    <t xml:space="preserve">C:\tmp\obfmodels\o7335.mdl</t>
  </si>
  <si>
    <t xml:space="preserve">Wed Oct 26 18:29:03 2011</t>
  </si>
  <si>
    <t xml:space="preserve">C:\work\data\SLNET\SLNET_MATLABCentral\35967\Logiciels_temps_reel\logiciels_temps_reel_IUT\Modele\schema_simul_les_2.mdl</t>
  </si>
  <si>
    <t xml:space="preserve">C:\tmp\obfmodels\o7336.mdl</t>
  </si>
  <si>
    <t xml:space="preserve">Wed Oct 26 19:01:40 2011</t>
  </si>
  <si>
    <t xml:space="preserve">C:\work\data\SLNET\SLNET_MATLABCentral\35967\Logiciels_temps_reel\logiciels_temps_reel_IUT\Modele\schema_simul_simulink.mdl</t>
  </si>
  <si>
    <t xml:space="preserve">C:\tmp\obfmodels\o7337.mdl</t>
  </si>
  <si>
    <t xml:space="preserve">Wed Oct 26 19:01:56 2011</t>
  </si>
  <si>
    <t xml:space="preserve">C:\work\data\SLNET\SLNET_MATLABCentral\35967\Logiciels_temps_reel\logiciels_temps_reel_IUT\TFR\fft_acquisition_1voie_pas_synchro.mdl</t>
  </si>
  <si>
    <t xml:space="preserve">C:\tmp\obfmodels\o7338.mdl</t>
  </si>
  <si>
    <t xml:space="preserve">Sat Feb 25 11:40:31 2012</t>
  </si>
  <si>
    <t xml:space="preserve">C:\work\data\SLNET\SLNET_MATLABCentral\35967\Logiciels_temps_reel\logiciels_temps_reel_IUT\TFR\fft_acquisition_1voie_synchro.mdl</t>
  </si>
  <si>
    <t xml:space="preserve">C:\tmp\obfmodels\o7339.mdl</t>
  </si>
  <si>
    <t xml:space="preserve">Fri Mar 30 09:43:28 2012</t>
  </si>
  <si>
    <t xml:space="preserve">C:\work\data\SLNET\SLNET_MATLABCentral\35967\Logiciels_temps_reel\logiciels_temps_reel_IUT\TFR\fft_acquisition_2voie_pas_synchro.mdl</t>
  </si>
  <si>
    <t xml:space="preserve">C:\tmp\obfmodels\o7340.mdl</t>
  </si>
  <si>
    <t xml:space="preserve">Sat Feb 25 11:41:27 2012</t>
  </si>
  <si>
    <t xml:space="preserve">C:\work\data\SLNET\SLNET_MATLABCentral\35967\Logiciels_temps_reel\logiciels_temps_reel_IUT\TFR\fft_acquisition_2voie_synchro.mdl</t>
  </si>
  <si>
    <t xml:space="preserve">C:\tmp\obfmodels\o7341.mdl</t>
  </si>
  <si>
    <t xml:space="preserve">Sat Feb 25 11:41:47 2012</t>
  </si>
  <si>
    <t xml:space="preserve">C:\work\data\SLNET\SLNET_MATLABCentral\35967\Logiciels_temps_reel\logiciels_temps_reel_IUT\TFR\reconctruction_fft_inv.mdl</t>
  </si>
  <si>
    <t xml:space="preserve">C:\tmp\obfmodels\o7342.mdl</t>
  </si>
  <si>
    <t xml:space="preserve">Fri Mar 02 10:58:21 2012</t>
  </si>
  <si>
    <t xml:space="preserve">C:\work\data\SLNET\SLNET_MATLABCentral\35967\Logiciels_temps_reel\logiciels_temps_reel_IUT\TFR\reconstruction.mdl</t>
  </si>
  <si>
    <t xml:space="preserve">C:\tmp\obfmodels\o7343.mdl</t>
  </si>
  <si>
    <t xml:space="preserve">Tue Oct 06 15:45:53 2009</t>
  </si>
  <si>
    <t xml:space="preserve">C:\work\data\SLNET\SLNET_MATLABCentral\35967\Logiciels_temps_reel\logiciels_temps_reel_IUT\TFR\test.mdl</t>
  </si>
  <si>
    <t xml:space="preserve">C:\tmp\obfmodels\o7344.mdl</t>
  </si>
  <si>
    <t xml:space="preserve">Wed Jan 07 19:48:28 2009</t>
  </si>
  <si>
    <t xml:space="preserve">C:\work\data\SLNET\SLNET_MATLABCentral\35967\Logiciels_temps_reel\logiciels_temps_reel_IUT\identification\acquisition.mdl</t>
  </si>
  <si>
    <t xml:space="preserve">C:\tmp\obfmodels\o7345.mdl</t>
  </si>
  <si>
    <t xml:space="preserve">Thu Dec 16 12:37:33 2010</t>
  </si>
  <si>
    <t xml:space="preserve">C:\work\data\SLNET\SLNET_MATLABCentral\35967\Logiciels_temps_reel\logiciels_temps_reel_IUT\identification\acquisition_ret.mdl</t>
  </si>
  <si>
    <t xml:space="preserve">C:\tmp\obfmodels\o7346.mdl</t>
  </si>
  <si>
    <t xml:space="preserve">Mon Jan 17 16:43:15 2011</t>
  </si>
  <si>
    <t xml:space="preserve">C:\work\data\SLNET\SLNET_MATLABCentral\35967\Logiciels_temps_reel\logiciels_temps_reel_IUT\identification\acquisition_strejc.mdl</t>
  </si>
  <si>
    <t xml:space="preserve">C:\tmp\obfmodels\o7347.mdl</t>
  </si>
  <si>
    <t xml:space="preserve">Fri Dec 17 08:15:25 2010</t>
  </si>
  <si>
    <t xml:space="preserve">C:\work\data\SLNET\SLNET_MATLABCentral\35967\Logiciels_temps_reel\logiciels_temps_reel_IUT\identification\acquisition_strejc_s.mdl</t>
  </si>
  <si>
    <t xml:space="preserve">C:\tmp\obfmodels\o7348.mdl</t>
  </si>
  <si>
    <t xml:space="preserve">Fri Dec 16 18:46:56 2011</t>
  </si>
  <si>
    <t xml:space="preserve">C:\work\data\SLNET\SLNET_MATLABCentral\35967\Logiciels_temps_reel\logiciels_temps_reel_IUT\identification\ident_tps_reel.mdl</t>
  </si>
  <si>
    <t xml:space="preserve">C:\tmp\obfmodels\o7349.mdl</t>
  </si>
  <si>
    <t xml:space="preserve">Mon Sep 28 19:09:40 2009</t>
  </si>
  <si>
    <t xml:space="preserve">C:\work\data\SLNET\SLNET_MATLABCentral\35967\Logiciels_temps_reel\logiciels_temps_reel_IUT\identification\schema_montage.mdl</t>
  </si>
  <si>
    <t xml:space="preserve">C:\tmp\obfmodels\o7350.mdl</t>
  </si>
  <si>
    <t xml:space="preserve">Sat Nov 28 16:52:45 2009</t>
  </si>
  <si>
    <t xml:space="preserve">C:\work\data\SLNET\SLNET_MATLABCentral\35967\Logiciels_temps_reel\logiciels_temps_reel_IUT\identification\schema_simul.mdl</t>
  </si>
  <si>
    <t xml:space="preserve">C:\tmp\obfmodels\o7351.mdl</t>
  </si>
  <si>
    <t xml:space="preserve">Wed Feb 29 08:59:03 2012</t>
  </si>
  <si>
    <t xml:space="preserve">C:\work\data\SLNET\SLNET_MATLABCentral\35967\Logiciels_temps_reel\logiciels_temps_reel_IUT\identification\test_retard.mdl</t>
  </si>
  <si>
    <t xml:space="preserve">C:\tmp\obfmodels\o7352.mdl</t>
  </si>
  <si>
    <t xml:space="preserve">Sat Dec 11 19:49:21 2010</t>
  </si>
  <si>
    <t xml:space="preserve">C:\work\data\SLNET\SLNET_MATLABCentral\35967\Logiciels_temps_reel\logiciels_temps_reel_IUT\local\configuration_logiciels.mdl</t>
  </si>
  <si>
    <t xml:space="preserve">C:\tmp\obfmodels\o7353.mdl</t>
  </si>
  <si>
    <t xml:space="preserve">Mon Feb 27 12:52:35 2012</t>
  </si>
  <si>
    <t xml:space="preserve">C:\work\data\SLNET\SLNET_MATLABCentral\35967\Logiciels_temps_reel\logiciels_temps_reel_IUT\reponse_impulsionnelle\identification_bruit_blanc.mdl</t>
  </si>
  <si>
    <t xml:space="preserve">C:\tmp\obfmodels\o7354.mdl</t>
  </si>
  <si>
    <t xml:space="preserve">Sat Jan 28 18:43:39 2012</t>
  </si>
  <si>
    <t xml:space="preserve">C:\work\data\SLNET\SLNET_MATLABCentral\35967\Logiciels_temps_reel\logiciels_temps_reel_IUT\reponse_impulsionnelle\montage.mdl</t>
  </si>
  <si>
    <t xml:space="preserve">C:\tmp\obfmodels\o7355.mdl</t>
  </si>
  <si>
    <t xml:space="preserve">Thu Jan 05 10:40:10 2012</t>
  </si>
  <si>
    <t xml:space="preserve">C:\work\data\SLNET\SLNET_MATLABCentral\35967\Logiciels_temps_reel\logiciels_temps_reel_IUT\synthese_filtres\aop.mdl</t>
  </si>
  <si>
    <t xml:space="preserve">C:\tmp\obfmodels\o7356.mdl</t>
  </si>
  <si>
    <t xml:space="preserve">Tue Nov 01 12:10:23 2005</t>
  </si>
  <si>
    <t xml:space="preserve">C:\work\data\SLNET\SLNET_MATLABCentral\35967\Logiciels_temps_reel\logiciels_temps_reel_IUT\synthese_filtres\but4.mdl</t>
  </si>
  <si>
    <t xml:space="preserve">C:\tmp\obfmodels\o7357.mdl</t>
  </si>
  <si>
    <t xml:space="preserve">Wed Aug 31 20:35:01 2005</t>
  </si>
  <si>
    <t xml:space="preserve">C:\work\data\SLNET\SLNET_MATLABCentral\35967\Logiciels_temps_reel\logiciels_temps_reel_IUT\synthese_filtres\etude_filtres.mdl</t>
  </si>
  <si>
    <t xml:space="preserve">C:\tmp\obfmodels\o7358.mdl</t>
  </si>
  <si>
    <t xml:space="preserve">Thu Mar 01 17:42:29 2012</t>
  </si>
  <si>
    <t xml:space="preserve">C:\work\data\SLNET\SLNET_MATLABCentral\35967\Logiciels_temps_reel\logiciels_temps_reel_IUT\synthese_filtres\schema_filtre.mdl</t>
  </si>
  <si>
    <t xml:space="preserve">C:\tmp\obfmodels\o7359.mdl</t>
  </si>
  <si>
    <t xml:space="preserve">Tue Oct 05 11:06:52 2010</t>
  </si>
  <si>
    <t xml:space="preserve">C:\work\data\SLNET\SLNET_MATLABCentral\35967\Logiciels_temps_reel\logiciels_temps_reel_IUT\synthese_filtres\schema_filtre_normalise.mdl</t>
  </si>
  <si>
    <t xml:space="preserve">C:\tmp\obfmodels\o7360.mdl</t>
  </si>
  <si>
    <t xml:space="preserve">Thu Feb 23 16:27:24 2012</t>
  </si>
  <si>
    <t xml:space="preserve">C:\work\data\SLNET\SLNET_MATLABCentral\35967\Logiciels_temps_reel\logiciels_temps_reel_IUT\synthese_filtres\test.mdl</t>
  </si>
  <si>
    <t xml:space="preserve">C:\tmp\obfmodels\o7361.mdl</t>
  </si>
  <si>
    <t xml:space="preserve">Wed Nov 02 12:58:01 2005</t>
  </si>
  <si>
    <t xml:space="preserve">C:\work\data\SLNET\SLNET_MATLABCentral\35967\Logiciels_temps_reel\logiciels_temps_reel_IUT\synthese_filtres\transfert.mdl</t>
  </si>
  <si>
    <t xml:space="preserve">C:\tmp\obfmodels\o7362.mdl</t>
  </si>
  <si>
    <t xml:space="preserve">Thu Mar 01 17:30:12 2012</t>
  </si>
  <si>
    <t xml:space="preserve">C:\work\data\SLNET\SLNET_MATLABCentral\35967\Logiciels_temps_reel\logiciels_temps_reel_IUT\table\leg_y_t.mdl</t>
  </si>
  <si>
    <t xml:space="preserve">C:\tmp\obfmodels\o7363.mdl</t>
  </si>
  <si>
    <t xml:space="preserve">Sat Aug 07 10:59:32 2010</t>
  </si>
  <si>
    <t xml:space="preserve">C:\work\data\SLNET\SLNET_MATLABCentral\35967\Logiciels_temps_reel\logiciels_temps_reel_IUT\table\leg_y_t_diff.mdl</t>
  </si>
  <si>
    <t xml:space="preserve">C:\tmp\obfmodels\o7364.mdl</t>
  </si>
  <si>
    <t xml:space="preserve">Sat Aug 07 10:58:52 2010</t>
  </si>
  <si>
    <t xml:space="preserve">C:\work\data\SLNET\SLNET_MATLABCentral\35967\Logiciels_temps_reel\logiciels_temps_reel_IUT\table\leg_y_x.mdl</t>
  </si>
  <si>
    <t xml:space="preserve">C:\tmp\obfmodels\o7365.mdl</t>
  </si>
  <si>
    <t xml:space="preserve">Sat Aug 07 11:18:10 2010</t>
  </si>
  <si>
    <t xml:space="preserve">C:\work\data\SLNET\SLNET_MATLABCentral\35967\Logiciels_temps_reel\logiciels_temps_reel_IUT\table\leg_y_x_diff.mdl</t>
  </si>
  <si>
    <t xml:space="preserve">C:\tmp\obfmodels\o7366.mdl</t>
  </si>
  <si>
    <t xml:space="preserve">Sun Aug 08 17:18:53 2010</t>
  </si>
  <si>
    <t xml:space="preserve">C:\work\data\SLNET\SLNET_MATLABCentral\35967\Logiciels_temps_reel\logiciels_temps_reel_IUT\table\table_y_x.mdl</t>
  </si>
  <si>
    <t xml:space="preserve">C:\tmp\obfmodels\o7367.mdl</t>
  </si>
  <si>
    <t xml:space="preserve">Mon Mar 12 16:34:50 2012</t>
  </si>
  <si>
    <t xml:space="preserve">C:\work\data\SLNET\SLNET_MATLABCentral\35967\Logiciels_temps_reel\logiciels_temps_reel_IUT\table\table_y_x_diff.mdl</t>
  </si>
  <si>
    <t xml:space="preserve">C:\tmp\obfmodels\o7368.mdl</t>
  </si>
  <si>
    <t xml:space="preserve">Sun Mar 11 15:55:57 2012</t>
  </si>
  <si>
    <t xml:space="preserve">C:\work\data\SLNET\SLNET_MATLABCentral\35967\Logiciels_temps_reel\logiciels_temps_reel_IUT\table\table_y_x_essai.mdl</t>
  </si>
  <si>
    <t xml:space="preserve">C:\tmp\obfmodels\o7369.mdl</t>
  </si>
  <si>
    <t xml:space="preserve">Sat Aug 14 16:26:10 2010</t>
  </si>
  <si>
    <t xml:space="preserve">C:\work\data\SLNET\SLNET_MATLABCentral\35967\Logiciels_temps_reel\logiciels_temps_reel_IUT\table\table_yi_t.mdl</t>
  </si>
  <si>
    <t xml:space="preserve">C:\tmp\obfmodels\o7370.mdl</t>
  </si>
  <si>
    <t xml:space="preserve">Wed Jan 11 15:29:31 2012</t>
  </si>
  <si>
    <t xml:space="preserve">C:\work\data\SLNET\SLNET_MATLABCentral\35967\Logiciels_temps_reel\logiciels_temps_reel_IUT\table\table_yi_t_diff.mdl</t>
  </si>
  <si>
    <t xml:space="preserve">C:\tmp\obfmodels\o7371.mdl</t>
  </si>
  <si>
    <t xml:space="preserve">Wed Jan 11 15:37:03 2012</t>
  </si>
  <si>
    <t xml:space="preserve">C:\work\data\SLNET\SLNET_MATLABCentral\35967\Logiciels_temps_reel\logiciels_temps_reel_IUT\table\table_yi_t_essai.mdl</t>
  </si>
  <si>
    <t xml:space="preserve">C:\tmp\obfmodels\o7372.mdl</t>
  </si>
  <si>
    <t xml:space="preserve">Sat Aug 14 15:42:11 2010</t>
  </si>
  <si>
    <t xml:space="preserve">C:\work\data\SLNET\SLNET_MATLABCentral\35980\LossCalculationBuckConverter\LossModelib.mdl</t>
  </si>
  <si>
    <t xml:space="preserve">C:\tmp\obfmodels\o7373.mdl</t>
  </si>
  <si>
    <t xml:space="preserve">Fri Mar 30 14:01:41 2012</t>
  </si>
  <si>
    <t xml:space="preserve">C:\work\data\SLNET\SLNET_MATLABCentral\35980\LossCalculationBuckConverter\Loss_BuckConverter.mdl</t>
  </si>
  <si>
    <t xml:space="preserve">C:\tmp\obfmodels\o7374.mdl</t>
  </si>
  <si>
    <t xml:space="preserve">Mon Apr 02 15:36:04 2012</t>
  </si>
  <si>
    <t xml:space="preserve">C:\work\data\SLNET\SLNET_MATLABCentral\35984\doppler_radar.mdl</t>
  </si>
  <si>
    <t xml:space="preserve">C:\tmp\obfmodels\o7375.mdl</t>
  </si>
  <si>
    <t xml:space="preserve">Tue Apr 03 02:11:37 2012</t>
  </si>
  <si>
    <t xml:space="preserve">C:\work\data\SLNET\SLNET_MATLABCentral\35990\lab_ckts.mdl</t>
  </si>
  <si>
    <t xml:space="preserve">C:\tmp\obfmodels\o7376.mdl</t>
  </si>
  <si>
    <t xml:space="preserve">Mon Apr 02 02:48:24 2012</t>
  </si>
  <si>
    <t xml:space="preserve">C:\work\data\SLNET\SLNET_MATLABCentral\35999\FourTankSimulation\PID.mdl</t>
  </si>
  <si>
    <t xml:space="preserve">C:\tmp\obfmodels\o7377.mdl</t>
  </si>
  <si>
    <t xml:space="preserve">Mon Apr 02 19:34:03 2012</t>
  </si>
  <si>
    <t xml:space="preserve">C:\work\data\SLNET\SLNET_MATLABCentral\35999\FourTankSimulation\manual.mdl</t>
  </si>
  <si>
    <t xml:space="preserve">C:\tmp\obfmodels\o7378.mdl</t>
  </si>
  <si>
    <t xml:space="preserve">Tue Apr 03 14:04:56 2012</t>
  </si>
  <si>
    <t xml:space="preserve">C:\work\data\SLNET\SLNET_MATLABCentral\35999\FourTankSimulation\nonlinear.mdl</t>
  </si>
  <si>
    <t xml:space="preserve">C:\tmp\obfmodels\o7379.mdl</t>
  </si>
  <si>
    <t xml:space="preserve">Tue Apr 03 14:11:50 2012</t>
  </si>
  <si>
    <t xml:space="preserve">C:\work\data\SLNET\SLNET_MATLABCentral\36018\testCallbackModel.mdl</t>
  </si>
  <si>
    <t xml:space="preserve">C:\tmp\obfmodels\o7380.mdl</t>
  </si>
  <si>
    <t xml:space="preserve">Wed Apr 04 11:37:00 2012</t>
  </si>
  <si>
    <t xml:space="preserve">C:\work\data\SLNET\SLNET_MATLABCentral\36037\stepupcycloconverter300.mdl</t>
  </si>
  <si>
    <t xml:space="preserve">C:\tmp\obfmodels\o7381.mdl</t>
  </si>
  <si>
    <t xml:space="preserve">Sun Mar 25 19:01:47 2012</t>
  </si>
  <si>
    <t xml:space="preserve">C:\work\data\SLNET\SLNET_MATLABCentral\36063\boostconverter.mdl</t>
  </si>
  <si>
    <t xml:space="preserve">C:\tmp\obfmodels\o7382.mdl</t>
  </si>
  <si>
    <t xml:space="preserve">Tue Mar 27 09:06:57 2012</t>
  </si>
  <si>
    <t xml:space="preserve">C:\work\data\SLNET\SLNET_MATLABCentral\36074\TwoBitALU.mdl</t>
  </si>
  <si>
    <t xml:space="preserve">C:\tmp\obfmodels\o7383.mdl</t>
  </si>
  <si>
    <t xml:space="preserve">Sat Apr 07 14:05:39 2012</t>
  </si>
  <si>
    <t xml:space="preserve">C:\work\data\SLNET\SLNET_MATLABCentral\36116\Wind_PMSG.mdl</t>
  </si>
  <si>
    <t xml:space="preserve">C:\tmp\obfmodels\o7384.mdl</t>
  </si>
  <si>
    <t xml:space="preserve">Tue Apr 10 20:26:39 2012</t>
  </si>
  <si>
    <t xml:space="preserve">C:\work\data\SLNET\SLNET_MATLABCentral\36117\wave_1.mdl</t>
  </si>
  <si>
    <t xml:space="preserve">C:\tmp\obfmodels\o7385.mdl</t>
  </si>
  <si>
    <t xml:space="preserve">Tue Apr 10 08:04:38 2012</t>
  </si>
  <si>
    <t xml:space="preserve">C:\work\data\SLNET\SLNET_MATLABCentral\36117\wave_2.mdl</t>
  </si>
  <si>
    <t xml:space="preserve">C:\tmp\obfmodels\o7386.mdl</t>
  </si>
  <si>
    <t xml:space="preserve">Tue Apr 10 08:06:25 2012</t>
  </si>
  <si>
    <t xml:space="preserve">C:\work\data\SLNET\SLNET_MATLABCentral\36117\wave_3.mdl</t>
  </si>
  <si>
    <t xml:space="preserve">C:\tmp\obfmodels\o7387.mdl</t>
  </si>
  <si>
    <t xml:space="preserve">Fri Apr 06 11:23:47 2012</t>
  </si>
  <si>
    <t xml:space="preserve">C:\work\data\SLNET\SLNET_MATLABCentral\36117\wave_4.mdl</t>
  </si>
  <si>
    <t xml:space="preserve">C:\tmp\obfmodels\o7388.mdl</t>
  </si>
  <si>
    <t xml:space="preserve">Sat Apr 07 15:15:26 2012</t>
  </si>
  <si>
    <t xml:space="preserve">C:\work\data\SLNET\SLNET_MATLABCentral\36117\wave_5.mdl</t>
  </si>
  <si>
    <t xml:space="preserve">C:\tmp\obfmodels\o7389.mdl</t>
  </si>
  <si>
    <t xml:space="preserve">Sat Apr 07 15:18:44 2012</t>
  </si>
  <si>
    <t xml:space="preserve">C:\work\data\SLNET\SLNET_MATLABCentral\36117\wave_6.mdl</t>
  </si>
  <si>
    <t xml:space="preserve">C:\tmp\obfmodels\o7390.mdl</t>
  </si>
  <si>
    <t xml:space="preserve">Sat Apr 07 15:21:24 2012</t>
  </si>
  <si>
    <t xml:space="preserve">C:\work\data\SLNET\SLNET_MATLABCentral\36132\untitled1.mdl</t>
  </si>
  <si>
    <t xml:space="preserve">C:\tmp\obfmodels\o7391.mdl</t>
  </si>
  <si>
    <t xml:space="preserve">Wed Apr 11 12:21:53 2012</t>
  </si>
  <si>
    <t xml:space="preserve">C:\work\data\SLNET\SLNET_MATLABCentral\36152\SimuWave\Shells.mdl</t>
  </si>
  <si>
    <t xml:space="preserve">C:\tmp\obfmodels\o7392.mdl</t>
  </si>
  <si>
    <t xml:space="preserve">Wed Dec 07 16:54:28 2011</t>
  </si>
  <si>
    <t xml:space="preserve">C:\work\data\SLNET\SLNET_MATLABCentral\36152\SimuWave\SimuWave.mdl</t>
  </si>
  <si>
    <t xml:space="preserve">C:\tmp\obfmodels\o7393.mdl</t>
  </si>
  <si>
    <t xml:space="preserve">Fri Jun 05 16:54:06 2009</t>
  </si>
  <si>
    <t xml:space="preserve">C:\work\data\SLNET\SLNET_MATLABCentral\36152\SimuWave\Examples\Algorithme_a_trous.mdl</t>
  </si>
  <si>
    <t xml:space="preserve">C:\tmp\obfmodels\o7394.mdl</t>
  </si>
  <si>
    <t xml:space="preserve">Fri Jun 05 15:07:35 2009</t>
  </si>
  <si>
    <t xml:space="preserve">C:\work\data\SLNET\SLNET_MATLABCentral\36152\SimuWave\Examples\CascadeAlgorithm.mdl</t>
  </si>
  <si>
    <t xml:space="preserve">C:\tmp\obfmodels\o7395.mdl</t>
  </si>
  <si>
    <t xml:space="preserve">Fri Feb 29 23:17:37 2008</t>
  </si>
  <si>
    <t xml:space="preserve">C:\work\data\SLNET\SLNET_MATLABCentral\36152\SimuWave\Examples\DecompositionOfSquare.mdl</t>
  </si>
  <si>
    <t xml:space="preserve">C:\tmp\obfmodels\o7396.mdl</t>
  </si>
  <si>
    <t xml:space="preserve">Fri Jun 05 15:12:52 2009</t>
  </si>
  <si>
    <t xml:space="preserve">C:\work\data\SLNET\SLNET_MATLABCentral\36152\SimuWave\Examples\Denoising_in_basis.mdl</t>
  </si>
  <si>
    <t xml:space="preserve">C:\tmp\obfmodels\o7397.mdl</t>
  </si>
  <si>
    <t xml:space="preserve">Fri Jun 05 15:08:37 2009</t>
  </si>
  <si>
    <t xml:space="preserve">C:\work\data\SLNET\SLNET_MATLABCentral\36152\SimuWave\Examples\MultiResolutionInABasis.mdl</t>
  </si>
  <si>
    <t xml:space="preserve">C:\tmp\obfmodels\o7398.mdl</t>
  </si>
  <si>
    <t xml:space="preserve">Fri Jun 05 15:09:47 2009</t>
  </si>
  <si>
    <t xml:space="preserve">C:\work\data\SLNET\SLNET_MATLABCentral\36152\SimuWave\Examples\Perfect_Reconstruction.mdl</t>
  </si>
  <si>
    <t xml:space="preserve">C:\tmp\obfmodels\o7399.mdl</t>
  </si>
  <si>
    <t xml:space="preserve">Fri Jun 05 15:06:44 2009</t>
  </si>
  <si>
    <t xml:space="preserve">C:\work\data\SLNET\SLNET_MATLABCentral\36152\SimuWave\Examples\ShiftInvariantMultiResolution.mdl</t>
  </si>
  <si>
    <t xml:space="preserve">C:\tmp\obfmodels\o7400.mdl</t>
  </si>
  <si>
    <t xml:space="preserve">Fri Jun 05 15:11:43 2009</t>
  </si>
  <si>
    <t xml:space="preserve">C:\work\data\SLNET\SLNET_MATLABCentral\36152\SimuWave\Examples\Shift_Invariant_Denoising.mdl</t>
  </si>
  <si>
    <t xml:space="preserve">C:\tmp\obfmodels\o7401.mdl</t>
  </si>
  <si>
    <t xml:space="preserve">Fri Jun 05 15:05:49 2009</t>
  </si>
  <si>
    <t xml:space="preserve">C:\work\data\SLNET\SLNET_MATLABCentral\36158\LossCalculation_3Phase3LevelInverter\LossModelib.mdl</t>
  </si>
  <si>
    <t xml:space="preserve">C:\tmp\obfmodels\o7402.mdl</t>
  </si>
  <si>
    <t xml:space="preserve">Thu Apr 12 15:25:41 2012</t>
  </si>
  <si>
    <t xml:space="preserve">C:\work\data\SLNET\SLNET_MATLABCentral\36158\LossCalculation_3Phase3LevelInverter\Loss_3Phase3Level_Inverter.mdl</t>
  </si>
  <si>
    <t xml:space="preserve">C:\tmp\obfmodels\o7403.mdl</t>
  </si>
  <si>
    <t xml:space="preserve">Thu Apr 12 15:30:50 2012</t>
  </si>
  <si>
    <t xml:space="preserve">C:\work\data\SLNET\SLNET_MATLABCentral\36162\ANN_RBF_Pseudo_Inverse.mdl</t>
  </si>
  <si>
    <t xml:space="preserve">C:\tmp\obfmodels\o7404.mdl</t>
  </si>
  <si>
    <t xml:space="preserve">Fri Apr 13 00:16:46 2012</t>
  </si>
  <si>
    <t xml:space="preserve">C:\work\data\SLNET\SLNET_MATLABCentral\36163\ANN_RBF_LMS.mdl</t>
  </si>
  <si>
    <t xml:space="preserve">C:\tmp\obfmodels\o7405.mdl</t>
  </si>
  <si>
    <t xml:space="preserve">Fri Apr 13 01:44:22 2012</t>
  </si>
  <si>
    <t xml:space="preserve">C:\work\data\SLNET\SLNET_MATLABCentral\36191\abc_al_be_dq.mdl</t>
  </si>
  <si>
    <t xml:space="preserve">C:\tmp\obfmodels\o7406.mdl</t>
  </si>
  <si>
    <t xml:space="preserve">Sun Apr 15 00:05:53 2012</t>
  </si>
  <si>
    <t xml:space="preserve">C:\work\data\SLNET\SLNET_MATLABCentral\36258\Zigbee.mdl</t>
  </si>
  <si>
    <t xml:space="preserve">C:\tmp\obfmodels\o7407.mdl</t>
  </si>
  <si>
    <t xml:space="preserve">Wed Apr 18 16:51:30 2012</t>
  </si>
  <si>
    <t xml:space="preserve">C:\work\data\SLNET\SLNET_MATLABCentral\36266\Simulink\test.mdl</t>
  </si>
  <si>
    <t xml:space="preserve">C:\tmp\obfmodels\o7408.mdl</t>
  </si>
  <si>
    <t xml:space="preserve">Sat Mar 24 00:24:16 2012</t>
  </si>
  <si>
    <t xml:space="preserve">C:\work\data\SLNET\SLNET_MATLABCentral\36289\shahidspwm.mdl</t>
  </si>
  <si>
    <t xml:space="preserve">C:\tmp\obfmodels\o7409.mdl</t>
  </si>
  <si>
    <t xml:space="preserve">Thu Apr 19 22:41:32 2012</t>
  </si>
  <si>
    <t xml:space="preserve">C:\work\data\SLNET\SLNET_MATLABCentral\36291\PSNR.mdl</t>
  </si>
  <si>
    <t xml:space="preserve">C:\tmp\obfmodels\o7410.mdl</t>
  </si>
  <si>
    <t xml:space="preserve">Fri Apr 20 20:49:56 2012</t>
  </si>
  <si>
    <t xml:space="preserve">C:\work\data\SLNET\SLNET_MATLABCentral\36306\SynchronousCounter.mdl</t>
  </si>
  <si>
    <t xml:space="preserve">C:\tmp\obfmodels\o7411.mdl</t>
  </si>
  <si>
    <t xml:space="preserve">Sun Apr 22 04:15:56 2012</t>
  </si>
  <si>
    <t xml:space="preserve">C:\work\data\SLNET\SLNET_MATLABCentral\36307\grid_connected_battery.mdl</t>
  </si>
  <si>
    <t xml:space="preserve">C:\tmp\obfmodels\o7412.mdl</t>
  </si>
  <si>
    <t xml:space="preserve">Sun Apr 22 01:11:58 2012</t>
  </si>
  <si>
    <t xml:space="preserve">C:\work\data\SLNET\SLNET_MATLABCentral\36329\s_mirror.mdl</t>
  </si>
  <si>
    <t xml:space="preserve">C:\tmp\obfmodels\o7413.mdl</t>
  </si>
  <si>
    <t xml:space="preserve">Tue Aug 16 14:27:01 2005</t>
  </si>
  <si>
    <t xml:space="preserve">C:\work\data\SLNET\SLNET_MATLABCentral\36329\s_test.mdl</t>
  </si>
  <si>
    <t xml:space="preserve">C:\tmp\obfmodels\o7414.mdl</t>
  </si>
  <si>
    <t xml:space="preserve">Thu Aug 11 17:48:33 2005</t>
  </si>
  <si>
    <t xml:space="preserve">C:\work\data\SLNET\SLNET_MATLABCentral\36334\nov81liIMD.mdl</t>
  </si>
  <si>
    <t xml:space="preserve">C:\tmp\obfmodels\o7415.mdl</t>
  </si>
  <si>
    <t xml:space="preserve">Tue Apr 24 11:38:10 2012</t>
  </si>
  <si>
    <t xml:space="preserve">C:\work\data\SLNET\SLNET_MATLABCentral\36369\ANN_SOFM_V1.mdl</t>
  </si>
  <si>
    <t xml:space="preserve">C:\tmp\obfmodels\o7416.mdl</t>
  </si>
  <si>
    <t xml:space="preserve">Tue Apr 24 22:46:45 2012</t>
  </si>
  <si>
    <t xml:space="preserve">C:\work\data\SLNET\SLNET_MATLABCentral\36449\hair_model2011a.mdl</t>
  </si>
  <si>
    <t xml:space="preserve">C:\tmp\obfmodels\o7417.mdl</t>
  </si>
  <si>
    <t xml:space="preserve">Sat Apr 28 20:47:29 2012</t>
  </si>
  <si>
    <t xml:space="preserve">C:\work\data\SLNET\SLNET_MATLABCentral\36464\Simulink_Workshop\source\Controller.mdl</t>
  </si>
  <si>
    <t xml:space="preserve">C:\tmp\obfmodels\o7418.mdl</t>
  </si>
  <si>
    <t xml:space="preserve">Sun Apr 29 18:16:53 2012</t>
  </si>
  <si>
    <t xml:space="preserve">C:\work\data\SLNET\SLNET_MATLABCentral\36464\Simulink_Workshop\source\Controller_Code_Gen.mdl</t>
  </si>
  <si>
    <t xml:space="preserve">C:\tmp\obfmodels\o7419.mdl</t>
  </si>
  <si>
    <t xml:space="preserve">Sun Apr 29 10:29:27 2012</t>
  </si>
  <si>
    <t xml:space="preserve">C:\work\data\SLNET\SLNET_MATLABCentral\36464\Simulink_Workshop\source\Controller_Discrete.mdl</t>
  </si>
  <si>
    <t xml:space="preserve">C:\tmp\obfmodels\o7420.mdl</t>
  </si>
  <si>
    <t xml:space="preserve">Mon Dec 05 21:20:39 2011</t>
  </si>
  <si>
    <t xml:space="preserve">C:\work\data\SLNET\SLNET_MATLABCentral\36464\Simulink_Workshop\source\Controller_HDL.mdl</t>
  </si>
  <si>
    <t xml:space="preserve">C:\tmp\obfmodels\o7421.mdl</t>
  </si>
  <si>
    <t xml:space="preserve">Sun Apr 29 10:24:24 2012</t>
  </si>
  <si>
    <t xml:space="preserve">C:\work\data\SLNET\SLNET_MATLABCentral\36464\Simulink_Workshop\source\Controller_PLC.mdl</t>
  </si>
  <si>
    <t xml:space="preserve">C:\tmp\obfmodels\o7422.mdl</t>
  </si>
  <si>
    <t xml:space="preserve">Sun Apr 29 10:27:37 2012</t>
  </si>
  <si>
    <t xml:space="preserve">C:\work\data\SLNET\SLNET_MATLABCentral\36464\Simulink_Workshop\source\SLWS_Step_01.mdl</t>
  </si>
  <si>
    <t xml:space="preserve">C:\tmp\obfmodels\o7423.mdl</t>
  </si>
  <si>
    <t xml:space="preserve">Sun Jul 11 11:20:52 2010</t>
  </si>
  <si>
    <t xml:space="preserve">C:\work\data\SLNET\SLNET_MATLABCentral\36464\Simulink_Workshop\source\SLWS_Step_02.mdl</t>
  </si>
  <si>
    <t xml:space="preserve">C:\tmp\obfmodels\o7424.mdl</t>
  </si>
  <si>
    <t xml:space="preserve">Thu Sep 22 09:50:37 2011</t>
  </si>
  <si>
    <t xml:space="preserve">C:\work\data\SLNET\SLNET_MATLABCentral\36464\Simulink_Workshop\source\SLWS_Step_02_Begin.mdl</t>
  </si>
  <si>
    <t xml:space="preserve">C:\tmp\obfmodels\o7425.mdl</t>
  </si>
  <si>
    <t xml:space="preserve">Thu Sep 22 09:50:28 2011</t>
  </si>
  <si>
    <t xml:space="preserve">C:\work\data\SLNET\SLNET_MATLABCentral\36464\Simulink_Workshop\source\SLWS_Step_03.mdl</t>
  </si>
  <si>
    <t xml:space="preserve">C:\tmp\obfmodels\o7426.mdl</t>
  </si>
  <si>
    <t xml:space="preserve">Mon Dec 05 20:57:01 2011</t>
  </si>
  <si>
    <t xml:space="preserve">C:\work\data\SLNET\SLNET_MATLABCentral\36464\Simulink_Workshop\source\SLWS_Step_03_Begin.mdl</t>
  </si>
  <si>
    <t xml:space="preserve">C:\tmp\obfmodels\o7427.mdl</t>
  </si>
  <si>
    <t xml:space="preserve">Thu Sep 22 09:51:35 2011</t>
  </si>
  <si>
    <t xml:space="preserve">C:\work\data\SLNET\SLNET_MATLABCentral\36464\Simulink_Workshop\source\SLWS_Step_04.mdl</t>
  </si>
  <si>
    <t xml:space="preserve">C:\tmp\obfmodels\o7428.mdl</t>
  </si>
  <si>
    <t xml:space="preserve">Sun Apr 29 18:17:41 2012</t>
  </si>
  <si>
    <t xml:space="preserve">C:\work\data\SLNET\SLNET_MATLABCentral\36464\Simulink_Workshop\source\SLWS_Step_04_Begin.mdl</t>
  </si>
  <si>
    <t xml:space="preserve">C:\tmp\obfmodels\o7429.mdl</t>
  </si>
  <si>
    <t xml:space="preserve">Mon Dec 05 21:10:36 2011</t>
  </si>
  <si>
    <t xml:space="preserve">C:\work\data\SLNET\SLNET_MATLABCentral\36464\Simulink_Workshop\source\SLWS_Step_04_ControllerModel.mdl</t>
  </si>
  <si>
    <t xml:space="preserve">C:\tmp\obfmodels\o7430.mdl</t>
  </si>
  <si>
    <t xml:space="preserve">C:\work\data\SLNET\SLNET_MATLABCentral\36464\Simulink_Workshop\source\SLWS_Step_04_controls.mdl</t>
  </si>
  <si>
    <t xml:space="preserve">C:\tmp\obfmodels\o7431.mdl</t>
  </si>
  <si>
    <t xml:space="preserve">Mon Jul 12 07:50:57 2010</t>
  </si>
  <si>
    <t xml:space="preserve">C:\work\data\SLNET\SLNET_MATLABCentral\36464\Simulink_Workshop\source\SLWS_Step_05.mdl</t>
  </si>
  <si>
    <t xml:space="preserve">C:\tmp\obfmodels\o7432.mdl</t>
  </si>
  <si>
    <t xml:space="preserve">Sun Apr 29 10:07:31 2012</t>
  </si>
  <si>
    <t xml:space="preserve">C:\work\data\SLNET\SLNET_MATLABCentral\36464\Simulink_Workshop\source\SLWS_Step_05_Begin.mdl</t>
  </si>
  <si>
    <t xml:space="preserve">C:\tmp\obfmodels\o7433.mdl</t>
  </si>
  <si>
    <t xml:space="preserve">Sun Apr 29 10:05:00 2012</t>
  </si>
  <si>
    <t xml:space="preserve">C:\work\data\SLNET\SLNET_MATLABCentral\36464\Simulink_Workshop\source\drag_library.mdl</t>
  </si>
  <si>
    <t xml:space="preserve">C:\tmp\obfmodels\o7434.mdl</t>
  </si>
  <si>
    <t xml:space="preserve">Tue Jul 13 00:34:38 2010</t>
  </si>
  <si>
    <t xml:space="preserve">C:\work\data\SLNET\SLNET_MATLABCentral\36464\Simulink_Workshop\source\drag_library_Template.mdl</t>
  </si>
  <si>
    <t xml:space="preserve">C:\tmp\obfmodels\o7435.mdl</t>
  </si>
  <si>
    <t xml:space="preserve">Tue Jul 13 00:33:35 2010</t>
  </si>
  <si>
    <t xml:space="preserve">C:\work\data\SLNET\SLNET_MATLABCentral\36464\Simulink_Workshop\source\drag_library_Template_masked.mdl</t>
  </si>
  <si>
    <t xml:space="preserve">C:\tmp\obfmodels\o7436.mdl</t>
  </si>
  <si>
    <t xml:space="preserve">Tue Jul 13 20:40:28 2010</t>
  </si>
  <si>
    <t xml:space="preserve">C:\work\data\SLNET\SLNET_MATLABCentral\36508\DC motor control\DC_Motor_Fuzzy.mdl</t>
  </si>
  <si>
    <t xml:space="preserve">C:\tmp\obfmodels\o7437.mdl</t>
  </si>
  <si>
    <t xml:space="preserve">Tue May 01 00:30:43 2012</t>
  </si>
  <si>
    <t xml:space="preserve">C:\work\data\SLNET\SLNET_MATLABCentral\36516\example1.mdl</t>
  </si>
  <si>
    <t xml:space="preserve">C:\tmp\obfmodels\o7438.mdl</t>
  </si>
  <si>
    <t xml:space="preserve">Wed May 02 03:14:28 2012</t>
  </si>
  <si>
    <t xml:space="preserve">C:\work\data\SLNET\SLNET_MATLABCentral\36547\abc_al_be_dq_al_be_abc.mdl</t>
  </si>
  <si>
    <t xml:space="preserve">C:\tmp\obfmodels\o7439.mdl</t>
  </si>
  <si>
    <t xml:space="preserve">Sat May 05 16:46:31 2012</t>
  </si>
  <si>
    <t xml:space="preserve">C:\work\data\SLNET\SLNET_MATLABCentral\36548\IM\IM.mdl</t>
  </si>
  <si>
    <t xml:space="preserve">C:\tmp\obfmodels\o7440.mdl</t>
  </si>
  <si>
    <t xml:space="preserve">Sat May 05 17:06:59 2012</t>
  </si>
  <si>
    <t xml:space="preserve">C:\work\data\SLNET\SLNET_MATLABCentral\36553\Scissor_Lift_R12a\01_Scissor_Jack\Scissor_Jack_1_From_Scratch.mdl</t>
  </si>
  <si>
    <t xml:space="preserve">C:\tmp\obfmodels\o7441.mdl</t>
  </si>
  <si>
    <t xml:space="preserve">Fri May 04 21:42:46 2012</t>
  </si>
  <si>
    <t xml:space="preserve">C:\work\data\SLNET\SLNET_MATLABCentral\36553\Scissor_Lift_R12a\01_Scissor_Jack\Scissor_Jack_2_From_Libraries.mdl</t>
  </si>
  <si>
    <t xml:space="preserve">C:\tmp\obfmodels\o7442.mdl</t>
  </si>
  <si>
    <t xml:space="preserve">C:\work\data\SLNET\SLNET_MATLABCentral\36553\Scissor_Lift_R12a\01_Scissor_Jack\Scissor_Jack_3_Mirrored.mdl</t>
  </si>
  <si>
    <t xml:space="preserve">C:\tmp\obfmodels\o7443.mdl</t>
  </si>
  <si>
    <t xml:space="preserve">Fri May 04 21:42:48 2012</t>
  </si>
  <si>
    <t xml:space="preserve">C:\work\data\SLNET\SLNET_MATLABCentral\36553\Scissor_Lift_R12a\01_Scissor_Jack\Scissor_Jack_3b_State_Targets.mdl</t>
  </si>
  <si>
    <t xml:space="preserve">C:\tmp\obfmodels\o7444.mdl</t>
  </si>
  <si>
    <t xml:space="preserve">Fri May 04 21:42:50 2012</t>
  </si>
  <si>
    <t xml:space="preserve">C:\work\data\SLNET\SLNET_MATLABCentral\36553\Scissor_Lift_R12a\01_Scissor_Jack\Scissor_Jack_4_Stages.mdl</t>
  </si>
  <si>
    <t xml:space="preserve">C:\tmp\obfmodels\o7445.mdl</t>
  </si>
  <si>
    <t xml:space="preserve">Fri May 04 21:42:53 2012</t>
  </si>
  <si>
    <t xml:space="preserve">C:\work\data\SLNET\SLNET_MATLABCentral\36553\Scissor_Lift_R12a\02_Defining_Bodies\Defining_Bodies_1_From_Scratch.mdl</t>
  </si>
  <si>
    <t xml:space="preserve">C:\tmp\obfmodels\o7446.mdl</t>
  </si>
  <si>
    <t xml:space="preserve">Fri May 04 21:42:54 2012</t>
  </si>
  <si>
    <t xml:space="preserve">C:\work\data\SLNET\SLNET_MATLABCentral\36553\Scissor_Lift_R12a\02_Defining_Bodies\Defining_Bodies_2_Refined_2Hole.mdl</t>
  </si>
  <si>
    <t xml:space="preserve">C:\tmp\obfmodels\o7447.mdl</t>
  </si>
  <si>
    <t xml:space="preserve">Fri May 04 21:42:55 2012</t>
  </si>
  <si>
    <t xml:space="preserve">C:\work\data\SLNET\SLNET_MATLABCentral\36553\Scissor_Lift_R12a\02_Defining_Bodies\Defining_Bodies_3_Refined_3Hole.mdl</t>
  </si>
  <si>
    <t xml:space="preserve">C:\tmp\obfmodels\o7448.mdl</t>
  </si>
  <si>
    <t xml:space="preserve">C:\work\data\SLNET\SLNET_MATLABCentral\36553\Scissor_Lift_R12a\02_Defining_Bodies\Defining_Bodies_4_MaskedLink.mdl</t>
  </si>
  <si>
    <t xml:space="preserve">C:\tmp\obfmodels\o7449.mdl</t>
  </si>
  <si>
    <t xml:space="preserve">Fri May 04 21:42:56 2012</t>
  </si>
  <si>
    <t xml:space="preserve">C:\work\data\SLNET\SLNET_MATLABCentral\36553\Scissor_Lift_R12a\02_Defining_Bodies\Defining_Bodies_5_Mechanisms.mdl</t>
  </si>
  <si>
    <t xml:space="preserve">C:\tmp\obfmodels\o7450.mdl</t>
  </si>
  <si>
    <t xml:space="preserve">Fri May 04 21:42:57 2012</t>
  </si>
  <si>
    <t xml:space="preserve">C:\work\data\SLNET\SLNET_MATLABCentral\36553\Scissor_Lift_R12a\02_Defining_Bodies\Defining_Bodies_6_Stages.mdl</t>
  </si>
  <si>
    <t xml:space="preserve">C:\tmp\obfmodels\o7451.mdl</t>
  </si>
  <si>
    <t xml:space="preserve">Fri May 04 21:43:00 2012</t>
  </si>
  <si>
    <t xml:space="preserve">C:\work\data\SLNET\SLNET_MATLABCentral\36553\Scissor_Lift_R12a\03_Scissor_Lift\Scissor_Lift_1_No_Actuation.mdl</t>
  </si>
  <si>
    <t xml:space="preserve">C:\tmp\obfmodels\o7452.mdl</t>
  </si>
  <si>
    <t xml:space="preserve">Fri May 04 21:43:04 2012</t>
  </si>
  <si>
    <t xml:space="preserve">C:\work\data\SLNET\SLNET_MATLABCentral\36553\Scissor_Lift_R12a\03_Scissor_Lift\Scissor_Lift_2_Spring_Actuation.mdl</t>
  </si>
  <si>
    <t xml:space="preserve">C:\tmp\obfmodels\o7453.mdl</t>
  </si>
  <si>
    <t xml:space="preserve">Fri May 04 21:43:09 2012</t>
  </si>
  <si>
    <t xml:space="preserve">C:\work\data\SLNET\SLNET_MATLABCentral\36553\Scissor_Lift_R12a\03_Scissor_Lift\Scissor_Lift_3_Ideal_Actuator.mdl</t>
  </si>
  <si>
    <t xml:space="preserve">C:\tmp\obfmodels\o7454.mdl</t>
  </si>
  <si>
    <t xml:space="preserve">Fri May 04 21:43:11 2012</t>
  </si>
  <si>
    <t xml:space="preserve">C:\work\data\SLNET\SLNET_MATLABCentral\36553\Scissor_Lift_R12a\03_Scissor_Lift\Scissor_Lift_4_Hydraulic_Actuator.mdl</t>
  </si>
  <si>
    <t xml:space="preserve">C:\tmp\obfmodels\o7455.mdl</t>
  </si>
  <si>
    <t xml:space="preserve">Fri May 04 21:43:12 2012</t>
  </si>
  <si>
    <t xml:space="preserve">C:\work\data\SLNET\SLNET_MATLABCentral\36553\Scissor_Lift_R12a\Libraries\Scissor_Parts_Lib.mdl</t>
  </si>
  <si>
    <t xml:space="preserve">C:\tmp\obfmodels\o7456.mdl</t>
  </si>
  <si>
    <t xml:space="preserve">C:\work\data\SLNET\SLNET_MATLABCentral\3659\ofdm_gito.mdl</t>
  </si>
  <si>
    <t xml:space="preserve">C:\tmp\obfmodels\o7457.mdl</t>
  </si>
  <si>
    <t xml:space="preserve">Wed Jun 25 09:20:54 2003</t>
  </si>
  <si>
    <t xml:space="preserve">C:\work\data\SLNET\SLNET_MATLABCentral\36652\second_adc_dt.mdl</t>
  </si>
  <si>
    <t xml:space="preserve">C:\tmp\obfmodels\o7458.mdl</t>
  </si>
  <si>
    <t xml:space="preserve">Fri Dec 12 16:09:25 2008</t>
  </si>
  <si>
    <t xml:space="preserve">C:\work\data\SLNET\SLNET_MATLABCentral\36653\first_adc_dt.mdl</t>
  </si>
  <si>
    <t xml:space="preserve">C:\tmp\obfmodels\o7459.mdl</t>
  </si>
  <si>
    <t xml:space="preserve">Fri Dec 12 15:09:50 2008</t>
  </si>
  <si>
    <t xml:space="preserve">C:\work\data\SLNET\SLNET_MATLABCentral\36667\BPSX150sCharacteristics.mdl</t>
  </si>
  <si>
    <t xml:space="preserve">C:\tmp\obfmodels\o7460.mdl</t>
  </si>
  <si>
    <t xml:space="preserve">Wed Apr 25 14:33:45 2012</t>
  </si>
  <si>
    <t xml:space="preserve">C:\work\data\SLNET\SLNET_MATLABCentral\36668\dc motor speed control and its optimization\dc_motor_speed_controller.mdl</t>
  </si>
  <si>
    <t xml:space="preserve">C:\tmp\obfmodels\o7461.mdl</t>
  </si>
  <si>
    <t xml:space="preserve">Sat Jun 09 11:18:33 2012</t>
  </si>
  <si>
    <t xml:space="preserve">C:\work\data\SLNET\SLNET_MATLABCentral\36668\dc motor speed control and its optimization\dc_motor_speed_controller_final.mdl</t>
  </si>
  <si>
    <t xml:space="preserve">C:\tmp\obfmodels\o7462.mdl</t>
  </si>
  <si>
    <t xml:space="preserve">Mon Jun 11 11:59:08 2012</t>
  </si>
  <si>
    <t xml:space="preserve">C:\work\data\SLNET\SLNET_MATLABCentral\36691\single_phase_to_3phase.mdl</t>
  </si>
  <si>
    <t xml:space="preserve">C:\tmp\obfmodels\o7463.mdl</t>
  </si>
  <si>
    <t xml:space="preserve">Mon May 14 20:43:51 2012</t>
  </si>
  <si>
    <t xml:space="preserve">C:\work\data\SLNET\SLNET_MATLABCentral\36722\singele_phase_to_3phase_svpwm_IM.mdl</t>
  </si>
  <si>
    <t xml:space="preserve">C:\tmp\obfmodels\o7464.mdl</t>
  </si>
  <si>
    <t xml:space="preserve">Wed May 16 07:25:00 2012</t>
  </si>
  <si>
    <t xml:space="preserve">C:\work\data\SLNET\SLNET_MATLABCentral\36726\directcoupledPMDCmotorload.mdl</t>
  </si>
  <si>
    <t xml:space="preserve">C:\tmp\obfmodels\o7465.mdl</t>
  </si>
  <si>
    <t xml:space="preserve">Wed Apr 25 15:04:06 2012</t>
  </si>
  <si>
    <t xml:space="preserve">C:\work\data\SLNET\SLNET_MATLABCentral\36727\PMDCmotorloadwithPOALGmmpt.mdl</t>
  </si>
  <si>
    <t xml:space="preserve">C:\tmp\obfmodels\o7466.mdl</t>
  </si>
  <si>
    <t xml:space="preserve">Wed May 16 13:13:40 2012</t>
  </si>
  <si>
    <t xml:space="preserve">C:\work\data\SLNET\SLNET_MATLABCentral\36728\RloadwithPOALGmmpt.mdl</t>
  </si>
  <si>
    <t xml:space="preserve">C:\tmp\obfmodels\o7467.mdl</t>
  </si>
  <si>
    <t xml:space="preserve">Sat May 12 14:03:11 2012</t>
  </si>
  <si>
    <t xml:space="preserve">C:\work\data\SLNET\SLNET_MATLABCentral\36728\directcoupledRload.mdl</t>
  </si>
  <si>
    <t xml:space="preserve">C:\tmp\obfmodels\o7468.mdl</t>
  </si>
  <si>
    <t xml:space="preserve">Sat May 12 14:04:12 2012</t>
  </si>
  <si>
    <t xml:space="preserve">C:\work\data\SLNET\SLNET_MATLABCentral\36802\full_passager_car_model.mdl</t>
  </si>
  <si>
    <t xml:space="preserve">C:\tmp\obfmodels\o7469.mdl</t>
  </si>
  <si>
    <t xml:space="preserve">Tue May 22 10:08:09 2012</t>
  </si>
  <si>
    <t xml:space="preserve">C:\work\data\SLNET\SLNET_MATLABCentral\36803\slpcv\Lib\pcv_lib.mdl</t>
  </si>
  <si>
    <t xml:space="preserve">C:\tmp\obfmodels\o7470.mdl</t>
  </si>
  <si>
    <t xml:space="preserve">Fri Apr 13 16:45:41 2012</t>
  </si>
  <si>
    <t xml:space="preserve">C:\work\data\SLNET\SLNET_MATLABCentral\36803\slpcv\Samples\nid_cvst_ocv_point_cloud.mdl</t>
  </si>
  <si>
    <t xml:space="preserve">C:\tmp\obfmodels\o7471.mdl</t>
  </si>
  <si>
    <t xml:space="preserve">Fri Apr 13 16:53:51 2012</t>
  </si>
  <si>
    <t xml:space="preserve">C:\work\data\SLNET\SLNET_MATLABCentral\36803\slpcv\Samples\11b\nid_cvst_ocv_panorama_qvga.mdl</t>
  </si>
  <si>
    <t xml:space="preserve">C:\tmp\obfmodels\o7472.mdl</t>
  </si>
  <si>
    <t xml:space="preserve">Mon May 07 14:29:47 2012</t>
  </si>
  <si>
    <t xml:space="preserve">C:\work\data\SLNET\SLNET_MATLABCentral\36803\slpcv\Samples\11b\nid_cvst_ocv_panorama_vga.mdl</t>
  </si>
  <si>
    <t xml:space="preserve">C:\tmp\obfmodels\o7473.mdl</t>
  </si>
  <si>
    <t xml:space="preserve">Mon May 07 14:24:07 2012</t>
  </si>
  <si>
    <t xml:space="preserve">C:\work\data\SLNET\SLNET_MATLABCentral\36938\drive_openloop_v8.mdl</t>
  </si>
  <si>
    <t xml:space="preserve">C:\tmp\obfmodels\o7474.mdl</t>
  </si>
  <si>
    <t xml:space="preserve">Wed May 30 11:06:40 2012</t>
  </si>
  <si>
    <t xml:space="preserve">C:\work\data\SLNET\SLNET_MATLABCentral\3695\aeroblk_wf_3dof.mdl</t>
  </si>
  <si>
    <t xml:space="preserve">C:\tmp\obfmodels\o7475.mdl</t>
  </si>
  <si>
    <t xml:space="preserve">Sun Aug 17 19:50:06 2003</t>
  </si>
  <si>
    <t xml:space="preserve">C:\work\data\SLNET\SLNET_MATLABCentral\3695\aeroblk_wf_3dof_R13.mdl</t>
  </si>
  <si>
    <t xml:space="preserve">C:\tmp\obfmodels\o7476.mdl</t>
  </si>
  <si>
    <t xml:space="preserve">Fri Sep 19 15:21:44 2003</t>
  </si>
  <si>
    <t xml:space="preserve">C:\work\data\SLNET\SLNET_MATLABCentral\36989\GTKWaveBlocksetV1.0\gtk_ml_supp\GTKWaveBlockSet.mdl</t>
  </si>
  <si>
    <t xml:space="preserve">C:\tmp\obfmodels\o7477.mdl</t>
  </si>
  <si>
    <t xml:space="preserve">Mon Jun 04 16:51:19 2012</t>
  </si>
  <si>
    <t xml:space="preserve">C:\work\data\SLNET\SLNET_MATLABCentral\36996\qpsk.mdl</t>
  </si>
  <si>
    <t xml:space="preserve">C:\tmp\obfmodels\o7478.mdl</t>
  </si>
  <si>
    <t xml:space="preserve">Mon Jun 04 17:35:08 2012</t>
  </si>
  <si>
    <t xml:space="preserve">C:\work\data\SLNET\SLNET_MATLABCentral\36997\oqpsk_ber_ser.mdl</t>
  </si>
  <si>
    <t xml:space="preserve">C:\tmp\obfmodels\o7479.mdl</t>
  </si>
  <si>
    <t xml:space="preserve">Mon Jun 04 17:43:12 2012</t>
  </si>
  <si>
    <t xml:space="preserve">C:\work\data\SLNET\SLNET_MATLABCentral\36998\oqpsk_pncodezigbee.mdl</t>
  </si>
  <si>
    <t xml:space="preserve">C:\tmp\obfmodels\o7480.mdl</t>
  </si>
  <si>
    <t xml:space="preserve">Mon Jun 04 17:49:25 2012</t>
  </si>
  <si>
    <t xml:space="preserve">C:\work\data\SLNET\SLNET_MATLABCentral\36999\oqpsk_with_rayleigh.mdl</t>
  </si>
  <si>
    <t xml:space="preserve">C:\tmp\obfmodels\o7481.mdl</t>
  </si>
  <si>
    <t xml:space="preserve">Mon Jun 04 17:56:05 2012</t>
  </si>
  <si>
    <t xml:space="preserve">C:\work\data\SLNET\SLNET_MATLABCentral\37036\Formation Matlab\Formation Matlab\Diagrammes d etat\Store automatise_2011_2010\store_automatise_etape_00.mdl</t>
  </si>
  <si>
    <t xml:space="preserve">C:\tmp\obfmodels\o7482.mdl</t>
  </si>
  <si>
    <t xml:space="preserve">Tue Oct 11 21:23:22 2011</t>
  </si>
  <si>
    <t xml:space="preserve">C:\work\data\SLNET\SLNET_MATLABCentral\37036\Formation Matlab\Formation Matlab\Diagrammes d etat\Store automatise_2011_2010\store_automatise_etape_01_initiation.mdl</t>
  </si>
  <si>
    <t xml:space="preserve">C:\tmp\obfmodels\o7483.mdl</t>
  </si>
  <si>
    <t xml:space="preserve">Sun Oct 09 00:12:33 2011</t>
  </si>
  <si>
    <t xml:space="preserve">C:\work\data\SLNET\SLNET_MATLABCentral\37036\Formation Matlab\Formation Matlab\Diagrammes d etat\Store automatise_2011_2010\store_automatise_etape_02_soleil.mdl</t>
  </si>
  <si>
    <t xml:space="preserve">C:\tmp\obfmodels\o7484.mdl</t>
  </si>
  <si>
    <t xml:space="preserve">Sun Oct 09 21:30:45 2011</t>
  </si>
  <si>
    <t xml:space="preserve">C:\work\data\SLNET\SLNET_MATLABCentral\37036\Formation Matlab\Formation Matlab\Diagrammes d etat\Store automatise_2011_2010\store_automatise_etape_03_commande_manuelle.mdl</t>
  </si>
  <si>
    <t xml:space="preserve">C:\tmp\obfmodels\o7485.mdl</t>
  </si>
  <si>
    <t xml:space="preserve">Tue Oct 11 22:50:57 2011</t>
  </si>
  <si>
    <t xml:space="preserve">C:\work\data\SLNET\SLNET_MATLABCentral\37036\Formation Matlab\Formation Matlab\Initiation a Simulink Simscape\ET24_Correction_creation_mask_traineau.mdl</t>
  </si>
  <si>
    <t xml:space="preserve">C:\tmp\obfmodels\o7486.mdl</t>
  </si>
  <si>
    <t xml:space="preserve">Fri Sep 30 16:03:39 2011</t>
  </si>
  <si>
    <t xml:space="preserve">C:\work\data\SLNET\SLNET_MATLABCentral\37036\Formation Matlab\Formation Matlab\Initiation a Simulink Simscape\ET24_Correction_encapsulation_traineau.mdl</t>
  </si>
  <si>
    <t xml:space="preserve">C:\tmp\obfmodels\o7487.mdl</t>
  </si>
  <si>
    <t xml:space="preserve">Fri Sep 30 14:48:20 2011</t>
  </si>
  <si>
    <t xml:space="preserve">C:\work\data\SLNET\SLNET_MATLABCentral\37036\Formation Matlab\Formation Matlab\Initiation a Simulink Simscape\ET24_Correction_image_sur_bloc_traineau.mdl</t>
  </si>
  <si>
    <t xml:space="preserve">C:\tmp\obfmodels\o7488.mdl</t>
  </si>
  <si>
    <t xml:space="preserve">Fri Sep 30 17:00:18 2011</t>
  </si>
  <si>
    <t xml:space="preserve">C:\work\data\SLNET\SLNET_MATLABCentral\37036\Formation Matlab\Formation Matlab\Initiation a Simulink Simscape\ET24_Correction_traineau.mdl</t>
  </si>
  <si>
    <t xml:space="preserve">C:\tmp\obfmodels\o7489.mdl</t>
  </si>
  <si>
    <t xml:space="preserve">Fri Sep 30 12:19:23 2011</t>
  </si>
  <si>
    <t xml:space="preserve">C:\work\data\SLNET\SLNET_MATLABCentral\37036\Formation Matlab\Formation Matlab\Initiation a Simulink Simscape\ET24_Exemple_encapsulation_traineau.mdl</t>
  </si>
  <si>
    <t xml:space="preserve">C:\tmp\obfmodels\o7490.mdl</t>
  </si>
  <si>
    <t xml:space="preserve">Fri Sep 30 13:26:02 2011</t>
  </si>
  <si>
    <t xml:space="preserve">C:\work\data\SLNET\SLNET_MATLABCentral\37036\Formation Matlab\Formation Matlab\Initiation a Simulink Simscape\ET24_Initialtion_simscape_flux_potentiel.mdl</t>
  </si>
  <si>
    <t xml:space="preserve">C:\tmp\obfmodels\o7491.mdl</t>
  </si>
  <si>
    <t xml:space="preserve">Wed Sep 28 15:45:51 2011</t>
  </si>
  <si>
    <t xml:space="preserve">C:\work\data\SLNET\SLNET_MATLABCentral\37036\Formation Matlab\Formation Matlab\Initiation a Simulink Simscape\ET24_Initiation_simscape_exemple_decouverte.mdl</t>
  </si>
  <si>
    <t xml:space="preserve">C:\tmp\obfmodels\o7492.mdl</t>
  </si>
  <si>
    <t xml:space="preserve">Wed Sep 28 15:44:31 2011</t>
  </si>
  <si>
    <t xml:space="preserve">C:\work\data\SLNET\SLNET_MATLABCentral\37036\Formation Matlab\Formation Matlab\Initiation a Simulink Simscape\Application - voiture de modelisme\v01_Correction_vitesse_position.mdl</t>
  </si>
  <si>
    <t xml:space="preserve">C:\tmp\obfmodels\o7494.mdl</t>
  </si>
  <si>
    <t xml:space="preserve">Mon Oct 03 15:05:10 2011</t>
  </si>
  <si>
    <t xml:space="preserve">C:\work\data\SLNET\SLNET_MATLABCentral\37036\Formation Matlab\Formation Matlab\Initiation a Simulink Simscape\Application - voiture de modelisme\v02_Correction_acceleration.mdl</t>
  </si>
  <si>
    <t xml:space="preserve">C:\tmp\obfmodels\o7495.mdl</t>
  </si>
  <si>
    <t xml:space="preserve">Mon Oct 03 14:51:15 2011</t>
  </si>
  <si>
    <t xml:space="preserve">C:\work\data\SLNET\SLNET_MATLABCentral\37036\Formation Matlab\Formation Matlab\Initiation a Simulink Simscape\Application - voiture de modelisme\v03_Correction_acceleration_moteur.mdl</t>
  </si>
  <si>
    <t xml:space="preserve">C:\tmp\obfmodels\o7496.mdl</t>
  </si>
  <si>
    <t xml:space="preserve">Mon Oct 03 17:58:56 2011</t>
  </si>
  <si>
    <t xml:space="preserve">C:\work\data\SLNET\SLNET_MATLABCentral\37036\Formation Matlab\Formation Matlab\Initiation a Simulink Simscape\Application - voiture de modelisme\v04_Correction_reducteur.mdl</t>
  </si>
  <si>
    <t xml:space="preserve">C:\tmp\obfmodels\o7497.mdl</t>
  </si>
  <si>
    <t xml:space="preserve">Mon Oct 03 18:17:33 2011</t>
  </si>
  <si>
    <t xml:space="preserve">C:\work\data\SLNET\SLNET_MATLABCentral\37036\Formation Matlab\Formation Matlab\Initiation a Simulink Simscape\Application - voiture de modelisme\v05_Correction_batterie.mdl</t>
  </si>
  <si>
    <t xml:space="preserve">C:\tmp\obfmodels\o7498.mdl</t>
  </si>
  <si>
    <t xml:space="preserve">Tue Oct 04 09:32:18 2011</t>
  </si>
  <si>
    <t xml:space="preserve">C:\work\data\SLNET\SLNET_MATLABCentral\37036\Formation Matlab\Formation Matlab\Initiation a Simulink Simscape\Application - voiture de modelisme\v06_Correction_inertie_frottement.mdl</t>
  </si>
  <si>
    <t xml:space="preserve">C:\tmp\obfmodels\o7499.mdl</t>
  </si>
  <si>
    <t xml:space="preserve">Fri Oct 07 11:54:10 2011</t>
  </si>
  <si>
    <t xml:space="preserve">C:\work\data\SLNET\SLNET_MATLABCentral\37036\Formation Matlab\Formation Matlab\Initiation a Simulink Simscape\Application - voiture de modelisme\v07_Correction_montee_descente.mdl</t>
  </si>
  <si>
    <t xml:space="preserve">C:\tmp\obfmodels\o7500.mdl</t>
  </si>
  <si>
    <t xml:space="preserve">Fri Oct 07 12:28:39 2011</t>
  </si>
  <si>
    <t xml:space="preserve">C:\work\data\SLNET\SLNET_MATLABCentral\37036\Formation Matlab\Formation Matlab\Interfacage Arduino\Exemples_tests\Commande_led_seuil_Simulink.mdl</t>
  </si>
  <si>
    <t xml:space="preserve">C:\tmp\obfmodels\o7501.mdl</t>
  </si>
  <si>
    <t xml:space="preserve">Sat Nov 19 16:10:44 2011</t>
  </si>
  <si>
    <t xml:space="preserve">C:\work\data\SLNET\SLNET_MATLABCentral\37036\Formation Matlab\Formation Matlab\Interfacage Arduino\Exemples_tests\Commande_led_seuil_Stateflow.mdl</t>
  </si>
  <si>
    <t xml:space="preserve">C:\tmp\obfmodels\o7502.mdl</t>
  </si>
  <si>
    <t xml:space="preserve">Sat Nov 19 11:49:31 2011</t>
  </si>
  <si>
    <t xml:space="preserve">C:\work\data\SLNET\SLNET_MATLABCentral\37036\Formation Matlab\Formation Matlab\Interfacage carte NI 6009\Correction\store_automatise_etape_02_soleil_complete.mdl</t>
  </si>
  <si>
    <t xml:space="preserve">C:\tmp\obfmodels\o7503.mdl</t>
  </si>
  <si>
    <t xml:space="preserve">Sun Dec 11 20:45:31 2011</t>
  </si>
  <si>
    <t xml:space="preserve">C:\work\data\SLNET\SLNET_MATLABCentral\37036\Formation Matlab\Formation Matlab\Interfacage carte NI 6009\Exercices TP\Simulation_descente_store.mdl</t>
  </si>
  <si>
    <t xml:space="preserve">C:\tmp\obfmodels\o7504.mdl</t>
  </si>
  <si>
    <t xml:space="preserve">Sun Dec 11 20:47:32 2011</t>
  </si>
  <si>
    <t xml:space="preserve">C:\work\data\SLNET\SLNET_MATLABCentral\37036\Formation Matlab\Formation Matlab\Interfacage carte NI 6009\Exercices TP\Simulation_montee_descente_store.mdl</t>
  </si>
  <si>
    <t xml:space="preserve">C:\tmp\obfmodels\o7505.mdl</t>
  </si>
  <si>
    <t xml:space="preserve">Sun Dec 11 20:41:07 2011</t>
  </si>
  <si>
    <t xml:space="preserve">C:\work\data\SLNET\SLNET_MATLABCentral\37036\Formation Matlab\Formation Matlab\Interfacage lego\Capture_RVB.mdl</t>
  </si>
  <si>
    <t xml:space="preserve">C:\tmp\obfmodels\o7506.mdl</t>
  </si>
  <si>
    <t xml:space="preserve">Thu Apr 05 11:29:36 2012</t>
  </si>
  <si>
    <t xml:space="preserve">C:\work\data\SLNET\SLNET_MATLABCentral\37036\Formation Matlab\Formation Matlab\Interfacage lego\Diagramme_etat_detection_vide.mdl</t>
  </si>
  <si>
    <t xml:space="preserve">C:\tmp\obfmodels\o7507.mdl</t>
  </si>
  <si>
    <t xml:space="preserve">Thu Apr 05 15:59:39 2012</t>
  </si>
  <si>
    <t xml:space="preserve">C:\work\data\SLNET\SLNET_MATLABCentral\37036\Formation Matlab\Formation Matlab\Interfacage lego\Diagramme_etat_detection_vide_tourne.mdl</t>
  </si>
  <si>
    <t xml:space="preserve">C:\tmp\obfmodels\o7508.mdl</t>
  </si>
  <si>
    <t xml:space="preserve">Thu Apr 05 16:15:26 2012</t>
  </si>
  <si>
    <t xml:space="preserve">C:\work\data\SLNET\SLNET_MATLABCentral\37036\Formation Matlab\Formation Matlab\Interfacage lego\Premier_modele.mdl</t>
  </si>
  <si>
    <t xml:space="preserve">C:\tmp\obfmodels\o7509.mdl</t>
  </si>
  <si>
    <t xml:space="preserve">Thu Apr 05 14:47:40 2012</t>
  </si>
  <si>
    <t xml:space="preserve">C:\work\data\SLNET\SLNET_MATLABCentral\37036\Formation Matlab\Formation Matlab\Interfacage lego\Programme_cable_detection_vide.mdl</t>
  </si>
  <si>
    <t xml:space="preserve">C:\tmp\obfmodels\o7510.mdl</t>
  </si>
  <si>
    <t xml:space="preserve">Thu Apr 05 15:08:04 2012</t>
  </si>
  <si>
    <t xml:space="preserve">C:\work\data\SLNET\SLNET_MATLABCentral\37124\shahidspwmthreephase.mdl</t>
  </si>
  <si>
    <t xml:space="preserve">C:\tmp\obfmodels\o7511.mdl</t>
  </si>
  <si>
    <t xml:space="preserve">Fri Jun 08 23:06:53 2012</t>
  </si>
  <si>
    <t xml:space="preserve">C:\work\data\SLNET\SLNET_MATLABCentral\37162\counting.mdl</t>
  </si>
  <si>
    <t xml:space="preserve">C:\tmp\obfmodels\o7512.mdl</t>
  </si>
  <si>
    <t xml:space="preserve">Wed Jun 13 16:42:26 2012</t>
  </si>
  <si>
    <t xml:space="preserve">C:\work\data\SLNET\SLNET_MATLABCentral\37168\three_motor.mdl</t>
  </si>
  <si>
    <t xml:space="preserve">C:\tmp\obfmodels\o7513.mdl</t>
  </si>
  <si>
    <t xml:space="preserve">Mon Feb 02 17:01:00 2004</t>
  </si>
  <si>
    <t xml:space="preserve">C:\work\data\SLNET\SLNET_MATLABCentral\37221\Bridgefullyphasecontrolledrectifier.mdl</t>
  </si>
  <si>
    <t xml:space="preserve">C:\tmp\obfmodels\o7514.mdl</t>
  </si>
  <si>
    <t xml:space="preserve">Sat Jun 16 16:24:12 2012</t>
  </si>
  <si>
    <t xml:space="preserve">C:\work\data\SLNET\SLNET_MATLABCentral\37236\Bridgehalfphasecontrolledrectifier.mdl</t>
  </si>
  <si>
    <t xml:space="preserve">C:\tmp\obfmodels\o7515.mdl</t>
  </si>
  <si>
    <t xml:space="preserve">Sun Jun 17 11:13:45 2012</t>
  </si>
  <si>
    <t xml:space="preserve">C:\work\data\SLNET\SLNET_MATLABCentral\37298\samhalfcontrolledalpha30.mdl</t>
  </si>
  <si>
    <t xml:space="preserve">C:\tmp\obfmodels\o7518.mdl</t>
  </si>
  <si>
    <t xml:space="preserve">Mon Jun 25 14:40:58 2012</t>
  </si>
  <si>
    <t xml:space="preserve">C:\work\data\SLNET\SLNET_MATLABCentral\37313\rectifier2.mdl</t>
  </si>
  <si>
    <t xml:space="preserve">C:\tmp\obfmodels\o7519.mdl</t>
  </si>
  <si>
    <t xml:space="preserve">Tue Jun 26 08:27:31 2012</t>
  </si>
  <si>
    <t xml:space="preserve">C:\work\data\SLNET\SLNET_MATLABCentral\37333\Audio_filter.mdl</t>
  </si>
  <si>
    <t xml:space="preserve">C:\tmp\obfmodels\o7520.mdl</t>
  </si>
  <si>
    <t xml:space="preserve">Wed Jun 27 15:02:36 2012</t>
  </si>
  <si>
    <t xml:space="preserve">C:\work\data\SLNET\SLNET_MATLABCentral\37336\edge_detection.mdl</t>
  </si>
  <si>
    <t xml:space="preserve">C:\tmp\obfmodels\o7521.mdl</t>
  </si>
  <si>
    <t xml:space="preserve">Mon Jun 25 15:29:46 2012</t>
  </si>
  <si>
    <t xml:space="preserve">C:\work\data\SLNET\SLNET_MATLABCentral\37336\kinect.mdl</t>
  </si>
  <si>
    <t xml:space="preserve">C:\tmp\obfmodels\o7522.mdl</t>
  </si>
  <si>
    <t xml:space="preserve">Fri Jun 22 16:09:56 2012</t>
  </si>
  <si>
    <t xml:space="preserve">C:\work\data\SLNET\SLNET_MATLABCentral\37336\kinect_no_video.mdl</t>
  </si>
  <si>
    <t xml:space="preserve">C:\tmp\obfmodels\o7523.mdl</t>
  </si>
  <si>
    <t xml:space="preserve">Fri Jun 22 16:10:25 2012</t>
  </si>
  <si>
    <t xml:space="preserve">C:\work\data\SLNET\SLNET_MATLABCentral\37386\stepdown_chopper.mdl</t>
  </si>
  <si>
    <t xml:space="preserve">C:\tmp\obfmodels\o7524.mdl</t>
  </si>
  <si>
    <t xml:space="preserve">Tue Jul 03 13:38:55 2012</t>
  </si>
  <si>
    <t xml:space="preserve">C:\work\data\SLNET\SLNET_MATLABCentral\37455\bpsk_bertool.mdl</t>
  </si>
  <si>
    <t xml:space="preserve">C:\tmp\obfmodels\o7525.mdl</t>
  </si>
  <si>
    <t xml:space="preserve">Fri Apr 27 20:38:59 2012</t>
  </si>
  <si>
    <t xml:space="preserve">C:\work\data\SLNET\SLNET_MATLABCentral\37539\hhg.mdl</t>
  </si>
  <si>
    <t xml:space="preserve">C:\tmp\obfmodels\o7526.mdl</t>
  </si>
  <si>
    <t xml:space="preserve">Tue Jul 17 23:22:42 2012</t>
  </si>
  <si>
    <t xml:space="preserve">C:\work\data\SLNET\SLNET_MATLABCentral\37575\assignmentwithdiode22.mdl</t>
  </si>
  <si>
    <t xml:space="preserve">C:\tmp\obfmodels\o7527.mdl</t>
  </si>
  <si>
    <t xml:space="preserve">Wed Jul 18 09:53:02 2012</t>
  </si>
  <si>
    <t xml:space="preserve">C:\work\data\SLNET\SLNET_MATLABCentral\37594\varyingalphasixpulse.mdl</t>
  </si>
  <si>
    <t xml:space="preserve">C:\tmp\obfmodels\o7528.mdl</t>
  </si>
  <si>
    <t xml:space="preserve">Sat Jul 21 11:09:47 2012</t>
  </si>
  <si>
    <t xml:space="preserve">C:\work\data\SLNET\SLNET_MATLABCentral\37641\BUCK.mdl</t>
  </si>
  <si>
    <t xml:space="preserve">C:\tmp\obfmodels\o7529.mdl</t>
  </si>
  <si>
    <t xml:space="preserve">Thu Jul 26 15:08:59 2012</t>
  </si>
  <si>
    <t xml:space="preserve">C:\work\data\SLNET\SLNET_MATLABCentral\37658\Inverter1.mdl</t>
  </si>
  <si>
    <t xml:space="preserve">C:\tmp\obfmodels\o7530.mdl</t>
  </si>
  <si>
    <t xml:space="preserve">Sun Jul 29 07:46:08 2012</t>
  </si>
  <si>
    <t xml:space="preserve">C:\work\data\SLNET\SLNET_MATLABCentral\37678\QPSKFractionalDelay1.mdl</t>
  </si>
  <si>
    <t xml:space="preserve">C:\tmp\obfmodels\o7531.mdl</t>
  </si>
  <si>
    <t xml:space="preserve">Tue Jul 31 13:12:28 2012</t>
  </si>
  <si>
    <t xml:space="preserve">C:\work\data\SLNET\SLNET_MATLABCentral\37696\LEDdimmerPOT.mdl</t>
  </si>
  <si>
    <t xml:space="preserve">C:\tmp\obfmodels\o7532.mdl</t>
  </si>
  <si>
    <t xml:space="preserve">Tue Jul 31 01:31:36 2012</t>
  </si>
  <si>
    <t xml:space="preserve">C:\work\data\SLNET\SLNET_MATLABCentral\37722\starcon3ph.mdl</t>
  </si>
  <si>
    <t xml:space="preserve">C:\tmp\obfmodels\o7533.mdl</t>
  </si>
  <si>
    <t xml:space="preserve">Wed Aug 01 18:36:03 2012</t>
  </si>
  <si>
    <t xml:space="preserve">C:\work\data\SLNET\SLNET_MATLABCentral\37723\wheatstonebridge.mdl</t>
  </si>
  <si>
    <t xml:space="preserve">C:\tmp\obfmodels\o7534.mdl</t>
  </si>
  <si>
    <t xml:space="preserve">Fri Aug 03 10:55:17 2012</t>
  </si>
  <si>
    <t xml:space="preserve">C:\work\data\SLNET\SLNET_MATLABCentral\37755\Inverterthreephase180degree.mdl</t>
  </si>
  <si>
    <t xml:space="preserve">C:\tmp\obfmodels\o7535.mdl</t>
  </si>
  <si>
    <t xml:space="preserve">Tue Aug 07 22:09:23 2012</t>
  </si>
  <si>
    <t xml:space="preserve">C:\work\data\SLNET\SLNET_MATLABCentral\37761\AMI_SL.mdl</t>
  </si>
  <si>
    <t xml:space="preserve">C:\tmp\obfmodels\o7536.mdl</t>
  </si>
  <si>
    <t xml:space="preserve">Wed Aug 08 18:11:26 2012</t>
  </si>
  <si>
    <t xml:space="preserve">C:\work\data\SLNET\SLNET_MATLABCentral\37808\threephasefull.mdl</t>
  </si>
  <si>
    <t xml:space="preserve">C:\tmp\obfmodels\o7537.mdl</t>
  </si>
  <si>
    <t xml:space="preserve">Tue Aug 07 14:48:33 2012</t>
  </si>
  <si>
    <t xml:space="preserve">C:\work\data\SLNET\SLNET_MATLABCentral\37822\ADC_Package_Final_Submit\DAC_Testbench.mdl</t>
  </si>
  <si>
    <t xml:space="preserve">C:\tmp\obfmodels\o7538.mdl</t>
  </si>
  <si>
    <t xml:space="preserve">Thu Aug 09 20:49:33 2012</t>
  </si>
  <si>
    <t xml:space="preserve">C:\work\data\SLNET\SLNET_MATLABCentral\37822\ADC_Package_Final_Submit\First_Order_Model.mdl</t>
  </si>
  <si>
    <t xml:space="preserve">C:\tmp\obfmodels\o7539.mdl</t>
  </si>
  <si>
    <t xml:space="preserve">Tue Aug 14 20:55:16 2012</t>
  </si>
  <si>
    <t xml:space="preserve">C:\work\data\SLNET\SLNET_MATLABCentral\37822\ADC_Package_Final_Submit\First_Order_Model_Gen.mdl</t>
  </si>
  <si>
    <t xml:space="preserve">C:\tmp\obfmodels\o7540.mdl</t>
  </si>
  <si>
    <t xml:space="preserve">Sun Jul 15 13:05:29 2012</t>
  </si>
  <si>
    <t xml:space="preserve">C:\work\data\SLNET\SLNET_MATLABCentral\37822\ADC_Package_Final_Submit\First_Order_Model_gen_new.mdl</t>
  </si>
  <si>
    <t xml:space="preserve">C:\tmp\obfmodels\o7541.mdl</t>
  </si>
  <si>
    <t xml:space="preserve">Fri Aug 10 08:06:18 2012</t>
  </si>
  <si>
    <t xml:space="preserve">C:\work\data\SLNET\SLNET_MATLABCentral\37822\ADC_Package_Final_Submit\Second_Order_Model.mdl</t>
  </si>
  <si>
    <t xml:space="preserve">C:\tmp\obfmodels\o7542.mdl</t>
  </si>
  <si>
    <t xml:space="preserve">Mon Aug 13 02:38:50 2012</t>
  </si>
  <si>
    <t xml:space="preserve">C:\work\data\SLNET\SLNET_MATLABCentral\37822\ADC_Package_Final_Submit\Second_Order_Model_Gen.mdl</t>
  </si>
  <si>
    <t xml:space="preserve">C:\tmp\obfmodels\o7543.mdl</t>
  </si>
  <si>
    <t xml:space="preserve">Sun Jul 15 13:37:45 2012</t>
  </si>
  <si>
    <t xml:space="preserve">C:\work\data\SLNET\SLNET_MATLABCentral\37822\ADC_Package_Final_Submit\Second_Order_Model_Gen_new.mdl</t>
  </si>
  <si>
    <t xml:space="preserve">C:\tmp\obfmodels\o7544.mdl</t>
  </si>
  <si>
    <t xml:space="preserve">Thu Aug 09 05:17:52 2012</t>
  </si>
  <si>
    <t xml:space="preserve">C:\work\data\SLNET\SLNET_MATLABCentral\37822\ADC_Package_Final_Submit\Third_Order_Model.mdl</t>
  </si>
  <si>
    <t xml:space="preserve">C:\tmp\obfmodels\o7545.mdl</t>
  </si>
  <si>
    <t xml:space="preserve">Fri Aug 10 07:57:08 2012</t>
  </si>
  <si>
    <t xml:space="preserve">C:\work\data\SLNET\SLNET_MATLABCentral\37822\ADC_Package_Final_Submit\fft_plot_check.mdl</t>
  </si>
  <si>
    <t xml:space="preserve">C:\tmp\obfmodels\o7546.mdl</t>
  </si>
  <si>
    <t xml:space="preserve">Wed Jun 20 13:39:35 2012</t>
  </si>
  <si>
    <t xml:space="preserve">C:\work\data\SLNET\SLNET_MATLABCentral\37825\kyak-launchpad_ert-2126310\blocks\launchpad_lib.mdl</t>
  </si>
  <si>
    <t xml:space="preserve">C:\tmp\obfmodels\o7547.mdl</t>
  </si>
  <si>
    <t xml:space="preserve">C:\work\data\SLNET\SLNET_MATLABCentral\37825\kyak-launchpad_ert-2126310\demos\launchpad_R2012a.mdl</t>
  </si>
  <si>
    <t xml:space="preserve">C:\tmp\obfmodels\o7548.mdl</t>
  </si>
  <si>
    <t xml:space="preserve">Thu Aug 02 11:52:52 2012</t>
  </si>
  <si>
    <t xml:space="preserve">C:\work\data\SLNET\SLNET_MATLABCentral\37825\kyak-launchpad_ert-2126310\demos\tilp_pil.mdl</t>
  </si>
  <si>
    <t xml:space="preserve">C:\tmp\obfmodels\o7549.mdl</t>
  </si>
  <si>
    <t xml:space="preserve">Wed Aug 01 13:54:53 2012</t>
  </si>
  <si>
    <t xml:space="preserve">C:\work\data\SLNET\SLNET_MATLABCentral\37825\kyak-launchpad_ert-2126310\demos\tilp_pil_system.mdl</t>
  </si>
  <si>
    <t xml:space="preserve">C:\tmp\obfmodels\o7550.mdl</t>
  </si>
  <si>
    <t xml:space="preserve">Wed Aug 01 13:56:05 2012</t>
  </si>
  <si>
    <t xml:space="preserve">C:\work\data\SLNET\SLNET_MATLABCentral\37891\DB_maglev_CE152b.mdl</t>
  </si>
  <si>
    <t xml:space="preserve">C:\tmp\obfmodels\o7551.mdl</t>
  </si>
  <si>
    <t xml:space="preserve">Thu Aug 23 09:27:24 2012</t>
  </si>
  <si>
    <t xml:space="preserve">C:\work\data\SLNET\SLNET_MATLABCentral\3790\ipclimpulse1.mdl</t>
  </si>
  <si>
    <t xml:space="preserve">C:\tmp\obfmodels\o7552.mdl</t>
  </si>
  <si>
    <t xml:space="preserve">Tue Jun 03 18:43:33 2003</t>
  </si>
  <si>
    <t xml:space="preserve">C:\work\data\SLNET\SLNET_MATLABCentral\3790\ipclimpulse2.mdl</t>
  </si>
  <si>
    <t xml:space="preserve">C:\tmp\obfmodels\o7553.mdl</t>
  </si>
  <si>
    <t xml:space="preserve">Fri Jul 25 04:49:49 2003</t>
  </si>
  <si>
    <t xml:space="preserve">C:\work\data\SLNET\SLNET_MATLABCentral\3790\ipclimpulse3.mdl</t>
  </si>
  <si>
    <t xml:space="preserve">C:\tmp\obfmodels\o7554.mdl</t>
  </si>
  <si>
    <t xml:space="preserve">Fri Jul 25 04:51:41 2003</t>
  </si>
  <si>
    <t xml:space="preserve">C:\work\data\SLNET\SLNET_MATLABCentral\3790\ipclstep.mdl</t>
  </si>
  <si>
    <t xml:space="preserve">C:\tmp\obfmodels\o7555.mdl</t>
  </si>
  <si>
    <t xml:space="preserve">Tue Jun 03 18:52:25 2003</t>
  </si>
  <si>
    <t xml:space="preserve">C:\work\data\SLNET\SLNET_MATLABCentral\3790\ipolimpulse.mdl</t>
  </si>
  <si>
    <t xml:space="preserve">C:\tmp\obfmodels\o7556.mdl</t>
  </si>
  <si>
    <t xml:space="preserve">Tue Jun 03 03:28:45 2003</t>
  </si>
  <si>
    <t xml:space="preserve">C:\work\data\SLNET\SLNET_MATLABCentral\3790\ipolstep.mdl</t>
  </si>
  <si>
    <t xml:space="preserve">C:\tmp\obfmodels\o7557.mdl</t>
  </si>
  <si>
    <t xml:space="preserve">Fri May 30 04:22:33 2003</t>
  </si>
  <si>
    <t xml:space="preserve">C:\work\data\SLNET\SLNET_MATLABCentral\37900\Hydro_Ex3.mdl</t>
  </si>
  <si>
    <t xml:space="preserve">C:\tmp\obfmodels\o7558.mdl</t>
  </si>
  <si>
    <t xml:space="preserve">Thu Aug 23 23:08:55 2012</t>
  </si>
  <si>
    <t xml:space="preserve">C:\work\data\SLNET\SLNET_MATLABCentral\37909\Teaching_Mechatronics_Low_Cost_Hardware\Arduino Files\Blink Challenge Simulink\blink_modes.mdl</t>
  </si>
  <si>
    <t xml:space="preserve">C:\tmp\obfmodels\o7559.mdl</t>
  </si>
  <si>
    <t xml:space="preserve">Wed Apr 18 14:33:36 2012</t>
  </si>
  <si>
    <t xml:space="preserve">C:\work\data\SLNET\SLNET_MATLABCentral\37909\Teaching_Mechatronics_Low_Cost_Hardware\BeagleBoard Files\Red Object Detection\BeagleBoard_Object_Detection.mdl</t>
  </si>
  <si>
    <t xml:space="preserve">C:\tmp\obfmodels\o7560.mdl</t>
  </si>
  <si>
    <t xml:space="preserve">Tue Aug 14 16:46:57 2012</t>
  </si>
  <si>
    <t xml:space="preserve">C:\work\data\SLNET\SLNET_MATLABCentral\37909\Teaching_Mechatronics_Low_Cost_Hardware\BeagleBoard Files\Red Object Detection\BeagleBoard_Object_Detection_External.mdl</t>
  </si>
  <si>
    <t xml:space="preserve">C:\tmp\obfmodels\o7561.mdl</t>
  </si>
  <si>
    <t xml:space="preserve">Tue Aug 14 16:43:55 2012</t>
  </si>
  <si>
    <t xml:space="preserve">C:\work\data\SLNET\SLNET_MATLABCentral\37909\Teaching_Mechatronics_Low_Cost_Hardware\Lego Files\Tribot Robot\Position Control\Tribot_Control_Position_Code.mdl</t>
  </si>
  <si>
    <t xml:space="preserve">C:\tmp\obfmodels\o7562.mdl</t>
  </si>
  <si>
    <t xml:space="preserve">Thu Apr 26 16:46:01 2012</t>
  </si>
  <si>
    <t xml:space="preserve">C:\work\data\SLNET\SLNET_MATLABCentral\37909\Teaching_Mechatronics_Low_Cost_Hardware\Lego Files\Tribot Robot\Position Control\Tribot_Control_Position_Design.mdl</t>
  </si>
  <si>
    <t xml:space="preserve">C:\tmp\obfmodels\o7563.mdl</t>
  </si>
  <si>
    <t xml:space="preserve">Thu Apr 26 17:15:26 2012</t>
  </si>
  <si>
    <t xml:space="preserve">C:\work\data\SLNET\SLNET_MATLABCentral\37946\BridgeHALFphasecontrollmachines.mdl</t>
  </si>
  <si>
    <t xml:space="preserve">C:\tmp\obfmodels\o7564.mdl</t>
  </si>
  <si>
    <t xml:space="preserve">Tue Aug 28 22:49:35 2012</t>
  </si>
  <si>
    <t xml:space="preserve">C:\work\data\SLNET\SLNET_MATLABCentral\37953\mcdc.mdl</t>
  </si>
  <si>
    <t xml:space="preserve">C:\tmp\obfmodels\o7565.mdl</t>
  </si>
  <si>
    <t xml:space="preserve">Wed Aug 29 07:47:34 2012</t>
  </si>
  <si>
    <t xml:space="preserve">C:\work\data\SLNET\SLNET_MATLABCentral\37960\thyristorstandard.mdl</t>
  </si>
  <si>
    <t xml:space="preserve">C:\tmp\obfmodels\o7566.mdl</t>
  </si>
  <si>
    <t xml:space="preserve">Thu Aug 30 09:44:30 2012</t>
  </si>
  <si>
    <t xml:space="preserve">C:\work\data\SLNET\SLNET_MATLABCentral\37973\Bench_02_Lib.mdl</t>
  </si>
  <si>
    <t xml:space="preserve">C:\tmp\obfmodels\o7567.mdl</t>
  </si>
  <si>
    <t xml:space="preserve">Fri Aug 31 18:56:01 2012</t>
  </si>
  <si>
    <t xml:space="preserve">C:\work\data\SLNET\SLNET_MATLABCentral\37973\test_Bench_02.mdl</t>
  </si>
  <si>
    <t xml:space="preserve">C:\tmp\obfmodels\o7568.mdl</t>
  </si>
  <si>
    <t xml:space="preserve">Fri Aug 31 06:27:35 2012</t>
  </si>
  <si>
    <t xml:space="preserve">C:\work\data\SLNET\SLNET_MATLABCentral\37973\test_mutant_Bench_02.mdl</t>
  </si>
  <si>
    <t xml:space="preserve">C:\tmp\obfmodels\o7569.mdl</t>
  </si>
  <si>
    <t xml:space="preserve">Fri Aug 31 16:17:52 2012</t>
  </si>
  <si>
    <t xml:space="preserve">C:\work\data\SLNET\SLNET_MATLABCentral\38005\basic_voltage_controller_R_load.mdl</t>
  </si>
  <si>
    <t xml:space="preserve">C:\tmp\obfmodels\o7570.mdl</t>
  </si>
  <si>
    <t xml:space="preserve">Tue Sep 04 15:24:59 2012</t>
  </si>
  <si>
    <t xml:space="preserve">C:\work\data\SLNET\SLNET_MATLABCentral\38007\simpleModel_imaq.mdl</t>
  </si>
  <si>
    <t xml:space="preserve">C:\tmp\obfmodels\o7571.mdl</t>
  </si>
  <si>
    <t xml:space="preserve">Tue Sep 04 17:16:09 2012</t>
  </si>
  <si>
    <t xml:space="preserve">C:\work\data\SLNET\SLNET_MATLABCentral\38020\exst9l.mdl</t>
  </si>
  <si>
    <t xml:space="preserve">C:\tmp\obfmodels\o7572.mdl</t>
  </si>
  <si>
    <t xml:space="preserve">Wed Sep 05 22:03:37 2012</t>
  </si>
  <si>
    <t xml:space="preserve">C:\work\data\SLNET\SLNET_MATLABCentral\38021\leddrive.mdl</t>
  </si>
  <si>
    <t xml:space="preserve">C:\tmp\obfmodels\o7573.mdl</t>
  </si>
  <si>
    <t xml:space="preserve">Thu Sep 06 00:25:15 2012</t>
  </si>
  <si>
    <t xml:space="preserve">C:\work\data\SLNET\SLNET_MATLABCentral\38022\ssssiddc.mdl</t>
  </si>
  <si>
    <t xml:space="preserve">C:\tmp\obfmodels\o7574.mdl</t>
  </si>
  <si>
    <t xml:space="preserve">Thu Sep 06 00:33:37 2012</t>
  </si>
  <si>
    <t xml:space="preserve">C:\work\data\SLNET\SLNET_MATLABCentral\38023\modco1.mdl</t>
  </si>
  <si>
    <t xml:space="preserve">C:\tmp\obfmodels\o7575.mdl</t>
  </si>
  <si>
    <t xml:space="preserve">Thu Sep 06 00:40:05 2012</t>
  </si>
  <si>
    <t xml:space="preserve">C:\work\data\SLNET\SLNET_MATLABCentral\38024\trlsgrcinv2.mdl</t>
  </si>
  <si>
    <t xml:space="preserve">C:\tmp\obfmodels\o7576.mdl</t>
  </si>
  <si>
    <t xml:space="preserve">Thu Sep 06 00:44:37 2012</t>
  </si>
  <si>
    <t xml:space="preserve">C:\work\data\SLNET\SLNET_MATLABCentral\38025\tlhppmwgs3.mdl</t>
  </si>
  <si>
    <t xml:space="preserve">C:\tmp\obfmodels\o7577.mdl</t>
  </si>
  <si>
    <t xml:space="preserve">Thu Sep 06 00:54:28 2012</t>
  </si>
  <si>
    <t xml:space="preserve">C:\work\data\SLNET\SLNET_MATLABCentral\38026\exst19leve.mdl</t>
  </si>
  <si>
    <t xml:space="preserve">C:\tmp\obfmodels\o7578.mdl</t>
  </si>
  <si>
    <t xml:space="preserve">Fri Aug 10 02:20:50 2012</t>
  </si>
  <si>
    <t xml:space="preserve">C:\work\data\SLNET\SLNET_MATLABCentral\38027\ccwvm3l.mdl</t>
  </si>
  <si>
    <t xml:space="preserve">C:\tmp\obfmodels\o7579.mdl</t>
  </si>
  <si>
    <t xml:space="preserve">Thu Sep 06 01:13:31 2012</t>
  </si>
  <si>
    <t xml:space="preserve">C:\work\data\SLNET\SLNET_MATLABCentral\38028\bchc.mdl</t>
  </si>
  <si>
    <t xml:space="preserve">C:\tmp\obfmodels\o7580.mdl</t>
  </si>
  <si>
    <t xml:space="preserve">C:\work\data\SLNET\SLNET_MATLABCentral\38028\eighteen.mdl</t>
  </si>
  <si>
    <t xml:space="preserve">C:\tmp\obfmodels\o7582.mdl</t>
  </si>
  <si>
    <t xml:space="preserve">Wed Jun 13 15:05:39 2012</t>
  </si>
  <si>
    <t xml:space="preserve">C:\work\data\SLNET\SLNET_MATLABCentral\38028\fifteen.mdl</t>
  </si>
  <si>
    <t xml:space="preserve">C:\tmp\obfmodels\o7583.mdl</t>
  </si>
  <si>
    <t xml:space="preserve">Wed Jun 13 14:35:38 2012</t>
  </si>
  <si>
    <t xml:space="preserve">C:\work\data\SLNET\SLNET_MATLABCentral\38028\five.mdl</t>
  </si>
  <si>
    <t xml:space="preserve">C:\tmp\obfmodels\o7584.mdl</t>
  </si>
  <si>
    <t xml:space="preserve">Wed Jun 13 12:10:08 2012</t>
  </si>
  <si>
    <t xml:space="preserve">C:\work\data\SLNET\SLNET_MATLABCentral\38028\four.mdl</t>
  </si>
  <si>
    <t xml:space="preserve">C:\tmp\obfmodels\o7585.mdl</t>
  </si>
  <si>
    <t xml:space="preserve">Wed Jun 13 12:32:00 2012</t>
  </si>
  <si>
    <t xml:space="preserve">C:\work\data\SLNET\SLNET_MATLABCentral\38028\fourteen.mdl</t>
  </si>
  <si>
    <t xml:space="preserve">C:\tmp\obfmodels\o7586.mdl</t>
  </si>
  <si>
    <t xml:space="preserve">Wed Jun 13 12:59:53 2012</t>
  </si>
  <si>
    <t xml:space="preserve">C:\work\data\SLNET\SLNET_MATLABCentral\38028\freqconv.mdl</t>
  </si>
  <si>
    <t xml:space="preserve">C:\tmp\obfmodels\o7587.mdl</t>
  </si>
  <si>
    <t xml:space="preserve">C:\work\data\SLNET\SLNET_MATLABCentral\38028\ninteen.mdl</t>
  </si>
  <si>
    <t xml:space="preserve">C:\tmp\obfmodels\o7588.mdl</t>
  </si>
  <si>
    <t xml:space="preserve">Wed Jun 13 15:51:13 2012</t>
  </si>
  <si>
    <t xml:space="preserve">C:\work\data\SLNET\SLNET_MATLABCentral\38028\one.mdl</t>
  </si>
  <si>
    <t xml:space="preserve">C:\tmp\obfmodels\o7589.mdl</t>
  </si>
  <si>
    <t xml:space="preserve">Wed Jun 13 11:52:04 2012</t>
  </si>
  <si>
    <t xml:space="preserve">C:\work\data\SLNET\SLNET_MATLABCentral\38028\six.mdl</t>
  </si>
  <si>
    <t xml:space="preserve">C:\tmp\obfmodels\o7590.mdl</t>
  </si>
  <si>
    <t xml:space="preserve">Wed Jun 13 12:14:58 2012</t>
  </si>
  <si>
    <t xml:space="preserve">C:\work\data\SLNET\SLNET_MATLABCentral\38028\sixteen.mdl</t>
  </si>
  <si>
    <t xml:space="preserve">C:\tmp\obfmodels\o7591.mdl</t>
  </si>
  <si>
    <t xml:space="preserve">Wed Jun 13 14:51:01 2012</t>
  </si>
  <si>
    <t xml:space="preserve">C:\work\data\SLNET\SLNET_MATLABCentral\38028\thirteen.mdl</t>
  </si>
  <si>
    <t xml:space="preserve">C:\tmp\obfmodels\o7592.mdl</t>
  </si>
  <si>
    <t xml:space="preserve">Wed Jun 13 13:02:39 2012</t>
  </si>
  <si>
    <t xml:space="preserve">C:\work\data\SLNET\SLNET_MATLABCentral\38028\three.mdl</t>
  </si>
  <si>
    <t xml:space="preserve">C:\tmp\obfmodels\o7593.mdl</t>
  </si>
  <si>
    <t xml:space="preserve">Wed Jun 13 12:01:52 2012</t>
  </si>
  <si>
    <t xml:space="preserve">C:\work\data\SLNET\SLNET_MATLABCentral\38028\two.mdl</t>
  </si>
  <si>
    <t xml:space="preserve">C:\tmp\obfmodels\o7594.mdl</t>
  </si>
  <si>
    <t xml:space="preserve">Wed Jun 13 11:55:01 2012</t>
  </si>
  <si>
    <t xml:space="preserve">C:\work\data\SLNET\SLNET_MATLABCentral\38045\dcdcvenki.mdl</t>
  </si>
  <si>
    <t xml:space="preserve">C:\tmp\obfmodels\o7595.mdl</t>
  </si>
  <si>
    <t xml:space="preserve">Mon Sep 03 15:24:39 2012</t>
  </si>
  <si>
    <t xml:space="preserve">C:\work\data\SLNET\SLNET_MATLABCentral\38071\HPF1st.mdl</t>
  </si>
  <si>
    <t xml:space="preserve">C:\tmp\obfmodels\o7596.mdl</t>
  </si>
  <si>
    <t xml:space="preserve">C:\work\data\SLNET\SLNET_MATLABCentral\38073\IEEE80211g.mdl</t>
  </si>
  <si>
    <t xml:space="preserve">C:\tmp\obfmodels\o7597.mdl</t>
  </si>
  <si>
    <t xml:space="preserve">Fri Jul 20 11:04:18 2012</t>
  </si>
  <si>
    <t xml:space="preserve">C:\work\data\SLNET\SLNET_MATLABCentral\38073\IEEE80211g_lib.mdl</t>
  </si>
  <si>
    <t xml:space="preserve">C:\tmp\obfmodels\o7598.mdl</t>
  </si>
  <si>
    <t xml:space="preserve">Fri Jul 20 10:17:00 2012</t>
  </si>
  <si>
    <t xml:space="preserve">C:\work\data\SLNET\SLNET_MATLABCentral\38105\GridStorageBatt.mdl</t>
  </si>
  <si>
    <t xml:space="preserve">C:\tmp\obfmodels\o7599.mdl</t>
  </si>
  <si>
    <t xml:space="preserve">Mon Sep 10 04:23:54 2012</t>
  </si>
  <si>
    <t xml:space="preserve">C:\work\data\SLNET\SLNET_MATLABCentral\38121\BPSK_signal.mdl</t>
  </si>
  <si>
    <t xml:space="preserve">C:\tmp\obfmodels\o7600.mdl</t>
  </si>
  <si>
    <t xml:space="preserve">Tue Sep 11 13:46:27 2012</t>
  </si>
  <si>
    <t xml:space="preserve">C:\work\data\SLNET\SLNET_MATLABCentral\38152\rahul.mdl</t>
  </si>
  <si>
    <t xml:space="preserve">C:\tmp\obfmodels\o7601.mdl</t>
  </si>
  <si>
    <t xml:space="preserve">Tue Sep 11 20:09:44 2012</t>
  </si>
  <si>
    <t xml:space="preserve">C:\work\data\SLNET\SLNET_MATLABCentral\38241\gtl_jetfuel_ternplot\ccgtl.mdl</t>
  </si>
  <si>
    <t xml:space="preserve">C:\tmp\obfmodels\o7602.mdl</t>
  </si>
  <si>
    <t xml:space="preserve">Mon Jul 30 16:41:58 2012</t>
  </si>
  <si>
    <t xml:space="preserve">C:\work\data\SLNET\SLNET_MATLABCentral\38256\biasedpositiveclipper.mdl</t>
  </si>
  <si>
    <t xml:space="preserve">C:\tmp\obfmodels\o7603.mdl</t>
  </si>
  <si>
    <t xml:space="preserve">Thu Sep 20 09:50:47 2012</t>
  </si>
  <si>
    <t xml:space="preserve">C:\work\data\SLNET\SLNET_MATLABCentral\38267\Bridgefullythreephasecontrollmachines.mdl</t>
  </si>
  <si>
    <t xml:space="preserve">C:\tmp\obfmodels\o7604.mdl</t>
  </si>
  <si>
    <t xml:space="preserve">Thu Sep 20 19:27:20 2012</t>
  </si>
  <si>
    <t xml:space="preserve">C:\work\data\SLNET\SLNET_MATLABCentral\38274\Spring_Loaded_Switch.mdl</t>
  </si>
  <si>
    <t xml:space="preserve">C:\tmp\obfmodels\o7605.mdl</t>
  </si>
  <si>
    <t xml:space="preserve">Thu Sep 20 21:28:42 2012</t>
  </si>
  <si>
    <t xml:space="preserve">C:\work\data\SLNET\SLNET_MATLABCentral\38283\biasednegetiveclipper.mdl</t>
  </si>
  <si>
    <t xml:space="preserve">C:\tmp\obfmodels\o7606.mdl</t>
  </si>
  <si>
    <t xml:space="preserve">Thu Sep 20 09:45:19 2012</t>
  </si>
  <si>
    <t xml:space="preserve">C:\work\data\SLNET\SLNET_MATLABCentral\38284\Combinationofclippers.mdl</t>
  </si>
  <si>
    <t xml:space="preserve">C:\tmp\obfmodels\o7607.mdl</t>
  </si>
  <si>
    <t xml:space="preserve">Fri Sep 21 22:13:36 2012</t>
  </si>
  <si>
    <t xml:space="preserve">C:\work\data\SLNET\SLNET_MATLABCentral\38292\zsmli.mdl</t>
  </si>
  <si>
    <t xml:space="preserve">C:\tmp\obfmodels\o7608.mdl</t>
  </si>
  <si>
    <t xml:space="preserve">Sat Sep 22 14:36:33 2012</t>
  </si>
  <si>
    <t xml:space="preserve">C:\work\data\SLNET\SLNET_MATLABCentral\38299\SolarPanelVarified.mdl</t>
  </si>
  <si>
    <t xml:space="preserve">C:\tmp\obfmodels\o7609.mdl</t>
  </si>
  <si>
    <t xml:space="preserve">Sun Sep 23 00:28:14 2012</t>
  </si>
  <si>
    <t xml:space="preserve">C:\work\data\SLNET\SLNET_MATLABCentral\38304\Battery_Charging_Discharding_model.mdl</t>
  </si>
  <si>
    <t xml:space="preserve">C:\tmp\obfmodels\o7610.mdl</t>
  </si>
  <si>
    <t xml:space="preserve">Sun Sep 23 11:53:15 2012</t>
  </si>
  <si>
    <t xml:space="preserve">C:\work\data\SLNET\SLNET_MATLABCentral\38305\battery_Connected_DC_Motor.mdl</t>
  </si>
  <si>
    <t xml:space="preserve">C:\tmp\obfmodels\o7611.mdl</t>
  </si>
  <si>
    <t xml:space="preserve">Sun Sep 23 12:06:19 2012</t>
  </si>
  <si>
    <t xml:space="preserve">C:\work\data\SLNET\SLNET_MATLABCentral\38348\statom_3_phase.mdl</t>
  </si>
  <si>
    <t xml:space="preserve">C:\tmp\obfmodels\o7612.mdl</t>
  </si>
  <si>
    <t xml:space="preserve">Wed Sep 26 11:18:00 2012</t>
  </si>
  <si>
    <t xml:space="preserve">C:\work\data\SLNET\SLNET_MATLABCentral\38419\RLC_parallel_circuit_sim.mdl</t>
  </si>
  <si>
    <t xml:space="preserve">C:\tmp\obfmodels\o7613.mdl</t>
  </si>
  <si>
    <t xml:space="preserve">Fri Sep 28 20:58:30 2012</t>
  </si>
  <si>
    <t xml:space="preserve">C:\work\data\SLNET\SLNET_MATLABCentral\38450\Op-amp\Adder.mdl</t>
  </si>
  <si>
    <t xml:space="preserve">C:\tmp\obfmodels\o7614.mdl</t>
  </si>
  <si>
    <t xml:space="preserve">Thu Sep 13 21:25:37 2012</t>
  </si>
  <si>
    <t xml:space="preserve">C:\work\data\SLNET\SLNET_MATLABCentral\38450\Op-amp\HPF1st.mdl</t>
  </si>
  <si>
    <t xml:space="preserve">C:\tmp\obfmodels\o7615.mdl</t>
  </si>
  <si>
    <t xml:space="preserve">C:\work\data\SLNET\SLNET_MATLABCentral\38450\Op-amp\HPF2nd.mdl</t>
  </si>
  <si>
    <t xml:space="preserve">C:\tmp\obfmodels\o7616.mdl</t>
  </si>
  <si>
    <t xml:space="preserve">C:\work\data\SLNET\SLNET_MATLABCentral\38450\Op-amp\Instrumnt_amp.mdl</t>
  </si>
  <si>
    <t xml:space="preserve">C:\tmp\obfmodels\o7617.mdl</t>
  </si>
  <si>
    <t xml:space="preserve">Thu Sep 13 21:26:51 2012</t>
  </si>
  <si>
    <t xml:space="preserve">C:\work\data\SLNET\SLNET_MATLABCentral\38450\Op-amp\LPF1st.mdl</t>
  </si>
  <si>
    <t xml:space="preserve">C:\tmp\obfmodels\o7618.mdl</t>
  </si>
  <si>
    <t xml:space="preserve">C:\work\data\SLNET\SLNET_MATLABCentral\38450\Op-amp\LPF2nd.mdl</t>
  </si>
  <si>
    <t xml:space="preserve">C:\tmp\obfmodels\o7619.mdl</t>
  </si>
  <si>
    <t xml:space="preserve">C:\work\data\SLNET\SLNET_MATLABCentral\38450\Op-amp\Log_amp.mdl</t>
  </si>
  <si>
    <t xml:space="preserve">C:\tmp\obfmodels\o7620.mdl</t>
  </si>
  <si>
    <t xml:space="preserve">Tue Nov 29 19:00:10 2011</t>
  </si>
  <si>
    <t xml:space="preserve">C:\work\data\SLNET\SLNET_MATLABCentral\38478\RLC_series_circuit_sim.mdl</t>
  </si>
  <si>
    <t xml:space="preserve">C:\tmp\obfmodels\o7621.mdl</t>
  </si>
  <si>
    <t xml:space="preserve">Wed Oct 03 08:50:13 2012</t>
  </si>
  <si>
    <t xml:space="preserve">C:\work\data\SLNET\SLNET_MATLABCentral\38488\conv1.mdl</t>
  </si>
  <si>
    <t xml:space="preserve">C:\tmp\obfmodels\o7622.mdl</t>
  </si>
  <si>
    <t xml:space="preserve">Tue Oct 02 22:32:57 2012</t>
  </si>
  <si>
    <t xml:space="preserve">C:\work\data\SLNET\SLNET_MATLABCentral\38508\beagleboard_gpio_input.mdl</t>
  </si>
  <si>
    <t xml:space="preserve">C:\tmp\obfmodels\o7623.mdl</t>
  </si>
  <si>
    <t xml:space="preserve">Thu Oct 04 15:44:13 2012</t>
  </si>
  <si>
    <t xml:space="preserve">C:\work\data\SLNET\SLNET_MATLABCentral\38508\beagleboard_gpio_output.mdl</t>
  </si>
  <si>
    <t xml:space="preserve">C:\tmp\obfmodels\o7624.mdl</t>
  </si>
  <si>
    <t xml:space="preserve">Thu Oct 04 15:44:17 2012</t>
  </si>
  <si>
    <t xml:space="preserve">C:\work\data\SLNET\SLNET_MATLABCentral\38515\cps_physics_lib.mdl</t>
  </si>
  <si>
    <t xml:space="preserve">C:\tmp\obfmodels\o7625.mdl</t>
  </si>
  <si>
    <t xml:space="preserve">Tue Sep 11 13:51:24 2012</t>
  </si>
  <si>
    <t xml:space="preserve">C:\work\data\SLNET\SLNET_MATLABCentral\38526\triangle.mdl</t>
  </si>
  <si>
    <t xml:space="preserve">C:\tmp\obfmodels\o7626.mdl</t>
  </si>
  <si>
    <t xml:space="preserve">Sun Oct 07 15:37:05 2012</t>
  </si>
  <si>
    <t xml:space="preserve">C:\work\data\SLNET\SLNET_MATLABCentral\38529\positivebuckboostFinalA.mdl</t>
  </si>
  <si>
    <t xml:space="preserve">C:\tmp\obfmodels\o7627.mdl</t>
  </si>
  <si>
    <t xml:space="preserve">Tue Mar 06 16:36:18 2012</t>
  </si>
  <si>
    <t xml:space="preserve">C:\work\data\SLNET\SLNET_MATLABCentral\38635\sp_fw_full_converter.mdl</t>
  </si>
  <si>
    <t xml:space="preserve">C:\tmp\obfmodels\o7628.mdl</t>
  </si>
  <si>
    <t xml:space="preserve">Sat Sep 29 09:19:15 2012</t>
  </si>
  <si>
    <t xml:space="preserve">C:\work\data\SLNET\SLNET_MATLABCentral\38684\acacreg.mdl</t>
  </si>
  <si>
    <t xml:space="preserve">C:\tmp\obfmodels\o7629.mdl</t>
  </si>
  <si>
    <t xml:space="preserve">Thu Oct 18 23:37:23 2012</t>
  </si>
  <si>
    <t xml:space="preserve">C:\work\data\SLNET\SLNET_MATLABCentral\38801\vfoderiv3\duality.mdl</t>
  </si>
  <si>
    <t xml:space="preserve">C:\tmp\obfmodels\o7630.mdl</t>
  </si>
  <si>
    <t xml:space="preserve">Thu May 14 12:49:22 2015</t>
  </si>
  <si>
    <t xml:space="preserve">C:\work\data\SLNET\SLNET_MATLABCentral\38801\vfoderiv3\example1.mdl</t>
  </si>
  <si>
    <t xml:space="preserve">C:\tmp\obfmodels\o7631.mdl</t>
  </si>
  <si>
    <t xml:space="preserve">Thu May 14 13:00:07 2015</t>
  </si>
  <si>
    <t xml:space="preserve">C:\work\data\SLNET\SLNET_MATLABCentral\38801\vfoderiv3\example_A_variable_type.mdl</t>
  </si>
  <si>
    <t xml:space="preserve">C:\tmp\obfmodels\o7632.mdl</t>
  </si>
  <si>
    <t xml:space="preserve">Sun Sep 15 22:16:12 2019</t>
  </si>
  <si>
    <t xml:space="preserve">C:\work\data\SLNET\SLNET_MATLABCentral\38801\vfoderiv3\example_B_variable_type.mdl</t>
  </si>
  <si>
    <t xml:space="preserve">C:\tmp\obfmodels\o7633.mdl</t>
  </si>
  <si>
    <t xml:space="preserve">Sun Sep 15 22:15:27 2019</t>
  </si>
  <si>
    <t xml:space="preserve">C:\work\data\SLNET\SLNET_MATLABCentral\38801\vfoderiv3\switching_strategies_equivalences.mdl</t>
  </si>
  <si>
    <t xml:space="preserve">C:\tmp\obfmodels\o7634.mdl</t>
  </si>
  <si>
    <t xml:space="preserve">Thu May 14 12:58:17 2015</t>
  </si>
  <si>
    <t xml:space="preserve">C:\work\data\SLNET\SLNET_MATLABCentral\38804\PMSM_DRIVES_SIMULATION.mdl</t>
  </si>
  <si>
    <t xml:space="preserve">C:\tmp\obfmodels\o7635.mdl</t>
  </si>
  <si>
    <t xml:space="preserve">Fri Oct 26 18:39:19 2012</t>
  </si>
  <si>
    <t xml:space="preserve">C:\work\data\SLNET\SLNET_MATLABCentral\38807\Freq_mesure.mdl</t>
  </si>
  <si>
    <t xml:space="preserve">C:\tmp\obfmodels\o7636.mdl</t>
  </si>
  <si>
    <t xml:space="preserve">Fri Oct 26 21:29:41 2012</t>
  </si>
  <si>
    <t xml:space="preserve">C:\work\data\SLNET\SLNET_MATLABCentral\38820\AC_BUCK_BOOST.mdl</t>
  </si>
  <si>
    <t xml:space="preserve">C:\tmp\obfmodels\o7637.mdl</t>
  </si>
  <si>
    <t xml:space="preserve">Sat Oct 27 22:30:14 2012</t>
  </si>
  <si>
    <t xml:space="preserve">C:\work\data\SLNET\SLNET_MATLABCentral\3886\CLdsk11.mdl</t>
  </si>
  <si>
    <t xml:space="preserve">C:\tmp\obfmodels\o7638.mdl</t>
  </si>
  <si>
    <t xml:space="preserve">Wed Aug 20 09:23:40 2003</t>
  </si>
  <si>
    <t xml:space="preserve">C:\work\data\SLNET\SLNET_MATLABCentral\38883\Hormonicsgeneration.mdl</t>
  </si>
  <si>
    <t xml:space="preserve">C:\tmp\obfmodels\o7639.mdl</t>
  </si>
  <si>
    <t xml:space="preserve">Fri Nov 02 17:08:53 2012</t>
  </si>
  <si>
    <t xml:space="preserve">C:\work\data\SLNET\SLNET_MATLABCentral\38902\QPSK_NDATED_DDPED_R2011.mdl</t>
  </si>
  <si>
    <t xml:space="preserve">C:\tmp\obfmodels\o7640.mdl</t>
  </si>
  <si>
    <t xml:space="preserve">Sun Nov 04 01:24:31 2012</t>
  </si>
  <si>
    <t xml:space="preserve">C:\work\data\SLNET\SLNET_MATLABCentral\38958\satish.mdl</t>
  </si>
  <si>
    <t xml:space="preserve">C:\tmp\obfmodels\o7641.mdl</t>
  </si>
  <si>
    <t xml:space="preserve">Sun Nov 04 15:59:45 2012</t>
  </si>
  <si>
    <t xml:space="preserve">C:\work\data\SLNET\SLNET_MATLABCentral\39059\solar.mdl</t>
  </si>
  <si>
    <t xml:space="preserve">C:\tmp\obfmodels\o7642.mdl</t>
  </si>
  <si>
    <t xml:space="preserve">Thu Nov 01 11:52:08 2012</t>
  </si>
  <si>
    <t xml:space="preserve">C:\work\data\SLNET\SLNET_MATLABCentral\39167\dc_series_motor.mdl</t>
  </si>
  <si>
    <t xml:space="preserve">C:\tmp\obfmodels\o7643.mdl</t>
  </si>
  <si>
    <t xml:space="preserve">Thu Oct 11 12:04:57 2012</t>
  </si>
  <si>
    <t xml:space="preserve">C:\work\data\SLNET\SLNET_MATLABCentral\39168\permanent_magnet_dc_shunt_motor.mdl</t>
  </si>
  <si>
    <t xml:space="preserve">C:\tmp\obfmodels\o7644.mdl</t>
  </si>
  <si>
    <t xml:space="preserve">Thu Oct 18 22:02:56 2012</t>
  </si>
  <si>
    <t xml:space="preserve">C:\work\data\SLNET\SLNET_MATLABCentral\39258\lorenz.mdl</t>
  </si>
  <si>
    <t xml:space="preserve">C:\tmp\obfmodels\o7645.mdl</t>
  </si>
  <si>
    <t xml:space="preserve">Wed Nov 28 20:17:58 2012</t>
  </si>
  <si>
    <t xml:space="preserve">C:\work\data\SLNET\SLNET_MATLABCentral\39348\OnOff.mdl</t>
  </si>
  <si>
    <t xml:space="preserve">C:\tmp\obfmodels\o7646.mdl</t>
  </si>
  <si>
    <t xml:space="preserve">Thu Dec 06 11:08:58 2012</t>
  </si>
  <si>
    <t xml:space="preserve">C:\work\data\SLNET\SLNET_MATLABCentral\39354\afmotor_slsp.mdl</t>
  </si>
  <si>
    <t xml:space="preserve">C:\tmp\obfmodels\o7647.mdl</t>
  </si>
  <si>
    <t xml:space="preserve">Tue Nov 27 13:15:19 2012</t>
  </si>
  <si>
    <t xml:space="preserve">C:\work\data\SLNET\SLNET_MATLABCentral\39354\encoder_slsp.mdl</t>
  </si>
  <si>
    <t xml:space="preserve">C:\tmp\obfmodels\o7648.mdl</t>
  </si>
  <si>
    <t xml:space="preserve">Tue Nov 13 18:30:54 2012</t>
  </si>
  <si>
    <t xml:space="preserve">C:\work\data\SLNET\SLNET_MATLABCentral\39354\encoder_slsp_mega.mdl</t>
  </si>
  <si>
    <t xml:space="preserve">C:\tmp\obfmodels\o7649.mdl</t>
  </si>
  <si>
    <t xml:space="preserve">Wed Nov 14 12:59:42 2012</t>
  </si>
  <si>
    <t xml:space="preserve">C:\work\data\SLNET\SLNET_MATLABCentral\39354\input_slsp.mdl</t>
  </si>
  <si>
    <t xml:space="preserve">C:\tmp\obfmodels\o7650.mdl</t>
  </si>
  <si>
    <t xml:space="preserve">Fri Oct 12 17:35:47 2012</t>
  </si>
  <si>
    <t xml:space="preserve">C:\work\data\SLNET\SLNET_MATLABCentral\39354\output_slsp.mdl</t>
  </si>
  <si>
    <t xml:space="preserve">C:\tmp\obfmodels\o7651.mdl</t>
  </si>
  <si>
    <t xml:space="preserve">Fri Oct 12 17:36:43 2012</t>
  </si>
  <si>
    <t xml:space="preserve">C:\work\data\SLNET\SLNET_MATLABCentral\39383\ThreePhase180degreemode.mdl</t>
  </si>
  <si>
    <t xml:space="preserve">C:\tmp\obfmodels\o7652.mdl</t>
  </si>
  <si>
    <t xml:space="preserve">Sat Dec 08 18:00:37 2012</t>
  </si>
  <si>
    <t xml:space="preserve">C:\work\data\SLNET\SLNET_MATLABCentral\39400\AC_Voltage_Control_3phase_IM.mdl</t>
  </si>
  <si>
    <t xml:space="preserve">C:\tmp\obfmodels\o7653.mdl</t>
  </si>
  <si>
    <t xml:space="preserve">Sun Dec 09 11:01:46 2012</t>
  </si>
  <si>
    <t xml:space="preserve">C:\work\data\SLNET\SLNET_MATLABCentral\39401\Boost_Inverter.mdl</t>
  </si>
  <si>
    <t xml:space="preserve">C:\tmp\obfmodels\o7654.mdl</t>
  </si>
  <si>
    <t xml:space="preserve">Sun Dec 09 09:44:19 2012</t>
  </si>
  <si>
    <t xml:space="preserve">C:\work\data\SLNET\SLNET_MATLABCentral\39402\Current_Controller_based_inverter_control.mdl</t>
  </si>
  <si>
    <t xml:space="preserve">C:\tmp\obfmodels\o7655.mdl</t>
  </si>
  <si>
    <t xml:space="preserve">Sun Dec 09 01:28:32 2012</t>
  </si>
  <si>
    <t xml:space="preserve">C:\work\data\SLNET\SLNET_MATLABCentral\39403\Grid_Connected_Fuel_Cell.mdl</t>
  </si>
  <si>
    <t xml:space="preserve">C:\tmp\obfmodels\o7656.mdl</t>
  </si>
  <si>
    <t xml:space="preserve">Sun Dec 09 00:17:40 2012</t>
  </si>
  <si>
    <t xml:space="preserve">C:\work\data\SLNET\SLNET_MATLABCentral\39404\IM_Matrix_Converter_3phase.mdl</t>
  </si>
  <si>
    <t xml:space="preserve">C:\tmp\obfmodels\o7657.mdl</t>
  </si>
  <si>
    <t xml:space="preserve">Sun Dec 09 00:49:21 2012</t>
  </si>
  <si>
    <t xml:space="preserve">C:\work\data\SLNET\SLNET_MATLABCentral\39405\Matrix_Converter_3phase.mdl</t>
  </si>
  <si>
    <t xml:space="preserve">C:\tmp\obfmodels\o7658.mdl</t>
  </si>
  <si>
    <t xml:space="preserve">Sun Dec 09 10:58:55 2012</t>
  </si>
  <si>
    <t xml:space="preserve">C:\work\data\SLNET\SLNET_MATLABCentral\39406\PV_MPPT.mdl</t>
  </si>
  <si>
    <t xml:space="preserve">C:\tmp\obfmodels\o7659.mdl</t>
  </si>
  <si>
    <t xml:space="preserve">Sun Dec 09 01:09:15 2012</t>
  </si>
  <si>
    <t xml:space="preserve">C:\work\data\SLNET\SLNET_MATLABCentral\39407\PV_System.mdl</t>
  </si>
  <si>
    <t xml:space="preserve">C:\tmp\obfmodels\o7660.mdl</t>
  </si>
  <si>
    <t xml:space="preserve">Sun Dec 09 01:10:23 2012</t>
  </si>
  <si>
    <t xml:space="preserve">C:\work\data\SLNET\SLNET_MATLABCentral\39408\PV_System_MPPT_Grid.mdl</t>
  </si>
  <si>
    <t xml:space="preserve">C:\tmp\obfmodels\o7661.mdl</t>
  </si>
  <si>
    <t xml:space="preserve">Sun Dec 09 11:04:51 2012</t>
  </si>
  <si>
    <t xml:space="preserve">C:\work\data\SLNET\SLNET_MATLABCentral\39409\singele_phase_to_3phase_svpwm_IM_PI.mdl</t>
  </si>
  <si>
    <t xml:space="preserve">C:\tmp\obfmodels\o7662.mdl</t>
  </si>
  <si>
    <t xml:space="preserve">Sat Dec 08 23:35:06 2012</t>
  </si>
  <si>
    <t xml:space="preserve">C:\work\data\SLNET\SLNET_MATLABCentral\39410\singele_phase_to_3phase_svpwm_IM_VF_PI.mdl</t>
  </si>
  <si>
    <t xml:space="preserve">C:\tmp\obfmodels\o7663.mdl</t>
  </si>
  <si>
    <t xml:space="preserve">Sun Dec 09 01:44:39 2012</t>
  </si>
  <si>
    <t xml:space="preserve">C:\work\data\SLNET\SLNET_MATLABCentral\39411\Single_Phase_AC_Voltage_Control.mdl</t>
  </si>
  <si>
    <t xml:space="preserve">C:\tmp\obfmodels\o7664.mdl</t>
  </si>
  <si>
    <t xml:space="preserve">Sun Dec 09 00:44:27 2012</t>
  </si>
  <si>
    <t xml:space="preserve">C:\work\data\SLNET\SLNET_MATLABCentral\39412\fullcar.mdl</t>
  </si>
  <si>
    <t xml:space="preserve">C:\tmp\obfmodels\o7665.mdl</t>
  </si>
  <si>
    <t xml:space="preserve">Mon Dec 10 13:02:35 2012</t>
  </si>
  <si>
    <t xml:space="preserve">C:\work\data\SLNET\SLNET_MATLABCentral\39413\viscosity.mdl</t>
  </si>
  <si>
    <t xml:space="preserve">C:\tmp\obfmodels\o7666.mdl</t>
  </si>
  <si>
    <t xml:space="preserve">Sun Dec 09 00:37:36 2012</t>
  </si>
  <si>
    <t xml:space="preserve">C:\work\data\SLNET\SLNET_MATLABCentral\39436\fcboost.mdl</t>
  </si>
  <si>
    <t xml:space="preserve">C:\tmp\obfmodels\o7667.mdl</t>
  </si>
  <si>
    <t xml:space="preserve">Wed Dec 12 05:29:21 2012</t>
  </si>
  <si>
    <t xml:space="preserve">C:\work\data\SLNET\SLNET_MATLABCentral\39464\trigger_pulse.mdl</t>
  </si>
  <si>
    <t xml:space="preserve">C:\tmp\obfmodels\o7668.mdl</t>
  </si>
  <si>
    <t xml:space="preserve">Thu Dec 13 09:59:56 2012</t>
  </si>
  <si>
    <t xml:space="preserve">C:\work\data\SLNET\SLNET_MATLABCentral\39475\untitled11.mdl</t>
  </si>
  <si>
    <t xml:space="preserve">C:\tmp\obfmodels\o7669.mdl</t>
  </si>
  <si>
    <t xml:space="preserve">Fri Dec 14 10:25:46 2012</t>
  </si>
  <si>
    <t xml:space="preserve">C:\work\data\SLNET\SLNET_MATLABCentral\39477\SimHydraulics_Cylinder_Pump_5.mdl</t>
  </si>
  <si>
    <t xml:space="preserve">C:\tmp\obfmodels\o7670.mdl</t>
  </si>
  <si>
    <t xml:space="preserve">Thu Dec 13 14:05:57 2012</t>
  </si>
  <si>
    <t xml:space="preserve">C:\work\data\SLNET\SLNET_MATLABCentral\39490\chua.mdl</t>
  </si>
  <si>
    <t xml:space="preserve">C:\tmp\obfmodels\o7671.mdl</t>
  </si>
  <si>
    <t xml:space="preserve">Sat Dec 15 19:42:12 2012</t>
  </si>
  <si>
    <t xml:space="preserve">C:\work\data\SLNET\SLNET_MATLABCentral\39518\pv_model.mdl</t>
  </si>
  <si>
    <t xml:space="preserve">C:\tmp\obfmodels\o7672.mdl</t>
  </si>
  <si>
    <t xml:space="preserve">Mon Dec 17 17:52:05 2012</t>
  </si>
  <si>
    <t xml:space="preserve">C:\work\data\SLNET\SLNET_MATLABCentral\39542\fullcar.mdl</t>
  </si>
  <si>
    <t xml:space="preserve">C:\tmp\obfmodels\o7673.mdl</t>
  </si>
  <si>
    <t xml:space="preserve">Wed Dec 19 00:37:07 2012</t>
  </si>
  <si>
    <t xml:space="preserve">C:\work\data\SLNET\SLNET_MATLABCentral\39543\Model.mdl</t>
  </si>
  <si>
    <t xml:space="preserve">C:\tmp\obfmodels\o7674.mdl</t>
  </si>
  <si>
    <t xml:space="preserve">Thu Dec 20 07:22:12 2012</t>
  </si>
  <si>
    <t xml:space="preserve">C:\work\data\SLNET\SLNET_MATLABCentral\39547\planta.mdl</t>
  </si>
  <si>
    <t xml:space="preserve">C:\tmp\obfmodels\o7675.mdl</t>
  </si>
  <si>
    <t xml:space="preserve">Thu Dec 20 04:16:00 2012</t>
  </si>
  <si>
    <t xml:space="preserve">C:\work\data\SLNET\SLNET_MATLABCentral\39585\buckboost.mdl</t>
  </si>
  <si>
    <t xml:space="preserve">C:\tmp\obfmodels\o7676.mdl</t>
  </si>
  <si>
    <t xml:space="preserve">Sat Dec 22 21:28:12 2012</t>
  </si>
  <si>
    <t xml:space="preserve">C:\work\data\SLNET\SLNET_MATLABCentral\39586\three_phase_current_loop_grid.mdl</t>
  </si>
  <si>
    <t xml:space="preserve">C:\tmp\obfmodels\o7677.mdl</t>
  </si>
  <si>
    <t xml:space="preserve">Sat Dec 22 21:38:51 2012</t>
  </si>
  <si>
    <t xml:space="preserve">C:\work\data\SLNET\SLNET_MATLABCentral\39587\ACVOLTAGE.mdl</t>
  </si>
  <si>
    <t xml:space="preserve">C:\tmp\obfmodels\o7678.mdl</t>
  </si>
  <si>
    <t xml:space="preserve">Sat Dec 22 22:19:11 2012</t>
  </si>
  <si>
    <t xml:space="preserve">C:\work\data\SLNET\SLNET_MATLABCentral\39597\threephaseinverter_1.mdl</t>
  </si>
  <si>
    <t xml:space="preserve">C:\tmp\obfmodels\o7679.mdl</t>
  </si>
  <si>
    <t xml:space="preserve">Sun Dec 23 23:05:59 2012</t>
  </si>
  <si>
    <t xml:space="preserve">C:\work\data\SLNET\SLNET_MATLABCentral\39600\dstatcom.mdl</t>
  </si>
  <si>
    <t xml:space="preserve">C:\tmp\obfmodels\o7680.mdl</t>
  </si>
  <si>
    <t xml:space="preserve">Sun Dec 23 16:58:28 2012</t>
  </si>
  <si>
    <t xml:space="preserve">C:\work\data\SLNET\SLNET_MATLABCentral\39602\Inductionmotor_modeling.mdl</t>
  </si>
  <si>
    <t xml:space="preserve">C:\tmp\obfmodels\o7682.mdl</t>
  </si>
  <si>
    <t xml:space="preserve">Sun Dec 23 23:03:12 2012</t>
  </si>
  <si>
    <t xml:space="preserve">C:\work\data\SLNET\SLNET_MATLABCentral\39603\inverter_control.mdl</t>
  </si>
  <si>
    <t xml:space="preserve">C:\tmp\obfmodels\o7683.mdl</t>
  </si>
  <si>
    <t xml:space="preserve">Sun Dec 23 17:14:31 2012</t>
  </si>
  <si>
    <t xml:space="preserve">C:\work\data\SLNET\SLNET_MATLABCentral\39604\invertergrid.mdl</t>
  </si>
  <si>
    <t xml:space="preserve">C:\tmp\obfmodels\o7684.mdl</t>
  </si>
  <si>
    <t xml:space="preserve">Mon Dec 24 00:18:42 2012</t>
  </si>
  <si>
    <t xml:space="preserve">C:\work\data\SLNET\SLNET_MATLABCentral\39605\pmsm_ideal.mdl</t>
  </si>
  <si>
    <t xml:space="preserve">C:\tmp\obfmodels\o7685.mdl</t>
  </si>
  <si>
    <t xml:space="preserve">Mon Dec 24 00:20:37 2012</t>
  </si>
  <si>
    <t xml:space="preserve">C:\work\data\SLNET\SLNET_MATLABCentral\39606\PWM1.mdl</t>
  </si>
  <si>
    <t xml:space="preserve">C:\tmp\obfmodels\o7686.mdl</t>
  </si>
  <si>
    <t xml:space="preserve">Sun Dec 23 23:14:06 2012</t>
  </si>
  <si>
    <t xml:space="preserve">C:\work\data\SLNET\SLNET_MATLABCentral\39608\sector_identification.mdl</t>
  </si>
  <si>
    <t xml:space="preserve">C:\tmp\obfmodels\o7687.mdl</t>
  </si>
  <si>
    <t xml:space="preserve">Sun Dec 23 22:06:07 2012</t>
  </si>
  <si>
    <t xml:space="preserve">C:\work\data\SLNET\SLNET_MATLABCentral\39609\statecom.mdl</t>
  </si>
  <si>
    <t xml:space="preserve">C:\tmp\obfmodels\o7688.mdl</t>
  </si>
  <si>
    <t xml:space="preserve">Mon Dec 24 00:23:11 2012</t>
  </si>
  <si>
    <t xml:space="preserve">C:\work\data\SLNET\SLNET_MATLABCentral\39611\model_try1.mdl</t>
  </si>
  <si>
    <t xml:space="preserve">C:\tmp\obfmodels\o7689.mdl</t>
  </si>
  <si>
    <t xml:space="preserve">Sun Dec 23 23:08:04 2012</t>
  </si>
  <si>
    <t xml:space="preserve">C:\work\data\SLNET\SLNET_MATLABCentral\39641\PandO.mdl</t>
  </si>
  <si>
    <t xml:space="preserve">C:\tmp\obfmodels\o7690.mdl</t>
  </si>
  <si>
    <t xml:space="preserve">Wed Dec 26 06:59:44 2012</t>
  </si>
  <si>
    <t xml:space="preserve">C:\work\data\SLNET\SLNET_MATLABCentral\39673\Buckboost_inverter.mdl</t>
  </si>
  <si>
    <t xml:space="preserve">C:\tmp\obfmodels\o7691.mdl</t>
  </si>
  <si>
    <t xml:space="preserve">Sat Dec 29 14:23:11 2012</t>
  </si>
  <si>
    <t xml:space="preserve">C:\work\data\SLNET\SLNET_MATLABCentral\39720\FirstOrderFilter.mdl</t>
  </si>
  <si>
    <t xml:space="preserve">C:\tmp\obfmodels\o7692.mdl</t>
  </si>
  <si>
    <t xml:space="preserve">Fri Jan 04 19:47:05 2013</t>
  </si>
  <si>
    <t xml:space="preserve">C:\work\data\SLNET\SLNET_MATLABCentral\39720\Integrator.mdl</t>
  </si>
  <si>
    <t xml:space="preserve">C:\tmp\obfmodels\o7693.mdl</t>
  </si>
  <si>
    <t xml:space="preserve">Fri Jan 04 19:47:25 2013</t>
  </si>
  <si>
    <t xml:space="preserve">C:\work\data\SLNET\SLNET_MATLABCentral\39720\Interpolation1D.mdl</t>
  </si>
  <si>
    <t xml:space="preserve">C:\tmp\obfmodels\o7694.mdl</t>
  </si>
  <si>
    <t xml:space="preserve">Fri Jan 04 19:47:34 2013</t>
  </si>
  <si>
    <t xml:space="preserve">C:\work\data\SLNET\SLNET_MATLABCentral\39720\Persistence.mdl</t>
  </si>
  <si>
    <t xml:space="preserve">C:\tmp\obfmodels\o7695.mdl</t>
  </si>
  <si>
    <t xml:space="preserve">Fri Jan 04 19:47:48 2013</t>
  </si>
  <si>
    <t xml:space="preserve">C:\work\data\SLNET\SLNET_MATLABCentral\39720\RateLimit.mdl</t>
  </si>
  <si>
    <t xml:space="preserve">C:\tmp\obfmodels\o7696.mdl</t>
  </si>
  <si>
    <t xml:space="preserve">Fri Jan 04 19:48:00 2013</t>
  </si>
  <si>
    <t xml:space="preserve">C:\work\data\SLNET\SLNET_MATLABCentral\39720\Saturation.mdl</t>
  </si>
  <si>
    <t xml:space="preserve">C:\tmp\obfmodels\o7697.mdl</t>
  </si>
  <si>
    <t xml:space="preserve">Fri Jan 04 19:48:26 2013</t>
  </si>
  <si>
    <t xml:space="preserve">C:\work\data\SLNET\SLNET_MATLABCentral\39720\SecondOrderFilter.mdl</t>
  </si>
  <si>
    <t xml:space="preserve">C:\tmp\obfmodels\o7698.mdl</t>
  </si>
  <si>
    <t xml:space="preserve">Fri Jan 04 19:48:40 2013</t>
  </si>
  <si>
    <t xml:space="preserve">C:\work\data\SLNET\SLNET_MATLABCentral\39720\TransientFreeSwitch.mdl</t>
  </si>
  <si>
    <t xml:space="preserve">C:\tmp\obfmodels\o7699.mdl</t>
  </si>
  <si>
    <t xml:space="preserve">Fri Jan 04 19:49:23 2013</t>
  </si>
  <si>
    <t xml:space="preserve">C:\work\data\SLNET\SLNET_MATLABCentral\39720\safeblocks.mdl</t>
  </si>
  <si>
    <t xml:space="preserve">C:\tmp\obfmodels\o7700.mdl</t>
  </si>
  <si>
    <t xml:space="preserve">Wed Jun 28 20:55:38 2006</t>
  </si>
  <si>
    <t xml:space="preserve">C:\work\data\SLNET\SLNET_MATLABCentral\39742\MultiLoop_mode1.mdl</t>
  </si>
  <si>
    <t xml:space="preserve">C:\tmp\obfmodels\o7701.mdl</t>
  </si>
  <si>
    <t xml:space="preserve">Thu Feb 24 12:30:24 2005</t>
  </si>
  <si>
    <t xml:space="preserve">C:\work\data\SLNET\SLNET_MATLABCentral\39752\Fuzzy\Simulaciones\Motor_Fuzzy.mdl</t>
  </si>
  <si>
    <t xml:space="preserve">C:\tmp\obfmodels\o7702.mdl</t>
  </si>
  <si>
    <t xml:space="preserve">Sun Jan 06 14:55:48 2013</t>
  </si>
  <si>
    <t xml:space="preserve">C:\work\data\SLNET\SLNET_MATLABCentral\39764\UPS.mdl</t>
  </si>
  <si>
    <t xml:space="preserve">C:\tmp\obfmodels\o7703.mdl</t>
  </si>
  <si>
    <t xml:space="preserve">Mon Jan 07 16:28:15 2013</t>
  </si>
  <si>
    <t xml:space="preserve">C:\work\data\SLNET\SLNET_MATLABCentral\39809\first_to_fourth_qudrant_operation_of_DC_Motor.mdl</t>
  </si>
  <si>
    <t xml:space="preserve">C:\tmp\obfmodels\o7704.mdl</t>
  </si>
  <si>
    <t xml:space="preserve">Thu Nov 08 17:23:48 2012</t>
  </si>
  <si>
    <t xml:space="preserve">C:\work\data\SLNET\SLNET_MATLABCentral\39820\FDM1.mdl</t>
  </si>
  <si>
    <t xml:space="preserve">C:\tmp\obfmodels\o7705.mdl</t>
  </si>
  <si>
    <t xml:space="preserve">Fri Jan 11 18:30:05 2013</t>
  </si>
  <si>
    <t xml:space="preserve">C:\work\data\SLNET\SLNET_MATLABCentral\39824\machine.mdl</t>
  </si>
  <si>
    <t xml:space="preserve">C:\tmp\obfmodels\o7706.mdl</t>
  </si>
  <si>
    <t xml:space="preserve">Sat Jan 12 19:39:49 2013</t>
  </si>
  <si>
    <t xml:space="preserve">C:\work\data\SLNET\SLNET_MATLABCentral\39828\pract3_pendulo_motor_2prueba.mdl</t>
  </si>
  <si>
    <t xml:space="preserve">C:\tmp\obfmodels\o7707.mdl</t>
  </si>
  <si>
    <t xml:space="preserve">Thu Jun 14 00:36:17 2012</t>
  </si>
  <si>
    <t xml:space="preserve">C:\work\data\SLNET\SLNET_MATLABCentral\39852\Two Tank System\two_tank_pid.mdl</t>
  </si>
  <si>
    <t xml:space="preserve">C:\tmp\obfmodels\o7708.mdl</t>
  </si>
  <si>
    <t xml:space="preserve">Wed Dec 12 23:20:31 2012</t>
  </si>
  <si>
    <t xml:space="preserve">C:\work\data\SLNET\SLNET_MATLABCentral\39865\zinv.mdl</t>
  </si>
  <si>
    <t xml:space="preserve">C:\tmp\obfmodels\o7709.mdl</t>
  </si>
  <si>
    <t xml:space="preserve">Mon Jan 14 23:09:22 2013</t>
  </si>
  <si>
    <t xml:space="preserve">C:\work\data\SLNET\SLNET_MATLABCentral\39876\IMDirectStartup.mdl</t>
  </si>
  <si>
    <t xml:space="preserve">C:\tmp\obfmodels\o7710.mdl</t>
  </si>
  <si>
    <t xml:space="preserve">Wed Nov 02 15:33:49 2011</t>
  </si>
  <si>
    <t xml:space="preserve">C:\work\data\SLNET\SLNET_MATLABCentral\39897\calibrate_flow.mdl</t>
  </si>
  <si>
    <t xml:space="preserve">C:\tmp\obfmodels\o7711.mdl</t>
  </si>
  <si>
    <t xml:space="preserve">Wed Jan 16 19:16:35 2013</t>
  </si>
  <si>
    <t xml:space="preserve">C:\work\data\SLNET\SLNET_MATLABCentral\40179\trigger_triangular_pulse.mdl</t>
  </si>
  <si>
    <t xml:space="preserve">C:\tmp\obfmodels\o7712.mdl</t>
  </si>
  <si>
    <t xml:space="preserve">Mon Feb 04 12:11:57 2013</t>
  </si>
  <si>
    <t xml:space="preserve">C:\work\data\SLNET\SLNET_MATLABCentral\40182\Cascade7levelInverter.mdl</t>
  </si>
  <si>
    <t xml:space="preserve">C:\tmp\obfmodels\o7713.mdl</t>
  </si>
  <si>
    <t xml:space="preserve">Mon Feb 04 16:27:58 2013</t>
  </si>
  <si>
    <t xml:space="preserve">C:\work\data\SLNET\SLNET_MATLABCentral\40202\leddimerarduinomega.mdl</t>
  </si>
  <si>
    <t xml:space="preserve">C:\tmp\obfmodels\o7714.mdl</t>
  </si>
  <si>
    <t xml:space="preserve">Wed Feb 06 09:26:41 2013</t>
  </si>
  <si>
    <t xml:space="preserve">C:\work\data\SLNET\SLNET_MATLABCentral\40209\BLDCM.mdl</t>
  </si>
  <si>
    <t xml:space="preserve">C:\tmp\obfmodels\o7715.mdl</t>
  </si>
  <si>
    <t xml:space="preserve">Tue Jan 18 15:36:26 2005</t>
  </si>
  <si>
    <t xml:space="preserve">C:\work\data\SLNET\SLNET_MATLABCentral\40249\intlevbkcon.mdl</t>
  </si>
  <si>
    <t xml:space="preserve">C:\tmp\obfmodels\o7716.mdl</t>
  </si>
  <si>
    <t xml:space="preserve">Sat Feb 09 09:59:41 2013</t>
  </si>
  <si>
    <t xml:space="preserve">C:\work\data\SLNET\SLNET_MATLABCentral\40254\Scalar2.mdl</t>
  </si>
  <si>
    <t xml:space="preserve">C:\tmp\obfmodels\o7717.mdl</t>
  </si>
  <si>
    <t xml:space="preserve">Sat Feb 09 21:56:22 2013</t>
  </si>
  <si>
    <t xml:space="preserve">C:\work\data\SLNET\SLNET_MATLABCentral\40346\Stator Voltage Control of Three Phase Induction Motor\threephaseacvol1.mdl</t>
  </si>
  <si>
    <t xml:space="preserve">C:\tmp\obfmodels\o7718.mdl</t>
  </si>
  <si>
    <t xml:space="preserve">Fri Feb 15 14:27:52 2013</t>
  </si>
  <si>
    <t xml:space="preserve">C:\work\data\SLNET\SLNET_MATLABCentral\40346\Stator Voltage Control of Three Phase Induction Motor\threephaseacvolim.mdl</t>
  </si>
  <si>
    <t xml:space="preserve">C:\tmp\obfmodels\o7719.mdl</t>
  </si>
  <si>
    <t xml:space="preserve">Fri Feb 15 09:49:46 2013</t>
  </si>
  <si>
    <t xml:space="preserve">C:\work\data\SLNET\SLNET_MATLABCentral\40364\forwardflyback.mdl</t>
  </si>
  <si>
    <t xml:space="preserve">C:\tmp\obfmodels\o7720.mdl</t>
  </si>
  <si>
    <t xml:space="preserve">Thu Feb 14 11:55:33 2013</t>
  </si>
  <si>
    <t xml:space="preserve">C:\work\data\SLNET\SLNET_MATLABCentral\40409\robot_adaptive_control.mdl</t>
  </si>
  <si>
    <t xml:space="preserve">C:\tmp\obfmodels\o7721.mdl</t>
  </si>
  <si>
    <t xml:space="preserve">Wed Feb 20 02:44:30 2013</t>
  </si>
  <si>
    <t xml:space="preserve">C:\work\data\SLNET\SLNET_MATLABCentral\40411\nonlinear_control_phase_portrait.mdl</t>
  </si>
  <si>
    <t xml:space="preserve">C:\tmp\obfmodels\o7722.mdl</t>
  </si>
  <si>
    <t xml:space="preserve">Thu Nov 08 20:03:53 2012</t>
  </si>
  <si>
    <t xml:space="preserve">C:\work\data\SLNET\SLNET_MATLABCentral\40461\kabdalproject6.mdl</t>
  </si>
  <si>
    <t xml:space="preserve">C:\tmp\obfmodels\o7723.mdl</t>
  </si>
  <si>
    <t xml:space="preserve">Fri Feb 22 13:04:53 2013</t>
  </si>
  <si>
    <t xml:space="preserve">C:\work\data\SLNET\SLNET_MATLABCentral\40475\LLR_equivalent.mdl</t>
  </si>
  <si>
    <t xml:space="preserve">C:\tmp\obfmodels\o7724.mdl</t>
  </si>
  <si>
    <t xml:space="preserve">Fri Feb 22 12:34:19 2013</t>
  </si>
  <si>
    <t xml:space="preserve">C:\work\data\SLNET\SLNET_MATLABCentral\40508\IM_test_self.mdl</t>
  </si>
  <si>
    <t xml:space="preserve">C:\tmp\obfmodels\o7725.mdl</t>
  </si>
  <si>
    <t xml:space="preserve">Sun Feb 24 15:11:35 2013</t>
  </si>
  <si>
    <t xml:space="preserve">C:\work\data\SLNET\SLNET_MATLABCentral\40509\Uspjesan_OFDMA_Uplink.mdl</t>
  </si>
  <si>
    <t xml:space="preserve">C:\tmp\obfmodels\o7726.mdl</t>
  </si>
  <si>
    <t xml:space="preserve">Sat Feb 23 22:18:36 2013</t>
  </si>
  <si>
    <t xml:space="preserve">C:\work\data\SLNET\SLNET_MATLABCentral\40561\Aerial_recovery_demo\aerial_recovery.mdl</t>
  </si>
  <si>
    <t xml:space="preserve">C:\tmp\obfmodels\o7727.mdl</t>
  </si>
  <si>
    <t xml:space="preserve">Wed Feb 27 21:48:15 2013</t>
  </si>
  <si>
    <t xml:space="preserve">C:\work\data\SLNET\SLNET_MATLABCentral\40623\CANapeLoginSIMULINK\simframework.mdl</t>
  </si>
  <si>
    <t xml:space="preserve">C:\tmp\obfmodels\o7728.mdl</t>
  </si>
  <si>
    <t xml:space="preserve">Thu Feb 28 11:37:41 2013</t>
  </si>
  <si>
    <t xml:space="preserve">C:\work\data\SLNET\SLNET_MATLABCentral\40713\spi.mdl</t>
  </si>
  <si>
    <t xml:space="preserve">C:\tmp\obfmodels\o7729.mdl</t>
  </si>
  <si>
    <t xml:space="preserve">Sat Mar 09 10:00:43 2013</t>
  </si>
  <si>
    <t xml:space="preserve">C:\work\data\SLNET\SLNET_MATLABCentral\40718\Seat Design\seat_simulation.mdl</t>
  </si>
  <si>
    <t xml:space="preserve">C:\tmp\obfmodels\o7730.mdl</t>
  </si>
  <si>
    <t xml:space="preserve">Sat Mar 09 16:48:00 2013</t>
  </si>
  <si>
    <t xml:space="preserve">C:\work\data\SLNET\SLNET_MATLABCentral\40745\SLSingleLink.mdl</t>
  </si>
  <si>
    <t xml:space="preserve">C:\tmp\obfmodels\o7731.mdl</t>
  </si>
  <si>
    <t xml:space="preserve">Fri Mar 01 10:11:51 2013</t>
  </si>
  <si>
    <t xml:space="preserve">C:\work\data\SLNET\SLNET_MATLABCentral\40745\SMSingleLink.mdl</t>
  </si>
  <si>
    <t xml:space="preserve">C:\tmp\obfmodels\o7732.mdl</t>
  </si>
  <si>
    <t xml:space="preserve">Fri Mar 01 11:25:04 2013</t>
  </si>
  <si>
    <t xml:space="preserve">C:\work\data\SLNET\SLNET_MATLABCentral\40755\trifasic_sine_mdl.mdl</t>
  </si>
  <si>
    <t xml:space="preserve">C:\tmp\obfmodels\o7733.mdl</t>
  </si>
  <si>
    <t xml:space="preserve">Tue Feb 05 16:35:22 2013</t>
  </si>
  <si>
    <t xml:space="preserve">C:\work\data\SLNET\SLNET_MATLABCentral\40996\gtoworking.mdl</t>
  </si>
  <si>
    <t xml:space="preserve">C:\tmp\obfmodels\o7734.mdl</t>
  </si>
  <si>
    <t xml:space="preserve">Thu Mar 28 17:30:05 2013</t>
  </si>
  <si>
    <t xml:space="preserve">C:\work\data\SLNET\SLNET_MATLABCentral\41043\hemant13.mdl</t>
  </si>
  <si>
    <t xml:space="preserve">C:\tmp\obfmodels\o7735.mdl</t>
  </si>
  <si>
    <t xml:space="preserve">Wed Feb 27 21:45:31 2013</t>
  </si>
  <si>
    <t xml:space="preserve">C:\work\data\SLNET\SLNET_MATLABCentral\41049\ZINV1.mdl</t>
  </si>
  <si>
    <t xml:space="preserve">C:\tmp\obfmodels\o7736.mdl</t>
  </si>
  <si>
    <t xml:space="preserve">Mon Apr 01 00:15:54 2013</t>
  </si>
  <si>
    <t xml:space="preserve">C:\work\data\SLNET\SLNET_MATLABCentral\41055\neg_seq_sim2.mdl</t>
  </si>
  <si>
    <t xml:space="preserve">C:\tmp\obfmodels\o7737.mdl</t>
  </si>
  <si>
    <t xml:space="preserve">Wed Feb 15 22:18:23 2012</t>
  </si>
  <si>
    <t xml:space="preserve">C:\work\data\SLNET\SLNET_MATLABCentral\41071\gen_rev_power3.mdl</t>
  </si>
  <si>
    <t xml:space="preserve">C:\tmp\obfmodels\o7738.mdl</t>
  </si>
  <si>
    <t xml:space="preserve">Tue Jan 03 00:08:03 2012</t>
  </si>
  <si>
    <t xml:space="preserve">C:\work\data\SLNET\SLNET_MATLABCentral\41072\UF\UnderFreqCase1.mdl</t>
  </si>
  <si>
    <t xml:space="preserve">C:\tmp\obfmodels\o7739.mdl</t>
  </si>
  <si>
    <t xml:space="preserve">Thu Mar 29 15:42:36 2012</t>
  </si>
  <si>
    <t xml:space="preserve">C:\work\data\SLNET\SLNET_MATLABCentral\41072\UF\UnderFreqCase2.mdl</t>
  </si>
  <si>
    <t xml:space="preserve">C:\tmp\obfmodels\o7740.mdl</t>
  </si>
  <si>
    <t xml:space="preserve">Thu Mar 29 16:15:25 2012</t>
  </si>
  <si>
    <t xml:space="preserve">C:\work\data\SLNET\SLNET_MATLABCentral\41078\PID_tuning_cruise_cntrol\cruise_pid_testing.mdl</t>
  </si>
  <si>
    <t xml:space="preserve">C:\tmp\obfmodels\o7741.mdl</t>
  </si>
  <si>
    <t xml:space="preserve">Tue Apr 02 15:15:49 2013</t>
  </si>
  <si>
    <t xml:space="preserve">C:\work\data\SLNET\SLNET_MATLABCentral\41149\PDControlQuadrotor\PDQuadrotor.mdl</t>
  </si>
  <si>
    <t xml:space="preserve">C:\tmp\obfmodels\o7742.mdl</t>
  </si>
  <si>
    <t xml:space="preserve">Fri Apr 05 13:37:23 2013</t>
  </si>
  <si>
    <t xml:space="preserve">C:\work\data\SLNET\SLNET_MATLABCentral\41161\foto.mdl</t>
  </si>
  <si>
    <t xml:space="preserve">C:\tmp\obfmodels\o7743.mdl</t>
  </si>
  <si>
    <t xml:space="preserve">Sat Apr 06 00:40:31 2013</t>
  </si>
  <si>
    <t xml:space="preserve">C:\work\data\SLNET\SLNET_MATLABCentral\41200\clase3.mdl</t>
  </si>
  <si>
    <t xml:space="preserve">C:\tmp\obfmodels\o7744.mdl</t>
  </si>
  <si>
    <t xml:space="preserve">Fri Mar 08 12:56:53 2013</t>
  </si>
  <si>
    <t xml:space="preserve">C:\work\data\SLNET\SLNET_MATLABCentral\41272\hilite_virtual_blocks\check_path.mdl</t>
  </si>
  <si>
    <t xml:space="preserve">C:\tmp\obfmodels\o7745.mdl</t>
  </si>
  <si>
    <t xml:space="preserve">Fri Apr 12 19:27:53 2013</t>
  </si>
  <si>
    <t xml:space="preserve">C:\work\data\SLNET\SLNET_MATLABCentral\41307\EngineOL.mdl</t>
  </si>
  <si>
    <t xml:space="preserve">C:\tmp\obfmodels\o7746.mdl</t>
  </si>
  <si>
    <t xml:space="preserve">Mon Apr 15 07:42:54 2013</t>
  </si>
  <si>
    <t xml:space="preserve">C:\work\data\SLNET\SLNET_MATLABCentral\41307\PILCtrllerCLwArd_Rel.mdl</t>
  </si>
  <si>
    <t xml:space="preserve">C:\tmp\obfmodels\o7747.mdl</t>
  </si>
  <si>
    <t xml:space="preserve">Wed Apr 10 07:55:41 2013</t>
  </si>
  <si>
    <t xml:space="preserve">C:\work\data\SLNET\SLNET_MATLABCentral\41307\PILEngineCLwArduino_Rel.mdl</t>
  </si>
  <si>
    <t xml:space="preserve">C:\tmp\obfmodels\o7748.mdl</t>
  </si>
  <si>
    <t xml:space="preserve">Mon Apr 15 13:21:16 2013</t>
  </si>
  <si>
    <t xml:space="preserve">C:\work\data\SLNET\SLNET_MATLABCentral\41446\aaaproject.mdl</t>
  </si>
  <si>
    <t xml:space="preserve">C:\tmp\obfmodels\o7749.mdl</t>
  </si>
  <si>
    <t xml:space="preserve">Sun Apr 21 14:02:51 2013</t>
  </si>
  <si>
    <t xml:space="preserve">C:\work\data\SLNET\SLNET_MATLABCentral\41461\ModeloBinary.mdl</t>
  </si>
  <si>
    <t xml:space="preserve">C:\tmp\obfmodels\o7750.mdl</t>
  </si>
  <si>
    <t xml:space="preserve">Sat Apr 06 13:29:34 2013</t>
  </si>
  <si>
    <t xml:space="preserve">C:\work\data\SLNET\SLNET_MATLABCentral\41516\EXERCICIO5A.mdl</t>
  </si>
  <si>
    <t xml:space="preserve">C:\tmp\obfmodels\o7751.mdl</t>
  </si>
  <si>
    <t xml:space="preserve">Mon Dec 07 16:28:09 2009</t>
  </si>
  <si>
    <t xml:space="preserve">C:\work\data\SLNET\SLNET_MATLABCentral\41534\CLARKE.mdl</t>
  </si>
  <si>
    <t xml:space="preserve">C:\tmp\obfmodels\o7752.mdl</t>
  </si>
  <si>
    <t xml:space="preserve">Sat Apr 27 22:55:16 2013</t>
  </si>
  <si>
    <t xml:space="preserve">C:\work\data\SLNET\SLNET_MATLABCentral\41537\PV.mdl</t>
  </si>
  <si>
    <t xml:space="preserve">C:\tmp\obfmodels\o7753.mdl</t>
  </si>
  <si>
    <t xml:space="preserve">Sun Apr 28 00:33:45 2013</t>
  </si>
  <si>
    <t xml:space="preserve">C:\work\data\SLNET\SLNET_MATLABCentral\41602\I2C_read_block_for_ArduinoIO_package\simulink\arduino_io_lib.mdl</t>
  </si>
  <si>
    <t xml:space="preserve">C:\tmp\obfmodels\o7754.mdl</t>
  </si>
  <si>
    <t xml:space="preserve">Tue Apr 30 16:14:24 2013</t>
  </si>
  <si>
    <t xml:space="preserve">C:\work\data\SLNET\SLNET_MATLABCentral\41730\mamdani_ipmt.mdl</t>
  </si>
  <si>
    <t xml:space="preserve">C:\tmp\obfmodels\o7755.mdl</t>
  </si>
  <si>
    <t xml:space="preserve">Mon May 13 16:06:49 2013</t>
  </si>
  <si>
    <t xml:space="preserve">C:\work\data\SLNET\SLNET_MATLABCentral\41802\SpreadSpectrumDSS.mdl</t>
  </si>
  <si>
    <t xml:space="preserve">C:\tmp\obfmodels\o7756.mdl</t>
  </si>
  <si>
    <t xml:space="preserve">Sat May 11 00:19:17 2013</t>
  </si>
  <si>
    <t xml:space="preserve">C:\work\data\SLNET\SLNET_MATLABCentral\41833\Detailed_PMSG_one_machine.mdl</t>
  </si>
  <si>
    <t xml:space="preserve">C:\tmp\obfmodels\o7757.mdl</t>
  </si>
  <si>
    <t xml:space="preserve">Tue May 21 09:47:27 2013</t>
  </si>
  <si>
    <t xml:space="preserve">C:\work\data\SLNET\SLNET_MATLABCentral\41907\inverter1edited.mdl</t>
  </si>
  <si>
    <t xml:space="preserve">C:\tmp\obfmodels\o7758.mdl</t>
  </si>
  <si>
    <t xml:space="preserve">Thu May 23 11:52:45 2013</t>
  </si>
  <si>
    <t xml:space="preserve">C:\work\data\SLNET\SLNET_MATLABCentral\42048\PMSM_speed.mdl</t>
  </si>
  <si>
    <t xml:space="preserve">C:\tmp\obfmodels\o7759.mdl</t>
  </si>
  <si>
    <t xml:space="preserve">Sat Jun 01 18:15:11 2013</t>
  </si>
  <si>
    <t xml:space="preserve">C:\work\data\SLNET\SLNET_MATLABCentral\42049\DVR_BPWM.mdl</t>
  </si>
  <si>
    <t xml:space="preserve">C:\tmp\obfmodels\o7760.mdl</t>
  </si>
  <si>
    <t xml:space="preserve">Mon Jan 28 11:19:19 2013</t>
  </si>
  <si>
    <t xml:space="preserve">C:\work\data\SLNET\SLNET_MATLABCentral\42060\BLDC_speed_control.mdl</t>
  </si>
  <si>
    <t xml:space="preserve">C:\tmp\obfmodels\o7761.mdl</t>
  </si>
  <si>
    <t xml:space="preserve">Sun Jun 02 18:43:23 2013</t>
  </si>
  <si>
    <t xml:space="preserve">C:\work\data\SLNET\SLNET_MATLABCentral\42082\toInstrument.mdl</t>
  </si>
  <si>
    <t xml:space="preserve">C:\tmp\obfmodels\o7762.mdl</t>
  </si>
  <si>
    <t xml:space="preserve">Fri Sep 16 14:28:25 2011</t>
  </si>
  <si>
    <t xml:space="preserve">C:\work\data\SLNET\SLNET_MATLABCentral\42103\cukwithpicontrol.mdl</t>
  </si>
  <si>
    <t xml:space="preserve">C:\tmp\obfmodels\o7763.mdl</t>
  </si>
  <si>
    <t xml:space="preserve">Wed Jun 05 15:45:15 2013</t>
  </si>
  <si>
    <t xml:space="preserve">C:\work\data\SLNET\SLNET_MATLABCentral\42109\dstat_4leg.mdl</t>
  </si>
  <si>
    <t xml:space="preserve">C:\tmp\obfmodels\o7764.mdl</t>
  </si>
  <si>
    <t xml:space="preserve">Mon Apr 22 12:02:54 2013</t>
  </si>
  <si>
    <t xml:space="preserve">C:\work\data\SLNET\SLNET_MATLABCentral\42132\CCM_Boost_converter.mdl</t>
  </si>
  <si>
    <t xml:space="preserve">C:\tmp\obfmodels\o7765.mdl</t>
  </si>
  <si>
    <t xml:space="preserve">Thu Jun 06 18:22:45 2013</t>
  </si>
  <si>
    <t xml:space="preserve">C:\work\data\SLNET\SLNET_MATLABCentral\42155\direct_torque_control.mdl</t>
  </si>
  <si>
    <t xml:space="preserve">C:\tmp\obfmodels\o7766.mdl</t>
  </si>
  <si>
    <t xml:space="preserve">Sun Jun 09 22:25:31 2013</t>
  </si>
  <si>
    <t xml:space="preserve">C:\work\data\SLNET\SLNET_MATLABCentral\42174\abc_model.mdl</t>
  </si>
  <si>
    <t xml:space="preserve">C:\tmp\obfmodels\o7767.mdl</t>
  </si>
  <si>
    <t xml:space="preserve">Tue Jun 11 00:25:20 2013</t>
  </si>
  <si>
    <t xml:space="preserve">C:\work\data\SLNET\SLNET_MATLABCentral\42176\synchronous.mdl</t>
  </si>
  <si>
    <t xml:space="preserve">C:\tmp\obfmodels\o7768.mdl</t>
  </si>
  <si>
    <t xml:space="preserve">Tue Jun 11 00:40:26 2013</t>
  </si>
  <si>
    <t xml:space="preserve">C:\work\data\SLNET\SLNET_MATLABCentral\42217\boostwithpicontrol.mdl</t>
  </si>
  <si>
    <t xml:space="preserve">C:\tmp\obfmodels\o7769.mdl</t>
  </si>
  <si>
    <t xml:space="preserve">Thu Jun 13 18:28:28 2013</t>
  </si>
  <si>
    <t xml:space="preserve">C:\work\data\SLNET\SLNET_MATLABCentral\42235\singlesystem.mdl</t>
  </si>
  <si>
    <t xml:space="preserve">C:\tmp\obfmodels\o7770.mdl</t>
  </si>
  <si>
    <t xml:space="preserve">Fri Jun 14 23:14:27 2013</t>
  </si>
  <si>
    <t xml:space="preserve">C:\work\data\SLNET\SLNET_MATLABCentral\42254\pot.mdl</t>
  </si>
  <si>
    <t xml:space="preserve">C:\tmp\obfmodels\o7771.mdl</t>
  </si>
  <si>
    <t xml:space="preserve">Mon Apr 29 00:54:12 2013</t>
  </si>
  <si>
    <t xml:space="preserve">C:\work\data\SLNET\SLNET_MATLABCentral\42309\nao_ankle_simulink_com.mdl</t>
  </si>
  <si>
    <t xml:space="preserve">C:\tmp\obfmodels\o7772.mdl</t>
  </si>
  <si>
    <t xml:space="preserve">Tue Jul 17 16:40:41 2012</t>
  </si>
  <si>
    <t xml:space="preserve">C:\work\data\SLNET\SLNET_MATLABCentral\42425\ALFCbookfig.mdl</t>
  </si>
  <si>
    <t xml:space="preserve">C:\tmp\obfmodels\o7773.mdl</t>
  </si>
  <si>
    <t xml:space="preserve">Sun Mar 17 22:12:01 2013</t>
  </si>
  <si>
    <t xml:space="preserve">C:\work\data\SLNET\SLNET_MATLABCentral\42426\ALFCsinglearea.mdl</t>
  </si>
  <si>
    <t xml:space="preserve">C:\tmp\obfmodels\o7774.mdl</t>
  </si>
  <si>
    <t xml:space="preserve">Fri Apr 12 07:57:04 2013</t>
  </si>
  <si>
    <t xml:space="preserve">C:\work\data\SLNET\SLNET_MATLABCentral\42428\transformer.mdl</t>
  </si>
  <si>
    <t xml:space="preserve">C:\tmp\obfmodels\o7775.mdl</t>
  </si>
  <si>
    <t xml:space="preserve">Sat Jun 29 11:40:48 2013</t>
  </si>
  <si>
    <t xml:space="preserve">C:\work\data\SLNET\SLNET_MATLABCentral\42502\chopper.mdl</t>
  </si>
  <si>
    <t xml:space="preserve">C:\tmp\obfmodels\o7776.mdl</t>
  </si>
  <si>
    <t xml:space="preserve">Fri Jul 05 20:01:26 2013</t>
  </si>
  <si>
    <t xml:space="preserve">C:\work\data\SLNET\SLNET_MATLABCentral\42517\For_iter.mdl</t>
  </si>
  <si>
    <t xml:space="preserve">C:\tmp\obfmodels\o7777.mdl</t>
  </si>
  <si>
    <t xml:space="preserve">Sat Jul 06 22:57:36 2013</t>
  </si>
  <si>
    <t xml:space="preserve">C:\work\data\SLNET\SLNET_MATLABCentral\42607\nmliwsmc.mdl</t>
  </si>
  <si>
    <t xml:space="preserve">C:\tmp\obfmodels\o7778.mdl</t>
  </si>
  <si>
    <t xml:space="preserve">Sat Jul 13 12:40:26 2013</t>
  </si>
  <si>
    <t xml:space="preserve">C:\work\data\SLNET\SLNET_MATLABCentral\42627\APFv1_beta3.mdl</t>
  </si>
  <si>
    <t xml:space="preserve">C:\tmp\obfmodels\o7779.mdl</t>
  </si>
  <si>
    <t xml:space="preserve">Sat Jul 13 14:44:13 2013</t>
  </si>
  <si>
    <t xml:space="preserve">C:\work\data\SLNET\SLNET_MATLABCentral\42655\pvmotor.mdl</t>
  </si>
  <si>
    <t xml:space="preserve">C:\tmp\obfmodels\o7780.mdl</t>
  </si>
  <si>
    <t xml:space="preserve">Sun Apr 07 08:41:43 2013</t>
  </si>
  <si>
    <t xml:space="preserve">C:\work\data\SLNET\SLNET_MATLABCentral\42666\quadrotorsim.mdl</t>
  </si>
  <si>
    <t xml:space="preserve">C:\tmp\obfmodels\o7781.mdl</t>
  </si>
  <si>
    <t xml:space="preserve">Tue Jul 16 12:45:38 2013</t>
  </si>
  <si>
    <t xml:space="preserve">C:\work\data\SLNET\SLNET_MATLABCentral\42693\boosts.mdl</t>
  </si>
  <si>
    <t xml:space="preserve">C:\tmp\obfmodels\o7782.mdl</t>
  </si>
  <si>
    <t xml:space="preserve">Wed Apr 10 17:24:30 2013</t>
  </si>
  <si>
    <t xml:space="preserve">C:\work\data\SLNET\SLNET_MATLABCentral\42694\buck.mdl</t>
  </si>
  <si>
    <t xml:space="preserve">C:\tmp\obfmodels\o7783.mdl</t>
  </si>
  <si>
    <t xml:space="preserve">Thu Jul 18 07:26:24 2013</t>
  </si>
  <si>
    <t xml:space="preserve">C:\work\data\SLNET\SLNET_MATLABCentral\42725\boostspi.mdl</t>
  </si>
  <si>
    <t xml:space="preserve">C:\tmp\obfmodels\o7784.mdl</t>
  </si>
  <si>
    <t xml:space="preserve">Thu Jul 18 20:14:10 2013</t>
  </si>
  <si>
    <t xml:space="preserve">C:\work\data\SLNET\SLNET_MATLABCentral\42753\APFv1_hardware_build_0.mdl</t>
  </si>
  <si>
    <t xml:space="preserve">C:\tmp\obfmodels\o7785.mdl</t>
  </si>
  <si>
    <t xml:space="preserve">Tue Jul 16 06:17:20 2013</t>
  </si>
  <si>
    <t xml:space="preserve">C:\work\data\SLNET\SLNET_MATLABCentral\42755\Clarke_s_transform.mdl</t>
  </si>
  <si>
    <t xml:space="preserve">C:\tmp\obfmodels\o7786.mdl</t>
  </si>
  <si>
    <t xml:space="preserve">Fri Jul 05 16:53:54 2013</t>
  </si>
  <si>
    <t xml:space="preserve">C:\work\data\SLNET\SLNET_MATLABCentral\42757\Hysteresis_current_controller.mdl</t>
  </si>
  <si>
    <t xml:space="preserve">C:\tmp\obfmodels\o7787.mdl</t>
  </si>
  <si>
    <t xml:space="preserve">Sat Jul 20 00:42:33 2013</t>
  </si>
  <si>
    <t xml:space="preserve">C:\work\data\SLNET\SLNET_MATLABCentral\42758\DataDrivenControl\Control\Control_Design_PID.mdl</t>
  </si>
  <si>
    <t xml:space="preserve">C:\tmp\obfmodels\o7788.mdl</t>
  </si>
  <si>
    <t xml:space="preserve">Fri Jul 06 14:41:18 2012</t>
  </si>
  <si>
    <t xml:space="preserve">C:\work\data\SLNET\SLNET_MATLABCentral\42758\DataDrivenControl\DataAcquisition\EmbeddedOpenLoop.mdl</t>
  </si>
  <si>
    <t xml:space="preserve">C:\tmp\obfmodels\o7789.mdl</t>
  </si>
  <si>
    <t xml:space="preserve">Thu Jul 05 13:28:18 2012</t>
  </si>
  <si>
    <t xml:space="preserve">C:\work\data\SLNET\SLNET_MATLABCentral\42758\DataDrivenControl\DataAcquisition\Host_serial_final.mdl</t>
  </si>
  <si>
    <t xml:space="preserve">C:\tmp\obfmodels\o7790.mdl</t>
  </si>
  <si>
    <t xml:space="preserve">Thu Jul 12 17:33:45 2012</t>
  </si>
  <si>
    <t xml:space="preserve">C:\work\data\SLNET\SLNET_MATLABCentral\42758\DataDrivenControl\DataAcquisition\Host_serial_final_MATLAB.mdl</t>
  </si>
  <si>
    <t xml:space="preserve">C:\tmp\obfmodels\o7791.mdl</t>
  </si>
  <si>
    <t xml:space="preserve">Thu Jul 05 20:16:19 2012</t>
  </si>
  <si>
    <t xml:space="preserve">C:\work\data\SLNET\SLNET_MATLABCentral\42758\DataDrivenControl\Library\interfaceLib.mdl</t>
  </si>
  <si>
    <t xml:space="preserve">C:\tmp\obfmodels\o7792.mdl</t>
  </si>
  <si>
    <t xml:space="preserve">Thu Jul 12 17:51:51 2012</t>
  </si>
  <si>
    <t xml:space="preserve">C:\work\data\SLNET\SLNET_MATLABCentral\42758\DataDrivenControl\RealTimeTesting\EmbeddedClosedLoop_Ard.mdl</t>
  </si>
  <si>
    <t xml:space="preserve">C:\tmp\obfmodels\o7793.mdl</t>
  </si>
  <si>
    <t xml:space="preserve">Thu Jul 12 17:59:25 2012</t>
  </si>
  <si>
    <t xml:space="preserve">C:\work\data\SLNET\SLNET_MATLABCentral\42758\DataDrivenControl\RealTimeTesting\moveMotor.mdl</t>
  </si>
  <si>
    <t xml:space="preserve">C:\tmp\obfmodels\o7794.mdl</t>
  </si>
  <si>
    <t xml:space="preserve">Fri Jul 06 16:02:23 2012</t>
  </si>
  <si>
    <t xml:space="preserve">C:\work\data\SLNET\SLNET_MATLABCentral\42786\Mobile_Robot\Main_Simulation.mdl</t>
  </si>
  <si>
    <t xml:space="preserve">C:\tmp\obfmodels\o7795.mdl</t>
  </si>
  <si>
    <t xml:space="preserve">Tue Jul 23 06:47:11 2013</t>
  </si>
  <si>
    <t xml:space="preserve">C:\work\data\SLNET\SLNET_MATLABCentral\42792\multilevelsimple.mdl</t>
  </si>
  <si>
    <t xml:space="preserve">C:\tmp\obfmodels\o7796.mdl</t>
  </si>
  <si>
    <t xml:space="preserve">Thu Jul 11 16:34:20 2013</t>
  </si>
  <si>
    <t xml:space="preserve">C:\work\data\SLNET\SLNET_MATLABCentral\42817\CognitiveRadio.mdl</t>
  </si>
  <si>
    <t xml:space="preserve">C:\tmp\obfmodels\o7797.mdl</t>
  </si>
  <si>
    <t xml:space="preserve">Tue Jun 25 16:23:52 2013</t>
  </si>
  <si>
    <t xml:space="preserve">C:\work\data\SLNET\SLNET_MATLABCentral\42828\tphfidcdcc.mdl</t>
  </si>
  <si>
    <t xml:space="preserve">C:\tmp\obfmodels\o7798.mdl</t>
  </si>
  <si>
    <t xml:space="preserve">Wed Jul 24 00:16:04 2013</t>
  </si>
  <si>
    <t xml:space="preserve">C:\work\data\SLNET\SLNET_MATLABCentral\42850\imatcon.mdl</t>
  </si>
  <si>
    <t xml:space="preserve">C:\tmp\obfmodels\o7799.mdl</t>
  </si>
  <si>
    <t xml:space="preserve">Sat Jul 27 07:36:08 2013</t>
  </si>
  <si>
    <t xml:space="preserve">C:\work\data\SLNET\SLNET_MATLABCentral\42875\BeiV32_TBBS\b1_avazt.mdl</t>
  </si>
  <si>
    <t xml:space="preserve">C:\tmp\obfmodels\o7800.mdl</t>
  </si>
  <si>
    <t xml:space="preserve">Tue Feb 13 09:40:50 2001</t>
  </si>
  <si>
    <t xml:space="preserve">C:\work\data\SLNET\SLNET_MATLABCentral\42875\BeiV32_TBBS\b1a_avazt.mdl</t>
  </si>
  <si>
    <t xml:space="preserve">C:\tmp\obfmodels\o7801.mdl</t>
  </si>
  <si>
    <t xml:space="preserve">Mon Nov 30 10:07:36 2009</t>
  </si>
  <si>
    <t xml:space="preserve">C:\work\data\SLNET\SLNET_MATLABCentral\42875\BeiV32_TBBS\b2_pvpzt.mdl</t>
  </si>
  <si>
    <t xml:space="preserve">C:\tmp\obfmodels\o7802.mdl</t>
  </si>
  <si>
    <t xml:space="preserve">Mon Jul 22 15:59:57 2013</t>
  </si>
  <si>
    <t xml:space="preserve">C:\work\data\SLNET\SLNET_MATLABCentral\42875\BeiV32_TBBS\b2a_pvpzt.mdl</t>
  </si>
  <si>
    <t xml:space="preserve">C:\tmp\obfmodels\o7803.mdl</t>
  </si>
  <si>
    <t xml:space="preserve">Tue Feb 13 09:44:05 2001</t>
  </si>
  <si>
    <t xml:space="preserve">C:\work\data\SLNET\SLNET_MATLABCentral\42875\BeiV32_TBBS\b2bt.mdl</t>
  </si>
  <si>
    <t xml:space="preserve">C:\tmp\obfmodels\o7804.mdl</t>
  </si>
  <si>
    <t xml:space="preserve">Mon Nov 30 10:15:53 2009</t>
  </si>
  <si>
    <t xml:space="preserve">C:\work\data\SLNET\SLNET_MATLABCentral\42875\BeiV32_TBBS\b2ct.mdl</t>
  </si>
  <si>
    <t xml:space="preserve">C:\tmp\obfmodels\o7805.mdl</t>
  </si>
  <si>
    <t xml:space="preserve">Tue Feb 13 09:50:08 2001</t>
  </si>
  <si>
    <t xml:space="preserve">C:\work\data\SLNET\SLNET_MATLABCentral\42875\BeiV32_TBBS\b2dt.mdl</t>
  </si>
  <si>
    <t xml:space="preserve">C:\tmp\obfmodels\o7806.mdl</t>
  </si>
  <si>
    <t xml:space="preserve">Mon Nov 30 10:14:39 2009</t>
  </si>
  <si>
    <t xml:space="preserve">C:\work\data\SLNET\SLNET_MATLABCentral\42875\BeiV32_TBBS\b2et.mdl</t>
  </si>
  <si>
    <t xml:space="preserve">C:\tmp\obfmodels\o7807.mdl</t>
  </si>
  <si>
    <t xml:space="preserve">Mon Nov 30 13:29:22 2009</t>
  </si>
  <si>
    <t xml:space="preserve">C:\work\data\SLNET\SLNET_MATLABCentral\42875\BeiV32_TBBS\b3_ko1t.mdl</t>
  </si>
  <si>
    <t xml:space="preserve">C:\tmp\obfmodels\o7808.mdl</t>
  </si>
  <si>
    <t xml:space="preserve">Mon Nov 30 15:08:56 2009</t>
  </si>
  <si>
    <t xml:space="preserve">C:\work\data\SLNET\SLNET_MATLABCentral\42875\BeiV32_TBBS\b3_ko2t.mdl</t>
  </si>
  <si>
    <t xml:space="preserve">C:\tmp\obfmodels\o7809.mdl</t>
  </si>
  <si>
    <t xml:space="preserve">Mon Nov 30 15:11:39 2009</t>
  </si>
  <si>
    <t xml:space="preserve">C:\work\data\SLNET\SLNET_MATLABCentral\42875\BeiV32_TBBS\b3_ko3t.mdl</t>
  </si>
  <si>
    <t xml:space="preserve">C:\tmp\obfmodels\o7810.mdl</t>
  </si>
  <si>
    <t xml:space="preserve">Mon Nov 30 15:13:51 2009</t>
  </si>
  <si>
    <t xml:space="preserve">C:\work\data\SLNET\SLNET_MATLABCentral\42875\BeiV32_TBBS\b3_ko4at.mdl</t>
  </si>
  <si>
    <t xml:space="preserve">C:\tmp\obfmodels\o7811.mdl</t>
  </si>
  <si>
    <t xml:space="preserve">Mon Nov 30 15:16:26 2009</t>
  </si>
  <si>
    <t xml:space="preserve">C:\work\data\SLNET\SLNET_MATLABCentral\42875\BeiV32_TBBS\b3_ko4bt.mdl</t>
  </si>
  <si>
    <t xml:space="preserve">C:\tmp\obfmodels\o7812.mdl</t>
  </si>
  <si>
    <t xml:space="preserve">Mon Nov 30 15:18:54 2009</t>
  </si>
  <si>
    <t xml:space="preserve">C:\work\data\SLNET\SLNET_MATLABCentral\42875\BeiV32_TBBS\b4_mkbt.mdl</t>
  </si>
  <si>
    <t xml:space="preserve">C:\tmp\obfmodels\o7813.mdl</t>
  </si>
  <si>
    <t xml:space="preserve">Mon Nov 30 15:22:14 2009</t>
  </si>
  <si>
    <t xml:space="preserve">C:\work\data\SLNET\SLNET_MATLABCentral\42875\BeiV32_TBBS\b5_mkb3gt.mdl</t>
  </si>
  <si>
    <t xml:space="preserve">C:\tmp\obfmodels\o7814.mdl</t>
  </si>
  <si>
    <t xml:space="preserve">Fri Jul 26 14:13:57 2013</t>
  </si>
  <si>
    <t xml:space="preserve">C:\work\data\SLNET\SLNET_MATLABCentral\42875\BeiV32_TBBS\b6_mkb3et.mdl</t>
  </si>
  <si>
    <t xml:space="preserve">C:\tmp\obfmodels\o7815.mdl</t>
  </si>
  <si>
    <t xml:space="preserve">Tue Jul 16 16:09:05 2013</t>
  </si>
  <si>
    <t xml:space="preserve">C:\work\data\SLNET\SLNET_MATLABCentral\42875\BeiV32_TBBS\b7_efsmt.mdl</t>
  </si>
  <si>
    <t xml:space="preserve">C:\tmp\obfmodels\o7816.mdl</t>
  </si>
  <si>
    <t xml:space="preserve">Fri Jul 26 14:22:18 2013</t>
  </si>
  <si>
    <t xml:space="preserve">C:\work\data\SLNET\SLNET_MATLABCentral\42875\BeiV32_TBBS\b8_fvzt.mdl</t>
  </si>
  <si>
    <t xml:space="preserve">C:\tmp\obfmodels\o7817.mdl</t>
  </si>
  <si>
    <t xml:space="preserve">Tue Jul 16 16:11:37 2013</t>
  </si>
  <si>
    <t xml:space="preserve">C:\work\data\SLNET\SLNET_MATLABCentral\42875\BeiV32_TBBS\test00t.mdl</t>
  </si>
  <si>
    <t xml:space="preserve">C:\tmp\obfmodels\o7818.mdl</t>
  </si>
  <si>
    <t xml:space="preserve">Wed Mar 06 12:25:31 2002</t>
  </si>
  <si>
    <t xml:space="preserve">C:\work\data\SLNET\SLNET_MATLABCentral\42875\BeiV32_TBBS\test01t.mdl</t>
  </si>
  <si>
    <t xml:space="preserve">C:\tmp\obfmodels\o7819.mdl</t>
  </si>
  <si>
    <t xml:space="preserve">Wed Apr 24 13:02:02 2002</t>
  </si>
  <si>
    <t xml:space="preserve">C:\work\data\SLNET\SLNET_MATLABCentral\42875\BeiV32_TBBS\test02t.mdl</t>
  </si>
  <si>
    <t xml:space="preserve">C:\tmp\obfmodels\o7820.mdl</t>
  </si>
  <si>
    <t xml:space="preserve">Mon Nov 30 16:23:17 2009</t>
  </si>
  <si>
    <t xml:space="preserve">C:\work\data\SLNET\SLNET_MATLABCentral\42875\BeiV32_TBBS\test02twiSS.mdl</t>
  </si>
  <si>
    <t xml:space="preserve">C:\tmp\obfmodels\o7821.mdl</t>
  </si>
  <si>
    <t xml:space="preserve">Fri Jun 14 17:09:14 2013</t>
  </si>
  <si>
    <t xml:space="preserve">C:\work\data\SLNET\SLNET_MATLABCentral\42875\BeiV32_TBBS\test03bt.mdl</t>
  </si>
  <si>
    <t xml:space="preserve">C:\tmp\obfmodels\o7822.mdl</t>
  </si>
  <si>
    <t xml:space="preserve">Mon Nov 30 16:31:44 2009</t>
  </si>
  <si>
    <t xml:space="preserve">C:\work\data\SLNET\SLNET_MATLABCentral\42875\BeiV32_TBBS\test03t.mdl</t>
  </si>
  <si>
    <t xml:space="preserve">C:\tmp\obfmodels\o7823.mdl</t>
  </si>
  <si>
    <t xml:space="preserve">Tue Feb 13 14:01:05 2001</t>
  </si>
  <si>
    <t xml:space="preserve">C:\work\data\SLNET\SLNET_MATLABCentral\42875\BeiV32_TBBS\test08t.mdl</t>
  </si>
  <si>
    <t xml:space="preserve">C:\tmp\obfmodels\o7824.mdl</t>
  </si>
  <si>
    <t xml:space="preserve">Mon Nov 30 16:36:47 2009</t>
  </si>
  <si>
    <t xml:space="preserve">C:\work\data\SLNET\SLNET_MATLABCentral\42875\BeiV32_TBBS\test09t.mdl</t>
  </si>
  <si>
    <t xml:space="preserve">C:\tmp\obfmodels\o7825.mdl</t>
  </si>
  <si>
    <t xml:space="preserve">Mon Nov 30 16:41:59 2009</t>
  </si>
  <si>
    <t xml:space="preserve">C:\work\data\SLNET\SLNET_MATLABCentral\42875\BeiV32_TBBS\test11t.mdl</t>
  </si>
  <si>
    <t xml:space="preserve">C:\tmp\obfmodels\o7826.mdl</t>
  </si>
  <si>
    <t xml:space="preserve">Wed Feb 28 10:02:17 2001</t>
  </si>
  <si>
    <t xml:space="preserve">C:\work\data\SLNET\SLNET_MATLABCentral\42875\BeiV32_TBBS\test12at.mdl</t>
  </si>
  <si>
    <t xml:space="preserve">C:\tmp\obfmodels\o7827.mdl</t>
  </si>
  <si>
    <t xml:space="preserve">Mon Nov 30 16:50:03 2009</t>
  </si>
  <si>
    <t xml:space="preserve">C:\work\data\SLNET\SLNET_MATLABCentral\42875\BeiV32_TBBS\test12t.mdl</t>
  </si>
  <si>
    <t xml:space="preserve">C:\tmp\obfmodels\o7828.mdl</t>
  </si>
  <si>
    <t xml:space="preserve">Mon Nov 30 16:53:30 2009</t>
  </si>
  <si>
    <t xml:space="preserve">C:\work\data\SLNET\SLNET_MATLABCentral\42875\BeiV32_TBBS\test13t.mdl</t>
  </si>
  <si>
    <t xml:space="preserve">C:\tmp\obfmodels\o7829.mdl</t>
  </si>
  <si>
    <t xml:space="preserve">Mon Nov 30 16:56:34 2009</t>
  </si>
  <si>
    <t xml:space="preserve">C:\work\data\SLNET\SLNET_MATLABCentral\42875\BeiV32_TBFe\b0_OhneFUP.mdl</t>
  </si>
  <si>
    <t xml:space="preserve">C:\tmp\obfmodels\o7830.mdl</t>
  </si>
  <si>
    <t xml:space="preserve">Thu May 31 15:50:09 2001</t>
  </si>
  <si>
    <t xml:space="preserve">C:\work\data\SLNET\SLNET_MATLABCentral\42875\BeiV32_TBFe\b1_avazs1t.mdl</t>
  </si>
  <si>
    <t xml:space="preserve">C:\tmp\obfmodels\o7831.mdl</t>
  </si>
  <si>
    <t xml:space="preserve">Thu Aug 02 10:56:47 2001</t>
  </si>
  <si>
    <t xml:space="preserve">C:\work\data\SLNET\SLNET_MATLABCentral\42875\BeiV32_TBFe\b1_avazt.mdl</t>
  </si>
  <si>
    <t xml:space="preserve">C:\tmp\obfmodels\o7832.mdl</t>
  </si>
  <si>
    <t xml:space="preserve">Thu Jun 07 16:25:46 2001</t>
  </si>
  <si>
    <t xml:space="preserve">C:\work\data\SLNET\SLNET_MATLABCentral\42875\BeiV32_TBFe\bfe1_zzee.mdl</t>
  </si>
  <si>
    <t xml:space="preserve">C:\tmp\obfmodels\o7833.mdl</t>
  </si>
  <si>
    <t xml:space="preserve">Tue Jul 10 16:38:22 2001</t>
  </si>
  <si>
    <t xml:space="preserve">C:\work\data\SLNET\SLNET_MATLABCentral\42875\BeiV32_TBFe\bfe2_vzap.mdl</t>
  </si>
  <si>
    <t xml:space="preserve">C:\tmp\obfmodels\o7834.mdl</t>
  </si>
  <si>
    <t xml:space="preserve">Mon Nov 30 17:12:16 2009</t>
  </si>
  <si>
    <t xml:space="preserve">C:\work\data\SLNET\SLNET_MATLABCentral\42875\BeiV32_TBFe\bfe3_avzs.mdl</t>
  </si>
  <si>
    <t xml:space="preserve">C:\tmp\obfmodels\o7835.mdl</t>
  </si>
  <si>
    <t xml:space="preserve">Mon Jul 09 16:13:06 2001</t>
  </si>
  <si>
    <t xml:space="preserve">C:\work\data\SLNET\SLNET_MATLABCentral\42875\BeiV32_TBFe\bfe4_pa1.mdl</t>
  </si>
  <si>
    <t xml:space="preserve">C:\tmp\obfmodels\o7836.mdl</t>
  </si>
  <si>
    <t xml:space="preserve">Thu Jul 12 17:12:42 2001</t>
  </si>
  <si>
    <t xml:space="preserve">C:\work\data\SLNET\SLNET_MATLABCentral\42875\BeiV32_TBFe\bfe4_pa2.mdl</t>
  </si>
  <si>
    <t xml:space="preserve">C:\tmp\obfmodels\o7837.mdl</t>
  </si>
  <si>
    <t xml:space="preserve">Fri Jul 13 10:36:28 2001</t>
  </si>
  <si>
    <t xml:space="preserve">C:\work\data\SLNET\SLNET_MATLABCentral\42875\BeiV32_TBFe\bfe4_pa4.mdl</t>
  </si>
  <si>
    <t xml:space="preserve">C:\tmp\obfmodels\o7838.mdl</t>
  </si>
  <si>
    <t xml:space="preserve">Thu Aug 02 14:20:22 2001</t>
  </si>
  <si>
    <t xml:space="preserve">C:\work\data\SLNET\SLNET_MATLABCentral\42875\BeiV32_TBFe\bfe4_pa5.mdl</t>
  </si>
  <si>
    <t xml:space="preserve">C:\tmp\obfmodels\o7839.mdl</t>
  </si>
  <si>
    <t xml:space="preserve">Thu Jul 19 16:31:01 2001</t>
  </si>
  <si>
    <t xml:space="preserve">C:\work\data\SLNET\SLNET_MATLABCentral\42875\BeiV32_TBFe\bfe4_pa6.mdl</t>
  </si>
  <si>
    <t xml:space="preserve">C:\tmp\obfmodels\o7840.mdl</t>
  </si>
  <si>
    <t xml:space="preserve">Fri Jul 20 08:39:54 2001</t>
  </si>
  <si>
    <t xml:space="preserve">C:\work\data\SLNET\SLNET_MATLABCentral\42875\BeiV32_TBFe\bfe4_pa7.mdl</t>
  </si>
  <si>
    <t xml:space="preserve">C:\tmp\obfmodels\o7841.mdl</t>
  </si>
  <si>
    <t xml:space="preserve">Fri Jul 26 14:45:01 2013</t>
  </si>
  <si>
    <t xml:space="preserve">C:\work\data\SLNET\SLNET_MATLABCentral\42875\BeiV32_TBFe\bfe_NB7a.mdl</t>
  </si>
  <si>
    <t xml:space="preserve">C:\tmp\obfmodels\o7842.mdl</t>
  </si>
  <si>
    <t xml:space="preserve">Tue Aug 10 13:57:47 2004</t>
  </si>
  <si>
    <t xml:space="preserve">C:\work\data\SLNET\SLNET_MATLABCentral\42875\BeiV32_TBFe\bfe_NB7b.mdl</t>
  </si>
  <si>
    <t xml:space="preserve">C:\tmp\obfmodels\o7843.mdl</t>
  </si>
  <si>
    <t xml:space="preserve">Tue Aug 10 14:06:48 2004</t>
  </si>
  <si>
    <t xml:space="preserve">C:\work\data\SLNET\SLNET_MATLABCentral\42875\BeiV32_TBFe\bfe_NB7c.mdl</t>
  </si>
  <si>
    <t xml:space="preserve">C:\tmp\obfmodels\o7844.mdl</t>
  </si>
  <si>
    <t xml:space="preserve">Tue Aug 10 14:20:42 2004</t>
  </si>
  <si>
    <t xml:space="preserve">C:\work\data\SLNET\SLNET_MATLABCentral\42875\BeiV32_TBFe\bfe_Test08t.mdl</t>
  </si>
  <si>
    <t xml:space="preserve">C:\tmp\obfmodels\o7845.mdl</t>
  </si>
  <si>
    <t xml:space="preserve">Fri Jun 29 14:36:40 2001</t>
  </si>
  <si>
    <t xml:space="preserve">C:\work\data\SLNET\SLNET_MATLABCentral\42875\BeiV32_TBFe\bfe_Test09t.mdl</t>
  </si>
  <si>
    <t xml:space="preserve">C:\tmp\obfmodels\o7846.mdl</t>
  </si>
  <si>
    <t xml:space="preserve">Fri Jul 06 08:36:19 2001</t>
  </si>
  <si>
    <t xml:space="preserve">C:\work\data\SLNET\SLNET_MATLABCentral\42875\BeiV32_TBFe\bfe_b2dt.mdl</t>
  </si>
  <si>
    <t xml:space="preserve">C:\tmp\obfmodels\o7847.mdl</t>
  </si>
  <si>
    <t xml:space="preserve">Mon Jul 30 13:59:24 2001</t>
  </si>
  <si>
    <t xml:space="preserve">C:\work\data\SLNET\SLNET_MATLABCentral\42875\BeiV32_TBFe\bfe_ko3t.mdl</t>
  </si>
  <si>
    <t xml:space="preserve">C:\tmp\obfmodels\o7848.mdl</t>
  </si>
  <si>
    <t xml:space="preserve">Tue Jul 24 16:26:05 2001</t>
  </si>
  <si>
    <t xml:space="preserve">C:\work\data\SLNET\SLNET_MATLABCentral\42875\BeiV32_TBFe\bfe_zaze1.mdl</t>
  </si>
  <si>
    <t xml:space="preserve">C:\tmp\obfmodels\o7849.mdl</t>
  </si>
  <si>
    <t xml:space="preserve">Fri Jul 27 08:22:47 2001</t>
  </si>
  <si>
    <t xml:space="preserve">C:\work\data\SLNET\SLNET_MATLABCentral\42875\BibV32\OtherVersions\Funktionsplan_Stand.mdl</t>
  </si>
  <si>
    <t xml:space="preserve">C:\tmp\obfmodels\o7850.mdl</t>
  </si>
  <si>
    <t xml:space="preserve">Tue Feb 13 13:31:59 2001</t>
  </si>
  <si>
    <t xml:space="preserve">C:\work\data\SLNET\SLNET_MATLABCentral\42875\BibV32\OtherVersions\Funktionsplan_Stand2.mdl</t>
  </si>
  <si>
    <t xml:space="preserve">C:\tmp\obfmodels\o7851.mdl</t>
  </si>
  <si>
    <t xml:space="preserve">Wed Mar 07 16:54:05 2001</t>
  </si>
  <si>
    <t xml:space="preserve">C:\work\data\SLNET\SLNET_MATLABCentral\42931\multilevelH.mdl</t>
  </si>
  <si>
    <t xml:space="preserve">C:\tmp\obfmodels\o7852.mdl</t>
  </si>
  <si>
    <t xml:space="preserve">Wed Jul 31 17:28:13 2013</t>
  </si>
  <si>
    <t xml:space="preserve">C:\work\data\SLNET\SLNET_MATLABCentral\42938\singele_phase_to_3phase_svpwm_PMSM_VF.mdl</t>
  </si>
  <si>
    <t xml:space="preserve">C:\tmp\obfmodels\o7853.mdl</t>
  </si>
  <si>
    <t xml:space="preserve">Sat Aug 03 00:35:13 2013</t>
  </si>
  <si>
    <t xml:space="preserve">C:\work\data\SLNET\SLNET_MATLABCentral\42939\singele_phase_to_3phase_svpwm_PMSM_VF_PI.mdl</t>
  </si>
  <si>
    <t xml:space="preserve">C:\tmp\obfmodels\o7854.mdl</t>
  </si>
  <si>
    <t xml:space="preserve">Sat Aug 03 12:50:31 2013</t>
  </si>
  <si>
    <t xml:space="preserve">C:\work\data\SLNET\SLNET_MATLABCentral\42940\singele_phase_to_3phase_stand_alone.mdl</t>
  </si>
  <si>
    <t xml:space="preserve">C:\tmp\obfmodels\o7855.mdl</t>
  </si>
  <si>
    <t xml:space="preserve">Sat Aug 03 11:53:53 2013</t>
  </si>
  <si>
    <t xml:space="preserve">C:\work\data\SLNET\SLNET_MATLABCentral\42941\Inv_Boost_PI.mdl</t>
  </si>
  <si>
    <t xml:space="preserve">C:\tmp\obfmodels\o7856.mdl</t>
  </si>
  <si>
    <t xml:space="preserve">Sat Aug 03 12:33:15 2013</t>
  </si>
  <si>
    <t xml:space="preserve">C:\work\data\SLNET\SLNET_MATLABCentral\42972\SpredSpectrum_BPSK.mdl</t>
  </si>
  <si>
    <t xml:space="preserve">C:\tmp\obfmodels\o7857.mdl</t>
  </si>
  <si>
    <t xml:space="preserve">Tue Aug 06 14:26:58 2013</t>
  </si>
  <si>
    <t xml:space="preserve">C:\work\data\SLNET\SLNET_MATLABCentral\42986\single_phase_grid_pv.mdl</t>
  </si>
  <si>
    <t xml:space="preserve">C:\tmp\obfmodels\o7858.mdl</t>
  </si>
  <si>
    <t xml:space="preserve">Fri Mar 09 12:06:39 2012</t>
  </si>
  <si>
    <t xml:space="preserve">C:\work\data\SLNET\SLNET_MATLABCentral\43043\triggered_single_pulse.mdl</t>
  </si>
  <si>
    <t xml:space="preserve">C:\tmp\obfmodels\o7859.mdl</t>
  </si>
  <si>
    <t xml:space="preserve">Mon Aug 12 11:54:10 2013</t>
  </si>
  <si>
    <t xml:space="preserve">C:\work\data\SLNET\SLNET_MATLABCentral\43063\tempt_dependent_PV.mdl</t>
  </si>
  <si>
    <t xml:space="preserve">C:\tmp\obfmodels\o7860.mdl</t>
  </si>
  <si>
    <t xml:space="preserve">Mon Aug 12 19:48:03 2013</t>
  </si>
  <si>
    <t xml:space="preserve">C:\work\data\SLNET\SLNET_MATLABCentral\43089\Rohitkanojia.mdl</t>
  </si>
  <si>
    <t xml:space="preserve">C:\tmp\obfmodels\o7861.mdl</t>
  </si>
  <si>
    <t xml:space="preserve">Thu Aug 15 22:26:34 2013</t>
  </si>
  <si>
    <t xml:space="preserve">C:\work\data\SLNET\SLNET_MATLABCentral\43091\APFv2_alpha.mdl</t>
  </si>
  <si>
    <t xml:space="preserve">C:\tmp\obfmodels\o7862.mdl</t>
  </si>
  <si>
    <t xml:space="preserve">Thu Aug 15 06:24:10 2013</t>
  </si>
  <si>
    <t xml:space="preserve">C:\work\data\SLNET\SLNET_MATLABCentral\43203\fourier_analysis_PWM_signal.mdl</t>
  </si>
  <si>
    <t xml:space="preserve">C:\tmp\obfmodels\o7863.mdl</t>
  </si>
  <si>
    <t xml:space="preserve">Sat Aug 24 23:24:49 2013</t>
  </si>
  <si>
    <t xml:space="preserve">C:\work\data\SLNET\SLNET_MATLABCentral\43252\tssc.mdl</t>
  </si>
  <si>
    <t xml:space="preserve">C:\tmp\obfmodels\o7864.mdl</t>
  </si>
  <si>
    <t xml:space="preserve">Sun Aug 18 16:23:04 2013</t>
  </si>
  <si>
    <t xml:space="preserve">C:\work\data\SLNET\SLNET_MATLABCentral\43269\pfcalcupdate.mdl</t>
  </si>
  <si>
    <t xml:space="preserve">C:\tmp\obfmodels\o7865.mdl</t>
  </si>
  <si>
    <t xml:space="preserve">Thu Aug 29 18:33:31 2013</t>
  </si>
  <si>
    <t xml:space="preserve">C:\work\data\SLNET\SLNET_MATLABCentral\43330\Solar_Cell_VI_curve.mdl</t>
  </si>
  <si>
    <t xml:space="preserve">C:\tmp\obfmodels\o7866.mdl</t>
  </si>
  <si>
    <t xml:space="preserve">Fri Aug 30 19:42:18 2013</t>
  </si>
  <si>
    <t xml:space="preserve">C:\work\data\SLNET\SLNET_MATLABCentral\43339\picontroller.mdl</t>
  </si>
  <si>
    <t xml:space="preserve">C:\tmp\obfmodels\o7867.mdl</t>
  </si>
  <si>
    <t xml:space="preserve">Thu Mar 14 13:04:16 2013</t>
  </si>
  <si>
    <t xml:space="preserve">C:\work\data\SLNET\SLNET_MATLABCentral\43340\Rohitkanojia2.mdl</t>
  </si>
  <si>
    <t xml:space="preserve">C:\tmp\obfmodels\o7868.mdl</t>
  </si>
  <si>
    <t xml:space="preserve">Tue Sep 03 20:13:35 2013</t>
  </si>
  <si>
    <t xml:space="preserve">C:\work\data\SLNET\SLNET_MATLABCentral\43341\Rohitkanojia3.mdl</t>
  </si>
  <si>
    <t xml:space="preserve">C:\tmp\obfmodels\o7869.mdl</t>
  </si>
  <si>
    <t xml:space="preserve">Tue Sep 03 20:39:29 2013</t>
  </si>
  <si>
    <t xml:space="preserve">C:\work\data\SLNET\SLNET_MATLABCentral\43362\Closed_Loop_Three_Phase_Boost_Converter.mdl</t>
  </si>
  <si>
    <t xml:space="preserve">C:\tmp\obfmodels\o7870.mdl</t>
  </si>
  <si>
    <t xml:space="preserve">Tue Sep 03 11:56:01 2013</t>
  </si>
  <si>
    <t xml:space="preserve">C:\work\data\SLNET\SLNET_MATLABCentral\43385\Closed_Boost_Converter_Equation_Model.mdl</t>
  </si>
  <si>
    <t xml:space="preserve">C:\tmp\obfmodels\o7871.mdl</t>
  </si>
  <si>
    <t xml:space="preserve">Thu Sep 05 20:27:14 2013</t>
  </si>
  <si>
    <t xml:space="preserve">C:\work\data\SLNET\SLNET_MATLABCentral\43405\Three_Phase_Buck_Converter.mdl</t>
  </si>
  <si>
    <t xml:space="preserve">C:\tmp\obfmodels\o7872.mdl</t>
  </si>
  <si>
    <t xml:space="preserve">Sat Sep 07 16:35:08 2013</t>
  </si>
  <si>
    <t xml:space="preserve">C:\work\data\SLNET\SLNET_MATLABCentral\43406\Closed_Loop_Three_Phase_Buck_Converter.mdl</t>
  </si>
  <si>
    <t xml:space="preserve">C:\tmp\obfmodels\o7873.mdl</t>
  </si>
  <si>
    <t xml:space="preserve">Sat Sep 07 16:37:37 2013</t>
  </si>
  <si>
    <t xml:space="preserve">C:\work\data\SLNET\SLNET_MATLABCentral\43416\indirect_fuzzy_5.mdl</t>
  </si>
  <si>
    <t xml:space="preserve">C:\tmp\obfmodels\o7874.mdl</t>
  </si>
  <si>
    <t xml:space="preserve">Thu Feb 23 13:33:48 2006</t>
  </si>
  <si>
    <t xml:space="preserve">C:\work\data\SLNET\SLNET_MATLABCentral\43443\PID_MotorDC.mdl</t>
  </si>
  <si>
    <t xml:space="preserve">C:\tmp\obfmodels\o7875.mdl</t>
  </si>
  <si>
    <t xml:space="preserve">Wed May 29 07:42:03 2013</t>
  </si>
  <si>
    <t xml:space="preserve">C:\work\data\SLNET\SLNET_MATLABCentral\43539\WiMax2004.mdl</t>
  </si>
  <si>
    <t xml:space="preserve">C:\tmp\obfmodels\o7876.mdl</t>
  </si>
  <si>
    <t xml:space="preserve">Mon Sep 16 12:46:40 2013</t>
  </si>
  <si>
    <t xml:space="preserve">C:\work\data\SLNET\SLNET_MATLABCentral\43599\Flickermeter6140021_new_GL_Final_3ph.mdl</t>
  </si>
  <si>
    <t xml:space="preserve">C:\tmp\obfmodels\o7877.mdl</t>
  </si>
  <si>
    <t xml:space="preserve">Mon Sep 23 14:05:34 2013</t>
  </si>
  <si>
    <t xml:space="preserve">C:\work\data\SLNET\SLNET_MATLABCentral\43606\DINEN50530.mdl</t>
  </si>
  <si>
    <t xml:space="preserve">C:\tmp\obfmodels\o7878.mdl</t>
  </si>
  <si>
    <t xml:space="preserve">Tue Aug 06 09:56:28 2013</t>
  </si>
  <si>
    <t xml:space="preserve">C:\work\data\SLNET\SLNET_MATLABCentral\43613\PVmodule.mdl</t>
  </si>
  <si>
    <t xml:space="preserve">C:\tmp\obfmodels\o7879.mdl</t>
  </si>
  <si>
    <t xml:space="preserve">Tue Sep 17 19:34:29 2013</t>
  </si>
  <si>
    <t xml:space="preserve">C:\work\data\SLNET\SLNET_MATLABCentral\43619\reciprocitytheorem.mdl</t>
  </si>
  <si>
    <t xml:space="preserve">C:\tmp\obfmodels\o7880.mdl</t>
  </si>
  <si>
    <t xml:space="preserve">Mon Sep 23 16:16:10 2013</t>
  </si>
  <si>
    <t xml:space="preserve">C:\work\data\SLNET\SLNET_MATLABCentral\43641\acreciprocitytheorem.mdl</t>
  </si>
  <si>
    <t xml:space="preserve">C:\tmp\obfmodels\o7881.mdl</t>
  </si>
  <si>
    <t xml:space="preserve">Thu Sep 26 16:31:58 2013</t>
  </si>
  <si>
    <t xml:space="preserve">C:\work\data\SLNET\SLNET_MATLABCentral\4367\SimpleConstruction.mdl</t>
  </si>
  <si>
    <t xml:space="preserve">C:\tmp\obfmodels\o7882.mdl</t>
  </si>
  <si>
    <t xml:space="preserve">Thu Dec 11 09:15:14 2003</t>
  </si>
  <si>
    <t xml:space="preserve">C:\work\data\SLNET\SLNET_MATLABCentral\4367\SimpleConstructionMask.mdl</t>
  </si>
  <si>
    <t xml:space="preserve">C:\tmp\obfmodels\o7883.mdl</t>
  </si>
  <si>
    <t xml:space="preserve">Thu Dec 11 09:28:04 2003</t>
  </si>
  <si>
    <t xml:space="preserve">C:\work\data\SLNET\SLNET_MATLABCentral\43673\power_SwitchedReluctanceMotor.mdl</t>
  </si>
  <si>
    <t xml:space="preserve">C:\tmp\obfmodels\o7884.mdl</t>
  </si>
  <si>
    <t xml:space="preserve">Sun Sep 29 00:39:43 2013</t>
  </si>
  <si>
    <t xml:space="preserve">C:\work\data\SLNET\SLNET_MATLABCentral\43708\To_Matlab\Electrical_Angle.mdl</t>
  </si>
  <si>
    <t xml:space="preserve">C:\tmp\obfmodels\o7885.mdl</t>
  </si>
  <si>
    <t xml:space="preserve">Mon Sep 30 15:02:32 2013</t>
  </si>
  <si>
    <t xml:space="preserve">C:\work\data\SLNET\SLNET_MATLABCentral\43711\maximumpower.mdl</t>
  </si>
  <si>
    <t xml:space="preserve">C:\tmp\obfmodels\o7886.mdl</t>
  </si>
  <si>
    <t xml:space="preserve">Mon Sep 30 19:10:34 2013</t>
  </si>
  <si>
    <t xml:space="preserve">C:\work\data\SLNET\SLNET_MATLABCentral\43794\cas.mdl</t>
  </si>
  <si>
    <t xml:space="preserve">C:\tmp\obfmodels\o7887.mdl</t>
  </si>
  <si>
    <t xml:space="preserve">Sat Oct 05 23:38:08 2013</t>
  </si>
  <si>
    <t xml:space="preserve">C:\work\data\SLNET\SLNET_MATLABCentral\4389\tennis.mdl</t>
  </si>
  <si>
    <t xml:space="preserve">C:\tmp\obfmodels\o7888.mdl</t>
  </si>
  <si>
    <t xml:space="preserve">Sun Dec 14 23:23:57 2003</t>
  </si>
  <si>
    <t xml:space="preserve">C:\work\data\SLNET\SLNET_MATLABCentral\43940\SPWMinverter3P_Final.mdl</t>
  </si>
  <si>
    <t xml:space="preserve">C:\tmp\obfmodels\o7889.mdl</t>
  </si>
  <si>
    <t xml:space="preserve">Wed Oct 16 13:36:21 2013</t>
  </si>
  <si>
    <t xml:space="preserve">C:\work\data\SLNET\SLNET_MATLABCentral\44002\MMC_17_Levels.mdl</t>
  </si>
  <si>
    <t xml:space="preserve">C:\tmp\obfmodels\o7890.mdl</t>
  </si>
  <si>
    <t xml:space="preserve">Sat Oct 19 16:17:26 2013</t>
  </si>
  <si>
    <t xml:space="preserve">C:\work\data\SLNET\SLNET_MATLABCentral\44057\igbt.mdl</t>
  </si>
  <si>
    <t xml:space="preserve">C:\tmp\obfmodels\o7891.mdl</t>
  </si>
  <si>
    <t xml:space="preserve">Sun Oct 20 17:20:23 2013</t>
  </si>
  <si>
    <t xml:space="preserve">C:\work\data\SLNET\SLNET_MATLABCentral\44131\Lan_blocks_aws.mdl</t>
  </si>
  <si>
    <t xml:space="preserve">C:\tmp\obfmodels\o7892.mdl</t>
  </si>
  <si>
    <t xml:space="preserve">Wed Sep 15 09:09:47 2004</t>
  </si>
  <si>
    <t xml:space="preserve">C:\work\data\SLNET\SLNET_MATLABCentral\44142\SPWMfor5leg.mdl</t>
  </si>
  <si>
    <t xml:space="preserve">C:\tmp\obfmodels\o7893.mdl</t>
  </si>
  <si>
    <t xml:space="preserve">Wed Oct 30 23:49:49 2013</t>
  </si>
  <si>
    <t xml:space="preserve">C:\work\data\SLNET\SLNET_MATLABCentral\44172\pfm2.mdl</t>
  </si>
  <si>
    <t xml:space="preserve">C:\tmp\obfmodels\o7894_obf.mdl</t>
  </si>
  <si>
    <t xml:space="preserve">Sun Nov 03 01:11:52 2013</t>
  </si>
  <si>
    <t xml:space="preserve">C:\work\data\SLNET\SLNET_MATLABCentral\44205\igbt.mdl</t>
  </si>
  <si>
    <t xml:space="preserve">C:\tmp\obfmodels\o7895.mdl</t>
  </si>
  <si>
    <t xml:space="preserve">Thu Nov 07 00:10:41 2013</t>
  </si>
  <si>
    <t xml:space="preserve">C:\work\data\SLNET\SLNET_MATLABCentral\44240\Servo_Dc_motor_model.mdl</t>
  </si>
  <si>
    <t xml:space="preserve">C:\tmp\obfmodels\o7896.mdl</t>
  </si>
  <si>
    <t xml:space="preserve">Tue Nov 05 02:27:00 2013</t>
  </si>
  <si>
    <t xml:space="preserve">C:\work\data\SLNET\SLNET_MATLABCentral\44243\Step_ramp_parabolic.mdl</t>
  </si>
  <si>
    <t xml:space="preserve">C:\tmp\obfmodels\o7897.mdl</t>
  </si>
  <si>
    <t xml:space="preserve">Tue Nov 05 21:21:49 2013</t>
  </si>
  <si>
    <t xml:space="preserve">C:\work\data\SLNET\SLNET_MATLABCentral\4428\vdp_debug.mdl</t>
  </si>
  <si>
    <t xml:space="preserve">C:\tmp\obfmodels\o7898.mdl</t>
  </si>
  <si>
    <t xml:space="preserve">Sat Dec 20 16:26:20 2003</t>
  </si>
  <si>
    <t xml:space="preserve">C:\work\data\SLNET\SLNET_MATLABCentral\44293\ElectricalCircuitDampingOverdamping\Ejemplo1.mdl</t>
  </si>
  <si>
    <t xml:space="preserve">C:\tmp\obfmodels\o7899.mdl</t>
  </si>
  <si>
    <t xml:space="preserve">Tue Nov 12 13:21:41 2013</t>
  </si>
  <si>
    <t xml:space="preserve">C:\work\data\SLNET\SLNET_MATLABCentral\44294\Controller_designsimulink.mdl</t>
  </si>
  <si>
    <t xml:space="preserve">C:\tmp\obfmodels\o7900.mdl</t>
  </si>
  <si>
    <t xml:space="preserve">Tue Nov 12 17:34:41 2013</t>
  </si>
  <si>
    <t xml:space="preserve">C:\work\data\SLNET\SLNET_MATLABCentral\44300\Variable_time_delay.mdl</t>
  </si>
  <si>
    <t xml:space="preserve">C:\tmp\obfmodels\o7901.mdl</t>
  </si>
  <si>
    <t xml:space="preserve">Wed Nov 13 12:25:59 2013</t>
  </si>
  <si>
    <t xml:space="preserve">C:\work\data\SLNET\SLNET_MATLABCentral\44305\she.mdl</t>
  </si>
  <si>
    <t xml:space="preserve">C:\tmp\obfmodels\o7902.mdl</t>
  </si>
  <si>
    <t xml:space="preserve">Mon Nov 11 00:40:03 2013</t>
  </si>
  <si>
    <t xml:space="preserve">C:\work\data\SLNET\SLNET_MATLABCentral\44321\power_acdrive.mdl</t>
  </si>
  <si>
    <t xml:space="preserve">C:\tmp\obfmodels\o7903.mdl</t>
  </si>
  <si>
    <t xml:space="preserve">Sat Jun 11 15:30:12 2011</t>
  </si>
  <si>
    <t xml:space="preserve">C:\work\data\SLNET\SLNET_MATLABCentral\44327\MiLEST Test Harness\Simple Test Harness\MIL_Test.mdl</t>
  </si>
  <si>
    <t xml:space="preserve">C:\tmp\obfmodels\o7904.mdl</t>
  </si>
  <si>
    <t xml:space="preserve">Thu Jun 21 21:40:20 2007</t>
  </si>
  <si>
    <t xml:space="preserve">C:\work\data\SLNET\SLNET_MATLABCentral\44327\MiLEST Test Harness\Simple Test Harness\SUT_PI.mdl</t>
  </si>
  <si>
    <t xml:space="preserve">C:\tmp\obfmodels\o7905.mdl</t>
  </si>
  <si>
    <t xml:space="preserve">Fri Jul 18 22:51:42 2008</t>
  </si>
  <si>
    <t xml:space="preserve">C:\work\data\SLNET\SLNET_MATLABCentral\44327\MiLEST Test Harness\Simple Test Harness\SUT_PI_TC.mdl</t>
  </si>
  <si>
    <t xml:space="preserve">C:\tmp\obfmodels\o7906.mdl</t>
  </si>
  <si>
    <t xml:space="preserve">Thu Nov 20 12:46:04 2008</t>
  </si>
  <si>
    <t xml:space="preserve">C:\work\data\SLNET\SLNET_MATLABCentral\44327\MiLEST Test Harness\Simple Test Harness\System.mdl</t>
  </si>
  <si>
    <t xml:space="preserve">C:\tmp\obfmodels\o7907.mdl</t>
  </si>
  <si>
    <t xml:space="preserve">Tue May 22 21:09:02 2007</t>
  </si>
  <si>
    <t xml:space="preserve">C:\work\data\SLNET\SLNET_MATLABCentral\44327\MiLEST Test Harness\Simple Test Harness\TransformationTarget.mdl</t>
  </si>
  <si>
    <t xml:space="preserve">C:\tmp\obfmodels\o7908.mdl</t>
  </si>
  <si>
    <t xml:space="preserve">Wed May 23 09:53:58 2007</t>
  </si>
  <si>
    <t xml:space="preserve">C:\work\data\SLNET\SLNET_MATLABCentral\44346\MiLEST Pedal Interpretation\Pedal Interpretation\LCTC_vTD8_Test_TC0_ref6_2007a_TC.mdl</t>
  </si>
  <si>
    <t xml:space="preserve">C:\tmp\obfmodels\o7909.mdl</t>
  </si>
  <si>
    <t xml:space="preserve">Thu Mar 06 16:23:40 2008</t>
  </si>
  <si>
    <t xml:space="preserve">C:\work\data\SLNET\SLNET_MATLABCentral\44346\MiLEST Pedal Interpretation\Pedal Interpretation\LCTC_vTD8_Test_TC0_ref6_2007a_TC_SERP.mdl</t>
  </si>
  <si>
    <t xml:space="preserve">C:\tmp\obfmodels\o7910.mdl</t>
  </si>
  <si>
    <t xml:space="preserve">Fri Mar 07 18:52:12 2008</t>
  </si>
  <si>
    <t xml:space="preserve">C:\work\data\SLNET\SLNET_MATLABCentral\44346\MiLEST Pedal Interpretation\Pedal Interpretation\MIL_Test.mdl</t>
  </si>
  <si>
    <t xml:space="preserve">C:\tmp\obfmodels\o7911.mdl</t>
  </si>
  <si>
    <t xml:space="preserve">Thu Mar 06 15:09:10 2008</t>
  </si>
  <si>
    <t xml:space="preserve">C:\work\data\SLNET\SLNET_MATLABCentral\44346\MiLEST Pedal Interpretation\Pedal Interpretation\Pedal_Interpretation.mdl</t>
  </si>
  <si>
    <t xml:space="preserve">C:\tmp\obfmodels\o7912.mdl</t>
  </si>
  <si>
    <t xml:space="preserve">Mon Feb 04 21:54:16 2008</t>
  </si>
  <si>
    <t xml:space="preserve">C:\work\data\SLNET\SLNET_MATLABCentral\44346\MiLEST Pedal Interpretation\Pedal Interpretation\Pedal_Interpretation_TC.mdl</t>
  </si>
  <si>
    <t xml:space="preserve">C:\tmp\obfmodels\o7913.mdl</t>
  </si>
  <si>
    <t xml:space="preserve">C:\work\data\SLNET\SLNET_MATLABCentral\44346\MiLEST Pedal Interpretation\Pedal Interpretation\Pedal_Interpretation_TC_demo.mdl</t>
  </si>
  <si>
    <t xml:space="preserve">C:\tmp\obfmodels\o7914.mdl</t>
  </si>
  <si>
    <t xml:space="preserve">Fri Dec 19 15:08:53 2008</t>
  </si>
  <si>
    <t xml:space="preserve">C:\work\data\SLNET\SLNET_MATLABCentral\44346\MiLEST Pedal Interpretation\Pedal Interpretation\Pedal_Interpretation_Test.mdl</t>
  </si>
  <si>
    <t xml:space="preserve">C:\tmp\obfmodels\o7915.mdl</t>
  </si>
  <si>
    <t xml:space="preserve">Wed May 21 21:36:31 2008</t>
  </si>
  <si>
    <t xml:space="preserve">C:\work\data\SLNET\SLNET_MATLABCentral\44346\MiLEST Pedal Interpretation\Pedal Interpretation\Pedal_Interpretation_Test_gr.mdl</t>
  </si>
  <si>
    <t xml:space="preserve">C:\tmp\obfmodels\o7916.mdl</t>
  </si>
  <si>
    <t xml:space="preserve">Thu Aug 14 12:22:30 2008</t>
  </si>
  <si>
    <t xml:space="preserve">C:\work\data\SLNET\SLNET_MATLABCentral\44346\MiLEST Pedal Interpretation\Pedal Interpretation\Pedal_Interpretation_exe.mdl</t>
  </si>
  <si>
    <t xml:space="preserve">C:\tmp\obfmodels\o7917.mdl</t>
  </si>
  <si>
    <t xml:space="preserve">Wed May 21 22:59:43 2008</t>
  </si>
  <si>
    <t xml:space="preserve">C:\work\data\SLNET\SLNET_MATLABCentral\44346\MiLEST Pedal Interpretation\Pedal Interpretation\Pedal_Interpretation_exe_gr.mdl</t>
  </si>
  <si>
    <t xml:space="preserve">C:\tmp\obfmodels\o7918.mdl</t>
  </si>
  <si>
    <t xml:space="preserve">Fri Jul 25 03:37:02 2008</t>
  </si>
  <si>
    <t xml:space="preserve">C:\work\data\SLNET\SLNET_MATLABCentral\44346\MiLEST Pedal Interpretation\Pedal Interpretation\Pedal_Interpretation_exe_old.mdl</t>
  </si>
  <si>
    <t xml:space="preserve">C:\tmp\obfmodels\o7919.mdl</t>
  </si>
  <si>
    <t xml:space="preserve">Sun May 18 17:32:08 2008</t>
  </si>
  <si>
    <t xml:space="preserve">C:\work\data\SLNET\SLNET_MATLABCentral\44346\MiLEST Pedal Interpretation\Pedal Interpretation\Pedal_Interpretation_ppt.mdl</t>
  </si>
  <si>
    <t xml:space="preserve">C:\tmp\obfmodels\o7920.mdl</t>
  </si>
  <si>
    <t xml:space="preserve">Fri Dec 19 14:46:43 2008</t>
  </si>
  <si>
    <t xml:space="preserve">C:\work\data\SLNET\SLNET_MATLABCentral\44346\MiLEST Pedal Interpretation\Pedal Interpretation\example.mdl</t>
  </si>
  <si>
    <t xml:space="preserve">C:\tmp\obfmodels\o7921.mdl</t>
  </si>
  <si>
    <t xml:space="preserve">Fri Jul 18 21:15:45 2008</t>
  </si>
  <si>
    <t xml:space="preserve">C:\work\data\SLNET\SLNET_MATLABCentral\44346\MiLEST Pedal Interpretation\Pedal Interpretation\fzgbib.mdl</t>
  </si>
  <si>
    <t xml:space="preserve">C:\tmp\obfmodels\o7922.mdl</t>
  </si>
  <si>
    <t xml:space="preserve">Sun Aug 03 13:36:45 2003</t>
  </si>
  <si>
    <t xml:space="preserve">C:\work\data\SLNET\SLNET_MATLABCentral\44346\MiLEST Pedal Interpretation\Pedal Interpretation\one_factor.mdl</t>
  </si>
  <si>
    <t xml:space="preserve">C:\tmp\obfmodels\o7923.mdl</t>
  </si>
  <si>
    <t xml:space="preserve">Wed May 14 17:57:19 2008</t>
  </si>
  <si>
    <t xml:space="preserve">C:\work\data\SLNET\SLNET_MATLABCentral\44346\MiLEST Pedal Interpretation\Pedal Interpretation\one_factor_2.mdl</t>
  </si>
  <si>
    <t xml:space="preserve">C:\tmp\obfmodels\o7924.mdl</t>
  </si>
  <si>
    <t xml:space="preserve">Wed May 14 17:57:29 2008</t>
  </si>
  <si>
    <t xml:space="preserve">C:\work\data\SLNET\SLNET_MATLABCentral\4436\PCA_example.mdl</t>
  </si>
  <si>
    <t xml:space="preserve">C:\tmp\obfmodels\o7925.mdl</t>
  </si>
  <si>
    <t xml:space="preserve">Mon Feb 02 18:46:05 2004</t>
  </si>
  <si>
    <t xml:space="preserve">C:\work\data\SLNET\SLNET_MATLABCentral\44364\cicuit1.mdl</t>
  </si>
  <si>
    <t xml:space="preserve">C:\tmp\obfmodels\o7926.mdl</t>
  </si>
  <si>
    <t xml:space="preserve">Sun Nov 17 14:20:15 2013</t>
  </si>
  <si>
    <t xml:space="preserve">C:\work\data\SLNET\SLNET_MATLABCentral\44421\robots.mdl</t>
  </si>
  <si>
    <t xml:space="preserve">C:\tmp\obfmodels\o7927.mdl</t>
  </si>
  <si>
    <t xml:space="preserve">Wed Oct 23 23:52:44 2013</t>
  </si>
  <si>
    <t xml:space="preserve">C:\work\data\SLNET\SLNET_MATLABCentral\44476\main_final.mdl</t>
  </si>
  <si>
    <t xml:space="preserve">C:\tmp\obfmodels\o7928.mdl</t>
  </si>
  <si>
    <t xml:space="preserve">Wed Nov 20 11:16:00 2013</t>
  </si>
  <si>
    <t xml:space="preserve">C:\work\data\SLNET\SLNET_MATLABCentral\44513\FLYBACKCONVERTER.mdl</t>
  </si>
  <si>
    <t xml:space="preserve">C:\tmp\obfmodels\o7929.mdl</t>
  </si>
  <si>
    <t xml:space="preserve">Tue Nov 26 12:53:16 2013</t>
  </si>
  <si>
    <t xml:space="preserve">C:\work\data\SLNET\SLNET_MATLABCentral\44525\semi_impedance_source_.mdl</t>
  </si>
  <si>
    <t xml:space="preserve">C:\tmp\obfmodels\o7930.mdl</t>
  </si>
  <si>
    <t xml:space="preserve">Tue Jan 22 11:15:00 2013</t>
  </si>
  <si>
    <t xml:space="preserve">C:\work\data\SLNET\SLNET_MATLABCentral\44534\lib_Timer.mdl</t>
  </si>
  <si>
    <t xml:space="preserve">C:\tmp\obfmodels\o7931.mdl</t>
  </si>
  <si>
    <t xml:space="preserve">Tue Nov 26 10:39:02 2013</t>
  </si>
  <si>
    <t xml:space="preserve">C:\work\data\SLNET\SLNET_MATLABCentral\44534\lib_Timer_2006b.mdl</t>
  </si>
  <si>
    <t xml:space="preserve">C:\tmp\obfmodels\o7932.mdl</t>
  </si>
  <si>
    <t xml:space="preserve">Tue Nov 26 10:39:46 2013</t>
  </si>
  <si>
    <t xml:space="preserve">C:\work\data\SLNET\SLNET_MATLABCentral\44588\IEC_RMS_V0.mdl</t>
  </si>
  <si>
    <t xml:space="preserve">C:\tmp\obfmodels\o7933.mdl</t>
  </si>
  <si>
    <t xml:space="preserve">Tue May 28 14:41:26 2013</t>
  </si>
  <si>
    <t xml:space="preserve">C:\work\data\SLNET\SLNET_MATLABCentral\44612\hysterisis_control_1_phase_grid_L.mdl</t>
  </si>
  <si>
    <t xml:space="preserve">C:\tmp\obfmodels\o7934.mdl</t>
  </si>
  <si>
    <t xml:space="preserve">Thu Dec 05 14:16:41 2013</t>
  </si>
  <si>
    <t xml:space="preserve">C:\work\data\SLNET\SLNET_MATLABCentral\44623\Zinvmod.mdl</t>
  </si>
  <si>
    <t xml:space="preserve">C:\tmp\obfmodels\o7935.mdl</t>
  </si>
  <si>
    <t xml:space="preserve">Fri Dec 06 16:04:09 2013</t>
  </si>
  <si>
    <t xml:space="preserve">C:\work\data\SLNET\SLNET_MATLABCentral\44641\diode_bridgeckt.mdl</t>
  </si>
  <si>
    <t xml:space="preserve">C:\tmp\obfmodels\o7936.mdl</t>
  </si>
  <si>
    <t xml:space="preserve">Sat Dec 07 23:51:54 2013</t>
  </si>
  <si>
    <t xml:space="preserve">C:\work\data\SLNET\SLNET_MATLABCentral\44666\SVMph3.mdl</t>
  </si>
  <si>
    <t xml:space="preserve">C:\tmp\obfmodels\o7937.mdl</t>
  </si>
  <si>
    <t xml:space="preserve">Wed Dec 11 13:42:08 2013</t>
  </si>
  <si>
    <t xml:space="preserve">C:\work\data\SLNET\SLNET_MATLABCentral\44736\AC_toAC_1I.mdl</t>
  </si>
  <si>
    <t xml:space="preserve">C:\tmp\obfmodels\o7938.mdl</t>
  </si>
  <si>
    <t xml:space="preserve">Sun Dec 15 21:53:52 2013</t>
  </si>
  <si>
    <t xml:space="preserve">C:\work\data\SLNET\SLNET_MATLABCentral\44739\Dcmodel.mdl</t>
  </si>
  <si>
    <t xml:space="preserve">C:\tmp\obfmodels\o7939.mdl</t>
  </si>
  <si>
    <t xml:space="preserve">Tue Apr 16 16:42:35 2013</t>
  </si>
  <si>
    <t xml:space="preserve">C:\work\data\SLNET\SLNET_MATLABCentral\44740\dcbraking.mdl</t>
  </si>
  <si>
    <t xml:space="preserve">C:\tmp\obfmodels\o7940.mdl</t>
  </si>
  <si>
    <t xml:space="preserve">Thu Apr 25 09:37:48 2013</t>
  </si>
  <si>
    <t xml:space="preserve">C:\work\data\SLNET\SLNET_MATLABCentral\44769\FullWave.mdl</t>
  </si>
  <si>
    <t xml:space="preserve">C:\tmp\obfmodels\o7941.mdl</t>
  </si>
  <si>
    <t xml:space="preserve">Mon Oct 28 05:37:41 2013</t>
  </si>
  <si>
    <t xml:space="preserve">C:\work\data\SLNET\SLNET_MATLABCentral\44787\inverter_SVM2.mdl</t>
  </si>
  <si>
    <t xml:space="preserve">C:\tmp\obfmodels\o7942.mdl</t>
  </si>
  <si>
    <t xml:space="preserve">Mon Dec 23 17:53:03 2013</t>
  </si>
  <si>
    <t xml:space="preserve">C:\work\data\SLNET\SLNET_MATLABCentral\44818\andykaprojectPQ.mdl</t>
  </si>
  <si>
    <t xml:space="preserve">C:\tmp\obfmodels\o7943.mdl</t>
  </si>
  <si>
    <t xml:space="preserve">Tue Dec 24 13:56:01 2013</t>
  </si>
  <si>
    <t xml:space="preserve">C:\work\data\SLNET\SLNET_MATLABCentral\44836\SoftTDMv1.5\Ejemplos\MODELO_CEPT1_STM1.mdl</t>
  </si>
  <si>
    <t xml:space="preserve">C:\tmp\obfmodels\o7944.mdl</t>
  </si>
  <si>
    <t xml:space="preserve">Wed Dec 21 00:34:07 2011</t>
  </si>
  <si>
    <t xml:space="preserve">C:\work\data\SLNET\SLNET_MATLABCentral\44836\SoftTDMv1.5\Ejemplos\MODELO_CEPT1_STM1_2Ruta.mdl</t>
  </si>
  <si>
    <t xml:space="preserve">C:\tmp\obfmodels\o7945.mdl</t>
  </si>
  <si>
    <t xml:space="preserve">Wed Dec 21 03:01:21 2011</t>
  </si>
  <si>
    <t xml:space="preserve">C:\work\data\SLNET\SLNET_MATLABCentral\44836\SoftTDMv1.5\Ejemplos\MODELO_DS1_STM1.mdl</t>
  </si>
  <si>
    <t xml:space="preserve">C:\tmp\obfmodels\o7946.mdl</t>
  </si>
  <si>
    <t xml:space="preserve">Wed Dec 21 02:56:09 2011</t>
  </si>
  <si>
    <t xml:space="preserve">C:\work\data\SLNET\SLNET_MATLABCentral\44836\SoftTDMv1.5\Ejemplos\MODELO_DS2_STM1.mdl</t>
  </si>
  <si>
    <t xml:space="preserve">C:\tmp\obfmodels\o7947.mdl</t>
  </si>
  <si>
    <t xml:space="preserve">Mon Dec 19 21:05:58 2011</t>
  </si>
  <si>
    <t xml:space="preserve">C:\work\data\SLNET\SLNET_MATLABCentral\44836\SoftTDMv1.5\Ejemplos\MODELO_DS2_STM1_2Ruta.mdl</t>
  </si>
  <si>
    <t xml:space="preserve">C:\tmp\obfmodels\o7948.mdl</t>
  </si>
  <si>
    <t xml:space="preserve">Tue Dec 20 00:43:18 2011</t>
  </si>
  <si>
    <t xml:space="preserve">C:\work\data\SLNET\SLNET_MATLABCentral\44836\SoftTDMv1.5\Ejemplos\MODELO_DS2_STS3.mdl</t>
  </si>
  <si>
    <t xml:space="preserve">C:\tmp\obfmodels\o7949.mdl</t>
  </si>
  <si>
    <t xml:space="preserve">Wed Dec 21 02:46:51 2011</t>
  </si>
  <si>
    <t xml:space="preserve">C:\work\data\SLNET\SLNET_MATLABCentral\44836\SoftTDMv1.5\Ejemplos\MODELO_DS3_STM1_2Ruta.mdl</t>
  </si>
  <si>
    <t xml:space="preserve">C:\tmp\obfmodels\o7950.mdl</t>
  </si>
  <si>
    <t xml:space="preserve">Mon Dec 19 22:19:58 2011</t>
  </si>
  <si>
    <t xml:space="preserve">C:\work\data\SLNET\SLNET_MATLABCentral\44836\SoftTDMv1.5\Ejemplos\MODELO_G1.mdl</t>
  </si>
  <si>
    <t xml:space="preserve">C:\tmp\obfmodels\o7951.mdl</t>
  </si>
  <si>
    <t xml:space="preserve">Wed Dec 21 02:49:14 2011</t>
  </si>
  <si>
    <t xml:space="preserve">C:\work\data\SLNET\SLNET_MATLABCentral\44836\SoftTDMv1.5\Ejemplos\MODELO_Presentacion.mdl</t>
  </si>
  <si>
    <t xml:space="preserve">C:\tmp\obfmodels\o7952.mdl</t>
  </si>
  <si>
    <t xml:space="preserve">C:\work\data\SLNET\SLNET_MATLABCentral\44836\SoftTDMv1.5\Ejemplos\MODELO_RDI_L.mdl</t>
  </si>
  <si>
    <t xml:space="preserve">C:\tmp\obfmodels\o7953.mdl</t>
  </si>
  <si>
    <t xml:space="preserve">Wed Dec 21 02:47:58 2011</t>
  </si>
  <si>
    <t xml:space="preserve">C:\work\data\SLNET\SLNET_MATLABCentral\44836\SoftTDMv1.5\Ejemplos\MODELO_STM16.mdl</t>
  </si>
  <si>
    <t xml:space="preserve">C:\tmp\obfmodels\o7954.mdl</t>
  </si>
  <si>
    <t xml:space="preserve">Mon Dec 19 19:36:29 2011</t>
  </si>
  <si>
    <t xml:space="preserve">C:\work\data\SLNET\SLNET_MATLABCentral\44836\SoftTDMv1.5\Ejemplos\MODELO_STM4.mdl</t>
  </si>
  <si>
    <t xml:space="preserve">C:\tmp\obfmodels\o7955.mdl</t>
  </si>
  <si>
    <t xml:space="preserve">Wed Dec 21 02:50:11 2011</t>
  </si>
  <si>
    <t xml:space="preserve">C:\work\data\SLNET\SLNET_MATLABCentral\44836\SoftTDMv1.5\Ejemplos\MODELO_STS12.mdl</t>
  </si>
  <si>
    <t xml:space="preserve">C:\tmp\obfmodels\o7956.mdl</t>
  </si>
  <si>
    <t xml:space="preserve">Wed Dec 21 02:33:52 2011</t>
  </si>
  <si>
    <t xml:space="preserve">C:\work\data\SLNET\SLNET_MATLABCentral\44836\SoftTDMv1.5\Ejemplos\MODELO_STS12_ADD_DROP.mdl</t>
  </si>
  <si>
    <t xml:space="preserve">C:\tmp\obfmodels\o7957.mdl</t>
  </si>
  <si>
    <t xml:space="preserve">Wed Dec 21 02:45:53 2011</t>
  </si>
  <si>
    <t xml:space="preserve">C:\work\data\SLNET\SLNET_MATLABCentral\44836\SoftTDMv1.5\Ejemplos\MODELO_STS3.mdl</t>
  </si>
  <si>
    <t xml:space="preserve">C:\tmp\obfmodels\o7958.mdl</t>
  </si>
  <si>
    <t xml:space="preserve">Wed Dec 21 02:32:14 2011</t>
  </si>
  <si>
    <t xml:space="preserve">C:\work\data\SLNET\SLNET_MATLABCentral\44836\SoftTDMv1.5\Ejemplos\MODELO_STS3_ADD_DROP.mdl</t>
  </si>
  <si>
    <t xml:space="preserve">C:\tmp\obfmodels\o7959.mdl</t>
  </si>
  <si>
    <t xml:space="preserve">Wed Dec 21 02:42:33 2011</t>
  </si>
  <si>
    <t xml:space="preserve">C:\work\data\SLNET\SLNET_MATLABCentral\44836\SoftTDMv1.5\Ejemplos\MODELO_STS48.mdl</t>
  </si>
  <si>
    <t xml:space="preserve">C:\tmp\obfmodels\o7960.mdl</t>
  </si>
  <si>
    <t xml:space="preserve">Wed Dec 21 02:40:39 2011</t>
  </si>
  <si>
    <t xml:space="preserve">C:\work\data\SLNET\SLNET_MATLABCentral\44836\SoftTDMv1.5\Programa\LIBRERIAS\SoftTDMLib_Compacta.mdl</t>
  </si>
  <si>
    <t xml:space="preserve">C:\tmp\obfmodels\o7961.mdl</t>
  </si>
  <si>
    <t xml:space="preserve">Sat Dec 21 03:47:01 2013</t>
  </si>
  <si>
    <t xml:space="preserve">C:\work\data\SLNET\SLNET_MATLABCentral\44841\Dc_mask.mdl</t>
  </si>
  <si>
    <t xml:space="preserve">C:\tmp\obfmodels\o7962.mdl</t>
  </si>
  <si>
    <t xml:space="preserve">Wed Dec 25 21:50:04 2013</t>
  </si>
  <si>
    <t xml:space="preserve">C:\work\data\SLNET\SLNET_MATLABCentral\44880\autopwm.mdl</t>
  </si>
  <si>
    <t xml:space="preserve">C:\tmp\obfmodels\o7963.mdl</t>
  </si>
  <si>
    <t xml:space="preserve">Tue Feb 26 14:09:47 2013</t>
  </si>
  <si>
    <t xml:space="preserve">C:\work\data\SLNET\SLNET_MATLABCentral\44889\MRAC_1.mdl</t>
  </si>
  <si>
    <t xml:space="preserve">C:\tmp\obfmodels\o7964.mdl</t>
  </si>
  <si>
    <t xml:space="preserve">Wed Dec 25 09:03:22 2013</t>
  </si>
  <si>
    <t xml:space="preserve">C:\work\data\SLNET\SLNET_MATLABCentral\44978\FINAL.mdl</t>
  </si>
  <si>
    <t xml:space="preserve">C:\work\data\SLNET\SLNET_MATLABCentral\44993\CL_buck_312.mdl</t>
  </si>
  <si>
    <t xml:space="preserve">C:\tmp\obfmodels\o7966.mdl</t>
  </si>
  <si>
    <t xml:space="preserve">Fri Jan 10 14:45:45 2014</t>
  </si>
  <si>
    <t xml:space="preserve">C:\work\data\SLNET\SLNET_MATLABCentral\44994\OL_buck_312.mdl</t>
  </si>
  <si>
    <t xml:space="preserve">C:\tmp\obfmodels\o7967.mdl</t>
  </si>
  <si>
    <t xml:space="preserve">Fri Jan 10 14:50:37 2014</t>
  </si>
  <si>
    <t xml:space="preserve">C:\work\data\SLNET\SLNET_MATLABCentral\45004\OL_bost_313.mdl</t>
  </si>
  <si>
    <t xml:space="preserve">C:\tmp\obfmodels\o7968.mdl</t>
  </si>
  <si>
    <t xml:space="preserve">Sat Jan 11 13:37:20 2014</t>
  </si>
  <si>
    <t xml:space="preserve">C:\work\data\SLNET\SLNET_MATLABCentral\45027\NataliaQPSK.mdl</t>
  </si>
  <si>
    <t xml:space="preserve">C:\tmp\obfmodels\o7969.mdl</t>
  </si>
  <si>
    <t xml:space="preserve">Thu Jun 13 10:24:15 2013</t>
  </si>
  <si>
    <t xml:space="preserve">C:\work\data\SLNET\SLNET_MATLABCentral\45133\ODEsols_COMPARE.mdl</t>
  </si>
  <si>
    <t xml:space="preserve">C:\tmp\obfmodels\o7970.mdl</t>
  </si>
  <si>
    <t xml:space="preserve">Mon Jan 20 06:22:25 2014</t>
  </si>
  <si>
    <t xml:space="preserve">C:\work\data\SLNET\SLNET_MATLABCentral\45154\Multilevel_3ph.mdl</t>
  </si>
  <si>
    <t xml:space="preserve">C:\tmp\obfmodels\o7971.mdl</t>
  </si>
  <si>
    <t xml:space="preserve">Tue Jan 21 15:05:25 2014</t>
  </si>
  <si>
    <t xml:space="preserve">C:\work\data\SLNET\SLNET_MATLABCentral\45245\power_igbtconv11.mdl</t>
  </si>
  <si>
    <t xml:space="preserve">C:\tmp\obfmodels\o7972.mdl</t>
  </si>
  <si>
    <t xml:space="preserve">Sat Jan 25 11:55:17 2014</t>
  </si>
  <si>
    <t xml:space="preserve">C:\work\data\SLNET\SLNET_MATLABCentral\45346\TENNIS_Ball.mdl</t>
  </si>
  <si>
    <t xml:space="preserve">C:\tmp\obfmodels\o7973.mdl</t>
  </si>
  <si>
    <t xml:space="preserve">Sun Jan 26 18:24:21 2014</t>
  </si>
  <si>
    <t xml:space="preserve">C:\work\data\SLNET\SLNET_MATLABCentral\45358\SinglePhaseFullControlledWithLs\SinglePhaseFullControlledWithLs.mdl</t>
  </si>
  <si>
    <t xml:space="preserve">C:\tmp\obfmodels\o7974.mdl</t>
  </si>
  <si>
    <t xml:space="preserve">Fri Jan 31 02:50:42 2014</t>
  </si>
  <si>
    <t xml:space="preserve">C:\work\data\SLNET\SLNET_MATLABCentral\45428\SolarCell.mdl</t>
  </si>
  <si>
    <t xml:space="preserve">C:\tmp\obfmodels\o7975.mdl</t>
  </si>
  <si>
    <t xml:space="preserve">Thu Feb 06 02:26:31 2014</t>
  </si>
  <si>
    <t xml:space="preserve">C:\work\data\SLNET\SLNET_MATLABCentral\45445\ThreePhaseUnControlledRectifier\ThreePhaseUnControlledRectifier.mdl</t>
  </si>
  <si>
    <t xml:space="preserve">C:\tmp\obfmodels\o7976.mdl</t>
  </si>
  <si>
    <t xml:space="preserve">Fri Feb 07 02:15:42 2014</t>
  </si>
  <si>
    <t xml:space="preserve">C:\work\data\SLNET\SLNET_MATLABCentral\45446\ThreePhaseUnControlledRectifierWithLs\ThreePhaseUnControlledRectifierWithLs.mdl</t>
  </si>
  <si>
    <t xml:space="preserve">C:\tmp\obfmodels\o7977.mdl</t>
  </si>
  <si>
    <t xml:space="preserve">Fri Feb 07 02:27:27 2014</t>
  </si>
  <si>
    <t xml:space="preserve">C:\work\data\SLNET\SLNET_MATLABCentral\45506\Hysteresisband_Relay_with_variable_hystersisband.mdl</t>
  </si>
  <si>
    <t xml:space="preserve">C:\tmp\obfmodels\o7978.mdl</t>
  </si>
  <si>
    <t xml:space="preserve">Tue Feb 11 23:53:19 2014</t>
  </si>
  <si>
    <t xml:space="preserve">C:\work\data\SLNET\SLNET_MATLABCentral\45508\mass spring system\MassSpringSystem.mdl</t>
  </si>
  <si>
    <t xml:space="preserve">C:\tmp\obfmodels\o7979.mdl</t>
  </si>
  <si>
    <t xml:space="preserve">Tue Feb 11 22:16:39 2014</t>
  </si>
  <si>
    <t xml:space="preserve">C:\work\data\SLNET\SLNET_MATLABCentral\45510\simplest_pll.mdl</t>
  </si>
  <si>
    <t xml:space="preserve">C:\tmp\obfmodels\o7980.mdl</t>
  </si>
  <si>
    <t xml:space="preserve">Wed Feb 12 09:04:11 2014</t>
  </si>
  <si>
    <t xml:space="preserve">C:\work\data\SLNET\SLNET_MATLABCentral\45602\motor.mdl</t>
  </si>
  <si>
    <t xml:space="preserve">C:\tmp\obfmodels\o7981.mdl</t>
  </si>
  <si>
    <t xml:space="preserve">Sun Dec 15 18:46:03 2013</t>
  </si>
  <si>
    <t xml:space="preserve">C:\work\data\SLNET\SLNET_MATLABCentral\45682\motor111.mdl</t>
  </si>
  <si>
    <t xml:space="preserve">C:\tmp\obfmodels\o7982.mdl</t>
  </si>
  <si>
    <t xml:space="preserve">Mon Feb 24 21:11:42 2014</t>
  </si>
  <si>
    <t xml:space="preserve">C:\work\data\SLNET\SLNET_MATLABCentral\45732\HVDC.mdl</t>
  </si>
  <si>
    <t xml:space="preserve">C:\tmp\obfmodels\o7983.mdl</t>
  </si>
  <si>
    <t xml:space="preserve">Sat Mar 01 01:05:58 2014</t>
  </si>
  <si>
    <t xml:space="preserve">C:\work\data\SLNET\SLNET_MATLABCentral\45758\Lecturer\Machon_Lev\RSN\Resources\MATLAB\RTS.mdl</t>
  </si>
  <si>
    <t xml:space="preserve">C:\tmp\obfmodels\o7984.mdl</t>
  </si>
  <si>
    <t xml:space="preserve">Wed Mar 05 17:24:18 2014</t>
  </si>
  <si>
    <t xml:space="preserve">C:\work\data\SLNET\SLNET_MATLABCentral\45772\DFIG_simplified_crowbar.mdl</t>
  </si>
  <si>
    <t xml:space="preserve">C:\tmp\obfmodels\o7985.mdl</t>
  </si>
  <si>
    <t xml:space="preserve">Thu Mar 06 10:27:20 2014</t>
  </si>
  <si>
    <t xml:space="preserve">C:\work\data\SLNET\SLNET_MATLABCentral\45801\inverting_amplifer_using_OPAMP.mdl</t>
  </si>
  <si>
    <t xml:space="preserve">C:\tmp\obfmodels\o7986.mdl</t>
  </si>
  <si>
    <t xml:space="preserve">Sat Mar 08 23:19:17 2014</t>
  </si>
  <si>
    <t xml:space="preserve">C:\work\data\SLNET\SLNET_MATLABCentral\45802\noninverting_amplifier_using_OPAMP.mdl</t>
  </si>
  <si>
    <t xml:space="preserve">C:\tmp\obfmodels\o7987.mdl</t>
  </si>
  <si>
    <t xml:space="preserve">Sat Mar 08 23:18:48 2014</t>
  </si>
  <si>
    <t xml:space="preserve">C:\work\data\SLNET\SLNET_MATLABCentral\45808\differential_amplifier_using_opamp.mdl</t>
  </si>
  <si>
    <t xml:space="preserve">C:\tmp\obfmodels\o7988.mdl</t>
  </si>
  <si>
    <t xml:space="preserve">Sun Mar 09 18:16:09 2014</t>
  </si>
  <si>
    <t xml:space="preserve">C:\work\data\SLNET\SLNET_MATLABCentral\45811\ADDER_USING_OPAMP.mdl</t>
  </si>
  <si>
    <t xml:space="preserve">C:\tmp\obfmodels\o7989.mdl</t>
  </si>
  <si>
    <t xml:space="preserve">Sun Mar 09 19:03:29 2014</t>
  </si>
  <si>
    <t xml:space="preserve">C:\work\data\SLNET\SLNET_MATLABCentral\45812\ADDER_USING_OPAMP_WITH_NEAGATIVE_GAIN.mdl</t>
  </si>
  <si>
    <t xml:space="preserve">C:\tmp\obfmodels\o7990.mdl</t>
  </si>
  <si>
    <t xml:space="preserve">Sun Mar 09 19:08:05 2014</t>
  </si>
  <si>
    <t xml:space="preserve">C:\work\data\SLNET\SLNET_MATLABCentral\45815\falling_ball.mdl</t>
  </si>
  <si>
    <t xml:space="preserve">C:\tmp\obfmodels\o7991.mdl</t>
  </si>
  <si>
    <t xml:space="preserve">Sun Mar 09 23:17:14 2014</t>
  </si>
  <si>
    <t xml:space="preserve">C:\work\data\SLNET\SLNET_MATLABCentral\45816\instrumentation_amplifier.mdl</t>
  </si>
  <si>
    <t xml:space="preserve">C:\tmp\obfmodels\o7992.mdl</t>
  </si>
  <si>
    <t xml:space="preserve">Sun Mar 09 23:37:20 2014</t>
  </si>
  <si>
    <t xml:space="preserve">C:\work\data\SLNET\SLNET_MATLABCentral\45887\3LinkSnake_UniProject\Snake Code\Simulink_ClosedLoop_NonLin.mdl</t>
  </si>
  <si>
    <t xml:space="preserve">C:\tmp\obfmodels\o7993.mdl</t>
  </si>
  <si>
    <t xml:space="preserve">Fri May 10 02:45:48 2013</t>
  </si>
  <si>
    <t xml:space="preserve">C:\work\data\SLNET\SLNET_MATLABCentral\45887\3LinkSnake_UniProject\Snake Code\Simulink_OpenLoop_NonLin.mdl</t>
  </si>
  <si>
    <t xml:space="preserve">C:\tmp\obfmodels\o7994.mdl</t>
  </si>
  <si>
    <t xml:space="preserve">Fri Feb 22 20:43:23 2013</t>
  </si>
  <si>
    <t xml:space="preserve">C:\work\data\SLNET\SLNET_MATLABCentral\45889\TrueTimeAR.mdl</t>
  </si>
  <si>
    <t xml:space="preserve">C:\tmp\obfmodels\o7995.mdl</t>
  </si>
  <si>
    <t xml:space="preserve">Mon Dec 10 20:15:39 2012</t>
  </si>
  <si>
    <t xml:space="preserve">C:\work\data\SLNET\SLNET_MATLABCentral\45899\BPSK.mdl</t>
  </si>
  <si>
    <t xml:space="preserve">C:\tmp\obfmodels\o7996.mdl</t>
  </si>
  <si>
    <t xml:space="preserve">Tue Dec 24 15:10:56 2013</t>
  </si>
  <si>
    <t xml:space="preserve">C:\work\data\SLNET\SLNET_MATLABCentral\45920\Inverters.mdl</t>
  </si>
  <si>
    <t xml:space="preserve">C:\tmp\obfmodels\o7997.mdl</t>
  </si>
  <si>
    <t xml:space="preserve">Tue Mar 18 14:27:11 2014</t>
  </si>
  <si>
    <t xml:space="preserve">C:\work\data\SLNET\SLNET_MATLABCentral\45934\TwoJointRobotArm\OpenLoop_NonLin.mdl</t>
  </si>
  <si>
    <t xml:space="preserve">C:\tmp\obfmodels\o7998.mdl</t>
  </si>
  <si>
    <t xml:space="preserve">Thu Feb 27 18:20:43 2014</t>
  </si>
  <si>
    <t xml:space="preserve">C:\work\data\SLNET\SLNET_MATLABCentral\45979\CompassGait_CTCcontrol\CTC_Control.mdl</t>
  </si>
  <si>
    <t xml:space="preserve">C:\tmp\obfmodels\o7999.mdl</t>
  </si>
  <si>
    <t xml:space="preserve">Fri Mar 21 19:07:48 2014</t>
  </si>
  <si>
    <t xml:space="preserve">C:\work\data\SLNET\SLNET_MATLABCentral\45979\CompassGait_CTCcontrol\PID_Control.mdl</t>
  </si>
  <si>
    <t xml:space="preserve">C:\tmp\obfmodels\o8000.mdl</t>
  </si>
  <si>
    <t xml:space="preserve">Fri Mar 14 19:36:49 2014</t>
  </si>
  <si>
    <t xml:space="preserve">C:\work\data\SLNET\SLNET_MATLABCentral\46067\Fourteen_bus.mdl</t>
  </si>
  <si>
    <t xml:space="preserve">C:\tmp\obfmodels\o8001.mdl</t>
  </si>
  <si>
    <t xml:space="preserve">Fri Mar 28 08:51:39 2014</t>
  </si>
  <si>
    <t xml:space="preserve">C:\work\data\SLNET\SLNET_MATLABCentral\46081\lowpassfilter.mdl</t>
  </si>
  <si>
    <t xml:space="preserve">C:\tmp\obfmodels\o8002.mdl</t>
  </si>
  <si>
    <t xml:space="preserve">Mon Mar 24 01:12:51 2014</t>
  </si>
  <si>
    <t xml:space="preserve">C:\work\data\SLNET\SLNET_MATLABCentral\46085\fivelevelthreephasepscpwm.mdl</t>
  </si>
  <si>
    <t xml:space="preserve">C:\tmp\obfmodels\o8003.mdl</t>
  </si>
  <si>
    <t xml:space="preserve">Wed Mar 19 16:38:46 2014</t>
  </si>
  <si>
    <t xml:space="preserve">C:\work\data\SLNET\SLNET_MATLABCentral\46107\FinalMat.mdl</t>
  </si>
  <si>
    <t xml:space="preserve">C:\tmp\obfmodels\o8004.mdl</t>
  </si>
  <si>
    <t xml:space="preserve">Tue Apr 01 12:05:42 2014</t>
  </si>
  <si>
    <t xml:space="preserve">C:\work\data\SLNET\SLNET_MATLABCentral\46108\SolarPanel.mdl</t>
  </si>
  <si>
    <t xml:space="preserve">C:\tmp\obfmodels\o8005.mdl</t>
  </si>
  <si>
    <t xml:space="preserve">Tue Apr 01 12:04:33 2014</t>
  </si>
  <si>
    <t xml:space="preserve">C:\work\data\SLNET\SLNET_MATLABCentral\46133\afmotor_v1.mdl</t>
  </si>
  <si>
    <t xml:space="preserve">C:\tmp\obfmodels\o8006.mdl</t>
  </si>
  <si>
    <t xml:space="preserve">Tue Mar 04 12:08:16 2014</t>
  </si>
  <si>
    <t xml:space="preserve">C:\work\data\SLNET\SLNET_MATLABCentral\46133\afmotor_v2.mdl</t>
  </si>
  <si>
    <t xml:space="preserve">C:\tmp\obfmodels\o8007.mdl</t>
  </si>
  <si>
    <t xml:space="preserve">Fri Nov 22 15:58:26 2013</t>
  </si>
  <si>
    <t xml:space="preserve">C:\work\data\SLNET\SLNET_MATLABCentral\46133\arms_ab.mdl</t>
  </si>
  <si>
    <t xml:space="preserve">C:\tmp\obfmodels\o8008.mdl</t>
  </si>
  <si>
    <t xml:space="preserve">Fri Mar 14 16:58:33 2014</t>
  </si>
  <si>
    <t xml:space="preserve">C:\work\data\SLNET\SLNET_MATLABCentral\46135\IM_SVPWM.mdl</t>
  </si>
  <si>
    <t xml:space="preserve">C:\tmp\obfmodels\o8009.mdl</t>
  </si>
  <si>
    <t xml:space="preserve">Fri Apr 04 08:12:15 2014</t>
  </si>
  <si>
    <t xml:space="preserve">C:\work\data\SLNET\SLNET_MATLABCentral\46154\UnbalancedStarConnectedLoad1.mdl</t>
  </si>
  <si>
    <t xml:space="preserve">C:\tmp\obfmodels\o8010.mdl</t>
  </si>
  <si>
    <t xml:space="preserve">Mon Apr 07 01:26:26 2014</t>
  </si>
  <si>
    <t xml:space="preserve">C:\work\data\SLNET\SLNET_MATLABCentral\46155\BalancedStarConnectedLoad1.mdl</t>
  </si>
  <si>
    <t xml:space="preserve">C:\tmp\obfmodels\o8011.mdl</t>
  </si>
  <si>
    <t xml:space="preserve">Mon Apr 07 01:32:53 2014</t>
  </si>
  <si>
    <t xml:space="preserve">C:\work\data\SLNET\SLNET_MATLABCentral\46269\Simple_Booster_Closed_Loop.mdl</t>
  </si>
  <si>
    <t xml:space="preserve">C:\tmp\obfmodels\o8012.mdl</t>
  </si>
  <si>
    <t xml:space="preserve">Thu Apr 17 16:02:06 2014</t>
  </si>
  <si>
    <t xml:space="preserve">C:\work\data\SLNET\SLNET_MATLABCentral\46273\negativeclipper.mdl</t>
  </si>
  <si>
    <t xml:space="preserve">C:\tmp\obfmodels\o8013.mdl</t>
  </si>
  <si>
    <t xml:space="preserve">Tue Apr 01 16:04:51 2014</t>
  </si>
  <si>
    <t xml:space="preserve">C:\work\data\SLNET\SLNET_MATLABCentral\46279\problemonopamp.mdl</t>
  </si>
  <si>
    <t xml:space="preserve">C:\tmp\obfmodels\o8014.mdl</t>
  </si>
  <si>
    <t xml:space="preserve">Tue Apr 01 15:40:10 2014</t>
  </si>
  <si>
    <t xml:space="preserve">C:\work\data\SLNET\SLNET_MATLABCentral\46290\MassSpring.mdl</t>
  </si>
  <si>
    <t xml:space="preserve">C:\tmp\obfmodels\o8015.mdl</t>
  </si>
  <si>
    <t xml:space="preserve">Thu Apr 10 16:08:01 2014</t>
  </si>
  <si>
    <t xml:space="preserve">C:\work\data\SLNET\SLNET_MATLABCentral\46294\simple_wind_turbine_pmsg.mdl</t>
  </si>
  <si>
    <t xml:space="preserve">C:\tmp\obfmodels\o8016.mdl</t>
  </si>
  <si>
    <t xml:space="preserve">Sat Apr 19 12:49:06 2014</t>
  </si>
  <si>
    <t xml:space="preserve">C:\work\data\SLNET\SLNET_MATLABCentral\46316\quartercar.mdl</t>
  </si>
  <si>
    <t xml:space="preserve">C:\tmp\obfmodels\o8017.mdl</t>
  </si>
  <si>
    <t xml:space="preserve">Mon Apr 21 22:13:39 2014</t>
  </si>
  <si>
    <t xml:space="preserve">C:\work\data\SLNET\SLNET_MATLABCentral\46405\Wind_PMSG_Rectifier.mdl</t>
  </si>
  <si>
    <t xml:space="preserve">C:\tmp\obfmodels\o8018.mdl</t>
  </si>
  <si>
    <t xml:space="preserve">Tue Apr 29 21:43:17 2014</t>
  </si>
  <si>
    <t xml:space="preserve">C:\work\data\SLNET\SLNET_MATLABCentral\46447\Monty_Hall_sim.mdl</t>
  </si>
  <si>
    <t xml:space="preserve">C:\tmp\obfmodels\o8019.mdl</t>
  </si>
  <si>
    <t xml:space="preserve">Fri May 02 18:20:42 2014</t>
  </si>
  <si>
    <t xml:space="preserve">C:\work\data\SLNET\SLNET_MATLABCentral\46462\buckconverter.mdl</t>
  </si>
  <si>
    <t xml:space="preserve">C:\tmp\obfmodels\o8020.mdl</t>
  </si>
  <si>
    <t xml:space="preserve">Sat May 03 15:07:55 2014</t>
  </si>
  <si>
    <t xml:space="preserve">C:\work\data\SLNET\SLNET_MATLABCentral\46470\diodebridgecontrolledDCmotor.mdl</t>
  </si>
  <si>
    <t xml:space="preserve">C:\tmp\obfmodels\o8021.mdl</t>
  </si>
  <si>
    <t xml:space="preserve">Sun May 04 11:42:49 2014</t>
  </si>
  <si>
    <t xml:space="preserve">C:\work\data\SLNET\SLNET_MATLABCentral\46471\InveterdesignusingPVsystemboostconverter.mdl</t>
  </si>
  <si>
    <t xml:space="preserve">C:\tmp\obfmodels\o8022.mdl</t>
  </si>
  <si>
    <t xml:space="preserve">Sun May 04 12:52:05 2014</t>
  </si>
  <si>
    <t xml:space="preserve">C:\work\data\SLNET\SLNET_MATLABCentral\46472\FullWaveRectifierwithPWMcontrol.mdl</t>
  </si>
  <si>
    <t xml:space="preserve">C:\tmp\obfmodels\o8023.mdl</t>
  </si>
  <si>
    <t xml:space="preserve">Sun May 04 15:42:48 2014</t>
  </si>
  <si>
    <t xml:space="preserve">C:\work\data\SLNET\SLNET_MATLABCentral\46500\twelvepulseconverter.mdl</t>
  </si>
  <si>
    <t xml:space="preserve">C:\tmp\obfmodels\o8024.mdl</t>
  </si>
  <si>
    <t xml:space="preserve">Tue May 06 10:02:40 2014</t>
  </si>
  <si>
    <t xml:space="preserve">C:\work\data\SLNET\SLNET_MATLABCentral\46506\cdma1.mdl</t>
  </si>
  <si>
    <t xml:space="preserve">C:\tmp\obfmodels\o8025.mdl</t>
  </si>
  <si>
    <t xml:space="preserve">Tue May 06 21:55:04 2014</t>
  </si>
  <si>
    <t xml:space="preserve">C:\work\data\SLNET\SLNET_MATLABCentral\4652\autotunerPID\autotunerPID.mdl</t>
  </si>
  <si>
    <t xml:space="preserve">C:\tmp\obfmodels\o8026.mdl</t>
  </si>
  <si>
    <t xml:space="preserve">Thu Mar 18 15:00:56 2004</t>
  </si>
  <si>
    <t xml:space="preserve">C:\work\data\SLNET\SLNET_MATLABCentral\4652\autotunerPID\steppidsupport.mdl</t>
  </si>
  <si>
    <t xml:space="preserve">C:\tmp\obfmodels\o8027.mdl</t>
  </si>
  <si>
    <t xml:space="preserve">Thu Mar 18 15:45:29 2004</t>
  </si>
  <si>
    <t xml:space="preserve">C:\work\data\SLNET\SLNET_MATLABCentral\46533\ClosedloopControlledThreePhaseIGBTBridgeConverter.mdl</t>
  </si>
  <si>
    <t xml:space="preserve">C:\tmp\obfmodels\o8028.mdl</t>
  </si>
  <si>
    <t xml:space="preserve">Wed May 07 21:46:59 2014</t>
  </si>
  <si>
    <t xml:space="preserve">C:\work\data\SLNET\SLNET_MATLABCentral\46542\maglev_control.mdl</t>
  </si>
  <si>
    <t xml:space="preserve">C:\tmp\obfmodels\o8029.mdl</t>
  </si>
  <si>
    <t xml:space="preserve">Thu May 08 11:44:46 2014</t>
  </si>
  <si>
    <t xml:space="preserve">C:\work\data\SLNET\SLNET_MATLABCentral\46543\PR_TF.mdl</t>
  </si>
  <si>
    <t xml:space="preserve">C:\tmp\obfmodels\o8031.mdl</t>
  </si>
  <si>
    <t xml:space="preserve">Thu May 08 15:39:03 2014</t>
  </si>
  <si>
    <t xml:space="preserve">C:\work\data\SLNET\SLNET_MATLABCentral\46559\firstMPCPMSM.mdl</t>
  </si>
  <si>
    <t xml:space="preserve">C:\tmp\obfmodels\o8032.mdl</t>
  </si>
  <si>
    <t xml:space="preserve">Fri May 09 18:12:37 2014</t>
  </si>
  <si>
    <t xml:space="preserve">C:\work\data\SLNET\SLNET_MATLABCentral\46591\singlephaseasynchronousmotorwithFC.mdl</t>
  </si>
  <si>
    <t xml:space="preserve">C:\tmp\obfmodels\o8033.mdl</t>
  </si>
  <si>
    <t xml:space="preserve">Tue May 13 12:13:37 2014</t>
  </si>
  <si>
    <t xml:space="preserve">C:\work\data\SLNET\SLNET_MATLABCentral\46628\buck_conv.mdl</t>
  </si>
  <si>
    <t xml:space="preserve">C:\tmp\obfmodels\o8034.mdl</t>
  </si>
  <si>
    <t xml:space="preserve">Fri Apr 25 00:36:29 2014</t>
  </si>
  <si>
    <t xml:space="preserve">C:\work\data\SLNET\SLNET_MATLABCentral\46634\rlc_series_simulink.mdl</t>
  </si>
  <si>
    <t xml:space="preserve">C:\tmp\obfmodels\o8035.mdl</t>
  </si>
  <si>
    <t xml:space="preserve">Thu Mar 24 08:42:36 2011</t>
  </si>
  <si>
    <t xml:space="preserve">C:\work\data\SLNET\SLNET_MATLABCentral\46696\crane.mdl</t>
  </si>
  <si>
    <t xml:space="preserve">C:\tmp\obfmodels\o8036.mdl</t>
  </si>
  <si>
    <t xml:space="preserve">Thu May 01 12:53:09 2014</t>
  </si>
  <si>
    <t xml:space="preserve">C:\work\data\SLNET\SLNET_MATLABCentral\46738\seven_niveis_cap.mdl</t>
  </si>
  <si>
    <t xml:space="preserve">C:\tmp\obfmodels\o8037.mdl</t>
  </si>
  <si>
    <t xml:space="preserve">Sat May 24 17:07:06 2014</t>
  </si>
  <si>
    <t xml:space="preserve">C:\work\data\SLNET\SLNET_MATLABCentral\46777\drivecycle_\drivecyclelib.mdl</t>
  </si>
  <si>
    <t xml:space="preserve">C:\tmp\obfmodels\o8038.mdl</t>
  </si>
  <si>
    <t xml:space="preserve">Wed Apr 23 15:13:11 2014</t>
  </si>
  <si>
    <t xml:space="preserve">C:\work\data\SLNET\SLNET_MATLABCentral\46777\drivecycle_\sldemo_discretedrivecycle.mdl</t>
  </si>
  <si>
    <t xml:space="preserve">C:\tmp\obfmodels\o8039.mdl</t>
  </si>
  <si>
    <t xml:space="preserve">Wed May 28 11:13:20 2014</t>
  </si>
  <si>
    <t xml:space="preserve">C:\work\data\SLNET\SLNET_MATLABCentral\46777\drivecycle_\sldemo_drivecycle.mdl</t>
  </si>
  <si>
    <t xml:space="preserve">C:\tmp\obfmodels\o8040.mdl</t>
  </si>
  <si>
    <t xml:space="preserve">Wed May 28 11:13:43 2014</t>
  </si>
  <si>
    <t xml:space="preserve">C:\work\data\SLNET\SLNET_MATLABCentral\46897\aircraftRamAirTurbineAssembly_MultiDomain\aircraftRamAirTurbineAssembly_MultiDomain.mdl</t>
  </si>
  <si>
    <t xml:space="preserve">C:\tmp\obfmodels\o8041.mdl</t>
  </si>
  <si>
    <t xml:space="preserve">Sun May 18 21:51:15 2014</t>
  </si>
  <si>
    <t xml:space="preserve">C:\work\data\SLNET\SLNET_MATLABCentral\46925\PMSG_detailed.mdl</t>
  </si>
  <si>
    <t xml:space="preserve">C:\tmp\obfmodels\o8042.mdl</t>
  </si>
  <si>
    <t xml:space="preserve">Thu Jun 12 14:14:11 2014</t>
  </si>
  <si>
    <t xml:space="preserve">C:\work\data\SLNET\SLNET_MATLABCentral\46953\Extracto\PathtrackingReducido.mdl</t>
  </si>
  <si>
    <t xml:space="preserve">C:\tmp\obfmodels\o8043.mdl</t>
  </si>
  <si>
    <t xml:space="preserve">Wed Apr 13 16:58:35 2011</t>
  </si>
  <si>
    <t xml:space="preserve">C:\work\data\SLNET\SLNET_MATLABCentral\46998\SAL3.mdl</t>
  </si>
  <si>
    <t xml:space="preserve">C:\tmp\obfmodels\o8044.mdl</t>
  </si>
  <si>
    <t xml:space="preserve">Wed Jun 18 23:59:23 2014</t>
  </si>
  <si>
    <t xml:space="preserve">C:\work\data\SLNET\SLNET_MATLABCentral\47073\frequency_measurement.mdl</t>
  </si>
  <si>
    <t xml:space="preserve">C:\tmp\obfmodels\o8045.mdl</t>
  </si>
  <si>
    <t xml:space="preserve">Fri Jun 27 10:53:15 2014</t>
  </si>
  <si>
    <t xml:space="preserve">C:\work\data\SLNET\SLNET_MATLABCentral\47089\Vector_Control_SVPWM_encoderless.mdl</t>
  </si>
  <si>
    <t xml:space="preserve">C:\tmp\obfmodels\o8046.mdl</t>
  </si>
  <si>
    <t xml:space="preserve">Sun Jun 29 16:01:44 2014</t>
  </si>
  <si>
    <t xml:space="preserve">C:\work\data\SLNET\SLNET_MATLABCentral\47093\ripple3.mdl</t>
  </si>
  <si>
    <t xml:space="preserve">C:\tmp\obfmodels\o8047.mdl</t>
  </si>
  <si>
    <t xml:space="preserve">Mon Jun 30 08:35:00 2014</t>
  </si>
  <si>
    <t xml:space="preserve">C:\work\data\SLNET\SLNET_MATLABCentral\47144\Simulink_Xplane10_communication_R2011b\get_data_from_xplane10\getData_from_xplane10_R2011b.mdl</t>
  </si>
  <si>
    <t xml:space="preserve">C:\tmp\obfmodels\o8048.mdl</t>
  </si>
  <si>
    <t xml:space="preserve">Thu May 22 00:46:41 2014</t>
  </si>
  <si>
    <t xml:space="preserve">C:\work\data\SLNET\SLNET_MATLABCentral\47144\Simulink_Xplane10_communication_R2011b\send_commands_to_xplane10\commands_to_xplane10_R2011b.mdl</t>
  </si>
  <si>
    <t xml:space="preserve">C:\tmp\obfmodels\o8049.mdl</t>
  </si>
  <si>
    <t xml:space="preserve">Fri Jul 04 15:06:50 2014</t>
  </si>
  <si>
    <t xml:space="preserve">C:\work\data\SLNET\SLNET_MATLABCentral\47144\Simulink_Xplane10_communication_R2011b\setup_xplane_data\setup_xplane_R2011b.mdl</t>
  </si>
  <si>
    <t xml:space="preserve">C:\tmp\obfmodels\o8050.mdl</t>
  </si>
  <si>
    <t xml:space="preserve">Thu May 22 00:52:48 2014</t>
  </si>
  <si>
    <t xml:space="preserve">C:\work\data\SLNET\SLNET_MATLABCentral\47169\colas_PI.mdl</t>
  </si>
  <si>
    <t xml:space="preserve">C:\tmp\obfmodels\o8051.mdl</t>
  </si>
  <si>
    <t xml:space="preserve">Mon Jan 26 20:43:50 2015</t>
  </si>
  <si>
    <t xml:space="preserve">C:\work\data\SLNET\SLNET_MATLABCentral\47176\Sigma-Delta_Toolbox\CT_SigmaDelta.mdl</t>
  </si>
  <si>
    <t xml:space="preserve">C:\tmp\obfmodels\o8052.mdl</t>
  </si>
  <si>
    <t xml:space="preserve">Tue Jul 08 02:37:47 2014</t>
  </si>
  <si>
    <t xml:space="preserve">C:\work\data\SLNET\SLNET_MATLABCentral\47176\Sigma-Delta_Toolbox\DT_SigmaDelta.mdl</t>
  </si>
  <si>
    <t xml:space="preserve">C:\tmp\obfmodels\o8053.mdl</t>
  </si>
  <si>
    <t xml:space="preserve">Tue Jul 08 14:25:17 2014</t>
  </si>
  <si>
    <t xml:space="preserve">C:\work\data\SLNET\SLNET_MATLABCentral\47271\NXT_segway_kalman3.mdl</t>
  </si>
  <si>
    <t xml:space="preserve">C:\tmp\obfmodels\o8054.mdl</t>
  </si>
  <si>
    <t xml:space="preserve">Wed Aug 15 23:20:39 2012</t>
  </si>
  <si>
    <t xml:space="preserve">C:\work\data\SLNET\SLNET_MATLABCentral\47323\multilevelinv_withblocks.mdl</t>
  </si>
  <si>
    <t xml:space="preserve">C:\tmp\obfmodels\o8055.mdl</t>
  </si>
  <si>
    <t xml:space="preserve">Tue Apr 09 02:10:47 2013</t>
  </si>
  <si>
    <t xml:space="preserve">C:\work\data\SLNET\SLNET_MATLABCentral\47415\ACDCbuckk.mdl</t>
  </si>
  <si>
    <t xml:space="preserve">C:\tmp\obfmodels\o8056.mdl</t>
  </si>
  <si>
    <t xml:space="preserve">Wed Mar 19 11:11:56 2014</t>
  </si>
  <si>
    <t xml:space="preserve">C:\work\data\SLNET\SLNET_MATLABCentral\47425\re_dfig.mdl</t>
  </si>
  <si>
    <t xml:space="preserve">C:\tmp\obfmodels\o8057.mdl</t>
  </si>
  <si>
    <t xml:space="preserve">Fri Aug 01 16:49:38 2014</t>
  </si>
  <si>
    <t xml:space="preserve">C:\work\data\SLNET\SLNET_MATLABCentral\47495\Gasturb_v04_mdl.mdl</t>
  </si>
  <si>
    <t xml:space="preserve">C:\tmp\obfmodels\o8058.mdl</t>
  </si>
  <si>
    <t xml:space="preserve">Sat Aug 09 10:11:30 2014</t>
  </si>
  <si>
    <t xml:space="preserve">C:\work\data\SLNET\SLNET_MATLABCentral\47540\pmsm.mdl</t>
  </si>
  <si>
    <t xml:space="preserve">C:\tmp\obfmodels\o8059.mdl</t>
  </si>
  <si>
    <t xml:space="preserve">Thu Aug 14 15:36:43 2014</t>
  </si>
  <si>
    <t xml:space="preserve">C:\work\data\SLNET\SLNET_MATLABCentral\47650\FCBCRLL.mdl</t>
  </si>
  <si>
    <t xml:space="preserve">C:\tmp\obfmodels\o8060.mdl</t>
  </si>
  <si>
    <t xml:space="preserve">Mon Aug 25 19:09:07 2014</t>
  </si>
  <si>
    <t xml:space="preserve">C:\work\data\SLNET\SLNET_MATLABCentral\47670\ThreePhaseInverterUsingPWMgenerator.mdl</t>
  </si>
  <si>
    <t xml:space="preserve">C:\tmp\obfmodels\o8061.mdl</t>
  </si>
  <si>
    <t xml:space="preserve">Wed Aug 27 09:53:38 2014</t>
  </si>
  <si>
    <t xml:space="preserve">C:\work\data\SLNET\SLNET_MATLABCentral\47671\ThreePhaseInverterUsingSVPWM.mdl</t>
  </si>
  <si>
    <t xml:space="preserve">C:\tmp\obfmodels\o8062.mdl</t>
  </si>
  <si>
    <t xml:space="preserve">Wed Aug 27 10:43:09 2014</t>
  </si>
  <si>
    <t xml:space="preserve">C:\work\data\SLNET\SLNET_MATLABCentral\47692\singlephasehalfpwm.mdl</t>
  </si>
  <si>
    <t xml:space="preserve">C:\tmp\obfmodels\o8063.mdl</t>
  </si>
  <si>
    <t xml:space="preserve">Thu Aug 21 11:57:19 2014</t>
  </si>
  <si>
    <t xml:space="preserve">C:\work\data\SLNET\SLNET_MATLABCentral\47697\HCBCRLL.mdl</t>
  </si>
  <si>
    <t xml:space="preserve">C:\tmp\obfmodels\o8064.mdl</t>
  </si>
  <si>
    <t xml:space="preserve">Mon Aug 25 19:09:26 2014</t>
  </si>
  <si>
    <t xml:space="preserve">C:\work\data\SLNET\SLNET_MATLABCentral\47736\Pcm_1.mdl</t>
  </si>
  <si>
    <t xml:space="preserve">C:\tmp\obfmodels\o8065.mdl</t>
  </si>
  <si>
    <t xml:space="preserve">Tue Sep 02 21:13:31 2014</t>
  </si>
  <si>
    <t xml:space="preserve">C:\work\data\SLNET\SLNET_MATLABCentral\47777\SinglePhzCntrldRectiRload.mdl</t>
  </si>
  <si>
    <t xml:space="preserve">C:\tmp\obfmodels\o8066.mdl</t>
  </si>
  <si>
    <t xml:space="preserve">Thu Aug 07 23:31:56 2014</t>
  </si>
  <si>
    <t xml:space="preserve">C:\work\data\SLNET\SLNET_MATLABCentral\47808\SolarStreetLightSystem.mdl</t>
  </si>
  <si>
    <t xml:space="preserve">C:\tmp\obfmodels\o8067.mdl</t>
  </si>
  <si>
    <t xml:space="preserve">Thu Sep 11 10:44:18 2014</t>
  </si>
  <si>
    <t xml:space="preserve">C:\work\data\SLNET\SLNET_MATLABCentral\47942\p1b.mdl</t>
  </si>
  <si>
    <t xml:space="preserve">C:\tmp\obfmodels\o8068.mdl</t>
  </si>
  <si>
    <t xml:space="preserve">Sun Mar 16 19:19:18 2014</t>
  </si>
  <si>
    <t xml:space="preserve">C:\work\data\SLNET\SLNET_MATLABCentral\47972\twelvepulseinductionfurnace.mdl</t>
  </si>
  <si>
    <t xml:space="preserve">C:\tmp\obfmodels\o8069.mdl</t>
  </si>
  <si>
    <t xml:space="preserve">Wed Sep 17 23:23:08 2014</t>
  </si>
  <si>
    <t xml:space="preserve">C:\work\data\SLNET\SLNET_MATLABCentral\47987\HERICTOPOLOGY.mdl</t>
  </si>
  <si>
    <t xml:space="preserve">C:\tmp\obfmodels\o8070.mdl</t>
  </si>
  <si>
    <t xml:space="preserve">Sat Sep 27 11:55:58 2014</t>
  </si>
  <si>
    <t xml:space="preserve">C:\work\data\SLNET\SLNET_MATLABCentral\47991\threepaseinterleave.mdl</t>
  </si>
  <si>
    <t xml:space="preserve">C:\tmp\obfmodels\o8071.mdl</t>
  </si>
  <si>
    <t xml:space="preserve">Tue Sep 30 20:58:55 2014</t>
  </si>
  <si>
    <t xml:space="preserve">C:\work\data\SLNET\SLNET_MATLABCentral\48018\Simulink_1-sim\realtime_pacer_lib.mdl</t>
  </si>
  <si>
    <t xml:space="preserve">C:\tmp\obfmodels\o8072.mdl</t>
  </si>
  <si>
    <t xml:space="preserve">C:\work\data\SLNET\SLNET_MATLABCentral\48018\Simulink_2-pid\realtime_pacer_lib.mdl</t>
  </si>
  <si>
    <t xml:space="preserve">C:\tmp\obfmodels\o8073.mdl</t>
  </si>
  <si>
    <t xml:space="preserve">C:\work\data\SLNET\SLNET_MATLABCentral\48019\realtime_pacer_lib.mdl</t>
  </si>
  <si>
    <t xml:space="preserve">C:\tmp\obfmodels\o8074.mdl</t>
  </si>
  <si>
    <t xml:space="preserve">C:\work\data\SLNET\SLNET_MATLABCentral\48067\solarmodal.mdl</t>
  </si>
  <si>
    <t xml:space="preserve">C:\tmp\obfmodels\o8075.mdl</t>
  </si>
  <si>
    <t xml:space="preserve">Fri Sep 19 11:16:29 2014</t>
  </si>
  <si>
    <t xml:space="preserve">C:\work\data\SLNET\SLNET_MATLABCentral\48104\IEEE_15\ieee15mdl.mdl</t>
  </si>
  <si>
    <t xml:space="preserve">C:\tmp\obfmodels\o8076.mdl</t>
  </si>
  <si>
    <t xml:space="preserve">Tue Oct 14 09:39:42 2014</t>
  </si>
  <si>
    <t xml:space="preserve">C:\work\data\SLNET\SLNET_MATLABCentral\48113\2. Prise en main de Simscape\Modeles\circuit_RL_4.mdl</t>
  </si>
  <si>
    <t xml:space="preserve">C:\tmp\obfmodels\o8077.mdl</t>
  </si>
  <si>
    <t xml:space="preserve">Mon May 05 15:51:43 2014</t>
  </si>
  <si>
    <t xml:space="preserve">C:\work\data\SLNET\SLNET_MATLABCentral\48118\maaiin.mdl</t>
  </si>
  <si>
    <t xml:space="preserve">C:\tmp\obfmodels\o8078.mdl</t>
  </si>
  <si>
    <t xml:space="preserve">Wed Oct 15 17:02:39 2014</t>
  </si>
  <si>
    <t xml:space="preserve">C:\work\data\SLNET\SLNET_MATLABCentral\48124\DCM_speed_control.mdl</t>
  </si>
  <si>
    <t xml:space="preserve">C:\tmp\obfmodels\o8079.mdl</t>
  </si>
  <si>
    <t xml:space="preserve">Wed Oct 15 21:07:04 2014</t>
  </si>
  <si>
    <t xml:space="preserve">C:\work\data\SLNET\SLNET_MATLABCentral\48125\scrambling.mdl</t>
  </si>
  <si>
    <t xml:space="preserve">C:\tmp\obfmodels\o8080.mdl</t>
  </si>
  <si>
    <t xml:space="preserve">Thu Oct 16 00:04:36 2014</t>
  </si>
  <si>
    <t xml:space="preserve">C:\work\data\SLNET\SLNET_MATLABCentral\48298\ask.mdl</t>
  </si>
  <si>
    <t xml:space="preserve">C:\tmp\obfmodels\o8081.mdl</t>
  </si>
  <si>
    <t xml:space="preserve">Wed Oct 29 15:35:47 2014</t>
  </si>
  <si>
    <t xml:space="preserve">C:\work\data\SLNET\SLNET_MATLABCentral\48338\tdm.mdl</t>
  </si>
  <si>
    <t xml:space="preserve">C:\tmp\obfmodels\o8082.mdl</t>
  </si>
  <si>
    <t xml:space="preserve">Tue Oct 28 18:45:06 2014</t>
  </si>
  <si>
    <t xml:space="preserve">C:\work\data\SLNET\SLNET_MATLABCentral\48340\TDM4.mdl</t>
  </si>
  <si>
    <t xml:space="preserve">C:\tmp\obfmodels\o8083.mdl</t>
  </si>
  <si>
    <t xml:space="preserve">Tue Oct 28 19:16:19 2014</t>
  </si>
  <si>
    <t xml:space="preserve">C:\work\data\SLNET\SLNET_MATLABCentral\48351\BLDC_PI.mdl</t>
  </si>
  <si>
    <t xml:space="preserve">C:\tmp\obfmodels\o8084.mdl</t>
  </si>
  <si>
    <t xml:space="preserve">Tue Nov 04 08:59:13 2014</t>
  </si>
  <si>
    <t xml:space="preserve">C:\work\data\SLNET\SLNET_MATLABCentral\48353\snn_mso_ip.mdl</t>
  </si>
  <si>
    <t xml:space="preserve">C:\tmp\obfmodels\o8085.mdl</t>
  </si>
  <si>
    <t xml:space="preserve">Thu Jan 21 18:03:54 2010</t>
  </si>
  <si>
    <t xml:space="preserve">C:\work\data\SLNET\SLNET_MATLABCentral\48358\psk.mdl</t>
  </si>
  <si>
    <t xml:space="preserve">C:\tmp\obfmodels\o8086.mdl</t>
  </si>
  <si>
    <t xml:space="preserve">Wed Nov 05 15:19:28 2014</t>
  </si>
  <si>
    <t xml:space="preserve">C:\work\data\SLNET\SLNET_MATLABCentral\48368\ColorThePorts\Subsystem1_Lib.mdl</t>
  </si>
  <si>
    <t xml:space="preserve">C:\tmp\obfmodels\o8087.mdl</t>
  </si>
  <si>
    <t xml:space="preserve">Tue Nov 05 20:25:09 2013</t>
  </si>
  <si>
    <t xml:space="preserve">C:\work\data\SLNET\SLNET_MATLABCentral\48368\ColorThePorts\Untitled_Lib.mdl</t>
  </si>
  <si>
    <t xml:space="preserve">C:\tmp\obfmodels\o8088.mdl</t>
  </si>
  <si>
    <t xml:space="preserve">Tue Nov 05 20:26:29 2013</t>
  </si>
  <si>
    <t xml:space="preserve">C:\work\data\SLNET\SLNET_MATLABCentral\48368\ColorThePorts\untitled.mdl</t>
  </si>
  <si>
    <t xml:space="preserve">C:\tmp\obfmodels\o8089.mdl</t>
  </si>
  <si>
    <t xml:space="preserve">Thu Nov 06 07:57:31 2014</t>
  </si>
  <si>
    <t xml:space="preserve">C:\work\data\SLNET\SLNET_MATLABCentral\48387\MultilevelInverter_WithBattery.mdl</t>
  </si>
  <si>
    <t xml:space="preserve">C:\tmp\obfmodels\o8090.mdl</t>
  </si>
  <si>
    <t xml:space="preserve">Mon Feb 03 15:55:30 2014</t>
  </si>
  <si>
    <t xml:space="preserve">C:\work\data\SLNET\SLNET_MATLABCentral\48430\twelvepulseconverter.mdl</t>
  </si>
  <si>
    <t xml:space="preserve">C:\tmp\obfmodels\o8091.mdl</t>
  </si>
  <si>
    <t xml:space="preserve">Wed Nov 12 00:17:38 2014</t>
  </si>
  <si>
    <t xml:space="preserve">C:\work\data\SLNET\SLNET_MATLABCentral\48431\TwentyFourPulseRectifier.mdl</t>
  </si>
  <si>
    <t xml:space="preserve">C:\tmp\obfmodels\o8092.mdl</t>
  </si>
  <si>
    <t xml:space="preserve">Wed Nov 12 00:27:00 2014</t>
  </si>
  <si>
    <t xml:space="preserve">C:\work\data\SLNET\SLNET_MATLABCentral\48446\dd1.mdl</t>
  </si>
  <si>
    <t xml:space="preserve">C:\tmp\obfmodels\o8093.mdl</t>
  </si>
  <si>
    <t xml:space="preserve">Wed Nov 12 20:47:18 2014</t>
  </si>
  <si>
    <t xml:space="preserve">C:\work\data\SLNET\SLNET_MATLABCentral\48447\threephaseinverter180.mdl</t>
  </si>
  <si>
    <t xml:space="preserve">C:\tmp\obfmodels\o8094.mdl</t>
  </si>
  <si>
    <t xml:space="preserve">Fri Sep 12 15:42:40 2014</t>
  </si>
  <si>
    <t xml:space="preserve">C:\work\data\SLNET\SLNET_MATLABCentral\48459\ESC_Continuous.mdl</t>
  </si>
  <si>
    <t xml:space="preserve">C:\tmp\obfmodels\o8095.mdl</t>
  </si>
  <si>
    <t xml:space="preserve">Thu Nov 13 22:05:36 2014</t>
  </si>
  <si>
    <t xml:space="preserve">C:\work\data\SLNET\SLNET_MATLABCentral\48497\maain2.mdl</t>
  </si>
  <si>
    <t xml:space="preserve">C:\tmp\obfmodels\o8096.mdl</t>
  </si>
  <si>
    <t xml:space="preserve">Tue Nov 18 11:15:57 2014</t>
  </si>
  <si>
    <t xml:space="preserve">C:\work\data\SLNET\SLNET_MATLABCentral\48718\solarmw.mdl</t>
  </si>
  <si>
    <t xml:space="preserve">C:\tmp\obfmodels\o8097.mdl</t>
  </si>
  <si>
    <t xml:space="preserve">Thu Dec 04 13:23:14 2014</t>
  </si>
  <si>
    <t xml:space="preserve">C:\work\data\SLNET\SLNET_MATLABCentral\48719\solarmw1.mdl</t>
  </si>
  <si>
    <t xml:space="preserve">C:\tmp\obfmodels\o8098.mdl</t>
  </si>
  <si>
    <t xml:space="preserve">Tue Dec 02 11:57:54 2014</t>
  </si>
  <si>
    <t xml:space="preserve">C:\work\data\SLNET\SLNET_MATLABCentral\48739\kokosend.mdl</t>
  </si>
  <si>
    <t xml:space="preserve">C:\tmp\obfmodels\o8099.mdl</t>
  </si>
  <si>
    <t xml:space="preserve">Sun Dec 14 18:45:20 2014</t>
  </si>
  <si>
    <t xml:space="preserve">C:\work\data\SLNET\SLNET_MATLABCentral\48747\maain.mdl</t>
  </si>
  <si>
    <t xml:space="preserve">C:\tmp\obfmodels\o8100.mdl</t>
  </si>
  <si>
    <t xml:space="preserve">Mon Dec 15 14:18:01 2014</t>
  </si>
  <si>
    <t xml:space="preserve">C:\work\data\SLNET\SLNET_MATLABCentral\48800\mod_1.mdl</t>
  </si>
  <si>
    <t xml:space="preserve">C:\tmp\obfmodels\o8101.mdl</t>
  </si>
  <si>
    <t xml:space="preserve">Wed Dec 03 13:15:27 2014</t>
  </si>
  <si>
    <t xml:space="preserve">C:\work\data\SLNET\SLNET_MATLABCentral\48801\mod_2.mdl</t>
  </si>
  <si>
    <t xml:space="preserve">C:\tmp\obfmodels\o8102.mdl</t>
  </si>
  <si>
    <t xml:space="preserve">Wed Dec 03 13:25:17 2014</t>
  </si>
  <si>
    <t xml:space="preserve">C:\work\data\SLNET\SLNET_MATLABCentral\48802\mod_3.mdl</t>
  </si>
  <si>
    <t xml:space="preserve">C:\tmp\obfmodels\o8103.mdl</t>
  </si>
  <si>
    <t xml:space="preserve">Sat Nov 29 12:25:35 2014</t>
  </si>
  <si>
    <t xml:space="preserve">C:\work\data\SLNET\SLNET_MATLABCentral\48803\mod_4.mdl</t>
  </si>
  <si>
    <t xml:space="preserve">C:\tmp\obfmodels\o8104.mdl</t>
  </si>
  <si>
    <t xml:space="preserve">Wed Dec 03 13:35:35 2014</t>
  </si>
  <si>
    <t xml:space="preserve">C:\work\data\SLNET\SLNET_MATLABCentral\48805\mod_5.mdl</t>
  </si>
  <si>
    <t xml:space="preserve">C:\tmp\obfmodels\o8105.mdl</t>
  </si>
  <si>
    <t xml:space="preserve">Wed Dec 03 13:55:31 2014</t>
  </si>
  <si>
    <t xml:space="preserve">C:\work\data\SLNET\SLNET_MATLABCentral\48806\mod_6.mdl</t>
  </si>
  <si>
    <t xml:space="preserve">C:\tmp\obfmodels\o8106.mdl</t>
  </si>
  <si>
    <t xml:space="preserve">Mon Nov 04 14:37:43 2013</t>
  </si>
  <si>
    <t xml:space="preserve">C:\work\data\SLNET\SLNET_MATLABCentral\48871\fig2_17.mdl</t>
  </si>
  <si>
    <t xml:space="preserve">C:\tmp\obfmodels\o8107.mdl</t>
  </si>
  <si>
    <t xml:space="preserve">Mon Jun 16 13:23:49 2014</t>
  </si>
  <si>
    <t xml:space="preserve">C:\work\data\SLNET\SLNET_MATLABCentral\48899\diff_noise.mdl</t>
  </si>
  <si>
    <t xml:space="preserve">C:\tmp\obfmodels\o8108.mdl</t>
  </si>
  <si>
    <t xml:space="preserve">Mon Dec 29 17:18:38 2014</t>
  </si>
  <si>
    <t xml:space="preserve">C:\work\data\SLNET\SLNET_MATLABCentral\48920\VFT.mdl</t>
  </si>
  <si>
    <t xml:space="preserve">C:\tmp\obfmodels\o8109.mdl</t>
  </si>
  <si>
    <t xml:space="preserve">Thu Jan 01 14:30:56 2015</t>
  </si>
  <si>
    <t xml:space="preserve">C:\work\data\SLNET\SLNET_MATLABCentral\48997\cyclo.mdl</t>
  </si>
  <si>
    <t xml:space="preserve">C:\tmp\obfmodels\o8110.mdl</t>
  </si>
  <si>
    <t xml:space="preserve">Mon Jul 01 07:15:31 2013</t>
  </si>
  <si>
    <t xml:space="preserve">C:\work\data\SLNET\SLNET_MATLABCentral\49115\BPSK_BER_integrator\Intdmb.mdl</t>
  </si>
  <si>
    <t xml:space="preserve">C:\tmp\obfmodels\o8111.mdl</t>
  </si>
  <si>
    <t xml:space="preserve">Thu Jan 22 02:25:28 2015</t>
  </si>
  <si>
    <t xml:space="preserve">C:\work\data\SLNET\SLNET_MATLABCentral\49118\sim_proposed_mdl.mdl</t>
  </si>
  <si>
    <t xml:space="preserve">C:\tmp\obfmodels\o8112.mdl</t>
  </si>
  <si>
    <t xml:space="preserve">Sun Jan 11 16:59:26 2015</t>
  </si>
  <si>
    <t xml:space="preserve">C:\work\data\SLNET\SLNET_MATLABCentral\49133\sixswitch.mdl</t>
  </si>
  <si>
    <t xml:space="preserve">C:\tmp\obfmodels\o8113.mdl</t>
  </si>
  <si>
    <t xml:space="preserve">Sun Jan 18 11:18:55 2015</t>
  </si>
  <si>
    <t xml:space="preserve">C:\work\data\SLNET\SLNET_MATLABCentral\4915\lorenz3d.mdl</t>
  </si>
  <si>
    <t xml:space="preserve">C:\tmp\obfmodels\o8114.mdl</t>
  </si>
  <si>
    <t xml:space="preserve">Mon Apr 25 00:51:53 2005</t>
  </si>
  <si>
    <t xml:space="preserve">C:\work\data\SLNET\SLNET_MATLABCentral\4915\m3dscope.mdl</t>
  </si>
  <si>
    <t xml:space="preserve">C:\tmp\obfmodels\o8115.mdl</t>
  </si>
  <si>
    <t xml:space="preserve">Tue Apr 19 11:01:05 2005</t>
  </si>
  <si>
    <t xml:space="preserve">C:\work\data\SLNET\SLNET_MATLABCentral\49167\Power_Phase_1ph.mdl</t>
  </si>
  <si>
    <t xml:space="preserve">C:\tmp\obfmodels\o8116.mdl</t>
  </si>
  <si>
    <t xml:space="preserve">Mon Jan 26 12:29:01 2015</t>
  </si>
  <si>
    <t xml:space="preserve">C:\work\data\SLNET\SLNET_MATLABCentral\49484\AM.mdl</t>
  </si>
  <si>
    <t xml:space="preserve">C:\tmp\obfmodels\o8117.mdl</t>
  </si>
  <si>
    <t xml:space="preserve">Tue Nov 11 00:05:37 2014</t>
  </si>
  <si>
    <t xml:space="preserve">C:\work\data\SLNET\SLNET_MATLABCentral\49583\Symmetrical_Components.mdl</t>
  </si>
  <si>
    <t xml:space="preserve">C:\tmp\obfmodels\o8118.mdl</t>
  </si>
  <si>
    <t xml:space="preserve">Tue Nov 12 18:48:31 2013</t>
  </si>
  <si>
    <t xml:space="preserve">C:\work\data\SLNET\SLNET_MATLABCentral\49592\R2010a\CTADP_SL_2ndOrder_Demo.mdl</t>
  </si>
  <si>
    <t xml:space="preserve">C:\tmp\obfmodels\o8119.mdl</t>
  </si>
  <si>
    <t xml:space="preserve">Sun Feb 08 23:54:47 2015</t>
  </si>
  <si>
    <t xml:space="preserve">C:\work\data\SLNET\SLNET_MATLABCentral\49616\simple leaf disease detection\leafdisefinalphase.mdl</t>
  </si>
  <si>
    <t xml:space="preserve">C:\tmp\obfmodels\o8121.mdl</t>
  </si>
  <si>
    <t xml:space="preserve">Sat Feb 23 14:17:26 2013</t>
  </si>
  <si>
    <t xml:space="preserve">C:\work\data\SLNET\SLNET_MATLABCentral\49625\exn31mlirlc.mdl</t>
  </si>
  <si>
    <t xml:space="preserve">C:\tmp\obfmodels\o8122.mdl</t>
  </si>
  <si>
    <t xml:space="preserve">Sun Nov 09 12:13:19 2014</t>
  </si>
  <si>
    <t xml:space="preserve">C:\work\data\SLNET\SLNET_MATLABCentral\49750\myask.mdl</t>
  </si>
  <si>
    <t xml:space="preserve">C:\tmp\obfmodels\o8123.mdl</t>
  </si>
  <si>
    <t xml:space="preserve">Thu Feb 19 02:45:36 2015</t>
  </si>
  <si>
    <t xml:space="preserve">C:\work\data\SLNET\SLNET_MATLABCentral\49751\myfsk.mdl</t>
  </si>
  <si>
    <t xml:space="preserve">C:\tmp\obfmodels\o8124.mdl</t>
  </si>
  <si>
    <t xml:space="preserve">Thu Feb 19 03:06:18 2015</t>
  </si>
  <si>
    <t xml:space="preserve">C:\work\data\SLNET\SLNET_MATLABCentral\49757\mypsk.mdl</t>
  </si>
  <si>
    <t xml:space="preserve">C:\tmp\obfmodels\o8125.mdl</t>
  </si>
  <si>
    <t xml:space="preserve">Mon Dec 01 16:29:46 2014</t>
  </si>
  <si>
    <t xml:space="preserve">C:\work\data\SLNET\SLNET_MATLABCentral\49758\FiveBandEq.mdl</t>
  </si>
  <si>
    <t xml:space="preserve">C:\tmp\obfmodels\o8126.mdl</t>
  </si>
  <si>
    <t xml:space="preserve">Thu Feb 19 17:35:59 2015</t>
  </si>
  <si>
    <t xml:space="preserve">C:\work\data\SLNET\SLNET_MATLABCentral\49835\MultiratePLLv1.mdl</t>
  </si>
  <si>
    <t xml:space="preserve">C:\tmp\obfmodels\o8127.mdl</t>
  </si>
  <si>
    <t xml:space="preserve">Wed Feb 25 17:41:30 2015</t>
  </si>
  <si>
    <t xml:space="preserve">C:\work\data\SLNET\SLNET_MATLABCentral\49846\withoutsolar.mdl</t>
  </si>
  <si>
    <t xml:space="preserve">C:\tmp\obfmodels\o8128.mdl</t>
  </si>
  <si>
    <t xml:space="preserve">Fri Feb 27 14:21:20 2015</t>
  </si>
  <si>
    <t xml:space="preserve">C:\work\data\SLNET\SLNET_MATLABCentral\49847\mainn.mdl</t>
  </si>
  <si>
    <t xml:space="preserve">C:\tmp\obfmodels\o8129.mdl</t>
  </si>
  <si>
    <t xml:space="preserve">Fri Feb 27 14:32:21 2015</t>
  </si>
  <si>
    <t xml:space="preserve">C:\work\data\SLNET\SLNET_MATLABCentral\49848\mainnnnnnnn1.mdl</t>
  </si>
  <si>
    <t xml:space="preserve">C:\tmp\obfmodels\o8130.mdl</t>
  </si>
  <si>
    <t xml:space="preserve">Wed Feb 18 13:22:58 2015</t>
  </si>
  <si>
    <t xml:space="preserve">C:\work\data\SLNET\SLNET_MATLABCentral\49849\iilevelthd.mdl</t>
  </si>
  <si>
    <t xml:space="preserve">C:\tmp\obfmodels\o8131.mdl</t>
  </si>
  <si>
    <t xml:space="preserve">Fri Feb 27 14:53:44 2015</t>
  </si>
  <si>
    <t xml:space="preserve">C:\work\data\SLNET\SLNET_MATLABCentral\49854\MultirateDPLLv2.mdl</t>
  </si>
  <si>
    <t xml:space="preserve">C:\tmp\obfmodels\o8132.mdl</t>
  </si>
  <si>
    <t xml:space="preserve">Fri Feb 27 15:08:28 2015</t>
  </si>
  <si>
    <t xml:space="preserve">C:\work\data\SLNET\SLNET_MATLABCentral\49871\schmit_tigger_mathematical_model.mdl</t>
  </si>
  <si>
    <t xml:space="preserve">C:\tmp\obfmodels\o8133.mdl</t>
  </si>
  <si>
    <t xml:space="preserve">Sun Mar 01 12:51:30 2015</t>
  </si>
  <si>
    <t xml:space="preserve">C:\work\data\SLNET\SLNET_MATLABCentral\49872\fivelevel.mdl</t>
  </si>
  <si>
    <t xml:space="preserve">C:\tmp\obfmodels\o8134.mdl</t>
  </si>
  <si>
    <t xml:space="preserve">Tue May 11 15:31:19 2010</t>
  </si>
  <si>
    <t xml:space="preserve">C:\work\data\SLNET\SLNET_MATLABCentral\49897\Signatures1\example\nonSig.mdl</t>
  </si>
  <si>
    <t xml:space="preserve">C:\tmp\obfmodels\o8135.mdl</t>
  </si>
  <si>
    <t xml:space="preserve">Fri Jul 04 13:39:04 2014</t>
  </si>
  <si>
    <t xml:space="preserve">C:\work\data\SLNET\SLNET_MATLABCentral\49897\Signatures1\src\StrongSignature\nonSig.mdl</t>
  </si>
  <si>
    <t xml:space="preserve">C:\tmp\obfmodels\o8136.mdl</t>
  </si>
  <si>
    <t xml:space="preserve">C:\work\data\SLNET\SLNET_MATLABCentral\49910\tranformerless.mdl</t>
  </si>
  <si>
    <t xml:space="preserve">C:\tmp\obfmodels\o8137.mdl</t>
  </si>
  <si>
    <t xml:space="preserve">Mon Feb 23 22:59:42 2015</t>
  </si>
  <si>
    <t xml:space="preserve">C:\work\data\SLNET\SLNET_MATLABCentral\49926\firstnode.mdl</t>
  </si>
  <si>
    <t xml:space="preserve">C:\tmp\obfmodels\o8139.mdl</t>
  </si>
  <si>
    <t xml:space="preserve">Thu Mar 05 11:23:29 2015</t>
  </si>
  <si>
    <t xml:space="preserve">C:\work\data\SLNET\SLNET_MATLABCentral\49928\diodes6.mdl</t>
  </si>
  <si>
    <t xml:space="preserve">C:\tmp\obfmodels\o8140.mdl</t>
  </si>
  <si>
    <t xml:space="preserve">Wed Mar 04 23:04:45 2015</t>
  </si>
  <si>
    <t xml:space="preserve">C:\work\data\SLNET\SLNET_MATLABCentral\49954\my_boost_closed_loop_09032015_2.mdl</t>
  </si>
  <si>
    <t xml:space="preserve">C:\tmp\obfmodels\o8141.mdl</t>
  </si>
  <si>
    <t xml:space="preserve">Mon Mar 09 18:14:49 2015</t>
  </si>
  <si>
    <t xml:space="preserve">C:\work\data\SLNET\SLNET_MATLABCentral\49971\inverter_6_IGBT.mdl</t>
  </si>
  <si>
    <t xml:space="preserve">C:\tmp\obfmodels\o8142.mdl</t>
  </si>
  <si>
    <t xml:space="preserve">Wed Mar 11 21:36:22 2015</t>
  </si>
  <si>
    <t xml:space="preserve">C:\work\data\SLNET\SLNET_MATLABCentral\49972\thyero6.mdl</t>
  </si>
  <si>
    <t xml:space="preserve">C:\tmp\obfmodels\o8143.mdl</t>
  </si>
  <si>
    <t xml:space="preserve">Wed Mar 11 22:38:22 2015</t>
  </si>
  <si>
    <t xml:space="preserve">C:\work\data\SLNET\SLNET_MATLABCentral\49983\motor.mdl</t>
  </si>
  <si>
    <t xml:space="preserve">C:\tmp\obfmodels\o8144.mdl</t>
  </si>
  <si>
    <t xml:space="preserve">Thu Mar 12 16:22:06 2015</t>
  </si>
  <si>
    <t xml:space="preserve">C:\work\data\SLNET\SLNET_MATLABCentral\49993\untitled.mdl</t>
  </si>
  <si>
    <t xml:space="preserve">C:\tmp\obfmodels\o8145.mdl</t>
  </si>
  <si>
    <t xml:space="preserve">Fri Mar 13 17:07:30 2015</t>
  </si>
  <si>
    <t xml:space="preserve">C:\work\data\SLNET\SLNET_MATLABCentral\50003\buck.mdl</t>
  </si>
  <si>
    <t xml:space="preserve">C:\tmp\obfmodels\o8146.mdl</t>
  </si>
  <si>
    <t xml:space="preserve">Wed Feb 25 21:14:47 2015</t>
  </si>
  <si>
    <t xml:space="preserve">C:\work\data\SLNET\SLNET_MATLABCentral\50004\bridge3phase.mdl</t>
  </si>
  <si>
    <t xml:space="preserve">C:\tmp\obfmodels\o8147.mdl</t>
  </si>
  <si>
    <t xml:space="preserve">Mon Jan 19 16:37:52 2015</t>
  </si>
  <si>
    <t xml:space="preserve">C:\work\data\SLNET\SLNET_MATLABCentral\50011\ZSI_TWO_LEVEL.mdl</t>
  </si>
  <si>
    <t xml:space="preserve">C:\tmp\obfmodels\o8148.mdl</t>
  </si>
  <si>
    <t xml:space="preserve">Sat Mar 14 15:35:24 2015</t>
  </si>
  <si>
    <t xml:space="preserve">C:\work\data\SLNET\SLNET_MATLABCentral\50039\Universal_Bridge_IGBT.mdl</t>
  </si>
  <si>
    <t xml:space="preserve">C:\tmp\obfmodels\o8149.mdl</t>
  </si>
  <si>
    <t xml:space="preserve">Sun Mar 15 16:59:37 2015</t>
  </si>
  <si>
    <t xml:space="preserve">C:\work\data\SLNET\SLNET_MATLABCentral\50045\three_level_inverter.mdl</t>
  </si>
  <si>
    <t xml:space="preserve">C:\tmp\obfmodels\o8150.mdl</t>
  </si>
  <si>
    <t xml:space="preserve">Mon Mar 16 12:11:17 2015</t>
  </si>
  <si>
    <t xml:space="preserve">C:\work\data\SLNET\SLNET_MATLABCentral\50065\QuadControlSimmechanics-r2013a\quad_control.mdl</t>
  </si>
  <si>
    <t xml:space="preserve">C:\tmp\obfmodels\o8151.mdl</t>
  </si>
  <si>
    <t xml:space="preserve">Sun Dec 14 17:31:38 2014</t>
  </si>
  <si>
    <t xml:space="preserve">C:\work\data\SLNET\SLNET_MATLABCentral\50117\Multi_Machine_Stability.mdl</t>
  </si>
  <si>
    <t xml:space="preserve">C:\tmp\obfmodels\o8152.mdl</t>
  </si>
  <si>
    <t xml:space="preserve">Fri Mar 20 14:50:45 2015</t>
  </si>
  <si>
    <t xml:space="preserve">C:\work\data\SLNET\SLNET_MATLABCentral\50128\EA_library\EA.mdl</t>
  </si>
  <si>
    <t xml:space="preserve">C:\tmp\obfmodels\o8153.mdl</t>
  </si>
  <si>
    <t xml:space="preserve">Tue May 25 20:40:13 2010</t>
  </si>
  <si>
    <t xml:space="preserve">C:\work\data\SLNET\SLNET_MATLABCentral\50128\Examples\EA_model.mdl</t>
  </si>
  <si>
    <t xml:space="preserve">C:\tmp\obfmodels\o8154.mdl</t>
  </si>
  <si>
    <t xml:space="preserve">Tue May 25 21:09:13 2010</t>
  </si>
  <si>
    <t xml:space="preserve">C:\work\data\SLNET\SLNET_MATLABCentral\50128\Examples\EDA_model.mdl</t>
  </si>
  <si>
    <t xml:space="preserve">C:\tmp\obfmodels\o8155.mdl</t>
  </si>
  <si>
    <t xml:space="preserve">Tue May 25 20:53:05 2010</t>
  </si>
  <si>
    <t xml:space="preserve">C:\work\data\SLNET\SLNET_MATLABCentral\50128\Examples\PSO_model.mdl</t>
  </si>
  <si>
    <t xml:space="preserve">C:\tmp\obfmodels\o8156.mdl</t>
  </si>
  <si>
    <t xml:space="preserve">Tue May 25 20:59:11 2010</t>
  </si>
  <si>
    <t xml:space="preserve">C:\work\data\SLNET\SLNET_MATLABCentral\50131\Closed_Boost_Converter_Equation_Model.mdl</t>
  </si>
  <si>
    <t xml:space="preserve">C:\tmp\obfmodels\o8157.mdl</t>
  </si>
  <si>
    <t xml:space="preserve">Mon Aug 18 15:30:03 2014</t>
  </si>
  <si>
    <t xml:space="preserve">C:\work\data\SLNET\SLNET_MATLABCentral\50192\Heatexchanger.mdl</t>
  </si>
  <si>
    <t xml:space="preserve">C:\tmp\obfmodels\o8158.mdl</t>
  </si>
  <si>
    <t xml:space="preserve">Tue Mar 24 13:46:16 2015</t>
  </si>
  <si>
    <t xml:space="preserve">C:\work\data\SLNET\SLNET_MATLABCentral\5026\emlrandomsource.mdl</t>
  </si>
  <si>
    <t xml:space="preserve">C:\tmp\obfmodels\o8159.mdl</t>
  </si>
  <si>
    <t xml:space="preserve">Thu May 27 11:17:58 2004</t>
  </si>
  <si>
    <t xml:space="preserve">C:\work\data\SLNET\SLNET_MATLABCentral\50396\newrect.mdl</t>
  </si>
  <si>
    <t xml:space="preserve">C:\tmp\obfmodels\o8160.mdl</t>
  </si>
  <si>
    <t xml:space="preserve">Sun Apr 05 00:52:21 2015</t>
  </si>
  <si>
    <t xml:space="preserve">C:\work\data\SLNET\SLNET_MATLABCentral\50428\phase_shifting_by_90_degree.mdl</t>
  </si>
  <si>
    <t xml:space="preserve">C:\tmp\obfmodels\o8161.mdl</t>
  </si>
  <si>
    <t xml:space="preserve">Tue Apr 07 19:53:02 2015</t>
  </si>
  <si>
    <t xml:space="preserve">C:\work\data\SLNET\SLNET_MATLABCentral\50453\openloopbuckboostwith4witchfinal.mdl</t>
  </si>
  <si>
    <t xml:space="preserve">C:\tmp\obfmodels\o8162.mdl</t>
  </si>
  <si>
    <t xml:space="preserve">Fri Apr 10 00:24:07 2015</t>
  </si>
  <si>
    <t xml:space="preserve">C:\work\data\SLNET\SLNET_MATLABCentral\50459\power_PVarray_grid_det2.mdl</t>
  </si>
  <si>
    <t xml:space="preserve">C:\tmp\obfmodels\o8163.mdl</t>
  </si>
  <si>
    <t xml:space="preserve">Fri Apr 10 11:34:39 2015</t>
  </si>
  <si>
    <t xml:space="preserve">C:\work\data\SLNET\SLNET_MATLABCentral\50512\plain_13.mdl</t>
  </si>
  <si>
    <t xml:space="preserve">C:\tmp\obfmodels\o8164.mdl</t>
  </si>
  <si>
    <t xml:space="preserve">Mon Apr 13 13:29:48 2015</t>
  </si>
  <si>
    <t xml:space="preserve">C:\work\data\SLNET\SLNET_MATLABCentral\50585\PVsystem.mdl</t>
  </si>
  <si>
    <t xml:space="preserve">C:\tmp\obfmodels\o8166.mdl</t>
  </si>
  <si>
    <t xml:space="preserve">Wed Apr 22 01:27:58 2015</t>
  </si>
  <si>
    <t xml:space="preserve">C:\work\data\SLNET\SLNET_MATLABCentral\50586\QAM_simulation.mdl</t>
  </si>
  <si>
    <t xml:space="preserve">C:\tmp\obfmodels\o8167.mdl</t>
  </si>
  <si>
    <t xml:space="preserve">Wed Apr 22 09:24:03 2015</t>
  </si>
  <si>
    <t xml:space="preserve">C:\work\data\SLNET\SLNET_MATLABCentral\50631\onduleur.mdl</t>
  </si>
  <si>
    <t xml:space="preserve">C:\tmp\obfmodels\o8168.mdl</t>
  </si>
  <si>
    <t xml:space="preserve">Sat Dec 03 20:53:12 2011</t>
  </si>
  <si>
    <t xml:space="preserve">C:\work\data\SLNET\SLNET_MATLABCentral\50647\sreenu.mdl</t>
  </si>
  <si>
    <t xml:space="preserve">C:\tmp\obfmodels\o8169.mdl</t>
  </si>
  <si>
    <t xml:space="preserve">Mon Apr 27 11:43:31 2015</t>
  </si>
  <si>
    <t xml:space="preserve">C:\work\data\SLNET\SLNET_MATLABCentral\50652\cto_ind_paralelo.mdl</t>
  </si>
  <si>
    <t xml:space="preserve">C:\tmp\obfmodels\o8170.mdl</t>
  </si>
  <si>
    <t xml:space="preserve">Tue Apr 21 18:11:18 2015</t>
  </si>
  <si>
    <t xml:space="preserve">C:\work\data\SLNET\SLNET_MATLABCentral\50699\two.mdl</t>
  </si>
  <si>
    <t xml:space="preserve">C:\tmp\obfmodels\o8171.mdl</t>
  </si>
  <si>
    <t xml:space="preserve">Wed Jan 02 17:51:45 2008</t>
  </si>
  <si>
    <t xml:space="preserve">C:\work\data\SLNET\SLNET_MATLABCentral\50721\inverter.mdl</t>
  </si>
  <si>
    <t xml:space="preserve">C:\tmp\obfmodels\o8172.mdl</t>
  </si>
  <si>
    <t xml:space="preserve">Sat May 02 23:12:32 2015</t>
  </si>
  <si>
    <t xml:space="preserve">C:\work\data\SLNET\SLNET_MATLABCentral\50808\New folder\Rectifier\power_rectifier.mdl</t>
  </si>
  <si>
    <t xml:space="preserve">C:\tmp\obfmodels\o8173.mdl</t>
  </si>
  <si>
    <t xml:space="preserve">Wed May 06 18:33:34 2015</t>
  </si>
  <si>
    <t xml:space="preserve">C:\work\data\SLNET\SLNET_MATLABCentral\50834\dcmotor.mdl</t>
  </si>
  <si>
    <t xml:space="preserve">C:\tmp\obfmodels\o8174.mdl</t>
  </si>
  <si>
    <t xml:space="preserve">Mon Aug 25 11:33:58 2014</t>
  </si>
  <si>
    <t xml:space="preserve">C:\work\data\SLNET\SLNET_MATLABCentral\5084\aero_fuelselect.mdl</t>
  </si>
  <si>
    <t xml:space="preserve">C:\tmp\obfmodels\o8175.mdl</t>
  </si>
  <si>
    <t xml:space="preserve">Wed Jun 02 20:37:22 2004</t>
  </si>
  <si>
    <t xml:space="preserve">C:\work\data\SLNET\SLNET_MATLABCentral\5084\aero_fuelselect_err.mdl</t>
  </si>
  <si>
    <t xml:space="preserve">C:\tmp\obfmodels\o8176.mdl</t>
  </si>
  <si>
    <t xml:space="preserve">Wed Jun 02 20:37:41 2004</t>
  </si>
  <si>
    <t xml:space="preserve">C:\work\data\SLNET\SLNET_MATLABCentral\5084\aero_fuelselect_minmax.mdl</t>
  </si>
  <si>
    <t xml:space="preserve">C:\tmp\obfmodels\o8177.mdl</t>
  </si>
  <si>
    <t xml:space="preserve">Wed Jun 02 20:37:56 2004</t>
  </si>
  <si>
    <t xml:space="preserve">C:\work\data\SLNET\SLNET_MATLABCentral\5084\sl_wfrselect_traditional.mdl</t>
  </si>
  <si>
    <t xml:space="preserve">C:\tmp\obfmodels\o8178.mdl</t>
  </si>
  <si>
    <t xml:space="preserve">Wed Jun 02 20:38:07 2004</t>
  </si>
  <si>
    <t xml:space="preserve">C:\work\data\SLNET\SLNET_MATLABCentral\50873\dcmotorACO\dcmotor.mdl</t>
  </si>
  <si>
    <t xml:space="preserve">C:\tmp\obfmodels\o8179.mdl</t>
  </si>
  <si>
    <t xml:space="preserve">Fri May 15 23:38:21 2015</t>
  </si>
  <si>
    <t xml:space="preserve">C:\work\data\SLNET\SLNET_MATLABCentral\50946\suspended_mass_spring.mdl</t>
  </si>
  <si>
    <t xml:space="preserve">C:\tmp\obfmodels\o8180.mdl</t>
  </si>
  <si>
    <t xml:space="preserve">Fri May 22 09:34:34 2015</t>
  </si>
  <si>
    <t xml:space="preserve">C:\work\data\SLNET\SLNET_MATLABCentral\51054\hys_cur_inv.mdl</t>
  </si>
  <si>
    <t xml:space="preserve">C:\tmp\obfmodels\o8182.mdl</t>
  </si>
  <si>
    <t xml:space="preserve">Mon Jun 01 21:10:03 2015</t>
  </si>
  <si>
    <t xml:space="preserve">C:\work\data\SLNET\SLNET_MATLABCentral\51055\hys_vol_inv.mdl</t>
  </si>
  <si>
    <t xml:space="preserve">C:\tmp\obfmodels\o8183.mdl</t>
  </si>
  <si>
    <t xml:space="preserve">Mon Jun 01 21:05:06 2015</t>
  </si>
  <si>
    <t xml:space="preserve">C:\work\data\SLNET\SLNET_MATLABCentral\51056\IM.mdl</t>
  </si>
  <si>
    <t xml:space="preserve">C:\tmp\obfmodels\o8184.mdl</t>
  </si>
  <si>
    <t xml:space="preserve">Mon Jun 01 22:30:01 2015</t>
  </si>
  <si>
    <t xml:space="preserve">C:\work\data\SLNET\SLNET_MATLABCentral\51058\CL_pi.mdl</t>
  </si>
  <si>
    <t xml:space="preserve">C:\tmp\obfmodels\o8185.mdl</t>
  </si>
  <si>
    <t xml:space="preserve">Mon Jun 01 23:06:59 2015</t>
  </si>
  <si>
    <t xml:space="preserve">C:\work\data\SLNET\SLNET_MATLABCentral\51060\FLC\sys4.mdl</t>
  </si>
  <si>
    <t xml:space="preserve">C:\tmp\obfmodels\o8186.mdl</t>
  </si>
  <si>
    <t xml:space="preserve">Mon Jun 01 23:28:49 2015</t>
  </si>
  <si>
    <t xml:space="preserve">C:\work\data\SLNET\SLNET_MATLABCentral\51061\sys6.mdl</t>
  </si>
  <si>
    <t xml:space="preserve">C:\tmp\obfmodels\o8187.mdl</t>
  </si>
  <si>
    <t xml:space="preserve">Mon Jun 01 23:38:00 2015</t>
  </si>
  <si>
    <t xml:space="preserve">C:\work\data\SLNET\SLNET_MATLABCentral\51063\ASF_pi.mdl</t>
  </si>
  <si>
    <t xml:space="preserve">C:\tmp\obfmodels\o8188.mdl</t>
  </si>
  <si>
    <t xml:space="preserve">Mon Jun 01 23:55:54 2015</t>
  </si>
  <si>
    <t xml:space="preserve">C:\work\data\SLNET\SLNET_MATLABCentral\51064\se_filter.mdl</t>
  </si>
  <si>
    <t xml:space="preserve">C:\tmp\obfmodels\o8189.mdl</t>
  </si>
  <si>
    <t xml:space="preserve">Tue Jun 02 00:22:32 2015</t>
  </si>
  <si>
    <t xml:space="preserve">C:\work\data\SLNET\SLNET_MATLABCentral\51068\pmsm_dis.mdl</t>
  </si>
  <si>
    <t xml:space="preserve">C:\tmp\obfmodels\o8191.mdl</t>
  </si>
  <si>
    <t xml:space="preserve">Tue Jun 02 10:35:57 2015</t>
  </si>
  <si>
    <t xml:space="preserve">C:\work\data\SLNET\SLNET_MATLABCentral\51069\bldc.mdl</t>
  </si>
  <si>
    <t xml:space="preserve">C:\tmp\obfmodels\o8192.mdl</t>
  </si>
  <si>
    <t xml:space="preserve">Tue Jun 02 10:32:01 2015</t>
  </si>
  <si>
    <t xml:space="preserve">C:\work\data\SLNET\SLNET_MATLABCentral\51070\hbridge.mdl</t>
  </si>
  <si>
    <t xml:space="preserve">C:\tmp\obfmodels\o8193.mdl</t>
  </si>
  <si>
    <t xml:space="preserve">Tue Jun 02 11:19:58 2015</t>
  </si>
  <si>
    <t xml:space="preserve">C:\work\data\SLNET\SLNET_MATLABCentral\51071\pv_cell.mdl</t>
  </si>
  <si>
    <t xml:space="preserve">C:\tmp\obfmodels\o8194.mdl</t>
  </si>
  <si>
    <t xml:space="preserve">Tue Jun 02 12:31:06 2015</t>
  </si>
  <si>
    <t xml:space="preserve">C:\work\data\SLNET\SLNET_MATLABCentral\51072\GAOT-ECM\1. Identification\identificationairblower.mdl</t>
  </si>
  <si>
    <t xml:space="preserve">C:\tmp\obfmodels\o8195.mdl</t>
  </si>
  <si>
    <t xml:space="preserve">Fri May 29 20:20:42 2015</t>
  </si>
  <si>
    <t xml:space="preserve">C:\work\data\SLNET\SLNET_MATLABCentral\51072\GAOT-ECM\1. Identification\identificationmotor.mdl</t>
  </si>
  <si>
    <t xml:space="preserve">C:\tmp\obfmodels\o8196.mdl</t>
  </si>
  <si>
    <t xml:space="preserve">Fri May 29 20:21:02 2015</t>
  </si>
  <si>
    <t xml:space="preserve">C:\work\data\SLNET\SLNET_MATLABCentral\51072\GAOT-ECM\1. Identification\identificationwatertank.mdl</t>
  </si>
  <si>
    <t xml:space="preserve">C:\tmp\obfmodels\o8197.mdl</t>
  </si>
  <si>
    <t xml:space="preserve">Fri May 29 20:21:44 2015</t>
  </si>
  <si>
    <t xml:space="preserve">C:\work\data\SLNET\SLNET_MATLABCentral\51072\GAOT-ECM\2. Control\controlairblower.mdl</t>
  </si>
  <si>
    <t xml:space="preserve">C:\tmp\obfmodels\o8198.mdl</t>
  </si>
  <si>
    <t xml:space="preserve">Fri May 29 20:22:32 2015</t>
  </si>
  <si>
    <t xml:space="preserve">C:\work\data\SLNET\SLNET_MATLABCentral\51072\GAOT-ECM\2. Control\controlmotor.mdl</t>
  </si>
  <si>
    <t xml:space="preserve">C:\tmp\obfmodels\o8199.mdl</t>
  </si>
  <si>
    <t xml:space="preserve">Fri May 22 21:17:24 2015</t>
  </si>
  <si>
    <t xml:space="preserve">C:\work\data\SLNET\SLNET_MATLABCentral\51072\GAOT-ECM\2. Control\controlwatertank.mdl</t>
  </si>
  <si>
    <t xml:space="preserve">C:\tmp\obfmodels\o8200.mdl</t>
  </si>
  <si>
    <t xml:space="preserve">Fri May 22 20:34:53 2015</t>
  </si>
  <si>
    <t xml:space="preserve">C:\work\data\SLNET\SLNET_MATLABCentral\51075\hys_cc_inv.mdl</t>
  </si>
  <si>
    <t xml:space="preserve">C:\tmp\obfmodels\o8202.mdl</t>
  </si>
  <si>
    <t xml:space="preserve">Tue Jun 02 15:26:16 2015</t>
  </si>
  <si>
    <t xml:space="preserve">C:\work\data\SLNET\SLNET_MATLABCentral\51077\PV_MPPT.mdl</t>
  </si>
  <si>
    <t xml:space="preserve">C:\tmp\obfmodels\o8203.mdl</t>
  </si>
  <si>
    <t xml:space="preserve">Tue Jun 02 18:57:23 2015</t>
  </si>
  <si>
    <t xml:space="preserve">C:\work\data\SLNET\SLNET_MATLABCentral\51086\level5.mdl</t>
  </si>
  <si>
    <t xml:space="preserve">C:\tmp\obfmodels\o8205.mdl</t>
  </si>
  <si>
    <t xml:space="preserve">Wed Jun 03 15:39:46 2015</t>
  </si>
  <si>
    <t xml:space="preserve">C:\work\data\SLNET\SLNET_MATLABCentral\51131\GAOT-ECM_SeismicVibration-Case-Study\1. MRdamper\MRdamperBuildingLQR.mdl</t>
  </si>
  <si>
    <t xml:space="preserve">C:\tmp\obfmodels\o8207.mdl</t>
  </si>
  <si>
    <t xml:space="preserve">Wed Jun 03 19:41:38 2015</t>
  </si>
  <si>
    <t xml:space="preserve">C:\work\data\SLNET\SLNET_MATLABCentral\51131\GAOT-ECM_SeismicVibration-Case-Study\1. MRdamper\controlMRdamper.mdl</t>
  </si>
  <si>
    <t xml:space="preserve">C:\tmp\obfmodels\o8208.mdl</t>
  </si>
  <si>
    <t xml:space="preserve">Wed Jun 03 15:32:23 2015</t>
  </si>
  <si>
    <t xml:space="preserve">C:\work\data\SLNET\SLNET_MATLABCentral\51131\GAOT-ECM_SeismicVibration-Case-Study\1. MRdamper\controlMRdamperValidation.mdl</t>
  </si>
  <si>
    <t xml:space="preserve">C:\tmp\obfmodels\o8209.mdl</t>
  </si>
  <si>
    <t xml:space="preserve">Wed Jun 03 15:31:14 2015</t>
  </si>
  <si>
    <t xml:space="preserve">C:\work\data\SLNET\SLNET_MATLABCentral\51143\Simulink\DSSDK\MultipleObjects\DSSDK_TrackerMultipleObject.mdl</t>
  </si>
  <si>
    <t xml:space="preserve">C:\tmp\obfmodels\o8210.mdl</t>
  </si>
  <si>
    <t xml:space="preserve">Wed Feb 18 13:26:55 2015</t>
  </si>
  <si>
    <t xml:space="preserve">C:\work\data\SLNET\SLNET_MATLABCentral\51143\Simulink\DSSDK\SingleObject\DSSDK_TrackerSingleObject.mdl</t>
  </si>
  <si>
    <t xml:space="preserve">C:\tmp\obfmodels\o8211.mdl</t>
  </si>
  <si>
    <t xml:space="preserve">Wed Feb 18 13:05:00 2015</t>
  </si>
  <si>
    <t xml:space="preserve">C:\work\data\SLNET\SLNET_MATLABCentral\51143\Simulink\UDP\MultipleObjectsSamePort\TrackerMultiObject.mdl</t>
  </si>
  <si>
    <t xml:space="preserve">C:\tmp\obfmodels\o8212.mdl</t>
  </si>
  <si>
    <t xml:space="preserve">Tue Feb 10 12:49:00 2015</t>
  </si>
  <si>
    <t xml:space="preserve">C:\work\data\SLNET\SLNET_MATLABCentral\51143\Simulink\UDP\ObjectPerPort\TrackerMultipleObjects.mdl</t>
  </si>
  <si>
    <t xml:space="preserve">C:\tmp\obfmodels\o8213.mdl</t>
  </si>
  <si>
    <t xml:space="preserve">Wed Feb 18 10:07:30 2015</t>
  </si>
  <si>
    <t xml:space="preserve">C:\work\data\SLNET\SLNET_MATLABCentral\51143\Simulink\UDP\ObjectPerPort\TrackerSingleObject.mdl</t>
  </si>
  <si>
    <t xml:space="preserve">C:\tmp\obfmodels\o8214.mdl</t>
  </si>
  <si>
    <t xml:space="preserve">Wed Feb 18 09:51:16 2015</t>
  </si>
  <si>
    <t xml:space="preserve">C:\work\data\SLNET\SLNET_MATLABCentral\51160\example\DataStoreRescopeDemo.mdl</t>
  </si>
  <si>
    <t xml:space="preserve">C:\tmp\obfmodels\o8215.mdl</t>
  </si>
  <si>
    <t xml:space="preserve">Tue Jun 14 16:27:21 2016</t>
  </si>
  <si>
    <t xml:space="preserve">C:\work\data\SLNET\SLNET_MATLABCentral\51180\example\ReachCoreachDemo.mdl</t>
  </si>
  <si>
    <t xml:space="preserve">C:\tmp\obfmodels\o8216.mdl</t>
  </si>
  <si>
    <t xml:space="preserve">Tue Jan 16 14:10:42 2018</t>
  </si>
  <si>
    <t xml:space="preserve">C:\work\data\SLNET\SLNET_MATLABCentral\51180\example\ReachCoreachDemo_2011.mdl</t>
  </si>
  <si>
    <t xml:space="preserve">C:\tmp\obfmodels\o8217.mdl</t>
  </si>
  <si>
    <t xml:space="preserve">Thu Feb 22 18:33:24 2018</t>
  </si>
  <si>
    <t xml:space="preserve">C:\work\data\SLNET\SLNET_MATLABCentral\51228\example\AutoLayoutDemo.mdl</t>
  </si>
  <si>
    <t xml:space="preserve">C:\tmp\obfmodels\o8218.mdl</t>
  </si>
  <si>
    <t xml:space="preserve">Mon Nov 14 15:39:12 2016</t>
  </si>
  <si>
    <t xml:space="preserve">C:\work\data\SLNET\SLNET_MATLABCentral\51282\masked_system.mdl</t>
  </si>
  <si>
    <t xml:space="preserve">C:\tmp\obfmodels\o8219.mdl</t>
  </si>
  <si>
    <t xml:space="preserve">Tue Jun 23 11:52:20 2015</t>
  </si>
  <si>
    <t xml:space="preserve">C:\work\data\SLNET\SLNET_MATLABCentral\51597\Maxpid_Modelisation_multi_physique_MATLAB_2015a_Ivan_Liebgott\RealTime_Pacer\RealTime_Pacer\realtime_pacer_example.mdl</t>
  </si>
  <si>
    <t xml:space="preserve">C:\tmp\obfmodels\o8220.mdl</t>
  </si>
  <si>
    <t xml:space="preserve">C:\work\data\SLNET\SLNET_MATLABCentral\51842\main1.mdl</t>
  </si>
  <si>
    <t xml:space="preserve">C:\tmp\obfmodels\o8221.mdl</t>
  </si>
  <si>
    <t xml:space="preserve">Thu Apr 09 17:32:59 2015</t>
  </si>
  <si>
    <t xml:space="preserve">C:\work\data\SLNET\SLNET_MATLABCentral\52000\jednofazni_ac_ac_uoblicavac_RL.mdl</t>
  </si>
  <si>
    <t xml:space="preserve">C:\tmp\obfmodels\o8222.mdl</t>
  </si>
  <si>
    <t xml:space="preserve">Sun Mar 17 15:21:27 2013</t>
  </si>
  <si>
    <t xml:space="preserve">C:\work\data\SLNET\SLNET_MATLABCentral\52078\crwrf.mdl</t>
  </si>
  <si>
    <t xml:space="preserve">C:\tmp\obfmodels\o8223.mdl</t>
  </si>
  <si>
    <t xml:space="preserve">Wed Dec 11 12:10:49 2013</t>
  </si>
  <si>
    <t xml:space="preserve">C:\work\data\SLNET\SLNET_MATLABCentral\52154\MLI.mdl</t>
  </si>
  <si>
    <t xml:space="preserve">C:\tmp\obfmodels\o8224.mdl</t>
  </si>
  <si>
    <t xml:space="preserve">Wed Apr 01 18:07:16 2015</t>
  </si>
  <si>
    <t xml:space="preserve">C:\work\data\SLNET\SLNET_MATLABCentral\52156\MLI_13_INV.mdl</t>
  </si>
  <si>
    <t xml:space="preserve">C:\tmp\obfmodels\o8225.mdl</t>
  </si>
  <si>
    <t xml:space="preserve">Sat Mar 28 21:37:48 2015</t>
  </si>
  <si>
    <t xml:space="preserve">C:\work\data\SLNET\SLNET_MATLABCentral\52181\DFE_CDR_7.mdl</t>
  </si>
  <si>
    <t xml:space="preserve">C:\tmp\obfmodels\o8226.mdl</t>
  </si>
  <si>
    <t xml:space="preserve">Thu Jul 16 13:45:15 2015</t>
  </si>
  <si>
    <t xml:space="preserve">C:\work\data\SLNET\SLNET_MATLABCentral\52181\MDLL_rab_1.mdl</t>
  </si>
  <si>
    <t xml:space="preserve">C:\tmp\obfmodels\o8227.mdl</t>
  </si>
  <si>
    <t xml:space="preserve">Wed Oct 29 14:06:45 2014</t>
  </si>
  <si>
    <t xml:space="preserve">C:\work\data\SLNET\SLNET_MATLABCentral\52181\cs_5.mdl</t>
  </si>
  <si>
    <t xml:space="preserve">C:\tmp\obfmodels\o8228.mdl</t>
  </si>
  <si>
    <t xml:space="preserve">Wed Oct 29 14:18:51 2014</t>
  </si>
  <si>
    <t xml:space="preserve">C:\work\data\SLNET\SLNET_MATLABCentral\52181\dm_pll_2.mdl</t>
  </si>
  <si>
    <t xml:space="preserve">C:\tmp\obfmodels\o8229.mdl</t>
  </si>
  <si>
    <t xml:space="preserve">Thu Jul 16 13:06:22 2015</t>
  </si>
  <si>
    <t xml:space="preserve">C:\work\data\SLNET\SLNET_MATLABCentral\52181\fractional_4.mdl</t>
  </si>
  <si>
    <t xml:space="preserve">C:\tmp\obfmodels\o8230.mdl</t>
  </si>
  <si>
    <t xml:space="preserve">Wed Oct 29 13:34:19 2014</t>
  </si>
  <si>
    <t xml:space="preserve">C:\work\data\SLNET\SLNET_MATLABCentral\52181\pll_wbsd_2.mdl</t>
  </si>
  <si>
    <t xml:space="preserve">C:\tmp\obfmodels\o8231.mdl</t>
  </si>
  <si>
    <t xml:space="preserve">Thu Apr 23 08:19:19 2015</t>
  </si>
  <si>
    <t xml:space="preserve">C:\work\data\SLNET\SLNET_MATLABCentral\52181\quartz_resonator_control_SS_6.mdl</t>
  </si>
  <si>
    <t xml:space="preserve">C:\tmp\obfmodels\o8232.mdl</t>
  </si>
  <si>
    <t xml:space="preserve">Thu Jul 16 14:00:35 2015</t>
  </si>
  <si>
    <t xml:space="preserve">C:\work\data\SLNET\SLNET_MATLABCentral\52181\vco_phase_noise_3.mdl</t>
  </si>
  <si>
    <t xml:space="preserve">C:\tmp\obfmodels\o8233.mdl</t>
  </si>
  <si>
    <t xml:space="preserve">Wed Oct 29 14:01:45 2014</t>
  </si>
  <si>
    <t xml:space="preserve">C:\work\data\SLNET\SLNET_MATLABCentral\52181\discrete_time_pll\discrete_pll_1.mdl</t>
  </si>
  <si>
    <t xml:space="preserve">C:\tmp\obfmodels\o8234.mdl</t>
  </si>
  <si>
    <t xml:space="preserve">Wed Oct 29 15:00:44 2014</t>
  </si>
  <si>
    <t xml:space="preserve">C:\work\data\SLNET\SLNET_MATLABCentral\52181\discrete_time_pll\discrete_pll_10.mdl</t>
  </si>
  <si>
    <t xml:space="preserve">C:\tmp\obfmodels\o8235.mdl</t>
  </si>
  <si>
    <t xml:space="preserve">Wed May 20 11:58:34 2015</t>
  </si>
  <si>
    <t xml:space="preserve">C:\work\data\SLNET\SLNET_MATLABCentral\52181\discrete_time_pll\discrete_pll_11.mdl</t>
  </si>
  <si>
    <t xml:space="preserve">C:\tmp\obfmodels\o8236.mdl</t>
  </si>
  <si>
    <t xml:space="preserve">Wed Oct 29 15:05:55 2014</t>
  </si>
  <si>
    <t xml:space="preserve">C:\work\data\SLNET\SLNET_MATLABCentral\52181\discrete_time_pll\discrete_pll_3.mdl</t>
  </si>
  <si>
    <t xml:space="preserve">C:\tmp\obfmodels\o8237.mdl</t>
  </si>
  <si>
    <t xml:space="preserve">Wed Oct 29 15:01:22 2014</t>
  </si>
  <si>
    <t xml:space="preserve">C:\work\data\SLNET\SLNET_MATLABCentral\52181\discrete_time_pll\discrete_pll_5.mdl</t>
  </si>
  <si>
    <t xml:space="preserve">C:\tmp\obfmodels\o8238.mdl</t>
  </si>
  <si>
    <t xml:space="preserve">Wed Oct 29 15:01:43 2014</t>
  </si>
  <si>
    <t xml:space="preserve">C:\work\data\SLNET\SLNET_MATLABCentral\52181\discrete_time_pll\discrete_pll_7.mdl</t>
  </si>
  <si>
    <t xml:space="preserve">C:\tmp\obfmodels\o8239.mdl</t>
  </si>
  <si>
    <t xml:space="preserve">Wed Oct 29 15:02:19 2014</t>
  </si>
  <si>
    <t xml:space="preserve">C:\work\data\SLNET\SLNET_MATLABCentral\52181\discrete_time_pll\discrete_pll_8.mdl</t>
  </si>
  <si>
    <t xml:space="preserve">C:\tmp\obfmodels\o8240.mdl</t>
  </si>
  <si>
    <t xml:space="preserve">Wed Oct 29 15:02:53 2014</t>
  </si>
  <si>
    <t xml:space="preserve">C:\work\data\SLNET\SLNET_MATLABCentral\52181\discrete_time_pll\discrete_pll_9a.mdl</t>
  </si>
  <si>
    <t xml:space="preserve">C:\tmp\obfmodels\o8241.mdl</t>
  </si>
  <si>
    <t xml:space="preserve">Wed Oct 29 15:03:37 2014</t>
  </si>
  <si>
    <t xml:space="preserve">C:\work\data\SLNET\SLNET_MATLABCentral\52196\sevenlevel_five_switch.mdl</t>
  </si>
  <si>
    <t xml:space="preserve">C:\tmp\obfmodels\o8242.mdl</t>
  </si>
  <si>
    <t xml:space="preserve">Sat Jul 18 22:39:03 2015</t>
  </si>
  <si>
    <t xml:space="preserve">C:\work\data\SLNET\SLNET_MATLABCentral\52221\single_phase_full_wave_inverter.mdl</t>
  </si>
  <si>
    <t xml:space="preserve">C:\tmp\obfmodels\o8243.mdl</t>
  </si>
  <si>
    <t xml:space="preserve">Wed Jul 22 17:47:58 2015</t>
  </si>
  <si>
    <t xml:space="preserve">C:\work\data\SLNET\SLNET_MATLABCentral\52230\system2_2T.mdl</t>
  </si>
  <si>
    <t xml:space="preserve">C:\tmp\obfmodels\o8244.mdl</t>
  </si>
  <si>
    <t xml:space="preserve">Thu Jul 23 14:59:46 2015</t>
  </si>
  <si>
    <t xml:space="preserve">C:\work\data\SLNET\SLNET_MATLABCentral\52232\abc123ca.mdl</t>
  </si>
  <si>
    <t xml:space="preserve">C:\tmp\obfmodels\o8245.mdl</t>
  </si>
  <si>
    <t xml:space="preserve">Thu Apr 30 12:55:21 2015</t>
  </si>
  <si>
    <t xml:space="preserve">C:\work\data\SLNET\SLNET_MATLABCentral\52315\A_Cascaded_Multilevel_Inverter_Based.mdl</t>
  </si>
  <si>
    <t xml:space="preserve">C:\tmp\obfmodels\o8246.mdl</t>
  </si>
  <si>
    <t xml:space="preserve">Thu Mar 12 11:56:07 2015</t>
  </si>
  <si>
    <t xml:space="preserve">C:\work\data\SLNET\SLNET_MATLABCentral\52334\PVsystem.mdl</t>
  </si>
  <si>
    <t xml:space="preserve">C:\tmp\obfmodels\o8247.mdl</t>
  </si>
  <si>
    <t xml:space="preserve">Thu Jul 30 12:25:30 2015</t>
  </si>
  <si>
    <t xml:space="preserve">C:\work\data\SLNET\SLNET_MATLABCentral\52408\Goto_AutoTag.mdl</t>
  </si>
  <si>
    <t xml:space="preserve">C:\tmp\obfmodels\o8248.mdl</t>
  </si>
  <si>
    <t xml:space="preserve">Fri Aug 07 11:58:05 2015</t>
  </si>
  <si>
    <t xml:space="preserve">C:\work\data\SLNET\SLNET_MATLABCentral\52625\boost12.mdl</t>
  </si>
  <si>
    <t xml:space="preserve">C:\tmp\obfmodels\o8249.mdl</t>
  </si>
  <si>
    <t xml:space="preserve">Tue Aug 04 11:22:59 2015</t>
  </si>
  <si>
    <t xml:space="preserve">C:\work\data\SLNET\SLNET_MATLABCentral\52625\buck.mdl</t>
  </si>
  <si>
    <t xml:space="preserve">C:\tmp\obfmodels\o8250.mdl</t>
  </si>
  <si>
    <t xml:space="preserve">Wed Aug 05 07:41:17 2015</t>
  </si>
  <si>
    <t xml:space="preserve">C:\work\data\SLNET\SLNET_MATLABCentral\52625\buckboost1.mdl</t>
  </si>
  <si>
    <t xml:space="preserve">C:\tmp\obfmodels\o8251.mdl</t>
  </si>
  <si>
    <t xml:space="preserve">Tue Aug 04 14:29:34 2015</t>
  </si>
  <si>
    <t xml:space="preserve">C:\work\data\SLNET\SLNET_MATLABCentral\52676\Full.mdl</t>
  </si>
  <si>
    <t xml:space="preserve">C:\tmp\obfmodels\o8252.mdl</t>
  </si>
  <si>
    <t xml:space="preserve">Tue Jul 21 17:02:50 2015</t>
  </si>
  <si>
    <t xml:space="preserve">C:\work\data\SLNET\SLNET_MATLABCentral\52676\halfC.mdl</t>
  </si>
  <si>
    <t xml:space="preserve">C:\tmp\obfmodels\o8253.mdl</t>
  </si>
  <si>
    <t xml:space="preserve">Mon Aug 03 10:31:20 2015</t>
  </si>
  <si>
    <t xml:space="preserve">C:\work\data\SLNET\SLNET_MATLABCentral\52764\ferrantieffect.mdl</t>
  </si>
  <si>
    <t xml:space="preserve">C:\tmp\obfmodels\o8254.mdl</t>
  </si>
  <si>
    <t xml:space="preserve">Wed Jan 16 04:49:29 2013</t>
  </si>
  <si>
    <t xml:space="preserve">C:\work\data\SLNET\SLNET_MATLABCentral\52765\actualvaluesoc.mdl</t>
  </si>
  <si>
    <t xml:space="preserve">C:\tmp\obfmodels\o8255.mdl</t>
  </si>
  <si>
    <t xml:space="preserve">Mon Feb 18 00:38:34 2013</t>
  </si>
  <si>
    <t xml:space="preserve">C:\work\data\SLNET\SLNET_MATLABCentral\52766\threephaserectifier.mdl</t>
  </si>
  <si>
    <t xml:space="preserve">C:\tmp\obfmodels\o8256.mdl</t>
  </si>
  <si>
    <t xml:space="preserve">Tue Apr 30 22:06:56 2013</t>
  </si>
  <si>
    <t xml:space="preserve">C:\work\data\SLNET\SLNET_MATLABCentral\52767\twosuper.mdl</t>
  </si>
  <si>
    <t xml:space="preserve">C:\tmp\obfmodels\o8257.mdl</t>
  </si>
  <si>
    <t xml:space="preserve">Thu Jan 17 02:39:20 2013</t>
  </si>
  <si>
    <t xml:space="preserve">C:\work\data\SLNET\SLNET_MATLABCentral\52768\twothevenin.mdl</t>
  </si>
  <si>
    <t xml:space="preserve">C:\tmp\obfmodels\o8258.mdl</t>
  </si>
  <si>
    <t xml:space="preserve">Mon Apr 22 03:07:35 2013</t>
  </si>
  <si>
    <t xml:space="preserve">C:\work\data\SLNET\SLNET_MATLABCentral\52953\UncompensatedLineSimulation.mdl</t>
  </si>
  <si>
    <t xml:space="preserve">C:\tmp\obfmodels\o8259.mdl</t>
  </si>
  <si>
    <t xml:space="preserve">Sat Nov 17 23:38:23 2012</t>
  </si>
  <si>
    <t xml:space="preserve">C:\work\data\SLNET\SLNET_MATLABCentral\52954\PMSG_Demo.mdl</t>
  </si>
  <si>
    <t xml:space="preserve">C:\tmp\obfmodels\o8260.mdl</t>
  </si>
  <si>
    <t xml:space="preserve">Mon Mar 30 14:27:05 2015</t>
  </si>
  <si>
    <t xml:space="preserve">C:\work\data\SLNET\SLNET_MATLABCentral\52970\YPFZ103 Fuzzy PID\02 Previous Versions\example1.mdl</t>
  </si>
  <si>
    <t xml:space="preserve">C:\tmp\obfmodels\o8261.mdl</t>
  </si>
  <si>
    <t xml:space="preserve">Fri Sep 11 15:10:31 2015</t>
  </si>
  <si>
    <t xml:space="preserve">C:\work\data\SLNET\SLNET_MATLABCentral\52970\YPFZ103 Fuzzy PID\02 Previous Versions\example2.mdl</t>
  </si>
  <si>
    <t xml:space="preserve">C:\tmp\obfmodels\o8262.mdl</t>
  </si>
  <si>
    <t xml:space="preserve">Fri Sep 11 15:11:07 2015</t>
  </si>
  <si>
    <t xml:space="preserve">C:\work\data\SLNET\SLNET_MATLABCentral\52970\YPFZ103 Fuzzy PID\02 Previous Versions\example3.mdl</t>
  </si>
  <si>
    <t xml:space="preserve">C:\tmp\obfmodels\o8263.mdl</t>
  </si>
  <si>
    <t xml:space="preserve">Fri Sep 11 15:11:42 2015</t>
  </si>
  <si>
    <t xml:space="preserve">C:\work\data\SLNET\SLNET_MATLABCentral\5310\iatMotionDetection.mdl</t>
  </si>
  <si>
    <t xml:space="preserve">C:\tmp\obfmodels\o8264.mdl</t>
  </si>
  <si>
    <t xml:space="preserve">Fri Jun 18 16:25:57 2004</t>
  </si>
  <si>
    <t xml:space="preserve">C:\work\data\SLNET\SLNET_MATLABCentral\53182\SIMULINK-automatic approximate module (JUAN CHEN, BO ZHUANG, YANGQUAN CHEN)\dynfrass_test.mdl</t>
  </si>
  <si>
    <t xml:space="preserve">C:\tmp\obfmodels\o8265.mdl</t>
  </si>
  <si>
    <t xml:space="preserve">Sun Sep 13 15:29:00 2015</t>
  </si>
  <si>
    <t xml:space="preserve">C:\work\data\SLNET\SLNET_MATLABCentral\53315\ZSI_SBC_Open_Loop_.mdl</t>
  </si>
  <si>
    <t xml:space="preserve">C:\tmp\obfmodels\o8266.mdl</t>
  </si>
  <si>
    <t xml:space="preserve">Mon Oct 25 22:20:15 2010</t>
  </si>
  <si>
    <t xml:space="preserve">C:\work\data\SLNET\SLNET_MATLABCentral\53325\Matrix_converter_Snubber.mdl</t>
  </si>
  <si>
    <t xml:space="preserve">C:\tmp\obfmodels\o8267.mdl</t>
  </si>
  <si>
    <t xml:space="preserve">Tue Mar 10 14:04:08 2015</t>
  </si>
  <si>
    <t xml:space="preserve">C:\work\data\SLNET\SLNET_MATLABCentral\53327\ZSI_MBC_Openloop.mdl</t>
  </si>
  <si>
    <t xml:space="preserve">C:\tmp\obfmodels\o8268.mdl</t>
  </si>
  <si>
    <t xml:space="preserve">Thu Oct 01 23:19:59 2015</t>
  </si>
  <si>
    <t xml:space="preserve">C:\work\data\SLNET\SLNET_MATLABCentral\53328\ZSI_CBC_Openloop.mdl</t>
  </si>
  <si>
    <t xml:space="preserve">C:\tmp\obfmodels\o8269.mdl</t>
  </si>
  <si>
    <t xml:space="preserve">Tue Dec 28 12:25:57 2010</t>
  </si>
  <si>
    <t xml:space="preserve">C:\work\data\SLNET\SLNET_MATLABCentral\53502\Bergman_Model.mdl</t>
  </si>
  <si>
    <t xml:space="preserve">C:\tmp\obfmodels\o8270.mdl</t>
  </si>
  <si>
    <t xml:space="preserve">Mon Oct 27 03:11:53 2014</t>
  </si>
  <si>
    <t xml:space="preserve">C:\work\data\SLNET\SLNET_MATLABCentral\53573\Variable_Freq_PWM.mdl</t>
  </si>
  <si>
    <t xml:space="preserve">C:\tmp\obfmodels\o8271.mdl</t>
  </si>
  <si>
    <t xml:space="preserve">Tue Nov 25 09:22:49 2014</t>
  </si>
  <si>
    <t xml:space="preserve">C:\work\data\SLNET\SLNET_MATLABCentral\53711\X4_fuzzystatefeedback.mdl</t>
  </si>
  <si>
    <t xml:space="preserve">C:\tmp\obfmodels\o8272.mdl</t>
  </si>
  <si>
    <t xml:space="preserve">Wed Oct 28 19:26:09 2015</t>
  </si>
  <si>
    <t xml:space="preserve">C:\work\data\SLNET\SLNET_MATLABCentral\53830\PAM_DSP.mdl</t>
  </si>
  <si>
    <t xml:space="preserve">C:\tmp\obfmodels\o8273.mdl</t>
  </si>
  <si>
    <t xml:space="preserve">Sat Oct 31 11:11:56 2015</t>
  </si>
  <si>
    <t xml:space="preserve">C:\work\data\SLNET\SLNET_MATLABCentral\53848\pole_shifting_technique.mdl</t>
  </si>
  <si>
    <t xml:space="preserve">C:\tmp\obfmodels\o8274.mdl</t>
  </si>
  <si>
    <t xml:space="preserve">Fri Nov 06 11:36:56 2015</t>
  </si>
  <si>
    <t xml:space="preserve">C:\work\data\SLNET\SLNET_MATLABCentral\54022\p2pvoltagec.mdl</t>
  </si>
  <si>
    <t xml:space="preserve">C:\tmp\obfmodels\o8275.mdl</t>
  </si>
  <si>
    <t xml:space="preserve">Mon Nov 16 14:40:03 2015</t>
  </si>
  <si>
    <t xml:space="preserve">C:\work\data\SLNET\SLNET_MATLABCentral\54233\inverted.mdl</t>
  </si>
  <si>
    <t xml:space="preserve">C:\tmp\obfmodels\o8276.mdl</t>
  </si>
  <si>
    <t xml:space="preserve">Mon Nov 30 16:16:16 2015</t>
  </si>
  <si>
    <t xml:space="preserve">C:\work\data\SLNET\SLNET_MATLABCentral\54363\ex6_15.mdl</t>
  </si>
  <si>
    <t xml:space="preserve">C:\tmp\obfmodels\o8277.mdl</t>
  </si>
  <si>
    <t xml:space="preserve">Sun Dec 06 22:32:09 2015</t>
  </si>
  <si>
    <t xml:space="preserve">C:\work\data\SLNET\SLNET_MATLABCentral\5446\sub_bands.mdl</t>
  </si>
  <si>
    <t xml:space="preserve">C:\tmp\obfmodels\o8278.mdl</t>
  </si>
  <si>
    <t xml:space="preserve">Fri Jul 09 15:18:37 2004</t>
  </si>
  <si>
    <t xml:space="preserve">C:\work\data\SLNET\SLNET_MATLABCentral\54774\NewRS232Recv\rcv_new.mdl</t>
  </si>
  <si>
    <t xml:space="preserve">C:\tmp\obfmodels\o8279.mdl</t>
  </si>
  <si>
    <t xml:space="preserve">Fri Apr 24 18:47:16 2015</t>
  </si>
  <si>
    <t xml:space="preserve">C:\work\data\SLNET\SLNET_MATLABCentral\54776\NewRS232Snd\RS232Snd_variable_size_input.mdl</t>
  </si>
  <si>
    <t xml:space="preserve">C:\tmp\obfmodels\o8280.mdl</t>
  </si>
  <si>
    <t xml:space="preserve">Fri Apr 24 18:50:06 2015</t>
  </si>
  <si>
    <t xml:space="preserve">C:\work\data\SLNET\SLNET_MATLABCentral\54776\NewRS232Snd\example.mdl</t>
  </si>
  <si>
    <t xml:space="preserve">C:\tmp\obfmodels\o8281.mdl</t>
  </si>
  <si>
    <t xml:space="preserve">Sat Dec 19 22:35:05 2015</t>
  </si>
  <si>
    <t xml:space="preserve">C:\work\data\SLNET\SLNET_MATLABCentral\54800\finalmodel.mdl</t>
  </si>
  <si>
    <t xml:space="preserve">C:\tmp\obfmodels\o8282.mdl</t>
  </si>
  <si>
    <t xml:space="preserve">Thu Sep 24 15:26:25 2015</t>
  </si>
  <si>
    <t xml:space="preserve">C:\work\data\SLNET\SLNET_MATLABCentral\54806\sim_init_example.mdl</t>
  </si>
  <si>
    <t xml:space="preserve">C:\tmp\obfmodels\o8283.mdl</t>
  </si>
  <si>
    <t xml:space="preserve">Fri Jan 08 12:30:12 2016</t>
  </si>
  <si>
    <t xml:space="preserve">C:\work\data\SLNET\SLNET_MATLABCentral\54806\sim_initseq_example.mdl</t>
  </si>
  <si>
    <t xml:space="preserve">C:\tmp\obfmodels\o8284.mdl</t>
  </si>
  <si>
    <t xml:space="preserve">Fri Jan 08 12:31:18 2016</t>
  </si>
  <si>
    <t xml:space="preserve">C:\work\data\SLNET\SLNET_MATLABCentral\54806\sim_seq_example.mdl</t>
  </si>
  <si>
    <t xml:space="preserve">C:\tmp\obfmodels\o8285.mdl</t>
  </si>
  <si>
    <t xml:space="preserve">Fri Jan 08 12:30:30 2016</t>
  </si>
  <si>
    <t xml:space="preserve">C:\work\data\SLNET\SLNET_MATLABCentral\54867\MAS_cmd_Scalaire_ind_Hyst.mdl</t>
  </si>
  <si>
    <t xml:space="preserve">C:\tmp\obfmodels\o8286.mdl</t>
  </si>
  <si>
    <t xml:space="preserve">Tue Jan 12 11:09:40 2016</t>
  </si>
  <si>
    <t xml:space="preserve">C:\work\data\SLNET\SLNET_MATLABCentral\54945\example_01.mdl</t>
  </si>
  <si>
    <t xml:space="preserve">C:\tmp\obfmodels\o8287.mdl</t>
  </si>
  <si>
    <t xml:space="preserve">Sat Jan 16 09:47:28 2016</t>
  </si>
  <si>
    <t xml:space="preserve">C:\work\data\SLNET\SLNET_MATLABCentral\54945\example_02.mdl</t>
  </si>
  <si>
    <t xml:space="preserve">C:\tmp\obfmodels\o8288.mdl</t>
  </si>
  <si>
    <t xml:space="preserve">Sat Jan 16 16:40:05 2016</t>
  </si>
  <si>
    <t xml:space="preserve">C:\work\data\SLNET\SLNET_MATLABCentral\55054\die_hard.mdl</t>
  </si>
  <si>
    <t xml:space="preserve">C:\tmp\obfmodels\o8289.mdl</t>
  </si>
  <si>
    <t xml:space="preserve">Sat Jan 23 17:03:22 2016</t>
  </si>
  <si>
    <t xml:space="preserve">C:\work\data\SLNET\SLNET_MATLABCentral\55054\ferryman.mdl</t>
  </si>
  <si>
    <t xml:space="preserve">C:\tmp\obfmodels\o8290.mdl</t>
  </si>
  <si>
    <t xml:space="preserve">Sat Jan 23 17:03:53 2016</t>
  </si>
  <si>
    <t xml:space="preserve">C:\work\data\SLNET\SLNET_MATLABCentral\55224\Roboarm\desired_robo.mdl</t>
  </si>
  <si>
    <t xml:space="preserve">C:\tmp\obfmodels\o8291.mdl</t>
  </si>
  <si>
    <t xml:space="preserve">Wed Feb 03 15:33:48 2016</t>
  </si>
  <si>
    <t xml:space="preserve">C:\work\data\SLNET\SLNET_MATLABCentral\55269\E8_1.mdl</t>
  </si>
  <si>
    <t xml:space="preserve">C:\tmp\obfmodels\o8292.mdl</t>
  </si>
  <si>
    <t xml:space="preserve">Fri Feb 05 16:33:39 2016</t>
  </si>
  <si>
    <t xml:space="preserve">C:\work\data\SLNET\SLNET_MATLABCentral\55269\E8_2_per_phase.mdl</t>
  </si>
  <si>
    <t xml:space="preserve">C:\tmp\obfmodels\o8293.mdl</t>
  </si>
  <si>
    <t xml:space="preserve">Fri Feb 05 16:33:30 2016</t>
  </si>
  <si>
    <t xml:space="preserve">C:\work\data\SLNET\SLNET_MATLABCentral\55374\impulse_generator_1.mdl</t>
  </si>
  <si>
    <t xml:space="preserve">C:\tmp\obfmodels\o8294.mdl</t>
  </si>
  <si>
    <t xml:space="preserve">Fri Oct 12 02:10:28 2012</t>
  </si>
  <si>
    <t xml:space="preserve">C:\work\data\SLNET\SLNET_MATLABCentral\55456\Frequency_Measurement.mdl</t>
  </si>
  <si>
    <t xml:space="preserve">C:\tmp\obfmodels\o8295.mdl</t>
  </si>
  <si>
    <t xml:space="preserve">Wed Feb 17 21:56:53 2016</t>
  </si>
  <si>
    <t xml:space="preserve">C:\work\data\SLNET\SLNET_MATLABCentral\55481\pendlib.mdl</t>
  </si>
  <si>
    <t xml:space="preserve">C:\tmp\obfmodels\o8296.mdl</t>
  </si>
  <si>
    <t xml:space="preserve">Thu Feb 17 10:33:30 2011</t>
  </si>
  <si>
    <t xml:space="preserve">C:\work\data\SLNET\SLNET_MATLABCentral\55513\v1\src\trebrunmdl1.mdl</t>
  </si>
  <si>
    <t xml:space="preserve">C:\tmp\obfmodels\o8297.mdl</t>
  </si>
  <si>
    <t xml:space="preserve">Thu Oct 01 13:12:12 2015</t>
  </si>
  <si>
    <t xml:space="preserve">C:\work\data\SLNET\SLNET_MATLABCentral\55513\v1\src\trebrunmdl2.mdl</t>
  </si>
  <si>
    <t xml:space="preserve">C:\tmp\obfmodels\o8298.mdl</t>
  </si>
  <si>
    <t xml:space="preserve">Thu Oct 01 13:14:50 2015</t>
  </si>
  <si>
    <t xml:space="preserve">C:\work\data\SLNET\SLNET_MATLABCentral\55522\A Strategy for Reliability Evaluation and Fault Diagnosis of Autonomous Underwater Gliding Robot based on its Fault Tree (MATLAB Code)\Fault_Tree_11.mdl</t>
  </si>
  <si>
    <t xml:space="preserve">C:\tmp\obfmodels\o8299.mdl</t>
  </si>
  <si>
    <t xml:space="preserve">Sat Sep 28 10:05:16 2013</t>
  </si>
  <si>
    <t xml:space="preserve">C:\work\data\SLNET\SLNET_MATLABCentral\55522\A Strategy for Reliability Evaluation and Fault Diagnosis of Autonomous Underwater Gliding Robot based on its Fault Tree (MATLAB Code)\Glider_FTA.mdl</t>
  </si>
  <si>
    <t xml:space="preserve">C:\tmp\obfmodels\o8300.mdl</t>
  </si>
  <si>
    <t xml:space="preserve">Mon May 05 11:34:44 2014</t>
  </si>
  <si>
    <t xml:space="preserve">C:\work\data\SLNET\SLNET_MATLABCentral\55591\basic_buck_converter_with_PID_controller.mdl</t>
  </si>
  <si>
    <t xml:space="preserve">C:\tmp\obfmodels\o8301.mdl</t>
  </si>
  <si>
    <t xml:space="preserve">Tue Feb 09 20:48:19 2016</t>
  </si>
  <si>
    <t xml:space="preserve">C:\work\data\SLNET\SLNET_MATLABCentral\55591\basic_buck_converter_without_compensator.mdl</t>
  </si>
  <si>
    <t xml:space="preserve">C:\tmp\obfmodels\o8302.mdl</t>
  </si>
  <si>
    <t xml:space="preserve">Mon Feb 08 23:05:38 2016</t>
  </si>
  <si>
    <t xml:space="preserve">C:\work\data\SLNET\SLNET_MATLABCentral\55592\basic_boost_converter.mdl</t>
  </si>
  <si>
    <t xml:space="preserve">C:\tmp\obfmodels\o8303.mdl</t>
  </si>
  <si>
    <t xml:space="preserve">Tue Feb 23 14:08:21 2016</t>
  </si>
  <si>
    <t xml:space="preserve">C:\work\data\SLNET\SLNET_MATLABCentral\55621\three_phase_inverter_120_degree.mdl</t>
  </si>
  <si>
    <t xml:space="preserve">C:\tmp\obfmodels\o8304.mdl</t>
  </si>
  <si>
    <t xml:space="preserve">Wed Feb 24 08:26:26 2016</t>
  </si>
  <si>
    <t xml:space="preserve">C:\work\data\SLNET\SLNET_MATLABCentral\55652\five.mdl</t>
  </si>
  <si>
    <t xml:space="preserve">C:\tmp\obfmodels\o8305.mdl</t>
  </si>
  <si>
    <t xml:space="preserve">Sun Nov 18 10:48:00 2012</t>
  </si>
  <si>
    <t xml:space="preserve">C:\work\data\SLNET\SLNET_MATLABCentral\55653\svm.mdl</t>
  </si>
  <si>
    <t xml:space="preserve">C:\tmp\obfmodels\o8306.mdl</t>
  </si>
  <si>
    <t xml:space="preserve">Fri Feb 26 12:54:32 2016</t>
  </si>
  <si>
    <t xml:space="preserve">C:\work\data\SLNET\SLNET_MATLABCentral\55654\IM_6ph.mdl</t>
  </si>
  <si>
    <t xml:space="preserve">C:\tmp\obfmodels\o8307.mdl</t>
  </si>
  <si>
    <t xml:space="preserve">Fri Feb 26 13:21:02 2016</t>
  </si>
  <si>
    <t xml:space="preserve">C:\work\data\SLNET\SLNET_MATLABCentral\5572\dspstfft_daq.mdl</t>
  </si>
  <si>
    <t xml:space="preserve">C:\tmp\obfmodels\o8308.mdl</t>
  </si>
  <si>
    <t xml:space="preserve">Tue Jul 27 08:01:21 2004</t>
  </si>
  <si>
    <t xml:space="preserve">C:\work\data\SLNET\SLNET_MATLABCentral\55806\induction_motor_model.mdl</t>
  </si>
  <si>
    <t xml:space="preserve">C:\tmp\obfmodels\o8309.mdl</t>
  </si>
  <si>
    <t xml:space="preserve">Sun Jul 26 19:13:40 2015</t>
  </si>
  <si>
    <t xml:space="preserve">C:\work\data\SLNET\SLNET_MATLABCentral\55807\magnetic_acturator.mdl</t>
  </si>
  <si>
    <t xml:space="preserve">C:\tmp\obfmodels\o8310.mdl</t>
  </si>
  <si>
    <t xml:space="preserve">Thu Jul 23 09:11:45 2015</t>
  </si>
  <si>
    <t xml:space="preserve">C:\work\data\SLNET\SLNET_MATLABCentral\55836\DAC\DAC.mdl</t>
  </si>
  <si>
    <t xml:space="preserve">C:\tmp\obfmodels\o8311.mdl</t>
  </si>
  <si>
    <t xml:space="preserve">Mon Mar 07 19:22:10 2016</t>
  </si>
  <si>
    <t xml:space="preserve">C:\work\data\SLNET\SLNET_MATLABCentral\55876\SMPS_buck.mdl</t>
  </si>
  <si>
    <t xml:space="preserve">C:\tmp\obfmodels\o8312.mdl</t>
  </si>
  <si>
    <t xml:space="preserve">Tue Mar 08 21:36:57 2016</t>
  </si>
  <si>
    <t xml:space="preserve">C:\work\data\SLNET\SLNET_MATLABCentral\55878\matlab_Ed3\cp2_faultDetection\CSTR_SimpleMDL.mdl</t>
  </si>
  <si>
    <t xml:space="preserve">C:\tmp\obfmodels\o8313.mdl</t>
  </si>
  <si>
    <t xml:space="preserve">Sat Aug 03 21:53:25 2013</t>
  </si>
  <si>
    <t xml:space="preserve">C:\work\data\SLNET\SLNET_MATLABCentral\55878\matlab_Ed3\cp3_DisturbanceControl\ADRC\ADRC_dist_NL_mdl.mdl</t>
  </si>
  <si>
    <t xml:space="preserve">C:\tmp\obfmodels\o8314.mdl</t>
  </si>
  <si>
    <t xml:space="preserve">Mon Aug 05 20:22:28 2013</t>
  </si>
  <si>
    <t xml:space="preserve">C:\work\data\SLNET\SLNET_MATLABCentral\55878\matlab_Ed3\cp3_DisturbanceControl\ADRC\ADRC_dist_mdl.mdl</t>
  </si>
  <si>
    <t xml:space="preserve">C:\tmp\obfmodels\o8315.mdl</t>
  </si>
  <si>
    <t xml:space="preserve">Fri Dec 20 13:28:52 2013</t>
  </si>
  <si>
    <t xml:space="preserve">C:\work\data\SLNET\SLNET_MATLABCentral\55878\matlab_Ed3\cp3_DisturbanceControl\ADRC\ADRC_dist_mdl2.mdl</t>
  </si>
  <si>
    <t xml:space="preserve">C:\tmp\obfmodels\o8316.mdl</t>
  </si>
  <si>
    <t xml:space="preserve">Mon Jan 12 13:23:09 2015</t>
  </si>
  <si>
    <t xml:space="preserve">C:\work\data\SLNET\SLNET_MATLABCentral\55878\matlab_Ed3\cp3_DisturbanceControl\ActuatorNL\ActNL_err_BL_mdl.mdl</t>
  </si>
  <si>
    <t xml:space="preserve">C:\tmp\obfmodels\o8317.mdl</t>
  </si>
  <si>
    <t xml:space="preserve">Mon Aug 05 21:10:38 2013</t>
  </si>
  <si>
    <t xml:space="preserve">C:\work\data\SLNET\SLNET_MATLABCentral\55878\matlab_Ed3\cp3_DisturbanceControl\ActuatorNL\ActNL_err_mdl.mdl</t>
  </si>
  <si>
    <t xml:space="preserve">C:\tmp\obfmodels\o8318.mdl</t>
  </si>
  <si>
    <t xml:space="preserve">Mon Aug 05 21:32:31 2013</t>
  </si>
  <si>
    <t xml:space="preserve">C:\work\data\SLNET\SLNET_MATLABCentral\55878\matlab_Ed3\cp3_DisturbanceControl\Adaptive\adaptive_mdl.mdl</t>
  </si>
  <si>
    <t xml:space="preserve">C:\tmp\obfmodels\o8319.mdl</t>
  </si>
  <si>
    <t xml:space="preserve">Tue Dec 31 17:26:49 2013</t>
  </si>
  <si>
    <t xml:space="preserve">C:\work\data\SLNET\SLNET_MATLABCentral\55878\matlab_Ed3\cp3_DisturbanceControl\IMC_2DOF\IMC_err_mdl.mdl</t>
  </si>
  <si>
    <t xml:space="preserve">C:\tmp\obfmodels\o8320.mdl</t>
  </si>
  <si>
    <t xml:space="preserve">Tue Aug 06 18:54:27 2013</t>
  </si>
  <si>
    <t xml:space="preserve">C:\work\data\SLNET\SLNET_MATLABCentral\55878\matlab_Ed3\cp3_DisturbanceControl\L1adaptiveControl\L1Adap\L1_mdl.mdl</t>
  </si>
  <si>
    <t xml:space="preserve">C:\tmp\obfmodels\o8321.mdl</t>
  </si>
  <si>
    <t xml:space="preserve">Sat Jan 31 12:08:24 2015</t>
  </si>
  <si>
    <t xml:space="preserve">C:\work\data\SLNET\SLNET_MATLABCentral\55878\matlab_Ed3\cp3_DisturbanceControl\RepetitiveCTRL\RepetitiveCTRL_smlk.mdl</t>
  </si>
  <si>
    <t xml:space="preserve">C:\tmp\obfmodels\o8322.mdl</t>
  </si>
  <si>
    <t xml:space="preserve">Wed Dec 30 16:18:29 2015</t>
  </si>
  <si>
    <t xml:space="preserve">C:\work\data\SLNET\SLNET_MATLABCentral\55878\matlab_Ed3\cp3_DisturbanceControl\lowpassNotch&amp;DAC\DUC_LQRerr_mdl.mdl</t>
  </si>
  <si>
    <t xml:space="preserve">C:\tmp\obfmodels\o8323.mdl</t>
  </si>
  <si>
    <t xml:space="preserve">Fri Dec 20 15:47:01 2013</t>
  </si>
  <si>
    <t xml:space="preserve">C:\work\data\SLNET\SLNET_MATLABCentral\55878\matlab_Ed3\cp3_DisturbanceControl\lowpassNotch&amp;DAC\DUC_dist_mdl.mdl</t>
  </si>
  <si>
    <t xml:space="preserve">C:\tmp\obfmodels\o8324.mdl</t>
  </si>
  <si>
    <t xml:space="preserve">Fri Dec 20 15:07:17 2013</t>
  </si>
  <si>
    <t xml:space="preserve">C:\work\data\SLNET\SLNET_MATLABCentral\55878\matlab_Ed3\cp3_DisturbanceControl\lowpassNotch&amp;DAC\DAC\DAC_dist_mdl.mdl</t>
  </si>
  <si>
    <t xml:space="preserve">C:\tmp\obfmodels\o8325.mdl</t>
  </si>
  <si>
    <t xml:space="preserve">Wed Oct 15 12:53:00 2014</t>
  </si>
  <si>
    <t xml:space="preserve">C:\work\data\SLNET\SLNET_MATLABCentral\55878\matlab_Ed3\cp3_DisturbanceControl\lowpassNotch&amp;DAC\DAC\DAC_dist_mdl_adap.mdl</t>
  </si>
  <si>
    <t xml:space="preserve">C:\tmp\obfmodels\o8326.mdl</t>
  </si>
  <si>
    <t xml:space="preserve">Fri Dec 20 14:40:28 2013</t>
  </si>
  <si>
    <t xml:space="preserve">C:\work\data\SLNET\SLNET_MATLABCentral\55878\matlab_Ed3\cp3_DisturbanceControl\lowpassNotch&amp;DAC\DAC\DAC_dist_mdl_sine.mdl</t>
  </si>
  <si>
    <t xml:space="preserve">C:\tmp\obfmodels\o8327.mdl</t>
  </si>
  <si>
    <t xml:space="preserve">Fri Dec 20 14:32:49 2013</t>
  </si>
  <si>
    <t xml:space="preserve">C:\work\data\SLNET\SLNET_MATLABCentral\55878\matlab_Ed3\cp4_PID Tuning Concepts\LL_PI.mdl</t>
  </si>
  <si>
    <t xml:space="preserve">C:\tmp\obfmodels\o8328.mdl</t>
  </si>
  <si>
    <t xml:space="preserve">Tue Mar 05 20:56:14 2013</t>
  </si>
  <si>
    <t xml:space="preserve">C:\work\data\SLNET\SLNET_MATLABCentral\55878\matlab_Ed3\cp4_PID Tuning Concepts\LL_PID.mdl</t>
  </si>
  <si>
    <t xml:space="preserve">C:\tmp\obfmodels\o8329.mdl</t>
  </si>
  <si>
    <t xml:space="preserve">Tue Mar 05 21:10:28 2013</t>
  </si>
  <si>
    <t xml:space="preserve">C:\work\data\SLNET\SLNET_MATLABCentral\55878\matlab_Ed3\cp4_PID Tuning Concepts\LL_PID_SYS.mdl</t>
  </si>
  <si>
    <t xml:space="preserve">C:\tmp\obfmodels\o8330.mdl</t>
  </si>
  <si>
    <t xml:space="preserve">Tue Aug 06 19:54:17 2013</t>
  </si>
  <si>
    <t xml:space="preserve">C:\work\data\SLNET\SLNET_MATLABCentral\55878\matlab_Ed3\cp4_PID Tuning Concepts\imc_ex1.mdl</t>
  </si>
  <si>
    <t xml:space="preserve">C:\tmp\obfmodels\o8331.mdl</t>
  </si>
  <si>
    <t xml:space="preserve">Sat Oct 17 19:45:24 2015</t>
  </si>
  <si>
    <t xml:space="preserve">C:\work\data\SLNET\SLNET_MATLABCentral\55878\matlab_Ed3\cp4_PID Tuning Concepts\Moments\Mom_mdl.mdl</t>
  </si>
  <si>
    <t xml:space="preserve">C:\tmp\obfmodels\o8332.mdl</t>
  </si>
  <si>
    <t xml:space="preserve">Tue Aug 06 19:17:05 2013</t>
  </si>
  <si>
    <t xml:space="preserve">C:\work\data\SLNET\SLNET_MATLABCentral\55878\matlab_Ed3\cp5_feedforward\AdaptiveFFControl\AdapFF_sim.mdl</t>
  </si>
  <si>
    <t xml:space="preserve">C:\tmp\obfmodels\o8333.mdl</t>
  </si>
  <si>
    <t xml:space="preserve">Thu Jan 15 12:03:57 2015</t>
  </si>
  <si>
    <t xml:space="preserve">C:\work\data\SLNET\SLNET_MATLABCentral\55878\matlab_Ed3\cp5_feedforward\AdaptiveFFControl\AdapFF_sim_sincos.mdl</t>
  </si>
  <si>
    <t xml:space="preserve">C:\tmp\obfmodels\o8334.mdl</t>
  </si>
  <si>
    <t xml:space="preserve">Fri Dec 20 18:50:57 2013</t>
  </si>
  <si>
    <t xml:space="preserve">C:\work\data\SLNET\SLNET_MATLABCentral\55878\matlab_Ed3\cp5_feedforward\AdaptiveFFControl\FrequencyEstimation\AdapObserver_sim.mdl</t>
  </si>
  <si>
    <t xml:space="preserve">C:\tmp\obfmodels\o8335.mdl</t>
  </si>
  <si>
    <t xml:space="preserve">Sat Aug 17 14:58:00 2013</t>
  </si>
  <si>
    <t xml:space="preserve">C:\work\data\SLNET\SLNET_MATLABCentral\55878\matlab_Ed3\cp5_feedforward\AdaptiveFFControl\FrequencyEstimation\AdapObserver_sine_sim.mdl</t>
  </si>
  <si>
    <t xml:space="preserve">C:\tmp\obfmodels\o8336.mdl</t>
  </si>
  <si>
    <t xml:space="preserve">Fri Dec 20 21:54:42 2013</t>
  </si>
  <si>
    <t xml:space="preserve">C:\work\data\SLNET\SLNET_MATLABCentral\55878\matlab_Ed3\cp5_feedforward\AdaptiveFFControl\FrequencyEstimation\archives\AdapDAC_sim.mdl</t>
  </si>
  <si>
    <t xml:space="preserve">C:\tmp\obfmodels\o8337.mdl</t>
  </si>
  <si>
    <t xml:space="preserve">Sat Aug 17 10:00:41 2013</t>
  </si>
  <si>
    <t xml:space="preserve">C:\work\data\SLNET\SLNET_MATLABCentral\55878\matlab_Ed3\cp5_feedforward\AdaptiveFFControl\FrequencyEstimation\archives\AdapFF_sim.mdl</t>
  </si>
  <si>
    <t xml:space="preserve">C:\tmp\obfmodels\o8338.mdl</t>
  </si>
  <si>
    <t xml:space="preserve">Wed Aug 14 19:19:20 2013</t>
  </si>
  <si>
    <t xml:space="preserve">C:\work\data\SLNET\SLNET_MATLABCentral\55878\matlab_Ed3\cp5_feedforward\AdaptiveFFControl\FrequencyEstimation\archives\AdapObserver_sim.mdl</t>
  </si>
  <si>
    <t xml:space="preserve">C:\tmp\obfmodels\o8339.mdl</t>
  </si>
  <si>
    <t xml:space="preserve">Sat Aug 17 11:21:44 2013</t>
  </si>
  <si>
    <t xml:space="preserve">C:\work\data\SLNET\SLNET_MATLABCentral\55878\matlab_Ed3\cp5_feedforward\AdaptiveFFControl\Spectrum\AdapSpec_sim.mdl</t>
  </si>
  <si>
    <t xml:space="preserve">C:\tmp\obfmodels\o8340.mdl</t>
  </si>
  <si>
    <t xml:space="preserve">Thu Aug 15 19:16:23 2013</t>
  </si>
  <si>
    <t xml:space="preserve">C:\work\data\SLNET\SLNET_MATLABCentral\55878\matlab_Ed3\cp5_feedforward\NonAdaptiveFFControl\AdapDAC_FF_sim.mdl</t>
  </si>
  <si>
    <t xml:space="preserve">C:\tmp\obfmodels\o8341.mdl</t>
  </si>
  <si>
    <t xml:space="preserve">Sat Oct 26 18:18:58 2013</t>
  </si>
  <si>
    <t xml:space="preserve">C:\work\data\SLNET\SLNET_MATLABCentral\55878\matlab_Ed3\cp5_feedforward\NonAdaptiveFFControl\IMC_FF_AdapObs_sim.mdl</t>
  </si>
  <si>
    <t xml:space="preserve">C:\tmp\obfmodels\o8342.mdl</t>
  </si>
  <si>
    <t xml:space="preserve">Sat Aug 17 09:47:45 2013</t>
  </si>
  <si>
    <t xml:space="preserve">C:\work\data\SLNET\SLNET_MATLABCentral\55878\matlab_Ed3\cp5_feedforward\NonAdaptiveFFControl\IMC_FF_sim.mdl</t>
  </si>
  <si>
    <t xml:space="preserve">C:\tmp\obfmodels\o8343.mdl</t>
  </si>
  <si>
    <t xml:space="preserve">Wed Aug 14 19:48:00 2013</t>
  </si>
  <si>
    <t xml:space="preserve">C:\work\data\SLNET\SLNET_MATLABCentral\55878\matlab_Ed3\cp6_Applications\RobotMotor\RobotSimpleMDL.mdl</t>
  </si>
  <si>
    <t xml:space="preserve">C:\tmp\obfmodels\o8344.mdl</t>
  </si>
  <si>
    <t xml:space="preserve">Tue May 14 19:19:31 2013</t>
  </si>
  <si>
    <t xml:space="preserve">C:\work\data\SLNET\SLNET_MATLABCentral\55878\matlab_Ed3\cp6_Applications\Satellite\LinSatSim.mdl</t>
  </si>
  <si>
    <t xml:space="preserve">C:\tmp\obfmodels\o8345.mdl</t>
  </si>
  <si>
    <t xml:space="preserve">Fri Jan 16 11:12:51 2015</t>
  </si>
  <si>
    <t xml:space="preserve">C:\work\data\SLNET\SLNET_MATLABCentral\55878\matlab_Ed3\cp6_Applications\Satellite\LinSatSimIMC.mdl</t>
  </si>
  <si>
    <t xml:space="preserve">C:\tmp\obfmodels\o8346.mdl</t>
  </si>
  <si>
    <t xml:space="preserve">Wed Aug 14 19:59:57 2013</t>
  </si>
  <si>
    <t xml:space="preserve">C:\work\data\SLNET\SLNET_MATLABCentral\55878\matlab_Ed3\cp6_Applications\Satellite\LinSatSim_Struct_mdl.mdl</t>
  </si>
  <si>
    <t xml:space="preserve">C:\tmp\obfmodels\o8347.mdl</t>
  </si>
  <si>
    <t xml:space="preserve">Sat Dec 21 10:23:45 2013</t>
  </si>
  <si>
    <t xml:space="preserve">C:\work\data\SLNET\SLNET_MATLABCentral\55878\matlab_Ed3\cp6_Applications\Thermal&amp;HX\DP_HX.mdl</t>
  </si>
  <si>
    <t xml:space="preserve">C:\tmp\obfmodels\o8348.mdl</t>
  </si>
  <si>
    <t xml:space="preserve">Sat Jun 08 22:54:05 2013</t>
  </si>
  <si>
    <t xml:space="preserve">C:\work\data\SLNET\SLNET_MATLABCentral\55904\MajorFP1.mdl</t>
  </si>
  <si>
    <t xml:space="preserve">C:\tmp\obfmodels\o8349.mdl</t>
  </si>
  <si>
    <t xml:space="preserve">Thu Jan 07 14:14:23 2016</t>
  </si>
  <si>
    <t xml:space="preserve">C:\work\data\SLNET\SLNET_MATLABCentral\55905\major.mdl</t>
  </si>
  <si>
    <t xml:space="preserve">C:\tmp\obfmodels\o8350.mdl</t>
  </si>
  <si>
    <t xml:space="preserve">Thu Jan 07 13:17:26 2016</t>
  </si>
  <si>
    <t xml:space="preserve">C:\work\data\SLNET\SLNET_MATLABCentral\55912\ADC\ADC.mdl</t>
  </si>
  <si>
    <t xml:space="preserve">C:\tmp\obfmodels\o8351.mdl</t>
  </si>
  <si>
    <t xml:space="preserve">Mon Mar 07 15:11:45 2016</t>
  </si>
  <si>
    <t xml:space="preserve">C:\work\data\SLNET\SLNET_MATLABCentral\55949\pwmtest.mdl</t>
  </si>
  <si>
    <t xml:space="preserve">C:\tmp\obfmodels\o8352.mdl</t>
  </si>
  <si>
    <t xml:space="preserve">Sun Mar 13 23:29:11 2016</t>
  </si>
  <si>
    <t xml:space="preserve">C:\work\data\SLNET\SLNET_MATLABCentral\55954\Transformer_Test.mdl</t>
  </si>
  <si>
    <t xml:space="preserve">C:\tmp\obfmodels\o8353.mdl</t>
  </si>
  <si>
    <t xml:space="preserve">Tue Jul 14 10:51:17 2015</t>
  </si>
  <si>
    <t xml:space="preserve">C:\work\data\SLNET\SLNET_MATLABCentral\56018\ACmotor1.mdl</t>
  </si>
  <si>
    <t xml:space="preserve">C:\tmp\obfmodels\o8354.mdl</t>
  </si>
  <si>
    <t xml:space="preserve">Thu Mar 17 07:51:25 2016</t>
  </si>
  <si>
    <t xml:space="preserve">C:\work\data\SLNET\SLNET_MATLABCentral\56184\Hexapod Robot\Hexapod Robot (Simmechanics and Virtual Reality)\Hexapod_Robot_Leg.mdl</t>
  </si>
  <si>
    <t xml:space="preserve">C:\tmp\obfmodels\o8355.mdl</t>
  </si>
  <si>
    <t xml:space="preserve">Tue Mar 22 20:50:25 2016</t>
  </si>
  <si>
    <t xml:space="preserve">C:\work\data\SLNET\SLNET_MATLABCentral\56184\Hexapod Robot\Hexapod Robot Leg (Simmechanics)\Leg_Robot.mdl</t>
  </si>
  <si>
    <t xml:space="preserve">C:\tmp\obfmodels\o8356.mdl</t>
  </si>
  <si>
    <t xml:space="preserve">Wed Jun 09 01:36:58 2010</t>
  </si>
  <si>
    <t xml:space="preserve">C:\work\data\SLNET\SLNET_MATLABCentral\56184\Hexapod Robot\Hexapod Robot Leg (Virtual Reality)\Hexapod_Leg.mdl</t>
  </si>
  <si>
    <t xml:space="preserve">C:\tmp\obfmodels\o8357.mdl</t>
  </si>
  <si>
    <t xml:space="preserve">Tue Mar 22 20:46:09 2016</t>
  </si>
  <si>
    <t xml:space="preserve">C:\work\data\SLNET\SLNET_MATLABCentral\56377\PV_buck_boost_mppt.mdl</t>
  </si>
  <si>
    <t xml:space="preserve">C:\tmp\obfmodels\o8358.mdl</t>
  </si>
  <si>
    <t xml:space="preserve">Thu Mar 24 18:11:46 2016</t>
  </si>
  <si>
    <t xml:space="preserve">C:\work\data\SLNET\SLNET_MATLABCentral\56429\da_da_boost_control_u_h_arifoglu.mdl</t>
  </si>
  <si>
    <t xml:space="preserve">C:\tmp\obfmodels\o8359.mdl</t>
  </si>
  <si>
    <t xml:space="preserve">Thu Apr 07 21:03:29 2016</t>
  </si>
  <si>
    <t xml:space="preserve">C:\work\data\SLNET\SLNET_MATLABCentral\56440\abc_dq0_abc.mdl</t>
  </si>
  <si>
    <t xml:space="preserve">C:\tmp\obfmodels\o8360.mdl</t>
  </si>
  <si>
    <t xml:space="preserve">Fri Apr 01 19:01:35 2016</t>
  </si>
  <si>
    <t xml:space="preserve">C:\work\data\SLNET\SLNET_MATLABCentral\56448\Models\PMSM_dq_pos.mdl</t>
  </si>
  <si>
    <t xml:space="preserve">C:\tmp\obfmodels\o8361.mdl</t>
  </si>
  <si>
    <t xml:space="preserve">Thu Apr 07 16:02:19 2016</t>
  </si>
  <si>
    <t xml:space="preserve">C:\work\data\SLNET\SLNET_MATLABCentral\56448\Models\PMSM_dq_speed.mdl</t>
  </si>
  <si>
    <t xml:space="preserve">C:\tmp\obfmodels\o8362.mdl</t>
  </si>
  <si>
    <t xml:space="preserve">Thu Apr 07 16:04:38 2016</t>
  </si>
  <si>
    <t xml:space="preserve">C:\work\data\SLNET\SLNET_MATLABCentral\56453\inverter_SPWM.mdl</t>
  </si>
  <si>
    <t xml:space="preserve">C:\tmp\obfmodels\o8363.mdl</t>
  </si>
  <si>
    <t xml:space="preserve">Sat Apr 09 20:45:41 2016</t>
  </si>
  <si>
    <t xml:space="preserve">C:\work\data\SLNET\SLNET_MATLABCentral\56456\AcRegulator.mdl</t>
  </si>
  <si>
    <t xml:space="preserve">C:\tmp\obfmodels\o8364.mdl</t>
  </si>
  <si>
    <t xml:space="preserve">Sat Apr 09 21:28:31 2016</t>
  </si>
  <si>
    <t xml:space="preserve">C:\work\data\SLNET\SLNET_MATLABCentral\56634\naik.mdl</t>
  </si>
  <si>
    <t xml:space="preserve">C:\tmp\obfmodels\o8365.mdl</t>
  </si>
  <si>
    <t xml:space="preserve">Sat Apr 02 11:55:25 2016</t>
  </si>
  <si>
    <t xml:space="preserve">C:\work\data\SLNET\SLNET_MATLABCentral\56697\ABS_Value_Output.mdl</t>
  </si>
  <si>
    <t xml:space="preserve">C:\tmp\obfmodels\o8366.mdl</t>
  </si>
  <si>
    <t xml:space="preserve">Sat Apr 23 11:25:33 2016</t>
  </si>
  <si>
    <t xml:space="preserve">C:\work\data\SLNET\SLNET_MATLABCentral\56743\AC_Inv_Amp.mdl</t>
  </si>
  <si>
    <t xml:space="preserve">C:\tmp\obfmodels\o8367.mdl</t>
  </si>
  <si>
    <t xml:space="preserve">Tue Apr 26 10:52:53 2016</t>
  </si>
  <si>
    <t xml:space="preserve">C:\work\data\SLNET\SLNET_MATLABCentral\56751\AC_Non_Inv_Amp.mdl</t>
  </si>
  <si>
    <t xml:space="preserve">C:\tmp\obfmodels\o8368.mdl</t>
  </si>
  <si>
    <t xml:space="preserve">Tue Apr 26 13:58:51 2016</t>
  </si>
  <si>
    <t xml:space="preserve">C:\work\data\SLNET\SLNET_MATLABCentral\56754\Adder_Subtractor.mdl</t>
  </si>
  <si>
    <t xml:space="preserve">C:\tmp\obfmodels\o8369.mdl</t>
  </si>
  <si>
    <t xml:space="preserve">Tue Apr 26 14:41:57 2016</t>
  </si>
  <si>
    <t xml:space="preserve">C:\work\data\SLNET\SLNET_MATLABCentral\56755\Diff_Amp.mdl</t>
  </si>
  <si>
    <t xml:space="preserve">C:\tmp\obfmodels\o8370.mdl</t>
  </si>
  <si>
    <t xml:space="preserve">Tue Apr 26 15:09:30 2016</t>
  </si>
  <si>
    <t xml:space="preserve">C:\work\data\SLNET\SLNET_MATLABCentral\56756\Differential_eqn.mdl</t>
  </si>
  <si>
    <t xml:space="preserve">C:\tmp\obfmodels\o8371.mdl</t>
  </si>
  <si>
    <t xml:space="preserve">Tue Apr 26 15:33:14 2016</t>
  </si>
  <si>
    <t xml:space="preserve">C:\work\data\SLNET\SLNET_MATLABCentral\56757\Inv_Adder.mdl</t>
  </si>
  <si>
    <t xml:space="preserve">C:\tmp\obfmodels\o8372.mdl</t>
  </si>
  <si>
    <t xml:space="preserve">Tue Apr 26 16:08:31 2016</t>
  </si>
  <si>
    <t xml:space="preserve">C:\work\data\SLNET\SLNET_MATLABCentral\56761\Inverting_adder.mdl</t>
  </si>
  <si>
    <t xml:space="preserve">C:\tmp\obfmodels\o8373.mdl</t>
  </si>
  <si>
    <t xml:space="preserve">Tue Apr 26 18:18:18 2016</t>
  </si>
  <si>
    <t xml:space="preserve">C:\work\data\SLNET\SLNET_MATLABCentral\56762\Phase_shift_osc_opamp.mdl</t>
  </si>
  <si>
    <t xml:space="preserve">C:\tmp\obfmodels\o8374.mdl</t>
  </si>
  <si>
    <t xml:space="preserve">Tue Apr 26 18:54:44 2016</t>
  </si>
  <si>
    <t xml:space="preserve">C:\work\data\SLNET\SLNET_MATLABCentral\56763\Quadrature_osc.mdl</t>
  </si>
  <si>
    <t xml:space="preserve">C:\tmp\obfmodels\o8375.mdl</t>
  </si>
  <si>
    <t xml:space="preserve">Tue Apr 26 19:48:38 2016</t>
  </si>
  <si>
    <t xml:space="preserve">C:\work\data\SLNET\SLNET_MATLABCentral\56764\Schmitt_Trigger.mdl</t>
  </si>
  <si>
    <t xml:space="preserve">C:\tmp\obfmodels\o8376.mdl</t>
  </si>
  <si>
    <t xml:space="preserve">Tue Apr 26 20:18:13 2016</t>
  </si>
  <si>
    <t xml:space="preserve">C:\work\data\SLNET\SLNET_MATLABCentral\56776\Simultaneous.mdl</t>
  </si>
  <si>
    <t xml:space="preserve">C:\tmp\obfmodels\o8377.mdl</t>
  </si>
  <si>
    <t xml:space="preserve">Wed Apr 27 09:55:54 2016</t>
  </si>
  <si>
    <t xml:space="preserve">C:\work\data\SLNET\SLNET_MATLABCentral\56777\Subtractor.mdl</t>
  </si>
  <si>
    <t xml:space="preserve">C:\tmp\obfmodels\o8378.mdl</t>
  </si>
  <si>
    <t xml:space="preserve">Sat Apr 23 11:06:31 2016</t>
  </si>
  <si>
    <t xml:space="preserve">C:\work\data\SLNET\SLNET_MATLABCentral\56778\FAdder.mdl</t>
  </si>
  <si>
    <t xml:space="preserve">C:\tmp\obfmodels\o8379.mdl</t>
  </si>
  <si>
    <t xml:space="preserve">Wed Apr 27 11:49:04 2016</t>
  </si>
  <si>
    <t xml:space="preserve">C:\work\data\SLNET\SLNET_MATLABCentral\56781\Hartley_osc1.mdl</t>
  </si>
  <si>
    <t xml:space="preserve">C:\tmp\obfmodels\o8380.mdl</t>
  </si>
  <si>
    <t xml:space="preserve">Wed Apr 27 14:34:02 2016</t>
  </si>
  <si>
    <t xml:space="preserve">C:\work\data\SLNET\SLNET_MATLABCentral\56782\Colpitts_osc.mdl</t>
  </si>
  <si>
    <t xml:space="preserve">C:\tmp\obfmodels\o8381.mdl</t>
  </si>
  <si>
    <t xml:space="preserve">Wed Apr 27 14:49:52 2016</t>
  </si>
  <si>
    <t xml:space="preserve">C:\work\data\SLNET\SLNET_MATLABCentral\56786\slDataTypePropExample1.mdl</t>
  </si>
  <si>
    <t xml:space="preserve">C:\tmp\obfmodels\o8382.mdl</t>
  </si>
  <si>
    <t xml:space="preserve">Tue Apr 26 21:58:18 2016</t>
  </si>
  <si>
    <t xml:space="preserve">C:\work\data\SLNET\SLNET_MATLABCentral\56786\slDataTypePropExample2.mdl</t>
  </si>
  <si>
    <t xml:space="preserve">C:\tmp\obfmodels\o8383.mdl</t>
  </si>
  <si>
    <t xml:space="preserve">Tue Apr 26 08:55:09 2016</t>
  </si>
  <si>
    <t xml:space="preserve">C:\work\data\SLNET\SLNET_MATLABCentral\56786\slDataTypePropExample3.mdl</t>
  </si>
  <si>
    <t xml:space="preserve">C:\tmp\obfmodels\o8384.mdl</t>
  </si>
  <si>
    <t xml:space="preserve">Mon Apr 25 10:49:08 2016</t>
  </si>
  <si>
    <t xml:space="preserve">C:\work\data\SLNET\SLNET_MATLABCentral\56805\Mod10.mdl</t>
  </si>
  <si>
    <t xml:space="preserve">C:\tmp\obfmodels\o8385.mdl</t>
  </si>
  <si>
    <t xml:space="preserve">Mon Sep 01 17:33:36 2008</t>
  </si>
  <si>
    <t xml:space="preserve">C:\work\data\SLNET\SLNET_MATLABCentral\56806\Mod16.mdl</t>
  </si>
  <si>
    <t xml:space="preserve">C:\tmp\obfmodels\o8386.mdl</t>
  </si>
  <si>
    <t xml:space="preserve">Sun Aug 31 22:45:42 2008</t>
  </si>
  <si>
    <t xml:space="preserve">C:\work\data\SLNET\SLNET_MATLABCentral\56809\Up_Down.mdl</t>
  </si>
  <si>
    <t xml:space="preserve">C:\tmp\obfmodels\o8387.mdl</t>
  </si>
  <si>
    <t xml:space="preserve">Thu Sep 04 21:57:54 2008</t>
  </si>
  <si>
    <t xml:space="preserve">C:\work\data\SLNET\SLNET_MATLABCentral\56822\sine2triangle.mdl</t>
  </si>
  <si>
    <t xml:space="preserve">C:\tmp\obfmodels\o8388.mdl</t>
  </si>
  <si>
    <t xml:space="preserve">Fri Apr 29 12:58:02 2016</t>
  </si>
  <si>
    <t xml:space="preserve">C:\work\data\SLNET\SLNET_MATLABCentral\56824\Quantization.mdl</t>
  </si>
  <si>
    <t xml:space="preserve">C:\tmp\obfmodels\o8389.mdl</t>
  </si>
  <si>
    <t xml:space="preserve">Fri Apr 29 13:56:07 2016</t>
  </si>
  <si>
    <t xml:space="preserve">C:\work\data\SLNET\SLNET_MATLABCentral\56850\Shift.mdl</t>
  </si>
  <si>
    <t xml:space="preserve">C:\tmp\obfmodels\o8390.mdl</t>
  </si>
  <si>
    <t xml:space="preserve">Fri Sep 05 16:33:31 2008</t>
  </si>
  <si>
    <t xml:space="preserve">C:\work\data\SLNET\SLNET_MATLABCentral\56866\AM.mdl</t>
  </si>
  <si>
    <t xml:space="preserve">C:\tmp\obfmodels\o8391.mdl</t>
  </si>
  <si>
    <t xml:space="preserve">Mon May 02 14:59:22 2016</t>
  </si>
  <si>
    <t xml:space="preserve">C:\work\data\SLNET\SLNET_MATLABCentral\56895\MechTransSys.mdl</t>
  </si>
  <si>
    <t xml:space="preserve">C:\tmp\obfmodels\o8392.mdl</t>
  </si>
  <si>
    <t xml:space="preserve">Tue May 03 12:26:36 2016</t>
  </si>
  <si>
    <t xml:space="preserve">C:\work\data\SLNET\SLNET_MATLABCentral\56899\RLC_Circuit2.mdl</t>
  </si>
  <si>
    <t xml:space="preserve">C:\tmp\obfmodels\o8393.mdl</t>
  </si>
  <si>
    <t xml:space="preserve">Tue May 03 13:28:23 2016</t>
  </si>
  <si>
    <t xml:space="preserve">C:\work\data\SLNET\SLNET_MATLABCentral\56925\InverterSim.mdl</t>
  </si>
  <si>
    <t xml:space="preserve">C:\tmp\obfmodels\o8394.mdl</t>
  </si>
  <si>
    <t xml:space="preserve">Fri Feb 26 16:09:50 2016</t>
  </si>
  <si>
    <t xml:space="preserve">C:\work\data\SLNET\SLNET_MATLABCentral\56954\astable1.mdl</t>
  </si>
  <si>
    <t xml:space="preserve">C:\tmp\obfmodels\o8395.mdl</t>
  </si>
  <si>
    <t xml:space="preserve">Fri May 06 17:15:57 2016</t>
  </si>
  <si>
    <t xml:space="preserve">C:\work\data\SLNET\SLNET_MATLABCentral\56959\kp.mdl</t>
  </si>
  <si>
    <t xml:space="preserve">C:\tmp\obfmodels\o8396.mdl</t>
  </si>
  <si>
    <t xml:space="preserve">Mon Mar 07 10:49:53 2016</t>
  </si>
  <si>
    <t xml:space="preserve">C:\work\data\SLNET\SLNET_MATLABCentral\56961\Bistable.mdl</t>
  </si>
  <si>
    <t xml:space="preserve">C:\tmp\obfmodels\o8397.mdl</t>
  </si>
  <si>
    <t xml:space="preserve">Fri May 06 21:55:34 2016</t>
  </si>
  <si>
    <t xml:space="preserve">C:\work\data\SLNET\SLNET_MATLABCentral\56970\Monostable.mdl</t>
  </si>
  <si>
    <t xml:space="preserve">C:\tmp\obfmodels\o8398.mdl</t>
  </si>
  <si>
    <t xml:space="preserve">Sat May 07 13:17:23 2016</t>
  </si>
  <si>
    <t xml:space="preserve">C:\work\data\SLNET\SLNET_MATLABCentral\56972\JFET_CS.mdl</t>
  </si>
  <si>
    <t xml:space="preserve">C:\tmp\obfmodels\o8399.mdl</t>
  </si>
  <si>
    <t xml:space="preserve">Sat May 07 16:08:36 2016</t>
  </si>
  <si>
    <t xml:space="preserve">C:\work\data\SLNET\SLNET_MATLABCentral\56973\Phase_shift_osc.mdl</t>
  </si>
  <si>
    <t xml:space="preserve">C:\tmp\obfmodels\o8400.mdl</t>
  </si>
  <si>
    <t xml:space="preserve">Sat May 07 16:52:28 2016</t>
  </si>
  <si>
    <t xml:space="preserve">C:\work\data\SLNET\SLNET_MATLABCentral\56975\Triangular.mdl</t>
  </si>
  <si>
    <t xml:space="preserve">C:\tmp\obfmodels\o8401.mdl</t>
  </si>
  <si>
    <t xml:space="preserve">Sat May 07 17:32:58 2016</t>
  </si>
  <si>
    <t xml:space="preserve">C:\work\data\SLNET\SLNET_MATLABCentral\57087\Ninelevel_mmc.mdl</t>
  </si>
  <si>
    <t xml:space="preserve">C:\tmp\obfmodels\o8402.mdl</t>
  </si>
  <si>
    <t xml:space="preserve">Thu May 12 12:10:55 2016</t>
  </si>
  <si>
    <t xml:space="preserve">C:\work\data\SLNET\SLNET_MATLABCentral\57148\simple_buck_boost.mdl</t>
  </si>
  <si>
    <t xml:space="preserve">C:\tmp\obfmodels\o8403.mdl</t>
  </si>
  <si>
    <t xml:space="preserve">Mon May 16 19:44:21 2016</t>
  </si>
  <si>
    <t xml:space="preserve">C:\work\data\SLNET\SLNET_MATLABCentral\57169\Luenberger_DC_motor.mdl</t>
  </si>
  <si>
    <t xml:space="preserve">C:\tmp\obfmodels\o8404.mdl</t>
  </si>
  <si>
    <t xml:space="preserve">Tue May 17 16:06:46 2016</t>
  </si>
  <si>
    <t xml:space="preserve">C:\work\data\SLNET\SLNET_MATLABCentral\57305\IEEE14bus_withUPFC_MOD2.mdl</t>
  </si>
  <si>
    <t xml:space="preserve">C:\tmp\obfmodels\o8405.mdl</t>
  </si>
  <si>
    <t xml:space="preserve">Thu Feb 18 14:55:34 2016</t>
  </si>
  <si>
    <t xml:space="preserve">C:\work\data\SLNET\SLNET_MATLABCentral\57449\high voltage generators\Impulse_Generator_1level.mdl</t>
  </si>
  <si>
    <t xml:space="preserve">C:\tmp\obfmodels\o8406.mdl</t>
  </si>
  <si>
    <t xml:space="preserve">Tue May 31 12:12:21 2016</t>
  </si>
  <si>
    <t xml:space="preserve">C:\work\data\SLNET\SLNET_MATLABCentral\57449\high voltage generators\Impulse_Generator_5level.mdl</t>
  </si>
  <si>
    <t xml:space="preserve">C:\tmp\obfmodels\o8407.mdl</t>
  </si>
  <si>
    <t xml:space="preserve">Tue May 31 12:12:36 2016</t>
  </si>
  <si>
    <t xml:space="preserve">C:\work\data\SLNET\SLNET_MATLABCentral\57449\high voltage generators\Tripler.mdl</t>
  </si>
  <si>
    <t xml:space="preserve">C:\tmp\obfmodels\o8408.mdl</t>
  </si>
  <si>
    <t xml:space="preserve">Tue May 31 12:11:52 2016</t>
  </si>
  <si>
    <t xml:space="preserve">C:\work\data\SLNET\SLNET_MATLABCentral\57449\high voltage generators\doubler.mdl</t>
  </si>
  <si>
    <t xml:space="preserve">C:\tmp\obfmodels\o8409.mdl</t>
  </si>
  <si>
    <t xml:space="preserve">Tue May 31 12:12:52 2016</t>
  </si>
  <si>
    <t xml:space="preserve">C:\work\data\SLNET\SLNET_MATLABCentral\57449\high voltage generators\multiplier_cockroft.mdl</t>
  </si>
  <si>
    <t xml:space="preserve">C:\tmp\obfmodels\o8410.mdl</t>
  </si>
  <si>
    <t xml:space="preserve">Tue May 31 12:12:10 2016</t>
  </si>
  <si>
    <t xml:space="preserve">C:\work\data\SLNET\SLNET_MATLABCentral\57500\inductionnew.mdl</t>
  </si>
  <si>
    <t xml:space="preserve">C:\tmp\obfmodels\o8411.mdl</t>
  </si>
  <si>
    <t xml:space="preserve">Sat Jun 04 01:59:46 2016</t>
  </si>
  <si>
    <t xml:space="preserve">C:\work\data\SLNET\SLNET_MATLABCentral\57510\indraneelsensorless.mdl</t>
  </si>
  <si>
    <t xml:space="preserve">C:\work\data\SLNET\SLNET_MATLABCentral\57512\indraneel_saki_fivephase1.mdl</t>
  </si>
  <si>
    <t xml:space="preserve">C:\tmp\obfmodels\o8413.mdl</t>
  </si>
  <si>
    <t xml:space="preserve">Sun Jun 05 09:29:04 2016</t>
  </si>
  <si>
    <t xml:space="preserve">C:\work\data\SLNET\SLNET_MATLABCentral\57514\DPFC_by_indraneelsaki.mdl</t>
  </si>
  <si>
    <t xml:space="preserve">C:\work\data\SLNET\SLNET_MATLABCentral\57515\island DG vikram\condition1_v.mdl</t>
  </si>
  <si>
    <t xml:space="preserve">C:\tmp\obfmodels\o8415.mdl</t>
  </si>
  <si>
    <t xml:space="preserve">Mon Apr 11 11:22:13 2011</t>
  </si>
  <si>
    <t xml:space="preserve">C:\work\data\SLNET\SLNET_MATLABCentral\57515\island DG vikram\condition2_v.mdl</t>
  </si>
  <si>
    <t xml:space="preserve">C:\tmp\obfmodels\o8416.mdl</t>
  </si>
  <si>
    <t xml:space="preserve">Mon Apr 11 11:07:20 2011</t>
  </si>
  <si>
    <t xml:space="preserve">C:\work\data\SLNET\SLNET_MATLABCentral\57515\island DG vikram\condition3_v.mdl</t>
  </si>
  <si>
    <t xml:space="preserve">C:\tmp\obfmodels\o8417.mdl</t>
  </si>
  <si>
    <t xml:space="preserve">Mon Apr 11 11:08:56 2011</t>
  </si>
  <si>
    <t xml:space="preserve">C:\work\data\SLNET\SLNET_MATLABCentral\57515\island DG vikram\condition4_v.mdl</t>
  </si>
  <si>
    <t xml:space="preserve">C:\tmp\obfmodels\o8418.mdl</t>
  </si>
  <si>
    <t xml:space="preserve">Mon Apr 11 11:11:54 2011</t>
  </si>
  <si>
    <t xml:space="preserve">C:\work\data\SLNET\SLNET_MATLABCentral\57515\island DG vikram\condition5_v.mdl</t>
  </si>
  <si>
    <t xml:space="preserve">C:\tmp\obfmodels\o8419.mdl</t>
  </si>
  <si>
    <t xml:space="preserve">Mon Apr 11 11:15:18 2011</t>
  </si>
  <si>
    <t xml:space="preserve">C:\work\data\SLNET\SLNET_MATLABCentral\57515\island DG vikram\condition6_v.mdl</t>
  </si>
  <si>
    <t xml:space="preserve">C:\tmp\obfmodels\o8420.mdl</t>
  </si>
  <si>
    <t xml:space="preserve">Mon Apr 11 11:31:36 2011</t>
  </si>
  <si>
    <t xml:space="preserve">C:\work\data\SLNET\SLNET_MATLABCentral\57515\island DG vikram\fuzzyisland.mdl</t>
  </si>
  <si>
    <t xml:space="preserve">C:\tmp\obfmodels\o8421.mdl</t>
  </si>
  <si>
    <t xml:space="preserve">Sat Apr 09 11:30:55 2011</t>
  </si>
  <si>
    <t xml:space="preserve">C:\work\data\SLNET\SLNET_MATLABCentral\57516\completeinverter.mdl</t>
  </si>
  <si>
    <t xml:space="preserve">C:\work\data\SLNET\SLNET_MATLABCentral\57516\completeinverterclosedloop_by_indraneel_saki.mdl</t>
  </si>
  <si>
    <t xml:space="preserve">C:\work\data\SLNET\SLNET_MATLABCentral\57517\pvhydro_by_indraneelsaki.mdl</t>
  </si>
  <si>
    <t xml:space="preserve">C:\work\data\SLNET\SLNET_MATLABCentral\57519\upqcwithannharmonics.mdl</t>
  </si>
  <si>
    <t xml:space="preserve">C:\work\data\SLNET\SLNET_MATLABCentral\57519\upqcwithannsag.mdl</t>
  </si>
  <si>
    <t xml:space="preserve">C:\work\data\SLNET\SLNET_MATLABCentral\57519\upqcwithannswell.mdl</t>
  </si>
  <si>
    <t xml:space="preserve">C:\work\data\SLNET\SLNET_MATLABCentral\57523\ADAPTIVE FUZZY control with PMSM by Indraneel saaki\PI pmsm by Indraneel saaki\pmsmvectorPI.mdl</t>
  </si>
  <si>
    <t xml:space="preserve">C:\tmp\obfmodels\o8428.mdl</t>
  </si>
  <si>
    <t xml:space="preserve">Mon Jul 25 15:10:14 2011</t>
  </si>
  <si>
    <t xml:space="preserve">C:\work\data\SLNET\SLNET_MATLABCentral\57523\ADAPTIVE FUZZY control with PMSM by Indraneel saaki\fuzzy pmsm by Indraneel saaki\pmsmflc\pmsmvectorfuzzy.mdl</t>
  </si>
  <si>
    <t xml:space="preserve">C:\tmp\obfmodels\o8429.mdl</t>
  </si>
  <si>
    <t xml:space="preserve">Tue Jul 26 12:11:07 2011</t>
  </si>
  <si>
    <t xml:space="preserve">C:\work\data\SLNET\SLNET_MATLABCentral\57523\ADAPTIVE FUZZY control with PMSM by Indraneel saaki\fuzzy pmsm by Indraneel saaki\pmsmmraflc\pmsmvectoradaptivefuzzy.mdl</t>
  </si>
  <si>
    <t xml:space="preserve">C:\tmp\obfmodels\o8430.mdl</t>
  </si>
  <si>
    <t xml:space="preserve">Tue Jul 26 11:58:21 2011</t>
  </si>
  <si>
    <t xml:space="preserve">C:\work\data\SLNET\SLNET_MATLABCentral\57523\ADAPTIVE FUZZY control with PMSM by Indraneel saaki\fuzzy pmsm by Indraneel saaki\pmsmmraflc3J\pmsmvectoradaptivefuzzy.mdl</t>
  </si>
  <si>
    <t xml:space="preserve">C:\tmp\obfmodels\o8431.mdl</t>
  </si>
  <si>
    <t xml:space="preserve">Tue Jul 26 11:51:42 2011</t>
  </si>
  <si>
    <t xml:space="preserve">C:\work\data\SLNET\SLNET_MATLABCentral\57523\ADAPTIVE FUZZY control with PMSM by Indraneel saaki\fuzzy pmsm by Indraneel saaki\pmsmmraflc50R\pmsmvectoradaptivefuzzy.mdl</t>
  </si>
  <si>
    <t xml:space="preserve">C:\tmp\obfmodels\o8432.mdl</t>
  </si>
  <si>
    <t xml:space="preserve">Tue Jul 26 11:30:13 2011</t>
  </si>
  <si>
    <t xml:space="preserve">C:\work\data\SLNET\SLNET_MATLABCentral\57543\microgridwithmicrturbine.mdl</t>
  </si>
  <si>
    <t xml:space="preserve">C:\work\data\SLNET\SLNET_MATLABCentral\57543\microgridwithwind.mdl</t>
  </si>
  <si>
    <t xml:space="preserve">C:\tmp\obfmodels\o8434.mdl</t>
  </si>
  <si>
    <t xml:space="preserve">Tue Jun 07 11:48:41 2016</t>
  </si>
  <si>
    <t xml:space="preserve">C:\work\data\SLNET\SLNET_MATLABCentral\57554\svmfilter.mdl</t>
  </si>
  <si>
    <t xml:space="preserve">C:\tmp\obfmodels\o8435.mdl</t>
  </si>
  <si>
    <t xml:space="preserve">Tue Apr 12 08:14:22 2016</t>
  </si>
  <si>
    <t xml:space="preserve">C:\work\data\SLNET\SLNET_MATLABCentral\57577\an integrated hybrid power system\HP2_by_indraneelsaki.mdl</t>
  </si>
  <si>
    <t xml:space="preserve">C:\work\data\SLNET\SLNET_MATLABCentral\57577\an integrated hybrid power system\HP3_by_indraneelsaki.mdl</t>
  </si>
  <si>
    <t xml:space="preserve">C:\work\data\SLNET\SLNET_MATLABCentral\57577\an integrated hybrid power system\HP4_by_indraneelsaki.mdl</t>
  </si>
  <si>
    <t xml:space="preserve">C:\work\data\SLNET\SLNET_MATLABCentral\57577\an integrated hybrid power system\HPsystem_by_indraneelsaki.mdl</t>
  </si>
  <si>
    <t xml:space="preserve">C:\work\data\SLNET\SLNET_MATLABCentral\57579\mers1Amp_by_indraneel_saki.mdl</t>
  </si>
  <si>
    <t xml:space="preserve">C:\work\data\SLNET\SLNET_MATLABCentral\57579\mers3Amp_by_indraneel_saki.mdl</t>
  </si>
  <si>
    <t xml:space="preserve">C:\work\data\SLNET\SLNET_MATLABCentral\57586\fuzzy based Grid interface inverter by indraneel saki\gridalpha_by_indraneel_saki.mdl</t>
  </si>
  <si>
    <t xml:space="preserve">C:\work\data\SLNET\SLNET_MATLABCentral\57586\fuzzy based Grid interface inverter by indraneel saki\gridalphafuzzy_indraneel_saki.mdl</t>
  </si>
  <si>
    <t xml:space="preserve">C:\work\data\SLNET\SLNET_MATLABCentral\57588\transient1_by_indraneelsaki.mdl</t>
  </si>
  <si>
    <t xml:space="preserve">C:\tmp\obfmodels\o8444.mdl</t>
  </si>
  <si>
    <t xml:space="preserve">Thu Jun 09 12:01:09 2016</t>
  </si>
  <si>
    <t xml:space="preserve">C:\work\data\SLNET\SLNET_MATLABCentral\57588\transient_bY_indraneelsaki.mdl</t>
  </si>
  <si>
    <t xml:space="preserve">C:\tmp\obfmodels\o8445.mdl</t>
  </si>
  <si>
    <t xml:space="preserve">Thu Jun 09 12:01:18 2016</t>
  </si>
  <si>
    <t xml:space="preserve">C:\work\data\SLNET\SLNET_MATLABCentral\57588\windactodc_1_by_indraneelsaki.mdl</t>
  </si>
  <si>
    <t xml:space="preserve">C:\tmp\obfmodels\o8446.mdl</t>
  </si>
  <si>
    <t xml:space="preserve">Thu Jun 09 12:01:01 2016</t>
  </si>
  <si>
    <t xml:space="preserve">C:\work\data\SLNET\SLNET_MATLABCentral\57589\wind farm grid connection with UPQC by fuzzy logic technique designed by indraneel saki\WINDUPQC.mdl</t>
  </si>
  <si>
    <t xml:space="preserve">C:\work\data\SLNET\SLNET_MATLABCentral\57589\wind farm grid connection with UPQC by fuzzy logic technique designed by indraneel saki\WINDUPQCfuzzy.mdl</t>
  </si>
  <si>
    <t xml:space="preserve">C:\work\data\SLNET\SLNET_MATLABCentral\57589\wind farm grid connection with UPQC by fuzzy logic technique designed by indraneel saki\withoutupqc.mdl</t>
  </si>
  <si>
    <t xml:space="preserve">C:\work\data\SLNET\SLNET_MATLABCentral\57590\wind_constantpoweress.mdl</t>
  </si>
  <si>
    <t xml:space="preserve">C:\work\data\SLNET\SLNET_MATLABCentral\57617\PANEL.mdl</t>
  </si>
  <si>
    <t xml:space="preserve">C:\tmp\obfmodels\o8451.mdl</t>
  </si>
  <si>
    <t xml:space="preserve">Sat Jun 11 08:41:04 2016</t>
  </si>
  <si>
    <t xml:space="preserve">C:\work\data\SLNET\SLNET_MATLABCentral\57618\mpptmodel_newtest.mdl</t>
  </si>
  <si>
    <t xml:space="preserve">C:\tmp\obfmodels\o8452.mdl</t>
  </si>
  <si>
    <t xml:space="preserve">Sat Jun 11 09:07:14 2016</t>
  </si>
  <si>
    <t xml:space="preserve">C:\work\data\SLNET\SLNET_MATLABCentral\57635\Mcc_model.mdl</t>
  </si>
  <si>
    <t xml:space="preserve">C:\tmp\obfmodels\o8453.mdl</t>
  </si>
  <si>
    <t xml:space="preserve">Fri Mar 01 09:26:56 2013</t>
  </si>
  <si>
    <t xml:space="preserve">C:\work\data\SLNET\SLNET_MATLABCentral\57665\statpifun_5011_2.mdl</t>
  </si>
  <si>
    <t xml:space="preserve">C:\work\data\SLNET\SLNET_MATLABCentral\57665\withoutfuzzy_2.mdl</t>
  </si>
  <si>
    <t xml:space="preserve">C:\work\data\SLNET\SLNET_MATLABCentral\57671\pmbldcm_drive_PVcellby_indraneel_saki.mdl</t>
  </si>
  <si>
    <t xml:space="preserve">C:\work\data\SLNET\SLNET_MATLABCentral\57673\An Improved UPFC Control for Oscillation Damping by indraneel saki\upfctwoarea.mdl</t>
  </si>
  <si>
    <t xml:space="preserve">C:\work\data\SLNET\SLNET_MATLABCentral\57673\An Improved UPFC Control for Oscillation Damping by indraneel saki\upfctwoareaPIcontrol.mdl</t>
  </si>
  <si>
    <t xml:space="preserve">C:\work\data\SLNET\SLNET_MATLABCentral\57673\An Improved UPFC Control for Oscillation Damping by indraneel saki\upfctwoareawithoutcontrol.mdl</t>
  </si>
  <si>
    <t xml:space="preserve">C:\work\data\SLNET\SLNET_MATLABCentral\57675\remote.mdl</t>
  </si>
  <si>
    <t xml:space="preserve">C:\tmp\obfmodels\o8460.mdl</t>
  </si>
  <si>
    <t xml:space="preserve">Mon May 30 04:08:47 2011</t>
  </si>
  <si>
    <t xml:space="preserve">C:\work\data\SLNET\SLNET_MATLABCentral\57675\remotedieselbattery.mdl</t>
  </si>
  <si>
    <t xml:space="preserve">C:\tmp\obfmodels\o8461.mdl</t>
  </si>
  <si>
    <t xml:space="preserve">Sat Sep 26 18:17:48 2009</t>
  </si>
  <si>
    <t xml:space="preserve">C:\work\data\SLNET\SLNET_MATLABCentral\57675\remotedieselonly.mdl</t>
  </si>
  <si>
    <t xml:space="preserve">C:\tmp\obfmodels\o8462.mdl</t>
  </si>
  <si>
    <t xml:space="preserve">Sat Sep 26 18:17:54 2009</t>
  </si>
  <si>
    <t xml:space="preserve">C:\work\data\SLNET\SLNET_MATLABCentral\57690\TMV_STACOM_indraneel_saki.mdl</t>
  </si>
  <si>
    <t xml:space="preserve">C:\work\data\SLNET\SLNET_MATLABCentral\57706\pvwith_MPPT2_indraneel.mdl</t>
  </si>
  <si>
    <t xml:space="preserve">C:\work\data\SLNET\SLNET_MATLABCentral\57706\pvwith_MPPT_indraneel.mdl</t>
  </si>
  <si>
    <t xml:space="preserve">C:\work\data\SLNET\SLNET_MATLABCentral\57720\hapfgipifuzzy.mdl</t>
  </si>
  <si>
    <t xml:space="preserve">C:\work\data\SLNET\SLNET_MATLABCentral\57752\aircraft_dstacomann.mdl</t>
  </si>
  <si>
    <t xml:space="preserve">C:\work\data\SLNET\SLNET_MATLABCentral\57792\trans2_by_indraneel_saki.mdl</t>
  </si>
  <si>
    <t xml:space="preserve">C:\tmp\obfmodels\o8468.mdl</t>
  </si>
  <si>
    <t xml:space="preserve">Tue Jun 21 15:49:17 2016</t>
  </si>
  <si>
    <t xml:space="preserve">C:\work\data\SLNET\SLNET_MATLABCentral\57792\transinrush_by_indraneel.mdl</t>
  </si>
  <si>
    <t xml:space="preserve">C:\tmp\obfmodels\o8469.mdl</t>
  </si>
  <si>
    <t xml:space="preserve">Tue Jun 21 15:46:04 2016</t>
  </si>
  <si>
    <t xml:space="preserve">C:\work\data\SLNET\SLNET_MATLABCentral\57793\Wavelet based ANN Approach for power Transformer Protection designed by indraneel saki\energization.mdl</t>
  </si>
  <si>
    <t xml:space="preserve">C:\tmp\obfmodels\o8470.mdl</t>
  </si>
  <si>
    <t xml:space="preserve">Tue Apr 08 22:51:08 2008</t>
  </si>
  <si>
    <t xml:space="preserve">C:\work\data\SLNET\SLNET_MATLABCentral\57793\Wavelet based ANN Approach for power Transformer Protection designed by indraneel saki\fault_3_ph.mdl</t>
  </si>
  <si>
    <t xml:space="preserve">C:\tmp\obfmodels\o8471.mdl</t>
  </si>
  <si>
    <t xml:space="preserve">Thu Feb 07 17:05:39 2008</t>
  </si>
  <si>
    <t xml:space="preserve">C:\work\data\SLNET\SLNET_MATLABCentral\57793\Wavelet based ANN Approach for power Transformer Protection designed by indraneel saki\fault_ln_gnd.mdl</t>
  </si>
  <si>
    <t xml:space="preserve">C:\tmp\obfmodels\o8472.mdl</t>
  </si>
  <si>
    <t xml:space="preserve">Wed Feb 06 06:55:41 2008</t>
  </si>
  <si>
    <t xml:space="preserve">C:\work\data\SLNET\SLNET_MATLABCentral\57793\Wavelet based ANN Approach for power Transformer Protection designed by indraneel saki\fault_ln_ln.mdl</t>
  </si>
  <si>
    <t xml:space="preserve">C:\tmp\obfmodels\o8473.mdl</t>
  </si>
  <si>
    <t xml:space="preserve">Fri Feb 08 10:26:03 2008</t>
  </si>
  <si>
    <t xml:space="preserve">C:\work\data\SLNET\SLNET_MATLABCentral\57793\Wavelet based ANN Approach for power Transformer Protection designed by indraneel saki\faultwithload1.mdl</t>
  </si>
  <si>
    <t xml:space="preserve">C:\tmp\obfmodels\o8474.mdl</t>
  </si>
  <si>
    <t xml:space="preserve">Wed Mar 05 19:05:38 2008</t>
  </si>
  <si>
    <t xml:space="preserve">C:\work\data\SLNET\SLNET_MATLABCentral\57793\Wavelet based ANN Approach for power Transformer Protection designed by indraneel saki\inrush_currents.mdl</t>
  </si>
  <si>
    <t xml:space="preserve">C:\work\data\SLNET\SLNET_MATLABCentral\57793\Wavelet based ANN Approach for power Transformer Protection designed by indraneel saki\normal.mdl</t>
  </si>
  <si>
    <t xml:space="preserve">C:\tmp\obfmodels\o8476.mdl</t>
  </si>
  <si>
    <t xml:space="preserve">Fri Feb 08 15:15:47 2008</t>
  </si>
  <si>
    <t xml:space="preserve">C:\work\data\SLNET\SLNET_MATLABCentral\57793\Wavelet based ANN Approach for power Transformer Protection designed by indraneel saki\untitled.mdl</t>
  </si>
  <si>
    <t xml:space="preserve">C:\tmp\obfmodels\o8477.mdl</t>
  </si>
  <si>
    <t xml:space="preserve">Mon Feb 21 16:02:56 2011</t>
  </si>
  <si>
    <t xml:space="preserve">C:\work\data\SLNET\SLNET_MATLABCentral\57825\simulation-rotary\rotary_sin_with.mdl</t>
  </si>
  <si>
    <t xml:space="preserve">C:\tmp\obfmodels\o8478.mdl</t>
  </si>
  <si>
    <t xml:space="preserve">Sun Apr 17 13:24:05 2016</t>
  </si>
  <si>
    <t xml:space="preserve">C:\work\data\SLNET\SLNET_MATLABCentral\57825\simulation-rotary\rotary_sin_without.mdl</t>
  </si>
  <si>
    <t xml:space="preserve">C:\tmp\obfmodels\o8479.mdl</t>
  </si>
  <si>
    <t xml:space="preserve">Fri May 27 09:41:52 2016</t>
  </si>
  <si>
    <t xml:space="preserve">C:\work\data\SLNET\SLNET_MATLABCentral\57828\DFIGPI_by_indraneel_saki.mdl</t>
  </si>
  <si>
    <t xml:space="preserve">C:\tmp\obfmodels\o8480.mdl</t>
  </si>
  <si>
    <t xml:space="preserve">Thu Jun 23 13:51:32 2016</t>
  </si>
  <si>
    <t xml:space="preserve">C:\work\data\SLNET\SLNET_MATLABCentral\57828\connectwithoutmech_by_indraneel_saki.mdl</t>
  </si>
  <si>
    <t xml:space="preserve">C:\tmp\obfmodels\o8481.mdl</t>
  </si>
  <si>
    <t xml:space="preserve">Thu Jun 23 13:50:42 2016</t>
  </si>
  <si>
    <t xml:space="preserve">C:\work\data\SLNET\SLNET_MATLABCentral\57828\windturbinemod.mdl</t>
  </si>
  <si>
    <t xml:space="preserve">C:\tmp\obfmodels\o8482.mdl</t>
  </si>
  <si>
    <t xml:space="preserve">Thu Jun 23 13:51:49 2016</t>
  </si>
  <si>
    <t xml:space="preserve">C:\work\data\SLNET\SLNET_MATLABCentral\57829\connectwithoutmech_by_indraneel_saki.mdl</t>
  </si>
  <si>
    <t xml:space="preserve">C:\tmp\obfmodels\o8483.mdl</t>
  </si>
  <si>
    <t xml:space="preserve">C:\work\data\SLNET\SLNET_MATLABCentral\57829\dfigfinalnn_by_indraneel_saki.mdl</t>
  </si>
  <si>
    <t xml:space="preserve">C:\tmp\obfmodels\o8484.mdl</t>
  </si>
  <si>
    <t xml:space="preserve">Thu Jun 23 13:51:19 2016</t>
  </si>
  <si>
    <t xml:space="preserve">C:\work\data\SLNET\SLNET_MATLABCentral\57886\pwm_inverter.mdl</t>
  </si>
  <si>
    <t xml:space="preserve">C:\tmp\obfmodels\o8485.mdl</t>
  </si>
  <si>
    <t xml:space="preserve">Wed Dec 21 13:18:25 2005</t>
  </si>
  <si>
    <t xml:space="preserve">C:\work\data\SLNET\SLNET_MATLABCentral\57970\SelectiveHarmonicEliminationPWM.mdl</t>
  </si>
  <si>
    <t xml:space="preserve">C:\tmp\obfmodels\o8486.mdl</t>
  </si>
  <si>
    <t xml:space="preserve">Sat Jul 02 22:57:26 2016</t>
  </si>
  <si>
    <t xml:space="preserve">C:\work\data\SLNET\SLNET_MATLABCentral\57971\multiplepwm.mdl</t>
  </si>
  <si>
    <t xml:space="preserve">C:\tmp\obfmodels\o8487.mdl</t>
  </si>
  <si>
    <t xml:space="preserve">Mon Nov 30 16:53:26 2015</t>
  </si>
  <si>
    <t xml:space="preserve">C:\work\data\SLNET\SLNET_MATLABCentral\57976\Space_vector_modulation.mdl</t>
  </si>
  <si>
    <t xml:space="preserve">C:\tmp\obfmodels\o8488.mdl</t>
  </si>
  <si>
    <t xml:space="preserve">Sat Jul 02 23:20:49 2016</t>
  </si>
  <si>
    <t xml:space="preserve">C:\work\data\SLNET\SLNET_MATLABCentral\57980\sinusoidal.mdl</t>
  </si>
  <si>
    <t xml:space="preserve">C:\tmp\obfmodels\o8489.mdl</t>
  </si>
  <si>
    <t xml:space="preserve">Mon Nov 30 16:38:26 2015</t>
  </si>
  <si>
    <t xml:space="preserve">C:\work\data\SLNET\SLNET_MATLABCentral\57985\Performance of Distance Relays on Transmission lines with UPFC and SATCOM devies\statcomwithfourareaby_indraneelsaki.mdl</t>
  </si>
  <si>
    <t xml:space="preserve">C:\work\data\SLNET\SLNET_MATLABCentral\57985\Performance of Distance Relays on Transmission lines with UPFC and SATCOM devies\upfcwithfourareaby_indraneelsaki.mdl</t>
  </si>
  <si>
    <t xml:space="preserve">C:\work\data\SLNET\SLNET_MATLABCentral\57986\svcwithfourareaby_indraneelsaki.mdl</t>
  </si>
  <si>
    <t xml:space="preserve">C:\work\data\SLNET\SLNET_MATLABCentral\57990\Artificial Nuearal networks based DSATCOM Control for an Electric Ship Power System by indraneel saki\dstatAIS_by_indraneelsaki.mdl</t>
  </si>
  <si>
    <t xml:space="preserve">C:\work\data\SLNET\SLNET_MATLABCentral\57990\Artificial Nuearal networks based DSATCOM Control for an Electric Ship Power System by indraneel saki\dstatPSO_by_indraneelsaki.mdl</t>
  </si>
  <si>
    <t xml:space="preserve">C:\work\data\SLNET\SLNET_MATLABCentral\57990\Artificial Nuearal networks based DSATCOM Control for an Electric Ship Power System by indraneel saki\withoutdstat_by_indraneelsaki.mdl</t>
  </si>
  <si>
    <t xml:space="preserve">C:\work\data\SLNET\SLNET_MATLABCentral\57997\pvgeneration_by_indraneel_saki.mdl</t>
  </si>
  <si>
    <t xml:space="preserve">C:\work\data\SLNET\SLNET_MATLABCentral\57997\pvgeneration_by_indraneel_saki2.mdl</t>
  </si>
  <si>
    <t xml:space="preserve">C:\work\data\SLNET\SLNET_MATLABCentral\57998\MTwithIMbyEKF_DTC_SVM by indrannel saki\MTctcsvmigEKF_by_indraneel_saki.mdl</t>
  </si>
  <si>
    <t xml:space="preserve">C:\work\data\SLNET\SLNET_MATLABCentral\57999\microturbine_rectifierconverter.mdl</t>
  </si>
  <si>
    <t xml:space="preserve">C:\work\data\SLNET\SLNET_MATLABCentral\58031\maniblock.mdl</t>
  </si>
  <si>
    <t xml:space="preserve">C:\work\data\SLNET\SLNET_MATLABCentral\58031\maniblockfig1.mdl</t>
  </si>
  <si>
    <t xml:space="preserve">C:\work\data\SLNET\SLNET_MATLABCentral\58032\microgrid_Finalcircutperfect.mdl</t>
  </si>
  <si>
    <t xml:space="preserve">C:\work\data\SLNET\SLNET_MATLABCentral\58045\SHEPWM_2lvl_3ph_3ang.mdl</t>
  </si>
  <si>
    <t xml:space="preserve">C:\tmp\obfmodels\o8503.mdl</t>
  </si>
  <si>
    <t xml:space="preserve">Thu Jul 07 10:21:47 2016</t>
  </si>
  <si>
    <t xml:space="preserve">C:\work\data\SLNET\SLNET_MATLABCentral\58045\SHEPWM_2lvl_3ph_5ang.mdl</t>
  </si>
  <si>
    <t xml:space="preserve">C:\tmp\obfmodels\o8504.mdl</t>
  </si>
  <si>
    <t xml:space="preserve">Thu Jul 07 10:22:07 2016</t>
  </si>
  <si>
    <t xml:space="preserve">C:\work\data\SLNET\SLNET_MATLABCentral\58045\SHEPWM_2lvl_3ph_7ang.mdl</t>
  </si>
  <si>
    <t xml:space="preserve">C:\tmp\obfmodels\o8505.mdl</t>
  </si>
  <si>
    <t xml:space="preserve">Thu Jul 07 10:22:24 2016</t>
  </si>
  <si>
    <t xml:space="preserve">C:\work\data\SLNET\SLNET_MATLABCentral\58140\upfcfuzzy4_by_indraneek_saki.mdl</t>
  </si>
  <si>
    <t xml:space="preserve">C:\work\data\SLNET\SLNET_MATLABCentral\58143\mcupqcwithAnn_by_indraneel_saki.mdl</t>
  </si>
  <si>
    <t xml:space="preserve">C:\work\data\SLNET\SLNET_MATLABCentral\58163\DATATCOM_closedloop.mdl</t>
  </si>
  <si>
    <t xml:space="preserve">C:\tmp\obfmodels\o8508.mdl</t>
  </si>
  <si>
    <t xml:space="preserve">Thu May 13 11:07:19 2010</t>
  </si>
  <si>
    <t xml:space="preserve">C:\work\data\SLNET\SLNET_MATLABCentral\58163\DSTATCOM_openloop.mdl</t>
  </si>
  <si>
    <t xml:space="preserve">C:\tmp\obfmodels\o8509.mdl</t>
  </si>
  <si>
    <t xml:space="preserve">Fri Apr 29 16:47:15 2011</t>
  </si>
  <si>
    <t xml:space="preserve">C:\work\data\SLNET\SLNET_MATLABCentral\58189\GestureControlledRoboticArm.mdl</t>
  </si>
  <si>
    <t xml:space="preserve">C:\tmp\obfmodels\o8510.mdl</t>
  </si>
  <si>
    <t xml:space="preserve">Mon Jul 11 18:15:22 2016</t>
  </si>
  <si>
    <t xml:space="preserve">C:\work\data\SLNET\SLNET_MATLABCentral\58189\slkinect\Lib\nid_lib.mdl</t>
  </si>
  <si>
    <t xml:space="preserve">C:\tmp\obfmodels\o8511.mdl</t>
  </si>
  <si>
    <t xml:space="preserve">Fri Nov 30 09:50:36 2012</t>
  </si>
  <si>
    <t xml:space="preserve">C:\work\data\SLNET\SLNET_MATLABCentral\58189\slkinect\Samples\nid_cvst_depth.mdl</t>
  </si>
  <si>
    <t xml:space="preserve">C:\tmp\obfmodels\o8512.mdl</t>
  </si>
  <si>
    <t xml:space="preserve">Tue Jun 12 13:04:36 2012</t>
  </si>
  <si>
    <t xml:space="preserve">C:\work\data\SLNET\SLNET_MATLABCentral\58189\slkinect\Samples\nid_cvst_image.mdl</t>
  </si>
  <si>
    <t xml:space="preserve">C:\tmp\obfmodels\o8513.mdl</t>
  </si>
  <si>
    <t xml:space="preserve">Tue Jun 12 13:04:53 2012</t>
  </si>
  <si>
    <t xml:space="preserve">C:\work\data\SLNET\SLNET_MATLABCentral\58189\slkinect\Samples\nid_cvst_ir.mdl</t>
  </si>
  <si>
    <t xml:space="preserve">C:\tmp\obfmodels\o8514.mdl</t>
  </si>
  <si>
    <t xml:space="preserve">Tue Jun 12 13:05:48 2012</t>
  </si>
  <si>
    <t xml:space="preserve">C:\work\data\SLNET\SLNET_MATLABCentral\58189\slkinect\Samples\nid_cvst_motion.mdl</t>
  </si>
  <si>
    <t xml:space="preserve">C:\tmp\obfmodels\o8515.mdl</t>
  </si>
  <si>
    <t xml:space="preserve">Tue Jun 12 13:03:13 2012</t>
  </si>
  <si>
    <t xml:space="preserve">C:\work\data\SLNET\SLNET_MATLABCentral\58189\slkinect\Samples\nid_cvst_point_cloud.mdl</t>
  </si>
  <si>
    <t xml:space="preserve">C:\tmp\obfmodels\o8516.mdl</t>
  </si>
  <si>
    <t xml:space="preserve">Tue Jun 12 13:03:49 2012</t>
  </si>
  <si>
    <t xml:space="preserve">C:\work\data\SLNET\SLNET_MATLABCentral\58189\slkinect\Samples\nid_cvst_skeleton.mdl</t>
  </si>
  <si>
    <t xml:space="preserve">C:\tmp\obfmodels\o8517.mdl</t>
  </si>
  <si>
    <t xml:space="preserve">Tue Jun 12 13:06:07 2012</t>
  </si>
  <si>
    <t xml:space="preserve">C:\work\data\SLNET\SLNET_MATLABCentral\58189\slkinect\Samples\nid_cvst_what_is_nid.mdl</t>
  </si>
  <si>
    <t xml:space="preserve">C:\tmp\obfmodels\o8518.mdl</t>
  </si>
  <si>
    <t xml:space="preserve">Tue Jun 12 13:04:13 2012</t>
  </si>
  <si>
    <t xml:space="preserve">C:\work\data\SLNET\SLNET_MATLABCentral\58189\slkinect\Samples\nid_depth.mdl</t>
  </si>
  <si>
    <t xml:space="preserve">C:\tmp\obfmodels\o8519.mdl</t>
  </si>
  <si>
    <t xml:space="preserve">C:\work\data\SLNET\SLNET_MATLABCentral\58189\slkinect\Samples\nid_motion.mdl</t>
  </si>
  <si>
    <t xml:space="preserve">C:\tmp\obfmodels\o8520.mdl</t>
  </si>
  <si>
    <t xml:space="preserve">C:\work\data\SLNET\SLNET_MATLABCentral\58189\slkinect\Samples\nid_skeleton_SL.mdl</t>
  </si>
  <si>
    <t xml:space="preserve">C:\tmp\obfmodels\o8521.mdl</t>
  </si>
  <si>
    <t xml:space="preserve">Fri Apr 20 09:01:48 2012</t>
  </si>
  <si>
    <t xml:space="preserve">C:\work\data\SLNET\SLNET_MATLABCentral\58189\slkinect\Samples\nid_skeleton_eML.mdl</t>
  </si>
  <si>
    <t xml:space="preserve">C:\tmp\obfmodels\o8522.mdl</t>
  </si>
  <si>
    <t xml:space="preserve">Fri Apr 20 09:01:41 2012</t>
  </si>
  <si>
    <t xml:space="preserve">C:\work\data\SLNET\SLNET_MATLABCentral\58189\slkinect\Samples\nid_sl.mdl</t>
  </si>
  <si>
    <t xml:space="preserve">C:\tmp\obfmodels\o8523.mdl</t>
  </si>
  <si>
    <t xml:space="preserve">Wed Oct 03 15:50:08 2012</t>
  </si>
  <si>
    <t xml:space="preserve">C:\work\data\SLNET\SLNET_MATLABCentral\58189\slkinect\Samples\win\nid_cvst_color_in_motion.mdl</t>
  </si>
  <si>
    <t xml:space="preserve">C:\tmp\obfmodels\o8524.mdl</t>
  </si>
  <si>
    <t xml:space="preserve">Mon Feb 27 13:28:41 2012</t>
  </si>
  <si>
    <t xml:space="preserve">C:\work\data\SLNET\SLNET_MATLABCentral\58189\slkinect\Samples\win\nid_cvst_depth.mdl</t>
  </si>
  <si>
    <t xml:space="preserve">C:\tmp\obfmodels\o8525.mdl</t>
  </si>
  <si>
    <t xml:space="preserve">Mon Feb 27 13:28:49 2012</t>
  </si>
  <si>
    <t xml:space="preserve">C:\work\data\SLNET\SLNET_MATLABCentral\58189\slkinect\Samples\win\nid_cvst_image.mdl</t>
  </si>
  <si>
    <t xml:space="preserve">C:\tmp\obfmodels\o8526.mdl</t>
  </si>
  <si>
    <t xml:space="preserve">Mon Feb 27 13:28:58 2012</t>
  </si>
  <si>
    <t xml:space="preserve">C:\work\data\SLNET\SLNET_MATLABCentral\58189\slkinect\Samples\win\nid_cvst_ir.mdl</t>
  </si>
  <si>
    <t xml:space="preserve">C:\tmp\obfmodels\o8527.mdl</t>
  </si>
  <si>
    <t xml:space="preserve">Mon Feb 27 13:29:11 2012</t>
  </si>
  <si>
    <t xml:space="preserve">C:\work\data\SLNET\SLNET_MATLABCentral\58189\slkinect\Samples\win\nid_cvst_kinect_sdk_sensor_angle.mdl</t>
  </si>
  <si>
    <t xml:space="preserve">C:\tmp\obfmodels\o8528.mdl</t>
  </si>
  <si>
    <t xml:space="preserve">Fri Aug 03 13:19:37 2012</t>
  </si>
  <si>
    <t xml:space="preserve">C:\work\data\SLNET\SLNET_MATLABCentral\58189\slkinect\Samples\win\nid_cvst_motion.mdl</t>
  </si>
  <si>
    <t xml:space="preserve">C:\tmp\obfmodels\o8529.mdl</t>
  </si>
  <si>
    <t xml:space="preserve">Mon Feb 27 13:29:19 2012</t>
  </si>
  <si>
    <t xml:space="preserve">C:\work\data\SLNET\SLNET_MATLABCentral\58189\slkinect\Samples\win\nid_cvst_multi_instance_device.mdl</t>
  </si>
  <si>
    <t xml:space="preserve">C:\tmp\obfmodels\o8530.mdl</t>
  </si>
  <si>
    <t xml:space="preserve">Fri Apr 20 09:20:59 2012</t>
  </si>
  <si>
    <t xml:space="preserve">C:\work\data\SLNET\SLNET_MATLABCentral\58189\slkinect\Samples\win\nid_cvst_point_cloud.mdl</t>
  </si>
  <si>
    <t xml:space="preserve">C:\tmp\obfmodels\o8531.mdl</t>
  </si>
  <si>
    <t xml:space="preserve">Mon Feb 27 13:28:29 2012</t>
  </si>
  <si>
    <t xml:space="preserve">C:\work\data\SLNET\SLNET_MATLABCentral\58189\slkinect\Samples\win\nid_cvst_skeleton.mdl</t>
  </si>
  <si>
    <t xml:space="preserve">C:\tmp\obfmodels\o8532.mdl</t>
  </si>
  <si>
    <t xml:space="preserve">Fri Apr 20 09:01:04 2012</t>
  </si>
  <si>
    <t xml:space="preserve">C:\work\data\SLNET\SLNET_MATLABCentral\58189\slkinect\Samples\win\nid_cvst_skeleton2.mdl</t>
  </si>
  <si>
    <t xml:space="preserve">C:\tmp\obfmodels\o8533.mdl</t>
  </si>
  <si>
    <t xml:space="preserve">Fri Apr 20 09:01:12 2012</t>
  </si>
  <si>
    <t xml:space="preserve">C:\work\data\SLNET\SLNET_MATLABCentral\58189\slkinect\Samples\win\nid_cvst_what_is_nid.mdl</t>
  </si>
  <si>
    <t xml:space="preserve">C:\tmp\obfmodels\o8534.mdl</t>
  </si>
  <si>
    <t xml:space="preserve">Fri Apr 20 09:01:19 2012</t>
  </si>
  <si>
    <t xml:space="preserve">C:\work\data\SLNET\SLNET_MATLABCentral\58189\slkinect\Samples\win\nid_cvst_what_nid_see.mdl</t>
  </si>
  <si>
    <t xml:space="preserve">C:\tmp\obfmodels\o8535.mdl</t>
  </si>
  <si>
    <t xml:space="preserve">Fri Apr 20 09:01:27 2012</t>
  </si>
  <si>
    <t xml:space="preserve">C:\work\data\SLNET\SLNET_MATLABCentral\58189\slkinect\Samples\win\nid_spb_cvst_kinect_sdk_what_is_nid.mdl</t>
  </si>
  <si>
    <t xml:space="preserve">C:\tmp\obfmodels\o8536.mdl</t>
  </si>
  <si>
    <t xml:space="preserve">Fri Apr 20 09:10:12 2012</t>
  </si>
  <si>
    <t xml:space="preserve">C:\work\data\SLNET\SLNET_MATLABCentral\58189\slkinect\Samples\win\spb_kinect_sdk_audio.mdl</t>
  </si>
  <si>
    <t xml:space="preserve">C:\tmp\obfmodels\o8537.mdl</t>
  </si>
  <si>
    <t xml:space="preserve">C:\work\data\SLNET\SLNET_MATLABCentral\58189\slkinect\Samples\win\11b\nid_cvst_corner_detection.mdl</t>
  </si>
  <si>
    <t xml:space="preserve">C:\tmp\obfmodels\o8538.mdl</t>
  </si>
  <si>
    <t xml:space="preserve">C:\work\data\SLNET\SLNET_MATLABCentral\58189\slkinect\Samples\win\11b\nid_cvst_pattern_tracking.mdl</t>
  </si>
  <si>
    <t xml:space="preserve">C:\tmp\obfmodels\o8539.mdl</t>
  </si>
  <si>
    <t xml:space="preserve">C:\work\data\SLNET\SLNET_MATLABCentral\58209\robohealth_host.mdl</t>
  </si>
  <si>
    <t xml:space="preserve">C:\tmp\obfmodels\o8540.mdl</t>
  </si>
  <si>
    <t xml:space="preserve">Tue Jul 12 10:42:06 2016</t>
  </si>
  <si>
    <t xml:space="preserve">C:\work\data\SLNET\SLNET_MATLABCentral\58209\robohealth_orig_sfw.mdl</t>
  </si>
  <si>
    <t xml:space="preserve">C:\tmp\obfmodels\o8541.mdl</t>
  </si>
  <si>
    <t xml:space="preserve">Tue Jul 12 10:43:11 2016</t>
  </si>
  <si>
    <t xml:space="preserve">C:\work\data\SLNET\SLNET_MATLABCentral\58257\Uncertainty structure of a unity feed back configuration&amp; droop\LFC.mdl</t>
  </si>
  <si>
    <t xml:space="preserve">C:\tmp\obfmodels\o8542.mdl</t>
  </si>
  <si>
    <t xml:space="preserve">Sun Sep 26 23:19:10 2010</t>
  </si>
  <si>
    <t xml:space="preserve">C:\work\data\SLNET\SLNET_MATLABCentral\58257\Uncertainty structure of a unity feed back configuration&amp; droop\LFCPI.mdl</t>
  </si>
  <si>
    <t xml:space="preserve">C:\tmp\obfmodels\o8543.mdl</t>
  </si>
  <si>
    <t xml:space="preserve">Sun Sep 26 23:14:46 2010</t>
  </si>
  <si>
    <t xml:space="preserve">C:\work\data\SLNET\SLNET_MATLABCentral\58257\Uncertainty structure of a unity feed back configuration&amp; droop\mimo_rwo.mdl</t>
  </si>
  <si>
    <t xml:space="preserve">C:\tmp\obfmodels\o8544.mdl</t>
  </si>
  <si>
    <t xml:space="preserve">Sun Oct 03 11:11:10 2010</t>
  </si>
  <si>
    <t xml:space="preserve">C:\work\data\SLNET\SLNET_MATLABCentral\58257\Uncertainty structure of a unity feed back configuration&amp; droop\uncertanity.mdl</t>
  </si>
  <si>
    <t xml:space="preserve">C:\tmp\obfmodels\o8545.mdl</t>
  </si>
  <si>
    <t xml:space="preserve">Tue Dec 14 23:45:52 2010</t>
  </si>
  <si>
    <t xml:space="preserve">C:\work\data\SLNET\SLNET_MATLABCentral\58257\Uncertainty structure of a unity feed back configuration&amp; droop\uncertanity_HYDRO.mdl</t>
  </si>
  <si>
    <t xml:space="preserve">C:\tmp\obfmodels\o8546.mdl</t>
  </si>
  <si>
    <t xml:space="preserve">Tue Dec 14 23:53:38 2010</t>
  </si>
  <si>
    <t xml:space="preserve">C:\work\data\SLNET\SLNET_MATLABCentral\58257\Uncertainty structure of a unity feed back configuration&amp; droop\uncertanity_NOPNREHEAT.mdl</t>
  </si>
  <si>
    <t xml:space="preserve">C:\tmp\obfmodels\o8547.mdl</t>
  </si>
  <si>
    <t xml:space="preserve">Tue Dec 14 23:56:19 2010</t>
  </si>
  <si>
    <t xml:space="preserve">C:\work\data\SLNET\SLNET_MATLABCentral\58257\Uncertainty structure of a unity feed back configuration&amp; droop\uncertanity_REHEAT.mdl</t>
  </si>
  <si>
    <t xml:space="preserve">C:\tmp\obfmodels\o8548.mdl</t>
  </si>
  <si>
    <t xml:space="preserve">Tue Dec 14 23:51:05 2010</t>
  </si>
  <si>
    <t xml:space="preserve">C:\work\data\SLNET\SLNET_MATLABCentral\58258\newinterleavedD50.mdl</t>
  </si>
  <si>
    <t xml:space="preserve">C:\work\data\SLNET\SLNET_MATLABCentral\58258\newinterleavedD68.mdl</t>
  </si>
  <si>
    <t xml:space="preserve">C:\work\data\SLNET\SLNET_MATLABCentral\58267\svcann.mdl</t>
  </si>
  <si>
    <t xml:space="preserve">C:\work\data\SLNET\SLNET_MATLABCentral\58269\statcom_48pulsewind.mdl</t>
  </si>
  <si>
    <t xml:space="preserve">C:\work\data\SLNET\SLNET_MATLABCentral\58328\boost.mdl</t>
  </si>
  <si>
    <t xml:space="preserve">C:\work\data\SLNET\SLNET_MATLABCentral\58328\hevfullbridge.mdl</t>
  </si>
  <si>
    <t xml:space="preserve">C:\work\data\SLNET\SLNET_MATLABCentral\58345\buckdf_converntional.mdl</t>
  </si>
  <si>
    <t xml:space="preserve">C:\work\data\SLNET\SLNET_MATLABCentral\58345\buckdf_normal.mdl</t>
  </si>
  <si>
    <t xml:space="preserve">C:\work\data\SLNET\SLNET_MATLABCentral\58345\buckdf_normalstepdown.mdl</t>
  </si>
  <si>
    <t xml:space="preserve">C:\work\data\SLNET\SLNET_MATLABCentral\58345\buckdf_normalstepup.mdl</t>
  </si>
  <si>
    <t xml:space="preserve">C:\work\data\SLNET\SLNET_MATLABCentral\58345\convenrionalbidirectionaldctodc.mdl</t>
  </si>
  <si>
    <t xml:space="preserve">C:\work\data\SLNET\SLNET_MATLABCentral\58345\stepdown_finalby_indraneelsaki.mdl</t>
  </si>
  <si>
    <t xml:space="preserve">C:\tmp\obfmodels\o8560.mdl</t>
  </si>
  <si>
    <t xml:space="preserve">Sat Jun 23 11:10:53 2012</t>
  </si>
  <si>
    <t xml:space="preserve">C:\work\data\SLNET\SLNET_MATLABCentral\58345\stepup_final_BY_indraneel_saki.mdl</t>
  </si>
  <si>
    <t xml:space="preserve">C:\tmp\obfmodels\o8561.mdl</t>
  </si>
  <si>
    <t xml:space="preserve">Fri Jun 29 15:32:14 2012</t>
  </si>
  <si>
    <t xml:space="preserve">C:\work\data\SLNET\SLNET_MATLABCentral\58346\three arm AC voltage regulator with fuzzy controller\threearmcase1fuzzy_by_indraneel_saki.mdl</t>
  </si>
  <si>
    <t xml:space="preserve">C:\work\data\SLNET\SLNET_MATLABCentral\58346\three arm AC voltage regulator with fuzzy controller\threearmcase2fuzzy_by_indraneel_saki.mdl</t>
  </si>
  <si>
    <t xml:space="preserve">C:\work\data\SLNET\SLNET_MATLABCentral\58346\three arm AC voltage regulator with fuzzy controller\threearmcase3fuzzhy_by_indraneel_saki.mdl</t>
  </si>
  <si>
    <t xml:space="preserve">C:\work\data\SLNET\SLNET_MATLABCentral\58346\three arm AC voltage regulator with fuzzy controller\threearmcase4fuzzy_by_indraneel_saki.mdl</t>
  </si>
  <si>
    <t xml:space="preserve">C:\work\data\SLNET\SLNET_MATLABCentral\58346\three arm AC voltage regulator with fuzzy controller\threearmcase5fuzzy_by_indraneel_saki.mdl</t>
  </si>
  <si>
    <t xml:space="preserve">C:\work\data\SLNET\SLNET_MATLABCentral\58347\upqcmodelmpc_1.mdl</t>
  </si>
  <si>
    <t xml:space="preserve">C:\tmp\obfmodels\o8567.mdl</t>
  </si>
  <si>
    <t xml:space="preserve">Wed May 05 17:25:22 2010</t>
  </si>
  <si>
    <t xml:space="preserve">C:\work\data\SLNET\SLNET_MATLABCentral\58347\upqcmodelmpc_22.mdl</t>
  </si>
  <si>
    <t xml:space="preserve">C:\tmp\obfmodels\o8568.mdl</t>
  </si>
  <si>
    <t xml:space="preserve">Wed May 05 17:10:32 2010</t>
  </si>
  <si>
    <t xml:space="preserve">C:\work\data\SLNET\SLNET_MATLABCentral\58347\upqcmodelmvr_1.mdl</t>
  </si>
  <si>
    <t xml:space="preserve">C:\tmp\obfmodels\o8569.mdl</t>
  </si>
  <si>
    <t xml:space="preserve">Mon Jun 07 12:30:42 2010</t>
  </si>
  <si>
    <t xml:space="preserve">C:\work\data\SLNET\SLNET_MATLABCentral\58348\vsi6phase1.mdl</t>
  </si>
  <si>
    <t xml:space="preserve">C:\tmp\obfmodels\o8570.mdl</t>
  </si>
  <si>
    <t xml:space="preserve">Thu May 12 14:42:22 2011</t>
  </si>
  <si>
    <t xml:space="preserve">C:\work\data\SLNET\SLNET_MATLABCentral\58348\vsi6phase2.mdl</t>
  </si>
  <si>
    <t xml:space="preserve">C:\tmp\obfmodels\o8571.mdl</t>
  </si>
  <si>
    <t xml:space="preserve">Thu May 12 14:52:37 2011</t>
  </si>
  <si>
    <t xml:space="preserve">C:\work\data\SLNET\SLNET_MATLABCentral\58355\Exploration Robot Based on SLAM\Guide\Plataforma Robtica Basada en SLAM\PIDController_DifferentialRobot.mdl</t>
  </si>
  <si>
    <t xml:space="preserve">C:\tmp\obfmodels\o8572.mdl</t>
  </si>
  <si>
    <t xml:space="preserve">Sun Jul 10 23:53:23 2016</t>
  </si>
  <si>
    <t xml:space="preserve">C:\work\data\SLNET\SLNET_MATLABCentral\58355\Exploration Robot Based on SLAM\Guide\Plataforma Robtica Basada en SLAM\PositionController.mdl</t>
  </si>
  <si>
    <t xml:space="preserve">C:\tmp\obfmodels\o8573.mdl</t>
  </si>
  <si>
    <t xml:space="preserve">Wed Jul 06 00:26:35 2016</t>
  </si>
  <si>
    <t xml:space="preserve">C:\work\data\SLNET\SLNET_MATLABCentral\58355\Exploration Robot Based on SLAM\Guide\Plataforma Robtica Basada en SLAM\RealTime_Pacer\realtime_pacer_example.mdl</t>
  </si>
  <si>
    <t xml:space="preserve">C:\tmp\obfmodels\o8574.mdl</t>
  </si>
  <si>
    <t xml:space="preserve">C:\work\data\SLNET\SLNET_MATLABCentral\58355\Exploration Robot Based on SLAM\Guide\Plataforma Robtica Basada en SLAM\RealTime_Pacer\realtime_pacer_lib.mdl</t>
  </si>
  <si>
    <t xml:space="preserve">C:\tmp\obfmodels\o8575.mdl</t>
  </si>
  <si>
    <t xml:space="preserve">C:\work\data\SLNET\SLNET_MATLABCentral\58355\Exploration Robot Based on SLAM\Guide\Plataforma Robtica Basada en SLAM\XY Graph Autoscale\templibrary.mdl</t>
  </si>
  <si>
    <t xml:space="preserve">C:\tmp\obfmodels\o8576.mdl</t>
  </si>
  <si>
    <t xml:space="preserve">C:\work\data\SLNET\SLNET_MATLABCentral\58361\finalRG.mdl</t>
  </si>
  <si>
    <t xml:space="preserve">C:\tmp\obfmodels\o8577.mdl</t>
  </si>
  <si>
    <t xml:space="preserve">Fri Jul 22 22:26:22 2016</t>
  </si>
  <si>
    <t xml:space="preserve">C:\work\data\SLNET\SLNET_MATLABCentral\58462\mrefrobotarm.mdl</t>
  </si>
  <si>
    <t xml:space="preserve">C:\tmp\obfmodels\o8578.mdl</t>
  </si>
  <si>
    <t xml:space="preserve">Tue Dec 30 19:15:27 2014</t>
  </si>
  <si>
    <t xml:space="preserve">C:\work\data\SLNET\SLNET_MATLABCentral\58487\PV_panel.mdl</t>
  </si>
  <si>
    <t xml:space="preserve">C:\tmp\obfmodels\o8579.mdl</t>
  </si>
  <si>
    <t xml:space="preserve">Sat May 04 22:19:44 2013</t>
  </si>
  <si>
    <t xml:space="preserve">C:\work\data\SLNET\SLNET_MATLABCentral\58564\CascadedHbridgeInverterThreephase.mdl</t>
  </si>
  <si>
    <t xml:space="preserve">C:\tmp\obfmodels\o8580.mdl</t>
  </si>
  <si>
    <t xml:space="preserve">Sun Sep 27 10:54:45 2015</t>
  </si>
  <si>
    <t xml:space="preserve">C:\work\data\SLNET\SLNET_MATLABCentral\58723\Space_Vector_PWM_Inverter.mdl</t>
  </si>
  <si>
    <t xml:space="preserve">C:\tmp\obfmodels\o8581.mdl</t>
  </si>
  <si>
    <t xml:space="preserve">Mon Aug 15 17:26:56 2016</t>
  </si>
  <si>
    <t xml:space="preserve">C:\work\data\SLNET\SLNET_MATLABCentral\58878\inv3phase.mdl</t>
  </si>
  <si>
    <t xml:space="preserve">C:\tmp\obfmodels\o8582.mdl</t>
  </si>
  <si>
    <t xml:space="preserve">Wed May 04 20:30:34 2016</t>
  </si>
  <si>
    <t xml:space="preserve">C:\work\data\SLNET\SLNET_MATLABCentral\59095\bench_04a.mdl</t>
  </si>
  <si>
    <t xml:space="preserve">C:\tmp\obfmodels\o8583.mdl</t>
  </si>
  <si>
    <t xml:space="preserve">Mon Aug 29 15:12:42 2016</t>
  </si>
  <si>
    <t xml:space="preserve">C:\work\data\SLNET\SLNET_MATLABCentral\59095\bench_04b.mdl</t>
  </si>
  <si>
    <t xml:space="preserve">C:\tmp\obfmodels\o8584.mdl</t>
  </si>
  <si>
    <t xml:space="preserve">Thu Aug 04 13:17:33 2016</t>
  </si>
  <si>
    <t xml:space="preserve">C:\work\data\SLNET\SLNET_MATLABCentral\59095\bench_04c.mdl</t>
  </si>
  <si>
    <t xml:space="preserve">C:\tmp\obfmodels\o8585.mdl</t>
  </si>
  <si>
    <t xml:space="preserve">Mon Sep 12 08:14:49 2016</t>
  </si>
  <si>
    <t xml:space="preserve">C:\work\data\SLNET\SLNET_MATLABCentral\59095\bench_04d.mdl</t>
  </si>
  <si>
    <t xml:space="preserve">C:\tmp\obfmodels\o8586.mdl</t>
  </si>
  <si>
    <t xml:space="preserve">Mon Aug 29 15:14:05 2016</t>
  </si>
  <si>
    <t xml:space="preserve">C:\work\data\SLNET\SLNET_MATLABCentral\59095\bench_04e.mdl</t>
  </si>
  <si>
    <t xml:space="preserve">C:\tmp\obfmodels\o8587.mdl</t>
  </si>
  <si>
    <t xml:space="preserve">Mon Sep 12 08:44:54 2016</t>
  </si>
  <si>
    <t xml:space="preserve">C:\work\data\SLNET\SLNET_MATLABCentral\59095\bench_04f.mdl</t>
  </si>
  <si>
    <t xml:space="preserve">C:\tmp\obfmodels\o8588.mdl</t>
  </si>
  <si>
    <t xml:space="preserve">Thu Aug 04 11:18:18 2016</t>
  </si>
  <si>
    <t xml:space="preserve">C:\work\data\SLNET\SLNET_MATLABCentral\59095\bench_04g.mdl</t>
  </si>
  <si>
    <t xml:space="preserve">C:\tmp\obfmodels\o8589.mdl</t>
  </si>
  <si>
    <t xml:space="preserve">Mon Sep 12 10:11:16 2016</t>
  </si>
  <si>
    <t xml:space="preserve">C:\work\data\SLNET\SLNET_MATLABCentral\59121\CAN_2.mdl</t>
  </si>
  <si>
    <t xml:space="preserve">C:\tmp\obfmodels\o8590.mdl</t>
  </si>
  <si>
    <t xml:space="preserve">Tue Sep 13 19:10:25 2016</t>
  </si>
  <si>
    <t xml:space="preserve">C:\work\data\SLNET\SLNET_MATLABCentral\59193\Tugas2.mdl</t>
  </si>
  <si>
    <t xml:space="preserve">C:\tmp\obfmodels\o8591.mdl</t>
  </si>
  <si>
    <t xml:space="preserve">Tue Sep 13 23:47:02 2016</t>
  </si>
  <si>
    <t xml:space="preserve">C:\work\data\SLNET\SLNET_MATLABCentral\59227\seven_level_inverter.mdl</t>
  </si>
  <si>
    <t xml:space="preserve">C:\tmp\obfmodels\o8592.mdl</t>
  </si>
  <si>
    <t xml:space="preserve">Wed Sep 21 19:49:01 2016</t>
  </si>
  <si>
    <t xml:space="preserve">C:\work\data\SLNET\SLNET_MATLABCentral\59228\tes.mdl</t>
  </si>
  <si>
    <t xml:space="preserve">C:\tmp\obfmodels\o8593.mdl</t>
  </si>
  <si>
    <t xml:space="preserve">Sat Sep 10 08:14:15 2016</t>
  </si>
  <si>
    <t xml:space="preserve">C:\work\data\SLNET\SLNET_MATLABCentral\59449\VF_control.mdl</t>
  </si>
  <si>
    <t xml:space="preserve">C:\tmp\obfmodels\o8594.mdl</t>
  </si>
  <si>
    <t xml:space="preserve">Tue Oct 04 14:17:38 2016</t>
  </si>
  <si>
    <t xml:space="preserve">C:\work\data\SLNET\SLNET_MATLABCentral\59454\proposed_model.mdl</t>
  </si>
  <si>
    <t xml:space="preserve">C:\tmp\obfmodels\o8595.mdl</t>
  </si>
  <si>
    <t xml:space="preserve">Sun Apr 26 00:41:33 2015</t>
  </si>
  <si>
    <t xml:space="preserve">C:\work\data\SLNET\SLNET_MATLABCentral\59608\fuzzypi.mdl</t>
  </si>
  <si>
    <t xml:space="preserve">C:\tmp\obfmodels\o8596.mdl</t>
  </si>
  <si>
    <t xml:space="preserve">Sat Oct 08 22:14:36 2016</t>
  </si>
  <si>
    <t xml:space="preserve">C:\work\data\SLNET\SLNET_MATLABCentral\59733\final.mdl</t>
  </si>
  <si>
    <t xml:space="preserve">C:\tmp\obfmodels\o8597.mdl</t>
  </si>
  <si>
    <t xml:space="preserve">Fri Oct 14 14:43:38 2016</t>
  </si>
  <si>
    <t xml:space="preserve">C:\work\data\SLNET\SLNET_MATLABCentral\59742\example\Line2GotoFromDemo.mdl</t>
  </si>
  <si>
    <t xml:space="preserve">C:\tmp\obfmodels\o8598.mdl</t>
  </si>
  <si>
    <t xml:space="preserve">Thu Sep 22 19:02:49 2016</t>
  </si>
  <si>
    <t xml:space="preserve">C:\work\data\SLNET\SLNET_MATLABCentral\59824\PVarray_Grid_PandO_avg.mdl</t>
  </si>
  <si>
    <t xml:space="preserve">C:\tmp\obfmodels\o8599.mdl</t>
  </si>
  <si>
    <t xml:space="preserve">Mon Oct 10 21:12:02 2016</t>
  </si>
  <si>
    <t xml:space="preserve">C:\work\data\SLNET\SLNET_MATLABCentral\59834\p_o.mdl</t>
  </si>
  <si>
    <t xml:space="preserve">C:\tmp\obfmodels\o8600.mdl</t>
  </si>
  <si>
    <t xml:space="preserve">Thu Jun 04 00:38:08 2015</t>
  </si>
  <si>
    <t xml:space="preserve">C:\work\data\SLNET\SLNET_MATLABCentral\59871\Thermistor_NTC.mdl</t>
  </si>
  <si>
    <t xml:space="preserve">C:\tmp\obfmodels\o8601.mdl</t>
  </si>
  <si>
    <t xml:space="preserve">Fri Oct 21 23:00:23 2016</t>
  </si>
  <si>
    <t xml:space="preserve">C:\work\data\SLNET\SLNET_MATLABCentral\59985\three_phase_induction_motor_model.mdl</t>
  </si>
  <si>
    <t xml:space="preserve">C:\tmp\obfmodels\o8602.mdl</t>
  </si>
  <si>
    <t xml:space="preserve">Sat Jan 09 22:12:27 2016</t>
  </si>
  <si>
    <t xml:space="preserve">C:\work\data\SLNET\SLNET_MATLABCentral\59997\FullWaveFullControlled.mdl</t>
  </si>
  <si>
    <t xml:space="preserve">C:\tmp\obfmodels\o8603.mdl</t>
  </si>
  <si>
    <t xml:space="preserve">Sat Oct 22 20:08:49 2016</t>
  </si>
  <si>
    <t xml:space="preserve">C:\work\data\SLNET\SLNET_MATLABCentral\59998\Moving_Average.mdl</t>
  </si>
  <si>
    <t xml:space="preserve">C:\tmp\obfmodels\o8604.mdl</t>
  </si>
  <si>
    <t xml:space="preserve">Sat Oct 29 13:23:15 2016</t>
  </si>
  <si>
    <t xml:space="preserve">C:\work\data\SLNET\SLNET_MATLABCentral\60008\spdcntrlch.mdl</t>
  </si>
  <si>
    <t xml:space="preserve">C:\tmp\obfmodels\o8605.mdl</t>
  </si>
  <si>
    <t xml:space="preserve">Wed Oct 19 16:20:27 2016</t>
  </si>
  <si>
    <t xml:space="preserve">C:\work\data\SLNET\SLNET_MATLABCentral\60046\half_evak.mdl</t>
  </si>
  <si>
    <t xml:space="preserve">C:\tmp\obfmodels\o8606.mdl</t>
  </si>
  <si>
    <t xml:space="preserve">Thu Sep 08 12:43:42 2016</t>
  </si>
  <si>
    <t xml:space="preserve">C:\work\data\SLNET\SLNET_MATLABCentral\60167\All_5converters.mdl</t>
  </si>
  <si>
    <t xml:space="preserve">C:\tmp\obfmodels\o8607.mdl</t>
  </si>
  <si>
    <t xml:space="preserve">Sun Mar 13 17:50:22 2016</t>
  </si>
  <si>
    <t xml:space="preserve">C:\work\data\SLNET\SLNET_MATLABCentral\60170\battery_charging_discharging.mdl</t>
  </si>
  <si>
    <t xml:space="preserve">C:\tmp\obfmodels\o8608.mdl</t>
  </si>
  <si>
    <t xml:space="preserve">Thu Nov 10 17:55:46 2016</t>
  </si>
  <si>
    <t xml:space="preserve">C:\work\data\SLNET\SLNET_MATLABCentral\60249\SeventeenLevelInverter.mdl</t>
  </si>
  <si>
    <t xml:space="preserve">C:\tmp\obfmodels\o8609.mdl</t>
  </si>
  <si>
    <t xml:space="preserve">Wed Nov 16 09:44:50 2016</t>
  </si>
  <si>
    <t xml:space="preserve">C:\work\data\SLNET\SLNET_MATLABCentral\60250\fifteen_level.mdl</t>
  </si>
  <si>
    <t xml:space="preserve">C:\tmp\obfmodels\o8610.mdl</t>
  </si>
  <si>
    <t xml:space="preserve">Sat Oct 15 20:15:02 2016</t>
  </si>
  <si>
    <t xml:space="preserve">C:\work\data\SLNET\SLNET_MATLABCentral\60251\eleven_level.mdl</t>
  </si>
  <si>
    <t xml:space="preserve">C:\tmp\obfmodels\o8611.mdl</t>
  </si>
  <si>
    <t xml:space="preserve">Wed Nov 09 08:03:38 2016</t>
  </si>
  <si>
    <t xml:space="preserve">C:\work\data\SLNET\SLNET_MATLABCentral\60252\FifteenLevelinverter.mdl</t>
  </si>
  <si>
    <t xml:space="preserve">C:\tmp\obfmodels\o8612.mdl</t>
  </si>
  <si>
    <t xml:space="preserve">Wed Nov 16 10:02:19 2016</t>
  </si>
  <si>
    <t xml:space="preserve">C:\work\data\SLNET\SLNET_MATLABCentral\60253\alphctrl.mdl</t>
  </si>
  <si>
    <t xml:space="preserve">C:\tmp\obfmodels\o8613.mdl</t>
  </si>
  <si>
    <t xml:space="preserve">Sun Oct 23 14:26:27 2016</t>
  </si>
  <si>
    <t xml:space="preserve">C:\work\data\SLNET\SLNET_MATLABCentral\60254\spwminverter.mdl</t>
  </si>
  <si>
    <t xml:space="preserve">C:\tmp\obfmodels\o8614.mdl</t>
  </si>
  <si>
    <t xml:space="preserve">Sun Oct 23 15:07:07 2016</t>
  </si>
  <si>
    <t xml:space="preserve">C:\work\data\SLNET\SLNET_MATLABCentral\60291\Chapter2\Ex1_Arithmetic_operations.mdl</t>
  </si>
  <si>
    <t xml:space="preserve">C:\tmp\obfmodels\o8615.mdl</t>
  </si>
  <si>
    <t xml:space="preserve">Sun Oct 11 01:37:40 2015</t>
  </si>
  <si>
    <t xml:space="preserve">C:\work\data\SLNET\SLNET_MATLABCentral\60294\Chapter5\AKZO_NOBEL.mdl</t>
  </si>
  <si>
    <t xml:space="preserve">C:\tmp\obfmodels\o8616.mdl</t>
  </si>
  <si>
    <t xml:space="preserve">Sun Nov 16 23:35:23 2014</t>
  </si>
  <si>
    <t xml:space="preserve">C:\work\data\SLNET\SLNET_MATLABCentral\60294\Chapter5\COMPARE_ODE_Solvers_sim.mdl</t>
  </si>
  <si>
    <t xml:space="preserve">C:\tmp\obfmodels\o8617.mdl</t>
  </si>
  <si>
    <t xml:space="preserve">Mon Nov 17 01:27:24 2014</t>
  </si>
  <si>
    <t xml:space="preserve">C:\work\data\SLNET\SLNET_MATLABCentral\60294\Chapter5\Example_2_1ODE.mdl</t>
  </si>
  <si>
    <t xml:space="preserve">C:\tmp\obfmodels\o8618.mdl</t>
  </si>
  <si>
    <t xml:space="preserve">Sat Nov 15 11:36:32 2014</t>
  </si>
  <si>
    <t xml:space="preserve">C:\work\data\SLNET\SLNET_MATLABCentral\60294\Chapter5\Example_2_2ODE.mdl</t>
  </si>
  <si>
    <t xml:space="preserve">C:\tmp\obfmodels\o8619.mdl</t>
  </si>
  <si>
    <t xml:space="preserve">Sat Nov 15 22:36:03 2014</t>
  </si>
  <si>
    <t xml:space="preserve">C:\work\data\SLNET\SLNET_MATLABCentral\60294\Chapter5\HIRES_sim.mdl</t>
  </si>
  <si>
    <t xml:space="preserve">C:\tmp\obfmodels\o8620.mdl</t>
  </si>
  <si>
    <t xml:space="preserve">Sun Nov 16 23:52:04 2014</t>
  </si>
  <si>
    <t xml:space="preserve">C:\work\data\SLNET\SLNET_MATLABCentral\60294\Chapter5\ICs_non_Zero_2ODE_EX3.mdl</t>
  </si>
  <si>
    <t xml:space="preserve">C:\tmp\obfmodels\o8621.mdl</t>
  </si>
  <si>
    <t xml:space="preserve">Sun Nov 16 21:06:50 2014</t>
  </si>
  <si>
    <t xml:space="preserve">C:\work\data\SLNET\SLNET_MATLABCentral\60294\Chapter5\ICs_non_Zero_2ODE_EX4.mdl</t>
  </si>
  <si>
    <t xml:space="preserve">C:\tmp\obfmodels\o8622.mdl</t>
  </si>
  <si>
    <t xml:space="preserve">Sun Nov 16 21:09:44 2014</t>
  </si>
  <si>
    <t xml:space="preserve">C:\work\data\SLNET\SLNET_MATLABCentral\60294\Chapter5\IMPLICIT_1ODE_EX1_sim.mdl</t>
  </si>
  <si>
    <t xml:space="preserve">C:\tmp\obfmodels\o8623.mdl</t>
  </si>
  <si>
    <t xml:space="preserve">Mon Nov 17 00:09:14 2014</t>
  </si>
  <si>
    <t xml:space="preserve">C:\work\data\SLNET\SLNET_MATLABCentral\60294\Chapter5\IMPLICIT_1ODE_EX6_sim.mdl</t>
  </si>
  <si>
    <t xml:space="preserve">C:\tmp\obfmodels\o8624.mdl</t>
  </si>
  <si>
    <t xml:space="preserve">Mon Nov 17 10:56:50 2014</t>
  </si>
  <si>
    <t xml:space="preserve">C:\work\data\SLNET\SLNET_MATLABCentral\60294\Chapter5\IMPLICIT_2ODE_EX5_sim.mdl</t>
  </si>
  <si>
    <t xml:space="preserve">C:\tmp\obfmodels\o8625.mdl</t>
  </si>
  <si>
    <t xml:space="preserve">Mon Nov 17 00:45:24 2014</t>
  </si>
  <si>
    <t xml:space="preserve">C:\work\data\SLNET\SLNET_MATLABCentral\60294\Chapter5\Sim_Model_2ndODE_ex1.mdl</t>
  </si>
  <si>
    <t xml:space="preserve">C:\tmp\obfmodels\o8626.mdl</t>
  </si>
  <si>
    <t xml:space="preserve">Sat Nov 15 13:37:28 2014</t>
  </si>
  <si>
    <t xml:space="preserve">C:\work\data\SLNET\SLNET_MATLABCentral\60294\Chapter5\Sim_Model_2ndODE_ex2.mdl</t>
  </si>
  <si>
    <t xml:space="preserve">C:\tmp\obfmodels\o8627.mdl</t>
  </si>
  <si>
    <t xml:space="preserve">Sat Nov 15 13:46:24 2014</t>
  </si>
  <si>
    <t xml:space="preserve">C:\work\data\SLNET\SLNET_MATLABCentral\60294\Chapter5\Sim_Model_2ndODE_ex2_alt.mdl</t>
  </si>
  <si>
    <t xml:space="preserve">C:\tmp\obfmodels\o8628.mdl</t>
  </si>
  <si>
    <t xml:space="preserve">Sat Nov 15 22:49:11 2014</t>
  </si>
  <si>
    <t xml:space="preserve">C:\work\data\SLNET\SLNET_MATLABCentral\60294\Chapter5\Sim_Model_2ndODE_ex3.mdl</t>
  </si>
  <si>
    <t xml:space="preserve">C:\tmp\obfmodels\o8629.mdl</t>
  </si>
  <si>
    <t xml:space="preserve">Sat Nov 15 22:42:57 2014</t>
  </si>
  <si>
    <t xml:space="preserve">C:\work\data\SLNET\SLNET_MATLABCentral\60294\Chapter5\Sim_Model_2ndODE_ex4.mdl</t>
  </si>
  <si>
    <t xml:space="preserve">C:\tmp\obfmodels\o8630.mdl</t>
  </si>
  <si>
    <t xml:space="preserve">Sat Nov 15 22:54:44 2014</t>
  </si>
  <si>
    <t xml:space="preserve">C:\work\data\SLNET\SLNET_MATLABCentral\60296\Chapter7\DC_delay_sim.mdl</t>
  </si>
  <si>
    <t xml:space="preserve">C:\tmp\obfmodels\o8631.mdl</t>
  </si>
  <si>
    <t xml:space="preserve">Sat Nov 29 21:48:13 2014</t>
  </si>
  <si>
    <t xml:space="preserve">C:\work\data\SLNET\SLNET_MATLABCentral\60296\Chapter7\TF_model.mdl</t>
  </si>
  <si>
    <t xml:space="preserve">C:\tmp\obfmodels\o8632.mdl</t>
  </si>
  <si>
    <t xml:space="preserve">Thu Nov 27 22:03:19 2014</t>
  </si>
  <si>
    <t xml:space="preserve">C:\work\data\SLNET\SLNET_MATLABCentral\60296\Chapter7\Time_DELAYs_sim.mdl</t>
  </si>
  <si>
    <t xml:space="preserve">C:\tmp\obfmodels\o8633.mdl</t>
  </si>
  <si>
    <t xml:space="preserve">Sun Nov 30 17:29:15 2014</t>
  </si>
  <si>
    <t xml:space="preserve">C:\work\data\SLNET\SLNET_MATLABCentral\60297\Chapter8\Solve_Equation.mdl</t>
  </si>
  <si>
    <t xml:space="preserve">C:\tmp\obfmodels\o8634.mdl</t>
  </si>
  <si>
    <t xml:space="preserve">Wed Nov 19 19:38:57 2014</t>
  </si>
  <si>
    <t xml:space="preserve">C:\work\data\SLNET\SLNET_MATLABCentral\60297\Chapter8\Solve_Sys_Equations.mdl</t>
  </si>
  <si>
    <t xml:space="preserve">C:\tmp\obfmodels\o8635.mdl</t>
  </si>
  <si>
    <t xml:space="preserve">Fri Nov 21 14:25:30 2014</t>
  </si>
  <si>
    <t xml:space="preserve">C:\work\data\SLNET\SLNET_MATLABCentral\60311\Chapter9\DOUBLE_pendulum.mdl</t>
  </si>
  <si>
    <t xml:space="preserve">C:\tmp\obfmodels\o8636.mdl</t>
  </si>
  <si>
    <t xml:space="preserve">Fri Nov 21 23:54:01 2014</t>
  </si>
  <si>
    <t xml:space="preserve">C:\work\data\SLNET\SLNET_MATLABCentral\60311\Chapter9\Home_Airconditioning.mdl</t>
  </si>
  <si>
    <t xml:space="preserve">C:\tmp\obfmodels\o8637.mdl</t>
  </si>
  <si>
    <t xml:space="preserve">Thu Nov 27 17:29:32 2014</t>
  </si>
  <si>
    <t xml:space="preserve">C:\work\data\SLNET\SLNET_MATLABCentral\60311\Chapter9\Motor_Pump_model.mdl</t>
  </si>
  <si>
    <t xml:space="preserve">C:\tmp\obfmodels\o8638.mdl</t>
  </si>
  <si>
    <t xml:space="preserve">Fri Nov 21 23:42:44 2014</t>
  </si>
  <si>
    <t xml:space="preserve">C:\work\data\SLNET\SLNET_MATLABCentral\60311\Chapter9\Pulses__Input.mdl</t>
  </si>
  <si>
    <t xml:space="preserve">C:\tmp\obfmodels\o8639.mdl</t>
  </si>
  <si>
    <t xml:space="preserve">Fri Nov 21 22:20:53 2014</t>
  </si>
  <si>
    <t xml:space="preserve">C:\work\data\SLNET\SLNET_MATLABCentral\60311\Chapter9\TENNIS_Ball.mdl</t>
  </si>
  <si>
    <t xml:space="preserve">C:\tmp\obfmodels\o8640.mdl</t>
  </si>
  <si>
    <t xml:space="preserve">Sat Nov 22 10:14:00 2014</t>
  </si>
  <si>
    <t xml:space="preserve">C:\work\data\SLNET\SLNET_MATLABCentral\60311\Chapter9\ThreeDOFsys.mdl</t>
  </si>
  <si>
    <t xml:space="preserve">C:\tmp\obfmodels\o8641.mdl</t>
  </si>
  <si>
    <t xml:space="preserve">Fri Nov 21 22:53:04 2014</t>
  </si>
  <si>
    <t xml:space="preserve">C:\work\data\SLNET\SLNET_MATLABCentral\60412\FCTCR.mdl</t>
  </si>
  <si>
    <t xml:space="preserve">C:\tmp\obfmodels\o8642.mdl</t>
  </si>
  <si>
    <t xml:space="preserve">Sat Nov 26 11:24:12 2016</t>
  </si>
  <si>
    <t xml:space="preserve">C:\work\data\SLNET\SLNET_MATLABCentral\60425\LC_Inverter_single_phase_PI1.mdl</t>
  </si>
  <si>
    <t xml:space="preserve">C:\tmp\obfmodels\o8643.mdl</t>
  </si>
  <si>
    <t xml:space="preserve">Sat Oct 15 17:19:23 2016</t>
  </si>
  <si>
    <t xml:space="preserve">C:\work\data\SLNET\SLNET_MATLABCentral\60437\Third_Harmonic.mdl</t>
  </si>
  <si>
    <t xml:space="preserve">C:\tmp\obfmodels\o8644.mdl</t>
  </si>
  <si>
    <t xml:space="preserve">Mon Nov 28 22:05:01 2016</t>
  </si>
  <si>
    <t xml:space="preserve">C:\work\data\SLNET\SLNET_MATLABCentral\60438\she.mdl</t>
  </si>
  <si>
    <t xml:space="preserve">C:\tmp\obfmodels\o8645.mdl</t>
  </si>
  <si>
    <t xml:space="preserve">Mon Nov 28 22:55:03 2016</t>
  </si>
  <si>
    <t xml:space="preserve">C:\work\data\SLNET\SLNET_MATLABCentral\60461\SVPWM.mdl</t>
  </si>
  <si>
    <t xml:space="preserve">C:\tmp\obfmodels\o8646.mdl</t>
  </si>
  <si>
    <t xml:space="preserve">Tue Nov 29 22:40:26 2016</t>
  </si>
  <si>
    <t xml:space="preserve">C:\work\data\SLNET\SLNET_MATLABCentral\60482\NPC_3_Level_PD.mdl</t>
  </si>
  <si>
    <t xml:space="preserve">C:\tmp\obfmodels\o8647.mdl</t>
  </si>
  <si>
    <t xml:space="preserve">Wed Nov 30 22:10:06 2016</t>
  </si>
  <si>
    <t xml:space="preserve">C:\work\data\SLNET\SLNET_MATLABCentral\60483\NPC_3_Level_POD.mdl</t>
  </si>
  <si>
    <t xml:space="preserve">C:\tmp\obfmodels\o8648.mdl</t>
  </si>
  <si>
    <t xml:space="preserve">Wed Nov 30 22:10:23 2016</t>
  </si>
  <si>
    <t xml:space="preserve">C:\work\data\SLNET\SLNET_MATLABCentral\60484\NPC_3_Level_PS.mdl</t>
  </si>
  <si>
    <t xml:space="preserve">C:\tmp\obfmodels\o8649.mdl</t>
  </si>
  <si>
    <t xml:space="preserve">Wed Nov 30 22:15:25 2016</t>
  </si>
  <si>
    <t xml:space="preserve">C:\work\data\SLNET\SLNET_MATLABCentral\60485\PolarDiagram3phase.mdl</t>
  </si>
  <si>
    <t xml:space="preserve">C:\tmp\obfmodels\o8650.mdl</t>
  </si>
  <si>
    <t xml:space="preserve">Wed Nov 30 22:35:35 2016</t>
  </si>
  <si>
    <t xml:space="preserve">C:\work\data\SLNET\SLNET_MATLABCentral\60503\NPC_4_Level_PD.mdl</t>
  </si>
  <si>
    <t xml:space="preserve">C:\tmp\obfmodels\o8651.mdl</t>
  </si>
  <si>
    <t xml:space="preserve">Thu Dec 01 16:49:36 2016</t>
  </si>
  <si>
    <t xml:space="preserve">C:\work\data\SLNET\SLNET_MATLABCentral\60505\NPC_5_Level_PD.mdl</t>
  </si>
  <si>
    <t xml:space="preserve">C:\tmp\obfmodels\o8652.mdl</t>
  </si>
  <si>
    <t xml:space="preserve">Thu Dec 01 16:43:19 2016</t>
  </si>
  <si>
    <t xml:space="preserve">C:\work\data\SLNET\SLNET_MATLABCentral\60543\main.mdl</t>
  </si>
  <si>
    <t xml:space="preserve">C:\tmp\obfmodels\o8653.mdl</t>
  </si>
  <si>
    <t xml:space="preserve">Sat Dec 03 15:13:20 2016</t>
  </si>
  <si>
    <t xml:space="preserve">C:\work\data\SLNET\SLNET_MATLABCentral\60569\Wind_turbine.mdl</t>
  </si>
  <si>
    <t xml:space="preserve">C:\tmp\obfmodels\o8654.mdl</t>
  </si>
  <si>
    <t xml:space="preserve">Thu Nov 10 23:26:13 2016</t>
  </si>
  <si>
    <t xml:space="preserve">C:\work\data\SLNET\SLNET_MATLABCentral\60620\Latest.mdl</t>
  </si>
  <si>
    <t xml:space="preserve">C:\tmp\obfmodels\o8655.mdl</t>
  </si>
  <si>
    <t xml:space="preserve">Wed Dec 07 21:39:38 2016</t>
  </si>
  <si>
    <t xml:space="preserve">C:\work\data\SLNET\SLNET_MATLABCentral\60790\boost\boost.mdl</t>
  </si>
  <si>
    <t xml:space="preserve">C:\tmp\obfmodels\o8656.mdl</t>
  </si>
  <si>
    <t xml:space="preserve">Sat May 02 11:12:45 2015</t>
  </si>
  <si>
    <t xml:space="preserve">C:\work\data\SLNET\SLNET_MATLABCentral\60791\buck\buck.mdl</t>
  </si>
  <si>
    <t xml:space="preserve">C:\tmp\obfmodels\o8657.mdl</t>
  </si>
  <si>
    <t xml:space="preserve">Sat May 02 11:12:24 2015</t>
  </si>
  <si>
    <t xml:space="preserve">C:\work\data\SLNET\SLNET_MATLABCentral\60792\single_phase_full_controoled\SinglePhzCntrldRectiRload.mdl</t>
  </si>
  <si>
    <t xml:space="preserve">C:\tmp\obfmodels\o8658.mdl</t>
  </si>
  <si>
    <t xml:space="preserve">Sat May 02 11:49:50 2015</t>
  </si>
  <si>
    <t xml:space="preserve">C:\work\data\SLNET\SLNET_MATLABCentral\60794\single_phase_half_controoled\SinglePhzHalfCntrldRectiRload.mdl</t>
  </si>
  <si>
    <t xml:space="preserve">C:\tmp\obfmodels\o8659.mdl</t>
  </si>
  <si>
    <t xml:space="preserve">Sat May 02 12:03:27 2015</t>
  </si>
  <si>
    <t xml:space="preserve">C:\work\data\SLNET\SLNET_MATLABCentral\60816\three_phase_motor_speed.mdl</t>
  </si>
  <si>
    <t xml:space="preserve">C:\tmp\obfmodels\o8660.mdl</t>
  </si>
  <si>
    <t xml:space="preserve">Wed Dec 31 00:44:00 2003</t>
  </si>
  <si>
    <t xml:space="preserve">C:\work\data\SLNET\SLNET_MATLABCentral\60859\MaqInd.mdl</t>
  </si>
  <si>
    <t xml:space="preserve">C:\tmp\obfmodels\o8661.mdl</t>
  </si>
  <si>
    <t xml:space="preserve">Wed Dec 21 22:30:05 2016</t>
  </si>
  <si>
    <t xml:space="preserve">C:\work\data\SLNET\SLNET_MATLABCentral\60874\fractional\optimPID\pidctrl_modelR2009b.mdl</t>
  </si>
  <si>
    <t xml:space="preserve">C:\tmp\obfmodels\o8662.mdl</t>
  </si>
  <si>
    <t xml:space="preserve">C:\work\data\SLNET\SLNET_MATLABCentral\60874\fractional\optimPID\pidctrl_modelR2010a.mdl</t>
  </si>
  <si>
    <t xml:space="preserve">C:\tmp\obfmodels\o8663.mdl</t>
  </si>
  <si>
    <t xml:space="preserve">C:\work\data\SLNET\SLNET_MATLABCentral\60874\fractional\optimPID\pidctrl_modelR2010b.mdl</t>
  </si>
  <si>
    <t xml:space="preserve">C:\tmp\obfmodels\o8664.mdl</t>
  </si>
  <si>
    <t xml:space="preserve">C:\work\data\SLNET\SLNET_MATLABCentral\60874\fractional\optimPID\pidctrl_modelR2011a.mdl</t>
  </si>
  <si>
    <t xml:space="preserve">C:\tmp\obfmodels\o8665.mdl</t>
  </si>
  <si>
    <t xml:space="preserve">C:\work\data\SLNET\SLNET_MATLABCentral\60874\fractional\optimPID\pidctrl_modelR2011b.mdl</t>
  </si>
  <si>
    <t xml:space="preserve">C:\tmp\obfmodels\o8666.mdl</t>
  </si>
  <si>
    <t xml:space="preserve">C:\work\data\SLNET\SLNET_MATLABCentral\60874\fractional\optimPID\models\mod_1R2009b.mdl</t>
  </si>
  <si>
    <t xml:space="preserve">C:\tmp\obfmodels\o8667.mdl</t>
  </si>
  <si>
    <t xml:space="preserve">C:\work\data\SLNET\SLNET_MATLABCentral\60874\fractional\optimPID\models\mod_1R2010a.mdl</t>
  </si>
  <si>
    <t xml:space="preserve">C:\tmp\obfmodels\o8668.mdl</t>
  </si>
  <si>
    <t xml:space="preserve">C:\work\data\SLNET\SLNET_MATLABCentral\60874\fractional\optimPID\models\mod_1R2010b.mdl</t>
  </si>
  <si>
    <t xml:space="preserve">C:\tmp\obfmodels\o8669.mdl</t>
  </si>
  <si>
    <t xml:space="preserve">C:\work\data\SLNET\SLNET_MATLABCentral\60874\fractional\optimPID\models\mod_1R2011a.mdl</t>
  </si>
  <si>
    <t xml:space="preserve">C:\tmp\obfmodels\o8670.mdl</t>
  </si>
  <si>
    <t xml:space="preserve">C:\work\data\SLNET\SLNET_MATLABCentral\60874\fractional\optimPID\models\mod_1R2011b.mdl</t>
  </si>
  <si>
    <t xml:space="preserve">C:\tmp\obfmodels\o8671.mdl</t>
  </si>
  <si>
    <t xml:space="preserve">C:\work\data\SLNET\SLNET_MATLABCentral\60874\fractional\optimPID\models\mod_2R2009b.mdl</t>
  </si>
  <si>
    <t xml:space="preserve">C:\tmp\obfmodels\o8672.mdl</t>
  </si>
  <si>
    <t xml:space="preserve">C:\work\data\SLNET\SLNET_MATLABCentral\60874\fractional\optimPID\models\mod_2R2010a.mdl</t>
  </si>
  <si>
    <t xml:space="preserve">C:\tmp\obfmodels\o8673.mdl</t>
  </si>
  <si>
    <t xml:space="preserve">C:\work\data\SLNET\SLNET_MATLABCentral\60874\fractional\optimPID\models\mod_2R2010b.mdl</t>
  </si>
  <si>
    <t xml:space="preserve">C:\tmp\obfmodels\o8674.mdl</t>
  </si>
  <si>
    <t xml:space="preserve">C:\work\data\SLNET\SLNET_MATLABCentral\60874\fractional\optimPID\models\mod_2R2011a.mdl</t>
  </si>
  <si>
    <t xml:space="preserve">C:\tmp\obfmodels\o8675.mdl</t>
  </si>
  <si>
    <t xml:space="preserve">C:\work\data\SLNET\SLNET_MATLABCentral\60874\fractional\optimPID\models\mod_2R2011b.mdl</t>
  </si>
  <si>
    <t xml:space="preserve">C:\tmp\obfmodels\o8676.mdl</t>
  </si>
  <si>
    <t xml:space="preserve">C:\work\data\SLNET\SLNET_MATLABCentral\60874\fractional\optimPID\models\mod_3R2009b.mdl</t>
  </si>
  <si>
    <t xml:space="preserve">C:\tmp\obfmodels\o8677.mdl</t>
  </si>
  <si>
    <t xml:space="preserve">C:\work\data\SLNET\SLNET_MATLABCentral\60874\fractional\optimPID\models\mod_3R2010a.mdl</t>
  </si>
  <si>
    <t xml:space="preserve">C:\tmp\obfmodels\o8678.mdl</t>
  </si>
  <si>
    <t xml:space="preserve">C:\work\data\SLNET\SLNET_MATLABCentral\60874\fractional\optimPID\models\mod_3R2010b.mdl</t>
  </si>
  <si>
    <t xml:space="preserve">C:\tmp\obfmodels\o8679.mdl</t>
  </si>
  <si>
    <t xml:space="preserve">C:\work\data\SLNET\SLNET_MATLABCentral\60874\fractional\optimPID\models\mod_3R2011a.mdl</t>
  </si>
  <si>
    <t xml:space="preserve">C:\tmp\obfmodels\o8680.mdl</t>
  </si>
  <si>
    <t xml:space="preserve">C:\work\data\SLNET\SLNET_MATLABCentral\60874\fractional\optimPID\models\mod_3R2011b.mdl</t>
  </si>
  <si>
    <t xml:space="preserve">C:\tmp\obfmodels\o8681.mdl</t>
  </si>
  <si>
    <t xml:space="preserve">C:\work\data\SLNET\SLNET_MATLABCentral\60874\fractional\optimPID\models\mod_ltiR2009b.mdl</t>
  </si>
  <si>
    <t xml:space="preserve">C:\tmp\obfmodels\o8682.mdl</t>
  </si>
  <si>
    <t xml:space="preserve">C:\work\data\SLNET\SLNET_MATLABCentral\60874\fractional\optimPID\models\mod_ltiR2010a.mdl</t>
  </si>
  <si>
    <t xml:space="preserve">C:\tmp\obfmodels\o8683.mdl</t>
  </si>
  <si>
    <t xml:space="preserve">C:\work\data\SLNET\SLNET_MATLABCentral\60874\fractional\optimPID\models\mod_ltiR2010b.mdl</t>
  </si>
  <si>
    <t xml:space="preserve">C:\tmp\obfmodels\o8684.mdl</t>
  </si>
  <si>
    <t xml:space="preserve">C:\work\data\SLNET\SLNET_MATLABCentral\60874\fractional\optimPID\models\mod_ltiR2011a.mdl</t>
  </si>
  <si>
    <t xml:space="preserve">C:\tmp\obfmodels\o8685.mdl</t>
  </si>
  <si>
    <t xml:space="preserve">C:\work\data\SLNET\SLNET_MATLABCentral\60874\fractional\optimPID\models\mod_ltiR2011b.mdl</t>
  </si>
  <si>
    <t xml:space="preserve">C:\tmp\obfmodels\o8686.mdl</t>
  </si>
  <si>
    <t xml:space="preserve">C:\work\data\SLNET\SLNET_MATLABCentral\60874\fractional\simulink_2011a\c10mpdm2.mdl</t>
  </si>
  <si>
    <t xml:space="preserve">C:\tmp\obfmodels\o8687.mdl</t>
  </si>
  <si>
    <t xml:space="preserve">Fri Dec 23 14:55:36 2016</t>
  </si>
  <si>
    <t xml:space="preserve">C:\work\data\SLNET\SLNET_MATLABCentral\60874\fractional\simulink_2011a\c10mpopt.mdl</t>
  </si>
  <si>
    <t xml:space="preserve">C:\tmp\obfmodels\o8688.mdl</t>
  </si>
  <si>
    <t xml:space="preserve">Fri Dec 23 14:58:23 2016</t>
  </si>
  <si>
    <t xml:space="preserve">C:\work\data\SLNET\SLNET_MATLABCentral\60874\fractional\simulink_2011a\c8mblk1a.mdl</t>
  </si>
  <si>
    <t xml:space="preserve">C:\tmp\obfmodels\o8689.mdl</t>
  </si>
  <si>
    <t xml:space="preserve">Fri Dec 23 14:25:18 2016</t>
  </si>
  <si>
    <t xml:space="preserve">C:\work\data\SLNET\SLNET_MATLABCentral\60874\fractional\simulink_2011a\c8mblk1b.mdl</t>
  </si>
  <si>
    <t xml:space="preserve">C:\tmp\obfmodels\o8690.mdl</t>
  </si>
  <si>
    <t xml:space="preserve">Fri Dec 23 14:25:44 2016</t>
  </si>
  <si>
    <t xml:space="preserve">C:\work\data\SLNET\SLNET_MATLABCentral\60874\fractional\simulink_2011a\c8mblk2.mdl</t>
  </si>
  <si>
    <t xml:space="preserve">C:\tmp\obfmodels\o8691.mdl</t>
  </si>
  <si>
    <t xml:space="preserve">Fri Dec 23 14:33:37 2016</t>
  </si>
  <si>
    <t xml:space="preserve">C:\work\data\SLNET\SLNET_MATLABCentral\60874\fractional\simulink_2011a\c8mblk3.mdl</t>
  </si>
  <si>
    <t xml:space="preserve">C:\tmp\obfmodels\o8692.mdl</t>
  </si>
  <si>
    <t xml:space="preserve">Fri Dec 23 14:34:50 2016</t>
  </si>
  <si>
    <t xml:space="preserve">C:\work\data\SLNET\SLNET_MATLABCentral\60874\fractional\simulink_2011a\c8mblk5.mdl</t>
  </si>
  <si>
    <t xml:space="preserve">C:\tmp\obfmodels\o8693.mdl</t>
  </si>
  <si>
    <t xml:space="preserve">Fri Dec 23 14:35:38 2016</t>
  </si>
  <si>
    <t xml:space="preserve">C:\work\data\SLNET\SLNET_MATLABCentral\60874\fractional\simulink_2011a\c8mcaputo.mdl</t>
  </si>
  <si>
    <t xml:space="preserve">C:\tmp\obfmodels\o8694.mdl</t>
  </si>
  <si>
    <t xml:space="preserve">Fri Dec 23 14:38:55 2016</t>
  </si>
  <si>
    <t xml:space="preserve">C:\work\data\SLNET\SLNET_MATLABCentral\60874\fractional\simulink_2011a\c8mchaos.mdl</t>
  </si>
  <si>
    <t xml:space="preserve">C:\tmp\obfmodels\o8695.mdl</t>
  </si>
  <si>
    <t xml:space="preserve">Fri Dec 23 14:43:31 2016</t>
  </si>
  <si>
    <t xml:space="preserve">C:\work\data\SLNET\SLNET_MATLABCentral\60874\fractional\simulink_2011a\c8mchuasim.mdl</t>
  </si>
  <si>
    <t xml:space="preserve">C:\tmp\obfmodels\o8696.mdl</t>
  </si>
  <si>
    <t xml:space="preserve">Wed Aug 31 11:36:01 2016</t>
  </si>
  <si>
    <t xml:space="preserve">C:\work\data\SLNET\SLNET_MATLABCentral\60874\fractional\simulink_2011a\c8mexp2.mdl</t>
  </si>
  <si>
    <t xml:space="preserve">C:\tmp\obfmodels\o8697.mdl</t>
  </si>
  <si>
    <t xml:space="preserve">Fri Dec 23 14:41:13 2016</t>
  </si>
  <si>
    <t xml:space="preserve">C:\work\data\SLNET\SLNET_MATLABCentral\60874\fractional\simulink_2011a\c8mfpid1.mdl</t>
  </si>
  <si>
    <t xml:space="preserve">C:\tmp\obfmodels\o8698.mdl</t>
  </si>
  <si>
    <t xml:space="preserve">Fri Dec 23 14:21:49 2016</t>
  </si>
  <si>
    <t xml:space="preserve">C:\work\data\SLNET\SLNET_MATLABCentral\60874\fractional\simulink_2011a\c8mimp.mdl</t>
  </si>
  <si>
    <t xml:space="preserve">C:\tmp\obfmodels\o8699.mdl</t>
  </si>
  <si>
    <t xml:space="preserve">Fri Dec 23 14:44:31 2016</t>
  </si>
  <si>
    <t xml:space="preserve">C:\work\data\SLNET\SLNET_MATLABCentral\60874\fractional\simulink_2011a\c8mlinc1.mdl</t>
  </si>
  <si>
    <t xml:space="preserve">C:\tmp\obfmodels\o8700.mdl</t>
  </si>
  <si>
    <t xml:space="preserve">Fri Dec 23 14:40:18 2016</t>
  </si>
  <si>
    <t xml:space="preserve">C:\work\data\SLNET\SLNET_MATLABCentral\60874\fractional\simulink_2011a\c8mnlf1.mdl</t>
  </si>
  <si>
    <t xml:space="preserve">C:\tmp\obfmodels\o8701.mdl</t>
  </si>
  <si>
    <t xml:space="preserve">Wed Aug 31 11:00:51 2016</t>
  </si>
  <si>
    <t xml:space="preserve">C:\work\data\SLNET\SLNET_MATLABCentral\60874\fractional\simulink_2011a\c8mnlf2.mdl</t>
  </si>
  <si>
    <t xml:space="preserve">C:\tmp\obfmodels\o8702.mdl</t>
  </si>
  <si>
    <t xml:space="preserve">Fri Dec 23 14:37:34 2016</t>
  </si>
  <si>
    <t xml:space="preserve">C:\work\data\SLNET\SLNET_MATLABCentral\60874\fractional\simulink_2011a\c8mstep.mdl</t>
  </si>
  <si>
    <t xml:space="preserve">C:\tmp\obfmodels\o8703.mdl</t>
  </si>
  <si>
    <t xml:space="preserve">Fri Dec 23 14:24:14 2016</t>
  </si>
  <si>
    <t xml:space="preserve">C:\work\data\SLNET\SLNET_MATLABCentral\60874\fractional\simulink_2011a\c9mfpd2.mdl</t>
  </si>
  <si>
    <t xml:space="preserve">C:\tmp\obfmodels\o8704.mdl</t>
  </si>
  <si>
    <t xml:space="preserve">Fri Dec 23 14:51:22 2016</t>
  </si>
  <si>
    <t xml:space="preserve">C:\work\data\SLNET\SLNET_MATLABCentral\60874\fractional\simulink_2011a\c9mfpids.mdl</t>
  </si>
  <si>
    <t xml:space="preserve">C:\tmp\obfmodels\o8705.mdl</t>
  </si>
  <si>
    <t xml:space="preserve">Fri Dec 23 14:47:39 2016</t>
  </si>
  <si>
    <t xml:space="preserve">C:\work\data\SLNET\SLNET_MATLABCentral\60874\fractional\simulink_2011a\c9mplant.mdl</t>
  </si>
  <si>
    <t xml:space="preserve">C:\tmp\obfmodels\o8706.mdl</t>
  </si>
  <si>
    <t xml:space="preserve">Wed Aug 31 12:03:43 2016</t>
  </si>
  <si>
    <t xml:space="preserve">C:\work\data\SLNET\SLNET_MATLABCentral\60874\fractional\simulink_2011a\c9mvofuz.mdl</t>
  </si>
  <si>
    <t xml:space="preserve">C:\tmp\obfmodels\o8707.mdl</t>
  </si>
  <si>
    <t xml:space="preserve">Wed Aug 31 12:35:39 2016</t>
  </si>
  <si>
    <t xml:space="preserve">C:\work\data\SLNET\SLNET_MATLABCentral\60874\fractional\simulink_2011a\c9mvofuz2.mdl</t>
  </si>
  <si>
    <t xml:space="preserve">C:\tmp\obfmodels\o8708.mdl</t>
  </si>
  <si>
    <t xml:space="preserve">Wed Aug 31 12:38:45 2016</t>
  </si>
  <si>
    <t xml:space="preserve">C:\work\data\SLNET\SLNET_MATLABCentral\60874\fractional\simulink_2011a\fotflib.mdl</t>
  </si>
  <si>
    <t xml:space="preserve">C:\tmp\obfmodels\o8709.mdl</t>
  </si>
  <si>
    <t xml:space="preserve">Fri Dec 23 13:26:27 2016</t>
  </si>
  <si>
    <t xml:space="preserve">C:\work\data\SLNET\SLNET_MATLABCentral\60895\qu7.mdl</t>
  </si>
  <si>
    <t xml:space="preserve">C:\tmp\obfmodels\o8710.mdl</t>
  </si>
  <si>
    <t xml:space="preserve">Sun Dec 25 05:11:55 2016</t>
  </si>
  <si>
    <t xml:space="preserve">C:\work\data\SLNET\SLNET_MATLABCentral\60919\charge_RL.mdl</t>
  </si>
  <si>
    <t xml:space="preserve">C:\tmp\obfmodels\o8711.mdl</t>
  </si>
  <si>
    <t xml:space="preserve">Tue Dec 27 13:04:09 2016</t>
  </si>
  <si>
    <t xml:space="preserve">C:\work\data\SLNET\SLNET_MATLABCentral\60919\charge_RL_z.mdl</t>
  </si>
  <si>
    <t xml:space="preserve">C:\tmp\obfmodels\o8712.mdl</t>
  </si>
  <si>
    <t xml:space="preserve">Tue Dec 27 13:04:23 2016</t>
  </si>
  <si>
    <t xml:space="preserve">C:\work\data\SLNET\SLNET_MATLABCentral\61022\variableResistor.mdl</t>
  </si>
  <si>
    <t xml:space="preserve">C:\tmp\obfmodels\o8713.mdl</t>
  </si>
  <si>
    <t xml:space="preserve">Fri Jan 06 14:11:16 2017</t>
  </si>
  <si>
    <t xml:space="preserve">C:\work\data\SLNET\SLNET_MATLABCentral\61126\solarboost.mdl</t>
  </si>
  <si>
    <t xml:space="preserve">C:\tmp\obfmodels\o8714.mdl</t>
  </si>
  <si>
    <t xml:space="preserve">Sat Dec 24 01:09:52 2016</t>
  </si>
  <si>
    <t xml:space="preserve">C:\work\data\SLNET\SLNET_MATLABCentral\61335\stem3d_2vehicles_v2011a.mdl</t>
  </si>
  <si>
    <t xml:space="preserve">C:\tmp\obfmodels\o8715.mdl</t>
  </si>
  <si>
    <t xml:space="preserve">Mon Jan 30 11:15:02 2017</t>
  </si>
  <si>
    <t xml:space="preserve">C:\work\data\SLNET\SLNET_MATLABCentral\61354\handof.mdl</t>
  </si>
  <si>
    <t xml:space="preserve">C:\tmp\obfmodels\o8716.mdl</t>
  </si>
  <si>
    <t xml:space="preserve">Wed Jan 25 20:59:55 2017</t>
  </si>
  <si>
    <t xml:space="preserve">C:\work\data\SLNET\SLNET_MATLABCentral\61389\close_loop_BUCK.mdl</t>
  </si>
  <si>
    <t xml:space="preserve">C:\tmp\obfmodels\o8717.mdl</t>
  </si>
  <si>
    <t xml:space="preserve">Thu Sep 25 10:38:26 2014</t>
  </si>
  <si>
    <t xml:space="preserve">C:\work\data\SLNET\SLNET_MATLABCentral\61429\dtc_control.mdl</t>
  </si>
  <si>
    <t xml:space="preserve">C:\tmp\obfmodels\o8718.mdl</t>
  </si>
  <si>
    <t xml:space="preserve">Tue Oct 16 11:43:14 2012</t>
  </si>
  <si>
    <t xml:space="preserve">C:\work\data\SLNET\SLNET_MATLABCentral\61492\tractor_semitrailer_wirh_car.mdl</t>
  </si>
  <si>
    <t xml:space="preserve">C:\tmp\obfmodels\o8719.mdl</t>
  </si>
  <si>
    <t xml:space="preserve">Tue Oct 25 15:39:25 2016</t>
  </si>
  <si>
    <t xml:space="preserve">C:\work\data\SLNET\SLNET_MATLABCentral\61552\Plant_Identification_LMS.mdl</t>
  </si>
  <si>
    <t xml:space="preserve">C:\tmp\obfmodels\o8720.mdl</t>
  </si>
  <si>
    <t xml:space="preserve">Mon Feb 13 14:27:29 2017</t>
  </si>
  <si>
    <t xml:space="preserve">C:\work\data\SLNET\SLNET_MATLABCentral\61574\power_wind_dfig_det.mdl</t>
  </si>
  <si>
    <t xml:space="preserve">C:\tmp\obfmodels\o8721.mdl</t>
  </si>
  <si>
    <t xml:space="preserve">Thu Jan 19 12:23:51 2017</t>
  </si>
  <si>
    <t xml:space="preserve">C:\work\data\SLNET\SLNET_MATLABCentral\61725\counting\countingapp.mdl</t>
  </si>
  <si>
    <t xml:space="preserve">C:\tmp\obfmodels\o8722.mdl</t>
  </si>
  <si>
    <t xml:space="preserve">Sun Feb 19 13:01:41 2017</t>
  </si>
  <si>
    <t xml:space="preserve">C:\work\data\SLNET\SLNET_MATLABCentral\61726\dashboard\dashboard.mdl</t>
  </si>
  <si>
    <t xml:space="preserve">C:\tmp\obfmodels\o8723.mdl</t>
  </si>
  <si>
    <t xml:space="preserve">Sun Feb 19 22:14:39 2017</t>
  </si>
  <si>
    <t xml:space="preserve">C:\work\data\SLNET\SLNET_MATLABCentral\61739\Adaptive_Project.mdl</t>
  </si>
  <si>
    <t xml:space="preserve">C:\tmp\obfmodels\o8724.mdl</t>
  </si>
  <si>
    <t xml:space="preserve">Thu Feb 23 14:24:12 2017</t>
  </si>
  <si>
    <t xml:space="preserve">C:\work\data\SLNET\SLNET_MATLABCentral\61801\speedcontrol.mdl</t>
  </si>
  <si>
    <t xml:space="preserve">C:\tmp\obfmodels\o8725.mdl</t>
  </si>
  <si>
    <t xml:space="preserve">Tue Feb 28 07:50:17 2017</t>
  </si>
  <si>
    <t xml:space="preserve">C:\work\data\SLNET\SLNET_MATLABCentral\61899\static_exciter_pss2a2b.mdl</t>
  </si>
  <si>
    <t xml:space="preserve">C:\tmp\obfmodels\o8726.mdl</t>
  </si>
  <si>
    <t xml:space="preserve">Sun Mar 05 08:54:12 2017</t>
  </si>
  <si>
    <t xml:space="preserve">C:\work\data\SLNET\SLNET_MATLABCentral\61965\rowen_model_control_Gas_turbine.mdl</t>
  </si>
  <si>
    <t xml:space="preserve">C:\tmp\obfmodels\o8727.mdl</t>
  </si>
  <si>
    <t xml:space="preserve">Sun Apr 24 20:04:21 2016</t>
  </si>
  <si>
    <t xml:space="preserve">C:\work\data\SLNET\SLNET_MATLABCentral\61966\untitled.mdl</t>
  </si>
  <si>
    <t xml:space="preserve">C:\tmp\obfmodels\o8728.mdl</t>
  </si>
  <si>
    <t xml:space="preserve">Sat Nov 21 23:09:01 2015</t>
  </si>
  <si>
    <t xml:space="preserve">C:\work\data\SLNET\SLNET_MATLABCentral\62046\Natalia16QAMMIMO.mdl</t>
  </si>
  <si>
    <t xml:space="preserve">C:\tmp\obfmodels\o8729.mdl</t>
  </si>
  <si>
    <t xml:space="preserve">Tue Mar 14 12:06:04 2017</t>
  </si>
  <si>
    <t xml:space="preserve">C:\work\data\SLNET\SLNET_MATLABCentral\62129\proposedmodel_2014a.mdl</t>
  </si>
  <si>
    <t xml:space="preserve">C:\tmp\obfmodels\o8730.mdl</t>
  </si>
  <si>
    <t xml:space="preserve">Wed Nov 09 17:23:06 2016</t>
  </si>
  <si>
    <t xml:space="preserve">C:\work\data\SLNET\SLNET_MATLABCentral\62147\dspace.mdl</t>
  </si>
  <si>
    <t xml:space="preserve">C:\tmp\obfmodels\o8731.mdl</t>
  </si>
  <si>
    <t xml:space="preserve">Sun Mar 19 01:21:40 2017</t>
  </si>
  <si>
    <t xml:space="preserve">C:\work\data\SLNET\SLNET_MATLABCentral\62165\HT_2.mdl</t>
  </si>
  <si>
    <t xml:space="preserve">C:\tmp\obfmodels\o8732.mdl</t>
  </si>
  <si>
    <t xml:space="preserve">Mon Oct 24 01:27:29 2016</t>
  </si>
  <si>
    <t xml:space="preserve">C:\work\data\SLNET\SLNET_MATLABCentral\62168\hareesh.mdl</t>
  </si>
  <si>
    <t xml:space="preserve">C:\tmp\obfmodels\o8733.mdl</t>
  </si>
  <si>
    <t xml:space="preserve">Sat Mar 18 10:44:36 2017</t>
  </si>
  <si>
    <t xml:space="preserve">C:\work\data\SLNET\SLNET_MATLABCentral\62257\thirtyonelevel.mdl</t>
  </si>
  <si>
    <t xml:space="preserve">C:\tmp\obfmodels\o8734.mdl</t>
  </si>
  <si>
    <t xml:space="preserve">Mon Feb 20 12:17:10 2017</t>
  </si>
  <si>
    <t xml:space="preserve">C:\work\data\SLNET\SLNET_MATLABCentral\62258\solarpanel.mdl</t>
  </si>
  <si>
    <t xml:space="preserve">C:\tmp\obfmodels\o8735.mdl</t>
  </si>
  <si>
    <t xml:space="preserve">Wed Mar 22 14:47:02 2017</t>
  </si>
  <si>
    <t xml:space="preserve">C:\work\data\SLNET\SLNET_MATLABCentral\62259\ninelevel.mdl</t>
  </si>
  <si>
    <t xml:space="preserve">C:\tmp\obfmodels\o8736.mdl</t>
  </si>
  <si>
    <t xml:space="preserve">Thu Mar 02 15:10:39 2017</t>
  </si>
  <si>
    <t xml:space="preserve">C:\work\data\SLNET\SLNET_MATLABCentral\62260\fifteen.mdl</t>
  </si>
  <si>
    <t xml:space="preserve">C:\tmp\obfmodels\o8737.mdl</t>
  </si>
  <si>
    <t xml:space="preserve">Wed Mar 15 19:54:40 2017</t>
  </si>
  <si>
    <t xml:space="preserve">C:\work\data\SLNET\SLNET_MATLABCentral\62272\sevenlevelseven.mdl</t>
  </si>
  <si>
    <t xml:space="preserve">C:\tmp\obfmodels\o8738.mdl</t>
  </si>
  <si>
    <t xml:space="preserve">Tue Feb 21 09:25:39 2017</t>
  </si>
  <si>
    <t xml:space="preserve">C:\work\data\SLNET\SLNET_MATLABCentral\62273\sevenlevelsix.mdl</t>
  </si>
  <si>
    <t xml:space="preserve">C:\tmp\obfmodels\o8739.mdl</t>
  </si>
  <si>
    <t xml:space="preserve">Sun Feb 19 12:54:55 2017</t>
  </si>
  <si>
    <t xml:space="preserve">C:\work\data\SLNET\SLNET_MATLABCentral\62284\Mohit.mdl</t>
  </si>
  <si>
    <t xml:space="preserve">C:\tmp\obfmodels\o8740.mdl</t>
  </si>
  <si>
    <t xml:space="preserve">Sun Mar 26 23:30:15 2017</t>
  </si>
  <si>
    <t xml:space="preserve">C:\work\data\SLNET\SLNET_MATLABCentral\62334\Three_Phase_SPWM_Boost_Rectifier2015b.mdl</t>
  </si>
  <si>
    <t xml:space="preserve">C:\tmp\obfmodels\o8741.mdl</t>
  </si>
  <si>
    <t xml:space="preserve">Wed Mar 29 18:39:46 2017</t>
  </si>
  <si>
    <t xml:space="preserve">C:\work\data\SLNET\SLNET_MATLABCentral\62372\Three_Phase_SPWM_BucK_rectifier2015b.mdl</t>
  </si>
  <si>
    <t xml:space="preserve">C:\tmp\obfmodels\o8742.mdl</t>
  </si>
  <si>
    <t xml:space="preserve">Fri Mar 31 18:02:22 2017</t>
  </si>
  <si>
    <t xml:space="preserve">C:\work\data\SLNET\SLNET_MATLABCentral\62421\picnt.mdl</t>
  </si>
  <si>
    <t xml:space="preserve">C:\tmp\obfmodels\o8743.mdl</t>
  </si>
  <si>
    <t xml:space="preserve">Wed Apr 05 09:12:14 2017</t>
  </si>
  <si>
    <t xml:space="preserve">C:\work\data\SLNET\SLNET_MATLABCentral\62422\pidcon.mdl</t>
  </si>
  <si>
    <t xml:space="preserve">C:\tmp\obfmodels\o8744.mdl</t>
  </si>
  <si>
    <t xml:space="preserve">Wed Apr 05 09:12:30 2017</t>
  </si>
  <si>
    <t xml:space="preserve">C:\work\data\SLNET\SLNET_MATLABCentral\62444\Flyback_Converter_Model_2014a.mdl</t>
  </si>
  <si>
    <t xml:space="preserve">C:\tmp\obfmodels\o8745.mdl</t>
  </si>
  <si>
    <t xml:space="preserve">Thu Apr 06 18:19:55 2017</t>
  </si>
  <si>
    <t xml:space="preserve">C:\work\data\SLNET\SLNET_MATLABCentral\62450\ASlidingModeControlfor2DOFRobotManipulator\planar2dof.mdl</t>
  </si>
  <si>
    <t xml:space="preserve">C:\tmp\obfmodels\o8746.mdl</t>
  </si>
  <si>
    <t xml:space="preserve">Tue May 18 17:33:48 2010</t>
  </si>
  <si>
    <t xml:space="preserve">C:\work\data\SLNET\SLNET_MATLABCentral\62550\Three_Phase_Diode_Rectifier.mdl</t>
  </si>
  <si>
    <t xml:space="preserve">C:\tmp\obfmodels\o8747.mdl</t>
  </si>
  <si>
    <t xml:space="preserve">Thu Apr 13 19:44:59 2017</t>
  </si>
  <si>
    <t xml:space="preserve">C:\work\data\SLNET\SLNET_MATLABCentral\62668\FTNCS-MAS Designer Toolbox v1.12\FTNCS_MAS_DesignerToolbox.mdl</t>
  </si>
  <si>
    <t xml:space="preserve">C:\tmp\obfmodels\o8748.mdl</t>
  </si>
  <si>
    <t xml:space="preserve">Mon Jun 08 18:06:48 2009</t>
  </si>
  <si>
    <t xml:space="preserve">C:\work\data\SLNET\SLNET_MATLABCentral\62668\FTNCS-MAS Designer Toolbox v1.12\Splitting_data.mdl</t>
  </si>
  <si>
    <t xml:space="preserve">C:\tmp\obfmodels\o8749.mdl</t>
  </si>
  <si>
    <t xml:space="preserve">Fri Feb 23 00:58:06 2007</t>
  </si>
  <si>
    <t xml:space="preserve">C:\work\data\SLNET\SLNET_MATLABCentral\62668\FTNCS-MAS Designer Toolbox v1.12\BackBoneModels\EmptyBackBone.mdl</t>
  </si>
  <si>
    <t xml:space="preserve">C:\tmp\obfmodels\o8750.mdl</t>
  </si>
  <si>
    <t xml:space="preserve">Sun Mar 18 15:29:08 2007</t>
  </si>
  <si>
    <t xml:space="preserve">C:\work\data\SLNET\SLNET_MATLABCentral\62668\FTNCS-MAS Designer Toolbox v1.12\BackBoneModels\Facilitator2AgentBackBone.mdl</t>
  </si>
  <si>
    <t xml:space="preserve">C:\tmp\obfmodels\o8751.mdl</t>
  </si>
  <si>
    <t xml:space="preserve">Mon Apr 16 02:18:00 2007</t>
  </si>
  <si>
    <t xml:space="preserve">C:\work\data\SLNET\SLNET_MATLABCentral\62668\FTNCS-MAS Designer Toolbox v1.12\BackBoneModels\FacilitatorBackBone.mdl</t>
  </si>
  <si>
    <t xml:space="preserve">C:\tmp\obfmodels\o8752.mdl</t>
  </si>
  <si>
    <t xml:space="preserve">Mon Apr 16 01:30:12 2007</t>
  </si>
  <si>
    <t xml:space="preserve">C:\work\data\SLNET\SLNET_MATLABCentral\62668\FTNCS-MAS Designer Toolbox v1.12\BackBoneModels\MainProcessBackBone.mdl</t>
  </si>
  <si>
    <t xml:space="preserve">C:\tmp\obfmodels\o8753.mdl</t>
  </si>
  <si>
    <t xml:space="preserve">Wed Apr 25 12:32:48 2007</t>
  </si>
  <si>
    <t xml:space="preserve">C:\work\data\SLNET\SLNET_MATLABCentral\62668\FTNCS-MAS Designer Toolbox v1.12\BackBoneModels\PlatformBackBone.mdl</t>
  </si>
  <si>
    <t xml:space="preserve">C:\tmp\obfmodels\o8754.mdl</t>
  </si>
  <si>
    <t xml:space="preserve">Wed Apr 25 20:31:50 2007</t>
  </si>
  <si>
    <t xml:space="preserve">C:\work\data\SLNET\SLNET_MATLABCentral\62668\FTNCS-MAS Designer Toolbox v1.12\BackBoneModels\Process2AgentBackBone.mdl</t>
  </si>
  <si>
    <t xml:space="preserve">C:\tmp\obfmodels\o8755.mdl</t>
  </si>
  <si>
    <t xml:space="preserve">Sun Mar 11 21:46:44 2007</t>
  </si>
  <si>
    <t xml:space="preserve">C:\work\data\SLNET\SLNET_MATLABCentral\62668\FTNCS-MAS Designer Toolbox v1.12\BackBoneModels\SupervisorBackBone.mdl</t>
  </si>
  <si>
    <t xml:space="preserve">C:\tmp\obfmodels\o8756.mdl</t>
  </si>
  <si>
    <t xml:space="preserve">Sun Mar 11 21:47:01 2007</t>
  </si>
  <si>
    <t xml:space="preserve">C:\work\data\SLNET\SLNET_MATLABCentral\62668\FTNCS-MAS Designer Toolbox v1.12\CoreModels\Agent\Bypass\facilitator\AgentDemo.mdl</t>
  </si>
  <si>
    <t xml:space="preserve">C:\tmp\obfmodels\o8757.mdl</t>
  </si>
  <si>
    <t xml:space="preserve">Tue Mar 27 04:08:06 2007</t>
  </si>
  <si>
    <t xml:space="preserve">C:\work\data\SLNET\SLNET_MATLABCentral\62668\FTNCS-MAS Designer Toolbox v1.12\CoreModels\Agent\Bypass\mainprocess\AgentDemo.mdl</t>
  </si>
  <si>
    <t xml:space="preserve">C:\tmp\obfmodels\o8758.mdl</t>
  </si>
  <si>
    <t xml:space="preserve">Tue Mar 27 03:52:30 2007</t>
  </si>
  <si>
    <t xml:space="preserve">C:\work\data\SLNET\SLNET_MATLABCentral\62668\FTNCS-MAS Designer Toolbox v1.12\CoreModels\Agent\Bypass\mainprocess_facilitator\AgentDemo.mdl</t>
  </si>
  <si>
    <t xml:space="preserve">C:\tmp\obfmodels\o8759.mdl</t>
  </si>
  <si>
    <t xml:space="preserve">Tue Mar 27 04:09:28 2007</t>
  </si>
  <si>
    <t xml:space="preserve">C:\work\data\SLNET\SLNET_MATLABCentral\62668\FTNCS-MAS Designer Toolbox v1.12\CoreModels\Facilitator\Bypass\FacilitatorDemo.mdl</t>
  </si>
  <si>
    <t xml:space="preserve">C:\tmp\obfmodels\o8760.mdl</t>
  </si>
  <si>
    <t xml:space="preserve">Tue Mar 27 04:10:40 2007</t>
  </si>
  <si>
    <t xml:space="preserve">C:\work\data\SLNET\SLNET_MATLABCentral\62668\FTNCS-MAS Designer Toolbox v1.12\CoreModels\Pre_Processor\FilterDemo.mdl</t>
  </si>
  <si>
    <t xml:space="preserve">C:\tmp\obfmodels\o8761.mdl</t>
  </si>
  <si>
    <t xml:space="preserve">Tue Mar 27 04:10:58 2007</t>
  </si>
  <si>
    <t xml:space="preserve">C:\work\data\SLNET\SLNET_MATLABCentral\62668\FTNCS-MAS Designer Toolbox v1.12\CoreModels\Supervisor\SupervisorDemo.mdl</t>
  </si>
  <si>
    <t xml:space="preserve">C:\tmp\obfmodels\o8762.mdl</t>
  </si>
  <si>
    <t xml:space="preserve">Tue Mar 27 04:11:25 2007</t>
  </si>
  <si>
    <t xml:space="preserve">C:\work\data\SLNET\SLNET_MATLABCentral\62668\FTNCS-MAS Designer Toolbox v1.12\Examples\Generic Example Autonomous\GenericExample_autonomous.mdl</t>
  </si>
  <si>
    <t xml:space="preserve">C:\tmp\obfmodels\o8763.mdl</t>
  </si>
  <si>
    <t xml:space="preserve">Tue May 01 11:49:09 2007</t>
  </si>
  <si>
    <t xml:space="preserve">C:\work\data\SLNET\SLNET_MATLABCentral\62668\FTNCS-MAS Designer Toolbox v1.12\Examples\Generic Example Autonomous - Layer Grouping\GenericExample_autonomous_LG.mdl</t>
  </si>
  <si>
    <t xml:space="preserve">C:\tmp\obfmodels\o8764.mdl</t>
  </si>
  <si>
    <t xml:space="preserve">Tue May 01 11:49:22 2007</t>
  </si>
  <si>
    <t xml:space="preserve">C:\work\data\SLNET\SLNET_MATLABCentral\62668\FTNCS-MAS Designer Toolbox v1.12\Examples\Generic Example Autonomous - Layer Grouping\CoreModels\Agent\FDI\autonomous\FDI_Bypass.mdl</t>
  </si>
  <si>
    <t xml:space="preserve">C:\tmp\obfmodels\o8765.mdl</t>
  </si>
  <si>
    <t xml:space="preserve">Sat Apr 28 17:42:29 2007</t>
  </si>
  <si>
    <t xml:space="preserve">C:\work\data\SLNET\SLNET_MATLABCentral\62668\FTNCS-MAS Designer Toolbox v1.12\Examples\Generic Example Autonomous - Layer Grouping\CoreModels\Agent\FD\autonomous\FD_Bypass.mdl</t>
  </si>
  <si>
    <t xml:space="preserve">C:\tmp\obfmodels\o8766.mdl</t>
  </si>
  <si>
    <t xml:space="preserve">Sat Apr 28 17:40:37 2007</t>
  </si>
  <si>
    <t xml:space="preserve">C:\work\data\SLNET\SLNET_MATLABCentral\62668\FTNCS-MAS Designer Toolbox v1.12\Examples\Generic Example Autonomous - Layer Grouping\CoreModels\Agent\FI\autonomous\FI_Bypass.mdl</t>
  </si>
  <si>
    <t xml:space="preserve">C:\tmp\obfmodels\o8767.mdl</t>
  </si>
  <si>
    <t xml:space="preserve">Sat Apr 28 17:41:35 2007</t>
  </si>
  <si>
    <t xml:space="preserve">C:\work\data\SLNET\SLNET_MATLABCentral\62668\FTNCS-MAS Designer Toolbox v1.12\Examples\Generic Example Autonomous - Layer Grouping\CoreModels\Agent\FR\autonomous\FR_Bypass.mdl</t>
  </si>
  <si>
    <t xml:space="preserve">C:\tmp\obfmodels\o8768.mdl</t>
  </si>
  <si>
    <t xml:space="preserve">Sat Apr 28 17:43:19 2007</t>
  </si>
  <si>
    <t xml:space="preserve">C:\work\data\SLNET\SLNET_MATLABCentral\62668\FTNCS-MAS Designer Toolbox v1.12\Examples\Generic Example Autonomous - Layer Grouping\ProjectFolder\FDI_A1.mdl</t>
  </si>
  <si>
    <t xml:space="preserve">C:\tmp\obfmodels\o8769.mdl</t>
  </si>
  <si>
    <t xml:space="preserve">Tue May 01 11:27:53 2007</t>
  </si>
  <si>
    <t xml:space="preserve">C:\work\data\SLNET\SLNET_MATLABCentral\62668\FTNCS-MAS Designer Toolbox v1.12\Examples\Generic Example Autonomous - Layer Grouping\ProjectFolder\FDI_A2.mdl</t>
  </si>
  <si>
    <t xml:space="preserve">C:\tmp\obfmodels\o8770.mdl</t>
  </si>
  <si>
    <t xml:space="preserve">C:\work\data\SLNET\SLNET_MATLABCentral\62668\FTNCS-MAS Designer Toolbox v1.12\Examples\Generic Example Autonomous - Layer Grouping\ProjectFolder\FD_A1.mdl</t>
  </si>
  <si>
    <t xml:space="preserve">C:\tmp\obfmodels\o8771.mdl</t>
  </si>
  <si>
    <t xml:space="preserve">Tue May 01 11:27:51 2007</t>
  </si>
  <si>
    <t xml:space="preserve">C:\work\data\SLNET\SLNET_MATLABCentral\62668\FTNCS-MAS Designer Toolbox v1.12\Examples\Generic Example Autonomous - Layer Grouping\ProjectFolder\FD_A2.mdl</t>
  </si>
  <si>
    <t xml:space="preserve">C:\tmp\obfmodels\o8772.mdl</t>
  </si>
  <si>
    <t xml:space="preserve">Tue May 01 11:27:52 2007</t>
  </si>
  <si>
    <t xml:space="preserve">C:\work\data\SLNET\SLNET_MATLABCentral\62668\FTNCS-MAS Designer Toolbox v1.12\Examples\Generic Example Autonomous - Layer Grouping\ProjectFolder\FD_A3.mdl</t>
  </si>
  <si>
    <t xml:space="preserve">C:\tmp\obfmodels\o8773.mdl</t>
  </si>
  <si>
    <t xml:space="preserve">C:\work\data\SLNET\SLNET_MATLABCentral\62668\FTNCS-MAS Designer Toolbox v1.12\Examples\Generic Example Autonomous - Layer Grouping\ProjectFolder\FD_A4.mdl</t>
  </si>
  <si>
    <t xml:space="preserve">C:\tmp\obfmodels\o8774.mdl</t>
  </si>
  <si>
    <t xml:space="preserve">Sun May 13 17:41:47 2007</t>
  </si>
  <si>
    <t xml:space="preserve">C:\work\data\SLNET\SLNET_MATLABCentral\62668\FTNCS-MAS Designer Toolbox v1.12\Examples\Generic Example Autonomous - Layer Grouping\ProjectFolder\FI_A1.mdl</t>
  </si>
  <si>
    <t xml:space="preserve">C:\tmp\obfmodels\o8775.mdl</t>
  </si>
  <si>
    <t xml:space="preserve">C:\work\data\SLNET\SLNET_MATLABCentral\62668\FTNCS-MAS Designer Toolbox v1.12\Examples\Generic Example Autonomous - Layer Grouping\ProjectFolder\FI_A2.mdl</t>
  </si>
  <si>
    <t xml:space="preserve">C:\tmp\obfmodels\o8776.mdl</t>
  </si>
  <si>
    <t xml:space="preserve">Tue May 01 11:27:54 2007</t>
  </si>
  <si>
    <t xml:space="preserve">C:\work\data\SLNET\SLNET_MATLABCentral\62668\FTNCS-MAS Designer Toolbox v1.12\Examples\Generic Example Autonomous - Layer Grouping\ProjectFolder\FR_A1.mdl</t>
  </si>
  <si>
    <t xml:space="preserve">C:\tmp\obfmodels\o8777.mdl</t>
  </si>
  <si>
    <t xml:space="preserve">C:\work\data\SLNET\SLNET_MATLABCentral\62668\FTNCS-MAS Designer Toolbox v1.12\Examples\Generic Example Autonomous - Layer Grouping\ProjectFolder\FR_A2.mdl</t>
  </si>
  <si>
    <t xml:space="preserve">C:\tmp\obfmodels\o8778.mdl</t>
  </si>
  <si>
    <t xml:space="preserve">C:\work\data\SLNET\SLNET_MATLABCentral\62668\FTNCS-MAS Designer Toolbox v1.12\Examples\Generic Example Autonomous - Layer Grouping\ProjectFolder\FTC_Decision_Agent.mdl</t>
  </si>
  <si>
    <t xml:space="preserve">C:\tmp\obfmodels\o8779.mdl</t>
  </si>
  <si>
    <t xml:space="preserve">Tue May 01 11:27:55 2007</t>
  </si>
  <si>
    <t xml:space="preserve">C:\work\data\SLNET\SLNET_MATLABCentral\62668\FTNCS-MAS Designer Toolbox v1.12\Examples\Generic Example Autonomous - Layer Grouping\ProjectFolder\MySupervisor.mdl</t>
  </si>
  <si>
    <t xml:space="preserve">C:\tmp\obfmodels\o8780.mdl</t>
  </si>
  <si>
    <t xml:space="preserve">Tue May 01 11:27:50 2007</t>
  </si>
  <si>
    <t xml:space="preserve">C:\work\data\SLNET\SLNET_MATLABCentral\62668\FTNCS-MAS Designer Toolbox v1.12\Examples\Generic Example Autonomous - Layer Grouping\ProjectFolder\Pre_Processor.mdl</t>
  </si>
  <si>
    <t xml:space="preserve">C:\tmp\obfmodels\o8781.mdl</t>
  </si>
  <si>
    <t xml:space="preserve">C:\work\data\SLNET\SLNET_MATLABCentral\62668\FTNCS-MAS Designer Toolbox v1.12\Examples\Generic Example Autonomous - Layer Grouping\ProjectFolder\Pre_Processor1.mdl</t>
  </si>
  <si>
    <t xml:space="preserve">C:\tmp\obfmodels\o8782.mdl</t>
  </si>
  <si>
    <t xml:space="preserve">C:\work\data\SLNET\SLNET_MATLABCentral\62668\FTNCS-MAS Designer Toolbox v1.12\Examples\Generic Example Autonomous - Layer Grouping\ProjectFolder\Debug\GenericExample_autonomous_LG_debug.mdl</t>
  </si>
  <si>
    <t xml:space="preserve">C:\tmp\obfmodels\o8783.mdl</t>
  </si>
  <si>
    <t xml:space="preserve">Tue May 01 11:28:01 2007</t>
  </si>
  <si>
    <t xml:space="preserve">C:\work\data\SLNET\SLNET_MATLABCentral\62668\FTNCS-MAS Designer Toolbox v1.12\Examples\Generic Example Autonomous - Layer Grouping\ProjectFolder\Debug\MySupervisor_debug.mdl</t>
  </si>
  <si>
    <t xml:space="preserve">C:\tmp\obfmodels\o8784.mdl</t>
  </si>
  <si>
    <t xml:space="preserve">Tue May 01 11:27:56 2007</t>
  </si>
  <si>
    <t xml:space="preserve">C:\work\data\SLNET\SLNET_MATLABCentral\62668\FTNCS-MAS Designer Toolbox v1.12\Examples\Generic Example Autonomous\CoreModels\Agent\FDI\autonomous\FDI_Bypass.mdl</t>
  </si>
  <si>
    <t xml:space="preserve">C:\tmp\obfmodels\o8785.mdl</t>
  </si>
  <si>
    <t xml:space="preserve">C:\work\data\SLNET\SLNET_MATLABCentral\62668\FTNCS-MAS Designer Toolbox v1.12\Examples\Generic Example Autonomous\CoreModels\Agent\FD\autonomous\FD_Bypass.mdl</t>
  </si>
  <si>
    <t xml:space="preserve">C:\tmp\obfmodels\o8786.mdl</t>
  </si>
  <si>
    <t xml:space="preserve">C:\work\data\SLNET\SLNET_MATLABCentral\62668\FTNCS-MAS Designer Toolbox v1.12\Examples\Generic Example Autonomous\CoreModels\Agent\FI\autonomous\FI_Bypass.mdl</t>
  </si>
  <si>
    <t xml:space="preserve">C:\tmp\obfmodels\o8787.mdl</t>
  </si>
  <si>
    <t xml:space="preserve">C:\work\data\SLNET\SLNET_MATLABCentral\62668\FTNCS-MAS Designer Toolbox v1.12\Examples\Generic Example Autonomous\CoreModels\Agent\FR\autonomous\FR_Bypass.mdl</t>
  </si>
  <si>
    <t xml:space="preserve">C:\tmp\obfmodels\o8788.mdl</t>
  </si>
  <si>
    <t xml:space="preserve">C:\work\data\SLNET\SLNET_MATLABCentral\62668\FTNCS-MAS Designer Toolbox v1.12\Examples\Generic Example Autonomous\ProjectFolder\FDI_A1.mdl</t>
  </si>
  <si>
    <t xml:space="preserve">C:\tmp\obfmodels\o8789.mdl</t>
  </si>
  <si>
    <t xml:space="preserve">Sat Apr 28 21:01:53 2007</t>
  </si>
  <si>
    <t xml:space="preserve">C:\work\data\SLNET\SLNET_MATLABCentral\62668\FTNCS-MAS Designer Toolbox v1.12\Examples\Generic Example Autonomous\ProjectFolder\FDI_A2.mdl</t>
  </si>
  <si>
    <t xml:space="preserve">C:\tmp\obfmodels\o8790.mdl</t>
  </si>
  <si>
    <t xml:space="preserve">C:\work\data\SLNET\SLNET_MATLABCentral\62668\FTNCS-MAS Designer Toolbox v1.12\Examples\Generic Example Autonomous\ProjectFolder\FD_A1.mdl</t>
  </si>
  <si>
    <t xml:space="preserve">C:\tmp\obfmodels\o8791.mdl</t>
  </si>
  <si>
    <t xml:space="preserve">Sat Apr 28 21:01:51 2007</t>
  </si>
  <si>
    <t xml:space="preserve">C:\work\data\SLNET\SLNET_MATLABCentral\62668\FTNCS-MAS Designer Toolbox v1.12\Examples\Generic Example Autonomous\ProjectFolder\FD_A2.mdl</t>
  </si>
  <si>
    <t xml:space="preserve">C:\tmp\obfmodels\o8792.mdl</t>
  </si>
  <si>
    <t xml:space="preserve">Sat Apr 28 21:01:52 2007</t>
  </si>
  <si>
    <t xml:space="preserve">C:\work\data\SLNET\SLNET_MATLABCentral\62668\FTNCS-MAS Designer Toolbox v1.12\Examples\Generic Example Autonomous\ProjectFolder\FD_A3.mdl</t>
  </si>
  <si>
    <t xml:space="preserve">C:\tmp\obfmodels\o8793.mdl</t>
  </si>
  <si>
    <t xml:space="preserve">C:\work\data\SLNET\SLNET_MATLABCentral\62668\FTNCS-MAS Designer Toolbox v1.12\Examples\Generic Example Autonomous\ProjectFolder\FD_A4.mdl</t>
  </si>
  <si>
    <t xml:space="preserve">C:\tmp\obfmodels\o8794.mdl</t>
  </si>
  <si>
    <t xml:space="preserve">C:\work\data\SLNET\SLNET_MATLABCentral\62668\FTNCS-MAS Designer Toolbox v1.12\Examples\Generic Example Autonomous\ProjectFolder\FI_A1.mdl</t>
  </si>
  <si>
    <t xml:space="preserve">C:\tmp\obfmodels\o8795.mdl</t>
  </si>
  <si>
    <t xml:space="preserve">C:\work\data\SLNET\SLNET_MATLABCentral\62668\FTNCS-MAS Designer Toolbox v1.12\Examples\Generic Example Autonomous\ProjectFolder\FI_A2.mdl</t>
  </si>
  <si>
    <t xml:space="preserve">C:\tmp\obfmodels\o8796.mdl</t>
  </si>
  <si>
    <t xml:space="preserve">Sat Apr 28 21:01:54 2007</t>
  </si>
  <si>
    <t xml:space="preserve">C:\work\data\SLNET\SLNET_MATLABCentral\62668\FTNCS-MAS Designer Toolbox v1.12\Examples\Generic Example Autonomous\ProjectFolder\FR_A1.mdl</t>
  </si>
  <si>
    <t xml:space="preserve">C:\tmp\obfmodels\o8797.mdl</t>
  </si>
  <si>
    <t xml:space="preserve">C:\work\data\SLNET\SLNET_MATLABCentral\62668\FTNCS-MAS Designer Toolbox v1.12\Examples\Generic Example Autonomous\ProjectFolder\FR_A2.mdl</t>
  </si>
  <si>
    <t xml:space="preserve">C:\tmp\obfmodels\o8798.mdl</t>
  </si>
  <si>
    <t xml:space="preserve">Sat Apr 28 21:01:55 2007</t>
  </si>
  <si>
    <t xml:space="preserve">C:\work\data\SLNET\SLNET_MATLABCentral\62668\FTNCS-MAS Designer Toolbox v1.12\Examples\Generic Example Autonomous\ProjectFolder\FTC_Decision_Agent.mdl</t>
  </si>
  <si>
    <t xml:space="preserve">C:\tmp\obfmodels\o8799.mdl</t>
  </si>
  <si>
    <t xml:space="preserve">C:\work\data\SLNET\SLNET_MATLABCentral\62668\FTNCS-MAS Designer Toolbox v1.12\Examples\Generic Example Autonomous\ProjectFolder\MySupervisor.mdl</t>
  </si>
  <si>
    <t xml:space="preserve">C:\tmp\obfmodels\o8800.mdl</t>
  </si>
  <si>
    <t xml:space="preserve">Sat Apr 28 21:01:50 2007</t>
  </si>
  <si>
    <t xml:space="preserve">C:\work\data\SLNET\SLNET_MATLABCentral\62668\FTNCS-MAS Designer Toolbox v1.12\Examples\Generic Example Autonomous\ProjectFolder\Pre_Processor.mdl</t>
  </si>
  <si>
    <t xml:space="preserve">C:\tmp\obfmodels\o8801.mdl</t>
  </si>
  <si>
    <t xml:space="preserve">C:\work\data\SLNET\SLNET_MATLABCentral\62668\FTNCS-MAS Designer Toolbox v1.12\Examples\Generic Example Autonomous\ProjectFolder\Pre_Processor1.mdl</t>
  </si>
  <si>
    <t xml:space="preserve">C:\tmp\obfmodels\o8802.mdl</t>
  </si>
  <si>
    <t xml:space="preserve">C:\work\data\SLNET\SLNET_MATLABCentral\62668\FTNCS-MAS Designer Toolbox v1.12\Examples\Generic Example Autonomous\ProjectFolder\Debug\GenericExample_autonomous_debug.mdl</t>
  </si>
  <si>
    <t xml:space="preserve">C:\tmp\obfmodels\o8803.mdl</t>
  </si>
  <si>
    <t xml:space="preserve">Sat Apr 28 21:02:01 2007</t>
  </si>
  <si>
    <t xml:space="preserve">C:\work\data\SLNET\SLNET_MATLABCentral\62668\FTNCS-MAS Designer Toolbox v1.12\Examples\Generic Example Autonomous\ProjectFolder\Debug\MySupervisor_debug.mdl</t>
  </si>
  <si>
    <t xml:space="preserve">C:\tmp\obfmodels\o8804.mdl</t>
  </si>
  <si>
    <t xml:space="preserve">Sat Apr 28 21:01:56 2007</t>
  </si>
  <si>
    <t xml:space="preserve">C:\work\data\SLNET\SLNET_MATLABCentral\62668\FTNCS-MAS Designer Toolbox v1.12\Examples\Semi-Federated Example\PlatformExample.mdl</t>
  </si>
  <si>
    <t xml:space="preserve">C:\tmp\obfmodels\o8805.mdl</t>
  </si>
  <si>
    <t xml:space="preserve">Sun Jun 10 13:32:33 2007</t>
  </si>
  <si>
    <t xml:space="preserve">C:\work\data\SLNET\SLNET_MATLABCentral\62668\FTNCS-MAS Designer Toolbox v1.12\Examples\Semi-Federated Example\TestMainProcess.mdl</t>
  </si>
  <si>
    <t xml:space="preserve">C:\tmp\obfmodels\o8806.mdl</t>
  </si>
  <si>
    <t xml:space="preserve">Tue May 01 12:32:42 2007</t>
  </si>
  <si>
    <t xml:space="preserve">C:\work\data\SLNET\SLNET_MATLABCentral\62668\FTNCS-MAS Designer Toolbox v1.12\Examples\Semi-Federated Example - Layer Grouping\PlatformExample_LG.mdl</t>
  </si>
  <si>
    <t xml:space="preserve">C:\tmp\obfmodels\o8807.mdl</t>
  </si>
  <si>
    <t xml:space="preserve">Fri May 04 22:19:16 2007</t>
  </si>
  <si>
    <t xml:space="preserve">C:\work\data\SLNET\SLNET_MATLABCentral\62668\FTNCS-MAS Designer Toolbox v1.12\Examples\Semi-Federated Example - Layer Grouping\TestMainProcess.mdl</t>
  </si>
  <si>
    <t xml:space="preserve">C:\tmp\obfmodels\o8808.mdl</t>
  </si>
  <si>
    <t xml:space="preserve">C:\work\data\SLNET\SLNET_MATLABCentral\62668\FTNCS-MAS Designer Toolbox v1.12\Examples\Semi-Federated Example - Layer Grouping\CompiledTest\FD_Agent_1.mdl</t>
  </si>
  <si>
    <t xml:space="preserve">C:\tmp\obfmodels\o8809.mdl</t>
  </si>
  <si>
    <t xml:space="preserve">Fri May 04 22:19:10 2007</t>
  </si>
  <si>
    <t xml:space="preserve">C:\work\data\SLNET\SLNET_MATLABCentral\62668\FTNCS-MAS Designer Toolbox v1.12\Examples\Semi-Federated Example - Layer Grouping\CompiledTest\FD_Agent_2.mdl</t>
  </si>
  <si>
    <t xml:space="preserve">C:\tmp\obfmodels\o8810.mdl</t>
  </si>
  <si>
    <t xml:space="preserve">Fri May 04 22:19:11 2007</t>
  </si>
  <si>
    <t xml:space="preserve">C:\work\data\SLNET\SLNET_MATLABCentral\62668\FTNCS-MAS Designer Toolbox v1.12\Examples\Semi-Federated Example - Layer Grouping\CompiledTest\FD_Agent_3.mdl</t>
  </si>
  <si>
    <t xml:space="preserve">C:\tmp\obfmodels\o8811.mdl</t>
  </si>
  <si>
    <t xml:space="preserve">C:\work\data\SLNET\SLNET_MATLABCentral\62668\FTNCS-MAS Designer Toolbox v1.12\Examples\Semi-Federated Example - Layer Grouping\CompiledTest\FD_Agent_4.mdl</t>
  </si>
  <si>
    <t xml:space="preserve">C:\tmp\obfmodels\o8812.mdl</t>
  </si>
  <si>
    <t xml:space="preserve">C:\work\data\SLNET\SLNET_MATLABCentral\62668\FTNCS-MAS Designer Toolbox v1.12\Examples\Semi-Federated Example - Layer Grouping\CompiledTest\FD_Facilitator.mdl</t>
  </si>
  <si>
    <t xml:space="preserve">C:\tmp\obfmodels\o8813.mdl</t>
  </si>
  <si>
    <t xml:space="preserve">Fri May 04 22:19:13 2007</t>
  </si>
  <si>
    <t xml:space="preserve">C:\work\data\SLNET\SLNET_MATLABCentral\62668\FTNCS-MAS Designer Toolbox v1.12\Examples\Semi-Federated Example - Layer Grouping\CompiledTest\FI_Agent_1.mdl</t>
  </si>
  <si>
    <t xml:space="preserve">C:\tmp\obfmodels\o8814.mdl</t>
  </si>
  <si>
    <t xml:space="preserve">C:\work\data\SLNET\SLNET_MATLABCentral\62668\FTNCS-MAS Designer Toolbox v1.12\Examples\Semi-Federated Example - Layer Grouping\CompiledTest\FI_Agent_2.mdl</t>
  </si>
  <si>
    <t xml:space="preserve">C:\tmp\obfmodels\o8815.mdl</t>
  </si>
  <si>
    <t xml:space="preserve">Fri May 04 22:19:12 2007</t>
  </si>
  <si>
    <t xml:space="preserve">C:\work\data\SLNET\SLNET_MATLABCentral\62668\FTNCS-MAS Designer Toolbox v1.12\Examples\Semi-Federated Example - Layer Grouping\CompiledTest\FI_Facilitator.mdl</t>
  </si>
  <si>
    <t xml:space="preserve">C:\tmp\obfmodels\o8816.mdl</t>
  </si>
  <si>
    <t xml:space="preserve">C:\work\data\SLNET\SLNET_MATLABCentral\62668\FTNCS-MAS Designer Toolbox v1.12\Examples\Semi-Federated Example - Layer Grouping\CompiledTest\FR_Agent_1.mdl</t>
  </si>
  <si>
    <t xml:space="preserve">C:\tmp\obfmodels\o8817.mdl</t>
  </si>
  <si>
    <t xml:space="preserve">C:\work\data\SLNET\SLNET_MATLABCentral\62668\FTNCS-MAS Designer Toolbox v1.12\Examples\Semi-Federated Example - Layer Grouping\CompiledTest\FR_Agent_2.mdl</t>
  </si>
  <si>
    <t xml:space="preserve">C:\tmp\obfmodels\o8818.mdl</t>
  </si>
  <si>
    <t xml:space="preserve">C:\work\data\SLNET\SLNET_MATLABCentral\62668\FTNCS-MAS Designer Toolbox v1.12\Examples\Semi-Federated Example - Layer Grouping\CompiledTest\FR_Facilitator.mdl</t>
  </si>
  <si>
    <t xml:space="preserve">C:\tmp\obfmodels\o8819.mdl</t>
  </si>
  <si>
    <t xml:space="preserve">C:\work\data\SLNET\SLNET_MATLABCentral\62668\FTNCS-MAS Designer Toolbox v1.12\Examples\Semi-Federated Example - Layer Grouping\CompiledTest\MySupervisor.mdl</t>
  </si>
  <si>
    <t xml:space="preserve">C:\tmp\obfmodels\o8820.mdl</t>
  </si>
  <si>
    <t xml:space="preserve">Fri May 04 22:19:09 2007</t>
  </si>
  <si>
    <t xml:space="preserve">C:\work\data\SLNET\SLNET_MATLABCentral\62668\FTNCS-MAS Designer Toolbox v1.12\Examples\Semi-Federated Example - Layer Grouping\CompiledTest\Pre_Processor.mdl</t>
  </si>
  <si>
    <t xml:space="preserve">C:\tmp\obfmodels\o8821.mdl</t>
  </si>
  <si>
    <t xml:space="preserve">C:\work\data\SLNET\SLNET_MATLABCentral\62668\FTNCS-MAS Designer Toolbox v1.12\Examples\Semi-Federated Example - Layer Grouping\CompiledTest\TestMainProcess.mdl</t>
  </si>
  <si>
    <t xml:space="preserve">C:\tmp\obfmodels\o8822.mdl</t>
  </si>
  <si>
    <t xml:space="preserve">C:\work\data\SLNET\SLNET_MATLABCentral\62668\FTNCS-MAS Designer Toolbox v1.12\Examples\Semi-Federated Example - Layer Grouping\CompiledTest\Debug\MySupervisor_debug.mdl</t>
  </si>
  <si>
    <t xml:space="preserve">C:\tmp\obfmodels\o8823.mdl</t>
  </si>
  <si>
    <t xml:space="preserve">Fri May 04 22:19:15 2007</t>
  </si>
  <si>
    <t xml:space="preserve">C:\work\data\SLNET\SLNET_MATLABCentral\62668\FTNCS-MAS Designer Toolbox v1.12\Examples\Semi-Federated Example - Layer Grouping\CompiledTest\Debug\PlatformExample_LG_debug.mdl</t>
  </si>
  <si>
    <t xml:space="preserve">C:\tmp\obfmodels\o8824.mdl</t>
  </si>
  <si>
    <t xml:space="preserve">Fri May 04 22:19:19 2007</t>
  </si>
  <si>
    <t xml:space="preserve">C:\work\data\SLNET\SLNET_MATLABCentral\62668\FTNCS-MAS Designer Toolbox v1.12\Examples\Semi-Federated Example - Layer Grouping\CompiledTest\Debug\TestMainProcess.mdl</t>
  </si>
  <si>
    <t xml:space="preserve">C:\tmp\obfmodels\o8825.mdl</t>
  </si>
  <si>
    <t xml:space="preserve">C:\work\data\SLNET\SLNET_MATLABCentral\62668\FTNCS-MAS Designer Toolbox v1.12\Examples\Semi-Federated Example - Layer Grouping\CoreModels\Agent\Bypass\mainprocess_facilitator\FI_Bypass.mdl</t>
  </si>
  <si>
    <t xml:space="preserve">C:\tmp\obfmodels\o8826.mdl</t>
  </si>
  <si>
    <t xml:space="preserve">Sun Apr 29 21:48:54 2007</t>
  </si>
  <si>
    <t xml:space="preserve">C:\work\data\SLNET\SLNET_MATLABCentral\62668\FTNCS-MAS Designer Toolbox v1.12\Examples\Semi-Federated Example - Layer Grouping\CoreModels\Facilitator\Bypass\FacilitatorBypass2_2.mdl</t>
  </si>
  <si>
    <t xml:space="preserve">C:\tmp\obfmodels\o8827.mdl</t>
  </si>
  <si>
    <t xml:space="preserve">Sun Apr 29 21:52:01 2007</t>
  </si>
  <si>
    <t xml:space="preserve">C:\work\data\SLNET\SLNET_MATLABCentral\62668\FTNCS-MAS Designer Toolbox v1.12\Examples\Semi-Federated Example - Layer Grouping\CoreModels\Facilitator\Bypass\FacilitatorBypass4_2.mdl</t>
  </si>
  <si>
    <t xml:space="preserve">C:\tmp\obfmodels\o8828.mdl</t>
  </si>
  <si>
    <t xml:space="preserve">Sun Apr 29 21:58:57 2007</t>
  </si>
  <si>
    <t xml:space="preserve">C:\work\data\SLNET\SLNET_MATLABCentral\62668\FTNCS-MAS Designer Toolbox v1.12\Examples\Semi-Federated Example - Layer Grouping\CoreModels\Supervisor\OutputControl\SupervisorScope.mdl</t>
  </si>
  <si>
    <t xml:space="preserve">C:\tmp\obfmodels\o8829.mdl</t>
  </si>
  <si>
    <t xml:space="preserve">Sun Apr 29 22:07:58 2007</t>
  </si>
  <si>
    <t xml:space="preserve">C:\work\data\SLNET\SLNET_MATLABCentral\62668\FTNCS-MAS Designer Toolbox v1.12\Examples\Semi-Federated Example\CompiledTest\FD_Agent_1.mdl</t>
  </si>
  <si>
    <t xml:space="preserve">C:\tmp\obfmodels\o8830.mdl</t>
  </si>
  <si>
    <t xml:space="preserve">Sun Jun 10 12:56:42 2007</t>
  </si>
  <si>
    <t xml:space="preserve">C:\work\data\SLNET\SLNET_MATLABCentral\62668\FTNCS-MAS Designer Toolbox v1.12\Examples\Semi-Federated Example\CompiledTest\FD_Agent_2.mdl</t>
  </si>
  <si>
    <t xml:space="preserve">C:\tmp\obfmodels\o8831.mdl</t>
  </si>
  <si>
    <t xml:space="preserve">Sun Jun 10 12:56:43 2007</t>
  </si>
  <si>
    <t xml:space="preserve">C:\work\data\SLNET\SLNET_MATLABCentral\62668\FTNCS-MAS Designer Toolbox v1.12\Examples\Semi-Federated Example\CompiledTest\FD_Agent_3.mdl</t>
  </si>
  <si>
    <t xml:space="preserve">C:\tmp\obfmodels\o8832.mdl</t>
  </si>
  <si>
    <t xml:space="preserve">C:\work\data\SLNET\SLNET_MATLABCentral\62668\FTNCS-MAS Designer Toolbox v1.12\Examples\Semi-Federated Example\CompiledTest\FD_Agent_4.mdl</t>
  </si>
  <si>
    <t xml:space="preserve">C:\tmp\obfmodels\o8833.mdl</t>
  </si>
  <si>
    <t xml:space="preserve">C:\work\data\SLNET\SLNET_MATLABCentral\62668\FTNCS-MAS Designer Toolbox v1.12\Examples\Semi-Federated Example\CompiledTest\FD_Facilitator.mdl</t>
  </si>
  <si>
    <t xml:space="preserve">C:\tmp\obfmodels\o8834.mdl</t>
  </si>
  <si>
    <t xml:space="preserve">Sun Jun 10 12:56:45 2007</t>
  </si>
  <si>
    <t xml:space="preserve">C:\work\data\SLNET\SLNET_MATLABCentral\62668\FTNCS-MAS Designer Toolbox v1.12\Examples\Semi-Federated Example\CompiledTest\FI_Agent_1.mdl</t>
  </si>
  <si>
    <t xml:space="preserve">C:\tmp\obfmodels\o8835.mdl</t>
  </si>
  <si>
    <t xml:space="preserve">C:\work\data\SLNET\SLNET_MATLABCentral\62668\FTNCS-MAS Designer Toolbox v1.12\Examples\Semi-Federated Example\CompiledTest\FI_Agent_2.mdl</t>
  </si>
  <si>
    <t xml:space="preserve">C:\tmp\obfmodels\o8836.mdl</t>
  </si>
  <si>
    <t xml:space="preserve">Sun Jun 10 12:56:44 2007</t>
  </si>
  <si>
    <t xml:space="preserve">C:\work\data\SLNET\SLNET_MATLABCentral\62668\FTNCS-MAS Designer Toolbox v1.12\Examples\Semi-Federated Example\CompiledTest\FI_Facilitator.mdl</t>
  </si>
  <si>
    <t xml:space="preserve">C:\tmp\obfmodels\o8837.mdl</t>
  </si>
  <si>
    <t xml:space="preserve">C:\work\data\SLNET\SLNET_MATLABCentral\62668\FTNCS-MAS Designer Toolbox v1.12\Examples\Semi-Federated Example\CompiledTest\FR_Agent_1.mdl</t>
  </si>
  <si>
    <t xml:space="preserve">C:\tmp\obfmodels\o8838.mdl</t>
  </si>
  <si>
    <t xml:space="preserve">C:\work\data\SLNET\SLNET_MATLABCentral\62668\FTNCS-MAS Designer Toolbox v1.12\Examples\Semi-Federated Example\CompiledTest\FR_Agent_2.mdl</t>
  </si>
  <si>
    <t xml:space="preserve">C:\tmp\obfmodels\o8839.mdl</t>
  </si>
  <si>
    <t xml:space="preserve">C:\work\data\SLNET\SLNET_MATLABCentral\62668\FTNCS-MAS Designer Toolbox v1.12\Examples\Semi-Federated Example\CompiledTest\FR_Facilitator.mdl</t>
  </si>
  <si>
    <t xml:space="preserve">C:\tmp\obfmodels\o8840.mdl</t>
  </si>
  <si>
    <t xml:space="preserve">C:\work\data\SLNET\SLNET_MATLABCentral\62668\FTNCS-MAS Designer Toolbox v1.12\Examples\Semi-Federated Example\CompiledTest\MySupervisor.mdl</t>
  </si>
  <si>
    <t xml:space="preserve">C:\tmp\obfmodels\o8841.mdl</t>
  </si>
  <si>
    <t xml:space="preserve">C:\work\data\SLNET\SLNET_MATLABCentral\62668\FTNCS-MAS Designer Toolbox v1.12\Examples\Semi-Federated Example\CompiledTest\Pre_Processor.mdl</t>
  </si>
  <si>
    <t xml:space="preserve">C:\tmp\obfmodels\o8842.mdl</t>
  </si>
  <si>
    <t xml:space="preserve">C:\work\data\SLNET\SLNET_MATLABCentral\62668\FTNCS-MAS Designer Toolbox v1.12\Examples\Semi-Federated Example\CompiledTest\TestMainProcess.mdl</t>
  </si>
  <si>
    <t xml:space="preserve">C:\tmp\obfmodels\o8843.mdl</t>
  </si>
  <si>
    <t xml:space="preserve">C:\work\data\SLNET\SLNET_MATLABCentral\62668\FTNCS-MAS Designer Toolbox v1.12\Examples\Semi-Federated Example\CompiledTest\Debug\MySupervisor_debug.mdl</t>
  </si>
  <si>
    <t xml:space="preserve">C:\tmp\obfmodels\o8844.mdl</t>
  </si>
  <si>
    <t xml:space="preserve">Sun Jun 10 12:56:46 2007</t>
  </si>
  <si>
    <t xml:space="preserve">C:\work\data\SLNET\SLNET_MATLABCentral\62668\FTNCS-MAS Designer Toolbox v1.12\Examples\Semi-Federated Example\CompiledTest\Debug\PlatformExample_debug.mdl</t>
  </si>
  <si>
    <t xml:space="preserve">C:\tmp\obfmodels\o8845.mdl</t>
  </si>
  <si>
    <t xml:space="preserve">Sun Jun 10 12:56:50 2007</t>
  </si>
  <si>
    <t xml:space="preserve">C:\work\data\SLNET\SLNET_MATLABCentral\62668\FTNCS-MAS Designer Toolbox v1.12\Examples\Semi-Federated Example\CompiledTest\Debug\TestMainProcess.mdl</t>
  </si>
  <si>
    <t xml:space="preserve">C:\tmp\obfmodels\o8846.mdl</t>
  </si>
  <si>
    <t xml:space="preserve">C:\work\data\SLNET\SLNET_MATLABCentral\62668\FTNCS-MAS Designer Toolbox v1.12\Examples\Semi-Federated Example\CoreModels\Agent\Bypass\mainprocess_facilitator\FI_Bypass.mdl</t>
  </si>
  <si>
    <t xml:space="preserve">C:\tmp\obfmodels\o8847.mdl</t>
  </si>
  <si>
    <t xml:space="preserve">C:\work\data\SLNET\SLNET_MATLABCentral\62668\FTNCS-MAS Designer Toolbox v1.12\Examples\Semi-Federated Example\CoreModels\Facilitator\Bypass\FacilitatorBypass2_2.mdl</t>
  </si>
  <si>
    <t xml:space="preserve">C:\tmp\obfmodels\o8848.mdl</t>
  </si>
  <si>
    <t xml:space="preserve">C:\work\data\SLNET\SLNET_MATLABCentral\62668\FTNCS-MAS Designer Toolbox v1.12\Examples\Semi-Federated Example\CoreModels\Facilitator\Bypass\FacilitatorBypass4_2.mdl</t>
  </si>
  <si>
    <t xml:space="preserve">C:\tmp\obfmodels\o8849.mdl</t>
  </si>
  <si>
    <t xml:space="preserve">C:\work\data\SLNET\SLNET_MATLABCentral\62668\FTNCS-MAS Designer Toolbox v1.12\Examples\Semi-Federated Example\CoreModels\Facilitator\Bypass\SupervisorInput\FacilitatorBypass3_1.mdl</t>
  </si>
  <si>
    <t xml:space="preserve">C:\tmp\obfmodels\o8850.mdl</t>
  </si>
  <si>
    <t xml:space="preserve">Sun Apr 29 21:58:33 2007</t>
  </si>
  <si>
    <t xml:space="preserve">C:\work\data\SLNET\SLNET_MATLABCentral\62668\FTNCS-MAS Designer Toolbox v1.12\Examples\Semi-Federated Example\CoreModels\Supervisor\OutputControl\SupervisorScope.mdl</t>
  </si>
  <si>
    <t xml:space="preserve">C:\tmp\obfmodels\o8851.mdl</t>
  </si>
  <si>
    <t xml:space="preserve">C:\work\data\SLNET\SLNET_MATLABCentral\62740\Lorenzsystem.mdl</t>
  </si>
  <si>
    <t xml:space="preserve">C:\tmp\obfmodels\o8852.mdl</t>
  </si>
  <si>
    <t xml:space="preserve">Sun Apr 30 10:05:37 2017</t>
  </si>
  <si>
    <t xml:space="preserve">C:\work\data\SLNET\SLNET_MATLABCentral\62742\multi_level_inverter.mdl</t>
  </si>
  <si>
    <t xml:space="preserve">C:\tmp\obfmodels\o8853.mdl</t>
  </si>
  <si>
    <t xml:space="preserve">Sun Apr 30 19:45:00 2017</t>
  </si>
  <si>
    <t xml:space="preserve">C:\work\data\SLNET\SLNET_MATLABCentral\62749\RosslerChaoticsystem.mdl</t>
  </si>
  <si>
    <t xml:space="preserve">C:\tmp\obfmodels\o8854.mdl</t>
  </si>
  <si>
    <t xml:space="preserve">Mon May 01 08:14:22 2017</t>
  </si>
  <si>
    <t xml:space="preserve">C:\work\data\SLNET\SLNET_MATLABCentral\62821\rectifier.mdl</t>
  </si>
  <si>
    <t xml:space="preserve">C:\tmp\obfmodels\o8855.mdl</t>
  </si>
  <si>
    <t xml:space="preserve">Fri Mar 03 12:50:42 2017</t>
  </si>
  <si>
    <t xml:space="preserve">C:\work\data\SLNET\SLNET_MATLABCentral\62945\Gridside.mdl</t>
  </si>
  <si>
    <t xml:space="preserve">C:\tmp\obfmodels\o8856.mdl</t>
  </si>
  <si>
    <t xml:space="preserve">Fri Jul 25 15:47:46 2014</t>
  </si>
  <si>
    <t xml:space="preserve">C:\work\data\SLNET\SLNET_MATLABCentral\62994\interelaved_buck.mdl</t>
  </si>
  <si>
    <t xml:space="preserve">C:\tmp\obfmodels\o8857.mdl</t>
  </si>
  <si>
    <t xml:space="preserve">Wed May 17 14:47:44 2017</t>
  </si>
  <si>
    <t xml:space="preserve">C:\work\data\SLNET\SLNET_MATLABCentral\63003\five_level_3_phase_inverter.mdl</t>
  </si>
  <si>
    <t xml:space="preserve">C:\tmp\obfmodels\o8858.mdl</t>
  </si>
  <si>
    <t xml:space="preserve">Wed Feb 22 13:25:15 2017</t>
  </si>
  <si>
    <t xml:space="preserve">C:\work\data\SLNET\SLNET_MATLABCentral\63068\PWM.mdl</t>
  </si>
  <si>
    <t xml:space="preserve">C:\tmp\obfmodels\o8859.mdl</t>
  </si>
  <si>
    <t xml:space="preserve">Tue May 23 11:48:55 2017</t>
  </si>
  <si>
    <t xml:space="preserve">C:\work\data\SLNET\SLNET_MATLABCentral\63087\single_phase_inverter_pwm.mdl</t>
  </si>
  <si>
    <t xml:space="preserve">C:\tmp\obfmodels\o8860.mdl</t>
  </si>
  <si>
    <t xml:space="preserve">Wed May 24 09:14:16 2017</t>
  </si>
  <si>
    <t xml:space="preserve">C:\work\data\SLNET\SLNET_MATLABCentral\63094\Cycloconverter_fed_Induction_motor.mdl</t>
  </si>
  <si>
    <t xml:space="preserve">C:\tmp\obfmodels\o8861.mdl</t>
  </si>
  <si>
    <t xml:space="preserve">Tue May 23 23:10:50 2017</t>
  </si>
  <si>
    <t xml:space="preserve">C:\work\data\SLNET\SLNET_MATLABCentral\63101\boost.mdl</t>
  </si>
  <si>
    <t xml:space="preserve">C:\tmp\obfmodels\o8862.mdl</t>
  </si>
  <si>
    <t xml:space="preserve">Wed May 24 20:12:19 2017</t>
  </si>
  <si>
    <t xml:space="preserve">C:\work\data\SLNET\SLNET_MATLABCentral\63105\Cycloconverter_fed_Induction_motor_24_5_2.mdl</t>
  </si>
  <si>
    <t xml:space="preserve">C:\tmp\obfmodels\o8863.mdl</t>
  </si>
  <si>
    <t xml:space="preserve">Wed May 24 22:13:40 2017</t>
  </si>
  <si>
    <t xml:space="preserve">C:\work\data\SLNET\SLNET_MATLABCentral\63119\Single_Phase_SPWM_level_inverter_Rload.mdl</t>
  </si>
  <si>
    <t xml:space="preserve">C:\tmp\obfmodels\o8864.mdl</t>
  </si>
  <si>
    <t xml:space="preserve">Thu May 25 14:14:29 2017</t>
  </si>
  <si>
    <t xml:space="preserve">C:\work\data\SLNET\SLNET_MATLABCentral\63120\seven_level_inv_PD.mdl</t>
  </si>
  <si>
    <t xml:space="preserve">C:\tmp\obfmodels\o8865.mdl</t>
  </si>
  <si>
    <t xml:space="preserve">Thu May 25 14:33:36 2017</t>
  </si>
  <si>
    <t xml:space="preserve">C:\work\data\SLNET\SLNET_MATLABCentral\63125\seven_level_inv_POD.mdl</t>
  </si>
  <si>
    <t xml:space="preserve">C:\tmp\obfmodels\o8866.mdl</t>
  </si>
  <si>
    <t xml:space="preserve">Fri May 26 00:08:07 2017</t>
  </si>
  <si>
    <t xml:space="preserve">C:\work\data\SLNET\SLNET_MATLABCentral\63223\SoftTDMv1.5\Ejemplos\MODELO_CEPT1_STM1.mdl</t>
  </si>
  <si>
    <t xml:space="preserve">C:\tmp\obfmodels\o8867.mdl</t>
  </si>
  <si>
    <t xml:space="preserve">C:\work\data\SLNET\SLNET_MATLABCentral\63223\SoftTDMv1.5\Ejemplos\MODELO_CEPT1_STM1_2Ruta.mdl</t>
  </si>
  <si>
    <t xml:space="preserve">C:\tmp\obfmodels\o8868.mdl</t>
  </si>
  <si>
    <t xml:space="preserve">C:\work\data\SLNET\SLNET_MATLABCentral\63223\SoftTDMv1.5\Ejemplos\MODELO_DS1_STM1.mdl</t>
  </si>
  <si>
    <t xml:space="preserve">C:\tmp\obfmodels\o8869.mdl</t>
  </si>
  <si>
    <t xml:space="preserve">C:\work\data\SLNET\SLNET_MATLABCentral\63223\SoftTDMv1.5\Ejemplos\MODELO_DS2_STM1.mdl</t>
  </si>
  <si>
    <t xml:space="preserve">C:\tmp\obfmodels\o8870.mdl</t>
  </si>
  <si>
    <t xml:space="preserve">C:\work\data\SLNET\SLNET_MATLABCentral\63223\SoftTDMv1.5\Ejemplos\MODELO_DS2_STM1_2Ruta.mdl</t>
  </si>
  <si>
    <t xml:space="preserve">C:\tmp\obfmodels\o8871.mdl</t>
  </si>
  <si>
    <t xml:space="preserve">C:\work\data\SLNET\SLNET_MATLABCentral\63223\SoftTDMv1.5\Ejemplos\MODELO_DS2_STS3.mdl</t>
  </si>
  <si>
    <t xml:space="preserve">C:\tmp\obfmodels\o8872.mdl</t>
  </si>
  <si>
    <t xml:space="preserve">C:\work\data\SLNET\SLNET_MATLABCentral\63223\SoftTDMv1.5\Ejemplos\MODELO_DS3_STM1_2Ruta.mdl</t>
  </si>
  <si>
    <t xml:space="preserve">C:\tmp\obfmodels\o8873.mdl</t>
  </si>
  <si>
    <t xml:space="preserve">C:\work\data\SLNET\SLNET_MATLABCentral\63223\SoftTDMv1.5\Ejemplos\MODELO_G1.mdl</t>
  </si>
  <si>
    <t xml:space="preserve">C:\tmp\obfmodels\o8874.mdl</t>
  </si>
  <si>
    <t xml:space="preserve">C:\work\data\SLNET\SLNET_MATLABCentral\63223\SoftTDMv1.5\Ejemplos\MODELO_Presentacion.mdl</t>
  </si>
  <si>
    <t xml:space="preserve">C:\tmp\obfmodels\o8875.mdl</t>
  </si>
  <si>
    <t xml:space="preserve">C:\work\data\SLNET\SLNET_MATLABCentral\63223\SoftTDMv1.5\Ejemplos\MODELO_RDI_L.mdl</t>
  </si>
  <si>
    <t xml:space="preserve">C:\tmp\obfmodels\o8876.mdl</t>
  </si>
  <si>
    <t xml:space="preserve">C:\work\data\SLNET\SLNET_MATLABCentral\63223\SoftTDMv1.5\Ejemplos\MODELO_STM16.mdl</t>
  </si>
  <si>
    <t xml:space="preserve">C:\tmp\obfmodels\o8877.mdl</t>
  </si>
  <si>
    <t xml:space="preserve">Sat May 27 00:14:19 2017</t>
  </si>
  <si>
    <t xml:space="preserve">C:\work\data\SLNET\SLNET_MATLABCentral\63223\SoftTDMv1.5\Ejemplos\MODELO_STM4.mdl</t>
  </si>
  <si>
    <t xml:space="preserve">C:\tmp\obfmodels\o8878.mdl</t>
  </si>
  <si>
    <t xml:space="preserve">C:\work\data\SLNET\SLNET_MATLABCentral\63223\SoftTDMv1.5\Ejemplos\MODELO_STS12.mdl</t>
  </si>
  <si>
    <t xml:space="preserve">C:\tmp\obfmodels\o8879.mdl</t>
  </si>
  <si>
    <t xml:space="preserve">C:\work\data\SLNET\SLNET_MATLABCentral\63223\SoftTDMv1.5\Ejemplos\MODELO_STS12_ADD_DROP.mdl</t>
  </si>
  <si>
    <t xml:space="preserve">C:\tmp\obfmodels\o8880.mdl</t>
  </si>
  <si>
    <t xml:space="preserve">C:\work\data\SLNET\SLNET_MATLABCentral\63223\SoftTDMv1.5\Ejemplos\MODELO_STS3.mdl</t>
  </si>
  <si>
    <t xml:space="preserve">C:\tmp\obfmodels\o8881.mdl</t>
  </si>
  <si>
    <t xml:space="preserve">Sun May 28 09:30:20 2017</t>
  </si>
  <si>
    <t xml:space="preserve">C:\work\data\SLNET\SLNET_MATLABCentral\63223\SoftTDMv1.5\Ejemplos\MODELO_STS3_ADD_DROP.mdl</t>
  </si>
  <si>
    <t xml:space="preserve">C:\tmp\obfmodels\o8882.mdl</t>
  </si>
  <si>
    <t xml:space="preserve">C:\work\data\SLNET\SLNET_MATLABCentral\63223\SoftTDMv1.5\Ejemplos\MODELO_STS48.mdl</t>
  </si>
  <si>
    <t xml:space="preserve">C:\tmp\obfmodels\o8883.mdl</t>
  </si>
  <si>
    <t xml:space="preserve">C:\work\data\SLNET\SLNET_MATLABCentral\63223\SoftTDMv1.5\Programa\LIBRERIAS\SoftTDMLib_Compacta.mdl</t>
  </si>
  <si>
    <t xml:space="preserve">C:\tmp\obfmodels\o8884.mdl</t>
  </si>
  <si>
    <t xml:space="preserve">Fri Jun 02 10:50:20 2017</t>
  </si>
  <si>
    <t xml:space="preserve">C:\work\data\SLNET\SLNET_MATLABCentral\6353\scale.mdl</t>
  </si>
  <si>
    <t xml:space="preserve">C:\tmp\obfmodels\o8885.mdl</t>
  </si>
  <si>
    <t xml:space="preserve">Fri Nov 19 12:40:36 2004</t>
  </si>
  <si>
    <t xml:space="preserve">C:\work\data\SLNET\SLNET_MATLABCentral\6354\unwrapper.mdl</t>
  </si>
  <si>
    <t xml:space="preserve">C:\tmp\obfmodels\o8886.mdl</t>
  </si>
  <si>
    <t xml:space="preserve">Fri Nov 19 16:30:39 2004</t>
  </si>
  <si>
    <t xml:space="preserve">C:\work\data\SLNET\SLNET_MATLABCentral\63611\bus33.mdl</t>
  </si>
  <si>
    <t xml:space="preserve">C:\tmp\obfmodels\o8887.mdl</t>
  </si>
  <si>
    <t xml:space="preserve">Sat Jul 01 15:31:48 2017</t>
  </si>
  <si>
    <t xml:space="preserve">C:\work\data\SLNET\SLNET_MATLABCentral\63815\autopilot_stateflow_sldv_P05_org.mdl</t>
  </si>
  <si>
    <t xml:space="preserve">C:\tmp\obfmodels\o8888.mdl</t>
  </si>
  <si>
    <t xml:space="preserve">Sun Jul 16 08:04:30 2017</t>
  </si>
  <si>
    <t xml:space="preserve">C:\work\data\SLNET\SLNET_MATLABCentral\63815\autopilot_stateflow_sldv_P05_test.mdl</t>
  </si>
  <si>
    <t xml:space="preserve">C:\tmp\obfmodels\o8889.mdl</t>
  </si>
  <si>
    <t xml:space="preserve">Fri Jul 21 17:13:56 2017</t>
  </si>
  <si>
    <t xml:space="preserve">C:\work\data\SLNET\SLNET_MATLABCentral\63837\Vector_Control_SVPWM_PMSM.mdl</t>
  </si>
  <si>
    <t xml:space="preserve">C:\tmp\obfmodels\o8890.mdl</t>
  </si>
  <si>
    <t xml:space="preserve">Sat Jul 22 22:50:05 2017</t>
  </si>
  <si>
    <t xml:space="preserve">C:\work\data\SLNET\SLNET_MATLABCentral\64063\series_filter_new.mdl</t>
  </si>
  <si>
    <t xml:space="preserve">C:\tmp\obfmodels\o8891.mdl</t>
  </si>
  <si>
    <t xml:space="preserve">Fri Jul 01 11:08:53 2016</t>
  </si>
  <si>
    <t xml:space="preserve">C:\work\data\SLNET\SLNET_MATLABCentral\64064\statcom.mdl</t>
  </si>
  <si>
    <t xml:space="preserve">C:\tmp\obfmodels\o8892.mdl</t>
  </si>
  <si>
    <t xml:space="preserve">Thu Jul 28 14:25:54 2016</t>
  </si>
  <si>
    <t xml:space="preserve">C:\work\data\SLNET\SLNET_MATLABCentral\64065\exp8506FWI.mdl</t>
  </si>
  <si>
    <t xml:space="preserve">C:\tmp\obfmodels\o8893.mdl</t>
  </si>
  <si>
    <t xml:space="preserve">Wed Jan 18 16:51:31 2017</t>
  </si>
  <si>
    <t xml:space="preserve">C:\work\data\SLNET\SLNET_MATLABCentral\64088\Formal_Safe_Block.mdl</t>
  </si>
  <si>
    <t xml:space="preserve">C:\tmp\obfmodels\o8894.mdl</t>
  </si>
  <si>
    <t xml:space="preserve">Thu Jul 27 15:02:43 2017</t>
  </si>
  <si>
    <t xml:space="preserve">C:\work\data\SLNET\SLNET_MATLABCentral\64088\test_Second_Discretel_Filter.mdl</t>
  </si>
  <si>
    <t xml:space="preserve">C:\tmp\obfmodels\o8895.mdl</t>
  </si>
  <si>
    <t xml:space="preserve">Thu Jul 27 15:11:18 2017</t>
  </si>
  <si>
    <t xml:space="preserve">C:\work\data\SLNET\SLNET_MATLABCentral\64088\test_Second_Normal_Filter.mdl</t>
  </si>
  <si>
    <t xml:space="preserve">C:\tmp\obfmodels\o8896.mdl</t>
  </si>
  <si>
    <t xml:space="preserve">Thu Jul 27 15:11:37 2017</t>
  </si>
  <si>
    <t xml:space="preserve">C:\work\data\SLNET\SLNET_MATLABCentral\64088\test_Second_Scheduled_Filter.mdl</t>
  </si>
  <si>
    <t xml:space="preserve">C:\tmp\obfmodels\o8897.mdl</t>
  </si>
  <si>
    <t xml:space="preserve">Thu Jul 27 15:11:58 2017</t>
  </si>
  <si>
    <t xml:space="preserve">C:\work\data\SLNET\SLNET_MATLABCentral\64088\test_fader_logic.mdl</t>
  </si>
  <si>
    <t xml:space="preserve">C:\tmp\obfmodels\o8898.mdl</t>
  </si>
  <si>
    <t xml:space="preserve">Thu Jul 27 15:03:19 2017</t>
  </si>
  <si>
    <t xml:space="preserve">C:\work\data\SLNET\SLNET_MATLABCentral\64088\test_first_Discretel_Filter.mdl</t>
  </si>
  <si>
    <t xml:space="preserve">C:\tmp\obfmodels\o8899.mdl</t>
  </si>
  <si>
    <t xml:space="preserve">Thu Jul 27 15:03:41 2017</t>
  </si>
  <si>
    <t xml:space="preserve">C:\work\data\SLNET\SLNET_MATLABCentral\64088\test_hold.mdl</t>
  </si>
  <si>
    <t xml:space="preserve">C:\tmp\obfmodels\o8900.mdl</t>
  </si>
  <si>
    <t xml:space="preserve">Thu Jul 27 15:06:21 2017</t>
  </si>
  <si>
    <t xml:space="preserve">C:\work\data\SLNET\SLNET_MATLABCentral\64088\test_hyst.mdl</t>
  </si>
  <si>
    <t xml:space="preserve">C:\tmp\obfmodels\o8901.mdl</t>
  </si>
  <si>
    <t xml:space="preserve">Thu Jul 27 15:05:34 2017</t>
  </si>
  <si>
    <t xml:space="preserve">C:\work\data\SLNET\SLNET_MATLABCentral\64088\test_integrator.mdl</t>
  </si>
  <si>
    <t xml:space="preserve">C:\tmp\obfmodels\o8902.mdl</t>
  </si>
  <si>
    <t xml:space="preserve">Thu Jul 27 15:07:59 2017</t>
  </si>
  <si>
    <t xml:space="preserve">C:\work\data\SLNET\SLNET_MATLABCentral\64088\test_limits.mdl</t>
  </si>
  <si>
    <t xml:space="preserve">C:\tmp\obfmodels\o8903.mdl</t>
  </si>
  <si>
    <t xml:space="preserve">Thu Jul 27 15:08:23 2017</t>
  </si>
  <si>
    <t xml:space="preserve">C:\work\data\SLNET\SLNET_MATLABCentral\64088\test_logical_hyst.mdl</t>
  </si>
  <si>
    <t xml:space="preserve">C:\tmp\obfmodels\o8904.mdl</t>
  </si>
  <si>
    <t xml:space="preserve">Thu Jul 27 15:09:02 2017</t>
  </si>
  <si>
    <t xml:space="preserve">C:\work\data\SLNET\SLNET_MATLABCentral\64088\test_persistence.mdl</t>
  </si>
  <si>
    <t xml:space="preserve">C:\tmp\obfmodels\o8905.mdl</t>
  </si>
  <si>
    <t xml:space="preserve">Thu Jul 27 15:09:27 2017</t>
  </si>
  <si>
    <t xml:space="preserve">C:\work\data\SLNET\SLNET_MATLABCentral\64088\test_pulser.mdl</t>
  </si>
  <si>
    <t xml:space="preserve">C:\tmp\obfmodels\o8906.mdl</t>
  </si>
  <si>
    <t xml:space="preserve">Thu Jul 27 15:09:50 2017</t>
  </si>
  <si>
    <t xml:space="preserve">C:\work\data\SLNET\SLNET_MATLABCentral\64088\test_rate_limiter.mdl</t>
  </si>
  <si>
    <t xml:space="preserve">C:\tmp\obfmodels\o8907.mdl</t>
  </si>
  <si>
    <t xml:space="preserve">Thu Jul 27 15:10:12 2017</t>
  </si>
  <si>
    <t xml:space="preserve">C:\work\data\SLNET\SLNET_MATLABCentral\64088\test_reset_latch_count.mdl</t>
  </si>
  <si>
    <t xml:space="preserve">C:\tmp\obfmodels\o8908.mdl</t>
  </si>
  <si>
    <t xml:space="preserve">Thu Jul 27 15:10:51 2017</t>
  </si>
  <si>
    <t xml:space="preserve">C:\work\data\SLNET\SLNET_MATLABCentral\64088\test_up_down_auto_reset.mdl</t>
  </si>
  <si>
    <t xml:space="preserve">C:\tmp\obfmodels\o8909.mdl</t>
  </si>
  <si>
    <t xml:space="preserve">Thu Jul 27 15:12:23 2017</t>
  </si>
  <si>
    <t xml:space="preserve">C:\work\data\SLNET\SLNET_MATLABCentral\64088\test_window_count.mdl</t>
  </si>
  <si>
    <t xml:space="preserve">C:\tmp\obfmodels\o8910.mdl</t>
  </si>
  <si>
    <t xml:space="preserve">Thu Jul 27 15:12:52 2017</t>
  </si>
  <si>
    <t xml:space="preserve">C:\work\data\SLNET\SLNET_MATLABCentral\64373\ESA_ExoMarsController_timerr.mdl</t>
  </si>
  <si>
    <t xml:space="preserve">C:\tmp\obfmodels\o8911.mdl</t>
  </si>
  <si>
    <t xml:space="preserve">Sun Sep 10 09:47:12 2017</t>
  </si>
  <si>
    <t xml:space="preserve">C:\work\data\SLNET\SLNET_MATLABCentral\64443\magicS.mdl</t>
  </si>
  <si>
    <t xml:space="preserve">C:\tmp\obfmodels\o8912.mdl</t>
  </si>
  <si>
    <t xml:space="preserve">Sun Sep 17 21:14:16 2017</t>
  </si>
  <si>
    <t xml:space="preserve">C:\work\data\SLNET\SLNET_MATLABCentral\64545\dof14model.mdl</t>
  </si>
  <si>
    <t xml:space="preserve">C:\tmp\obfmodels\o8913.mdl</t>
  </si>
  <si>
    <t xml:space="preserve">Fri Mar 27 08:34:38 2009</t>
  </si>
  <si>
    <t xml:space="preserve">C:\work\data\SLNET\SLNET_MATLABCentral\64576\New folder\BatteryInverter2012.mdl</t>
  </si>
  <si>
    <t xml:space="preserve">C:\tmp\obfmodels\o8914.mdl</t>
  </si>
  <si>
    <t xml:space="preserve">Thu Sep 28 14:20:47 2017</t>
  </si>
  <si>
    <t xml:space="preserve">C:\work\data\SLNET\SLNET_MATLABCentral\64576\New folder\PVandFCmainInverter.mdl</t>
  </si>
  <si>
    <t xml:space="preserve">C:\tmp\obfmodels\o8915.mdl</t>
  </si>
  <si>
    <t xml:space="preserve">Wed Sep 27 09:00:52 2017</t>
  </si>
  <si>
    <t xml:space="preserve">C:\work\data\SLNET\SLNET_MATLABCentral\64576\New folder\WholeGrid2level.mdl</t>
  </si>
  <si>
    <t xml:space="preserve">C:\tmp\obfmodels\o8916.mdl</t>
  </si>
  <si>
    <t xml:space="preserve">Wed Sep 27 09:00:39 2017</t>
  </si>
  <si>
    <t xml:space="preserve">C:\work\data\SLNET\SLNET_MATLABCentral\64696\magicformula.mdl</t>
  </si>
  <si>
    <t xml:space="preserve">C:\tmp\obfmodels\o8917.mdl</t>
  </si>
  <si>
    <t xml:space="preserve">Mon Oct 09 16:47:52 2017</t>
  </si>
  <si>
    <t xml:space="preserve">C:\work\data\SLNET\SLNET_MATLABCentral\64713\Three_Phase_Circuit_Breaker.mdl</t>
  </si>
  <si>
    <t xml:space="preserve">C:\tmp\obfmodels\o8918.mdl</t>
  </si>
  <si>
    <t xml:space="preserve">Thu Oct 12 14:26:59 2017</t>
  </si>
  <si>
    <t xml:space="preserve">C:\work\data\SLNET\SLNET_MATLABCentral\64714\definite_overcurrent_relay.mdl</t>
  </si>
  <si>
    <t xml:space="preserve">C:\tmp\obfmodels\o8919.mdl</t>
  </si>
  <si>
    <t xml:space="preserve">Thu Oct 12 14:41:25 2017</t>
  </si>
  <si>
    <t xml:space="preserve">C:\work\data\SLNET\SLNET_MATLABCentral\64893\Differential_digital_protection_for_three_phase_transformer.mdl</t>
  </si>
  <si>
    <t xml:space="preserve">C:\tmp\obfmodels\o8920.mdl</t>
  </si>
  <si>
    <t xml:space="preserve">Tue Nov 15 22:07:25 2016</t>
  </si>
  <si>
    <t xml:space="preserve">C:\work\data\SLNET\SLNET_MATLABCentral\64911\quasiZSI_1Ph_SBC.mdl</t>
  </si>
  <si>
    <t xml:space="preserve">C:\tmp\obfmodels\o8921.mdl</t>
  </si>
  <si>
    <t xml:space="preserve">Tue Oct 31 10:25:37 2017</t>
  </si>
  <si>
    <t xml:space="preserve">C:\work\data\SLNET\SLNET_MATLABCentral\64967\Hysterisis_Controller_Inverter_Amit_File_Exchange.mdl</t>
  </si>
  <si>
    <t xml:space="preserve">C:\tmp\obfmodels\o8922.mdl</t>
  </si>
  <si>
    <t xml:space="preserve">Mon Nov 06 12:41:50 2017</t>
  </si>
  <si>
    <t xml:space="preserve">C:\work\data\SLNET\SLNET_MATLABCentral\64993\Nouveau dossier\tp02_FL_control_MCC.mdl</t>
  </si>
  <si>
    <t xml:space="preserve">C:\tmp\obfmodels\o8923.mdl</t>
  </si>
  <si>
    <t xml:space="preserve">Mon Oct 30 21:15:23 2017</t>
  </si>
  <si>
    <t xml:space="preserve">C:\work\data\SLNET\SLNET_MATLABCentral\64994\PI and PI fuzzy control for DC motor\tp03_PI_FL_control_MCC.mdl</t>
  </si>
  <si>
    <t xml:space="preserve">C:\tmp\obfmodels\o8924.mdl</t>
  </si>
  <si>
    <t xml:space="preserve">Tue Sep 26 16:54:53 2017</t>
  </si>
  <si>
    <t xml:space="preserve">C:\work\data\SLNET\SLNET_MATLABCentral\64994\PI and PI fuzzy control for DC motor\tp03_PI_control_MCC.mdl</t>
  </si>
  <si>
    <t xml:space="preserve">C:\tmp\obfmodels\o8925.mdl</t>
  </si>
  <si>
    <t xml:space="preserve">Tue Sep 26 16:50:09 2017</t>
  </si>
  <si>
    <t xml:space="preserve">C:\work\data\SLNET\SLNET_MATLABCentral\65128\DC_motor_PI.mdl</t>
  </si>
  <si>
    <t xml:space="preserve">C:\tmp\obfmodels\o8926.mdl</t>
  </si>
  <si>
    <t xml:space="preserve">Thu Mar 31 00:31:23 2016</t>
  </si>
  <si>
    <t xml:space="preserve">C:\work\data\SLNET\SLNET_MATLABCentral\65226\Predictive Control Design Tool\gmvss_technique.mdl</t>
  </si>
  <si>
    <t xml:space="preserve">C:\tmp\obfmodels\o8927.mdl</t>
  </si>
  <si>
    <t xml:space="preserve">Mon Nov 27 12:50:42 2017</t>
  </si>
  <si>
    <t xml:space="preserve">C:\work\data\SLNET\SLNET_MATLABCentral\65396\loadchrge.mdl</t>
  </si>
  <si>
    <t xml:space="preserve">C:\tmp\obfmodels\o8928.mdl</t>
  </si>
  <si>
    <t xml:space="preserve">Tue Dec 12 14:55:16 2017</t>
  </si>
  <si>
    <t xml:space="preserve">C:\work\data\SLNET\SLNET_MATLABCentral\65427\final_fuzzy.mdl</t>
  </si>
  <si>
    <t xml:space="preserve">C:\tmp\obfmodels\o8929.mdl</t>
  </si>
  <si>
    <t xml:space="preserve">Mon Feb 29 15:38:08 2016</t>
  </si>
  <si>
    <t xml:space="preserve">C:\work\data\SLNET\SLNET_MATLABCentral\65428\dc_pidmotor.mdl</t>
  </si>
  <si>
    <t xml:space="preserve">C:\tmp\obfmodels\o8930.mdl</t>
  </si>
  <si>
    <t xml:space="preserve">Sat Jan 01 01:34:54 2011</t>
  </si>
  <si>
    <t xml:space="preserve">C:\work\data\SLNET\SLNET_MATLABCentral\65512\acvoltagecontroller.mdl</t>
  </si>
  <si>
    <t xml:space="preserve">C:\tmp\obfmodels\o8931.mdl</t>
  </si>
  <si>
    <t xml:space="preserve">Tue Apr 11 00:23:56 2017</t>
  </si>
  <si>
    <t xml:space="preserve">C:\work\data\SLNET\SLNET_MATLABCentral\65615\PSFB_simscape.mdl</t>
  </si>
  <si>
    <t xml:space="preserve">C:\tmp\obfmodels\o8932.mdl</t>
  </si>
  <si>
    <t xml:space="preserve">Sun Jan 07 13:50:40 2018</t>
  </si>
  <si>
    <t xml:space="preserve">C:\work\data\SLNET\SLNET_MATLABCentral\6564\mvitdecoding_punc.mdl</t>
  </si>
  <si>
    <t xml:space="preserve">C:\tmp\obfmodels\o8933.mdl</t>
  </si>
  <si>
    <t xml:space="preserve">Mon Apr 24 15:43:26 2006</t>
  </si>
  <si>
    <t xml:space="preserve">C:\work\data\SLNET\SLNET_MATLABCentral\65700\DPF_Block.mdl</t>
  </si>
  <si>
    <t xml:space="preserve">C:\tmp\obfmodels\o8934.mdl</t>
  </si>
  <si>
    <t xml:space="preserve">Sat Jan 13 18:11:14 2018</t>
  </si>
  <si>
    <t xml:space="preserve">C:\work\data\SLNET\SLNET_MATLABCentral\65877\SPMW_single_phase_Rectifier_2015a.mdl</t>
  </si>
  <si>
    <t xml:space="preserve">C:\tmp\obfmodels\o8935.mdl</t>
  </si>
  <si>
    <t xml:space="preserve">Sun Jan 28 18:03:30 2018</t>
  </si>
  <si>
    <t xml:space="preserve">C:\work\data\SLNET\SLNET_MATLABCentral\65971\bicyclemdl.mdl</t>
  </si>
  <si>
    <t xml:space="preserve">C:\tmp\obfmodels\o8936.mdl</t>
  </si>
  <si>
    <t xml:space="preserve">Sun May 10 19:12:00 2009</t>
  </si>
  <si>
    <t xml:space="preserve">C:\work\data\SLNET\SLNET_MATLABCentral\65972\momo_input_signal.mdl</t>
  </si>
  <si>
    <t xml:space="preserve">C:\tmp\obfmodels\o8937.mdl</t>
  </si>
  <si>
    <t xml:space="preserve">Wed Dec 24 01:20:38 2008</t>
  </si>
  <si>
    <t xml:space="preserve">C:\work\data\SLNET\SLNET_MATLABCentral\66189\cstr_feedback.mdl</t>
  </si>
  <si>
    <t xml:space="preserve">C:\tmp\obfmodels\o8938.mdl</t>
  </si>
  <si>
    <t xml:space="preserve">Thu Jan 17 11:30:06 2019</t>
  </si>
  <si>
    <t xml:space="preserve">C:\work\data\SLNET\SLNET_MATLABCentral\66410\ComplexityAnalyzer\examples\sldemo_engine.mdl</t>
  </si>
  <si>
    <t xml:space="preserve">C:\tmp\obfmodels\o8939.mdl</t>
  </si>
  <si>
    <t xml:space="preserve">Tue Mar 22 15:25:46 2016</t>
  </si>
  <si>
    <t xml:space="preserve">C:\work\data\SLNET\SLNET_MATLABCentral\66410\ComplexityAnalyzer\examples\sldemo_enginewc.mdl</t>
  </si>
  <si>
    <t xml:space="preserve">C:\tmp\obfmodels\o8940.mdl</t>
  </si>
  <si>
    <t xml:space="preserve">C:\work\data\SLNET\SLNET_MATLABCentral\66410\ComplexityAnalyzer\examples\sldemo_suspn_3dof.mdl</t>
  </si>
  <si>
    <t xml:space="preserve">C:\tmp\obfmodels\o8941.mdl</t>
  </si>
  <si>
    <t xml:space="preserve">C:\work\data\SLNET\SLNET_MATLABCentral\66410\ComplexityAnalyzer\utilFiles\ComplAnUtilModel.mdl</t>
  </si>
  <si>
    <t xml:space="preserve">C:\tmp\obfmodels\o8942.mdl</t>
  </si>
  <si>
    <t xml:space="preserve">Mon Mar 28 21:13:15 2016</t>
  </si>
  <si>
    <t xml:space="preserve">C:\work\data\SLNET\SLNET_MATLABCentral\66473\prc_sim.mdl</t>
  </si>
  <si>
    <t xml:space="preserve">C:\tmp\obfmodels\o8943.mdl</t>
  </si>
  <si>
    <t xml:space="preserve">Wed Nov 24 21:35:47 2010</t>
  </si>
  <si>
    <t xml:space="preserve">C:\work\data\SLNET\SLNET_MATLABCentral\66474\Pseudo_MLI_F.mdl</t>
  </si>
  <si>
    <t xml:space="preserve">C:\tmp\obfmodels\o8944.mdl</t>
  </si>
  <si>
    <t xml:space="preserve">Mon Feb 28 13:32:45 2011</t>
  </si>
  <si>
    <t xml:space="preserve">C:\work\data\SLNET\SLNET_MATLABCentral\6649\byteviewer.mdl</t>
  </si>
  <si>
    <t xml:space="preserve">C:\tmp\obfmodels\o8945.mdl</t>
  </si>
  <si>
    <t xml:space="preserve">Sun Dec 12 10:04:24 2004</t>
  </si>
  <si>
    <t xml:space="preserve">C:\work\data\SLNET\SLNET_MATLABCentral\66548\conv_MLI.mdl</t>
  </si>
  <si>
    <t xml:space="preserve">C:\tmp\obfmodels\o8946.mdl</t>
  </si>
  <si>
    <t xml:space="preserve">Mon Mar 19 20:19:15 2018</t>
  </si>
  <si>
    <t xml:space="preserve">C:\work\data\SLNET\SLNET_MATLABCentral\66670\MIMO_OFDM_2x2.mdl</t>
  </si>
  <si>
    <t xml:space="preserve">C:\tmp\obfmodels\o8947.mdl</t>
  </si>
  <si>
    <t xml:space="preserve">Thu Mar 29 10:41:40 2018</t>
  </si>
  <si>
    <t xml:space="preserve">C:\work\data\SLNET\SLNET_MATLABCentral\66686\quasiZSI_1Ph_MBC.mdl</t>
  </si>
  <si>
    <t xml:space="preserve">C:\tmp\obfmodels\o8948.mdl</t>
  </si>
  <si>
    <t xml:space="preserve">Fri Nov 24 18:09:04 2017</t>
  </si>
  <si>
    <t xml:space="preserve">C:\work\data\SLNET\SLNET_MATLABCentral\66687\quasiZSI_1Ph_CBC.mdl</t>
  </si>
  <si>
    <t xml:space="preserve">C:\tmp\obfmodels\o8949.mdl</t>
  </si>
  <si>
    <t xml:space="preserve">Mon Dec 11 13:19:00 2017</t>
  </si>
  <si>
    <t xml:space="preserve">C:\work\data\SLNET\SLNET_MATLABCentral\66900\kinematik_model.mdl</t>
  </si>
  <si>
    <t xml:space="preserve">C:\tmp\obfmodels\o8950.mdl</t>
  </si>
  <si>
    <t xml:space="preserve">Wed Mar 28 08:44:26 2018</t>
  </si>
  <si>
    <t xml:space="preserve">C:\work\data\SLNET\SLNET_MATLABCentral\67193\projectile.mdl</t>
  </si>
  <si>
    <t xml:space="preserve">C:\tmp\obfmodels\o8951.mdl</t>
  </si>
  <si>
    <t xml:space="preserve">Thu May 03 06:19:19 2018</t>
  </si>
  <si>
    <t xml:space="preserve">C:\work\data\SLNET\SLNET_MATLABCentral\67616\BOOSTCONVERTER.mdl</t>
  </si>
  <si>
    <t xml:space="preserve">C:\tmp\obfmodels\o8952.mdl</t>
  </si>
  <si>
    <t xml:space="preserve">Mon Jun 04 14:43:47 2018</t>
  </si>
  <si>
    <t xml:space="preserve">C:\work\data\SLNET\SLNET_MATLABCentral\67673\pushpullCL.mdl</t>
  </si>
  <si>
    <t xml:space="preserve">C:\tmp\obfmodels\o8953.mdl</t>
  </si>
  <si>
    <t xml:space="preserve">Thu Nov 09 10:59:10 2017</t>
  </si>
  <si>
    <t xml:space="preserve">C:\work\data\SLNET\SLNET_MATLABCentral\67865\simple1.mdl</t>
  </si>
  <si>
    <t xml:space="preserve">C:\tmp\obfmodels\o8954.mdl</t>
  </si>
  <si>
    <t xml:space="preserve">Tue Mar 13 10:59:19 2018</t>
  </si>
  <si>
    <t xml:space="preserve">C:\work\data\SLNET\SLNET_MATLABCentral\69214\Example_1.mdl</t>
  </si>
  <si>
    <t xml:space="preserve">C:\tmp\obfmodels\o8955.mdl</t>
  </si>
  <si>
    <t xml:space="preserve">Thu Oct 25 08:25:04 2018</t>
  </si>
  <si>
    <t xml:space="preserve">C:\work\data\SLNET\SLNET_MATLABCentral\69214\Example_2.mdl</t>
  </si>
  <si>
    <t xml:space="preserve">C:\tmp\obfmodels\o8956.mdl</t>
  </si>
  <si>
    <t xml:space="preserve">Thu Oct 25 08:24:49 2018</t>
  </si>
  <si>
    <t xml:space="preserve">C:\work\data\SLNET\SLNET_MATLABCentral\69214\Example_3.mdl</t>
  </si>
  <si>
    <t xml:space="preserve">C:\tmp\obfmodels\o8957.mdl</t>
  </si>
  <si>
    <t xml:space="preserve">Thu Oct 25 08:25:30 2018</t>
  </si>
  <si>
    <t xml:space="preserve">C:\work\data\SLNET\SLNET_MATLABCentral\69214\Example_4.mdl</t>
  </si>
  <si>
    <t xml:space="preserve">C:\tmp\obfmodels\o8958.mdl</t>
  </si>
  <si>
    <t xml:space="preserve">Mon Oct 22 10:30:25 2018</t>
  </si>
  <si>
    <t xml:space="preserve">C:\work\data\SLNET\SLNET_MATLABCentral\69214\Example_5.mdl</t>
  </si>
  <si>
    <t xml:space="preserve">C:\tmp\obfmodels\o8959.mdl</t>
  </si>
  <si>
    <t xml:space="preserve">Mon Oct 22 11:13:15 2018</t>
  </si>
  <si>
    <t xml:space="preserve">C:\work\data\SLNET\SLNET_MATLABCentral\69214\Example_6.mdl</t>
  </si>
  <si>
    <t xml:space="preserve">C:\tmp\obfmodels\o8960.mdl</t>
  </si>
  <si>
    <t xml:space="preserve">Mon Oct 22 11:33:53 2018</t>
  </si>
  <si>
    <t xml:space="preserve">C:\work\data\SLNET\SLNET_MATLABCentral\69214\Example_7.mdl</t>
  </si>
  <si>
    <t xml:space="preserve">C:\tmp\obfmodels\o8961.mdl</t>
  </si>
  <si>
    <t xml:space="preserve">Thu Oct 25 08:31:17 2018</t>
  </si>
  <si>
    <t xml:space="preserve">C:\work\data\SLNET\SLNET_MATLABCentral\69214\Example_8.mdl</t>
  </si>
  <si>
    <t xml:space="preserve">C:\tmp\obfmodels\o8962.mdl</t>
  </si>
  <si>
    <t xml:space="preserve">Mon Oct 22 14:41:20 2018</t>
  </si>
  <si>
    <t xml:space="preserve">C:\work\data\SLNET\SLNET_MATLABCentral\69214\Example_9a.mdl</t>
  </si>
  <si>
    <t xml:space="preserve">C:\tmp\obfmodels\o8963.mdl</t>
  </si>
  <si>
    <t xml:space="preserve">Thu Oct 25 08:54:17 2018</t>
  </si>
  <si>
    <t xml:space="preserve">C:\work\data\SLNET\SLNET_MATLABCentral\69214\Example_9b.mdl</t>
  </si>
  <si>
    <t xml:space="preserve">C:\tmp\obfmodels\o8964.mdl</t>
  </si>
  <si>
    <t xml:space="preserve">Thu Oct 25 08:55:51 2018</t>
  </si>
  <si>
    <t xml:space="preserve">C:\work\data\SLNET\SLNET_MATLABCentral\69214\rab_L_lib.mdl</t>
  </si>
  <si>
    <t xml:space="preserve">C:\tmp\obfmodels\o8965.mdl</t>
  </si>
  <si>
    <t xml:space="preserve">Thu Nov 16 16:55:56 2017</t>
  </si>
  <si>
    <t xml:space="preserve">C:\work\data\SLNET\SLNET_MATLABCentral\70085\Inverter_square_wave.mdl</t>
  </si>
  <si>
    <t xml:space="preserve">C:\tmp\obfmodels\o8966.mdl</t>
  </si>
  <si>
    <t xml:space="preserve">Fri Jan 25 12:24:54 2019</t>
  </si>
  <si>
    <t xml:space="preserve">C:\work\data\SLNET\SLNET_MATLABCentral\70317\examples\out\heater_autoff_verf.mdl</t>
  </si>
  <si>
    <t xml:space="preserve">C:\tmp\obfmodels\o8967.mdl</t>
  </si>
  <si>
    <t xml:space="preserve">Sat Feb 16 01:23:17 2019</t>
  </si>
  <si>
    <t xml:space="preserve">C:\work\data\SLNET\SLNET_MATLABCentral\70317\examples\out\heater_hysteresis_verf.mdl</t>
  </si>
  <si>
    <t xml:space="preserve">C:\tmp\obfmodels\o8968.mdl</t>
  </si>
  <si>
    <t xml:space="preserve">Sat Feb 16 01:30:05 2019</t>
  </si>
  <si>
    <t xml:space="preserve">C:\work\data\SLNET\SLNET_MATLABCentral\70317\examples\out\heater_moore_en_verf.mdl</t>
  </si>
  <si>
    <t xml:space="preserve">C:\tmp\obfmodels\o8969.mdl</t>
  </si>
  <si>
    <t xml:space="preserve">Sat Feb 16 01:38:27 2019</t>
  </si>
  <si>
    <t xml:space="preserve">C:\work\data\SLNET\SLNET_MATLABCentral\70317\examples\out\heater_moore_ex_verf.mdl</t>
  </si>
  <si>
    <t xml:space="preserve">C:\tmp\obfmodels\o8970.mdl</t>
  </si>
  <si>
    <t xml:space="preserve">Sat Feb 16 01:56:15 2019</t>
  </si>
  <si>
    <t xml:space="preserve">C:\work\data\SLNET\SLNET_MATLABCentral\70317\examples\out\timer_mealy_verf.mdl</t>
  </si>
  <si>
    <t xml:space="preserve">C:\tmp\obfmodels\o8971.mdl</t>
  </si>
  <si>
    <t xml:space="preserve">Sat Feb 16 01:08:38 2019</t>
  </si>
  <si>
    <t xml:space="preserve">C:\work\data\SLNET\SLNET_MATLABCentral\70317\examples\out\timer_moore_verf.mdl</t>
  </si>
  <si>
    <t xml:space="preserve">C:\tmp\obfmodels\o8972.mdl</t>
  </si>
  <si>
    <t xml:space="preserve">Sat Feb 16 01:14:24 2019</t>
  </si>
  <si>
    <t xml:space="preserve">C:\work\data\SLNET\SLNET_MATLABCentral\70317\examples\out\toggle_implicitdataflow_verf.mdl</t>
  </si>
  <si>
    <t xml:space="preserve">C:\tmp\obfmodels\o8973.mdl</t>
  </si>
  <si>
    <t xml:space="preserve">Sat Feb 16 02:03:14 2019</t>
  </si>
  <si>
    <t xml:space="preserve">C:\work\data\SLNET\SLNET_MATLABCentral\70317\examples\out\toggle_liblink_verf.mdl</t>
  </si>
  <si>
    <t xml:space="preserve">C:\tmp\obfmodels\o8974.mdl</t>
  </si>
  <si>
    <t xml:space="preserve">Sat Feb 16 02:08:01 2019</t>
  </si>
  <si>
    <t xml:space="preserve">C:\work\data\SLNET\SLNET_MATLABCentral\70317\examples\out\toggle_verf.mdl</t>
  </si>
  <si>
    <t xml:space="preserve">C:\tmp\obfmodels\o8975.mdl</t>
  </si>
  <si>
    <t xml:space="preserve">Sat Feb 16 01:17:48 2019</t>
  </si>
  <si>
    <t xml:space="preserve">C:\work\data\SLNET\SLNET_MATLABCentral\71124\ugsolar_modelling_100wresultfinal.mdl</t>
  </si>
  <si>
    <t xml:space="preserve">C:\tmp\obfmodels\o8976.mdl</t>
  </si>
  <si>
    <t xml:space="preserve">Sat Feb 09 12:34:50 2019</t>
  </si>
  <si>
    <t xml:space="preserve">C:\work\data\SLNET\SLNET_MATLABCentral\71834\example\demo_after.mdl</t>
  </si>
  <si>
    <t xml:space="preserve">C:\tmp\obfmodels\o8977.mdl</t>
  </si>
  <si>
    <t xml:space="preserve">Thu Jun 13 10:05:39 2019</t>
  </si>
  <si>
    <t xml:space="preserve">C:\work\data\SLNET\SLNET_MATLABCentral\71834\example\demo_before.mdl</t>
  </si>
  <si>
    <t xml:space="preserve">C:\tmp\obfmodels\o8978.mdl</t>
  </si>
  <si>
    <t xml:space="preserve">Thu Jun 13 10:05:33 2019</t>
  </si>
  <si>
    <t xml:space="preserve">C:\work\data\SLNET\SLNET_MATLABCentral\71952\example\Demo.mdl</t>
  </si>
  <si>
    <t xml:space="preserve">C:\tmp\obfmodels\o8979.mdl</t>
  </si>
  <si>
    <t xml:space="preserve">Mon Apr 29 22:59:11 2019</t>
  </si>
  <si>
    <t xml:space="preserve">C:\work\data\SLNET\SLNET_MATLABCentral\7197\Models\BackPropagation.mdl</t>
  </si>
  <si>
    <t xml:space="preserve">C:\tmp\obfmodels\o8980.mdl</t>
  </si>
  <si>
    <t xml:space="preserve">C:\work\data\SLNET\SLNET_MATLABCentral\7197\Models\BackPropagationSf.mdl</t>
  </si>
  <si>
    <t xml:space="preserve">C:\tmp\obfmodels\o8981.mdl</t>
  </si>
  <si>
    <t xml:space="preserve">C:\work\data\SLNET\SLNET_MATLABCentral\7197\Models\BaseDataTypes16.mdl</t>
  </si>
  <si>
    <t xml:space="preserve">C:\tmp\obfmodels\o8982.mdl</t>
  </si>
  <si>
    <t xml:space="preserve">Sun Mar 20 11:18:29 2005</t>
  </si>
  <si>
    <t xml:space="preserve">C:\work\data\SLNET\SLNET_MATLABCentral\7197\Models\BaseDataTypes32.mdl</t>
  </si>
  <si>
    <t xml:space="preserve">C:\tmp\obfmodels\o8983.mdl</t>
  </si>
  <si>
    <t xml:space="preserve">Sun Mar 20 11:13:56 2005</t>
  </si>
  <si>
    <t xml:space="preserve">C:\work\data\SLNET\SLNET_MATLABCentral\7197\Models\EliminatingIO_Struct.mdl</t>
  </si>
  <si>
    <t xml:space="preserve">C:\tmp\obfmodels\o8984.mdl</t>
  </si>
  <si>
    <t xml:space="preserve">Fri Mar 18 19:03:44 2005</t>
  </si>
  <si>
    <t xml:space="preserve">C:\work\data\SLNET\SLNET_MATLABCentral\7197\Models\EliminatingIO_StructSigName.mdl</t>
  </si>
  <si>
    <t xml:space="preserve">C:\tmp\obfmodels\o8985.mdl</t>
  </si>
  <si>
    <t xml:space="preserve">C:\work\data\SLNET\SLNET_MATLABCentral\7197\Models\ExpressionFolding.mdl</t>
  </si>
  <si>
    <t xml:space="preserve">C:\tmp\obfmodels\o8986.mdl</t>
  </si>
  <si>
    <t xml:space="preserve">Fri Mar 18 18:38:36 2005</t>
  </si>
  <si>
    <t xml:space="preserve">C:\work\data\SLNET\SLNET_MATLABCentral\7197\Models\ExpressionFoldingSigName.mdl</t>
  </si>
  <si>
    <t xml:space="preserve">C:\tmp\obfmodels\o8987.mdl</t>
  </si>
  <si>
    <t xml:space="preserve">Fri Mar 18 18:40:53 2005</t>
  </si>
  <si>
    <t xml:space="preserve">C:\work\data\SLNET\SLNET_MATLABCentral\7197\Models\InternalRule.mdl</t>
  </si>
  <si>
    <t xml:space="preserve">C:\tmp\obfmodels\o8988.mdl</t>
  </si>
  <si>
    <t xml:space="preserve">C:\work\data\SLNET\SLNET_MATLABCentral\7197\Models\Lookup.mdl</t>
  </si>
  <si>
    <t xml:space="preserve">C:\tmp\obfmodels\o8989.mdl</t>
  </si>
  <si>
    <t xml:space="preserve">C:\work\data\SLNET\SLNET_MATLABCentral\7197\Models\LookupEvenBinSearch.mdl</t>
  </si>
  <si>
    <t xml:space="preserve">C:\tmp\obfmodels\o8990.mdl</t>
  </si>
  <si>
    <t xml:space="preserve">C:\work\data\SLNET\SLNET_MATLABCentral\7197\Models\OverflowRounding.mdl</t>
  </si>
  <si>
    <t xml:space="preserve">C:\tmp\obfmodels\o8991.mdl</t>
  </si>
  <si>
    <t xml:space="preserve">Sun Mar 20 11:49:58 2005</t>
  </si>
  <si>
    <t xml:space="preserve">C:\work\data\SLNET\SLNET_MATLABCentral\7197\Models\ReusableSubsystem.mdl</t>
  </si>
  <si>
    <t xml:space="preserve">C:\tmp\obfmodels\o8992.mdl</t>
  </si>
  <si>
    <t xml:space="preserve">C:\work\data\SLNET\SLNET_MATLABCentral\7197\Models\SfColonEqual.mdl</t>
  </si>
  <si>
    <t xml:space="preserve">C:\tmp\obfmodels\o8993.mdl</t>
  </si>
  <si>
    <t xml:space="preserve">Sun Mar 20 21:37:54 2005</t>
  </si>
  <si>
    <t xml:space="preserve">C:\work\data\SLNET\SLNET_MATLABCentral\7197\Models\SfContextC.mdl</t>
  </si>
  <si>
    <t xml:space="preserve">C:\tmp\obfmodels\o8994.mdl</t>
  </si>
  <si>
    <t xml:space="preserve">Fri Mar 18 19:02:03 2005</t>
  </si>
  <si>
    <t xml:space="preserve">C:\work\data\SLNET\SLNET_MATLABCentral\7197\Models\base_data_types_RAM.mdl</t>
  </si>
  <si>
    <t xml:space="preserve">C:\tmp\obfmodels\o8995_obf.mdl</t>
  </si>
  <si>
    <t xml:space="preserve">Sun Mar 20 13:39:51 2005</t>
  </si>
  <si>
    <t xml:space="preserve">C:\work\data\SLNET\SLNET_MATLABCentral\7197\Models\context_sensitive.mdl</t>
  </si>
  <si>
    <t xml:space="preserve">C:\tmp\obfmodels\o8996.mdl</t>
  </si>
  <si>
    <t xml:space="preserve">C:\work\data\SLNET\SLNET_MATLABCentral\7197\Models\fixedptbus.mdl</t>
  </si>
  <si>
    <t xml:space="preserve">C:\tmp\obfmodels\o8997.mdl</t>
  </si>
  <si>
    <t xml:space="preserve">Sun Mar 20 21:37:10 2005</t>
  </si>
  <si>
    <t xml:space="preserve">C:\work\data\SLNET\SLNET_MATLABCentral\7197\Models\internal_conv_issues.mdl</t>
  </si>
  <si>
    <t xml:space="preserve">C:\tmp\obfmodels\o8998.mdl</t>
  </si>
  <si>
    <t xml:space="preserve">C:\work\data\SLNET\SLNET_MATLABCentral\7197\Models\mismatched_bias.mdl</t>
  </si>
  <si>
    <t xml:space="preserve">C:\tmp\obfmodels\o8999.mdl</t>
  </si>
  <si>
    <t xml:space="preserve">C:\work\data\SLNET\SLNET_MATLABCentral\7197\Models\mismatched_scaling.mdl</t>
  </si>
  <si>
    <t xml:space="preserve">C:\tmp\obfmodels\o9000.mdl</t>
  </si>
  <si>
    <t xml:space="preserve">Fri Mar 18 10:04:01 2005</t>
  </si>
  <si>
    <t xml:space="preserve">C:\work\data\SLNET\SLNET_MATLABCentral\7197\Models\mismatched_types.mdl</t>
  </si>
  <si>
    <t xml:space="preserve">C:\tmp\obfmodels\o9001.mdl</t>
  </si>
  <si>
    <t xml:space="preserve">Fri Mar 18 10:00:25 2005</t>
  </si>
  <si>
    <t xml:space="preserve">C:\work\data\SLNET\SLNET_MATLABCentral\7197\Models\multiple_mul_div.mdl</t>
  </si>
  <si>
    <t xml:space="preserve">C:\tmp\obfmodels\o9002.mdl</t>
  </si>
  <si>
    <t xml:space="preserve">C:\work\data\SLNET\SLNET_MATLABCentral\7197\Models\non_context_sensitive.mdl</t>
  </si>
  <si>
    <t xml:space="preserve">C:\tmp\obfmodels\o9003.mdl</t>
  </si>
  <si>
    <t xml:space="preserve">C:\work\data\SLNET\SLNET_MATLABCentral\7197\Models\numeric_types.mdl</t>
  </si>
  <si>
    <t xml:space="preserve">C:\tmp\obfmodels\o9004.mdl</t>
  </si>
  <si>
    <t xml:space="preserve">Fri Mar 18 19:13:25 2005</t>
  </si>
  <si>
    <t xml:space="preserve">C:\work\data\SLNET\SLNET_MATLABCentral\7197\Models\order_mul_div.mdl</t>
  </si>
  <si>
    <t xml:space="preserve">C:\tmp\obfmodels\o9005_obf.mdl</t>
  </si>
  <si>
    <t xml:space="preserve">Fri Mar 18 10:19:12 2005</t>
  </si>
  <si>
    <t xml:space="preserve">C:\work\data\SLNET\SLNET_MATLABCentral\7197\Models\shared_utils.mdl</t>
  </si>
  <si>
    <t xml:space="preserve">C:\tmp\obfmodels\o9006.mdl</t>
  </si>
  <si>
    <t xml:space="preserve">Fri Mar 18 18:22:30 2005</t>
  </si>
  <si>
    <t xml:space="preserve">C:\work\data\SLNET\SLNET_MATLABCentral\72067\counter_d.mdl</t>
  </si>
  <si>
    <t xml:space="preserve">C:\tmp\obfmodels\o9007.mdl</t>
  </si>
  <si>
    <t xml:space="preserve">Fri Jul 05 09:56:57 2019</t>
  </si>
  <si>
    <t xml:space="preserve">C:\work\data\SLNET\SLNET_MATLABCentral\72076\PSPWM_AKS.mdl</t>
  </si>
  <si>
    <t xml:space="preserve">C:\tmp\obfmodels\o9008.mdl</t>
  </si>
  <si>
    <t xml:space="preserve">Sat Jul 06 20:50:55 2019</t>
  </si>
  <si>
    <t xml:space="preserve">C:\work\data\SLNET\SLNET_MATLABCentral\722\bluetooth.mdl</t>
  </si>
  <si>
    <t xml:space="preserve">C:\tmp\obfmodels\o9009.mdl</t>
  </si>
  <si>
    <t xml:space="preserve">Wed Dec 15 12:24:59 2004</t>
  </si>
  <si>
    <t xml:space="preserve">C:\work\data\SLNET\SLNET_MATLABCentral\722\R12.1 Original Version\bluetooth.mdl</t>
  </si>
  <si>
    <t xml:space="preserve">C:\tmp\obfmodels\o9010.mdl</t>
  </si>
  <si>
    <t xml:space="preserve">Mon Sep 10 22:54:35 2001</t>
  </si>
  <si>
    <t xml:space="preserve">C:\work\data\SLNET\SLNET_MATLABCentral\724\dtmf.mdl</t>
  </si>
  <si>
    <t xml:space="preserve">C:\tmp\obfmodels\o9011.mdl</t>
  </si>
  <si>
    <t xml:space="preserve">Wed Dec 15 11:11:03 2004</t>
  </si>
  <si>
    <t xml:space="preserve">C:\work\data\SLNET\SLNET_MATLABCentral\724\R12.1 Original Version\dtmf.mdl</t>
  </si>
  <si>
    <t xml:space="preserve">C:\tmp\obfmodels\o9012.mdl</t>
  </si>
  <si>
    <t xml:space="preserve">Mon Sep 10 23:51:45 2001</t>
  </si>
  <si>
    <t xml:space="preserve">C:\work\data\SLNET\SLNET_MATLABCentral\72502\UDQsinepwm_HalfBridge_1PSA.mdl</t>
  </si>
  <si>
    <t xml:space="preserve">C:\tmp\obfmodels\o9013.mdl</t>
  </si>
  <si>
    <t xml:space="preserve">Mon Aug 06 19:24:37 2018</t>
  </si>
  <si>
    <t xml:space="preserve">C:\work\data\SLNET\SLNET_MATLABCentral\72503\UDQsinepwm_FullBridge_1PSA.mdl</t>
  </si>
  <si>
    <t xml:space="preserve">C:\tmp\obfmodels\o9014.mdl</t>
  </si>
  <si>
    <t xml:space="preserve">Mon Aug 06 18:23:45 2018</t>
  </si>
  <si>
    <t xml:space="preserve">C:\work\data\SLNET\SLNET_MATLABCentral\72533\UDQsinepwm_1pGrid.mdl</t>
  </si>
  <si>
    <t xml:space="preserve">C:\tmp\obfmodels\o9015.mdl</t>
  </si>
  <si>
    <t xml:space="preserve">Mon Aug 06 19:29:17 2018</t>
  </si>
  <si>
    <t xml:space="preserve">C:\work\data\SLNET\SLNET_MATLABCentral\72697\DQsinepwm3pSA.mdl</t>
  </si>
  <si>
    <t xml:space="preserve">C:\tmp\obfmodels\o9016.mdl</t>
  </si>
  <si>
    <t xml:space="preserve">Tue Aug 07 19:04:06 2018</t>
  </si>
  <si>
    <t xml:space="preserve">C:\work\data\SLNET\SLNET_MATLABCentral\72702\DQsinepwm3pGrid.mdl</t>
  </si>
  <si>
    <t xml:space="preserve">C:\tmp\obfmodels\o9017.mdl</t>
  </si>
  <si>
    <t xml:space="preserve">Tue Aug 07 18:34:36 2018</t>
  </si>
  <si>
    <t xml:space="preserve">C:\work\data\SLNET\SLNET_MATLABCentral\72709\DQstatcom3p.mdl</t>
  </si>
  <si>
    <t xml:space="preserve">C:\tmp\obfmodels\o9018.mdl</t>
  </si>
  <si>
    <t xml:space="preserve">Tue Aug 07 17:52:26 2018</t>
  </si>
  <si>
    <t xml:space="preserve">C:\work\data\SLNET\SLNET_MATLABCentral\72711\BOOST_CURRENT_CONTROL.mdl</t>
  </si>
  <si>
    <t xml:space="preserve">C:\tmp\obfmodels\o9019.mdl</t>
  </si>
  <si>
    <t xml:space="preserve">Tue Aug 28 17:38:59 2018</t>
  </si>
  <si>
    <t xml:space="preserve">C:\work\data\SLNET\SLNET_MATLABCentral\72726\BUCK_VOLTAGE_CONTROL_1_OP.mdl</t>
  </si>
  <si>
    <t xml:space="preserve">C:\tmp\obfmodels\o9020.mdl</t>
  </si>
  <si>
    <t xml:space="preserve">Tue Aug 28 15:28:46 2018</t>
  </si>
  <si>
    <t xml:space="preserve">C:\work\data\SLNET\SLNET_MATLABCentral\72727\BUCK_VOLTAGE_CONTROL_2_OP.mdl</t>
  </si>
  <si>
    <t xml:space="preserve">C:\tmp\obfmodels\o9021.mdl</t>
  </si>
  <si>
    <t xml:space="preserve">Tue Aug 28 15:31:09 2018</t>
  </si>
  <si>
    <t xml:space="preserve">C:\work\data\SLNET\SLNET_MATLABCentral\72728\BUCK_CASCADED_PI_CONTROL_2_OP.mdl</t>
  </si>
  <si>
    <t xml:space="preserve">C:\tmp\obfmodels\o9022.mdl</t>
  </si>
  <si>
    <t xml:space="preserve">Tue Aug 28 15:38:10 2018</t>
  </si>
  <si>
    <t xml:space="preserve">C:\work\data\SLNET\SLNET_MATLABCentral\72735\DQ_APF_3phase.mdl</t>
  </si>
  <si>
    <t xml:space="preserve">C:\tmp\obfmodels\o9023.mdl</t>
  </si>
  <si>
    <t xml:space="preserve">Thu Aug 30 11:29:49 2018</t>
  </si>
  <si>
    <t xml:space="preserve">C:\work\data\SLNET\SLNET_MATLABCentral\72765\UCAsag.mdl</t>
  </si>
  <si>
    <t xml:space="preserve">C:\work\data\SLNET\SLNET_MATLABCentral\72765\UCAswell.mdl</t>
  </si>
  <si>
    <t xml:space="preserve">C:\work\data\SLNET\SLNET_MATLABCentral\72770\threephase_pll_dq.mdl</t>
  </si>
  <si>
    <t xml:space="preserve">C:\tmp\obfmodels\o9026.mdl</t>
  </si>
  <si>
    <t xml:space="preserve">Fri Aug 31 16:00:11 2018</t>
  </si>
  <si>
    <t xml:space="preserve">C:\work\data\SLNET\SLNET_MATLABCentral\72772\UDQsinepwm_FullBridge_1PSA_MPPT.mdl</t>
  </si>
  <si>
    <t xml:space="preserve">C:\tmp\obfmodels\o9027.mdl</t>
  </si>
  <si>
    <t xml:space="preserve">Fri Aug 31 12:05:58 2018</t>
  </si>
  <si>
    <t xml:space="preserve">C:\work\data\SLNET\SLNET_MATLABCentral\72775\DQsinepwmSVM_3P_SA.mdl</t>
  </si>
  <si>
    <t xml:space="preserve">C:\tmp\obfmodels\o9028.mdl</t>
  </si>
  <si>
    <t xml:space="preserve">Fri Aug 31 15:17:09 2018</t>
  </si>
  <si>
    <t xml:space="preserve">C:\work\data\SLNET\SLNET_MATLABCentral\72776\DQ_UPFC_3p.mdl</t>
  </si>
  <si>
    <t xml:space="preserve">C:\tmp\obfmodels\o9029.mdl</t>
  </si>
  <si>
    <t xml:space="preserve">Fri Aug 31 15:44:18 2018</t>
  </si>
  <si>
    <t xml:space="preserve">C:\work\data\SLNET\SLNET_MATLABCentral\72777\BOOST_MPPT_CONTROL.mdl</t>
  </si>
  <si>
    <t xml:space="preserve">C:\tmp\obfmodels\o9030.mdl</t>
  </si>
  <si>
    <t xml:space="preserve">Wed Aug 29 12:21:34 2018</t>
  </si>
  <si>
    <t xml:space="preserve">C:\work\data\SLNET\SLNET_MATLABCentral\72810\SEDCM_Chopper_Drive.mdl</t>
  </si>
  <si>
    <t xml:space="preserve">C:\tmp\obfmodels\o9031.mdl</t>
  </si>
  <si>
    <t xml:space="preserve">Thu Nov 01 17:41:47 2018</t>
  </si>
  <si>
    <t xml:space="preserve">C:\work\data\SLNET\SLNET_MATLABCentral\72811\UDQstatcomAPF1p.mdl</t>
  </si>
  <si>
    <t xml:space="preserve">C:\tmp\obfmodels\o9032.mdl</t>
  </si>
  <si>
    <t xml:space="preserve">Fri Nov 02 12:42:30 2018</t>
  </si>
  <si>
    <t xml:space="preserve">C:\work\data\SLNET\SLNET_MATLABCentral\72812\UDQsinepwm_1p_UPFC.mdl</t>
  </si>
  <si>
    <t xml:space="preserve">C:\tmp\obfmodels\o9033.mdl</t>
  </si>
  <si>
    <t xml:space="preserve">Fri Nov 02 15:50:50 2018</t>
  </si>
  <si>
    <t xml:space="preserve">C:\work\data\SLNET\SLNET_MATLABCentral\72839\VVVF_1Phase_IM.mdl</t>
  </si>
  <si>
    <t xml:space="preserve">C:\tmp\obfmodels\o9034.mdl</t>
  </si>
  <si>
    <t xml:space="preserve">Fri Nov 09 18:14:50 2018</t>
  </si>
  <si>
    <t xml:space="preserve">C:\work\data\SLNET\SLNET_MATLABCentral\72840\VVVF_3Phase_IM.mdl</t>
  </si>
  <si>
    <t xml:space="preserve">C:\tmp\obfmodels\o9035.mdl</t>
  </si>
  <si>
    <t xml:space="preserve">Thu Nov 29 11:59:18 2018</t>
  </si>
  <si>
    <t xml:space="preserve">C:\work\data\SLNET\SLNET_MATLABCentral\72888\pmu_LGfault.mdl</t>
  </si>
  <si>
    <t xml:space="preserve">C:\work\data\SLNET\SLNET_MATLABCentral\72888\pmu_LLGfault.mdl</t>
  </si>
  <si>
    <t xml:space="preserve">C:\work\data\SLNET\SLNET_MATLABCentral\72888\pmu_LLLGfault.mdl</t>
  </si>
  <si>
    <t xml:space="preserve">C:\work\data\SLNET\SLNET_MATLABCentral\72888\pmu_LLfault.mdl</t>
  </si>
  <si>
    <t xml:space="preserve">C:\work\data\SLNET\SLNET_MATLABCentral\72888\pmu_nofault.mdl</t>
  </si>
  <si>
    <t xml:space="preserve">C:\work\data\SLNET\SLNET_MATLABCentral\73434\STPA_Library.mdl</t>
  </si>
  <si>
    <t xml:space="preserve">C:\tmp\obfmodels\o9041.mdl</t>
  </si>
  <si>
    <t xml:space="preserve">Mon Dec 02 16:54:32 2019</t>
  </si>
  <si>
    <t xml:space="preserve">C:\work\data\SLNET\SLNET_MATLABCentral\73434\handbook_stpa.mdl</t>
  </si>
  <si>
    <t xml:space="preserve">C:\tmp\obfmodels\o9042.mdl</t>
  </si>
  <si>
    <t xml:space="preserve">Mon Dec 02 16:57:52 2019</t>
  </si>
  <si>
    <t xml:space="preserve">C:\work\data\SLNET\SLNET_MATLABCentral\73434\stpa_test_model.mdl</t>
  </si>
  <si>
    <t xml:space="preserve">C:\tmp\obfmodels\o9043.mdl</t>
  </si>
  <si>
    <t xml:space="preserve">Mon Dec 02 16:56:42 2019</t>
  </si>
  <si>
    <t xml:space="preserve">C:\work\data\SLNET\SLNET_MATLABCentral\73476\svpwmthreelevel.mdl</t>
  </si>
  <si>
    <t xml:space="preserve">C:\work\data\SLNET\SLNET_MATLABCentral\73476\svpwmthreelevelmotor.mdl</t>
  </si>
  <si>
    <t xml:space="preserve">C:\work\data\SLNET\SLNET_MATLABCentral\73697\TP3d2.mdl</t>
  </si>
  <si>
    <t xml:space="preserve">C:\tmp\obfmodels\o9046.mdl</t>
  </si>
  <si>
    <t xml:space="preserve">Mon Dec 16 11:31:10 2019</t>
  </si>
  <si>
    <t xml:space="preserve">C:\work\data\SLNET\SLNET_MATLABCentral\73897\Solar_Charge_Station\Solar_charge.mdl</t>
  </si>
  <si>
    <t xml:space="preserve">C:\tmp\obfmodels\o9047.mdl</t>
  </si>
  <si>
    <t xml:space="preserve">Sun Jan 11 08:33:53 2015</t>
  </si>
  <si>
    <t xml:space="preserve">C:\work\data\SLNET\SLNET_MATLABCentral\73898\Solar_Vehicle\solar_e.mdl</t>
  </si>
  <si>
    <t xml:space="preserve">C:\tmp\obfmodels\o9048.mdl</t>
  </si>
  <si>
    <t xml:space="preserve">Sun Jan 11 08:01:58 2015</t>
  </si>
  <si>
    <t xml:space="preserve">C:\work\data\SLNET\SLNET_MATLABCentral\73900\MGT\MGT.mdl</t>
  </si>
  <si>
    <t xml:space="preserve">C:\tmp\obfmodels\o9049.mdl</t>
  </si>
  <si>
    <t xml:space="preserve">Sat Jan 10 10:46:54 2015</t>
  </si>
  <si>
    <t xml:space="preserve">C:\work\data\SLNET\SLNET_MATLABCentral\746\tpc9.mdl</t>
  </si>
  <si>
    <t xml:space="preserve">C:\tmp\obfmodels\o9050.mdl</t>
  </si>
  <si>
    <t xml:space="preserve">Thu Feb 10 09:16:15 2005</t>
  </si>
  <si>
    <t xml:space="preserve">C:\work\data\SLNET\SLNET_MATLABCentral\7529\COMBINED_DRIVE_CYCLE.mdl</t>
  </si>
  <si>
    <t xml:space="preserve">C:\tmp\obfmodels\o9051.mdl</t>
  </si>
  <si>
    <t xml:space="preserve">Thu Apr 06 15:55:09 2006</t>
  </si>
  <si>
    <t xml:space="preserve">C:\work\data\SLNET\SLNET_MATLABCentral\7529\emblib.mdl</t>
  </si>
  <si>
    <t xml:space="preserve">C:\tmp\obfmodels\o9052.mdl</t>
  </si>
  <si>
    <t xml:space="preserve">Thu Apr 06 15:47:27 2006</t>
  </si>
  <si>
    <t xml:space="preserve">C:\work\data\SLNET\SLNET_MATLABCentral\7830\impulse_in.mdl</t>
  </si>
  <si>
    <t xml:space="preserve">C:\tmp\obfmodels\o9053.mdl</t>
  </si>
  <si>
    <t xml:space="preserve">Thu Jun 09 17:57:10 2005</t>
  </si>
  <si>
    <t xml:space="preserve">C:\work\data\SLNET\SLNET_MATLABCentral\7830\impulse_non.mdl</t>
  </si>
  <si>
    <t xml:space="preserve">C:\tmp\obfmodels\o9054.mdl</t>
  </si>
  <si>
    <t xml:space="preserve">Thu Jun 09 17:11:34 2005</t>
  </si>
  <si>
    <t xml:space="preserve">C:\work\data\SLNET\SLNET_MATLABCentral\7830\impulse_single.mdl</t>
  </si>
  <si>
    <t xml:space="preserve">C:\tmp\obfmodels\o9055.mdl</t>
  </si>
  <si>
    <t xml:space="preserve">Tue Jun 07 14:36:11 2005</t>
  </si>
  <si>
    <t xml:space="preserve">C:\work\data\SLNET\SLNET_MATLABCentral\7830\sin_in.mdl</t>
  </si>
  <si>
    <t xml:space="preserve">C:\tmp\obfmodels\o9056.mdl</t>
  </si>
  <si>
    <t xml:space="preserve">Thu Jun 09 18:10:53 2005</t>
  </si>
  <si>
    <t xml:space="preserve">C:\work\data\SLNET\SLNET_MATLABCentral\7830\sin_non.mdl</t>
  </si>
  <si>
    <t xml:space="preserve">C:\tmp\obfmodels\o9057.mdl</t>
  </si>
  <si>
    <t xml:space="preserve">Fri Jun 10 17:35:24 2005</t>
  </si>
  <si>
    <t xml:space="preserve">C:\work\data\SLNET\SLNET_MATLABCentral\7830\sin_single.mdl</t>
  </si>
  <si>
    <t xml:space="preserve">C:\tmp\obfmodels\o9058.mdl</t>
  </si>
  <si>
    <t xml:space="preserve">Wed Jun 08 16:19:56 2005</t>
  </si>
  <si>
    <t xml:space="preserve">C:\work\data\SLNET\SLNET_MATLABCentral\7830\step_in.mdl</t>
  </si>
  <si>
    <t xml:space="preserve">C:\tmp\obfmodels\o9059.mdl</t>
  </si>
  <si>
    <t xml:space="preserve">Thu Jun 09 17:46:46 2005</t>
  </si>
  <si>
    <t xml:space="preserve">C:\work\data\SLNET\SLNET_MATLABCentral\7830\step_non.mdl</t>
  </si>
  <si>
    <t xml:space="preserve">C:\tmp\obfmodels\o9060.mdl</t>
  </si>
  <si>
    <t xml:space="preserve">Thu Jun 09 01:07:43 2005</t>
  </si>
  <si>
    <t xml:space="preserve">C:\work\data\SLNET\SLNET_MATLABCentral\7830\step_single.mdl</t>
  </si>
  <si>
    <t xml:space="preserve">C:\tmp\obfmodels\o9061.mdl</t>
  </si>
  <si>
    <t xml:space="preserve">Mon Jun 06 21:15:54 2005</t>
  </si>
  <si>
    <t xml:space="preserve">C:\work\data\SLNET\SLNET_MATLABCentral\7830\step_single1.mdl</t>
  </si>
  <si>
    <t xml:space="preserve">C:\tmp\obfmodels\o9062.mdl</t>
  </si>
  <si>
    <t xml:space="preserve">Wed Jun 08 14:54:39 2005</t>
  </si>
  <si>
    <t xml:space="preserve">C:\work\data\SLNET\SLNET_MATLABCentral\787\callprocess.mdl</t>
  </si>
  <si>
    <t xml:space="preserve">C:\tmp\obfmodels\o9063.mdl</t>
  </si>
  <si>
    <t xml:space="preserve">Thu Mar 31 16:26:45 2005</t>
  </si>
  <si>
    <t xml:space="preserve">C:\work\data\SLNET\SLNET_MATLABCentral\7931\Pendule_et_frottements.mdl</t>
  </si>
  <si>
    <t xml:space="preserve">C:\tmp\obfmodels\o9064.mdl</t>
  </si>
  <si>
    <t xml:space="preserve">Thu Dec 13 18:50:00 2007</t>
  </si>
  <si>
    <t xml:space="preserve">C:\work\data\SLNET\SLNET_MATLABCentral\7931\Pendule_et_frottements_65.mdl</t>
  </si>
  <si>
    <t xml:space="preserve">C:\tmp\obfmodels\o9065.mdl</t>
  </si>
  <si>
    <t xml:space="preserve">Wed Mar 01 17:31:01 2006</t>
  </si>
  <si>
    <t xml:space="preserve">C:\work\data\SLNET\SLNET_MATLABCentral\7931\Pendule_et_frottements_71.mdl</t>
  </si>
  <si>
    <t xml:space="preserve">C:\tmp\obfmodels\o9066.mdl</t>
  </si>
  <si>
    <t xml:space="preserve">Wed Mar 01 13:03:31 2006</t>
  </si>
  <si>
    <t xml:space="preserve">C:\work\data\SLNET\SLNET_MATLABCentral\7931\simul_univ_continu.mdl</t>
  </si>
  <si>
    <t xml:space="preserve">C:\tmp\obfmodels\o9067.mdl</t>
  </si>
  <si>
    <t xml:space="preserve">Thu Dec 13 18:22:33 2007</t>
  </si>
  <si>
    <t xml:space="preserve">C:\work\data\SLNET\SLNET_MATLABCentral\7931\simul_univ_continu_65.mdl</t>
  </si>
  <si>
    <t xml:space="preserve">C:\tmp\obfmodels\o9068.mdl</t>
  </si>
  <si>
    <t xml:space="preserve">Thu Dec 08 12:13:45 2005</t>
  </si>
  <si>
    <t xml:space="preserve">C:\work\data\SLNET\SLNET_MATLABCentral\7931\simul_univ_continu_71.mdl</t>
  </si>
  <si>
    <t xml:space="preserve">C:\tmp\obfmodels\o9069.mdl</t>
  </si>
  <si>
    <t xml:space="preserve">Fri Dec 09 15:10:24 2005</t>
  </si>
  <si>
    <t xml:space="preserve">C:\work\data\SLNET\SLNET_MATLABCentral\7931\simul_univ_discret.mdl</t>
  </si>
  <si>
    <t xml:space="preserve">C:\tmp\obfmodels\o9070.mdl</t>
  </si>
  <si>
    <t xml:space="preserve">Thu Dec 13 18:18:57 2007</t>
  </si>
  <si>
    <t xml:space="preserve">C:\work\data\SLNET\SLNET_MATLABCentral\7931\simul_univ_discret_65.mdl</t>
  </si>
  <si>
    <t xml:space="preserve">C:\tmp\obfmodels\o9071.mdl</t>
  </si>
  <si>
    <t xml:space="preserve">Fri Dec 09 14:12:37 2005</t>
  </si>
  <si>
    <t xml:space="preserve">C:\work\data\SLNET\SLNET_MATLABCentral\7931\simul_univ_discret_71.mdl</t>
  </si>
  <si>
    <t xml:space="preserve">C:\tmp\obfmodels\o9072.mdl</t>
  </si>
  <si>
    <t xml:space="preserve">Fri Dec 09 10:58:34 2005</t>
  </si>
  <si>
    <t xml:space="preserve">C:\work\data\SLNET\SLNET_MATLABCentral\7937\simsort.mdl</t>
  </si>
  <si>
    <t xml:space="preserve">C:\tmp\obfmodels\o9073.mdl</t>
  </si>
  <si>
    <t xml:space="preserve">Fri Jun 24 17:56:04 2005</t>
  </si>
  <si>
    <t xml:space="preserve">C:\work\data\SLNET\SLNET_MATLABCentral\7939\clv1d.mdl</t>
  </si>
  <si>
    <t xml:space="preserve">C:\tmp\obfmodels\o9074.mdl</t>
  </si>
  <si>
    <t xml:space="preserve">Wed Mar 14 21:35:30 2007</t>
  </si>
  <si>
    <t xml:space="preserve">C:\work\data\SLNET\SLNET_MATLABCentral\7939\clv3d.mdl</t>
  </si>
  <si>
    <t xml:space="preserve">C:\tmp\obfmodels\o9075.mdl</t>
  </si>
  <si>
    <t xml:space="preserve">Wed Mar 14 21:39:56 2007</t>
  </si>
  <si>
    <t xml:space="preserve">C:\work\data\SLNET\SLNET_MATLABCentral\7939\henon2d.mdl</t>
  </si>
  <si>
    <t xml:space="preserve">C:\tmp\obfmodels\o9076.mdl</t>
  </si>
  <si>
    <t xml:space="preserve">Fri Jun 24 17:20:56 2005</t>
  </si>
  <si>
    <t xml:space="preserve">C:\work\data\SLNET\SLNET_MATLABCentral\7939\lorenz3d.mdl</t>
  </si>
  <si>
    <t xml:space="preserve">C:\tmp\obfmodels\o9077.mdl</t>
  </si>
  <si>
    <t xml:space="preserve">C:\work\data\SLNET\SLNET_MATLABCentral\7939\lvpp2d.mdl</t>
  </si>
  <si>
    <t xml:space="preserve">C:\tmp\obfmodels\o9078.mdl</t>
  </si>
  <si>
    <t xml:space="preserve">Tue Mar 13 23:02:32 2007</t>
  </si>
  <si>
    <t xml:space="preserve">C:\work\data\SLNET\SLNET_MATLABCentral\7939\vdp2d.mdl</t>
  </si>
  <si>
    <t xml:space="preserve">C:\tmp\obfmodels\o9079.mdl</t>
  </si>
  <si>
    <t xml:space="preserve">Sat Mar 17 11:12:15 2007</t>
  </si>
  <si>
    <t xml:space="preserve">C:\work\data\SLNET\SLNET_MATLABCentral\8381\circuit.mdl</t>
  </si>
  <si>
    <t xml:space="preserve">C:\tmp\obfmodels\o9080.mdl</t>
  </si>
  <si>
    <t xml:space="preserve">Mon Apr 14 10:33:00 2008</t>
  </si>
  <si>
    <t xml:space="preserve">C:\work\data\SLNET\SLNET_MATLABCentral\8381\stcsl_std.mdl</t>
  </si>
  <si>
    <t xml:space="preserve">C:\tmp\obfmodels\o9081.mdl</t>
  </si>
  <si>
    <t xml:space="preserve">Mon Apr 14 10:33:39 2008</t>
  </si>
  <si>
    <t xml:space="preserve">C:\work\data\SLNET\SLNET_MATLABCentral\8383\circuit_rtw.mdl</t>
  </si>
  <si>
    <t xml:space="preserve">C:\tmp\obfmodels\o9082.mdl</t>
  </si>
  <si>
    <t xml:space="preserve">Mon Mar 10 02:46:24 2003</t>
  </si>
  <si>
    <t xml:space="preserve">C:\work\data\SLNET\SLNET_MATLABCentral\8383\stcsl_rtw.mdl</t>
  </si>
  <si>
    <t xml:space="preserve">C:\tmp\obfmodels\o9083.mdl</t>
  </si>
  <si>
    <t xml:space="preserve">Mon Apr 14 10:38:55 2008</t>
  </si>
  <si>
    <t xml:space="preserve">C:\work\data\SLNET\SLNET_MATLABCentral\8413\umts_demo.mdl</t>
  </si>
  <si>
    <t xml:space="preserve">C:\tmp\obfmodels\o9084.mdl</t>
  </si>
  <si>
    <t xml:space="preserve">Wed Aug 31 18:43:30 2005</t>
  </si>
  <si>
    <t xml:space="preserve">C:\work\data\SLNET\SLNET_MATLABCentral\8413\umts_demo_2007b.mdl</t>
  </si>
  <si>
    <t xml:space="preserve">C:\tmp\obfmodels\o9085.mdl</t>
  </si>
  <si>
    <t xml:space="preserve">Fri Dec 28 14:39:19 2007</t>
  </si>
  <si>
    <t xml:space="preserve">C:\work\data\SLNET\SLNET_MATLABCentral\8856\flags.mdl</t>
  </si>
  <si>
    <t xml:space="preserve">C:\tmp\obfmodels\o9086.mdl</t>
  </si>
  <si>
    <t xml:space="preserve">Fri Oct 28 13:10:34 2005</t>
  </si>
  <si>
    <t xml:space="preserve">C:\work\data\SLNET\SLNET_MATLABCentral\8885\XModel6.mdl</t>
  </si>
  <si>
    <t xml:space="preserve">C:\tmp\obfmodels\o9087.mdl</t>
  </si>
  <si>
    <t xml:space="preserve">Mon Oct 31 10:30:21 2005</t>
  </si>
  <si>
    <t xml:space="preserve">C:\work\data\SLNET\SLNET_MATLABCentral\8885\XModel6Gauss.mdl</t>
  </si>
  <si>
    <t xml:space="preserve">C:\tmp\obfmodels\o9088.mdl</t>
  </si>
  <si>
    <t xml:space="preserve">Mon Oct 31 10:32:02 2005</t>
  </si>
  <si>
    <t xml:space="preserve">C:\work\data\SLNET\SLNET_MATLABCentral\8885\XModel6Sinc.mdl</t>
  </si>
  <si>
    <t xml:space="preserve">C:\tmp\obfmodels\o9089.mdl</t>
  </si>
  <si>
    <t xml:space="preserve">Mon Oct 31 10:33:27 2005</t>
  </si>
  <si>
    <t xml:space="preserve">C:\work\data\SLNET\SLNET_MATLABCentral\8885\XModel6SincBlocked.mdl</t>
  </si>
  <si>
    <t xml:space="preserve">C:\tmp\obfmodels\o9090.mdl</t>
  </si>
  <si>
    <t xml:space="preserve">Mon Oct 31 10:35:19 2005</t>
  </si>
  <si>
    <t xml:space="preserve">C:\work\data\SLNET\SLNET_MATLABCentral\9010\model\single_model_trc.mdl</t>
  </si>
  <si>
    <t xml:space="preserve">C:\tmp\obfmodels\o9091.mdl</t>
  </si>
  <si>
    <t xml:space="preserve">Thu Nov 03 11:00:42 2005</t>
  </si>
  <si>
    <t xml:space="preserve">C:\work\data\SLNET\SLNET_MATLABCentral\9010\model\tank2_model_trc.mdl</t>
  </si>
  <si>
    <t xml:space="preserve">C:\tmp\obfmodels\o9092.mdl</t>
  </si>
  <si>
    <t xml:space="preserve">Thu Nov 03 15:28:53 2005</t>
  </si>
  <si>
    <t xml:space="preserve">C:\work\data\SLNET\SLNET_MATLABCentral\907\bluetooth_lib.mdl</t>
  </si>
  <si>
    <t xml:space="preserve">C:\tmp\obfmodels\o9093.mdl</t>
  </si>
  <si>
    <t xml:space="preserve">Wed Dec 15 10:41:44 2004</t>
  </si>
  <si>
    <t xml:space="preserve">C:\work\data\SLNET\SLNET_MATLABCentral\907\bluetooth_voice.mdl</t>
  </si>
  <si>
    <t xml:space="preserve">C:\tmp\obfmodels\o9094.mdl</t>
  </si>
  <si>
    <t xml:space="preserve">Wed Dec 15 11:08:38 2004</t>
  </si>
  <si>
    <t xml:space="preserve">C:\work\data\SLNET\SLNET_MATLABCentral\907\bluetooth_voice_article.mdl</t>
  </si>
  <si>
    <t xml:space="preserve">C:\tmp\obfmodels\o9095.mdl</t>
  </si>
  <si>
    <t xml:space="preserve">Wed Dec 15 11:03:48 2004</t>
  </si>
  <si>
    <t xml:space="preserve">C:\work\data\SLNET\SLNET_MATLABCentral\907\R13 Original Version\bluetooth_lib.mdl</t>
  </si>
  <si>
    <t xml:space="preserve">C:\tmp\obfmodels\o9096.mdl</t>
  </si>
  <si>
    <t xml:space="preserve">Wed Oct 31 18:19:05 2001</t>
  </si>
  <si>
    <t xml:space="preserve">C:\work\data\SLNET\SLNET_MATLABCentral\907\R13 Original Version\bluetooth_voice.mdl</t>
  </si>
  <si>
    <t xml:space="preserve">C:\tmp\obfmodels\o9097.mdl</t>
  </si>
  <si>
    <t xml:space="preserve">Thu May 16 16:47:21 2002</t>
  </si>
  <si>
    <t xml:space="preserve">C:\work\data\SLNET\SLNET_MATLABCentral\907\R13 Original Version\bluetooth_voice_article.mdl</t>
  </si>
  <si>
    <t xml:space="preserve">C:\tmp\obfmodels\o9098.mdl</t>
  </si>
  <si>
    <t xml:space="preserve">Fri Nov 30 18:44:36 2001</t>
  </si>
  <si>
    <t xml:space="preserve">C:\work\data\SLNET\SLNET_MATLABCentral\9096\ClosedUniverse.mdl</t>
  </si>
  <si>
    <t xml:space="preserve">C:\tmp\obfmodels\o9099.mdl</t>
  </si>
  <si>
    <t xml:space="preserve">Thu Nov 17 13:09:13 2005</t>
  </si>
  <si>
    <t xml:space="preserve">C:\work\data\SLNET\SLNET_MATLABCentral\9222\helicopter_simulation\feedback_system_8_output.mdl</t>
  </si>
  <si>
    <t xml:space="preserve">C:\tmp\obfmodels\o9100.mdl</t>
  </si>
  <si>
    <t xml:space="preserve">Thu Dec 01 09:55:05 2005</t>
  </si>
  <si>
    <t xml:space="preserve">C:\work\data\SLNET\SLNET_MATLABCentral\9425\GasConsumptionSL60.mdl</t>
  </si>
  <si>
    <t xml:space="preserve">C:\tmp\obfmodels\o9101.mdl</t>
  </si>
  <si>
    <t xml:space="preserve">Wed Dec 21 10:42:30 2005</t>
  </si>
  <si>
    <t xml:space="preserve">C:\work\data\SLNET\SLNET_MATLABCentral\976\ann.mdl</t>
  </si>
  <si>
    <t xml:space="preserve">C:\tmp\obfmodels\o9102.mdl</t>
  </si>
  <si>
    <t xml:space="preserve">Wed May 09 17:01:02 2007</t>
  </si>
  <si>
    <t xml:space="preserve">C:\work\data\SLNET\SLNET_MATLABCentral\976\anndemo.mdl</t>
  </si>
  <si>
    <t xml:space="preserve">C:\tmp\obfmodels\o9103.mdl</t>
  </si>
  <si>
    <t xml:space="preserve">Sun Apr 29 14:24:58 2007</t>
  </si>
  <si>
    <t xml:space="preserve">C:\work\data\SLNET\SLNET_MATLABCentral\9876\WiseGoto.mdl</t>
  </si>
  <si>
    <t xml:space="preserve">C:\tmp\obfmodels\o9104.mdl</t>
  </si>
  <si>
    <t xml:space="preserve">Thu Apr 06 11:37:36 2006</t>
  </si>
  <si>
    <t xml:space="preserve">C:\work\data\SLNET\SLNET_MATLABCentral\9986\savetofile.mdl</t>
  </si>
  <si>
    <t xml:space="preserve">C:\tmp\obfmodels\o9105.mdl</t>
  </si>
  <si>
    <t xml:space="preserve">Thu Feb 16 09:15:55 2006</t>
  </si>
  <si>
    <t xml:space="preserve">blocks</t>
  </si>
  <si>
    <t xml:space="preserve">block types</t>
  </si>
  <si>
    <t xml:space="preserve">signals</t>
  </si>
  <si>
    <t xml:space="preserve">subsystems</t>
  </si>
  <si>
    <t xml:space="preserve">cyclo</t>
  </si>
  <si>
    <t xml:space="preserve">Obfuscation Time</t>
  </si>
  <si>
    <t xml:space="preserve">Correlation</t>
  </si>
  <si>
    <t xml:space="preserve">is</t>
  </si>
  <si>
    <t xml:space="preserve">should be</t>
  </si>
  <si>
    <t xml:space="preserve">Q0</t>
  </si>
  <si>
    <t xml:space="preserve">Q1</t>
  </si>
  <si>
    <t xml:space="preserve">Q2</t>
  </si>
  <si>
    <t xml:space="preserve">Q3</t>
  </si>
  <si>
    <t xml:space="preserve">Q4</t>
  </si>
  <si>
    <t xml:space="preserve">per second</t>
  </si>
  <si>
    <t xml:space="preserve">control</t>
  </si>
  <si>
    <t xml:space="preserve">Obf Time (mean)</t>
  </si>
  <si>
    <t xml:space="preserve">structural integrity</t>
  </si>
  <si>
    <t xml:space="preserve">loadable models</t>
  </si>
  <si>
    <t xml:space="preserve">SL version</t>
  </si>
  <si>
    <t xml:space="preserve">date</t>
  </si>
  <si>
    <t xml:space="preserve">solver</t>
  </si>
  <si>
    <t xml:space="preserve">total models</t>
  </si>
  <si>
    <t xml:space="preserve">unloadable models</t>
  </si>
  <si>
    <t xml:space="preserve">non-compilable obf</t>
  </si>
  <si>
    <t xml:space="preserve">compilable obf</t>
  </si>
  <si>
    <t xml:space="preserve">non-compilable before</t>
  </si>
  <si>
    <t xml:space="preserve">compilable before</t>
  </si>
  <si>
    <t xml:space="preserve">absolute</t>
  </si>
  <si>
    <t xml:space="preserve">ratio</t>
  </si>
  <si>
    <t xml:space="preserve">diff output</t>
  </si>
  <si>
    <t xml:space="preserve">diff output (&gt;1 compilable)</t>
  </si>
  <si>
    <t xml:space="preserve">produced some output</t>
  </si>
  <si>
    <t xml:space="preserve">same output</t>
  </si>
  <si>
    <t xml:space="preserve">same output (actual outputs)</t>
  </si>
  <si>
    <t xml:space="preserve">no output obf</t>
  </si>
  <si>
    <t xml:space="preserve">all zeros obf</t>
  </si>
  <si>
    <t xml:space="preserve">actual output obf</t>
  </si>
  <si>
    <t xml:space="preserve">no output before</t>
  </si>
  <si>
    <t xml:space="preserve">all models</t>
  </si>
  <si>
    <t xml:space="preserve">all zeros before</t>
  </si>
  <si>
    <t xml:space="preserve">actual output before</t>
  </si>
  <si>
    <t xml:space="preserve">both compilable</t>
  </si>
  <si>
    <t xml:space="preserve">mean</t>
  </si>
  <si>
    <t xml:space="preserve">median</t>
  </si>
  <si>
    <t xml:space="preserve">mean overall</t>
  </si>
  <si>
    <t xml:space="preserve">median overall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</si>
</sst>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\-mmm\-yyyy\ hh:mm:ss"/>
    <numFmt numFmtId="166" formatCode="dd\-mmm\-yyyy\ hh:mm:ss"/>
    <numFmt numFmtId="167" formatCode="0.000"/>
    <numFmt numFmtId="168" formatCode="0.0"/>
    <numFmt numFmtId="169" formatCode="0.00"/>
    <numFmt numFmtId="170" formatCode="General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sz val="11"/>
      <color rgb="FF000000"/>
      <name val="Arial"/>
      <family val="0"/>
      <charset val="1"/>
    </font>
    <font>
      <u val="single"/>
      <sz val="11"/>
      <color rgb="FF000000"/>
      <name val="Arial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2CC"/>
        <bgColor rgb="FFFF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>
          <bgColor rgb="FFF4C7C3"/>
        </patternFill>
      </fill>
    </dxf>
    <dxf>
      <fill>
        <patternFill>
          <bgColor rgb="FFB7E1CD"/>
        </patternFill>
      </fill>
    </dxf>
    <dxf>
      <fill>
        <patternFill>
          <bgColor rgb="FFFFF2CC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4C7C3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J91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6328125" defaultRowHeight="15.75" zeroHeight="false" outlineLevelRow="0" outlineLevelCol="0"/>
  <cols>
    <col collapsed="false" customWidth="true" hidden="false" outlineLevel="0" max="1" min="1" style="0" width="4.75"/>
    <col collapsed="false" customWidth="true" hidden="false" outlineLevel="0" max="2" min="2" style="0" width="9.88"/>
    <col collapsed="false" customWidth="true" hidden="false" outlineLevel="0" max="4" min="3" style="0" width="8.38"/>
    <col collapsed="false" customWidth="true" hidden="false" outlineLevel="0" max="5" min="5" style="0" width="10.75"/>
    <col collapsed="false" customWidth="true" hidden="false" outlineLevel="0" max="6" min="6" style="0" width="8.75"/>
    <col collapsed="false" customWidth="true" hidden="false" outlineLevel="0" max="7" min="7" style="0" width="9.25"/>
    <col collapsed="false" customWidth="true" hidden="false" outlineLevel="0" max="8" min="8" style="0" width="8.75"/>
    <col collapsed="false" customWidth="true" hidden="false" outlineLevel="0" max="9" min="9" style="0" width="8.63"/>
    <col collapsed="false" customWidth="true" hidden="false" outlineLevel="0" max="10" min="10" style="0" width="10.13"/>
    <col collapsed="false" customWidth="true" hidden="false" outlineLevel="0" max="11" min="11" style="0" width="9.51"/>
    <col collapsed="false" customWidth="true" hidden="false" outlineLevel="0" max="12" min="12" style="0" width="8.13"/>
    <col collapsed="false" customWidth="true" hidden="false" outlineLevel="0" max="13" min="13" style="0" width="7.88"/>
    <col collapsed="false" customWidth="true" hidden="false" outlineLevel="0" max="14" min="14" style="0" width="8"/>
    <col collapsed="false" customWidth="true" hidden="false" outlineLevel="0" max="15" min="15" style="0" width="7.5"/>
    <col collapsed="false" customWidth="true" hidden="false" outlineLevel="0" max="17" min="16" style="0" width="11.75"/>
    <col collapsed="false" customWidth="true" hidden="false" outlineLevel="0" max="18" min="18" style="0" width="11.38"/>
    <col collapsed="false" customWidth="true" hidden="false" outlineLevel="0" max="19" min="19" style="0" width="21.46"/>
    <col collapsed="false" customWidth="true" hidden="false" outlineLevel="0" max="20" min="20" style="0" width="9.63"/>
    <col collapsed="false" customWidth="true" hidden="false" outlineLevel="0" max="21" min="21" style="0" width="8.25"/>
    <col collapsed="false" customWidth="true" hidden="false" outlineLevel="0" max="22" min="22" style="0" width="12"/>
    <col collapsed="false" customWidth="true" hidden="false" outlineLevel="0" max="23" min="23" style="0" width="12.25"/>
    <col collapsed="false" customWidth="true" hidden="false" outlineLevel="0" max="24" min="24" style="0" width="11.38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2" customFormat="false" ht="15.75" hidden="false" customHeight="false" outlineLevel="0" collapsed="false">
      <c r="A2" s="3" t="n">
        <v>1</v>
      </c>
      <c r="B2" s="3" t="s">
        <v>26</v>
      </c>
      <c r="C2" s="3" t="s">
        <v>27</v>
      </c>
      <c r="D2" s="3" t="n">
        <v>1</v>
      </c>
      <c r="E2" s="3" t="n">
        <v>0.2859075</v>
      </c>
      <c r="F2" s="3" t="n">
        <v>67</v>
      </c>
      <c r="G2" s="3" t="n">
        <v>67</v>
      </c>
      <c r="H2" s="3" t="n">
        <v>2</v>
      </c>
      <c r="I2" s="3" t="n">
        <v>2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8.6</v>
      </c>
      <c r="Q2" s="3" t="n">
        <v>24.2</v>
      </c>
      <c r="R2" s="3" t="s">
        <v>28</v>
      </c>
      <c r="S2" s="4" t="n">
        <v>45746.9358217593</v>
      </c>
      <c r="T2" s="3" t="s">
        <v>29</v>
      </c>
      <c r="U2" s="3" t="s">
        <v>29</v>
      </c>
      <c r="V2" s="3" t="n">
        <v>1</v>
      </c>
      <c r="W2" s="3" t="n">
        <v>1</v>
      </c>
      <c r="X2" s="3" t="n">
        <v>0</v>
      </c>
      <c r="Y2" s="3" t="s">
        <v>30</v>
      </c>
      <c r="Z2" s="3" t="s">
        <v>30</v>
      </c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</row>
    <row r="3" customFormat="false" ht="15.75" hidden="false" customHeight="false" outlineLevel="0" collapsed="false">
      <c r="A3" s="3" t="n">
        <v>2</v>
      </c>
      <c r="B3" s="3" t="s">
        <v>31</v>
      </c>
      <c r="C3" s="3" t="s">
        <v>32</v>
      </c>
      <c r="D3" s="3" t="n">
        <v>1</v>
      </c>
      <c r="E3" s="3" t="n">
        <v>1.0646726</v>
      </c>
      <c r="F3" s="3" t="n">
        <v>207</v>
      </c>
      <c r="G3" s="3" t="n">
        <v>207</v>
      </c>
      <c r="H3" s="3" t="n">
        <v>16</v>
      </c>
      <c r="I3" s="3" t="n">
        <v>16</v>
      </c>
      <c r="J3" s="3" t="n">
        <v>150</v>
      </c>
      <c r="K3" s="3" t="n">
        <v>150</v>
      </c>
      <c r="L3" s="3" t="n">
        <v>13</v>
      </c>
      <c r="M3" s="3" t="n">
        <v>13</v>
      </c>
      <c r="N3" s="3" t="n">
        <v>-1</v>
      </c>
      <c r="O3" s="3" t="n">
        <v>-1</v>
      </c>
      <c r="P3" s="3" t="n">
        <v>9.2</v>
      </c>
      <c r="Q3" s="3" t="n">
        <v>24.2</v>
      </c>
      <c r="R3" s="3" t="s">
        <v>33</v>
      </c>
      <c r="S3" s="4" t="n">
        <v>45746.9358680556</v>
      </c>
      <c r="T3" s="3" t="s">
        <v>29</v>
      </c>
      <c r="U3" s="3" t="s">
        <v>29</v>
      </c>
      <c r="V3" s="3" t="n">
        <v>0</v>
      </c>
      <c r="W3" s="3" t="n">
        <v>0</v>
      </c>
      <c r="X3" s="3" t="n">
        <v>0</v>
      </c>
      <c r="Y3" s="3" t="s">
        <v>30</v>
      </c>
      <c r="Z3" s="3" t="s">
        <v>30</v>
      </c>
      <c r="AA3" s="5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</row>
    <row r="4" customFormat="false" ht="15.75" hidden="false" customHeight="false" outlineLevel="0" collapsed="false">
      <c r="A4" s="3" t="n">
        <v>3</v>
      </c>
      <c r="B4" s="3" t="s">
        <v>34</v>
      </c>
      <c r="C4" s="3" t="s">
        <v>35</v>
      </c>
      <c r="D4" s="3" t="n">
        <v>1</v>
      </c>
      <c r="E4" s="3" t="n">
        <v>1.6961648</v>
      </c>
      <c r="F4" s="3" t="n">
        <v>20</v>
      </c>
      <c r="G4" s="3" t="n">
        <v>20</v>
      </c>
      <c r="H4" s="3" t="n">
        <v>11</v>
      </c>
      <c r="I4" s="3" t="n">
        <v>11</v>
      </c>
      <c r="J4" s="3" t="n">
        <v>28</v>
      </c>
      <c r="K4" s="3" t="n">
        <v>28</v>
      </c>
      <c r="L4" s="3" t="n">
        <v>1</v>
      </c>
      <c r="M4" s="3" t="n">
        <v>1</v>
      </c>
      <c r="N4" s="3" t="n">
        <v>-1</v>
      </c>
      <c r="O4" s="3" t="n">
        <v>-1</v>
      </c>
      <c r="P4" s="3" t="n">
        <v>8.7</v>
      </c>
      <c r="Q4" s="3" t="n">
        <v>24.2</v>
      </c>
      <c r="R4" s="3" t="s">
        <v>36</v>
      </c>
      <c r="S4" s="4" t="n">
        <v>45746.9359143519</v>
      </c>
      <c r="T4" s="3" t="s">
        <v>37</v>
      </c>
      <c r="U4" s="3" t="s">
        <v>37</v>
      </c>
      <c r="V4" s="3" t="n">
        <v>0</v>
      </c>
      <c r="W4" s="3" t="n">
        <v>0</v>
      </c>
      <c r="X4" s="3" t="n">
        <v>0</v>
      </c>
      <c r="Y4" s="3" t="s">
        <v>30</v>
      </c>
      <c r="Z4" s="3" t="s">
        <v>30</v>
      </c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</row>
    <row r="5" customFormat="false" ht="15.75" hidden="false" customHeight="false" outlineLevel="0" collapsed="false">
      <c r="A5" s="3" t="n">
        <v>4</v>
      </c>
      <c r="B5" s="3" t="s">
        <v>38</v>
      </c>
      <c r="C5" s="3" t="s">
        <v>39</v>
      </c>
      <c r="D5" s="3" t="n">
        <v>1</v>
      </c>
      <c r="E5" s="3" t="n">
        <v>0.3102816</v>
      </c>
      <c r="F5" s="3" t="n">
        <v>32</v>
      </c>
      <c r="G5" s="3" t="n">
        <v>32</v>
      </c>
      <c r="H5" s="3" t="n">
        <v>8</v>
      </c>
      <c r="I5" s="3" t="n">
        <v>8</v>
      </c>
      <c r="J5" s="3" t="n">
        <v>34</v>
      </c>
      <c r="K5" s="3" t="n">
        <v>34</v>
      </c>
      <c r="L5" s="3" t="n">
        <v>4</v>
      </c>
      <c r="M5" s="3" t="n">
        <v>4</v>
      </c>
      <c r="N5" s="3" t="n">
        <v>16</v>
      </c>
      <c r="O5" s="3" t="n">
        <v>-1</v>
      </c>
      <c r="P5" s="3" t="n">
        <v>8.4</v>
      </c>
      <c r="Q5" s="3" t="n">
        <v>24.2</v>
      </c>
      <c r="R5" s="3" t="s">
        <v>40</v>
      </c>
      <c r="S5" s="4" t="n">
        <v>45746.9359606481</v>
      </c>
      <c r="T5" s="3" t="s">
        <v>29</v>
      </c>
      <c r="U5" s="3" t="s">
        <v>29</v>
      </c>
      <c r="V5" s="3" t="n">
        <v>1</v>
      </c>
      <c r="W5" s="3" t="n">
        <v>0</v>
      </c>
      <c r="X5" s="3" t="n">
        <v>0</v>
      </c>
      <c r="Y5" s="3" t="s">
        <v>30</v>
      </c>
      <c r="Z5" s="3" t="s">
        <v>30</v>
      </c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</row>
    <row r="6" customFormat="false" ht="15.75" hidden="false" customHeight="false" outlineLevel="0" collapsed="false">
      <c r="A6" s="3" t="n">
        <v>5</v>
      </c>
      <c r="B6" s="3" t="s">
        <v>41</v>
      </c>
      <c r="C6" s="3" t="s">
        <v>42</v>
      </c>
      <c r="D6" s="3" t="n">
        <v>1</v>
      </c>
      <c r="E6" s="3" t="n">
        <v>0.5715176</v>
      </c>
      <c r="F6" s="3" t="n">
        <v>29</v>
      </c>
      <c r="G6" s="3" t="n">
        <v>29</v>
      </c>
      <c r="H6" s="3" t="n">
        <v>7</v>
      </c>
      <c r="I6" s="3" t="n">
        <v>7</v>
      </c>
      <c r="J6" s="3" t="n">
        <v>31</v>
      </c>
      <c r="K6" s="3" t="n">
        <v>31</v>
      </c>
      <c r="L6" s="3" t="n">
        <v>7</v>
      </c>
      <c r="M6" s="3" t="n">
        <v>7</v>
      </c>
      <c r="N6" s="3" t="n">
        <v>-1</v>
      </c>
      <c r="O6" s="3" t="n">
        <v>-1</v>
      </c>
      <c r="P6" s="3" t="n">
        <v>8.9</v>
      </c>
      <c r="Q6" s="3" t="n">
        <v>24.2</v>
      </c>
      <c r="R6" s="3" t="s">
        <v>43</v>
      </c>
      <c r="S6" s="4" t="n">
        <v>45746.9359837963</v>
      </c>
      <c r="T6" s="3" t="s">
        <v>29</v>
      </c>
      <c r="U6" s="3" t="s">
        <v>29</v>
      </c>
      <c r="V6" s="3" t="n">
        <v>0</v>
      </c>
      <c r="W6" s="3" t="n">
        <v>0</v>
      </c>
      <c r="X6" s="3" t="n">
        <v>0</v>
      </c>
      <c r="Y6" s="3" t="s">
        <v>30</v>
      </c>
      <c r="Z6" s="3" t="s">
        <v>30</v>
      </c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</row>
    <row r="7" customFormat="false" ht="15.75" hidden="false" customHeight="false" outlineLevel="0" collapsed="false">
      <c r="A7" s="3" t="n">
        <v>6</v>
      </c>
      <c r="B7" s="3" t="s">
        <v>44</v>
      </c>
      <c r="C7" s="3" t="s">
        <v>45</v>
      </c>
      <c r="D7" s="3" t="n">
        <v>1</v>
      </c>
      <c r="E7" s="3" t="n">
        <v>0.5715174</v>
      </c>
      <c r="F7" s="3" t="n">
        <v>28</v>
      </c>
      <c r="G7" s="3" t="n">
        <v>28</v>
      </c>
      <c r="H7" s="3" t="n">
        <v>7</v>
      </c>
      <c r="I7" s="3" t="n">
        <v>7</v>
      </c>
      <c r="J7" s="3" t="n">
        <v>30</v>
      </c>
      <c r="K7" s="3" t="n">
        <v>30</v>
      </c>
      <c r="L7" s="3" t="n">
        <v>7</v>
      </c>
      <c r="M7" s="3" t="n">
        <v>7</v>
      </c>
      <c r="N7" s="3" t="n">
        <v>-1</v>
      </c>
      <c r="O7" s="3" t="n">
        <v>-1</v>
      </c>
      <c r="P7" s="3" t="n">
        <v>8.9</v>
      </c>
      <c r="Q7" s="3" t="n">
        <v>24.2</v>
      </c>
      <c r="R7" s="3" t="s">
        <v>46</v>
      </c>
      <c r="S7" s="4" t="n">
        <v>45746.9360069444</v>
      </c>
      <c r="T7" s="3" t="s">
        <v>29</v>
      </c>
      <c r="U7" s="3" t="s">
        <v>29</v>
      </c>
      <c r="V7" s="3" t="n">
        <v>0</v>
      </c>
      <c r="W7" s="3" t="n">
        <v>0</v>
      </c>
      <c r="X7" s="3" t="n">
        <v>0</v>
      </c>
      <c r="Y7" s="3" t="s">
        <v>30</v>
      </c>
      <c r="Z7" s="3" t="s">
        <v>30</v>
      </c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</row>
    <row r="8" customFormat="false" ht="15.75" hidden="false" customHeight="false" outlineLevel="0" collapsed="false">
      <c r="A8" s="3" t="n">
        <v>7</v>
      </c>
      <c r="B8" s="3" t="s">
        <v>47</v>
      </c>
      <c r="C8" s="3" t="s">
        <v>48</v>
      </c>
      <c r="D8" s="3" t="n">
        <v>1</v>
      </c>
      <c r="E8" s="3" t="n">
        <v>3.655557</v>
      </c>
      <c r="F8" s="3" t="n">
        <v>295</v>
      </c>
      <c r="G8" s="3" t="n">
        <v>295</v>
      </c>
      <c r="H8" s="3" t="n">
        <v>14</v>
      </c>
      <c r="I8" s="3" t="n">
        <v>14</v>
      </c>
      <c r="J8" s="3" t="n">
        <v>393</v>
      </c>
      <c r="K8" s="3" t="n">
        <v>393</v>
      </c>
      <c r="L8" s="3" t="n">
        <v>46</v>
      </c>
      <c r="M8" s="3" t="n">
        <v>46</v>
      </c>
      <c r="N8" s="3" t="n">
        <v>-1</v>
      </c>
      <c r="O8" s="3" t="n">
        <v>-1</v>
      </c>
      <c r="P8" s="3" t="n">
        <v>8.5</v>
      </c>
      <c r="Q8" s="3" t="n">
        <v>24.2</v>
      </c>
      <c r="R8" s="3" t="s">
        <v>49</v>
      </c>
      <c r="S8" s="4" t="n">
        <v>45746.936087963</v>
      </c>
      <c r="T8" s="3" t="s">
        <v>29</v>
      </c>
      <c r="U8" s="3" t="s">
        <v>29</v>
      </c>
      <c r="V8" s="3" t="n">
        <v>0</v>
      </c>
      <c r="W8" s="3" t="n">
        <v>0</v>
      </c>
      <c r="X8" s="3" t="n">
        <v>0</v>
      </c>
      <c r="Y8" s="3" t="s">
        <v>30</v>
      </c>
      <c r="Z8" s="3" t="s">
        <v>30</v>
      </c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</row>
    <row r="9" customFormat="false" ht="15.75" hidden="false" customHeight="false" outlineLevel="0" collapsed="false">
      <c r="A9" s="3" t="n">
        <v>8</v>
      </c>
      <c r="B9" s="3" t="s">
        <v>50</v>
      </c>
      <c r="C9" s="3" t="s">
        <v>51</v>
      </c>
      <c r="D9" s="3" t="n">
        <v>1</v>
      </c>
      <c r="E9" s="3" t="n">
        <v>4.4466048</v>
      </c>
      <c r="F9" s="3" t="n">
        <v>272</v>
      </c>
      <c r="G9" s="3" t="n">
        <v>272</v>
      </c>
      <c r="H9" s="3" t="n">
        <v>14</v>
      </c>
      <c r="I9" s="3" t="n">
        <v>14</v>
      </c>
      <c r="J9" s="3" t="n">
        <v>347</v>
      </c>
      <c r="K9" s="3" t="n">
        <v>347</v>
      </c>
      <c r="L9" s="3" t="n">
        <v>45</v>
      </c>
      <c r="M9" s="3" t="n">
        <v>45</v>
      </c>
      <c r="N9" s="3" t="n">
        <v>-1</v>
      </c>
      <c r="O9" s="3" t="n">
        <v>-1</v>
      </c>
      <c r="P9" s="3" t="n">
        <v>8.5</v>
      </c>
      <c r="Q9" s="3" t="n">
        <v>24.2</v>
      </c>
      <c r="R9" s="3" t="s">
        <v>52</v>
      </c>
      <c r="S9" s="4" t="n">
        <v>45746.9361921296</v>
      </c>
      <c r="T9" s="3" t="s">
        <v>29</v>
      </c>
      <c r="U9" s="3" t="s">
        <v>29</v>
      </c>
      <c r="V9" s="3" t="n">
        <v>0</v>
      </c>
      <c r="W9" s="3" t="n">
        <v>0</v>
      </c>
      <c r="X9" s="3" t="n">
        <v>0</v>
      </c>
      <c r="Y9" s="3" t="s">
        <v>30</v>
      </c>
      <c r="Z9" s="3" t="s">
        <v>30</v>
      </c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</row>
    <row r="10" customFormat="false" ht="15.75" hidden="false" customHeight="false" outlineLevel="0" collapsed="false">
      <c r="A10" s="3" t="n">
        <v>9</v>
      </c>
      <c r="B10" s="3" t="s">
        <v>53</v>
      </c>
      <c r="C10" s="3" t="s">
        <v>54</v>
      </c>
      <c r="D10" s="3" t="n">
        <v>1</v>
      </c>
      <c r="E10" s="3" t="n">
        <v>4.6498603</v>
      </c>
      <c r="F10" s="3" t="n">
        <v>272</v>
      </c>
      <c r="G10" s="3" t="n">
        <v>272</v>
      </c>
      <c r="H10" s="3" t="n">
        <v>14</v>
      </c>
      <c r="I10" s="3" t="n">
        <v>14</v>
      </c>
      <c r="J10" s="3" t="n">
        <v>347</v>
      </c>
      <c r="K10" s="3" t="n">
        <v>347</v>
      </c>
      <c r="L10" s="3" t="n">
        <v>45</v>
      </c>
      <c r="M10" s="3" t="n">
        <v>45</v>
      </c>
      <c r="N10" s="3" t="n">
        <v>-1</v>
      </c>
      <c r="O10" s="3" t="n">
        <v>-1</v>
      </c>
      <c r="P10" s="3" t="n">
        <v>8.5</v>
      </c>
      <c r="Q10" s="3" t="n">
        <v>24.2</v>
      </c>
      <c r="R10" s="3" t="s">
        <v>55</v>
      </c>
      <c r="S10" s="4" t="n">
        <v>45746.9362962963</v>
      </c>
      <c r="T10" s="3" t="s">
        <v>29</v>
      </c>
      <c r="U10" s="3" t="s">
        <v>29</v>
      </c>
      <c r="V10" s="3" t="n">
        <v>0</v>
      </c>
      <c r="W10" s="3" t="n">
        <v>0</v>
      </c>
      <c r="X10" s="3" t="n">
        <v>0</v>
      </c>
      <c r="Y10" s="3" t="s">
        <v>30</v>
      </c>
      <c r="Z10" s="3" t="s">
        <v>30</v>
      </c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</row>
    <row r="11" customFormat="false" ht="15.75" hidden="false" customHeight="false" outlineLevel="0" collapsed="false">
      <c r="A11" s="3" t="n">
        <v>10</v>
      </c>
      <c r="B11" s="3" t="s">
        <v>56</v>
      </c>
      <c r="C11" s="3" t="s">
        <v>57</v>
      </c>
      <c r="D11" s="3" t="n">
        <v>1</v>
      </c>
      <c r="E11" s="3" t="n">
        <v>3.692936</v>
      </c>
      <c r="F11" s="3" t="n">
        <v>294</v>
      </c>
      <c r="G11" s="3" t="n">
        <v>294</v>
      </c>
      <c r="H11" s="3" t="n">
        <v>14</v>
      </c>
      <c r="I11" s="3" t="n">
        <v>14</v>
      </c>
      <c r="J11" s="3" t="n">
        <v>392</v>
      </c>
      <c r="K11" s="3" t="n">
        <v>392</v>
      </c>
      <c r="L11" s="3" t="n">
        <v>46</v>
      </c>
      <c r="M11" s="3" t="n">
        <v>46</v>
      </c>
      <c r="N11" s="3" t="n">
        <v>-1</v>
      </c>
      <c r="O11" s="3" t="n">
        <v>-1</v>
      </c>
      <c r="P11" s="3" t="n">
        <v>8.5</v>
      </c>
      <c r="Q11" s="3" t="n">
        <v>24.2</v>
      </c>
      <c r="R11" s="3" t="s">
        <v>58</v>
      </c>
      <c r="S11" s="4" t="n">
        <v>45746.9363773148</v>
      </c>
      <c r="T11" s="3" t="s">
        <v>29</v>
      </c>
      <c r="U11" s="3" t="s">
        <v>29</v>
      </c>
      <c r="V11" s="3" t="n">
        <v>0</v>
      </c>
      <c r="W11" s="3" t="n">
        <v>0</v>
      </c>
      <c r="X11" s="3" t="n">
        <v>0</v>
      </c>
      <c r="Y11" s="3" t="s">
        <v>30</v>
      </c>
      <c r="Z11" s="3" t="s">
        <v>30</v>
      </c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</row>
    <row r="12" customFormat="false" ht="15.75" hidden="false" customHeight="false" outlineLevel="0" collapsed="false">
      <c r="A12" s="3" t="n">
        <v>11</v>
      </c>
      <c r="B12" s="3" t="s">
        <v>59</v>
      </c>
      <c r="C12" s="3" t="s">
        <v>60</v>
      </c>
      <c r="D12" s="3" t="n">
        <v>1</v>
      </c>
      <c r="E12" s="3" t="n">
        <v>1.495538</v>
      </c>
      <c r="F12" s="3" t="n">
        <v>160</v>
      </c>
      <c r="G12" s="3" t="n">
        <v>160</v>
      </c>
      <c r="H12" s="3" t="n">
        <v>12</v>
      </c>
      <c r="I12" s="3" t="n">
        <v>12</v>
      </c>
      <c r="J12" s="3" t="n">
        <v>180</v>
      </c>
      <c r="K12" s="3" t="n">
        <v>180</v>
      </c>
      <c r="L12" s="3" t="n">
        <v>31</v>
      </c>
      <c r="M12" s="3" t="n">
        <v>31</v>
      </c>
      <c r="N12" s="3" t="n">
        <v>-1</v>
      </c>
      <c r="O12" s="3" t="n">
        <v>-1</v>
      </c>
      <c r="P12" s="3" t="n">
        <v>8.5</v>
      </c>
      <c r="Q12" s="3" t="n">
        <v>24.2</v>
      </c>
      <c r="R12" s="3" t="s">
        <v>61</v>
      </c>
      <c r="S12" s="4" t="n">
        <v>45746.9364351852</v>
      </c>
      <c r="T12" s="3" t="s">
        <v>29</v>
      </c>
      <c r="U12" s="3" t="s">
        <v>29</v>
      </c>
      <c r="V12" s="3" t="n">
        <v>0</v>
      </c>
      <c r="W12" s="3" t="n">
        <v>0</v>
      </c>
      <c r="X12" s="3" t="n">
        <v>0</v>
      </c>
      <c r="Y12" s="3" t="s">
        <v>30</v>
      </c>
      <c r="Z12" s="3" t="s">
        <v>30</v>
      </c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</row>
    <row r="13" customFormat="false" ht="15.75" hidden="false" customHeight="false" outlineLevel="0" collapsed="false">
      <c r="A13" s="3" t="n">
        <v>12</v>
      </c>
      <c r="B13" s="3" t="s">
        <v>62</v>
      </c>
      <c r="C13" s="3" t="s">
        <v>63</v>
      </c>
      <c r="D13" s="3" t="n">
        <v>1</v>
      </c>
      <c r="E13" s="3" t="n">
        <v>0.5823837</v>
      </c>
      <c r="F13" s="3" t="n">
        <v>26</v>
      </c>
      <c r="G13" s="3" t="n">
        <v>26</v>
      </c>
      <c r="H13" s="3" t="n">
        <v>9</v>
      </c>
      <c r="I13" s="3" t="n">
        <v>9</v>
      </c>
      <c r="J13" s="3" t="n">
        <v>29</v>
      </c>
      <c r="K13" s="3" t="n">
        <v>29</v>
      </c>
      <c r="L13" s="3" t="n">
        <v>6</v>
      </c>
      <c r="M13" s="3" t="n">
        <v>6</v>
      </c>
      <c r="N13" s="3" t="n">
        <v>-1</v>
      </c>
      <c r="O13" s="3" t="n">
        <v>-1</v>
      </c>
      <c r="P13" s="3" t="n">
        <v>8.5</v>
      </c>
      <c r="Q13" s="3" t="n">
        <v>24.2</v>
      </c>
      <c r="R13" s="3" t="s">
        <v>64</v>
      </c>
      <c r="S13" s="4" t="n">
        <v>45746.9364583333</v>
      </c>
      <c r="T13" s="3" t="s">
        <v>65</v>
      </c>
      <c r="U13" s="3" t="s">
        <v>65</v>
      </c>
      <c r="V13" s="3" t="n">
        <v>0</v>
      </c>
      <c r="W13" s="3" t="n">
        <v>0</v>
      </c>
      <c r="X13" s="3" t="n">
        <v>0</v>
      </c>
      <c r="Y13" s="3" t="s">
        <v>30</v>
      </c>
      <c r="Z13" s="3" t="s">
        <v>30</v>
      </c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</row>
    <row r="14" customFormat="false" ht="15.75" hidden="false" customHeight="false" outlineLevel="0" collapsed="false">
      <c r="A14" s="3" t="n">
        <v>13</v>
      </c>
      <c r="B14" s="3" t="s">
        <v>66</v>
      </c>
      <c r="C14" s="3" t="s">
        <v>67</v>
      </c>
      <c r="D14" s="3" t="n">
        <v>1</v>
      </c>
      <c r="E14" s="3" t="n">
        <v>2.4874368</v>
      </c>
      <c r="F14" s="3" t="n">
        <v>141</v>
      </c>
      <c r="G14" s="3" t="n">
        <v>141</v>
      </c>
      <c r="H14" s="3" t="n">
        <v>13</v>
      </c>
      <c r="I14" s="3" t="n">
        <v>13</v>
      </c>
      <c r="J14" s="3" t="n">
        <v>189</v>
      </c>
      <c r="K14" s="3" t="n">
        <v>189</v>
      </c>
      <c r="L14" s="3" t="n">
        <v>22</v>
      </c>
      <c r="M14" s="3" t="n">
        <v>22</v>
      </c>
      <c r="N14" s="3" t="n">
        <v>-1</v>
      </c>
      <c r="O14" s="3" t="n">
        <v>-1</v>
      </c>
      <c r="P14" s="3" t="n">
        <v>8.5</v>
      </c>
      <c r="Q14" s="3" t="n">
        <v>24.2</v>
      </c>
      <c r="R14" s="3" t="s">
        <v>68</v>
      </c>
      <c r="S14" s="4" t="n">
        <v>45746.9365277778</v>
      </c>
      <c r="T14" s="3" t="s">
        <v>29</v>
      </c>
      <c r="U14" s="3" t="s">
        <v>29</v>
      </c>
      <c r="V14" s="3" t="n">
        <v>0</v>
      </c>
      <c r="W14" s="3" t="n">
        <v>0</v>
      </c>
      <c r="X14" s="3" t="n">
        <v>0</v>
      </c>
      <c r="Y14" s="3" t="s">
        <v>30</v>
      </c>
      <c r="Z14" s="3" t="s">
        <v>30</v>
      </c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</row>
    <row r="15" customFormat="false" ht="15.75" hidden="false" customHeight="false" outlineLevel="0" collapsed="false">
      <c r="A15" s="3" t="n">
        <v>14</v>
      </c>
      <c r="B15" s="3" t="s">
        <v>69</v>
      </c>
      <c r="C15" s="3" t="s">
        <v>70</v>
      </c>
      <c r="D15" s="3" t="n">
        <v>1</v>
      </c>
      <c r="E15" s="3" t="n">
        <v>0.2485267</v>
      </c>
      <c r="F15" s="3" t="n">
        <v>18</v>
      </c>
      <c r="G15" s="3" t="n">
        <v>18</v>
      </c>
      <c r="H15" s="3" t="n">
        <v>9</v>
      </c>
      <c r="I15" s="3" t="n">
        <v>9</v>
      </c>
      <c r="J15" s="3" t="n">
        <v>25</v>
      </c>
      <c r="K15" s="3" t="n">
        <v>25</v>
      </c>
      <c r="L15" s="3" t="n">
        <v>3</v>
      </c>
      <c r="M15" s="3" t="n">
        <v>3</v>
      </c>
      <c r="N15" s="3" t="n">
        <v>-1</v>
      </c>
      <c r="O15" s="3" t="n">
        <v>-1</v>
      </c>
      <c r="P15" s="3" t="n">
        <v>8.5</v>
      </c>
      <c r="Q15" s="3" t="n">
        <v>24.2</v>
      </c>
      <c r="R15" s="3" t="s">
        <v>71</v>
      </c>
      <c r="S15" s="4" t="n">
        <v>45746.9365509259</v>
      </c>
      <c r="T15" s="3" t="s">
        <v>29</v>
      </c>
      <c r="U15" s="3" t="s">
        <v>29</v>
      </c>
      <c r="V15" s="3" t="n">
        <v>0</v>
      </c>
      <c r="W15" s="3" t="n">
        <v>0</v>
      </c>
      <c r="X15" s="3" t="n">
        <v>0</v>
      </c>
      <c r="Y15" s="3" t="s">
        <v>30</v>
      </c>
      <c r="Z15" s="3" t="s">
        <v>30</v>
      </c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</row>
    <row r="16" customFormat="false" ht="15.75" hidden="false" customHeight="false" outlineLevel="0" collapsed="false">
      <c r="A16" s="3" t="n">
        <v>15</v>
      </c>
      <c r="B16" s="3" t="s">
        <v>72</v>
      </c>
      <c r="C16" s="3" t="s">
        <v>73</v>
      </c>
      <c r="D16" s="3" t="n">
        <v>1</v>
      </c>
      <c r="E16" s="3" t="n">
        <v>2.7509094</v>
      </c>
      <c r="F16" s="3" t="n">
        <v>132</v>
      </c>
      <c r="G16" s="3" t="n">
        <v>132</v>
      </c>
      <c r="H16" s="3" t="n">
        <v>13</v>
      </c>
      <c r="I16" s="3" t="n">
        <v>13</v>
      </c>
      <c r="J16" s="3" t="n">
        <v>170</v>
      </c>
      <c r="K16" s="3" t="n">
        <v>170</v>
      </c>
      <c r="L16" s="3" t="n">
        <v>20</v>
      </c>
      <c r="M16" s="3" t="n">
        <v>20</v>
      </c>
      <c r="N16" s="3" t="n">
        <v>-1</v>
      </c>
      <c r="O16" s="3" t="n">
        <v>-1</v>
      </c>
      <c r="P16" s="3" t="n">
        <v>8.5</v>
      </c>
      <c r="Q16" s="3" t="n">
        <v>24.2</v>
      </c>
      <c r="R16" s="3" t="s">
        <v>74</v>
      </c>
      <c r="S16" s="4" t="n">
        <v>45746.9366203704</v>
      </c>
      <c r="T16" s="3" t="s">
        <v>29</v>
      </c>
      <c r="U16" s="3" t="s">
        <v>29</v>
      </c>
      <c r="V16" s="3" t="n">
        <v>0</v>
      </c>
      <c r="W16" s="3" t="n">
        <v>0</v>
      </c>
      <c r="X16" s="3" t="n">
        <v>0</v>
      </c>
      <c r="Y16" s="3" t="s">
        <v>30</v>
      </c>
      <c r="Z16" s="3" t="s">
        <v>30</v>
      </c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</row>
    <row r="17" customFormat="false" ht="15.75" hidden="false" customHeight="false" outlineLevel="0" collapsed="false">
      <c r="A17" s="3" t="n">
        <v>16</v>
      </c>
      <c r="B17" s="3" t="s">
        <v>75</v>
      </c>
      <c r="C17" s="3" t="s">
        <v>76</v>
      </c>
      <c r="D17" s="3" t="n">
        <v>1</v>
      </c>
      <c r="E17" s="3" t="n">
        <v>2.8651547</v>
      </c>
      <c r="F17" s="3" t="n">
        <v>132</v>
      </c>
      <c r="G17" s="3" t="n">
        <v>132</v>
      </c>
      <c r="H17" s="3" t="n">
        <v>13</v>
      </c>
      <c r="I17" s="3" t="n">
        <v>13</v>
      </c>
      <c r="J17" s="3" t="n">
        <v>170</v>
      </c>
      <c r="K17" s="3" t="n">
        <v>170</v>
      </c>
      <c r="L17" s="3" t="n">
        <v>20</v>
      </c>
      <c r="M17" s="3" t="n">
        <v>20</v>
      </c>
      <c r="N17" s="3" t="n">
        <v>-1</v>
      </c>
      <c r="O17" s="3" t="n">
        <v>-1</v>
      </c>
      <c r="P17" s="3" t="n">
        <v>8.5</v>
      </c>
      <c r="Q17" s="3" t="n">
        <v>24.2</v>
      </c>
      <c r="R17" s="3" t="s">
        <v>77</v>
      </c>
      <c r="S17" s="4" t="n">
        <v>45746.9367013889</v>
      </c>
      <c r="T17" s="3" t="s">
        <v>29</v>
      </c>
      <c r="U17" s="3" t="s">
        <v>29</v>
      </c>
      <c r="V17" s="3" t="n">
        <v>0</v>
      </c>
      <c r="W17" s="3" t="n">
        <v>0</v>
      </c>
      <c r="X17" s="3" t="n">
        <v>0</v>
      </c>
      <c r="Y17" s="3" t="s">
        <v>30</v>
      </c>
      <c r="Z17" s="3" t="s">
        <v>30</v>
      </c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</row>
    <row r="18" customFormat="false" ht="15.75" hidden="false" customHeight="false" outlineLevel="0" collapsed="false">
      <c r="A18" s="3" t="n">
        <v>17</v>
      </c>
      <c r="B18" s="3" t="s">
        <v>78</v>
      </c>
      <c r="C18" s="3" t="s">
        <v>79</v>
      </c>
      <c r="D18" s="3" t="n">
        <v>1</v>
      </c>
      <c r="E18" s="3" t="n">
        <v>0.4351188</v>
      </c>
      <c r="F18" s="3" t="n">
        <v>61</v>
      </c>
      <c r="G18" s="3" t="n">
        <v>61</v>
      </c>
      <c r="H18" s="3" t="n">
        <v>12</v>
      </c>
      <c r="I18" s="3" t="n">
        <v>12</v>
      </c>
      <c r="J18" s="3" t="n">
        <v>66</v>
      </c>
      <c r="K18" s="3" t="n">
        <v>66</v>
      </c>
      <c r="L18" s="3" t="n">
        <v>5</v>
      </c>
      <c r="M18" s="3" t="n">
        <v>5</v>
      </c>
      <c r="N18" s="3" t="n">
        <v>15</v>
      </c>
      <c r="O18" s="3" t="n">
        <v>10</v>
      </c>
      <c r="P18" s="3" t="n">
        <v>8.4</v>
      </c>
      <c r="Q18" s="3" t="n">
        <v>24.2</v>
      </c>
      <c r="R18" s="3" t="s">
        <v>80</v>
      </c>
      <c r="S18" s="4" t="n">
        <v>45746.9367592593</v>
      </c>
      <c r="T18" s="3" t="s">
        <v>65</v>
      </c>
      <c r="U18" s="3" t="s">
        <v>65</v>
      </c>
      <c r="V18" s="3" t="n">
        <v>1</v>
      </c>
      <c r="W18" s="3" t="n">
        <v>1</v>
      </c>
      <c r="X18" s="3" t="n">
        <v>0</v>
      </c>
      <c r="Y18" s="3" t="s">
        <v>81</v>
      </c>
      <c r="Z18" s="3" t="s">
        <v>30</v>
      </c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</row>
    <row r="19" customFormat="false" ht="15.75" hidden="false" customHeight="false" outlineLevel="0" collapsed="false">
      <c r="A19" s="3" t="n">
        <v>18</v>
      </c>
      <c r="B19" s="3" t="s">
        <v>82</v>
      </c>
      <c r="C19" s="3" t="s">
        <v>83</v>
      </c>
      <c r="D19" s="3" t="n">
        <v>1</v>
      </c>
      <c r="E19" s="3" t="n">
        <v>0.345298</v>
      </c>
      <c r="F19" s="3" t="n">
        <v>46</v>
      </c>
      <c r="G19" s="3" t="n">
        <v>46</v>
      </c>
      <c r="H19" s="3" t="n">
        <v>9</v>
      </c>
      <c r="I19" s="3" t="n">
        <v>9</v>
      </c>
      <c r="J19" s="3" t="n">
        <v>59</v>
      </c>
      <c r="K19" s="3" t="n">
        <v>59</v>
      </c>
      <c r="L19" s="3" t="n">
        <v>2</v>
      </c>
      <c r="M19" s="3" t="n">
        <v>2</v>
      </c>
      <c r="N19" s="3" t="n">
        <v>4</v>
      </c>
      <c r="O19" s="3" t="n">
        <v>2</v>
      </c>
      <c r="P19" s="3" t="n">
        <v>8.4</v>
      </c>
      <c r="Q19" s="3" t="n">
        <v>24.2</v>
      </c>
      <c r="R19" s="3" t="s">
        <v>84</v>
      </c>
      <c r="S19" s="4" t="n">
        <v>45746.9368171296</v>
      </c>
      <c r="T19" s="3" t="s">
        <v>85</v>
      </c>
      <c r="U19" s="3" t="s">
        <v>85</v>
      </c>
      <c r="V19" s="3" t="n">
        <v>1</v>
      </c>
      <c r="W19" s="3" t="n">
        <v>1</v>
      </c>
      <c r="X19" s="3" t="n">
        <v>0</v>
      </c>
      <c r="Y19" s="3" t="s">
        <v>81</v>
      </c>
      <c r="Z19" s="3" t="s">
        <v>81</v>
      </c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</row>
    <row r="20" customFormat="false" ht="15.75" hidden="false" customHeight="false" outlineLevel="0" collapsed="false">
      <c r="A20" s="3" t="n">
        <v>19</v>
      </c>
      <c r="B20" s="3" t="s">
        <v>86</v>
      </c>
      <c r="C20" s="3" t="s">
        <v>87</v>
      </c>
      <c r="D20" s="3" t="n">
        <v>1</v>
      </c>
      <c r="E20" s="3" t="n">
        <v>0.1194924</v>
      </c>
      <c r="F20" s="3" t="n">
        <v>21</v>
      </c>
      <c r="G20" s="3" t="n">
        <v>21</v>
      </c>
      <c r="H20" s="3" t="n">
        <v>10</v>
      </c>
      <c r="I20" s="3" t="n">
        <v>10</v>
      </c>
      <c r="J20" s="3" t="n">
        <v>21</v>
      </c>
      <c r="K20" s="3" t="n">
        <v>21</v>
      </c>
      <c r="L20" s="3" t="n">
        <v>2</v>
      </c>
      <c r="M20" s="3" t="n">
        <v>2</v>
      </c>
      <c r="N20" s="3" t="n">
        <v>4</v>
      </c>
      <c r="O20" s="3" t="n">
        <v>3</v>
      </c>
      <c r="P20" s="3" t="n">
        <v>8.4</v>
      </c>
      <c r="Q20" s="3" t="n">
        <v>24.2</v>
      </c>
      <c r="R20" s="3" t="s">
        <v>88</v>
      </c>
      <c r="S20" s="4" t="n">
        <v>45746.936875</v>
      </c>
      <c r="T20" s="3" t="s">
        <v>65</v>
      </c>
      <c r="U20" s="3" t="s">
        <v>65</v>
      </c>
      <c r="V20" s="3" t="n">
        <v>1</v>
      </c>
      <c r="W20" s="3" t="n">
        <v>1</v>
      </c>
      <c r="X20" s="3" t="n">
        <v>0</v>
      </c>
      <c r="Y20" s="3" t="s">
        <v>81</v>
      </c>
      <c r="Z20" s="3" t="s">
        <v>81</v>
      </c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</row>
    <row r="21" customFormat="false" ht="15.75" hidden="false" customHeight="false" outlineLevel="0" collapsed="false">
      <c r="A21" s="3" t="n">
        <v>20</v>
      </c>
      <c r="B21" s="3" t="s">
        <v>89</v>
      </c>
      <c r="C21" s="3" t="s">
        <v>90</v>
      </c>
      <c r="D21" s="3" t="n">
        <v>1</v>
      </c>
      <c r="E21" s="3" t="n">
        <v>0.4239123</v>
      </c>
      <c r="F21" s="3" t="n">
        <v>45</v>
      </c>
      <c r="G21" s="3" t="n">
        <v>45</v>
      </c>
      <c r="H21" s="3" t="n">
        <v>9</v>
      </c>
      <c r="I21" s="3" t="n">
        <v>9</v>
      </c>
      <c r="J21" s="3" t="n">
        <v>32</v>
      </c>
      <c r="K21" s="3" t="n">
        <v>32</v>
      </c>
      <c r="L21" s="3" t="n">
        <v>10</v>
      </c>
      <c r="M21" s="3" t="n">
        <v>10</v>
      </c>
      <c r="N21" s="3" t="n">
        <v>-1</v>
      </c>
      <c r="O21" s="3" t="n">
        <v>-1</v>
      </c>
      <c r="P21" s="3" t="n">
        <v>8.5</v>
      </c>
      <c r="Q21" s="3" t="n">
        <v>24.2</v>
      </c>
      <c r="R21" s="3" t="s">
        <v>91</v>
      </c>
      <c r="S21" s="4" t="n">
        <v>45746.9369328704</v>
      </c>
      <c r="T21" s="3" t="s">
        <v>65</v>
      </c>
      <c r="U21" s="3" t="s">
        <v>65</v>
      </c>
      <c r="V21" s="3" t="n">
        <v>0</v>
      </c>
      <c r="W21" s="3" t="n">
        <v>0</v>
      </c>
      <c r="X21" s="3" t="n">
        <v>0</v>
      </c>
      <c r="Y21" s="3" t="s">
        <v>30</v>
      </c>
      <c r="Z21" s="3" t="s">
        <v>30</v>
      </c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</row>
    <row r="22" customFormat="false" ht="15.75" hidden="false" customHeight="false" outlineLevel="0" collapsed="false">
      <c r="A22" s="3" t="n">
        <v>21</v>
      </c>
      <c r="B22" s="3" t="s">
        <v>92</v>
      </c>
      <c r="C22" s="3" t="s">
        <v>93</v>
      </c>
      <c r="D22" s="3" t="n">
        <v>1</v>
      </c>
      <c r="E22" s="3" t="n">
        <v>0.398681</v>
      </c>
      <c r="F22" s="3" t="n">
        <v>45</v>
      </c>
      <c r="G22" s="3" t="n">
        <v>45</v>
      </c>
      <c r="H22" s="3" t="n">
        <v>9</v>
      </c>
      <c r="I22" s="3" t="n">
        <v>9</v>
      </c>
      <c r="J22" s="3" t="n">
        <v>32</v>
      </c>
      <c r="K22" s="3" t="n">
        <v>32</v>
      </c>
      <c r="L22" s="3" t="n">
        <v>10</v>
      </c>
      <c r="M22" s="3" t="n">
        <v>10</v>
      </c>
      <c r="N22" s="3" t="n">
        <v>-1</v>
      </c>
      <c r="O22" s="3" t="n">
        <v>-1</v>
      </c>
      <c r="P22" s="3" t="n">
        <v>8.5</v>
      </c>
      <c r="Q22" s="3" t="n">
        <v>24.2</v>
      </c>
      <c r="R22" s="3" t="s">
        <v>91</v>
      </c>
      <c r="S22" s="4" t="n">
        <v>45746.9369560185</v>
      </c>
      <c r="T22" s="3" t="s">
        <v>65</v>
      </c>
      <c r="U22" s="3" t="s">
        <v>65</v>
      </c>
      <c r="V22" s="3" t="n">
        <v>0</v>
      </c>
      <c r="W22" s="3" t="n">
        <v>0</v>
      </c>
      <c r="X22" s="3" t="n">
        <v>0</v>
      </c>
      <c r="Y22" s="3" t="s">
        <v>30</v>
      </c>
      <c r="Z22" s="3" t="s">
        <v>30</v>
      </c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</row>
    <row r="23" customFormat="false" ht="15.75" hidden="false" customHeight="false" outlineLevel="0" collapsed="false">
      <c r="A23" s="3" t="n">
        <v>22</v>
      </c>
      <c r="B23" s="3" t="s">
        <v>94</v>
      </c>
      <c r="C23" s="3" t="s">
        <v>95</v>
      </c>
      <c r="D23" s="3" t="n">
        <v>1</v>
      </c>
      <c r="E23" s="3" t="n">
        <v>0.3841165</v>
      </c>
      <c r="F23" s="3" t="n">
        <v>45</v>
      </c>
      <c r="G23" s="3" t="n">
        <v>45</v>
      </c>
      <c r="H23" s="3" t="n">
        <v>9</v>
      </c>
      <c r="I23" s="3" t="n">
        <v>9</v>
      </c>
      <c r="J23" s="3" t="n">
        <v>32</v>
      </c>
      <c r="K23" s="3" t="n">
        <v>32</v>
      </c>
      <c r="L23" s="3" t="n">
        <v>10</v>
      </c>
      <c r="M23" s="3" t="n">
        <v>10</v>
      </c>
      <c r="N23" s="3" t="n">
        <v>-1</v>
      </c>
      <c r="O23" s="3" t="n">
        <v>-1</v>
      </c>
      <c r="P23" s="3" t="n">
        <v>8.5</v>
      </c>
      <c r="Q23" s="3" t="n">
        <v>24.2</v>
      </c>
      <c r="R23" s="3" t="s">
        <v>96</v>
      </c>
      <c r="S23" s="4" t="n">
        <v>45746.9369791667</v>
      </c>
      <c r="T23" s="3" t="s">
        <v>65</v>
      </c>
      <c r="U23" s="3" t="s">
        <v>65</v>
      </c>
      <c r="V23" s="3" t="n">
        <v>0</v>
      </c>
      <c r="W23" s="3" t="n">
        <v>0</v>
      </c>
      <c r="X23" s="3" t="n">
        <v>0</v>
      </c>
      <c r="Y23" s="3" t="s">
        <v>30</v>
      </c>
      <c r="Z23" s="3" t="s">
        <v>30</v>
      </c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</row>
    <row r="24" customFormat="false" ht="15.75" hidden="false" customHeight="false" outlineLevel="0" collapsed="false">
      <c r="A24" s="3" t="n">
        <v>23</v>
      </c>
      <c r="B24" s="3" t="s">
        <v>97</v>
      </c>
      <c r="C24" s="3" t="s">
        <v>98</v>
      </c>
      <c r="D24" s="3" t="n">
        <v>1</v>
      </c>
      <c r="E24" s="3" t="n">
        <v>0.1733999</v>
      </c>
      <c r="F24" s="3" t="n">
        <v>9</v>
      </c>
      <c r="G24" s="3" t="n">
        <v>9</v>
      </c>
      <c r="H24" s="3" t="n">
        <v>5</v>
      </c>
      <c r="I24" s="3" t="n">
        <v>5</v>
      </c>
      <c r="J24" s="3" t="n">
        <v>6</v>
      </c>
      <c r="K24" s="3" t="n">
        <v>6</v>
      </c>
      <c r="L24" s="3" t="n">
        <v>1</v>
      </c>
      <c r="M24" s="3" t="n">
        <v>1</v>
      </c>
      <c r="N24" s="3" t="n">
        <v>2</v>
      </c>
      <c r="O24" s="3" t="n">
        <v>2</v>
      </c>
      <c r="P24" s="3" t="n">
        <v>8.5</v>
      </c>
      <c r="Q24" s="3" t="n">
        <v>24.2</v>
      </c>
      <c r="R24" s="3" t="s">
        <v>99</v>
      </c>
      <c r="S24" s="4" t="n">
        <v>45820.4393055556</v>
      </c>
      <c r="T24" s="3" t="s">
        <v>65</v>
      </c>
      <c r="U24" s="3" t="s">
        <v>65</v>
      </c>
      <c r="V24" s="3" t="n">
        <v>1</v>
      </c>
      <c r="W24" s="3" t="n">
        <v>1</v>
      </c>
      <c r="X24" s="3" t="n">
        <v>0</v>
      </c>
      <c r="Y24" s="3" t="s">
        <v>81</v>
      </c>
      <c r="Z24" s="3" t="s">
        <v>81</v>
      </c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</row>
    <row r="25" customFormat="false" ht="15.75" hidden="false" customHeight="false" outlineLevel="0" collapsed="false">
      <c r="A25" s="3" t="n">
        <v>24</v>
      </c>
      <c r="B25" s="3" t="s">
        <v>100</v>
      </c>
      <c r="C25" s="3" t="s">
        <v>101</v>
      </c>
      <c r="D25" s="3" t="n">
        <v>1</v>
      </c>
      <c r="E25" s="3" t="n">
        <v>1.8723145</v>
      </c>
      <c r="F25" s="3" t="n">
        <v>358</v>
      </c>
      <c r="G25" s="3" t="n">
        <v>358</v>
      </c>
      <c r="H25" s="3" t="n">
        <v>16</v>
      </c>
      <c r="I25" s="3" t="n">
        <v>16</v>
      </c>
      <c r="J25" s="3" t="n">
        <v>501</v>
      </c>
      <c r="K25" s="3" t="n">
        <v>501</v>
      </c>
      <c r="L25" s="3" t="n">
        <v>23</v>
      </c>
      <c r="M25" s="3" t="n">
        <v>23</v>
      </c>
      <c r="N25" s="3" t="n">
        <v>3</v>
      </c>
      <c r="O25" s="3" t="n">
        <v>0</v>
      </c>
      <c r="P25" s="3" t="n">
        <v>8.5</v>
      </c>
      <c r="Q25" s="3" t="n">
        <v>24.2</v>
      </c>
      <c r="R25" s="3" t="s">
        <v>102</v>
      </c>
      <c r="S25" s="4" t="n">
        <v>45746.9370949074</v>
      </c>
      <c r="T25" s="3" t="s">
        <v>65</v>
      </c>
      <c r="U25" s="3" t="s">
        <v>65</v>
      </c>
      <c r="V25" s="3" t="n">
        <v>1</v>
      </c>
      <c r="W25" s="3" t="n">
        <v>1</v>
      </c>
      <c r="X25" s="3" t="n">
        <v>0</v>
      </c>
      <c r="Y25" s="3" t="s">
        <v>30</v>
      </c>
      <c r="Z25" s="3" t="s">
        <v>30</v>
      </c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</row>
    <row r="26" customFormat="false" ht="15.75" hidden="false" customHeight="false" outlineLevel="0" collapsed="false">
      <c r="A26" s="3" t="n">
        <v>25</v>
      </c>
      <c r="B26" s="3" t="s">
        <v>103</v>
      </c>
      <c r="C26" s="3" t="s">
        <v>104</v>
      </c>
      <c r="D26" s="3" t="n">
        <v>1</v>
      </c>
      <c r="E26" s="3" t="n">
        <v>0.0998311</v>
      </c>
      <c r="F26" s="3" t="n">
        <v>18</v>
      </c>
      <c r="G26" s="3" t="n">
        <v>18</v>
      </c>
      <c r="H26" s="3" t="n">
        <v>7</v>
      </c>
      <c r="I26" s="3" t="n">
        <v>7</v>
      </c>
      <c r="J26" s="3" t="n">
        <v>20</v>
      </c>
      <c r="K26" s="3" t="n">
        <v>20</v>
      </c>
      <c r="L26" s="3" t="n">
        <v>3</v>
      </c>
      <c r="M26" s="3" t="n">
        <v>3</v>
      </c>
      <c r="N26" s="3" t="n">
        <v>0</v>
      </c>
      <c r="O26" s="3" t="n">
        <v>-1</v>
      </c>
      <c r="P26" s="3" t="n">
        <v>8.4</v>
      </c>
      <c r="Q26" s="3" t="n">
        <v>24.2</v>
      </c>
      <c r="R26" s="3" t="s">
        <v>105</v>
      </c>
      <c r="S26" s="4" t="n">
        <v>45746.9371527778</v>
      </c>
      <c r="T26" s="3" t="s">
        <v>65</v>
      </c>
      <c r="U26" s="3" t="s">
        <v>65</v>
      </c>
      <c r="V26" s="3" t="n">
        <v>1</v>
      </c>
      <c r="W26" s="3" t="n">
        <v>0</v>
      </c>
      <c r="X26" s="3" t="n">
        <v>0</v>
      </c>
      <c r="Y26" s="3" t="s">
        <v>81</v>
      </c>
      <c r="Z26" s="3" t="s">
        <v>30</v>
      </c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</row>
    <row r="27" customFormat="false" ht="15.75" hidden="false" customHeight="false" outlineLevel="0" collapsed="false">
      <c r="A27" s="3" t="n">
        <v>26</v>
      </c>
      <c r="B27" s="3" t="s">
        <v>106</v>
      </c>
      <c r="C27" s="3" t="s">
        <v>107</v>
      </c>
      <c r="D27" s="3" t="n">
        <v>1</v>
      </c>
      <c r="E27" s="3" t="n">
        <v>1.51655</v>
      </c>
      <c r="F27" s="3" t="n">
        <v>110</v>
      </c>
      <c r="G27" s="3" t="n">
        <v>110</v>
      </c>
      <c r="H27" s="3" t="n">
        <v>13</v>
      </c>
      <c r="I27" s="3" t="n">
        <v>13</v>
      </c>
      <c r="J27" s="3" t="n">
        <v>117</v>
      </c>
      <c r="K27" s="3" t="n">
        <v>117</v>
      </c>
      <c r="L27" s="3" t="n">
        <v>13</v>
      </c>
      <c r="M27" s="3" t="n">
        <v>13</v>
      </c>
      <c r="N27" s="3" t="n">
        <v>-1</v>
      </c>
      <c r="O27" s="3" t="n">
        <v>-1</v>
      </c>
      <c r="P27" s="3" t="n">
        <v>8.9</v>
      </c>
      <c r="Q27" s="3" t="n">
        <v>24.2</v>
      </c>
      <c r="R27" s="3" t="s">
        <v>108</v>
      </c>
      <c r="S27" s="4" t="n">
        <v>45746.9372569444</v>
      </c>
      <c r="T27" s="3" t="s">
        <v>37</v>
      </c>
      <c r="U27" s="3" t="s">
        <v>37</v>
      </c>
      <c r="V27" s="3" t="n">
        <v>0</v>
      </c>
      <c r="W27" s="3" t="n">
        <v>0</v>
      </c>
      <c r="X27" s="3" t="n">
        <v>0</v>
      </c>
      <c r="Y27" s="3" t="s">
        <v>30</v>
      </c>
      <c r="Z27" s="3" t="s">
        <v>30</v>
      </c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</row>
    <row r="28" customFormat="false" ht="15.75" hidden="false" customHeight="false" outlineLevel="0" collapsed="false">
      <c r="A28" s="3" t="n">
        <v>27</v>
      </c>
      <c r="B28" s="3" t="s">
        <v>109</v>
      </c>
      <c r="C28" s="3" t="s">
        <v>110</v>
      </c>
      <c r="D28" s="3" t="n">
        <v>1</v>
      </c>
      <c r="E28" s="3" t="n">
        <v>1.7547617</v>
      </c>
      <c r="F28" s="3" t="n">
        <v>148</v>
      </c>
      <c r="G28" s="3" t="n">
        <v>148</v>
      </c>
      <c r="H28" s="3" t="n">
        <v>14</v>
      </c>
      <c r="I28" s="3" t="n">
        <v>14</v>
      </c>
      <c r="J28" s="3" t="n">
        <v>156</v>
      </c>
      <c r="K28" s="3" t="n">
        <v>156</v>
      </c>
      <c r="L28" s="3" t="n">
        <v>23</v>
      </c>
      <c r="M28" s="3" t="n">
        <v>23</v>
      </c>
      <c r="N28" s="3" t="n">
        <v>-1</v>
      </c>
      <c r="O28" s="3" t="n">
        <v>-1</v>
      </c>
      <c r="P28" s="3" t="n">
        <v>8.9</v>
      </c>
      <c r="Q28" s="3" t="n">
        <v>24.2</v>
      </c>
      <c r="R28" s="3" t="s">
        <v>111</v>
      </c>
      <c r="S28" s="4" t="n">
        <v>45746.9373726852</v>
      </c>
      <c r="T28" s="3" t="s">
        <v>37</v>
      </c>
      <c r="U28" s="3" t="s">
        <v>37</v>
      </c>
      <c r="V28" s="3" t="n">
        <v>0</v>
      </c>
      <c r="W28" s="3" t="n">
        <v>0</v>
      </c>
      <c r="X28" s="3" t="n">
        <v>0</v>
      </c>
      <c r="Y28" s="3" t="s">
        <v>30</v>
      </c>
      <c r="Z28" s="3" t="s">
        <v>30</v>
      </c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</row>
    <row r="29" customFormat="false" ht="15.75" hidden="false" customHeight="false" outlineLevel="0" collapsed="false">
      <c r="A29" s="3" t="n">
        <v>28</v>
      </c>
      <c r="B29" s="3" t="s">
        <v>112</v>
      </c>
      <c r="C29" s="3" t="s">
        <v>113</v>
      </c>
      <c r="D29" s="3" t="n">
        <v>1</v>
      </c>
      <c r="E29" s="3" t="n">
        <v>3.0850465</v>
      </c>
      <c r="F29" s="3" t="n">
        <v>120</v>
      </c>
      <c r="G29" s="3" t="n">
        <v>120</v>
      </c>
      <c r="H29" s="3" t="n">
        <v>17</v>
      </c>
      <c r="I29" s="3" t="n">
        <v>17</v>
      </c>
      <c r="J29" s="3" t="n">
        <v>174</v>
      </c>
      <c r="K29" s="3" t="n">
        <v>174</v>
      </c>
      <c r="L29" s="3" t="n">
        <v>17</v>
      </c>
      <c r="M29" s="3" t="n">
        <v>17</v>
      </c>
      <c r="N29" s="3" t="n">
        <v>17</v>
      </c>
      <c r="O29" s="3" t="n">
        <v>-1</v>
      </c>
      <c r="P29" s="3" t="n">
        <v>8.2</v>
      </c>
      <c r="Q29" s="3" t="n">
        <v>24.2</v>
      </c>
      <c r="R29" s="3" t="s">
        <v>114</v>
      </c>
      <c r="S29" s="4" t="n">
        <v>45746.9375347222</v>
      </c>
      <c r="T29" s="3" t="s">
        <v>29</v>
      </c>
      <c r="U29" s="3" t="s">
        <v>29</v>
      </c>
      <c r="V29" s="3" t="n">
        <v>1</v>
      </c>
      <c r="W29" s="3" t="n">
        <v>0</v>
      </c>
      <c r="X29" s="3" t="n">
        <v>0</v>
      </c>
      <c r="Y29" s="3" t="s">
        <v>81</v>
      </c>
      <c r="Z29" s="3" t="s">
        <v>30</v>
      </c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</row>
    <row r="30" customFormat="false" ht="15.75" hidden="false" customHeight="false" outlineLevel="0" collapsed="false">
      <c r="A30" s="3" t="n">
        <v>29</v>
      </c>
      <c r="B30" s="3" t="s">
        <v>115</v>
      </c>
      <c r="C30" s="3" t="s">
        <v>116</v>
      </c>
      <c r="D30" s="3" t="n">
        <v>1</v>
      </c>
      <c r="E30" s="3" t="n">
        <v>0.3964979</v>
      </c>
      <c r="F30" s="3" t="n">
        <v>30</v>
      </c>
      <c r="G30" s="3" t="n">
        <v>30</v>
      </c>
      <c r="H30" s="3" t="n">
        <v>6</v>
      </c>
      <c r="I30" s="3" t="n">
        <v>6</v>
      </c>
      <c r="J30" s="3" t="n">
        <v>33</v>
      </c>
      <c r="K30" s="3" t="n">
        <v>33</v>
      </c>
      <c r="L30" s="3" t="n">
        <v>12</v>
      </c>
      <c r="M30" s="3" t="n">
        <v>12</v>
      </c>
      <c r="N30" s="3" t="n">
        <v>2</v>
      </c>
      <c r="O30" s="3" t="n">
        <v>2</v>
      </c>
      <c r="P30" s="3" t="n">
        <v>8.4</v>
      </c>
      <c r="Q30" s="3" t="n">
        <v>24.2</v>
      </c>
      <c r="R30" s="3" t="s">
        <v>117</v>
      </c>
      <c r="S30" s="4" t="n">
        <v>45746.9375810185</v>
      </c>
      <c r="T30" s="3" t="s">
        <v>29</v>
      </c>
      <c r="U30" s="3" t="s">
        <v>29</v>
      </c>
      <c r="V30" s="3" t="n">
        <v>1</v>
      </c>
      <c r="W30" s="3" t="n">
        <v>1</v>
      </c>
      <c r="X30" s="3" t="n">
        <v>0</v>
      </c>
      <c r="Y30" s="3" t="s">
        <v>30</v>
      </c>
      <c r="Z30" s="3" t="s">
        <v>30</v>
      </c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</row>
    <row r="31" customFormat="false" ht="15.75" hidden="false" customHeight="false" outlineLevel="0" collapsed="false">
      <c r="A31" s="3" t="n">
        <v>30</v>
      </c>
      <c r="B31" s="3" t="s">
        <v>118</v>
      </c>
      <c r="C31" s="3" t="s">
        <v>119</v>
      </c>
      <c r="D31" s="3" t="n">
        <v>1</v>
      </c>
      <c r="E31" s="3" t="n">
        <v>2.7734655</v>
      </c>
      <c r="F31" s="3" t="n">
        <v>120</v>
      </c>
      <c r="G31" s="3" t="n">
        <v>120</v>
      </c>
      <c r="H31" s="3" t="n">
        <v>15</v>
      </c>
      <c r="I31" s="3" t="n">
        <v>15</v>
      </c>
      <c r="J31" s="3" t="n">
        <v>208</v>
      </c>
      <c r="K31" s="3" t="n">
        <v>208</v>
      </c>
      <c r="L31" s="3" t="n">
        <v>30</v>
      </c>
      <c r="M31" s="3" t="n">
        <v>30</v>
      </c>
      <c r="N31" s="3" t="n">
        <v>13</v>
      </c>
      <c r="O31" s="3" t="n">
        <v>-1</v>
      </c>
      <c r="P31" s="3" t="n">
        <v>8.4</v>
      </c>
      <c r="Q31" s="3" t="n">
        <v>24.2</v>
      </c>
      <c r="R31" s="3" t="s">
        <v>120</v>
      </c>
      <c r="S31" s="4" t="n">
        <v>45746.9377199074</v>
      </c>
      <c r="T31" s="3" t="s">
        <v>29</v>
      </c>
      <c r="U31" s="3" t="s">
        <v>29</v>
      </c>
      <c r="V31" s="3" t="n">
        <v>1</v>
      </c>
      <c r="W31" s="3" t="n">
        <v>0</v>
      </c>
      <c r="X31" s="3" t="n">
        <v>0</v>
      </c>
      <c r="Y31" s="3" t="s">
        <v>30</v>
      </c>
      <c r="Z31" s="3" t="s">
        <v>30</v>
      </c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</row>
    <row r="32" customFormat="false" ht="15.75" hidden="false" customHeight="false" outlineLevel="0" collapsed="false">
      <c r="A32" s="3" t="n">
        <v>31</v>
      </c>
      <c r="B32" s="3" t="s">
        <v>121</v>
      </c>
      <c r="C32" s="3" t="s">
        <v>122</v>
      </c>
      <c r="D32" s="3" t="n">
        <v>1</v>
      </c>
      <c r="E32" s="3" t="n">
        <v>3.6222894</v>
      </c>
      <c r="F32" s="3" t="n">
        <v>125</v>
      </c>
      <c r="G32" s="3" t="n">
        <v>125</v>
      </c>
      <c r="H32" s="3" t="n">
        <v>17</v>
      </c>
      <c r="I32" s="3" t="n">
        <v>17</v>
      </c>
      <c r="J32" s="3" t="n">
        <v>210</v>
      </c>
      <c r="K32" s="3" t="n">
        <v>210</v>
      </c>
      <c r="L32" s="3" t="n">
        <v>31</v>
      </c>
      <c r="M32" s="3" t="n">
        <v>31</v>
      </c>
      <c r="N32" s="3" t="n">
        <v>13</v>
      </c>
      <c r="O32" s="3" t="n">
        <v>-1</v>
      </c>
      <c r="P32" s="3" t="n">
        <v>8.4</v>
      </c>
      <c r="Q32" s="3" t="n">
        <v>24.2</v>
      </c>
      <c r="R32" s="3" t="s">
        <v>123</v>
      </c>
      <c r="S32" s="4" t="n">
        <v>45746.9378472222</v>
      </c>
      <c r="T32" s="3" t="s">
        <v>29</v>
      </c>
      <c r="U32" s="3" t="s">
        <v>29</v>
      </c>
      <c r="V32" s="3" t="n">
        <v>1</v>
      </c>
      <c r="W32" s="3" t="n">
        <v>0</v>
      </c>
      <c r="X32" s="3" t="n">
        <v>0</v>
      </c>
      <c r="Y32" s="3" t="s">
        <v>81</v>
      </c>
      <c r="Z32" s="3" t="s">
        <v>30</v>
      </c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</row>
    <row r="33" customFormat="false" ht="15.75" hidden="false" customHeight="false" outlineLevel="0" collapsed="false">
      <c r="A33" s="3" t="n">
        <v>32</v>
      </c>
      <c r="B33" s="3" t="s">
        <v>124</v>
      </c>
      <c r="C33" s="3" t="s">
        <v>125</v>
      </c>
      <c r="D33" s="3" t="n">
        <v>1</v>
      </c>
      <c r="E33" s="3" t="n">
        <v>0.8887961</v>
      </c>
      <c r="F33" s="3" t="n">
        <v>79</v>
      </c>
      <c r="G33" s="3" t="n">
        <v>79</v>
      </c>
      <c r="H33" s="3" t="n">
        <v>13</v>
      </c>
      <c r="I33" s="3" t="n">
        <v>13</v>
      </c>
      <c r="J33" s="3" t="n">
        <v>113</v>
      </c>
      <c r="K33" s="3" t="n">
        <v>113</v>
      </c>
      <c r="L33" s="3" t="n">
        <v>34</v>
      </c>
      <c r="M33" s="3" t="n">
        <v>34</v>
      </c>
      <c r="N33" s="3" t="n">
        <v>7</v>
      </c>
      <c r="O33" s="3" t="n">
        <v>-1</v>
      </c>
      <c r="P33" s="3" t="n">
        <v>8.4</v>
      </c>
      <c r="Q33" s="3" t="n">
        <v>24.2</v>
      </c>
      <c r="R33" s="3" t="s">
        <v>126</v>
      </c>
      <c r="S33" s="4" t="n">
        <v>45746.9379166667</v>
      </c>
      <c r="T33" s="3" t="s">
        <v>29</v>
      </c>
      <c r="U33" s="3" t="s">
        <v>29</v>
      </c>
      <c r="V33" s="3" t="n">
        <v>1</v>
      </c>
      <c r="W33" s="3" t="n">
        <v>0</v>
      </c>
      <c r="X33" s="3" t="n">
        <v>0</v>
      </c>
      <c r="Y33" s="3" t="s">
        <v>81</v>
      </c>
      <c r="Z33" s="3" t="s">
        <v>30</v>
      </c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</row>
    <row r="34" customFormat="false" ht="15.75" hidden="false" customHeight="false" outlineLevel="0" collapsed="false">
      <c r="A34" s="3" t="n">
        <v>33</v>
      </c>
      <c r="B34" s="3" t="s">
        <v>127</v>
      </c>
      <c r="C34" s="3" t="s">
        <v>128</v>
      </c>
      <c r="D34" s="3" t="n">
        <v>1</v>
      </c>
      <c r="E34" s="3" t="n">
        <v>3.3319355</v>
      </c>
      <c r="F34" s="3" t="n">
        <v>119</v>
      </c>
      <c r="G34" s="3" t="n">
        <v>119</v>
      </c>
      <c r="H34" s="3" t="n">
        <v>14</v>
      </c>
      <c r="I34" s="3" t="n">
        <v>14</v>
      </c>
      <c r="J34" s="3" t="n">
        <v>214</v>
      </c>
      <c r="K34" s="3" t="n">
        <v>214</v>
      </c>
      <c r="L34" s="3" t="n">
        <v>20</v>
      </c>
      <c r="M34" s="3" t="n">
        <v>20</v>
      </c>
      <c r="N34" s="3" t="n">
        <v>9</v>
      </c>
      <c r="O34" s="3" t="n">
        <v>-1</v>
      </c>
      <c r="P34" s="3" t="n">
        <v>8.4</v>
      </c>
      <c r="Q34" s="3" t="n">
        <v>24.2</v>
      </c>
      <c r="R34" s="3" t="s">
        <v>129</v>
      </c>
      <c r="S34" s="4" t="n">
        <v>45746.9380092593</v>
      </c>
      <c r="T34" s="3" t="s">
        <v>29</v>
      </c>
      <c r="U34" s="3" t="s">
        <v>29</v>
      </c>
      <c r="V34" s="3" t="n">
        <v>1</v>
      </c>
      <c r="W34" s="3" t="n">
        <v>0</v>
      </c>
      <c r="X34" s="3" t="n">
        <v>0</v>
      </c>
      <c r="Y34" s="3" t="s">
        <v>30</v>
      </c>
      <c r="Z34" s="3" t="s">
        <v>30</v>
      </c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</row>
    <row r="35" customFormat="false" ht="15.75" hidden="false" customHeight="false" outlineLevel="0" collapsed="false">
      <c r="A35" s="3" t="n">
        <v>34</v>
      </c>
      <c r="B35" s="3" t="s">
        <v>130</v>
      </c>
      <c r="C35" s="3" t="s">
        <v>131</v>
      </c>
      <c r="D35" s="3" t="n">
        <v>1</v>
      </c>
      <c r="E35" s="3" t="n">
        <v>1.0622225</v>
      </c>
      <c r="F35" s="3" t="n">
        <v>187</v>
      </c>
      <c r="G35" s="3" t="n">
        <v>187</v>
      </c>
      <c r="H35" s="3" t="n">
        <v>9</v>
      </c>
      <c r="I35" s="3" t="n">
        <v>9</v>
      </c>
      <c r="J35" s="3" t="n">
        <v>242</v>
      </c>
      <c r="K35" s="3" t="n">
        <v>242</v>
      </c>
      <c r="L35" s="3" t="n">
        <v>26</v>
      </c>
      <c r="M35" s="3" t="n">
        <v>26</v>
      </c>
      <c r="N35" s="3" t="n">
        <v>2</v>
      </c>
      <c r="O35" s="3" t="n">
        <v>2</v>
      </c>
      <c r="P35" s="3" t="n">
        <v>8.4</v>
      </c>
      <c r="Q35" s="3" t="n">
        <v>24.2</v>
      </c>
      <c r="R35" s="3" t="s">
        <v>132</v>
      </c>
      <c r="S35" s="4" t="n">
        <v>45746.9380787037</v>
      </c>
      <c r="T35" s="3" t="s">
        <v>29</v>
      </c>
      <c r="U35" s="3" t="s">
        <v>29</v>
      </c>
      <c r="V35" s="3" t="n">
        <v>1</v>
      </c>
      <c r="W35" s="3" t="n">
        <v>1</v>
      </c>
      <c r="X35" s="3" t="n">
        <v>0</v>
      </c>
      <c r="Y35" s="3" t="s">
        <v>30</v>
      </c>
      <c r="Z35" s="3" t="s">
        <v>30</v>
      </c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</row>
    <row r="36" customFormat="false" ht="15.75" hidden="false" customHeight="false" outlineLevel="0" collapsed="false">
      <c r="A36" s="3" t="n">
        <v>35</v>
      </c>
      <c r="B36" s="3" t="s">
        <v>133</v>
      </c>
      <c r="C36" s="3" t="s">
        <v>134</v>
      </c>
      <c r="D36" s="3" t="n">
        <v>1</v>
      </c>
      <c r="E36" s="3" t="n">
        <v>1.4242185</v>
      </c>
      <c r="F36" s="3" t="n">
        <v>185</v>
      </c>
      <c r="G36" s="3" t="n">
        <v>185</v>
      </c>
      <c r="H36" s="3" t="n">
        <v>9</v>
      </c>
      <c r="I36" s="3" t="n">
        <v>9</v>
      </c>
      <c r="J36" s="3" t="n">
        <v>240</v>
      </c>
      <c r="K36" s="3" t="n">
        <v>240</v>
      </c>
      <c r="L36" s="3" t="n">
        <v>26</v>
      </c>
      <c r="M36" s="3" t="n">
        <v>26</v>
      </c>
      <c r="N36" s="3" t="n">
        <v>2</v>
      </c>
      <c r="O36" s="3" t="n">
        <v>2</v>
      </c>
      <c r="P36" s="3" t="n">
        <v>8.4</v>
      </c>
      <c r="Q36" s="3" t="n">
        <v>24.2</v>
      </c>
      <c r="R36" s="3" t="s">
        <v>135</v>
      </c>
      <c r="S36" s="4" t="n">
        <v>45746.9381712963</v>
      </c>
      <c r="T36" s="3" t="s">
        <v>29</v>
      </c>
      <c r="U36" s="3" t="s">
        <v>29</v>
      </c>
      <c r="V36" s="3" t="n">
        <v>1</v>
      </c>
      <c r="W36" s="3" t="n">
        <v>1</v>
      </c>
      <c r="X36" s="3" t="n">
        <v>0</v>
      </c>
      <c r="Y36" s="3" t="s">
        <v>30</v>
      </c>
      <c r="Z36" s="3" t="s">
        <v>30</v>
      </c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</row>
    <row r="37" customFormat="false" ht="15.75" hidden="false" customHeight="false" outlineLevel="0" collapsed="false">
      <c r="A37" s="3" t="n">
        <v>36</v>
      </c>
      <c r="B37" s="3" t="s">
        <v>136</v>
      </c>
      <c r="C37" s="3" t="s">
        <v>137</v>
      </c>
      <c r="D37" s="3" t="n">
        <v>1</v>
      </c>
      <c r="E37" s="3" t="n">
        <v>1.3706717</v>
      </c>
      <c r="F37" s="3" t="n">
        <v>227</v>
      </c>
      <c r="G37" s="3" t="n">
        <v>227</v>
      </c>
      <c r="H37" s="3" t="n">
        <v>9</v>
      </c>
      <c r="I37" s="3" t="n">
        <v>9</v>
      </c>
      <c r="J37" s="3" t="n">
        <v>245</v>
      </c>
      <c r="K37" s="3" t="n">
        <v>245</v>
      </c>
      <c r="L37" s="3" t="n">
        <v>32</v>
      </c>
      <c r="M37" s="3" t="n">
        <v>32</v>
      </c>
      <c r="N37" s="3" t="n">
        <v>2</v>
      </c>
      <c r="O37" s="3" t="n">
        <v>2</v>
      </c>
      <c r="P37" s="3" t="n">
        <v>8.4</v>
      </c>
      <c r="Q37" s="3" t="n">
        <v>24.2</v>
      </c>
      <c r="R37" s="3" t="s">
        <v>138</v>
      </c>
      <c r="S37" s="4" t="n">
        <v>45746.9382638889</v>
      </c>
      <c r="T37" s="3" t="s">
        <v>29</v>
      </c>
      <c r="U37" s="3" t="s">
        <v>29</v>
      </c>
      <c r="V37" s="3" t="n">
        <v>1</v>
      </c>
      <c r="W37" s="3" t="n">
        <v>1</v>
      </c>
      <c r="X37" s="3" t="n">
        <v>0</v>
      </c>
      <c r="Y37" s="3" t="s">
        <v>30</v>
      </c>
      <c r="Z37" s="3" t="s">
        <v>30</v>
      </c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</row>
    <row r="38" customFormat="false" ht="15.75" hidden="false" customHeight="false" outlineLevel="0" collapsed="false">
      <c r="A38" s="3" t="n">
        <v>37</v>
      </c>
      <c r="B38" s="3" t="s">
        <v>139</v>
      </c>
      <c r="C38" s="3" t="s">
        <v>140</v>
      </c>
      <c r="D38" s="3" t="n">
        <v>1</v>
      </c>
      <c r="E38" s="3" t="n">
        <v>0.8077359</v>
      </c>
      <c r="F38" s="3" t="n">
        <v>101</v>
      </c>
      <c r="G38" s="3" t="n">
        <v>101</v>
      </c>
      <c r="H38" s="3" t="n">
        <v>14</v>
      </c>
      <c r="I38" s="3" t="n">
        <v>14</v>
      </c>
      <c r="J38" s="3" t="n">
        <v>126</v>
      </c>
      <c r="K38" s="3" t="n">
        <v>126</v>
      </c>
      <c r="L38" s="3" t="n">
        <v>22</v>
      </c>
      <c r="M38" s="3" t="n">
        <v>22</v>
      </c>
      <c r="N38" s="3" t="n">
        <v>13</v>
      </c>
      <c r="O38" s="3" t="n">
        <v>-1</v>
      </c>
      <c r="P38" s="3" t="n">
        <v>8.4</v>
      </c>
      <c r="Q38" s="3" t="n">
        <v>24.2</v>
      </c>
      <c r="R38" s="3" t="s">
        <v>141</v>
      </c>
      <c r="S38" s="4" t="n">
        <v>45746.9383449074</v>
      </c>
      <c r="T38" s="3" t="s">
        <v>29</v>
      </c>
      <c r="U38" s="3" t="s">
        <v>29</v>
      </c>
      <c r="V38" s="3" t="n">
        <v>1</v>
      </c>
      <c r="W38" s="3" t="n">
        <v>0</v>
      </c>
      <c r="X38" s="3" t="n">
        <v>0</v>
      </c>
      <c r="Y38" s="3" t="s">
        <v>30</v>
      </c>
      <c r="Z38" s="3" t="s">
        <v>30</v>
      </c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</row>
    <row r="39" customFormat="false" ht="15.75" hidden="false" customHeight="false" outlineLevel="0" collapsed="false">
      <c r="A39" s="3" t="n">
        <v>38</v>
      </c>
      <c r="B39" s="3" t="s">
        <v>142</v>
      </c>
      <c r="C39" s="3" t="s">
        <v>143</v>
      </c>
      <c r="D39" s="3" t="n">
        <v>1</v>
      </c>
      <c r="E39" s="3" t="n">
        <v>0.8945195</v>
      </c>
      <c r="F39" s="3" t="n">
        <v>51</v>
      </c>
      <c r="G39" s="3" t="n">
        <v>51</v>
      </c>
      <c r="H39" s="3" t="n">
        <v>14</v>
      </c>
      <c r="I39" s="3" t="n">
        <v>14</v>
      </c>
      <c r="J39" s="3" t="n">
        <v>68</v>
      </c>
      <c r="K39" s="3" t="n">
        <v>68</v>
      </c>
      <c r="L39" s="3" t="n">
        <v>11</v>
      </c>
      <c r="M39" s="3" t="n">
        <v>11</v>
      </c>
      <c r="N39" s="3" t="n">
        <v>6</v>
      </c>
      <c r="O39" s="3" t="n">
        <v>-1</v>
      </c>
      <c r="P39" s="3" t="n">
        <v>8.4</v>
      </c>
      <c r="Q39" s="3" t="n">
        <v>24.2</v>
      </c>
      <c r="R39" s="3" t="s">
        <v>144</v>
      </c>
      <c r="S39" s="4" t="n">
        <v>45746.9384027778</v>
      </c>
      <c r="T39" s="3" t="s">
        <v>29</v>
      </c>
      <c r="U39" s="3" t="s">
        <v>29</v>
      </c>
      <c r="V39" s="3" t="n">
        <v>1</v>
      </c>
      <c r="W39" s="3" t="n">
        <v>0</v>
      </c>
      <c r="X39" s="3" t="n">
        <v>0</v>
      </c>
      <c r="Y39" s="3" t="s">
        <v>81</v>
      </c>
      <c r="Z39" s="3" t="s">
        <v>30</v>
      </c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</row>
    <row r="40" customFormat="false" ht="15.75" hidden="false" customHeight="false" outlineLevel="0" collapsed="false">
      <c r="A40" s="3" t="n">
        <v>39</v>
      </c>
      <c r="B40" s="3" t="s">
        <v>145</v>
      </c>
      <c r="C40" s="3" t="s">
        <v>146</v>
      </c>
      <c r="D40" s="3" t="n">
        <v>1</v>
      </c>
      <c r="E40" s="3" t="n">
        <v>1.4876213</v>
      </c>
      <c r="F40" s="3" t="n">
        <v>55</v>
      </c>
      <c r="G40" s="3" t="n">
        <v>55</v>
      </c>
      <c r="H40" s="3" t="n">
        <v>16</v>
      </c>
      <c r="I40" s="3" t="n">
        <v>16</v>
      </c>
      <c r="J40" s="3" t="n">
        <v>70</v>
      </c>
      <c r="K40" s="3" t="n">
        <v>70</v>
      </c>
      <c r="L40" s="3" t="n">
        <v>12</v>
      </c>
      <c r="M40" s="3" t="n">
        <v>12</v>
      </c>
      <c r="N40" s="3" t="n">
        <v>6</v>
      </c>
      <c r="O40" s="3" t="n">
        <v>-1</v>
      </c>
      <c r="P40" s="3" t="n">
        <v>8.4</v>
      </c>
      <c r="Q40" s="3" t="n">
        <v>24.2</v>
      </c>
      <c r="R40" s="3" t="s">
        <v>147</v>
      </c>
      <c r="S40" s="4" t="n">
        <v>45746.9384837963</v>
      </c>
      <c r="T40" s="3" t="s">
        <v>29</v>
      </c>
      <c r="U40" s="3" t="s">
        <v>29</v>
      </c>
      <c r="V40" s="3" t="n">
        <v>1</v>
      </c>
      <c r="W40" s="3" t="n">
        <v>0</v>
      </c>
      <c r="X40" s="3" t="n">
        <v>0</v>
      </c>
      <c r="Y40" s="3" t="s">
        <v>81</v>
      </c>
      <c r="Z40" s="3" t="s">
        <v>30</v>
      </c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</row>
    <row r="41" customFormat="false" ht="15.75" hidden="false" customHeight="false" outlineLevel="0" collapsed="false">
      <c r="A41" s="3" t="n">
        <v>40</v>
      </c>
      <c r="B41" s="3" t="s">
        <v>148</v>
      </c>
      <c r="C41" s="3" t="s">
        <v>149</v>
      </c>
      <c r="D41" s="3" t="n">
        <v>1</v>
      </c>
      <c r="E41" s="3" t="n">
        <v>1.023899</v>
      </c>
      <c r="F41" s="3" t="n">
        <v>99</v>
      </c>
      <c r="G41" s="3" t="n">
        <v>99</v>
      </c>
      <c r="H41" s="3" t="n">
        <v>15</v>
      </c>
      <c r="I41" s="3" t="n">
        <v>15</v>
      </c>
      <c r="J41" s="3" t="n">
        <v>155</v>
      </c>
      <c r="K41" s="3" t="n">
        <v>155</v>
      </c>
      <c r="L41" s="3" t="n">
        <v>26</v>
      </c>
      <c r="M41" s="3" t="n">
        <v>26</v>
      </c>
      <c r="N41" s="3" t="n">
        <v>-1</v>
      </c>
      <c r="O41" s="3" t="n">
        <v>-1</v>
      </c>
      <c r="P41" s="3" t="n">
        <v>8.4</v>
      </c>
      <c r="Q41" s="3" t="n">
        <v>24.2</v>
      </c>
      <c r="R41" s="3" t="s">
        <v>150</v>
      </c>
      <c r="S41" s="4" t="n">
        <v>45746.9385532407</v>
      </c>
      <c r="T41" s="3" t="s">
        <v>29</v>
      </c>
      <c r="U41" s="3" t="s">
        <v>29</v>
      </c>
      <c r="V41" s="3" t="n">
        <v>0</v>
      </c>
      <c r="W41" s="3" t="n">
        <v>0</v>
      </c>
      <c r="X41" s="3" t="n">
        <v>0</v>
      </c>
      <c r="Y41" s="3" t="s">
        <v>30</v>
      </c>
      <c r="Z41" s="3" t="s">
        <v>30</v>
      </c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</row>
    <row r="42" customFormat="false" ht="15.75" hidden="false" customHeight="false" outlineLevel="0" collapsed="false">
      <c r="A42" s="3" t="n">
        <v>41</v>
      </c>
      <c r="B42" s="3" t="s">
        <v>151</v>
      </c>
      <c r="C42" s="3" t="s">
        <v>152</v>
      </c>
      <c r="D42" s="3" t="n">
        <v>1</v>
      </c>
      <c r="E42" s="3" t="n">
        <v>1.0931772</v>
      </c>
      <c r="F42" s="3" t="n">
        <v>109</v>
      </c>
      <c r="G42" s="3" t="n">
        <v>109</v>
      </c>
      <c r="H42" s="3" t="n">
        <v>16</v>
      </c>
      <c r="I42" s="3" t="n">
        <v>16</v>
      </c>
      <c r="J42" s="3" t="n">
        <v>161</v>
      </c>
      <c r="K42" s="3" t="n">
        <v>161</v>
      </c>
      <c r="L42" s="3" t="n">
        <v>28</v>
      </c>
      <c r="M42" s="3" t="n">
        <v>28</v>
      </c>
      <c r="N42" s="3" t="n">
        <v>12</v>
      </c>
      <c r="O42" s="3" t="n">
        <v>-1</v>
      </c>
      <c r="P42" s="3" t="n">
        <v>8.4</v>
      </c>
      <c r="Q42" s="3" t="n">
        <v>24.2</v>
      </c>
      <c r="R42" s="3" t="s">
        <v>153</v>
      </c>
      <c r="S42" s="4" t="n">
        <v>45746.9386574074</v>
      </c>
      <c r="T42" s="3" t="s">
        <v>29</v>
      </c>
      <c r="U42" s="3" t="s">
        <v>29</v>
      </c>
      <c r="V42" s="3" t="n">
        <v>1</v>
      </c>
      <c r="W42" s="3" t="n">
        <v>0</v>
      </c>
      <c r="X42" s="3" t="n">
        <v>0</v>
      </c>
      <c r="Y42" s="3" t="s">
        <v>30</v>
      </c>
      <c r="Z42" s="3" t="s">
        <v>30</v>
      </c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</row>
    <row r="43" customFormat="false" ht="15.75" hidden="false" customHeight="false" outlineLevel="0" collapsed="false">
      <c r="A43" s="3" t="n">
        <v>42</v>
      </c>
      <c r="B43" s="3" t="s">
        <v>154</v>
      </c>
      <c r="C43" s="3" t="s">
        <v>155</v>
      </c>
      <c r="D43" s="3" t="n">
        <v>1</v>
      </c>
      <c r="E43" s="3" t="n">
        <v>4.3404505</v>
      </c>
      <c r="F43" s="3" t="n">
        <v>348</v>
      </c>
      <c r="G43" s="3" t="n">
        <v>348</v>
      </c>
      <c r="H43" s="3" t="n">
        <v>18</v>
      </c>
      <c r="I43" s="3" t="n">
        <v>18</v>
      </c>
      <c r="J43" s="3" t="n">
        <v>533</v>
      </c>
      <c r="K43" s="3" t="n">
        <v>533</v>
      </c>
      <c r="L43" s="3" t="n">
        <v>63</v>
      </c>
      <c r="M43" s="3" t="n">
        <v>63</v>
      </c>
      <c r="N43" s="3" t="n">
        <v>-1</v>
      </c>
      <c r="O43" s="3" t="n">
        <v>-1</v>
      </c>
      <c r="P43" s="3" t="n">
        <v>8.2</v>
      </c>
      <c r="Q43" s="3" t="n">
        <v>24.2</v>
      </c>
      <c r="R43" s="3" t="s">
        <v>156</v>
      </c>
      <c r="S43" s="4" t="n">
        <v>45746.9387731482</v>
      </c>
      <c r="T43" s="3" t="s">
        <v>29</v>
      </c>
      <c r="U43" s="3" t="s">
        <v>29</v>
      </c>
      <c r="V43" s="3" t="n">
        <v>0</v>
      </c>
      <c r="W43" s="3" t="n">
        <v>0</v>
      </c>
      <c r="X43" s="3" t="n">
        <v>0</v>
      </c>
      <c r="Y43" s="3" t="s">
        <v>30</v>
      </c>
      <c r="Z43" s="3" t="s">
        <v>30</v>
      </c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</row>
    <row r="44" customFormat="false" ht="15.75" hidden="false" customHeight="false" outlineLevel="0" collapsed="false">
      <c r="A44" s="3" t="n">
        <v>43</v>
      </c>
      <c r="B44" s="3" t="s">
        <v>157</v>
      </c>
      <c r="C44" s="3" t="s">
        <v>158</v>
      </c>
      <c r="D44" s="3" t="n">
        <v>1</v>
      </c>
      <c r="E44" s="3" t="n">
        <v>4.1392283</v>
      </c>
      <c r="F44" s="3" t="n">
        <v>348</v>
      </c>
      <c r="G44" s="3" t="n">
        <v>348</v>
      </c>
      <c r="H44" s="3" t="n">
        <v>19</v>
      </c>
      <c r="I44" s="3" t="n">
        <v>19</v>
      </c>
      <c r="J44" s="3" t="n">
        <v>533</v>
      </c>
      <c r="K44" s="3" t="n">
        <v>533</v>
      </c>
      <c r="L44" s="3" t="n">
        <v>63</v>
      </c>
      <c r="M44" s="3" t="n">
        <v>63</v>
      </c>
      <c r="N44" s="3" t="n">
        <v>-1</v>
      </c>
      <c r="O44" s="3" t="n">
        <v>-1</v>
      </c>
      <c r="P44" s="3" t="n">
        <v>8.2</v>
      </c>
      <c r="Q44" s="3" t="n">
        <v>24.2</v>
      </c>
      <c r="R44" s="3" t="s">
        <v>159</v>
      </c>
      <c r="S44" s="4" t="n">
        <v>45746.9388888889</v>
      </c>
      <c r="T44" s="3" t="s">
        <v>29</v>
      </c>
      <c r="U44" s="3" t="s">
        <v>29</v>
      </c>
      <c r="V44" s="3" t="n">
        <v>0</v>
      </c>
      <c r="W44" s="3" t="n">
        <v>0</v>
      </c>
      <c r="X44" s="3" t="n">
        <v>0</v>
      </c>
      <c r="Y44" s="3" t="s">
        <v>30</v>
      </c>
      <c r="Z44" s="3" t="s">
        <v>30</v>
      </c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</row>
    <row r="45" customFormat="false" ht="15.75" hidden="false" customHeight="false" outlineLevel="0" collapsed="false">
      <c r="A45" s="3" t="n">
        <v>44</v>
      </c>
      <c r="B45" s="3" t="s">
        <v>160</v>
      </c>
      <c r="C45" s="3" t="s">
        <v>161</v>
      </c>
      <c r="D45" s="3" t="n">
        <v>1</v>
      </c>
      <c r="E45" s="3" t="n">
        <v>4.1891225</v>
      </c>
      <c r="F45" s="3" t="n">
        <v>348</v>
      </c>
      <c r="G45" s="3" t="n">
        <v>348</v>
      </c>
      <c r="H45" s="3" t="n">
        <v>19</v>
      </c>
      <c r="I45" s="3" t="n">
        <v>19</v>
      </c>
      <c r="J45" s="3" t="n">
        <v>533</v>
      </c>
      <c r="K45" s="3" t="n">
        <v>533</v>
      </c>
      <c r="L45" s="3" t="n">
        <v>63</v>
      </c>
      <c r="M45" s="3" t="n">
        <v>63</v>
      </c>
      <c r="N45" s="3" t="n">
        <v>-1</v>
      </c>
      <c r="O45" s="3" t="n">
        <v>-1</v>
      </c>
      <c r="P45" s="3" t="n">
        <v>8.2</v>
      </c>
      <c r="Q45" s="3" t="n">
        <v>24.2</v>
      </c>
      <c r="R45" s="3" t="s">
        <v>162</v>
      </c>
      <c r="S45" s="4" t="n">
        <v>45746.9390046296</v>
      </c>
      <c r="T45" s="3" t="s">
        <v>29</v>
      </c>
      <c r="U45" s="3" t="s">
        <v>29</v>
      </c>
      <c r="V45" s="3" t="n">
        <v>0</v>
      </c>
      <c r="W45" s="3" t="n">
        <v>0</v>
      </c>
      <c r="X45" s="3" t="n">
        <v>0</v>
      </c>
      <c r="Y45" s="3" t="s">
        <v>30</v>
      </c>
      <c r="Z45" s="3" t="s">
        <v>30</v>
      </c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</row>
    <row r="46" customFormat="false" ht="15.75" hidden="false" customHeight="false" outlineLevel="0" collapsed="false">
      <c r="A46" s="3" t="n">
        <v>45</v>
      </c>
      <c r="B46" s="3" t="s">
        <v>163</v>
      </c>
      <c r="C46" s="3" t="s">
        <v>164</v>
      </c>
      <c r="D46" s="3" t="n">
        <v>1</v>
      </c>
      <c r="E46" s="3" t="n">
        <v>3.8721327</v>
      </c>
      <c r="F46" s="3" t="n">
        <v>317</v>
      </c>
      <c r="G46" s="3" t="n">
        <v>317</v>
      </c>
      <c r="H46" s="3" t="n">
        <v>17</v>
      </c>
      <c r="I46" s="3" t="n">
        <v>17</v>
      </c>
      <c r="J46" s="3" t="n">
        <v>496</v>
      </c>
      <c r="K46" s="3" t="n">
        <v>496</v>
      </c>
      <c r="L46" s="3" t="n">
        <v>62</v>
      </c>
      <c r="M46" s="3" t="n">
        <v>62</v>
      </c>
      <c r="N46" s="3" t="n">
        <v>-1</v>
      </c>
      <c r="O46" s="3" t="n">
        <v>-1</v>
      </c>
      <c r="P46" s="3" t="n">
        <v>8.2</v>
      </c>
      <c r="Q46" s="3" t="n">
        <v>24.2</v>
      </c>
      <c r="R46" s="3" t="s">
        <v>165</v>
      </c>
      <c r="S46" s="4" t="n">
        <v>45746.9391203704</v>
      </c>
      <c r="T46" s="3" t="s">
        <v>29</v>
      </c>
      <c r="U46" s="3" t="s">
        <v>29</v>
      </c>
      <c r="V46" s="3" t="n">
        <v>0</v>
      </c>
      <c r="W46" s="3" t="n">
        <v>0</v>
      </c>
      <c r="X46" s="3" t="n">
        <v>0</v>
      </c>
      <c r="Y46" s="3" t="s">
        <v>30</v>
      </c>
      <c r="Z46" s="3" t="s">
        <v>30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</row>
    <row r="47" customFormat="false" ht="15.75" hidden="false" customHeight="false" outlineLevel="0" collapsed="false">
      <c r="A47" s="3" t="n">
        <v>46</v>
      </c>
      <c r="B47" s="3" t="s">
        <v>166</v>
      </c>
      <c r="C47" s="3" t="s">
        <v>167</v>
      </c>
      <c r="D47" s="3" t="n">
        <v>1</v>
      </c>
      <c r="E47" s="3" t="n">
        <v>4.25285</v>
      </c>
      <c r="F47" s="3" t="n">
        <v>348</v>
      </c>
      <c r="G47" s="3" t="n">
        <v>348</v>
      </c>
      <c r="H47" s="3" t="n">
        <v>19</v>
      </c>
      <c r="I47" s="3" t="n">
        <v>19</v>
      </c>
      <c r="J47" s="3" t="n">
        <v>533</v>
      </c>
      <c r="K47" s="3" t="n">
        <v>533</v>
      </c>
      <c r="L47" s="3" t="n">
        <v>63</v>
      </c>
      <c r="M47" s="3" t="n">
        <v>63</v>
      </c>
      <c r="N47" s="3" t="n">
        <v>-1</v>
      </c>
      <c r="O47" s="3" t="n">
        <v>-1</v>
      </c>
      <c r="P47" s="3" t="n">
        <v>8.2</v>
      </c>
      <c r="Q47" s="3" t="n">
        <v>24.2</v>
      </c>
      <c r="R47" s="3" t="s">
        <v>168</v>
      </c>
      <c r="S47" s="4" t="n">
        <v>45746.9392476852</v>
      </c>
      <c r="T47" s="3" t="s">
        <v>29</v>
      </c>
      <c r="U47" s="3" t="s">
        <v>29</v>
      </c>
      <c r="V47" s="3" t="n">
        <v>0</v>
      </c>
      <c r="W47" s="3" t="n">
        <v>0</v>
      </c>
      <c r="X47" s="3" t="n">
        <v>0</v>
      </c>
      <c r="Y47" s="3" t="s">
        <v>30</v>
      </c>
      <c r="Z47" s="3" t="s">
        <v>30</v>
      </c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</row>
    <row r="48" customFormat="false" ht="15.75" hidden="false" customHeight="false" outlineLevel="0" collapsed="false">
      <c r="A48" s="3" t="n">
        <v>47</v>
      </c>
      <c r="B48" s="3" t="s">
        <v>169</v>
      </c>
      <c r="C48" s="3" t="s">
        <v>170</v>
      </c>
      <c r="D48" s="3" t="n">
        <v>1</v>
      </c>
      <c r="E48" s="3" t="n">
        <v>3.9674196</v>
      </c>
      <c r="F48" s="3" t="n">
        <v>317</v>
      </c>
      <c r="G48" s="3" t="n">
        <v>317</v>
      </c>
      <c r="H48" s="3" t="n">
        <v>17</v>
      </c>
      <c r="I48" s="3" t="n">
        <v>17</v>
      </c>
      <c r="J48" s="3" t="n">
        <v>496</v>
      </c>
      <c r="K48" s="3" t="n">
        <v>496</v>
      </c>
      <c r="L48" s="3" t="n">
        <v>62</v>
      </c>
      <c r="M48" s="3" t="n">
        <v>62</v>
      </c>
      <c r="N48" s="3" t="n">
        <v>-1</v>
      </c>
      <c r="O48" s="3" t="n">
        <v>-1</v>
      </c>
      <c r="P48" s="3" t="n">
        <v>8.2</v>
      </c>
      <c r="Q48" s="3" t="n">
        <v>24.2</v>
      </c>
      <c r="R48" s="3" t="s">
        <v>171</v>
      </c>
      <c r="S48" s="4" t="n">
        <v>45746.9393518519</v>
      </c>
      <c r="T48" s="3" t="s">
        <v>29</v>
      </c>
      <c r="U48" s="3" t="s">
        <v>29</v>
      </c>
      <c r="V48" s="3" t="n">
        <v>0</v>
      </c>
      <c r="W48" s="3" t="n">
        <v>0</v>
      </c>
      <c r="X48" s="3" t="n">
        <v>0</v>
      </c>
      <c r="Y48" s="3" t="s">
        <v>30</v>
      </c>
      <c r="Z48" s="3" t="s">
        <v>30</v>
      </c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</row>
    <row r="49" customFormat="false" ht="15.75" hidden="false" customHeight="false" outlineLevel="0" collapsed="false">
      <c r="A49" s="3" t="n">
        <v>48</v>
      </c>
      <c r="B49" s="3" t="s">
        <v>172</v>
      </c>
      <c r="C49" s="3" t="s">
        <v>173</v>
      </c>
      <c r="D49" s="3" t="n">
        <v>1</v>
      </c>
      <c r="E49" s="3" t="n">
        <v>4.3805993</v>
      </c>
      <c r="F49" s="3" t="n">
        <v>348</v>
      </c>
      <c r="G49" s="3" t="n">
        <v>348</v>
      </c>
      <c r="H49" s="3" t="n">
        <v>19</v>
      </c>
      <c r="I49" s="3" t="n">
        <v>19</v>
      </c>
      <c r="J49" s="3" t="n">
        <v>533</v>
      </c>
      <c r="K49" s="3" t="n">
        <v>533</v>
      </c>
      <c r="L49" s="3" t="n">
        <v>63</v>
      </c>
      <c r="M49" s="3" t="n">
        <v>63</v>
      </c>
      <c r="N49" s="3" t="n">
        <v>-1</v>
      </c>
      <c r="O49" s="3" t="n">
        <v>-1</v>
      </c>
      <c r="P49" s="3" t="n">
        <v>8.2</v>
      </c>
      <c r="Q49" s="3" t="n">
        <v>24.2</v>
      </c>
      <c r="R49" s="3" t="s">
        <v>174</v>
      </c>
      <c r="S49" s="4" t="n">
        <v>45746.9394791667</v>
      </c>
      <c r="T49" s="3" t="s">
        <v>29</v>
      </c>
      <c r="U49" s="3" t="s">
        <v>29</v>
      </c>
      <c r="V49" s="3" t="n">
        <v>0</v>
      </c>
      <c r="W49" s="3" t="n">
        <v>0</v>
      </c>
      <c r="X49" s="3" t="n">
        <v>0</v>
      </c>
      <c r="Y49" s="3" t="s">
        <v>30</v>
      </c>
      <c r="Z49" s="3" t="s">
        <v>30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</row>
    <row r="50" customFormat="false" ht="15.75" hidden="false" customHeight="false" outlineLevel="0" collapsed="false">
      <c r="A50" s="3" t="n">
        <v>49</v>
      </c>
      <c r="B50" s="3" t="s">
        <v>175</v>
      </c>
      <c r="C50" s="3" t="s">
        <v>176</v>
      </c>
      <c r="D50" s="3" t="n">
        <v>1</v>
      </c>
      <c r="E50" s="3" t="n">
        <v>3.9961179</v>
      </c>
      <c r="F50" s="3" t="n">
        <v>317</v>
      </c>
      <c r="G50" s="3" t="n">
        <v>317</v>
      </c>
      <c r="H50" s="3" t="n">
        <v>17</v>
      </c>
      <c r="I50" s="3" t="n">
        <v>17</v>
      </c>
      <c r="J50" s="3" t="n">
        <v>496</v>
      </c>
      <c r="K50" s="3" t="n">
        <v>496</v>
      </c>
      <c r="L50" s="3" t="n">
        <v>62</v>
      </c>
      <c r="M50" s="3" t="n">
        <v>62</v>
      </c>
      <c r="N50" s="3" t="n">
        <v>-1</v>
      </c>
      <c r="O50" s="3" t="n">
        <v>-1</v>
      </c>
      <c r="P50" s="3" t="n">
        <v>8.2</v>
      </c>
      <c r="Q50" s="3" t="n">
        <v>24.2</v>
      </c>
      <c r="R50" s="3" t="s">
        <v>177</v>
      </c>
      <c r="S50" s="4" t="n">
        <v>45746.9395949074</v>
      </c>
      <c r="T50" s="3" t="s">
        <v>29</v>
      </c>
      <c r="U50" s="3" t="s">
        <v>29</v>
      </c>
      <c r="V50" s="3" t="n">
        <v>0</v>
      </c>
      <c r="W50" s="3" t="n">
        <v>0</v>
      </c>
      <c r="X50" s="3" t="n">
        <v>0</v>
      </c>
      <c r="Y50" s="3" t="s">
        <v>30</v>
      </c>
      <c r="Z50" s="3" t="s">
        <v>30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</row>
    <row r="51" customFormat="false" ht="15.75" hidden="false" customHeight="false" outlineLevel="0" collapsed="false">
      <c r="A51" s="3" t="n">
        <v>50</v>
      </c>
      <c r="B51" s="3" t="s">
        <v>178</v>
      </c>
      <c r="C51" s="3" t="s">
        <v>179</v>
      </c>
      <c r="D51" s="3" t="n">
        <v>1</v>
      </c>
      <c r="E51" s="3" t="n">
        <v>4.1439541</v>
      </c>
      <c r="F51" s="3" t="n">
        <v>345</v>
      </c>
      <c r="G51" s="3" t="n">
        <v>345</v>
      </c>
      <c r="H51" s="3" t="n">
        <v>19</v>
      </c>
      <c r="I51" s="3" t="n">
        <v>19</v>
      </c>
      <c r="J51" s="3" t="n">
        <v>528</v>
      </c>
      <c r="K51" s="3" t="n">
        <v>528</v>
      </c>
      <c r="L51" s="3" t="n">
        <v>62</v>
      </c>
      <c r="M51" s="3" t="n">
        <v>62</v>
      </c>
      <c r="N51" s="3" t="n">
        <v>-1</v>
      </c>
      <c r="O51" s="3" t="n">
        <v>-1</v>
      </c>
      <c r="P51" s="3" t="n">
        <v>8.2</v>
      </c>
      <c r="Q51" s="3" t="n">
        <v>24.2</v>
      </c>
      <c r="R51" s="3" t="s">
        <v>180</v>
      </c>
      <c r="S51" s="4" t="n">
        <v>45746.9397106482</v>
      </c>
      <c r="T51" s="3" t="s">
        <v>29</v>
      </c>
      <c r="U51" s="3" t="s">
        <v>29</v>
      </c>
      <c r="V51" s="3" t="n">
        <v>0</v>
      </c>
      <c r="W51" s="3" t="n">
        <v>0</v>
      </c>
      <c r="X51" s="3" t="n">
        <v>0</v>
      </c>
      <c r="Y51" s="3" t="s">
        <v>30</v>
      </c>
      <c r="Z51" s="3" t="s">
        <v>30</v>
      </c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</row>
    <row r="52" customFormat="false" ht="15.75" hidden="false" customHeight="false" outlineLevel="0" collapsed="false">
      <c r="A52" s="3" t="n">
        <v>51</v>
      </c>
      <c r="B52" s="3" t="s">
        <v>181</v>
      </c>
      <c r="C52" s="3" t="s">
        <v>182</v>
      </c>
      <c r="D52" s="3" t="n">
        <v>1</v>
      </c>
      <c r="E52" s="3" t="n">
        <v>4.03409</v>
      </c>
      <c r="F52" s="3" t="n">
        <v>315</v>
      </c>
      <c r="G52" s="3" t="n">
        <v>315</v>
      </c>
      <c r="H52" s="3" t="n">
        <v>17</v>
      </c>
      <c r="I52" s="3" t="n">
        <v>17</v>
      </c>
      <c r="J52" s="3" t="n">
        <v>492</v>
      </c>
      <c r="K52" s="3" t="n">
        <v>492</v>
      </c>
      <c r="L52" s="3" t="n">
        <v>61</v>
      </c>
      <c r="M52" s="3" t="n">
        <v>61</v>
      </c>
      <c r="N52" s="3" t="n">
        <v>-1</v>
      </c>
      <c r="O52" s="3" t="n">
        <v>-1</v>
      </c>
      <c r="P52" s="3" t="n">
        <v>8.2</v>
      </c>
      <c r="Q52" s="3" t="n">
        <v>24.2</v>
      </c>
      <c r="R52" s="3" t="s">
        <v>183</v>
      </c>
      <c r="S52" s="4" t="n">
        <v>45746.9398263889</v>
      </c>
      <c r="T52" s="3" t="s">
        <v>29</v>
      </c>
      <c r="U52" s="3" t="s">
        <v>29</v>
      </c>
      <c r="V52" s="3" t="n">
        <v>0</v>
      </c>
      <c r="W52" s="3" t="n">
        <v>0</v>
      </c>
      <c r="X52" s="3" t="n">
        <v>0</v>
      </c>
      <c r="Y52" s="3" t="s">
        <v>30</v>
      </c>
      <c r="Z52" s="3" t="s">
        <v>30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</row>
    <row r="53" customFormat="false" ht="15.75" hidden="false" customHeight="false" outlineLevel="0" collapsed="false">
      <c r="A53" s="3" t="n">
        <v>52</v>
      </c>
      <c r="B53" s="3" t="s">
        <v>184</v>
      </c>
      <c r="C53" s="3" t="s">
        <v>185</v>
      </c>
      <c r="D53" s="3" t="n">
        <v>1</v>
      </c>
      <c r="E53" s="3" t="n">
        <v>4.3242082</v>
      </c>
      <c r="F53" s="3" t="n">
        <v>346</v>
      </c>
      <c r="G53" s="3" t="n">
        <v>346</v>
      </c>
      <c r="H53" s="3" t="n">
        <v>19</v>
      </c>
      <c r="I53" s="3" t="n">
        <v>19</v>
      </c>
      <c r="J53" s="3" t="n">
        <v>531</v>
      </c>
      <c r="K53" s="3" t="n">
        <v>531</v>
      </c>
      <c r="L53" s="3" t="n">
        <v>63</v>
      </c>
      <c r="M53" s="3" t="n">
        <v>63</v>
      </c>
      <c r="N53" s="3" t="n">
        <v>-1</v>
      </c>
      <c r="O53" s="3" t="n">
        <v>-1</v>
      </c>
      <c r="P53" s="3" t="n">
        <v>8.2</v>
      </c>
      <c r="Q53" s="3" t="n">
        <v>24.2</v>
      </c>
      <c r="R53" s="3" t="s">
        <v>186</v>
      </c>
      <c r="S53" s="4" t="n">
        <v>45746.9399421296</v>
      </c>
      <c r="T53" s="3" t="s">
        <v>29</v>
      </c>
      <c r="U53" s="3" t="s">
        <v>29</v>
      </c>
      <c r="V53" s="3" t="n">
        <v>0</v>
      </c>
      <c r="W53" s="3" t="n">
        <v>0</v>
      </c>
      <c r="X53" s="3" t="n">
        <v>0</v>
      </c>
      <c r="Y53" s="3" t="s">
        <v>30</v>
      </c>
      <c r="Z53" s="3" t="s">
        <v>30</v>
      </c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</row>
    <row r="54" customFormat="false" ht="15.75" hidden="false" customHeight="false" outlineLevel="0" collapsed="false">
      <c r="A54" s="3" t="n">
        <v>53</v>
      </c>
      <c r="B54" s="3" t="s">
        <v>187</v>
      </c>
      <c r="C54" s="3" t="s">
        <v>188</v>
      </c>
      <c r="D54" s="3" t="n">
        <v>1</v>
      </c>
      <c r="E54" s="3" t="n">
        <v>3.982706</v>
      </c>
      <c r="F54" s="3" t="n">
        <v>315</v>
      </c>
      <c r="G54" s="3" t="n">
        <v>315</v>
      </c>
      <c r="H54" s="3" t="n">
        <v>17</v>
      </c>
      <c r="I54" s="3" t="n">
        <v>17</v>
      </c>
      <c r="J54" s="3" t="n">
        <v>494</v>
      </c>
      <c r="K54" s="3" t="n">
        <v>494</v>
      </c>
      <c r="L54" s="3" t="n">
        <v>62</v>
      </c>
      <c r="M54" s="3" t="n">
        <v>62</v>
      </c>
      <c r="N54" s="3" t="n">
        <v>-1</v>
      </c>
      <c r="O54" s="3" t="n">
        <v>-1</v>
      </c>
      <c r="P54" s="3" t="n">
        <v>8.2</v>
      </c>
      <c r="Q54" s="3" t="n">
        <v>24.2</v>
      </c>
      <c r="R54" s="3" t="s">
        <v>189</v>
      </c>
      <c r="S54" s="4" t="n">
        <v>45746.9400578704</v>
      </c>
      <c r="T54" s="3" t="s">
        <v>29</v>
      </c>
      <c r="U54" s="3" t="s">
        <v>29</v>
      </c>
      <c r="V54" s="3" t="n">
        <v>0</v>
      </c>
      <c r="W54" s="3" t="n">
        <v>0</v>
      </c>
      <c r="X54" s="3" t="n">
        <v>0</v>
      </c>
      <c r="Y54" s="3" t="s">
        <v>30</v>
      </c>
      <c r="Z54" s="3" t="s">
        <v>30</v>
      </c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</row>
    <row r="55" customFormat="false" ht="15.75" hidden="false" customHeight="false" outlineLevel="0" collapsed="false">
      <c r="A55" s="3" t="n">
        <v>54</v>
      </c>
      <c r="B55" s="3" t="s">
        <v>190</v>
      </c>
      <c r="C55" s="3" t="s">
        <v>191</v>
      </c>
      <c r="D55" s="3" t="n">
        <v>1</v>
      </c>
      <c r="E55" s="3" t="n">
        <v>4.3649047</v>
      </c>
      <c r="F55" s="3" t="n">
        <v>345</v>
      </c>
      <c r="G55" s="3" t="n">
        <v>345</v>
      </c>
      <c r="H55" s="3" t="n">
        <v>19</v>
      </c>
      <c r="I55" s="3" t="n">
        <v>19</v>
      </c>
      <c r="J55" s="3" t="n">
        <v>528</v>
      </c>
      <c r="K55" s="3" t="n">
        <v>528</v>
      </c>
      <c r="L55" s="3" t="n">
        <v>62</v>
      </c>
      <c r="M55" s="3" t="n">
        <v>62</v>
      </c>
      <c r="N55" s="3" t="n">
        <v>-1</v>
      </c>
      <c r="O55" s="3" t="n">
        <v>-1</v>
      </c>
      <c r="P55" s="3" t="n">
        <v>8.2</v>
      </c>
      <c r="Q55" s="3" t="n">
        <v>24.2</v>
      </c>
      <c r="R55" s="3" t="s">
        <v>192</v>
      </c>
      <c r="S55" s="4" t="n">
        <v>45746.9401851852</v>
      </c>
      <c r="T55" s="3" t="s">
        <v>29</v>
      </c>
      <c r="U55" s="3" t="s">
        <v>29</v>
      </c>
      <c r="V55" s="3" t="n">
        <v>0</v>
      </c>
      <c r="W55" s="3" t="n">
        <v>0</v>
      </c>
      <c r="X55" s="3" t="n">
        <v>0</v>
      </c>
      <c r="Y55" s="3" t="s">
        <v>30</v>
      </c>
      <c r="Z55" s="3" t="s">
        <v>30</v>
      </c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</row>
    <row r="56" customFormat="false" ht="15.75" hidden="false" customHeight="false" outlineLevel="0" collapsed="false">
      <c r="A56" s="3" t="n">
        <v>55</v>
      </c>
      <c r="B56" s="3" t="s">
        <v>193</v>
      </c>
      <c r="C56" s="3" t="s">
        <v>194</v>
      </c>
      <c r="D56" s="3" t="n">
        <v>1</v>
      </c>
      <c r="E56" s="3" t="n">
        <v>4.0160918</v>
      </c>
      <c r="F56" s="3" t="n">
        <v>314</v>
      </c>
      <c r="G56" s="3" t="n">
        <v>314</v>
      </c>
      <c r="H56" s="3" t="n">
        <v>17</v>
      </c>
      <c r="I56" s="3" t="n">
        <v>17</v>
      </c>
      <c r="J56" s="3" t="n">
        <v>491</v>
      </c>
      <c r="K56" s="3" t="n">
        <v>491</v>
      </c>
      <c r="L56" s="3" t="n">
        <v>61</v>
      </c>
      <c r="M56" s="3" t="n">
        <v>61</v>
      </c>
      <c r="N56" s="3" t="n">
        <v>-1</v>
      </c>
      <c r="O56" s="3" t="n">
        <v>-1</v>
      </c>
      <c r="P56" s="3" t="n">
        <v>8.2</v>
      </c>
      <c r="Q56" s="3" t="n">
        <v>24.2</v>
      </c>
      <c r="R56" s="3" t="s">
        <v>195</v>
      </c>
      <c r="S56" s="4" t="n">
        <v>45746.9403009259</v>
      </c>
      <c r="T56" s="3" t="s">
        <v>29</v>
      </c>
      <c r="U56" s="3" t="s">
        <v>29</v>
      </c>
      <c r="V56" s="3" t="n">
        <v>0</v>
      </c>
      <c r="W56" s="3" t="n">
        <v>0</v>
      </c>
      <c r="X56" s="3" t="n">
        <v>0</v>
      </c>
      <c r="Y56" s="3" t="s">
        <v>30</v>
      </c>
      <c r="Z56" s="3" t="s">
        <v>30</v>
      </c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</row>
    <row r="57" customFormat="false" ht="15.75" hidden="false" customHeight="false" outlineLevel="0" collapsed="false">
      <c r="A57" s="3" t="n">
        <v>56</v>
      </c>
      <c r="B57" s="3" t="s">
        <v>196</v>
      </c>
      <c r="C57" s="3" t="s">
        <v>197</v>
      </c>
      <c r="D57" s="3" t="n">
        <v>1</v>
      </c>
      <c r="E57" s="3" t="n">
        <v>4.3132263</v>
      </c>
      <c r="F57" s="3" t="n">
        <v>348</v>
      </c>
      <c r="G57" s="3" t="n">
        <v>348</v>
      </c>
      <c r="H57" s="3" t="n">
        <v>19</v>
      </c>
      <c r="I57" s="3" t="n">
        <v>19</v>
      </c>
      <c r="J57" s="3" t="n">
        <v>533</v>
      </c>
      <c r="K57" s="3" t="n">
        <v>533</v>
      </c>
      <c r="L57" s="3" t="n">
        <v>63</v>
      </c>
      <c r="M57" s="3" t="n">
        <v>63</v>
      </c>
      <c r="N57" s="3" t="n">
        <v>-1</v>
      </c>
      <c r="O57" s="3" t="n">
        <v>-1</v>
      </c>
      <c r="P57" s="3" t="n">
        <v>8.2</v>
      </c>
      <c r="Q57" s="3" t="n">
        <v>24.2</v>
      </c>
      <c r="R57" s="3" t="s">
        <v>198</v>
      </c>
      <c r="S57" s="4" t="n">
        <v>45746.9404166667</v>
      </c>
      <c r="T57" s="3" t="s">
        <v>29</v>
      </c>
      <c r="U57" s="3" t="s">
        <v>29</v>
      </c>
      <c r="V57" s="3" t="n">
        <v>0</v>
      </c>
      <c r="W57" s="3" t="n">
        <v>0</v>
      </c>
      <c r="X57" s="3" t="n">
        <v>0</v>
      </c>
      <c r="Y57" s="3" t="s">
        <v>30</v>
      </c>
      <c r="Z57" s="3" t="s">
        <v>30</v>
      </c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</row>
    <row r="58" customFormat="false" ht="15.75" hidden="false" customHeight="false" outlineLevel="0" collapsed="false">
      <c r="A58" s="3" t="n">
        <v>57</v>
      </c>
      <c r="B58" s="3" t="s">
        <v>199</v>
      </c>
      <c r="C58" s="3" t="s">
        <v>200</v>
      </c>
      <c r="D58" s="3" t="n">
        <v>1</v>
      </c>
      <c r="E58" s="3" t="n">
        <v>4.8220135</v>
      </c>
      <c r="F58" s="3" t="n">
        <v>317</v>
      </c>
      <c r="G58" s="3" t="n">
        <v>317</v>
      </c>
      <c r="H58" s="3" t="n">
        <v>17</v>
      </c>
      <c r="I58" s="3" t="n">
        <v>17</v>
      </c>
      <c r="J58" s="3" t="n">
        <v>496</v>
      </c>
      <c r="K58" s="3" t="n">
        <v>496</v>
      </c>
      <c r="L58" s="3" t="n">
        <v>62</v>
      </c>
      <c r="M58" s="3" t="n">
        <v>62</v>
      </c>
      <c r="N58" s="3" t="n">
        <v>-1</v>
      </c>
      <c r="O58" s="3" t="n">
        <v>-1</v>
      </c>
      <c r="P58" s="3" t="n">
        <v>8.2</v>
      </c>
      <c r="Q58" s="3" t="n">
        <v>24.2</v>
      </c>
      <c r="R58" s="3" t="s">
        <v>201</v>
      </c>
      <c r="S58" s="4" t="n">
        <v>45746.9405555556</v>
      </c>
      <c r="T58" s="3" t="s">
        <v>29</v>
      </c>
      <c r="U58" s="3" t="s">
        <v>29</v>
      </c>
      <c r="V58" s="3" t="n">
        <v>0</v>
      </c>
      <c r="W58" s="3" t="n">
        <v>0</v>
      </c>
      <c r="X58" s="3" t="n">
        <v>0</v>
      </c>
      <c r="Y58" s="3" t="s">
        <v>30</v>
      </c>
      <c r="Z58" s="3" t="s">
        <v>30</v>
      </c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</row>
    <row r="59" customFormat="false" ht="15.75" hidden="false" customHeight="false" outlineLevel="0" collapsed="false">
      <c r="A59" s="3" t="n">
        <v>58</v>
      </c>
      <c r="B59" s="3" t="s">
        <v>202</v>
      </c>
      <c r="C59" s="3" t="s">
        <v>203</v>
      </c>
      <c r="D59" s="3" t="n">
        <v>1</v>
      </c>
      <c r="E59" s="3" t="n">
        <v>4.2043156</v>
      </c>
      <c r="F59" s="3" t="n">
        <v>345</v>
      </c>
      <c r="G59" s="3" t="n">
        <v>345</v>
      </c>
      <c r="H59" s="3" t="n">
        <v>19</v>
      </c>
      <c r="I59" s="3" t="n">
        <v>19</v>
      </c>
      <c r="J59" s="3" t="n">
        <v>528</v>
      </c>
      <c r="K59" s="3" t="n">
        <v>528</v>
      </c>
      <c r="L59" s="3" t="n">
        <v>62</v>
      </c>
      <c r="M59" s="3" t="n">
        <v>62</v>
      </c>
      <c r="N59" s="3" t="n">
        <v>-1</v>
      </c>
      <c r="O59" s="3" t="n">
        <v>-1</v>
      </c>
      <c r="P59" s="3" t="n">
        <v>8.2</v>
      </c>
      <c r="Q59" s="3" t="n">
        <v>24.2</v>
      </c>
      <c r="R59" s="3" t="s">
        <v>204</v>
      </c>
      <c r="S59" s="4" t="n">
        <v>45746.9406828704</v>
      </c>
      <c r="T59" s="3" t="s">
        <v>29</v>
      </c>
      <c r="U59" s="3" t="s">
        <v>29</v>
      </c>
      <c r="V59" s="3" t="n">
        <v>0</v>
      </c>
      <c r="W59" s="3" t="n">
        <v>0</v>
      </c>
      <c r="X59" s="3" t="n">
        <v>0</v>
      </c>
      <c r="Y59" s="3" t="s">
        <v>30</v>
      </c>
      <c r="Z59" s="3" t="s">
        <v>30</v>
      </c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</row>
    <row r="60" customFormat="false" ht="15.75" hidden="false" customHeight="false" outlineLevel="0" collapsed="false">
      <c r="A60" s="3" t="n">
        <v>59</v>
      </c>
      <c r="B60" s="3" t="s">
        <v>205</v>
      </c>
      <c r="C60" s="3" t="s">
        <v>206</v>
      </c>
      <c r="D60" s="3" t="n">
        <v>1</v>
      </c>
      <c r="E60" s="3" t="n">
        <v>4.2357892</v>
      </c>
      <c r="F60" s="3" t="n">
        <v>348</v>
      </c>
      <c r="G60" s="3" t="n">
        <v>348</v>
      </c>
      <c r="H60" s="3" t="n">
        <v>19</v>
      </c>
      <c r="I60" s="3" t="n">
        <v>19</v>
      </c>
      <c r="J60" s="3" t="n">
        <v>533</v>
      </c>
      <c r="K60" s="3" t="n">
        <v>533</v>
      </c>
      <c r="L60" s="3" t="n">
        <v>63</v>
      </c>
      <c r="M60" s="3" t="n">
        <v>63</v>
      </c>
      <c r="N60" s="3" t="n">
        <v>-1</v>
      </c>
      <c r="O60" s="3" t="n">
        <v>-1</v>
      </c>
      <c r="P60" s="3" t="n">
        <v>8.2</v>
      </c>
      <c r="Q60" s="3" t="n">
        <v>24.2</v>
      </c>
      <c r="R60" s="3" t="s">
        <v>207</v>
      </c>
      <c r="S60" s="4" t="n">
        <v>45746.9407986111</v>
      </c>
      <c r="T60" s="3" t="s">
        <v>29</v>
      </c>
      <c r="U60" s="3" t="s">
        <v>29</v>
      </c>
      <c r="V60" s="3" t="n">
        <v>0</v>
      </c>
      <c r="W60" s="3" t="n">
        <v>0</v>
      </c>
      <c r="X60" s="3" t="n">
        <v>0</v>
      </c>
      <c r="Y60" s="3" t="s">
        <v>30</v>
      </c>
      <c r="Z60" s="3" t="s">
        <v>30</v>
      </c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</row>
    <row r="61" customFormat="false" ht="15.75" hidden="false" customHeight="false" outlineLevel="0" collapsed="false">
      <c r="A61" s="3" t="n">
        <v>60</v>
      </c>
      <c r="B61" s="3" t="s">
        <v>208</v>
      </c>
      <c r="C61" s="3" t="s">
        <v>209</v>
      </c>
      <c r="D61" s="3" t="n">
        <v>1</v>
      </c>
      <c r="E61" s="3" t="n">
        <v>4.0591948</v>
      </c>
      <c r="F61" s="3" t="n">
        <v>317</v>
      </c>
      <c r="G61" s="3" t="n">
        <v>317</v>
      </c>
      <c r="H61" s="3" t="n">
        <v>17</v>
      </c>
      <c r="I61" s="3" t="n">
        <v>17</v>
      </c>
      <c r="J61" s="3" t="n">
        <v>496</v>
      </c>
      <c r="K61" s="3" t="n">
        <v>496</v>
      </c>
      <c r="L61" s="3" t="n">
        <v>62</v>
      </c>
      <c r="M61" s="3" t="n">
        <v>62</v>
      </c>
      <c r="N61" s="3" t="n">
        <v>-1</v>
      </c>
      <c r="O61" s="3" t="n">
        <v>-1</v>
      </c>
      <c r="P61" s="3" t="n">
        <v>8.2</v>
      </c>
      <c r="Q61" s="3" t="n">
        <v>24.2</v>
      </c>
      <c r="R61" s="3" t="s">
        <v>210</v>
      </c>
      <c r="S61" s="4" t="n">
        <v>45746.9409143519</v>
      </c>
      <c r="T61" s="3" t="s">
        <v>29</v>
      </c>
      <c r="U61" s="3" t="s">
        <v>29</v>
      </c>
      <c r="V61" s="3" t="n">
        <v>0</v>
      </c>
      <c r="W61" s="3" t="n">
        <v>0</v>
      </c>
      <c r="X61" s="3" t="n">
        <v>0</v>
      </c>
      <c r="Y61" s="3" t="s">
        <v>30</v>
      </c>
      <c r="Z61" s="3" t="s">
        <v>30</v>
      </c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</row>
    <row r="62" customFormat="false" ht="15.75" hidden="false" customHeight="false" outlineLevel="0" collapsed="false">
      <c r="A62" s="3" t="n">
        <v>61</v>
      </c>
      <c r="B62" s="3" t="s">
        <v>211</v>
      </c>
      <c r="C62" s="3" t="s">
        <v>212</v>
      </c>
      <c r="D62" s="3" t="n">
        <v>1</v>
      </c>
      <c r="E62" s="3" t="n">
        <v>5.5604219</v>
      </c>
      <c r="F62" s="3" t="n">
        <v>400</v>
      </c>
      <c r="G62" s="3" t="n">
        <v>400</v>
      </c>
      <c r="H62" s="3" t="n">
        <v>22</v>
      </c>
      <c r="I62" s="3" t="n">
        <v>22</v>
      </c>
      <c r="J62" s="3" t="n">
        <v>426</v>
      </c>
      <c r="K62" s="3" t="n">
        <v>426</v>
      </c>
      <c r="L62" s="3" t="n">
        <v>60</v>
      </c>
      <c r="M62" s="3" t="n">
        <v>60</v>
      </c>
      <c r="N62" s="3" t="n">
        <v>-1</v>
      </c>
      <c r="O62" s="3" t="n">
        <v>-1</v>
      </c>
      <c r="P62" s="3" t="n">
        <v>8.9</v>
      </c>
      <c r="Q62" s="3" t="n">
        <v>24.2</v>
      </c>
      <c r="R62" s="3" t="s">
        <v>213</v>
      </c>
      <c r="S62" s="4" t="n">
        <v>45746.94125</v>
      </c>
      <c r="T62" s="3" t="s">
        <v>37</v>
      </c>
      <c r="U62" s="3" t="s">
        <v>37</v>
      </c>
      <c r="V62" s="3" t="n">
        <v>0</v>
      </c>
      <c r="W62" s="3" t="n">
        <v>0</v>
      </c>
      <c r="X62" s="3" t="n">
        <v>0</v>
      </c>
      <c r="Y62" s="3" t="s">
        <v>30</v>
      </c>
      <c r="Z62" s="3" t="s">
        <v>30</v>
      </c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</row>
    <row r="63" customFormat="false" ht="15.75" hidden="false" customHeight="false" outlineLevel="0" collapsed="false">
      <c r="A63" s="3" t="n">
        <v>62</v>
      </c>
      <c r="B63" s="3" t="s">
        <v>214</v>
      </c>
      <c r="C63" s="3" t="s">
        <v>215</v>
      </c>
      <c r="D63" s="3" t="n">
        <v>1</v>
      </c>
      <c r="E63" s="3" t="n">
        <v>0.8580754</v>
      </c>
      <c r="F63" s="3" t="n">
        <v>8</v>
      </c>
      <c r="G63" s="3" t="n">
        <v>8</v>
      </c>
      <c r="H63" s="3" t="n">
        <v>3</v>
      </c>
      <c r="I63" s="3" t="n">
        <v>3</v>
      </c>
      <c r="J63" s="3" t="n">
        <v>6</v>
      </c>
      <c r="K63" s="3" t="n">
        <v>6</v>
      </c>
      <c r="L63" s="3" t="n">
        <v>0</v>
      </c>
      <c r="M63" s="3" t="n">
        <v>0</v>
      </c>
      <c r="N63" s="3" t="n">
        <v>0</v>
      </c>
      <c r="O63" s="3" t="n">
        <v>0</v>
      </c>
      <c r="P63" s="3" t="n">
        <v>8.8</v>
      </c>
      <c r="Q63" s="3" t="n">
        <v>24.2</v>
      </c>
      <c r="R63" s="3" t="s">
        <v>216</v>
      </c>
      <c r="S63" s="4" t="n">
        <v>45746.9413194444</v>
      </c>
      <c r="T63" s="3" t="s">
        <v>37</v>
      </c>
      <c r="U63" s="3" t="s">
        <v>37</v>
      </c>
      <c r="V63" s="3" t="n">
        <v>1</v>
      </c>
      <c r="W63" s="3" t="n">
        <v>1</v>
      </c>
      <c r="X63" s="3" t="n">
        <v>0</v>
      </c>
      <c r="Y63" s="3" t="s">
        <v>30</v>
      </c>
      <c r="Z63" s="3" t="s">
        <v>30</v>
      </c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</row>
    <row r="64" customFormat="false" ht="15.75" hidden="false" customHeight="false" outlineLevel="0" collapsed="false">
      <c r="A64" s="3" t="n">
        <v>63</v>
      </c>
      <c r="B64" s="3" t="s">
        <v>217</v>
      </c>
      <c r="C64" s="3" t="s">
        <v>218</v>
      </c>
      <c r="D64" s="3" t="n">
        <v>1</v>
      </c>
      <c r="E64" s="3" t="n">
        <v>3.5904483</v>
      </c>
      <c r="F64" s="3" t="n">
        <v>37</v>
      </c>
      <c r="G64" s="3" t="n">
        <v>37</v>
      </c>
      <c r="H64" s="3" t="n">
        <v>9</v>
      </c>
      <c r="I64" s="3" t="n">
        <v>9</v>
      </c>
      <c r="J64" s="3" t="n">
        <v>63</v>
      </c>
      <c r="K64" s="3" t="n">
        <v>63</v>
      </c>
      <c r="L64" s="3" t="n">
        <v>0</v>
      </c>
      <c r="M64" s="3" t="n">
        <v>0</v>
      </c>
      <c r="N64" s="3" t="n">
        <v>-1</v>
      </c>
      <c r="O64" s="3" t="n">
        <v>-1</v>
      </c>
      <c r="P64" s="3" t="n">
        <v>8.3</v>
      </c>
      <c r="Q64" s="3" t="n">
        <v>24.2</v>
      </c>
      <c r="R64" s="3" t="s">
        <v>219</v>
      </c>
      <c r="S64" s="4" t="n">
        <v>45746.9414351852</v>
      </c>
      <c r="T64" s="3" t="s">
        <v>65</v>
      </c>
      <c r="U64" s="3" t="s">
        <v>65</v>
      </c>
      <c r="V64" s="3" t="n">
        <v>0</v>
      </c>
      <c r="W64" s="3" t="n">
        <v>0</v>
      </c>
      <c r="X64" s="3" t="n">
        <v>0</v>
      </c>
      <c r="Y64" s="3" t="s">
        <v>30</v>
      </c>
      <c r="Z64" s="3" t="s">
        <v>30</v>
      </c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</row>
    <row r="65" customFormat="false" ht="15.75" hidden="false" customHeight="false" outlineLevel="0" collapsed="false">
      <c r="A65" s="3" t="n">
        <v>64</v>
      </c>
      <c r="B65" s="3" t="s">
        <v>220</v>
      </c>
      <c r="C65" s="3" t="s">
        <v>221</v>
      </c>
      <c r="D65" s="3" t="n">
        <v>1</v>
      </c>
      <c r="E65" s="3" t="n">
        <v>0.1670501</v>
      </c>
      <c r="F65" s="3" t="n">
        <v>25</v>
      </c>
      <c r="G65" s="3" t="n">
        <v>25</v>
      </c>
      <c r="H65" s="3" t="n">
        <v>5</v>
      </c>
      <c r="I65" s="3" t="n">
        <v>5</v>
      </c>
      <c r="J65" s="3" t="n">
        <v>38</v>
      </c>
      <c r="K65" s="3" t="n">
        <v>38</v>
      </c>
      <c r="L65" s="3" t="n">
        <v>0</v>
      </c>
      <c r="M65" s="3" t="n">
        <v>0</v>
      </c>
      <c r="N65" s="3" t="n">
        <v>-1</v>
      </c>
      <c r="O65" s="3" t="n">
        <v>-1</v>
      </c>
      <c r="P65" s="3" t="n">
        <v>8.3</v>
      </c>
      <c r="Q65" s="3" t="n">
        <v>24.2</v>
      </c>
      <c r="R65" s="3" t="s">
        <v>222</v>
      </c>
      <c r="S65" s="4" t="n">
        <v>45746.9414699074</v>
      </c>
      <c r="T65" s="3" t="s">
        <v>65</v>
      </c>
      <c r="U65" s="3" t="s">
        <v>65</v>
      </c>
      <c r="V65" s="3" t="n">
        <v>0</v>
      </c>
      <c r="W65" s="3" t="n">
        <v>0</v>
      </c>
      <c r="X65" s="3" t="n">
        <v>0</v>
      </c>
      <c r="Y65" s="3" t="s">
        <v>30</v>
      </c>
      <c r="Z65" s="3" t="s">
        <v>30</v>
      </c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</row>
    <row r="66" customFormat="false" ht="15.75" hidden="false" customHeight="false" outlineLevel="0" collapsed="false">
      <c r="A66" s="3" t="n">
        <v>65</v>
      </c>
      <c r="B66" s="3" t="s">
        <v>223</v>
      </c>
      <c r="C66" s="3" t="s">
        <v>224</v>
      </c>
      <c r="D66" s="3" t="n">
        <v>1</v>
      </c>
      <c r="E66" s="3" t="n">
        <v>0.2334325</v>
      </c>
      <c r="F66" s="3" t="n">
        <v>30</v>
      </c>
      <c r="G66" s="3" t="n">
        <v>30</v>
      </c>
      <c r="H66" s="3" t="n">
        <v>7</v>
      </c>
      <c r="I66" s="3" t="n">
        <v>7</v>
      </c>
      <c r="J66" s="3" t="n">
        <v>45</v>
      </c>
      <c r="K66" s="3" t="n">
        <v>45</v>
      </c>
      <c r="L66" s="3" t="n">
        <v>0</v>
      </c>
      <c r="M66" s="3" t="n">
        <v>0</v>
      </c>
      <c r="N66" s="3" t="n">
        <v>-1</v>
      </c>
      <c r="O66" s="3" t="n">
        <v>-1</v>
      </c>
      <c r="P66" s="3" t="n">
        <v>8.3</v>
      </c>
      <c r="Q66" s="3" t="n">
        <v>24.2</v>
      </c>
      <c r="R66" s="3" t="s">
        <v>225</v>
      </c>
      <c r="S66" s="4" t="n">
        <v>45746.9414930556</v>
      </c>
      <c r="T66" s="3" t="s">
        <v>65</v>
      </c>
      <c r="U66" s="3" t="s">
        <v>65</v>
      </c>
      <c r="V66" s="3" t="n">
        <v>0</v>
      </c>
      <c r="W66" s="3" t="n">
        <v>0</v>
      </c>
      <c r="X66" s="3" t="n">
        <v>0</v>
      </c>
      <c r="Y66" s="3" t="s">
        <v>30</v>
      </c>
      <c r="Z66" s="3" t="s">
        <v>30</v>
      </c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</row>
    <row r="67" customFormat="false" ht="15.75" hidden="false" customHeight="false" outlineLevel="0" collapsed="false">
      <c r="A67" s="3" t="n">
        <v>66</v>
      </c>
      <c r="B67" s="3" t="s">
        <v>226</v>
      </c>
      <c r="C67" s="3" t="s">
        <v>227</v>
      </c>
      <c r="D67" s="3" t="n">
        <v>1</v>
      </c>
      <c r="E67" s="3" t="n">
        <v>0.0897604</v>
      </c>
      <c r="F67" s="3" t="n">
        <v>11</v>
      </c>
      <c r="G67" s="3" t="n">
        <v>11</v>
      </c>
      <c r="H67" s="3" t="n">
        <v>5</v>
      </c>
      <c r="I67" s="3" t="n">
        <v>5</v>
      </c>
      <c r="J67" s="3" t="n">
        <v>9</v>
      </c>
      <c r="K67" s="3" t="n">
        <v>9</v>
      </c>
      <c r="L67" s="3" t="n">
        <v>0</v>
      </c>
      <c r="M67" s="3" t="n">
        <v>0</v>
      </c>
      <c r="N67" s="3" t="n">
        <v>-1</v>
      </c>
      <c r="O67" s="3" t="n">
        <v>0</v>
      </c>
      <c r="P67" s="3" t="n">
        <v>8.6</v>
      </c>
      <c r="Q67" s="3" t="n">
        <v>24.2</v>
      </c>
      <c r="R67" s="3" t="s">
        <v>228</v>
      </c>
      <c r="S67" s="4" t="n">
        <v>45746.9415393519</v>
      </c>
      <c r="T67" s="3" t="s">
        <v>29</v>
      </c>
      <c r="U67" s="3" t="s">
        <v>29</v>
      </c>
      <c r="V67" s="3" t="n">
        <v>0</v>
      </c>
      <c r="W67" s="3" t="n">
        <v>0</v>
      </c>
      <c r="X67" s="3" t="n">
        <v>0</v>
      </c>
      <c r="Y67" s="3" t="s">
        <v>30</v>
      </c>
      <c r="Z67" s="3" t="s">
        <v>30</v>
      </c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</row>
    <row r="68" customFormat="false" ht="15.75" hidden="false" customHeight="false" outlineLevel="0" collapsed="false">
      <c r="A68" s="3" t="n">
        <v>67</v>
      </c>
      <c r="B68" s="3" t="s">
        <v>229</v>
      </c>
      <c r="C68" s="3" t="s">
        <v>230</v>
      </c>
      <c r="D68" s="3" t="n">
        <v>1</v>
      </c>
      <c r="E68" s="3" t="n">
        <v>0.0728028</v>
      </c>
      <c r="F68" s="3" t="n">
        <v>9</v>
      </c>
      <c r="G68" s="3" t="n">
        <v>9</v>
      </c>
      <c r="H68" s="3" t="n">
        <v>6</v>
      </c>
      <c r="I68" s="3" t="n">
        <v>6</v>
      </c>
      <c r="J68" s="3" t="n">
        <v>7</v>
      </c>
      <c r="K68" s="3" t="n">
        <v>7</v>
      </c>
      <c r="L68" s="3" t="n">
        <v>0</v>
      </c>
      <c r="M68" s="3" t="n">
        <v>0</v>
      </c>
      <c r="N68" s="3" t="n">
        <v>-1</v>
      </c>
      <c r="O68" s="3" t="n">
        <v>0</v>
      </c>
      <c r="P68" s="3" t="n">
        <v>8.6</v>
      </c>
      <c r="Q68" s="3" t="n">
        <v>24.2</v>
      </c>
      <c r="R68" s="3" t="s">
        <v>231</v>
      </c>
      <c r="S68" s="4" t="n">
        <v>45746.9415625</v>
      </c>
      <c r="T68" s="3" t="s">
        <v>232</v>
      </c>
      <c r="U68" s="3" t="s">
        <v>232</v>
      </c>
      <c r="V68" s="3" t="n">
        <v>0</v>
      </c>
      <c r="W68" s="3" t="n">
        <v>1</v>
      </c>
      <c r="X68" s="3" t="n">
        <v>0</v>
      </c>
      <c r="Y68" s="3" t="s">
        <v>30</v>
      </c>
      <c r="Z68" s="3" t="s">
        <v>81</v>
      </c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</row>
    <row r="69" customFormat="false" ht="15.75" hidden="false" customHeight="false" outlineLevel="0" collapsed="false">
      <c r="A69" s="3" t="n">
        <v>68</v>
      </c>
      <c r="B69" s="3" t="s">
        <v>233</v>
      </c>
      <c r="C69" s="3" t="s">
        <v>234</v>
      </c>
      <c r="D69" s="3" t="n">
        <v>1</v>
      </c>
      <c r="E69" s="3" t="n">
        <v>13.7266327</v>
      </c>
      <c r="F69" s="3" t="n">
        <v>183</v>
      </c>
      <c r="G69" s="3" t="n">
        <v>183</v>
      </c>
      <c r="H69" s="3" t="n">
        <v>24</v>
      </c>
      <c r="I69" s="3" t="n">
        <v>24</v>
      </c>
      <c r="J69" s="3" t="n">
        <v>259</v>
      </c>
      <c r="K69" s="3" t="n">
        <v>259</v>
      </c>
      <c r="L69" s="3" t="n">
        <v>16</v>
      </c>
      <c r="M69" s="3" t="n">
        <v>16</v>
      </c>
      <c r="N69" s="3" t="n">
        <v>-1</v>
      </c>
      <c r="O69" s="3" t="n">
        <v>-1</v>
      </c>
      <c r="P69" s="3" t="n">
        <v>8.8</v>
      </c>
      <c r="Q69" s="3" t="n">
        <v>24.2</v>
      </c>
      <c r="R69" s="3" t="s">
        <v>235</v>
      </c>
      <c r="S69" s="4" t="n">
        <v>45746.9419560185</v>
      </c>
      <c r="T69" s="3" t="s">
        <v>65</v>
      </c>
      <c r="U69" s="3" t="s">
        <v>65</v>
      </c>
      <c r="V69" s="3" t="n">
        <v>0</v>
      </c>
      <c r="W69" s="3" t="n">
        <v>0</v>
      </c>
      <c r="X69" s="3" t="n">
        <v>0</v>
      </c>
      <c r="Y69" s="3" t="s">
        <v>30</v>
      </c>
      <c r="Z69" s="3" t="s">
        <v>30</v>
      </c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</row>
    <row r="70" customFormat="false" ht="15.75" hidden="false" customHeight="false" outlineLevel="0" collapsed="false">
      <c r="A70" s="3" t="n">
        <v>69</v>
      </c>
      <c r="B70" s="3" t="s">
        <v>236</v>
      </c>
      <c r="C70" s="3" t="s">
        <v>237</v>
      </c>
      <c r="D70" s="3" t="n">
        <v>1</v>
      </c>
      <c r="E70" s="3" t="n">
        <v>1.8515572</v>
      </c>
      <c r="F70" s="3" t="n">
        <v>210</v>
      </c>
      <c r="G70" s="3" t="n">
        <v>210</v>
      </c>
      <c r="H70" s="3" t="n">
        <v>20</v>
      </c>
      <c r="I70" s="3" t="n">
        <v>20</v>
      </c>
      <c r="J70" s="3" t="n">
        <v>324</v>
      </c>
      <c r="K70" s="3" t="n">
        <v>324</v>
      </c>
      <c r="L70" s="3" t="n">
        <v>16</v>
      </c>
      <c r="M70" s="3" t="n">
        <v>16</v>
      </c>
      <c r="N70" s="3" t="n">
        <v>28</v>
      </c>
      <c r="O70" s="3" t="n">
        <v>-1</v>
      </c>
      <c r="P70" s="3" t="n">
        <v>8.3</v>
      </c>
      <c r="Q70" s="3" t="n">
        <v>24.2</v>
      </c>
      <c r="R70" s="3" t="s">
        <v>238</v>
      </c>
      <c r="S70" s="4" t="n">
        <v>45746.9420949074</v>
      </c>
      <c r="T70" s="3" t="s">
        <v>239</v>
      </c>
      <c r="U70" s="3" t="s">
        <v>239</v>
      </c>
      <c r="V70" s="3" t="n">
        <v>0</v>
      </c>
      <c r="W70" s="3" t="n">
        <v>0</v>
      </c>
      <c r="X70" s="3" t="n">
        <v>0</v>
      </c>
      <c r="Y70" s="3" t="s">
        <v>30</v>
      </c>
      <c r="Z70" s="3" t="s">
        <v>30</v>
      </c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</row>
    <row r="71" customFormat="false" ht="15.75" hidden="false" customHeight="false" outlineLevel="0" collapsed="false">
      <c r="A71" s="3" t="n">
        <v>70</v>
      </c>
      <c r="B71" s="3" t="s">
        <v>240</v>
      </c>
      <c r="C71" s="3" t="s">
        <v>241</v>
      </c>
      <c r="D71" s="3" t="n">
        <v>1</v>
      </c>
      <c r="E71" s="3" t="n">
        <v>2.3070314</v>
      </c>
      <c r="F71" s="3" t="n">
        <v>221</v>
      </c>
      <c r="G71" s="3" t="n">
        <v>221</v>
      </c>
      <c r="H71" s="3" t="n">
        <v>21</v>
      </c>
      <c r="I71" s="3" t="n">
        <v>21</v>
      </c>
      <c r="J71" s="3" t="n">
        <v>307</v>
      </c>
      <c r="K71" s="3" t="n">
        <v>307</v>
      </c>
      <c r="L71" s="3" t="n">
        <v>21</v>
      </c>
      <c r="M71" s="3" t="n">
        <v>21</v>
      </c>
      <c r="N71" s="3" t="n">
        <v>24</v>
      </c>
      <c r="O71" s="3" t="n">
        <v>-1</v>
      </c>
      <c r="P71" s="3" t="n">
        <v>8.3</v>
      </c>
      <c r="Q71" s="3" t="n">
        <v>24.2</v>
      </c>
      <c r="R71" s="3" t="s">
        <v>242</v>
      </c>
      <c r="S71" s="4" t="n">
        <v>45746.9422222222</v>
      </c>
      <c r="T71" s="3" t="s">
        <v>239</v>
      </c>
      <c r="U71" s="3" t="s">
        <v>239</v>
      </c>
      <c r="V71" s="3" t="n">
        <v>0</v>
      </c>
      <c r="W71" s="3" t="n">
        <v>0</v>
      </c>
      <c r="X71" s="3" t="n">
        <v>0</v>
      </c>
      <c r="Y71" s="3" t="s">
        <v>30</v>
      </c>
      <c r="Z71" s="3" t="s">
        <v>30</v>
      </c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</row>
    <row r="72" customFormat="false" ht="15.75" hidden="false" customHeight="false" outlineLevel="0" collapsed="false">
      <c r="A72" s="3" t="n">
        <v>71</v>
      </c>
      <c r="B72" s="3" t="s">
        <v>243</v>
      </c>
      <c r="C72" s="3" t="s">
        <v>244</v>
      </c>
      <c r="D72" s="3" t="n">
        <v>1</v>
      </c>
      <c r="E72" s="3" t="n">
        <v>0.4075664</v>
      </c>
      <c r="F72" s="3" t="n">
        <v>46</v>
      </c>
      <c r="G72" s="3" t="n">
        <v>46</v>
      </c>
      <c r="H72" s="3" t="n">
        <v>13</v>
      </c>
      <c r="I72" s="3" t="n">
        <v>13</v>
      </c>
      <c r="J72" s="3" t="n">
        <v>47</v>
      </c>
      <c r="K72" s="3" t="n">
        <v>47</v>
      </c>
      <c r="L72" s="3" t="n">
        <v>4</v>
      </c>
      <c r="M72" s="3" t="n">
        <v>4</v>
      </c>
      <c r="N72" s="3" t="n">
        <v>-1</v>
      </c>
      <c r="O72" s="3" t="n">
        <v>-1</v>
      </c>
      <c r="P72" s="3" t="n">
        <v>8.9</v>
      </c>
      <c r="Q72" s="3" t="n">
        <v>24.2</v>
      </c>
      <c r="R72" s="3" t="s">
        <v>245</v>
      </c>
      <c r="S72" s="4" t="n">
        <v>45746.9422569444</v>
      </c>
      <c r="T72" s="3" t="s">
        <v>246</v>
      </c>
      <c r="U72" s="3" t="s">
        <v>246</v>
      </c>
      <c r="V72" s="3" t="n">
        <v>0</v>
      </c>
      <c r="W72" s="3" t="n">
        <v>0</v>
      </c>
      <c r="X72" s="3" t="n">
        <v>0</v>
      </c>
      <c r="Y72" s="3" t="s">
        <v>30</v>
      </c>
      <c r="Z72" s="3" t="s">
        <v>30</v>
      </c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</row>
    <row r="73" customFormat="false" ht="15.75" hidden="false" customHeight="false" outlineLevel="0" collapsed="false">
      <c r="A73" s="3" t="n">
        <v>72</v>
      </c>
      <c r="B73" s="3" t="s">
        <v>247</v>
      </c>
      <c r="C73" s="3" t="s">
        <v>248</v>
      </c>
      <c r="D73" s="3" t="n">
        <v>1</v>
      </c>
      <c r="E73" s="3" t="n">
        <v>13.8073196</v>
      </c>
      <c r="F73" s="3" t="n">
        <v>76</v>
      </c>
      <c r="G73" s="3" t="n">
        <v>76</v>
      </c>
      <c r="H73" s="3" t="n">
        <v>14</v>
      </c>
      <c r="I73" s="3" t="n">
        <v>14</v>
      </c>
      <c r="J73" s="3" t="n">
        <v>89</v>
      </c>
      <c r="K73" s="3" t="n">
        <v>89</v>
      </c>
      <c r="L73" s="3" t="n">
        <v>9</v>
      </c>
      <c r="M73" s="3" t="n">
        <v>9</v>
      </c>
      <c r="N73" s="3" t="n">
        <v>-1</v>
      </c>
      <c r="O73" s="3" t="n">
        <v>-1</v>
      </c>
      <c r="P73" s="3" t="n">
        <v>8.9</v>
      </c>
      <c r="Q73" s="3" t="n">
        <v>24.2</v>
      </c>
      <c r="R73" s="3" t="s">
        <v>249</v>
      </c>
      <c r="S73" s="4" t="n">
        <v>45746.9426851852</v>
      </c>
      <c r="T73" s="3" t="s">
        <v>246</v>
      </c>
      <c r="U73" s="3" t="s">
        <v>246</v>
      </c>
      <c r="V73" s="3" t="n">
        <v>0</v>
      </c>
      <c r="W73" s="3" t="n">
        <v>0</v>
      </c>
      <c r="X73" s="3" t="n">
        <v>0</v>
      </c>
      <c r="Y73" s="3" t="s">
        <v>30</v>
      </c>
      <c r="Z73" s="3" t="s">
        <v>30</v>
      </c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</row>
    <row r="74" customFormat="false" ht="15.75" hidden="false" customHeight="false" outlineLevel="0" collapsed="false">
      <c r="A74" s="3" t="n">
        <v>73</v>
      </c>
      <c r="B74" s="3" t="s">
        <v>250</v>
      </c>
      <c r="C74" s="3" t="s">
        <v>251</v>
      </c>
      <c r="D74" s="3" t="n">
        <v>1</v>
      </c>
      <c r="E74" s="3" t="n">
        <v>0.0789485</v>
      </c>
      <c r="F74" s="3" t="n">
        <v>8</v>
      </c>
      <c r="G74" s="3" t="n">
        <v>8</v>
      </c>
      <c r="H74" s="3" t="n">
        <v>5</v>
      </c>
      <c r="I74" s="3" t="n">
        <v>5</v>
      </c>
      <c r="J74" s="3" t="n">
        <v>8</v>
      </c>
      <c r="K74" s="3" t="n">
        <v>8</v>
      </c>
      <c r="L74" s="3" t="n">
        <v>0</v>
      </c>
      <c r="M74" s="3" t="n">
        <v>0</v>
      </c>
      <c r="N74" s="3" t="n">
        <v>-1</v>
      </c>
      <c r="O74" s="3" t="n">
        <v>-1</v>
      </c>
      <c r="P74" s="3" t="n">
        <v>8.9</v>
      </c>
      <c r="Q74" s="3" t="n">
        <v>24.2</v>
      </c>
      <c r="R74" s="3" t="s">
        <v>252</v>
      </c>
      <c r="S74" s="4" t="n">
        <v>45746.9427430556</v>
      </c>
      <c r="T74" s="3" t="s">
        <v>246</v>
      </c>
      <c r="U74" s="3" t="s">
        <v>246</v>
      </c>
      <c r="V74" s="3" t="n">
        <v>0</v>
      </c>
      <c r="W74" s="3" t="n">
        <v>0</v>
      </c>
      <c r="X74" s="3" t="n">
        <v>0</v>
      </c>
      <c r="Y74" s="3" t="s">
        <v>30</v>
      </c>
      <c r="Z74" s="3" t="s">
        <v>30</v>
      </c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</row>
    <row r="75" customFormat="false" ht="15.75" hidden="false" customHeight="false" outlineLevel="0" collapsed="false">
      <c r="A75" s="3" t="n">
        <v>74</v>
      </c>
      <c r="B75" s="3" t="s">
        <v>253</v>
      </c>
      <c r="C75" s="3" t="s">
        <v>254</v>
      </c>
      <c r="D75" s="3" t="n">
        <v>1</v>
      </c>
      <c r="E75" s="3" t="n">
        <v>1.0402862</v>
      </c>
      <c r="F75" s="3" t="n">
        <v>36</v>
      </c>
      <c r="G75" s="3" t="n">
        <v>36</v>
      </c>
      <c r="H75" s="3" t="n">
        <v>6</v>
      </c>
      <c r="I75" s="3" t="n">
        <v>6</v>
      </c>
      <c r="J75" s="3" t="n">
        <v>19</v>
      </c>
      <c r="K75" s="3" t="n">
        <v>19</v>
      </c>
      <c r="L75" s="3" t="n">
        <v>9</v>
      </c>
      <c r="M75" s="3" t="n">
        <v>9</v>
      </c>
      <c r="N75" s="3" t="n">
        <v>-1</v>
      </c>
      <c r="O75" s="3" t="n">
        <v>-1</v>
      </c>
      <c r="P75" s="3" t="n">
        <v>8.8</v>
      </c>
      <c r="Q75" s="3" t="n">
        <v>24.2</v>
      </c>
      <c r="R75" s="3" t="s">
        <v>255</v>
      </c>
      <c r="S75" s="4" t="n">
        <v>45746.9427777778</v>
      </c>
      <c r="T75" s="3" t="s">
        <v>256</v>
      </c>
      <c r="U75" s="3" t="s">
        <v>256</v>
      </c>
      <c r="V75" s="3" t="n">
        <v>0</v>
      </c>
      <c r="W75" s="3" t="n">
        <v>0</v>
      </c>
      <c r="X75" s="3" t="n">
        <v>0</v>
      </c>
      <c r="Y75" s="3" t="s">
        <v>30</v>
      </c>
      <c r="Z75" s="3" t="s">
        <v>30</v>
      </c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</row>
    <row r="76" customFormat="false" ht="15.75" hidden="false" customHeight="false" outlineLevel="0" collapsed="false">
      <c r="A76" s="3" t="n">
        <v>75</v>
      </c>
      <c r="B76" s="3" t="s">
        <v>257</v>
      </c>
      <c r="C76" s="3" t="s">
        <v>258</v>
      </c>
      <c r="D76" s="3" t="n">
        <v>1</v>
      </c>
      <c r="E76" s="3" t="n">
        <v>3.9090289</v>
      </c>
      <c r="F76" s="3" t="n">
        <v>381</v>
      </c>
      <c r="G76" s="3" t="n">
        <v>381</v>
      </c>
      <c r="H76" s="3" t="n">
        <v>30</v>
      </c>
      <c r="I76" s="3" t="n">
        <v>30</v>
      </c>
      <c r="J76" s="3" t="n">
        <v>477</v>
      </c>
      <c r="K76" s="3" t="n">
        <v>477</v>
      </c>
      <c r="L76" s="3" t="n">
        <v>43</v>
      </c>
      <c r="M76" s="3" t="n">
        <v>43</v>
      </c>
      <c r="N76" s="3" t="n">
        <v>-1</v>
      </c>
      <c r="O76" s="3" t="n">
        <v>-1</v>
      </c>
      <c r="P76" s="3" t="n">
        <v>8.7</v>
      </c>
      <c r="Q76" s="3" t="n">
        <v>24.2</v>
      </c>
      <c r="R76" s="3" t="s">
        <v>259</v>
      </c>
      <c r="S76" s="4" t="n">
        <v>45746.9429398148</v>
      </c>
      <c r="T76" s="3" t="s">
        <v>256</v>
      </c>
      <c r="U76" s="3" t="s">
        <v>256</v>
      </c>
      <c r="V76" s="3" t="n">
        <v>0</v>
      </c>
      <c r="W76" s="3" t="n">
        <v>0</v>
      </c>
      <c r="X76" s="3" t="n">
        <v>0</v>
      </c>
      <c r="Y76" s="3" t="s">
        <v>30</v>
      </c>
      <c r="Z76" s="3" t="s">
        <v>30</v>
      </c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</row>
    <row r="77" customFormat="false" ht="15.75" hidden="false" customHeight="false" outlineLevel="0" collapsed="false">
      <c r="A77" s="3" t="n">
        <v>76</v>
      </c>
      <c r="B77" s="3" t="s">
        <v>260</v>
      </c>
      <c r="C77" s="3" t="s">
        <v>261</v>
      </c>
      <c r="D77" s="3" t="n">
        <v>1</v>
      </c>
      <c r="E77" s="3" t="n">
        <v>30.7428262</v>
      </c>
      <c r="F77" s="3" t="n">
        <v>262</v>
      </c>
      <c r="G77" s="3" t="n">
        <v>262</v>
      </c>
      <c r="H77" s="3" t="n">
        <v>34</v>
      </c>
      <c r="I77" s="3" t="n">
        <v>34</v>
      </c>
      <c r="J77" s="3" t="n">
        <v>368</v>
      </c>
      <c r="K77" s="3" t="n">
        <v>368</v>
      </c>
      <c r="L77" s="3" t="n">
        <v>28</v>
      </c>
      <c r="M77" s="3" t="n">
        <v>28</v>
      </c>
      <c r="N77" s="3" t="n">
        <v>-1</v>
      </c>
      <c r="O77" s="3" t="n">
        <v>-1</v>
      </c>
      <c r="P77" s="3" t="n">
        <v>9</v>
      </c>
      <c r="Q77" s="3" t="n">
        <v>24.2</v>
      </c>
      <c r="R77" s="3" t="s">
        <v>262</v>
      </c>
      <c r="S77" s="4" t="n">
        <v>45746.94375</v>
      </c>
      <c r="T77" s="3" t="s">
        <v>65</v>
      </c>
      <c r="U77" s="3" t="s">
        <v>65</v>
      </c>
      <c r="V77" s="3" t="n">
        <v>0</v>
      </c>
      <c r="W77" s="3" t="n">
        <v>0</v>
      </c>
      <c r="X77" s="3" t="n">
        <v>0</v>
      </c>
      <c r="Y77" s="3" t="s">
        <v>30</v>
      </c>
      <c r="Z77" s="3" t="s">
        <v>30</v>
      </c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</row>
    <row r="78" customFormat="false" ht="15.75" hidden="false" customHeight="false" outlineLevel="0" collapsed="false">
      <c r="A78" s="3" t="n">
        <v>77</v>
      </c>
      <c r="B78" s="3" t="s">
        <v>263</v>
      </c>
      <c r="C78" s="3" t="s">
        <v>264</v>
      </c>
      <c r="D78" s="3" t="n">
        <v>1</v>
      </c>
      <c r="E78" s="3" t="n">
        <v>26.6272028</v>
      </c>
      <c r="F78" s="3" t="n">
        <v>234</v>
      </c>
      <c r="G78" s="3" t="n">
        <v>234</v>
      </c>
      <c r="H78" s="3" t="n">
        <v>31</v>
      </c>
      <c r="I78" s="3" t="n">
        <v>31</v>
      </c>
      <c r="J78" s="3" t="n">
        <v>321</v>
      </c>
      <c r="K78" s="3" t="n">
        <v>321</v>
      </c>
      <c r="L78" s="3" t="n">
        <v>23</v>
      </c>
      <c r="M78" s="3" t="n">
        <v>23</v>
      </c>
      <c r="N78" s="3" t="n">
        <v>-1</v>
      </c>
      <c r="O78" s="3" t="n">
        <v>-1</v>
      </c>
      <c r="P78" s="3" t="n">
        <v>8.9</v>
      </c>
      <c r="Q78" s="3" t="n">
        <v>24.2</v>
      </c>
      <c r="R78" s="3" t="s">
        <v>265</v>
      </c>
      <c r="S78" s="4" t="n">
        <v>45746.9443981481</v>
      </c>
      <c r="T78" s="3" t="s">
        <v>65</v>
      </c>
      <c r="U78" s="3" t="s">
        <v>65</v>
      </c>
      <c r="V78" s="3" t="n">
        <v>0</v>
      </c>
      <c r="W78" s="3" t="n">
        <v>0</v>
      </c>
      <c r="X78" s="3" t="n">
        <v>0</v>
      </c>
      <c r="Y78" s="3" t="s">
        <v>30</v>
      </c>
      <c r="Z78" s="3" t="s">
        <v>30</v>
      </c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</row>
    <row r="79" customFormat="false" ht="15.75" hidden="false" customHeight="false" outlineLevel="0" collapsed="false">
      <c r="A79" s="3" t="n">
        <v>78</v>
      </c>
      <c r="B79" s="3" t="s">
        <v>266</v>
      </c>
      <c r="C79" s="3" t="s">
        <v>267</v>
      </c>
      <c r="D79" s="3" t="n">
        <v>1</v>
      </c>
      <c r="E79" s="3" t="n">
        <v>0.6423894</v>
      </c>
      <c r="F79" s="3" t="n">
        <v>49</v>
      </c>
      <c r="G79" s="3" t="n">
        <v>49</v>
      </c>
      <c r="H79" s="3" t="n">
        <v>4</v>
      </c>
      <c r="I79" s="3" t="n">
        <v>4</v>
      </c>
      <c r="J79" s="3" t="n">
        <v>10</v>
      </c>
      <c r="K79" s="3" t="n">
        <v>10</v>
      </c>
      <c r="L79" s="3" t="n">
        <v>13</v>
      </c>
      <c r="M79" s="3" t="n">
        <v>13</v>
      </c>
      <c r="N79" s="3" t="n">
        <v>-1</v>
      </c>
      <c r="O79" s="3" t="n">
        <v>-1</v>
      </c>
      <c r="P79" s="3" t="n">
        <v>8.4</v>
      </c>
      <c r="Q79" s="3" t="n">
        <v>24.2</v>
      </c>
      <c r="R79" s="3" t="s">
        <v>268</v>
      </c>
      <c r="S79" s="4" t="n">
        <v>45746.9444560185</v>
      </c>
      <c r="T79" s="3" t="s">
        <v>65</v>
      </c>
      <c r="U79" s="3" t="s">
        <v>65</v>
      </c>
      <c r="V79" s="3" t="n">
        <v>0</v>
      </c>
      <c r="W79" s="3" t="n">
        <v>0</v>
      </c>
      <c r="X79" s="3" t="n">
        <v>0</v>
      </c>
      <c r="Y79" s="3" t="s">
        <v>30</v>
      </c>
      <c r="Z79" s="3" t="s">
        <v>30</v>
      </c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</row>
    <row r="80" customFormat="false" ht="15.75" hidden="false" customHeight="false" outlineLevel="0" collapsed="false">
      <c r="A80" s="3" t="n">
        <v>79</v>
      </c>
      <c r="B80" s="3" t="s">
        <v>269</v>
      </c>
      <c r="C80" s="3" t="s">
        <v>270</v>
      </c>
      <c r="D80" s="3" t="n">
        <v>1</v>
      </c>
      <c r="E80" s="3" t="n">
        <v>0.1817849</v>
      </c>
      <c r="F80" s="3" t="n">
        <v>13</v>
      </c>
      <c r="G80" s="3" t="n">
        <v>13</v>
      </c>
      <c r="H80" s="3" t="n">
        <v>8</v>
      </c>
      <c r="I80" s="3" t="n">
        <v>8</v>
      </c>
      <c r="J80" s="3" t="n">
        <v>16</v>
      </c>
      <c r="K80" s="3" t="n">
        <v>16</v>
      </c>
      <c r="L80" s="3" t="n">
        <v>1</v>
      </c>
      <c r="M80" s="3" t="n">
        <v>1</v>
      </c>
      <c r="N80" s="3" t="n">
        <v>-1</v>
      </c>
      <c r="O80" s="3" t="n">
        <v>-1</v>
      </c>
      <c r="P80" s="3" t="n">
        <v>8.4</v>
      </c>
      <c r="Q80" s="3" t="n">
        <v>24.2</v>
      </c>
      <c r="R80" s="3" t="s">
        <v>271</v>
      </c>
      <c r="S80" s="4" t="n">
        <v>45746.9444675926</v>
      </c>
      <c r="T80" s="3" t="s">
        <v>29</v>
      </c>
      <c r="U80" s="3" t="s">
        <v>29</v>
      </c>
      <c r="V80" s="3" t="n">
        <v>0</v>
      </c>
      <c r="W80" s="3" t="n">
        <v>0</v>
      </c>
      <c r="X80" s="3" t="n">
        <v>0</v>
      </c>
      <c r="Y80" s="3" t="s">
        <v>30</v>
      </c>
      <c r="Z80" s="3" t="s">
        <v>30</v>
      </c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</row>
    <row r="81" customFormat="false" ht="15.75" hidden="false" customHeight="false" outlineLevel="0" collapsed="false">
      <c r="A81" s="3" t="n">
        <v>80</v>
      </c>
      <c r="B81" s="3" t="s">
        <v>272</v>
      </c>
      <c r="C81" s="3" t="s">
        <v>273</v>
      </c>
      <c r="D81" s="3" t="n">
        <v>1</v>
      </c>
      <c r="E81" s="3" t="n">
        <v>0.2348692</v>
      </c>
      <c r="F81" s="3" t="n">
        <v>17</v>
      </c>
      <c r="G81" s="3" t="n">
        <v>17</v>
      </c>
      <c r="H81" s="3" t="n">
        <v>10</v>
      </c>
      <c r="I81" s="3" t="n">
        <v>10</v>
      </c>
      <c r="J81" s="3" t="n">
        <v>21</v>
      </c>
      <c r="K81" s="3" t="n">
        <v>21</v>
      </c>
      <c r="L81" s="3" t="n">
        <v>1</v>
      </c>
      <c r="M81" s="3" t="n">
        <v>1</v>
      </c>
      <c r="N81" s="3" t="n">
        <v>-1</v>
      </c>
      <c r="O81" s="3" t="n">
        <v>-1</v>
      </c>
      <c r="P81" s="3" t="n">
        <v>8.4</v>
      </c>
      <c r="Q81" s="3" t="n">
        <v>24.2</v>
      </c>
      <c r="R81" s="3" t="s">
        <v>274</v>
      </c>
      <c r="S81" s="4" t="n">
        <v>45746.9444907407</v>
      </c>
      <c r="T81" s="3" t="s">
        <v>29</v>
      </c>
      <c r="U81" s="3" t="s">
        <v>29</v>
      </c>
      <c r="V81" s="3" t="n">
        <v>0</v>
      </c>
      <c r="W81" s="3" t="n">
        <v>0</v>
      </c>
      <c r="X81" s="3" t="n">
        <v>0</v>
      </c>
      <c r="Y81" s="3" t="s">
        <v>30</v>
      </c>
      <c r="Z81" s="3" t="s">
        <v>30</v>
      </c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</row>
    <row r="82" customFormat="false" ht="15.75" hidden="false" customHeight="false" outlineLevel="0" collapsed="false">
      <c r="A82" s="3" t="n">
        <v>81</v>
      </c>
      <c r="B82" s="3" t="s">
        <v>275</v>
      </c>
      <c r="C82" s="3" t="s">
        <v>276</v>
      </c>
      <c r="D82" s="3" t="n">
        <v>1</v>
      </c>
      <c r="E82" s="3" t="n">
        <v>0.0441777</v>
      </c>
      <c r="F82" s="3" t="n">
        <v>4</v>
      </c>
      <c r="G82" s="3" t="n">
        <v>4</v>
      </c>
      <c r="H82" s="3" t="n">
        <v>3</v>
      </c>
      <c r="I82" s="3" t="n">
        <v>3</v>
      </c>
      <c r="J82" s="3" t="n">
        <v>2</v>
      </c>
      <c r="K82" s="3" t="n">
        <v>2</v>
      </c>
      <c r="L82" s="3" t="n">
        <v>0</v>
      </c>
      <c r="M82" s="3" t="n">
        <v>0</v>
      </c>
      <c r="N82" s="3" t="n">
        <v>-1</v>
      </c>
      <c r="O82" s="3" t="n">
        <v>-1</v>
      </c>
      <c r="P82" s="3" t="n">
        <v>8.1</v>
      </c>
      <c r="Q82" s="3" t="n">
        <v>24.2</v>
      </c>
      <c r="R82" s="3" t="s">
        <v>277</v>
      </c>
      <c r="S82" s="4" t="n">
        <v>45746.9445138889</v>
      </c>
      <c r="T82" s="3" t="s">
        <v>29</v>
      </c>
      <c r="U82" s="3" t="s">
        <v>29</v>
      </c>
      <c r="V82" s="3" t="n">
        <v>0</v>
      </c>
      <c r="W82" s="3" t="n">
        <v>0</v>
      </c>
      <c r="X82" s="3" t="n">
        <v>0</v>
      </c>
      <c r="Y82" s="3" t="s">
        <v>30</v>
      </c>
      <c r="Z82" s="3" t="s">
        <v>30</v>
      </c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</row>
    <row r="83" customFormat="false" ht="15.75" hidden="false" customHeight="false" outlineLevel="0" collapsed="false">
      <c r="A83" s="3" t="n">
        <v>82</v>
      </c>
      <c r="B83" s="3" t="s">
        <v>278</v>
      </c>
      <c r="C83" s="3" t="s">
        <v>279</v>
      </c>
      <c r="D83" s="3" t="n">
        <v>1</v>
      </c>
      <c r="E83" s="3" t="n">
        <v>0.3014226</v>
      </c>
      <c r="F83" s="3" t="n">
        <v>4</v>
      </c>
      <c r="G83" s="3" t="n">
        <v>4</v>
      </c>
      <c r="H83" s="3" t="n">
        <v>3</v>
      </c>
      <c r="I83" s="3" t="n">
        <v>3</v>
      </c>
      <c r="J83" s="3" t="n">
        <v>2</v>
      </c>
      <c r="K83" s="3" t="n">
        <v>2</v>
      </c>
      <c r="L83" s="3" t="n">
        <v>0</v>
      </c>
      <c r="M83" s="3" t="n">
        <v>0</v>
      </c>
      <c r="N83" s="3" t="n">
        <v>-1</v>
      </c>
      <c r="O83" s="3" t="n">
        <v>-1</v>
      </c>
      <c r="P83" s="3" t="n">
        <v>8.1</v>
      </c>
      <c r="Q83" s="3" t="n">
        <v>24.2</v>
      </c>
      <c r="R83" s="3" t="s">
        <v>280</v>
      </c>
      <c r="S83" s="4" t="n">
        <v>45746.944537037</v>
      </c>
      <c r="T83" s="3" t="s">
        <v>29</v>
      </c>
      <c r="U83" s="3" t="s">
        <v>29</v>
      </c>
      <c r="V83" s="3" t="n">
        <v>0</v>
      </c>
      <c r="W83" s="3" t="n">
        <v>0</v>
      </c>
      <c r="X83" s="3" t="n">
        <v>0</v>
      </c>
      <c r="Y83" s="3" t="s">
        <v>30</v>
      </c>
      <c r="Z83" s="3" t="s">
        <v>30</v>
      </c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</row>
    <row r="84" customFormat="false" ht="15.75" hidden="false" customHeight="false" outlineLevel="0" collapsed="false">
      <c r="A84" s="3" t="n">
        <v>83</v>
      </c>
      <c r="B84" s="3" t="s">
        <v>281</v>
      </c>
      <c r="C84" s="3" t="s">
        <v>282</v>
      </c>
      <c r="D84" s="3" t="n">
        <v>1</v>
      </c>
      <c r="E84" s="3" t="n">
        <v>0.0832432</v>
      </c>
      <c r="F84" s="3" t="n">
        <v>13</v>
      </c>
      <c r="G84" s="3" t="n">
        <v>13</v>
      </c>
      <c r="H84" s="3" t="n">
        <v>4</v>
      </c>
      <c r="I84" s="3" t="n">
        <v>4</v>
      </c>
      <c r="J84" s="3" t="n">
        <v>9</v>
      </c>
      <c r="K84" s="3" t="n">
        <v>9</v>
      </c>
      <c r="L84" s="3" t="n">
        <v>0</v>
      </c>
      <c r="M84" s="3" t="n">
        <v>0</v>
      </c>
      <c r="N84" s="3" t="n">
        <v>0</v>
      </c>
      <c r="O84" s="3" t="n">
        <v>0</v>
      </c>
      <c r="P84" s="3" t="n">
        <v>8.1</v>
      </c>
      <c r="Q84" s="3" t="n">
        <v>24.2</v>
      </c>
      <c r="R84" s="3" t="s">
        <v>283</v>
      </c>
      <c r="S84" s="4" t="n">
        <v>45746.9445717593</v>
      </c>
      <c r="T84" s="3" t="s">
        <v>29</v>
      </c>
      <c r="U84" s="3" t="s">
        <v>29</v>
      </c>
      <c r="V84" s="3" t="n">
        <v>1</v>
      </c>
      <c r="W84" s="3" t="n">
        <v>1</v>
      </c>
      <c r="X84" s="3" t="n">
        <v>0</v>
      </c>
      <c r="Y84" s="3" t="s">
        <v>81</v>
      </c>
      <c r="Z84" s="3" t="s">
        <v>81</v>
      </c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</row>
    <row r="85" customFormat="false" ht="15.75" hidden="false" customHeight="false" outlineLevel="0" collapsed="false">
      <c r="A85" s="3" t="n">
        <v>84</v>
      </c>
      <c r="B85" s="3" t="s">
        <v>284</v>
      </c>
      <c r="C85" s="3" t="s">
        <v>285</v>
      </c>
      <c r="D85" s="3" t="n">
        <v>1</v>
      </c>
      <c r="E85" s="3" t="n">
        <v>0.0479694</v>
      </c>
      <c r="F85" s="3" t="n">
        <v>5</v>
      </c>
      <c r="G85" s="3" t="n">
        <v>5</v>
      </c>
      <c r="H85" s="3" t="n">
        <v>4</v>
      </c>
      <c r="I85" s="3" t="n">
        <v>4</v>
      </c>
      <c r="J85" s="3" t="n">
        <v>3</v>
      </c>
      <c r="K85" s="3" t="n">
        <v>3</v>
      </c>
      <c r="L85" s="3" t="n">
        <v>0</v>
      </c>
      <c r="M85" s="3" t="n">
        <v>0</v>
      </c>
      <c r="N85" s="3" t="n">
        <v>0</v>
      </c>
      <c r="O85" s="3" t="n">
        <v>0</v>
      </c>
      <c r="P85" s="3" t="n">
        <v>8.1</v>
      </c>
      <c r="Q85" s="3" t="n">
        <v>24.2</v>
      </c>
      <c r="R85" s="3" t="s">
        <v>286</v>
      </c>
      <c r="S85" s="4" t="n">
        <v>45746.9446180556</v>
      </c>
      <c r="T85" s="3" t="s">
        <v>29</v>
      </c>
      <c r="U85" s="3" t="s">
        <v>29</v>
      </c>
      <c r="V85" s="3" t="n">
        <v>1</v>
      </c>
      <c r="W85" s="3" t="n">
        <v>1</v>
      </c>
      <c r="X85" s="3" t="n">
        <v>0</v>
      </c>
      <c r="Y85" s="3" t="s">
        <v>30</v>
      </c>
      <c r="Z85" s="3" t="s">
        <v>81</v>
      </c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</row>
    <row r="86" customFormat="false" ht="15.75" hidden="false" customHeight="false" outlineLevel="0" collapsed="false">
      <c r="A86" s="3" t="n">
        <v>85</v>
      </c>
      <c r="B86" s="3" t="s">
        <v>287</v>
      </c>
      <c r="C86" s="3" t="s">
        <v>288</v>
      </c>
      <c r="D86" s="3" t="n">
        <v>1</v>
      </c>
      <c r="E86" s="3" t="n">
        <v>0.9773143</v>
      </c>
      <c r="F86" s="3" t="n">
        <v>147</v>
      </c>
      <c r="G86" s="3" t="n">
        <v>147</v>
      </c>
      <c r="H86" s="3" t="n">
        <v>21</v>
      </c>
      <c r="I86" s="3" t="n">
        <v>21</v>
      </c>
      <c r="J86" s="3" t="n">
        <v>180</v>
      </c>
      <c r="K86" s="3" t="n">
        <v>180</v>
      </c>
      <c r="L86" s="3" t="n">
        <v>15</v>
      </c>
      <c r="M86" s="3" t="n">
        <v>15</v>
      </c>
      <c r="N86" s="3" t="n">
        <v>6</v>
      </c>
      <c r="O86" s="3" t="n">
        <v>-1</v>
      </c>
      <c r="P86" s="3" t="n">
        <v>8.1</v>
      </c>
      <c r="Q86" s="3" t="n">
        <v>24.2</v>
      </c>
      <c r="R86" s="3" t="s">
        <v>289</v>
      </c>
      <c r="S86" s="4" t="n">
        <v>45746.9446990741</v>
      </c>
      <c r="T86" s="3" t="s">
        <v>29</v>
      </c>
      <c r="U86" s="3" t="s">
        <v>29</v>
      </c>
      <c r="V86" s="3" t="n">
        <v>1</v>
      </c>
      <c r="W86" s="3" t="n">
        <v>0</v>
      </c>
      <c r="X86" s="3" t="n">
        <v>0</v>
      </c>
      <c r="Y86" s="3" t="s">
        <v>30</v>
      </c>
      <c r="Z86" s="3" t="s">
        <v>30</v>
      </c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</row>
    <row r="87" customFormat="false" ht="15.75" hidden="false" customHeight="false" outlineLevel="0" collapsed="false">
      <c r="A87" s="3" t="n">
        <v>86</v>
      </c>
      <c r="B87" s="3" t="s">
        <v>290</v>
      </c>
      <c r="C87" s="3" t="s">
        <v>291</v>
      </c>
      <c r="D87" s="3" t="n">
        <v>1</v>
      </c>
      <c r="E87" s="3" t="n">
        <v>0.3614044</v>
      </c>
      <c r="F87" s="3" t="n">
        <v>28</v>
      </c>
      <c r="G87" s="3" t="n">
        <v>28</v>
      </c>
      <c r="H87" s="3" t="n">
        <v>9</v>
      </c>
      <c r="I87" s="3" t="n">
        <v>9</v>
      </c>
      <c r="J87" s="3" t="n">
        <v>22</v>
      </c>
      <c r="K87" s="3" t="n">
        <v>22</v>
      </c>
      <c r="L87" s="3" t="n">
        <v>6</v>
      </c>
      <c r="M87" s="3" t="n">
        <v>6</v>
      </c>
      <c r="N87" s="3" t="n">
        <v>-1</v>
      </c>
      <c r="O87" s="3" t="n">
        <v>-1</v>
      </c>
      <c r="P87" s="3" t="n">
        <v>8.1</v>
      </c>
      <c r="Q87" s="3" t="n">
        <v>24.2</v>
      </c>
      <c r="R87" s="3" t="s">
        <v>292</v>
      </c>
      <c r="S87" s="4" t="n">
        <v>45746.9447222222</v>
      </c>
      <c r="T87" s="3" t="s">
        <v>29</v>
      </c>
      <c r="U87" s="3" t="s">
        <v>29</v>
      </c>
      <c r="V87" s="3" t="n">
        <v>0</v>
      </c>
      <c r="W87" s="3" t="n">
        <v>0</v>
      </c>
      <c r="X87" s="3" t="n">
        <v>0</v>
      </c>
      <c r="Y87" s="3" t="s">
        <v>30</v>
      </c>
      <c r="Z87" s="3" t="s">
        <v>30</v>
      </c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</row>
    <row r="88" customFormat="false" ht="15.75" hidden="false" customHeight="false" outlineLevel="0" collapsed="false">
      <c r="A88" s="3" t="n">
        <v>87</v>
      </c>
      <c r="B88" s="3" t="s">
        <v>293</v>
      </c>
      <c r="C88" s="3" t="s">
        <v>294</v>
      </c>
      <c r="D88" s="3" t="n">
        <v>1</v>
      </c>
      <c r="E88" s="3" t="n">
        <v>0.3584405</v>
      </c>
      <c r="F88" s="3" t="n">
        <v>42</v>
      </c>
      <c r="G88" s="3" t="n">
        <v>42</v>
      </c>
      <c r="H88" s="3" t="n">
        <v>12</v>
      </c>
      <c r="I88" s="3" t="n">
        <v>12</v>
      </c>
      <c r="J88" s="3" t="n">
        <v>36</v>
      </c>
      <c r="K88" s="3" t="n">
        <v>36</v>
      </c>
      <c r="L88" s="3" t="n">
        <v>9</v>
      </c>
      <c r="M88" s="3" t="n">
        <v>9</v>
      </c>
      <c r="N88" s="3" t="n">
        <v>-1</v>
      </c>
      <c r="O88" s="3" t="n">
        <v>-1</v>
      </c>
      <c r="P88" s="3" t="n">
        <v>8.1</v>
      </c>
      <c r="Q88" s="3" t="n">
        <v>24.2</v>
      </c>
      <c r="R88" s="3" t="s">
        <v>295</v>
      </c>
      <c r="S88" s="4" t="n">
        <v>45746.9447569444</v>
      </c>
      <c r="T88" s="3" t="s">
        <v>29</v>
      </c>
      <c r="U88" s="3" t="s">
        <v>29</v>
      </c>
      <c r="V88" s="3" t="n">
        <v>0</v>
      </c>
      <c r="W88" s="3" t="n">
        <v>0</v>
      </c>
      <c r="X88" s="3" t="n">
        <v>0</v>
      </c>
      <c r="Y88" s="3" t="s">
        <v>30</v>
      </c>
      <c r="Z88" s="3" t="s">
        <v>30</v>
      </c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</row>
    <row r="89" customFormat="false" ht="15.75" hidden="false" customHeight="false" outlineLevel="0" collapsed="false">
      <c r="A89" s="3" t="n">
        <v>88</v>
      </c>
      <c r="B89" s="3" t="s">
        <v>296</v>
      </c>
      <c r="C89" s="3" t="s">
        <v>297</v>
      </c>
      <c r="D89" s="3" t="n">
        <v>1</v>
      </c>
      <c r="E89" s="3" t="n">
        <v>0.3841106</v>
      </c>
      <c r="F89" s="3" t="n">
        <v>8</v>
      </c>
      <c r="G89" s="3" t="n">
        <v>8</v>
      </c>
      <c r="H89" s="3" t="n">
        <v>3</v>
      </c>
      <c r="I89" s="3" t="n">
        <v>3</v>
      </c>
      <c r="J89" s="3" t="n">
        <v>7</v>
      </c>
      <c r="K89" s="3" t="n">
        <v>7</v>
      </c>
      <c r="L89" s="3" t="n">
        <v>2</v>
      </c>
      <c r="M89" s="3" t="n">
        <v>2</v>
      </c>
      <c r="N89" s="3" t="n">
        <v>-1</v>
      </c>
      <c r="O89" s="3" t="n">
        <v>-1</v>
      </c>
      <c r="P89" s="3" t="n">
        <v>8.4</v>
      </c>
      <c r="Q89" s="3" t="n">
        <v>24.2</v>
      </c>
      <c r="R89" s="3" t="s">
        <v>298</v>
      </c>
      <c r="S89" s="4" t="n">
        <v>45746.9447800926</v>
      </c>
      <c r="T89" s="3" t="s">
        <v>29</v>
      </c>
      <c r="U89" s="3" t="s">
        <v>29</v>
      </c>
      <c r="V89" s="3" t="n">
        <v>0</v>
      </c>
      <c r="W89" s="3" t="n">
        <v>0</v>
      </c>
      <c r="X89" s="3" t="n">
        <v>0</v>
      </c>
      <c r="Y89" s="3" t="s">
        <v>30</v>
      </c>
      <c r="Z89" s="3" t="s">
        <v>30</v>
      </c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</row>
    <row r="90" customFormat="false" ht="15.75" hidden="false" customHeight="false" outlineLevel="0" collapsed="false">
      <c r="A90" s="3" t="n">
        <v>89</v>
      </c>
      <c r="B90" s="3" t="s">
        <v>299</v>
      </c>
      <c r="C90" s="3" t="s">
        <v>300</v>
      </c>
      <c r="D90" s="3" t="n">
        <v>1</v>
      </c>
      <c r="E90" s="3" t="n">
        <v>0.8735927</v>
      </c>
      <c r="F90" s="3" t="n">
        <v>12</v>
      </c>
      <c r="G90" s="3" t="n">
        <v>12</v>
      </c>
      <c r="H90" s="3" t="n">
        <v>9</v>
      </c>
      <c r="I90" s="3" t="n">
        <v>9</v>
      </c>
      <c r="J90" s="3" t="n">
        <v>11</v>
      </c>
      <c r="K90" s="3" t="n">
        <v>11</v>
      </c>
      <c r="L90" s="3" t="n">
        <v>2</v>
      </c>
      <c r="M90" s="3" t="n">
        <v>2</v>
      </c>
      <c r="N90" s="3" t="n">
        <v>-1</v>
      </c>
      <c r="O90" s="3" t="n">
        <v>-1</v>
      </c>
      <c r="P90" s="3" t="n">
        <v>8.4</v>
      </c>
      <c r="Q90" s="3" t="n">
        <v>24.2</v>
      </c>
      <c r="R90" s="3" t="s">
        <v>301</v>
      </c>
      <c r="S90" s="4" t="n">
        <v>45746.9448263889</v>
      </c>
      <c r="T90" s="3" t="s">
        <v>29</v>
      </c>
      <c r="U90" s="3" t="s">
        <v>29</v>
      </c>
      <c r="V90" s="3" t="n">
        <v>0</v>
      </c>
      <c r="W90" s="3" t="n">
        <v>0</v>
      </c>
      <c r="X90" s="3" t="n">
        <v>0</v>
      </c>
      <c r="Y90" s="3" t="s">
        <v>30</v>
      </c>
      <c r="Z90" s="3" t="s">
        <v>30</v>
      </c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</row>
    <row r="91" customFormat="false" ht="15.75" hidden="false" customHeight="false" outlineLevel="0" collapsed="false">
      <c r="A91" s="3" t="n">
        <v>90</v>
      </c>
      <c r="B91" s="3" t="s">
        <v>302</v>
      </c>
      <c r="C91" s="3" t="s">
        <v>303</v>
      </c>
      <c r="D91" s="3" t="n">
        <v>1</v>
      </c>
      <c r="E91" s="3" t="n">
        <v>1.2859565</v>
      </c>
      <c r="F91" s="3" t="n">
        <v>25</v>
      </c>
      <c r="G91" s="3" t="n">
        <v>25</v>
      </c>
      <c r="H91" s="3" t="n">
        <v>13</v>
      </c>
      <c r="I91" s="3" t="n">
        <v>13</v>
      </c>
      <c r="J91" s="3" t="n">
        <v>22</v>
      </c>
      <c r="K91" s="3" t="n">
        <v>22</v>
      </c>
      <c r="L91" s="3" t="n">
        <v>5</v>
      </c>
      <c r="M91" s="3" t="n">
        <v>5</v>
      </c>
      <c r="N91" s="3" t="n">
        <v>4</v>
      </c>
      <c r="O91" s="3" t="n">
        <v>-1</v>
      </c>
      <c r="P91" s="3" t="n">
        <v>8.2</v>
      </c>
      <c r="Q91" s="3" t="n">
        <v>24.2</v>
      </c>
      <c r="R91" s="3" t="s">
        <v>304</v>
      </c>
      <c r="S91" s="4" t="n">
        <v>45746.9448958333</v>
      </c>
      <c r="T91" s="3" t="s">
        <v>29</v>
      </c>
      <c r="U91" s="3" t="s">
        <v>29</v>
      </c>
      <c r="V91" s="3" t="n">
        <v>0</v>
      </c>
      <c r="W91" s="3" t="n">
        <v>0</v>
      </c>
      <c r="X91" s="3" t="n">
        <v>0</v>
      </c>
      <c r="Y91" s="3" t="s">
        <v>30</v>
      </c>
      <c r="Z91" s="3" t="s">
        <v>30</v>
      </c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</row>
    <row r="92" customFormat="false" ht="15.75" hidden="false" customHeight="false" outlineLevel="0" collapsed="false">
      <c r="A92" s="3" t="n">
        <v>91</v>
      </c>
      <c r="B92" s="3" t="s">
        <v>305</v>
      </c>
      <c r="C92" s="3" t="s">
        <v>306</v>
      </c>
      <c r="D92" s="3" t="n">
        <v>1</v>
      </c>
      <c r="E92" s="3" t="n">
        <v>0.7474957</v>
      </c>
      <c r="F92" s="3" t="n">
        <v>7</v>
      </c>
      <c r="G92" s="3" t="n">
        <v>7</v>
      </c>
      <c r="H92" s="3" t="n">
        <v>6</v>
      </c>
      <c r="I92" s="3" t="n">
        <v>6</v>
      </c>
      <c r="J92" s="3" t="n">
        <v>7</v>
      </c>
      <c r="K92" s="3" t="n">
        <v>7</v>
      </c>
      <c r="L92" s="3" t="n">
        <v>0</v>
      </c>
      <c r="M92" s="3" t="n">
        <v>0</v>
      </c>
      <c r="N92" s="3" t="n">
        <v>-1</v>
      </c>
      <c r="O92" s="3" t="n">
        <v>-1</v>
      </c>
      <c r="P92" s="3" t="n">
        <v>8.1</v>
      </c>
      <c r="Q92" s="3" t="n">
        <v>24.2</v>
      </c>
      <c r="R92" s="3" t="s">
        <v>307</v>
      </c>
      <c r="S92" s="4" t="n">
        <v>45746.9449305556</v>
      </c>
      <c r="T92" s="3" t="s">
        <v>29</v>
      </c>
      <c r="U92" s="3" t="s">
        <v>29</v>
      </c>
      <c r="V92" s="3" t="n">
        <v>0</v>
      </c>
      <c r="W92" s="3" t="n">
        <v>0</v>
      </c>
      <c r="X92" s="3" t="n">
        <v>0</v>
      </c>
      <c r="Y92" s="3" t="s">
        <v>30</v>
      </c>
      <c r="Z92" s="3" t="s">
        <v>30</v>
      </c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</row>
    <row r="93" customFormat="false" ht="15.75" hidden="false" customHeight="false" outlineLevel="0" collapsed="false">
      <c r="A93" s="3" t="n">
        <v>92</v>
      </c>
      <c r="B93" s="3" t="s">
        <v>308</v>
      </c>
      <c r="C93" s="3" t="s">
        <v>309</v>
      </c>
      <c r="D93" s="3" t="n">
        <v>1</v>
      </c>
      <c r="E93" s="3" t="n">
        <v>0.1930659</v>
      </c>
      <c r="F93" s="3" t="n">
        <v>7</v>
      </c>
      <c r="G93" s="3" t="n">
        <v>7</v>
      </c>
      <c r="H93" s="3" t="n">
        <v>4</v>
      </c>
      <c r="I93" s="3" t="n">
        <v>4</v>
      </c>
      <c r="J93" s="3" t="n">
        <v>6</v>
      </c>
      <c r="K93" s="3" t="n">
        <v>6</v>
      </c>
      <c r="L93" s="3" t="n">
        <v>2</v>
      </c>
      <c r="M93" s="3" t="n">
        <v>2</v>
      </c>
      <c r="N93" s="3" t="n">
        <v>-1</v>
      </c>
      <c r="O93" s="3" t="n">
        <v>-1</v>
      </c>
      <c r="P93" s="3" t="n">
        <v>8.4</v>
      </c>
      <c r="Q93" s="3" t="n">
        <v>24.2</v>
      </c>
      <c r="R93" s="3" t="s">
        <v>310</v>
      </c>
      <c r="S93" s="4" t="n">
        <v>45746.9449652778</v>
      </c>
      <c r="T93" s="3" t="s">
        <v>29</v>
      </c>
      <c r="U93" s="3" t="s">
        <v>29</v>
      </c>
      <c r="V93" s="3" t="n">
        <v>0</v>
      </c>
      <c r="W93" s="3" t="n">
        <v>0</v>
      </c>
      <c r="X93" s="3" t="n">
        <v>0</v>
      </c>
      <c r="Y93" s="3" t="s">
        <v>30</v>
      </c>
      <c r="Z93" s="3" t="s">
        <v>30</v>
      </c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</row>
    <row r="94" customFormat="false" ht="15.75" hidden="false" customHeight="false" outlineLevel="0" collapsed="false">
      <c r="A94" s="3" t="n">
        <v>93</v>
      </c>
      <c r="B94" s="3" t="s">
        <v>311</v>
      </c>
      <c r="C94" s="3" t="s">
        <v>312</v>
      </c>
      <c r="D94" s="3" t="n">
        <v>1</v>
      </c>
      <c r="E94" s="3" t="n">
        <v>0.1878067</v>
      </c>
      <c r="F94" s="3" t="n">
        <v>7</v>
      </c>
      <c r="G94" s="3" t="n">
        <v>7</v>
      </c>
      <c r="H94" s="3" t="n">
        <v>4</v>
      </c>
      <c r="I94" s="3" t="n">
        <v>4</v>
      </c>
      <c r="J94" s="3" t="n">
        <v>6</v>
      </c>
      <c r="K94" s="3" t="n">
        <v>6</v>
      </c>
      <c r="L94" s="3" t="n">
        <v>2</v>
      </c>
      <c r="M94" s="3" t="n">
        <v>2</v>
      </c>
      <c r="N94" s="3" t="n">
        <v>-1</v>
      </c>
      <c r="O94" s="3" t="n">
        <v>-1</v>
      </c>
      <c r="P94" s="3" t="n">
        <v>8.4</v>
      </c>
      <c r="Q94" s="3" t="n">
        <v>24.2</v>
      </c>
      <c r="R94" s="3" t="s">
        <v>313</v>
      </c>
      <c r="S94" s="4" t="n">
        <v>45746.9449884259</v>
      </c>
      <c r="T94" s="3" t="s">
        <v>29</v>
      </c>
      <c r="U94" s="3" t="s">
        <v>29</v>
      </c>
      <c r="V94" s="3" t="n">
        <v>0</v>
      </c>
      <c r="W94" s="3" t="n">
        <v>0</v>
      </c>
      <c r="X94" s="3" t="n">
        <v>0</v>
      </c>
      <c r="Y94" s="3" t="s">
        <v>30</v>
      </c>
      <c r="Z94" s="3" t="s">
        <v>30</v>
      </c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</row>
    <row r="95" customFormat="false" ht="15.75" hidden="false" customHeight="false" outlineLevel="0" collapsed="false">
      <c r="A95" s="3" t="n">
        <v>94</v>
      </c>
      <c r="B95" s="3" t="s">
        <v>314</v>
      </c>
      <c r="C95" s="3" t="s">
        <v>315</v>
      </c>
      <c r="D95" s="3" t="n">
        <v>1</v>
      </c>
      <c r="E95" s="3" t="n">
        <v>0.1245226</v>
      </c>
      <c r="F95" s="3" t="n">
        <v>8</v>
      </c>
      <c r="G95" s="3" t="n">
        <v>8</v>
      </c>
      <c r="H95" s="3" t="n">
        <v>4</v>
      </c>
      <c r="I95" s="3" t="n">
        <v>4</v>
      </c>
      <c r="J95" s="3" t="n">
        <v>6</v>
      </c>
      <c r="K95" s="3" t="n">
        <v>6</v>
      </c>
      <c r="L95" s="3" t="n">
        <v>0</v>
      </c>
      <c r="M95" s="3" t="n">
        <v>0</v>
      </c>
      <c r="N95" s="3" t="n">
        <v>-1</v>
      </c>
      <c r="O95" s="3" t="n">
        <v>-1</v>
      </c>
      <c r="P95" s="3" t="n">
        <v>8.4</v>
      </c>
      <c r="Q95" s="3" t="n">
        <v>24.2</v>
      </c>
      <c r="R95" s="3" t="s">
        <v>316</v>
      </c>
      <c r="S95" s="4" t="n">
        <v>45746.945</v>
      </c>
      <c r="T95" s="3" t="s">
        <v>29</v>
      </c>
      <c r="U95" s="3" t="s">
        <v>29</v>
      </c>
      <c r="V95" s="3" t="n">
        <v>0</v>
      </c>
      <c r="W95" s="3" t="n">
        <v>0</v>
      </c>
      <c r="X95" s="3" t="n">
        <v>0</v>
      </c>
      <c r="Y95" s="3" t="s">
        <v>30</v>
      </c>
      <c r="Z95" s="3" t="s">
        <v>30</v>
      </c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</row>
    <row r="96" customFormat="false" ht="15.75" hidden="false" customHeight="false" outlineLevel="0" collapsed="false">
      <c r="A96" s="3" t="n">
        <v>95</v>
      </c>
      <c r="B96" s="3" t="s">
        <v>317</v>
      </c>
      <c r="C96" s="3" t="s">
        <v>318</v>
      </c>
      <c r="D96" s="3" t="n">
        <v>1</v>
      </c>
      <c r="E96" s="3" t="n">
        <v>0.0719542</v>
      </c>
      <c r="F96" s="3" t="n">
        <v>8</v>
      </c>
      <c r="G96" s="3" t="n">
        <v>8</v>
      </c>
      <c r="H96" s="3" t="n">
        <v>3</v>
      </c>
      <c r="I96" s="3" t="n">
        <v>3</v>
      </c>
      <c r="J96" s="3" t="n">
        <v>6</v>
      </c>
      <c r="K96" s="3" t="n">
        <v>6</v>
      </c>
      <c r="L96" s="3" t="n">
        <v>0</v>
      </c>
      <c r="M96" s="3" t="n">
        <v>0</v>
      </c>
      <c r="N96" s="3" t="n">
        <v>-1</v>
      </c>
      <c r="O96" s="3" t="n">
        <v>-1</v>
      </c>
      <c r="P96" s="3" t="n">
        <v>8.1</v>
      </c>
      <c r="Q96" s="3" t="n">
        <v>24.2</v>
      </c>
      <c r="R96" s="3" t="s">
        <v>319</v>
      </c>
      <c r="S96" s="4" t="n">
        <v>45746.9450231481</v>
      </c>
      <c r="T96" s="3" t="s">
        <v>29</v>
      </c>
      <c r="U96" s="3" t="s">
        <v>29</v>
      </c>
      <c r="V96" s="3" t="n">
        <v>0</v>
      </c>
      <c r="W96" s="3" t="n">
        <v>0</v>
      </c>
      <c r="X96" s="3" t="n">
        <v>0</v>
      </c>
      <c r="Y96" s="3" t="s">
        <v>30</v>
      </c>
      <c r="Z96" s="3" t="s">
        <v>30</v>
      </c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</row>
    <row r="97" customFormat="false" ht="15.75" hidden="false" customHeight="false" outlineLevel="0" collapsed="false">
      <c r="A97" s="3" t="n">
        <v>96</v>
      </c>
      <c r="B97" s="3" t="s">
        <v>320</v>
      </c>
      <c r="C97" s="3" t="s">
        <v>321</v>
      </c>
      <c r="D97" s="3" t="n">
        <v>1</v>
      </c>
      <c r="E97" s="3" t="n">
        <v>0.7919816</v>
      </c>
      <c r="F97" s="3" t="n">
        <v>29</v>
      </c>
      <c r="G97" s="3" t="n">
        <v>29</v>
      </c>
      <c r="H97" s="3" t="n">
        <v>13</v>
      </c>
      <c r="I97" s="3" t="n">
        <v>13</v>
      </c>
      <c r="J97" s="3" t="n">
        <v>26</v>
      </c>
      <c r="K97" s="3" t="n">
        <v>26</v>
      </c>
      <c r="L97" s="3" t="n">
        <v>6</v>
      </c>
      <c r="M97" s="3" t="n">
        <v>6</v>
      </c>
      <c r="N97" s="3" t="n">
        <v>-1</v>
      </c>
      <c r="O97" s="3" t="n">
        <v>-1</v>
      </c>
      <c r="P97" s="3" t="n">
        <v>8.1</v>
      </c>
      <c r="Q97" s="3" t="n">
        <v>24.2</v>
      </c>
      <c r="R97" s="3" t="s">
        <v>322</v>
      </c>
      <c r="S97" s="4" t="n">
        <v>45746.9450578704</v>
      </c>
      <c r="T97" s="3" t="s">
        <v>29</v>
      </c>
      <c r="U97" s="3" t="s">
        <v>29</v>
      </c>
      <c r="V97" s="3" t="n">
        <v>0</v>
      </c>
      <c r="W97" s="3" t="n">
        <v>0</v>
      </c>
      <c r="X97" s="3" t="n">
        <v>0</v>
      </c>
      <c r="Y97" s="3" t="s">
        <v>30</v>
      </c>
      <c r="Z97" s="3" t="s">
        <v>30</v>
      </c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</row>
    <row r="98" customFormat="false" ht="15.75" hidden="false" customHeight="false" outlineLevel="0" collapsed="false">
      <c r="A98" s="3" t="n">
        <v>97</v>
      </c>
      <c r="B98" s="3" t="s">
        <v>323</v>
      </c>
      <c r="C98" s="3" t="s">
        <v>324</v>
      </c>
      <c r="D98" s="3" t="n">
        <v>1</v>
      </c>
      <c r="E98" s="3" t="n">
        <v>0.973757</v>
      </c>
      <c r="F98" s="3" t="n">
        <v>6</v>
      </c>
      <c r="G98" s="3" t="n">
        <v>6</v>
      </c>
      <c r="H98" s="3" t="n">
        <v>3</v>
      </c>
      <c r="I98" s="3" t="n">
        <v>3</v>
      </c>
      <c r="J98" s="3" t="n">
        <v>3</v>
      </c>
      <c r="K98" s="3" t="n">
        <v>3</v>
      </c>
      <c r="L98" s="3" t="n">
        <v>0</v>
      </c>
      <c r="M98" s="3" t="n">
        <v>0</v>
      </c>
      <c r="N98" s="3" t="n">
        <v>-1</v>
      </c>
      <c r="O98" s="3" t="n">
        <v>-1</v>
      </c>
      <c r="P98" s="3" t="n">
        <v>8.4</v>
      </c>
      <c r="Q98" s="3" t="n">
        <v>24.2</v>
      </c>
      <c r="R98" s="3" t="s">
        <v>325</v>
      </c>
      <c r="S98" s="4" t="n">
        <v>45746.9450925926</v>
      </c>
      <c r="T98" s="3" t="s">
        <v>29</v>
      </c>
      <c r="U98" s="3" t="s">
        <v>29</v>
      </c>
      <c r="V98" s="3" t="n">
        <v>0</v>
      </c>
      <c r="W98" s="3" t="n">
        <v>0</v>
      </c>
      <c r="X98" s="3" t="n">
        <v>0</v>
      </c>
      <c r="Y98" s="3" t="s">
        <v>30</v>
      </c>
      <c r="Z98" s="3" t="s">
        <v>30</v>
      </c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</row>
    <row r="99" customFormat="false" ht="15.75" hidden="false" customHeight="false" outlineLevel="0" collapsed="false">
      <c r="A99" s="3" t="n">
        <v>98</v>
      </c>
      <c r="B99" s="3" t="s">
        <v>326</v>
      </c>
      <c r="C99" s="3" t="s">
        <v>327</v>
      </c>
      <c r="D99" s="3" t="n">
        <v>1</v>
      </c>
      <c r="E99" s="3" t="n">
        <v>0.0901618</v>
      </c>
      <c r="F99" s="3" t="n">
        <v>4</v>
      </c>
      <c r="G99" s="3" t="n">
        <v>4</v>
      </c>
      <c r="H99" s="3" t="n">
        <v>2</v>
      </c>
      <c r="I99" s="3" t="n">
        <v>2</v>
      </c>
      <c r="J99" s="3" t="n">
        <v>2</v>
      </c>
      <c r="K99" s="3" t="n">
        <v>2</v>
      </c>
      <c r="L99" s="3" t="n">
        <v>0</v>
      </c>
      <c r="M99" s="3" t="n">
        <v>0</v>
      </c>
      <c r="N99" s="3" t="n">
        <v>-1</v>
      </c>
      <c r="O99" s="3" t="n">
        <v>-1</v>
      </c>
      <c r="P99" s="3" t="n">
        <v>8.4</v>
      </c>
      <c r="Q99" s="3" t="n">
        <v>24.2</v>
      </c>
      <c r="R99" s="3" t="s">
        <v>328</v>
      </c>
      <c r="S99" s="4" t="n">
        <v>45746.9451157407</v>
      </c>
      <c r="T99" s="3" t="s">
        <v>29</v>
      </c>
      <c r="U99" s="3" t="s">
        <v>29</v>
      </c>
      <c r="V99" s="3" t="n">
        <v>0</v>
      </c>
      <c r="W99" s="3" t="n">
        <v>0</v>
      </c>
      <c r="X99" s="3" t="n">
        <v>0</v>
      </c>
      <c r="Y99" s="3" t="s">
        <v>30</v>
      </c>
      <c r="Z99" s="3" t="s">
        <v>30</v>
      </c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</row>
    <row r="100" customFormat="false" ht="15.75" hidden="false" customHeight="false" outlineLevel="0" collapsed="false">
      <c r="A100" s="3" t="n">
        <v>99</v>
      </c>
      <c r="B100" s="3" t="s">
        <v>329</v>
      </c>
      <c r="C100" s="3" t="s">
        <v>330</v>
      </c>
      <c r="D100" s="3" t="n">
        <v>1</v>
      </c>
      <c r="E100" s="3" t="n">
        <v>0.1016881</v>
      </c>
      <c r="F100" s="3" t="n">
        <v>4</v>
      </c>
      <c r="G100" s="3" t="n">
        <v>4</v>
      </c>
      <c r="H100" s="3" t="n">
        <v>3</v>
      </c>
      <c r="I100" s="3" t="n">
        <v>3</v>
      </c>
      <c r="J100" s="3" t="n">
        <v>2</v>
      </c>
      <c r="K100" s="3" t="n">
        <v>2</v>
      </c>
      <c r="L100" s="3" t="n">
        <v>0</v>
      </c>
      <c r="M100" s="3" t="n">
        <v>0</v>
      </c>
      <c r="N100" s="3" t="n">
        <v>-1</v>
      </c>
      <c r="O100" s="3" t="n">
        <v>-1</v>
      </c>
      <c r="P100" s="3" t="n">
        <v>8.4</v>
      </c>
      <c r="Q100" s="3" t="n">
        <v>24.2</v>
      </c>
      <c r="R100" s="3" t="s">
        <v>331</v>
      </c>
      <c r="S100" s="4" t="n">
        <v>45746.9451388889</v>
      </c>
      <c r="T100" s="3" t="s">
        <v>29</v>
      </c>
      <c r="U100" s="3" t="s">
        <v>29</v>
      </c>
      <c r="V100" s="3" t="n">
        <v>0</v>
      </c>
      <c r="W100" s="3" t="n">
        <v>0</v>
      </c>
      <c r="X100" s="3" t="n">
        <v>0</v>
      </c>
      <c r="Y100" s="3" t="s">
        <v>30</v>
      </c>
      <c r="Z100" s="3" t="s">
        <v>30</v>
      </c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</row>
    <row r="101" customFormat="false" ht="15.75" hidden="false" customHeight="false" outlineLevel="0" collapsed="false">
      <c r="A101" s="3" t="n">
        <v>100</v>
      </c>
      <c r="B101" s="3" t="s">
        <v>332</v>
      </c>
      <c r="C101" s="3" t="s">
        <v>333</v>
      </c>
      <c r="D101" s="3" t="n">
        <v>1</v>
      </c>
      <c r="E101" s="3" t="n">
        <v>0.6079777</v>
      </c>
      <c r="F101" s="3" t="n">
        <v>18</v>
      </c>
      <c r="G101" s="3" t="n">
        <v>18</v>
      </c>
      <c r="H101" s="3" t="n">
        <v>8</v>
      </c>
      <c r="I101" s="3" t="n">
        <v>8</v>
      </c>
      <c r="J101" s="3" t="n">
        <v>14</v>
      </c>
      <c r="K101" s="3" t="n">
        <v>14</v>
      </c>
      <c r="L101" s="3" t="n">
        <v>2</v>
      </c>
      <c r="M101" s="3" t="n">
        <v>2</v>
      </c>
      <c r="N101" s="3" t="n">
        <v>-1</v>
      </c>
      <c r="O101" s="3" t="n">
        <v>-1</v>
      </c>
      <c r="P101" s="3" t="n">
        <v>8.4</v>
      </c>
      <c r="Q101" s="3" t="n">
        <v>24.2</v>
      </c>
      <c r="R101" s="3" t="s">
        <v>334</v>
      </c>
      <c r="S101" s="4" t="n">
        <v>45746.9451736111</v>
      </c>
      <c r="T101" s="3" t="s">
        <v>29</v>
      </c>
      <c r="U101" s="3" t="s">
        <v>29</v>
      </c>
      <c r="V101" s="3" t="n">
        <v>0</v>
      </c>
      <c r="W101" s="3" t="n">
        <v>0</v>
      </c>
      <c r="X101" s="3" t="n">
        <v>0</v>
      </c>
      <c r="Y101" s="3" t="s">
        <v>30</v>
      </c>
      <c r="Z101" s="3" t="s">
        <v>30</v>
      </c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</row>
    <row r="102" customFormat="false" ht="15.75" hidden="false" customHeight="false" outlineLevel="0" collapsed="false">
      <c r="A102" s="3" t="n">
        <v>101</v>
      </c>
      <c r="B102" s="3" t="s">
        <v>335</v>
      </c>
      <c r="C102" s="3" t="s">
        <v>336</v>
      </c>
      <c r="D102" s="3" t="n">
        <v>1</v>
      </c>
      <c r="E102" s="3" t="n">
        <v>0.0864075</v>
      </c>
      <c r="F102" s="3" t="n">
        <v>4</v>
      </c>
      <c r="G102" s="3" t="n">
        <v>4</v>
      </c>
      <c r="H102" s="3" t="n">
        <v>2</v>
      </c>
      <c r="I102" s="3" t="n">
        <v>2</v>
      </c>
      <c r="J102" s="3" t="n">
        <v>2</v>
      </c>
      <c r="K102" s="3" t="n">
        <v>2</v>
      </c>
      <c r="L102" s="3" t="n">
        <v>0</v>
      </c>
      <c r="M102" s="3" t="n">
        <v>0</v>
      </c>
      <c r="N102" s="3" t="n">
        <v>-1</v>
      </c>
      <c r="O102" s="3" t="n">
        <v>-1</v>
      </c>
      <c r="P102" s="3" t="n">
        <v>8.4</v>
      </c>
      <c r="Q102" s="3" t="n">
        <v>24.2</v>
      </c>
      <c r="R102" s="3" t="s">
        <v>337</v>
      </c>
      <c r="S102" s="4" t="n">
        <v>45746.9451967593</v>
      </c>
      <c r="T102" s="3" t="s">
        <v>29</v>
      </c>
      <c r="U102" s="3" t="s">
        <v>29</v>
      </c>
      <c r="V102" s="3" t="n">
        <v>0</v>
      </c>
      <c r="W102" s="3" t="n">
        <v>0</v>
      </c>
      <c r="X102" s="3" t="n">
        <v>0</v>
      </c>
      <c r="Y102" s="3" t="s">
        <v>30</v>
      </c>
      <c r="Z102" s="3" t="s">
        <v>30</v>
      </c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</row>
    <row r="103" customFormat="false" ht="15.75" hidden="false" customHeight="false" outlineLevel="0" collapsed="false">
      <c r="A103" s="3" t="n">
        <v>102</v>
      </c>
      <c r="B103" s="3" t="s">
        <v>338</v>
      </c>
      <c r="C103" s="3" t="s">
        <v>339</v>
      </c>
      <c r="D103" s="3" t="n">
        <v>1</v>
      </c>
      <c r="E103" s="3" t="n">
        <v>0.0838381</v>
      </c>
      <c r="F103" s="3" t="n">
        <v>4</v>
      </c>
      <c r="G103" s="3" t="n">
        <v>4</v>
      </c>
      <c r="H103" s="3" t="n">
        <v>3</v>
      </c>
      <c r="I103" s="3" t="n">
        <v>3</v>
      </c>
      <c r="J103" s="3" t="n">
        <v>2</v>
      </c>
      <c r="K103" s="3" t="n">
        <v>2</v>
      </c>
      <c r="L103" s="3" t="n">
        <v>0</v>
      </c>
      <c r="M103" s="3" t="n">
        <v>0</v>
      </c>
      <c r="N103" s="3" t="n">
        <v>0</v>
      </c>
      <c r="O103" s="3" t="n">
        <v>0</v>
      </c>
      <c r="P103" s="3" t="n">
        <v>8.4</v>
      </c>
      <c r="Q103" s="3" t="n">
        <v>24.2</v>
      </c>
      <c r="R103" s="3" t="s">
        <v>340</v>
      </c>
      <c r="S103" s="4" t="n">
        <v>45746.9452314815</v>
      </c>
      <c r="T103" s="3" t="s">
        <v>65</v>
      </c>
      <c r="U103" s="3" t="s">
        <v>65</v>
      </c>
      <c r="V103" s="3" t="n">
        <v>1</v>
      </c>
      <c r="W103" s="3" t="n">
        <v>1</v>
      </c>
      <c r="X103" s="3" t="n">
        <v>0</v>
      </c>
      <c r="Y103" s="3" t="s">
        <v>30</v>
      </c>
      <c r="Z103" s="3" t="s">
        <v>30</v>
      </c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</row>
    <row r="104" customFormat="false" ht="15.75" hidden="false" customHeight="false" outlineLevel="0" collapsed="false">
      <c r="A104" s="3" t="n">
        <v>103</v>
      </c>
      <c r="B104" s="3" t="s">
        <v>341</v>
      </c>
      <c r="C104" s="3" t="s">
        <v>342</v>
      </c>
      <c r="D104" s="3" t="n">
        <v>1</v>
      </c>
      <c r="E104" s="3" t="n">
        <v>0.0805951</v>
      </c>
      <c r="F104" s="3" t="n">
        <v>4</v>
      </c>
      <c r="G104" s="3" t="n">
        <v>4</v>
      </c>
      <c r="H104" s="3" t="n">
        <v>3</v>
      </c>
      <c r="I104" s="3" t="n">
        <v>3</v>
      </c>
      <c r="J104" s="3" t="n">
        <v>2</v>
      </c>
      <c r="K104" s="3" t="n">
        <v>2</v>
      </c>
      <c r="L104" s="3" t="n">
        <v>0</v>
      </c>
      <c r="M104" s="3" t="n">
        <v>0</v>
      </c>
      <c r="N104" s="3" t="n">
        <v>-1</v>
      </c>
      <c r="O104" s="3" t="n">
        <v>-1</v>
      </c>
      <c r="P104" s="3" t="n">
        <v>8.4</v>
      </c>
      <c r="Q104" s="3" t="n">
        <v>24.2</v>
      </c>
      <c r="R104" s="3" t="s">
        <v>343</v>
      </c>
      <c r="S104" s="4" t="n">
        <v>45746.9452546296</v>
      </c>
      <c r="T104" s="3" t="s">
        <v>29</v>
      </c>
      <c r="U104" s="3" t="s">
        <v>29</v>
      </c>
      <c r="V104" s="3" t="n">
        <v>0</v>
      </c>
      <c r="W104" s="3" t="n">
        <v>0</v>
      </c>
      <c r="X104" s="3" t="n">
        <v>0</v>
      </c>
      <c r="Y104" s="3" t="s">
        <v>30</v>
      </c>
      <c r="Z104" s="3" t="s">
        <v>30</v>
      </c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</row>
    <row r="105" customFormat="false" ht="15.75" hidden="false" customHeight="false" outlineLevel="0" collapsed="false">
      <c r="A105" s="3" t="n">
        <v>104</v>
      </c>
      <c r="B105" s="3" t="s">
        <v>344</v>
      </c>
      <c r="C105" s="3" t="s">
        <v>345</v>
      </c>
      <c r="D105" s="3" t="n">
        <v>1</v>
      </c>
      <c r="E105" s="3" t="n">
        <v>0.5053239</v>
      </c>
      <c r="F105" s="3" t="n">
        <v>3</v>
      </c>
      <c r="G105" s="3" t="n">
        <v>3</v>
      </c>
      <c r="H105" s="3" t="n">
        <v>2</v>
      </c>
      <c r="I105" s="3" t="n">
        <v>2</v>
      </c>
      <c r="J105" s="3" t="n">
        <v>1</v>
      </c>
      <c r="K105" s="3" t="n">
        <v>1</v>
      </c>
      <c r="L105" s="3" t="n">
        <v>0</v>
      </c>
      <c r="M105" s="3" t="n">
        <v>0</v>
      </c>
      <c r="N105" s="3" t="n">
        <v>0</v>
      </c>
      <c r="O105" s="3" t="n">
        <v>0</v>
      </c>
      <c r="P105" s="3" t="n">
        <v>8.4</v>
      </c>
      <c r="Q105" s="3" t="n">
        <v>24.2</v>
      </c>
      <c r="R105" s="3" t="s">
        <v>346</v>
      </c>
      <c r="S105" s="4" t="n">
        <v>45746.9453009259</v>
      </c>
      <c r="T105" s="3" t="s">
        <v>65</v>
      </c>
      <c r="U105" s="3" t="s">
        <v>65</v>
      </c>
      <c r="V105" s="3" t="n">
        <v>1</v>
      </c>
      <c r="W105" s="3" t="n">
        <v>1</v>
      </c>
      <c r="X105" s="3" t="n">
        <v>0</v>
      </c>
      <c r="Y105" s="3" t="s">
        <v>30</v>
      </c>
      <c r="Z105" s="3" t="s">
        <v>30</v>
      </c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</row>
    <row r="106" customFormat="false" ht="15.75" hidden="false" customHeight="false" outlineLevel="0" collapsed="false">
      <c r="A106" s="3" t="n">
        <v>105</v>
      </c>
      <c r="B106" s="3" t="s">
        <v>347</v>
      </c>
      <c r="C106" s="3" t="s">
        <v>348</v>
      </c>
      <c r="D106" s="3" t="n">
        <v>1</v>
      </c>
      <c r="E106" s="3" t="n">
        <v>0.6864498</v>
      </c>
      <c r="F106" s="3" t="n">
        <v>54</v>
      </c>
      <c r="G106" s="3" t="n">
        <v>54</v>
      </c>
      <c r="H106" s="3" t="n">
        <v>20</v>
      </c>
      <c r="I106" s="3" t="n">
        <v>20</v>
      </c>
      <c r="J106" s="3" t="n">
        <v>63</v>
      </c>
      <c r="K106" s="3" t="n">
        <v>63</v>
      </c>
      <c r="L106" s="3" t="n">
        <v>6</v>
      </c>
      <c r="M106" s="3" t="n">
        <v>6</v>
      </c>
      <c r="N106" s="3" t="n">
        <v>-1</v>
      </c>
      <c r="O106" s="3" t="n">
        <v>-1</v>
      </c>
      <c r="P106" s="3" t="n">
        <v>8.1</v>
      </c>
      <c r="Q106" s="3" t="n">
        <v>24.2</v>
      </c>
      <c r="R106" s="3" t="s">
        <v>349</v>
      </c>
      <c r="S106" s="4" t="n">
        <v>45746.9455439815</v>
      </c>
      <c r="T106" s="3" t="s">
        <v>29</v>
      </c>
      <c r="U106" s="3" t="s">
        <v>29</v>
      </c>
      <c r="V106" s="3" t="n">
        <v>0</v>
      </c>
      <c r="W106" s="3" t="n">
        <v>0</v>
      </c>
      <c r="X106" s="3" t="n">
        <v>0</v>
      </c>
      <c r="Y106" s="3" t="s">
        <v>30</v>
      </c>
      <c r="Z106" s="3" t="s">
        <v>30</v>
      </c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</row>
    <row r="107" customFormat="false" ht="15.75" hidden="false" customHeight="false" outlineLevel="0" collapsed="false">
      <c r="A107" s="3" t="n">
        <v>106</v>
      </c>
      <c r="B107" s="3" t="s">
        <v>350</v>
      </c>
      <c r="C107" s="3" t="s">
        <v>351</v>
      </c>
      <c r="D107" s="3" t="n">
        <v>1</v>
      </c>
      <c r="E107" s="3" t="n">
        <v>0.684338</v>
      </c>
      <c r="F107" s="3" t="n">
        <v>7</v>
      </c>
      <c r="G107" s="3" t="n">
        <v>7</v>
      </c>
      <c r="H107" s="3" t="n">
        <v>5</v>
      </c>
      <c r="I107" s="3" t="n">
        <v>5</v>
      </c>
      <c r="J107" s="3" t="n">
        <v>10</v>
      </c>
      <c r="K107" s="3" t="n">
        <v>10</v>
      </c>
      <c r="L107" s="3" t="n">
        <v>0</v>
      </c>
      <c r="M107" s="3" t="n">
        <v>0</v>
      </c>
      <c r="N107" s="3" t="n">
        <v>-1</v>
      </c>
      <c r="O107" s="3" t="n">
        <v>-1</v>
      </c>
      <c r="P107" s="3" t="n">
        <v>8.4</v>
      </c>
      <c r="Q107" s="3" t="n">
        <v>24.2</v>
      </c>
      <c r="R107" s="3" t="s">
        <v>352</v>
      </c>
      <c r="S107" s="4" t="n">
        <v>45746.9455671296</v>
      </c>
      <c r="T107" s="3" t="s">
        <v>29</v>
      </c>
      <c r="U107" s="3" t="s">
        <v>29</v>
      </c>
      <c r="V107" s="3" t="n">
        <v>0</v>
      </c>
      <c r="W107" s="3" t="n">
        <v>0</v>
      </c>
      <c r="X107" s="3" t="n">
        <v>0</v>
      </c>
      <c r="Y107" s="3" t="s">
        <v>30</v>
      </c>
      <c r="Z107" s="3" t="s">
        <v>30</v>
      </c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</row>
    <row r="108" customFormat="false" ht="15.75" hidden="false" customHeight="false" outlineLevel="0" collapsed="false">
      <c r="A108" s="3" t="n">
        <v>107</v>
      </c>
      <c r="B108" s="3" t="s">
        <v>353</v>
      </c>
      <c r="C108" s="3" t="s">
        <v>354</v>
      </c>
      <c r="D108" s="3" t="n">
        <v>1</v>
      </c>
      <c r="E108" s="3" t="n">
        <v>0.1635362</v>
      </c>
      <c r="F108" s="3" t="n">
        <v>12</v>
      </c>
      <c r="G108" s="3" t="n">
        <v>12</v>
      </c>
      <c r="H108" s="3" t="n">
        <v>4</v>
      </c>
      <c r="I108" s="3" t="n">
        <v>4</v>
      </c>
      <c r="J108" s="3" t="n">
        <v>9</v>
      </c>
      <c r="K108" s="3" t="n">
        <v>9</v>
      </c>
      <c r="L108" s="3" t="n">
        <v>0</v>
      </c>
      <c r="M108" s="3" t="n">
        <v>0</v>
      </c>
      <c r="N108" s="3" t="n">
        <v>-1</v>
      </c>
      <c r="O108" s="3" t="n">
        <v>-1</v>
      </c>
      <c r="P108" s="3" t="n">
        <v>8.9</v>
      </c>
      <c r="Q108" s="3" t="n">
        <v>24.2</v>
      </c>
      <c r="R108" s="3" t="s">
        <v>355</v>
      </c>
      <c r="S108" s="4" t="n">
        <v>45746.9455787037</v>
      </c>
      <c r="T108" s="3" t="s">
        <v>37</v>
      </c>
      <c r="U108" s="3" t="s">
        <v>37</v>
      </c>
      <c r="V108" s="3" t="n">
        <v>0</v>
      </c>
      <c r="W108" s="3" t="n">
        <v>0</v>
      </c>
      <c r="X108" s="3" t="n">
        <v>0</v>
      </c>
      <c r="Y108" s="3" t="s">
        <v>30</v>
      </c>
      <c r="Z108" s="3" t="s">
        <v>30</v>
      </c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</row>
    <row r="109" customFormat="false" ht="15.75" hidden="false" customHeight="false" outlineLevel="0" collapsed="false">
      <c r="A109" s="3" t="n">
        <v>108</v>
      </c>
      <c r="B109" s="3" t="s">
        <v>356</v>
      </c>
      <c r="C109" s="3" t="s">
        <v>357</v>
      </c>
      <c r="D109" s="3" t="n">
        <v>1</v>
      </c>
      <c r="E109" s="3" t="n">
        <v>0.040138</v>
      </c>
      <c r="F109" s="3" t="n">
        <v>5</v>
      </c>
      <c r="G109" s="3" t="n">
        <v>5</v>
      </c>
      <c r="H109" s="3" t="n">
        <v>1</v>
      </c>
      <c r="I109" s="3" t="n">
        <v>1</v>
      </c>
      <c r="J109" s="3" t="n">
        <v>0</v>
      </c>
      <c r="K109" s="3" t="n">
        <v>0</v>
      </c>
      <c r="L109" s="3" t="n">
        <v>0</v>
      </c>
      <c r="M109" s="3" t="n">
        <v>0</v>
      </c>
      <c r="N109" s="3" t="n">
        <v>-1</v>
      </c>
      <c r="O109" s="3" t="n">
        <v>-1</v>
      </c>
      <c r="P109" s="3" t="n">
        <v>9</v>
      </c>
      <c r="Q109" s="3" t="n">
        <v>24.2</v>
      </c>
      <c r="R109" s="3" t="s">
        <v>358</v>
      </c>
      <c r="S109" s="4" t="n">
        <v>45746.9455902778</v>
      </c>
      <c r="T109" s="3" t="s">
        <v>65</v>
      </c>
      <c r="U109" s="3" t="s">
        <v>65</v>
      </c>
      <c r="V109" s="3" t="n">
        <v>0</v>
      </c>
      <c r="W109" s="3" t="n">
        <v>0</v>
      </c>
      <c r="X109" s="3" t="n">
        <v>0</v>
      </c>
      <c r="Y109" s="3" t="s">
        <v>30</v>
      </c>
      <c r="Z109" s="3" t="s">
        <v>30</v>
      </c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</row>
    <row r="110" customFormat="false" ht="15.75" hidden="false" customHeight="false" outlineLevel="0" collapsed="false">
      <c r="A110" s="3" t="n">
        <v>109</v>
      </c>
      <c r="B110" s="3" t="s">
        <v>359</v>
      </c>
      <c r="C110" s="3" t="s">
        <v>360</v>
      </c>
      <c r="D110" s="3" t="n">
        <v>1</v>
      </c>
      <c r="E110" s="3" t="n">
        <v>0.0342266</v>
      </c>
      <c r="F110" s="3" t="n">
        <v>5</v>
      </c>
      <c r="G110" s="3" t="n">
        <v>5</v>
      </c>
      <c r="H110" s="3" t="n">
        <v>1</v>
      </c>
      <c r="I110" s="3" t="n">
        <v>1</v>
      </c>
      <c r="J110" s="3" t="n">
        <v>0</v>
      </c>
      <c r="K110" s="3" t="n">
        <v>0</v>
      </c>
      <c r="L110" s="3" t="n">
        <v>0</v>
      </c>
      <c r="M110" s="3" t="n">
        <v>0</v>
      </c>
      <c r="N110" s="3" t="n">
        <v>-1</v>
      </c>
      <c r="O110" s="3" t="n">
        <v>-1</v>
      </c>
      <c r="P110" s="3" t="n">
        <v>9</v>
      </c>
      <c r="Q110" s="3" t="n">
        <v>24.2</v>
      </c>
      <c r="R110" s="3" t="s">
        <v>361</v>
      </c>
      <c r="S110" s="4" t="n">
        <v>45746.9456018519</v>
      </c>
      <c r="T110" s="3" t="s">
        <v>65</v>
      </c>
      <c r="U110" s="3" t="s">
        <v>65</v>
      </c>
      <c r="V110" s="3" t="n">
        <v>0</v>
      </c>
      <c r="W110" s="3" t="n">
        <v>0</v>
      </c>
      <c r="X110" s="3" t="n">
        <v>0</v>
      </c>
      <c r="Y110" s="3" t="s">
        <v>30</v>
      </c>
      <c r="Z110" s="3" t="s">
        <v>30</v>
      </c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</row>
    <row r="111" customFormat="false" ht="15.75" hidden="false" customHeight="false" outlineLevel="0" collapsed="false">
      <c r="A111" s="3" t="n">
        <v>110</v>
      </c>
      <c r="B111" s="3" t="s">
        <v>362</v>
      </c>
      <c r="C111" s="3" t="s">
        <v>363</v>
      </c>
      <c r="D111" s="3" t="n">
        <v>1</v>
      </c>
      <c r="E111" s="3" t="n">
        <v>0.5990319</v>
      </c>
      <c r="F111" s="3" t="n">
        <v>22</v>
      </c>
      <c r="G111" s="3" t="n">
        <v>22</v>
      </c>
      <c r="H111" s="3" t="n">
        <v>8</v>
      </c>
      <c r="I111" s="3" t="n">
        <v>8</v>
      </c>
      <c r="J111" s="3" t="n">
        <v>30</v>
      </c>
      <c r="K111" s="3" t="n">
        <v>30</v>
      </c>
      <c r="L111" s="3" t="n">
        <v>1</v>
      </c>
      <c r="M111" s="3" t="n">
        <v>1</v>
      </c>
      <c r="N111" s="3" t="n">
        <v>-1</v>
      </c>
      <c r="O111" s="3" t="n">
        <v>-1</v>
      </c>
      <c r="P111" s="3" t="n">
        <v>9</v>
      </c>
      <c r="Q111" s="3" t="n">
        <v>24.2</v>
      </c>
      <c r="R111" s="3" t="s">
        <v>364</v>
      </c>
      <c r="S111" s="4" t="n">
        <v>45746.9456481482</v>
      </c>
      <c r="T111" s="3" t="s">
        <v>29</v>
      </c>
      <c r="U111" s="3" t="s">
        <v>29</v>
      </c>
      <c r="V111" s="3" t="n">
        <v>0</v>
      </c>
      <c r="W111" s="3" t="n">
        <v>0</v>
      </c>
      <c r="X111" s="3" t="n">
        <v>0</v>
      </c>
      <c r="Y111" s="3" t="s">
        <v>30</v>
      </c>
      <c r="Z111" s="3" t="s">
        <v>30</v>
      </c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</row>
    <row r="112" customFormat="false" ht="15.75" hidden="false" customHeight="false" outlineLevel="0" collapsed="false">
      <c r="A112" s="3" t="n">
        <v>111</v>
      </c>
      <c r="B112" s="3" t="s">
        <v>365</v>
      </c>
      <c r="C112" s="3" t="s">
        <v>366</v>
      </c>
      <c r="D112" s="3" t="n">
        <v>1</v>
      </c>
      <c r="E112" s="3" t="n">
        <v>0.6791127</v>
      </c>
      <c r="F112" s="3" t="n">
        <v>25</v>
      </c>
      <c r="G112" s="3" t="n">
        <v>25</v>
      </c>
      <c r="H112" s="3" t="n">
        <v>9</v>
      </c>
      <c r="I112" s="3" t="n">
        <v>9</v>
      </c>
      <c r="J112" s="3" t="n">
        <v>42</v>
      </c>
      <c r="K112" s="3" t="n">
        <v>42</v>
      </c>
      <c r="L112" s="3" t="n">
        <v>3</v>
      </c>
      <c r="M112" s="3" t="n">
        <v>3</v>
      </c>
      <c r="N112" s="3" t="n">
        <v>-1</v>
      </c>
      <c r="O112" s="3" t="n">
        <v>-1</v>
      </c>
      <c r="P112" s="3" t="n">
        <v>9</v>
      </c>
      <c r="Q112" s="3" t="n">
        <v>24.2</v>
      </c>
      <c r="R112" s="3" t="s">
        <v>367</v>
      </c>
      <c r="S112" s="4" t="n">
        <v>45746.94875</v>
      </c>
      <c r="T112" s="3" t="s">
        <v>29</v>
      </c>
      <c r="U112" s="3" t="s">
        <v>29</v>
      </c>
      <c r="V112" s="3" t="n">
        <v>0</v>
      </c>
      <c r="W112" s="3" t="n">
        <v>0</v>
      </c>
      <c r="X112" s="3" t="n">
        <v>0</v>
      </c>
      <c r="Y112" s="3" t="s">
        <v>30</v>
      </c>
      <c r="Z112" s="3" t="s">
        <v>30</v>
      </c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</row>
    <row r="113" customFormat="false" ht="15.75" hidden="false" customHeight="false" outlineLevel="0" collapsed="false">
      <c r="A113" s="3" t="n">
        <v>112</v>
      </c>
      <c r="B113" s="3" t="s">
        <v>368</v>
      </c>
      <c r="C113" s="3" t="s">
        <v>369</v>
      </c>
      <c r="D113" s="3" t="n">
        <v>1</v>
      </c>
      <c r="E113" s="3" t="n">
        <v>4.038604</v>
      </c>
      <c r="F113" s="3" t="n">
        <v>18</v>
      </c>
      <c r="G113" s="3" t="n">
        <v>18</v>
      </c>
      <c r="H113" s="3" t="n">
        <v>6</v>
      </c>
      <c r="I113" s="3" t="n">
        <v>6</v>
      </c>
      <c r="J113" s="3" t="n">
        <v>17</v>
      </c>
      <c r="K113" s="3" t="n">
        <v>17</v>
      </c>
      <c r="L113" s="3" t="n">
        <v>0</v>
      </c>
      <c r="M113" s="3" t="n">
        <v>0</v>
      </c>
      <c r="N113" s="3" t="n">
        <v>-1</v>
      </c>
      <c r="O113" s="3" t="n">
        <v>-1</v>
      </c>
      <c r="P113" s="3" t="n">
        <v>8.9</v>
      </c>
      <c r="Q113" s="3" t="n">
        <v>24.2</v>
      </c>
      <c r="R113" s="3" t="s">
        <v>370</v>
      </c>
      <c r="S113" s="4" t="n">
        <v>45746.948900463</v>
      </c>
      <c r="T113" s="3" t="s">
        <v>37</v>
      </c>
      <c r="U113" s="3" t="s">
        <v>37</v>
      </c>
      <c r="V113" s="3" t="n">
        <v>0</v>
      </c>
      <c r="W113" s="3" t="n">
        <v>0</v>
      </c>
      <c r="X113" s="3" t="n">
        <v>0</v>
      </c>
      <c r="Y113" s="3" t="s">
        <v>30</v>
      </c>
      <c r="Z113" s="3" t="s">
        <v>30</v>
      </c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</row>
    <row r="114" customFormat="false" ht="15.75" hidden="false" customHeight="false" outlineLevel="0" collapsed="false">
      <c r="A114" s="3" t="n">
        <v>113</v>
      </c>
      <c r="B114" s="3" t="s">
        <v>371</v>
      </c>
      <c r="C114" s="3" t="s">
        <v>372</v>
      </c>
      <c r="D114" s="3" t="n">
        <v>1</v>
      </c>
      <c r="E114" s="3" t="n">
        <v>4.4240671</v>
      </c>
      <c r="F114" s="3" t="n">
        <v>96</v>
      </c>
      <c r="G114" s="3" t="n">
        <v>96</v>
      </c>
      <c r="H114" s="3" t="n">
        <v>15</v>
      </c>
      <c r="I114" s="3" t="n">
        <v>15</v>
      </c>
      <c r="J114" s="3" t="n">
        <v>104</v>
      </c>
      <c r="K114" s="3" t="n">
        <v>104</v>
      </c>
      <c r="L114" s="3" t="n">
        <v>10</v>
      </c>
      <c r="M114" s="3" t="n">
        <v>10</v>
      </c>
      <c r="N114" s="3" t="n">
        <v>-1</v>
      </c>
      <c r="O114" s="3" t="n">
        <v>-1</v>
      </c>
      <c r="P114" s="3" t="n">
        <v>8.1</v>
      </c>
      <c r="Q114" s="3" t="n">
        <v>24.2</v>
      </c>
      <c r="R114" s="3" t="s">
        <v>373</v>
      </c>
      <c r="S114" s="4" t="n">
        <v>45746.9490046296</v>
      </c>
      <c r="T114" s="3" t="s">
        <v>29</v>
      </c>
      <c r="U114" s="3" t="s">
        <v>29</v>
      </c>
      <c r="V114" s="3" t="n">
        <v>0</v>
      </c>
      <c r="W114" s="3" t="n">
        <v>0</v>
      </c>
      <c r="X114" s="3" t="n">
        <v>0</v>
      </c>
      <c r="Y114" s="3" t="s">
        <v>30</v>
      </c>
      <c r="Z114" s="3" t="s">
        <v>30</v>
      </c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</row>
    <row r="115" customFormat="false" ht="15.75" hidden="false" customHeight="false" outlineLevel="0" collapsed="false">
      <c r="A115" s="3" t="n">
        <v>114</v>
      </c>
      <c r="B115" s="3" t="s">
        <v>374</v>
      </c>
      <c r="C115" s="3" t="s">
        <v>375</v>
      </c>
      <c r="D115" s="3" t="n">
        <v>1</v>
      </c>
      <c r="E115" s="3" t="n">
        <v>3.5072167</v>
      </c>
      <c r="F115" s="3" t="n">
        <v>6</v>
      </c>
      <c r="G115" s="3" t="n">
        <v>6</v>
      </c>
      <c r="H115" s="3" t="n">
        <v>5</v>
      </c>
      <c r="I115" s="3" t="n">
        <v>5</v>
      </c>
      <c r="J115" s="3" t="n">
        <v>6</v>
      </c>
      <c r="K115" s="3" t="n">
        <v>6</v>
      </c>
      <c r="L115" s="3" t="n">
        <v>1</v>
      </c>
      <c r="M115" s="3" t="n">
        <v>1</v>
      </c>
      <c r="N115" s="3" t="n">
        <v>-1</v>
      </c>
      <c r="O115" s="3" t="n">
        <v>-1</v>
      </c>
      <c r="P115" s="3" t="n">
        <v>8.4</v>
      </c>
      <c r="Q115" s="3" t="n">
        <v>24.2</v>
      </c>
      <c r="R115" s="3" t="s">
        <v>376</v>
      </c>
      <c r="S115" s="4" t="n">
        <v>45746.9491550926</v>
      </c>
      <c r="T115" s="3" t="s">
        <v>65</v>
      </c>
      <c r="U115" s="3" t="s">
        <v>65</v>
      </c>
      <c r="V115" s="3" t="n">
        <v>0</v>
      </c>
      <c r="W115" s="3" t="n">
        <v>0</v>
      </c>
      <c r="X115" s="3" t="n">
        <v>0</v>
      </c>
      <c r="Y115" s="3" t="s">
        <v>30</v>
      </c>
      <c r="Z115" s="3" t="s">
        <v>30</v>
      </c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</row>
    <row r="116" customFormat="false" ht="15.75" hidden="false" customHeight="false" outlineLevel="0" collapsed="false">
      <c r="A116" s="3" t="n">
        <v>115</v>
      </c>
      <c r="B116" s="3" t="s">
        <v>377</v>
      </c>
      <c r="C116" s="3" t="s">
        <v>378</v>
      </c>
      <c r="D116" s="3" t="n">
        <v>1</v>
      </c>
      <c r="E116" s="3" t="n">
        <v>1.1684008</v>
      </c>
      <c r="F116" s="3" t="n">
        <v>9</v>
      </c>
      <c r="G116" s="3" t="n">
        <v>9</v>
      </c>
      <c r="H116" s="3" t="n">
        <v>7</v>
      </c>
      <c r="I116" s="3" t="n">
        <v>7</v>
      </c>
      <c r="J116" s="3" t="n">
        <v>11</v>
      </c>
      <c r="K116" s="3" t="n">
        <v>11</v>
      </c>
      <c r="L116" s="3" t="n">
        <v>0</v>
      </c>
      <c r="M116" s="3" t="n">
        <v>0</v>
      </c>
      <c r="N116" s="3" t="n">
        <v>-1</v>
      </c>
      <c r="O116" s="3" t="n">
        <v>-1</v>
      </c>
      <c r="P116" s="3" t="n">
        <v>8.8</v>
      </c>
      <c r="Q116" s="3" t="n">
        <v>24.2</v>
      </c>
      <c r="R116" s="3" t="s">
        <v>379</v>
      </c>
      <c r="S116" s="4" t="n">
        <v>45746.9492013889</v>
      </c>
      <c r="T116" s="3" t="s">
        <v>29</v>
      </c>
      <c r="U116" s="3" t="s">
        <v>29</v>
      </c>
      <c r="V116" s="3" t="n">
        <v>0</v>
      </c>
      <c r="W116" s="3" t="n">
        <v>0</v>
      </c>
      <c r="X116" s="3" t="n">
        <v>0</v>
      </c>
      <c r="Y116" s="3" t="s">
        <v>30</v>
      </c>
      <c r="Z116" s="3" t="s">
        <v>30</v>
      </c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</row>
    <row r="117" customFormat="false" ht="15.75" hidden="false" customHeight="false" outlineLevel="0" collapsed="false">
      <c r="A117" s="3" t="n">
        <v>116</v>
      </c>
      <c r="B117" s="3" t="s">
        <v>380</v>
      </c>
      <c r="C117" s="3" t="s">
        <v>381</v>
      </c>
      <c r="D117" s="3" t="n">
        <v>1</v>
      </c>
      <c r="E117" s="3" t="n">
        <v>0.0454515</v>
      </c>
      <c r="F117" s="3" t="n">
        <v>2</v>
      </c>
      <c r="G117" s="3" t="n">
        <v>2</v>
      </c>
      <c r="H117" s="3" t="n">
        <v>9</v>
      </c>
      <c r="I117" s="3" t="n">
        <v>9</v>
      </c>
      <c r="J117" s="3" t="n">
        <v>0</v>
      </c>
      <c r="K117" s="3" t="n">
        <v>0</v>
      </c>
      <c r="L117" s="3" t="n">
        <v>0</v>
      </c>
      <c r="M117" s="3" t="n">
        <v>0</v>
      </c>
      <c r="N117" s="3" t="n">
        <v>-1</v>
      </c>
      <c r="O117" s="3" t="n">
        <v>-1</v>
      </c>
      <c r="P117" s="3" t="n">
        <v>8.8</v>
      </c>
      <c r="Q117" s="3" t="n">
        <v>24.2</v>
      </c>
      <c r="R117" s="3" t="s">
        <v>382</v>
      </c>
      <c r="S117" s="4" t="n">
        <v>45746.949212963</v>
      </c>
      <c r="T117" s="3" t="s">
        <v>65</v>
      </c>
      <c r="U117" s="3" t="s">
        <v>65</v>
      </c>
      <c r="V117" s="3" t="n">
        <v>0</v>
      </c>
      <c r="W117" s="3" t="n">
        <v>0</v>
      </c>
      <c r="X117" s="3" t="n">
        <v>0</v>
      </c>
      <c r="Y117" s="3" t="s">
        <v>30</v>
      </c>
      <c r="Z117" s="3" t="s">
        <v>30</v>
      </c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</row>
    <row r="118" customFormat="false" ht="15.75" hidden="false" customHeight="false" outlineLevel="0" collapsed="false">
      <c r="A118" s="3" t="n">
        <v>117</v>
      </c>
      <c r="B118" s="3" t="s">
        <v>383</v>
      </c>
      <c r="C118" s="3" t="s">
        <v>384</v>
      </c>
      <c r="D118" s="3" t="n">
        <v>1</v>
      </c>
      <c r="E118" s="3" t="n">
        <v>1.0771871</v>
      </c>
      <c r="F118" s="3" t="n">
        <v>5</v>
      </c>
      <c r="G118" s="3" t="n">
        <v>5</v>
      </c>
      <c r="H118" s="3" t="n">
        <v>3</v>
      </c>
      <c r="I118" s="3" t="n">
        <v>3</v>
      </c>
      <c r="J118" s="3" t="n">
        <v>3</v>
      </c>
      <c r="K118" s="3" t="n">
        <v>3</v>
      </c>
      <c r="L118" s="3" t="n">
        <v>0</v>
      </c>
      <c r="M118" s="3" t="n">
        <v>0</v>
      </c>
      <c r="N118" s="3" t="n">
        <v>-1</v>
      </c>
      <c r="O118" s="3" t="n">
        <v>-1</v>
      </c>
      <c r="P118" s="3" t="n">
        <v>8.8</v>
      </c>
      <c r="Q118" s="3" t="n">
        <v>24.2</v>
      </c>
      <c r="R118" s="3" t="s">
        <v>385</v>
      </c>
      <c r="S118" s="4" t="n">
        <v>45746.9492476852</v>
      </c>
      <c r="T118" s="3" t="s">
        <v>29</v>
      </c>
      <c r="U118" s="3" t="s">
        <v>29</v>
      </c>
      <c r="V118" s="3" t="n">
        <v>0</v>
      </c>
      <c r="W118" s="3" t="n">
        <v>0</v>
      </c>
      <c r="X118" s="3" t="n">
        <v>0</v>
      </c>
      <c r="Y118" s="3" t="s">
        <v>30</v>
      </c>
      <c r="Z118" s="3" t="s">
        <v>30</v>
      </c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</row>
    <row r="119" customFormat="false" ht="15.75" hidden="false" customHeight="false" outlineLevel="0" collapsed="false">
      <c r="A119" s="3" t="n">
        <v>118</v>
      </c>
      <c r="B119" s="3" t="s">
        <v>386</v>
      </c>
      <c r="C119" s="3" t="s">
        <v>387</v>
      </c>
      <c r="D119" s="3" t="n">
        <v>1</v>
      </c>
      <c r="E119" s="3" t="n">
        <v>0.5853537</v>
      </c>
      <c r="F119" s="3" t="n">
        <v>5</v>
      </c>
      <c r="G119" s="3" t="n">
        <v>5</v>
      </c>
      <c r="H119" s="3" t="n">
        <v>3</v>
      </c>
      <c r="I119" s="3" t="n">
        <v>3</v>
      </c>
      <c r="J119" s="3" t="n">
        <v>3</v>
      </c>
      <c r="K119" s="3" t="n">
        <v>3</v>
      </c>
      <c r="L119" s="3" t="n">
        <v>0</v>
      </c>
      <c r="M119" s="3" t="n">
        <v>0</v>
      </c>
      <c r="N119" s="3" t="n">
        <v>-1</v>
      </c>
      <c r="O119" s="3" t="n">
        <v>-1</v>
      </c>
      <c r="P119" s="3" t="n">
        <v>8.8</v>
      </c>
      <c r="Q119" s="3" t="n">
        <v>24.2</v>
      </c>
      <c r="R119" s="3" t="s">
        <v>388</v>
      </c>
      <c r="S119" s="4" t="n">
        <v>45746.9492592593</v>
      </c>
      <c r="T119" s="3" t="s">
        <v>29</v>
      </c>
      <c r="U119" s="3" t="s">
        <v>29</v>
      </c>
      <c r="V119" s="3" t="n">
        <v>0</v>
      </c>
      <c r="W119" s="3" t="n">
        <v>0</v>
      </c>
      <c r="X119" s="3" t="n">
        <v>0</v>
      </c>
      <c r="Y119" s="3" t="s">
        <v>30</v>
      </c>
      <c r="Z119" s="3" t="s">
        <v>30</v>
      </c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</row>
    <row r="120" customFormat="false" ht="15.75" hidden="false" customHeight="false" outlineLevel="0" collapsed="false">
      <c r="A120" s="3" t="n">
        <v>119</v>
      </c>
      <c r="B120" s="3" t="s">
        <v>389</v>
      </c>
      <c r="C120" s="3" t="s">
        <v>390</v>
      </c>
      <c r="D120" s="3" t="n">
        <v>1</v>
      </c>
      <c r="E120" s="3" t="n">
        <v>0.7182639</v>
      </c>
      <c r="F120" s="3" t="n">
        <v>15</v>
      </c>
      <c r="G120" s="3" t="n">
        <v>15</v>
      </c>
      <c r="H120" s="3" t="n">
        <v>6</v>
      </c>
      <c r="I120" s="3" t="n">
        <v>6</v>
      </c>
      <c r="J120" s="3" t="n">
        <v>13</v>
      </c>
      <c r="K120" s="3" t="n">
        <v>13</v>
      </c>
      <c r="L120" s="3" t="n">
        <v>2</v>
      </c>
      <c r="M120" s="3" t="n">
        <v>2</v>
      </c>
      <c r="N120" s="3" t="n">
        <v>-1</v>
      </c>
      <c r="O120" s="3" t="n">
        <v>-1</v>
      </c>
      <c r="P120" s="3" t="n">
        <v>8.8</v>
      </c>
      <c r="Q120" s="3" t="n">
        <v>24.2</v>
      </c>
      <c r="R120" s="3" t="s">
        <v>391</v>
      </c>
      <c r="S120" s="4" t="n">
        <v>45746.9492939815</v>
      </c>
      <c r="T120" s="3" t="s">
        <v>29</v>
      </c>
      <c r="U120" s="3" t="s">
        <v>29</v>
      </c>
      <c r="V120" s="3" t="n">
        <v>0</v>
      </c>
      <c r="W120" s="3" t="n">
        <v>0</v>
      </c>
      <c r="X120" s="3" t="n">
        <v>0</v>
      </c>
      <c r="Y120" s="3" t="s">
        <v>30</v>
      </c>
      <c r="Z120" s="3" t="s">
        <v>30</v>
      </c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</row>
    <row r="121" customFormat="false" ht="15.75" hidden="false" customHeight="false" outlineLevel="0" collapsed="false">
      <c r="A121" s="3" t="n">
        <v>120</v>
      </c>
      <c r="B121" s="3" t="s">
        <v>392</v>
      </c>
      <c r="C121" s="3" t="s">
        <v>393</v>
      </c>
      <c r="D121" s="3" t="n">
        <v>1</v>
      </c>
      <c r="E121" s="3" t="n">
        <v>0.5006033</v>
      </c>
      <c r="F121" s="3" t="n">
        <v>15</v>
      </c>
      <c r="G121" s="3" t="n">
        <v>15</v>
      </c>
      <c r="H121" s="3" t="n">
        <v>6</v>
      </c>
      <c r="I121" s="3" t="n">
        <v>6</v>
      </c>
      <c r="J121" s="3" t="n">
        <v>13</v>
      </c>
      <c r="K121" s="3" t="n">
        <v>13</v>
      </c>
      <c r="L121" s="3" t="n">
        <v>2</v>
      </c>
      <c r="M121" s="3" t="n">
        <v>2</v>
      </c>
      <c r="N121" s="3" t="n">
        <v>-1</v>
      </c>
      <c r="O121" s="3" t="n">
        <v>-1</v>
      </c>
      <c r="P121" s="3" t="n">
        <v>8.8</v>
      </c>
      <c r="Q121" s="3" t="n">
        <v>24.2</v>
      </c>
      <c r="R121" s="3" t="s">
        <v>394</v>
      </c>
      <c r="S121" s="4" t="n">
        <v>45746.9493171296</v>
      </c>
      <c r="T121" s="3" t="s">
        <v>29</v>
      </c>
      <c r="U121" s="3" t="s">
        <v>29</v>
      </c>
      <c r="V121" s="3" t="n">
        <v>0</v>
      </c>
      <c r="W121" s="3" t="n">
        <v>0</v>
      </c>
      <c r="X121" s="3" t="n">
        <v>0</v>
      </c>
      <c r="Y121" s="3" t="s">
        <v>30</v>
      </c>
      <c r="Z121" s="3" t="s">
        <v>30</v>
      </c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</row>
    <row r="122" customFormat="false" ht="15.75" hidden="false" customHeight="false" outlineLevel="0" collapsed="false">
      <c r="A122" s="3" t="n">
        <v>121</v>
      </c>
      <c r="B122" s="3" t="s">
        <v>395</v>
      </c>
      <c r="C122" s="3" t="s">
        <v>396</v>
      </c>
      <c r="D122" s="3" t="n">
        <v>1</v>
      </c>
      <c r="E122" s="3" t="n">
        <v>2.6336385</v>
      </c>
      <c r="F122" s="3" t="n">
        <v>307</v>
      </c>
      <c r="G122" s="3" t="n">
        <v>307</v>
      </c>
      <c r="H122" s="3" t="n">
        <v>18</v>
      </c>
      <c r="I122" s="3" t="n">
        <v>18</v>
      </c>
      <c r="J122" s="3" t="n">
        <v>326</v>
      </c>
      <c r="K122" s="3" t="n">
        <v>326</v>
      </c>
      <c r="L122" s="3" t="n">
        <v>12</v>
      </c>
      <c r="M122" s="3" t="n">
        <v>12</v>
      </c>
      <c r="N122" s="3" t="n">
        <v>4</v>
      </c>
      <c r="O122" s="3" t="n">
        <v>-1</v>
      </c>
      <c r="P122" s="3" t="n">
        <v>8.5</v>
      </c>
      <c r="Q122" s="3" t="n">
        <v>24.2</v>
      </c>
      <c r="R122" s="3" t="s">
        <v>397</v>
      </c>
      <c r="S122" s="4" t="n">
        <v>45746.9496412037</v>
      </c>
      <c r="T122" s="3" t="s">
        <v>29</v>
      </c>
      <c r="U122" s="3" t="s">
        <v>29</v>
      </c>
      <c r="V122" s="3" t="n">
        <v>1</v>
      </c>
      <c r="W122" s="3" t="n">
        <v>0</v>
      </c>
      <c r="X122" s="3" t="n">
        <v>0</v>
      </c>
      <c r="Y122" s="3" t="s">
        <v>81</v>
      </c>
      <c r="Z122" s="3" t="s">
        <v>30</v>
      </c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</row>
    <row r="123" customFormat="false" ht="15.75" hidden="false" customHeight="false" outlineLevel="0" collapsed="false">
      <c r="A123" s="3" t="n">
        <v>122</v>
      </c>
      <c r="B123" s="3" t="s">
        <v>398</v>
      </c>
      <c r="C123" s="3" t="s">
        <v>399</v>
      </c>
      <c r="D123" s="3" t="n">
        <v>1</v>
      </c>
      <c r="E123" s="3" t="n">
        <v>14.7421543</v>
      </c>
      <c r="F123" s="3" t="n">
        <v>411</v>
      </c>
      <c r="G123" s="3" t="n">
        <v>411</v>
      </c>
      <c r="H123" s="3" t="n">
        <v>11</v>
      </c>
      <c r="I123" s="3" t="n">
        <v>11</v>
      </c>
      <c r="J123" s="3" t="n">
        <v>377</v>
      </c>
      <c r="K123" s="3" t="n">
        <v>377</v>
      </c>
      <c r="L123" s="3" t="n">
        <v>39</v>
      </c>
      <c r="M123" s="3" t="n">
        <v>39</v>
      </c>
      <c r="N123" s="3" t="n">
        <v>-1</v>
      </c>
      <c r="O123" s="3" t="n">
        <v>-1</v>
      </c>
      <c r="P123" s="3" t="n">
        <v>8.9</v>
      </c>
      <c r="Q123" s="3" t="n">
        <v>24.2</v>
      </c>
      <c r="R123" s="3" t="s">
        <v>400</v>
      </c>
      <c r="S123" s="4" t="n">
        <v>45746.9499884259</v>
      </c>
      <c r="T123" s="3" t="s">
        <v>256</v>
      </c>
      <c r="U123" s="3" t="s">
        <v>256</v>
      </c>
      <c r="V123" s="3" t="n">
        <v>0</v>
      </c>
      <c r="W123" s="3" t="n">
        <v>0</v>
      </c>
      <c r="X123" s="3" t="n">
        <v>0</v>
      </c>
      <c r="Y123" s="3" t="s">
        <v>30</v>
      </c>
      <c r="Z123" s="3" t="s">
        <v>30</v>
      </c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</row>
    <row r="124" customFormat="false" ht="15.75" hidden="false" customHeight="false" outlineLevel="0" collapsed="false">
      <c r="A124" s="3" t="n">
        <v>123</v>
      </c>
      <c r="B124" s="3" t="s">
        <v>401</v>
      </c>
      <c r="C124" s="3" t="s">
        <v>402</v>
      </c>
      <c r="D124" s="3" t="n">
        <v>1</v>
      </c>
      <c r="E124" s="3" t="n">
        <v>16.5222625</v>
      </c>
      <c r="F124" s="3" t="n">
        <v>240</v>
      </c>
      <c r="G124" s="3" t="n">
        <v>240</v>
      </c>
      <c r="H124" s="3" t="n">
        <v>27</v>
      </c>
      <c r="I124" s="3" t="n">
        <v>27</v>
      </c>
      <c r="J124" s="3" t="n">
        <v>281</v>
      </c>
      <c r="K124" s="3" t="n">
        <v>281</v>
      </c>
      <c r="L124" s="3" t="n">
        <v>17</v>
      </c>
      <c r="M124" s="3" t="n">
        <v>17</v>
      </c>
      <c r="N124" s="3" t="n">
        <v>-1</v>
      </c>
      <c r="O124" s="3" t="n">
        <v>-1</v>
      </c>
      <c r="P124" s="3" t="n">
        <v>8.9</v>
      </c>
      <c r="Q124" s="3" t="n">
        <v>24.2</v>
      </c>
      <c r="R124" s="3" t="s">
        <v>403</v>
      </c>
      <c r="S124" s="4" t="n">
        <v>45746.9503703704</v>
      </c>
      <c r="T124" s="3" t="s">
        <v>37</v>
      </c>
      <c r="U124" s="3" t="s">
        <v>37</v>
      </c>
      <c r="V124" s="3" t="n">
        <v>0</v>
      </c>
      <c r="W124" s="3" t="n">
        <v>0</v>
      </c>
      <c r="X124" s="3" t="n">
        <v>0</v>
      </c>
      <c r="Y124" s="3" t="s">
        <v>30</v>
      </c>
      <c r="Z124" s="3" t="s">
        <v>30</v>
      </c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</row>
    <row r="125" customFormat="false" ht="15.75" hidden="false" customHeight="false" outlineLevel="0" collapsed="false">
      <c r="A125" s="3" t="n">
        <v>124</v>
      </c>
      <c r="B125" s="3" t="s">
        <v>404</v>
      </c>
      <c r="C125" s="3" t="s">
        <v>405</v>
      </c>
      <c r="D125" s="3" t="n">
        <v>1</v>
      </c>
      <c r="E125" s="3" t="n">
        <v>0.0233514</v>
      </c>
      <c r="F125" s="3" t="n">
        <v>1</v>
      </c>
      <c r="G125" s="3" t="n">
        <v>1</v>
      </c>
      <c r="H125" s="3" t="n">
        <v>0</v>
      </c>
      <c r="I125" s="3" t="n">
        <v>0</v>
      </c>
      <c r="J125" s="3" t="n">
        <v>0</v>
      </c>
      <c r="K125" s="3" t="n">
        <v>0</v>
      </c>
      <c r="L125" s="3" t="n">
        <v>0</v>
      </c>
      <c r="M125" s="3" t="n">
        <v>0</v>
      </c>
      <c r="N125" s="3" t="n">
        <v>-1</v>
      </c>
      <c r="O125" s="3" t="n">
        <v>-1</v>
      </c>
      <c r="P125" s="3" t="n">
        <v>9</v>
      </c>
      <c r="Q125" s="3" t="n">
        <v>24.2</v>
      </c>
      <c r="R125" s="3" t="s">
        <v>406</v>
      </c>
      <c r="S125" s="4" t="n">
        <v>45746.9504166667</v>
      </c>
      <c r="T125" s="3" t="s">
        <v>256</v>
      </c>
      <c r="U125" s="3" t="s">
        <v>256</v>
      </c>
      <c r="V125" s="3" t="n">
        <v>0</v>
      </c>
      <c r="W125" s="3" t="n">
        <v>0</v>
      </c>
      <c r="X125" s="3" t="n">
        <v>0</v>
      </c>
      <c r="Y125" s="3" t="s">
        <v>30</v>
      </c>
      <c r="Z125" s="3" t="s">
        <v>30</v>
      </c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</row>
    <row r="126" customFormat="false" ht="15.75" hidden="false" customHeight="false" outlineLevel="0" collapsed="false">
      <c r="A126" s="3" t="n">
        <v>125</v>
      </c>
      <c r="B126" s="3" t="s">
        <v>407</v>
      </c>
      <c r="C126" s="3" t="s">
        <v>408</v>
      </c>
      <c r="D126" s="3" t="n">
        <v>1</v>
      </c>
      <c r="E126" s="3" t="n">
        <v>178.0236426</v>
      </c>
      <c r="F126" s="3" t="n">
        <v>2023</v>
      </c>
      <c r="G126" s="3" t="n">
        <v>2023</v>
      </c>
      <c r="H126" s="3" t="n">
        <v>3</v>
      </c>
      <c r="I126" s="3" t="n">
        <v>3</v>
      </c>
      <c r="J126" s="3" t="n">
        <v>2035</v>
      </c>
      <c r="K126" s="3" t="n">
        <v>2035</v>
      </c>
      <c r="L126" s="3" t="n">
        <v>377</v>
      </c>
      <c r="M126" s="3" t="n">
        <v>377</v>
      </c>
      <c r="N126" s="3" t="n">
        <v>-1</v>
      </c>
      <c r="O126" s="3" t="n">
        <v>-1</v>
      </c>
      <c r="P126" s="3" t="n">
        <v>9</v>
      </c>
      <c r="Q126" s="3" t="n">
        <v>24.2</v>
      </c>
      <c r="R126" s="3" t="s">
        <v>409</v>
      </c>
      <c r="S126" s="4" t="n">
        <v>45746.9529861111</v>
      </c>
      <c r="T126" s="3" t="s">
        <v>256</v>
      </c>
      <c r="U126" s="3" t="s">
        <v>256</v>
      </c>
      <c r="V126" s="3" t="n">
        <v>0</v>
      </c>
      <c r="W126" s="3" t="n">
        <v>0</v>
      </c>
      <c r="X126" s="3" t="n">
        <v>0</v>
      </c>
      <c r="Y126" s="3" t="s">
        <v>30</v>
      </c>
      <c r="Z126" s="3" t="s">
        <v>30</v>
      </c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</row>
    <row r="127" customFormat="false" ht="15.75" hidden="false" customHeight="false" outlineLevel="0" collapsed="false">
      <c r="A127" s="3" t="n">
        <v>126</v>
      </c>
      <c r="B127" s="3" t="s">
        <v>410</v>
      </c>
      <c r="C127" s="3" t="s">
        <v>411</v>
      </c>
      <c r="D127" s="3" t="n">
        <v>1</v>
      </c>
      <c r="E127" s="3" t="n">
        <v>2.1123054</v>
      </c>
      <c r="F127" s="3" t="n">
        <v>24</v>
      </c>
      <c r="G127" s="3" t="n">
        <v>24</v>
      </c>
      <c r="H127" s="3" t="n">
        <v>9</v>
      </c>
      <c r="I127" s="3" t="n">
        <v>9</v>
      </c>
      <c r="J127" s="3" t="n">
        <v>18</v>
      </c>
      <c r="K127" s="3" t="n">
        <v>18</v>
      </c>
      <c r="L127" s="3" t="n">
        <v>0</v>
      </c>
      <c r="M127" s="3" t="n">
        <v>0</v>
      </c>
      <c r="N127" s="3" t="n">
        <v>-1</v>
      </c>
      <c r="O127" s="3" t="n">
        <v>-1</v>
      </c>
      <c r="P127" s="3" t="n">
        <v>9</v>
      </c>
      <c r="Q127" s="3" t="n">
        <v>24.2</v>
      </c>
      <c r="R127" s="3" t="s">
        <v>412</v>
      </c>
      <c r="S127" s="4" t="n">
        <v>45746.9531597222</v>
      </c>
      <c r="T127" s="3" t="s">
        <v>29</v>
      </c>
      <c r="U127" s="3" t="s">
        <v>29</v>
      </c>
      <c r="V127" s="3" t="n">
        <v>0</v>
      </c>
      <c r="W127" s="3" t="n">
        <v>0</v>
      </c>
      <c r="X127" s="3" t="n">
        <v>0</v>
      </c>
      <c r="Y127" s="3" t="s">
        <v>30</v>
      </c>
      <c r="Z127" s="3" t="s">
        <v>30</v>
      </c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</row>
    <row r="128" customFormat="false" ht="15.75" hidden="false" customHeight="false" outlineLevel="0" collapsed="false">
      <c r="A128" s="3" t="n">
        <v>127</v>
      </c>
      <c r="B128" s="3" t="s">
        <v>413</v>
      </c>
      <c r="C128" s="3" t="s">
        <v>414</v>
      </c>
      <c r="D128" s="3" t="n">
        <v>1</v>
      </c>
      <c r="E128" s="3" t="n">
        <v>0.2315864</v>
      </c>
      <c r="F128" s="3" t="n">
        <v>10</v>
      </c>
      <c r="G128" s="3" t="n">
        <v>10</v>
      </c>
      <c r="H128" s="3" t="n">
        <v>7</v>
      </c>
      <c r="I128" s="3" t="n">
        <v>7</v>
      </c>
      <c r="J128" s="3" t="n">
        <v>10</v>
      </c>
      <c r="K128" s="3" t="n">
        <v>10</v>
      </c>
      <c r="L128" s="3" t="n">
        <v>0</v>
      </c>
      <c r="M128" s="3" t="n">
        <v>0</v>
      </c>
      <c r="N128" s="3" t="n">
        <v>0</v>
      </c>
      <c r="O128" s="3" t="n">
        <v>0</v>
      </c>
      <c r="P128" s="3" t="n">
        <v>9</v>
      </c>
      <c r="Q128" s="3" t="n">
        <v>24.2</v>
      </c>
      <c r="R128" s="3" t="s">
        <v>415</v>
      </c>
      <c r="S128" s="4" t="n">
        <v>45746.9532986111</v>
      </c>
      <c r="T128" s="3" t="s">
        <v>29</v>
      </c>
      <c r="U128" s="3" t="s">
        <v>29</v>
      </c>
      <c r="V128" s="3" t="n">
        <v>1</v>
      </c>
      <c r="W128" s="3" t="n">
        <v>1</v>
      </c>
      <c r="X128" s="3" t="n">
        <v>0</v>
      </c>
      <c r="Y128" s="3" t="s">
        <v>30</v>
      </c>
      <c r="Z128" s="3" t="s">
        <v>30</v>
      </c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</row>
    <row r="129" customFormat="false" ht="15.75" hidden="false" customHeight="false" outlineLevel="0" collapsed="false">
      <c r="A129" s="3" t="n">
        <v>128</v>
      </c>
      <c r="B129" s="3" t="s">
        <v>416</v>
      </c>
      <c r="C129" s="3" t="s">
        <v>417</v>
      </c>
      <c r="D129" s="3" t="n">
        <v>1</v>
      </c>
      <c r="E129" s="3" t="n">
        <v>0.2137598</v>
      </c>
      <c r="F129" s="3" t="n">
        <v>14</v>
      </c>
      <c r="G129" s="3" t="n">
        <v>14</v>
      </c>
      <c r="H129" s="3" t="n">
        <v>6</v>
      </c>
      <c r="I129" s="3" t="n">
        <v>6</v>
      </c>
      <c r="J129" s="3" t="n">
        <v>15</v>
      </c>
      <c r="K129" s="3" t="n">
        <v>15</v>
      </c>
      <c r="L129" s="3" t="n">
        <v>0</v>
      </c>
      <c r="M129" s="3" t="n">
        <v>0</v>
      </c>
      <c r="N129" s="3" t="n">
        <v>-1</v>
      </c>
      <c r="O129" s="3" t="n">
        <v>-1</v>
      </c>
      <c r="P129" s="3" t="n">
        <v>9</v>
      </c>
      <c r="Q129" s="3" t="n">
        <v>24.2</v>
      </c>
      <c r="R129" s="3" t="s">
        <v>418</v>
      </c>
      <c r="S129" s="4" t="n">
        <v>45746.9533680556</v>
      </c>
      <c r="T129" s="3" t="s">
        <v>29</v>
      </c>
      <c r="U129" s="3" t="s">
        <v>29</v>
      </c>
      <c r="V129" s="3" t="n">
        <v>0</v>
      </c>
      <c r="W129" s="3" t="n">
        <v>0</v>
      </c>
      <c r="X129" s="3" t="n">
        <v>0</v>
      </c>
      <c r="Y129" s="3" t="s">
        <v>30</v>
      </c>
      <c r="Z129" s="3" t="s">
        <v>30</v>
      </c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</row>
    <row r="130" customFormat="false" ht="15.75" hidden="false" customHeight="false" outlineLevel="0" collapsed="false">
      <c r="A130" s="3" t="n">
        <v>129</v>
      </c>
      <c r="B130" s="3" t="s">
        <v>419</v>
      </c>
      <c r="C130" s="3" t="s">
        <v>420</v>
      </c>
      <c r="D130" s="3" t="n">
        <v>1</v>
      </c>
      <c r="E130" s="3" t="n">
        <v>0.5413121</v>
      </c>
      <c r="F130" s="3" t="n">
        <v>10</v>
      </c>
      <c r="G130" s="3" t="n">
        <v>10</v>
      </c>
      <c r="H130" s="3" t="n">
        <v>3</v>
      </c>
      <c r="I130" s="3" t="n">
        <v>3</v>
      </c>
      <c r="J130" s="3" t="n">
        <v>2</v>
      </c>
      <c r="K130" s="3" t="n">
        <v>2</v>
      </c>
      <c r="L130" s="3" t="n">
        <v>2</v>
      </c>
      <c r="M130" s="3" t="n">
        <v>2</v>
      </c>
      <c r="N130" s="3" t="n">
        <v>-1</v>
      </c>
      <c r="O130" s="3" t="n">
        <v>-1</v>
      </c>
      <c r="P130" s="3" t="n">
        <v>9</v>
      </c>
      <c r="Q130" s="3" t="n">
        <v>24.2</v>
      </c>
      <c r="R130" s="3" t="s">
        <v>421</v>
      </c>
      <c r="S130" s="4" t="n">
        <v>45746.9533912037</v>
      </c>
      <c r="T130" s="3" t="s">
        <v>29</v>
      </c>
      <c r="U130" s="3" t="s">
        <v>29</v>
      </c>
      <c r="V130" s="3" t="n">
        <v>0</v>
      </c>
      <c r="W130" s="3" t="n">
        <v>0</v>
      </c>
      <c r="X130" s="3" t="n">
        <v>0</v>
      </c>
      <c r="Y130" s="3" t="s">
        <v>30</v>
      </c>
      <c r="Z130" s="3" t="s">
        <v>30</v>
      </c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</row>
    <row r="131" customFormat="false" ht="15.75" hidden="false" customHeight="false" outlineLevel="0" collapsed="false">
      <c r="A131" s="3" t="n">
        <v>130</v>
      </c>
      <c r="B131" s="3" t="s">
        <v>422</v>
      </c>
      <c r="C131" s="3" t="s">
        <v>423</v>
      </c>
      <c r="D131" s="3" t="n">
        <v>1</v>
      </c>
      <c r="E131" s="3" t="n">
        <v>1.586054</v>
      </c>
      <c r="F131" s="3" t="n">
        <v>9</v>
      </c>
      <c r="G131" s="3" t="n">
        <v>9</v>
      </c>
      <c r="H131" s="3" t="n">
        <v>5</v>
      </c>
      <c r="I131" s="3" t="n">
        <v>5</v>
      </c>
      <c r="J131" s="3" t="n">
        <v>10</v>
      </c>
      <c r="K131" s="3" t="n">
        <v>10</v>
      </c>
      <c r="L131" s="3" t="n">
        <v>0</v>
      </c>
      <c r="M131" s="3" t="n">
        <v>0</v>
      </c>
      <c r="N131" s="3" t="n">
        <v>0</v>
      </c>
      <c r="O131" s="3" t="n">
        <v>0</v>
      </c>
      <c r="P131" s="3" t="n">
        <v>8.7</v>
      </c>
      <c r="Q131" s="3" t="n">
        <v>24.2</v>
      </c>
      <c r="R131" s="3" t="s">
        <v>424</v>
      </c>
      <c r="S131" s="4" t="n">
        <v>45746.9534606482</v>
      </c>
      <c r="T131" s="3" t="s">
        <v>256</v>
      </c>
      <c r="U131" s="3" t="s">
        <v>256</v>
      </c>
      <c r="V131" s="3" t="n">
        <v>1</v>
      </c>
      <c r="W131" s="3" t="n">
        <v>1</v>
      </c>
      <c r="X131" s="3" t="n">
        <v>0</v>
      </c>
      <c r="Y131" s="3" t="s">
        <v>30</v>
      </c>
      <c r="Z131" s="3" t="s">
        <v>30</v>
      </c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</row>
    <row r="132" customFormat="false" ht="15.75" hidden="false" customHeight="false" outlineLevel="0" collapsed="false">
      <c r="A132" s="3" t="n">
        <v>131</v>
      </c>
      <c r="B132" s="3" t="s">
        <v>425</v>
      </c>
      <c r="C132" s="3" t="s">
        <v>426</v>
      </c>
      <c r="D132" s="3" t="n">
        <v>1</v>
      </c>
      <c r="E132" s="3" t="n">
        <v>1.2737535</v>
      </c>
      <c r="F132" s="3" t="n">
        <v>9</v>
      </c>
      <c r="G132" s="3" t="n">
        <v>9</v>
      </c>
      <c r="H132" s="3" t="n">
        <v>4</v>
      </c>
      <c r="I132" s="3" t="n">
        <v>4</v>
      </c>
      <c r="J132" s="3" t="n">
        <v>11</v>
      </c>
      <c r="K132" s="3" t="n">
        <v>11</v>
      </c>
      <c r="L132" s="3" t="n">
        <v>0</v>
      </c>
      <c r="M132" s="3" t="n">
        <v>0</v>
      </c>
      <c r="N132" s="3" t="n">
        <v>0</v>
      </c>
      <c r="O132" s="3" t="n">
        <v>0</v>
      </c>
      <c r="P132" s="3" t="n">
        <v>8.7</v>
      </c>
      <c r="Q132" s="3" t="n">
        <v>24.2</v>
      </c>
      <c r="R132" s="3" t="s">
        <v>427</v>
      </c>
      <c r="S132" s="4" t="n">
        <v>45746.9535300926</v>
      </c>
      <c r="T132" s="3" t="s">
        <v>256</v>
      </c>
      <c r="U132" s="3" t="s">
        <v>256</v>
      </c>
      <c r="V132" s="3" t="n">
        <v>1</v>
      </c>
      <c r="W132" s="3" t="n">
        <v>1</v>
      </c>
      <c r="X132" s="3" t="n">
        <v>0</v>
      </c>
      <c r="Y132" s="3" t="s">
        <v>30</v>
      </c>
      <c r="Z132" s="3" t="s">
        <v>30</v>
      </c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</row>
    <row r="133" customFormat="false" ht="15.75" hidden="false" customHeight="false" outlineLevel="0" collapsed="false">
      <c r="A133" s="3" t="n">
        <v>132</v>
      </c>
      <c r="B133" s="3" t="s">
        <v>428</v>
      </c>
      <c r="C133" s="3" t="s">
        <v>429</v>
      </c>
      <c r="D133" s="3" t="n">
        <v>1</v>
      </c>
      <c r="E133" s="3" t="n">
        <v>2.4866125</v>
      </c>
      <c r="F133" s="3" t="n">
        <v>18</v>
      </c>
      <c r="G133" s="3" t="n">
        <v>18</v>
      </c>
      <c r="H133" s="3" t="n">
        <v>5</v>
      </c>
      <c r="I133" s="3" t="n">
        <v>5</v>
      </c>
      <c r="J133" s="3" t="n">
        <v>28</v>
      </c>
      <c r="K133" s="3" t="n">
        <v>28</v>
      </c>
      <c r="L133" s="3" t="n">
        <v>0</v>
      </c>
      <c r="M133" s="3" t="n">
        <v>0</v>
      </c>
      <c r="N133" s="3" t="n">
        <v>0</v>
      </c>
      <c r="O133" s="3" t="n">
        <v>0</v>
      </c>
      <c r="P133" s="3" t="n">
        <v>8.7</v>
      </c>
      <c r="Q133" s="3" t="n">
        <v>24.2</v>
      </c>
      <c r="R133" s="3" t="s">
        <v>430</v>
      </c>
      <c r="S133" s="4" t="n">
        <v>45746.9536111111</v>
      </c>
      <c r="T133" s="3" t="s">
        <v>256</v>
      </c>
      <c r="U133" s="3" t="s">
        <v>256</v>
      </c>
      <c r="V133" s="3" t="n">
        <v>1</v>
      </c>
      <c r="W133" s="3" t="n">
        <v>1</v>
      </c>
      <c r="X133" s="3" t="n">
        <v>0</v>
      </c>
      <c r="Y133" s="3" t="s">
        <v>30</v>
      </c>
      <c r="Z133" s="3" t="s">
        <v>30</v>
      </c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</row>
    <row r="134" customFormat="false" ht="15.75" hidden="false" customHeight="false" outlineLevel="0" collapsed="false">
      <c r="A134" s="3" t="n">
        <v>133</v>
      </c>
      <c r="B134" s="3" t="s">
        <v>431</v>
      </c>
      <c r="C134" s="3" t="s">
        <v>432</v>
      </c>
      <c r="D134" s="3" t="n">
        <v>1</v>
      </c>
      <c r="E134" s="3" t="n">
        <v>2.9136454</v>
      </c>
      <c r="F134" s="3" t="n">
        <v>18</v>
      </c>
      <c r="G134" s="3" t="n">
        <v>18</v>
      </c>
      <c r="H134" s="3" t="n">
        <v>4</v>
      </c>
      <c r="I134" s="3" t="n">
        <v>4</v>
      </c>
      <c r="J134" s="3" t="n">
        <v>30</v>
      </c>
      <c r="K134" s="3" t="n">
        <v>30</v>
      </c>
      <c r="L134" s="3" t="n">
        <v>0</v>
      </c>
      <c r="M134" s="3" t="n">
        <v>0</v>
      </c>
      <c r="N134" s="3" t="n">
        <v>0</v>
      </c>
      <c r="O134" s="3" t="n">
        <v>0</v>
      </c>
      <c r="P134" s="3" t="n">
        <v>8.7</v>
      </c>
      <c r="Q134" s="3" t="n">
        <v>24.2</v>
      </c>
      <c r="R134" s="3" t="s">
        <v>433</v>
      </c>
      <c r="S134" s="4" t="n">
        <v>45746.9537037037</v>
      </c>
      <c r="T134" s="3" t="s">
        <v>256</v>
      </c>
      <c r="U134" s="3" t="s">
        <v>256</v>
      </c>
      <c r="V134" s="3" t="n">
        <v>1</v>
      </c>
      <c r="W134" s="3" t="n">
        <v>1</v>
      </c>
      <c r="X134" s="3" t="n">
        <v>0</v>
      </c>
      <c r="Y134" s="3" t="s">
        <v>30</v>
      </c>
      <c r="Z134" s="3" t="s">
        <v>30</v>
      </c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</row>
    <row r="135" customFormat="false" ht="15.75" hidden="false" customHeight="false" outlineLevel="0" collapsed="false">
      <c r="A135" s="3" t="n">
        <v>134</v>
      </c>
      <c r="B135" s="3" t="s">
        <v>434</v>
      </c>
      <c r="C135" s="3" t="s">
        <v>435</v>
      </c>
      <c r="D135" s="3" t="n">
        <v>1</v>
      </c>
      <c r="E135" s="3" t="n">
        <v>2.7652072</v>
      </c>
      <c r="F135" s="3" t="n">
        <v>14</v>
      </c>
      <c r="G135" s="3" t="n">
        <v>14</v>
      </c>
      <c r="H135" s="3" t="n">
        <v>5</v>
      </c>
      <c r="I135" s="3" t="n">
        <v>5</v>
      </c>
      <c r="J135" s="3" t="n">
        <v>19</v>
      </c>
      <c r="K135" s="3" t="n">
        <v>19</v>
      </c>
      <c r="L135" s="3" t="n">
        <v>0</v>
      </c>
      <c r="M135" s="3" t="n">
        <v>0</v>
      </c>
      <c r="N135" s="3" t="n">
        <v>0</v>
      </c>
      <c r="O135" s="3" t="n">
        <v>0</v>
      </c>
      <c r="P135" s="3" t="n">
        <v>8.7</v>
      </c>
      <c r="Q135" s="3" t="n">
        <v>24.2</v>
      </c>
      <c r="R135" s="3" t="s">
        <v>436</v>
      </c>
      <c r="S135" s="4" t="n">
        <v>45746.9537847222</v>
      </c>
      <c r="T135" s="3" t="s">
        <v>256</v>
      </c>
      <c r="U135" s="3" t="s">
        <v>256</v>
      </c>
      <c r="V135" s="3" t="n">
        <v>1</v>
      </c>
      <c r="W135" s="3" t="n">
        <v>1</v>
      </c>
      <c r="X135" s="3" t="n">
        <v>0</v>
      </c>
      <c r="Y135" s="3" t="s">
        <v>30</v>
      </c>
      <c r="Z135" s="3" t="s">
        <v>30</v>
      </c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</row>
    <row r="136" customFormat="false" ht="15.75" hidden="false" customHeight="false" outlineLevel="0" collapsed="false">
      <c r="A136" s="3" t="n">
        <v>135</v>
      </c>
      <c r="B136" s="3" t="s">
        <v>437</v>
      </c>
      <c r="C136" s="3" t="s">
        <v>438</v>
      </c>
      <c r="D136" s="3" t="n">
        <v>1</v>
      </c>
      <c r="E136" s="3" t="n">
        <v>1.5759283</v>
      </c>
      <c r="F136" s="3" t="n">
        <v>17</v>
      </c>
      <c r="G136" s="3" t="n">
        <v>17</v>
      </c>
      <c r="H136" s="3" t="n">
        <v>5</v>
      </c>
      <c r="I136" s="3" t="n">
        <v>5</v>
      </c>
      <c r="J136" s="3" t="n">
        <v>24</v>
      </c>
      <c r="K136" s="3" t="n">
        <v>24</v>
      </c>
      <c r="L136" s="3" t="n">
        <v>0</v>
      </c>
      <c r="M136" s="3" t="n">
        <v>0</v>
      </c>
      <c r="N136" s="3" t="n">
        <v>0</v>
      </c>
      <c r="O136" s="3" t="n">
        <v>0</v>
      </c>
      <c r="P136" s="3" t="n">
        <v>8.7</v>
      </c>
      <c r="Q136" s="3" t="n">
        <v>24.2</v>
      </c>
      <c r="R136" s="3" t="s">
        <v>439</v>
      </c>
      <c r="S136" s="4" t="n">
        <v>45746.9538541667</v>
      </c>
      <c r="T136" s="3" t="s">
        <v>256</v>
      </c>
      <c r="U136" s="3" t="s">
        <v>256</v>
      </c>
      <c r="V136" s="3" t="n">
        <v>1</v>
      </c>
      <c r="W136" s="3" t="n">
        <v>1</v>
      </c>
      <c r="X136" s="3" t="n">
        <v>0</v>
      </c>
      <c r="Y136" s="3" t="s">
        <v>30</v>
      </c>
      <c r="Z136" s="3" t="s">
        <v>30</v>
      </c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</row>
    <row r="137" customFormat="false" ht="15.75" hidden="false" customHeight="false" outlineLevel="0" collapsed="false">
      <c r="A137" s="3" t="n">
        <v>136</v>
      </c>
      <c r="B137" s="3" t="s">
        <v>440</v>
      </c>
      <c r="C137" s="3" t="s">
        <v>441</v>
      </c>
      <c r="D137" s="3" t="n">
        <v>1</v>
      </c>
      <c r="E137" s="3" t="n">
        <v>1.4524564</v>
      </c>
      <c r="F137" s="3" t="n">
        <v>9</v>
      </c>
      <c r="G137" s="3" t="n">
        <v>9</v>
      </c>
      <c r="H137" s="3" t="n">
        <v>4</v>
      </c>
      <c r="I137" s="3" t="n">
        <v>4</v>
      </c>
      <c r="J137" s="3" t="n">
        <v>12</v>
      </c>
      <c r="K137" s="3" t="n">
        <v>12</v>
      </c>
      <c r="L137" s="3" t="n">
        <v>0</v>
      </c>
      <c r="M137" s="3" t="n">
        <v>0</v>
      </c>
      <c r="N137" s="3" t="n">
        <v>0</v>
      </c>
      <c r="O137" s="3" t="n">
        <v>0</v>
      </c>
      <c r="P137" s="3" t="n">
        <v>8.7</v>
      </c>
      <c r="Q137" s="3" t="n">
        <v>24.2</v>
      </c>
      <c r="R137" s="3" t="s">
        <v>442</v>
      </c>
      <c r="S137" s="4" t="n">
        <v>45746.9539236111</v>
      </c>
      <c r="T137" s="3" t="s">
        <v>256</v>
      </c>
      <c r="U137" s="3" t="s">
        <v>256</v>
      </c>
      <c r="V137" s="3" t="n">
        <v>1</v>
      </c>
      <c r="W137" s="3" t="n">
        <v>1</v>
      </c>
      <c r="X137" s="3" t="n">
        <v>0</v>
      </c>
      <c r="Y137" s="3" t="s">
        <v>30</v>
      </c>
      <c r="Z137" s="3" t="s">
        <v>30</v>
      </c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</row>
    <row r="138" customFormat="false" ht="15.75" hidden="false" customHeight="false" outlineLevel="0" collapsed="false">
      <c r="A138" s="3" t="n">
        <v>137</v>
      </c>
      <c r="B138" s="3" t="s">
        <v>443</v>
      </c>
      <c r="C138" s="3" t="s">
        <v>444</v>
      </c>
      <c r="D138" s="3" t="n">
        <v>1</v>
      </c>
      <c r="E138" s="3" t="n">
        <v>3.9726715</v>
      </c>
      <c r="F138" s="3" t="n">
        <v>33</v>
      </c>
      <c r="G138" s="3" t="n">
        <v>33</v>
      </c>
      <c r="H138" s="3" t="n">
        <v>11</v>
      </c>
      <c r="I138" s="3" t="n">
        <v>11</v>
      </c>
      <c r="J138" s="3" t="n">
        <v>41</v>
      </c>
      <c r="K138" s="3" t="n">
        <v>41</v>
      </c>
      <c r="L138" s="3" t="n">
        <v>6</v>
      </c>
      <c r="M138" s="3" t="n">
        <v>6</v>
      </c>
      <c r="N138" s="3" t="n">
        <v>-1</v>
      </c>
      <c r="O138" s="3" t="n">
        <v>-1</v>
      </c>
      <c r="P138" s="3" t="n">
        <v>9</v>
      </c>
      <c r="Q138" s="3" t="n">
        <v>24.2</v>
      </c>
      <c r="R138" s="3" t="s">
        <v>445</v>
      </c>
      <c r="S138" s="4" t="n">
        <v>45746.9540393519</v>
      </c>
      <c r="T138" s="3" t="s">
        <v>232</v>
      </c>
      <c r="U138" s="3" t="s">
        <v>232</v>
      </c>
      <c r="V138" s="3" t="n">
        <v>0</v>
      </c>
      <c r="W138" s="3" t="n">
        <v>0</v>
      </c>
      <c r="X138" s="3" t="n">
        <v>0</v>
      </c>
      <c r="Y138" s="3" t="s">
        <v>30</v>
      </c>
      <c r="Z138" s="3" t="s">
        <v>30</v>
      </c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</row>
    <row r="139" customFormat="false" ht="15.75" hidden="false" customHeight="false" outlineLevel="0" collapsed="false">
      <c r="A139" s="3" t="n">
        <v>138</v>
      </c>
      <c r="B139" s="3" t="s">
        <v>446</v>
      </c>
      <c r="C139" s="3" t="s">
        <v>447</v>
      </c>
      <c r="D139" s="3" t="n">
        <v>1</v>
      </c>
      <c r="E139" s="3" t="n">
        <v>3.6181163</v>
      </c>
      <c r="F139" s="3" t="n">
        <v>39</v>
      </c>
      <c r="G139" s="3" t="n">
        <v>39</v>
      </c>
      <c r="H139" s="3" t="n">
        <v>16</v>
      </c>
      <c r="I139" s="3" t="n">
        <v>16</v>
      </c>
      <c r="J139" s="3" t="n">
        <v>54</v>
      </c>
      <c r="K139" s="3" t="n">
        <v>54</v>
      </c>
      <c r="L139" s="3" t="n">
        <v>5</v>
      </c>
      <c r="M139" s="3" t="n">
        <v>5</v>
      </c>
      <c r="N139" s="3" t="n">
        <v>-1</v>
      </c>
      <c r="O139" s="3" t="n">
        <v>-1</v>
      </c>
      <c r="P139" s="3" t="n">
        <v>9</v>
      </c>
      <c r="Q139" s="3" t="n">
        <v>24.2</v>
      </c>
      <c r="R139" s="3" t="s">
        <v>448</v>
      </c>
      <c r="S139" s="4" t="n">
        <v>45746.9541319445</v>
      </c>
      <c r="T139" s="3" t="s">
        <v>37</v>
      </c>
      <c r="U139" s="3" t="s">
        <v>37</v>
      </c>
      <c r="V139" s="3" t="n">
        <v>0</v>
      </c>
      <c r="W139" s="3" t="n">
        <v>0</v>
      </c>
      <c r="X139" s="3" t="n">
        <v>0</v>
      </c>
      <c r="Y139" s="3" t="s">
        <v>30</v>
      </c>
      <c r="Z139" s="3" t="s">
        <v>30</v>
      </c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</row>
    <row r="140" customFormat="false" ht="15.75" hidden="false" customHeight="false" outlineLevel="0" collapsed="false">
      <c r="A140" s="3" t="n">
        <v>139</v>
      </c>
      <c r="B140" s="3" t="s">
        <v>449</v>
      </c>
      <c r="C140" s="3" t="s">
        <v>450</v>
      </c>
      <c r="D140" s="3" t="n">
        <v>1</v>
      </c>
      <c r="E140" s="3" t="n">
        <v>11.481201</v>
      </c>
      <c r="F140" s="3" t="n">
        <v>52</v>
      </c>
      <c r="G140" s="3" t="n">
        <v>52</v>
      </c>
      <c r="H140" s="3" t="n">
        <v>15</v>
      </c>
      <c r="I140" s="3" t="n">
        <v>15</v>
      </c>
      <c r="J140" s="3" t="n">
        <v>61</v>
      </c>
      <c r="K140" s="3" t="n">
        <v>61</v>
      </c>
      <c r="L140" s="3" t="n">
        <v>13</v>
      </c>
      <c r="M140" s="3" t="n">
        <v>13</v>
      </c>
      <c r="N140" s="3" t="n">
        <v>-1</v>
      </c>
      <c r="O140" s="3" t="n">
        <v>-1</v>
      </c>
      <c r="P140" s="3" t="n">
        <v>9</v>
      </c>
      <c r="Q140" s="3" t="n">
        <v>24.2</v>
      </c>
      <c r="R140" s="3" t="s">
        <v>451</v>
      </c>
      <c r="S140" s="4" t="n">
        <v>45746.9543634259</v>
      </c>
      <c r="T140" s="3" t="s">
        <v>256</v>
      </c>
      <c r="U140" s="3" t="s">
        <v>256</v>
      </c>
      <c r="V140" s="3" t="n">
        <v>0</v>
      </c>
      <c r="W140" s="3" t="n">
        <v>0</v>
      </c>
      <c r="X140" s="3" t="n">
        <v>0</v>
      </c>
      <c r="Y140" s="3" t="s">
        <v>30</v>
      </c>
      <c r="Z140" s="3" t="s">
        <v>30</v>
      </c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</row>
    <row r="141" customFormat="false" ht="15.75" hidden="false" customHeight="false" outlineLevel="0" collapsed="false">
      <c r="A141" s="3" t="n">
        <v>140</v>
      </c>
      <c r="B141" s="3" t="s">
        <v>452</v>
      </c>
      <c r="C141" s="3" t="s">
        <v>453</v>
      </c>
      <c r="D141" s="3" t="n">
        <v>1</v>
      </c>
      <c r="E141" s="3" t="n">
        <v>3.2098409</v>
      </c>
      <c r="F141" s="3" t="n">
        <v>41</v>
      </c>
      <c r="G141" s="3" t="n">
        <v>41</v>
      </c>
      <c r="H141" s="3" t="n">
        <v>8</v>
      </c>
      <c r="I141" s="3" t="n">
        <v>8</v>
      </c>
      <c r="J141" s="3" t="n">
        <v>46</v>
      </c>
      <c r="K141" s="3" t="n">
        <v>46</v>
      </c>
      <c r="L141" s="3" t="n">
        <v>9</v>
      </c>
      <c r="M141" s="3" t="n">
        <v>9</v>
      </c>
      <c r="N141" s="3" t="n">
        <v>-1</v>
      </c>
      <c r="O141" s="3" t="n">
        <v>-1</v>
      </c>
      <c r="P141" s="3" t="n">
        <v>8.9</v>
      </c>
      <c r="Q141" s="3" t="n">
        <v>24.2</v>
      </c>
      <c r="R141" s="3" t="s">
        <v>454</v>
      </c>
      <c r="S141" s="4" t="n">
        <v>45746.9544791667</v>
      </c>
      <c r="T141" s="3" t="s">
        <v>256</v>
      </c>
      <c r="U141" s="3" t="s">
        <v>256</v>
      </c>
      <c r="V141" s="3" t="n">
        <v>0</v>
      </c>
      <c r="W141" s="3" t="n">
        <v>0</v>
      </c>
      <c r="X141" s="3" t="n">
        <v>0</v>
      </c>
      <c r="Y141" s="3" t="s">
        <v>30</v>
      </c>
      <c r="Z141" s="3" t="s">
        <v>30</v>
      </c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</row>
    <row r="142" customFormat="false" ht="15.75" hidden="false" customHeight="false" outlineLevel="0" collapsed="false">
      <c r="A142" s="3" t="n">
        <v>141</v>
      </c>
      <c r="B142" s="3" t="s">
        <v>455</v>
      </c>
      <c r="C142" s="3" t="s">
        <v>456</v>
      </c>
      <c r="D142" s="3" t="n">
        <v>1</v>
      </c>
      <c r="E142" s="3" t="n">
        <v>2.5862781</v>
      </c>
      <c r="F142" s="3" t="n">
        <v>74</v>
      </c>
      <c r="G142" s="3" t="n">
        <v>74</v>
      </c>
      <c r="H142" s="3" t="n">
        <v>19</v>
      </c>
      <c r="I142" s="3" t="n">
        <v>19</v>
      </c>
      <c r="J142" s="3" t="n">
        <v>78</v>
      </c>
      <c r="K142" s="3" t="n">
        <v>78</v>
      </c>
      <c r="L142" s="3" t="n">
        <v>8</v>
      </c>
      <c r="M142" s="3" t="n">
        <v>8</v>
      </c>
      <c r="N142" s="3" t="n">
        <v>8</v>
      </c>
      <c r="O142" s="3" t="n">
        <v>-1</v>
      </c>
      <c r="P142" s="3" t="n">
        <v>8.9</v>
      </c>
      <c r="Q142" s="3" t="n">
        <v>24.2</v>
      </c>
      <c r="R142" s="3" t="s">
        <v>457</v>
      </c>
      <c r="S142" s="4" t="n">
        <v>45746.9546296296</v>
      </c>
      <c r="T142" s="3" t="s">
        <v>37</v>
      </c>
      <c r="U142" s="3" t="s">
        <v>37</v>
      </c>
      <c r="V142" s="3" t="n">
        <v>1</v>
      </c>
      <c r="W142" s="3" t="n">
        <v>0</v>
      </c>
      <c r="X142" s="3" t="n">
        <v>0</v>
      </c>
      <c r="Y142" s="3" t="s">
        <v>30</v>
      </c>
      <c r="Z142" s="3" t="s">
        <v>30</v>
      </c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</row>
    <row r="143" customFormat="false" ht="15.75" hidden="false" customHeight="false" outlineLevel="0" collapsed="false">
      <c r="A143" s="3" t="n">
        <v>142</v>
      </c>
      <c r="B143" s="3" t="s">
        <v>458</v>
      </c>
      <c r="C143" s="3" t="s">
        <v>459</v>
      </c>
      <c r="D143" s="3" t="n">
        <v>1</v>
      </c>
      <c r="E143" s="3" t="n">
        <v>28.4153347</v>
      </c>
      <c r="F143" s="3" t="n">
        <v>88</v>
      </c>
      <c r="G143" s="3" t="n">
        <v>88</v>
      </c>
      <c r="H143" s="3" t="n">
        <v>21</v>
      </c>
      <c r="I143" s="3" t="n">
        <v>21</v>
      </c>
      <c r="J143" s="3" t="n">
        <v>111</v>
      </c>
      <c r="K143" s="3" t="n">
        <v>111</v>
      </c>
      <c r="L143" s="3" t="n">
        <v>14</v>
      </c>
      <c r="M143" s="3" t="n">
        <v>14</v>
      </c>
      <c r="N143" s="3" t="n">
        <v>-1</v>
      </c>
      <c r="O143" s="3" t="n">
        <v>-1</v>
      </c>
      <c r="P143" s="3" t="n">
        <v>8.9</v>
      </c>
      <c r="Q143" s="3" t="n">
        <v>24.2</v>
      </c>
      <c r="R143" s="3" t="s">
        <v>460</v>
      </c>
      <c r="S143" s="4" t="n">
        <v>45746.9552777778</v>
      </c>
      <c r="T143" s="3" t="s">
        <v>256</v>
      </c>
      <c r="U143" s="3" t="s">
        <v>256</v>
      </c>
      <c r="V143" s="3" t="n">
        <v>0</v>
      </c>
      <c r="W143" s="3" t="n">
        <v>0</v>
      </c>
      <c r="X143" s="3" t="n">
        <v>0</v>
      </c>
      <c r="Y143" s="3" t="s">
        <v>30</v>
      </c>
      <c r="Z143" s="3" t="s">
        <v>30</v>
      </c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</row>
    <row r="144" customFormat="false" ht="15.75" hidden="false" customHeight="false" outlineLevel="0" collapsed="false">
      <c r="A144" s="3" t="n">
        <v>143</v>
      </c>
      <c r="B144" s="3" t="s">
        <v>461</v>
      </c>
      <c r="C144" s="3" t="s">
        <v>462</v>
      </c>
      <c r="D144" s="3" t="n">
        <v>1</v>
      </c>
      <c r="E144" s="3" t="n">
        <v>4.2906283</v>
      </c>
      <c r="F144" s="3" t="n">
        <v>35</v>
      </c>
      <c r="G144" s="3" t="n">
        <v>35</v>
      </c>
      <c r="H144" s="3" t="n">
        <v>5</v>
      </c>
      <c r="I144" s="3" t="n">
        <v>5</v>
      </c>
      <c r="J144" s="3" t="n">
        <v>79</v>
      </c>
      <c r="K144" s="3" t="n">
        <v>79</v>
      </c>
      <c r="L144" s="3" t="n">
        <v>5</v>
      </c>
      <c r="M144" s="3" t="n">
        <v>5</v>
      </c>
      <c r="N144" s="3" t="n">
        <v>0</v>
      </c>
      <c r="O144" s="3" t="n">
        <v>-1</v>
      </c>
      <c r="P144" s="3" t="n">
        <v>8.9</v>
      </c>
      <c r="Q144" s="3" t="n">
        <v>24.2</v>
      </c>
      <c r="R144" s="3" t="s">
        <v>463</v>
      </c>
      <c r="S144" s="4" t="n">
        <v>45746.9555324074</v>
      </c>
      <c r="T144" s="3" t="s">
        <v>256</v>
      </c>
      <c r="U144" s="3" t="s">
        <v>256</v>
      </c>
      <c r="V144" s="3" t="n">
        <v>1</v>
      </c>
      <c r="W144" s="3" t="n">
        <v>0</v>
      </c>
      <c r="X144" s="3" t="n">
        <v>0</v>
      </c>
      <c r="Y144" s="3" t="s">
        <v>30</v>
      </c>
      <c r="Z144" s="3" t="s">
        <v>30</v>
      </c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</row>
    <row r="145" customFormat="false" ht="15.75" hidden="false" customHeight="false" outlineLevel="0" collapsed="false">
      <c r="A145" s="3" t="n">
        <v>144</v>
      </c>
      <c r="B145" s="3" t="s">
        <v>464</v>
      </c>
      <c r="C145" s="3" t="s">
        <v>465</v>
      </c>
      <c r="D145" s="3" t="n">
        <v>1</v>
      </c>
      <c r="E145" s="3" t="n">
        <v>7.4714917</v>
      </c>
      <c r="F145" s="3" t="n">
        <v>49</v>
      </c>
      <c r="G145" s="3" t="n">
        <v>49</v>
      </c>
      <c r="H145" s="3" t="n">
        <v>10</v>
      </c>
      <c r="I145" s="3" t="n">
        <v>10</v>
      </c>
      <c r="J145" s="3" t="n">
        <v>56</v>
      </c>
      <c r="K145" s="3" t="n">
        <v>56</v>
      </c>
      <c r="L145" s="3" t="n">
        <v>11</v>
      </c>
      <c r="M145" s="3" t="n">
        <v>11</v>
      </c>
      <c r="N145" s="3" t="n">
        <v>-1</v>
      </c>
      <c r="O145" s="3" t="n">
        <v>-1</v>
      </c>
      <c r="P145" s="3" t="n">
        <v>8.9</v>
      </c>
      <c r="Q145" s="3" t="n">
        <v>24.2</v>
      </c>
      <c r="R145" s="3" t="s">
        <v>466</v>
      </c>
      <c r="S145" s="4" t="n">
        <v>45746.9557175926</v>
      </c>
      <c r="T145" s="3" t="s">
        <v>256</v>
      </c>
      <c r="U145" s="3" t="s">
        <v>256</v>
      </c>
      <c r="V145" s="3" t="n">
        <v>0</v>
      </c>
      <c r="W145" s="3" t="n">
        <v>0</v>
      </c>
      <c r="X145" s="3" t="n">
        <v>0</v>
      </c>
      <c r="Y145" s="3" t="s">
        <v>30</v>
      </c>
      <c r="Z145" s="3" t="s">
        <v>30</v>
      </c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</row>
    <row r="146" customFormat="false" ht="15.75" hidden="false" customHeight="false" outlineLevel="0" collapsed="false">
      <c r="A146" s="3" t="n">
        <v>145</v>
      </c>
      <c r="B146" s="3" t="s">
        <v>467</v>
      </c>
      <c r="C146" s="3" t="s">
        <v>468</v>
      </c>
      <c r="D146" s="3" t="n">
        <v>1</v>
      </c>
      <c r="E146" s="3" t="n">
        <v>4.3966308</v>
      </c>
      <c r="F146" s="3" t="n">
        <v>38</v>
      </c>
      <c r="G146" s="3" t="n">
        <v>38</v>
      </c>
      <c r="H146" s="3" t="n">
        <v>9</v>
      </c>
      <c r="I146" s="3" t="n">
        <v>9</v>
      </c>
      <c r="J146" s="3" t="n">
        <v>39</v>
      </c>
      <c r="K146" s="3" t="n">
        <v>39</v>
      </c>
      <c r="L146" s="3" t="n">
        <v>9</v>
      </c>
      <c r="M146" s="3" t="n">
        <v>9</v>
      </c>
      <c r="N146" s="3" t="n">
        <v>0</v>
      </c>
      <c r="O146" s="3" t="n">
        <v>-1</v>
      </c>
      <c r="P146" s="3" t="n">
        <v>8.9</v>
      </c>
      <c r="Q146" s="3" t="n">
        <v>24.2</v>
      </c>
      <c r="R146" s="3" t="s">
        <v>469</v>
      </c>
      <c r="S146" s="4" t="n">
        <v>45746.9559490741</v>
      </c>
      <c r="T146" s="3" t="s">
        <v>256</v>
      </c>
      <c r="U146" s="3" t="s">
        <v>256</v>
      </c>
      <c r="V146" s="3" t="n">
        <v>1</v>
      </c>
      <c r="W146" s="3" t="n">
        <v>0</v>
      </c>
      <c r="X146" s="3" t="n">
        <v>0</v>
      </c>
      <c r="Y146" s="3" t="s">
        <v>30</v>
      </c>
      <c r="Z146" s="3" t="s">
        <v>30</v>
      </c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</row>
    <row r="147" customFormat="false" ht="15.75" hidden="false" customHeight="false" outlineLevel="0" collapsed="false">
      <c r="A147" s="3" t="n">
        <v>146</v>
      </c>
      <c r="B147" s="3" t="s">
        <v>470</v>
      </c>
      <c r="C147" s="3" t="s">
        <v>471</v>
      </c>
      <c r="D147" s="3" t="n">
        <v>1</v>
      </c>
      <c r="E147" s="3" t="n">
        <v>4.3858092</v>
      </c>
      <c r="F147" s="3" t="n">
        <v>38</v>
      </c>
      <c r="G147" s="3" t="n">
        <v>38</v>
      </c>
      <c r="H147" s="3" t="n">
        <v>9</v>
      </c>
      <c r="I147" s="3" t="n">
        <v>9</v>
      </c>
      <c r="J147" s="3" t="n">
        <v>39</v>
      </c>
      <c r="K147" s="3" t="n">
        <v>39</v>
      </c>
      <c r="L147" s="3" t="n">
        <v>9</v>
      </c>
      <c r="M147" s="3" t="n">
        <v>9</v>
      </c>
      <c r="N147" s="3" t="n">
        <v>0</v>
      </c>
      <c r="O147" s="3" t="n">
        <v>-1</v>
      </c>
      <c r="P147" s="3" t="n">
        <v>8.9</v>
      </c>
      <c r="Q147" s="3" t="n">
        <v>24.2</v>
      </c>
      <c r="R147" s="3" t="s">
        <v>472</v>
      </c>
      <c r="S147" s="4" t="n">
        <v>45746.9561111111</v>
      </c>
      <c r="T147" s="3" t="s">
        <v>256</v>
      </c>
      <c r="U147" s="3" t="s">
        <v>256</v>
      </c>
      <c r="V147" s="3" t="n">
        <v>1</v>
      </c>
      <c r="W147" s="3" t="n">
        <v>0</v>
      </c>
      <c r="X147" s="3" t="n">
        <v>0</v>
      </c>
      <c r="Y147" s="3" t="s">
        <v>30</v>
      </c>
      <c r="Z147" s="3" t="s">
        <v>30</v>
      </c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</row>
    <row r="148" customFormat="false" ht="15.75" hidden="false" customHeight="false" outlineLevel="0" collapsed="false">
      <c r="A148" s="3" t="n">
        <v>147</v>
      </c>
      <c r="B148" s="3" t="s">
        <v>473</v>
      </c>
      <c r="C148" s="3" t="s">
        <v>474</v>
      </c>
      <c r="D148" s="3" t="n">
        <v>1</v>
      </c>
      <c r="E148" s="3" t="n">
        <v>4.3019423</v>
      </c>
      <c r="F148" s="3" t="n">
        <v>41</v>
      </c>
      <c r="G148" s="3" t="n">
        <v>41</v>
      </c>
      <c r="H148" s="3" t="n">
        <v>8</v>
      </c>
      <c r="I148" s="3" t="n">
        <v>8</v>
      </c>
      <c r="J148" s="3" t="n">
        <v>46</v>
      </c>
      <c r="K148" s="3" t="n">
        <v>46</v>
      </c>
      <c r="L148" s="3" t="n">
        <v>9</v>
      </c>
      <c r="M148" s="3" t="n">
        <v>9</v>
      </c>
      <c r="N148" s="3" t="n">
        <v>-1</v>
      </c>
      <c r="O148" s="3" t="n">
        <v>-1</v>
      </c>
      <c r="P148" s="3" t="n">
        <v>8.9</v>
      </c>
      <c r="Q148" s="3" t="n">
        <v>24.2</v>
      </c>
      <c r="R148" s="3" t="s">
        <v>454</v>
      </c>
      <c r="S148" s="4" t="n">
        <v>45746.9562384259</v>
      </c>
      <c r="T148" s="3" t="s">
        <v>256</v>
      </c>
      <c r="U148" s="3" t="s">
        <v>256</v>
      </c>
      <c r="V148" s="3" t="n">
        <v>0</v>
      </c>
      <c r="W148" s="3" t="n">
        <v>0</v>
      </c>
      <c r="X148" s="3" t="n">
        <v>0</v>
      </c>
      <c r="Y148" s="3" t="s">
        <v>30</v>
      </c>
      <c r="Z148" s="3" t="s">
        <v>30</v>
      </c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</row>
    <row r="149" customFormat="false" ht="15.75" hidden="false" customHeight="false" outlineLevel="0" collapsed="false">
      <c r="A149" s="3" t="n">
        <v>148</v>
      </c>
      <c r="B149" s="3" t="s">
        <v>475</v>
      </c>
      <c r="C149" s="3" t="s">
        <v>476</v>
      </c>
      <c r="D149" s="3" t="n">
        <v>1</v>
      </c>
      <c r="E149" s="3" t="n">
        <v>1.0035594</v>
      </c>
      <c r="F149" s="3" t="n">
        <v>16</v>
      </c>
      <c r="G149" s="3" t="n">
        <v>16</v>
      </c>
      <c r="H149" s="3" t="n">
        <v>3</v>
      </c>
      <c r="I149" s="3" t="n">
        <v>3</v>
      </c>
      <c r="J149" s="3" t="n">
        <v>10</v>
      </c>
      <c r="K149" s="3" t="n">
        <v>10</v>
      </c>
      <c r="L149" s="3" t="n">
        <v>5</v>
      </c>
      <c r="M149" s="3" t="n">
        <v>5</v>
      </c>
      <c r="N149" s="3" t="n">
        <v>-1</v>
      </c>
      <c r="O149" s="3" t="n">
        <v>-1</v>
      </c>
      <c r="P149" s="3" t="n">
        <v>9.1</v>
      </c>
      <c r="Q149" s="3" t="n">
        <v>24.2</v>
      </c>
      <c r="R149" s="3" t="s">
        <v>477</v>
      </c>
      <c r="S149" s="4" t="n">
        <v>45746.9562962963</v>
      </c>
      <c r="T149" s="3" t="s">
        <v>29</v>
      </c>
      <c r="U149" s="3" t="s">
        <v>29</v>
      </c>
      <c r="V149" s="3" t="n">
        <v>0</v>
      </c>
      <c r="W149" s="3" t="n">
        <v>0</v>
      </c>
      <c r="X149" s="3" t="n">
        <v>0</v>
      </c>
      <c r="Y149" s="3" t="s">
        <v>30</v>
      </c>
      <c r="Z149" s="3" t="s">
        <v>30</v>
      </c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</row>
    <row r="150" customFormat="false" ht="15.75" hidden="false" customHeight="false" outlineLevel="0" collapsed="false">
      <c r="A150" s="3" t="n">
        <v>149</v>
      </c>
      <c r="B150" s="3" t="s">
        <v>478</v>
      </c>
      <c r="C150" s="3" t="s">
        <v>479</v>
      </c>
      <c r="D150" s="3" t="n">
        <v>1</v>
      </c>
      <c r="E150" s="3" t="n">
        <v>0.9810574</v>
      </c>
      <c r="F150" s="3" t="n">
        <v>12</v>
      </c>
      <c r="G150" s="3" t="n">
        <v>12</v>
      </c>
      <c r="H150" s="3" t="n">
        <v>7</v>
      </c>
      <c r="I150" s="3" t="n">
        <v>7</v>
      </c>
      <c r="J150" s="3" t="n">
        <v>9</v>
      </c>
      <c r="K150" s="3" t="n">
        <v>9</v>
      </c>
      <c r="L150" s="3" t="n">
        <v>2</v>
      </c>
      <c r="M150" s="3" t="n">
        <v>2</v>
      </c>
      <c r="N150" s="3" t="n">
        <v>-1</v>
      </c>
      <c r="O150" s="3" t="n">
        <v>-1</v>
      </c>
      <c r="P150" s="3" t="n">
        <v>9.1</v>
      </c>
      <c r="Q150" s="3" t="n">
        <v>24.2</v>
      </c>
      <c r="R150" s="3" t="s">
        <v>480</v>
      </c>
      <c r="S150" s="4" t="n">
        <v>45746.9563425926</v>
      </c>
      <c r="T150" s="3" t="s">
        <v>37</v>
      </c>
      <c r="U150" s="3" t="s">
        <v>37</v>
      </c>
      <c r="V150" s="3" t="n">
        <v>0</v>
      </c>
      <c r="W150" s="3" t="n">
        <v>0</v>
      </c>
      <c r="X150" s="3" t="n">
        <v>0</v>
      </c>
      <c r="Y150" s="3" t="s">
        <v>30</v>
      </c>
      <c r="Z150" s="3" t="s">
        <v>30</v>
      </c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</row>
    <row r="151" customFormat="false" ht="15.75" hidden="false" customHeight="false" outlineLevel="0" collapsed="false">
      <c r="A151" s="3" t="n">
        <v>150</v>
      </c>
      <c r="B151" s="3" t="s">
        <v>481</v>
      </c>
      <c r="C151" s="3" t="s">
        <v>482</v>
      </c>
      <c r="D151" s="3" t="n">
        <v>1</v>
      </c>
      <c r="E151" s="3" t="n">
        <v>1.1275781</v>
      </c>
      <c r="F151" s="3" t="n">
        <v>17</v>
      </c>
      <c r="G151" s="3" t="n">
        <v>17</v>
      </c>
      <c r="H151" s="3" t="n">
        <v>10</v>
      </c>
      <c r="I151" s="3" t="n">
        <v>10</v>
      </c>
      <c r="J151" s="3" t="n">
        <v>14</v>
      </c>
      <c r="K151" s="3" t="n">
        <v>14</v>
      </c>
      <c r="L151" s="3" t="n">
        <v>2</v>
      </c>
      <c r="M151" s="3" t="n">
        <v>2</v>
      </c>
      <c r="N151" s="3" t="n">
        <v>-1</v>
      </c>
      <c r="O151" s="3" t="n">
        <v>-1</v>
      </c>
      <c r="P151" s="3" t="n">
        <v>9.1</v>
      </c>
      <c r="Q151" s="3" t="n">
        <v>24.2</v>
      </c>
      <c r="R151" s="3" t="s">
        <v>483</v>
      </c>
      <c r="S151" s="4" t="n">
        <v>45746.956400463</v>
      </c>
      <c r="T151" s="3" t="s">
        <v>37</v>
      </c>
      <c r="U151" s="3" t="s">
        <v>37</v>
      </c>
      <c r="V151" s="3" t="n">
        <v>0</v>
      </c>
      <c r="W151" s="3" t="n">
        <v>0</v>
      </c>
      <c r="X151" s="3" t="n">
        <v>0</v>
      </c>
      <c r="Y151" s="3" t="s">
        <v>30</v>
      </c>
      <c r="Z151" s="3" t="s">
        <v>30</v>
      </c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</row>
    <row r="152" customFormat="false" ht="15.75" hidden="false" customHeight="false" outlineLevel="0" collapsed="false">
      <c r="A152" s="3" t="n">
        <v>151</v>
      </c>
      <c r="B152" s="3" t="s">
        <v>484</v>
      </c>
      <c r="C152" s="3" t="s">
        <v>485</v>
      </c>
      <c r="D152" s="3" t="n">
        <v>1</v>
      </c>
      <c r="E152" s="3" t="n">
        <v>0.2783066</v>
      </c>
      <c r="F152" s="3" t="n">
        <v>3</v>
      </c>
      <c r="G152" s="3" t="n">
        <v>3</v>
      </c>
      <c r="H152" s="3" t="n">
        <v>1</v>
      </c>
      <c r="I152" s="3" t="n">
        <v>1</v>
      </c>
      <c r="J152" s="3" t="n">
        <v>1</v>
      </c>
      <c r="K152" s="3" t="n">
        <v>1</v>
      </c>
      <c r="L152" s="3" t="n">
        <v>0</v>
      </c>
      <c r="M152" s="3" t="n">
        <v>0</v>
      </c>
      <c r="N152" s="3" t="n">
        <v>-1</v>
      </c>
      <c r="O152" s="3" t="n">
        <v>-1</v>
      </c>
      <c r="P152" s="3" t="n">
        <v>9.1</v>
      </c>
      <c r="Q152" s="3" t="n">
        <v>24.2</v>
      </c>
      <c r="R152" s="3" t="s">
        <v>486</v>
      </c>
      <c r="S152" s="4" t="n">
        <v>45746.9564351852</v>
      </c>
      <c r="T152" s="3" t="s">
        <v>37</v>
      </c>
      <c r="U152" s="3" t="s">
        <v>37</v>
      </c>
      <c r="V152" s="3" t="n">
        <v>0</v>
      </c>
      <c r="W152" s="3" t="n">
        <v>0</v>
      </c>
      <c r="X152" s="3" t="n">
        <v>0</v>
      </c>
      <c r="Y152" s="3" t="s">
        <v>30</v>
      </c>
      <c r="Z152" s="3" t="s">
        <v>30</v>
      </c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</row>
    <row r="153" customFormat="false" ht="15.75" hidden="false" customHeight="false" outlineLevel="0" collapsed="false">
      <c r="A153" s="3" t="n">
        <v>152</v>
      </c>
      <c r="B153" s="3" t="s">
        <v>487</v>
      </c>
      <c r="C153" s="3" t="s">
        <v>488</v>
      </c>
      <c r="D153" s="3" t="n">
        <v>1</v>
      </c>
      <c r="E153" s="3" t="n">
        <v>0.4423651</v>
      </c>
      <c r="F153" s="3" t="n">
        <v>10</v>
      </c>
      <c r="G153" s="3" t="n">
        <v>10</v>
      </c>
      <c r="H153" s="3" t="n">
        <v>7</v>
      </c>
      <c r="I153" s="3" t="n">
        <v>7</v>
      </c>
      <c r="J153" s="3" t="n">
        <v>5</v>
      </c>
      <c r="K153" s="3" t="n">
        <v>5</v>
      </c>
      <c r="L153" s="3" t="n">
        <v>2</v>
      </c>
      <c r="M153" s="3" t="n">
        <v>2</v>
      </c>
      <c r="N153" s="3" t="n">
        <v>-1</v>
      </c>
      <c r="O153" s="3" t="n">
        <v>-1</v>
      </c>
      <c r="P153" s="3" t="n">
        <v>9.1</v>
      </c>
      <c r="Q153" s="3" t="n">
        <v>24.2</v>
      </c>
      <c r="R153" s="3" t="s">
        <v>489</v>
      </c>
      <c r="S153" s="4" t="n">
        <v>45746.9564699074</v>
      </c>
      <c r="T153" s="3" t="s">
        <v>256</v>
      </c>
      <c r="U153" s="3" t="s">
        <v>256</v>
      </c>
      <c r="V153" s="3" t="n">
        <v>0</v>
      </c>
      <c r="W153" s="3" t="n">
        <v>0</v>
      </c>
      <c r="X153" s="3" t="n">
        <v>0</v>
      </c>
      <c r="Y153" s="3" t="s">
        <v>30</v>
      </c>
      <c r="Z153" s="3" t="s">
        <v>30</v>
      </c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</row>
    <row r="154" customFormat="false" ht="15.75" hidden="false" customHeight="false" outlineLevel="0" collapsed="false">
      <c r="A154" s="3" t="n">
        <v>153</v>
      </c>
      <c r="B154" s="3" t="s">
        <v>490</v>
      </c>
      <c r="C154" s="3" t="s">
        <v>491</v>
      </c>
      <c r="D154" s="3" t="n">
        <v>1</v>
      </c>
      <c r="E154" s="3" t="n">
        <v>0.3257182</v>
      </c>
      <c r="F154" s="3" t="n">
        <v>8</v>
      </c>
      <c r="G154" s="3" t="n">
        <v>8</v>
      </c>
      <c r="H154" s="3" t="n">
        <v>6</v>
      </c>
      <c r="I154" s="3" t="n">
        <v>6</v>
      </c>
      <c r="J154" s="3" t="n">
        <v>5</v>
      </c>
      <c r="K154" s="3" t="n">
        <v>5</v>
      </c>
      <c r="L154" s="3" t="n">
        <v>1</v>
      </c>
      <c r="M154" s="3" t="n">
        <v>1</v>
      </c>
      <c r="N154" s="3" t="n">
        <v>5</v>
      </c>
      <c r="O154" s="3" t="n">
        <v>-1</v>
      </c>
      <c r="P154" s="3" t="n">
        <v>9.1</v>
      </c>
      <c r="Q154" s="3" t="n">
        <v>24.2</v>
      </c>
      <c r="R154" s="3" t="s">
        <v>492</v>
      </c>
      <c r="S154" s="4" t="n">
        <v>45746.9565509259</v>
      </c>
      <c r="T154" s="3" t="s">
        <v>37</v>
      </c>
      <c r="U154" s="3" t="s">
        <v>37</v>
      </c>
      <c r="V154" s="3" t="n">
        <v>1</v>
      </c>
      <c r="W154" s="3" t="n">
        <v>0</v>
      </c>
      <c r="X154" s="3" t="n">
        <v>0</v>
      </c>
      <c r="Y154" s="3" t="s">
        <v>81</v>
      </c>
      <c r="Z154" s="3" t="s">
        <v>30</v>
      </c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</row>
    <row r="155" customFormat="false" ht="15.75" hidden="false" customHeight="false" outlineLevel="0" collapsed="false">
      <c r="A155" s="3" t="n">
        <v>154</v>
      </c>
      <c r="B155" s="3" t="s">
        <v>493</v>
      </c>
      <c r="C155" s="3" t="s">
        <v>494</v>
      </c>
      <c r="D155" s="3" t="n">
        <v>1</v>
      </c>
      <c r="E155" s="3" t="n">
        <v>0.2557667</v>
      </c>
      <c r="F155" s="3" t="n">
        <v>8</v>
      </c>
      <c r="G155" s="3" t="n">
        <v>8</v>
      </c>
      <c r="H155" s="3" t="n">
        <v>6</v>
      </c>
      <c r="I155" s="3" t="n">
        <v>6</v>
      </c>
      <c r="J155" s="3" t="n">
        <v>5</v>
      </c>
      <c r="K155" s="3" t="n">
        <v>5</v>
      </c>
      <c r="L155" s="3" t="n">
        <v>1</v>
      </c>
      <c r="M155" s="3" t="n">
        <v>1</v>
      </c>
      <c r="N155" s="3" t="n">
        <v>5</v>
      </c>
      <c r="O155" s="3" t="n">
        <v>-1</v>
      </c>
      <c r="P155" s="3" t="n">
        <v>9.1</v>
      </c>
      <c r="Q155" s="3" t="n">
        <v>24.2</v>
      </c>
      <c r="R155" s="3" t="s">
        <v>495</v>
      </c>
      <c r="S155" s="4" t="n">
        <v>45746.9565972222</v>
      </c>
      <c r="T155" s="3" t="s">
        <v>37</v>
      </c>
      <c r="U155" s="3" t="s">
        <v>37</v>
      </c>
      <c r="V155" s="3" t="n">
        <v>1</v>
      </c>
      <c r="W155" s="3" t="n">
        <v>0</v>
      </c>
      <c r="X155" s="3" t="n">
        <v>0</v>
      </c>
      <c r="Y155" s="3" t="s">
        <v>81</v>
      </c>
      <c r="Z155" s="3" t="s">
        <v>30</v>
      </c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</row>
    <row r="156" customFormat="false" ht="15.75" hidden="false" customHeight="false" outlineLevel="0" collapsed="false">
      <c r="A156" s="3" t="n">
        <v>155</v>
      </c>
      <c r="B156" s="3" t="s">
        <v>496</v>
      </c>
      <c r="C156" s="3" t="s">
        <v>497</v>
      </c>
      <c r="D156" s="3" t="n">
        <v>1</v>
      </c>
      <c r="E156" s="3" t="n">
        <v>0.3069183</v>
      </c>
      <c r="F156" s="3" t="n">
        <v>8</v>
      </c>
      <c r="G156" s="3" t="n">
        <v>8</v>
      </c>
      <c r="H156" s="3" t="n">
        <v>6</v>
      </c>
      <c r="I156" s="3" t="n">
        <v>6</v>
      </c>
      <c r="J156" s="3" t="n">
        <v>5</v>
      </c>
      <c r="K156" s="3" t="n">
        <v>5</v>
      </c>
      <c r="L156" s="3" t="n">
        <v>1</v>
      </c>
      <c r="M156" s="3" t="n">
        <v>1</v>
      </c>
      <c r="N156" s="3" t="n">
        <v>5</v>
      </c>
      <c r="O156" s="3" t="n">
        <v>-1</v>
      </c>
      <c r="P156" s="3" t="n">
        <v>9.1</v>
      </c>
      <c r="Q156" s="3" t="n">
        <v>24.2</v>
      </c>
      <c r="R156" s="3" t="s">
        <v>498</v>
      </c>
      <c r="S156" s="4" t="n">
        <v>45746.9566550926</v>
      </c>
      <c r="T156" s="3" t="s">
        <v>37</v>
      </c>
      <c r="U156" s="3" t="s">
        <v>37</v>
      </c>
      <c r="V156" s="3" t="n">
        <v>1</v>
      </c>
      <c r="W156" s="3" t="n">
        <v>0</v>
      </c>
      <c r="X156" s="3" t="n">
        <v>0</v>
      </c>
      <c r="Y156" s="3" t="s">
        <v>81</v>
      </c>
      <c r="Z156" s="3" t="s">
        <v>30</v>
      </c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</row>
    <row r="157" customFormat="false" ht="15.75" hidden="false" customHeight="false" outlineLevel="0" collapsed="false">
      <c r="A157" s="3" t="n">
        <v>156</v>
      </c>
      <c r="B157" s="3" t="s">
        <v>499</v>
      </c>
      <c r="C157" s="3" t="s">
        <v>500</v>
      </c>
      <c r="D157" s="3" t="n">
        <v>1</v>
      </c>
      <c r="E157" s="3" t="n">
        <v>0.2452896</v>
      </c>
      <c r="F157" s="3" t="n">
        <v>7</v>
      </c>
      <c r="G157" s="3" t="n">
        <v>7</v>
      </c>
      <c r="H157" s="3" t="n">
        <v>2</v>
      </c>
      <c r="I157" s="3" t="n">
        <v>2</v>
      </c>
      <c r="J157" s="3" t="n">
        <v>3</v>
      </c>
      <c r="K157" s="3" t="n">
        <v>3</v>
      </c>
      <c r="L157" s="3" t="n">
        <v>0</v>
      </c>
      <c r="M157" s="3" t="n">
        <v>0</v>
      </c>
      <c r="N157" s="3" t="n">
        <v>-1</v>
      </c>
      <c r="O157" s="3" t="n">
        <v>-1</v>
      </c>
      <c r="P157" s="3" t="n">
        <v>9.1</v>
      </c>
      <c r="Q157" s="3" t="n">
        <v>24.2</v>
      </c>
      <c r="R157" s="3" t="s">
        <v>501</v>
      </c>
      <c r="S157" s="4" t="n">
        <v>45746.9566782407</v>
      </c>
      <c r="T157" s="3" t="s">
        <v>37</v>
      </c>
      <c r="U157" s="3" t="s">
        <v>37</v>
      </c>
      <c r="V157" s="3" t="n">
        <v>0</v>
      </c>
      <c r="W157" s="3" t="n">
        <v>0</v>
      </c>
      <c r="X157" s="3" t="n">
        <v>0</v>
      </c>
      <c r="Y157" s="3" t="s">
        <v>30</v>
      </c>
      <c r="Z157" s="3" t="s">
        <v>30</v>
      </c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</row>
    <row r="158" customFormat="false" ht="15.75" hidden="false" customHeight="false" outlineLevel="0" collapsed="false">
      <c r="A158" s="3" t="n">
        <v>157</v>
      </c>
      <c r="B158" s="3" t="s">
        <v>502</v>
      </c>
      <c r="C158" s="3" t="s">
        <v>503</v>
      </c>
      <c r="D158" s="3" t="n">
        <v>1</v>
      </c>
      <c r="E158" s="3" t="n">
        <v>0.1850492</v>
      </c>
      <c r="F158" s="3" t="n">
        <v>4</v>
      </c>
      <c r="G158" s="3" t="n">
        <v>4</v>
      </c>
      <c r="H158" s="3" t="n">
        <v>3</v>
      </c>
      <c r="I158" s="3" t="n">
        <v>3</v>
      </c>
      <c r="J158" s="3" t="n">
        <v>2</v>
      </c>
      <c r="K158" s="3" t="n">
        <v>2</v>
      </c>
      <c r="L158" s="3" t="n">
        <v>0</v>
      </c>
      <c r="M158" s="3" t="n">
        <v>0</v>
      </c>
      <c r="N158" s="3" t="n">
        <v>-1</v>
      </c>
      <c r="O158" s="3" t="n">
        <v>-1</v>
      </c>
      <c r="P158" s="3" t="n">
        <v>9.1</v>
      </c>
      <c r="Q158" s="3" t="n">
        <v>24.2</v>
      </c>
      <c r="R158" s="3" t="s">
        <v>504</v>
      </c>
      <c r="S158" s="4" t="n">
        <v>45746.956712963</v>
      </c>
      <c r="T158" s="3" t="s">
        <v>37</v>
      </c>
      <c r="U158" s="3" t="s">
        <v>37</v>
      </c>
      <c r="V158" s="3" t="n">
        <v>0</v>
      </c>
      <c r="W158" s="3" t="n">
        <v>0</v>
      </c>
      <c r="X158" s="3" t="n">
        <v>0</v>
      </c>
      <c r="Y158" s="3" t="s">
        <v>30</v>
      </c>
      <c r="Z158" s="3" t="s">
        <v>30</v>
      </c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</row>
    <row r="159" customFormat="false" ht="15.75" hidden="false" customHeight="false" outlineLevel="0" collapsed="false">
      <c r="A159" s="3" t="n">
        <v>158</v>
      </c>
      <c r="B159" s="3" t="s">
        <v>505</v>
      </c>
      <c r="C159" s="3" t="s">
        <v>506</v>
      </c>
      <c r="D159" s="3" t="n">
        <v>1</v>
      </c>
      <c r="E159" s="3" t="n">
        <v>0.3506039</v>
      </c>
      <c r="F159" s="3" t="n">
        <v>10</v>
      </c>
      <c r="G159" s="3" t="n">
        <v>10</v>
      </c>
      <c r="H159" s="3" t="n">
        <v>7</v>
      </c>
      <c r="I159" s="3" t="n">
        <v>7</v>
      </c>
      <c r="J159" s="3" t="n">
        <v>5</v>
      </c>
      <c r="K159" s="3" t="n">
        <v>5</v>
      </c>
      <c r="L159" s="3" t="n">
        <v>1</v>
      </c>
      <c r="M159" s="3" t="n">
        <v>1</v>
      </c>
      <c r="N159" s="3" t="n">
        <v>-1</v>
      </c>
      <c r="O159" s="3" t="n">
        <v>-1</v>
      </c>
      <c r="P159" s="3" t="n">
        <v>9.1</v>
      </c>
      <c r="Q159" s="3" t="n">
        <v>24.2</v>
      </c>
      <c r="R159" s="3" t="s">
        <v>507</v>
      </c>
      <c r="S159" s="4" t="n">
        <v>45746.9567361111</v>
      </c>
      <c r="T159" s="3" t="s">
        <v>37</v>
      </c>
      <c r="U159" s="3" t="s">
        <v>37</v>
      </c>
      <c r="V159" s="3" t="n">
        <v>0</v>
      </c>
      <c r="W159" s="3" t="n">
        <v>0</v>
      </c>
      <c r="X159" s="3" t="n">
        <v>0</v>
      </c>
      <c r="Y159" s="3" t="s">
        <v>30</v>
      </c>
      <c r="Z159" s="3" t="s">
        <v>30</v>
      </c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</row>
    <row r="160" customFormat="false" ht="15.75" hidden="false" customHeight="false" outlineLevel="0" collapsed="false">
      <c r="A160" s="3" t="n">
        <v>159</v>
      </c>
      <c r="B160" s="3" t="s">
        <v>508</v>
      </c>
      <c r="C160" s="3" t="s">
        <v>509</v>
      </c>
      <c r="D160" s="3" t="n">
        <v>1</v>
      </c>
      <c r="E160" s="3" t="n">
        <v>1.2031522</v>
      </c>
      <c r="F160" s="3" t="n">
        <v>32</v>
      </c>
      <c r="G160" s="3" t="n">
        <v>32</v>
      </c>
      <c r="H160" s="3" t="n">
        <v>11</v>
      </c>
      <c r="I160" s="3" t="n">
        <v>11</v>
      </c>
      <c r="J160" s="3" t="n">
        <v>22</v>
      </c>
      <c r="K160" s="3" t="n">
        <v>22</v>
      </c>
      <c r="L160" s="3" t="n">
        <v>5</v>
      </c>
      <c r="M160" s="3" t="n">
        <v>5</v>
      </c>
      <c r="N160" s="3" t="n">
        <v>-1</v>
      </c>
      <c r="O160" s="3" t="n">
        <v>-1</v>
      </c>
      <c r="P160" s="3" t="n">
        <v>9.1</v>
      </c>
      <c r="Q160" s="3" t="n">
        <v>24.2</v>
      </c>
      <c r="R160" s="3" t="s">
        <v>510</v>
      </c>
      <c r="S160" s="4" t="n">
        <v>45746.9568055556</v>
      </c>
      <c r="T160" s="3" t="s">
        <v>37</v>
      </c>
      <c r="U160" s="3" t="s">
        <v>37</v>
      </c>
      <c r="V160" s="3" t="n">
        <v>0</v>
      </c>
      <c r="W160" s="3" t="n">
        <v>0</v>
      </c>
      <c r="X160" s="3" t="n">
        <v>0</v>
      </c>
      <c r="Y160" s="3" t="s">
        <v>30</v>
      </c>
      <c r="Z160" s="3" t="s">
        <v>30</v>
      </c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</row>
    <row r="161" customFormat="false" ht="15.75" hidden="false" customHeight="false" outlineLevel="0" collapsed="false">
      <c r="A161" s="3" t="n">
        <v>160</v>
      </c>
      <c r="B161" s="3" t="s">
        <v>511</v>
      </c>
      <c r="C161" s="3" t="s">
        <v>512</v>
      </c>
      <c r="D161" s="3" t="n">
        <v>1</v>
      </c>
      <c r="E161" s="3" t="n">
        <v>11.9514268</v>
      </c>
      <c r="F161" s="3" t="n">
        <v>103</v>
      </c>
      <c r="G161" s="3" t="n">
        <v>103</v>
      </c>
      <c r="H161" s="3" t="n">
        <v>13</v>
      </c>
      <c r="I161" s="3" t="n">
        <v>13</v>
      </c>
      <c r="J161" s="3" t="n">
        <v>116</v>
      </c>
      <c r="K161" s="3" t="n">
        <v>116</v>
      </c>
      <c r="L161" s="3" t="n">
        <v>8</v>
      </c>
      <c r="M161" s="3" t="n">
        <v>8</v>
      </c>
      <c r="N161" s="3" t="n">
        <v>-1</v>
      </c>
      <c r="O161" s="3" t="n">
        <v>-1</v>
      </c>
      <c r="P161" s="3" t="n">
        <v>7.9</v>
      </c>
      <c r="Q161" s="3" t="n">
        <v>24.2</v>
      </c>
      <c r="R161" s="3" t="s">
        <v>513</v>
      </c>
      <c r="S161" s="4" t="n">
        <v>45746.957025463</v>
      </c>
      <c r="T161" s="3" t="s">
        <v>65</v>
      </c>
      <c r="U161" s="3" t="s">
        <v>65</v>
      </c>
      <c r="V161" s="3" t="n">
        <v>0</v>
      </c>
      <c r="W161" s="3" t="n">
        <v>0</v>
      </c>
      <c r="X161" s="3" t="n">
        <v>0</v>
      </c>
      <c r="Y161" s="3" t="s">
        <v>30</v>
      </c>
      <c r="Z161" s="3" t="s">
        <v>30</v>
      </c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</row>
    <row r="162" customFormat="false" ht="15.75" hidden="false" customHeight="false" outlineLevel="0" collapsed="false">
      <c r="A162" s="3" t="n">
        <v>161</v>
      </c>
      <c r="B162" s="3" t="s">
        <v>514</v>
      </c>
      <c r="C162" s="3" t="s">
        <v>515</v>
      </c>
      <c r="D162" s="3" t="n">
        <v>1</v>
      </c>
      <c r="E162" s="3" t="n">
        <v>7.976759</v>
      </c>
      <c r="F162" s="3" t="n">
        <v>50</v>
      </c>
      <c r="G162" s="3" t="n">
        <v>50</v>
      </c>
      <c r="H162" s="3" t="n">
        <v>18</v>
      </c>
      <c r="I162" s="3" t="n">
        <v>18</v>
      </c>
      <c r="J162" s="3" t="n">
        <v>42</v>
      </c>
      <c r="K162" s="3" t="n">
        <v>42</v>
      </c>
      <c r="L162" s="3" t="n">
        <v>4</v>
      </c>
      <c r="M162" s="3" t="n">
        <v>4</v>
      </c>
      <c r="N162" s="3" t="n">
        <v>-1</v>
      </c>
      <c r="O162" s="3" t="n">
        <v>-1</v>
      </c>
      <c r="P162" s="3" t="n">
        <v>7.9</v>
      </c>
      <c r="Q162" s="3" t="n">
        <v>24.2</v>
      </c>
      <c r="R162" s="3" t="s">
        <v>516</v>
      </c>
      <c r="S162" s="4" t="n">
        <v>45746.9571759259</v>
      </c>
      <c r="T162" s="3" t="s">
        <v>239</v>
      </c>
      <c r="U162" s="3" t="s">
        <v>239</v>
      </c>
      <c r="V162" s="3" t="n">
        <v>0</v>
      </c>
      <c r="W162" s="3" t="n">
        <v>0</v>
      </c>
      <c r="X162" s="3" t="n">
        <v>0</v>
      </c>
      <c r="Y162" s="3" t="s">
        <v>30</v>
      </c>
      <c r="Z162" s="3" t="s">
        <v>30</v>
      </c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</row>
    <row r="163" customFormat="false" ht="15.75" hidden="false" customHeight="false" outlineLevel="0" collapsed="false">
      <c r="A163" s="3" t="n">
        <v>162</v>
      </c>
      <c r="B163" s="3" t="s">
        <v>517</v>
      </c>
      <c r="C163" s="3" t="s">
        <v>518</v>
      </c>
      <c r="D163" s="3" t="n">
        <v>1</v>
      </c>
      <c r="E163" s="3" t="n">
        <v>15.2185704</v>
      </c>
      <c r="F163" s="3" t="n">
        <v>39</v>
      </c>
      <c r="G163" s="3" t="n">
        <v>39</v>
      </c>
      <c r="H163" s="3" t="n">
        <v>17</v>
      </c>
      <c r="I163" s="3" t="n">
        <v>17</v>
      </c>
      <c r="J163" s="3" t="n">
        <v>47</v>
      </c>
      <c r="K163" s="3" t="n">
        <v>47</v>
      </c>
      <c r="L163" s="3" t="n">
        <v>1</v>
      </c>
      <c r="M163" s="3" t="n">
        <v>1</v>
      </c>
      <c r="N163" s="3" t="n">
        <v>-1</v>
      </c>
      <c r="O163" s="3" t="n">
        <v>-1</v>
      </c>
      <c r="P163" s="3" t="n">
        <v>7.9</v>
      </c>
      <c r="Q163" s="3" t="n">
        <v>24.2</v>
      </c>
      <c r="R163" s="3" t="s">
        <v>519</v>
      </c>
      <c r="S163" s="4" t="n">
        <v>45746.9575115741</v>
      </c>
      <c r="T163" s="3" t="s">
        <v>65</v>
      </c>
      <c r="U163" s="3" t="s">
        <v>65</v>
      </c>
      <c r="V163" s="3" t="n">
        <v>0</v>
      </c>
      <c r="W163" s="3" t="n">
        <v>0</v>
      </c>
      <c r="X163" s="3" t="n">
        <v>0</v>
      </c>
      <c r="Y163" s="3" t="s">
        <v>30</v>
      </c>
      <c r="Z163" s="3" t="s">
        <v>30</v>
      </c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</row>
    <row r="164" customFormat="false" ht="15.75" hidden="false" customHeight="false" outlineLevel="0" collapsed="false">
      <c r="A164" s="3" t="n">
        <v>163</v>
      </c>
      <c r="B164" s="3" t="s">
        <v>520</v>
      </c>
      <c r="C164" s="3" t="s">
        <v>521</v>
      </c>
      <c r="D164" s="3" t="n">
        <v>1</v>
      </c>
      <c r="E164" s="3" t="n">
        <v>21.2083611</v>
      </c>
      <c r="F164" s="3" t="n">
        <v>262</v>
      </c>
      <c r="G164" s="3" t="n">
        <v>262</v>
      </c>
      <c r="H164" s="3" t="n">
        <v>20</v>
      </c>
      <c r="I164" s="3" t="n">
        <v>20</v>
      </c>
      <c r="J164" s="3" t="n">
        <v>294</v>
      </c>
      <c r="K164" s="3" t="n">
        <v>294</v>
      </c>
      <c r="L164" s="3" t="n">
        <v>22</v>
      </c>
      <c r="M164" s="3" t="n">
        <v>22</v>
      </c>
      <c r="N164" s="3" t="n">
        <v>-1</v>
      </c>
      <c r="O164" s="3" t="n">
        <v>-1</v>
      </c>
      <c r="P164" s="3" t="n">
        <v>7.9</v>
      </c>
      <c r="Q164" s="3" t="n">
        <v>24.2</v>
      </c>
      <c r="R164" s="3" t="s">
        <v>522</v>
      </c>
      <c r="S164" s="4" t="n">
        <v>45746.9579166667</v>
      </c>
      <c r="T164" s="3" t="s">
        <v>65</v>
      </c>
      <c r="U164" s="3" t="s">
        <v>65</v>
      </c>
      <c r="V164" s="3" t="n">
        <v>0</v>
      </c>
      <c r="W164" s="3" t="n">
        <v>0</v>
      </c>
      <c r="X164" s="3" t="n">
        <v>0</v>
      </c>
      <c r="Y164" s="3" t="s">
        <v>30</v>
      </c>
      <c r="Z164" s="3" t="s">
        <v>30</v>
      </c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</row>
    <row r="165" customFormat="false" ht="15.75" hidden="false" customHeight="false" outlineLevel="0" collapsed="false">
      <c r="A165" s="3" t="n">
        <v>164</v>
      </c>
      <c r="B165" s="3" t="s">
        <v>523</v>
      </c>
      <c r="C165" s="3" t="s">
        <v>524</v>
      </c>
      <c r="D165" s="3" t="n">
        <v>1</v>
      </c>
      <c r="E165" s="3" t="n">
        <v>5.2214016</v>
      </c>
      <c r="F165" s="3" t="n">
        <v>5</v>
      </c>
      <c r="G165" s="3" t="n">
        <v>5</v>
      </c>
      <c r="H165" s="3" t="n">
        <v>4</v>
      </c>
      <c r="I165" s="3" t="n">
        <v>4</v>
      </c>
      <c r="J165" s="3" t="n">
        <v>2</v>
      </c>
      <c r="K165" s="3" t="n">
        <v>2</v>
      </c>
      <c r="L165" s="3" t="n">
        <v>0</v>
      </c>
      <c r="M165" s="3" t="n">
        <v>0</v>
      </c>
      <c r="N165" s="3" t="n">
        <v>-1</v>
      </c>
      <c r="O165" s="3" t="n">
        <v>-1</v>
      </c>
      <c r="P165" s="3" t="n">
        <v>7.9</v>
      </c>
      <c r="Q165" s="3" t="n">
        <v>24.2</v>
      </c>
      <c r="R165" s="3" t="s">
        <v>525</v>
      </c>
      <c r="S165" s="4" t="n">
        <v>45746.9580555556</v>
      </c>
      <c r="T165" s="3" t="s">
        <v>65</v>
      </c>
      <c r="U165" s="3" t="s">
        <v>65</v>
      </c>
      <c r="V165" s="3" t="n">
        <v>0</v>
      </c>
      <c r="W165" s="3" t="n">
        <v>0</v>
      </c>
      <c r="X165" s="3" t="n">
        <v>0</v>
      </c>
      <c r="Y165" s="3" t="s">
        <v>30</v>
      </c>
      <c r="Z165" s="3" t="s">
        <v>30</v>
      </c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</row>
    <row r="166" customFormat="false" ht="15.75" hidden="false" customHeight="false" outlineLevel="0" collapsed="false">
      <c r="A166" s="3" t="n">
        <v>165</v>
      </c>
      <c r="B166" s="3" t="s">
        <v>526</v>
      </c>
      <c r="C166" s="3" t="s">
        <v>527</v>
      </c>
      <c r="D166" s="3" t="n">
        <v>1</v>
      </c>
      <c r="E166" s="3" t="n">
        <v>5.1942814</v>
      </c>
      <c r="F166" s="3" t="n">
        <v>5</v>
      </c>
      <c r="G166" s="3" t="n">
        <v>5</v>
      </c>
      <c r="H166" s="3" t="n">
        <v>4</v>
      </c>
      <c r="I166" s="3" t="n">
        <v>4</v>
      </c>
      <c r="J166" s="3" t="n">
        <v>2</v>
      </c>
      <c r="K166" s="3" t="n">
        <v>2</v>
      </c>
      <c r="L166" s="3" t="n">
        <v>0</v>
      </c>
      <c r="M166" s="3" t="n">
        <v>0</v>
      </c>
      <c r="N166" s="3" t="n">
        <v>-1</v>
      </c>
      <c r="O166" s="3" t="n">
        <v>-1</v>
      </c>
      <c r="P166" s="3" t="n">
        <v>7.9</v>
      </c>
      <c r="Q166" s="3" t="n">
        <v>24.2</v>
      </c>
      <c r="R166" s="3" t="s">
        <v>528</v>
      </c>
      <c r="S166" s="4" t="n">
        <v>45746.9582291667</v>
      </c>
      <c r="T166" s="3" t="s">
        <v>65</v>
      </c>
      <c r="U166" s="3" t="s">
        <v>65</v>
      </c>
      <c r="V166" s="3" t="n">
        <v>0</v>
      </c>
      <c r="W166" s="3" t="n">
        <v>0</v>
      </c>
      <c r="X166" s="3" t="n">
        <v>0</v>
      </c>
      <c r="Y166" s="3" t="s">
        <v>30</v>
      </c>
      <c r="Z166" s="3" t="s">
        <v>30</v>
      </c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</row>
    <row r="167" customFormat="false" ht="15.75" hidden="false" customHeight="false" outlineLevel="0" collapsed="false">
      <c r="A167" s="3" t="n">
        <v>166</v>
      </c>
      <c r="B167" s="3" t="s">
        <v>529</v>
      </c>
      <c r="C167" s="3" t="s">
        <v>530</v>
      </c>
      <c r="D167" s="3" t="n">
        <v>1</v>
      </c>
      <c r="E167" s="3" t="n">
        <v>8.6502531</v>
      </c>
      <c r="F167" s="3" t="n">
        <v>10</v>
      </c>
      <c r="G167" s="3" t="n">
        <v>10</v>
      </c>
      <c r="H167" s="3" t="n">
        <v>7</v>
      </c>
      <c r="I167" s="3" t="n">
        <v>7</v>
      </c>
      <c r="J167" s="3" t="n">
        <v>13</v>
      </c>
      <c r="K167" s="3" t="n">
        <v>13</v>
      </c>
      <c r="L167" s="3" t="n">
        <v>0</v>
      </c>
      <c r="M167" s="3" t="n">
        <v>0</v>
      </c>
      <c r="N167" s="3" t="n">
        <v>-1</v>
      </c>
      <c r="O167" s="3" t="n">
        <v>-1</v>
      </c>
      <c r="P167" s="3" t="n">
        <v>7.9</v>
      </c>
      <c r="Q167" s="3" t="n">
        <v>24.2</v>
      </c>
      <c r="R167" s="3" t="s">
        <v>531</v>
      </c>
      <c r="S167" s="4" t="n">
        <v>45746.9584490741</v>
      </c>
      <c r="T167" s="3" t="s">
        <v>65</v>
      </c>
      <c r="U167" s="3" t="s">
        <v>65</v>
      </c>
      <c r="V167" s="3" t="n">
        <v>0</v>
      </c>
      <c r="W167" s="3" t="n">
        <v>0</v>
      </c>
      <c r="X167" s="3" t="n">
        <v>0</v>
      </c>
      <c r="Y167" s="3" t="s">
        <v>30</v>
      </c>
      <c r="Z167" s="3" t="s">
        <v>30</v>
      </c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</row>
    <row r="168" customFormat="false" ht="15.75" hidden="false" customHeight="false" outlineLevel="0" collapsed="false">
      <c r="A168" s="3" t="n">
        <v>167</v>
      </c>
      <c r="B168" s="3" t="s">
        <v>532</v>
      </c>
      <c r="C168" s="3" t="s">
        <v>533</v>
      </c>
      <c r="D168" s="3" t="n">
        <v>1</v>
      </c>
      <c r="E168" s="3" t="n">
        <v>5.1950775</v>
      </c>
      <c r="F168" s="3" t="n">
        <v>5</v>
      </c>
      <c r="G168" s="3" t="n">
        <v>5</v>
      </c>
      <c r="H168" s="3" t="n">
        <v>4</v>
      </c>
      <c r="I168" s="3" t="n">
        <v>4</v>
      </c>
      <c r="J168" s="3" t="n">
        <v>2</v>
      </c>
      <c r="K168" s="3" t="n">
        <v>2</v>
      </c>
      <c r="L168" s="3" t="n">
        <v>0</v>
      </c>
      <c r="M168" s="3" t="n">
        <v>0</v>
      </c>
      <c r="N168" s="3" t="n">
        <v>-1</v>
      </c>
      <c r="O168" s="3" t="n">
        <v>-1</v>
      </c>
      <c r="P168" s="3" t="n">
        <v>7.9</v>
      </c>
      <c r="Q168" s="3" t="n">
        <v>24.2</v>
      </c>
      <c r="R168" s="3" t="s">
        <v>534</v>
      </c>
      <c r="S168" s="4" t="n">
        <v>45746.9586226852</v>
      </c>
      <c r="T168" s="3" t="s">
        <v>65</v>
      </c>
      <c r="U168" s="3" t="s">
        <v>65</v>
      </c>
      <c r="V168" s="3" t="n">
        <v>0</v>
      </c>
      <c r="W168" s="3" t="n">
        <v>0</v>
      </c>
      <c r="X168" s="3" t="n">
        <v>0</v>
      </c>
      <c r="Y168" s="3" t="s">
        <v>30</v>
      </c>
      <c r="Z168" s="3" t="s">
        <v>30</v>
      </c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</row>
    <row r="169" customFormat="false" ht="15.75" hidden="false" customHeight="false" outlineLevel="0" collapsed="false">
      <c r="A169" s="3" t="n">
        <v>168</v>
      </c>
      <c r="B169" s="3" t="s">
        <v>535</v>
      </c>
      <c r="C169" s="3" t="s">
        <v>536</v>
      </c>
      <c r="D169" s="3" t="n">
        <v>1</v>
      </c>
      <c r="E169" s="3" t="n">
        <v>14.4376357</v>
      </c>
      <c r="F169" s="3" t="n">
        <v>27</v>
      </c>
      <c r="G169" s="3" t="n">
        <v>27</v>
      </c>
      <c r="H169" s="3" t="n">
        <v>8</v>
      </c>
      <c r="I169" s="3" t="n">
        <v>8</v>
      </c>
      <c r="J169" s="3" t="n">
        <v>18</v>
      </c>
      <c r="K169" s="3" t="n">
        <v>18</v>
      </c>
      <c r="L169" s="3" t="n">
        <v>1</v>
      </c>
      <c r="M169" s="3" t="n">
        <v>1</v>
      </c>
      <c r="N169" s="3" t="n">
        <v>-1</v>
      </c>
      <c r="O169" s="3" t="n">
        <v>-1</v>
      </c>
      <c r="P169" s="3" t="n">
        <v>7.9</v>
      </c>
      <c r="Q169" s="3" t="n">
        <v>24.2</v>
      </c>
      <c r="R169" s="3" t="s">
        <v>537</v>
      </c>
      <c r="S169" s="4" t="n">
        <v>45746.958912037</v>
      </c>
      <c r="T169" s="3" t="s">
        <v>65</v>
      </c>
      <c r="U169" s="3" t="s">
        <v>65</v>
      </c>
      <c r="V169" s="3" t="n">
        <v>0</v>
      </c>
      <c r="W169" s="3" t="n">
        <v>0</v>
      </c>
      <c r="X169" s="3" t="n">
        <v>0</v>
      </c>
      <c r="Y169" s="3" t="s">
        <v>30</v>
      </c>
      <c r="Z169" s="3" t="s">
        <v>30</v>
      </c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</row>
    <row r="170" customFormat="false" ht="15.75" hidden="false" customHeight="false" outlineLevel="0" collapsed="false">
      <c r="A170" s="3" t="n">
        <v>169</v>
      </c>
      <c r="B170" s="3" t="s">
        <v>538</v>
      </c>
      <c r="C170" s="3" t="s">
        <v>539</v>
      </c>
      <c r="D170" s="3" t="n">
        <v>1</v>
      </c>
      <c r="E170" s="3" t="n">
        <v>5.1455761</v>
      </c>
      <c r="F170" s="3" t="n">
        <v>21</v>
      </c>
      <c r="G170" s="3" t="n">
        <v>21</v>
      </c>
      <c r="H170" s="3" t="n">
        <v>10</v>
      </c>
      <c r="I170" s="3" t="n">
        <v>10</v>
      </c>
      <c r="J170" s="3" t="n">
        <v>18</v>
      </c>
      <c r="K170" s="3" t="n">
        <v>18</v>
      </c>
      <c r="L170" s="3" t="n">
        <v>0</v>
      </c>
      <c r="M170" s="3" t="n">
        <v>0</v>
      </c>
      <c r="N170" s="3" t="n">
        <v>-1</v>
      </c>
      <c r="O170" s="3" t="n">
        <v>-1</v>
      </c>
      <c r="P170" s="3" t="n">
        <v>7.9</v>
      </c>
      <c r="Q170" s="3" t="n">
        <v>24.2</v>
      </c>
      <c r="R170" s="3" t="s">
        <v>540</v>
      </c>
      <c r="S170" s="4" t="n">
        <v>45746.9590162037</v>
      </c>
      <c r="T170" s="3" t="s">
        <v>65</v>
      </c>
      <c r="U170" s="3" t="s">
        <v>65</v>
      </c>
      <c r="V170" s="3" t="n">
        <v>0</v>
      </c>
      <c r="W170" s="3" t="n">
        <v>0</v>
      </c>
      <c r="X170" s="3" t="n">
        <v>0</v>
      </c>
      <c r="Y170" s="3" t="s">
        <v>30</v>
      </c>
      <c r="Z170" s="3" t="s">
        <v>30</v>
      </c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</row>
    <row r="171" customFormat="false" ht="15.75" hidden="false" customHeight="false" outlineLevel="0" collapsed="false">
      <c r="A171" s="3" t="n">
        <v>170</v>
      </c>
      <c r="B171" s="3" t="s">
        <v>541</v>
      </c>
      <c r="C171" s="3" t="s">
        <v>542</v>
      </c>
      <c r="D171" s="3" t="n">
        <v>1</v>
      </c>
      <c r="E171" s="3" t="n">
        <v>4.2072327</v>
      </c>
      <c r="F171" s="3" t="n">
        <v>21</v>
      </c>
      <c r="G171" s="3" t="n">
        <v>21</v>
      </c>
      <c r="H171" s="3" t="n">
        <v>10</v>
      </c>
      <c r="I171" s="3" t="n">
        <v>10</v>
      </c>
      <c r="J171" s="3" t="n">
        <v>18</v>
      </c>
      <c r="K171" s="3" t="n">
        <v>18</v>
      </c>
      <c r="L171" s="3" t="n">
        <v>0</v>
      </c>
      <c r="M171" s="3" t="n">
        <v>0</v>
      </c>
      <c r="N171" s="3" t="n">
        <v>-1</v>
      </c>
      <c r="O171" s="3" t="n">
        <v>-1</v>
      </c>
      <c r="P171" s="3" t="n">
        <v>7.9</v>
      </c>
      <c r="Q171" s="3" t="n">
        <v>24.2</v>
      </c>
      <c r="R171" s="3" t="s">
        <v>540</v>
      </c>
      <c r="S171" s="4" t="n">
        <v>45746.9590972222</v>
      </c>
      <c r="T171" s="3" t="s">
        <v>65</v>
      </c>
      <c r="U171" s="3" t="s">
        <v>65</v>
      </c>
      <c r="V171" s="3" t="n">
        <v>0</v>
      </c>
      <c r="W171" s="3" t="n">
        <v>0</v>
      </c>
      <c r="X171" s="3" t="n">
        <v>0</v>
      </c>
      <c r="Y171" s="3" t="s">
        <v>30</v>
      </c>
      <c r="Z171" s="3" t="s">
        <v>30</v>
      </c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</row>
    <row r="172" customFormat="false" ht="15.75" hidden="false" customHeight="false" outlineLevel="0" collapsed="false">
      <c r="A172" s="3" t="n">
        <v>171</v>
      </c>
      <c r="B172" s="3" t="s">
        <v>543</v>
      </c>
      <c r="C172" s="3" t="s">
        <v>544</v>
      </c>
      <c r="D172" s="3" t="n">
        <v>1</v>
      </c>
      <c r="E172" s="3" t="n">
        <v>3.298814</v>
      </c>
      <c r="F172" s="3" t="n">
        <v>44</v>
      </c>
      <c r="G172" s="3" t="n">
        <v>44</v>
      </c>
      <c r="H172" s="3" t="n">
        <v>23</v>
      </c>
      <c r="I172" s="3" t="n">
        <v>23</v>
      </c>
      <c r="J172" s="3" t="n">
        <v>46</v>
      </c>
      <c r="K172" s="3" t="n">
        <v>46</v>
      </c>
      <c r="L172" s="3" t="n">
        <v>1</v>
      </c>
      <c r="M172" s="3" t="n">
        <v>1</v>
      </c>
      <c r="N172" s="3" t="n">
        <v>-1</v>
      </c>
      <c r="O172" s="3" t="n">
        <v>-1</v>
      </c>
      <c r="P172" s="3" t="n">
        <v>7.9</v>
      </c>
      <c r="Q172" s="3" t="n">
        <v>24.2</v>
      </c>
      <c r="R172" s="3" t="s">
        <v>545</v>
      </c>
      <c r="S172" s="4" t="n">
        <v>45746.9591666667</v>
      </c>
      <c r="T172" s="3" t="s">
        <v>65</v>
      </c>
      <c r="U172" s="3" t="s">
        <v>65</v>
      </c>
      <c r="V172" s="3" t="n">
        <v>0</v>
      </c>
      <c r="W172" s="3" t="n">
        <v>0</v>
      </c>
      <c r="X172" s="3" t="n">
        <v>0</v>
      </c>
      <c r="Y172" s="3" t="s">
        <v>30</v>
      </c>
      <c r="Z172" s="3" t="s">
        <v>30</v>
      </c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</row>
    <row r="173" customFormat="false" ht="15.75" hidden="false" customHeight="false" outlineLevel="0" collapsed="false">
      <c r="A173" s="3" t="n">
        <v>172</v>
      </c>
      <c r="B173" s="3" t="s">
        <v>546</v>
      </c>
      <c r="C173" s="3" t="s">
        <v>547</v>
      </c>
      <c r="D173" s="3" t="n">
        <v>1</v>
      </c>
      <c r="E173" s="3" t="n">
        <v>0.478443</v>
      </c>
      <c r="F173" s="3" t="n">
        <v>24</v>
      </c>
      <c r="G173" s="3" t="n">
        <v>24</v>
      </c>
      <c r="H173" s="3" t="n">
        <v>7</v>
      </c>
      <c r="I173" s="3" t="n">
        <v>7</v>
      </c>
      <c r="J173" s="3" t="n">
        <v>31</v>
      </c>
      <c r="K173" s="3" t="n">
        <v>31</v>
      </c>
      <c r="L173" s="3" t="n">
        <v>1</v>
      </c>
      <c r="M173" s="3" t="n">
        <v>1</v>
      </c>
      <c r="N173" s="3" t="n">
        <v>0</v>
      </c>
      <c r="O173" s="3" t="n">
        <v>0</v>
      </c>
      <c r="P173" s="3" t="n">
        <v>7.9</v>
      </c>
      <c r="Q173" s="3" t="n">
        <v>24.2</v>
      </c>
      <c r="R173" s="3" t="s">
        <v>548</v>
      </c>
      <c r="S173" s="4" t="n">
        <v>45746.959224537</v>
      </c>
      <c r="T173" s="3" t="s">
        <v>65</v>
      </c>
      <c r="U173" s="3" t="s">
        <v>65</v>
      </c>
      <c r="V173" s="3" t="n">
        <v>1</v>
      </c>
      <c r="W173" s="3" t="n">
        <v>1</v>
      </c>
      <c r="X173" s="3" t="n">
        <v>0</v>
      </c>
      <c r="Y173" s="3" t="s">
        <v>81</v>
      </c>
      <c r="Z173" s="3" t="s">
        <v>81</v>
      </c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</row>
    <row r="174" customFormat="false" ht="15.75" hidden="false" customHeight="false" outlineLevel="0" collapsed="false">
      <c r="A174" s="3" t="n">
        <v>173</v>
      </c>
      <c r="B174" s="3" t="s">
        <v>549</v>
      </c>
      <c r="C174" s="3" t="s">
        <v>550</v>
      </c>
      <c r="D174" s="3" t="n">
        <v>1</v>
      </c>
      <c r="E174" s="3" t="n">
        <v>7.4780965</v>
      </c>
      <c r="F174" s="3" t="n">
        <v>10</v>
      </c>
      <c r="G174" s="3" t="n">
        <v>10</v>
      </c>
      <c r="H174" s="3" t="n">
        <v>7</v>
      </c>
      <c r="I174" s="3" t="n">
        <v>7</v>
      </c>
      <c r="J174" s="3" t="n">
        <v>13</v>
      </c>
      <c r="K174" s="3" t="n">
        <v>13</v>
      </c>
      <c r="L174" s="3" t="n">
        <v>0</v>
      </c>
      <c r="M174" s="3" t="n">
        <v>0</v>
      </c>
      <c r="N174" s="3" t="n">
        <v>-1</v>
      </c>
      <c r="O174" s="3" t="n">
        <v>-1</v>
      </c>
      <c r="P174" s="3" t="n">
        <v>7.9</v>
      </c>
      <c r="Q174" s="3" t="n">
        <v>24.2</v>
      </c>
      <c r="R174" s="3" t="s">
        <v>551</v>
      </c>
      <c r="S174" s="4" t="n">
        <v>45746.9593981481</v>
      </c>
      <c r="T174" s="3" t="s">
        <v>65</v>
      </c>
      <c r="U174" s="3" t="s">
        <v>65</v>
      </c>
      <c r="V174" s="3" t="n">
        <v>0</v>
      </c>
      <c r="W174" s="3" t="n">
        <v>0</v>
      </c>
      <c r="X174" s="3" t="n">
        <v>0</v>
      </c>
      <c r="Y174" s="3" t="s">
        <v>30</v>
      </c>
      <c r="Z174" s="3" t="s">
        <v>30</v>
      </c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</row>
    <row r="175" customFormat="false" ht="15.75" hidden="false" customHeight="false" outlineLevel="0" collapsed="false">
      <c r="A175" s="3" t="n">
        <v>174</v>
      </c>
      <c r="B175" s="3" t="s">
        <v>552</v>
      </c>
      <c r="C175" s="3" t="s">
        <v>553</v>
      </c>
      <c r="D175" s="3" t="n">
        <v>1</v>
      </c>
      <c r="E175" s="3" t="n">
        <v>0.4995937</v>
      </c>
      <c r="F175" s="3" t="n">
        <v>24</v>
      </c>
      <c r="G175" s="3" t="n">
        <v>24</v>
      </c>
      <c r="H175" s="3" t="n">
        <v>7</v>
      </c>
      <c r="I175" s="3" t="n">
        <v>7</v>
      </c>
      <c r="J175" s="3" t="n">
        <v>31</v>
      </c>
      <c r="K175" s="3" t="n">
        <v>31</v>
      </c>
      <c r="L175" s="3" t="n">
        <v>1</v>
      </c>
      <c r="M175" s="3" t="n">
        <v>1</v>
      </c>
      <c r="N175" s="3" t="n">
        <v>0</v>
      </c>
      <c r="O175" s="3" t="n">
        <v>0</v>
      </c>
      <c r="P175" s="3" t="n">
        <v>7.9</v>
      </c>
      <c r="Q175" s="3" t="n">
        <v>24.2</v>
      </c>
      <c r="R175" s="3" t="s">
        <v>548</v>
      </c>
      <c r="S175" s="4" t="n">
        <v>45746.9595023148</v>
      </c>
      <c r="T175" s="3" t="s">
        <v>65</v>
      </c>
      <c r="U175" s="3" t="s">
        <v>65</v>
      </c>
      <c r="V175" s="3" t="n">
        <v>1</v>
      </c>
      <c r="W175" s="3" t="n">
        <v>1</v>
      </c>
      <c r="X175" s="3" t="n">
        <v>0</v>
      </c>
      <c r="Y175" s="3" t="s">
        <v>81</v>
      </c>
      <c r="Z175" s="3" t="s">
        <v>81</v>
      </c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</row>
    <row r="176" customFormat="false" ht="15.75" hidden="false" customHeight="false" outlineLevel="0" collapsed="false">
      <c r="A176" s="3" t="n">
        <v>175</v>
      </c>
      <c r="B176" s="3" t="s">
        <v>554</v>
      </c>
      <c r="C176" s="3" t="s">
        <v>555</v>
      </c>
      <c r="D176" s="3" t="n">
        <v>1</v>
      </c>
      <c r="E176" s="3" t="n">
        <v>6.8009385</v>
      </c>
      <c r="F176" s="3" t="n">
        <v>10</v>
      </c>
      <c r="G176" s="3" t="n">
        <v>10</v>
      </c>
      <c r="H176" s="3" t="n">
        <v>7</v>
      </c>
      <c r="I176" s="3" t="n">
        <v>7</v>
      </c>
      <c r="J176" s="3" t="n">
        <v>13</v>
      </c>
      <c r="K176" s="3" t="n">
        <v>13</v>
      </c>
      <c r="L176" s="3" t="n">
        <v>0</v>
      </c>
      <c r="M176" s="3" t="n">
        <v>0</v>
      </c>
      <c r="N176" s="3" t="n">
        <v>-1</v>
      </c>
      <c r="O176" s="3" t="n">
        <v>-1</v>
      </c>
      <c r="P176" s="3" t="n">
        <v>7.9</v>
      </c>
      <c r="Q176" s="3" t="n">
        <v>24.2</v>
      </c>
      <c r="R176" s="3" t="s">
        <v>551</v>
      </c>
      <c r="S176" s="4" t="n">
        <v>45746.9596643519</v>
      </c>
      <c r="T176" s="3" t="s">
        <v>65</v>
      </c>
      <c r="U176" s="3" t="s">
        <v>65</v>
      </c>
      <c r="V176" s="3" t="n">
        <v>0</v>
      </c>
      <c r="W176" s="3" t="n">
        <v>0</v>
      </c>
      <c r="X176" s="3" t="n">
        <v>0</v>
      </c>
      <c r="Y176" s="3" t="s">
        <v>30</v>
      </c>
      <c r="Z176" s="3" t="s">
        <v>30</v>
      </c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</row>
    <row r="177" customFormat="false" ht="15.75" hidden="false" customHeight="false" outlineLevel="0" collapsed="false">
      <c r="A177" s="3" t="n">
        <v>176</v>
      </c>
      <c r="B177" s="3" t="s">
        <v>556</v>
      </c>
      <c r="C177" s="3" t="s">
        <v>557</v>
      </c>
      <c r="D177" s="3" t="n">
        <v>1</v>
      </c>
      <c r="E177" s="3" t="n">
        <v>7.1056246</v>
      </c>
      <c r="F177" s="3" t="n">
        <v>8</v>
      </c>
      <c r="G177" s="3" t="n">
        <v>8</v>
      </c>
      <c r="H177" s="3" t="n">
        <v>5</v>
      </c>
      <c r="I177" s="3" t="n">
        <v>5</v>
      </c>
      <c r="J177" s="3" t="n">
        <v>9</v>
      </c>
      <c r="K177" s="3" t="n">
        <v>9</v>
      </c>
      <c r="L177" s="3" t="n">
        <v>1</v>
      </c>
      <c r="M177" s="3" t="n">
        <v>1</v>
      </c>
      <c r="N177" s="3" t="n">
        <v>-1</v>
      </c>
      <c r="O177" s="3" t="n">
        <v>-1</v>
      </c>
      <c r="P177" s="3" t="n">
        <v>7.9</v>
      </c>
      <c r="Q177" s="3" t="n">
        <v>24.2</v>
      </c>
      <c r="R177" s="3" t="s">
        <v>558</v>
      </c>
      <c r="S177" s="4" t="n">
        <v>45746.9598263889</v>
      </c>
      <c r="T177" s="3" t="s">
        <v>65</v>
      </c>
      <c r="U177" s="3" t="s">
        <v>65</v>
      </c>
      <c r="V177" s="3" t="n">
        <v>0</v>
      </c>
      <c r="W177" s="3" t="n">
        <v>0</v>
      </c>
      <c r="X177" s="3" t="n">
        <v>0</v>
      </c>
      <c r="Y177" s="3" t="s">
        <v>30</v>
      </c>
      <c r="Z177" s="3" t="s">
        <v>30</v>
      </c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</row>
    <row r="178" customFormat="false" ht="15.75" hidden="false" customHeight="false" outlineLevel="0" collapsed="false">
      <c r="A178" s="3" t="n">
        <v>177</v>
      </c>
      <c r="B178" s="3" t="s">
        <v>559</v>
      </c>
      <c r="C178" s="3" t="s">
        <v>560</v>
      </c>
      <c r="D178" s="3" t="n">
        <v>1</v>
      </c>
      <c r="E178" s="3" t="n">
        <v>2.6387679</v>
      </c>
      <c r="F178" s="3" t="n">
        <v>8</v>
      </c>
      <c r="G178" s="3" t="n">
        <v>8</v>
      </c>
      <c r="H178" s="3" t="n">
        <v>5</v>
      </c>
      <c r="I178" s="3" t="n">
        <v>5</v>
      </c>
      <c r="J178" s="3" t="n">
        <v>9</v>
      </c>
      <c r="K178" s="3" t="n">
        <v>9</v>
      </c>
      <c r="L178" s="3" t="n">
        <v>1</v>
      </c>
      <c r="M178" s="3" t="n">
        <v>1</v>
      </c>
      <c r="N178" s="3" t="n">
        <v>-1</v>
      </c>
      <c r="O178" s="3" t="n">
        <v>-1</v>
      </c>
      <c r="P178" s="3" t="n">
        <v>7.9</v>
      </c>
      <c r="Q178" s="3" t="n">
        <v>24.2</v>
      </c>
      <c r="R178" s="3" t="s">
        <v>558</v>
      </c>
      <c r="S178" s="4" t="n">
        <v>45746.9598842593</v>
      </c>
      <c r="T178" s="3" t="s">
        <v>65</v>
      </c>
      <c r="U178" s="3" t="s">
        <v>65</v>
      </c>
      <c r="V178" s="3" t="n">
        <v>0</v>
      </c>
      <c r="W178" s="3" t="n">
        <v>0</v>
      </c>
      <c r="X178" s="3" t="n">
        <v>0</v>
      </c>
      <c r="Y178" s="3" t="s">
        <v>30</v>
      </c>
      <c r="Z178" s="3" t="s">
        <v>30</v>
      </c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</row>
    <row r="179" customFormat="false" ht="15.75" hidden="false" customHeight="false" outlineLevel="0" collapsed="false">
      <c r="A179" s="3" t="n">
        <v>178</v>
      </c>
      <c r="B179" s="3" t="s">
        <v>561</v>
      </c>
      <c r="C179" s="3" t="s">
        <v>562</v>
      </c>
      <c r="D179" s="3" t="n">
        <v>1</v>
      </c>
      <c r="E179" s="3" t="n">
        <v>19.353891</v>
      </c>
      <c r="F179" s="3" t="n">
        <v>168</v>
      </c>
      <c r="G179" s="3" t="n">
        <v>168</v>
      </c>
      <c r="H179" s="3" t="n">
        <v>13</v>
      </c>
      <c r="I179" s="3" t="n">
        <v>13</v>
      </c>
      <c r="J179" s="3" t="n">
        <v>214</v>
      </c>
      <c r="K179" s="3" t="n">
        <v>214</v>
      </c>
      <c r="L179" s="3" t="n">
        <v>14</v>
      </c>
      <c r="M179" s="3" t="n">
        <v>14</v>
      </c>
      <c r="N179" s="3" t="n">
        <v>-1</v>
      </c>
      <c r="O179" s="3" t="n">
        <v>-1</v>
      </c>
      <c r="P179" s="3" t="n">
        <v>7.9</v>
      </c>
      <c r="Q179" s="3" t="n">
        <v>24.2</v>
      </c>
      <c r="R179" s="3" t="s">
        <v>563</v>
      </c>
      <c r="S179" s="4" t="n">
        <v>45746.9602199074</v>
      </c>
      <c r="T179" s="3" t="s">
        <v>65</v>
      </c>
      <c r="U179" s="3" t="s">
        <v>65</v>
      </c>
      <c r="V179" s="3" t="n">
        <v>0</v>
      </c>
      <c r="W179" s="3" t="n">
        <v>0</v>
      </c>
      <c r="X179" s="3" t="n">
        <v>0</v>
      </c>
      <c r="Y179" s="3" t="s">
        <v>30</v>
      </c>
      <c r="Z179" s="3" t="s">
        <v>30</v>
      </c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</row>
    <row r="180" customFormat="false" ht="15.75" hidden="false" customHeight="false" outlineLevel="0" collapsed="false">
      <c r="A180" s="3" t="n">
        <v>179</v>
      </c>
      <c r="B180" s="3" t="s">
        <v>564</v>
      </c>
      <c r="C180" s="3" t="s">
        <v>565</v>
      </c>
      <c r="D180" s="3" t="n">
        <v>1</v>
      </c>
      <c r="E180" s="3" t="n">
        <v>10.9570913</v>
      </c>
      <c r="F180" s="3" t="n">
        <v>16</v>
      </c>
      <c r="G180" s="3" t="n">
        <v>16</v>
      </c>
      <c r="H180" s="3" t="n">
        <v>8</v>
      </c>
      <c r="I180" s="3" t="n">
        <v>8</v>
      </c>
      <c r="J180" s="3" t="n">
        <v>32</v>
      </c>
      <c r="K180" s="3" t="n">
        <v>32</v>
      </c>
      <c r="L180" s="3" t="n">
        <v>0</v>
      </c>
      <c r="M180" s="3" t="n">
        <v>0</v>
      </c>
      <c r="N180" s="3" t="n">
        <v>-1</v>
      </c>
      <c r="O180" s="3" t="n">
        <v>-1</v>
      </c>
      <c r="P180" s="3" t="n">
        <v>7.9</v>
      </c>
      <c r="Q180" s="3" t="n">
        <v>24.2</v>
      </c>
      <c r="R180" s="3" t="s">
        <v>566</v>
      </c>
      <c r="S180" s="4" t="n">
        <v>45746.960474537</v>
      </c>
      <c r="T180" s="3" t="s">
        <v>65</v>
      </c>
      <c r="U180" s="3" t="s">
        <v>65</v>
      </c>
      <c r="V180" s="3" t="n">
        <v>0</v>
      </c>
      <c r="W180" s="3" t="n">
        <v>0</v>
      </c>
      <c r="X180" s="3" t="n">
        <v>0</v>
      </c>
      <c r="Y180" s="3" t="s">
        <v>30</v>
      </c>
      <c r="Z180" s="3" t="s">
        <v>30</v>
      </c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</row>
    <row r="181" customFormat="false" ht="15.75" hidden="false" customHeight="false" outlineLevel="0" collapsed="false">
      <c r="A181" s="3" t="n">
        <v>180</v>
      </c>
      <c r="B181" s="3" t="s">
        <v>567</v>
      </c>
      <c r="C181" s="3" t="s">
        <v>568</v>
      </c>
      <c r="D181" s="3" t="n">
        <v>1</v>
      </c>
      <c r="E181" s="3" t="n">
        <v>10.3903349</v>
      </c>
      <c r="F181" s="3" t="n">
        <v>16</v>
      </c>
      <c r="G181" s="3" t="n">
        <v>16</v>
      </c>
      <c r="H181" s="3" t="n">
        <v>8</v>
      </c>
      <c r="I181" s="3" t="n">
        <v>8</v>
      </c>
      <c r="J181" s="3" t="n">
        <v>32</v>
      </c>
      <c r="K181" s="3" t="n">
        <v>32</v>
      </c>
      <c r="L181" s="3" t="n">
        <v>0</v>
      </c>
      <c r="M181" s="3" t="n">
        <v>0</v>
      </c>
      <c r="N181" s="3" t="n">
        <v>-1</v>
      </c>
      <c r="O181" s="3" t="n">
        <v>-1</v>
      </c>
      <c r="P181" s="3" t="n">
        <v>7.9</v>
      </c>
      <c r="Q181" s="3" t="n">
        <v>24.2</v>
      </c>
      <c r="R181" s="3" t="s">
        <v>566</v>
      </c>
      <c r="S181" s="4" t="n">
        <v>45746.9607060185</v>
      </c>
      <c r="T181" s="3" t="s">
        <v>65</v>
      </c>
      <c r="U181" s="3" t="s">
        <v>65</v>
      </c>
      <c r="V181" s="3" t="n">
        <v>0</v>
      </c>
      <c r="W181" s="3" t="n">
        <v>0</v>
      </c>
      <c r="X181" s="3" t="n">
        <v>0</v>
      </c>
      <c r="Y181" s="3" t="s">
        <v>30</v>
      </c>
      <c r="Z181" s="3" t="s">
        <v>30</v>
      </c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</row>
    <row r="182" customFormat="false" ht="15.75" hidden="false" customHeight="false" outlineLevel="0" collapsed="false">
      <c r="A182" s="3" t="n">
        <v>181</v>
      </c>
      <c r="B182" s="3" t="s">
        <v>569</v>
      </c>
      <c r="C182" s="3" t="s">
        <v>570</v>
      </c>
      <c r="D182" s="3" t="n">
        <v>1</v>
      </c>
      <c r="E182" s="3" t="n">
        <v>14.3002612</v>
      </c>
      <c r="F182" s="3" t="n">
        <v>29</v>
      </c>
      <c r="G182" s="3" t="n">
        <v>29</v>
      </c>
      <c r="H182" s="3" t="n">
        <v>11</v>
      </c>
      <c r="I182" s="3" t="n">
        <v>11</v>
      </c>
      <c r="J182" s="3" t="n">
        <v>39</v>
      </c>
      <c r="K182" s="3" t="n">
        <v>39</v>
      </c>
      <c r="L182" s="3" t="n">
        <v>0</v>
      </c>
      <c r="M182" s="3" t="n">
        <v>0</v>
      </c>
      <c r="N182" s="3" t="n">
        <v>-1</v>
      </c>
      <c r="O182" s="3" t="n">
        <v>-1</v>
      </c>
      <c r="P182" s="3" t="n">
        <v>7.9</v>
      </c>
      <c r="Q182" s="3" t="n">
        <v>24.2</v>
      </c>
      <c r="R182" s="3" t="s">
        <v>571</v>
      </c>
      <c r="S182" s="4" t="n">
        <v>45746.9610069444</v>
      </c>
      <c r="T182" s="3" t="s">
        <v>65</v>
      </c>
      <c r="U182" s="3" t="s">
        <v>65</v>
      </c>
      <c r="V182" s="3" t="n">
        <v>0</v>
      </c>
      <c r="W182" s="3" t="n">
        <v>0</v>
      </c>
      <c r="X182" s="3" t="n">
        <v>0</v>
      </c>
      <c r="Y182" s="3" t="s">
        <v>30</v>
      </c>
      <c r="Z182" s="3" t="s">
        <v>30</v>
      </c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</row>
    <row r="183" customFormat="false" ht="15.75" hidden="false" customHeight="false" outlineLevel="0" collapsed="false">
      <c r="A183" s="3" t="n">
        <v>182</v>
      </c>
      <c r="B183" s="3" t="s">
        <v>572</v>
      </c>
      <c r="C183" s="3" t="s">
        <v>573</v>
      </c>
      <c r="D183" s="3" t="n">
        <v>1</v>
      </c>
      <c r="E183" s="3" t="n">
        <v>0.3469001</v>
      </c>
      <c r="F183" s="3" t="n">
        <v>5</v>
      </c>
      <c r="G183" s="3" t="n">
        <v>5</v>
      </c>
      <c r="H183" s="3" t="n">
        <v>4</v>
      </c>
      <c r="I183" s="3" t="n">
        <v>4</v>
      </c>
      <c r="J183" s="3" t="n">
        <v>1</v>
      </c>
      <c r="K183" s="3" t="n">
        <v>1</v>
      </c>
      <c r="L183" s="3" t="n">
        <v>1</v>
      </c>
      <c r="M183" s="3" t="n">
        <v>1</v>
      </c>
      <c r="N183" s="3" t="n">
        <v>-1</v>
      </c>
      <c r="O183" s="3" t="n">
        <v>-1</v>
      </c>
      <c r="P183" s="3" t="n">
        <v>8</v>
      </c>
      <c r="Q183" s="3" t="n">
        <v>24.2</v>
      </c>
      <c r="R183" s="3" t="s">
        <v>574</v>
      </c>
      <c r="S183" s="4" t="n">
        <v>45746.961087963</v>
      </c>
      <c r="T183" s="3" t="s">
        <v>65</v>
      </c>
      <c r="U183" s="3" t="s">
        <v>65</v>
      </c>
      <c r="V183" s="3" t="n">
        <v>0</v>
      </c>
      <c r="W183" s="3" t="n">
        <v>0</v>
      </c>
      <c r="X183" s="3" t="n">
        <v>0</v>
      </c>
      <c r="Y183" s="3" t="s">
        <v>30</v>
      </c>
      <c r="Z183" s="3" t="s">
        <v>30</v>
      </c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</row>
    <row r="184" customFormat="false" ht="15.75" hidden="false" customHeight="false" outlineLevel="0" collapsed="false">
      <c r="A184" s="3" t="n">
        <v>183</v>
      </c>
      <c r="B184" s="3" t="s">
        <v>575</v>
      </c>
      <c r="C184" s="3" t="s">
        <v>576</v>
      </c>
      <c r="D184" s="3" t="n">
        <v>1</v>
      </c>
      <c r="E184" s="3" t="n">
        <v>1.7248781</v>
      </c>
      <c r="F184" s="3" t="n">
        <v>93</v>
      </c>
      <c r="G184" s="3" t="n">
        <v>93</v>
      </c>
      <c r="H184" s="3" t="n">
        <v>16</v>
      </c>
      <c r="I184" s="3" t="n">
        <v>16</v>
      </c>
      <c r="J184" s="3" t="n">
        <v>70</v>
      </c>
      <c r="K184" s="3" t="n">
        <v>70</v>
      </c>
      <c r="L184" s="3" t="n">
        <v>9</v>
      </c>
      <c r="M184" s="3" t="n">
        <v>9</v>
      </c>
      <c r="N184" s="3" t="n">
        <v>-1</v>
      </c>
      <c r="O184" s="3" t="n">
        <v>-1</v>
      </c>
      <c r="P184" s="3" t="n">
        <v>7.9</v>
      </c>
      <c r="Q184" s="3" t="n">
        <v>24.2</v>
      </c>
      <c r="R184" s="3" t="s">
        <v>577</v>
      </c>
      <c r="S184" s="4" t="n">
        <v>45746.9611458333</v>
      </c>
      <c r="T184" s="3" t="s">
        <v>65</v>
      </c>
      <c r="U184" s="3" t="s">
        <v>65</v>
      </c>
      <c r="V184" s="3" t="n">
        <v>0</v>
      </c>
      <c r="W184" s="3" t="n">
        <v>0</v>
      </c>
      <c r="X184" s="3" t="n">
        <v>0</v>
      </c>
      <c r="Y184" s="3" t="s">
        <v>30</v>
      </c>
      <c r="Z184" s="3" t="s">
        <v>30</v>
      </c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</row>
    <row r="185" customFormat="false" ht="15.75" hidden="false" customHeight="false" outlineLevel="0" collapsed="false">
      <c r="A185" s="3" t="n">
        <v>184</v>
      </c>
      <c r="B185" s="3" t="s">
        <v>578</v>
      </c>
      <c r="C185" s="3" t="s">
        <v>579</v>
      </c>
      <c r="D185" s="3" t="n">
        <v>1</v>
      </c>
      <c r="E185" s="3" t="n">
        <v>0.218681</v>
      </c>
      <c r="F185" s="3" t="n">
        <v>9</v>
      </c>
      <c r="G185" s="3" t="n">
        <v>9</v>
      </c>
      <c r="H185" s="3" t="n">
        <v>3</v>
      </c>
      <c r="I185" s="3" t="n">
        <v>3</v>
      </c>
      <c r="J185" s="3" t="n">
        <v>9</v>
      </c>
      <c r="K185" s="3" t="n">
        <v>9</v>
      </c>
      <c r="L185" s="3" t="n">
        <v>0</v>
      </c>
      <c r="M185" s="3" t="n">
        <v>0</v>
      </c>
      <c r="N185" s="3" t="n">
        <v>-1</v>
      </c>
      <c r="O185" s="3" t="n">
        <v>-1</v>
      </c>
      <c r="P185" s="3" t="n">
        <v>8.9</v>
      </c>
      <c r="Q185" s="3" t="n">
        <v>24.2</v>
      </c>
      <c r="R185" s="3" t="s">
        <v>580</v>
      </c>
      <c r="S185" s="4" t="n">
        <v>45746.9611921296</v>
      </c>
      <c r="T185" s="3" t="s">
        <v>256</v>
      </c>
      <c r="U185" s="3" t="s">
        <v>256</v>
      </c>
      <c r="V185" s="3" t="n">
        <v>0</v>
      </c>
      <c r="W185" s="3" t="n">
        <v>0</v>
      </c>
      <c r="X185" s="3" t="n">
        <v>0</v>
      </c>
      <c r="Y185" s="3" t="s">
        <v>30</v>
      </c>
      <c r="Z185" s="3" t="s">
        <v>30</v>
      </c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</row>
    <row r="186" customFormat="false" ht="15.75" hidden="false" customHeight="false" outlineLevel="0" collapsed="false">
      <c r="A186" s="3" t="n">
        <v>185</v>
      </c>
      <c r="B186" s="3" t="s">
        <v>581</v>
      </c>
      <c r="C186" s="3" t="s">
        <v>582</v>
      </c>
      <c r="D186" s="3" t="n">
        <v>1</v>
      </c>
      <c r="E186" s="3" t="n">
        <v>0.8099932</v>
      </c>
      <c r="F186" s="3" t="n">
        <v>43</v>
      </c>
      <c r="G186" s="3" t="n">
        <v>43</v>
      </c>
      <c r="H186" s="3" t="n">
        <v>7</v>
      </c>
      <c r="I186" s="3" t="n">
        <v>7</v>
      </c>
      <c r="J186" s="3" t="n">
        <v>66</v>
      </c>
      <c r="K186" s="3" t="n">
        <v>66</v>
      </c>
      <c r="L186" s="3" t="n">
        <v>0</v>
      </c>
      <c r="M186" s="3" t="n">
        <v>0</v>
      </c>
      <c r="N186" s="3" t="n">
        <v>-1</v>
      </c>
      <c r="O186" s="3" t="n">
        <v>-1</v>
      </c>
      <c r="P186" s="3" t="n">
        <v>8.9</v>
      </c>
      <c r="Q186" s="3" t="n">
        <v>24.2</v>
      </c>
      <c r="R186" s="3" t="s">
        <v>583</v>
      </c>
      <c r="S186" s="4" t="n">
        <v>45746.9612615741</v>
      </c>
      <c r="T186" s="3" t="s">
        <v>256</v>
      </c>
      <c r="U186" s="3" t="s">
        <v>256</v>
      </c>
      <c r="V186" s="3" t="n">
        <v>0</v>
      </c>
      <c r="W186" s="3" t="n">
        <v>0</v>
      </c>
      <c r="X186" s="3" t="n">
        <v>0</v>
      </c>
      <c r="Y186" s="3" t="s">
        <v>30</v>
      </c>
      <c r="Z186" s="3" t="s">
        <v>30</v>
      </c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</row>
    <row r="187" customFormat="false" ht="15.75" hidden="false" customHeight="false" outlineLevel="0" collapsed="false">
      <c r="A187" s="3" t="n">
        <v>186</v>
      </c>
      <c r="B187" s="3" t="s">
        <v>584</v>
      </c>
      <c r="C187" s="3" t="s">
        <v>585</v>
      </c>
      <c r="D187" s="3" t="n">
        <v>1</v>
      </c>
      <c r="E187" s="3" t="n">
        <v>0.8305209</v>
      </c>
      <c r="F187" s="3" t="n">
        <v>43</v>
      </c>
      <c r="G187" s="3" t="n">
        <v>43</v>
      </c>
      <c r="H187" s="3" t="n">
        <v>7</v>
      </c>
      <c r="I187" s="3" t="n">
        <v>7</v>
      </c>
      <c r="J187" s="3" t="n">
        <v>73</v>
      </c>
      <c r="K187" s="3" t="n">
        <v>73</v>
      </c>
      <c r="L187" s="3" t="n">
        <v>0</v>
      </c>
      <c r="M187" s="3" t="n">
        <v>0</v>
      </c>
      <c r="N187" s="3" t="n">
        <v>-1</v>
      </c>
      <c r="O187" s="3" t="n">
        <v>-1</v>
      </c>
      <c r="P187" s="3" t="n">
        <v>8.9</v>
      </c>
      <c r="Q187" s="3" t="n">
        <v>24.2</v>
      </c>
      <c r="R187" s="3" t="s">
        <v>586</v>
      </c>
      <c r="S187" s="4" t="n">
        <v>45746.9613078704</v>
      </c>
      <c r="T187" s="3" t="s">
        <v>256</v>
      </c>
      <c r="U187" s="3" t="s">
        <v>256</v>
      </c>
      <c r="V187" s="3" t="n">
        <v>0</v>
      </c>
      <c r="W187" s="3" t="n">
        <v>0</v>
      </c>
      <c r="X187" s="3" t="n">
        <v>0</v>
      </c>
      <c r="Y187" s="3" t="s">
        <v>30</v>
      </c>
      <c r="Z187" s="3" t="s">
        <v>30</v>
      </c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</row>
    <row r="188" customFormat="false" ht="15.75" hidden="false" customHeight="false" outlineLevel="0" collapsed="false">
      <c r="A188" s="3" t="n">
        <v>187</v>
      </c>
      <c r="B188" s="3" t="s">
        <v>587</v>
      </c>
      <c r="C188" s="3" t="s">
        <v>588</v>
      </c>
      <c r="D188" s="3" t="n">
        <v>1</v>
      </c>
      <c r="E188" s="3" t="n">
        <v>0.7862943</v>
      </c>
      <c r="F188" s="3" t="n">
        <v>43</v>
      </c>
      <c r="G188" s="3" t="n">
        <v>43</v>
      </c>
      <c r="H188" s="3" t="n">
        <v>7</v>
      </c>
      <c r="I188" s="3" t="n">
        <v>7</v>
      </c>
      <c r="J188" s="3" t="n">
        <v>73</v>
      </c>
      <c r="K188" s="3" t="n">
        <v>73</v>
      </c>
      <c r="L188" s="3" t="n">
        <v>0</v>
      </c>
      <c r="M188" s="3" t="n">
        <v>0</v>
      </c>
      <c r="N188" s="3" t="n">
        <v>-1</v>
      </c>
      <c r="O188" s="3" t="n">
        <v>-1</v>
      </c>
      <c r="P188" s="3" t="n">
        <v>8.9</v>
      </c>
      <c r="Q188" s="3" t="n">
        <v>24.2</v>
      </c>
      <c r="R188" s="3" t="s">
        <v>589</v>
      </c>
      <c r="S188" s="4" t="n">
        <v>45746.9613541667</v>
      </c>
      <c r="T188" s="3" t="s">
        <v>256</v>
      </c>
      <c r="U188" s="3" t="s">
        <v>256</v>
      </c>
      <c r="V188" s="3" t="n">
        <v>0</v>
      </c>
      <c r="W188" s="3" t="n">
        <v>0</v>
      </c>
      <c r="X188" s="3" t="n">
        <v>0</v>
      </c>
      <c r="Y188" s="3" t="s">
        <v>30</v>
      </c>
      <c r="Z188" s="3" t="s">
        <v>30</v>
      </c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</row>
    <row r="189" customFormat="false" ht="15.75" hidden="false" customHeight="false" outlineLevel="0" collapsed="false">
      <c r="A189" s="3" t="n">
        <v>188</v>
      </c>
      <c r="B189" s="3" t="s">
        <v>590</v>
      </c>
      <c r="C189" s="3" t="s">
        <v>591</v>
      </c>
      <c r="D189" s="3" t="n">
        <v>1</v>
      </c>
      <c r="E189" s="3" t="n">
        <v>0.8975515</v>
      </c>
      <c r="F189" s="3" t="n">
        <v>48</v>
      </c>
      <c r="G189" s="3" t="n">
        <v>48</v>
      </c>
      <c r="H189" s="3" t="n">
        <v>9</v>
      </c>
      <c r="I189" s="3" t="n">
        <v>9</v>
      </c>
      <c r="J189" s="3" t="n">
        <v>83</v>
      </c>
      <c r="K189" s="3" t="n">
        <v>83</v>
      </c>
      <c r="L189" s="3" t="n">
        <v>0</v>
      </c>
      <c r="M189" s="3" t="n">
        <v>0</v>
      </c>
      <c r="N189" s="3" t="n">
        <v>-1</v>
      </c>
      <c r="O189" s="3" t="n">
        <v>-1</v>
      </c>
      <c r="P189" s="3" t="n">
        <v>8.9</v>
      </c>
      <c r="Q189" s="3" t="n">
        <v>24.2</v>
      </c>
      <c r="R189" s="3" t="s">
        <v>592</v>
      </c>
      <c r="S189" s="4" t="n">
        <v>45746.961400463</v>
      </c>
      <c r="T189" s="3" t="s">
        <v>256</v>
      </c>
      <c r="U189" s="3" t="s">
        <v>256</v>
      </c>
      <c r="V189" s="3" t="n">
        <v>0</v>
      </c>
      <c r="W189" s="3" t="n">
        <v>0</v>
      </c>
      <c r="X189" s="3" t="n">
        <v>0</v>
      </c>
      <c r="Y189" s="3" t="s">
        <v>30</v>
      </c>
      <c r="Z189" s="3" t="s">
        <v>30</v>
      </c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</row>
    <row r="190" customFormat="false" ht="15.75" hidden="false" customHeight="false" outlineLevel="0" collapsed="false">
      <c r="A190" s="3" t="n">
        <v>189</v>
      </c>
      <c r="B190" s="3" t="s">
        <v>593</v>
      </c>
      <c r="C190" s="3" t="s">
        <v>594</v>
      </c>
      <c r="D190" s="3" t="n">
        <v>1</v>
      </c>
      <c r="E190" s="3" t="n">
        <v>0.8460975</v>
      </c>
      <c r="F190" s="3" t="n">
        <v>48</v>
      </c>
      <c r="G190" s="3" t="n">
        <v>48</v>
      </c>
      <c r="H190" s="3" t="n">
        <v>9</v>
      </c>
      <c r="I190" s="3" t="n">
        <v>9</v>
      </c>
      <c r="J190" s="3" t="n">
        <v>76</v>
      </c>
      <c r="K190" s="3" t="n">
        <v>76</v>
      </c>
      <c r="L190" s="3" t="n">
        <v>0</v>
      </c>
      <c r="M190" s="3" t="n">
        <v>0</v>
      </c>
      <c r="N190" s="3" t="n">
        <v>-1</v>
      </c>
      <c r="O190" s="3" t="n">
        <v>-1</v>
      </c>
      <c r="P190" s="3" t="n">
        <v>8.9</v>
      </c>
      <c r="Q190" s="3" t="n">
        <v>24.2</v>
      </c>
      <c r="R190" s="3" t="s">
        <v>595</v>
      </c>
      <c r="S190" s="4" t="n">
        <v>45746.9614467593</v>
      </c>
      <c r="T190" s="3" t="s">
        <v>256</v>
      </c>
      <c r="U190" s="3" t="s">
        <v>256</v>
      </c>
      <c r="V190" s="3" t="n">
        <v>0</v>
      </c>
      <c r="W190" s="3" t="n">
        <v>0</v>
      </c>
      <c r="X190" s="3" t="n">
        <v>0</v>
      </c>
      <c r="Y190" s="3" t="s">
        <v>30</v>
      </c>
      <c r="Z190" s="3" t="s">
        <v>30</v>
      </c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</row>
    <row r="191" customFormat="false" ht="15.75" hidden="false" customHeight="false" outlineLevel="0" collapsed="false">
      <c r="A191" s="3" t="n">
        <v>190</v>
      </c>
      <c r="B191" s="3" t="s">
        <v>596</v>
      </c>
      <c r="C191" s="3" t="s">
        <v>597</v>
      </c>
      <c r="D191" s="3" t="n">
        <v>1</v>
      </c>
      <c r="E191" s="3" t="n">
        <v>0.1237019</v>
      </c>
      <c r="F191" s="3" t="n">
        <v>5</v>
      </c>
      <c r="G191" s="3" t="n">
        <v>5</v>
      </c>
      <c r="H191" s="3" t="n">
        <v>1</v>
      </c>
      <c r="I191" s="3" t="n">
        <v>1</v>
      </c>
      <c r="J191" s="3" t="n">
        <v>0</v>
      </c>
      <c r="K191" s="3" t="n">
        <v>0</v>
      </c>
      <c r="L191" s="3" t="n">
        <v>4</v>
      </c>
      <c r="M191" s="3" t="n">
        <v>4</v>
      </c>
      <c r="N191" s="3" t="n">
        <v>-1</v>
      </c>
      <c r="O191" s="3" t="n">
        <v>-1</v>
      </c>
      <c r="P191" s="3" t="n">
        <v>9.3</v>
      </c>
      <c r="Q191" s="3" t="n">
        <v>24.2</v>
      </c>
      <c r="R191" s="3" t="s">
        <v>598</v>
      </c>
      <c r="S191" s="4" t="n">
        <v>45746.9614814815</v>
      </c>
      <c r="T191" s="3" t="s">
        <v>256</v>
      </c>
      <c r="U191" s="3" t="s">
        <v>256</v>
      </c>
      <c r="V191" s="3" t="n">
        <v>0</v>
      </c>
      <c r="W191" s="3" t="n">
        <v>0</v>
      </c>
      <c r="X191" s="3" t="n">
        <v>0</v>
      </c>
      <c r="Y191" s="3" t="s">
        <v>30</v>
      </c>
      <c r="Z191" s="3" t="s">
        <v>30</v>
      </c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</row>
    <row r="192" customFormat="false" ht="15.75" hidden="false" customHeight="false" outlineLevel="0" collapsed="false">
      <c r="A192" s="3" t="n">
        <v>191</v>
      </c>
      <c r="B192" s="3" t="s">
        <v>599</v>
      </c>
      <c r="C192" s="3" t="s">
        <v>600</v>
      </c>
      <c r="D192" s="3" t="n">
        <v>1</v>
      </c>
      <c r="E192" s="3" t="n">
        <v>1.3448651</v>
      </c>
      <c r="F192" s="3" t="n">
        <v>48</v>
      </c>
      <c r="G192" s="3" t="n">
        <v>48</v>
      </c>
      <c r="H192" s="3" t="n">
        <v>9</v>
      </c>
      <c r="I192" s="3" t="n">
        <v>9</v>
      </c>
      <c r="J192" s="3" t="n">
        <v>36</v>
      </c>
      <c r="K192" s="3" t="n">
        <v>36</v>
      </c>
      <c r="L192" s="3" t="n">
        <v>7</v>
      </c>
      <c r="M192" s="3" t="n">
        <v>7</v>
      </c>
      <c r="N192" s="3" t="n">
        <v>-1</v>
      </c>
      <c r="O192" s="3" t="n">
        <v>-1</v>
      </c>
      <c r="P192" s="3" t="n">
        <v>9.3</v>
      </c>
      <c r="Q192" s="3" t="n">
        <v>24.2</v>
      </c>
      <c r="R192" s="3" t="s">
        <v>601</v>
      </c>
      <c r="S192" s="4" t="n">
        <v>45746.9615393519</v>
      </c>
      <c r="T192" s="3" t="s">
        <v>256</v>
      </c>
      <c r="U192" s="3" t="s">
        <v>256</v>
      </c>
      <c r="V192" s="3" t="n">
        <v>0</v>
      </c>
      <c r="W192" s="3" t="n">
        <v>0</v>
      </c>
      <c r="X192" s="3" t="n">
        <v>0</v>
      </c>
      <c r="Y192" s="3" t="s">
        <v>30</v>
      </c>
      <c r="Z192" s="3" t="s">
        <v>30</v>
      </c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</row>
    <row r="193" customFormat="false" ht="15.75" hidden="false" customHeight="false" outlineLevel="0" collapsed="false">
      <c r="A193" s="3" t="n">
        <v>192</v>
      </c>
      <c r="B193" s="3" t="s">
        <v>602</v>
      </c>
      <c r="C193" s="3" t="s">
        <v>603</v>
      </c>
      <c r="D193" s="3" t="n">
        <v>1</v>
      </c>
      <c r="E193" s="3" t="n">
        <v>0.6851469</v>
      </c>
      <c r="F193" s="3" t="n">
        <v>54</v>
      </c>
      <c r="G193" s="3" t="n">
        <v>54</v>
      </c>
      <c r="H193" s="3" t="n">
        <v>13</v>
      </c>
      <c r="I193" s="3" t="n">
        <v>13</v>
      </c>
      <c r="J193" s="3" t="n">
        <v>51</v>
      </c>
      <c r="K193" s="3" t="n">
        <v>51</v>
      </c>
      <c r="L193" s="3" t="n">
        <v>10</v>
      </c>
      <c r="M193" s="3" t="n">
        <v>10</v>
      </c>
      <c r="N193" s="3" t="n">
        <v>-1</v>
      </c>
      <c r="O193" s="3" t="n">
        <v>-1</v>
      </c>
      <c r="P193" s="3" t="n">
        <v>9.3</v>
      </c>
      <c r="Q193" s="3" t="n">
        <v>24.2</v>
      </c>
      <c r="R193" s="3" t="s">
        <v>604</v>
      </c>
      <c r="S193" s="4" t="n">
        <v>45747.5657523148</v>
      </c>
      <c r="T193" s="3" t="s">
        <v>256</v>
      </c>
      <c r="U193" s="3" t="s">
        <v>256</v>
      </c>
      <c r="V193" s="3" t="n">
        <v>0</v>
      </c>
      <c r="W193" s="3" t="n">
        <v>0</v>
      </c>
      <c r="X193" s="3" t="n">
        <v>0</v>
      </c>
      <c r="Y193" s="3" t="s">
        <v>30</v>
      </c>
      <c r="Z193" s="3" t="s">
        <v>30</v>
      </c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</row>
    <row r="194" customFormat="false" ht="15.75" hidden="false" customHeight="false" outlineLevel="0" collapsed="false">
      <c r="A194" s="3" t="n">
        <v>193</v>
      </c>
      <c r="B194" s="3" t="s">
        <v>605</v>
      </c>
      <c r="C194" s="3" t="s">
        <v>606</v>
      </c>
      <c r="D194" s="3" t="n">
        <v>1</v>
      </c>
      <c r="E194" s="3" t="n">
        <v>1.5818122</v>
      </c>
      <c r="F194" s="3" t="n">
        <v>39</v>
      </c>
      <c r="G194" s="3" t="n">
        <v>39</v>
      </c>
      <c r="H194" s="3" t="n">
        <v>14</v>
      </c>
      <c r="I194" s="3" t="n">
        <v>14</v>
      </c>
      <c r="J194" s="3" t="n">
        <v>33</v>
      </c>
      <c r="K194" s="3" t="n">
        <v>33</v>
      </c>
      <c r="L194" s="3" t="n">
        <v>6</v>
      </c>
      <c r="M194" s="3" t="n">
        <v>6</v>
      </c>
      <c r="N194" s="3" t="n">
        <v>-1</v>
      </c>
      <c r="O194" s="3" t="n">
        <v>-1</v>
      </c>
      <c r="P194" s="3" t="n">
        <v>9.3</v>
      </c>
      <c r="Q194" s="3" t="n">
        <v>24.2</v>
      </c>
      <c r="R194" s="3" t="s">
        <v>607</v>
      </c>
      <c r="S194" s="4" t="n">
        <v>45746.9617361111</v>
      </c>
      <c r="T194" s="3" t="s">
        <v>256</v>
      </c>
      <c r="U194" s="3" t="s">
        <v>256</v>
      </c>
      <c r="V194" s="3" t="n">
        <v>0</v>
      </c>
      <c r="W194" s="3" t="n">
        <v>0</v>
      </c>
      <c r="X194" s="3" t="n">
        <v>0</v>
      </c>
      <c r="Y194" s="3" t="s">
        <v>30</v>
      </c>
      <c r="Z194" s="3" t="s">
        <v>30</v>
      </c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</row>
    <row r="195" customFormat="false" ht="15.75" hidden="false" customHeight="false" outlineLevel="0" collapsed="false">
      <c r="A195" s="3" t="n">
        <v>194</v>
      </c>
      <c r="B195" s="3" t="s">
        <v>608</v>
      </c>
      <c r="C195" s="3" t="s">
        <v>609</v>
      </c>
      <c r="D195" s="3" t="n">
        <v>1</v>
      </c>
      <c r="E195" s="3" t="n">
        <v>0.4734708</v>
      </c>
      <c r="F195" s="3" t="n">
        <v>45</v>
      </c>
      <c r="G195" s="3" t="n">
        <v>45</v>
      </c>
      <c r="H195" s="3" t="n">
        <v>14</v>
      </c>
      <c r="I195" s="3" t="n">
        <v>14</v>
      </c>
      <c r="J195" s="3" t="n">
        <v>50</v>
      </c>
      <c r="K195" s="3" t="n">
        <v>50</v>
      </c>
      <c r="L195" s="3" t="n">
        <v>5</v>
      </c>
      <c r="M195" s="3" t="n">
        <v>5</v>
      </c>
      <c r="N195" s="3" t="n">
        <v>-1</v>
      </c>
      <c r="O195" s="3" t="n">
        <v>-1</v>
      </c>
      <c r="P195" s="3" t="n">
        <v>9.3</v>
      </c>
      <c r="Q195" s="3" t="n">
        <v>24.2</v>
      </c>
      <c r="R195" s="3" t="s">
        <v>610</v>
      </c>
      <c r="S195" s="4" t="n">
        <v>45747.5663773148</v>
      </c>
      <c r="T195" s="3" t="s">
        <v>256</v>
      </c>
      <c r="U195" s="3" t="s">
        <v>256</v>
      </c>
      <c r="V195" s="3" t="n">
        <v>0</v>
      </c>
      <c r="W195" s="3" t="n">
        <v>0</v>
      </c>
      <c r="X195" s="3" t="n">
        <v>0</v>
      </c>
      <c r="Y195" s="3" t="s">
        <v>30</v>
      </c>
      <c r="Z195" s="3" t="s">
        <v>30</v>
      </c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</row>
    <row r="196" customFormat="false" ht="15.75" hidden="false" customHeight="false" outlineLevel="0" collapsed="false">
      <c r="A196" s="3" t="n">
        <v>195</v>
      </c>
      <c r="B196" s="3" t="s">
        <v>611</v>
      </c>
      <c r="C196" s="3" t="s">
        <v>612</v>
      </c>
      <c r="D196" s="3" t="n">
        <v>1</v>
      </c>
      <c r="E196" s="3" t="n">
        <v>0.4545966</v>
      </c>
      <c r="F196" s="3" t="n">
        <v>22</v>
      </c>
      <c r="G196" s="3" t="n">
        <v>22</v>
      </c>
      <c r="H196" s="3" t="n">
        <v>8</v>
      </c>
      <c r="I196" s="3" t="n">
        <v>8</v>
      </c>
      <c r="J196" s="3" t="n">
        <v>18</v>
      </c>
      <c r="K196" s="3" t="n">
        <v>18</v>
      </c>
      <c r="L196" s="3" t="n">
        <v>2</v>
      </c>
      <c r="M196" s="3" t="n">
        <v>2</v>
      </c>
      <c r="N196" s="3" t="n">
        <v>-1</v>
      </c>
      <c r="O196" s="3" t="n">
        <v>-1</v>
      </c>
      <c r="P196" s="3" t="n">
        <v>9.3</v>
      </c>
      <c r="Q196" s="3" t="n">
        <v>24.2</v>
      </c>
      <c r="R196" s="3" t="s">
        <v>613</v>
      </c>
      <c r="S196" s="4" t="n">
        <v>45746.9618055556</v>
      </c>
      <c r="T196" s="3" t="s">
        <v>256</v>
      </c>
      <c r="U196" s="3" t="s">
        <v>256</v>
      </c>
      <c r="V196" s="3" t="n">
        <v>0</v>
      </c>
      <c r="W196" s="3" t="n">
        <v>0</v>
      </c>
      <c r="X196" s="3" t="n">
        <v>0</v>
      </c>
      <c r="Y196" s="3" t="s">
        <v>30</v>
      </c>
      <c r="Z196" s="3" t="s">
        <v>30</v>
      </c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</row>
    <row r="197" customFormat="false" ht="15.75" hidden="false" customHeight="false" outlineLevel="0" collapsed="false">
      <c r="A197" s="3" t="n">
        <v>196</v>
      </c>
      <c r="B197" s="3" t="s">
        <v>614</v>
      </c>
      <c r="C197" s="3" t="s">
        <v>615</v>
      </c>
      <c r="D197" s="3" t="n">
        <v>1</v>
      </c>
      <c r="E197" s="3" t="n">
        <v>13.1361649</v>
      </c>
      <c r="F197" s="3" t="n">
        <v>26</v>
      </c>
      <c r="G197" s="3" t="n">
        <v>26</v>
      </c>
      <c r="H197" s="3" t="n">
        <v>14</v>
      </c>
      <c r="I197" s="3" t="n">
        <v>14</v>
      </c>
      <c r="J197" s="3" t="n">
        <v>28</v>
      </c>
      <c r="K197" s="3" t="n">
        <v>28</v>
      </c>
      <c r="L197" s="3" t="n">
        <v>3</v>
      </c>
      <c r="M197" s="3" t="n">
        <v>3</v>
      </c>
      <c r="N197" s="3" t="n">
        <v>-1</v>
      </c>
      <c r="O197" s="3" t="n">
        <v>-1</v>
      </c>
      <c r="P197" s="3" t="n">
        <v>9.3</v>
      </c>
      <c r="Q197" s="3" t="n">
        <v>24.2</v>
      </c>
      <c r="R197" s="3" t="s">
        <v>616</v>
      </c>
      <c r="S197" s="4" t="n">
        <v>45746.9622453704</v>
      </c>
      <c r="T197" s="3" t="s">
        <v>29</v>
      </c>
      <c r="U197" s="3" t="s">
        <v>29</v>
      </c>
      <c r="V197" s="3" t="n">
        <v>0</v>
      </c>
      <c r="W197" s="3" t="n">
        <v>0</v>
      </c>
      <c r="X197" s="3" t="n">
        <v>0</v>
      </c>
      <c r="Y197" s="3" t="s">
        <v>30</v>
      </c>
      <c r="Z197" s="3" t="s">
        <v>30</v>
      </c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</row>
    <row r="198" customFormat="false" ht="15.75" hidden="false" customHeight="false" outlineLevel="0" collapsed="false">
      <c r="A198" s="3" t="n">
        <v>197</v>
      </c>
      <c r="B198" s="3" t="s">
        <v>617</v>
      </c>
      <c r="C198" s="3" t="s">
        <v>618</v>
      </c>
      <c r="D198" s="3" t="n">
        <v>1</v>
      </c>
      <c r="E198" s="3" t="n">
        <v>4.8023316</v>
      </c>
      <c r="F198" s="3" t="n">
        <v>10</v>
      </c>
      <c r="G198" s="3" t="n">
        <v>10</v>
      </c>
      <c r="H198" s="3" t="n">
        <v>8</v>
      </c>
      <c r="I198" s="3" t="n">
        <v>8</v>
      </c>
      <c r="J198" s="3" t="n">
        <v>10</v>
      </c>
      <c r="K198" s="3" t="n">
        <v>10</v>
      </c>
      <c r="L198" s="3" t="n">
        <v>2</v>
      </c>
      <c r="M198" s="3" t="n">
        <v>2</v>
      </c>
      <c r="N198" s="3" t="n">
        <v>-1</v>
      </c>
      <c r="O198" s="3" t="n">
        <v>-1</v>
      </c>
      <c r="P198" s="3" t="n">
        <v>9.3</v>
      </c>
      <c r="Q198" s="3" t="n">
        <v>24.2</v>
      </c>
      <c r="R198" s="3" t="s">
        <v>619</v>
      </c>
      <c r="S198" s="4" t="n">
        <v>45746.9625462963</v>
      </c>
      <c r="T198" s="3" t="s">
        <v>256</v>
      </c>
      <c r="U198" s="3" t="s">
        <v>256</v>
      </c>
      <c r="V198" s="3" t="n">
        <v>0</v>
      </c>
      <c r="W198" s="3" t="n">
        <v>0</v>
      </c>
      <c r="X198" s="3" t="n">
        <v>0</v>
      </c>
      <c r="Y198" s="3" t="s">
        <v>30</v>
      </c>
      <c r="Z198" s="3" t="s">
        <v>30</v>
      </c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</row>
    <row r="199" customFormat="false" ht="15.75" hidden="false" customHeight="false" outlineLevel="0" collapsed="false">
      <c r="A199" s="3" t="n">
        <v>198</v>
      </c>
      <c r="B199" s="3" t="s">
        <v>620</v>
      </c>
      <c r="C199" s="3" t="s">
        <v>621</v>
      </c>
      <c r="D199" s="3" t="n">
        <v>1</v>
      </c>
      <c r="E199" s="3" t="n">
        <v>1.6595384</v>
      </c>
      <c r="F199" s="3" t="n">
        <v>5</v>
      </c>
      <c r="G199" s="3" t="n">
        <v>5</v>
      </c>
      <c r="H199" s="3" t="n">
        <v>3</v>
      </c>
      <c r="I199" s="3" t="n">
        <v>3</v>
      </c>
      <c r="J199" s="3" t="n">
        <v>2</v>
      </c>
      <c r="K199" s="3" t="n">
        <v>2</v>
      </c>
      <c r="L199" s="3" t="n">
        <v>0</v>
      </c>
      <c r="M199" s="3" t="n">
        <v>0</v>
      </c>
      <c r="N199" s="3" t="n">
        <v>-1</v>
      </c>
      <c r="O199" s="3" t="n">
        <v>-1</v>
      </c>
      <c r="P199" s="3" t="n">
        <v>9.3</v>
      </c>
      <c r="Q199" s="3" t="n">
        <v>24.2</v>
      </c>
      <c r="R199" s="3" t="s">
        <v>622</v>
      </c>
      <c r="S199" s="4" t="n">
        <v>45746.9626273148</v>
      </c>
      <c r="T199" s="3" t="s">
        <v>29</v>
      </c>
      <c r="U199" s="3" t="s">
        <v>29</v>
      </c>
      <c r="V199" s="3" t="n">
        <v>0</v>
      </c>
      <c r="W199" s="3" t="n">
        <v>0</v>
      </c>
      <c r="X199" s="3" t="n">
        <v>0</v>
      </c>
      <c r="Y199" s="3" t="s">
        <v>30</v>
      </c>
      <c r="Z199" s="3" t="s">
        <v>30</v>
      </c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</row>
    <row r="200" customFormat="false" ht="15.75" hidden="false" customHeight="false" outlineLevel="0" collapsed="false">
      <c r="A200" s="3" t="n">
        <v>199</v>
      </c>
      <c r="B200" s="3" t="s">
        <v>623</v>
      </c>
      <c r="C200" s="3" t="s">
        <v>624</v>
      </c>
      <c r="D200" s="3" t="n">
        <v>1</v>
      </c>
      <c r="E200" s="3" t="n">
        <v>12.088393</v>
      </c>
      <c r="F200" s="3" t="n">
        <v>7</v>
      </c>
      <c r="G200" s="3" t="n">
        <v>7</v>
      </c>
      <c r="H200" s="3" t="n">
        <v>5</v>
      </c>
      <c r="I200" s="3" t="n">
        <v>5</v>
      </c>
      <c r="J200" s="3" t="n">
        <v>11</v>
      </c>
      <c r="K200" s="3" t="n">
        <v>11</v>
      </c>
      <c r="L200" s="3" t="n">
        <v>2</v>
      </c>
      <c r="M200" s="3" t="n">
        <v>2</v>
      </c>
      <c r="N200" s="3" t="n">
        <v>-1</v>
      </c>
      <c r="O200" s="3" t="n">
        <v>-1</v>
      </c>
      <c r="P200" s="3" t="n">
        <v>9.3</v>
      </c>
      <c r="Q200" s="3" t="n">
        <v>24.2</v>
      </c>
      <c r="R200" s="3" t="s">
        <v>625</v>
      </c>
      <c r="S200" s="4" t="n">
        <v>45746.9629976852</v>
      </c>
      <c r="T200" s="3" t="s">
        <v>29</v>
      </c>
      <c r="U200" s="3" t="s">
        <v>29</v>
      </c>
      <c r="V200" s="3" t="n">
        <v>0</v>
      </c>
      <c r="W200" s="3" t="n">
        <v>0</v>
      </c>
      <c r="X200" s="3" t="n">
        <v>0</v>
      </c>
      <c r="Y200" s="3" t="s">
        <v>30</v>
      </c>
      <c r="Z200" s="3" t="s">
        <v>30</v>
      </c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</row>
    <row r="201" customFormat="false" ht="15.75" hidden="false" customHeight="false" outlineLevel="0" collapsed="false">
      <c r="A201" s="3" t="n">
        <v>200</v>
      </c>
      <c r="B201" s="3" t="s">
        <v>626</v>
      </c>
      <c r="C201" s="3" t="s">
        <v>627</v>
      </c>
      <c r="D201" s="3" t="n">
        <v>1</v>
      </c>
      <c r="E201" s="3" t="n">
        <v>11.3671089</v>
      </c>
      <c r="F201" s="3" t="n">
        <v>7</v>
      </c>
      <c r="G201" s="3" t="n">
        <v>7</v>
      </c>
      <c r="H201" s="3" t="n">
        <v>5</v>
      </c>
      <c r="I201" s="3" t="n">
        <v>5</v>
      </c>
      <c r="J201" s="3" t="n">
        <v>11</v>
      </c>
      <c r="K201" s="3" t="n">
        <v>11</v>
      </c>
      <c r="L201" s="3" t="n">
        <v>2</v>
      </c>
      <c r="M201" s="3" t="n">
        <v>2</v>
      </c>
      <c r="N201" s="3" t="n">
        <v>-1</v>
      </c>
      <c r="O201" s="3" t="n">
        <v>-1</v>
      </c>
      <c r="P201" s="3" t="n">
        <v>9.3</v>
      </c>
      <c r="Q201" s="3" t="n">
        <v>24.2</v>
      </c>
      <c r="R201" s="3" t="s">
        <v>628</v>
      </c>
      <c r="S201" s="4" t="n">
        <v>45746.9633912037</v>
      </c>
      <c r="T201" s="3" t="s">
        <v>256</v>
      </c>
      <c r="U201" s="3" t="s">
        <v>256</v>
      </c>
      <c r="V201" s="3" t="n">
        <v>0</v>
      </c>
      <c r="W201" s="3" t="n">
        <v>0</v>
      </c>
      <c r="X201" s="3" t="n">
        <v>0</v>
      </c>
      <c r="Y201" s="3" t="s">
        <v>30</v>
      </c>
      <c r="Z201" s="3" t="s">
        <v>30</v>
      </c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</row>
    <row r="202" customFormat="false" ht="15.75" hidden="false" customHeight="false" outlineLevel="0" collapsed="false">
      <c r="A202" s="3" t="n">
        <v>201</v>
      </c>
      <c r="B202" s="3" t="s">
        <v>629</v>
      </c>
      <c r="C202" s="3" t="s">
        <v>630</v>
      </c>
      <c r="D202" s="3" t="n">
        <v>1</v>
      </c>
      <c r="E202" s="3" t="n">
        <v>1.4149257</v>
      </c>
      <c r="F202" s="3" t="n">
        <v>8</v>
      </c>
      <c r="G202" s="3" t="n">
        <v>8</v>
      </c>
      <c r="H202" s="3" t="n">
        <v>4</v>
      </c>
      <c r="I202" s="3" t="n">
        <v>4</v>
      </c>
      <c r="J202" s="3" t="n">
        <v>4</v>
      </c>
      <c r="K202" s="3" t="n">
        <v>4</v>
      </c>
      <c r="L202" s="3" t="n">
        <v>0</v>
      </c>
      <c r="M202" s="3" t="n">
        <v>0</v>
      </c>
      <c r="N202" s="3" t="n">
        <v>-1</v>
      </c>
      <c r="O202" s="3" t="n">
        <v>-1</v>
      </c>
      <c r="P202" s="3" t="n">
        <v>9.3</v>
      </c>
      <c r="Q202" s="3" t="n">
        <v>24.2</v>
      </c>
      <c r="R202" s="3" t="s">
        <v>631</v>
      </c>
      <c r="S202" s="4" t="n">
        <v>45746.9634837963</v>
      </c>
      <c r="T202" s="3" t="s">
        <v>29</v>
      </c>
      <c r="U202" s="3" t="s">
        <v>29</v>
      </c>
      <c r="V202" s="3" t="n">
        <v>0</v>
      </c>
      <c r="W202" s="3" t="n">
        <v>0</v>
      </c>
      <c r="X202" s="3" t="n">
        <v>0</v>
      </c>
      <c r="Y202" s="3" t="s">
        <v>30</v>
      </c>
      <c r="Z202" s="3" t="s">
        <v>30</v>
      </c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</row>
    <row r="203" customFormat="false" ht="15.75" hidden="false" customHeight="false" outlineLevel="0" collapsed="false">
      <c r="A203" s="3" t="n">
        <v>202</v>
      </c>
      <c r="B203" s="3" t="s">
        <v>632</v>
      </c>
      <c r="C203" s="3" t="s">
        <v>633</v>
      </c>
      <c r="D203" s="3" t="n">
        <v>1</v>
      </c>
      <c r="E203" s="3" t="n">
        <v>12.0685186</v>
      </c>
      <c r="F203" s="3" t="n">
        <v>7</v>
      </c>
      <c r="G203" s="3" t="n">
        <v>7</v>
      </c>
      <c r="H203" s="3" t="n">
        <v>5</v>
      </c>
      <c r="I203" s="3" t="n">
        <v>5</v>
      </c>
      <c r="J203" s="3" t="n">
        <v>11</v>
      </c>
      <c r="K203" s="3" t="n">
        <v>11</v>
      </c>
      <c r="L203" s="3" t="n">
        <v>2</v>
      </c>
      <c r="M203" s="3" t="n">
        <v>2</v>
      </c>
      <c r="N203" s="3" t="n">
        <v>-1</v>
      </c>
      <c r="O203" s="3" t="n">
        <v>-1</v>
      </c>
      <c r="P203" s="3" t="n">
        <v>9.3</v>
      </c>
      <c r="Q203" s="3" t="n">
        <v>24.2</v>
      </c>
      <c r="R203" s="3" t="s">
        <v>634</v>
      </c>
      <c r="S203" s="4" t="n">
        <v>45746.9638310185</v>
      </c>
      <c r="T203" s="3" t="s">
        <v>29</v>
      </c>
      <c r="U203" s="3" t="s">
        <v>29</v>
      </c>
      <c r="V203" s="3" t="n">
        <v>0</v>
      </c>
      <c r="W203" s="3" t="n">
        <v>0</v>
      </c>
      <c r="X203" s="3" t="n">
        <v>0</v>
      </c>
      <c r="Y203" s="3" t="s">
        <v>30</v>
      </c>
      <c r="Z203" s="3" t="s">
        <v>30</v>
      </c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</row>
    <row r="204" customFormat="false" ht="15.75" hidden="false" customHeight="false" outlineLevel="0" collapsed="false">
      <c r="A204" s="3" t="n">
        <v>203</v>
      </c>
      <c r="B204" s="3" t="s">
        <v>635</v>
      </c>
      <c r="C204" s="3" t="s">
        <v>636</v>
      </c>
      <c r="D204" s="3" t="n">
        <v>1</v>
      </c>
      <c r="E204" s="3" t="n">
        <v>0.6773647</v>
      </c>
      <c r="F204" s="3" t="n">
        <v>4</v>
      </c>
      <c r="G204" s="3" t="n">
        <v>4</v>
      </c>
      <c r="H204" s="3" t="n">
        <v>3</v>
      </c>
      <c r="I204" s="3" t="n">
        <v>3</v>
      </c>
      <c r="J204" s="3" t="n">
        <v>4</v>
      </c>
      <c r="K204" s="3" t="n">
        <v>4</v>
      </c>
      <c r="L204" s="3" t="n">
        <v>0</v>
      </c>
      <c r="M204" s="3" t="n">
        <v>0</v>
      </c>
      <c r="N204" s="3" t="n">
        <v>-1</v>
      </c>
      <c r="O204" s="3" t="n">
        <v>-1</v>
      </c>
      <c r="P204" s="3" t="n">
        <v>9.3</v>
      </c>
      <c r="Q204" s="3" t="n">
        <v>24.2</v>
      </c>
      <c r="R204" s="3" t="s">
        <v>637</v>
      </c>
      <c r="S204" s="4" t="n">
        <v>45746.9638888889</v>
      </c>
      <c r="T204" s="3" t="s">
        <v>29</v>
      </c>
      <c r="U204" s="3" t="s">
        <v>29</v>
      </c>
      <c r="V204" s="3" t="n">
        <v>0</v>
      </c>
      <c r="W204" s="3" t="n">
        <v>0</v>
      </c>
      <c r="X204" s="3" t="n">
        <v>0</v>
      </c>
      <c r="Y204" s="3" t="s">
        <v>30</v>
      </c>
      <c r="Z204" s="3" t="s">
        <v>30</v>
      </c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</row>
    <row r="205" customFormat="false" ht="15.75" hidden="false" customHeight="false" outlineLevel="0" collapsed="false">
      <c r="A205" s="3" t="n">
        <v>204</v>
      </c>
      <c r="B205" s="3" t="s">
        <v>638</v>
      </c>
      <c r="C205" s="3" t="s">
        <v>639</v>
      </c>
      <c r="D205" s="3" t="n">
        <v>1</v>
      </c>
      <c r="E205" s="3" t="n">
        <v>12.7382876</v>
      </c>
      <c r="F205" s="3" t="n">
        <v>92</v>
      </c>
      <c r="G205" s="3" t="n">
        <v>92</v>
      </c>
      <c r="H205" s="3" t="n">
        <v>16</v>
      </c>
      <c r="I205" s="3" t="n">
        <v>16</v>
      </c>
      <c r="J205" s="3" t="n">
        <v>105</v>
      </c>
      <c r="K205" s="3" t="n">
        <v>105</v>
      </c>
      <c r="L205" s="3" t="n">
        <v>6</v>
      </c>
      <c r="M205" s="3" t="n">
        <v>6</v>
      </c>
      <c r="N205" s="3" t="n">
        <v>-1</v>
      </c>
      <c r="O205" s="3" t="n">
        <v>-1</v>
      </c>
      <c r="P205" s="3" t="n">
        <v>9</v>
      </c>
      <c r="Q205" s="3" t="n">
        <v>24.2</v>
      </c>
      <c r="R205" s="3" t="s">
        <v>640</v>
      </c>
      <c r="S205" s="4" t="n">
        <v>45746.9641319444</v>
      </c>
      <c r="T205" s="3" t="s">
        <v>65</v>
      </c>
      <c r="U205" s="3" t="s">
        <v>65</v>
      </c>
      <c r="V205" s="3" t="n">
        <v>0</v>
      </c>
      <c r="W205" s="3" t="n">
        <v>0</v>
      </c>
      <c r="X205" s="3" t="n">
        <v>0</v>
      </c>
      <c r="Y205" s="3" t="s">
        <v>30</v>
      </c>
      <c r="Z205" s="3" t="s">
        <v>30</v>
      </c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</row>
    <row r="206" customFormat="false" ht="15.75" hidden="false" customHeight="false" outlineLevel="0" collapsed="false">
      <c r="A206" s="3" t="n">
        <v>205</v>
      </c>
      <c r="B206" s="3" t="s">
        <v>641</v>
      </c>
      <c r="C206" s="3" t="s">
        <v>642</v>
      </c>
      <c r="D206" s="3" t="n">
        <v>1</v>
      </c>
      <c r="E206" s="3" t="n">
        <v>19.8797171</v>
      </c>
      <c r="F206" s="3" t="n">
        <v>60</v>
      </c>
      <c r="G206" s="3" t="n">
        <v>60</v>
      </c>
      <c r="H206" s="3" t="n">
        <v>7</v>
      </c>
      <c r="I206" s="3" t="n">
        <v>7</v>
      </c>
      <c r="J206" s="3" t="n">
        <v>74</v>
      </c>
      <c r="K206" s="3" t="n">
        <v>74</v>
      </c>
      <c r="L206" s="3" t="n">
        <v>22</v>
      </c>
      <c r="M206" s="3" t="n">
        <v>22</v>
      </c>
      <c r="N206" s="3" t="n">
        <v>-1</v>
      </c>
      <c r="O206" s="3" t="n">
        <v>-1</v>
      </c>
      <c r="P206" s="3" t="n">
        <v>9</v>
      </c>
      <c r="Q206" s="3" t="n">
        <v>24.2</v>
      </c>
      <c r="R206" s="3" t="s">
        <v>643</v>
      </c>
      <c r="S206" s="4" t="n">
        <v>45746.9644675926</v>
      </c>
      <c r="T206" s="3" t="s">
        <v>256</v>
      </c>
      <c r="U206" s="3" t="s">
        <v>256</v>
      </c>
      <c r="V206" s="3" t="n">
        <v>0</v>
      </c>
      <c r="W206" s="3" t="n">
        <v>0</v>
      </c>
      <c r="X206" s="3" t="n">
        <v>0</v>
      </c>
      <c r="Y206" s="3" t="s">
        <v>30</v>
      </c>
      <c r="Z206" s="3" t="s">
        <v>30</v>
      </c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</row>
    <row r="207" customFormat="false" ht="15.75" hidden="false" customHeight="false" outlineLevel="0" collapsed="false">
      <c r="A207" s="3" t="n">
        <v>206</v>
      </c>
      <c r="B207" s="3" t="s">
        <v>644</v>
      </c>
      <c r="C207" s="3" t="s">
        <v>645</v>
      </c>
      <c r="D207" s="3" t="n">
        <v>1</v>
      </c>
      <c r="E207" s="3" t="n">
        <v>7.308595</v>
      </c>
      <c r="F207" s="3" t="n">
        <v>36</v>
      </c>
      <c r="G207" s="3" t="n">
        <v>36</v>
      </c>
      <c r="H207" s="3" t="n">
        <v>6</v>
      </c>
      <c r="I207" s="3" t="n">
        <v>6</v>
      </c>
      <c r="J207" s="3" t="n">
        <v>53</v>
      </c>
      <c r="K207" s="3" t="n">
        <v>53</v>
      </c>
      <c r="L207" s="3" t="n">
        <v>0</v>
      </c>
      <c r="M207" s="3" t="n">
        <v>0</v>
      </c>
      <c r="N207" s="3" t="n">
        <v>-1</v>
      </c>
      <c r="O207" s="3" t="n">
        <v>-1</v>
      </c>
      <c r="P207" s="3" t="n">
        <v>8.4</v>
      </c>
      <c r="Q207" s="3" t="n">
        <v>24.2</v>
      </c>
      <c r="R207" s="3" t="s">
        <v>646</v>
      </c>
      <c r="S207" s="4" t="n">
        <v>45746.9646180556</v>
      </c>
      <c r="T207" s="3" t="s">
        <v>239</v>
      </c>
      <c r="U207" s="3" t="s">
        <v>239</v>
      </c>
      <c r="V207" s="3" t="n">
        <v>0</v>
      </c>
      <c r="W207" s="3" t="n">
        <v>0</v>
      </c>
      <c r="X207" s="3" t="n">
        <v>0</v>
      </c>
      <c r="Y207" s="3" t="s">
        <v>30</v>
      </c>
      <c r="Z207" s="3" t="s">
        <v>30</v>
      </c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</row>
    <row r="208" customFormat="false" ht="15.75" hidden="false" customHeight="false" outlineLevel="0" collapsed="false">
      <c r="A208" s="3" t="n">
        <v>207</v>
      </c>
      <c r="B208" s="3" t="s">
        <v>647</v>
      </c>
      <c r="C208" s="3" t="s">
        <v>648</v>
      </c>
      <c r="D208" s="3" t="n">
        <v>1</v>
      </c>
      <c r="E208" s="3" t="n">
        <v>8.457592</v>
      </c>
      <c r="F208" s="3" t="n">
        <v>44</v>
      </c>
      <c r="G208" s="3" t="n">
        <v>44</v>
      </c>
      <c r="H208" s="3" t="n">
        <v>6</v>
      </c>
      <c r="I208" s="3" t="n">
        <v>6</v>
      </c>
      <c r="J208" s="3" t="n">
        <v>74</v>
      </c>
      <c r="K208" s="3" t="n">
        <v>74</v>
      </c>
      <c r="L208" s="3" t="n">
        <v>0</v>
      </c>
      <c r="M208" s="3" t="n">
        <v>0</v>
      </c>
      <c r="N208" s="3" t="n">
        <v>-1</v>
      </c>
      <c r="O208" s="3" t="n">
        <v>-1</v>
      </c>
      <c r="P208" s="3" t="n">
        <v>8.4</v>
      </c>
      <c r="Q208" s="3" t="n">
        <v>24.2</v>
      </c>
      <c r="R208" s="3" t="s">
        <v>649</v>
      </c>
      <c r="S208" s="4" t="n">
        <v>45746.9647916667</v>
      </c>
      <c r="T208" s="3" t="s">
        <v>239</v>
      </c>
      <c r="U208" s="3" t="s">
        <v>239</v>
      </c>
      <c r="V208" s="3" t="n">
        <v>0</v>
      </c>
      <c r="W208" s="3" t="n">
        <v>0</v>
      </c>
      <c r="X208" s="3" t="n">
        <v>0</v>
      </c>
      <c r="Y208" s="3" t="s">
        <v>30</v>
      </c>
      <c r="Z208" s="3" t="s">
        <v>30</v>
      </c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</row>
    <row r="209" customFormat="false" ht="15.75" hidden="false" customHeight="false" outlineLevel="0" collapsed="false">
      <c r="A209" s="3" t="n">
        <v>208</v>
      </c>
      <c r="B209" s="3" t="s">
        <v>650</v>
      </c>
      <c r="C209" s="3" t="s">
        <v>651</v>
      </c>
      <c r="D209" s="3" t="n">
        <v>1</v>
      </c>
      <c r="E209" s="3" t="n">
        <v>7.6575673</v>
      </c>
      <c r="F209" s="3" t="n">
        <v>39</v>
      </c>
      <c r="G209" s="3" t="n">
        <v>39</v>
      </c>
      <c r="H209" s="3" t="n">
        <v>9</v>
      </c>
      <c r="I209" s="3" t="n">
        <v>9</v>
      </c>
      <c r="J209" s="3" t="n">
        <v>58</v>
      </c>
      <c r="K209" s="3" t="n">
        <v>58</v>
      </c>
      <c r="L209" s="3" t="n">
        <v>1</v>
      </c>
      <c r="M209" s="3" t="n">
        <v>1</v>
      </c>
      <c r="N209" s="3" t="n">
        <v>-1</v>
      </c>
      <c r="O209" s="3" t="n">
        <v>-1</v>
      </c>
      <c r="P209" s="3" t="n">
        <v>8.4</v>
      </c>
      <c r="Q209" s="3" t="n">
        <v>24.2</v>
      </c>
      <c r="R209" s="3" t="s">
        <v>652</v>
      </c>
      <c r="S209" s="4" t="n">
        <v>45746.9649537037</v>
      </c>
      <c r="T209" s="3" t="s">
        <v>239</v>
      </c>
      <c r="U209" s="3" t="s">
        <v>239</v>
      </c>
      <c r="V209" s="3" t="n">
        <v>0</v>
      </c>
      <c r="W209" s="3" t="n">
        <v>0</v>
      </c>
      <c r="X209" s="3" t="n">
        <v>0</v>
      </c>
      <c r="Y209" s="3" t="s">
        <v>30</v>
      </c>
      <c r="Z209" s="3" t="s">
        <v>30</v>
      </c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</row>
    <row r="210" customFormat="false" ht="15.75" hidden="false" customHeight="false" outlineLevel="0" collapsed="false">
      <c r="A210" s="3" t="n">
        <v>209</v>
      </c>
      <c r="B210" s="3" t="s">
        <v>653</v>
      </c>
      <c r="C210" s="3" t="s">
        <v>654</v>
      </c>
      <c r="D210" s="3" t="n">
        <v>1</v>
      </c>
      <c r="E210" s="3" t="n">
        <v>0.0915697</v>
      </c>
      <c r="F210" s="3" t="n">
        <v>3</v>
      </c>
      <c r="G210" s="3" t="n">
        <v>3</v>
      </c>
      <c r="H210" s="3" t="n">
        <v>1</v>
      </c>
      <c r="I210" s="3" t="n">
        <v>1</v>
      </c>
      <c r="J210" s="3" t="n">
        <v>0</v>
      </c>
      <c r="K210" s="3" t="n">
        <v>0</v>
      </c>
      <c r="L210" s="3" t="n">
        <v>2</v>
      </c>
      <c r="M210" s="3" t="n">
        <v>2</v>
      </c>
      <c r="N210" s="3" t="n">
        <v>-1</v>
      </c>
      <c r="O210" s="3" t="n">
        <v>-1</v>
      </c>
      <c r="P210" s="3" t="n">
        <v>8.4</v>
      </c>
      <c r="Q210" s="3" t="n">
        <v>24.2</v>
      </c>
      <c r="R210" s="3" t="s">
        <v>655</v>
      </c>
      <c r="S210" s="4" t="n">
        <v>45746.9649768519</v>
      </c>
      <c r="T210" s="3" t="s">
        <v>65</v>
      </c>
      <c r="U210" s="3" t="s">
        <v>65</v>
      </c>
      <c r="V210" s="3" t="n">
        <v>0</v>
      </c>
      <c r="W210" s="3" t="n">
        <v>0</v>
      </c>
      <c r="X210" s="3" t="n">
        <v>0</v>
      </c>
      <c r="Y210" s="3" t="s">
        <v>30</v>
      </c>
      <c r="Z210" s="3" t="s">
        <v>30</v>
      </c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</row>
    <row r="211" customFormat="false" ht="15.75" hidden="false" customHeight="false" outlineLevel="0" collapsed="false">
      <c r="A211" s="3" t="n">
        <v>210</v>
      </c>
      <c r="B211" s="3" t="s">
        <v>656</v>
      </c>
      <c r="C211" s="3" t="s">
        <v>657</v>
      </c>
      <c r="D211" s="3" t="n">
        <v>1</v>
      </c>
      <c r="E211" s="3" t="n">
        <v>0.1328837</v>
      </c>
      <c r="F211" s="3" t="n">
        <v>4</v>
      </c>
      <c r="G211" s="3" t="n">
        <v>4</v>
      </c>
      <c r="H211" s="3" t="n">
        <v>1</v>
      </c>
      <c r="I211" s="3" t="n">
        <v>1</v>
      </c>
      <c r="J211" s="3" t="n">
        <v>0</v>
      </c>
      <c r="K211" s="3" t="n">
        <v>0</v>
      </c>
      <c r="L211" s="3" t="n">
        <v>0</v>
      </c>
      <c r="M211" s="3" t="n">
        <v>0</v>
      </c>
      <c r="N211" s="3" t="n">
        <v>-1</v>
      </c>
      <c r="O211" s="3" t="n">
        <v>-1</v>
      </c>
      <c r="P211" s="3" t="n">
        <v>8.4</v>
      </c>
      <c r="Q211" s="3" t="n">
        <v>24.2</v>
      </c>
      <c r="R211" s="3" t="s">
        <v>658</v>
      </c>
      <c r="S211" s="4" t="n">
        <v>45746.965</v>
      </c>
      <c r="T211" s="3" t="s">
        <v>65</v>
      </c>
      <c r="U211" s="3" t="s">
        <v>65</v>
      </c>
      <c r="V211" s="3" t="n">
        <v>0</v>
      </c>
      <c r="W211" s="3" t="n">
        <v>0</v>
      </c>
      <c r="X211" s="3" t="n">
        <v>0</v>
      </c>
      <c r="Y211" s="3" t="s">
        <v>30</v>
      </c>
      <c r="Z211" s="3" t="s">
        <v>30</v>
      </c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</row>
    <row r="212" customFormat="false" ht="15.75" hidden="false" customHeight="false" outlineLevel="0" collapsed="false">
      <c r="A212" s="3" t="n">
        <v>211</v>
      </c>
      <c r="B212" s="3" t="s">
        <v>659</v>
      </c>
      <c r="C212" s="3" t="s">
        <v>660</v>
      </c>
      <c r="D212" s="3" t="n">
        <v>1</v>
      </c>
      <c r="E212" s="3" t="n">
        <v>14.7131797</v>
      </c>
      <c r="F212" s="3" t="n">
        <v>883</v>
      </c>
      <c r="G212" s="3" t="n">
        <v>883</v>
      </c>
      <c r="H212" s="3" t="n">
        <v>35</v>
      </c>
      <c r="I212" s="3" t="n">
        <v>35</v>
      </c>
      <c r="J212" s="3" t="n">
        <v>1172</v>
      </c>
      <c r="K212" s="3" t="n">
        <v>1172</v>
      </c>
      <c r="L212" s="3" t="n">
        <v>77</v>
      </c>
      <c r="M212" s="3" t="n">
        <v>77</v>
      </c>
      <c r="N212" s="3" t="n">
        <v>-1</v>
      </c>
      <c r="O212" s="3" t="n">
        <v>-1</v>
      </c>
      <c r="P212" s="3" t="n">
        <v>8.4</v>
      </c>
      <c r="Q212" s="3" t="n">
        <v>24.2</v>
      </c>
      <c r="R212" s="3" t="s">
        <v>661</v>
      </c>
      <c r="S212" s="4" t="n">
        <v>45746.9653472222</v>
      </c>
      <c r="T212" s="3" t="s">
        <v>65</v>
      </c>
      <c r="U212" s="3" t="s">
        <v>65</v>
      </c>
      <c r="V212" s="3" t="n">
        <v>0</v>
      </c>
      <c r="W212" s="3" t="n">
        <v>0</v>
      </c>
      <c r="X212" s="3" t="n">
        <v>0</v>
      </c>
      <c r="Y212" s="3" t="s">
        <v>30</v>
      </c>
      <c r="Z212" s="3" t="s">
        <v>30</v>
      </c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</row>
    <row r="213" customFormat="false" ht="15.75" hidden="false" customHeight="false" outlineLevel="0" collapsed="false">
      <c r="A213" s="3" t="n">
        <v>212</v>
      </c>
      <c r="B213" s="3" t="s">
        <v>662</v>
      </c>
      <c r="C213" s="3" t="s">
        <v>663</v>
      </c>
      <c r="D213" s="3" t="n">
        <v>1</v>
      </c>
      <c r="E213" s="3" t="n">
        <v>6.4556955</v>
      </c>
      <c r="F213" s="3" t="n">
        <v>148</v>
      </c>
      <c r="G213" s="3" t="n">
        <v>148</v>
      </c>
      <c r="H213" s="3" t="n">
        <v>19</v>
      </c>
      <c r="I213" s="3" t="n">
        <v>19</v>
      </c>
      <c r="J213" s="3" t="n">
        <v>182</v>
      </c>
      <c r="K213" s="3" t="n">
        <v>182</v>
      </c>
      <c r="L213" s="3" t="n">
        <v>7</v>
      </c>
      <c r="M213" s="3" t="n">
        <v>7</v>
      </c>
      <c r="N213" s="3" t="n">
        <v>-1</v>
      </c>
      <c r="O213" s="3" t="n">
        <v>-1</v>
      </c>
      <c r="P213" s="3" t="n">
        <v>8.6</v>
      </c>
      <c r="Q213" s="3" t="n">
        <v>24.2</v>
      </c>
      <c r="R213" s="3" t="s">
        <v>664</v>
      </c>
      <c r="S213" s="4" t="n">
        <v>45746.9655092593</v>
      </c>
      <c r="T213" s="3" t="s">
        <v>246</v>
      </c>
      <c r="U213" s="3" t="s">
        <v>246</v>
      </c>
      <c r="V213" s="3" t="n">
        <v>0</v>
      </c>
      <c r="W213" s="3" t="n">
        <v>0</v>
      </c>
      <c r="X213" s="3" t="n">
        <v>0</v>
      </c>
      <c r="Y213" s="3" t="s">
        <v>30</v>
      </c>
      <c r="Z213" s="3" t="s">
        <v>30</v>
      </c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</row>
    <row r="214" customFormat="false" ht="15.75" hidden="false" customHeight="false" outlineLevel="0" collapsed="false">
      <c r="A214" s="3" t="n">
        <v>213</v>
      </c>
      <c r="B214" s="3" t="s">
        <v>665</v>
      </c>
      <c r="C214" s="3" t="s">
        <v>666</v>
      </c>
      <c r="D214" s="3" t="n">
        <v>1</v>
      </c>
      <c r="E214" s="3" t="n">
        <v>6.9442626</v>
      </c>
      <c r="F214" s="3" t="n">
        <v>66</v>
      </c>
      <c r="G214" s="3" t="n">
        <v>66</v>
      </c>
      <c r="H214" s="3" t="n">
        <v>16</v>
      </c>
      <c r="I214" s="3" t="n">
        <v>16</v>
      </c>
      <c r="J214" s="3" t="n">
        <v>104</v>
      </c>
      <c r="K214" s="3" t="n">
        <v>104</v>
      </c>
      <c r="L214" s="3" t="n">
        <v>17</v>
      </c>
      <c r="M214" s="3" t="n">
        <v>17</v>
      </c>
      <c r="N214" s="3" t="n">
        <v>-1</v>
      </c>
      <c r="O214" s="3" t="n">
        <v>-1</v>
      </c>
      <c r="P214" s="3" t="n">
        <v>8.8</v>
      </c>
      <c r="Q214" s="3" t="n">
        <v>24.2</v>
      </c>
      <c r="R214" s="3" t="s">
        <v>667</v>
      </c>
      <c r="S214" s="4" t="n">
        <v>45746.9658449074</v>
      </c>
      <c r="T214" s="3" t="s">
        <v>65</v>
      </c>
      <c r="U214" s="3" t="s">
        <v>65</v>
      </c>
      <c r="V214" s="3" t="n">
        <v>0</v>
      </c>
      <c r="W214" s="3" t="n">
        <v>0</v>
      </c>
      <c r="X214" s="3" t="n">
        <v>0</v>
      </c>
      <c r="Y214" s="3" t="s">
        <v>30</v>
      </c>
      <c r="Z214" s="3" t="s">
        <v>30</v>
      </c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</row>
    <row r="215" customFormat="false" ht="15.75" hidden="false" customHeight="false" outlineLevel="0" collapsed="false">
      <c r="A215" s="3" t="n">
        <v>214</v>
      </c>
      <c r="B215" s="3" t="s">
        <v>668</v>
      </c>
      <c r="C215" s="3" t="s">
        <v>669</v>
      </c>
      <c r="D215" s="3" t="n">
        <v>1</v>
      </c>
      <c r="E215" s="3" t="n">
        <v>6.860086</v>
      </c>
      <c r="F215" s="3" t="n">
        <v>82</v>
      </c>
      <c r="G215" s="3" t="n">
        <v>82</v>
      </c>
      <c r="H215" s="3" t="n">
        <v>18</v>
      </c>
      <c r="I215" s="3" t="n">
        <v>18</v>
      </c>
      <c r="J215" s="3" t="n">
        <v>127</v>
      </c>
      <c r="K215" s="3" t="n">
        <v>127</v>
      </c>
      <c r="L215" s="3" t="n">
        <v>17</v>
      </c>
      <c r="M215" s="3" t="n">
        <v>17</v>
      </c>
      <c r="N215" s="3" t="n">
        <v>-1</v>
      </c>
      <c r="O215" s="3" t="n">
        <v>-1</v>
      </c>
      <c r="P215" s="3" t="n">
        <v>8.8</v>
      </c>
      <c r="Q215" s="3" t="n">
        <v>24.2</v>
      </c>
      <c r="R215" s="3" t="s">
        <v>670</v>
      </c>
      <c r="S215" s="4" t="n">
        <v>45746.9661921296</v>
      </c>
      <c r="T215" s="3" t="s">
        <v>65</v>
      </c>
      <c r="U215" s="3" t="s">
        <v>65</v>
      </c>
      <c r="V215" s="3" t="n">
        <v>0</v>
      </c>
      <c r="W215" s="3" t="n">
        <v>0</v>
      </c>
      <c r="X215" s="3" t="n">
        <v>0</v>
      </c>
      <c r="Y215" s="3" t="s">
        <v>30</v>
      </c>
      <c r="Z215" s="3" t="s">
        <v>30</v>
      </c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</row>
    <row r="216" customFormat="false" ht="15.75" hidden="false" customHeight="false" outlineLevel="0" collapsed="false">
      <c r="A216" s="3" t="n">
        <v>215</v>
      </c>
      <c r="B216" s="3" t="s">
        <v>671</v>
      </c>
      <c r="C216" s="3" t="s">
        <v>672</v>
      </c>
      <c r="D216" s="3" t="n">
        <v>1</v>
      </c>
      <c r="E216" s="3" t="n">
        <v>0.8280952</v>
      </c>
      <c r="F216" s="3" t="n">
        <v>54</v>
      </c>
      <c r="G216" s="3" t="n">
        <v>54</v>
      </c>
      <c r="H216" s="3" t="n">
        <v>11</v>
      </c>
      <c r="I216" s="3" t="n">
        <v>11</v>
      </c>
      <c r="J216" s="3" t="n">
        <v>78</v>
      </c>
      <c r="K216" s="3" t="n">
        <v>78</v>
      </c>
      <c r="L216" s="3" t="n">
        <v>3</v>
      </c>
      <c r="M216" s="3" t="n">
        <v>3</v>
      </c>
      <c r="N216" s="3" t="n">
        <v>-1</v>
      </c>
      <c r="O216" s="3" t="n">
        <v>-1</v>
      </c>
      <c r="P216" s="3" t="n">
        <v>8.3</v>
      </c>
      <c r="Q216" s="3" t="n">
        <v>24.2</v>
      </c>
      <c r="R216" s="3" t="s">
        <v>673</v>
      </c>
      <c r="S216" s="4" t="n">
        <v>45746.9662731482</v>
      </c>
      <c r="T216" s="3" t="s">
        <v>65</v>
      </c>
      <c r="U216" s="3" t="s">
        <v>65</v>
      </c>
      <c r="V216" s="3" t="n">
        <v>0</v>
      </c>
      <c r="W216" s="3" t="n">
        <v>0</v>
      </c>
      <c r="X216" s="3" t="n">
        <v>0</v>
      </c>
      <c r="Y216" s="3" t="s">
        <v>30</v>
      </c>
      <c r="Z216" s="3" t="s">
        <v>30</v>
      </c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</row>
    <row r="217" customFormat="false" ht="15.75" hidden="false" customHeight="false" outlineLevel="0" collapsed="false">
      <c r="A217" s="3" t="n">
        <v>216</v>
      </c>
      <c r="B217" s="3" t="s">
        <v>674</v>
      </c>
      <c r="C217" s="3" t="s">
        <v>675</v>
      </c>
      <c r="D217" s="3" t="n">
        <v>1</v>
      </c>
      <c r="E217" s="3" t="n">
        <v>1.0382377</v>
      </c>
      <c r="F217" s="3" t="n">
        <v>71</v>
      </c>
      <c r="G217" s="3" t="n">
        <v>71</v>
      </c>
      <c r="H217" s="3" t="n">
        <v>10</v>
      </c>
      <c r="I217" s="3" t="n">
        <v>10</v>
      </c>
      <c r="J217" s="3" t="n">
        <v>112</v>
      </c>
      <c r="K217" s="3" t="n">
        <v>112</v>
      </c>
      <c r="L217" s="3" t="n">
        <v>4</v>
      </c>
      <c r="M217" s="3" t="n">
        <v>4</v>
      </c>
      <c r="N217" s="3" t="n">
        <v>-1</v>
      </c>
      <c r="O217" s="3" t="n">
        <v>-1</v>
      </c>
      <c r="P217" s="3" t="n">
        <v>8.3</v>
      </c>
      <c r="Q217" s="3" t="n">
        <v>24.2</v>
      </c>
      <c r="R217" s="3" t="s">
        <v>676</v>
      </c>
      <c r="S217" s="4" t="n">
        <v>45746.9663194444</v>
      </c>
      <c r="T217" s="3" t="s">
        <v>65</v>
      </c>
      <c r="U217" s="3" t="s">
        <v>65</v>
      </c>
      <c r="V217" s="3" t="n">
        <v>0</v>
      </c>
      <c r="W217" s="3" t="n">
        <v>0</v>
      </c>
      <c r="X217" s="3" t="n">
        <v>0</v>
      </c>
      <c r="Y217" s="3" t="s">
        <v>30</v>
      </c>
      <c r="Z217" s="3" t="s">
        <v>30</v>
      </c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</row>
    <row r="218" customFormat="false" ht="15.75" hidden="false" customHeight="false" outlineLevel="0" collapsed="false">
      <c r="A218" s="3" t="n">
        <v>217</v>
      </c>
      <c r="B218" s="3" t="s">
        <v>677</v>
      </c>
      <c r="C218" s="3" t="s">
        <v>678</v>
      </c>
      <c r="D218" s="3" t="n">
        <v>1</v>
      </c>
      <c r="E218" s="3" t="n">
        <v>2.1994227</v>
      </c>
      <c r="F218" s="3" t="n">
        <v>21</v>
      </c>
      <c r="G218" s="3" t="n">
        <v>21</v>
      </c>
      <c r="H218" s="3" t="n">
        <v>6</v>
      </c>
      <c r="I218" s="3" t="n">
        <v>6</v>
      </c>
      <c r="J218" s="3" t="n">
        <v>22</v>
      </c>
      <c r="K218" s="3" t="n">
        <v>22</v>
      </c>
      <c r="L218" s="3" t="n">
        <v>0</v>
      </c>
      <c r="M218" s="3" t="n">
        <v>0</v>
      </c>
      <c r="N218" s="3" t="n">
        <v>-1</v>
      </c>
      <c r="O218" s="3" t="n">
        <v>-1</v>
      </c>
      <c r="P218" s="3" t="n">
        <v>9</v>
      </c>
      <c r="Q218" s="3" t="n">
        <v>24.2</v>
      </c>
      <c r="R218" s="3" t="s">
        <v>679</v>
      </c>
      <c r="S218" s="4" t="n">
        <v>45746.9663773148</v>
      </c>
      <c r="T218" s="3" t="s">
        <v>37</v>
      </c>
      <c r="U218" s="3" t="s">
        <v>37</v>
      </c>
      <c r="V218" s="3" t="n">
        <v>0</v>
      </c>
      <c r="W218" s="3" t="n">
        <v>0</v>
      </c>
      <c r="X218" s="3" t="n">
        <v>0</v>
      </c>
      <c r="Y218" s="3" t="s">
        <v>30</v>
      </c>
      <c r="Z218" s="3" t="s">
        <v>30</v>
      </c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</row>
    <row r="219" customFormat="false" ht="15.75" hidden="false" customHeight="false" outlineLevel="0" collapsed="false">
      <c r="A219" s="3" t="n">
        <v>218</v>
      </c>
      <c r="B219" s="3" t="s">
        <v>680</v>
      </c>
      <c r="C219" s="3" t="s">
        <v>681</v>
      </c>
      <c r="D219" s="3" t="n">
        <v>1</v>
      </c>
      <c r="E219" s="3" t="n">
        <v>3.5881397</v>
      </c>
      <c r="F219" s="3" t="n">
        <v>89</v>
      </c>
      <c r="G219" s="3" t="n">
        <v>89</v>
      </c>
      <c r="H219" s="3" t="n">
        <v>15</v>
      </c>
      <c r="I219" s="3" t="n">
        <v>15</v>
      </c>
      <c r="J219" s="3" t="n">
        <v>111</v>
      </c>
      <c r="K219" s="3" t="n">
        <v>111</v>
      </c>
      <c r="L219" s="3" t="n">
        <v>4</v>
      </c>
      <c r="M219" s="3" t="n">
        <v>4</v>
      </c>
      <c r="N219" s="3" t="n">
        <v>-1</v>
      </c>
      <c r="O219" s="3" t="n">
        <v>-1</v>
      </c>
      <c r="P219" s="3" t="n">
        <v>9</v>
      </c>
      <c r="Q219" s="3" t="n">
        <v>24.2</v>
      </c>
      <c r="R219" s="3" t="s">
        <v>682</v>
      </c>
      <c r="S219" s="4" t="n">
        <v>45746.9664814815</v>
      </c>
      <c r="T219" s="3" t="s">
        <v>37</v>
      </c>
      <c r="U219" s="3" t="s">
        <v>37</v>
      </c>
      <c r="V219" s="3" t="n">
        <v>0</v>
      </c>
      <c r="W219" s="3" t="n">
        <v>0</v>
      </c>
      <c r="X219" s="3" t="n">
        <v>0</v>
      </c>
      <c r="Y219" s="3" t="s">
        <v>30</v>
      </c>
      <c r="Z219" s="3" t="s">
        <v>30</v>
      </c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</row>
    <row r="220" customFormat="false" ht="15.75" hidden="false" customHeight="false" outlineLevel="0" collapsed="false">
      <c r="A220" s="3" t="n">
        <v>219</v>
      </c>
      <c r="B220" s="3" t="s">
        <v>683</v>
      </c>
      <c r="C220" s="3" t="s">
        <v>684</v>
      </c>
      <c r="D220" s="3" t="n">
        <v>1</v>
      </c>
      <c r="E220" s="3" t="n">
        <v>2.1348287</v>
      </c>
      <c r="F220" s="3" t="n">
        <v>21</v>
      </c>
      <c r="G220" s="3" t="n">
        <v>21</v>
      </c>
      <c r="H220" s="3" t="n">
        <v>6</v>
      </c>
      <c r="I220" s="3" t="n">
        <v>6</v>
      </c>
      <c r="J220" s="3" t="n">
        <v>22</v>
      </c>
      <c r="K220" s="3" t="n">
        <v>22</v>
      </c>
      <c r="L220" s="3" t="n">
        <v>0</v>
      </c>
      <c r="M220" s="3" t="n">
        <v>0</v>
      </c>
      <c r="N220" s="3" t="n">
        <v>-1</v>
      </c>
      <c r="O220" s="3" t="n">
        <v>-1</v>
      </c>
      <c r="P220" s="3" t="n">
        <v>9</v>
      </c>
      <c r="Q220" s="3" t="n">
        <v>24.2</v>
      </c>
      <c r="R220" s="3" t="s">
        <v>679</v>
      </c>
      <c r="S220" s="4" t="n">
        <v>45746.9665393519</v>
      </c>
      <c r="T220" s="3" t="s">
        <v>37</v>
      </c>
      <c r="U220" s="3" t="s">
        <v>37</v>
      </c>
      <c r="V220" s="3" t="n">
        <v>0</v>
      </c>
      <c r="W220" s="3" t="n">
        <v>0</v>
      </c>
      <c r="X220" s="3" t="n">
        <v>0</v>
      </c>
      <c r="Y220" s="3" t="s">
        <v>30</v>
      </c>
      <c r="Z220" s="3" t="s">
        <v>30</v>
      </c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</row>
    <row r="221" customFormat="false" ht="15.75" hidden="false" customHeight="false" outlineLevel="0" collapsed="false">
      <c r="A221" s="3" t="n">
        <v>220</v>
      </c>
      <c r="B221" s="3" t="s">
        <v>685</v>
      </c>
      <c r="C221" s="3" t="s">
        <v>686</v>
      </c>
      <c r="D221" s="3" t="n">
        <v>1</v>
      </c>
      <c r="E221" s="3" t="n">
        <v>3.47886</v>
      </c>
      <c r="F221" s="3" t="n">
        <v>89</v>
      </c>
      <c r="G221" s="3" t="n">
        <v>89</v>
      </c>
      <c r="H221" s="3" t="n">
        <v>15</v>
      </c>
      <c r="I221" s="3" t="n">
        <v>15</v>
      </c>
      <c r="J221" s="3" t="n">
        <v>111</v>
      </c>
      <c r="K221" s="3" t="n">
        <v>111</v>
      </c>
      <c r="L221" s="3" t="n">
        <v>4</v>
      </c>
      <c r="M221" s="3" t="n">
        <v>4</v>
      </c>
      <c r="N221" s="3" t="n">
        <v>-1</v>
      </c>
      <c r="O221" s="3" t="n">
        <v>-1</v>
      </c>
      <c r="P221" s="3" t="n">
        <v>9</v>
      </c>
      <c r="Q221" s="3" t="n">
        <v>24.2</v>
      </c>
      <c r="R221" s="3" t="s">
        <v>682</v>
      </c>
      <c r="S221" s="4" t="n">
        <v>45746.9666203704</v>
      </c>
      <c r="T221" s="3" t="s">
        <v>37</v>
      </c>
      <c r="U221" s="3" t="s">
        <v>37</v>
      </c>
      <c r="V221" s="3" t="n">
        <v>0</v>
      </c>
      <c r="W221" s="3" t="n">
        <v>0</v>
      </c>
      <c r="X221" s="3" t="n">
        <v>0</v>
      </c>
      <c r="Y221" s="3" t="s">
        <v>30</v>
      </c>
      <c r="Z221" s="3" t="s">
        <v>30</v>
      </c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</row>
    <row r="222" customFormat="false" ht="15.75" hidden="false" customHeight="false" outlineLevel="0" collapsed="false">
      <c r="A222" s="3" t="n">
        <v>221</v>
      </c>
      <c r="B222" s="3" t="s">
        <v>687</v>
      </c>
      <c r="C222" s="3" t="s">
        <v>688</v>
      </c>
      <c r="D222" s="3" t="n">
        <v>1</v>
      </c>
      <c r="E222" s="3" t="n">
        <v>0.1156966</v>
      </c>
      <c r="F222" s="3" t="n">
        <v>2</v>
      </c>
      <c r="G222" s="3" t="n">
        <v>2</v>
      </c>
      <c r="H222" s="3" t="n">
        <v>9</v>
      </c>
      <c r="I222" s="3" t="n">
        <v>9</v>
      </c>
      <c r="J222" s="3" t="n">
        <v>0</v>
      </c>
      <c r="K222" s="3" t="n">
        <v>0</v>
      </c>
      <c r="L222" s="3" t="n">
        <v>0</v>
      </c>
      <c r="M222" s="3" t="n">
        <v>0</v>
      </c>
      <c r="N222" s="3" t="n">
        <v>-1</v>
      </c>
      <c r="O222" s="3" t="n">
        <v>-1</v>
      </c>
      <c r="P222" s="3" t="n">
        <v>9</v>
      </c>
      <c r="Q222" s="3" t="n">
        <v>24.2</v>
      </c>
      <c r="R222" s="3" t="s">
        <v>689</v>
      </c>
      <c r="S222" s="4" t="n">
        <v>45746.9666435185</v>
      </c>
      <c r="T222" s="3" t="s">
        <v>256</v>
      </c>
      <c r="U222" s="3" t="s">
        <v>256</v>
      </c>
      <c r="V222" s="3" t="n">
        <v>0</v>
      </c>
      <c r="W222" s="3" t="n">
        <v>0</v>
      </c>
      <c r="X222" s="3" t="n">
        <v>0</v>
      </c>
      <c r="Y222" s="3" t="s">
        <v>30</v>
      </c>
      <c r="Z222" s="3" t="s">
        <v>30</v>
      </c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</row>
    <row r="223" customFormat="false" ht="15.75" hidden="false" customHeight="false" outlineLevel="0" collapsed="false">
      <c r="A223" s="3" t="n">
        <v>222</v>
      </c>
      <c r="B223" s="3" t="s">
        <v>690</v>
      </c>
      <c r="C223" s="3" t="s">
        <v>691</v>
      </c>
      <c r="D223" s="3" t="n">
        <v>1</v>
      </c>
      <c r="E223" s="3" t="n">
        <v>2.011353</v>
      </c>
      <c r="F223" s="3" t="n">
        <v>21</v>
      </c>
      <c r="G223" s="3" t="n">
        <v>21</v>
      </c>
      <c r="H223" s="3" t="n">
        <v>6</v>
      </c>
      <c r="I223" s="3" t="n">
        <v>6</v>
      </c>
      <c r="J223" s="3" t="n">
        <v>22</v>
      </c>
      <c r="K223" s="3" t="n">
        <v>22</v>
      </c>
      <c r="L223" s="3" t="n">
        <v>0</v>
      </c>
      <c r="M223" s="3" t="n">
        <v>0</v>
      </c>
      <c r="N223" s="3" t="n">
        <v>-1</v>
      </c>
      <c r="O223" s="3" t="n">
        <v>-1</v>
      </c>
      <c r="P223" s="3" t="n">
        <v>9</v>
      </c>
      <c r="Q223" s="3" t="n">
        <v>24.2</v>
      </c>
      <c r="R223" s="3" t="s">
        <v>679</v>
      </c>
      <c r="S223" s="4" t="n">
        <v>45746.9666898148</v>
      </c>
      <c r="T223" s="3" t="s">
        <v>37</v>
      </c>
      <c r="U223" s="3" t="s">
        <v>37</v>
      </c>
      <c r="V223" s="3" t="n">
        <v>0</v>
      </c>
      <c r="W223" s="3" t="n">
        <v>0</v>
      </c>
      <c r="X223" s="3" t="n">
        <v>0</v>
      </c>
      <c r="Y223" s="3" t="s">
        <v>30</v>
      </c>
      <c r="Z223" s="3" t="s">
        <v>30</v>
      </c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</row>
    <row r="224" customFormat="false" ht="15.75" hidden="false" customHeight="false" outlineLevel="0" collapsed="false">
      <c r="A224" s="3" t="n">
        <v>223</v>
      </c>
      <c r="B224" s="3" t="s">
        <v>692</v>
      </c>
      <c r="C224" s="3" t="s">
        <v>693</v>
      </c>
      <c r="D224" s="3" t="n">
        <v>1</v>
      </c>
      <c r="E224" s="3" t="n">
        <v>3.4481599</v>
      </c>
      <c r="F224" s="3" t="n">
        <v>89</v>
      </c>
      <c r="G224" s="3" t="n">
        <v>89</v>
      </c>
      <c r="H224" s="3" t="n">
        <v>15</v>
      </c>
      <c r="I224" s="3" t="n">
        <v>15</v>
      </c>
      <c r="J224" s="3" t="n">
        <v>111</v>
      </c>
      <c r="K224" s="3" t="n">
        <v>111</v>
      </c>
      <c r="L224" s="3" t="n">
        <v>4</v>
      </c>
      <c r="M224" s="3" t="n">
        <v>4</v>
      </c>
      <c r="N224" s="3" t="n">
        <v>-1</v>
      </c>
      <c r="O224" s="3" t="n">
        <v>-1</v>
      </c>
      <c r="P224" s="3" t="n">
        <v>9</v>
      </c>
      <c r="Q224" s="3" t="n">
        <v>24.2</v>
      </c>
      <c r="R224" s="3" t="s">
        <v>682</v>
      </c>
      <c r="S224" s="4" t="n">
        <v>45746.9667824074</v>
      </c>
      <c r="T224" s="3" t="s">
        <v>37</v>
      </c>
      <c r="U224" s="3" t="s">
        <v>37</v>
      </c>
      <c r="V224" s="3" t="n">
        <v>0</v>
      </c>
      <c r="W224" s="3" t="n">
        <v>0</v>
      </c>
      <c r="X224" s="3" t="n">
        <v>0</v>
      </c>
      <c r="Y224" s="3" t="s">
        <v>30</v>
      </c>
      <c r="Z224" s="3" t="s">
        <v>30</v>
      </c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</row>
    <row r="225" customFormat="false" ht="15.75" hidden="false" customHeight="false" outlineLevel="0" collapsed="false">
      <c r="A225" s="3" t="n">
        <v>224</v>
      </c>
      <c r="B225" s="3" t="s">
        <v>694</v>
      </c>
      <c r="C225" s="3" t="s">
        <v>695</v>
      </c>
      <c r="D225" s="3" t="n">
        <v>1</v>
      </c>
      <c r="E225" s="3" t="n">
        <v>0.0800161</v>
      </c>
      <c r="F225" s="3" t="n">
        <v>2</v>
      </c>
      <c r="G225" s="3" t="n">
        <v>2</v>
      </c>
      <c r="H225" s="3" t="n">
        <v>9</v>
      </c>
      <c r="I225" s="3" t="n">
        <v>9</v>
      </c>
      <c r="J225" s="3" t="n">
        <v>0</v>
      </c>
      <c r="K225" s="3" t="n">
        <v>0</v>
      </c>
      <c r="L225" s="3" t="n">
        <v>0</v>
      </c>
      <c r="M225" s="3" t="n">
        <v>0</v>
      </c>
      <c r="N225" s="3" t="n">
        <v>-1</v>
      </c>
      <c r="O225" s="3" t="n">
        <v>-1</v>
      </c>
      <c r="P225" s="3" t="n">
        <v>9</v>
      </c>
      <c r="Q225" s="3" t="n">
        <v>24.2</v>
      </c>
      <c r="R225" s="3" t="s">
        <v>689</v>
      </c>
      <c r="S225" s="4" t="n">
        <v>45746.9667939815</v>
      </c>
      <c r="T225" s="3" t="s">
        <v>256</v>
      </c>
      <c r="U225" s="3" t="s">
        <v>256</v>
      </c>
      <c r="V225" s="3" t="n">
        <v>0</v>
      </c>
      <c r="W225" s="3" t="n">
        <v>0</v>
      </c>
      <c r="X225" s="3" t="n">
        <v>0</v>
      </c>
      <c r="Y225" s="3" t="s">
        <v>30</v>
      </c>
      <c r="Z225" s="3" t="s">
        <v>30</v>
      </c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</row>
    <row r="226" customFormat="false" ht="15.75" hidden="false" customHeight="false" outlineLevel="0" collapsed="false">
      <c r="A226" s="3" t="n">
        <v>225</v>
      </c>
      <c r="B226" s="3" t="s">
        <v>696</v>
      </c>
      <c r="C226" s="3" t="s">
        <v>697</v>
      </c>
      <c r="D226" s="3" t="n">
        <v>1</v>
      </c>
      <c r="E226" s="3" t="n">
        <v>1.6871213</v>
      </c>
      <c r="F226" s="3" t="n">
        <v>21</v>
      </c>
      <c r="G226" s="3" t="n">
        <v>21</v>
      </c>
      <c r="H226" s="3" t="n">
        <v>6</v>
      </c>
      <c r="I226" s="3" t="n">
        <v>6</v>
      </c>
      <c r="J226" s="3" t="n">
        <v>22</v>
      </c>
      <c r="K226" s="3" t="n">
        <v>22</v>
      </c>
      <c r="L226" s="3" t="n">
        <v>0</v>
      </c>
      <c r="M226" s="3" t="n">
        <v>0</v>
      </c>
      <c r="N226" s="3" t="n">
        <v>-1</v>
      </c>
      <c r="O226" s="3" t="n">
        <v>-1</v>
      </c>
      <c r="P226" s="3" t="n">
        <v>9</v>
      </c>
      <c r="Q226" s="3" t="n">
        <v>24.2</v>
      </c>
      <c r="R226" s="3" t="s">
        <v>679</v>
      </c>
      <c r="S226" s="4" t="n">
        <v>45746.9668402778</v>
      </c>
      <c r="T226" s="3" t="s">
        <v>37</v>
      </c>
      <c r="U226" s="3" t="s">
        <v>37</v>
      </c>
      <c r="V226" s="3" t="n">
        <v>0</v>
      </c>
      <c r="W226" s="3" t="n">
        <v>0</v>
      </c>
      <c r="X226" s="3" t="n">
        <v>0</v>
      </c>
      <c r="Y226" s="3" t="s">
        <v>30</v>
      </c>
      <c r="Z226" s="3" t="s">
        <v>30</v>
      </c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</row>
    <row r="227" customFormat="false" ht="15.75" hidden="false" customHeight="false" outlineLevel="0" collapsed="false">
      <c r="A227" s="3" t="n">
        <v>226</v>
      </c>
      <c r="B227" s="3" t="s">
        <v>698</v>
      </c>
      <c r="C227" s="3" t="s">
        <v>699</v>
      </c>
      <c r="D227" s="3" t="n">
        <v>1</v>
      </c>
      <c r="E227" s="3" t="n">
        <v>2.7266201</v>
      </c>
      <c r="F227" s="3" t="n">
        <v>89</v>
      </c>
      <c r="G227" s="3" t="n">
        <v>89</v>
      </c>
      <c r="H227" s="3" t="n">
        <v>15</v>
      </c>
      <c r="I227" s="3" t="n">
        <v>15</v>
      </c>
      <c r="J227" s="3" t="n">
        <v>111</v>
      </c>
      <c r="K227" s="3" t="n">
        <v>111</v>
      </c>
      <c r="L227" s="3" t="n">
        <v>4</v>
      </c>
      <c r="M227" s="3" t="n">
        <v>4</v>
      </c>
      <c r="N227" s="3" t="n">
        <v>-1</v>
      </c>
      <c r="O227" s="3" t="n">
        <v>-1</v>
      </c>
      <c r="P227" s="3" t="n">
        <v>9</v>
      </c>
      <c r="Q227" s="3" t="n">
        <v>24.2</v>
      </c>
      <c r="R227" s="3" t="s">
        <v>682</v>
      </c>
      <c r="S227" s="4" t="n">
        <v>45746.9669097222</v>
      </c>
      <c r="T227" s="3" t="s">
        <v>37</v>
      </c>
      <c r="U227" s="3" t="s">
        <v>37</v>
      </c>
      <c r="V227" s="3" t="n">
        <v>0</v>
      </c>
      <c r="W227" s="3" t="n">
        <v>0</v>
      </c>
      <c r="X227" s="3" t="n">
        <v>0</v>
      </c>
      <c r="Y227" s="3" t="s">
        <v>30</v>
      </c>
      <c r="Z227" s="3" t="s">
        <v>30</v>
      </c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</row>
    <row r="228" customFormat="false" ht="15.75" hidden="false" customHeight="false" outlineLevel="0" collapsed="false">
      <c r="A228" s="3" t="n">
        <v>227</v>
      </c>
      <c r="B228" s="3" t="s">
        <v>700</v>
      </c>
      <c r="C228" s="3" t="s">
        <v>701</v>
      </c>
      <c r="D228" s="3" t="n">
        <v>1</v>
      </c>
      <c r="E228" s="3" t="n">
        <v>0.0406834</v>
      </c>
      <c r="F228" s="3" t="n">
        <v>2</v>
      </c>
      <c r="G228" s="3" t="n">
        <v>2</v>
      </c>
      <c r="H228" s="3" t="n">
        <v>9</v>
      </c>
      <c r="I228" s="3" t="n">
        <v>9</v>
      </c>
      <c r="J228" s="3" t="n">
        <v>0</v>
      </c>
      <c r="K228" s="3" t="n">
        <v>0</v>
      </c>
      <c r="L228" s="3" t="n">
        <v>0</v>
      </c>
      <c r="M228" s="3" t="n">
        <v>0</v>
      </c>
      <c r="N228" s="3" t="n">
        <v>-1</v>
      </c>
      <c r="O228" s="3" t="n">
        <v>-1</v>
      </c>
      <c r="P228" s="3" t="n">
        <v>9</v>
      </c>
      <c r="Q228" s="3" t="n">
        <v>24.2</v>
      </c>
      <c r="R228" s="3" t="s">
        <v>689</v>
      </c>
      <c r="S228" s="4" t="n">
        <v>45746.9669212963</v>
      </c>
      <c r="T228" s="3" t="s">
        <v>256</v>
      </c>
      <c r="U228" s="3" t="s">
        <v>256</v>
      </c>
      <c r="V228" s="3" t="n">
        <v>0</v>
      </c>
      <c r="W228" s="3" t="n">
        <v>0</v>
      </c>
      <c r="X228" s="3" t="n">
        <v>0</v>
      </c>
      <c r="Y228" s="3" t="s">
        <v>30</v>
      </c>
      <c r="Z228" s="3" t="s">
        <v>30</v>
      </c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</row>
    <row r="229" customFormat="false" ht="15.75" hidden="false" customHeight="false" outlineLevel="0" collapsed="false">
      <c r="A229" s="3" t="n">
        <v>228</v>
      </c>
      <c r="B229" s="3" t="s">
        <v>702</v>
      </c>
      <c r="C229" s="3" t="s">
        <v>703</v>
      </c>
      <c r="D229" s="3" t="n">
        <v>1</v>
      </c>
      <c r="E229" s="3" t="n">
        <v>6.3119704</v>
      </c>
      <c r="F229" s="3" t="n">
        <v>133</v>
      </c>
      <c r="G229" s="3" t="n">
        <v>133</v>
      </c>
      <c r="H229" s="3" t="n">
        <v>16</v>
      </c>
      <c r="I229" s="3" t="n">
        <v>16</v>
      </c>
      <c r="J229" s="3" t="n">
        <v>208</v>
      </c>
      <c r="K229" s="3" t="n">
        <v>208</v>
      </c>
      <c r="L229" s="3" t="n">
        <v>7</v>
      </c>
      <c r="M229" s="3" t="n">
        <v>7</v>
      </c>
      <c r="N229" s="3" t="n">
        <v>-1</v>
      </c>
      <c r="O229" s="3" t="n">
        <v>-1</v>
      </c>
      <c r="P229" s="3" t="n">
        <v>8.1</v>
      </c>
      <c r="Q229" s="3" t="n">
        <v>24.2</v>
      </c>
      <c r="R229" s="3" t="s">
        <v>704</v>
      </c>
      <c r="S229" s="4" t="n">
        <v>45746.967025463</v>
      </c>
      <c r="T229" s="3" t="s">
        <v>239</v>
      </c>
      <c r="U229" s="3" t="s">
        <v>239</v>
      </c>
      <c r="V229" s="3" t="n">
        <v>0</v>
      </c>
      <c r="W229" s="3" t="n">
        <v>0</v>
      </c>
      <c r="X229" s="3" t="n">
        <v>0</v>
      </c>
      <c r="Y229" s="3" t="s">
        <v>30</v>
      </c>
      <c r="Z229" s="3" t="s">
        <v>30</v>
      </c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</row>
    <row r="230" customFormat="false" ht="15.75" hidden="false" customHeight="false" outlineLevel="0" collapsed="false">
      <c r="A230" s="3" t="n">
        <v>229</v>
      </c>
      <c r="B230" s="3" t="s">
        <v>705</v>
      </c>
      <c r="C230" s="3" t="s">
        <v>706</v>
      </c>
      <c r="D230" s="3" t="n">
        <v>1</v>
      </c>
      <c r="E230" s="3" t="n">
        <v>0.9086061</v>
      </c>
      <c r="F230" s="3" t="n">
        <v>6</v>
      </c>
      <c r="G230" s="3" t="n">
        <v>6</v>
      </c>
      <c r="H230" s="3" t="n">
        <v>5</v>
      </c>
      <c r="I230" s="3" t="n">
        <v>5</v>
      </c>
      <c r="J230" s="3" t="n">
        <v>6</v>
      </c>
      <c r="K230" s="3" t="n">
        <v>6</v>
      </c>
      <c r="L230" s="3" t="n">
        <v>0</v>
      </c>
      <c r="M230" s="3" t="n">
        <v>0</v>
      </c>
      <c r="N230" s="3" t="n">
        <v>-1</v>
      </c>
      <c r="O230" s="3" t="n">
        <v>0</v>
      </c>
      <c r="P230" s="3" t="n">
        <v>8</v>
      </c>
      <c r="Q230" s="3" t="n">
        <v>24.2</v>
      </c>
      <c r="R230" s="3" t="s">
        <v>707</v>
      </c>
      <c r="S230" s="4" t="n">
        <v>45746.9670601852</v>
      </c>
      <c r="T230" s="3" t="s">
        <v>85</v>
      </c>
      <c r="U230" s="3" t="s">
        <v>85</v>
      </c>
      <c r="V230" s="3" t="n">
        <v>0</v>
      </c>
      <c r="W230" s="3" t="n">
        <v>1</v>
      </c>
      <c r="X230" s="3" t="n">
        <v>0</v>
      </c>
      <c r="Y230" s="3" t="s">
        <v>30</v>
      </c>
      <c r="Z230" s="3" t="s">
        <v>30</v>
      </c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</row>
    <row r="231" customFormat="false" ht="15.75" hidden="false" customHeight="false" outlineLevel="0" collapsed="false">
      <c r="A231" s="3" t="n">
        <v>230</v>
      </c>
      <c r="B231" s="3" t="s">
        <v>708</v>
      </c>
      <c r="C231" s="3" t="s">
        <v>709</v>
      </c>
      <c r="D231" s="3" t="n">
        <v>1</v>
      </c>
      <c r="E231" s="3" t="n">
        <v>4.3505135</v>
      </c>
      <c r="F231" s="3" t="n">
        <v>258</v>
      </c>
      <c r="G231" s="3" t="n">
        <v>258</v>
      </c>
      <c r="H231" s="3" t="n">
        <v>21</v>
      </c>
      <c r="I231" s="3" t="n">
        <v>21</v>
      </c>
      <c r="J231" s="3" t="n">
        <v>249</v>
      </c>
      <c r="K231" s="3" t="n">
        <v>249</v>
      </c>
      <c r="L231" s="3" t="n">
        <v>21</v>
      </c>
      <c r="M231" s="3" t="n">
        <v>21</v>
      </c>
      <c r="N231" s="3" t="n">
        <v>-1</v>
      </c>
      <c r="O231" s="3" t="n">
        <v>-1</v>
      </c>
      <c r="P231" s="3" t="n">
        <v>8.2</v>
      </c>
      <c r="Q231" s="3" t="n">
        <v>24.2</v>
      </c>
      <c r="R231" s="3" t="s">
        <v>710</v>
      </c>
      <c r="S231" s="4" t="n">
        <v>45746.9671990741</v>
      </c>
      <c r="T231" s="3" t="s">
        <v>65</v>
      </c>
      <c r="U231" s="3" t="s">
        <v>65</v>
      </c>
      <c r="V231" s="3" t="n">
        <v>0</v>
      </c>
      <c r="W231" s="3" t="n">
        <v>0</v>
      </c>
      <c r="X231" s="3" t="n">
        <v>0</v>
      </c>
      <c r="Y231" s="3" t="s">
        <v>30</v>
      </c>
      <c r="Z231" s="3" t="s">
        <v>30</v>
      </c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</row>
    <row r="232" customFormat="false" ht="15.75" hidden="false" customHeight="false" outlineLevel="0" collapsed="false">
      <c r="A232" s="3" t="n">
        <v>231</v>
      </c>
      <c r="B232" s="3" t="s">
        <v>711</v>
      </c>
      <c r="C232" s="3" t="s">
        <v>712</v>
      </c>
      <c r="D232" s="3" t="n">
        <v>1</v>
      </c>
      <c r="E232" s="3" t="n">
        <v>3.4891676</v>
      </c>
      <c r="F232" s="3" t="n">
        <v>44</v>
      </c>
      <c r="G232" s="3" t="n">
        <v>44</v>
      </c>
      <c r="H232" s="3" t="n">
        <v>11</v>
      </c>
      <c r="I232" s="3" t="n">
        <v>11</v>
      </c>
      <c r="J232" s="3" t="n">
        <v>42</v>
      </c>
      <c r="K232" s="3" t="n">
        <v>42</v>
      </c>
      <c r="L232" s="3" t="n">
        <v>4</v>
      </c>
      <c r="M232" s="3" t="n">
        <v>4</v>
      </c>
      <c r="N232" s="3" t="n">
        <v>-1</v>
      </c>
      <c r="O232" s="3" t="n">
        <v>-1</v>
      </c>
      <c r="P232" s="3" t="n">
        <v>8.2</v>
      </c>
      <c r="Q232" s="3" t="n">
        <v>24.2</v>
      </c>
      <c r="R232" s="3" t="s">
        <v>713</v>
      </c>
      <c r="S232" s="4" t="n">
        <v>45746.9672685185</v>
      </c>
      <c r="T232" s="3" t="s">
        <v>232</v>
      </c>
      <c r="U232" s="3" t="s">
        <v>232</v>
      </c>
      <c r="V232" s="3" t="n">
        <v>0</v>
      </c>
      <c r="W232" s="3" t="n">
        <v>0</v>
      </c>
      <c r="X232" s="3" t="n">
        <v>0</v>
      </c>
      <c r="Y232" s="3" t="s">
        <v>30</v>
      </c>
      <c r="Z232" s="3" t="s">
        <v>30</v>
      </c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</row>
    <row r="233" customFormat="false" ht="15.75" hidden="false" customHeight="false" outlineLevel="0" collapsed="false">
      <c r="A233" s="3" t="n">
        <v>232</v>
      </c>
      <c r="B233" s="3" t="s">
        <v>714</v>
      </c>
      <c r="C233" s="3" t="s">
        <v>715</v>
      </c>
      <c r="D233" s="3" t="n">
        <v>1</v>
      </c>
      <c r="E233" s="3" t="n">
        <v>5.3029588</v>
      </c>
      <c r="F233" s="3" t="n">
        <v>40</v>
      </c>
      <c r="G233" s="3" t="n">
        <v>40</v>
      </c>
      <c r="H233" s="3" t="n">
        <v>13</v>
      </c>
      <c r="I233" s="3" t="n">
        <v>13</v>
      </c>
      <c r="J233" s="3" t="n">
        <v>48</v>
      </c>
      <c r="K233" s="3" t="n">
        <v>48</v>
      </c>
      <c r="L233" s="3" t="n">
        <v>1</v>
      </c>
      <c r="M233" s="3" t="n">
        <v>1</v>
      </c>
      <c r="N233" s="3" t="n">
        <v>-1</v>
      </c>
      <c r="O233" s="3" t="n">
        <v>-1</v>
      </c>
      <c r="P233" s="3" t="n">
        <v>8.2</v>
      </c>
      <c r="Q233" s="3" t="n">
        <v>24.2</v>
      </c>
      <c r="R233" s="3" t="s">
        <v>716</v>
      </c>
      <c r="S233" s="4" t="n">
        <v>45746.9673726852</v>
      </c>
      <c r="T233" s="3" t="s">
        <v>232</v>
      </c>
      <c r="U233" s="3" t="s">
        <v>232</v>
      </c>
      <c r="V233" s="3" t="n">
        <v>0</v>
      </c>
      <c r="W233" s="3" t="n">
        <v>0</v>
      </c>
      <c r="X233" s="3" t="n">
        <v>0</v>
      </c>
      <c r="Y233" s="3" t="s">
        <v>30</v>
      </c>
      <c r="Z233" s="3" t="s">
        <v>30</v>
      </c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</row>
    <row r="234" customFormat="false" ht="15.75" hidden="false" customHeight="false" outlineLevel="0" collapsed="false">
      <c r="A234" s="3" t="n">
        <v>233</v>
      </c>
      <c r="B234" s="3" t="s">
        <v>717</v>
      </c>
      <c r="C234" s="3" t="s">
        <v>718</v>
      </c>
      <c r="D234" s="3" t="n">
        <v>1</v>
      </c>
      <c r="E234" s="3" t="n">
        <v>5.4766748</v>
      </c>
      <c r="F234" s="3" t="n">
        <v>38</v>
      </c>
      <c r="G234" s="3" t="n">
        <v>38</v>
      </c>
      <c r="H234" s="3" t="n">
        <v>13</v>
      </c>
      <c r="I234" s="3" t="n">
        <v>13</v>
      </c>
      <c r="J234" s="3" t="n">
        <v>52</v>
      </c>
      <c r="K234" s="3" t="n">
        <v>52</v>
      </c>
      <c r="L234" s="3" t="n">
        <v>1</v>
      </c>
      <c r="M234" s="3" t="n">
        <v>1</v>
      </c>
      <c r="N234" s="3" t="n">
        <v>-1</v>
      </c>
      <c r="O234" s="3" t="n">
        <v>-1</v>
      </c>
      <c r="P234" s="3" t="n">
        <v>8.2</v>
      </c>
      <c r="Q234" s="3" t="n">
        <v>24.2</v>
      </c>
      <c r="R234" s="3" t="s">
        <v>719</v>
      </c>
      <c r="S234" s="4" t="n">
        <v>45746.9674768519</v>
      </c>
      <c r="T234" s="3" t="s">
        <v>232</v>
      </c>
      <c r="U234" s="3" t="s">
        <v>232</v>
      </c>
      <c r="V234" s="3" t="n">
        <v>0</v>
      </c>
      <c r="W234" s="3" t="n">
        <v>0</v>
      </c>
      <c r="X234" s="3" t="n">
        <v>0</v>
      </c>
      <c r="Y234" s="3" t="s">
        <v>30</v>
      </c>
      <c r="Z234" s="3" t="s">
        <v>30</v>
      </c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</row>
    <row r="235" customFormat="false" ht="15.75" hidden="false" customHeight="false" outlineLevel="0" collapsed="false">
      <c r="A235" s="3" t="n">
        <v>234</v>
      </c>
      <c r="B235" s="3" t="s">
        <v>720</v>
      </c>
      <c r="C235" s="3" t="s">
        <v>721</v>
      </c>
      <c r="D235" s="3" t="n">
        <v>1</v>
      </c>
      <c r="E235" s="3" t="n">
        <v>5.4894329</v>
      </c>
      <c r="F235" s="3" t="n">
        <v>36</v>
      </c>
      <c r="G235" s="3" t="n">
        <v>36</v>
      </c>
      <c r="H235" s="3" t="n">
        <v>13</v>
      </c>
      <c r="I235" s="3" t="n">
        <v>13</v>
      </c>
      <c r="J235" s="3" t="n">
        <v>45</v>
      </c>
      <c r="K235" s="3" t="n">
        <v>45</v>
      </c>
      <c r="L235" s="3" t="n">
        <v>1</v>
      </c>
      <c r="M235" s="3" t="n">
        <v>1</v>
      </c>
      <c r="N235" s="3" t="n">
        <v>-1</v>
      </c>
      <c r="O235" s="3" t="n">
        <v>-1</v>
      </c>
      <c r="P235" s="3" t="n">
        <v>8.2</v>
      </c>
      <c r="Q235" s="3" t="n">
        <v>24.2</v>
      </c>
      <c r="R235" s="3" t="s">
        <v>722</v>
      </c>
      <c r="S235" s="4" t="n">
        <v>45746.9676041667</v>
      </c>
      <c r="T235" s="3" t="s">
        <v>232</v>
      </c>
      <c r="U235" s="3" t="s">
        <v>232</v>
      </c>
      <c r="V235" s="3" t="n">
        <v>0</v>
      </c>
      <c r="W235" s="3" t="n">
        <v>0</v>
      </c>
      <c r="X235" s="3" t="n">
        <v>0</v>
      </c>
      <c r="Y235" s="3" t="s">
        <v>30</v>
      </c>
      <c r="Z235" s="3" t="s">
        <v>30</v>
      </c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</row>
    <row r="236" customFormat="false" ht="15.75" hidden="false" customHeight="false" outlineLevel="0" collapsed="false">
      <c r="A236" s="3" t="n">
        <v>235</v>
      </c>
      <c r="B236" s="3" t="s">
        <v>723</v>
      </c>
      <c r="C236" s="3" t="s">
        <v>724</v>
      </c>
      <c r="D236" s="3" t="n">
        <v>1</v>
      </c>
      <c r="E236" s="3" t="n">
        <v>5.1583876</v>
      </c>
      <c r="F236" s="3" t="n">
        <v>33</v>
      </c>
      <c r="G236" s="3" t="n">
        <v>33</v>
      </c>
      <c r="H236" s="3" t="n">
        <v>13</v>
      </c>
      <c r="I236" s="3" t="n">
        <v>13</v>
      </c>
      <c r="J236" s="3" t="n">
        <v>49</v>
      </c>
      <c r="K236" s="3" t="n">
        <v>49</v>
      </c>
      <c r="L236" s="3" t="n">
        <v>1</v>
      </c>
      <c r="M236" s="3" t="n">
        <v>1</v>
      </c>
      <c r="N236" s="3" t="n">
        <v>-1</v>
      </c>
      <c r="O236" s="3" t="n">
        <v>-1</v>
      </c>
      <c r="P236" s="3" t="n">
        <v>8.2</v>
      </c>
      <c r="Q236" s="3" t="n">
        <v>24.2</v>
      </c>
      <c r="R236" s="3" t="s">
        <v>725</v>
      </c>
      <c r="S236" s="4" t="n">
        <v>45746.9676967593</v>
      </c>
      <c r="T236" s="3" t="s">
        <v>232</v>
      </c>
      <c r="U236" s="3" t="s">
        <v>232</v>
      </c>
      <c r="V236" s="3" t="n">
        <v>0</v>
      </c>
      <c r="W236" s="3" t="n">
        <v>0</v>
      </c>
      <c r="X236" s="3" t="n">
        <v>0</v>
      </c>
      <c r="Y236" s="3" t="s">
        <v>30</v>
      </c>
      <c r="Z236" s="3" t="s">
        <v>30</v>
      </c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</row>
    <row r="237" customFormat="false" ht="15.75" hidden="false" customHeight="false" outlineLevel="0" collapsed="false">
      <c r="A237" s="3" t="n">
        <v>236</v>
      </c>
      <c r="B237" s="3" t="s">
        <v>726</v>
      </c>
      <c r="C237" s="3" t="s">
        <v>727</v>
      </c>
      <c r="D237" s="3" t="n">
        <v>1</v>
      </c>
      <c r="E237" s="3" t="n">
        <v>3.2819884</v>
      </c>
      <c r="F237" s="3" t="n">
        <v>37</v>
      </c>
      <c r="G237" s="3" t="n">
        <v>37</v>
      </c>
      <c r="H237" s="3" t="n">
        <v>10</v>
      </c>
      <c r="I237" s="3" t="n">
        <v>10</v>
      </c>
      <c r="J237" s="3" t="n">
        <v>51</v>
      </c>
      <c r="K237" s="3" t="n">
        <v>51</v>
      </c>
      <c r="L237" s="3" t="n">
        <v>7</v>
      </c>
      <c r="M237" s="3" t="n">
        <v>7</v>
      </c>
      <c r="N237" s="3" t="n">
        <v>-1</v>
      </c>
      <c r="O237" s="3" t="n">
        <v>-1</v>
      </c>
      <c r="P237" s="3" t="n">
        <v>8.9</v>
      </c>
      <c r="Q237" s="3" t="n">
        <v>24.2</v>
      </c>
      <c r="R237" s="3" t="s">
        <v>728</v>
      </c>
      <c r="S237" s="4" t="n">
        <v>45746.9678472222</v>
      </c>
      <c r="T237" s="3" t="s">
        <v>29</v>
      </c>
      <c r="U237" s="3" t="s">
        <v>29</v>
      </c>
      <c r="V237" s="3" t="n">
        <v>0</v>
      </c>
      <c r="W237" s="3" t="n">
        <v>0</v>
      </c>
      <c r="X237" s="3" t="n">
        <v>0</v>
      </c>
      <c r="Y237" s="3" t="s">
        <v>30</v>
      </c>
      <c r="Z237" s="3" t="s">
        <v>30</v>
      </c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</row>
    <row r="238" customFormat="false" ht="15.75" hidden="false" customHeight="false" outlineLevel="0" collapsed="false">
      <c r="A238" s="3" t="n">
        <v>237</v>
      </c>
      <c r="B238" s="3" t="s">
        <v>729</v>
      </c>
      <c r="C238" s="3" t="s">
        <v>730</v>
      </c>
      <c r="D238" s="3" t="n">
        <v>1</v>
      </c>
      <c r="E238" s="3" t="n">
        <v>1.920246</v>
      </c>
      <c r="F238" s="3" t="n">
        <v>131</v>
      </c>
      <c r="G238" s="3" t="n">
        <v>131</v>
      </c>
      <c r="H238" s="3" t="n">
        <v>18</v>
      </c>
      <c r="I238" s="3" t="n">
        <v>18</v>
      </c>
      <c r="J238" s="3" t="n">
        <v>108</v>
      </c>
      <c r="K238" s="3" t="n">
        <v>108</v>
      </c>
      <c r="L238" s="3" t="n">
        <v>5</v>
      </c>
      <c r="M238" s="3" t="n">
        <v>5</v>
      </c>
      <c r="N238" s="3" t="n">
        <v>-1</v>
      </c>
      <c r="O238" s="3" t="n">
        <v>-1</v>
      </c>
      <c r="P238" s="3" t="n">
        <v>8.4</v>
      </c>
      <c r="Q238" s="3" t="n">
        <v>24.2</v>
      </c>
      <c r="R238" s="3" t="s">
        <v>731</v>
      </c>
      <c r="S238" s="4" t="n">
        <v>45746.9679282407</v>
      </c>
      <c r="T238" s="3" t="s">
        <v>65</v>
      </c>
      <c r="U238" s="3" t="s">
        <v>65</v>
      </c>
      <c r="V238" s="3" t="n">
        <v>0</v>
      </c>
      <c r="W238" s="3" t="n">
        <v>0</v>
      </c>
      <c r="X238" s="3" t="n">
        <v>0</v>
      </c>
      <c r="Y238" s="3" t="s">
        <v>30</v>
      </c>
      <c r="Z238" s="3" t="s">
        <v>30</v>
      </c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</row>
    <row r="239" customFormat="false" ht="15.75" hidden="false" customHeight="false" outlineLevel="0" collapsed="false">
      <c r="A239" s="3" t="n">
        <v>238</v>
      </c>
      <c r="B239" s="3" t="s">
        <v>732</v>
      </c>
      <c r="C239" s="3" t="s">
        <v>733</v>
      </c>
      <c r="D239" s="3" t="n">
        <v>1</v>
      </c>
      <c r="E239" s="3" t="n">
        <v>1.4913245</v>
      </c>
      <c r="F239" s="3" t="n">
        <v>105</v>
      </c>
      <c r="G239" s="3" t="n">
        <v>105</v>
      </c>
      <c r="H239" s="3" t="n">
        <v>17</v>
      </c>
      <c r="I239" s="3" t="n">
        <v>17</v>
      </c>
      <c r="J239" s="3" t="n">
        <v>86</v>
      </c>
      <c r="K239" s="3" t="n">
        <v>86</v>
      </c>
      <c r="L239" s="3" t="n">
        <v>5</v>
      </c>
      <c r="M239" s="3" t="n">
        <v>5</v>
      </c>
      <c r="N239" s="3" t="n">
        <v>-1</v>
      </c>
      <c r="O239" s="3" t="n">
        <v>-1</v>
      </c>
      <c r="P239" s="3" t="n">
        <v>8.4</v>
      </c>
      <c r="Q239" s="3" t="n">
        <v>24.2</v>
      </c>
      <c r="R239" s="3" t="s">
        <v>734</v>
      </c>
      <c r="S239" s="4" t="n">
        <v>45746.9679861111</v>
      </c>
      <c r="T239" s="3" t="s">
        <v>246</v>
      </c>
      <c r="U239" s="3" t="s">
        <v>246</v>
      </c>
      <c r="V239" s="3" t="n">
        <v>0</v>
      </c>
      <c r="W239" s="3" t="n">
        <v>0</v>
      </c>
      <c r="X239" s="3" t="n">
        <v>0</v>
      </c>
      <c r="Y239" s="3" t="s">
        <v>30</v>
      </c>
      <c r="Z239" s="3" t="s">
        <v>30</v>
      </c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</row>
    <row r="240" customFormat="false" ht="15.75" hidden="false" customHeight="false" outlineLevel="0" collapsed="false">
      <c r="A240" s="3" t="n">
        <v>239</v>
      </c>
      <c r="B240" s="3" t="s">
        <v>735</v>
      </c>
      <c r="C240" s="3" t="s">
        <v>736</v>
      </c>
      <c r="D240" s="3" t="n">
        <v>1</v>
      </c>
      <c r="E240" s="3" t="n">
        <v>8.0578797</v>
      </c>
      <c r="F240" s="3" t="n">
        <v>529</v>
      </c>
      <c r="G240" s="3" t="n">
        <v>529</v>
      </c>
      <c r="H240" s="3" t="n">
        <v>22</v>
      </c>
      <c r="I240" s="3" t="n">
        <v>22</v>
      </c>
      <c r="J240" s="3" t="n">
        <v>555</v>
      </c>
      <c r="K240" s="3" t="n">
        <v>555</v>
      </c>
      <c r="L240" s="3" t="n">
        <v>31</v>
      </c>
      <c r="M240" s="3" t="n">
        <v>31</v>
      </c>
      <c r="N240" s="3" t="n">
        <v>-1</v>
      </c>
      <c r="O240" s="3" t="n">
        <v>-1</v>
      </c>
      <c r="P240" s="3" t="n">
        <v>8.4</v>
      </c>
      <c r="Q240" s="3" t="n">
        <v>24.2</v>
      </c>
      <c r="R240" s="3" t="s">
        <v>737</v>
      </c>
      <c r="S240" s="4" t="n">
        <v>45746.9682060185</v>
      </c>
      <c r="T240" s="3" t="s">
        <v>65</v>
      </c>
      <c r="U240" s="3" t="s">
        <v>65</v>
      </c>
      <c r="V240" s="3" t="n">
        <v>0</v>
      </c>
      <c r="W240" s="3" t="n">
        <v>0</v>
      </c>
      <c r="X240" s="3" t="n">
        <v>0</v>
      </c>
      <c r="Y240" s="3" t="s">
        <v>30</v>
      </c>
      <c r="Z240" s="3" t="s">
        <v>30</v>
      </c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</row>
    <row r="241" customFormat="false" ht="15.75" hidden="false" customHeight="false" outlineLevel="0" collapsed="false">
      <c r="A241" s="3" t="n">
        <v>240</v>
      </c>
      <c r="B241" s="3" t="s">
        <v>738</v>
      </c>
      <c r="C241" s="3" t="s">
        <v>739</v>
      </c>
      <c r="D241" s="3" t="n">
        <v>1</v>
      </c>
      <c r="E241" s="3" t="n">
        <v>41.8701726</v>
      </c>
      <c r="F241" s="3" t="n">
        <v>2747</v>
      </c>
      <c r="G241" s="3" t="n">
        <v>2747</v>
      </c>
      <c r="H241" s="3" t="n">
        <v>46</v>
      </c>
      <c r="I241" s="3" t="n">
        <v>46</v>
      </c>
      <c r="J241" s="3" t="n">
        <v>2696</v>
      </c>
      <c r="K241" s="3" t="n">
        <v>2696</v>
      </c>
      <c r="L241" s="3" t="n">
        <v>145</v>
      </c>
      <c r="M241" s="3" t="n">
        <v>145</v>
      </c>
      <c r="N241" s="3" t="n">
        <v>-1</v>
      </c>
      <c r="O241" s="3" t="n">
        <v>-1</v>
      </c>
      <c r="P241" s="3" t="n">
        <v>8.4</v>
      </c>
      <c r="Q241" s="3" t="n">
        <v>24.2</v>
      </c>
      <c r="R241" s="3" t="s">
        <v>740</v>
      </c>
      <c r="S241" s="4" t="n">
        <v>45746.969212963</v>
      </c>
      <c r="T241" s="3" t="s">
        <v>65</v>
      </c>
      <c r="U241" s="3" t="s">
        <v>65</v>
      </c>
      <c r="V241" s="3" t="n">
        <v>0</v>
      </c>
      <c r="W241" s="3" t="n">
        <v>0</v>
      </c>
      <c r="X241" s="3" t="n">
        <v>0</v>
      </c>
      <c r="Y241" s="3" t="s">
        <v>30</v>
      </c>
      <c r="Z241" s="3" t="s">
        <v>30</v>
      </c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</row>
    <row r="242" customFormat="false" ht="15.75" hidden="false" customHeight="false" outlineLevel="0" collapsed="false">
      <c r="A242" s="3" t="n">
        <v>241</v>
      </c>
      <c r="B242" s="3" t="s">
        <v>741</v>
      </c>
      <c r="C242" s="3" t="s">
        <v>742</v>
      </c>
      <c r="D242" s="3" t="n">
        <v>1</v>
      </c>
      <c r="E242" s="3" t="n">
        <v>16.8318635</v>
      </c>
      <c r="F242" s="3" t="n">
        <v>1271</v>
      </c>
      <c r="G242" s="3" t="n">
        <v>1271</v>
      </c>
      <c r="H242" s="3" t="n">
        <v>28</v>
      </c>
      <c r="I242" s="3" t="n">
        <v>28</v>
      </c>
      <c r="J242" s="3" t="n">
        <v>1122</v>
      </c>
      <c r="K242" s="3" t="n">
        <v>1122</v>
      </c>
      <c r="L242" s="3" t="n">
        <v>36</v>
      </c>
      <c r="M242" s="3" t="n">
        <v>36</v>
      </c>
      <c r="N242" s="3" t="n">
        <v>-1</v>
      </c>
      <c r="O242" s="3" t="n">
        <v>-1</v>
      </c>
      <c r="P242" s="3" t="n">
        <v>8.4</v>
      </c>
      <c r="Q242" s="3" t="n">
        <v>24.2</v>
      </c>
      <c r="R242" s="3" t="s">
        <v>743</v>
      </c>
      <c r="S242" s="4" t="n">
        <v>45746.9696412037</v>
      </c>
      <c r="T242" s="3" t="s">
        <v>744</v>
      </c>
      <c r="U242" s="3" t="s">
        <v>744</v>
      </c>
      <c r="V242" s="3" t="n">
        <v>0</v>
      </c>
      <c r="W242" s="3" t="n">
        <v>0</v>
      </c>
      <c r="X242" s="3" t="n">
        <v>0</v>
      </c>
      <c r="Y242" s="3" t="s">
        <v>30</v>
      </c>
      <c r="Z242" s="3" t="s">
        <v>30</v>
      </c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</row>
    <row r="243" customFormat="false" ht="15.75" hidden="false" customHeight="false" outlineLevel="0" collapsed="false">
      <c r="A243" s="3" t="n">
        <v>242</v>
      </c>
      <c r="B243" s="3" t="s">
        <v>745</v>
      </c>
      <c r="C243" s="3" t="s">
        <v>746</v>
      </c>
      <c r="D243" s="3" t="n">
        <v>1</v>
      </c>
      <c r="E243" s="3" t="n">
        <v>34.0025741</v>
      </c>
      <c r="F243" s="3" t="n">
        <v>2485</v>
      </c>
      <c r="G243" s="3" t="n">
        <v>2485</v>
      </c>
      <c r="H243" s="3" t="n">
        <v>43</v>
      </c>
      <c r="I243" s="3" t="n">
        <v>43</v>
      </c>
      <c r="J243" s="3" t="n">
        <v>2036</v>
      </c>
      <c r="K243" s="3" t="n">
        <v>2036</v>
      </c>
      <c r="L243" s="3" t="n">
        <v>74</v>
      </c>
      <c r="M243" s="3" t="n">
        <v>74</v>
      </c>
      <c r="N243" s="3" t="n">
        <v>-1</v>
      </c>
      <c r="O243" s="3" t="n">
        <v>-1</v>
      </c>
      <c r="P243" s="3" t="n">
        <v>8.4</v>
      </c>
      <c r="Q243" s="3" t="n">
        <v>24.2</v>
      </c>
      <c r="R243" s="3" t="s">
        <v>747</v>
      </c>
      <c r="S243" s="4" t="n">
        <v>45746.9703472222</v>
      </c>
      <c r="T243" s="3" t="s">
        <v>65</v>
      </c>
      <c r="U243" s="3" t="s">
        <v>65</v>
      </c>
      <c r="V243" s="3" t="n">
        <v>0</v>
      </c>
      <c r="W243" s="3" t="n">
        <v>0</v>
      </c>
      <c r="X243" s="3" t="n">
        <v>0</v>
      </c>
      <c r="Y243" s="3" t="s">
        <v>30</v>
      </c>
      <c r="Z243" s="3" t="s">
        <v>30</v>
      </c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</row>
    <row r="244" customFormat="false" ht="15.75" hidden="false" customHeight="false" outlineLevel="0" collapsed="false">
      <c r="A244" s="3" t="n">
        <v>243</v>
      </c>
      <c r="B244" s="3" t="s">
        <v>748</v>
      </c>
      <c r="C244" s="3" t="s">
        <v>749</v>
      </c>
      <c r="D244" s="3" t="n">
        <v>1</v>
      </c>
      <c r="E244" s="3" t="n">
        <v>22.0913242</v>
      </c>
      <c r="F244" s="3" t="n">
        <v>1733</v>
      </c>
      <c r="G244" s="3" t="n">
        <v>1733</v>
      </c>
      <c r="H244" s="3" t="n">
        <v>41</v>
      </c>
      <c r="I244" s="3" t="n">
        <v>41</v>
      </c>
      <c r="J244" s="3" t="n">
        <v>1477</v>
      </c>
      <c r="K244" s="3" t="n">
        <v>1477</v>
      </c>
      <c r="L244" s="3" t="n">
        <v>57</v>
      </c>
      <c r="M244" s="3" t="n">
        <v>57</v>
      </c>
      <c r="N244" s="3" t="n">
        <v>-1</v>
      </c>
      <c r="O244" s="3" t="n">
        <v>-1</v>
      </c>
      <c r="P244" s="3" t="n">
        <v>8.4</v>
      </c>
      <c r="Q244" s="3" t="n">
        <v>24.2</v>
      </c>
      <c r="R244" s="3" t="s">
        <v>750</v>
      </c>
      <c r="S244" s="4" t="n">
        <v>45746.9708449074</v>
      </c>
      <c r="T244" s="3" t="s">
        <v>65</v>
      </c>
      <c r="U244" s="3" t="s">
        <v>65</v>
      </c>
      <c r="V244" s="3" t="n">
        <v>0</v>
      </c>
      <c r="W244" s="3" t="n">
        <v>0</v>
      </c>
      <c r="X244" s="3" t="n">
        <v>0</v>
      </c>
      <c r="Y244" s="3" t="s">
        <v>30</v>
      </c>
      <c r="Z244" s="3" t="s">
        <v>30</v>
      </c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</row>
    <row r="245" customFormat="false" ht="15.75" hidden="false" customHeight="false" outlineLevel="0" collapsed="false">
      <c r="A245" s="3" t="n">
        <v>244</v>
      </c>
      <c r="B245" s="3" t="s">
        <v>751</v>
      </c>
      <c r="C245" s="3" t="s">
        <v>752</v>
      </c>
      <c r="D245" s="3" t="n">
        <v>1</v>
      </c>
      <c r="E245" s="3" t="n">
        <v>30.6309815</v>
      </c>
      <c r="F245" s="3" t="n">
        <v>2093</v>
      </c>
      <c r="G245" s="3" t="n">
        <v>2093</v>
      </c>
      <c r="H245" s="3" t="n">
        <v>44</v>
      </c>
      <c r="I245" s="3" t="n">
        <v>44</v>
      </c>
      <c r="J245" s="3" t="n">
        <v>1761</v>
      </c>
      <c r="K245" s="3" t="n">
        <v>1761</v>
      </c>
      <c r="L245" s="3" t="n">
        <v>67</v>
      </c>
      <c r="M245" s="3" t="n">
        <v>67</v>
      </c>
      <c r="N245" s="3" t="n">
        <v>-1</v>
      </c>
      <c r="O245" s="3" t="n">
        <v>-1</v>
      </c>
      <c r="P245" s="3" t="n">
        <v>8.4</v>
      </c>
      <c r="Q245" s="3" t="n">
        <v>24.2</v>
      </c>
      <c r="R245" s="3" t="s">
        <v>753</v>
      </c>
      <c r="S245" s="4" t="n">
        <v>45746.9715277778</v>
      </c>
      <c r="T245" s="3" t="s">
        <v>65</v>
      </c>
      <c r="U245" s="3" t="s">
        <v>65</v>
      </c>
      <c r="V245" s="3" t="n">
        <v>0</v>
      </c>
      <c r="W245" s="3" t="n">
        <v>0</v>
      </c>
      <c r="X245" s="3" t="n">
        <v>0</v>
      </c>
      <c r="Y245" s="3" t="s">
        <v>30</v>
      </c>
      <c r="Z245" s="3" t="s">
        <v>30</v>
      </c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</row>
    <row r="246" customFormat="false" ht="15.75" hidden="false" customHeight="false" outlineLevel="0" collapsed="false">
      <c r="A246" s="3" t="n">
        <v>245</v>
      </c>
      <c r="B246" s="3" t="s">
        <v>754</v>
      </c>
      <c r="C246" s="3" t="s">
        <v>755</v>
      </c>
      <c r="D246" s="3" t="n">
        <v>1</v>
      </c>
      <c r="E246" s="3" t="n">
        <v>36.0015323</v>
      </c>
      <c r="F246" s="3" t="n">
        <v>2450</v>
      </c>
      <c r="G246" s="3" t="n">
        <v>2450</v>
      </c>
      <c r="H246" s="3" t="n">
        <v>44</v>
      </c>
      <c r="I246" s="3" t="n">
        <v>44</v>
      </c>
      <c r="J246" s="3" t="n">
        <v>2068</v>
      </c>
      <c r="K246" s="3" t="n">
        <v>2068</v>
      </c>
      <c r="L246" s="3" t="n">
        <v>85</v>
      </c>
      <c r="M246" s="3" t="n">
        <v>85</v>
      </c>
      <c r="N246" s="3" t="n">
        <v>-1</v>
      </c>
      <c r="O246" s="3" t="n">
        <v>-1</v>
      </c>
      <c r="P246" s="3" t="n">
        <v>8.4</v>
      </c>
      <c r="Q246" s="3" t="n">
        <v>24.2</v>
      </c>
      <c r="R246" s="3" t="s">
        <v>756</v>
      </c>
      <c r="S246" s="4" t="n">
        <v>45746.9723148148</v>
      </c>
      <c r="T246" s="3" t="s">
        <v>65</v>
      </c>
      <c r="U246" s="3" t="s">
        <v>65</v>
      </c>
      <c r="V246" s="3" t="n">
        <v>0</v>
      </c>
      <c r="W246" s="3" t="n">
        <v>0</v>
      </c>
      <c r="X246" s="3" t="n">
        <v>0</v>
      </c>
      <c r="Y246" s="3" t="s">
        <v>30</v>
      </c>
      <c r="Z246" s="3" t="s">
        <v>30</v>
      </c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</row>
    <row r="247" customFormat="false" ht="15.75" hidden="false" customHeight="false" outlineLevel="0" collapsed="false">
      <c r="A247" s="3" t="n">
        <v>246</v>
      </c>
      <c r="B247" s="3" t="s">
        <v>757</v>
      </c>
      <c r="C247" s="3" t="s">
        <v>758</v>
      </c>
      <c r="D247" s="3" t="n">
        <v>1</v>
      </c>
      <c r="E247" s="3" t="n">
        <v>0.4418017</v>
      </c>
      <c r="F247" s="3" t="n">
        <v>15</v>
      </c>
      <c r="G247" s="3" t="n">
        <v>15</v>
      </c>
      <c r="H247" s="3" t="n">
        <v>7</v>
      </c>
      <c r="I247" s="3" t="n">
        <v>7</v>
      </c>
      <c r="J247" s="3" t="n">
        <v>12</v>
      </c>
      <c r="K247" s="3" t="n">
        <v>12</v>
      </c>
      <c r="L247" s="3" t="n">
        <v>0</v>
      </c>
      <c r="M247" s="3" t="n">
        <v>0</v>
      </c>
      <c r="N247" s="3" t="n">
        <v>-1</v>
      </c>
      <c r="O247" s="3" t="n">
        <v>-1</v>
      </c>
      <c r="P247" s="3" t="n">
        <v>8.5</v>
      </c>
      <c r="Q247" s="3" t="n">
        <v>24.2</v>
      </c>
      <c r="R247" s="3" t="s">
        <v>759</v>
      </c>
      <c r="S247" s="4" t="n">
        <v>45746.9723611111</v>
      </c>
      <c r="T247" s="3" t="s">
        <v>29</v>
      </c>
      <c r="U247" s="3" t="s">
        <v>29</v>
      </c>
      <c r="V247" s="3" t="n">
        <v>0</v>
      </c>
      <c r="W247" s="3" t="n">
        <v>0</v>
      </c>
      <c r="X247" s="3" t="n">
        <v>0</v>
      </c>
      <c r="Y247" s="3" t="s">
        <v>30</v>
      </c>
      <c r="Z247" s="3" t="s">
        <v>30</v>
      </c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</row>
    <row r="248" customFormat="false" ht="15.75" hidden="false" customHeight="false" outlineLevel="0" collapsed="false">
      <c r="A248" s="3" t="n">
        <v>247</v>
      </c>
      <c r="B248" s="3" t="s">
        <v>760</v>
      </c>
      <c r="C248" s="3" t="s">
        <v>761</v>
      </c>
      <c r="D248" s="3" t="n">
        <v>1</v>
      </c>
      <c r="E248" s="3" t="n">
        <v>0.3793541</v>
      </c>
      <c r="F248" s="3" t="n">
        <v>15</v>
      </c>
      <c r="G248" s="3" t="n">
        <v>15</v>
      </c>
      <c r="H248" s="3" t="n">
        <v>7</v>
      </c>
      <c r="I248" s="3" t="n">
        <v>7</v>
      </c>
      <c r="J248" s="3" t="n">
        <v>12</v>
      </c>
      <c r="K248" s="3" t="n">
        <v>12</v>
      </c>
      <c r="L248" s="3" t="n">
        <v>0</v>
      </c>
      <c r="M248" s="3" t="n">
        <v>0</v>
      </c>
      <c r="N248" s="3" t="n">
        <v>-1</v>
      </c>
      <c r="O248" s="3" t="n">
        <v>-1</v>
      </c>
      <c r="P248" s="3" t="n">
        <v>8.5</v>
      </c>
      <c r="Q248" s="3" t="n">
        <v>24.2</v>
      </c>
      <c r="R248" s="3" t="s">
        <v>762</v>
      </c>
      <c r="S248" s="4" t="n">
        <v>45746.9723958333</v>
      </c>
      <c r="T248" s="3" t="s">
        <v>29</v>
      </c>
      <c r="U248" s="3" t="s">
        <v>29</v>
      </c>
      <c r="V248" s="3" t="n">
        <v>0</v>
      </c>
      <c r="W248" s="3" t="n">
        <v>0</v>
      </c>
      <c r="X248" s="3" t="n">
        <v>0</v>
      </c>
      <c r="Y248" s="3" t="s">
        <v>30</v>
      </c>
      <c r="Z248" s="3" t="s">
        <v>30</v>
      </c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</row>
    <row r="249" customFormat="false" ht="15.75" hidden="false" customHeight="false" outlineLevel="0" collapsed="false">
      <c r="A249" s="3" t="n">
        <v>248</v>
      </c>
      <c r="B249" s="3" t="s">
        <v>763</v>
      </c>
      <c r="C249" s="3" t="s">
        <v>764</v>
      </c>
      <c r="D249" s="3" t="n">
        <v>1</v>
      </c>
      <c r="E249" s="3" t="n">
        <v>0.9472001</v>
      </c>
      <c r="F249" s="3" t="n">
        <v>39</v>
      </c>
      <c r="G249" s="3" t="n">
        <v>39</v>
      </c>
      <c r="H249" s="3" t="n">
        <v>7</v>
      </c>
      <c r="I249" s="3" t="n">
        <v>7</v>
      </c>
      <c r="J249" s="3" t="n">
        <v>34</v>
      </c>
      <c r="K249" s="3" t="n">
        <v>34</v>
      </c>
      <c r="L249" s="3" t="n">
        <v>0</v>
      </c>
      <c r="M249" s="3" t="n">
        <v>0</v>
      </c>
      <c r="N249" s="3" t="n">
        <v>-1</v>
      </c>
      <c r="O249" s="3" t="n">
        <v>-1</v>
      </c>
      <c r="P249" s="3" t="n">
        <v>8.5</v>
      </c>
      <c r="Q249" s="3" t="n">
        <v>24.2</v>
      </c>
      <c r="R249" s="3" t="s">
        <v>765</v>
      </c>
      <c r="S249" s="4" t="n">
        <v>45746.9724421296</v>
      </c>
      <c r="T249" s="3" t="s">
        <v>29</v>
      </c>
      <c r="U249" s="3" t="s">
        <v>29</v>
      </c>
      <c r="V249" s="3" t="n">
        <v>0</v>
      </c>
      <c r="W249" s="3" t="n">
        <v>0</v>
      </c>
      <c r="X249" s="3" t="n">
        <v>0</v>
      </c>
      <c r="Y249" s="3" t="s">
        <v>30</v>
      </c>
      <c r="Z249" s="3" t="s">
        <v>30</v>
      </c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</row>
    <row r="250" customFormat="false" ht="15.75" hidden="false" customHeight="false" outlineLevel="0" collapsed="false">
      <c r="A250" s="3" t="n">
        <v>249</v>
      </c>
      <c r="B250" s="3" t="s">
        <v>766</v>
      </c>
      <c r="C250" s="3" t="s">
        <v>767</v>
      </c>
      <c r="D250" s="3" t="n">
        <v>1</v>
      </c>
      <c r="E250" s="3" t="n">
        <v>0.5496724</v>
      </c>
      <c r="F250" s="3" t="n">
        <v>20</v>
      </c>
      <c r="G250" s="3" t="n">
        <v>20</v>
      </c>
      <c r="H250" s="3" t="n">
        <v>7</v>
      </c>
      <c r="I250" s="3" t="n">
        <v>7</v>
      </c>
      <c r="J250" s="3" t="n">
        <v>16</v>
      </c>
      <c r="K250" s="3" t="n">
        <v>16</v>
      </c>
      <c r="L250" s="3" t="n">
        <v>0</v>
      </c>
      <c r="M250" s="3" t="n">
        <v>0</v>
      </c>
      <c r="N250" s="3" t="n">
        <v>-1</v>
      </c>
      <c r="O250" s="3" t="n">
        <v>-1</v>
      </c>
      <c r="P250" s="3" t="n">
        <v>8.5</v>
      </c>
      <c r="Q250" s="3" t="n">
        <v>24.2</v>
      </c>
      <c r="R250" s="3" t="s">
        <v>768</v>
      </c>
      <c r="S250" s="4" t="n">
        <v>45746.9724884259</v>
      </c>
      <c r="T250" s="3" t="s">
        <v>29</v>
      </c>
      <c r="U250" s="3" t="s">
        <v>29</v>
      </c>
      <c r="V250" s="3" t="n">
        <v>0</v>
      </c>
      <c r="W250" s="3" t="n">
        <v>0</v>
      </c>
      <c r="X250" s="3" t="n">
        <v>0</v>
      </c>
      <c r="Y250" s="3" t="s">
        <v>30</v>
      </c>
      <c r="Z250" s="3" t="s">
        <v>30</v>
      </c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</row>
    <row r="251" customFormat="false" ht="15.75" hidden="false" customHeight="false" outlineLevel="0" collapsed="false">
      <c r="A251" s="3" t="n">
        <v>250</v>
      </c>
      <c r="B251" s="3" t="s">
        <v>769</v>
      </c>
      <c r="C251" s="3" t="s">
        <v>770</v>
      </c>
      <c r="D251" s="3" t="n">
        <v>1</v>
      </c>
      <c r="E251" s="3" t="n">
        <v>0.6851314</v>
      </c>
      <c r="F251" s="3" t="n">
        <v>11</v>
      </c>
      <c r="G251" s="3" t="n">
        <v>11</v>
      </c>
      <c r="H251" s="3" t="n">
        <v>3</v>
      </c>
      <c r="I251" s="3" t="n">
        <v>3</v>
      </c>
      <c r="J251" s="3" t="n">
        <v>16</v>
      </c>
      <c r="K251" s="3" t="n">
        <v>16</v>
      </c>
      <c r="L251" s="3" t="n">
        <v>0</v>
      </c>
      <c r="M251" s="3" t="n">
        <v>0</v>
      </c>
      <c r="N251" s="3" t="n">
        <v>-1</v>
      </c>
      <c r="O251" s="3" t="n">
        <v>-1</v>
      </c>
      <c r="P251" s="3" t="n">
        <v>8.5</v>
      </c>
      <c r="Q251" s="3" t="n">
        <v>24.2</v>
      </c>
      <c r="R251" s="3" t="s">
        <v>771</v>
      </c>
      <c r="S251" s="4" t="n">
        <v>45746.9725231482</v>
      </c>
      <c r="T251" s="3" t="s">
        <v>65</v>
      </c>
      <c r="U251" s="3" t="s">
        <v>65</v>
      </c>
      <c r="V251" s="3" t="n">
        <v>0</v>
      </c>
      <c r="W251" s="3" t="n">
        <v>0</v>
      </c>
      <c r="X251" s="3" t="n">
        <v>0</v>
      </c>
      <c r="Y251" s="3" t="s">
        <v>30</v>
      </c>
      <c r="Z251" s="3" t="s">
        <v>30</v>
      </c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</row>
    <row r="252" customFormat="false" ht="15.75" hidden="false" customHeight="false" outlineLevel="0" collapsed="false">
      <c r="A252" s="3" t="n">
        <v>251</v>
      </c>
      <c r="B252" s="3" t="s">
        <v>772</v>
      </c>
      <c r="C252" s="3" t="s">
        <v>773</v>
      </c>
      <c r="D252" s="3" t="n">
        <v>1</v>
      </c>
      <c r="E252" s="3" t="n">
        <v>0.615557</v>
      </c>
      <c r="F252" s="3" t="n">
        <v>13</v>
      </c>
      <c r="G252" s="3" t="n">
        <v>13</v>
      </c>
      <c r="H252" s="3" t="n">
        <v>3</v>
      </c>
      <c r="I252" s="3" t="n">
        <v>3</v>
      </c>
      <c r="J252" s="3" t="n">
        <v>13</v>
      </c>
      <c r="K252" s="3" t="n">
        <v>13</v>
      </c>
      <c r="L252" s="3" t="n">
        <v>0</v>
      </c>
      <c r="M252" s="3" t="n">
        <v>0</v>
      </c>
      <c r="N252" s="3" t="n">
        <v>-1</v>
      </c>
      <c r="O252" s="3" t="n">
        <v>-1</v>
      </c>
      <c r="P252" s="3" t="n">
        <v>8.5</v>
      </c>
      <c r="Q252" s="3" t="n">
        <v>24.2</v>
      </c>
      <c r="R252" s="3" t="s">
        <v>774</v>
      </c>
      <c r="S252" s="4" t="n">
        <v>45746.9725578704</v>
      </c>
      <c r="T252" s="3" t="s">
        <v>65</v>
      </c>
      <c r="U252" s="3" t="s">
        <v>65</v>
      </c>
      <c r="V252" s="3" t="n">
        <v>0</v>
      </c>
      <c r="W252" s="3" t="n">
        <v>0</v>
      </c>
      <c r="X252" s="3" t="n">
        <v>0</v>
      </c>
      <c r="Y252" s="3" t="s">
        <v>30</v>
      </c>
      <c r="Z252" s="3" t="s">
        <v>30</v>
      </c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</row>
    <row r="253" customFormat="false" ht="15.75" hidden="false" customHeight="false" outlineLevel="0" collapsed="false">
      <c r="A253" s="3" t="n">
        <v>252</v>
      </c>
      <c r="B253" s="3" t="s">
        <v>775</v>
      </c>
      <c r="C253" s="3" t="s">
        <v>776</v>
      </c>
      <c r="D253" s="3" t="n">
        <v>1</v>
      </c>
      <c r="E253" s="3" t="n">
        <v>0.559397</v>
      </c>
      <c r="F253" s="3" t="n">
        <v>23</v>
      </c>
      <c r="G253" s="3" t="n">
        <v>23</v>
      </c>
      <c r="H253" s="3" t="n">
        <v>14</v>
      </c>
      <c r="I253" s="3" t="n">
        <v>14</v>
      </c>
      <c r="J253" s="3" t="n">
        <v>27</v>
      </c>
      <c r="K253" s="3" t="n">
        <v>27</v>
      </c>
      <c r="L253" s="3" t="n">
        <v>1</v>
      </c>
      <c r="M253" s="3" t="n">
        <v>1</v>
      </c>
      <c r="N253" s="3" t="n">
        <v>-1</v>
      </c>
      <c r="O253" s="3" t="n">
        <v>-1</v>
      </c>
      <c r="P253" s="3" t="n">
        <v>8.5</v>
      </c>
      <c r="Q253" s="3" t="n">
        <v>24.2</v>
      </c>
      <c r="R253" s="3" t="s">
        <v>777</v>
      </c>
      <c r="S253" s="4" t="n">
        <v>45746.9725925926</v>
      </c>
      <c r="T253" s="3" t="s">
        <v>29</v>
      </c>
      <c r="U253" s="3" t="s">
        <v>29</v>
      </c>
      <c r="V253" s="3" t="n">
        <v>0</v>
      </c>
      <c r="W253" s="3" t="n">
        <v>0</v>
      </c>
      <c r="X253" s="3" t="n">
        <v>0</v>
      </c>
      <c r="Y253" s="3" t="s">
        <v>30</v>
      </c>
      <c r="Z253" s="3" t="s">
        <v>30</v>
      </c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</row>
    <row r="254" customFormat="false" ht="15.75" hidden="false" customHeight="false" outlineLevel="0" collapsed="false">
      <c r="A254" s="3" t="n">
        <v>253</v>
      </c>
      <c r="B254" s="3" t="s">
        <v>778</v>
      </c>
      <c r="C254" s="3" t="s">
        <v>779</v>
      </c>
      <c r="D254" s="3" t="n">
        <v>1</v>
      </c>
      <c r="E254" s="3" t="n">
        <v>0.3177101</v>
      </c>
      <c r="F254" s="3" t="n">
        <v>13</v>
      </c>
      <c r="G254" s="3" t="n">
        <v>13</v>
      </c>
      <c r="H254" s="3" t="n">
        <v>4</v>
      </c>
      <c r="I254" s="3" t="n">
        <v>4</v>
      </c>
      <c r="J254" s="3" t="n">
        <v>11</v>
      </c>
      <c r="K254" s="3" t="n">
        <v>11</v>
      </c>
      <c r="L254" s="3" t="n">
        <v>0</v>
      </c>
      <c r="M254" s="3" t="n">
        <v>0</v>
      </c>
      <c r="N254" s="3" t="n">
        <v>-1</v>
      </c>
      <c r="O254" s="3" t="n">
        <v>-1</v>
      </c>
      <c r="P254" s="3" t="n">
        <v>8.5</v>
      </c>
      <c r="Q254" s="3" t="n">
        <v>24.2</v>
      </c>
      <c r="R254" s="3" t="s">
        <v>780</v>
      </c>
      <c r="S254" s="4" t="n">
        <v>45746.9726273148</v>
      </c>
      <c r="T254" s="3" t="s">
        <v>65</v>
      </c>
      <c r="U254" s="3" t="s">
        <v>65</v>
      </c>
      <c r="V254" s="3" t="n">
        <v>0</v>
      </c>
      <c r="W254" s="3" t="n">
        <v>0</v>
      </c>
      <c r="X254" s="3" t="n">
        <v>0</v>
      </c>
      <c r="Y254" s="3" t="s">
        <v>30</v>
      </c>
      <c r="Z254" s="3" t="s">
        <v>30</v>
      </c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</row>
    <row r="255" customFormat="false" ht="15.75" hidden="false" customHeight="false" outlineLevel="0" collapsed="false">
      <c r="A255" s="3" t="n">
        <v>254</v>
      </c>
      <c r="B255" s="3" t="s">
        <v>781</v>
      </c>
      <c r="C255" s="3" t="s">
        <v>782</v>
      </c>
      <c r="D255" s="3" t="n">
        <v>1</v>
      </c>
      <c r="E255" s="3" t="n">
        <v>0.8372915</v>
      </c>
      <c r="F255" s="3" t="n">
        <v>25</v>
      </c>
      <c r="G255" s="3" t="n">
        <v>25</v>
      </c>
      <c r="H255" s="3" t="n">
        <v>4</v>
      </c>
      <c r="I255" s="3" t="n">
        <v>4</v>
      </c>
      <c r="J255" s="3" t="n">
        <v>24</v>
      </c>
      <c r="K255" s="3" t="n">
        <v>24</v>
      </c>
      <c r="L255" s="3" t="n">
        <v>0</v>
      </c>
      <c r="M255" s="3" t="n">
        <v>0</v>
      </c>
      <c r="N255" s="3" t="n">
        <v>-1</v>
      </c>
      <c r="O255" s="3" t="n">
        <v>-1</v>
      </c>
      <c r="P255" s="3" t="n">
        <v>8.5</v>
      </c>
      <c r="Q255" s="3" t="n">
        <v>24.2</v>
      </c>
      <c r="R255" s="3" t="s">
        <v>783</v>
      </c>
      <c r="S255" s="4" t="n">
        <v>45746.9726851852</v>
      </c>
      <c r="T255" s="3" t="s">
        <v>65</v>
      </c>
      <c r="U255" s="3" t="s">
        <v>65</v>
      </c>
      <c r="V255" s="3" t="n">
        <v>0</v>
      </c>
      <c r="W255" s="3" t="n">
        <v>0</v>
      </c>
      <c r="X255" s="3" t="n">
        <v>0</v>
      </c>
      <c r="Y255" s="3" t="s">
        <v>30</v>
      </c>
      <c r="Z255" s="3" t="s">
        <v>30</v>
      </c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</row>
    <row r="256" customFormat="false" ht="15.75" hidden="false" customHeight="false" outlineLevel="0" collapsed="false">
      <c r="A256" s="3" t="n">
        <v>255</v>
      </c>
      <c r="B256" s="3" t="s">
        <v>784</v>
      </c>
      <c r="C256" s="3" t="s">
        <v>785</v>
      </c>
      <c r="D256" s="3" t="n">
        <v>1</v>
      </c>
      <c r="E256" s="3" t="n">
        <v>0.7219307</v>
      </c>
      <c r="F256" s="3" t="n">
        <v>22</v>
      </c>
      <c r="G256" s="3" t="n">
        <v>22</v>
      </c>
      <c r="H256" s="3" t="n">
        <v>11</v>
      </c>
      <c r="I256" s="3" t="n">
        <v>11</v>
      </c>
      <c r="J256" s="3" t="n">
        <v>19</v>
      </c>
      <c r="K256" s="3" t="n">
        <v>19</v>
      </c>
      <c r="L256" s="3" t="n">
        <v>2</v>
      </c>
      <c r="M256" s="3" t="n">
        <v>2</v>
      </c>
      <c r="N256" s="3" t="n">
        <v>-1</v>
      </c>
      <c r="O256" s="3" t="n">
        <v>-1</v>
      </c>
      <c r="P256" s="3" t="n">
        <v>8.5</v>
      </c>
      <c r="Q256" s="3" t="n">
        <v>24.2</v>
      </c>
      <c r="R256" s="3" t="s">
        <v>786</v>
      </c>
      <c r="S256" s="4" t="n">
        <v>45746.9727199074</v>
      </c>
      <c r="T256" s="3" t="s">
        <v>29</v>
      </c>
      <c r="U256" s="3" t="s">
        <v>29</v>
      </c>
      <c r="V256" s="3" t="n">
        <v>0</v>
      </c>
      <c r="W256" s="3" t="n">
        <v>0</v>
      </c>
      <c r="X256" s="3" t="n">
        <v>0</v>
      </c>
      <c r="Y256" s="3" t="s">
        <v>30</v>
      </c>
      <c r="Z256" s="3" t="s">
        <v>30</v>
      </c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</row>
    <row r="257" customFormat="false" ht="15.75" hidden="false" customHeight="false" outlineLevel="0" collapsed="false">
      <c r="A257" s="3" t="n">
        <v>256</v>
      </c>
      <c r="B257" s="3" t="s">
        <v>787</v>
      </c>
      <c r="C257" s="3" t="s">
        <v>788</v>
      </c>
      <c r="D257" s="3" t="n">
        <v>1</v>
      </c>
      <c r="E257" s="3" t="n">
        <v>1.8676758</v>
      </c>
      <c r="F257" s="3" t="n">
        <v>71</v>
      </c>
      <c r="G257" s="3" t="n">
        <v>71</v>
      </c>
      <c r="H257" s="3" t="n">
        <v>17</v>
      </c>
      <c r="I257" s="3" t="n">
        <v>17</v>
      </c>
      <c r="J257" s="3" t="n">
        <v>82</v>
      </c>
      <c r="K257" s="3" t="n">
        <v>82</v>
      </c>
      <c r="L257" s="3" t="n">
        <v>4</v>
      </c>
      <c r="M257" s="3" t="n">
        <v>4</v>
      </c>
      <c r="N257" s="3" t="n">
        <v>-1</v>
      </c>
      <c r="O257" s="3" t="n">
        <v>-1</v>
      </c>
      <c r="P257" s="3" t="n">
        <v>8.5</v>
      </c>
      <c r="Q257" s="3" t="n">
        <v>24.2</v>
      </c>
      <c r="R257" s="3" t="s">
        <v>789</v>
      </c>
      <c r="S257" s="4" t="n">
        <v>45746.9727777778</v>
      </c>
      <c r="T257" s="3" t="s">
        <v>29</v>
      </c>
      <c r="U257" s="3" t="s">
        <v>29</v>
      </c>
      <c r="V257" s="3" t="n">
        <v>0</v>
      </c>
      <c r="W257" s="3" t="n">
        <v>0</v>
      </c>
      <c r="X257" s="3" t="n">
        <v>0</v>
      </c>
      <c r="Y257" s="3" t="s">
        <v>30</v>
      </c>
      <c r="Z257" s="3" t="s">
        <v>30</v>
      </c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</row>
    <row r="258" customFormat="false" ht="15.75" hidden="false" customHeight="false" outlineLevel="0" collapsed="false">
      <c r="A258" s="3" t="n">
        <v>257</v>
      </c>
      <c r="B258" s="3" t="s">
        <v>790</v>
      </c>
      <c r="C258" s="3" t="s">
        <v>791</v>
      </c>
      <c r="D258" s="3" t="n">
        <v>1</v>
      </c>
      <c r="E258" s="3" t="n">
        <v>2.4156129</v>
      </c>
      <c r="F258" s="3" t="n">
        <v>11</v>
      </c>
      <c r="G258" s="3" t="n">
        <v>11</v>
      </c>
      <c r="H258" s="3" t="n">
        <v>3</v>
      </c>
      <c r="I258" s="3" t="n">
        <v>3</v>
      </c>
      <c r="J258" s="3" t="n">
        <v>14</v>
      </c>
      <c r="K258" s="3" t="n">
        <v>14</v>
      </c>
      <c r="L258" s="3" t="n">
        <v>0</v>
      </c>
      <c r="M258" s="3" t="n">
        <v>0</v>
      </c>
      <c r="N258" s="3" t="n">
        <v>-1</v>
      </c>
      <c r="O258" s="3" t="n">
        <v>-1</v>
      </c>
      <c r="P258" s="3" t="n">
        <v>8.5</v>
      </c>
      <c r="Q258" s="3" t="n">
        <v>24.2</v>
      </c>
      <c r="R258" s="3" t="s">
        <v>792</v>
      </c>
      <c r="S258" s="4" t="n">
        <v>45746.9728356482</v>
      </c>
      <c r="T258" s="3" t="s">
        <v>65</v>
      </c>
      <c r="U258" s="3" t="s">
        <v>65</v>
      </c>
      <c r="V258" s="3" t="n">
        <v>0</v>
      </c>
      <c r="W258" s="3" t="n">
        <v>0</v>
      </c>
      <c r="X258" s="3" t="n">
        <v>0</v>
      </c>
      <c r="Y258" s="3" t="s">
        <v>30</v>
      </c>
      <c r="Z258" s="3" t="s">
        <v>30</v>
      </c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</row>
    <row r="259" customFormat="false" ht="15.75" hidden="false" customHeight="false" outlineLevel="0" collapsed="false">
      <c r="A259" s="3" t="n">
        <v>258</v>
      </c>
      <c r="B259" s="3" t="s">
        <v>793</v>
      </c>
      <c r="C259" s="3" t="s">
        <v>794</v>
      </c>
      <c r="D259" s="3" t="n">
        <v>1</v>
      </c>
      <c r="E259" s="3" t="n">
        <v>0.5774201</v>
      </c>
      <c r="F259" s="3" t="n">
        <v>22</v>
      </c>
      <c r="G259" s="3" t="n">
        <v>22</v>
      </c>
      <c r="H259" s="3" t="n">
        <v>7</v>
      </c>
      <c r="I259" s="3" t="n">
        <v>7</v>
      </c>
      <c r="J259" s="3" t="n">
        <v>18</v>
      </c>
      <c r="K259" s="3" t="n">
        <v>18</v>
      </c>
      <c r="L259" s="3" t="n">
        <v>0</v>
      </c>
      <c r="M259" s="3" t="n">
        <v>0</v>
      </c>
      <c r="N259" s="3" t="n">
        <v>-1</v>
      </c>
      <c r="O259" s="3" t="n">
        <v>-1</v>
      </c>
      <c r="P259" s="3" t="n">
        <v>8.5</v>
      </c>
      <c r="Q259" s="3" t="n">
        <v>24.2</v>
      </c>
      <c r="R259" s="3" t="s">
        <v>795</v>
      </c>
      <c r="S259" s="4" t="n">
        <v>45746.9728819444</v>
      </c>
      <c r="T259" s="3" t="s">
        <v>29</v>
      </c>
      <c r="U259" s="3" t="s">
        <v>29</v>
      </c>
      <c r="V259" s="3" t="n">
        <v>0</v>
      </c>
      <c r="W259" s="3" t="n">
        <v>0</v>
      </c>
      <c r="X259" s="3" t="n">
        <v>0</v>
      </c>
      <c r="Y259" s="3" t="s">
        <v>30</v>
      </c>
      <c r="Z259" s="3" t="s">
        <v>30</v>
      </c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</row>
    <row r="260" customFormat="false" ht="15.75" hidden="false" customHeight="false" outlineLevel="0" collapsed="false">
      <c r="A260" s="3" t="n">
        <v>259</v>
      </c>
      <c r="B260" s="3" t="s">
        <v>796</v>
      </c>
      <c r="C260" s="3" t="s">
        <v>797</v>
      </c>
      <c r="D260" s="3" t="n">
        <v>1</v>
      </c>
      <c r="E260" s="3" t="n">
        <v>0.6588061</v>
      </c>
      <c r="F260" s="3" t="n">
        <v>14</v>
      </c>
      <c r="G260" s="3" t="n">
        <v>14</v>
      </c>
      <c r="H260" s="3" t="n">
        <v>3</v>
      </c>
      <c r="I260" s="3" t="n">
        <v>3</v>
      </c>
      <c r="J260" s="3" t="n">
        <v>15</v>
      </c>
      <c r="K260" s="3" t="n">
        <v>15</v>
      </c>
      <c r="L260" s="3" t="n">
        <v>0</v>
      </c>
      <c r="M260" s="3" t="n">
        <v>0</v>
      </c>
      <c r="N260" s="3" t="n">
        <v>-1</v>
      </c>
      <c r="O260" s="3" t="n">
        <v>-1</v>
      </c>
      <c r="P260" s="3" t="n">
        <v>8.5</v>
      </c>
      <c r="Q260" s="3" t="n">
        <v>24.2</v>
      </c>
      <c r="R260" s="3" t="s">
        <v>798</v>
      </c>
      <c r="S260" s="4" t="n">
        <v>45746.9729166667</v>
      </c>
      <c r="T260" s="3" t="s">
        <v>65</v>
      </c>
      <c r="U260" s="3" t="s">
        <v>65</v>
      </c>
      <c r="V260" s="3" t="n">
        <v>0</v>
      </c>
      <c r="W260" s="3" t="n">
        <v>0</v>
      </c>
      <c r="X260" s="3" t="n">
        <v>0</v>
      </c>
      <c r="Y260" s="3" t="s">
        <v>30</v>
      </c>
      <c r="Z260" s="3" t="s">
        <v>30</v>
      </c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</row>
    <row r="261" customFormat="false" ht="15.75" hidden="false" customHeight="false" outlineLevel="0" collapsed="false">
      <c r="A261" s="3" t="n">
        <v>260</v>
      </c>
      <c r="B261" s="3" t="s">
        <v>799</v>
      </c>
      <c r="C261" s="3" t="s">
        <v>800</v>
      </c>
      <c r="D261" s="3" t="n">
        <v>1</v>
      </c>
      <c r="E261" s="3" t="n">
        <v>1.0955162</v>
      </c>
      <c r="F261" s="3" t="n">
        <v>51</v>
      </c>
      <c r="G261" s="3" t="n">
        <v>51</v>
      </c>
      <c r="H261" s="3" t="n">
        <v>15</v>
      </c>
      <c r="I261" s="3" t="n">
        <v>15</v>
      </c>
      <c r="J261" s="3" t="n">
        <v>51</v>
      </c>
      <c r="K261" s="3" t="n">
        <v>51</v>
      </c>
      <c r="L261" s="3" t="n">
        <v>2</v>
      </c>
      <c r="M261" s="3" t="n">
        <v>2</v>
      </c>
      <c r="N261" s="3" t="n">
        <v>-1</v>
      </c>
      <c r="O261" s="3" t="n">
        <v>-1</v>
      </c>
      <c r="P261" s="3" t="n">
        <v>8.5</v>
      </c>
      <c r="Q261" s="3" t="n">
        <v>24.2</v>
      </c>
      <c r="R261" s="3" t="s">
        <v>801</v>
      </c>
      <c r="S261" s="4" t="n">
        <v>45746.972962963</v>
      </c>
      <c r="T261" s="3" t="s">
        <v>29</v>
      </c>
      <c r="U261" s="3" t="s">
        <v>29</v>
      </c>
      <c r="V261" s="3" t="n">
        <v>0</v>
      </c>
      <c r="W261" s="3" t="n">
        <v>0</v>
      </c>
      <c r="X261" s="3" t="n">
        <v>0</v>
      </c>
      <c r="Y261" s="3" t="s">
        <v>30</v>
      </c>
      <c r="Z261" s="3" t="s">
        <v>30</v>
      </c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</row>
    <row r="262" customFormat="false" ht="15.75" hidden="false" customHeight="false" outlineLevel="0" collapsed="false">
      <c r="A262" s="3" t="n">
        <v>261</v>
      </c>
      <c r="B262" s="3" t="s">
        <v>802</v>
      </c>
      <c r="C262" s="3" t="s">
        <v>803</v>
      </c>
      <c r="D262" s="3" t="n">
        <v>1</v>
      </c>
      <c r="E262" s="3" t="n">
        <v>0.3506791</v>
      </c>
      <c r="F262" s="3" t="n">
        <v>15</v>
      </c>
      <c r="G262" s="3" t="n">
        <v>15</v>
      </c>
      <c r="H262" s="3" t="n">
        <v>7</v>
      </c>
      <c r="I262" s="3" t="n">
        <v>7</v>
      </c>
      <c r="J262" s="3" t="n">
        <v>12</v>
      </c>
      <c r="K262" s="3" t="n">
        <v>12</v>
      </c>
      <c r="L262" s="3" t="n">
        <v>0</v>
      </c>
      <c r="M262" s="3" t="n">
        <v>0</v>
      </c>
      <c r="N262" s="3" t="n">
        <v>-1</v>
      </c>
      <c r="O262" s="3" t="n">
        <v>-1</v>
      </c>
      <c r="P262" s="3" t="n">
        <v>8.5</v>
      </c>
      <c r="Q262" s="3" t="n">
        <v>24.2</v>
      </c>
      <c r="R262" s="3" t="s">
        <v>804</v>
      </c>
      <c r="S262" s="4" t="n">
        <v>45746.9729976852</v>
      </c>
      <c r="T262" s="3" t="s">
        <v>29</v>
      </c>
      <c r="U262" s="3" t="s">
        <v>29</v>
      </c>
      <c r="V262" s="3" t="n">
        <v>0</v>
      </c>
      <c r="W262" s="3" t="n">
        <v>0</v>
      </c>
      <c r="X262" s="3" t="n">
        <v>0</v>
      </c>
      <c r="Y262" s="3" t="s">
        <v>30</v>
      </c>
      <c r="Z262" s="3" t="s">
        <v>30</v>
      </c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</row>
    <row r="263" customFormat="false" ht="15.75" hidden="false" customHeight="false" outlineLevel="0" collapsed="false">
      <c r="A263" s="3" t="n">
        <v>262</v>
      </c>
      <c r="B263" s="3" t="s">
        <v>805</v>
      </c>
      <c r="C263" s="3" t="s">
        <v>806</v>
      </c>
      <c r="D263" s="3" t="n">
        <v>1</v>
      </c>
      <c r="E263" s="3" t="n">
        <v>2.1295192</v>
      </c>
      <c r="F263" s="3" t="n">
        <v>52</v>
      </c>
      <c r="G263" s="3" t="n">
        <v>52</v>
      </c>
      <c r="H263" s="3" t="n">
        <v>12</v>
      </c>
      <c r="I263" s="3" t="n">
        <v>12</v>
      </c>
      <c r="J263" s="3" t="n">
        <v>76</v>
      </c>
      <c r="K263" s="3" t="n">
        <v>76</v>
      </c>
      <c r="L263" s="3" t="n">
        <v>2</v>
      </c>
      <c r="M263" s="3" t="n">
        <v>2</v>
      </c>
      <c r="N263" s="3" t="n">
        <v>-1</v>
      </c>
      <c r="O263" s="3" t="n">
        <v>-1</v>
      </c>
      <c r="P263" s="3" t="n">
        <v>8.5</v>
      </c>
      <c r="Q263" s="3" t="n">
        <v>24.2</v>
      </c>
      <c r="R263" s="3" t="s">
        <v>807</v>
      </c>
      <c r="S263" s="4" t="n">
        <v>45746.9730555556</v>
      </c>
      <c r="T263" s="3" t="s">
        <v>29</v>
      </c>
      <c r="U263" s="3" t="s">
        <v>29</v>
      </c>
      <c r="V263" s="3" t="n">
        <v>0</v>
      </c>
      <c r="W263" s="3" t="n">
        <v>0</v>
      </c>
      <c r="X263" s="3" t="n">
        <v>0</v>
      </c>
      <c r="Y263" s="3" t="s">
        <v>30</v>
      </c>
      <c r="Z263" s="3" t="s">
        <v>30</v>
      </c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</row>
    <row r="264" customFormat="false" ht="15.75" hidden="false" customHeight="false" outlineLevel="0" collapsed="false">
      <c r="A264" s="3" t="n">
        <v>263</v>
      </c>
      <c r="B264" s="3" t="s">
        <v>808</v>
      </c>
      <c r="C264" s="3" t="s">
        <v>809</v>
      </c>
      <c r="D264" s="3" t="n">
        <v>1</v>
      </c>
      <c r="E264" s="3" t="n">
        <v>1.3319855</v>
      </c>
      <c r="F264" s="3" t="n">
        <v>61</v>
      </c>
      <c r="G264" s="3" t="n">
        <v>61</v>
      </c>
      <c r="H264" s="3" t="n">
        <v>14</v>
      </c>
      <c r="I264" s="3" t="n">
        <v>14</v>
      </c>
      <c r="J264" s="3" t="n">
        <v>86</v>
      </c>
      <c r="K264" s="3" t="n">
        <v>86</v>
      </c>
      <c r="L264" s="3" t="n">
        <v>2</v>
      </c>
      <c r="M264" s="3" t="n">
        <v>2</v>
      </c>
      <c r="N264" s="3" t="n">
        <v>-1</v>
      </c>
      <c r="O264" s="3" t="n">
        <v>-1</v>
      </c>
      <c r="P264" s="3" t="n">
        <v>8.5</v>
      </c>
      <c r="Q264" s="3" t="n">
        <v>24.2</v>
      </c>
      <c r="R264" s="3" t="s">
        <v>810</v>
      </c>
      <c r="S264" s="4" t="n">
        <v>45746.9731134259</v>
      </c>
      <c r="T264" s="3" t="s">
        <v>29</v>
      </c>
      <c r="U264" s="3" t="s">
        <v>29</v>
      </c>
      <c r="V264" s="3" t="n">
        <v>0</v>
      </c>
      <c r="W264" s="3" t="n">
        <v>0</v>
      </c>
      <c r="X264" s="3" t="n">
        <v>0</v>
      </c>
      <c r="Y264" s="3" t="s">
        <v>30</v>
      </c>
      <c r="Z264" s="3" t="s">
        <v>30</v>
      </c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</row>
    <row r="265" customFormat="false" ht="15.75" hidden="false" customHeight="false" outlineLevel="0" collapsed="false">
      <c r="A265" s="3" t="n">
        <v>264</v>
      </c>
      <c r="B265" s="3" t="s">
        <v>811</v>
      </c>
      <c r="C265" s="3" t="s">
        <v>812</v>
      </c>
      <c r="D265" s="3" t="n">
        <v>1</v>
      </c>
      <c r="E265" s="3" t="n">
        <v>3.9053499</v>
      </c>
      <c r="F265" s="3" t="n">
        <v>55</v>
      </c>
      <c r="G265" s="3" t="n">
        <v>55</v>
      </c>
      <c r="H265" s="3" t="n">
        <v>13</v>
      </c>
      <c r="I265" s="3" t="n">
        <v>13</v>
      </c>
      <c r="J265" s="3" t="n">
        <v>66</v>
      </c>
      <c r="K265" s="3" t="n">
        <v>66</v>
      </c>
      <c r="L265" s="3" t="n">
        <v>1</v>
      </c>
      <c r="M265" s="3" t="n">
        <v>1</v>
      </c>
      <c r="N265" s="3" t="n">
        <v>-1</v>
      </c>
      <c r="O265" s="3" t="n">
        <v>-1</v>
      </c>
      <c r="P265" s="3" t="n">
        <v>8.5</v>
      </c>
      <c r="Q265" s="3" t="n">
        <v>24.2</v>
      </c>
      <c r="R265" s="3" t="s">
        <v>813</v>
      </c>
      <c r="S265" s="4" t="n">
        <v>45746.9732060185</v>
      </c>
      <c r="T265" s="3" t="s">
        <v>29</v>
      </c>
      <c r="U265" s="3" t="s">
        <v>29</v>
      </c>
      <c r="V265" s="3" t="n">
        <v>0</v>
      </c>
      <c r="W265" s="3" t="n">
        <v>0</v>
      </c>
      <c r="X265" s="3" t="n">
        <v>0</v>
      </c>
      <c r="Y265" s="3" t="s">
        <v>30</v>
      </c>
      <c r="Z265" s="3" t="s">
        <v>30</v>
      </c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</row>
    <row r="266" customFormat="false" ht="15.75" hidden="false" customHeight="false" outlineLevel="0" collapsed="false">
      <c r="A266" s="3" t="n">
        <v>265</v>
      </c>
      <c r="B266" s="3" t="s">
        <v>814</v>
      </c>
      <c r="C266" s="3" t="s">
        <v>815</v>
      </c>
      <c r="D266" s="3" t="n">
        <v>1</v>
      </c>
      <c r="E266" s="3" t="n">
        <v>1.9020524</v>
      </c>
      <c r="F266" s="3" t="n">
        <v>69</v>
      </c>
      <c r="G266" s="3" t="n">
        <v>69</v>
      </c>
      <c r="H266" s="3" t="n">
        <v>17</v>
      </c>
      <c r="I266" s="3" t="n">
        <v>17</v>
      </c>
      <c r="J266" s="3" t="n">
        <v>80</v>
      </c>
      <c r="K266" s="3" t="n">
        <v>80</v>
      </c>
      <c r="L266" s="3" t="n">
        <v>4</v>
      </c>
      <c r="M266" s="3" t="n">
        <v>4</v>
      </c>
      <c r="N266" s="3" t="n">
        <v>-1</v>
      </c>
      <c r="O266" s="3" t="n">
        <v>-1</v>
      </c>
      <c r="P266" s="3" t="n">
        <v>8.5</v>
      </c>
      <c r="Q266" s="3" t="n">
        <v>24.2</v>
      </c>
      <c r="R266" s="3" t="s">
        <v>816</v>
      </c>
      <c r="S266" s="4" t="n">
        <v>45746.9732638889</v>
      </c>
      <c r="T266" s="3" t="s">
        <v>29</v>
      </c>
      <c r="U266" s="3" t="s">
        <v>29</v>
      </c>
      <c r="V266" s="3" t="n">
        <v>0</v>
      </c>
      <c r="W266" s="3" t="n">
        <v>0</v>
      </c>
      <c r="X266" s="3" t="n">
        <v>0</v>
      </c>
      <c r="Y266" s="3" t="s">
        <v>30</v>
      </c>
      <c r="Z266" s="3" t="s">
        <v>30</v>
      </c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</row>
    <row r="267" customFormat="false" ht="15.75" hidden="false" customHeight="false" outlineLevel="0" collapsed="false">
      <c r="A267" s="3" t="n">
        <v>266</v>
      </c>
      <c r="B267" s="3" t="s">
        <v>817</v>
      </c>
      <c r="C267" s="3" t="s">
        <v>818</v>
      </c>
      <c r="D267" s="3" t="n">
        <v>1</v>
      </c>
      <c r="E267" s="3" t="n">
        <v>0.6210682</v>
      </c>
      <c r="F267" s="3" t="n">
        <v>5</v>
      </c>
      <c r="G267" s="3" t="n">
        <v>5</v>
      </c>
      <c r="H267" s="3" t="n">
        <v>1</v>
      </c>
      <c r="I267" s="3" t="n">
        <v>1</v>
      </c>
      <c r="J267" s="3" t="n">
        <v>0</v>
      </c>
      <c r="K267" s="3" t="n">
        <v>0</v>
      </c>
      <c r="L267" s="3" t="n">
        <v>0</v>
      </c>
      <c r="M267" s="3" t="n">
        <v>0</v>
      </c>
      <c r="N267" s="3" t="n">
        <v>-1</v>
      </c>
      <c r="O267" s="3" t="n">
        <v>-1</v>
      </c>
      <c r="P267" s="3" t="n">
        <v>8.5</v>
      </c>
      <c r="Q267" s="3" t="n">
        <v>24.2</v>
      </c>
      <c r="R267" s="3" t="s">
        <v>819</v>
      </c>
      <c r="S267" s="4" t="n">
        <v>45746.9732986111</v>
      </c>
      <c r="T267" s="3" t="s">
        <v>65</v>
      </c>
      <c r="U267" s="3" t="s">
        <v>65</v>
      </c>
      <c r="V267" s="3" t="n">
        <v>0</v>
      </c>
      <c r="W267" s="3" t="n">
        <v>0</v>
      </c>
      <c r="X267" s="3" t="n">
        <v>0</v>
      </c>
      <c r="Y267" s="3" t="s">
        <v>30</v>
      </c>
      <c r="Z267" s="3" t="s">
        <v>30</v>
      </c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</row>
    <row r="268" customFormat="false" ht="15.75" hidden="false" customHeight="false" outlineLevel="0" collapsed="false">
      <c r="A268" s="3" t="n">
        <v>267</v>
      </c>
      <c r="B268" s="3" t="s">
        <v>820</v>
      </c>
      <c r="C268" s="3" t="s">
        <v>821</v>
      </c>
      <c r="D268" s="3" t="n">
        <v>1</v>
      </c>
      <c r="E268" s="3" t="n">
        <v>0.8485589</v>
      </c>
      <c r="F268" s="3" t="n">
        <v>8</v>
      </c>
      <c r="G268" s="3" t="n">
        <v>8</v>
      </c>
      <c r="H268" s="3" t="n">
        <v>1</v>
      </c>
      <c r="I268" s="3" t="n">
        <v>1</v>
      </c>
      <c r="J268" s="3" t="n">
        <v>0</v>
      </c>
      <c r="K268" s="3" t="n">
        <v>0</v>
      </c>
      <c r="L268" s="3" t="n">
        <v>0</v>
      </c>
      <c r="M268" s="3" t="n">
        <v>0</v>
      </c>
      <c r="N268" s="3" t="n">
        <v>-1</v>
      </c>
      <c r="O268" s="3" t="n">
        <v>-1</v>
      </c>
      <c r="P268" s="3" t="n">
        <v>8.5</v>
      </c>
      <c r="Q268" s="3" t="n">
        <v>24.2</v>
      </c>
      <c r="R268" s="3" t="s">
        <v>822</v>
      </c>
      <c r="S268" s="4" t="n">
        <v>45746.9733333333</v>
      </c>
      <c r="T268" s="3" t="s">
        <v>65</v>
      </c>
      <c r="U268" s="3" t="s">
        <v>65</v>
      </c>
      <c r="V268" s="3" t="n">
        <v>0</v>
      </c>
      <c r="W268" s="3" t="n">
        <v>0</v>
      </c>
      <c r="X268" s="3" t="n">
        <v>0</v>
      </c>
      <c r="Y268" s="3" t="s">
        <v>30</v>
      </c>
      <c r="Z268" s="3" t="s">
        <v>30</v>
      </c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</row>
    <row r="269" customFormat="false" ht="15.75" hidden="false" customHeight="false" outlineLevel="0" collapsed="false">
      <c r="A269" s="3" t="n">
        <v>268</v>
      </c>
      <c r="B269" s="3" t="s">
        <v>823</v>
      </c>
      <c r="C269" s="3" t="s">
        <v>824</v>
      </c>
      <c r="D269" s="3" t="n">
        <v>1</v>
      </c>
      <c r="E269" s="3" t="n">
        <v>5.7029094</v>
      </c>
      <c r="F269" s="3" t="n">
        <v>48</v>
      </c>
      <c r="G269" s="3" t="n">
        <v>48</v>
      </c>
      <c r="H269" s="3" t="n">
        <v>1</v>
      </c>
      <c r="I269" s="3" t="n">
        <v>1</v>
      </c>
      <c r="J269" s="3" t="n">
        <v>0</v>
      </c>
      <c r="K269" s="3" t="n">
        <v>0</v>
      </c>
      <c r="L269" s="3" t="n">
        <v>0</v>
      </c>
      <c r="M269" s="3" t="n">
        <v>0</v>
      </c>
      <c r="N269" s="3" t="n">
        <v>-1</v>
      </c>
      <c r="O269" s="3" t="n">
        <v>-1</v>
      </c>
      <c r="P269" s="3" t="n">
        <v>8.5</v>
      </c>
      <c r="Q269" s="3" t="n">
        <v>24.2</v>
      </c>
      <c r="R269" s="3" t="s">
        <v>825</v>
      </c>
      <c r="S269" s="4" t="n">
        <v>45746.9735300926</v>
      </c>
      <c r="T269" s="3" t="s">
        <v>65</v>
      </c>
      <c r="U269" s="3" t="s">
        <v>65</v>
      </c>
      <c r="V269" s="3" t="n">
        <v>0</v>
      </c>
      <c r="W269" s="3" t="n">
        <v>0</v>
      </c>
      <c r="X269" s="3" t="n">
        <v>0</v>
      </c>
      <c r="Y269" s="3" t="s">
        <v>30</v>
      </c>
      <c r="Z269" s="3" t="s">
        <v>30</v>
      </c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</row>
    <row r="270" customFormat="false" ht="15.75" hidden="false" customHeight="false" outlineLevel="0" collapsed="false">
      <c r="A270" s="3" t="n">
        <v>269</v>
      </c>
      <c r="B270" s="3" t="s">
        <v>826</v>
      </c>
      <c r="C270" s="3" t="s">
        <v>827</v>
      </c>
      <c r="D270" s="3" t="n">
        <v>1</v>
      </c>
      <c r="E270" s="3" t="n">
        <v>0.2272522</v>
      </c>
      <c r="F270" s="3" t="n">
        <v>2</v>
      </c>
      <c r="G270" s="3" t="n">
        <v>2</v>
      </c>
      <c r="H270" s="3" t="n">
        <v>6</v>
      </c>
      <c r="I270" s="3" t="n">
        <v>6</v>
      </c>
      <c r="J270" s="3" t="n">
        <v>0</v>
      </c>
      <c r="K270" s="3" t="n">
        <v>0</v>
      </c>
      <c r="L270" s="3" t="n">
        <v>0</v>
      </c>
      <c r="M270" s="3" t="n">
        <v>0</v>
      </c>
      <c r="N270" s="3" t="n">
        <v>-1</v>
      </c>
      <c r="O270" s="3" t="n">
        <v>-1</v>
      </c>
      <c r="P270" s="3" t="n">
        <v>8.5</v>
      </c>
      <c r="Q270" s="3" t="n">
        <v>24.2</v>
      </c>
      <c r="R270" s="3" t="s">
        <v>828</v>
      </c>
      <c r="S270" s="4" t="n">
        <v>45746.9735648148</v>
      </c>
      <c r="T270" s="3" t="s">
        <v>65</v>
      </c>
      <c r="U270" s="3" t="s">
        <v>65</v>
      </c>
      <c r="V270" s="3" t="n">
        <v>0</v>
      </c>
      <c r="W270" s="3" t="n">
        <v>0</v>
      </c>
      <c r="X270" s="3" t="n">
        <v>0</v>
      </c>
      <c r="Y270" s="3" t="s">
        <v>30</v>
      </c>
      <c r="Z270" s="3" t="s">
        <v>30</v>
      </c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</row>
    <row r="271" customFormat="false" ht="15.75" hidden="false" customHeight="false" outlineLevel="0" collapsed="false">
      <c r="A271" s="3" t="n">
        <v>270</v>
      </c>
      <c r="B271" s="3" t="s">
        <v>829</v>
      </c>
      <c r="C271" s="3" t="s">
        <v>830</v>
      </c>
      <c r="D271" s="3" t="n">
        <v>1</v>
      </c>
      <c r="E271" s="3" t="n">
        <v>0.1533976</v>
      </c>
      <c r="F271" s="3" t="n">
        <v>2</v>
      </c>
      <c r="G271" s="3" t="n">
        <v>2</v>
      </c>
      <c r="H271" s="3" t="n">
        <v>6</v>
      </c>
      <c r="I271" s="3" t="n">
        <v>6</v>
      </c>
      <c r="J271" s="3" t="n">
        <v>0</v>
      </c>
      <c r="K271" s="3" t="n">
        <v>0</v>
      </c>
      <c r="L271" s="3" t="n">
        <v>0</v>
      </c>
      <c r="M271" s="3" t="n">
        <v>0</v>
      </c>
      <c r="N271" s="3" t="n">
        <v>-1</v>
      </c>
      <c r="O271" s="3" t="n">
        <v>-1</v>
      </c>
      <c r="P271" s="3" t="n">
        <v>8.5</v>
      </c>
      <c r="Q271" s="3" t="n">
        <v>24.2</v>
      </c>
      <c r="R271" s="3" t="s">
        <v>831</v>
      </c>
      <c r="S271" s="4" t="n">
        <v>45746.973587963</v>
      </c>
      <c r="T271" s="3" t="s">
        <v>65</v>
      </c>
      <c r="U271" s="3" t="s">
        <v>65</v>
      </c>
      <c r="V271" s="3" t="n">
        <v>0</v>
      </c>
      <c r="W271" s="3" t="n">
        <v>0</v>
      </c>
      <c r="X271" s="3" t="n">
        <v>0</v>
      </c>
      <c r="Y271" s="3" t="s">
        <v>30</v>
      </c>
      <c r="Z271" s="3" t="s">
        <v>30</v>
      </c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</row>
    <row r="272" customFormat="false" ht="15.75" hidden="false" customHeight="false" outlineLevel="0" collapsed="false">
      <c r="A272" s="3" t="n">
        <v>271</v>
      </c>
      <c r="B272" s="3" t="s">
        <v>832</v>
      </c>
      <c r="C272" s="3" t="s">
        <v>833</v>
      </c>
      <c r="D272" s="3" t="n">
        <v>1</v>
      </c>
      <c r="E272" s="3" t="n">
        <v>1.136326</v>
      </c>
      <c r="F272" s="3" t="n">
        <v>10</v>
      </c>
      <c r="G272" s="3" t="n">
        <v>10</v>
      </c>
      <c r="H272" s="3" t="n">
        <v>1</v>
      </c>
      <c r="I272" s="3" t="n">
        <v>1</v>
      </c>
      <c r="J272" s="3" t="n">
        <v>0</v>
      </c>
      <c r="K272" s="3" t="n">
        <v>0</v>
      </c>
      <c r="L272" s="3" t="n">
        <v>0</v>
      </c>
      <c r="M272" s="3" t="n">
        <v>0</v>
      </c>
      <c r="N272" s="3" t="n">
        <v>-1</v>
      </c>
      <c r="O272" s="3" t="n">
        <v>-1</v>
      </c>
      <c r="P272" s="3" t="n">
        <v>8.5</v>
      </c>
      <c r="Q272" s="3" t="n">
        <v>24.2</v>
      </c>
      <c r="R272" s="3" t="s">
        <v>834</v>
      </c>
      <c r="S272" s="4" t="n">
        <v>45746.9736226852</v>
      </c>
      <c r="T272" s="3" t="s">
        <v>65</v>
      </c>
      <c r="U272" s="3" t="s">
        <v>65</v>
      </c>
      <c r="V272" s="3" t="n">
        <v>0</v>
      </c>
      <c r="W272" s="3" t="n">
        <v>0</v>
      </c>
      <c r="X272" s="3" t="n">
        <v>0</v>
      </c>
      <c r="Y272" s="3" t="s">
        <v>30</v>
      </c>
      <c r="Z272" s="3" t="s">
        <v>30</v>
      </c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</row>
    <row r="273" customFormat="false" ht="15.75" hidden="false" customHeight="false" outlineLevel="0" collapsed="false">
      <c r="A273" s="3" t="n">
        <v>272</v>
      </c>
      <c r="B273" s="3" t="s">
        <v>835</v>
      </c>
      <c r="C273" s="3" t="s">
        <v>836</v>
      </c>
      <c r="D273" s="3" t="n">
        <v>1</v>
      </c>
      <c r="E273" s="3" t="n">
        <v>0.1187919</v>
      </c>
      <c r="F273" s="3" t="n">
        <v>8</v>
      </c>
      <c r="G273" s="3" t="n">
        <v>8</v>
      </c>
      <c r="H273" s="3" t="n">
        <v>1</v>
      </c>
      <c r="I273" s="3" t="n">
        <v>1</v>
      </c>
      <c r="J273" s="3" t="n">
        <v>0</v>
      </c>
      <c r="K273" s="3" t="n">
        <v>0</v>
      </c>
      <c r="L273" s="3" t="n">
        <v>7</v>
      </c>
      <c r="M273" s="3" t="n">
        <v>7</v>
      </c>
      <c r="N273" s="3" t="n">
        <v>-1</v>
      </c>
      <c r="O273" s="3" t="n">
        <v>-1</v>
      </c>
      <c r="P273" s="3" t="n">
        <v>8.5</v>
      </c>
      <c r="Q273" s="3" t="n">
        <v>24.2</v>
      </c>
      <c r="R273" s="3" t="s">
        <v>837</v>
      </c>
      <c r="S273" s="4" t="n">
        <v>45746.9736458333</v>
      </c>
      <c r="T273" s="3" t="s">
        <v>65</v>
      </c>
      <c r="U273" s="3" t="s">
        <v>65</v>
      </c>
      <c r="V273" s="3" t="n">
        <v>0</v>
      </c>
      <c r="W273" s="3" t="n">
        <v>0</v>
      </c>
      <c r="X273" s="3" t="n">
        <v>0</v>
      </c>
      <c r="Y273" s="3" t="s">
        <v>30</v>
      </c>
      <c r="Z273" s="3" t="s">
        <v>30</v>
      </c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</row>
    <row r="274" customFormat="false" ht="15.75" hidden="false" customHeight="false" outlineLevel="0" collapsed="false">
      <c r="A274" s="3" t="n">
        <v>273</v>
      </c>
      <c r="B274" s="3" t="s">
        <v>838</v>
      </c>
      <c r="C274" s="3" t="s">
        <v>839</v>
      </c>
      <c r="D274" s="3" t="n">
        <v>1</v>
      </c>
      <c r="E274" s="3" t="n">
        <v>0.402573</v>
      </c>
      <c r="F274" s="3" t="n">
        <v>4</v>
      </c>
      <c r="G274" s="3" t="n">
        <v>4</v>
      </c>
      <c r="H274" s="3" t="n">
        <v>1</v>
      </c>
      <c r="I274" s="3" t="n">
        <v>1</v>
      </c>
      <c r="J274" s="3" t="n">
        <v>0</v>
      </c>
      <c r="K274" s="3" t="n">
        <v>0</v>
      </c>
      <c r="L274" s="3" t="n">
        <v>0</v>
      </c>
      <c r="M274" s="3" t="n">
        <v>0</v>
      </c>
      <c r="N274" s="3" t="n">
        <v>-1</v>
      </c>
      <c r="O274" s="3" t="n">
        <v>-1</v>
      </c>
      <c r="P274" s="3" t="n">
        <v>8.5</v>
      </c>
      <c r="Q274" s="3" t="n">
        <v>24.2</v>
      </c>
      <c r="R274" s="3" t="s">
        <v>840</v>
      </c>
      <c r="S274" s="4" t="n">
        <v>45746.9736689815</v>
      </c>
      <c r="T274" s="3" t="s">
        <v>65</v>
      </c>
      <c r="U274" s="3" t="s">
        <v>65</v>
      </c>
      <c r="V274" s="3" t="n">
        <v>0</v>
      </c>
      <c r="W274" s="3" t="n">
        <v>0</v>
      </c>
      <c r="X274" s="3" t="n">
        <v>0</v>
      </c>
      <c r="Y274" s="3" t="s">
        <v>30</v>
      </c>
      <c r="Z274" s="3" t="s">
        <v>30</v>
      </c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</row>
    <row r="275" customFormat="false" ht="15.75" hidden="false" customHeight="false" outlineLevel="0" collapsed="false">
      <c r="A275" s="3" t="n">
        <v>274</v>
      </c>
      <c r="B275" s="3" t="s">
        <v>841</v>
      </c>
      <c r="C275" s="3" t="s">
        <v>842</v>
      </c>
      <c r="D275" s="3" t="n">
        <v>1</v>
      </c>
      <c r="E275" s="3" t="n">
        <v>0.3501663</v>
      </c>
      <c r="F275" s="3" t="n">
        <v>18</v>
      </c>
      <c r="G275" s="3" t="n">
        <v>18</v>
      </c>
      <c r="H275" s="3" t="n">
        <v>9</v>
      </c>
      <c r="I275" s="3" t="n">
        <v>9</v>
      </c>
      <c r="J275" s="3" t="n">
        <v>15</v>
      </c>
      <c r="K275" s="3" t="n">
        <v>15</v>
      </c>
      <c r="L275" s="3" t="n">
        <v>2</v>
      </c>
      <c r="M275" s="3" t="n">
        <v>2</v>
      </c>
      <c r="N275" s="3" t="n">
        <v>-1</v>
      </c>
      <c r="O275" s="3" t="n">
        <v>-1</v>
      </c>
      <c r="P275" s="3" t="n">
        <v>8.5</v>
      </c>
      <c r="Q275" s="3" t="n">
        <v>24.2</v>
      </c>
      <c r="R275" s="3" t="s">
        <v>843</v>
      </c>
      <c r="S275" s="4" t="n">
        <v>45746.9736921296</v>
      </c>
      <c r="T275" s="3" t="s">
        <v>65</v>
      </c>
      <c r="U275" s="3" t="s">
        <v>65</v>
      </c>
      <c r="V275" s="3" t="n">
        <v>0</v>
      </c>
      <c r="W275" s="3" t="n">
        <v>0</v>
      </c>
      <c r="X275" s="3" t="n">
        <v>0</v>
      </c>
      <c r="Y275" s="3" t="s">
        <v>30</v>
      </c>
      <c r="Z275" s="3" t="s">
        <v>30</v>
      </c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</row>
    <row r="276" customFormat="false" ht="15.75" hidden="false" customHeight="false" outlineLevel="0" collapsed="false">
      <c r="A276" s="3" t="n">
        <v>275</v>
      </c>
      <c r="B276" s="3" t="s">
        <v>844</v>
      </c>
      <c r="C276" s="3" t="s">
        <v>845</v>
      </c>
      <c r="D276" s="3" t="n">
        <v>1</v>
      </c>
      <c r="E276" s="3" t="n">
        <v>0.3914601</v>
      </c>
      <c r="F276" s="3" t="n">
        <v>22</v>
      </c>
      <c r="G276" s="3" t="n">
        <v>22</v>
      </c>
      <c r="H276" s="3" t="n">
        <v>9</v>
      </c>
      <c r="I276" s="3" t="n">
        <v>9</v>
      </c>
      <c r="J276" s="3" t="n">
        <v>19</v>
      </c>
      <c r="K276" s="3" t="n">
        <v>19</v>
      </c>
      <c r="L276" s="3" t="n">
        <v>2</v>
      </c>
      <c r="M276" s="3" t="n">
        <v>2</v>
      </c>
      <c r="N276" s="3" t="n">
        <v>-1</v>
      </c>
      <c r="O276" s="3" t="n">
        <v>-1</v>
      </c>
      <c r="P276" s="3" t="n">
        <v>8.5</v>
      </c>
      <c r="Q276" s="3" t="n">
        <v>24.2</v>
      </c>
      <c r="R276" s="3" t="s">
        <v>846</v>
      </c>
      <c r="S276" s="4" t="n">
        <v>45746.9737152778</v>
      </c>
      <c r="T276" s="3" t="s">
        <v>65</v>
      </c>
      <c r="U276" s="3" t="s">
        <v>65</v>
      </c>
      <c r="V276" s="3" t="n">
        <v>0</v>
      </c>
      <c r="W276" s="3" t="n">
        <v>0</v>
      </c>
      <c r="X276" s="3" t="n">
        <v>0</v>
      </c>
      <c r="Y276" s="3" t="s">
        <v>30</v>
      </c>
      <c r="Z276" s="3" t="s">
        <v>30</v>
      </c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</row>
    <row r="277" customFormat="false" ht="15.75" hidden="false" customHeight="false" outlineLevel="0" collapsed="false">
      <c r="A277" s="3" t="n">
        <v>276</v>
      </c>
      <c r="B277" s="3" t="s">
        <v>847</v>
      </c>
      <c r="C277" s="3" t="s">
        <v>848</v>
      </c>
      <c r="D277" s="3" t="n">
        <v>1</v>
      </c>
      <c r="E277" s="3" t="n">
        <v>0.4202608</v>
      </c>
      <c r="F277" s="3" t="n">
        <v>22</v>
      </c>
      <c r="G277" s="3" t="n">
        <v>22</v>
      </c>
      <c r="H277" s="3" t="n">
        <v>9</v>
      </c>
      <c r="I277" s="3" t="n">
        <v>9</v>
      </c>
      <c r="J277" s="3" t="n">
        <v>19</v>
      </c>
      <c r="K277" s="3" t="n">
        <v>19</v>
      </c>
      <c r="L277" s="3" t="n">
        <v>2</v>
      </c>
      <c r="M277" s="3" t="n">
        <v>2</v>
      </c>
      <c r="N277" s="3" t="n">
        <v>-1</v>
      </c>
      <c r="O277" s="3" t="n">
        <v>-1</v>
      </c>
      <c r="P277" s="3" t="n">
        <v>8.5</v>
      </c>
      <c r="Q277" s="3" t="n">
        <v>24.2</v>
      </c>
      <c r="R277" s="3" t="s">
        <v>849</v>
      </c>
      <c r="S277" s="4" t="n">
        <v>45746.9737384259</v>
      </c>
      <c r="T277" s="3" t="s">
        <v>65</v>
      </c>
      <c r="U277" s="3" t="s">
        <v>65</v>
      </c>
      <c r="V277" s="3" t="n">
        <v>0</v>
      </c>
      <c r="W277" s="3" t="n">
        <v>0</v>
      </c>
      <c r="X277" s="3" t="n">
        <v>0</v>
      </c>
      <c r="Y277" s="3" t="s">
        <v>30</v>
      </c>
      <c r="Z277" s="3" t="s">
        <v>30</v>
      </c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</row>
    <row r="278" customFormat="false" ht="15.75" hidden="false" customHeight="false" outlineLevel="0" collapsed="false">
      <c r="A278" s="3" t="n">
        <v>277</v>
      </c>
      <c r="B278" s="3" t="s">
        <v>850</v>
      </c>
      <c r="C278" s="3" t="s">
        <v>851</v>
      </c>
      <c r="D278" s="3" t="n">
        <v>1</v>
      </c>
      <c r="E278" s="3" t="n">
        <v>0.4087839</v>
      </c>
      <c r="F278" s="3" t="n">
        <v>22</v>
      </c>
      <c r="G278" s="3" t="n">
        <v>22</v>
      </c>
      <c r="H278" s="3" t="n">
        <v>9</v>
      </c>
      <c r="I278" s="3" t="n">
        <v>9</v>
      </c>
      <c r="J278" s="3" t="n">
        <v>19</v>
      </c>
      <c r="K278" s="3" t="n">
        <v>19</v>
      </c>
      <c r="L278" s="3" t="n">
        <v>2</v>
      </c>
      <c r="M278" s="3" t="n">
        <v>2</v>
      </c>
      <c r="N278" s="3" t="n">
        <v>-1</v>
      </c>
      <c r="O278" s="3" t="n">
        <v>-1</v>
      </c>
      <c r="P278" s="3" t="n">
        <v>8.5</v>
      </c>
      <c r="Q278" s="3" t="n">
        <v>24.2</v>
      </c>
      <c r="R278" s="3" t="s">
        <v>852</v>
      </c>
      <c r="S278" s="4" t="n">
        <v>45746.9737615741</v>
      </c>
      <c r="T278" s="3" t="s">
        <v>65</v>
      </c>
      <c r="U278" s="3" t="s">
        <v>65</v>
      </c>
      <c r="V278" s="3" t="n">
        <v>0</v>
      </c>
      <c r="W278" s="3" t="n">
        <v>0</v>
      </c>
      <c r="X278" s="3" t="n">
        <v>0</v>
      </c>
      <c r="Y278" s="3" t="s">
        <v>30</v>
      </c>
      <c r="Z278" s="3" t="s">
        <v>30</v>
      </c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</row>
    <row r="279" customFormat="false" ht="15.75" hidden="false" customHeight="false" outlineLevel="0" collapsed="false">
      <c r="A279" s="3" t="n">
        <v>278</v>
      </c>
      <c r="B279" s="3" t="s">
        <v>853</v>
      </c>
      <c r="C279" s="3" t="s">
        <v>854</v>
      </c>
      <c r="D279" s="3" t="n">
        <v>1</v>
      </c>
      <c r="E279" s="3" t="n">
        <v>5.2084053</v>
      </c>
      <c r="F279" s="3" t="n">
        <v>139</v>
      </c>
      <c r="G279" s="3" t="n">
        <v>139</v>
      </c>
      <c r="H279" s="3" t="n">
        <v>14</v>
      </c>
      <c r="I279" s="3" t="n">
        <v>14</v>
      </c>
      <c r="J279" s="3" t="n">
        <v>170</v>
      </c>
      <c r="K279" s="3" t="n">
        <v>170</v>
      </c>
      <c r="L279" s="3" t="n">
        <v>2</v>
      </c>
      <c r="M279" s="3" t="n">
        <v>2</v>
      </c>
      <c r="N279" s="3" t="n">
        <v>-1</v>
      </c>
      <c r="O279" s="3" t="n">
        <v>-1</v>
      </c>
      <c r="P279" s="3" t="n">
        <v>8.5</v>
      </c>
      <c r="Q279" s="3" t="n">
        <v>24.2</v>
      </c>
      <c r="R279" s="3" t="s">
        <v>855</v>
      </c>
      <c r="S279" s="4" t="n">
        <v>45746.9738773148</v>
      </c>
      <c r="T279" s="3" t="s">
        <v>65</v>
      </c>
      <c r="U279" s="3" t="s">
        <v>65</v>
      </c>
      <c r="V279" s="3" t="n">
        <v>0</v>
      </c>
      <c r="W279" s="3" t="n">
        <v>0</v>
      </c>
      <c r="X279" s="3" t="n">
        <v>0</v>
      </c>
      <c r="Y279" s="3" t="s">
        <v>30</v>
      </c>
      <c r="Z279" s="3" t="s">
        <v>30</v>
      </c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</row>
    <row r="280" customFormat="false" ht="15.75" hidden="false" customHeight="false" outlineLevel="0" collapsed="false">
      <c r="A280" s="3" t="n">
        <v>279</v>
      </c>
      <c r="B280" s="3" t="s">
        <v>856</v>
      </c>
      <c r="C280" s="3" t="s">
        <v>857</v>
      </c>
      <c r="D280" s="3" t="n">
        <v>1</v>
      </c>
      <c r="E280" s="3" t="n">
        <v>4.1993242</v>
      </c>
      <c r="F280" s="3" t="n">
        <v>83</v>
      </c>
      <c r="G280" s="3" t="n">
        <v>83</v>
      </c>
      <c r="H280" s="3" t="n">
        <v>11</v>
      </c>
      <c r="I280" s="3" t="n">
        <v>11</v>
      </c>
      <c r="J280" s="3" t="n">
        <v>113</v>
      </c>
      <c r="K280" s="3" t="n">
        <v>113</v>
      </c>
      <c r="L280" s="3" t="n">
        <v>1</v>
      </c>
      <c r="M280" s="3" t="n">
        <v>1</v>
      </c>
      <c r="N280" s="3" t="n">
        <v>-1</v>
      </c>
      <c r="O280" s="3" t="n">
        <v>-1</v>
      </c>
      <c r="P280" s="3" t="n">
        <v>8.5</v>
      </c>
      <c r="Q280" s="3" t="n">
        <v>24.2</v>
      </c>
      <c r="R280" s="3" t="s">
        <v>858</v>
      </c>
      <c r="S280" s="4" t="n">
        <v>45746.9739814815</v>
      </c>
      <c r="T280" s="3" t="s">
        <v>65</v>
      </c>
      <c r="U280" s="3" t="s">
        <v>65</v>
      </c>
      <c r="V280" s="3" t="n">
        <v>0</v>
      </c>
      <c r="W280" s="3" t="n">
        <v>0</v>
      </c>
      <c r="X280" s="3" t="n">
        <v>0</v>
      </c>
      <c r="Y280" s="3" t="s">
        <v>30</v>
      </c>
      <c r="Z280" s="3" t="s">
        <v>30</v>
      </c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</row>
    <row r="281" customFormat="false" ht="15.75" hidden="false" customHeight="false" outlineLevel="0" collapsed="false">
      <c r="A281" s="3" t="n">
        <v>280</v>
      </c>
      <c r="B281" s="3" t="s">
        <v>859</v>
      </c>
      <c r="C281" s="3" t="s">
        <v>860</v>
      </c>
      <c r="D281" s="3" t="n">
        <v>1</v>
      </c>
      <c r="E281" s="3" t="n">
        <v>4.7841061</v>
      </c>
      <c r="F281" s="3" t="n">
        <v>139</v>
      </c>
      <c r="G281" s="3" t="n">
        <v>139</v>
      </c>
      <c r="H281" s="3" t="n">
        <v>14</v>
      </c>
      <c r="I281" s="3" t="n">
        <v>14</v>
      </c>
      <c r="J281" s="3" t="n">
        <v>170</v>
      </c>
      <c r="K281" s="3" t="n">
        <v>170</v>
      </c>
      <c r="L281" s="3" t="n">
        <v>2</v>
      </c>
      <c r="M281" s="3" t="n">
        <v>2</v>
      </c>
      <c r="N281" s="3" t="n">
        <v>-1</v>
      </c>
      <c r="O281" s="3" t="n">
        <v>-1</v>
      </c>
      <c r="P281" s="3" t="n">
        <v>8.5</v>
      </c>
      <c r="Q281" s="3" t="n">
        <v>24.2</v>
      </c>
      <c r="R281" s="3" t="s">
        <v>861</v>
      </c>
      <c r="S281" s="4" t="n">
        <v>45746.9740972222</v>
      </c>
      <c r="T281" s="3" t="s">
        <v>65</v>
      </c>
      <c r="U281" s="3" t="s">
        <v>65</v>
      </c>
      <c r="V281" s="3" t="n">
        <v>0</v>
      </c>
      <c r="W281" s="3" t="n">
        <v>0</v>
      </c>
      <c r="X281" s="3" t="n">
        <v>0</v>
      </c>
      <c r="Y281" s="3" t="s">
        <v>30</v>
      </c>
      <c r="Z281" s="3" t="s">
        <v>30</v>
      </c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</row>
    <row r="282" customFormat="false" ht="15.75" hidden="false" customHeight="false" outlineLevel="0" collapsed="false">
      <c r="A282" s="3" t="n">
        <v>281</v>
      </c>
      <c r="B282" s="3" t="s">
        <v>862</v>
      </c>
      <c r="C282" s="3" t="s">
        <v>863</v>
      </c>
      <c r="D282" s="3" t="n">
        <v>1</v>
      </c>
      <c r="E282" s="3" t="n">
        <v>4.131303</v>
      </c>
      <c r="F282" s="3" t="n">
        <v>83</v>
      </c>
      <c r="G282" s="3" t="n">
        <v>83</v>
      </c>
      <c r="H282" s="3" t="n">
        <v>11</v>
      </c>
      <c r="I282" s="3" t="n">
        <v>11</v>
      </c>
      <c r="J282" s="3" t="n">
        <v>113</v>
      </c>
      <c r="K282" s="3" t="n">
        <v>113</v>
      </c>
      <c r="L282" s="3" t="n">
        <v>1</v>
      </c>
      <c r="M282" s="3" t="n">
        <v>1</v>
      </c>
      <c r="N282" s="3" t="n">
        <v>-1</v>
      </c>
      <c r="O282" s="3" t="n">
        <v>-1</v>
      </c>
      <c r="P282" s="3" t="n">
        <v>8.5</v>
      </c>
      <c r="Q282" s="3" t="n">
        <v>24.2</v>
      </c>
      <c r="R282" s="3" t="s">
        <v>864</v>
      </c>
      <c r="S282" s="4" t="n">
        <v>45746.9741898148</v>
      </c>
      <c r="T282" s="3" t="s">
        <v>65</v>
      </c>
      <c r="U282" s="3" t="s">
        <v>65</v>
      </c>
      <c r="V282" s="3" t="n">
        <v>0</v>
      </c>
      <c r="W282" s="3" t="n">
        <v>0</v>
      </c>
      <c r="X282" s="3" t="n">
        <v>0</v>
      </c>
      <c r="Y282" s="3" t="s">
        <v>30</v>
      </c>
      <c r="Z282" s="3" t="s">
        <v>30</v>
      </c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</row>
    <row r="283" customFormat="false" ht="15.75" hidden="false" customHeight="false" outlineLevel="0" collapsed="false">
      <c r="A283" s="3" t="n">
        <v>282</v>
      </c>
      <c r="B283" s="3" t="s">
        <v>865</v>
      </c>
      <c r="C283" s="3" t="s">
        <v>866</v>
      </c>
      <c r="D283" s="3" t="n">
        <v>1</v>
      </c>
      <c r="E283" s="3" t="n">
        <v>1.026437</v>
      </c>
      <c r="F283" s="3" t="n">
        <v>59</v>
      </c>
      <c r="G283" s="3" t="n">
        <v>59</v>
      </c>
      <c r="H283" s="3" t="n">
        <v>8</v>
      </c>
      <c r="I283" s="3" t="n">
        <v>8</v>
      </c>
      <c r="J283" s="3" t="n">
        <v>62</v>
      </c>
      <c r="K283" s="3" t="n">
        <v>62</v>
      </c>
      <c r="L283" s="3" t="n">
        <v>2</v>
      </c>
      <c r="M283" s="3" t="n">
        <v>2</v>
      </c>
      <c r="N283" s="3" t="n">
        <v>-1</v>
      </c>
      <c r="O283" s="3" t="n">
        <v>-1</v>
      </c>
      <c r="P283" s="3" t="n">
        <v>8.5</v>
      </c>
      <c r="Q283" s="3" t="n">
        <v>24.2</v>
      </c>
      <c r="R283" s="3" t="s">
        <v>867</v>
      </c>
      <c r="S283" s="4" t="n">
        <v>45746.9742361111</v>
      </c>
      <c r="T283" s="3" t="s">
        <v>65</v>
      </c>
      <c r="U283" s="3" t="s">
        <v>65</v>
      </c>
      <c r="V283" s="3" t="n">
        <v>0</v>
      </c>
      <c r="W283" s="3" t="n">
        <v>0</v>
      </c>
      <c r="X283" s="3" t="n">
        <v>0</v>
      </c>
      <c r="Y283" s="3" t="s">
        <v>30</v>
      </c>
      <c r="Z283" s="3" t="s">
        <v>30</v>
      </c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</row>
    <row r="284" customFormat="false" ht="15.75" hidden="false" customHeight="false" outlineLevel="0" collapsed="false">
      <c r="A284" s="3" t="n">
        <v>283</v>
      </c>
      <c r="B284" s="3" t="s">
        <v>868</v>
      </c>
      <c r="C284" s="3" t="s">
        <v>869</v>
      </c>
      <c r="D284" s="3" t="n">
        <v>1</v>
      </c>
      <c r="E284" s="3" t="n">
        <v>1.0395881</v>
      </c>
      <c r="F284" s="3" t="n">
        <v>59</v>
      </c>
      <c r="G284" s="3" t="n">
        <v>59</v>
      </c>
      <c r="H284" s="3" t="n">
        <v>8</v>
      </c>
      <c r="I284" s="3" t="n">
        <v>8</v>
      </c>
      <c r="J284" s="3" t="n">
        <v>60</v>
      </c>
      <c r="K284" s="3" t="n">
        <v>60</v>
      </c>
      <c r="L284" s="3" t="n">
        <v>2</v>
      </c>
      <c r="M284" s="3" t="n">
        <v>2</v>
      </c>
      <c r="N284" s="3" t="n">
        <v>-1</v>
      </c>
      <c r="O284" s="3" t="n">
        <v>-1</v>
      </c>
      <c r="P284" s="3" t="n">
        <v>8.5</v>
      </c>
      <c r="Q284" s="3" t="n">
        <v>24.2</v>
      </c>
      <c r="R284" s="3" t="s">
        <v>870</v>
      </c>
      <c r="S284" s="4" t="n">
        <v>45746.9742824074</v>
      </c>
      <c r="T284" s="3" t="s">
        <v>65</v>
      </c>
      <c r="U284" s="3" t="s">
        <v>65</v>
      </c>
      <c r="V284" s="3" t="n">
        <v>0</v>
      </c>
      <c r="W284" s="3" t="n">
        <v>0</v>
      </c>
      <c r="X284" s="3" t="n">
        <v>0</v>
      </c>
      <c r="Y284" s="3" t="s">
        <v>30</v>
      </c>
      <c r="Z284" s="3" t="s">
        <v>30</v>
      </c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</row>
    <row r="285" customFormat="false" ht="15.75" hidden="false" customHeight="false" outlineLevel="0" collapsed="false">
      <c r="A285" s="3" t="n">
        <v>284</v>
      </c>
      <c r="B285" s="3" t="s">
        <v>871</v>
      </c>
      <c r="C285" s="3" t="s">
        <v>872</v>
      </c>
      <c r="D285" s="3" t="n">
        <v>1</v>
      </c>
      <c r="E285" s="3" t="n">
        <v>0.2173185</v>
      </c>
      <c r="F285" s="3" t="n">
        <v>6</v>
      </c>
      <c r="G285" s="3" t="n">
        <v>6</v>
      </c>
      <c r="H285" s="3" t="n">
        <v>4</v>
      </c>
      <c r="I285" s="3" t="n">
        <v>4</v>
      </c>
      <c r="J285" s="3" t="n">
        <v>2</v>
      </c>
      <c r="K285" s="3" t="n">
        <v>2</v>
      </c>
      <c r="L285" s="3" t="n">
        <v>1</v>
      </c>
      <c r="M285" s="3" t="n">
        <v>1</v>
      </c>
      <c r="N285" s="3" t="n">
        <v>-1</v>
      </c>
      <c r="O285" s="3" t="n">
        <v>-1</v>
      </c>
      <c r="P285" s="3" t="n">
        <v>8.5</v>
      </c>
      <c r="Q285" s="3" t="n">
        <v>24.2</v>
      </c>
      <c r="R285" s="3" t="s">
        <v>873</v>
      </c>
      <c r="S285" s="4" t="n">
        <v>45746.9742939815</v>
      </c>
      <c r="T285" s="3" t="s">
        <v>65</v>
      </c>
      <c r="U285" s="3" t="s">
        <v>65</v>
      </c>
      <c r="V285" s="3" t="n">
        <v>0</v>
      </c>
      <c r="W285" s="3" t="n">
        <v>0</v>
      </c>
      <c r="X285" s="3" t="n">
        <v>0</v>
      </c>
      <c r="Y285" s="3" t="s">
        <v>30</v>
      </c>
      <c r="Z285" s="3" t="s">
        <v>30</v>
      </c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</row>
    <row r="286" customFormat="false" ht="15.75" hidden="false" customHeight="false" outlineLevel="0" collapsed="false">
      <c r="A286" s="3" t="n">
        <v>285</v>
      </c>
      <c r="B286" s="3" t="s">
        <v>874</v>
      </c>
      <c r="C286" s="3" t="s">
        <v>875</v>
      </c>
      <c r="D286" s="3" t="n">
        <v>1</v>
      </c>
      <c r="E286" s="3" t="n">
        <v>0.696256</v>
      </c>
      <c r="F286" s="3" t="n">
        <v>41</v>
      </c>
      <c r="G286" s="3" t="n">
        <v>41</v>
      </c>
      <c r="H286" s="3" t="n">
        <v>10</v>
      </c>
      <c r="I286" s="3" t="n">
        <v>10</v>
      </c>
      <c r="J286" s="3" t="n">
        <v>35</v>
      </c>
      <c r="K286" s="3" t="n">
        <v>35</v>
      </c>
      <c r="L286" s="3" t="n">
        <v>2</v>
      </c>
      <c r="M286" s="3" t="n">
        <v>2</v>
      </c>
      <c r="N286" s="3" t="n">
        <v>-1</v>
      </c>
      <c r="O286" s="3" t="n">
        <v>-1</v>
      </c>
      <c r="P286" s="3" t="n">
        <v>8.5</v>
      </c>
      <c r="Q286" s="3" t="n">
        <v>24.2</v>
      </c>
      <c r="R286" s="3" t="s">
        <v>876</v>
      </c>
      <c r="S286" s="4" t="n">
        <v>45746.9743287037</v>
      </c>
      <c r="T286" s="3" t="s">
        <v>65</v>
      </c>
      <c r="U286" s="3" t="s">
        <v>65</v>
      </c>
      <c r="V286" s="3" t="n">
        <v>0</v>
      </c>
      <c r="W286" s="3" t="n">
        <v>0</v>
      </c>
      <c r="X286" s="3" t="n">
        <v>0</v>
      </c>
      <c r="Y286" s="3" t="s">
        <v>30</v>
      </c>
      <c r="Z286" s="3" t="s">
        <v>30</v>
      </c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</row>
    <row r="287" customFormat="false" ht="15.75" hidden="false" customHeight="false" outlineLevel="0" collapsed="false">
      <c r="A287" s="3" t="n">
        <v>286</v>
      </c>
      <c r="B287" s="3" t="s">
        <v>877</v>
      </c>
      <c r="C287" s="3" t="s">
        <v>878</v>
      </c>
      <c r="D287" s="3" t="n">
        <v>1</v>
      </c>
      <c r="E287" s="3" t="n">
        <v>0.3744136</v>
      </c>
      <c r="F287" s="3" t="n">
        <v>19</v>
      </c>
      <c r="G287" s="3" t="n">
        <v>19</v>
      </c>
      <c r="H287" s="3" t="n">
        <v>8</v>
      </c>
      <c r="I287" s="3" t="n">
        <v>8</v>
      </c>
      <c r="J287" s="3" t="n">
        <v>16</v>
      </c>
      <c r="K287" s="3" t="n">
        <v>16</v>
      </c>
      <c r="L287" s="3" t="n">
        <v>2</v>
      </c>
      <c r="M287" s="3" t="n">
        <v>2</v>
      </c>
      <c r="N287" s="3" t="n">
        <v>-1</v>
      </c>
      <c r="O287" s="3" t="n">
        <v>-1</v>
      </c>
      <c r="P287" s="3" t="n">
        <v>8.5</v>
      </c>
      <c r="Q287" s="3" t="n">
        <v>24.2</v>
      </c>
      <c r="R287" s="3" t="s">
        <v>879</v>
      </c>
      <c r="S287" s="4" t="n">
        <v>45746.9743518519</v>
      </c>
      <c r="T287" s="3" t="s">
        <v>65</v>
      </c>
      <c r="U287" s="3" t="s">
        <v>65</v>
      </c>
      <c r="V287" s="3" t="n">
        <v>0</v>
      </c>
      <c r="W287" s="3" t="n">
        <v>0</v>
      </c>
      <c r="X287" s="3" t="n">
        <v>0</v>
      </c>
      <c r="Y287" s="3" t="s">
        <v>30</v>
      </c>
      <c r="Z287" s="3" t="s">
        <v>30</v>
      </c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</row>
    <row r="288" customFormat="false" ht="15.75" hidden="false" customHeight="false" outlineLevel="0" collapsed="false">
      <c r="A288" s="3" t="n">
        <v>287</v>
      </c>
      <c r="B288" s="3" t="s">
        <v>880</v>
      </c>
      <c r="C288" s="3" t="s">
        <v>881</v>
      </c>
      <c r="D288" s="3" t="n">
        <v>1</v>
      </c>
      <c r="E288" s="3" t="n">
        <v>1.3271908</v>
      </c>
      <c r="F288" s="3" t="n">
        <v>56</v>
      </c>
      <c r="G288" s="3" t="n">
        <v>56</v>
      </c>
      <c r="H288" s="3" t="n">
        <v>14</v>
      </c>
      <c r="I288" s="3" t="n">
        <v>14</v>
      </c>
      <c r="J288" s="3" t="n">
        <v>70</v>
      </c>
      <c r="K288" s="3" t="n">
        <v>70</v>
      </c>
      <c r="L288" s="3" t="n">
        <v>12</v>
      </c>
      <c r="M288" s="3" t="n">
        <v>12</v>
      </c>
      <c r="N288" s="3" t="n">
        <v>-1</v>
      </c>
      <c r="O288" s="3" t="n">
        <v>-1</v>
      </c>
      <c r="P288" s="3" t="n">
        <v>8.5</v>
      </c>
      <c r="Q288" s="3" t="n">
        <v>24.2</v>
      </c>
      <c r="R288" s="3" t="s">
        <v>882</v>
      </c>
      <c r="S288" s="4" t="n">
        <v>45746.9743981482</v>
      </c>
      <c r="T288" s="3" t="s">
        <v>65</v>
      </c>
      <c r="U288" s="3" t="s">
        <v>65</v>
      </c>
      <c r="V288" s="3" t="n">
        <v>0</v>
      </c>
      <c r="W288" s="3" t="n">
        <v>0</v>
      </c>
      <c r="X288" s="3" t="n">
        <v>0</v>
      </c>
      <c r="Y288" s="3" t="s">
        <v>30</v>
      </c>
      <c r="Z288" s="3" t="s">
        <v>30</v>
      </c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</row>
    <row r="289" customFormat="false" ht="15.75" hidden="false" customHeight="false" outlineLevel="0" collapsed="false">
      <c r="A289" s="3" t="n">
        <v>288</v>
      </c>
      <c r="B289" s="3" t="s">
        <v>883</v>
      </c>
      <c r="C289" s="3" t="s">
        <v>884</v>
      </c>
      <c r="D289" s="3" t="n">
        <v>1</v>
      </c>
      <c r="E289" s="3" t="n">
        <v>1.5284355</v>
      </c>
      <c r="F289" s="3" t="n">
        <v>68</v>
      </c>
      <c r="G289" s="3" t="n">
        <v>68</v>
      </c>
      <c r="H289" s="3" t="n">
        <v>15</v>
      </c>
      <c r="I289" s="3" t="n">
        <v>15</v>
      </c>
      <c r="J289" s="3" t="n">
        <v>73</v>
      </c>
      <c r="K289" s="3" t="n">
        <v>73</v>
      </c>
      <c r="L289" s="3" t="n">
        <v>11</v>
      </c>
      <c r="M289" s="3" t="n">
        <v>11</v>
      </c>
      <c r="N289" s="3" t="n">
        <v>-1</v>
      </c>
      <c r="O289" s="3" t="n">
        <v>-1</v>
      </c>
      <c r="P289" s="3" t="n">
        <v>8.5</v>
      </c>
      <c r="Q289" s="3" t="n">
        <v>24.2</v>
      </c>
      <c r="R289" s="3" t="s">
        <v>885</v>
      </c>
      <c r="S289" s="4" t="n">
        <v>45746.9744444444</v>
      </c>
      <c r="T289" s="3" t="s">
        <v>65</v>
      </c>
      <c r="U289" s="3" t="s">
        <v>65</v>
      </c>
      <c r="V289" s="3" t="n">
        <v>0</v>
      </c>
      <c r="W289" s="3" t="n">
        <v>0</v>
      </c>
      <c r="X289" s="3" t="n">
        <v>0</v>
      </c>
      <c r="Y289" s="3" t="s">
        <v>30</v>
      </c>
      <c r="Z289" s="3" t="s">
        <v>30</v>
      </c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</row>
    <row r="290" customFormat="false" ht="15.75" hidden="false" customHeight="false" outlineLevel="0" collapsed="false">
      <c r="A290" s="3" t="n">
        <v>289</v>
      </c>
      <c r="B290" s="3" t="s">
        <v>886</v>
      </c>
      <c r="C290" s="3" t="s">
        <v>887</v>
      </c>
      <c r="D290" s="3" t="n">
        <v>1</v>
      </c>
      <c r="E290" s="3" t="n">
        <v>0.5278342</v>
      </c>
      <c r="F290" s="3" t="n">
        <v>21</v>
      </c>
      <c r="G290" s="3" t="n">
        <v>21</v>
      </c>
      <c r="H290" s="3" t="n">
        <v>10</v>
      </c>
      <c r="I290" s="3" t="n">
        <v>10</v>
      </c>
      <c r="J290" s="3" t="n">
        <v>23</v>
      </c>
      <c r="K290" s="3" t="n">
        <v>23</v>
      </c>
      <c r="L290" s="3" t="n">
        <v>4</v>
      </c>
      <c r="M290" s="3" t="n">
        <v>4</v>
      </c>
      <c r="N290" s="3" t="n">
        <v>-1</v>
      </c>
      <c r="O290" s="3" t="n">
        <v>-1</v>
      </c>
      <c r="P290" s="3" t="n">
        <v>8.5</v>
      </c>
      <c r="Q290" s="3" t="n">
        <v>24.2</v>
      </c>
      <c r="R290" s="3" t="s">
        <v>888</v>
      </c>
      <c r="S290" s="4" t="n">
        <v>45746.9744791667</v>
      </c>
      <c r="T290" s="3" t="s">
        <v>65</v>
      </c>
      <c r="U290" s="3" t="s">
        <v>65</v>
      </c>
      <c r="V290" s="3" t="n">
        <v>0</v>
      </c>
      <c r="W290" s="3" t="n">
        <v>0</v>
      </c>
      <c r="X290" s="3" t="n">
        <v>0</v>
      </c>
      <c r="Y290" s="3" t="s">
        <v>30</v>
      </c>
      <c r="Z290" s="3" t="s">
        <v>30</v>
      </c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</row>
    <row r="291" customFormat="false" ht="15.75" hidden="false" customHeight="false" outlineLevel="0" collapsed="false">
      <c r="A291" s="3" t="n">
        <v>290</v>
      </c>
      <c r="B291" s="3" t="s">
        <v>889</v>
      </c>
      <c r="C291" s="3" t="s">
        <v>890</v>
      </c>
      <c r="D291" s="3" t="n">
        <v>1</v>
      </c>
      <c r="E291" s="3" t="n">
        <v>1.0828238</v>
      </c>
      <c r="F291" s="3" t="n">
        <v>49</v>
      </c>
      <c r="G291" s="3" t="n">
        <v>49</v>
      </c>
      <c r="H291" s="3" t="n">
        <v>14</v>
      </c>
      <c r="I291" s="3" t="n">
        <v>14</v>
      </c>
      <c r="J291" s="3" t="n">
        <v>52</v>
      </c>
      <c r="K291" s="3" t="n">
        <v>52</v>
      </c>
      <c r="L291" s="3" t="n">
        <v>6</v>
      </c>
      <c r="M291" s="3" t="n">
        <v>6</v>
      </c>
      <c r="N291" s="3" t="n">
        <v>-1</v>
      </c>
      <c r="O291" s="3" t="n">
        <v>-1</v>
      </c>
      <c r="P291" s="3" t="n">
        <v>8.5</v>
      </c>
      <c r="Q291" s="3" t="n">
        <v>24.2</v>
      </c>
      <c r="R291" s="3" t="s">
        <v>891</v>
      </c>
      <c r="S291" s="4" t="n">
        <v>45746.9745138889</v>
      </c>
      <c r="T291" s="3" t="s">
        <v>65</v>
      </c>
      <c r="U291" s="3" t="s">
        <v>65</v>
      </c>
      <c r="V291" s="3" t="n">
        <v>0</v>
      </c>
      <c r="W291" s="3" t="n">
        <v>0</v>
      </c>
      <c r="X291" s="3" t="n">
        <v>0</v>
      </c>
      <c r="Y291" s="3" t="s">
        <v>30</v>
      </c>
      <c r="Z291" s="3" t="s">
        <v>30</v>
      </c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</row>
    <row r="292" customFormat="false" ht="15.75" hidden="false" customHeight="false" outlineLevel="0" collapsed="false">
      <c r="A292" s="3" t="n">
        <v>291</v>
      </c>
      <c r="B292" s="3" t="s">
        <v>892</v>
      </c>
      <c r="C292" s="3" t="s">
        <v>893</v>
      </c>
      <c r="D292" s="3" t="n">
        <v>1</v>
      </c>
      <c r="E292" s="3" t="n">
        <v>1.1440107</v>
      </c>
      <c r="F292" s="3" t="n">
        <v>48</v>
      </c>
      <c r="G292" s="3" t="n">
        <v>48</v>
      </c>
      <c r="H292" s="3" t="n">
        <v>14</v>
      </c>
      <c r="I292" s="3" t="n">
        <v>14</v>
      </c>
      <c r="J292" s="3" t="n">
        <v>51</v>
      </c>
      <c r="K292" s="3" t="n">
        <v>51</v>
      </c>
      <c r="L292" s="3" t="n">
        <v>6</v>
      </c>
      <c r="M292" s="3" t="n">
        <v>6</v>
      </c>
      <c r="N292" s="3" t="n">
        <v>-1</v>
      </c>
      <c r="O292" s="3" t="n">
        <v>-1</v>
      </c>
      <c r="P292" s="3" t="n">
        <v>8.5</v>
      </c>
      <c r="Q292" s="3" t="n">
        <v>24.2</v>
      </c>
      <c r="R292" s="3" t="s">
        <v>894</v>
      </c>
      <c r="S292" s="4" t="n">
        <v>45746.9745601852</v>
      </c>
      <c r="T292" s="3" t="s">
        <v>65</v>
      </c>
      <c r="U292" s="3" t="s">
        <v>65</v>
      </c>
      <c r="V292" s="3" t="n">
        <v>0</v>
      </c>
      <c r="W292" s="3" t="n">
        <v>0</v>
      </c>
      <c r="X292" s="3" t="n">
        <v>0</v>
      </c>
      <c r="Y292" s="3" t="s">
        <v>30</v>
      </c>
      <c r="Z292" s="3" t="s">
        <v>30</v>
      </c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</row>
    <row r="293" customFormat="false" ht="15.75" hidden="false" customHeight="false" outlineLevel="0" collapsed="false">
      <c r="A293" s="3" t="n">
        <v>292</v>
      </c>
      <c r="B293" s="3" t="s">
        <v>895</v>
      </c>
      <c r="C293" s="3" t="s">
        <v>896</v>
      </c>
      <c r="D293" s="3" t="n">
        <v>1</v>
      </c>
      <c r="E293" s="3" t="n">
        <v>1.4817162</v>
      </c>
      <c r="F293" s="3" t="n">
        <v>68</v>
      </c>
      <c r="G293" s="3" t="n">
        <v>68</v>
      </c>
      <c r="H293" s="3" t="n">
        <v>16</v>
      </c>
      <c r="I293" s="3" t="n">
        <v>16</v>
      </c>
      <c r="J293" s="3" t="n">
        <v>81</v>
      </c>
      <c r="K293" s="3" t="n">
        <v>81</v>
      </c>
      <c r="L293" s="3" t="n">
        <v>10</v>
      </c>
      <c r="M293" s="3" t="n">
        <v>10</v>
      </c>
      <c r="N293" s="3" t="n">
        <v>-1</v>
      </c>
      <c r="O293" s="3" t="n">
        <v>-1</v>
      </c>
      <c r="P293" s="3" t="n">
        <v>8.5</v>
      </c>
      <c r="Q293" s="3" t="n">
        <v>24.2</v>
      </c>
      <c r="R293" s="3" t="s">
        <v>897</v>
      </c>
      <c r="S293" s="4" t="n">
        <v>45746.9746064815</v>
      </c>
      <c r="T293" s="3" t="s">
        <v>65</v>
      </c>
      <c r="U293" s="3" t="s">
        <v>65</v>
      </c>
      <c r="V293" s="3" t="n">
        <v>0</v>
      </c>
      <c r="W293" s="3" t="n">
        <v>0</v>
      </c>
      <c r="X293" s="3" t="n">
        <v>0</v>
      </c>
      <c r="Y293" s="3" t="s">
        <v>30</v>
      </c>
      <c r="Z293" s="3" t="s">
        <v>30</v>
      </c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</row>
    <row r="294" customFormat="false" ht="15.75" hidden="false" customHeight="false" outlineLevel="0" collapsed="false">
      <c r="A294" s="3" t="n">
        <v>293</v>
      </c>
      <c r="B294" s="3" t="s">
        <v>898</v>
      </c>
      <c r="C294" s="3" t="s">
        <v>899</v>
      </c>
      <c r="D294" s="3" t="n">
        <v>1</v>
      </c>
      <c r="E294" s="3" t="n">
        <v>2.0121307</v>
      </c>
      <c r="F294" s="3" t="n">
        <v>85</v>
      </c>
      <c r="G294" s="3" t="n">
        <v>85</v>
      </c>
      <c r="H294" s="3" t="n">
        <v>14</v>
      </c>
      <c r="I294" s="3" t="n">
        <v>14</v>
      </c>
      <c r="J294" s="3" t="n">
        <v>97</v>
      </c>
      <c r="K294" s="3" t="n">
        <v>97</v>
      </c>
      <c r="L294" s="3" t="n">
        <v>22</v>
      </c>
      <c r="M294" s="3" t="n">
        <v>22</v>
      </c>
      <c r="N294" s="3" t="n">
        <v>-1</v>
      </c>
      <c r="O294" s="3" t="n">
        <v>-1</v>
      </c>
      <c r="P294" s="3" t="n">
        <v>8.5</v>
      </c>
      <c r="Q294" s="3" t="n">
        <v>24.2</v>
      </c>
      <c r="R294" s="3" t="s">
        <v>900</v>
      </c>
      <c r="S294" s="4" t="n">
        <v>45746.9746759259</v>
      </c>
      <c r="T294" s="3" t="s">
        <v>65</v>
      </c>
      <c r="U294" s="3" t="s">
        <v>65</v>
      </c>
      <c r="V294" s="3" t="n">
        <v>0</v>
      </c>
      <c r="W294" s="3" t="n">
        <v>0</v>
      </c>
      <c r="X294" s="3" t="n">
        <v>0</v>
      </c>
      <c r="Y294" s="3" t="s">
        <v>30</v>
      </c>
      <c r="Z294" s="3" t="s">
        <v>30</v>
      </c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</row>
    <row r="295" customFormat="false" ht="15.75" hidden="false" customHeight="false" outlineLevel="0" collapsed="false">
      <c r="A295" s="3" t="n">
        <v>294</v>
      </c>
      <c r="B295" s="3" t="s">
        <v>901</v>
      </c>
      <c r="C295" s="3" t="s">
        <v>902</v>
      </c>
      <c r="D295" s="3" t="n">
        <v>1</v>
      </c>
      <c r="E295" s="3" t="n">
        <v>0.5068067</v>
      </c>
      <c r="F295" s="3" t="n">
        <v>20</v>
      </c>
      <c r="G295" s="3" t="n">
        <v>20</v>
      </c>
      <c r="H295" s="3" t="n">
        <v>10</v>
      </c>
      <c r="I295" s="3" t="n">
        <v>10</v>
      </c>
      <c r="J295" s="3" t="n">
        <v>16</v>
      </c>
      <c r="K295" s="3" t="n">
        <v>16</v>
      </c>
      <c r="L295" s="3" t="n">
        <v>3</v>
      </c>
      <c r="M295" s="3" t="n">
        <v>3</v>
      </c>
      <c r="N295" s="3" t="n">
        <v>-1</v>
      </c>
      <c r="O295" s="3" t="n">
        <v>-1</v>
      </c>
      <c r="P295" s="3" t="n">
        <v>8.5</v>
      </c>
      <c r="Q295" s="3" t="n">
        <v>24.2</v>
      </c>
      <c r="R295" s="3" t="s">
        <v>903</v>
      </c>
      <c r="S295" s="4" t="n">
        <v>45746.9747106481</v>
      </c>
      <c r="T295" s="3" t="s">
        <v>65</v>
      </c>
      <c r="U295" s="3" t="s">
        <v>65</v>
      </c>
      <c r="V295" s="3" t="n">
        <v>0</v>
      </c>
      <c r="W295" s="3" t="n">
        <v>0</v>
      </c>
      <c r="X295" s="3" t="n">
        <v>0</v>
      </c>
      <c r="Y295" s="3" t="s">
        <v>30</v>
      </c>
      <c r="Z295" s="3" t="s">
        <v>30</v>
      </c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</row>
    <row r="296" customFormat="false" ht="15.75" hidden="false" customHeight="false" outlineLevel="0" collapsed="false">
      <c r="A296" s="3" t="n">
        <v>295</v>
      </c>
      <c r="B296" s="3" t="s">
        <v>904</v>
      </c>
      <c r="C296" s="3" t="s">
        <v>905</v>
      </c>
      <c r="D296" s="3" t="n">
        <v>1</v>
      </c>
      <c r="E296" s="3" t="n">
        <v>0.543289</v>
      </c>
      <c r="F296" s="3" t="n">
        <v>23</v>
      </c>
      <c r="G296" s="3" t="n">
        <v>23</v>
      </c>
      <c r="H296" s="3" t="n">
        <v>9</v>
      </c>
      <c r="I296" s="3" t="n">
        <v>9</v>
      </c>
      <c r="J296" s="3" t="n">
        <v>23</v>
      </c>
      <c r="K296" s="3" t="n">
        <v>23</v>
      </c>
      <c r="L296" s="3" t="n">
        <v>3</v>
      </c>
      <c r="M296" s="3" t="n">
        <v>3</v>
      </c>
      <c r="N296" s="3" t="n">
        <v>-1</v>
      </c>
      <c r="O296" s="3" t="n">
        <v>-1</v>
      </c>
      <c r="P296" s="3" t="n">
        <v>8.5</v>
      </c>
      <c r="Q296" s="3" t="n">
        <v>24.2</v>
      </c>
      <c r="R296" s="3" t="s">
        <v>906</v>
      </c>
      <c r="S296" s="4" t="n">
        <v>45746.9747337963</v>
      </c>
      <c r="T296" s="3" t="s">
        <v>65</v>
      </c>
      <c r="U296" s="3" t="s">
        <v>65</v>
      </c>
      <c r="V296" s="3" t="n">
        <v>0</v>
      </c>
      <c r="W296" s="3" t="n">
        <v>0</v>
      </c>
      <c r="X296" s="3" t="n">
        <v>0</v>
      </c>
      <c r="Y296" s="3" t="s">
        <v>30</v>
      </c>
      <c r="Z296" s="3" t="s">
        <v>30</v>
      </c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</row>
    <row r="297" customFormat="false" ht="15.75" hidden="false" customHeight="false" outlineLevel="0" collapsed="false">
      <c r="A297" s="3" t="n">
        <v>296</v>
      </c>
      <c r="B297" s="3" t="s">
        <v>907</v>
      </c>
      <c r="C297" s="3" t="s">
        <v>908</v>
      </c>
      <c r="D297" s="3" t="n">
        <v>1</v>
      </c>
      <c r="E297" s="3" t="n">
        <v>2.3917867</v>
      </c>
      <c r="F297" s="3" t="n">
        <v>151</v>
      </c>
      <c r="G297" s="3" t="n">
        <v>151</v>
      </c>
      <c r="H297" s="3" t="n">
        <v>16</v>
      </c>
      <c r="I297" s="3" t="n">
        <v>16</v>
      </c>
      <c r="J297" s="3" t="n">
        <v>195</v>
      </c>
      <c r="K297" s="3" t="n">
        <v>195</v>
      </c>
      <c r="L297" s="3" t="n">
        <v>5</v>
      </c>
      <c r="M297" s="3" t="n">
        <v>5</v>
      </c>
      <c r="N297" s="3" t="n">
        <v>-1</v>
      </c>
      <c r="O297" s="3" t="n">
        <v>-1</v>
      </c>
      <c r="P297" s="3" t="n">
        <v>8.5</v>
      </c>
      <c r="Q297" s="3" t="n">
        <v>24.2</v>
      </c>
      <c r="R297" s="3" t="s">
        <v>909</v>
      </c>
      <c r="S297" s="4" t="n">
        <v>45746.9748032407</v>
      </c>
      <c r="T297" s="3" t="s">
        <v>65</v>
      </c>
      <c r="U297" s="3" t="s">
        <v>65</v>
      </c>
      <c r="V297" s="3" t="n">
        <v>0</v>
      </c>
      <c r="W297" s="3" t="n">
        <v>0</v>
      </c>
      <c r="X297" s="3" t="n">
        <v>0</v>
      </c>
      <c r="Y297" s="3" t="s">
        <v>30</v>
      </c>
      <c r="Z297" s="3" t="s">
        <v>30</v>
      </c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</row>
    <row r="298" customFormat="false" ht="15.75" hidden="false" customHeight="false" outlineLevel="0" collapsed="false">
      <c r="A298" s="3" t="n">
        <v>297</v>
      </c>
      <c r="B298" s="3" t="s">
        <v>910</v>
      </c>
      <c r="C298" s="3" t="s">
        <v>911</v>
      </c>
      <c r="D298" s="3" t="n">
        <v>1</v>
      </c>
      <c r="E298" s="3" t="n">
        <v>1.468916</v>
      </c>
      <c r="F298" s="3" t="n">
        <v>81</v>
      </c>
      <c r="G298" s="3" t="n">
        <v>81</v>
      </c>
      <c r="H298" s="3" t="n">
        <v>14</v>
      </c>
      <c r="I298" s="3" t="n">
        <v>14</v>
      </c>
      <c r="J298" s="3" t="n">
        <v>83</v>
      </c>
      <c r="K298" s="3" t="n">
        <v>83</v>
      </c>
      <c r="L298" s="3" t="n">
        <v>8</v>
      </c>
      <c r="M298" s="3" t="n">
        <v>8</v>
      </c>
      <c r="N298" s="3" t="n">
        <v>-1</v>
      </c>
      <c r="O298" s="3" t="n">
        <v>-1</v>
      </c>
      <c r="P298" s="3" t="n">
        <v>8.5</v>
      </c>
      <c r="Q298" s="3" t="n">
        <v>24.2</v>
      </c>
      <c r="R298" s="3" t="s">
        <v>912</v>
      </c>
      <c r="S298" s="4" t="n">
        <v>45746.974849537</v>
      </c>
      <c r="T298" s="3" t="s">
        <v>65</v>
      </c>
      <c r="U298" s="3" t="s">
        <v>65</v>
      </c>
      <c r="V298" s="3" t="n">
        <v>0</v>
      </c>
      <c r="W298" s="3" t="n">
        <v>0</v>
      </c>
      <c r="X298" s="3" t="n">
        <v>0</v>
      </c>
      <c r="Y298" s="3" t="s">
        <v>30</v>
      </c>
      <c r="Z298" s="3" t="s">
        <v>30</v>
      </c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</row>
    <row r="299" customFormat="false" ht="15.75" hidden="false" customHeight="false" outlineLevel="0" collapsed="false">
      <c r="A299" s="3" t="n">
        <v>298</v>
      </c>
      <c r="B299" s="3" t="s">
        <v>913</v>
      </c>
      <c r="C299" s="3" t="s">
        <v>914</v>
      </c>
      <c r="D299" s="3" t="n">
        <v>1</v>
      </c>
      <c r="E299" s="3" t="n">
        <v>0.5368598</v>
      </c>
      <c r="F299" s="3" t="n">
        <v>23</v>
      </c>
      <c r="G299" s="3" t="n">
        <v>23</v>
      </c>
      <c r="H299" s="3" t="n">
        <v>8</v>
      </c>
      <c r="I299" s="3" t="n">
        <v>8</v>
      </c>
      <c r="J299" s="3" t="n">
        <v>27</v>
      </c>
      <c r="K299" s="3" t="n">
        <v>27</v>
      </c>
      <c r="L299" s="3" t="n">
        <v>2</v>
      </c>
      <c r="M299" s="3" t="n">
        <v>2</v>
      </c>
      <c r="N299" s="3" t="n">
        <v>-1</v>
      </c>
      <c r="O299" s="3" t="n">
        <v>-1</v>
      </c>
      <c r="P299" s="3" t="n">
        <v>8.5</v>
      </c>
      <c r="Q299" s="3" t="n">
        <v>24.2</v>
      </c>
      <c r="R299" s="3" t="s">
        <v>915</v>
      </c>
      <c r="S299" s="4" t="n">
        <v>45746.9748842593</v>
      </c>
      <c r="T299" s="3" t="s">
        <v>65</v>
      </c>
      <c r="U299" s="3" t="s">
        <v>65</v>
      </c>
      <c r="V299" s="3" t="n">
        <v>0</v>
      </c>
      <c r="W299" s="3" t="n">
        <v>0</v>
      </c>
      <c r="X299" s="3" t="n">
        <v>0</v>
      </c>
      <c r="Y299" s="3" t="s">
        <v>30</v>
      </c>
      <c r="Z299" s="3" t="s">
        <v>30</v>
      </c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</row>
    <row r="300" customFormat="false" ht="15.75" hidden="false" customHeight="false" outlineLevel="0" collapsed="false">
      <c r="A300" s="3" t="n">
        <v>299</v>
      </c>
      <c r="B300" s="3" t="s">
        <v>916</v>
      </c>
      <c r="C300" s="3" t="s">
        <v>917</v>
      </c>
      <c r="D300" s="3" t="n">
        <v>1</v>
      </c>
      <c r="E300" s="3" t="n">
        <v>2.1479725</v>
      </c>
      <c r="F300" s="3" t="n">
        <v>102</v>
      </c>
      <c r="G300" s="3" t="n">
        <v>102</v>
      </c>
      <c r="H300" s="3" t="n">
        <v>15</v>
      </c>
      <c r="I300" s="3" t="n">
        <v>15</v>
      </c>
      <c r="J300" s="3" t="n">
        <v>112</v>
      </c>
      <c r="K300" s="3" t="n">
        <v>112</v>
      </c>
      <c r="L300" s="3" t="n">
        <v>20</v>
      </c>
      <c r="M300" s="3" t="n">
        <v>20</v>
      </c>
      <c r="N300" s="3" t="n">
        <v>-1</v>
      </c>
      <c r="O300" s="3" t="n">
        <v>-1</v>
      </c>
      <c r="P300" s="3" t="n">
        <v>8.5</v>
      </c>
      <c r="Q300" s="3" t="n">
        <v>24.2</v>
      </c>
      <c r="R300" s="3" t="s">
        <v>918</v>
      </c>
      <c r="S300" s="4" t="n">
        <v>45746.9749537037</v>
      </c>
      <c r="T300" s="3" t="s">
        <v>65</v>
      </c>
      <c r="U300" s="3" t="s">
        <v>65</v>
      </c>
      <c r="V300" s="3" t="n">
        <v>0</v>
      </c>
      <c r="W300" s="3" t="n">
        <v>0</v>
      </c>
      <c r="X300" s="3" t="n">
        <v>0</v>
      </c>
      <c r="Y300" s="3" t="s">
        <v>30</v>
      </c>
      <c r="Z300" s="3" t="s">
        <v>30</v>
      </c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</row>
    <row r="301" customFormat="false" ht="15.75" hidden="false" customHeight="false" outlineLevel="0" collapsed="false">
      <c r="A301" s="3" t="n">
        <v>300</v>
      </c>
      <c r="B301" s="3" t="s">
        <v>919</v>
      </c>
      <c r="C301" s="3" t="s">
        <v>920</v>
      </c>
      <c r="D301" s="3" t="n">
        <v>1</v>
      </c>
      <c r="E301" s="3" t="n">
        <v>1.847235</v>
      </c>
      <c r="F301" s="3" t="n">
        <v>98</v>
      </c>
      <c r="G301" s="3" t="n">
        <v>98</v>
      </c>
      <c r="H301" s="3" t="n">
        <v>13</v>
      </c>
      <c r="I301" s="3" t="n">
        <v>13</v>
      </c>
      <c r="J301" s="3" t="n">
        <v>94</v>
      </c>
      <c r="K301" s="3" t="n">
        <v>94</v>
      </c>
      <c r="L301" s="3" t="n">
        <v>3</v>
      </c>
      <c r="M301" s="3" t="n">
        <v>3</v>
      </c>
      <c r="N301" s="3" t="n">
        <v>-1</v>
      </c>
      <c r="O301" s="3" t="n">
        <v>-1</v>
      </c>
      <c r="P301" s="3" t="n">
        <v>8.5</v>
      </c>
      <c r="Q301" s="3" t="n">
        <v>24.2</v>
      </c>
      <c r="R301" s="3" t="s">
        <v>921</v>
      </c>
      <c r="S301" s="4" t="n">
        <v>45746.9750115741</v>
      </c>
      <c r="T301" s="3" t="s">
        <v>65</v>
      </c>
      <c r="U301" s="3" t="s">
        <v>65</v>
      </c>
      <c r="V301" s="3" t="n">
        <v>0</v>
      </c>
      <c r="W301" s="3" t="n">
        <v>0</v>
      </c>
      <c r="X301" s="3" t="n">
        <v>0</v>
      </c>
      <c r="Y301" s="3" t="s">
        <v>30</v>
      </c>
      <c r="Z301" s="3" t="s">
        <v>30</v>
      </c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</row>
    <row r="302" customFormat="false" ht="15.75" hidden="false" customHeight="false" outlineLevel="0" collapsed="false">
      <c r="A302" s="3" t="n">
        <v>301</v>
      </c>
      <c r="B302" s="3" t="s">
        <v>922</v>
      </c>
      <c r="C302" s="3" t="s">
        <v>923</v>
      </c>
      <c r="D302" s="3" t="n">
        <v>1</v>
      </c>
      <c r="E302" s="3" t="n">
        <v>1.4405091</v>
      </c>
      <c r="F302" s="3" t="n">
        <v>82</v>
      </c>
      <c r="G302" s="3" t="n">
        <v>82</v>
      </c>
      <c r="H302" s="3" t="n">
        <v>13</v>
      </c>
      <c r="I302" s="3" t="n">
        <v>13</v>
      </c>
      <c r="J302" s="3" t="n">
        <v>79</v>
      </c>
      <c r="K302" s="3" t="n">
        <v>79</v>
      </c>
      <c r="L302" s="3" t="n">
        <v>3</v>
      </c>
      <c r="M302" s="3" t="n">
        <v>3</v>
      </c>
      <c r="N302" s="3" t="n">
        <v>-1</v>
      </c>
      <c r="O302" s="3" t="n">
        <v>-1</v>
      </c>
      <c r="P302" s="3" t="n">
        <v>8.5</v>
      </c>
      <c r="Q302" s="3" t="n">
        <v>24.2</v>
      </c>
      <c r="R302" s="3" t="s">
        <v>924</v>
      </c>
      <c r="S302" s="4" t="n">
        <v>45746.9750578704</v>
      </c>
      <c r="T302" s="3" t="s">
        <v>65</v>
      </c>
      <c r="U302" s="3" t="s">
        <v>65</v>
      </c>
      <c r="V302" s="3" t="n">
        <v>0</v>
      </c>
      <c r="W302" s="3" t="n">
        <v>0</v>
      </c>
      <c r="X302" s="3" t="n">
        <v>0</v>
      </c>
      <c r="Y302" s="3" t="s">
        <v>30</v>
      </c>
      <c r="Z302" s="3" t="s">
        <v>30</v>
      </c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</row>
    <row r="303" customFormat="false" ht="15.75" hidden="false" customHeight="false" outlineLevel="0" collapsed="false">
      <c r="A303" s="3" t="n">
        <v>302</v>
      </c>
      <c r="B303" s="3" t="s">
        <v>925</v>
      </c>
      <c r="C303" s="3" t="s">
        <v>926</v>
      </c>
      <c r="D303" s="3" t="n">
        <v>1</v>
      </c>
      <c r="E303" s="3" t="n">
        <v>0.1574717</v>
      </c>
      <c r="F303" s="3" t="n">
        <v>8</v>
      </c>
      <c r="G303" s="3" t="n">
        <v>8</v>
      </c>
      <c r="H303" s="3" t="n">
        <v>5</v>
      </c>
      <c r="I303" s="3" t="n">
        <v>5</v>
      </c>
      <c r="J303" s="3" t="n">
        <v>7</v>
      </c>
      <c r="K303" s="3" t="n">
        <v>7</v>
      </c>
      <c r="L303" s="3" t="n">
        <v>1</v>
      </c>
      <c r="M303" s="3" t="n">
        <v>1</v>
      </c>
      <c r="N303" s="3" t="n">
        <v>-1</v>
      </c>
      <c r="O303" s="3" t="n">
        <v>-1</v>
      </c>
      <c r="P303" s="3" t="n">
        <v>8.5</v>
      </c>
      <c r="Q303" s="3" t="n">
        <v>24.2</v>
      </c>
      <c r="R303" s="3" t="s">
        <v>927</v>
      </c>
      <c r="S303" s="4" t="n">
        <v>45746.9750810185</v>
      </c>
      <c r="T303" s="3" t="s">
        <v>65</v>
      </c>
      <c r="U303" s="3" t="s">
        <v>65</v>
      </c>
      <c r="V303" s="3" t="n">
        <v>0</v>
      </c>
      <c r="W303" s="3" t="n">
        <v>0</v>
      </c>
      <c r="X303" s="3" t="n">
        <v>0</v>
      </c>
      <c r="Y303" s="3" t="s">
        <v>30</v>
      </c>
      <c r="Z303" s="3" t="s">
        <v>30</v>
      </c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</row>
    <row r="304" customFormat="false" ht="15.75" hidden="false" customHeight="false" outlineLevel="0" collapsed="false">
      <c r="A304" s="3" t="n">
        <v>303</v>
      </c>
      <c r="B304" s="3" t="s">
        <v>928</v>
      </c>
      <c r="C304" s="3" t="s">
        <v>929</v>
      </c>
      <c r="D304" s="3" t="n">
        <v>1</v>
      </c>
      <c r="E304" s="3" t="n">
        <v>1.1742006</v>
      </c>
      <c r="F304" s="3" t="n">
        <v>52</v>
      </c>
      <c r="G304" s="3" t="n">
        <v>52</v>
      </c>
      <c r="H304" s="3" t="n">
        <v>13</v>
      </c>
      <c r="I304" s="3" t="n">
        <v>13</v>
      </c>
      <c r="J304" s="3" t="n">
        <v>55</v>
      </c>
      <c r="K304" s="3" t="n">
        <v>55</v>
      </c>
      <c r="L304" s="3" t="n">
        <v>4</v>
      </c>
      <c r="M304" s="3" t="n">
        <v>4</v>
      </c>
      <c r="N304" s="3" t="n">
        <v>-1</v>
      </c>
      <c r="O304" s="3" t="n">
        <v>-1</v>
      </c>
      <c r="P304" s="3" t="n">
        <v>8.5</v>
      </c>
      <c r="Q304" s="3" t="n">
        <v>24.2</v>
      </c>
      <c r="R304" s="3" t="s">
        <v>930</v>
      </c>
      <c r="S304" s="4" t="n">
        <v>45746.9752083333</v>
      </c>
      <c r="T304" s="3" t="s">
        <v>65</v>
      </c>
      <c r="U304" s="3" t="s">
        <v>65</v>
      </c>
      <c r="V304" s="3" t="n">
        <v>0</v>
      </c>
      <c r="W304" s="3" t="n">
        <v>0</v>
      </c>
      <c r="X304" s="3" t="n">
        <v>0</v>
      </c>
      <c r="Y304" s="3" t="s">
        <v>30</v>
      </c>
      <c r="Z304" s="3" t="s">
        <v>30</v>
      </c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</row>
    <row r="305" customFormat="false" ht="15.75" hidden="false" customHeight="false" outlineLevel="0" collapsed="false">
      <c r="A305" s="3" t="n">
        <v>304</v>
      </c>
      <c r="B305" s="3" t="s">
        <v>931</v>
      </c>
      <c r="C305" s="3" t="s">
        <v>932</v>
      </c>
      <c r="D305" s="3" t="n">
        <v>1</v>
      </c>
      <c r="E305" s="3" t="n">
        <v>1.0602797</v>
      </c>
      <c r="F305" s="3" t="n">
        <v>39</v>
      </c>
      <c r="G305" s="3" t="n">
        <v>39</v>
      </c>
      <c r="H305" s="3" t="n">
        <v>13</v>
      </c>
      <c r="I305" s="3" t="n">
        <v>13</v>
      </c>
      <c r="J305" s="3" t="n">
        <v>52</v>
      </c>
      <c r="K305" s="3" t="n">
        <v>52</v>
      </c>
      <c r="L305" s="3" t="n">
        <v>5</v>
      </c>
      <c r="M305" s="3" t="n">
        <v>5</v>
      </c>
      <c r="N305" s="3" t="n">
        <v>-1</v>
      </c>
      <c r="O305" s="3" t="n">
        <v>-1</v>
      </c>
      <c r="P305" s="3" t="n">
        <v>8.5</v>
      </c>
      <c r="Q305" s="3" t="n">
        <v>24.2</v>
      </c>
      <c r="R305" s="3" t="s">
        <v>933</v>
      </c>
      <c r="S305" s="4" t="n">
        <v>45746.9752546296</v>
      </c>
      <c r="T305" s="3" t="s">
        <v>65</v>
      </c>
      <c r="U305" s="3" t="s">
        <v>65</v>
      </c>
      <c r="V305" s="3" t="n">
        <v>0</v>
      </c>
      <c r="W305" s="3" t="n">
        <v>0</v>
      </c>
      <c r="X305" s="3" t="n">
        <v>0</v>
      </c>
      <c r="Y305" s="3" t="s">
        <v>30</v>
      </c>
      <c r="Z305" s="3" t="s">
        <v>30</v>
      </c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</row>
    <row r="306" customFormat="false" ht="15.75" hidden="false" customHeight="false" outlineLevel="0" collapsed="false">
      <c r="A306" s="3" t="n">
        <v>305</v>
      </c>
      <c r="B306" s="3" t="s">
        <v>934</v>
      </c>
      <c r="C306" s="3" t="s">
        <v>935</v>
      </c>
      <c r="D306" s="3" t="n">
        <v>1</v>
      </c>
      <c r="E306" s="3" t="n">
        <v>0.2197229</v>
      </c>
      <c r="F306" s="3" t="n">
        <v>13</v>
      </c>
      <c r="G306" s="3" t="n">
        <v>13</v>
      </c>
      <c r="H306" s="3" t="n">
        <v>7</v>
      </c>
      <c r="I306" s="3" t="n">
        <v>7</v>
      </c>
      <c r="J306" s="3" t="n">
        <v>14</v>
      </c>
      <c r="K306" s="3" t="n">
        <v>14</v>
      </c>
      <c r="L306" s="3" t="n">
        <v>1</v>
      </c>
      <c r="M306" s="3" t="n">
        <v>1</v>
      </c>
      <c r="N306" s="3" t="n">
        <v>-1</v>
      </c>
      <c r="O306" s="3" t="n">
        <v>-1</v>
      </c>
      <c r="P306" s="3" t="n">
        <v>8.5</v>
      </c>
      <c r="Q306" s="3" t="n">
        <v>24.2</v>
      </c>
      <c r="R306" s="3" t="s">
        <v>936</v>
      </c>
      <c r="S306" s="4" t="n">
        <v>45746.9752662037</v>
      </c>
      <c r="T306" s="3" t="s">
        <v>65</v>
      </c>
      <c r="U306" s="3" t="s">
        <v>65</v>
      </c>
      <c r="V306" s="3" t="n">
        <v>0</v>
      </c>
      <c r="W306" s="3" t="n">
        <v>0</v>
      </c>
      <c r="X306" s="3" t="n">
        <v>0</v>
      </c>
      <c r="Y306" s="3" t="s">
        <v>30</v>
      </c>
      <c r="Z306" s="3" t="s">
        <v>30</v>
      </c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</row>
    <row r="307" customFormat="false" ht="15.75" hidden="false" customHeight="false" outlineLevel="0" collapsed="false">
      <c r="A307" s="3" t="n">
        <v>306</v>
      </c>
      <c r="B307" s="3" t="s">
        <v>937</v>
      </c>
      <c r="C307" s="3" t="s">
        <v>938</v>
      </c>
      <c r="D307" s="3" t="n">
        <v>1</v>
      </c>
      <c r="E307" s="3" t="n">
        <v>1.5660488</v>
      </c>
      <c r="F307" s="3" t="n">
        <v>65</v>
      </c>
      <c r="G307" s="3" t="n">
        <v>65</v>
      </c>
      <c r="H307" s="3" t="n">
        <v>14</v>
      </c>
      <c r="I307" s="3" t="n">
        <v>14</v>
      </c>
      <c r="J307" s="3" t="n">
        <v>66</v>
      </c>
      <c r="K307" s="3" t="n">
        <v>66</v>
      </c>
      <c r="L307" s="3" t="n">
        <v>13</v>
      </c>
      <c r="M307" s="3" t="n">
        <v>13</v>
      </c>
      <c r="N307" s="3" t="n">
        <v>-1</v>
      </c>
      <c r="O307" s="3" t="n">
        <v>-1</v>
      </c>
      <c r="P307" s="3" t="n">
        <v>8.5</v>
      </c>
      <c r="Q307" s="3" t="n">
        <v>24.2</v>
      </c>
      <c r="R307" s="3" t="s">
        <v>939</v>
      </c>
      <c r="S307" s="4" t="n">
        <v>45746.9753240741</v>
      </c>
      <c r="T307" s="3" t="s">
        <v>65</v>
      </c>
      <c r="U307" s="3" t="s">
        <v>65</v>
      </c>
      <c r="V307" s="3" t="n">
        <v>0</v>
      </c>
      <c r="W307" s="3" t="n">
        <v>0</v>
      </c>
      <c r="X307" s="3" t="n">
        <v>0</v>
      </c>
      <c r="Y307" s="3" t="s">
        <v>30</v>
      </c>
      <c r="Z307" s="3" t="s">
        <v>30</v>
      </c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</row>
    <row r="308" customFormat="false" ht="15.75" hidden="false" customHeight="false" outlineLevel="0" collapsed="false">
      <c r="A308" s="3" t="n">
        <v>307</v>
      </c>
      <c r="B308" s="3" t="s">
        <v>940</v>
      </c>
      <c r="C308" s="3" t="s">
        <v>941</v>
      </c>
      <c r="D308" s="3" t="n">
        <v>1</v>
      </c>
      <c r="E308" s="3" t="n">
        <v>0.1338151</v>
      </c>
      <c r="F308" s="3" t="n">
        <v>7</v>
      </c>
      <c r="G308" s="3" t="n">
        <v>7</v>
      </c>
      <c r="H308" s="3" t="n">
        <v>5</v>
      </c>
      <c r="I308" s="3" t="n">
        <v>5</v>
      </c>
      <c r="J308" s="3" t="n">
        <v>4</v>
      </c>
      <c r="K308" s="3" t="n">
        <v>4</v>
      </c>
      <c r="L308" s="3" t="n">
        <v>1</v>
      </c>
      <c r="M308" s="3" t="n">
        <v>1</v>
      </c>
      <c r="N308" s="3" t="n">
        <v>-1</v>
      </c>
      <c r="O308" s="3" t="n">
        <v>-1</v>
      </c>
      <c r="P308" s="3" t="n">
        <v>8.5</v>
      </c>
      <c r="Q308" s="3" t="n">
        <v>24.2</v>
      </c>
      <c r="R308" s="3" t="s">
        <v>942</v>
      </c>
      <c r="S308" s="4" t="n">
        <v>45746.9753356481</v>
      </c>
      <c r="T308" s="3" t="s">
        <v>65</v>
      </c>
      <c r="U308" s="3" t="s">
        <v>65</v>
      </c>
      <c r="V308" s="3" t="n">
        <v>0</v>
      </c>
      <c r="W308" s="3" t="n">
        <v>0</v>
      </c>
      <c r="X308" s="3" t="n">
        <v>0</v>
      </c>
      <c r="Y308" s="3" t="s">
        <v>30</v>
      </c>
      <c r="Z308" s="3" t="s">
        <v>30</v>
      </c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</row>
    <row r="309" customFormat="false" ht="15.75" hidden="false" customHeight="false" outlineLevel="0" collapsed="false">
      <c r="A309" s="3" t="n">
        <v>308</v>
      </c>
      <c r="B309" s="3" t="s">
        <v>943</v>
      </c>
      <c r="C309" s="3" t="s">
        <v>944</v>
      </c>
      <c r="D309" s="3" t="n">
        <v>1</v>
      </c>
      <c r="E309" s="3" t="n">
        <v>4.3731466</v>
      </c>
      <c r="F309" s="3" t="n">
        <v>235</v>
      </c>
      <c r="G309" s="3" t="n">
        <v>235</v>
      </c>
      <c r="H309" s="3" t="n">
        <v>17</v>
      </c>
      <c r="I309" s="3" t="n">
        <v>17</v>
      </c>
      <c r="J309" s="3" t="n">
        <v>258</v>
      </c>
      <c r="K309" s="3" t="n">
        <v>258</v>
      </c>
      <c r="L309" s="3" t="n">
        <v>36</v>
      </c>
      <c r="M309" s="3" t="n">
        <v>36</v>
      </c>
      <c r="N309" s="3" t="n">
        <v>-1</v>
      </c>
      <c r="O309" s="3" t="n">
        <v>-1</v>
      </c>
      <c r="P309" s="3" t="n">
        <v>8.5</v>
      </c>
      <c r="Q309" s="3" t="n">
        <v>24.2</v>
      </c>
      <c r="R309" s="3" t="s">
        <v>945</v>
      </c>
      <c r="S309" s="4" t="n">
        <v>45746.9754513889</v>
      </c>
      <c r="T309" s="3" t="s">
        <v>65</v>
      </c>
      <c r="U309" s="3" t="s">
        <v>65</v>
      </c>
      <c r="V309" s="3" t="n">
        <v>0</v>
      </c>
      <c r="W309" s="3" t="n">
        <v>0</v>
      </c>
      <c r="X309" s="3" t="n">
        <v>0</v>
      </c>
      <c r="Y309" s="3" t="s">
        <v>30</v>
      </c>
      <c r="Z309" s="3" t="s">
        <v>30</v>
      </c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</row>
    <row r="310" customFormat="false" ht="15.75" hidden="false" customHeight="false" outlineLevel="0" collapsed="false">
      <c r="A310" s="3" t="n">
        <v>309</v>
      </c>
      <c r="B310" s="3" t="s">
        <v>946</v>
      </c>
      <c r="C310" s="3" t="s">
        <v>947</v>
      </c>
      <c r="D310" s="3" t="n">
        <v>1</v>
      </c>
      <c r="E310" s="3" t="n">
        <v>1.1423261</v>
      </c>
      <c r="F310" s="3" t="n">
        <v>55</v>
      </c>
      <c r="G310" s="3" t="n">
        <v>55</v>
      </c>
      <c r="H310" s="3" t="n">
        <v>13</v>
      </c>
      <c r="I310" s="3" t="n">
        <v>13</v>
      </c>
      <c r="J310" s="3" t="n">
        <v>57</v>
      </c>
      <c r="K310" s="3" t="n">
        <v>57</v>
      </c>
      <c r="L310" s="3" t="n">
        <v>3</v>
      </c>
      <c r="M310" s="3" t="n">
        <v>3</v>
      </c>
      <c r="N310" s="3" t="n">
        <v>-1</v>
      </c>
      <c r="O310" s="3" t="n">
        <v>-1</v>
      </c>
      <c r="P310" s="3" t="n">
        <v>8.5</v>
      </c>
      <c r="Q310" s="3" t="n">
        <v>24.2</v>
      </c>
      <c r="R310" s="3" t="s">
        <v>948</v>
      </c>
      <c r="S310" s="4" t="n">
        <v>45746.9754976852</v>
      </c>
      <c r="T310" s="3" t="s">
        <v>65</v>
      </c>
      <c r="U310" s="3" t="s">
        <v>65</v>
      </c>
      <c r="V310" s="3" t="n">
        <v>0</v>
      </c>
      <c r="W310" s="3" t="n">
        <v>0</v>
      </c>
      <c r="X310" s="3" t="n">
        <v>0</v>
      </c>
      <c r="Y310" s="3" t="s">
        <v>30</v>
      </c>
      <c r="Z310" s="3" t="s">
        <v>30</v>
      </c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</row>
    <row r="311" customFormat="false" ht="15.75" hidden="false" customHeight="false" outlineLevel="0" collapsed="false">
      <c r="A311" s="3" t="n">
        <v>310</v>
      </c>
      <c r="B311" s="3" t="s">
        <v>949</v>
      </c>
      <c r="C311" s="3" t="s">
        <v>950</v>
      </c>
      <c r="D311" s="3" t="n">
        <v>1</v>
      </c>
      <c r="E311" s="3" t="n">
        <v>1.1225372</v>
      </c>
      <c r="F311" s="3" t="n">
        <v>63</v>
      </c>
      <c r="G311" s="3" t="n">
        <v>63</v>
      </c>
      <c r="H311" s="3" t="n">
        <v>11</v>
      </c>
      <c r="I311" s="3" t="n">
        <v>11</v>
      </c>
      <c r="J311" s="3" t="n">
        <v>57</v>
      </c>
      <c r="K311" s="3" t="n">
        <v>57</v>
      </c>
      <c r="L311" s="3" t="n">
        <v>5</v>
      </c>
      <c r="M311" s="3" t="n">
        <v>5</v>
      </c>
      <c r="N311" s="3" t="n">
        <v>-1</v>
      </c>
      <c r="O311" s="3" t="n">
        <v>-1</v>
      </c>
      <c r="P311" s="3" t="n">
        <v>8.5</v>
      </c>
      <c r="Q311" s="3" t="n">
        <v>24.2</v>
      </c>
      <c r="R311" s="3" t="s">
        <v>951</v>
      </c>
      <c r="S311" s="4" t="n">
        <v>45746.9755324074</v>
      </c>
      <c r="T311" s="3" t="s">
        <v>65</v>
      </c>
      <c r="U311" s="3" t="s">
        <v>65</v>
      </c>
      <c r="V311" s="3" t="n">
        <v>0</v>
      </c>
      <c r="W311" s="3" t="n">
        <v>0</v>
      </c>
      <c r="X311" s="3" t="n">
        <v>0</v>
      </c>
      <c r="Y311" s="3" t="s">
        <v>30</v>
      </c>
      <c r="Z311" s="3" t="s">
        <v>30</v>
      </c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</row>
    <row r="312" customFormat="false" ht="15.75" hidden="false" customHeight="false" outlineLevel="0" collapsed="false">
      <c r="A312" s="3" t="n">
        <v>311</v>
      </c>
      <c r="B312" s="3" t="s">
        <v>952</v>
      </c>
      <c r="C312" s="3" t="s">
        <v>953</v>
      </c>
      <c r="D312" s="3" t="n">
        <v>1</v>
      </c>
      <c r="E312" s="3" t="n">
        <v>0.5817732</v>
      </c>
      <c r="F312" s="3" t="n">
        <v>22</v>
      </c>
      <c r="G312" s="3" t="n">
        <v>22</v>
      </c>
      <c r="H312" s="3" t="n">
        <v>8</v>
      </c>
      <c r="I312" s="3" t="n">
        <v>8</v>
      </c>
      <c r="J312" s="3" t="n">
        <v>26</v>
      </c>
      <c r="K312" s="3" t="n">
        <v>26</v>
      </c>
      <c r="L312" s="3" t="n">
        <v>2</v>
      </c>
      <c r="M312" s="3" t="n">
        <v>2</v>
      </c>
      <c r="N312" s="3" t="n">
        <v>-1</v>
      </c>
      <c r="O312" s="3" t="n">
        <v>-1</v>
      </c>
      <c r="P312" s="3" t="n">
        <v>8.5</v>
      </c>
      <c r="Q312" s="3" t="n">
        <v>24.2</v>
      </c>
      <c r="R312" s="3" t="s">
        <v>954</v>
      </c>
      <c r="S312" s="4" t="n">
        <v>45746.9755671296</v>
      </c>
      <c r="T312" s="3" t="s">
        <v>65</v>
      </c>
      <c r="U312" s="3" t="s">
        <v>65</v>
      </c>
      <c r="V312" s="3" t="n">
        <v>0</v>
      </c>
      <c r="W312" s="3" t="n">
        <v>0</v>
      </c>
      <c r="X312" s="3" t="n">
        <v>0</v>
      </c>
      <c r="Y312" s="3" t="s">
        <v>30</v>
      </c>
      <c r="Z312" s="3" t="s">
        <v>30</v>
      </c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</row>
    <row r="313" customFormat="false" ht="15.75" hidden="false" customHeight="false" outlineLevel="0" collapsed="false">
      <c r="A313" s="3" t="n">
        <v>312</v>
      </c>
      <c r="B313" s="3" t="s">
        <v>955</v>
      </c>
      <c r="C313" s="3" t="s">
        <v>956</v>
      </c>
      <c r="D313" s="3" t="n">
        <v>1</v>
      </c>
      <c r="E313" s="3" t="n">
        <v>0.566068</v>
      </c>
      <c r="F313" s="3" t="n">
        <v>25</v>
      </c>
      <c r="G313" s="3" t="n">
        <v>25</v>
      </c>
      <c r="H313" s="3" t="n">
        <v>9</v>
      </c>
      <c r="I313" s="3" t="n">
        <v>9</v>
      </c>
      <c r="J313" s="3" t="n">
        <v>29</v>
      </c>
      <c r="K313" s="3" t="n">
        <v>29</v>
      </c>
      <c r="L313" s="3" t="n">
        <v>2</v>
      </c>
      <c r="M313" s="3" t="n">
        <v>2</v>
      </c>
      <c r="N313" s="3" t="n">
        <v>-1</v>
      </c>
      <c r="O313" s="3" t="n">
        <v>-1</v>
      </c>
      <c r="P313" s="3" t="n">
        <v>8.5</v>
      </c>
      <c r="Q313" s="3" t="n">
        <v>24.2</v>
      </c>
      <c r="R313" s="3" t="s">
        <v>957</v>
      </c>
      <c r="S313" s="4" t="n">
        <v>45746.9756018519</v>
      </c>
      <c r="T313" s="3" t="s">
        <v>65</v>
      </c>
      <c r="U313" s="3" t="s">
        <v>65</v>
      </c>
      <c r="V313" s="3" t="n">
        <v>0</v>
      </c>
      <c r="W313" s="3" t="n">
        <v>0</v>
      </c>
      <c r="X313" s="3" t="n">
        <v>0</v>
      </c>
      <c r="Y313" s="3" t="s">
        <v>30</v>
      </c>
      <c r="Z313" s="3" t="s">
        <v>30</v>
      </c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</row>
    <row r="314" customFormat="false" ht="15.75" hidden="false" customHeight="false" outlineLevel="0" collapsed="false">
      <c r="A314" s="3" t="n">
        <v>313</v>
      </c>
      <c r="B314" s="3" t="s">
        <v>958</v>
      </c>
      <c r="C314" s="3" t="s">
        <v>959</v>
      </c>
      <c r="D314" s="3" t="n">
        <v>1</v>
      </c>
      <c r="E314" s="3" t="n">
        <v>0.4600773</v>
      </c>
      <c r="F314" s="3" t="n">
        <v>19</v>
      </c>
      <c r="G314" s="3" t="n">
        <v>19</v>
      </c>
      <c r="H314" s="3" t="n">
        <v>6</v>
      </c>
      <c r="I314" s="3" t="n">
        <v>6</v>
      </c>
      <c r="J314" s="3" t="n">
        <v>18</v>
      </c>
      <c r="K314" s="3" t="n">
        <v>18</v>
      </c>
      <c r="L314" s="3" t="n">
        <v>2</v>
      </c>
      <c r="M314" s="3" t="n">
        <v>2</v>
      </c>
      <c r="N314" s="3" t="n">
        <v>-1</v>
      </c>
      <c r="O314" s="3" t="n">
        <v>-1</v>
      </c>
      <c r="P314" s="3" t="n">
        <v>8.5</v>
      </c>
      <c r="Q314" s="3" t="n">
        <v>24.2</v>
      </c>
      <c r="R314" s="3" t="s">
        <v>960</v>
      </c>
      <c r="S314" s="4" t="n">
        <v>45746.975625</v>
      </c>
      <c r="T314" s="3" t="s">
        <v>65</v>
      </c>
      <c r="U314" s="3" t="s">
        <v>65</v>
      </c>
      <c r="V314" s="3" t="n">
        <v>0</v>
      </c>
      <c r="W314" s="3" t="n">
        <v>0</v>
      </c>
      <c r="X314" s="3" t="n">
        <v>0</v>
      </c>
      <c r="Y314" s="3" t="s">
        <v>30</v>
      </c>
      <c r="Z314" s="3" t="s">
        <v>30</v>
      </c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</row>
    <row r="315" customFormat="false" ht="15.75" hidden="false" customHeight="false" outlineLevel="0" collapsed="false">
      <c r="A315" s="3" t="n">
        <v>314</v>
      </c>
      <c r="B315" s="3" t="s">
        <v>961</v>
      </c>
      <c r="C315" s="3" t="s">
        <v>962</v>
      </c>
      <c r="D315" s="3" t="n">
        <v>1</v>
      </c>
      <c r="E315" s="3" t="n">
        <v>1.3127364</v>
      </c>
      <c r="F315" s="3" t="n">
        <v>56</v>
      </c>
      <c r="G315" s="3" t="n">
        <v>56</v>
      </c>
      <c r="H315" s="3" t="n">
        <v>13</v>
      </c>
      <c r="I315" s="3" t="n">
        <v>13</v>
      </c>
      <c r="J315" s="3" t="n">
        <v>58</v>
      </c>
      <c r="K315" s="3" t="n">
        <v>58</v>
      </c>
      <c r="L315" s="3" t="n">
        <v>6</v>
      </c>
      <c r="M315" s="3" t="n">
        <v>6</v>
      </c>
      <c r="N315" s="3" t="n">
        <v>-1</v>
      </c>
      <c r="O315" s="3" t="n">
        <v>-1</v>
      </c>
      <c r="P315" s="3" t="n">
        <v>8.5</v>
      </c>
      <c r="Q315" s="3" t="n">
        <v>24.2</v>
      </c>
      <c r="R315" s="3" t="s">
        <v>963</v>
      </c>
      <c r="S315" s="4" t="n">
        <v>45746.9756712963</v>
      </c>
      <c r="T315" s="3" t="s">
        <v>65</v>
      </c>
      <c r="U315" s="3" t="s">
        <v>65</v>
      </c>
      <c r="V315" s="3" t="n">
        <v>0</v>
      </c>
      <c r="W315" s="3" t="n">
        <v>0</v>
      </c>
      <c r="X315" s="3" t="n">
        <v>0</v>
      </c>
      <c r="Y315" s="3" t="s">
        <v>30</v>
      </c>
      <c r="Z315" s="3" t="s">
        <v>30</v>
      </c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</row>
    <row r="316" customFormat="false" ht="15.75" hidden="false" customHeight="false" outlineLevel="0" collapsed="false">
      <c r="A316" s="3" t="n">
        <v>315</v>
      </c>
      <c r="B316" s="3" t="s">
        <v>964</v>
      </c>
      <c r="C316" s="3" t="s">
        <v>965</v>
      </c>
      <c r="D316" s="3" t="n">
        <v>1</v>
      </c>
      <c r="E316" s="3" t="n">
        <v>0.8634049</v>
      </c>
      <c r="F316" s="3" t="n">
        <v>42</v>
      </c>
      <c r="G316" s="3" t="n">
        <v>42</v>
      </c>
      <c r="H316" s="3" t="n">
        <v>11</v>
      </c>
      <c r="I316" s="3" t="n">
        <v>11</v>
      </c>
      <c r="J316" s="3" t="n">
        <v>43</v>
      </c>
      <c r="K316" s="3" t="n">
        <v>43</v>
      </c>
      <c r="L316" s="3" t="n">
        <v>5</v>
      </c>
      <c r="M316" s="3" t="n">
        <v>5</v>
      </c>
      <c r="N316" s="3" t="n">
        <v>-1</v>
      </c>
      <c r="O316" s="3" t="n">
        <v>-1</v>
      </c>
      <c r="P316" s="3" t="n">
        <v>8.5</v>
      </c>
      <c r="Q316" s="3" t="n">
        <v>24.2</v>
      </c>
      <c r="R316" s="3" t="s">
        <v>966</v>
      </c>
      <c r="S316" s="4" t="n">
        <v>45746.9757060185</v>
      </c>
      <c r="T316" s="3" t="s">
        <v>65</v>
      </c>
      <c r="U316" s="3" t="s">
        <v>65</v>
      </c>
      <c r="V316" s="3" t="n">
        <v>0</v>
      </c>
      <c r="W316" s="3" t="n">
        <v>0</v>
      </c>
      <c r="X316" s="3" t="n">
        <v>0</v>
      </c>
      <c r="Y316" s="3" t="s">
        <v>30</v>
      </c>
      <c r="Z316" s="3" t="s">
        <v>30</v>
      </c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</row>
    <row r="317" customFormat="false" ht="15.75" hidden="false" customHeight="false" outlineLevel="0" collapsed="false">
      <c r="A317" s="3" t="n">
        <v>316</v>
      </c>
      <c r="B317" s="3" t="s">
        <v>967</v>
      </c>
      <c r="C317" s="3" t="s">
        <v>968</v>
      </c>
      <c r="D317" s="3" t="n">
        <v>1</v>
      </c>
      <c r="E317" s="3" t="n">
        <v>0.2451358</v>
      </c>
      <c r="F317" s="3" t="n">
        <v>14</v>
      </c>
      <c r="G317" s="3" t="n">
        <v>14</v>
      </c>
      <c r="H317" s="3" t="n">
        <v>7</v>
      </c>
      <c r="I317" s="3" t="n">
        <v>7</v>
      </c>
      <c r="J317" s="3" t="n">
        <v>17</v>
      </c>
      <c r="K317" s="3" t="n">
        <v>17</v>
      </c>
      <c r="L317" s="3" t="n">
        <v>1</v>
      </c>
      <c r="M317" s="3" t="n">
        <v>1</v>
      </c>
      <c r="N317" s="3" t="n">
        <v>-1</v>
      </c>
      <c r="O317" s="3" t="n">
        <v>-1</v>
      </c>
      <c r="P317" s="3" t="n">
        <v>8.5</v>
      </c>
      <c r="Q317" s="3" t="n">
        <v>24.2</v>
      </c>
      <c r="R317" s="3" t="s">
        <v>969</v>
      </c>
      <c r="S317" s="4" t="n">
        <v>45746.9757291667</v>
      </c>
      <c r="T317" s="3" t="s">
        <v>65</v>
      </c>
      <c r="U317" s="3" t="s">
        <v>65</v>
      </c>
      <c r="V317" s="3" t="n">
        <v>0</v>
      </c>
      <c r="W317" s="3" t="n">
        <v>0</v>
      </c>
      <c r="X317" s="3" t="n">
        <v>0</v>
      </c>
      <c r="Y317" s="3" t="s">
        <v>30</v>
      </c>
      <c r="Z317" s="3" t="s">
        <v>30</v>
      </c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</row>
    <row r="318" customFormat="false" ht="15.75" hidden="false" customHeight="false" outlineLevel="0" collapsed="false">
      <c r="A318" s="3" t="n">
        <v>317</v>
      </c>
      <c r="B318" s="3" t="s">
        <v>970</v>
      </c>
      <c r="C318" s="3" t="s">
        <v>971</v>
      </c>
      <c r="D318" s="3" t="n">
        <v>1</v>
      </c>
      <c r="E318" s="3" t="n">
        <v>1.4514329</v>
      </c>
      <c r="F318" s="3" t="n">
        <v>76</v>
      </c>
      <c r="G318" s="3" t="n">
        <v>76</v>
      </c>
      <c r="H318" s="3" t="n">
        <v>17</v>
      </c>
      <c r="I318" s="3" t="n">
        <v>17</v>
      </c>
      <c r="J318" s="3" t="n">
        <v>96</v>
      </c>
      <c r="K318" s="3" t="n">
        <v>96</v>
      </c>
      <c r="L318" s="3" t="n">
        <v>4</v>
      </c>
      <c r="M318" s="3" t="n">
        <v>4</v>
      </c>
      <c r="N318" s="3" t="n">
        <v>-1</v>
      </c>
      <c r="O318" s="3" t="n">
        <v>-1</v>
      </c>
      <c r="P318" s="3" t="n">
        <v>8.5</v>
      </c>
      <c r="Q318" s="3" t="n">
        <v>24.2</v>
      </c>
      <c r="R318" s="3" t="s">
        <v>972</v>
      </c>
      <c r="S318" s="4" t="n">
        <v>45746.975775463</v>
      </c>
      <c r="T318" s="3" t="s">
        <v>65</v>
      </c>
      <c r="U318" s="3" t="s">
        <v>65</v>
      </c>
      <c r="V318" s="3" t="n">
        <v>0</v>
      </c>
      <c r="W318" s="3" t="n">
        <v>0</v>
      </c>
      <c r="X318" s="3" t="n">
        <v>0</v>
      </c>
      <c r="Y318" s="3" t="s">
        <v>30</v>
      </c>
      <c r="Z318" s="3" t="s">
        <v>30</v>
      </c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</row>
    <row r="319" customFormat="false" ht="15.75" hidden="false" customHeight="false" outlineLevel="0" collapsed="false">
      <c r="A319" s="3" t="n">
        <v>318</v>
      </c>
      <c r="B319" s="3" t="s">
        <v>973</v>
      </c>
      <c r="C319" s="3" t="s">
        <v>974</v>
      </c>
      <c r="D319" s="3" t="n">
        <v>1</v>
      </c>
      <c r="E319" s="3" t="n">
        <v>2.0229065</v>
      </c>
      <c r="F319" s="3" t="n">
        <v>133</v>
      </c>
      <c r="G319" s="3" t="n">
        <v>133</v>
      </c>
      <c r="H319" s="3" t="n">
        <v>11</v>
      </c>
      <c r="I319" s="3" t="n">
        <v>11</v>
      </c>
      <c r="J319" s="3" t="n">
        <v>109</v>
      </c>
      <c r="K319" s="3" t="n">
        <v>109</v>
      </c>
      <c r="L319" s="3" t="n">
        <v>1</v>
      </c>
      <c r="M319" s="3" t="n">
        <v>1</v>
      </c>
      <c r="N319" s="3" t="n">
        <v>-1</v>
      </c>
      <c r="O319" s="3" t="n">
        <v>-1</v>
      </c>
      <c r="P319" s="3" t="n">
        <v>8.5</v>
      </c>
      <c r="Q319" s="3" t="n">
        <v>24.2</v>
      </c>
      <c r="R319" s="3" t="s">
        <v>975</v>
      </c>
      <c r="S319" s="4" t="n">
        <v>45746.9758217593</v>
      </c>
      <c r="T319" s="3" t="s">
        <v>65</v>
      </c>
      <c r="U319" s="3" t="s">
        <v>65</v>
      </c>
      <c r="V319" s="3" t="n">
        <v>0</v>
      </c>
      <c r="W319" s="3" t="n">
        <v>0</v>
      </c>
      <c r="X319" s="3" t="n">
        <v>0</v>
      </c>
      <c r="Y319" s="3" t="s">
        <v>30</v>
      </c>
      <c r="Z319" s="3" t="s">
        <v>30</v>
      </c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</row>
    <row r="320" customFormat="false" ht="15.75" hidden="false" customHeight="false" outlineLevel="0" collapsed="false">
      <c r="A320" s="3" t="n">
        <v>319</v>
      </c>
      <c r="B320" s="3" t="s">
        <v>976</v>
      </c>
      <c r="C320" s="3" t="s">
        <v>977</v>
      </c>
      <c r="D320" s="3" t="n">
        <v>1</v>
      </c>
      <c r="E320" s="3" t="n">
        <v>0.6440366</v>
      </c>
      <c r="F320" s="3" t="n">
        <v>21</v>
      </c>
      <c r="G320" s="3" t="n">
        <v>21</v>
      </c>
      <c r="H320" s="3" t="n">
        <v>8</v>
      </c>
      <c r="I320" s="3" t="n">
        <v>8</v>
      </c>
      <c r="J320" s="3" t="n">
        <v>23</v>
      </c>
      <c r="K320" s="3" t="n">
        <v>23</v>
      </c>
      <c r="L320" s="3" t="n">
        <v>4</v>
      </c>
      <c r="M320" s="3" t="n">
        <v>4</v>
      </c>
      <c r="N320" s="3" t="n">
        <v>-1</v>
      </c>
      <c r="O320" s="3" t="n">
        <v>-1</v>
      </c>
      <c r="P320" s="3" t="n">
        <v>8.5</v>
      </c>
      <c r="Q320" s="3" t="n">
        <v>24.2</v>
      </c>
      <c r="R320" s="3" t="s">
        <v>978</v>
      </c>
      <c r="S320" s="4" t="n">
        <v>45746.9758564815</v>
      </c>
      <c r="T320" s="3" t="s">
        <v>65</v>
      </c>
      <c r="U320" s="3" t="s">
        <v>65</v>
      </c>
      <c r="V320" s="3" t="n">
        <v>0</v>
      </c>
      <c r="W320" s="3" t="n">
        <v>0</v>
      </c>
      <c r="X320" s="3" t="n">
        <v>0</v>
      </c>
      <c r="Y320" s="3" t="s">
        <v>30</v>
      </c>
      <c r="Z320" s="3" t="s">
        <v>30</v>
      </c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</row>
    <row r="321" customFormat="false" ht="15.75" hidden="false" customHeight="false" outlineLevel="0" collapsed="false">
      <c r="A321" s="3" t="n">
        <v>320</v>
      </c>
      <c r="B321" s="3" t="s">
        <v>979</v>
      </c>
      <c r="C321" s="3" t="s">
        <v>980</v>
      </c>
      <c r="D321" s="3" t="n">
        <v>1</v>
      </c>
      <c r="E321" s="3" t="n">
        <v>0.2444637</v>
      </c>
      <c r="F321" s="3" t="n">
        <v>13</v>
      </c>
      <c r="G321" s="3" t="n">
        <v>13</v>
      </c>
      <c r="H321" s="3" t="n">
        <v>7</v>
      </c>
      <c r="I321" s="3" t="n">
        <v>7</v>
      </c>
      <c r="J321" s="3" t="n">
        <v>10</v>
      </c>
      <c r="K321" s="3" t="n">
        <v>10</v>
      </c>
      <c r="L321" s="3" t="n">
        <v>1</v>
      </c>
      <c r="M321" s="3" t="n">
        <v>1</v>
      </c>
      <c r="N321" s="3" t="n">
        <v>-1</v>
      </c>
      <c r="O321" s="3" t="n">
        <v>-1</v>
      </c>
      <c r="P321" s="3" t="n">
        <v>8.5</v>
      </c>
      <c r="Q321" s="3" t="n">
        <v>24.2</v>
      </c>
      <c r="R321" s="3" t="s">
        <v>981</v>
      </c>
      <c r="S321" s="4" t="n">
        <v>45746.9758796296</v>
      </c>
      <c r="T321" s="3" t="s">
        <v>65</v>
      </c>
      <c r="U321" s="3" t="s">
        <v>65</v>
      </c>
      <c r="V321" s="3" t="n">
        <v>0</v>
      </c>
      <c r="W321" s="3" t="n">
        <v>0</v>
      </c>
      <c r="X321" s="3" t="n">
        <v>0</v>
      </c>
      <c r="Y321" s="3" t="s">
        <v>30</v>
      </c>
      <c r="Z321" s="3" t="s">
        <v>30</v>
      </c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</row>
    <row r="322" customFormat="false" ht="15.75" hidden="false" customHeight="false" outlineLevel="0" collapsed="false">
      <c r="A322" s="3" t="n">
        <v>321</v>
      </c>
      <c r="B322" s="3" t="s">
        <v>982</v>
      </c>
      <c r="C322" s="3" t="s">
        <v>983</v>
      </c>
      <c r="D322" s="3" t="n">
        <v>1</v>
      </c>
      <c r="E322" s="3" t="n">
        <v>0.2512913</v>
      </c>
      <c r="F322" s="3" t="n">
        <v>11</v>
      </c>
      <c r="G322" s="3" t="n">
        <v>11</v>
      </c>
      <c r="H322" s="3" t="n">
        <v>8</v>
      </c>
      <c r="I322" s="3" t="n">
        <v>8</v>
      </c>
      <c r="J322" s="3" t="n">
        <v>8</v>
      </c>
      <c r="K322" s="3" t="n">
        <v>8</v>
      </c>
      <c r="L322" s="3" t="n">
        <v>1</v>
      </c>
      <c r="M322" s="3" t="n">
        <v>1</v>
      </c>
      <c r="N322" s="3" t="n">
        <v>-1</v>
      </c>
      <c r="O322" s="3" t="n">
        <v>-1</v>
      </c>
      <c r="P322" s="3" t="n">
        <v>8.5</v>
      </c>
      <c r="Q322" s="3" t="n">
        <v>24.2</v>
      </c>
      <c r="R322" s="3" t="s">
        <v>984</v>
      </c>
      <c r="S322" s="4" t="n">
        <v>45746.9759027778</v>
      </c>
      <c r="T322" s="3" t="s">
        <v>65</v>
      </c>
      <c r="U322" s="3" t="s">
        <v>65</v>
      </c>
      <c r="V322" s="3" t="n">
        <v>0</v>
      </c>
      <c r="W322" s="3" t="n">
        <v>0</v>
      </c>
      <c r="X322" s="3" t="n">
        <v>0</v>
      </c>
      <c r="Y322" s="3" t="s">
        <v>30</v>
      </c>
      <c r="Z322" s="3" t="s">
        <v>30</v>
      </c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</row>
    <row r="323" customFormat="false" ht="15.75" hidden="false" customHeight="false" outlineLevel="0" collapsed="false">
      <c r="A323" s="3" t="n">
        <v>322</v>
      </c>
      <c r="B323" s="3" t="s">
        <v>985</v>
      </c>
      <c r="C323" s="3" t="s">
        <v>986</v>
      </c>
      <c r="D323" s="3" t="n">
        <v>1</v>
      </c>
      <c r="E323" s="3" t="n">
        <v>0.2610471</v>
      </c>
      <c r="F323" s="3" t="n">
        <v>15</v>
      </c>
      <c r="G323" s="3" t="n">
        <v>15</v>
      </c>
      <c r="H323" s="3" t="n">
        <v>8</v>
      </c>
      <c r="I323" s="3" t="n">
        <v>8</v>
      </c>
      <c r="J323" s="3" t="n">
        <v>14</v>
      </c>
      <c r="K323" s="3" t="n">
        <v>14</v>
      </c>
      <c r="L323" s="3" t="n">
        <v>1</v>
      </c>
      <c r="M323" s="3" t="n">
        <v>1</v>
      </c>
      <c r="N323" s="3" t="n">
        <v>-1</v>
      </c>
      <c r="O323" s="3" t="n">
        <v>-1</v>
      </c>
      <c r="P323" s="3" t="n">
        <v>8.5</v>
      </c>
      <c r="Q323" s="3" t="n">
        <v>24.2</v>
      </c>
      <c r="R323" s="3" t="s">
        <v>987</v>
      </c>
      <c r="S323" s="4" t="n">
        <v>45746.9759143519</v>
      </c>
      <c r="T323" s="3" t="s">
        <v>65</v>
      </c>
      <c r="U323" s="3" t="s">
        <v>65</v>
      </c>
      <c r="V323" s="3" t="n">
        <v>0</v>
      </c>
      <c r="W323" s="3" t="n">
        <v>0</v>
      </c>
      <c r="X323" s="3" t="n">
        <v>0</v>
      </c>
      <c r="Y323" s="3" t="s">
        <v>30</v>
      </c>
      <c r="Z323" s="3" t="s">
        <v>30</v>
      </c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</row>
    <row r="324" customFormat="false" ht="15.75" hidden="false" customHeight="false" outlineLevel="0" collapsed="false">
      <c r="A324" s="3" t="n">
        <v>323</v>
      </c>
      <c r="B324" s="3" t="s">
        <v>988</v>
      </c>
      <c r="C324" s="3" t="s">
        <v>989</v>
      </c>
      <c r="D324" s="3" t="n">
        <v>1</v>
      </c>
      <c r="E324" s="3" t="n">
        <v>0.8713576</v>
      </c>
      <c r="F324" s="3" t="n">
        <v>30</v>
      </c>
      <c r="G324" s="3" t="n">
        <v>30</v>
      </c>
      <c r="H324" s="3" t="n">
        <v>9</v>
      </c>
      <c r="I324" s="3" t="n">
        <v>9</v>
      </c>
      <c r="J324" s="3" t="n">
        <v>39</v>
      </c>
      <c r="K324" s="3" t="n">
        <v>39</v>
      </c>
      <c r="L324" s="3" t="n">
        <v>7</v>
      </c>
      <c r="M324" s="3" t="n">
        <v>7</v>
      </c>
      <c r="N324" s="3" t="n">
        <v>-1</v>
      </c>
      <c r="O324" s="3" t="n">
        <v>-1</v>
      </c>
      <c r="P324" s="3" t="n">
        <v>8.5</v>
      </c>
      <c r="Q324" s="3" t="n">
        <v>24.2</v>
      </c>
      <c r="R324" s="3" t="s">
        <v>990</v>
      </c>
      <c r="S324" s="4" t="n">
        <v>45746.9759606481</v>
      </c>
      <c r="T324" s="3" t="s">
        <v>65</v>
      </c>
      <c r="U324" s="3" t="s">
        <v>65</v>
      </c>
      <c r="V324" s="3" t="n">
        <v>0</v>
      </c>
      <c r="W324" s="3" t="n">
        <v>0</v>
      </c>
      <c r="X324" s="3" t="n">
        <v>0</v>
      </c>
      <c r="Y324" s="3" t="s">
        <v>30</v>
      </c>
      <c r="Z324" s="3" t="s">
        <v>30</v>
      </c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</row>
    <row r="325" customFormat="false" ht="15.75" hidden="false" customHeight="false" outlineLevel="0" collapsed="false">
      <c r="A325" s="3" t="n">
        <v>324</v>
      </c>
      <c r="B325" s="3" t="s">
        <v>991</v>
      </c>
      <c r="C325" s="3" t="s">
        <v>992</v>
      </c>
      <c r="D325" s="3" t="n">
        <v>1</v>
      </c>
      <c r="E325" s="3" t="n">
        <v>0.8685145</v>
      </c>
      <c r="F325" s="3" t="n">
        <v>33</v>
      </c>
      <c r="G325" s="3" t="n">
        <v>33</v>
      </c>
      <c r="H325" s="3" t="n">
        <v>10</v>
      </c>
      <c r="I325" s="3" t="n">
        <v>10</v>
      </c>
      <c r="J325" s="3" t="n">
        <v>35</v>
      </c>
      <c r="K325" s="3" t="n">
        <v>35</v>
      </c>
      <c r="L325" s="3" t="n">
        <v>7</v>
      </c>
      <c r="M325" s="3" t="n">
        <v>7</v>
      </c>
      <c r="N325" s="3" t="n">
        <v>-1</v>
      </c>
      <c r="O325" s="3" t="n">
        <v>-1</v>
      </c>
      <c r="P325" s="3" t="n">
        <v>8.5</v>
      </c>
      <c r="Q325" s="3" t="n">
        <v>24.2</v>
      </c>
      <c r="R325" s="3" t="s">
        <v>993</v>
      </c>
      <c r="S325" s="4" t="n">
        <v>45746.9759953704</v>
      </c>
      <c r="T325" s="3" t="s">
        <v>65</v>
      </c>
      <c r="U325" s="3" t="s">
        <v>65</v>
      </c>
      <c r="V325" s="3" t="n">
        <v>0</v>
      </c>
      <c r="W325" s="3" t="n">
        <v>0</v>
      </c>
      <c r="X325" s="3" t="n">
        <v>0</v>
      </c>
      <c r="Y325" s="3" t="s">
        <v>30</v>
      </c>
      <c r="Z325" s="3" t="s">
        <v>30</v>
      </c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</row>
    <row r="326" customFormat="false" ht="15.75" hidden="false" customHeight="false" outlineLevel="0" collapsed="false">
      <c r="A326" s="3" t="n">
        <v>325</v>
      </c>
      <c r="B326" s="3" t="s">
        <v>994</v>
      </c>
      <c r="C326" s="3" t="s">
        <v>995</v>
      </c>
      <c r="D326" s="3" t="n">
        <v>1</v>
      </c>
      <c r="E326" s="3" t="n">
        <v>0.2372249</v>
      </c>
      <c r="F326" s="3" t="n">
        <v>14</v>
      </c>
      <c r="G326" s="3" t="n">
        <v>14</v>
      </c>
      <c r="H326" s="3" t="n">
        <v>8</v>
      </c>
      <c r="I326" s="3" t="n">
        <v>8</v>
      </c>
      <c r="J326" s="3" t="n">
        <v>17</v>
      </c>
      <c r="K326" s="3" t="n">
        <v>17</v>
      </c>
      <c r="L326" s="3" t="n">
        <v>1</v>
      </c>
      <c r="M326" s="3" t="n">
        <v>1</v>
      </c>
      <c r="N326" s="3" t="n">
        <v>-1</v>
      </c>
      <c r="O326" s="3" t="n">
        <v>-1</v>
      </c>
      <c r="P326" s="3" t="n">
        <v>8.5</v>
      </c>
      <c r="Q326" s="3" t="n">
        <v>24.2</v>
      </c>
      <c r="R326" s="3" t="s">
        <v>996</v>
      </c>
      <c r="S326" s="4" t="n">
        <v>45746.9760185185</v>
      </c>
      <c r="T326" s="3" t="s">
        <v>65</v>
      </c>
      <c r="U326" s="3" t="s">
        <v>65</v>
      </c>
      <c r="V326" s="3" t="n">
        <v>0</v>
      </c>
      <c r="W326" s="3" t="n">
        <v>0</v>
      </c>
      <c r="X326" s="3" t="n">
        <v>0</v>
      </c>
      <c r="Y326" s="3" t="s">
        <v>30</v>
      </c>
      <c r="Z326" s="3" t="s">
        <v>30</v>
      </c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</row>
    <row r="327" customFormat="false" ht="15.75" hidden="false" customHeight="false" outlineLevel="0" collapsed="false">
      <c r="A327" s="3" t="n">
        <v>326</v>
      </c>
      <c r="B327" s="3" t="s">
        <v>997</v>
      </c>
      <c r="C327" s="3" t="s">
        <v>998</v>
      </c>
      <c r="D327" s="3" t="n">
        <v>1</v>
      </c>
      <c r="E327" s="3" t="n">
        <v>0.9060262</v>
      </c>
      <c r="F327" s="3" t="n">
        <v>36</v>
      </c>
      <c r="G327" s="3" t="n">
        <v>36</v>
      </c>
      <c r="H327" s="3" t="n">
        <v>10</v>
      </c>
      <c r="I327" s="3" t="n">
        <v>10</v>
      </c>
      <c r="J327" s="3" t="n">
        <v>40</v>
      </c>
      <c r="K327" s="3" t="n">
        <v>40</v>
      </c>
      <c r="L327" s="3" t="n">
        <v>8</v>
      </c>
      <c r="M327" s="3" t="n">
        <v>8</v>
      </c>
      <c r="N327" s="3" t="n">
        <v>-1</v>
      </c>
      <c r="O327" s="3" t="n">
        <v>-1</v>
      </c>
      <c r="P327" s="3" t="n">
        <v>8.5</v>
      </c>
      <c r="Q327" s="3" t="n">
        <v>24.2</v>
      </c>
      <c r="R327" s="3" t="s">
        <v>999</v>
      </c>
      <c r="S327" s="4" t="n">
        <v>45746.9760532407</v>
      </c>
      <c r="T327" s="3" t="s">
        <v>65</v>
      </c>
      <c r="U327" s="3" t="s">
        <v>65</v>
      </c>
      <c r="V327" s="3" t="n">
        <v>0</v>
      </c>
      <c r="W327" s="3" t="n">
        <v>0</v>
      </c>
      <c r="X327" s="3" t="n">
        <v>0</v>
      </c>
      <c r="Y327" s="3" t="s">
        <v>30</v>
      </c>
      <c r="Z327" s="3" t="s">
        <v>30</v>
      </c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</row>
    <row r="328" customFormat="false" ht="15.75" hidden="false" customHeight="false" outlineLevel="0" collapsed="false">
      <c r="A328" s="3" t="n">
        <v>327</v>
      </c>
      <c r="B328" s="3" t="s">
        <v>1000</v>
      </c>
      <c r="C328" s="3" t="s">
        <v>1001</v>
      </c>
      <c r="D328" s="3" t="n">
        <v>1</v>
      </c>
      <c r="E328" s="3" t="n">
        <v>3.0459005</v>
      </c>
      <c r="F328" s="3" t="n">
        <v>125</v>
      </c>
      <c r="G328" s="3" t="n">
        <v>125</v>
      </c>
      <c r="H328" s="3" t="n">
        <v>16</v>
      </c>
      <c r="I328" s="3" t="n">
        <v>16</v>
      </c>
      <c r="J328" s="3" t="n">
        <v>159</v>
      </c>
      <c r="K328" s="3" t="n">
        <v>159</v>
      </c>
      <c r="L328" s="3" t="n">
        <v>26</v>
      </c>
      <c r="M328" s="3" t="n">
        <v>26</v>
      </c>
      <c r="N328" s="3" t="n">
        <v>-1</v>
      </c>
      <c r="O328" s="3" t="n">
        <v>-1</v>
      </c>
      <c r="P328" s="3" t="n">
        <v>8.5</v>
      </c>
      <c r="Q328" s="3" t="n">
        <v>24.2</v>
      </c>
      <c r="R328" s="3" t="s">
        <v>1002</v>
      </c>
      <c r="S328" s="4" t="n">
        <v>45746.9761458333</v>
      </c>
      <c r="T328" s="3" t="s">
        <v>65</v>
      </c>
      <c r="U328" s="3" t="s">
        <v>65</v>
      </c>
      <c r="V328" s="3" t="n">
        <v>0</v>
      </c>
      <c r="W328" s="3" t="n">
        <v>0</v>
      </c>
      <c r="X328" s="3" t="n">
        <v>0</v>
      </c>
      <c r="Y328" s="3" t="s">
        <v>30</v>
      </c>
      <c r="Z328" s="3" t="s">
        <v>30</v>
      </c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</row>
    <row r="329" customFormat="false" ht="15.75" hidden="false" customHeight="false" outlineLevel="0" collapsed="false">
      <c r="A329" s="3" t="n">
        <v>328</v>
      </c>
      <c r="B329" s="3" t="s">
        <v>1003</v>
      </c>
      <c r="C329" s="3" t="s">
        <v>1004</v>
      </c>
      <c r="D329" s="3" t="n">
        <v>1</v>
      </c>
      <c r="E329" s="3" t="n">
        <v>0.5810869</v>
      </c>
      <c r="F329" s="3" t="n">
        <v>27</v>
      </c>
      <c r="G329" s="3" t="n">
        <v>27</v>
      </c>
      <c r="H329" s="3" t="n">
        <v>8</v>
      </c>
      <c r="I329" s="3" t="n">
        <v>8</v>
      </c>
      <c r="J329" s="3" t="n">
        <v>24</v>
      </c>
      <c r="K329" s="3" t="n">
        <v>24</v>
      </c>
      <c r="L329" s="3" t="n">
        <v>2</v>
      </c>
      <c r="M329" s="3" t="n">
        <v>2</v>
      </c>
      <c r="N329" s="3" t="n">
        <v>-1</v>
      </c>
      <c r="O329" s="3" t="n">
        <v>-1</v>
      </c>
      <c r="P329" s="3" t="n">
        <v>8.5</v>
      </c>
      <c r="Q329" s="3" t="n">
        <v>24.2</v>
      </c>
      <c r="R329" s="3" t="s">
        <v>1005</v>
      </c>
      <c r="S329" s="4" t="n">
        <v>45746.9761805556</v>
      </c>
      <c r="T329" s="3" t="s">
        <v>65</v>
      </c>
      <c r="U329" s="3" t="s">
        <v>65</v>
      </c>
      <c r="V329" s="3" t="n">
        <v>0</v>
      </c>
      <c r="W329" s="3" t="n">
        <v>0</v>
      </c>
      <c r="X329" s="3" t="n">
        <v>0</v>
      </c>
      <c r="Y329" s="3" t="s">
        <v>30</v>
      </c>
      <c r="Z329" s="3" t="s">
        <v>30</v>
      </c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</row>
    <row r="330" customFormat="false" ht="15.75" hidden="false" customHeight="false" outlineLevel="0" collapsed="false">
      <c r="A330" s="3" t="n">
        <v>329</v>
      </c>
      <c r="B330" s="3" t="s">
        <v>1006</v>
      </c>
      <c r="C330" s="3" t="s">
        <v>1007</v>
      </c>
      <c r="D330" s="3" t="n">
        <v>1</v>
      </c>
      <c r="E330" s="3" t="n">
        <v>0.7463401</v>
      </c>
      <c r="F330" s="3" t="n">
        <v>26</v>
      </c>
      <c r="G330" s="3" t="n">
        <v>26</v>
      </c>
      <c r="H330" s="3" t="n">
        <v>9</v>
      </c>
      <c r="I330" s="3" t="n">
        <v>9</v>
      </c>
      <c r="J330" s="3" t="n">
        <v>36</v>
      </c>
      <c r="K330" s="3" t="n">
        <v>36</v>
      </c>
      <c r="L330" s="3" t="n">
        <v>5</v>
      </c>
      <c r="M330" s="3" t="n">
        <v>5</v>
      </c>
      <c r="N330" s="3" t="n">
        <v>-1</v>
      </c>
      <c r="O330" s="3" t="n">
        <v>-1</v>
      </c>
      <c r="P330" s="3" t="n">
        <v>8.5</v>
      </c>
      <c r="Q330" s="3" t="n">
        <v>24.2</v>
      </c>
      <c r="R330" s="3" t="s">
        <v>1008</v>
      </c>
      <c r="S330" s="4" t="n">
        <v>45746.9762152778</v>
      </c>
      <c r="T330" s="3" t="s">
        <v>65</v>
      </c>
      <c r="U330" s="3" t="s">
        <v>65</v>
      </c>
      <c r="V330" s="3" t="n">
        <v>0</v>
      </c>
      <c r="W330" s="3" t="n">
        <v>0</v>
      </c>
      <c r="X330" s="3" t="n">
        <v>0</v>
      </c>
      <c r="Y330" s="3" t="s">
        <v>30</v>
      </c>
      <c r="Z330" s="3" t="s">
        <v>30</v>
      </c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</row>
    <row r="331" customFormat="false" ht="15.75" hidden="false" customHeight="false" outlineLevel="0" collapsed="false">
      <c r="A331" s="3" t="n">
        <v>330</v>
      </c>
      <c r="B331" s="3" t="s">
        <v>1009</v>
      </c>
      <c r="C331" s="3" t="s">
        <v>1010</v>
      </c>
      <c r="D331" s="3" t="n">
        <v>1</v>
      </c>
      <c r="E331" s="3" t="n">
        <v>0.6628945</v>
      </c>
      <c r="F331" s="3" t="n">
        <v>34</v>
      </c>
      <c r="G331" s="3" t="n">
        <v>34</v>
      </c>
      <c r="H331" s="3" t="n">
        <v>11</v>
      </c>
      <c r="I331" s="3" t="n">
        <v>11</v>
      </c>
      <c r="J331" s="3" t="n">
        <v>34</v>
      </c>
      <c r="K331" s="3" t="n">
        <v>34</v>
      </c>
      <c r="L331" s="3" t="n">
        <v>2</v>
      </c>
      <c r="M331" s="3" t="n">
        <v>2</v>
      </c>
      <c r="N331" s="3" t="n">
        <v>-1</v>
      </c>
      <c r="O331" s="3" t="n">
        <v>-1</v>
      </c>
      <c r="P331" s="3" t="n">
        <v>8.5</v>
      </c>
      <c r="Q331" s="3" t="n">
        <v>24.2</v>
      </c>
      <c r="R331" s="3" t="s">
        <v>1011</v>
      </c>
      <c r="S331" s="4" t="n">
        <v>45746.9762384259</v>
      </c>
      <c r="T331" s="3" t="s">
        <v>65</v>
      </c>
      <c r="U331" s="3" t="s">
        <v>65</v>
      </c>
      <c r="V331" s="3" t="n">
        <v>0</v>
      </c>
      <c r="W331" s="3" t="n">
        <v>0</v>
      </c>
      <c r="X331" s="3" t="n">
        <v>0</v>
      </c>
      <c r="Y331" s="3" t="s">
        <v>30</v>
      </c>
      <c r="Z331" s="3" t="s">
        <v>30</v>
      </c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</row>
    <row r="332" customFormat="false" ht="15.75" hidden="false" customHeight="false" outlineLevel="0" collapsed="false">
      <c r="A332" s="3" t="n">
        <v>331</v>
      </c>
      <c r="B332" s="3" t="s">
        <v>1012</v>
      </c>
      <c r="C332" s="3" t="s">
        <v>1013</v>
      </c>
      <c r="D332" s="3" t="n">
        <v>1</v>
      </c>
      <c r="E332" s="3" t="n">
        <v>0.2413872</v>
      </c>
      <c r="F332" s="3" t="n">
        <v>13</v>
      </c>
      <c r="G332" s="3" t="n">
        <v>13</v>
      </c>
      <c r="H332" s="3" t="n">
        <v>6</v>
      </c>
      <c r="I332" s="3" t="n">
        <v>6</v>
      </c>
      <c r="J332" s="3" t="n">
        <v>11</v>
      </c>
      <c r="K332" s="3" t="n">
        <v>11</v>
      </c>
      <c r="L332" s="3" t="n">
        <v>1</v>
      </c>
      <c r="M332" s="3" t="n">
        <v>1</v>
      </c>
      <c r="N332" s="3" t="n">
        <v>-1</v>
      </c>
      <c r="O332" s="3" t="n">
        <v>-1</v>
      </c>
      <c r="P332" s="3" t="n">
        <v>8.5</v>
      </c>
      <c r="Q332" s="3" t="n">
        <v>24.2</v>
      </c>
      <c r="R332" s="3" t="s">
        <v>1014</v>
      </c>
      <c r="S332" s="4" t="n">
        <v>45746.9762615741</v>
      </c>
      <c r="T332" s="3" t="s">
        <v>65</v>
      </c>
      <c r="U332" s="3" t="s">
        <v>65</v>
      </c>
      <c r="V332" s="3" t="n">
        <v>0</v>
      </c>
      <c r="W332" s="3" t="n">
        <v>0</v>
      </c>
      <c r="X332" s="3" t="n">
        <v>0</v>
      </c>
      <c r="Y332" s="3" t="s">
        <v>30</v>
      </c>
      <c r="Z332" s="3" t="s">
        <v>30</v>
      </c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</row>
    <row r="333" customFormat="false" ht="15.75" hidden="false" customHeight="false" outlineLevel="0" collapsed="false">
      <c r="A333" s="3" t="n">
        <v>332</v>
      </c>
      <c r="B333" s="3" t="s">
        <v>1015</v>
      </c>
      <c r="C333" s="3" t="s">
        <v>1016</v>
      </c>
      <c r="D333" s="3" t="n">
        <v>1</v>
      </c>
      <c r="E333" s="3" t="n">
        <v>0.5657375</v>
      </c>
      <c r="F333" s="3" t="n">
        <v>29</v>
      </c>
      <c r="G333" s="3" t="n">
        <v>29</v>
      </c>
      <c r="H333" s="3" t="n">
        <v>11</v>
      </c>
      <c r="I333" s="3" t="n">
        <v>11</v>
      </c>
      <c r="J333" s="3" t="n">
        <v>34</v>
      </c>
      <c r="K333" s="3" t="n">
        <v>34</v>
      </c>
      <c r="L333" s="3" t="n">
        <v>2</v>
      </c>
      <c r="M333" s="3" t="n">
        <v>2</v>
      </c>
      <c r="N333" s="3" t="n">
        <v>-1</v>
      </c>
      <c r="O333" s="3" t="n">
        <v>-1</v>
      </c>
      <c r="P333" s="3" t="n">
        <v>8.5</v>
      </c>
      <c r="Q333" s="3" t="n">
        <v>24.2</v>
      </c>
      <c r="R333" s="3" t="s">
        <v>1017</v>
      </c>
      <c r="S333" s="4" t="n">
        <v>45746.9762847222</v>
      </c>
      <c r="T333" s="3" t="s">
        <v>65</v>
      </c>
      <c r="U333" s="3" t="s">
        <v>65</v>
      </c>
      <c r="V333" s="3" t="n">
        <v>0</v>
      </c>
      <c r="W333" s="3" t="n">
        <v>0</v>
      </c>
      <c r="X333" s="3" t="n">
        <v>0</v>
      </c>
      <c r="Y333" s="3" t="s">
        <v>30</v>
      </c>
      <c r="Z333" s="3" t="s">
        <v>30</v>
      </c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</row>
    <row r="334" customFormat="false" ht="15.75" hidden="false" customHeight="false" outlineLevel="0" collapsed="false">
      <c r="A334" s="3" t="n">
        <v>333</v>
      </c>
      <c r="B334" s="3" t="s">
        <v>1018</v>
      </c>
      <c r="C334" s="3" t="s">
        <v>1019</v>
      </c>
      <c r="D334" s="3" t="n">
        <v>1</v>
      </c>
      <c r="E334" s="3" t="n">
        <v>0.3705818</v>
      </c>
      <c r="F334" s="3" t="n">
        <v>20</v>
      </c>
      <c r="G334" s="3" t="n">
        <v>20</v>
      </c>
      <c r="H334" s="3" t="n">
        <v>7</v>
      </c>
      <c r="I334" s="3" t="n">
        <v>7</v>
      </c>
      <c r="J334" s="3" t="n">
        <v>24</v>
      </c>
      <c r="K334" s="3" t="n">
        <v>24</v>
      </c>
      <c r="L334" s="3" t="n">
        <v>1</v>
      </c>
      <c r="M334" s="3" t="n">
        <v>1</v>
      </c>
      <c r="N334" s="3" t="n">
        <v>-1</v>
      </c>
      <c r="O334" s="3" t="n">
        <v>-1</v>
      </c>
      <c r="P334" s="3" t="n">
        <v>8.5</v>
      </c>
      <c r="Q334" s="3" t="n">
        <v>24.2</v>
      </c>
      <c r="R334" s="3" t="s">
        <v>1020</v>
      </c>
      <c r="S334" s="4" t="n">
        <v>45746.9763078704</v>
      </c>
      <c r="T334" s="3" t="s">
        <v>65</v>
      </c>
      <c r="U334" s="3" t="s">
        <v>65</v>
      </c>
      <c r="V334" s="3" t="n">
        <v>0</v>
      </c>
      <c r="W334" s="3" t="n">
        <v>0</v>
      </c>
      <c r="X334" s="3" t="n">
        <v>0</v>
      </c>
      <c r="Y334" s="3" t="s">
        <v>30</v>
      </c>
      <c r="Z334" s="3" t="s">
        <v>30</v>
      </c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</row>
    <row r="335" customFormat="false" ht="15.75" hidden="false" customHeight="false" outlineLevel="0" collapsed="false">
      <c r="A335" s="3" t="n">
        <v>334</v>
      </c>
      <c r="B335" s="3" t="s">
        <v>1021</v>
      </c>
      <c r="C335" s="3" t="s">
        <v>1022</v>
      </c>
      <c r="D335" s="3" t="n">
        <v>1</v>
      </c>
      <c r="E335" s="3" t="n">
        <v>0.3242169</v>
      </c>
      <c r="F335" s="3" t="n">
        <v>16</v>
      </c>
      <c r="G335" s="3" t="n">
        <v>16</v>
      </c>
      <c r="H335" s="3" t="n">
        <v>7</v>
      </c>
      <c r="I335" s="3" t="n">
        <v>7</v>
      </c>
      <c r="J335" s="3" t="n">
        <v>12</v>
      </c>
      <c r="K335" s="3" t="n">
        <v>12</v>
      </c>
      <c r="L335" s="3" t="n">
        <v>2</v>
      </c>
      <c r="M335" s="3" t="n">
        <v>2</v>
      </c>
      <c r="N335" s="3" t="n">
        <v>-1</v>
      </c>
      <c r="O335" s="3" t="n">
        <v>-1</v>
      </c>
      <c r="P335" s="3" t="n">
        <v>8.5</v>
      </c>
      <c r="Q335" s="3" t="n">
        <v>24.2</v>
      </c>
      <c r="R335" s="3" t="s">
        <v>1023</v>
      </c>
      <c r="S335" s="4" t="n">
        <v>45746.9763310185</v>
      </c>
      <c r="T335" s="3" t="s">
        <v>65</v>
      </c>
      <c r="U335" s="3" t="s">
        <v>65</v>
      </c>
      <c r="V335" s="3" t="n">
        <v>0</v>
      </c>
      <c r="W335" s="3" t="n">
        <v>0</v>
      </c>
      <c r="X335" s="3" t="n">
        <v>0</v>
      </c>
      <c r="Y335" s="3" t="s">
        <v>30</v>
      </c>
      <c r="Z335" s="3" t="s">
        <v>30</v>
      </c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</row>
    <row r="336" customFormat="false" ht="15.75" hidden="false" customHeight="false" outlineLevel="0" collapsed="false">
      <c r="A336" s="3" t="n">
        <v>335</v>
      </c>
      <c r="B336" s="3" t="s">
        <v>1024</v>
      </c>
      <c r="C336" s="3" t="s">
        <v>1025</v>
      </c>
      <c r="D336" s="3" t="n">
        <v>1</v>
      </c>
      <c r="E336" s="3" t="n">
        <v>0.4737063</v>
      </c>
      <c r="F336" s="3" t="n">
        <v>20</v>
      </c>
      <c r="G336" s="3" t="n">
        <v>20</v>
      </c>
      <c r="H336" s="3" t="n">
        <v>7</v>
      </c>
      <c r="I336" s="3" t="n">
        <v>7</v>
      </c>
      <c r="J336" s="3" t="n">
        <v>16</v>
      </c>
      <c r="K336" s="3" t="n">
        <v>16</v>
      </c>
      <c r="L336" s="3" t="n">
        <v>2</v>
      </c>
      <c r="M336" s="3" t="n">
        <v>2</v>
      </c>
      <c r="N336" s="3" t="n">
        <v>-1</v>
      </c>
      <c r="O336" s="3" t="n">
        <v>-1</v>
      </c>
      <c r="P336" s="3" t="n">
        <v>8.5</v>
      </c>
      <c r="Q336" s="3" t="n">
        <v>24.2</v>
      </c>
      <c r="R336" s="3" t="s">
        <v>1026</v>
      </c>
      <c r="S336" s="4" t="n">
        <v>45746.9763541667</v>
      </c>
      <c r="T336" s="3" t="s">
        <v>65</v>
      </c>
      <c r="U336" s="3" t="s">
        <v>65</v>
      </c>
      <c r="V336" s="3" t="n">
        <v>0</v>
      </c>
      <c r="W336" s="3" t="n">
        <v>0</v>
      </c>
      <c r="X336" s="3" t="n">
        <v>0</v>
      </c>
      <c r="Y336" s="3" t="s">
        <v>30</v>
      </c>
      <c r="Z336" s="3" t="s">
        <v>30</v>
      </c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</row>
    <row r="337" customFormat="false" ht="15.75" hidden="false" customHeight="false" outlineLevel="0" collapsed="false">
      <c r="A337" s="3" t="n">
        <v>336</v>
      </c>
      <c r="B337" s="3" t="s">
        <v>1027</v>
      </c>
      <c r="C337" s="3" t="s">
        <v>1028</v>
      </c>
      <c r="D337" s="3" t="n">
        <v>1</v>
      </c>
      <c r="E337" s="3" t="n">
        <v>0.5575467</v>
      </c>
      <c r="F337" s="3" t="n">
        <v>24</v>
      </c>
      <c r="G337" s="3" t="n">
        <v>24</v>
      </c>
      <c r="H337" s="3" t="n">
        <v>7</v>
      </c>
      <c r="I337" s="3" t="n">
        <v>7</v>
      </c>
      <c r="J337" s="3" t="n">
        <v>20</v>
      </c>
      <c r="K337" s="3" t="n">
        <v>20</v>
      </c>
      <c r="L337" s="3" t="n">
        <v>2</v>
      </c>
      <c r="M337" s="3" t="n">
        <v>2</v>
      </c>
      <c r="N337" s="3" t="n">
        <v>-1</v>
      </c>
      <c r="O337" s="3" t="n">
        <v>-1</v>
      </c>
      <c r="P337" s="3" t="n">
        <v>8.5</v>
      </c>
      <c r="Q337" s="3" t="n">
        <v>24.2</v>
      </c>
      <c r="R337" s="3" t="s">
        <v>1029</v>
      </c>
      <c r="S337" s="4" t="n">
        <v>45746.9763888889</v>
      </c>
      <c r="T337" s="3" t="s">
        <v>65</v>
      </c>
      <c r="U337" s="3" t="s">
        <v>65</v>
      </c>
      <c r="V337" s="3" t="n">
        <v>0</v>
      </c>
      <c r="W337" s="3" t="n">
        <v>0</v>
      </c>
      <c r="X337" s="3" t="n">
        <v>0</v>
      </c>
      <c r="Y337" s="3" t="s">
        <v>30</v>
      </c>
      <c r="Z337" s="3" t="s">
        <v>30</v>
      </c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</row>
    <row r="338" customFormat="false" ht="15.75" hidden="false" customHeight="false" outlineLevel="0" collapsed="false">
      <c r="A338" s="3" t="n">
        <v>337</v>
      </c>
      <c r="B338" s="3" t="s">
        <v>1030</v>
      </c>
      <c r="C338" s="3" t="s">
        <v>1031</v>
      </c>
      <c r="D338" s="3" t="n">
        <v>1</v>
      </c>
      <c r="E338" s="3" t="n">
        <v>0.3058358</v>
      </c>
      <c r="F338" s="3" t="n">
        <v>14</v>
      </c>
      <c r="G338" s="3" t="n">
        <v>14</v>
      </c>
      <c r="H338" s="3" t="n">
        <v>6</v>
      </c>
      <c r="I338" s="3" t="n">
        <v>6</v>
      </c>
      <c r="J338" s="3" t="n">
        <v>10</v>
      </c>
      <c r="K338" s="3" t="n">
        <v>10</v>
      </c>
      <c r="L338" s="3" t="n">
        <v>2</v>
      </c>
      <c r="M338" s="3" t="n">
        <v>2</v>
      </c>
      <c r="N338" s="3" t="n">
        <v>-1</v>
      </c>
      <c r="O338" s="3" t="n">
        <v>-1</v>
      </c>
      <c r="P338" s="3" t="n">
        <v>8.5</v>
      </c>
      <c r="Q338" s="3" t="n">
        <v>24.2</v>
      </c>
      <c r="R338" s="3" t="s">
        <v>1032</v>
      </c>
      <c r="S338" s="4" t="n">
        <v>45746.976412037</v>
      </c>
      <c r="T338" s="3" t="s">
        <v>65</v>
      </c>
      <c r="U338" s="3" t="s">
        <v>65</v>
      </c>
      <c r="V338" s="3" t="n">
        <v>0</v>
      </c>
      <c r="W338" s="3" t="n">
        <v>0</v>
      </c>
      <c r="X338" s="3" t="n">
        <v>0</v>
      </c>
      <c r="Y338" s="3" t="s">
        <v>30</v>
      </c>
      <c r="Z338" s="3" t="s">
        <v>30</v>
      </c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</row>
    <row r="339" customFormat="false" ht="15.75" hidden="false" customHeight="false" outlineLevel="0" collapsed="false">
      <c r="A339" s="3" t="n">
        <v>338</v>
      </c>
      <c r="B339" s="3" t="s">
        <v>1033</v>
      </c>
      <c r="C339" s="3" t="s">
        <v>1034</v>
      </c>
      <c r="D339" s="3" t="n">
        <v>1</v>
      </c>
      <c r="E339" s="3" t="n">
        <v>0.3040283</v>
      </c>
      <c r="F339" s="3" t="n">
        <v>16</v>
      </c>
      <c r="G339" s="3" t="n">
        <v>16</v>
      </c>
      <c r="H339" s="3" t="n">
        <v>7</v>
      </c>
      <c r="I339" s="3" t="n">
        <v>7</v>
      </c>
      <c r="J339" s="3" t="n">
        <v>15</v>
      </c>
      <c r="K339" s="3" t="n">
        <v>15</v>
      </c>
      <c r="L339" s="3" t="n">
        <v>1</v>
      </c>
      <c r="M339" s="3" t="n">
        <v>1</v>
      </c>
      <c r="N339" s="3" t="n">
        <v>-1</v>
      </c>
      <c r="O339" s="3" t="n">
        <v>-1</v>
      </c>
      <c r="P339" s="3" t="n">
        <v>8.5</v>
      </c>
      <c r="Q339" s="3" t="n">
        <v>24.2</v>
      </c>
      <c r="R339" s="3" t="s">
        <v>1035</v>
      </c>
      <c r="S339" s="4" t="n">
        <v>45746.9764236111</v>
      </c>
      <c r="T339" s="3" t="s">
        <v>65</v>
      </c>
      <c r="U339" s="3" t="s">
        <v>65</v>
      </c>
      <c r="V339" s="3" t="n">
        <v>0</v>
      </c>
      <c r="W339" s="3" t="n">
        <v>0</v>
      </c>
      <c r="X339" s="3" t="n">
        <v>0</v>
      </c>
      <c r="Y339" s="3" t="s">
        <v>30</v>
      </c>
      <c r="Z339" s="3" t="s">
        <v>30</v>
      </c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</row>
    <row r="340" customFormat="false" ht="15.75" hidden="false" customHeight="false" outlineLevel="0" collapsed="false">
      <c r="A340" s="3" t="n">
        <v>339</v>
      </c>
      <c r="B340" s="3" t="s">
        <v>1036</v>
      </c>
      <c r="C340" s="3" t="s">
        <v>1037</v>
      </c>
      <c r="D340" s="3" t="n">
        <v>1</v>
      </c>
      <c r="E340" s="3" t="n">
        <v>0.3542636</v>
      </c>
      <c r="F340" s="3" t="n">
        <v>16</v>
      </c>
      <c r="G340" s="3" t="n">
        <v>16</v>
      </c>
      <c r="H340" s="3" t="n">
        <v>7</v>
      </c>
      <c r="I340" s="3" t="n">
        <v>7</v>
      </c>
      <c r="J340" s="3" t="n">
        <v>12</v>
      </c>
      <c r="K340" s="3" t="n">
        <v>12</v>
      </c>
      <c r="L340" s="3" t="n">
        <v>2</v>
      </c>
      <c r="M340" s="3" t="n">
        <v>2</v>
      </c>
      <c r="N340" s="3" t="n">
        <v>-1</v>
      </c>
      <c r="O340" s="3" t="n">
        <v>-1</v>
      </c>
      <c r="P340" s="3" t="n">
        <v>8.5</v>
      </c>
      <c r="Q340" s="3" t="n">
        <v>24.2</v>
      </c>
      <c r="R340" s="3" t="s">
        <v>1038</v>
      </c>
      <c r="S340" s="4" t="n">
        <v>45746.9764467593</v>
      </c>
      <c r="T340" s="3" t="s">
        <v>65</v>
      </c>
      <c r="U340" s="3" t="s">
        <v>65</v>
      </c>
      <c r="V340" s="3" t="n">
        <v>0</v>
      </c>
      <c r="W340" s="3" t="n">
        <v>0</v>
      </c>
      <c r="X340" s="3" t="n">
        <v>0</v>
      </c>
      <c r="Y340" s="3" t="s">
        <v>30</v>
      </c>
      <c r="Z340" s="3" t="s">
        <v>30</v>
      </c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</row>
    <row r="341" customFormat="false" ht="15.75" hidden="false" customHeight="false" outlineLevel="0" collapsed="false">
      <c r="A341" s="3" t="n">
        <v>340</v>
      </c>
      <c r="B341" s="3" t="s">
        <v>1039</v>
      </c>
      <c r="C341" s="3" t="s">
        <v>1040</v>
      </c>
      <c r="D341" s="3" t="n">
        <v>1</v>
      </c>
      <c r="E341" s="3" t="n">
        <v>0.4647056</v>
      </c>
      <c r="F341" s="3" t="n">
        <v>19</v>
      </c>
      <c r="G341" s="3" t="n">
        <v>19</v>
      </c>
      <c r="H341" s="3" t="n">
        <v>8</v>
      </c>
      <c r="I341" s="3" t="n">
        <v>8</v>
      </c>
      <c r="J341" s="3" t="n">
        <v>16</v>
      </c>
      <c r="K341" s="3" t="n">
        <v>16</v>
      </c>
      <c r="L341" s="3" t="n">
        <v>2</v>
      </c>
      <c r="M341" s="3" t="n">
        <v>2</v>
      </c>
      <c r="N341" s="3" t="n">
        <v>-1</v>
      </c>
      <c r="O341" s="3" t="n">
        <v>-1</v>
      </c>
      <c r="P341" s="3" t="n">
        <v>8.5</v>
      </c>
      <c r="Q341" s="3" t="n">
        <v>24.2</v>
      </c>
      <c r="R341" s="3" t="s">
        <v>1041</v>
      </c>
      <c r="S341" s="4" t="n">
        <v>45746.9764699074</v>
      </c>
      <c r="T341" s="3" t="s">
        <v>65</v>
      </c>
      <c r="U341" s="3" t="s">
        <v>65</v>
      </c>
      <c r="V341" s="3" t="n">
        <v>0</v>
      </c>
      <c r="W341" s="3" t="n">
        <v>0</v>
      </c>
      <c r="X341" s="3" t="n">
        <v>0</v>
      </c>
      <c r="Y341" s="3" t="s">
        <v>30</v>
      </c>
      <c r="Z341" s="3" t="s">
        <v>30</v>
      </c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</row>
    <row r="342" customFormat="false" ht="15.75" hidden="false" customHeight="false" outlineLevel="0" collapsed="false">
      <c r="A342" s="3" t="n">
        <v>341</v>
      </c>
      <c r="B342" s="3" t="s">
        <v>1042</v>
      </c>
      <c r="C342" s="3" t="s">
        <v>1043</v>
      </c>
      <c r="D342" s="3" t="n">
        <v>1</v>
      </c>
      <c r="E342" s="3" t="n">
        <v>0.4113737</v>
      </c>
      <c r="F342" s="3" t="n">
        <v>20</v>
      </c>
      <c r="G342" s="3" t="n">
        <v>20</v>
      </c>
      <c r="H342" s="3" t="n">
        <v>7</v>
      </c>
      <c r="I342" s="3" t="n">
        <v>7</v>
      </c>
      <c r="J342" s="3" t="n">
        <v>16</v>
      </c>
      <c r="K342" s="3" t="n">
        <v>16</v>
      </c>
      <c r="L342" s="3" t="n">
        <v>2</v>
      </c>
      <c r="M342" s="3" t="n">
        <v>2</v>
      </c>
      <c r="N342" s="3" t="n">
        <v>-1</v>
      </c>
      <c r="O342" s="3" t="n">
        <v>-1</v>
      </c>
      <c r="P342" s="3" t="n">
        <v>8.5</v>
      </c>
      <c r="Q342" s="3" t="n">
        <v>24.2</v>
      </c>
      <c r="R342" s="3" t="s">
        <v>1044</v>
      </c>
      <c r="S342" s="4" t="n">
        <v>45746.9764930556</v>
      </c>
      <c r="T342" s="3" t="s">
        <v>65</v>
      </c>
      <c r="U342" s="3" t="s">
        <v>65</v>
      </c>
      <c r="V342" s="3" t="n">
        <v>0</v>
      </c>
      <c r="W342" s="3" t="n">
        <v>0</v>
      </c>
      <c r="X342" s="3" t="n">
        <v>0</v>
      </c>
      <c r="Y342" s="3" t="s">
        <v>30</v>
      </c>
      <c r="Z342" s="3" t="s">
        <v>30</v>
      </c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</row>
    <row r="343" customFormat="false" ht="15.75" hidden="false" customHeight="false" outlineLevel="0" collapsed="false">
      <c r="A343" s="3" t="n">
        <v>342</v>
      </c>
      <c r="B343" s="3" t="s">
        <v>1045</v>
      </c>
      <c r="C343" s="3" t="s">
        <v>1046</v>
      </c>
      <c r="D343" s="3" t="n">
        <v>1</v>
      </c>
      <c r="E343" s="3" t="n">
        <v>0.3908899</v>
      </c>
      <c r="F343" s="3" t="n">
        <v>16</v>
      </c>
      <c r="G343" s="3" t="n">
        <v>16</v>
      </c>
      <c r="H343" s="3" t="n">
        <v>6</v>
      </c>
      <c r="I343" s="3" t="n">
        <v>6</v>
      </c>
      <c r="J343" s="3" t="n">
        <v>12</v>
      </c>
      <c r="K343" s="3" t="n">
        <v>12</v>
      </c>
      <c r="L343" s="3" t="n">
        <v>2</v>
      </c>
      <c r="M343" s="3" t="n">
        <v>2</v>
      </c>
      <c r="N343" s="3" t="n">
        <v>-1</v>
      </c>
      <c r="O343" s="3" t="n">
        <v>-1</v>
      </c>
      <c r="P343" s="3" t="n">
        <v>8.5</v>
      </c>
      <c r="Q343" s="3" t="n">
        <v>24.2</v>
      </c>
      <c r="R343" s="3" t="s">
        <v>1047</v>
      </c>
      <c r="S343" s="4" t="n">
        <v>45746.9765277778</v>
      </c>
      <c r="T343" s="3" t="s">
        <v>65</v>
      </c>
      <c r="U343" s="3" t="s">
        <v>65</v>
      </c>
      <c r="V343" s="3" t="n">
        <v>0</v>
      </c>
      <c r="W343" s="3" t="n">
        <v>0</v>
      </c>
      <c r="X343" s="3" t="n">
        <v>0</v>
      </c>
      <c r="Y343" s="3" t="s">
        <v>30</v>
      </c>
      <c r="Z343" s="3" t="s">
        <v>30</v>
      </c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</row>
    <row r="344" customFormat="false" ht="15.75" hidden="false" customHeight="false" outlineLevel="0" collapsed="false">
      <c r="A344" s="3" t="n">
        <v>343</v>
      </c>
      <c r="B344" s="3" t="s">
        <v>1048</v>
      </c>
      <c r="C344" s="3" t="s">
        <v>1049</v>
      </c>
      <c r="D344" s="3" t="n">
        <v>1</v>
      </c>
      <c r="E344" s="3" t="n">
        <v>0.23649</v>
      </c>
      <c r="F344" s="3" t="n">
        <v>13</v>
      </c>
      <c r="G344" s="3" t="n">
        <v>13</v>
      </c>
      <c r="H344" s="3" t="n">
        <v>7</v>
      </c>
      <c r="I344" s="3" t="n">
        <v>7</v>
      </c>
      <c r="J344" s="3" t="n">
        <v>14</v>
      </c>
      <c r="K344" s="3" t="n">
        <v>14</v>
      </c>
      <c r="L344" s="3" t="n">
        <v>1</v>
      </c>
      <c r="M344" s="3" t="n">
        <v>1</v>
      </c>
      <c r="N344" s="3" t="n">
        <v>-1</v>
      </c>
      <c r="O344" s="3" t="n">
        <v>-1</v>
      </c>
      <c r="P344" s="3" t="n">
        <v>8.5</v>
      </c>
      <c r="Q344" s="3" t="n">
        <v>24.2</v>
      </c>
      <c r="R344" s="3" t="s">
        <v>1050</v>
      </c>
      <c r="S344" s="4" t="n">
        <v>45746.9765393519</v>
      </c>
      <c r="T344" s="3" t="s">
        <v>65</v>
      </c>
      <c r="U344" s="3" t="s">
        <v>65</v>
      </c>
      <c r="V344" s="3" t="n">
        <v>0</v>
      </c>
      <c r="W344" s="3" t="n">
        <v>0</v>
      </c>
      <c r="X344" s="3" t="n">
        <v>0</v>
      </c>
      <c r="Y344" s="3" t="s">
        <v>30</v>
      </c>
      <c r="Z344" s="3" t="s">
        <v>30</v>
      </c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</row>
    <row r="345" customFormat="false" ht="15.75" hidden="false" customHeight="false" outlineLevel="0" collapsed="false">
      <c r="A345" s="3" t="n">
        <v>344</v>
      </c>
      <c r="B345" s="3" t="s">
        <v>1051</v>
      </c>
      <c r="C345" s="3" t="s">
        <v>1052</v>
      </c>
      <c r="D345" s="3" t="n">
        <v>1</v>
      </c>
      <c r="E345" s="3" t="n">
        <v>0.3577617</v>
      </c>
      <c r="F345" s="3" t="n">
        <v>23</v>
      </c>
      <c r="G345" s="3" t="n">
        <v>23</v>
      </c>
      <c r="H345" s="3" t="n">
        <v>8</v>
      </c>
      <c r="I345" s="3" t="n">
        <v>8</v>
      </c>
      <c r="J345" s="3" t="n">
        <v>26</v>
      </c>
      <c r="K345" s="3" t="n">
        <v>26</v>
      </c>
      <c r="L345" s="3" t="n">
        <v>1</v>
      </c>
      <c r="M345" s="3" t="n">
        <v>1</v>
      </c>
      <c r="N345" s="3" t="n">
        <v>-1</v>
      </c>
      <c r="O345" s="3" t="n">
        <v>-1</v>
      </c>
      <c r="P345" s="3" t="n">
        <v>8.5</v>
      </c>
      <c r="Q345" s="3" t="n">
        <v>24.2</v>
      </c>
      <c r="R345" s="3" t="s">
        <v>1053</v>
      </c>
      <c r="S345" s="4" t="n">
        <v>45746.9765625</v>
      </c>
      <c r="T345" s="3" t="s">
        <v>65</v>
      </c>
      <c r="U345" s="3" t="s">
        <v>65</v>
      </c>
      <c r="V345" s="3" t="n">
        <v>0</v>
      </c>
      <c r="W345" s="3" t="n">
        <v>0</v>
      </c>
      <c r="X345" s="3" t="n">
        <v>0</v>
      </c>
      <c r="Y345" s="3" t="s">
        <v>30</v>
      </c>
      <c r="Z345" s="3" t="s">
        <v>30</v>
      </c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</row>
    <row r="346" customFormat="false" ht="15.75" hidden="false" customHeight="false" outlineLevel="0" collapsed="false">
      <c r="A346" s="3" t="n">
        <v>345</v>
      </c>
      <c r="B346" s="3" t="s">
        <v>1054</v>
      </c>
      <c r="C346" s="3" t="s">
        <v>1055</v>
      </c>
      <c r="D346" s="3" t="n">
        <v>1</v>
      </c>
      <c r="E346" s="3" t="n">
        <v>0.3292742</v>
      </c>
      <c r="F346" s="3" t="n">
        <v>20</v>
      </c>
      <c r="G346" s="3" t="n">
        <v>20</v>
      </c>
      <c r="H346" s="3" t="n">
        <v>8</v>
      </c>
      <c r="I346" s="3" t="n">
        <v>8</v>
      </c>
      <c r="J346" s="3" t="n">
        <v>21</v>
      </c>
      <c r="K346" s="3" t="n">
        <v>21</v>
      </c>
      <c r="L346" s="3" t="n">
        <v>1</v>
      </c>
      <c r="M346" s="3" t="n">
        <v>1</v>
      </c>
      <c r="N346" s="3" t="n">
        <v>-1</v>
      </c>
      <c r="O346" s="3" t="n">
        <v>-1</v>
      </c>
      <c r="P346" s="3" t="n">
        <v>8.5</v>
      </c>
      <c r="Q346" s="3" t="n">
        <v>24.2</v>
      </c>
      <c r="R346" s="3" t="s">
        <v>1056</v>
      </c>
      <c r="S346" s="4" t="n">
        <v>45746.9765856481</v>
      </c>
      <c r="T346" s="3" t="s">
        <v>65</v>
      </c>
      <c r="U346" s="3" t="s">
        <v>65</v>
      </c>
      <c r="V346" s="3" t="n">
        <v>0</v>
      </c>
      <c r="W346" s="3" t="n">
        <v>0</v>
      </c>
      <c r="X346" s="3" t="n">
        <v>0</v>
      </c>
      <c r="Y346" s="3" t="s">
        <v>30</v>
      </c>
      <c r="Z346" s="3" t="s">
        <v>30</v>
      </c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</row>
    <row r="347" customFormat="false" ht="15.75" hidden="false" customHeight="false" outlineLevel="0" collapsed="false">
      <c r="A347" s="3" t="n">
        <v>346</v>
      </c>
      <c r="B347" s="3" t="s">
        <v>1057</v>
      </c>
      <c r="C347" s="3" t="s">
        <v>1058</v>
      </c>
      <c r="D347" s="3" t="n">
        <v>1</v>
      </c>
      <c r="E347" s="3" t="n">
        <v>2.2123342</v>
      </c>
      <c r="F347" s="3" t="n">
        <v>12</v>
      </c>
      <c r="G347" s="3" t="n">
        <v>12</v>
      </c>
      <c r="H347" s="3" t="n">
        <v>3</v>
      </c>
      <c r="I347" s="3" t="n">
        <v>3</v>
      </c>
      <c r="J347" s="3" t="n">
        <v>22</v>
      </c>
      <c r="K347" s="3" t="n">
        <v>22</v>
      </c>
      <c r="L347" s="3" t="n">
        <v>2</v>
      </c>
      <c r="M347" s="3" t="n">
        <v>2</v>
      </c>
      <c r="N347" s="3" t="n">
        <v>0</v>
      </c>
      <c r="O347" s="3" t="n">
        <v>-1</v>
      </c>
      <c r="P347" s="3" t="n">
        <v>8.3</v>
      </c>
      <c r="Q347" s="3" t="n">
        <v>24.2</v>
      </c>
      <c r="R347" s="3" t="s">
        <v>1059</v>
      </c>
      <c r="S347" s="4" t="n">
        <v>45746.9767013889</v>
      </c>
      <c r="T347" s="3" t="s">
        <v>65</v>
      </c>
      <c r="U347" s="3" t="s">
        <v>65</v>
      </c>
      <c r="V347" s="3" t="n">
        <v>1</v>
      </c>
      <c r="W347" s="3" t="n">
        <v>0</v>
      </c>
      <c r="X347" s="3" t="n">
        <v>0</v>
      </c>
      <c r="Y347" s="3" t="s">
        <v>30</v>
      </c>
      <c r="Z347" s="3" t="s">
        <v>30</v>
      </c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</row>
    <row r="348" customFormat="false" ht="15.75" hidden="false" customHeight="false" outlineLevel="0" collapsed="false">
      <c r="A348" s="3" t="n">
        <v>347</v>
      </c>
      <c r="B348" s="3" t="s">
        <v>1060</v>
      </c>
      <c r="C348" s="3" t="s">
        <v>1061</v>
      </c>
      <c r="D348" s="3" t="n">
        <v>1</v>
      </c>
      <c r="E348" s="3" t="n">
        <v>2.3454116</v>
      </c>
      <c r="F348" s="3" t="n">
        <v>58</v>
      </c>
      <c r="G348" s="3" t="n">
        <v>58</v>
      </c>
      <c r="H348" s="3" t="n">
        <v>16</v>
      </c>
      <c r="I348" s="3" t="n">
        <v>16</v>
      </c>
      <c r="J348" s="3" t="n">
        <v>61</v>
      </c>
      <c r="K348" s="3" t="n">
        <v>61</v>
      </c>
      <c r="L348" s="3" t="n">
        <v>7</v>
      </c>
      <c r="M348" s="3" t="n">
        <v>7</v>
      </c>
      <c r="N348" s="3" t="n">
        <v>-1</v>
      </c>
      <c r="O348" s="3" t="n">
        <v>-1</v>
      </c>
      <c r="P348" s="3" t="n">
        <v>8.8</v>
      </c>
      <c r="Q348" s="3" t="n">
        <v>24.2</v>
      </c>
      <c r="R348" s="3" t="s">
        <v>1062</v>
      </c>
      <c r="S348" s="4" t="n">
        <v>45746.9767939815</v>
      </c>
      <c r="T348" s="3" t="s">
        <v>256</v>
      </c>
      <c r="U348" s="3" t="s">
        <v>256</v>
      </c>
      <c r="V348" s="3" t="n">
        <v>0</v>
      </c>
      <c r="W348" s="3" t="n">
        <v>0</v>
      </c>
      <c r="X348" s="3" t="n">
        <v>0</v>
      </c>
      <c r="Y348" s="3" t="s">
        <v>30</v>
      </c>
      <c r="Z348" s="3" t="s">
        <v>30</v>
      </c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</row>
    <row r="349" customFormat="false" ht="15.75" hidden="false" customHeight="false" outlineLevel="0" collapsed="false">
      <c r="A349" s="3" t="n">
        <v>348</v>
      </c>
      <c r="B349" s="3" t="s">
        <v>1063</v>
      </c>
      <c r="C349" s="3" t="s">
        <v>1064</v>
      </c>
      <c r="D349" s="3" t="n">
        <v>1</v>
      </c>
      <c r="E349" s="3" t="n">
        <v>0.2542947</v>
      </c>
      <c r="F349" s="3" t="n">
        <v>14</v>
      </c>
      <c r="G349" s="3" t="n">
        <v>14</v>
      </c>
      <c r="H349" s="3" t="n">
        <v>6</v>
      </c>
      <c r="I349" s="3" t="n">
        <v>6</v>
      </c>
      <c r="J349" s="3" t="n">
        <v>12</v>
      </c>
      <c r="K349" s="3" t="n">
        <v>12</v>
      </c>
      <c r="L349" s="3" t="n">
        <v>0</v>
      </c>
      <c r="M349" s="3" t="n">
        <v>0</v>
      </c>
      <c r="N349" s="3" t="n">
        <v>2</v>
      </c>
      <c r="O349" s="3" t="n">
        <v>2</v>
      </c>
      <c r="P349" s="3" t="n">
        <v>8.2</v>
      </c>
      <c r="Q349" s="3" t="n">
        <v>24.2</v>
      </c>
      <c r="R349" s="3" t="s">
        <v>1065</v>
      </c>
      <c r="S349" s="4" t="n">
        <v>45746.9768518519</v>
      </c>
      <c r="T349" s="3" t="s">
        <v>65</v>
      </c>
      <c r="U349" s="3" t="s">
        <v>65</v>
      </c>
      <c r="V349" s="3" t="n">
        <v>1</v>
      </c>
      <c r="W349" s="3" t="n">
        <v>1</v>
      </c>
      <c r="X349" s="3" t="n">
        <v>0</v>
      </c>
      <c r="Y349" s="3" t="s">
        <v>30</v>
      </c>
      <c r="Z349" s="3" t="s">
        <v>81</v>
      </c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</row>
    <row r="350" customFormat="false" ht="15.75" hidden="false" customHeight="false" outlineLevel="0" collapsed="false">
      <c r="A350" s="3" t="n">
        <v>349</v>
      </c>
      <c r="B350" s="3" t="s">
        <v>1066</v>
      </c>
      <c r="C350" s="3" t="s">
        <v>1067</v>
      </c>
      <c r="D350" s="3" t="n">
        <v>1</v>
      </c>
      <c r="E350" s="3" t="n">
        <v>40.4061407</v>
      </c>
      <c r="F350" s="3" t="n">
        <v>347</v>
      </c>
      <c r="G350" s="3" t="n">
        <v>347</v>
      </c>
      <c r="H350" s="3" t="n">
        <v>20</v>
      </c>
      <c r="I350" s="3" t="n">
        <v>20</v>
      </c>
      <c r="J350" s="3" t="n">
        <v>537</v>
      </c>
      <c r="K350" s="3" t="n">
        <v>537</v>
      </c>
      <c r="L350" s="3" t="n">
        <v>18</v>
      </c>
      <c r="M350" s="3" t="n">
        <v>18</v>
      </c>
      <c r="N350" s="3" t="n">
        <v>-1</v>
      </c>
      <c r="O350" s="3" t="n">
        <v>-1</v>
      </c>
      <c r="P350" s="3" t="n">
        <v>9.1</v>
      </c>
      <c r="Q350" s="3" t="n">
        <v>24.2</v>
      </c>
      <c r="R350" s="3" t="s">
        <v>1068</v>
      </c>
      <c r="S350" s="4" t="n">
        <v>45746.9775347222</v>
      </c>
      <c r="T350" s="3" t="s">
        <v>65</v>
      </c>
      <c r="U350" s="3" t="s">
        <v>65</v>
      </c>
      <c r="V350" s="3" t="n">
        <v>0</v>
      </c>
      <c r="W350" s="3" t="n">
        <v>0</v>
      </c>
      <c r="X350" s="3" t="n">
        <v>0</v>
      </c>
      <c r="Y350" s="3" t="s">
        <v>30</v>
      </c>
      <c r="Z350" s="3" t="s">
        <v>30</v>
      </c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</row>
    <row r="351" customFormat="false" ht="15.75" hidden="false" customHeight="false" outlineLevel="0" collapsed="false">
      <c r="A351" s="3" t="n">
        <v>350</v>
      </c>
      <c r="B351" s="3" t="s">
        <v>1069</v>
      </c>
      <c r="C351" s="3" t="s">
        <v>1070</v>
      </c>
      <c r="D351" s="3" t="n">
        <v>1</v>
      </c>
      <c r="E351" s="3" t="n">
        <v>29.7395724</v>
      </c>
      <c r="F351" s="3" t="n">
        <v>470</v>
      </c>
      <c r="G351" s="3" t="n">
        <v>470</v>
      </c>
      <c r="H351" s="3" t="n">
        <v>19</v>
      </c>
      <c r="I351" s="3" t="n">
        <v>19</v>
      </c>
      <c r="J351" s="3" t="n">
        <v>736</v>
      </c>
      <c r="K351" s="3" t="n">
        <v>736</v>
      </c>
      <c r="L351" s="3" t="n">
        <v>26</v>
      </c>
      <c r="M351" s="3" t="n">
        <v>26</v>
      </c>
      <c r="N351" s="3" t="n">
        <v>-1</v>
      </c>
      <c r="O351" s="3" t="n">
        <v>-1</v>
      </c>
      <c r="P351" s="3" t="n">
        <v>9.1</v>
      </c>
      <c r="Q351" s="3" t="n">
        <v>24.2</v>
      </c>
      <c r="R351" s="3" t="s">
        <v>1071</v>
      </c>
      <c r="S351" s="4" t="n">
        <v>45746.9780555556</v>
      </c>
      <c r="T351" s="3" t="s">
        <v>65</v>
      </c>
      <c r="U351" s="3" t="s">
        <v>65</v>
      </c>
      <c r="V351" s="3" t="n">
        <v>0</v>
      </c>
      <c r="W351" s="3" t="n">
        <v>0</v>
      </c>
      <c r="X351" s="3" t="n">
        <v>0</v>
      </c>
      <c r="Y351" s="3" t="s">
        <v>30</v>
      </c>
      <c r="Z351" s="3" t="s">
        <v>30</v>
      </c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</row>
    <row r="352" customFormat="false" ht="15.75" hidden="false" customHeight="false" outlineLevel="0" collapsed="false">
      <c r="A352" s="3" t="n">
        <v>351</v>
      </c>
      <c r="B352" s="3" t="s">
        <v>1072</v>
      </c>
      <c r="C352" s="3" t="s">
        <v>1073</v>
      </c>
      <c r="D352" s="3" t="n">
        <v>1</v>
      </c>
      <c r="E352" s="3" t="n">
        <v>0.1566634</v>
      </c>
      <c r="F352" s="3" t="n">
        <v>3</v>
      </c>
      <c r="G352" s="3" t="n">
        <v>3</v>
      </c>
      <c r="H352" s="3" t="n">
        <v>1</v>
      </c>
      <c r="I352" s="3" t="n">
        <v>1</v>
      </c>
      <c r="J352" s="3" t="n">
        <v>0</v>
      </c>
      <c r="K352" s="3" t="n">
        <v>0</v>
      </c>
      <c r="L352" s="3" t="n">
        <v>0</v>
      </c>
      <c r="M352" s="3" t="n">
        <v>0</v>
      </c>
      <c r="N352" s="3" t="n">
        <v>-1</v>
      </c>
      <c r="O352" s="3" t="n">
        <v>-1</v>
      </c>
      <c r="P352" s="3" t="n">
        <v>9.1</v>
      </c>
      <c r="Q352" s="3" t="n">
        <v>24.2</v>
      </c>
      <c r="R352" s="3" t="s">
        <v>1074</v>
      </c>
      <c r="S352" s="4" t="n">
        <v>45746.9780902778</v>
      </c>
      <c r="T352" s="3" t="s">
        <v>65</v>
      </c>
      <c r="U352" s="3" t="s">
        <v>65</v>
      </c>
      <c r="V352" s="3" t="n">
        <v>0</v>
      </c>
      <c r="W352" s="3" t="n">
        <v>0</v>
      </c>
      <c r="X352" s="3" t="n">
        <v>0</v>
      </c>
      <c r="Y352" s="3" t="s">
        <v>30</v>
      </c>
      <c r="Z352" s="3" t="s">
        <v>30</v>
      </c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</row>
    <row r="353" customFormat="false" ht="15.75" hidden="false" customHeight="false" outlineLevel="0" collapsed="false">
      <c r="A353" s="3" t="n">
        <v>352</v>
      </c>
      <c r="B353" s="3" t="s">
        <v>1075</v>
      </c>
      <c r="C353" s="3" t="s">
        <v>1076</v>
      </c>
      <c r="D353" s="3" t="n">
        <v>1</v>
      </c>
      <c r="E353" s="3" t="n">
        <v>9.2670808</v>
      </c>
      <c r="F353" s="3" t="n">
        <v>289</v>
      </c>
      <c r="G353" s="3" t="n">
        <v>289</v>
      </c>
      <c r="H353" s="3" t="n">
        <v>18</v>
      </c>
      <c r="I353" s="3" t="n">
        <v>18</v>
      </c>
      <c r="J353" s="3" t="n">
        <v>357</v>
      </c>
      <c r="K353" s="3" t="n">
        <v>357</v>
      </c>
      <c r="L353" s="3" t="n">
        <v>33</v>
      </c>
      <c r="M353" s="3" t="n">
        <v>33</v>
      </c>
      <c r="N353" s="3" t="n">
        <v>-1</v>
      </c>
      <c r="O353" s="3" t="n">
        <v>-1</v>
      </c>
      <c r="P353" s="3" t="n">
        <v>8.9</v>
      </c>
      <c r="Q353" s="3" t="n">
        <v>24.2</v>
      </c>
      <c r="R353" s="3" t="s">
        <v>1077</v>
      </c>
      <c r="S353" s="4" t="n">
        <v>45746.978275463</v>
      </c>
      <c r="T353" s="3" t="s">
        <v>256</v>
      </c>
      <c r="U353" s="3" t="s">
        <v>256</v>
      </c>
      <c r="V353" s="3" t="n">
        <v>0</v>
      </c>
      <c r="W353" s="3" t="n">
        <v>0</v>
      </c>
      <c r="X353" s="3" t="n">
        <v>0</v>
      </c>
      <c r="Y353" s="3" t="s">
        <v>30</v>
      </c>
      <c r="Z353" s="3" t="s">
        <v>30</v>
      </c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</row>
    <row r="354" customFormat="false" ht="15.75" hidden="false" customHeight="false" outlineLevel="0" collapsed="false">
      <c r="A354" s="3" t="n">
        <v>353</v>
      </c>
      <c r="B354" s="3" t="s">
        <v>1078</v>
      </c>
      <c r="C354" s="3" t="s">
        <v>1079</v>
      </c>
      <c r="D354" s="3" t="n">
        <v>1</v>
      </c>
      <c r="E354" s="3" t="n">
        <v>5.8901093</v>
      </c>
      <c r="F354" s="3" t="n">
        <v>110</v>
      </c>
      <c r="G354" s="3" t="n">
        <v>110</v>
      </c>
      <c r="H354" s="3" t="n">
        <v>15</v>
      </c>
      <c r="I354" s="3" t="n">
        <v>15</v>
      </c>
      <c r="J354" s="3" t="n">
        <v>150</v>
      </c>
      <c r="K354" s="3" t="n">
        <v>150</v>
      </c>
      <c r="L354" s="3" t="n">
        <v>11</v>
      </c>
      <c r="M354" s="3" t="n">
        <v>11</v>
      </c>
      <c r="N354" s="3" t="n">
        <v>-1</v>
      </c>
      <c r="O354" s="3" t="n">
        <v>3</v>
      </c>
      <c r="P354" s="3" t="n">
        <v>9.1</v>
      </c>
      <c r="Q354" s="3" t="n">
        <v>24.2</v>
      </c>
      <c r="R354" s="3" t="s">
        <v>1080</v>
      </c>
      <c r="S354" s="4" t="n">
        <v>45746.9783912037</v>
      </c>
      <c r="T354" s="3" t="s">
        <v>29</v>
      </c>
      <c r="U354" s="3" t="s">
        <v>29</v>
      </c>
      <c r="V354" s="3" t="n">
        <v>0</v>
      </c>
      <c r="W354" s="3" t="n">
        <v>1</v>
      </c>
      <c r="X354" s="3" t="n">
        <v>0</v>
      </c>
      <c r="Y354" s="3" t="s">
        <v>30</v>
      </c>
      <c r="Z354" s="3" t="s">
        <v>30</v>
      </c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</row>
    <row r="355" customFormat="false" ht="15.75" hidden="false" customHeight="false" outlineLevel="0" collapsed="false">
      <c r="A355" s="3" t="n">
        <v>354</v>
      </c>
      <c r="B355" s="3" t="s">
        <v>1081</v>
      </c>
      <c r="C355" s="3" t="s">
        <v>1082</v>
      </c>
      <c r="D355" s="3" t="n">
        <v>1</v>
      </c>
      <c r="E355" s="3" t="n">
        <v>1.4616939</v>
      </c>
      <c r="F355" s="3" t="n">
        <v>34</v>
      </c>
      <c r="G355" s="3" t="n">
        <v>34</v>
      </c>
      <c r="H355" s="3" t="n">
        <v>12</v>
      </c>
      <c r="I355" s="3" t="n">
        <v>12</v>
      </c>
      <c r="J355" s="3" t="n">
        <v>30</v>
      </c>
      <c r="K355" s="3" t="n">
        <v>30</v>
      </c>
      <c r="L355" s="3" t="n">
        <v>2</v>
      </c>
      <c r="M355" s="3" t="n">
        <v>2</v>
      </c>
      <c r="N355" s="3" t="n">
        <v>5</v>
      </c>
      <c r="O355" s="3" t="n">
        <v>-1</v>
      </c>
      <c r="P355" s="3" t="n">
        <v>9.1</v>
      </c>
      <c r="Q355" s="3" t="n">
        <v>24.2</v>
      </c>
      <c r="R355" s="3" t="s">
        <v>1083</v>
      </c>
      <c r="S355" s="4" t="n">
        <v>45746.9785416667</v>
      </c>
      <c r="T355" s="3" t="s">
        <v>37</v>
      </c>
      <c r="U355" s="3" t="s">
        <v>37</v>
      </c>
      <c r="V355" s="3" t="n">
        <v>1</v>
      </c>
      <c r="W355" s="3" t="n">
        <v>0</v>
      </c>
      <c r="X355" s="3" t="n">
        <v>0</v>
      </c>
      <c r="Y355" s="3" t="s">
        <v>30</v>
      </c>
      <c r="Z355" s="3" t="s">
        <v>30</v>
      </c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</row>
    <row r="356" customFormat="false" ht="15.75" hidden="false" customHeight="false" outlineLevel="0" collapsed="false">
      <c r="A356" s="3" t="n">
        <v>355</v>
      </c>
      <c r="B356" s="3" t="s">
        <v>1084</v>
      </c>
      <c r="C356" s="3" t="s">
        <v>1085</v>
      </c>
      <c r="D356" s="3" t="n">
        <v>1</v>
      </c>
      <c r="E356" s="3" t="n">
        <v>2.1094551</v>
      </c>
      <c r="F356" s="3" t="n">
        <v>49</v>
      </c>
      <c r="G356" s="3" t="n">
        <v>49</v>
      </c>
      <c r="H356" s="3" t="n">
        <v>12</v>
      </c>
      <c r="I356" s="3" t="n">
        <v>12</v>
      </c>
      <c r="J356" s="3" t="n">
        <v>45</v>
      </c>
      <c r="K356" s="3" t="n">
        <v>45</v>
      </c>
      <c r="L356" s="3" t="n">
        <v>2</v>
      </c>
      <c r="M356" s="3" t="n">
        <v>2</v>
      </c>
      <c r="N356" s="3" t="n">
        <v>5</v>
      </c>
      <c r="O356" s="3" t="n">
        <v>-1</v>
      </c>
      <c r="P356" s="3" t="n">
        <v>9.1</v>
      </c>
      <c r="Q356" s="3" t="n">
        <v>24.2</v>
      </c>
      <c r="R356" s="3" t="s">
        <v>1086</v>
      </c>
      <c r="S356" s="4" t="n">
        <v>45746.9786689815</v>
      </c>
      <c r="T356" s="3" t="s">
        <v>37</v>
      </c>
      <c r="U356" s="3" t="s">
        <v>37</v>
      </c>
      <c r="V356" s="3" t="n">
        <v>1</v>
      </c>
      <c r="W356" s="3" t="n">
        <v>0</v>
      </c>
      <c r="X356" s="3" t="n">
        <v>0</v>
      </c>
      <c r="Y356" s="3" t="s">
        <v>30</v>
      </c>
      <c r="Z356" s="3" t="s">
        <v>30</v>
      </c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</row>
    <row r="357" customFormat="false" ht="15.75" hidden="false" customHeight="false" outlineLevel="0" collapsed="false">
      <c r="A357" s="3" t="n">
        <v>356</v>
      </c>
      <c r="B357" s="3" t="s">
        <v>1087</v>
      </c>
      <c r="C357" s="3" t="s">
        <v>1088</v>
      </c>
      <c r="D357" s="3" t="n">
        <v>1</v>
      </c>
      <c r="E357" s="3" t="n">
        <v>1.9696404</v>
      </c>
      <c r="F357" s="3" t="n">
        <v>5</v>
      </c>
      <c r="G357" s="3" t="n">
        <v>5</v>
      </c>
      <c r="H357" s="3" t="n">
        <v>3</v>
      </c>
      <c r="I357" s="3" t="n">
        <v>3</v>
      </c>
      <c r="J357" s="3" t="n">
        <v>3</v>
      </c>
      <c r="K357" s="3" t="n">
        <v>3</v>
      </c>
      <c r="L357" s="3" t="n">
        <v>0</v>
      </c>
      <c r="M357" s="3" t="n">
        <v>0</v>
      </c>
      <c r="N357" s="3" t="n">
        <v>-1</v>
      </c>
      <c r="O357" s="3" t="n">
        <v>-1</v>
      </c>
      <c r="P357" s="3" t="n">
        <v>9.2</v>
      </c>
      <c r="Q357" s="3" t="n">
        <v>24.2</v>
      </c>
      <c r="R357" s="3" t="s">
        <v>1089</v>
      </c>
      <c r="S357" s="4" t="n">
        <v>45746.9787268519</v>
      </c>
      <c r="T357" s="3" t="s">
        <v>256</v>
      </c>
      <c r="U357" s="3" t="s">
        <v>256</v>
      </c>
      <c r="V357" s="3" t="n">
        <v>0</v>
      </c>
      <c r="W357" s="3" t="n">
        <v>0</v>
      </c>
      <c r="X357" s="3" t="n">
        <v>0</v>
      </c>
      <c r="Y357" s="3" t="s">
        <v>30</v>
      </c>
      <c r="Z357" s="3" t="s">
        <v>30</v>
      </c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</row>
    <row r="358" customFormat="false" ht="15.75" hidden="false" customHeight="false" outlineLevel="0" collapsed="false">
      <c r="A358" s="3" t="n">
        <v>357</v>
      </c>
      <c r="B358" s="3" t="s">
        <v>1090</v>
      </c>
      <c r="C358" s="3" t="s">
        <v>1091</v>
      </c>
      <c r="D358" s="3" t="n">
        <v>1</v>
      </c>
      <c r="E358" s="3" t="n">
        <v>1.8641473</v>
      </c>
      <c r="F358" s="3" t="n">
        <v>5</v>
      </c>
      <c r="G358" s="3" t="n">
        <v>5</v>
      </c>
      <c r="H358" s="3" t="n">
        <v>3</v>
      </c>
      <c r="I358" s="3" t="n">
        <v>3</v>
      </c>
      <c r="J358" s="3" t="n">
        <v>3</v>
      </c>
      <c r="K358" s="3" t="n">
        <v>3</v>
      </c>
      <c r="L358" s="3" t="n">
        <v>0</v>
      </c>
      <c r="M358" s="3" t="n">
        <v>0</v>
      </c>
      <c r="N358" s="3" t="n">
        <v>-1</v>
      </c>
      <c r="O358" s="3" t="n">
        <v>-1</v>
      </c>
      <c r="P358" s="3" t="n">
        <v>9.2</v>
      </c>
      <c r="Q358" s="3" t="n">
        <v>24.2</v>
      </c>
      <c r="R358" s="3" t="s">
        <v>1092</v>
      </c>
      <c r="S358" s="4" t="n">
        <v>45746.9787615741</v>
      </c>
      <c r="T358" s="3" t="s">
        <v>256</v>
      </c>
      <c r="U358" s="3" t="s">
        <v>256</v>
      </c>
      <c r="V358" s="3" t="n">
        <v>0</v>
      </c>
      <c r="W358" s="3" t="n">
        <v>0</v>
      </c>
      <c r="X358" s="3" t="n">
        <v>0</v>
      </c>
      <c r="Y358" s="3" t="s">
        <v>30</v>
      </c>
      <c r="Z358" s="3" t="s">
        <v>30</v>
      </c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</row>
    <row r="359" customFormat="false" ht="15.75" hidden="false" customHeight="false" outlineLevel="0" collapsed="false">
      <c r="A359" s="3" t="n">
        <v>358</v>
      </c>
      <c r="B359" s="3" t="s">
        <v>1093</v>
      </c>
      <c r="C359" s="3" t="s">
        <v>1094</v>
      </c>
      <c r="D359" s="3" t="n">
        <v>1</v>
      </c>
      <c r="E359" s="3" t="n">
        <v>2.0639126</v>
      </c>
      <c r="F359" s="3" t="n">
        <v>13</v>
      </c>
      <c r="G359" s="3" t="n">
        <v>13</v>
      </c>
      <c r="H359" s="3" t="n">
        <v>9</v>
      </c>
      <c r="I359" s="3" t="n">
        <v>9</v>
      </c>
      <c r="J359" s="3" t="n">
        <v>17</v>
      </c>
      <c r="K359" s="3" t="n">
        <v>17</v>
      </c>
      <c r="L359" s="3" t="n">
        <v>1</v>
      </c>
      <c r="M359" s="3" t="n">
        <v>1</v>
      </c>
      <c r="N359" s="3" t="n">
        <v>-1</v>
      </c>
      <c r="O359" s="3" t="n">
        <v>-1</v>
      </c>
      <c r="P359" s="3" t="n">
        <v>8.4</v>
      </c>
      <c r="Q359" s="3" t="n">
        <v>24.2</v>
      </c>
      <c r="R359" s="3" t="s">
        <v>1095</v>
      </c>
      <c r="S359" s="4" t="n">
        <v>45746.9788541667</v>
      </c>
      <c r="T359" s="3" t="s">
        <v>239</v>
      </c>
      <c r="U359" s="3" t="s">
        <v>239</v>
      </c>
      <c r="V359" s="3" t="n">
        <v>0</v>
      </c>
      <c r="W359" s="3" t="n">
        <v>0</v>
      </c>
      <c r="X359" s="3" t="n">
        <v>0</v>
      </c>
      <c r="Y359" s="3" t="s">
        <v>30</v>
      </c>
      <c r="Z359" s="3" t="s">
        <v>30</v>
      </c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</row>
    <row r="360" customFormat="false" ht="15.75" hidden="false" customHeight="false" outlineLevel="0" collapsed="false">
      <c r="A360" s="3" t="n">
        <v>359</v>
      </c>
      <c r="B360" s="3" t="s">
        <v>1096</v>
      </c>
      <c r="C360" s="3" t="s">
        <v>1097</v>
      </c>
      <c r="D360" s="3" t="n">
        <v>1</v>
      </c>
      <c r="E360" s="3" t="n">
        <v>10.6997704</v>
      </c>
      <c r="F360" s="3" t="n">
        <v>16</v>
      </c>
      <c r="G360" s="3" t="n">
        <v>16</v>
      </c>
      <c r="H360" s="3" t="n">
        <v>10</v>
      </c>
      <c r="I360" s="3" t="n">
        <v>10</v>
      </c>
      <c r="J360" s="3" t="n">
        <v>23</v>
      </c>
      <c r="K360" s="3" t="n">
        <v>23</v>
      </c>
      <c r="L360" s="3" t="n">
        <v>3</v>
      </c>
      <c r="M360" s="3" t="n">
        <v>3</v>
      </c>
      <c r="N360" s="3" t="n">
        <v>-1</v>
      </c>
      <c r="O360" s="3" t="n">
        <v>-1</v>
      </c>
      <c r="P360" s="3" t="n">
        <v>8.4</v>
      </c>
      <c r="Q360" s="3" t="n">
        <v>24.2</v>
      </c>
      <c r="R360" s="3" t="s">
        <v>1098</v>
      </c>
      <c r="S360" s="4" t="n">
        <v>45746.9792361111</v>
      </c>
      <c r="T360" s="3" t="s">
        <v>239</v>
      </c>
      <c r="U360" s="3" t="s">
        <v>239</v>
      </c>
      <c r="V360" s="3" t="n">
        <v>0</v>
      </c>
      <c r="W360" s="3" t="n">
        <v>0</v>
      </c>
      <c r="X360" s="3" t="n">
        <v>0</v>
      </c>
      <c r="Y360" s="3" t="s">
        <v>30</v>
      </c>
      <c r="Z360" s="3" t="s">
        <v>30</v>
      </c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</row>
    <row r="361" customFormat="false" ht="15.75" hidden="false" customHeight="false" outlineLevel="0" collapsed="false">
      <c r="A361" s="3" t="n">
        <v>360</v>
      </c>
      <c r="B361" s="3" t="s">
        <v>1099</v>
      </c>
      <c r="C361" s="3" t="s">
        <v>1100</v>
      </c>
      <c r="D361" s="3" t="n">
        <v>1</v>
      </c>
      <c r="E361" s="3" t="n">
        <v>0.3536736</v>
      </c>
      <c r="F361" s="3" t="n">
        <v>9</v>
      </c>
      <c r="G361" s="3" t="n">
        <v>9</v>
      </c>
      <c r="H361" s="3" t="n">
        <v>5</v>
      </c>
      <c r="I361" s="3" t="n">
        <v>5</v>
      </c>
      <c r="J361" s="3" t="n">
        <v>10</v>
      </c>
      <c r="K361" s="3" t="n">
        <v>10</v>
      </c>
      <c r="L361" s="3" t="n">
        <v>0</v>
      </c>
      <c r="M361" s="3" t="n">
        <v>0</v>
      </c>
      <c r="N361" s="3" t="n">
        <v>-1</v>
      </c>
      <c r="O361" s="3" t="n">
        <v>-1</v>
      </c>
      <c r="P361" s="3" t="n">
        <v>8.2</v>
      </c>
      <c r="Q361" s="3" t="n">
        <v>24.2</v>
      </c>
      <c r="R361" s="3" t="s">
        <v>1101</v>
      </c>
      <c r="S361" s="4" t="n">
        <v>45746.9793055556</v>
      </c>
      <c r="T361" s="3" t="s">
        <v>65</v>
      </c>
      <c r="U361" s="3" t="s">
        <v>65</v>
      </c>
      <c r="V361" s="3" t="n">
        <v>0</v>
      </c>
      <c r="W361" s="3" t="n">
        <v>0</v>
      </c>
      <c r="X361" s="3" t="n">
        <v>0</v>
      </c>
      <c r="Y361" s="3" t="s">
        <v>30</v>
      </c>
      <c r="Z361" s="3" t="s">
        <v>30</v>
      </c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</row>
    <row r="362" customFormat="false" ht="15.75" hidden="false" customHeight="false" outlineLevel="0" collapsed="false">
      <c r="A362" s="3" t="n">
        <v>361</v>
      </c>
      <c r="B362" s="3" t="s">
        <v>1102</v>
      </c>
      <c r="C362" s="3" t="s">
        <v>1103</v>
      </c>
      <c r="D362" s="3" t="n">
        <v>1</v>
      </c>
      <c r="E362" s="3" t="n">
        <v>0.2381418</v>
      </c>
      <c r="F362" s="3" t="n">
        <v>5</v>
      </c>
      <c r="G362" s="3" t="n">
        <v>5</v>
      </c>
      <c r="H362" s="3" t="n">
        <v>4</v>
      </c>
      <c r="I362" s="3" t="n">
        <v>4</v>
      </c>
      <c r="J362" s="3" t="n">
        <v>6</v>
      </c>
      <c r="K362" s="3" t="n">
        <v>6</v>
      </c>
      <c r="L362" s="3" t="n">
        <v>0</v>
      </c>
      <c r="M362" s="3" t="n">
        <v>0</v>
      </c>
      <c r="N362" s="3" t="n">
        <v>-1</v>
      </c>
      <c r="O362" s="3" t="n">
        <v>-1</v>
      </c>
      <c r="P362" s="3" t="n">
        <v>8.2</v>
      </c>
      <c r="Q362" s="3" t="n">
        <v>24.2</v>
      </c>
      <c r="R362" s="3" t="s">
        <v>1104</v>
      </c>
      <c r="S362" s="4" t="n">
        <v>45746.9793287037</v>
      </c>
      <c r="T362" s="3" t="s">
        <v>65</v>
      </c>
      <c r="U362" s="3" t="s">
        <v>65</v>
      </c>
      <c r="V362" s="3" t="n">
        <v>0</v>
      </c>
      <c r="W362" s="3" t="n">
        <v>0</v>
      </c>
      <c r="X362" s="3" t="n">
        <v>0</v>
      </c>
      <c r="Y362" s="3" t="s">
        <v>30</v>
      </c>
      <c r="Z362" s="3" t="s">
        <v>30</v>
      </c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</row>
    <row r="363" customFormat="false" ht="15.75" hidden="false" customHeight="false" outlineLevel="0" collapsed="false">
      <c r="A363" s="3" t="n">
        <v>362</v>
      </c>
      <c r="B363" s="3" t="s">
        <v>1105</v>
      </c>
      <c r="C363" s="3" t="s">
        <v>1106</v>
      </c>
      <c r="D363" s="3" t="n">
        <v>1</v>
      </c>
      <c r="E363" s="3" t="n">
        <v>0.5925634</v>
      </c>
      <c r="F363" s="3" t="n">
        <v>15</v>
      </c>
      <c r="G363" s="3" t="n">
        <v>15</v>
      </c>
      <c r="H363" s="3" t="n">
        <v>11</v>
      </c>
      <c r="I363" s="3" t="n">
        <v>11</v>
      </c>
      <c r="J363" s="3" t="n">
        <v>19</v>
      </c>
      <c r="K363" s="3" t="n">
        <v>19</v>
      </c>
      <c r="L363" s="3" t="n">
        <v>1</v>
      </c>
      <c r="M363" s="3" t="n">
        <v>1</v>
      </c>
      <c r="N363" s="3" t="n">
        <v>-1</v>
      </c>
      <c r="O363" s="3" t="n">
        <v>-1</v>
      </c>
      <c r="P363" s="3" t="n">
        <v>8.2</v>
      </c>
      <c r="Q363" s="3" t="n">
        <v>24.2</v>
      </c>
      <c r="R363" s="3" t="s">
        <v>1107</v>
      </c>
      <c r="S363" s="4" t="n">
        <v>45746.979375</v>
      </c>
      <c r="T363" s="3" t="s">
        <v>65</v>
      </c>
      <c r="U363" s="3" t="s">
        <v>65</v>
      </c>
      <c r="V363" s="3" t="n">
        <v>0</v>
      </c>
      <c r="W363" s="3" t="n">
        <v>0</v>
      </c>
      <c r="X363" s="3" t="n">
        <v>0</v>
      </c>
      <c r="Y363" s="3" t="s">
        <v>30</v>
      </c>
      <c r="Z363" s="3" t="s">
        <v>30</v>
      </c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</row>
    <row r="364" customFormat="false" ht="15.75" hidden="false" customHeight="false" outlineLevel="0" collapsed="false">
      <c r="A364" s="3" t="n">
        <v>363</v>
      </c>
      <c r="B364" s="3" t="s">
        <v>1108</v>
      </c>
      <c r="C364" s="3" t="s">
        <v>1109</v>
      </c>
      <c r="D364" s="3" t="n">
        <v>1</v>
      </c>
      <c r="E364" s="3" t="n">
        <v>0.5473583</v>
      </c>
      <c r="F364" s="3" t="n">
        <v>5</v>
      </c>
      <c r="G364" s="3" t="n">
        <v>5</v>
      </c>
      <c r="H364" s="3" t="n">
        <v>3</v>
      </c>
      <c r="I364" s="3" t="n">
        <v>3</v>
      </c>
      <c r="J364" s="3" t="n">
        <v>3</v>
      </c>
      <c r="K364" s="3" t="n">
        <v>3</v>
      </c>
      <c r="L364" s="3" t="n">
        <v>0</v>
      </c>
      <c r="M364" s="3" t="n">
        <v>0</v>
      </c>
      <c r="N364" s="3" t="n">
        <v>-1</v>
      </c>
      <c r="O364" s="3" t="n">
        <v>-1</v>
      </c>
      <c r="P364" s="3" t="n">
        <v>8.2</v>
      </c>
      <c r="Q364" s="3" t="n">
        <v>24.2</v>
      </c>
      <c r="R364" s="3" t="s">
        <v>1110</v>
      </c>
      <c r="S364" s="4" t="n">
        <v>45746.9793981482</v>
      </c>
      <c r="T364" s="3" t="s">
        <v>65</v>
      </c>
      <c r="U364" s="3" t="s">
        <v>65</v>
      </c>
      <c r="V364" s="3" t="n">
        <v>0</v>
      </c>
      <c r="W364" s="3" t="n">
        <v>0</v>
      </c>
      <c r="X364" s="3" t="n">
        <v>0</v>
      </c>
      <c r="Y364" s="3" t="s">
        <v>30</v>
      </c>
      <c r="Z364" s="3" t="s">
        <v>30</v>
      </c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</row>
    <row r="365" customFormat="false" ht="15.75" hidden="false" customHeight="false" outlineLevel="0" collapsed="false">
      <c r="A365" s="3" t="n">
        <v>364</v>
      </c>
      <c r="B365" s="3" t="s">
        <v>1111</v>
      </c>
      <c r="C365" s="3" t="s">
        <v>1112</v>
      </c>
      <c r="D365" s="3" t="n">
        <v>1</v>
      </c>
      <c r="E365" s="3" t="n">
        <v>0.2659706</v>
      </c>
      <c r="F365" s="3" t="n">
        <v>5</v>
      </c>
      <c r="G365" s="3" t="n">
        <v>5</v>
      </c>
      <c r="H365" s="3" t="n">
        <v>4</v>
      </c>
      <c r="I365" s="3" t="n">
        <v>4</v>
      </c>
      <c r="J365" s="3" t="n">
        <v>4</v>
      </c>
      <c r="K365" s="3" t="n">
        <v>4</v>
      </c>
      <c r="L365" s="3" t="n">
        <v>0</v>
      </c>
      <c r="M365" s="3" t="n">
        <v>0</v>
      </c>
      <c r="N365" s="3" t="n">
        <v>-1</v>
      </c>
      <c r="O365" s="3" t="n">
        <v>-1</v>
      </c>
      <c r="P365" s="3" t="n">
        <v>8.2</v>
      </c>
      <c r="Q365" s="3" t="n">
        <v>24.2</v>
      </c>
      <c r="R365" s="3" t="s">
        <v>1113</v>
      </c>
      <c r="S365" s="4" t="n">
        <v>45746.9794328704</v>
      </c>
      <c r="T365" s="3" t="s">
        <v>65</v>
      </c>
      <c r="U365" s="3" t="s">
        <v>65</v>
      </c>
      <c r="V365" s="3" t="n">
        <v>0</v>
      </c>
      <c r="W365" s="3" t="n">
        <v>0</v>
      </c>
      <c r="X365" s="3" t="n">
        <v>0</v>
      </c>
      <c r="Y365" s="3" t="s">
        <v>30</v>
      </c>
      <c r="Z365" s="3" t="s">
        <v>30</v>
      </c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</row>
    <row r="366" customFormat="false" ht="15.75" hidden="false" customHeight="false" outlineLevel="0" collapsed="false">
      <c r="A366" s="3" t="n">
        <v>365</v>
      </c>
      <c r="B366" s="3" t="s">
        <v>1114</v>
      </c>
      <c r="C366" s="3" t="s">
        <v>1115</v>
      </c>
      <c r="D366" s="3" t="n">
        <v>1</v>
      </c>
      <c r="E366" s="3" t="n">
        <v>0.656227</v>
      </c>
      <c r="F366" s="3" t="n">
        <v>14</v>
      </c>
      <c r="G366" s="3" t="n">
        <v>14</v>
      </c>
      <c r="H366" s="3" t="n">
        <v>11</v>
      </c>
      <c r="I366" s="3" t="n">
        <v>11</v>
      </c>
      <c r="J366" s="3" t="n">
        <v>13</v>
      </c>
      <c r="K366" s="3" t="n">
        <v>13</v>
      </c>
      <c r="L366" s="3" t="n">
        <v>1</v>
      </c>
      <c r="M366" s="3" t="n">
        <v>1</v>
      </c>
      <c r="N366" s="3" t="n">
        <v>-1</v>
      </c>
      <c r="O366" s="3" t="n">
        <v>-1</v>
      </c>
      <c r="P366" s="3" t="n">
        <v>8.2</v>
      </c>
      <c r="Q366" s="3" t="n">
        <v>24.2</v>
      </c>
      <c r="R366" s="3" t="s">
        <v>1116</v>
      </c>
      <c r="S366" s="4" t="n">
        <v>45746.9794791667</v>
      </c>
      <c r="T366" s="3" t="s">
        <v>65</v>
      </c>
      <c r="U366" s="3" t="s">
        <v>65</v>
      </c>
      <c r="V366" s="3" t="n">
        <v>0</v>
      </c>
      <c r="W366" s="3" t="n">
        <v>0</v>
      </c>
      <c r="X366" s="3" t="n">
        <v>0</v>
      </c>
      <c r="Y366" s="3" t="s">
        <v>30</v>
      </c>
      <c r="Z366" s="3" t="s">
        <v>30</v>
      </c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</row>
    <row r="367" customFormat="false" ht="15.75" hidden="false" customHeight="false" outlineLevel="0" collapsed="false">
      <c r="A367" s="3" t="n">
        <v>366</v>
      </c>
      <c r="B367" s="3" t="s">
        <v>1117</v>
      </c>
      <c r="C367" s="3" t="s">
        <v>1118</v>
      </c>
      <c r="D367" s="3" t="n">
        <v>1</v>
      </c>
      <c r="E367" s="3" t="n">
        <v>0.6788472</v>
      </c>
      <c r="F367" s="3" t="n">
        <v>14</v>
      </c>
      <c r="G367" s="3" t="n">
        <v>14</v>
      </c>
      <c r="H367" s="3" t="n">
        <v>11</v>
      </c>
      <c r="I367" s="3" t="n">
        <v>11</v>
      </c>
      <c r="J367" s="3" t="n">
        <v>13</v>
      </c>
      <c r="K367" s="3" t="n">
        <v>13</v>
      </c>
      <c r="L367" s="3" t="n">
        <v>1</v>
      </c>
      <c r="M367" s="3" t="n">
        <v>1</v>
      </c>
      <c r="N367" s="3" t="n">
        <v>-1</v>
      </c>
      <c r="O367" s="3" t="n">
        <v>-1</v>
      </c>
      <c r="P367" s="3" t="n">
        <v>8.2</v>
      </c>
      <c r="Q367" s="3" t="n">
        <v>24.2</v>
      </c>
      <c r="R367" s="3" t="s">
        <v>1119</v>
      </c>
      <c r="S367" s="4" t="n">
        <v>45746.9795138889</v>
      </c>
      <c r="T367" s="3" t="s">
        <v>65</v>
      </c>
      <c r="U367" s="3" t="s">
        <v>65</v>
      </c>
      <c r="V367" s="3" t="n">
        <v>0</v>
      </c>
      <c r="W367" s="3" t="n">
        <v>0</v>
      </c>
      <c r="X367" s="3" t="n">
        <v>0</v>
      </c>
      <c r="Y367" s="3" t="s">
        <v>30</v>
      </c>
      <c r="Z367" s="3" t="s">
        <v>30</v>
      </c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</row>
    <row r="368" customFormat="false" ht="15.75" hidden="false" customHeight="false" outlineLevel="0" collapsed="false">
      <c r="A368" s="3" t="n">
        <v>367</v>
      </c>
      <c r="B368" s="3" t="s">
        <v>1120</v>
      </c>
      <c r="C368" s="3" t="s">
        <v>1121</v>
      </c>
      <c r="D368" s="3" t="n">
        <v>1</v>
      </c>
      <c r="E368" s="3" t="n">
        <v>0.3852681</v>
      </c>
      <c r="F368" s="3" t="n">
        <v>7</v>
      </c>
      <c r="G368" s="3" t="n">
        <v>7</v>
      </c>
      <c r="H368" s="3" t="n">
        <v>4</v>
      </c>
      <c r="I368" s="3" t="n">
        <v>4</v>
      </c>
      <c r="J368" s="3" t="n">
        <v>7</v>
      </c>
      <c r="K368" s="3" t="n">
        <v>7</v>
      </c>
      <c r="L368" s="3" t="n">
        <v>0</v>
      </c>
      <c r="M368" s="3" t="n">
        <v>0</v>
      </c>
      <c r="N368" s="3" t="n">
        <v>-1</v>
      </c>
      <c r="O368" s="3" t="n">
        <v>-1</v>
      </c>
      <c r="P368" s="3" t="n">
        <v>8.2</v>
      </c>
      <c r="Q368" s="3" t="n">
        <v>24.2</v>
      </c>
      <c r="R368" s="3" t="s">
        <v>1122</v>
      </c>
      <c r="S368" s="4" t="n">
        <v>45746.9795486111</v>
      </c>
      <c r="T368" s="3" t="s">
        <v>65</v>
      </c>
      <c r="U368" s="3" t="s">
        <v>65</v>
      </c>
      <c r="V368" s="3" t="n">
        <v>0</v>
      </c>
      <c r="W368" s="3" t="n">
        <v>0</v>
      </c>
      <c r="X368" s="3" t="n">
        <v>0</v>
      </c>
      <c r="Y368" s="3" t="s">
        <v>30</v>
      </c>
      <c r="Z368" s="3" t="s">
        <v>30</v>
      </c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</row>
    <row r="369" customFormat="false" ht="15.75" hidden="false" customHeight="false" outlineLevel="0" collapsed="false">
      <c r="A369" s="3" t="n">
        <v>368</v>
      </c>
      <c r="B369" s="3" t="s">
        <v>1123</v>
      </c>
      <c r="C369" s="3" t="s">
        <v>1124</v>
      </c>
      <c r="D369" s="3" t="n">
        <v>1</v>
      </c>
      <c r="E369" s="3" t="n">
        <v>0.9156737</v>
      </c>
      <c r="F369" s="3" t="n">
        <v>19</v>
      </c>
      <c r="G369" s="3" t="n">
        <v>19</v>
      </c>
      <c r="H369" s="3" t="n">
        <v>11</v>
      </c>
      <c r="I369" s="3" t="n">
        <v>11</v>
      </c>
      <c r="J369" s="3" t="n">
        <v>19</v>
      </c>
      <c r="K369" s="3" t="n">
        <v>19</v>
      </c>
      <c r="L369" s="3" t="n">
        <v>1</v>
      </c>
      <c r="M369" s="3" t="n">
        <v>1</v>
      </c>
      <c r="N369" s="3" t="n">
        <v>-1</v>
      </c>
      <c r="O369" s="3" t="n">
        <v>-1</v>
      </c>
      <c r="P369" s="3" t="n">
        <v>8.2</v>
      </c>
      <c r="Q369" s="3" t="n">
        <v>24.2</v>
      </c>
      <c r="R369" s="3" t="s">
        <v>1125</v>
      </c>
      <c r="S369" s="4" t="n">
        <v>45746.9796064815</v>
      </c>
      <c r="T369" s="3" t="s">
        <v>65</v>
      </c>
      <c r="U369" s="3" t="s">
        <v>65</v>
      </c>
      <c r="V369" s="3" t="n">
        <v>0</v>
      </c>
      <c r="W369" s="3" t="n">
        <v>0</v>
      </c>
      <c r="X369" s="3" t="n">
        <v>0</v>
      </c>
      <c r="Y369" s="3" t="s">
        <v>30</v>
      </c>
      <c r="Z369" s="3" t="s">
        <v>30</v>
      </c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</row>
    <row r="370" customFormat="false" ht="15.75" hidden="false" customHeight="false" outlineLevel="0" collapsed="false">
      <c r="A370" s="3" t="n">
        <v>369</v>
      </c>
      <c r="B370" s="3" t="s">
        <v>1126</v>
      </c>
      <c r="C370" s="3" t="s">
        <v>1127</v>
      </c>
      <c r="D370" s="3" t="n">
        <v>1</v>
      </c>
      <c r="E370" s="3" t="n">
        <v>0.3037035</v>
      </c>
      <c r="F370" s="3" t="n">
        <v>7</v>
      </c>
      <c r="G370" s="3" t="n">
        <v>7</v>
      </c>
      <c r="H370" s="3" t="n">
        <v>5</v>
      </c>
      <c r="I370" s="3" t="n">
        <v>5</v>
      </c>
      <c r="J370" s="3" t="n">
        <v>7</v>
      </c>
      <c r="K370" s="3" t="n">
        <v>7</v>
      </c>
      <c r="L370" s="3" t="n">
        <v>0</v>
      </c>
      <c r="M370" s="3" t="n">
        <v>0</v>
      </c>
      <c r="N370" s="3" t="n">
        <v>-1</v>
      </c>
      <c r="O370" s="3" t="n">
        <v>-1</v>
      </c>
      <c r="P370" s="3" t="n">
        <v>8</v>
      </c>
      <c r="Q370" s="3" t="n">
        <v>24.2</v>
      </c>
      <c r="R370" s="3" t="s">
        <v>1128</v>
      </c>
      <c r="S370" s="4" t="n">
        <v>45746.9796296296</v>
      </c>
      <c r="T370" s="3" t="s">
        <v>246</v>
      </c>
      <c r="U370" s="3" t="s">
        <v>246</v>
      </c>
      <c r="V370" s="3" t="n">
        <v>0</v>
      </c>
      <c r="W370" s="3" t="n">
        <v>0</v>
      </c>
      <c r="X370" s="3" t="n">
        <v>0</v>
      </c>
      <c r="Y370" s="3" t="s">
        <v>30</v>
      </c>
      <c r="Z370" s="3" t="s">
        <v>30</v>
      </c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</row>
    <row r="371" customFormat="false" ht="15.75" hidden="false" customHeight="false" outlineLevel="0" collapsed="false">
      <c r="A371" s="3" t="n">
        <v>370</v>
      </c>
      <c r="B371" s="3" t="s">
        <v>1129</v>
      </c>
      <c r="C371" s="3" t="s">
        <v>1130</v>
      </c>
      <c r="D371" s="3" t="n">
        <v>1</v>
      </c>
      <c r="E371" s="3" t="n">
        <v>0.4291927</v>
      </c>
      <c r="F371" s="3" t="n">
        <v>11</v>
      </c>
      <c r="G371" s="3" t="n">
        <v>11</v>
      </c>
      <c r="H371" s="3" t="n">
        <v>5</v>
      </c>
      <c r="I371" s="3" t="n">
        <v>5</v>
      </c>
      <c r="J371" s="3" t="n">
        <v>14</v>
      </c>
      <c r="K371" s="3" t="n">
        <v>14</v>
      </c>
      <c r="L371" s="3" t="n">
        <v>0</v>
      </c>
      <c r="M371" s="3" t="n">
        <v>0</v>
      </c>
      <c r="N371" s="3" t="n">
        <v>-1</v>
      </c>
      <c r="O371" s="3" t="n">
        <v>-1</v>
      </c>
      <c r="P371" s="3" t="n">
        <v>8</v>
      </c>
      <c r="Q371" s="3" t="n">
        <v>24.2</v>
      </c>
      <c r="R371" s="3" t="s">
        <v>1131</v>
      </c>
      <c r="S371" s="4" t="n">
        <v>45746.9796643519</v>
      </c>
      <c r="T371" s="3" t="s">
        <v>29</v>
      </c>
      <c r="U371" s="3" t="s">
        <v>29</v>
      </c>
      <c r="V371" s="3" t="n">
        <v>0</v>
      </c>
      <c r="W371" s="3" t="n">
        <v>0</v>
      </c>
      <c r="X371" s="3" t="n">
        <v>0</v>
      </c>
      <c r="Y371" s="3" t="s">
        <v>30</v>
      </c>
      <c r="Z371" s="3" t="s">
        <v>30</v>
      </c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</row>
    <row r="372" customFormat="false" ht="15.75" hidden="false" customHeight="false" outlineLevel="0" collapsed="false">
      <c r="A372" s="3" t="n">
        <v>371</v>
      </c>
      <c r="B372" s="3" t="s">
        <v>1132</v>
      </c>
      <c r="C372" s="3" t="s">
        <v>1133</v>
      </c>
      <c r="D372" s="3" t="n">
        <v>1</v>
      </c>
      <c r="E372" s="3" t="n">
        <v>0.3664932</v>
      </c>
      <c r="F372" s="3" t="n">
        <v>11</v>
      </c>
      <c r="G372" s="3" t="n">
        <v>11</v>
      </c>
      <c r="H372" s="3" t="n">
        <v>4</v>
      </c>
      <c r="I372" s="3" t="n">
        <v>4</v>
      </c>
      <c r="J372" s="3" t="n">
        <v>9</v>
      </c>
      <c r="K372" s="3" t="n">
        <v>9</v>
      </c>
      <c r="L372" s="3" t="n">
        <v>0</v>
      </c>
      <c r="M372" s="3" t="n">
        <v>0</v>
      </c>
      <c r="N372" s="3" t="n">
        <v>-1</v>
      </c>
      <c r="O372" s="3" t="n">
        <v>-1</v>
      </c>
      <c r="P372" s="3" t="n">
        <v>8.8</v>
      </c>
      <c r="Q372" s="3" t="n">
        <v>24.2</v>
      </c>
      <c r="R372" s="3" t="s">
        <v>1134</v>
      </c>
      <c r="S372" s="4" t="n">
        <v>45746.9796990741</v>
      </c>
      <c r="T372" s="3" t="s">
        <v>29</v>
      </c>
      <c r="U372" s="3" t="s">
        <v>29</v>
      </c>
      <c r="V372" s="3" t="n">
        <v>0</v>
      </c>
      <c r="W372" s="3" t="n">
        <v>0</v>
      </c>
      <c r="X372" s="3" t="n">
        <v>0</v>
      </c>
      <c r="Y372" s="3" t="s">
        <v>30</v>
      </c>
      <c r="Z372" s="3" t="s">
        <v>30</v>
      </c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</row>
    <row r="373" customFormat="false" ht="15.75" hidden="false" customHeight="false" outlineLevel="0" collapsed="false">
      <c r="A373" s="3" t="n">
        <v>372</v>
      </c>
      <c r="B373" s="3" t="s">
        <v>1135</v>
      </c>
      <c r="C373" s="3" t="s">
        <v>1136</v>
      </c>
      <c r="D373" s="3" t="n">
        <v>1</v>
      </c>
      <c r="E373" s="3" t="n">
        <v>0.2754009</v>
      </c>
      <c r="F373" s="3" t="n">
        <v>11</v>
      </c>
      <c r="G373" s="3" t="n">
        <v>11</v>
      </c>
      <c r="H373" s="3" t="n">
        <v>5</v>
      </c>
      <c r="I373" s="3" t="n">
        <v>5</v>
      </c>
      <c r="J373" s="3" t="n">
        <v>14</v>
      </c>
      <c r="K373" s="3" t="n">
        <v>14</v>
      </c>
      <c r="L373" s="3" t="n">
        <v>0</v>
      </c>
      <c r="M373" s="3" t="n">
        <v>0</v>
      </c>
      <c r="N373" s="3" t="n">
        <v>-1</v>
      </c>
      <c r="O373" s="3" t="n">
        <v>-1</v>
      </c>
      <c r="P373" s="3" t="n">
        <v>8.8</v>
      </c>
      <c r="Q373" s="3" t="n">
        <v>24.2</v>
      </c>
      <c r="R373" s="3" t="s">
        <v>1137</v>
      </c>
      <c r="S373" s="4" t="n">
        <v>45746.9797222222</v>
      </c>
      <c r="T373" s="3" t="s">
        <v>29</v>
      </c>
      <c r="U373" s="3" t="s">
        <v>29</v>
      </c>
      <c r="V373" s="3" t="n">
        <v>0</v>
      </c>
      <c r="W373" s="3" t="n">
        <v>0</v>
      </c>
      <c r="X373" s="3" t="n">
        <v>0</v>
      </c>
      <c r="Y373" s="3" t="s">
        <v>30</v>
      </c>
      <c r="Z373" s="3" t="s">
        <v>30</v>
      </c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</row>
    <row r="374" customFormat="false" ht="15.75" hidden="false" customHeight="false" outlineLevel="0" collapsed="false">
      <c r="A374" s="3" t="n">
        <v>373</v>
      </c>
      <c r="B374" s="3" t="s">
        <v>1138</v>
      </c>
      <c r="C374" s="3" t="s">
        <v>1139</v>
      </c>
      <c r="D374" s="3" t="n">
        <v>1</v>
      </c>
      <c r="E374" s="3" t="n">
        <v>0.5952015</v>
      </c>
      <c r="F374" s="3" t="n">
        <v>20</v>
      </c>
      <c r="G374" s="3" t="n">
        <v>20</v>
      </c>
      <c r="H374" s="3" t="n">
        <v>6</v>
      </c>
      <c r="I374" s="3" t="n">
        <v>6</v>
      </c>
      <c r="J374" s="3" t="n">
        <v>24</v>
      </c>
      <c r="K374" s="3" t="n">
        <v>24</v>
      </c>
      <c r="L374" s="3" t="n">
        <v>0</v>
      </c>
      <c r="M374" s="3" t="n">
        <v>0</v>
      </c>
      <c r="N374" s="3" t="n">
        <v>-1</v>
      </c>
      <c r="O374" s="3" t="n">
        <v>-1</v>
      </c>
      <c r="P374" s="3" t="n">
        <v>8.5</v>
      </c>
      <c r="Q374" s="3" t="n">
        <v>24.2</v>
      </c>
      <c r="R374" s="3" t="s">
        <v>1140</v>
      </c>
      <c r="S374" s="4" t="n">
        <v>45746.9797685185</v>
      </c>
      <c r="T374" s="3" t="s">
        <v>29</v>
      </c>
      <c r="U374" s="3" t="s">
        <v>29</v>
      </c>
      <c r="V374" s="3" t="n">
        <v>0</v>
      </c>
      <c r="W374" s="3" t="n">
        <v>0</v>
      </c>
      <c r="X374" s="3" t="n">
        <v>0</v>
      </c>
      <c r="Y374" s="3" t="s">
        <v>30</v>
      </c>
      <c r="Z374" s="3" t="s">
        <v>30</v>
      </c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</row>
    <row r="375" customFormat="false" ht="15.75" hidden="false" customHeight="false" outlineLevel="0" collapsed="false">
      <c r="A375" s="3" t="n">
        <v>374</v>
      </c>
      <c r="B375" s="3" t="s">
        <v>1141</v>
      </c>
      <c r="C375" s="3" t="s">
        <v>1142</v>
      </c>
      <c r="D375" s="3" t="n">
        <v>1</v>
      </c>
      <c r="E375" s="3" t="n">
        <v>0.5773052</v>
      </c>
      <c r="F375" s="3" t="n">
        <v>20</v>
      </c>
      <c r="G375" s="3" t="n">
        <v>20</v>
      </c>
      <c r="H375" s="3" t="n">
        <v>6</v>
      </c>
      <c r="I375" s="3" t="n">
        <v>6</v>
      </c>
      <c r="J375" s="3" t="n">
        <v>24</v>
      </c>
      <c r="K375" s="3" t="n">
        <v>24</v>
      </c>
      <c r="L375" s="3" t="n">
        <v>0</v>
      </c>
      <c r="M375" s="3" t="n">
        <v>0</v>
      </c>
      <c r="N375" s="3" t="n">
        <v>-1</v>
      </c>
      <c r="O375" s="3" t="n">
        <v>-1</v>
      </c>
      <c r="P375" s="3" t="n">
        <v>8.5</v>
      </c>
      <c r="Q375" s="3" t="n">
        <v>24.2</v>
      </c>
      <c r="R375" s="3" t="s">
        <v>1140</v>
      </c>
      <c r="S375" s="4" t="n">
        <v>45746.9798032407</v>
      </c>
      <c r="T375" s="3" t="s">
        <v>29</v>
      </c>
      <c r="U375" s="3" t="s">
        <v>29</v>
      </c>
      <c r="V375" s="3" t="n">
        <v>0</v>
      </c>
      <c r="W375" s="3" t="n">
        <v>0</v>
      </c>
      <c r="X375" s="3" t="n">
        <v>0</v>
      </c>
      <c r="Y375" s="3" t="s">
        <v>30</v>
      </c>
      <c r="Z375" s="3" t="s">
        <v>30</v>
      </c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</row>
    <row r="376" customFormat="false" ht="15.75" hidden="false" customHeight="false" outlineLevel="0" collapsed="false">
      <c r="A376" s="3" t="n">
        <v>375</v>
      </c>
      <c r="B376" s="3" t="s">
        <v>1143</v>
      </c>
      <c r="C376" s="3" t="s">
        <v>1144</v>
      </c>
      <c r="D376" s="3" t="n">
        <v>1</v>
      </c>
      <c r="E376" s="3" t="n">
        <v>0.3979627</v>
      </c>
      <c r="F376" s="3" t="n">
        <v>14</v>
      </c>
      <c r="G376" s="3" t="n">
        <v>14</v>
      </c>
      <c r="H376" s="3" t="n">
        <v>6</v>
      </c>
      <c r="I376" s="3" t="n">
        <v>6</v>
      </c>
      <c r="J376" s="3" t="n">
        <v>16</v>
      </c>
      <c r="K376" s="3" t="n">
        <v>16</v>
      </c>
      <c r="L376" s="3" t="n">
        <v>0</v>
      </c>
      <c r="M376" s="3" t="n">
        <v>0</v>
      </c>
      <c r="N376" s="3" t="n">
        <v>-1</v>
      </c>
      <c r="O376" s="3" t="n">
        <v>-1</v>
      </c>
      <c r="P376" s="3" t="n">
        <v>8</v>
      </c>
      <c r="Q376" s="3" t="n">
        <v>24.2</v>
      </c>
      <c r="R376" s="3" t="s">
        <v>1145</v>
      </c>
      <c r="S376" s="4" t="n">
        <v>45746.979837963</v>
      </c>
      <c r="T376" s="3" t="s">
        <v>29</v>
      </c>
      <c r="U376" s="3" t="s">
        <v>29</v>
      </c>
      <c r="V376" s="3" t="n">
        <v>0</v>
      </c>
      <c r="W376" s="3" t="n">
        <v>0</v>
      </c>
      <c r="X376" s="3" t="n">
        <v>0</v>
      </c>
      <c r="Y376" s="3" t="s">
        <v>30</v>
      </c>
      <c r="Z376" s="3" t="s">
        <v>30</v>
      </c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</row>
    <row r="377" customFormat="false" ht="15.75" hidden="false" customHeight="false" outlineLevel="0" collapsed="false">
      <c r="A377" s="3" t="n">
        <v>376</v>
      </c>
      <c r="B377" s="3" t="s">
        <v>1146</v>
      </c>
      <c r="C377" s="3" t="s">
        <v>1147</v>
      </c>
      <c r="D377" s="3" t="n">
        <v>1</v>
      </c>
      <c r="E377" s="3" t="n">
        <v>0.4599043</v>
      </c>
      <c r="F377" s="3" t="n">
        <v>14</v>
      </c>
      <c r="G377" s="3" t="n">
        <v>14</v>
      </c>
      <c r="H377" s="3" t="n">
        <v>6</v>
      </c>
      <c r="I377" s="3" t="n">
        <v>6</v>
      </c>
      <c r="J377" s="3" t="n">
        <v>16</v>
      </c>
      <c r="K377" s="3" t="n">
        <v>16</v>
      </c>
      <c r="L377" s="3" t="n">
        <v>0</v>
      </c>
      <c r="M377" s="3" t="n">
        <v>0</v>
      </c>
      <c r="N377" s="3" t="n">
        <v>-1</v>
      </c>
      <c r="O377" s="3" t="n">
        <v>-1</v>
      </c>
      <c r="P377" s="3" t="n">
        <v>8</v>
      </c>
      <c r="Q377" s="3" t="n">
        <v>24.2</v>
      </c>
      <c r="R377" s="3" t="s">
        <v>1145</v>
      </c>
      <c r="S377" s="4" t="n">
        <v>45746.9798611111</v>
      </c>
      <c r="T377" s="3" t="s">
        <v>29</v>
      </c>
      <c r="U377" s="3" t="s">
        <v>29</v>
      </c>
      <c r="V377" s="3" t="n">
        <v>0</v>
      </c>
      <c r="W377" s="3" t="n">
        <v>0</v>
      </c>
      <c r="X377" s="3" t="n">
        <v>0</v>
      </c>
      <c r="Y377" s="3" t="s">
        <v>30</v>
      </c>
      <c r="Z377" s="3" t="s">
        <v>30</v>
      </c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</row>
    <row r="378" customFormat="false" ht="15.75" hidden="false" customHeight="false" outlineLevel="0" collapsed="false">
      <c r="A378" s="3" t="n">
        <v>377</v>
      </c>
      <c r="B378" s="3" t="s">
        <v>1148</v>
      </c>
      <c r="C378" s="3" t="s">
        <v>1149</v>
      </c>
      <c r="D378" s="3" t="n">
        <v>1</v>
      </c>
      <c r="E378" s="3" t="n">
        <v>0.4264945</v>
      </c>
      <c r="F378" s="3" t="n">
        <v>13</v>
      </c>
      <c r="G378" s="3" t="n">
        <v>13</v>
      </c>
      <c r="H378" s="3" t="n">
        <v>4</v>
      </c>
      <c r="I378" s="3" t="n">
        <v>4</v>
      </c>
      <c r="J378" s="3" t="n">
        <v>11</v>
      </c>
      <c r="K378" s="3" t="n">
        <v>11</v>
      </c>
      <c r="L378" s="3" t="n">
        <v>0</v>
      </c>
      <c r="M378" s="3" t="n">
        <v>0</v>
      </c>
      <c r="N378" s="3" t="n">
        <v>-1</v>
      </c>
      <c r="O378" s="3" t="n">
        <v>-1</v>
      </c>
      <c r="P378" s="3" t="n">
        <v>8.5</v>
      </c>
      <c r="Q378" s="3" t="n">
        <v>24.2</v>
      </c>
      <c r="R378" s="3" t="s">
        <v>1150</v>
      </c>
      <c r="S378" s="4" t="n">
        <v>45746.9798958333</v>
      </c>
      <c r="T378" s="3" t="s">
        <v>29</v>
      </c>
      <c r="U378" s="3" t="s">
        <v>29</v>
      </c>
      <c r="V378" s="3" t="n">
        <v>0</v>
      </c>
      <c r="W378" s="3" t="n">
        <v>0</v>
      </c>
      <c r="X378" s="3" t="n">
        <v>0</v>
      </c>
      <c r="Y378" s="3" t="s">
        <v>30</v>
      </c>
      <c r="Z378" s="3" t="s">
        <v>30</v>
      </c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</row>
    <row r="379" customFormat="false" ht="15.75" hidden="false" customHeight="false" outlineLevel="0" collapsed="false">
      <c r="A379" s="3" t="n">
        <v>378</v>
      </c>
      <c r="B379" s="3" t="s">
        <v>1151</v>
      </c>
      <c r="C379" s="3" t="s">
        <v>1152</v>
      </c>
      <c r="D379" s="3" t="n">
        <v>1</v>
      </c>
      <c r="E379" s="3" t="n">
        <v>0.8012172</v>
      </c>
      <c r="F379" s="3" t="n">
        <v>33</v>
      </c>
      <c r="G379" s="3" t="n">
        <v>33</v>
      </c>
      <c r="H379" s="3" t="n">
        <v>8</v>
      </c>
      <c r="I379" s="3" t="n">
        <v>8</v>
      </c>
      <c r="J379" s="3" t="n">
        <v>49</v>
      </c>
      <c r="K379" s="3" t="n">
        <v>49</v>
      </c>
      <c r="L379" s="3" t="n">
        <v>0</v>
      </c>
      <c r="M379" s="3" t="n">
        <v>0</v>
      </c>
      <c r="N379" s="3" t="n">
        <v>-1</v>
      </c>
      <c r="O379" s="3" t="n">
        <v>-1</v>
      </c>
      <c r="P379" s="3" t="n">
        <v>8.5</v>
      </c>
      <c r="Q379" s="3" t="n">
        <v>24.2</v>
      </c>
      <c r="R379" s="3" t="s">
        <v>1153</v>
      </c>
      <c r="S379" s="4" t="n">
        <v>45746.9799421296</v>
      </c>
      <c r="T379" s="3" t="s">
        <v>29</v>
      </c>
      <c r="U379" s="3" t="s">
        <v>29</v>
      </c>
      <c r="V379" s="3" t="n">
        <v>0</v>
      </c>
      <c r="W379" s="3" t="n">
        <v>0</v>
      </c>
      <c r="X379" s="3" t="n">
        <v>0</v>
      </c>
      <c r="Y379" s="3" t="s">
        <v>30</v>
      </c>
      <c r="Z379" s="3" t="s">
        <v>30</v>
      </c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</row>
    <row r="380" customFormat="false" ht="15.75" hidden="false" customHeight="false" outlineLevel="0" collapsed="false">
      <c r="A380" s="3" t="n">
        <v>379</v>
      </c>
      <c r="B380" s="3" t="s">
        <v>1154</v>
      </c>
      <c r="C380" s="3" t="s">
        <v>1155</v>
      </c>
      <c r="D380" s="3" t="n">
        <v>1</v>
      </c>
      <c r="E380" s="3" t="n">
        <v>0.2963035</v>
      </c>
      <c r="F380" s="3" t="n">
        <v>13</v>
      </c>
      <c r="G380" s="3" t="n">
        <v>13</v>
      </c>
      <c r="H380" s="3" t="n">
        <v>4</v>
      </c>
      <c r="I380" s="3" t="n">
        <v>4</v>
      </c>
      <c r="J380" s="3" t="n">
        <v>11</v>
      </c>
      <c r="K380" s="3" t="n">
        <v>11</v>
      </c>
      <c r="L380" s="3" t="n">
        <v>0</v>
      </c>
      <c r="M380" s="3" t="n">
        <v>0</v>
      </c>
      <c r="N380" s="3" t="n">
        <v>-1</v>
      </c>
      <c r="O380" s="3" t="n">
        <v>-1</v>
      </c>
      <c r="P380" s="3" t="n">
        <v>8.5</v>
      </c>
      <c r="Q380" s="3" t="n">
        <v>24.2</v>
      </c>
      <c r="R380" s="3" t="s">
        <v>1150</v>
      </c>
      <c r="S380" s="4" t="n">
        <v>45746.9799537037</v>
      </c>
      <c r="T380" s="3" t="s">
        <v>29</v>
      </c>
      <c r="U380" s="3" t="s">
        <v>29</v>
      </c>
      <c r="V380" s="3" t="n">
        <v>0</v>
      </c>
      <c r="W380" s="3" t="n">
        <v>0</v>
      </c>
      <c r="X380" s="3" t="n">
        <v>0</v>
      </c>
      <c r="Y380" s="3" t="s">
        <v>30</v>
      </c>
      <c r="Z380" s="3" t="s">
        <v>30</v>
      </c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</row>
    <row r="381" customFormat="false" ht="15.75" hidden="false" customHeight="false" outlineLevel="0" collapsed="false">
      <c r="A381" s="3" t="n">
        <v>380</v>
      </c>
      <c r="B381" s="3" t="s">
        <v>1156</v>
      </c>
      <c r="C381" s="3" t="s">
        <v>1157</v>
      </c>
      <c r="D381" s="3" t="n">
        <v>1</v>
      </c>
      <c r="E381" s="3" t="n">
        <v>0.691924</v>
      </c>
      <c r="F381" s="3" t="n">
        <v>33</v>
      </c>
      <c r="G381" s="3" t="n">
        <v>33</v>
      </c>
      <c r="H381" s="3" t="n">
        <v>8</v>
      </c>
      <c r="I381" s="3" t="n">
        <v>8</v>
      </c>
      <c r="J381" s="3" t="n">
        <v>49</v>
      </c>
      <c r="K381" s="3" t="n">
        <v>49</v>
      </c>
      <c r="L381" s="3" t="n">
        <v>0</v>
      </c>
      <c r="M381" s="3" t="n">
        <v>0</v>
      </c>
      <c r="N381" s="3" t="n">
        <v>-1</v>
      </c>
      <c r="O381" s="3" t="n">
        <v>-1</v>
      </c>
      <c r="P381" s="3" t="n">
        <v>8.5</v>
      </c>
      <c r="Q381" s="3" t="n">
        <v>24.2</v>
      </c>
      <c r="R381" s="3" t="s">
        <v>1153</v>
      </c>
      <c r="S381" s="4" t="n">
        <v>45746.98</v>
      </c>
      <c r="T381" s="3" t="s">
        <v>29</v>
      </c>
      <c r="U381" s="3" t="s">
        <v>29</v>
      </c>
      <c r="V381" s="3" t="n">
        <v>0</v>
      </c>
      <c r="W381" s="3" t="n">
        <v>0</v>
      </c>
      <c r="X381" s="3" t="n">
        <v>0</v>
      </c>
      <c r="Y381" s="3" t="s">
        <v>30</v>
      </c>
      <c r="Z381" s="3" t="s">
        <v>30</v>
      </c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</row>
    <row r="382" customFormat="false" ht="15.75" hidden="false" customHeight="false" outlineLevel="0" collapsed="false">
      <c r="A382" s="3" t="n">
        <v>381</v>
      </c>
      <c r="B382" s="3" t="s">
        <v>1158</v>
      </c>
      <c r="C382" s="3" t="s">
        <v>1159</v>
      </c>
      <c r="D382" s="3" t="n">
        <v>1</v>
      </c>
      <c r="E382" s="3" t="n">
        <v>0.70644</v>
      </c>
      <c r="F382" s="3" t="n">
        <v>26</v>
      </c>
      <c r="G382" s="3" t="n">
        <v>26</v>
      </c>
      <c r="H382" s="3" t="n">
        <v>7</v>
      </c>
      <c r="I382" s="3" t="n">
        <v>7</v>
      </c>
      <c r="J382" s="3" t="n">
        <v>36</v>
      </c>
      <c r="K382" s="3" t="n">
        <v>36</v>
      </c>
      <c r="L382" s="3" t="n">
        <v>0</v>
      </c>
      <c r="M382" s="3" t="n">
        <v>0</v>
      </c>
      <c r="N382" s="3" t="n">
        <v>-1</v>
      </c>
      <c r="O382" s="3" t="n">
        <v>-1</v>
      </c>
      <c r="P382" s="3" t="n">
        <v>8.5</v>
      </c>
      <c r="Q382" s="3" t="n">
        <v>24.2</v>
      </c>
      <c r="R382" s="3" t="s">
        <v>1160</v>
      </c>
      <c r="S382" s="4" t="n">
        <v>45746.9800347222</v>
      </c>
      <c r="T382" s="3" t="s">
        <v>29</v>
      </c>
      <c r="U382" s="3" t="s">
        <v>29</v>
      </c>
      <c r="V382" s="3" t="n">
        <v>0</v>
      </c>
      <c r="W382" s="3" t="n">
        <v>0</v>
      </c>
      <c r="X382" s="3" t="n">
        <v>0</v>
      </c>
      <c r="Y382" s="3" t="s">
        <v>30</v>
      </c>
      <c r="Z382" s="3" t="s">
        <v>30</v>
      </c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</row>
    <row r="383" customFormat="false" ht="15.75" hidden="false" customHeight="false" outlineLevel="0" collapsed="false">
      <c r="A383" s="3" t="n">
        <v>382</v>
      </c>
      <c r="B383" s="3" t="s">
        <v>1161</v>
      </c>
      <c r="C383" s="3" t="s">
        <v>1162</v>
      </c>
      <c r="D383" s="3" t="n">
        <v>1</v>
      </c>
      <c r="E383" s="3" t="n">
        <v>0.6709309</v>
      </c>
      <c r="F383" s="3" t="n">
        <v>26</v>
      </c>
      <c r="G383" s="3" t="n">
        <v>26</v>
      </c>
      <c r="H383" s="3" t="n">
        <v>7</v>
      </c>
      <c r="I383" s="3" t="n">
        <v>7</v>
      </c>
      <c r="J383" s="3" t="n">
        <v>36</v>
      </c>
      <c r="K383" s="3" t="n">
        <v>36</v>
      </c>
      <c r="L383" s="3" t="n">
        <v>0</v>
      </c>
      <c r="M383" s="3" t="n">
        <v>0</v>
      </c>
      <c r="N383" s="3" t="n">
        <v>-1</v>
      </c>
      <c r="O383" s="3" t="n">
        <v>-1</v>
      </c>
      <c r="P383" s="3" t="n">
        <v>8.5</v>
      </c>
      <c r="Q383" s="3" t="n">
        <v>24.2</v>
      </c>
      <c r="R383" s="3" t="s">
        <v>1160</v>
      </c>
      <c r="S383" s="4" t="n">
        <v>45746.9800694444</v>
      </c>
      <c r="T383" s="3" t="s">
        <v>29</v>
      </c>
      <c r="U383" s="3" t="s">
        <v>29</v>
      </c>
      <c r="V383" s="3" t="n">
        <v>0</v>
      </c>
      <c r="W383" s="3" t="n">
        <v>0</v>
      </c>
      <c r="X383" s="3" t="n">
        <v>0</v>
      </c>
      <c r="Y383" s="3" t="s">
        <v>30</v>
      </c>
      <c r="Z383" s="3" t="s">
        <v>30</v>
      </c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</row>
    <row r="384" customFormat="false" ht="15.75" hidden="false" customHeight="false" outlineLevel="0" collapsed="false">
      <c r="A384" s="3" t="n">
        <v>383</v>
      </c>
      <c r="B384" s="3" t="s">
        <v>1163</v>
      </c>
      <c r="C384" s="3" t="s">
        <v>1164</v>
      </c>
      <c r="D384" s="3" t="n">
        <v>1</v>
      </c>
      <c r="E384" s="3" t="n">
        <v>1.2817624</v>
      </c>
      <c r="F384" s="3" t="n">
        <v>11</v>
      </c>
      <c r="G384" s="3" t="n">
        <v>11</v>
      </c>
      <c r="H384" s="3" t="n">
        <v>9</v>
      </c>
      <c r="I384" s="3" t="n">
        <v>9</v>
      </c>
      <c r="J384" s="3" t="n">
        <v>20</v>
      </c>
      <c r="K384" s="3" t="n">
        <v>20</v>
      </c>
      <c r="L384" s="3" t="n">
        <v>0</v>
      </c>
      <c r="M384" s="3" t="n">
        <v>0</v>
      </c>
      <c r="N384" s="3" t="n">
        <v>-1</v>
      </c>
      <c r="O384" s="3" t="n">
        <v>-1</v>
      </c>
      <c r="P384" s="3" t="n">
        <v>8</v>
      </c>
      <c r="Q384" s="3" t="n">
        <v>24.2</v>
      </c>
      <c r="R384" s="3" t="s">
        <v>1165</v>
      </c>
      <c r="S384" s="4" t="n">
        <v>45746.9801157407</v>
      </c>
      <c r="T384" s="3" t="s">
        <v>246</v>
      </c>
      <c r="U384" s="3" t="s">
        <v>246</v>
      </c>
      <c r="V384" s="3" t="n">
        <v>0</v>
      </c>
      <c r="W384" s="3" t="n">
        <v>0</v>
      </c>
      <c r="X384" s="3" t="n">
        <v>0</v>
      </c>
      <c r="Y384" s="3" t="s">
        <v>30</v>
      </c>
      <c r="Z384" s="3" t="s">
        <v>30</v>
      </c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</row>
    <row r="385" customFormat="false" ht="15.75" hidden="false" customHeight="false" outlineLevel="0" collapsed="false">
      <c r="A385" s="3" t="n">
        <v>384</v>
      </c>
      <c r="B385" s="3" t="s">
        <v>1166</v>
      </c>
      <c r="C385" s="3" t="s">
        <v>1167</v>
      </c>
      <c r="D385" s="3" t="n">
        <v>1</v>
      </c>
      <c r="E385" s="3" t="n">
        <v>0.2664353</v>
      </c>
      <c r="F385" s="3" t="n">
        <v>7</v>
      </c>
      <c r="G385" s="3" t="n">
        <v>7</v>
      </c>
      <c r="H385" s="3" t="n">
        <v>5</v>
      </c>
      <c r="I385" s="3" t="n">
        <v>5</v>
      </c>
      <c r="J385" s="3" t="n">
        <v>6</v>
      </c>
      <c r="K385" s="3" t="n">
        <v>6</v>
      </c>
      <c r="L385" s="3" t="n">
        <v>0</v>
      </c>
      <c r="M385" s="3" t="n">
        <v>0</v>
      </c>
      <c r="N385" s="3" t="n">
        <v>-1</v>
      </c>
      <c r="O385" s="3" t="n">
        <v>-1</v>
      </c>
      <c r="P385" s="3" t="n">
        <v>8</v>
      </c>
      <c r="Q385" s="3" t="n">
        <v>24.2</v>
      </c>
      <c r="R385" s="3" t="s">
        <v>1168</v>
      </c>
      <c r="S385" s="4" t="n">
        <v>45746.9801388889</v>
      </c>
      <c r="T385" s="3" t="s">
        <v>29</v>
      </c>
      <c r="U385" s="3" t="s">
        <v>29</v>
      </c>
      <c r="V385" s="3" t="n">
        <v>0</v>
      </c>
      <c r="W385" s="3" t="n">
        <v>0</v>
      </c>
      <c r="X385" s="3" t="n">
        <v>0</v>
      </c>
      <c r="Y385" s="3" t="s">
        <v>30</v>
      </c>
      <c r="Z385" s="3" t="s">
        <v>30</v>
      </c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</row>
    <row r="386" customFormat="false" ht="15.75" hidden="false" customHeight="false" outlineLevel="0" collapsed="false">
      <c r="A386" s="3" t="n">
        <v>385</v>
      </c>
      <c r="B386" s="3" t="s">
        <v>1169</v>
      </c>
      <c r="C386" s="3" t="s">
        <v>1170</v>
      </c>
      <c r="D386" s="3" t="n">
        <v>1</v>
      </c>
      <c r="E386" s="3" t="n">
        <v>0.338154</v>
      </c>
      <c r="F386" s="3" t="n">
        <v>8</v>
      </c>
      <c r="G386" s="3" t="n">
        <v>8</v>
      </c>
      <c r="H386" s="3" t="n">
        <v>5</v>
      </c>
      <c r="I386" s="3" t="n">
        <v>5</v>
      </c>
      <c r="J386" s="3" t="n">
        <v>7</v>
      </c>
      <c r="K386" s="3" t="n">
        <v>7</v>
      </c>
      <c r="L386" s="3" t="n">
        <v>0</v>
      </c>
      <c r="M386" s="3" t="n">
        <v>0</v>
      </c>
      <c r="N386" s="3" t="n">
        <v>-1</v>
      </c>
      <c r="O386" s="3" t="n">
        <v>-1</v>
      </c>
      <c r="P386" s="3" t="n">
        <v>8</v>
      </c>
      <c r="Q386" s="3" t="n">
        <v>24.2</v>
      </c>
      <c r="R386" s="3" t="s">
        <v>1171</v>
      </c>
      <c r="S386" s="4" t="n">
        <v>45746.980162037</v>
      </c>
      <c r="T386" s="3" t="s">
        <v>29</v>
      </c>
      <c r="U386" s="3" t="s">
        <v>29</v>
      </c>
      <c r="V386" s="3" t="n">
        <v>0</v>
      </c>
      <c r="W386" s="3" t="n">
        <v>0</v>
      </c>
      <c r="X386" s="3" t="n">
        <v>0</v>
      </c>
      <c r="Y386" s="3" t="s">
        <v>30</v>
      </c>
      <c r="Z386" s="3" t="s">
        <v>30</v>
      </c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</row>
    <row r="387" customFormat="false" ht="15.75" hidden="false" customHeight="false" outlineLevel="0" collapsed="false">
      <c r="A387" s="3" t="n">
        <v>386</v>
      </c>
      <c r="B387" s="3" t="s">
        <v>1172</v>
      </c>
      <c r="C387" s="3" t="s">
        <v>1173</v>
      </c>
      <c r="D387" s="3" t="n">
        <v>1</v>
      </c>
      <c r="E387" s="3" t="n">
        <v>0.2686004</v>
      </c>
      <c r="F387" s="3" t="n">
        <v>8</v>
      </c>
      <c r="G387" s="3" t="n">
        <v>8</v>
      </c>
      <c r="H387" s="3" t="n">
        <v>5</v>
      </c>
      <c r="I387" s="3" t="n">
        <v>5</v>
      </c>
      <c r="J387" s="3" t="n">
        <v>7</v>
      </c>
      <c r="K387" s="3" t="n">
        <v>7</v>
      </c>
      <c r="L387" s="3" t="n">
        <v>0</v>
      </c>
      <c r="M387" s="3" t="n">
        <v>0</v>
      </c>
      <c r="N387" s="3" t="n">
        <v>-1</v>
      </c>
      <c r="O387" s="3" t="n">
        <v>-1</v>
      </c>
      <c r="P387" s="3" t="n">
        <v>8</v>
      </c>
      <c r="Q387" s="3" t="n">
        <v>24.2</v>
      </c>
      <c r="R387" s="3" t="s">
        <v>1174</v>
      </c>
      <c r="S387" s="4" t="n">
        <v>45746.9801851852</v>
      </c>
      <c r="T387" s="3" t="s">
        <v>29</v>
      </c>
      <c r="U387" s="3" t="s">
        <v>29</v>
      </c>
      <c r="V387" s="3" t="n">
        <v>0</v>
      </c>
      <c r="W387" s="3" t="n">
        <v>0</v>
      </c>
      <c r="X387" s="3" t="n">
        <v>0</v>
      </c>
      <c r="Y387" s="3" t="s">
        <v>30</v>
      </c>
      <c r="Z387" s="3" t="s">
        <v>30</v>
      </c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</row>
    <row r="388" customFormat="false" ht="15.75" hidden="false" customHeight="false" outlineLevel="0" collapsed="false">
      <c r="A388" s="3" t="n">
        <v>387</v>
      </c>
      <c r="B388" s="3" t="s">
        <v>1175</v>
      </c>
      <c r="C388" s="3" t="s">
        <v>1176</v>
      </c>
      <c r="D388" s="3" t="n">
        <v>1</v>
      </c>
      <c r="E388" s="3" t="n">
        <v>0.4252431</v>
      </c>
      <c r="F388" s="3" t="n">
        <v>12</v>
      </c>
      <c r="G388" s="3" t="n">
        <v>12</v>
      </c>
      <c r="H388" s="3" t="n">
        <v>6</v>
      </c>
      <c r="I388" s="3" t="n">
        <v>6</v>
      </c>
      <c r="J388" s="3" t="n">
        <v>12</v>
      </c>
      <c r="K388" s="3" t="n">
        <v>12</v>
      </c>
      <c r="L388" s="3" t="n">
        <v>0</v>
      </c>
      <c r="M388" s="3" t="n">
        <v>0</v>
      </c>
      <c r="N388" s="3" t="n">
        <v>-1</v>
      </c>
      <c r="O388" s="3" t="n">
        <v>-1</v>
      </c>
      <c r="P388" s="3" t="n">
        <v>8</v>
      </c>
      <c r="Q388" s="3" t="n">
        <v>24.2</v>
      </c>
      <c r="R388" s="3" t="s">
        <v>1177</v>
      </c>
      <c r="S388" s="4" t="n">
        <v>45746.9802083333</v>
      </c>
      <c r="T388" s="3" t="s">
        <v>29</v>
      </c>
      <c r="U388" s="3" t="s">
        <v>29</v>
      </c>
      <c r="V388" s="3" t="n">
        <v>0</v>
      </c>
      <c r="W388" s="3" t="n">
        <v>0</v>
      </c>
      <c r="X388" s="3" t="n">
        <v>0</v>
      </c>
      <c r="Y388" s="3" t="s">
        <v>30</v>
      </c>
      <c r="Z388" s="3" t="s">
        <v>30</v>
      </c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</row>
    <row r="389" customFormat="false" ht="15.75" hidden="false" customHeight="false" outlineLevel="0" collapsed="false">
      <c r="A389" s="3" t="n">
        <v>388</v>
      </c>
      <c r="B389" s="3" t="s">
        <v>1178</v>
      </c>
      <c r="C389" s="3" t="s">
        <v>1179</v>
      </c>
      <c r="D389" s="3" t="n">
        <v>1</v>
      </c>
      <c r="E389" s="3" t="n">
        <v>0.3454096</v>
      </c>
      <c r="F389" s="3" t="n">
        <v>9</v>
      </c>
      <c r="G389" s="3" t="n">
        <v>9</v>
      </c>
      <c r="H389" s="3" t="n">
        <v>5</v>
      </c>
      <c r="I389" s="3" t="n">
        <v>5</v>
      </c>
      <c r="J389" s="3" t="n">
        <v>8</v>
      </c>
      <c r="K389" s="3" t="n">
        <v>8</v>
      </c>
      <c r="L389" s="3" t="n">
        <v>0</v>
      </c>
      <c r="M389" s="3" t="n">
        <v>0</v>
      </c>
      <c r="N389" s="3" t="n">
        <v>-1</v>
      </c>
      <c r="O389" s="3" t="n">
        <v>-1</v>
      </c>
      <c r="P389" s="3" t="n">
        <v>8</v>
      </c>
      <c r="Q389" s="3" t="n">
        <v>24.2</v>
      </c>
      <c r="R389" s="3" t="s">
        <v>1180</v>
      </c>
      <c r="S389" s="4" t="n">
        <v>45746.9802430556</v>
      </c>
      <c r="T389" s="3" t="s">
        <v>29</v>
      </c>
      <c r="U389" s="3" t="s">
        <v>29</v>
      </c>
      <c r="V389" s="3" t="n">
        <v>0</v>
      </c>
      <c r="W389" s="3" t="n">
        <v>0</v>
      </c>
      <c r="X389" s="3" t="n">
        <v>0</v>
      </c>
      <c r="Y389" s="3" t="s">
        <v>30</v>
      </c>
      <c r="Z389" s="3" t="s">
        <v>30</v>
      </c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</row>
    <row r="390" customFormat="false" ht="15.75" hidden="false" customHeight="false" outlineLevel="0" collapsed="false">
      <c r="A390" s="3" t="n">
        <v>389</v>
      </c>
      <c r="B390" s="3" t="s">
        <v>1181</v>
      </c>
      <c r="C390" s="3" t="s">
        <v>1182</v>
      </c>
      <c r="D390" s="3" t="n">
        <v>1</v>
      </c>
      <c r="E390" s="3" t="n">
        <v>0.5813808</v>
      </c>
      <c r="F390" s="3" t="n">
        <v>22</v>
      </c>
      <c r="G390" s="3" t="n">
        <v>22</v>
      </c>
      <c r="H390" s="3" t="n">
        <v>6</v>
      </c>
      <c r="I390" s="3" t="n">
        <v>6</v>
      </c>
      <c r="J390" s="3" t="n">
        <v>28</v>
      </c>
      <c r="K390" s="3" t="n">
        <v>28</v>
      </c>
      <c r="L390" s="3" t="n">
        <v>0</v>
      </c>
      <c r="M390" s="3" t="n">
        <v>0</v>
      </c>
      <c r="N390" s="3" t="n">
        <v>-1</v>
      </c>
      <c r="O390" s="3" t="n">
        <v>-1</v>
      </c>
      <c r="P390" s="3" t="n">
        <v>8.5</v>
      </c>
      <c r="Q390" s="3" t="n">
        <v>24.2</v>
      </c>
      <c r="R390" s="3" t="s">
        <v>1183</v>
      </c>
      <c r="S390" s="4" t="n">
        <v>45746.9802777778</v>
      </c>
      <c r="T390" s="3" t="s">
        <v>29</v>
      </c>
      <c r="U390" s="3" t="s">
        <v>29</v>
      </c>
      <c r="V390" s="3" t="n">
        <v>0</v>
      </c>
      <c r="W390" s="3" t="n">
        <v>0</v>
      </c>
      <c r="X390" s="3" t="n">
        <v>0</v>
      </c>
      <c r="Y390" s="3" t="s">
        <v>30</v>
      </c>
      <c r="Z390" s="3" t="s">
        <v>30</v>
      </c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</row>
    <row r="391" customFormat="false" ht="15.75" hidden="false" customHeight="false" outlineLevel="0" collapsed="false">
      <c r="A391" s="3" t="n">
        <v>390</v>
      </c>
      <c r="B391" s="3" t="s">
        <v>1184</v>
      </c>
      <c r="C391" s="3" t="s">
        <v>1185</v>
      </c>
      <c r="D391" s="3" t="n">
        <v>1</v>
      </c>
      <c r="E391" s="3" t="n">
        <v>0.4563991</v>
      </c>
      <c r="F391" s="3" t="n">
        <v>22</v>
      </c>
      <c r="G391" s="3" t="n">
        <v>22</v>
      </c>
      <c r="H391" s="3" t="n">
        <v>6</v>
      </c>
      <c r="I391" s="3" t="n">
        <v>6</v>
      </c>
      <c r="J391" s="3" t="n">
        <v>28</v>
      </c>
      <c r="K391" s="3" t="n">
        <v>28</v>
      </c>
      <c r="L391" s="3" t="n">
        <v>0</v>
      </c>
      <c r="M391" s="3" t="n">
        <v>0</v>
      </c>
      <c r="N391" s="3" t="n">
        <v>-1</v>
      </c>
      <c r="O391" s="3" t="n">
        <v>-1</v>
      </c>
      <c r="P391" s="3" t="n">
        <v>8.5</v>
      </c>
      <c r="Q391" s="3" t="n">
        <v>24.2</v>
      </c>
      <c r="R391" s="3" t="s">
        <v>1183</v>
      </c>
      <c r="S391" s="4" t="n">
        <v>45746.9803009259</v>
      </c>
      <c r="T391" s="3" t="s">
        <v>29</v>
      </c>
      <c r="U391" s="3" t="s">
        <v>29</v>
      </c>
      <c r="V391" s="3" t="n">
        <v>0</v>
      </c>
      <c r="W391" s="3" t="n">
        <v>0</v>
      </c>
      <c r="X391" s="3" t="n">
        <v>0</v>
      </c>
      <c r="Y391" s="3" t="s">
        <v>30</v>
      </c>
      <c r="Z391" s="3" t="s">
        <v>30</v>
      </c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</row>
    <row r="392" customFormat="false" ht="15.75" hidden="false" customHeight="false" outlineLevel="0" collapsed="false">
      <c r="A392" s="3" t="n">
        <v>391</v>
      </c>
      <c r="B392" s="3" t="s">
        <v>1186</v>
      </c>
      <c r="C392" s="3" t="s">
        <v>1187</v>
      </c>
      <c r="D392" s="3" t="n">
        <v>1</v>
      </c>
      <c r="E392" s="3" t="n">
        <v>0.216997</v>
      </c>
      <c r="F392" s="3" t="n">
        <v>5</v>
      </c>
      <c r="G392" s="3" t="n">
        <v>5</v>
      </c>
      <c r="H392" s="3" t="n">
        <v>4</v>
      </c>
      <c r="I392" s="3" t="n">
        <v>4</v>
      </c>
      <c r="J392" s="3" t="n">
        <v>4</v>
      </c>
      <c r="K392" s="3" t="n">
        <v>4</v>
      </c>
      <c r="L392" s="3" t="n">
        <v>0</v>
      </c>
      <c r="M392" s="3" t="n">
        <v>0</v>
      </c>
      <c r="N392" s="3" t="n">
        <v>-1</v>
      </c>
      <c r="O392" s="3" t="n">
        <v>-1</v>
      </c>
      <c r="P392" s="3" t="n">
        <v>8</v>
      </c>
      <c r="Q392" s="3" t="n">
        <v>24.2</v>
      </c>
      <c r="R392" s="3" t="s">
        <v>1188</v>
      </c>
      <c r="S392" s="4" t="n">
        <v>45746.9803240741</v>
      </c>
      <c r="T392" s="3" t="s">
        <v>29</v>
      </c>
      <c r="U392" s="3" t="s">
        <v>29</v>
      </c>
      <c r="V392" s="3" t="n">
        <v>0</v>
      </c>
      <c r="W392" s="3" t="n">
        <v>0</v>
      </c>
      <c r="X392" s="3" t="n">
        <v>0</v>
      </c>
      <c r="Y392" s="3" t="s">
        <v>30</v>
      </c>
      <c r="Z392" s="3" t="s">
        <v>30</v>
      </c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</row>
    <row r="393" customFormat="false" ht="15.75" hidden="false" customHeight="false" outlineLevel="0" collapsed="false">
      <c r="A393" s="3" t="n">
        <v>392</v>
      </c>
      <c r="B393" s="3" t="s">
        <v>1189</v>
      </c>
      <c r="C393" s="3" t="s">
        <v>1190</v>
      </c>
      <c r="D393" s="3" t="n">
        <v>1</v>
      </c>
      <c r="E393" s="3" t="n">
        <v>0.5920504</v>
      </c>
      <c r="F393" s="3" t="n">
        <v>21</v>
      </c>
      <c r="G393" s="3" t="n">
        <v>21</v>
      </c>
      <c r="H393" s="3" t="n">
        <v>7</v>
      </c>
      <c r="I393" s="3" t="n">
        <v>7</v>
      </c>
      <c r="J393" s="3" t="n">
        <v>29</v>
      </c>
      <c r="K393" s="3" t="n">
        <v>29</v>
      </c>
      <c r="L393" s="3" t="n">
        <v>0</v>
      </c>
      <c r="M393" s="3" t="n">
        <v>0</v>
      </c>
      <c r="N393" s="3" t="n">
        <v>-1</v>
      </c>
      <c r="O393" s="3" t="n">
        <v>-1</v>
      </c>
      <c r="P393" s="3" t="n">
        <v>8.5</v>
      </c>
      <c r="Q393" s="3" t="n">
        <v>24.2</v>
      </c>
      <c r="R393" s="3" t="s">
        <v>1191</v>
      </c>
      <c r="S393" s="4" t="n">
        <v>45746.9803587963</v>
      </c>
      <c r="T393" s="3" t="s">
        <v>29</v>
      </c>
      <c r="U393" s="3" t="s">
        <v>29</v>
      </c>
      <c r="V393" s="3" t="n">
        <v>0</v>
      </c>
      <c r="W393" s="3" t="n">
        <v>0</v>
      </c>
      <c r="X393" s="3" t="n">
        <v>0</v>
      </c>
      <c r="Y393" s="3" t="s">
        <v>30</v>
      </c>
      <c r="Z393" s="3" t="s">
        <v>30</v>
      </c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</row>
    <row r="394" customFormat="false" ht="15.75" hidden="false" customHeight="false" outlineLevel="0" collapsed="false">
      <c r="A394" s="3" t="n">
        <v>393</v>
      </c>
      <c r="B394" s="3" t="s">
        <v>1192</v>
      </c>
      <c r="C394" s="3" t="s">
        <v>1193</v>
      </c>
      <c r="D394" s="3" t="n">
        <v>1</v>
      </c>
      <c r="E394" s="3" t="n">
        <v>0.4834028</v>
      </c>
      <c r="F394" s="3" t="n">
        <v>21</v>
      </c>
      <c r="G394" s="3" t="n">
        <v>21</v>
      </c>
      <c r="H394" s="3" t="n">
        <v>7</v>
      </c>
      <c r="I394" s="3" t="n">
        <v>7</v>
      </c>
      <c r="J394" s="3" t="n">
        <v>29</v>
      </c>
      <c r="K394" s="3" t="n">
        <v>29</v>
      </c>
      <c r="L394" s="3" t="n">
        <v>0</v>
      </c>
      <c r="M394" s="3" t="n">
        <v>0</v>
      </c>
      <c r="N394" s="3" t="n">
        <v>-1</v>
      </c>
      <c r="O394" s="3" t="n">
        <v>-1</v>
      </c>
      <c r="P394" s="3" t="n">
        <v>8.5</v>
      </c>
      <c r="Q394" s="3" t="n">
        <v>24.2</v>
      </c>
      <c r="R394" s="3" t="s">
        <v>1191</v>
      </c>
      <c r="S394" s="4" t="n">
        <v>45746.9803819444</v>
      </c>
      <c r="T394" s="3" t="s">
        <v>29</v>
      </c>
      <c r="U394" s="3" t="s">
        <v>29</v>
      </c>
      <c r="V394" s="3" t="n">
        <v>0</v>
      </c>
      <c r="W394" s="3" t="n">
        <v>0</v>
      </c>
      <c r="X394" s="3" t="n">
        <v>0</v>
      </c>
      <c r="Y394" s="3" t="s">
        <v>30</v>
      </c>
      <c r="Z394" s="3" t="s">
        <v>30</v>
      </c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</row>
    <row r="395" customFormat="false" ht="15.75" hidden="false" customHeight="false" outlineLevel="0" collapsed="false">
      <c r="A395" s="3" t="n">
        <v>394</v>
      </c>
      <c r="B395" s="3" t="s">
        <v>1194</v>
      </c>
      <c r="C395" s="3" t="s">
        <v>1195</v>
      </c>
      <c r="D395" s="3" t="n">
        <v>1</v>
      </c>
      <c r="E395" s="3" t="n">
        <v>0.2228168</v>
      </c>
      <c r="F395" s="3" t="n">
        <v>6</v>
      </c>
      <c r="G395" s="3" t="n">
        <v>6</v>
      </c>
      <c r="H395" s="3" t="n">
        <v>5</v>
      </c>
      <c r="I395" s="3" t="n">
        <v>5</v>
      </c>
      <c r="J395" s="3" t="n">
        <v>5</v>
      </c>
      <c r="K395" s="3" t="n">
        <v>5</v>
      </c>
      <c r="L395" s="3" t="n">
        <v>0</v>
      </c>
      <c r="M395" s="3" t="n">
        <v>0</v>
      </c>
      <c r="N395" s="3" t="n">
        <v>-1</v>
      </c>
      <c r="O395" s="3" t="n">
        <v>-1</v>
      </c>
      <c r="P395" s="3" t="n">
        <v>8</v>
      </c>
      <c r="Q395" s="3" t="n">
        <v>24.2</v>
      </c>
      <c r="R395" s="3" t="s">
        <v>1196</v>
      </c>
      <c r="S395" s="4" t="n">
        <v>45746.9804050926</v>
      </c>
      <c r="T395" s="3" t="s">
        <v>246</v>
      </c>
      <c r="U395" s="3" t="s">
        <v>246</v>
      </c>
      <c r="V395" s="3" t="n">
        <v>0</v>
      </c>
      <c r="W395" s="3" t="n">
        <v>0</v>
      </c>
      <c r="X395" s="3" t="n">
        <v>0</v>
      </c>
      <c r="Y395" s="3" t="s">
        <v>30</v>
      </c>
      <c r="Z395" s="3" t="s">
        <v>30</v>
      </c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</row>
    <row r="396" customFormat="false" ht="15.75" hidden="false" customHeight="false" outlineLevel="0" collapsed="false">
      <c r="A396" s="3" t="n">
        <v>395</v>
      </c>
      <c r="B396" s="3" t="s">
        <v>1197</v>
      </c>
      <c r="C396" s="3" t="s">
        <v>1198</v>
      </c>
      <c r="D396" s="3" t="n">
        <v>1</v>
      </c>
      <c r="E396" s="3" t="n">
        <v>0.2491616</v>
      </c>
      <c r="F396" s="3" t="n">
        <v>7</v>
      </c>
      <c r="G396" s="3" t="n">
        <v>7</v>
      </c>
      <c r="H396" s="3" t="n">
        <v>5</v>
      </c>
      <c r="I396" s="3" t="n">
        <v>5</v>
      </c>
      <c r="J396" s="3" t="n">
        <v>7</v>
      </c>
      <c r="K396" s="3" t="n">
        <v>7</v>
      </c>
      <c r="L396" s="3" t="n">
        <v>0</v>
      </c>
      <c r="M396" s="3" t="n">
        <v>0</v>
      </c>
      <c r="N396" s="3" t="n">
        <v>-1</v>
      </c>
      <c r="O396" s="3" t="n">
        <v>-1</v>
      </c>
      <c r="P396" s="3" t="n">
        <v>8</v>
      </c>
      <c r="Q396" s="3" t="n">
        <v>24.2</v>
      </c>
      <c r="R396" s="3" t="s">
        <v>1199</v>
      </c>
      <c r="S396" s="4" t="n">
        <v>45746.9804282407</v>
      </c>
      <c r="T396" s="3" t="s">
        <v>246</v>
      </c>
      <c r="U396" s="3" t="s">
        <v>246</v>
      </c>
      <c r="V396" s="3" t="n">
        <v>0</v>
      </c>
      <c r="W396" s="3" t="n">
        <v>0</v>
      </c>
      <c r="X396" s="3" t="n">
        <v>0</v>
      </c>
      <c r="Y396" s="3" t="s">
        <v>30</v>
      </c>
      <c r="Z396" s="3" t="s">
        <v>30</v>
      </c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</row>
    <row r="397" customFormat="false" ht="15.75" hidden="false" customHeight="false" outlineLevel="0" collapsed="false">
      <c r="A397" s="3" t="n">
        <v>396</v>
      </c>
      <c r="B397" s="3" t="s">
        <v>1200</v>
      </c>
      <c r="C397" s="3" t="s">
        <v>1201</v>
      </c>
      <c r="D397" s="3" t="n">
        <v>1</v>
      </c>
      <c r="E397" s="3" t="n">
        <v>0.2923921</v>
      </c>
      <c r="F397" s="3" t="n">
        <v>10</v>
      </c>
      <c r="G397" s="3" t="n">
        <v>10</v>
      </c>
      <c r="H397" s="3" t="n">
        <v>6</v>
      </c>
      <c r="I397" s="3" t="n">
        <v>6</v>
      </c>
      <c r="J397" s="3" t="n">
        <v>10</v>
      </c>
      <c r="K397" s="3" t="n">
        <v>10</v>
      </c>
      <c r="L397" s="3" t="n">
        <v>0</v>
      </c>
      <c r="M397" s="3" t="n">
        <v>0</v>
      </c>
      <c r="N397" s="3" t="n">
        <v>-1</v>
      </c>
      <c r="O397" s="3" t="n">
        <v>-1</v>
      </c>
      <c r="P397" s="3" t="n">
        <v>8</v>
      </c>
      <c r="Q397" s="3" t="n">
        <v>24.2</v>
      </c>
      <c r="R397" s="3" t="s">
        <v>1202</v>
      </c>
      <c r="S397" s="4" t="n">
        <v>45746.9804513889</v>
      </c>
      <c r="T397" s="3" t="s">
        <v>29</v>
      </c>
      <c r="U397" s="3" t="s">
        <v>29</v>
      </c>
      <c r="V397" s="3" t="n">
        <v>0</v>
      </c>
      <c r="W397" s="3" t="n">
        <v>0</v>
      </c>
      <c r="X397" s="3" t="n">
        <v>0</v>
      </c>
      <c r="Y397" s="3" t="s">
        <v>30</v>
      </c>
      <c r="Z397" s="3" t="s">
        <v>30</v>
      </c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</row>
    <row r="398" customFormat="false" ht="15.75" hidden="false" customHeight="false" outlineLevel="0" collapsed="false">
      <c r="A398" s="3" t="n">
        <v>397</v>
      </c>
      <c r="B398" s="3" t="s">
        <v>1203</v>
      </c>
      <c r="C398" s="3" t="s">
        <v>1204</v>
      </c>
      <c r="D398" s="3" t="n">
        <v>1</v>
      </c>
      <c r="E398" s="3" t="n">
        <v>0.3878797</v>
      </c>
      <c r="F398" s="3" t="n">
        <v>17</v>
      </c>
      <c r="G398" s="3" t="n">
        <v>17</v>
      </c>
      <c r="H398" s="3" t="n">
        <v>11</v>
      </c>
      <c r="I398" s="3" t="n">
        <v>11</v>
      </c>
      <c r="J398" s="3" t="n">
        <v>29</v>
      </c>
      <c r="K398" s="3" t="n">
        <v>29</v>
      </c>
      <c r="L398" s="3" t="n">
        <v>1</v>
      </c>
      <c r="M398" s="3" t="n">
        <v>1</v>
      </c>
      <c r="N398" s="3" t="n">
        <v>-1</v>
      </c>
      <c r="O398" s="3" t="n">
        <v>-1</v>
      </c>
      <c r="P398" s="3" t="n">
        <v>8</v>
      </c>
      <c r="Q398" s="3" t="n">
        <v>24.2</v>
      </c>
      <c r="R398" s="3" t="s">
        <v>1205</v>
      </c>
      <c r="S398" s="4" t="n">
        <v>45746.980474537</v>
      </c>
      <c r="T398" s="3" t="s">
        <v>29</v>
      </c>
      <c r="U398" s="3" t="s">
        <v>29</v>
      </c>
      <c r="V398" s="3" t="n">
        <v>0</v>
      </c>
      <c r="W398" s="3" t="n">
        <v>0</v>
      </c>
      <c r="X398" s="3" t="n">
        <v>0</v>
      </c>
      <c r="Y398" s="3" t="s">
        <v>30</v>
      </c>
      <c r="Z398" s="3" t="s">
        <v>30</v>
      </c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</row>
    <row r="399" customFormat="false" ht="15.75" hidden="false" customHeight="false" outlineLevel="0" collapsed="false">
      <c r="A399" s="3" t="n">
        <v>398</v>
      </c>
      <c r="B399" s="3" t="s">
        <v>1206</v>
      </c>
      <c r="C399" s="3" t="s">
        <v>1207</v>
      </c>
      <c r="D399" s="3" t="n">
        <v>1</v>
      </c>
      <c r="E399" s="3" t="n">
        <v>1.1284822</v>
      </c>
      <c r="F399" s="3" t="n">
        <v>12</v>
      </c>
      <c r="G399" s="3" t="n">
        <v>12</v>
      </c>
      <c r="H399" s="3" t="n">
        <v>10</v>
      </c>
      <c r="I399" s="3" t="n">
        <v>10</v>
      </c>
      <c r="J399" s="3" t="n">
        <v>19</v>
      </c>
      <c r="K399" s="3" t="n">
        <v>19</v>
      </c>
      <c r="L399" s="3" t="n">
        <v>0</v>
      </c>
      <c r="M399" s="3" t="n">
        <v>0</v>
      </c>
      <c r="N399" s="3" t="n">
        <v>-1</v>
      </c>
      <c r="O399" s="3" t="n">
        <v>-1</v>
      </c>
      <c r="P399" s="3" t="n">
        <v>8</v>
      </c>
      <c r="Q399" s="3" t="n">
        <v>24.2</v>
      </c>
      <c r="R399" s="3" t="s">
        <v>1208</v>
      </c>
      <c r="S399" s="4" t="n">
        <v>45746.9805208333</v>
      </c>
      <c r="T399" s="3" t="s">
        <v>29</v>
      </c>
      <c r="U399" s="3" t="s">
        <v>29</v>
      </c>
      <c r="V399" s="3" t="n">
        <v>0</v>
      </c>
      <c r="W399" s="3" t="n">
        <v>0</v>
      </c>
      <c r="X399" s="3" t="n">
        <v>0</v>
      </c>
      <c r="Y399" s="3" t="s">
        <v>30</v>
      </c>
      <c r="Z399" s="3" t="s">
        <v>30</v>
      </c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</row>
    <row r="400" customFormat="false" ht="15.75" hidden="false" customHeight="false" outlineLevel="0" collapsed="false">
      <c r="A400" s="3" t="n">
        <v>399</v>
      </c>
      <c r="B400" s="3" t="s">
        <v>1209</v>
      </c>
      <c r="C400" s="3" t="s">
        <v>1210</v>
      </c>
      <c r="D400" s="3" t="n">
        <v>1</v>
      </c>
      <c r="E400" s="3" t="n">
        <v>0.3476174</v>
      </c>
      <c r="F400" s="3" t="n">
        <v>12</v>
      </c>
      <c r="G400" s="3" t="n">
        <v>12</v>
      </c>
      <c r="H400" s="3" t="n">
        <v>6</v>
      </c>
      <c r="I400" s="3" t="n">
        <v>6</v>
      </c>
      <c r="J400" s="3" t="n">
        <v>12</v>
      </c>
      <c r="K400" s="3" t="n">
        <v>12</v>
      </c>
      <c r="L400" s="3" t="n">
        <v>0</v>
      </c>
      <c r="M400" s="3" t="n">
        <v>0</v>
      </c>
      <c r="N400" s="3" t="n">
        <v>-1</v>
      </c>
      <c r="O400" s="3" t="n">
        <v>-1</v>
      </c>
      <c r="P400" s="3" t="n">
        <v>8</v>
      </c>
      <c r="Q400" s="3" t="n">
        <v>24.2</v>
      </c>
      <c r="R400" s="3" t="s">
        <v>1211</v>
      </c>
      <c r="S400" s="4" t="n">
        <v>45746.9805439815</v>
      </c>
      <c r="T400" s="3" t="s">
        <v>29</v>
      </c>
      <c r="U400" s="3" t="s">
        <v>29</v>
      </c>
      <c r="V400" s="3" t="n">
        <v>0</v>
      </c>
      <c r="W400" s="3" t="n">
        <v>0</v>
      </c>
      <c r="X400" s="3" t="n">
        <v>0</v>
      </c>
      <c r="Y400" s="3" t="s">
        <v>30</v>
      </c>
      <c r="Z400" s="3" t="s">
        <v>30</v>
      </c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</row>
    <row r="401" customFormat="false" ht="15.75" hidden="false" customHeight="false" outlineLevel="0" collapsed="false">
      <c r="A401" s="3" t="n">
        <v>400</v>
      </c>
      <c r="B401" s="3" t="s">
        <v>1212</v>
      </c>
      <c r="C401" s="3" t="s">
        <v>1213</v>
      </c>
      <c r="D401" s="3" t="n">
        <v>1</v>
      </c>
      <c r="E401" s="3" t="n">
        <v>0.4983147</v>
      </c>
      <c r="F401" s="3" t="n">
        <v>17</v>
      </c>
      <c r="G401" s="3" t="n">
        <v>17</v>
      </c>
      <c r="H401" s="3" t="n">
        <v>7</v>
      </c>
      <c r="I401" s="3" t="n">
        <v>7</v>
      </c>
      <c r="J401" s="3" t="n">
        <v>17</v>
      </c>
      <c r="K401" s="3" t="n">
        <v>17</v>
      </c>
      <c r="L401" s="3" t="n">
        <v>0</v>
      </c>
      <c r="M401" s="3" t="n">
        <v>0</v>
      </c>
      <c r="N401" s="3" t="n">
        <v>-1</v>
      </c>
      <c r="O401" s="3" t="n">
        <v>-1</v>
      </c>
      <c r="P401" s="3" t="n">
        <v>8.5</v>
      </c>
      <c r="Q401" s="3" t="n">
        <v>24.2</v>
      </c>
      <c r="R401" s="3" t="s">
        <v>1214</v>
      </c>
      <c r="S401" s="4" t="n">
        <v>45746.9805787037</v>
      </c>
      <c r="T401" s="3" t="s">
        <v>29</v>
      </c>
      <c r="U401" s="3" t="s">
        <v>29</v>
      </c>
      <c r="V401" s="3" t="n">
        <v>0</v>
      </c>
      <c r="W401" s="3" t="n">
        <v>0</v>
      </c>
      <c r="X401" s="3" t="n">
        <v>0</v>
      </c>
      <c r="Y401" s="3" t="s">
        <v>30</v>
      </c>
      <c r="Z401" s="3" t="s">
        <v>30</v>
      </c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</row>
    <row r="402" customFormat="false" ht="15.75" hidden="false" customHeight="false" outlineLevel="0" collapsed="false">
      <c r="A402" s="3" t="n">
        <v>401</v>
      </c>
      <c r="B402" s="3" t="s">
        <v>1215</v>
      </c>
      <c r="C402" s="3" t="s">
        <v>1216</v>
      </c>
      <c r="D402" s="3" t="n">
        <v>1</v>
      </c>
      <c r="E402" s="3" t="n">
        <v>0.4459169</v>
      </c>
      <c r="F402" s="3" t="n">
        <v>17</v>
      </c>
      <c r="G402" s="3" t="n">
        <v>17</v>
      </c>
      <c r="H402" s="3" t="n">
        <v>7</v>
      </c>
      <c r="I402" s="3" t="n">
        <v>7</v>
      </c>
      <c r="J402" s="3" t="n">
        <v>17</v>
      </c>
      <c r="K402" s="3" t="n">
        <v>17</v>
      </c>
      <c r="L402" s="3" t="n">
        <v>0</v>
      </c>
      <c r="M402" s="3" t="n">
        <v>0</v>
      </c>
      <c r="N402" s="3" t="n">
        <v>-1</v>
      </c>
      <c r="O402" s="3" t="n">
        <v>-1</v>
      </c>
      <c r="P402" s="3" t="n">
        <v>8.5</v>
      </c>
      <c r="Q402" s="3" t="n">
        <v>24.2</v>
      </c>
      <c r="R402" s="3" t="s">
        <v>1214</v>
      </c>
      <c r="S402" s="4" t="n">
        <v>45746.9806018519</v>
      </c>
      <c r="T402" s="3" t="s">
        <v>29</v>
      </c>
      <c r="U402" s="3" t="s">
        <v>29</v>
      </c>
      <c r="V402" s="3" t="n">
        <v>0</v>
      </c>
      <c r="W402" s="3" t="n">
        <v>0</v>
      </c>
      <c r="X402" s="3" t="n">
        <v>0</v>
      </c>
      <c r="Y402" s="3" t="s">
        <v>30</v>
      </c>
      <c r="Z402" s="3" t="s">
        <v>30</v>
      </c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</row>
    <row r="403" customFormat="false" ht="15.75" hidden="false" customHeight="false" outlineLevel="0" collapsed="false">
      <c r="A403" s="3" t="n">
        <v>402</v>
      </c>
      <c r="B403" s="3" t="s">
        <v>1217</v>
      </c>
      <c r="C403" s="3" t="s">
        <v>1218</v>
      </c>
      <c r="D403" s="3" t="n">
        <v>1</v>
      </c>
      <c r="E403" s="3" t="n">
        <v>0.6214045</v>
      </c>
      <c r="F403" s="3" t="n">
        <v>27</v>
      </c>
      <c r="G403" s="3" t="n">
        <v>27</v>
      </c>
      <c r="H403" s="3" t="n">
        <v>7</v>
      </c>
      <c r="I403" s="3" t="n">
        <v>7</v>
      </c>
      <c r="J403" s="3" t="n">
        <v>35</v>
      </c>
      <c r="K403" s="3" t="n">
        <v>35</v>
      </c>
      <c r="L403" s="3" t="n">
        <v>0</v>
      </c>
      <c r="M403" s="3" t="n">
        <v>0</v>
      </c>
      <c r="N403" s="3" t="n">
        <v>-1</v>
      </c>
      <c r="O403" s="3" t="n">
        <v>-1</v>
      </c>
      <c r="P403" s="3" t="n">
        <v>8.5</v>
      </c>
      <c r="Q403" s="3" t="n">
        <v>24.2</v>
      </c>
      <c r="R403" s="3" t="s">
        <v>1219</v>
      </c>
      <c r="S403" s="4" t="n">
        <v>45746.9806481482</v>
      </c>
      <c r="T403" s="3" t="s">
        <v>29</v>
      </c>
      <c r="U403" s="3" t="s">
        <v>29</v>
      </c>
      <c r="V403" s="3" t="n">
        <v>0</v>
      </c>
      <c r="W403" s="3" t="n">
        <v>0</v>
      </c>
      <c r="X403" s="3" t="n">
        <v>0</v>
      </c>
      <c r="Y403" s="3" t="s">
        <v>30</v>
      </c>
      <c r="Z403" s="3" t="s">
        <v>30</v>
      </c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</row>
    <row r="404" customFormat="false" ht="15.75" hidden="false" customHeight="false" outlineLevel="0" collapsed="false">
      <c r="A404" s="3" t="n">
        <v>403</v>
      </c>
      <c r="B404" s="3" t="s">
        <v>1220</v>
      </c>
      <c r="C404" s="3" t="s">
        <v>1221</v>
      </c>
      <c r="D404" s="3" t="n">
        <v>1</v>
      </c>
      <c r="E404" s="3" t="n">
        <v>0.6568298</v>
      </c>
      <c r="F404" s="3" t="n">
        <v>27</v>
      </c>
      <c r="G404" s="3" t="n">
        <v>27</v>
      </c>
      <c r="H404" s="3" t="n">
        <v>7</v>
      </c>
      <c r="I404" s="3" t="n">
        <v>7</v>
      </c>
      <c r="J404" s="3" t="n">
        <v>35</v>
      </c>
      <c r="K404" s="3" t="n">
        <v>35</v>
      </c>
      <c r="L404" s="3" t="n">
        <v>0</v>
      </c>
      <c r="M404" s="3" t="n">
        <v>0</v>
      </c>
      <c r="N404" s="3" t="n">
        <v>-1</v>
      </c>
      <c r="O404" s="3" t="n">
        <v>-1</v>
      </c>
      <c r="P404" s="3" t="n">
        <v>8.5</v>
      </c>
      <c r="Q404" s="3" t="n">
        <v>24.2</v>
      </c>
      <c r="R404" s="3" t="s">
        <v>1219</v>
      </c>
      <c r="S404" s="4" t="n">
        <v>45746.9806712963</v>
      </c>
      <c r="T404" s="3" t="s">
        <v>29</v>
      </c>
      <c r="U404" s="3" t="s">
        <v>29</v>
      </c>
      <c r="V404" s="3" t="n">
        <v>0</v>
      </c>
      <c r="W404" s="3" t="n">
        <v>0</v>
      </c>
      <c r="X404" s="3" t="n">
        <v>0</v>
      </c>
      <c r="Y404" s="3" t="s">
        <v>30</v>
      </c>
      <c r="Z404" s="3" t="s">
        <v>30</v>
      </c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</row>
    <row r="405" customFormat="false" ht="15.75" hidden="false" customHeight="false" outlineLevel="0" collapsed="false">
      <c r="A405" s="3" t="n">
        <v>404</v>
      </c>
      <c r="B405" s="3" t="s">
        <v>1222</v>
      </c>
      <c r="C405" s="3" t="s">
        <v>1223</v>
      </c>
      <c r="D405" s="3" t="n">
        <v>1</v>
      </c>
      <c r="E405" s="3" t="n">
        <v>0.5522405</v>
      </c>
      <c r="F405" s="3" t="n">
        <v>26</v>
      </c>
      <c r="G405" s="3" t="n">
        <v>26</v>
      </c>
      <c r="H405" s="3" t="n">
        <v>6</v>
      </c>
      <c r="I405" s="3" t="n">
        <v>6</v>
      </c>
      <c r="J405" s="3" t="n">
        <v>35</v>
      </c>
      <c r="K405" s="3" t="n">
        <v>35</v>
      </c>
      <c r="L405" s="3" t="n">
        <v>0</v>
      </c>
      <c r="M405" s="3" t="n">
        <v>0</v>
      </c>
      <c r="N405" s="3" t="n">
        <v>-1</v>
      </c>
      <c r="O405" s="3" t="n">
        <v>-1</v>
      </c>
      <c r="P405" s="3" t="n">
        <v>8.5</v>
      </c>
      <c r="Q405" s="3" t="n">
        <v>24.2</v>
      </c>
      <c r="R405" s="3" t="s">
        <v>1224</v>
      </c>
      <c r="S405" s="4" t="n">
        <v>45746.9807175926</v>
      </c>
      <c r="T405" s="3" t="s">
        <v>29</v>
      </c>
      <c r="U405" s="3" t="s">
        <v>29</v>
      </c>
      <c r="V405" s="3" t="n">
        <v>0</v>
      </c>
      <c r="W405" s="3" t="n">
        <v>0</v>
      </c>
      <c r="X405" s="3" t="n">
        <v>0</v>
      </c>
      <c r="Y405" s="3" t="s">
        <v>30</v>
      </c>
      <c r="Z405" s="3" t="s">
        <v>30</v>
      </c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</row>
    <row r="406" customFormat="false" ht="15.75" hidden="false" customHeight="false" outlineLevel="0" collapsed="false">
      <c r="A406" s="3" t="n">
        <v>405</v>
      </c>
      <c r="B406" s="3" t="s">
        <v>1225</v>
      </c>
      <c r="C406" s="3" t="s">
        <v>1226</v>
      </c>
      <c r="D406" s="3" t="n">
        <v>1</v>
      </c>
      <c r="E406" s="3" t="n">
        <v>0.5758485</v>
      </c>
      <c r="F406" s="3" t="n">
        <v>26</v>
      </c>
      <c r="G406" s="3" t="n">
        <v>26</v>
      </c>
      <c r="H406" s="3" t="n">
        <v>6</v>
      </c>
      <c r="I406" s="3" t="n">
        <v>6</v>
      </c>
      <c r="J406" s="3" t="n">
        <v>35</v>
      </c>
      <c r="K406" s="3" t="n">
        <v>35</v>
      </c>
      <c r="L406" s="3" t="n">
        <v>0</v>
      </c>
      <c r="M406" s="3" t="n">
        <v>0</v>
      </c>
      <c r="N406" s="3" t="n">
        <v>-1</v>
      </c>
      <c r="O406" s="3" t="n">
        <v>-1</v>
      </c>
      <c r="P406" s="3" t="n">
        <v>8.5</v>
      </c>
      <c r="Q406" s="3" t="n">
        <v>24.2</v>
      </c>
      <c r="R406" s="3" t="s">
        <v>1224</v>
      </c>
      <c r="S406" s="4" t="n">
        <v>45746.9807407407</v>
      </c>
      <c r="T406" s="3" t="s">
        <v>29</v>
      </c>
      <c r="U406" s="3" t="s">
        <v>29</v>
      </c>
      <c r="V406" s="3" t="n">
        <v>0</v>
      </c>
      <c r="W406" s="3" t="n">
        <v>0</v>
      </c>
      <c r="X406" s="3" t="n">
        <v>0</v>
      </c>
      <c r="Y406" s="3" t="s">
        <v>30</v>
      </c>
      <c r="Z406" s="3" t="s">
        <v>30</v>
      </c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</row>
    <row r="407" customFormat="false" ht="15.75" hidden="false" customHeight="false" outlineLevel="0" collapsed="false">
      <c r="A407" s="3" t="n">
        <v>406</v>
      </c>
      <c r="B407" s="3" t="s">
        <v>1227</v>
      </c>
      <c r="C407" s="3" t="s">
        <v>1228</v>
      </c>
      <c r="D407" s="3" t="n">
        <v>1</v>
      </c>
      <c r="E407" s="3" t="n">
        <v>0.2707637</v>
      </c>
      <c r="F407" s="3" t="n">
        <v>9</v>
      </c>
      <c r="G407" s="3" t="n">
        <v>9</v>
      </c>
      <c r="H407" s="3" t="n">
        <v>6</v>
      </c>
      <c r="I407" s="3" t="n">
        <v>6</v>
      </c>
      <c r="J407" s="3" t="n">
        <v>9</v>
      </c>
      <c r="K407" s="3" t="n">
        <v>9</v>
      </c>
      <c r="L407" s="3" t="n">
        <v>0</v>
      </c>
      <c r="M407" s="3" t="n">
        <v>0</v>
      </c>
      <c r="N407" s="3" t="n">
        <v>-1</v>
      </c>
      <c r="O407" s="3" t="n">
        <v>-1</v>
      </c>
      <c r="P407" s="3" t="n">
        <v>8</v>
      </c>
      <c r="Q407" s="3" t="n">
        <v>24.2</v>
      </c>
      <c r="R407" s="3" t="s">
        <v>1229</v>
      </c>
      <c r="S407" s="4" t="n">
        <v>45746.980775463</v>
      </c>
      <c r="T407" s="3" t="s">
        <v>29</v>
      </c>
      <c r="U407" s="3" t="s">
        <v>29</v>
      </c>
      <c r="V407" s="3" t="n">
        <v>0</v>
      </c>
      <c r="W407" s="3" t="n">
        <v>0</v>
      </c>
      <c r="X407" s="3" t="n">
        <v>0</v>
      </c>
      <c r="Y407" s="3" t="s">
        <v>30</v>
      </c>
      <c r="Z407" s="3" t="s">
        <v>30</v>
      </c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</row>
    <row r="408" customFormat="false" ht="15.75" hidden="false" customHeight="false" outlineLevel="0" collapsed="false">
      <c r="A408" s="3" t="n">
        <v>407</v>
      </c>
      <c r="B408" s="3" t="s">
        <v>1230</v>
      </c>
      <c r="C408" s="3" t="s">
        <v>1231</v>
      </c>
      <c r="D408" s="3" t="n">
        <v>1</v>
      </c>
      <c r="E408" s="3" t="n">
        <v>0.4619594</v>
      </c>
      <c r="F408" s="3" t="n">
        <v>23</v>
      </c>
      <c r="G408" s="3" t="n">
        <v>23</v>
      </c>
      <c r="H408" s="3" t="n">
        <v>6</v>
      </c>
      <c r="I408" s="3" t="n">
        <v>6</v>
      </c>
      <c r="J408" s="3" t="n">
        <v>29</v>
      </c>
      <c r="K408" s="3" t="n">
        <v>29</v>
      </c>
      <c r="L408" s="3" t="n">
        <v>0</v>
      </c>
      <c r="M408" s="3" t="n">
        <v>0</v>
      </c>
      <c r="N408" s="3" t="n">
        <v>-1</v>
      </c>
      <c r="O408" s="3" t="n">
        <v>-1</v>
      </c>
      <c r="P408" s="3" t="n">
        <v>8.5</v>
      </c>
      <c r="Q408" s="3" t="n">
        <v>24.2</v>
      </c>
      <c r="R408" s="3" t="s">
        <v>1232</v>
      </c>
      <c r="S408" s="4" t="n">
        <v>45746.9808101852</v>
      </c>
      <c r="T408" s="3" t="s">
        <v>29</v>
      </c>
      <c r="U408" s="3" t="s">
        <v>29</v>
      </c>
      <c r="V408" s="3" t="n">
        <v>0</v>
      </c>
      <c r="W408" s="3" t="n">
        <v>0</v>
      </c>
      <c r="X408" s="3" t="n">
        <v>0</v>
      </c>
      <c r="Y408" s="3" t="s">
        <v>30</v>
      </c>
      <c r="Z408" s="3" t="s">
        <v>30</v>
      </c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</row>
    <row r="409" customFormat="false" ht="15.75" hidden="false" customHeight="false" outlineLevel="0" collapsed="false">
      <c r="A409" s="3" t="n">
        <v>408</v>
      </c>
      <c r="B409" s="3" t="s">
        <v>1233</v>
      </c>
      <c r="C409" s="3" t="s">
        <v>1234</v>
      </c>
      <c r="D409" s="3" t="n">
        <v>1</v>
      </c>
      <c r="E409" s="3" t="n">
        <v>0.5056841</v>
      </c>
      <c r="F409" s="3" t="n">
        <v>23</v>
      </c>
      <c r="G409" s="3" t="n">
        <v>23</v>
      </c>
      <c r="H409" s="3" t="n">
        <v>6</v>
      </c>
      <c r="I409" s="3" t="n">
        <v>6</v>
      </c>
      <c r="J409" s="3" t="n">
        <v>29</v>
      </c>
      <c r="K409" s="3" t="n">
        <v>29</v>
      </c>
      <c r="L409" s="3" t="n">
        <v>0</v>
      </c>
      <c r="M409" s="3" t="n">
        <v>0</v>
      </c>
      <c r="N409" s="3" t="n">
        <v>-1</v>
      </c>
      <c r="O409" s="3" t="n">
        <v>-1</v>
      </c>
      <c r="P409" s="3" t="n">
        <v>8.5</v>
      </c>
      <c r="Q409" s="3" t="n">
        <v>24.2</v>
      </c>
      <c r="R409" s="3" t="s">
        <v>1232</v>
      </c>
      <c r="S409" s="4" t="n">
        <v>45746.9808333333</v>
      </c>
      <c r="T409" s="3" t="s">
        <v>29</v>
      </c>
      <c r="U409" s="3" t="s">
        <v>29</v>
      </c>
      <c r="V409" s="3" t="n">
        <v>0</v>
      </c>
      <c r="W409" s="3" t="n">
        <v>0</v>
      </c>
      <c r="X409" s="3" t="n">
        <v>0</v>
      </c>
      <c r="Y409" s="3" t="s">
        <v>30</v>
      </c>
      <c r="Z409" s="3" t="s">
        <v>30</v>
      </c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</row>
    <row r="410" customFormat="false" ht="15.75" hidden="false" customHeight="false" outlineLevel="0" collapsed="false">
      <c r="A410" s="3" t="n">
        <v>409</v>
      </c>
      <c r="B410" s="3" t="s">
        <v>1235</v>
      </c>
      <c r="C410" s="3" t="s">
        <v>1236</v>
      </c>
      <c r="D410" s="3" t="n">
        <v>1</v>
      </c>
      <c r="E410" s="3" t="n">
        <v>0.6428242</v>
      </c>
      <c r="F410" s="3" t="n">
        <v>22</v>
      </c>
      <c r="G410" s="3" t="n">
        <v>22</v>
      </c>
      <c r="H410" s="3" t="n">
        <v>6</v>
      </c>
      <c r="I410" s="3" t="n">
        <v>6</v>
      </c>
      <c r="J410" s="3" t="n">
        <v>27</v>
      </c>
      <c r="K410" s="3" t="n">
        <v>27</v>
      </c>
      <c r="L410" s="3" t="n">
        <v>0</v>
      </c>
      <c r="M410" s="3" t="n">
        <v>0</v>
      </c>
      <c r="N410" s="3" t="n">
        <v>-1</v>
      </c>
      <c r="O410" s="3" t="n">
        <v>-1</v>
      </c>
      <c r="P410" s="3" t="n">
        <v>8</v>
      </c>
      <c r="Q410" s="3" t="n">
        <v>24.2</v>
      </c>
      <c r="R410" s="3" t="s">
        <v>1237</v>
      </c>
      <c r="S410" s="4" t="n">
        <v>45746.9808680556</v>
      </c>
      <c r="T410" s="3" t="s">
        <v>29</v>
      </c>
      <c r="U410" s="3" t="s">
        <v>29</v>
      </c>
      <c r="V410" s="3" t="n">
        <v>0</v>
      </c>
      <c r="W410" s="3" t="n">
        <v>0</v>
      </c>
      <c r="X410" s="3" t="n">
        <v>0</v>
      </c>
      <c r="Y410" s="3" t="s">
        <v>30</v>
      </c>
      <c r="Z410" s="3" t="s">
        <v>30</v>
      </c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</row>
    <row r="411" customFormat="false" ht="15.75" hidden="false" customHeight="false" outlineLevel="0" collapsed="false">
      <c r="A411" s="3" t="n">
        <v>410</v>
      </c>
      <c r="B411" s="3" t="s">
        <v>1238</v>
      </c>
      <c r="C411" s="3" t="s">
        <v>1239</v>
      </c>
      <c r="D411" s="3" t="n">
        <v>1</v>
      </c>
      <c r="E411" s="3" t="n">
        <v>0.5984371</v>
      </c>
      <c r="F411" s="3" t="n">
        <v>22</v>
      </c>
      <c r="G411" s="3" t="n">
        <v>22</v>
      </c>
      <c r="H411" s="3" t="n">
        <v>6</v>
      </c>
      <c r="I411" s="3" t="n">
        <v>6</v>
      </c>
      <c r="J411" s="3" t="n">
        <v>27</v>
      </c>
      <c r="K411" s="3" t="n">
        <v>27</v>
      </c>
      <c r="L411" s="3" t="n">
        <v>0</v>
      </c>
      <c r="M411" s="3" t="n">
        <v>0</v>
      </c>
      <c r="N411" s="3" t="n">
        <v>-1</v>
      </c>
      <c r="O411" s="3" t="n">
        <v>-1</v>
      </c>
      <c r="P411" s="3" t="n">
        <v>8</v>
      </c>
      <c r="Q411" s="3" t="n">
        <v>24.2</v>
      </c>
      <c r="R411" s="3" t="s">
        <v>1237</v>
      </c>
      <c r="S411" s="4" t="n">
        <v>45746.9808912037</v>
      </c>
      <c r="T411" s="3" t="s">
        <v>29</v>
      </c>
      <c r="U411" s="3" t="s">
        <v>29</v>
      </c>
      <c r="V411" s="3" t="n">
        <v>0</v>
      </c>
      <c r="W411" s="3" t="n">
        <v>0</v>
      </c>
      <c r="X411" s="3" t="n">
        <v>0</v>
      </c>
      <c r="Y411" s="3" t="s">
        <v>30</v>
      </c>
      <c r="Z411" s="3" t="s">
        <v>30</v>
      </c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</row>
    <row r="412" customFormat="false" ht="15.75" hidden="false" customHeight="false" outlineLevel="0" collapsed="false">
      <c r="A412" s="3" t="n">
        <v>411</v>
      </c>
      <c r="B412" s="3" t="s">
        <v>1240</v>
      </c>
      <c r="C412" s="3" t="s">
        <v>1241</v>
      </c>
      <c r="D412" s="3" t="n">
        <v>1</v>
      </c>
      <c r="E412" s="3" t="n">
        <v>0.2669171</v>
      </c>
      <c r="F412" s="3" t="n">
        <v>7</v>
      </c>
      <c r="G412" s="3" t="n">
        <v>7</v>
      </c>
      <c r="H412" s="3" t="n">
        <v>5</v>
      </c>
      <c r="I412" s="3" t="n">
        <v>5</v>
      </c>
      <c r="J412" s="3" t="n">
        <v>6</v>
      </c>
      <c r="K412" s="3" t="n">
        <v>6</v>
      </c>
      <c r="L412" s="3" t="n">
        <v>0</v>
      </c>
      <c r="M412" s="3" t="n">
        <v>0</v>
      </c>
      <c r="N412" s="3" t="n">
        <v>-1</v>
      </c>
      <c r="O412" s="3" t="n">
        <v>-1</v>
      </c>
      <c r="P412" s="3" t="n">
        <v>8.5</v>
      </c>
      <c r="Q412" s="3" t="n">
        <v>24.2</v>
      </c>
      <c r="R412" s="3" t="s">
        <v>1242</v>
      </c>
      <c r="S412" s="4" t="n">
        <v>45746.9809259259</v>
      </c>
      <c r="T412" s="3" t="s">
        <v>29</v>
      </c>
      <c r="U412" s="3" t="s">
        <v>29</v>
      </c>
      <c r="V412" s="3" t="n">
        <v>0</v>
      </c>
      <c r="W412" s="3" t="n">
        <v>0</v>
      </c>
      <c r="X412" s="3" t="n">
        <v>0</v>
      </c>
      <c r="Y412" s="3" t="s">
        <v>30</v>
      </c>
      <c r="Z412" s="3" t="s">
        <v>30</v>
      </c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</row>
    <row r="413" customFormat="false" ht="15.75" hidden="false" customHeight="false" outlineLevel="0" collapsed="false">
      <c r="A413" s="3" t="n">
        <v>412</v>
      </c>
      <c r="B413" s="3" t="s">
        <v>1243</v>
      </c>
      <c r="C413" s="3" t="s">
        <v>1244</v>
      </c>
      <c r="D413" s="3" t="n">
        <v>1</v>
      </c>
      <c r="E413" s="3" t="n">
        <v>0.2489381</v>
      </c>
      <c r="F413" s="3" t="n">
        <v>7</v>
      </c>
      <c r="G413" s="3" t="n">
        <v>7</v>
      </c>
      <c r="H413" s="3" t="n">
        <v>5</v>
      </c>
      <c r="I413" s="3" t="n">
        <v>5</v>
      </c>
      <c r="J413" s="3" t="n">
        <v>6</v>
      </c>
      <c r="K413" s="3" t="n">
        <v>6</v>
      </c>
      <c r="L413" s="3" t="n">
        <v>0</v>
      </c>
      <c r="M413" s="3" t="n">
        <v>0</v>
      </c>
      <c r="N413" s="3" t="n">
        <v>-1</v>
      </c>
      <c r="O413" s="3" t="n">
        <v>-1</v>
      </c>
      <c r="P413" s="3" t="n">
        <v>8.5</v>
      </c>
      <c r="Q413" s="3" t="n">
        <v>24.2</v>
      </c>
      <c r="R413" s="3" t="s">
        <v>1242</v>
      </c>
      <c r="S413" s="4" t="n">
        <v>45746.9809375</v>
      </c>
      <c r="T413" s="3" t="s">
        <v>29</v>
      </c>
      <c r="U413" s="3" t="s">
        <v>29</v>
      </c>
      <c r="V413" s="3" t="n">
        <v>0</v>
      </c>
      <c r="W413" s="3" t="n">
        <v>0</v>
      </c>
      <c r="X413" s="3" t="n">
        <v>0</v>
      </c>
      <c r="Y413" s="3" t="s">
        <v>30</v>
      </c>
      <c r="Z413" s="3" t="s">
        <v>30</v>
      </c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</row>
    <row r="414" customFormat="false" ht="15.75" hidden="false" customHeight="false" outlineLevel="0" collapsed="false">
      <c r="A414" s="3" t="n">
        <v>413</v>
      </c>
      <c r="B414" s="3" t="s">
        <v>1245</v>
      </c>
      <c r="C414" s="3" t="s">
        <v>1246</v>
      </c>
      <c r="D414" s="3" t="n">
        <v>1</v>
      </c>
      <c r="E414" s="3" t="n">
        <v>0.3166223</v>
      </c>
      <c r="F414" s="3" t="n">
        <v>8</v>
      </c>
      <c r="G414" s="3" t="n">
        <v>8</v>
      </c>
      <c r="H414" s="3" t="n">
        <v>5</v>
      </c>
      <c r="I414" s="3" t="n">
        <v>5</v>
      </c>
      <c r="J414" s="3" t="n">
        <v>7</v>
      </c>
      <c r="K414" s="3" t="n">
        <v>7</v>
      </c>
      <c r="L414" s="3" t="n">
        <v>0</v>
      </c>
      <c r="M414" s="3" t="n">
        <v>0</v>
      </c>
      <c r="N414" s="3" t="n">
        <v>-1</v>
      </c>
      <c r="O414" s="3" t="n">
        <v>-1</v>
      </c>
      <c r="P414" s="3" t="n">
        <v>8.5</v>
      </c>
      <c r="Q414" s="3" t="n">
        <v>24.2</v>
      </c>
      <c r="R414" s="3" t="s">
        <v>1247</v>
      </c>
      <c r="S414" s="4" t="n">
        <v>45746.9809722222</v>
      </c>
      <c r="T414" s="3" t="s">
        <v>29</v>
      </c>
      <c r="U414" s="3" t="s">
        <v>29</v>
      </c>
      <c r="V414" s="3" t="n">
        <v>0</v>
      </c>
      <c r="W414" s="3" t="n">
        <v>0</v>
      </c>
      <c r="X414" s="3" t="n">
        <v>0</v>
      </c>
      <c r="Y414" s="3" t="s">
        <v>30</v>
      </c>
      <c r="Z414" s="3" t="s">
        <v>30</v>
      </c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</row>
    <row r="415" customFormat="false" ht="15.75" hidden="false" customHeight="false" outlineLevel="0" collapsed="false">
      <c r="A415" s="3" t="n">
        <v>414</v>
      </c>
      <c r="B415" s="3" t="s">
        <v>1248</v>
      </c>
      <c r="C415" s="3" t="s">
        <v>1249</v>
      </c>
      <c r="D415" s="3" t="n">
        <v>1</v>
      </c>
      <c r="E415" s="3" t="n">
        <v>0.3059726</v>
      </c>
      <c r="F415" s="3" t="n">
        <v>8</v>
      </c>
      <c r="G415" s="3" t="n">
        <v>8</v>
      </c>
      <c r="H415" s="3" t="n">
        <v>5</v>
      </c>
      <c r="I415" s="3" t="n">
        <v>5</v>
      </c>
      <c r="J415" s="3" t="n">
        <v>7</v>
      </c>
      <c r="K415" s="3" t="n">
        <v>7</v>
      </c>
      <c r="L415" s="3" t="n">
        <v>0</v>
      </c>
      <c r="M415" s="3" t="n">
        <v>0</v>
      </c>
      <c r="N415" s="3" t="n">
        <v>-1</v>
      </c>
      <c r="O415" s="3" t="n">
        <v>-1</v>
      </c>
      <c r="P415" s="3" t="n">
        <v>8.5</v>
      </c>
      <c r="Q415" s="3" t="n">
        <v>24.2</v>
      </c>
      <c r="R415" s="3" t="s">
        <v>1247</v>
      </c>
      <c r="S415" s="4" t="n">
        <v>45746.9809837963</v>
      </c>
      <c r="T415" s="3" t="s">
        <v>29</v>
      </c>
      <c r="U415" s="3" t="s">
        <v>29</v>
      </c>
      <c r="V415" s="3" t="n">
        <v>0</v>
      </c>
      <c r="W415" s="3" t="n">
        <v>0</v>
      </c>
      <c r="X415" s="3" t="n">
        <v>0</v>
      </c>
      <c r="Y415" s="3" t="s">
        <v>30</v>
      </c>
      <c r="Z415" s="3" t="s">
        <v>30</v>
      </c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</row>
    <row r="416" customFormat="false" ht="15.75" hidden="false" customHeight="false" outlineLevel="0" collapsed="false">
      <c r="A416" s="3" t="n">
        <v>415</v>
      </c>
      <c r="B416" s="3" t="s">
        <v>1250</v>
      </c>
      <c r="C416" s="3" t="s">
        <v>1251</v>
      </c>
      <c r="D416" s="3" t="n">
        <v>1</v>
      </c>
      <c r="E416" s="3" t="n">
        <v>0.3080731</v>
      </c>
      <c r="F416" s="3" t="n">
        <v>8</v>
      </c>
      <c r="G416" s="3" t="n">
        <v>8</v>
      </c>
      <c r="H416" s="3" t="n">
        <v>5</v>
      </c>
      <c r="I416" s="3" t="n">
        <v>5</v>
      </c>
      <c r="J416" s="3" t="n">
        <v>7</v>
      </c>
      <c r="K416" s="3" t="n">
        <v>7</v>
      </c>
      <c r="L416" s="3" t="n">
        <v>0</v>
      </c>
      <c r="M416" s="3" t="n">
        <v>0</v>
      </c>
      <c r="N416" s="3" t="n">
        <v>-1</v>
      </c>
      <c r="O416" s="3" t="n">
        <v>-1</v>
      </c>
      <c r="P416" s="3" t="n">
        <v>8.5</v>
      </c>
      <c r="Q416" s="3" t="n">
        <v>24.2</v>
      </c>
      <c r="R416" s="3" t="s">
        <v>1252</v>
      </c>
      <c r="S416" s="4" t="n">
        <v>45746.9810185185</v>
      </c>
      <c r="T416" s="3" t="s">
        <v>29</v>
      </c>
      <c r="U416" s="3" t="s">
        <v>29</v>
      </c>
      <c r="V416" s="3" t="n">
        <v>0</v>
      </c>
      <c r="W416" s="3" t="n">
        <v>0</v>
      </c>
      <c r="X416" s="3" t="n">
        <v>0</v>
      </c>
      <c r="Y416" s="3" t="s">
        <v>30</v>
      </c>
      <c r="Z416" s="3" t="s">
        <v>30</v>
      </c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</row>
    <row r="417" customFormat="false" ht="15.75" hidden="false" customHeight="false" outlineLevel="0" collapsed="false">
      <c r="A417" s="3" t="n">
        <v>416</v>
      </c>
      <c r="B417" s="3" t="s">
        <v>1253</v>
      </c>
      <c r="C417" s="3" t="s">
        <v>1254</v>
      </c>
      <c r="D417" s="3" t="n">
        <v>1</v>
      </c>
      <c r="E417" s="3" t="n">
        <v>0.2695182</v>
      </c>
      <c r="F417" s="3" t="n">
        <v>8</v>
      </c>
      <c r="G417" s="3" t="n">
        <v>8</v>
      </c>
      <c r="H417" s="3" t="n">
        <v>5</v>
      </c>
      <c r="I417" s="3" t="n">
        <v>5</v>
      </c>
      <c r="J417" s="3" t="n">
        <v>7</v>
      </c>
      <c r="K417" s="3" t="n">
        <v>7</v>
      </c>
      <c r="L417" s="3" t="n">
        <v>0</v>
      </c>
      <c r="M417" s="3" t="n">
        <v>0</v>
      </c>
      <c r="N417" s="3" t="n">
        <v>-1</v>
      </c>
      <c r="O417" s="3" t="n">
        <v>-1</v>
      </c>
      <c r="P417" s="3" t="n">
        <v>8.5</v>
      </c>
      <c r="Q417" s="3" t="n">
        <v>24.2</v>
      </c>
      <c r="R417" s="3" t="s">
        <v>1252</v>
      </c>
      <c r="S417" s="4" t="n">
        <v>45746.9810416667</v>
      </c>
      <c r="T417" s="3" t="s">
        <v>29</v>
      </c>
      <c r="U417" s="3" t="s">
        <v>29</v>
      </c>
      <c r="V417" s="3" t="n">
        <v>0</v>
      </c>
      <c r="W417" s="3" t="n">
        <v>0</v>
      </c>
      <c r="X417" s="3" t="n">
        <v>0</v>
      </c>
      <c r="Y417" s="3" t="s">
        <v>30</v>
      </c>
      <c r="Z417" s="3" t="s">
        <v>30</v>
      </c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</row>
    <row r="418" customFormat="false" ht="15.75" hidden="false" customHeight="false" outlineLevel="0" collapsed="false">
      <c r="A418" s="3" t="n">
        <v>417</v>
      </c>
      <c r="B418" s="3" t="s">
        <v>1255</v>
      </c>
      <c r="C418" s="3" t="s">
        <v>1256</v>
      </c>
      <c r="D418" s="3" t="n">
        <v>1</v>
      </c>
      <c r="E418" s="3" t="n">
        <v>0.3161537</v>
      </c>
      <c r="F418" s="3" t="n">
        <v>9</v>
      </c>
      <c r="G418" s="3" t="n">
        <v>9</v>
      </c>
      <c r="H418" s="3" t="n">
        <v>5</v>
      </c>
      <c r="I418" s="3" t="n">
        <v>5</v>
      </c>
      <c r="J418" s="3" t="n">
        <v>10</v>
      </c>
      <c r="K418" s="3" t="n">
        <v>10</v>
      </c>
      <c r="L418" s="3" t="n">
        <v>0</v>
      </c>
      <c r="M418" s="3" t="n">
        <v>0</v>
      </c>
      <c r="N418" s="3" t="n">
        <v>-1</v>
      </c>
      <c r="O418" s="3" t="n">
        <v>-1</v>
      </c>
      <c r="P418" s="3" t="n">
        <v>8.5</v>
      </c>
      <c r="Q418" s="3" t="n">
        <v>24.2</v>
      </c>
      <c r="R418" s="3" t="s">
        <v>1257</v>
      </c>
      <c r="S418" s="4" t="n">
        <v>45746.9810648148</v>
      </c>
      <c r="T418" s="3" t="s">
        <v>29</v>
      </c>
      <c r="U418" s="3" t="s">
        <v>29</v>
      </c>
      <c r="V418" s="3" t="n">
        <v>0</v>
      </c>
      <c r="W418" s="3" t="n">
        <v>0</v>
      </c>
      <c r="X418" s="3" t="n">
        <v>0</v>
      </c>
      <c r="Y418" s="3" t="s">
        <v>30</v>
      </c>
      <c r="Z418" s="3" t="s">
        <v>30</v>
      </c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</row>
    <row r="419" customFormat="false" ht="15.75" hidden="false" customHeight="false" outlineLevel="0" collapsed="false">
      <c r="A419" s="3" t="n">
        <v>418</v>
      </c>
      <c r="B419" s="3" t="s">
        <v>1258</v>
      </c>
      <c r="C419" s="3" t="s">
        <v>1259</v>
      </c>
      <c r="D419" s="3" t="n">
        <v>1</v>
      </c>
      <c r="E419" s="3" t="n">
        <v>0.3181285</v>
      </c>
      <c r="F419" s="3" t="n">
        <v>9</v>
      </c>
      <c r="G419" s="3" t="n">
        <v>9</v>
      </c>
      <c r="H419" s="3" t="n">
        <v>5</v>
      </c>
      <c r="I419" s="3" t="n">
        <v>5</v>
      </c>
      <c r="J419" s="3" t="n">
        <v>10</v>
      </c>
      <c r="K419" s="3" t="n">
        <v>10</v>
      </c>
      <c r="L419" s="3" t="n">
        <v>0</v>
      </c>
      <c r="M419" s="3" t="n">
        <v>0</v>
      </c>
      <c r="N419" s="3" t="n">
        <v>-1</v>
      </c>
      <c r="O419" s="3" t="n">
        <v>-1</v>
      </c>
      <c r="P419" s="3" t="n">
        <v>8.5</v>
      </c>
      <c r="Q419" s="3" t="n">
        <v>24.2</v>
      </c>
      <c r="R419" s="3" t="s">
        <v>1257</v>
      </c>
      <c r="S419" s="4" t="n">
        <v>45746.981087963</v>
      </c>
      <c r="T419" s="3" t="s">
        <v>29</v>
      </c>
      <c r="U419" s="3" t="s">
        <v>29</v>
      </c>
      <c r="V419" s="3" t="n">
        <v>0</v>
      </c>
      <c r="W419" s="3" t="n">
        <v>0</v>
      </c>
      <c r="X419" s="3" t="n">
        <v>0</v>
      </c>
      <c r="Y419" s="3" t="s">
        <v>30</v>
      </c>
      <c r="Z419" s="3" t="s">
        <v>30</v>
      </c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</row>
    <row r="420" customFormat="false" ht="15.75" hidden="false" customHeight="false" outlineLevel="0" collapsed="false">
      <c r="A420" s="3" t="n">
        <v>419</v>
      </c>
      <c r="B420" s="3" t="s">
        <v>1260</v>
      </c>
      <c r="C420" s="3" t="s">
        <v>1261</v>
      </c>
      <c r="D420" s="3" t="n">
        <v>1</v>
      </c>
      <c r="E420" s="3" t="n">
        <v>1.3766535</v>
      </c>
      <c r="F420" s="3" t="n">
        <v>49</v>
      </c>
      <c r="G420" s="3" t="n">
        <v>49</v>
      </c>
      <c r="H420" s="3" t="n">
        <v>11</v>
      </c>
      <c r="I420" s="3" t="n">
        <v>11</v>
      </c>
      <c r="J420" s="3" t="n">
        <v>50</v>
      </c>
      <c r="K420" s="3" t="n">
        <v>50</v>
      </c>
      <c r="L420" s="3" t="n">
        <v>2</v>
      </c>
      <c r="M420" s="3" t="n">
        <v>2</v>
      </c>
      <c r="N420" s="3" t="n">
        <v>-1</v>
      </c>
      <c r="O420" s="3" t="n">
        <v>-1</v>
      </c>
      <c r="P420" s="3" t="n">
        <v>8.5</v>
      </c>
      <c r="Q420" s="3" t="n">
        <v>24.2</v>
      </c>
      <c r="R420" s="3" t="s">
        <v>1262</v>
      </c>
      <c r="S420" s="4" t="n">
        <v>45746.9811458333</v>
      </c>
      <c r="T420" s="3" t="s">
        <v>65</v>
      </c>
      <c r="U420" s="3" t="s">
        <v>65</v>
      </c>
      <c r="V420" s="3" t="n">
        <v>0</v>
      </c>
      <c r="W420" s="3" t="n">
        <v>0</v>
      </c>
      <c r="X420" s="3" t="n">
        <v>0</v>
      </c>
      <c r="Y420" s="3" t="s">
        <v>30</v>
      </c>
      <c r="Z420" s="3" t="s">
        <v>30</v>
      </c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</row>
    <row r="421" customFormat="false" ht="15.75" hidden="false" customHeight="false" outlineLevel="0" collapsed="false">
      <c r="A421" s="3" t="n">
        <v>420</v>
      </c>
      <c r="B421" s="3" t="s">
        <v>1263</v>
      </c>
      <c r="C421" s="3" t="s">
        <v>1264</v>
      </c>
      <c r="D421" s="3" t="n">
        <v>1</v>
      </c>
      <c r="E421" s="3" t="n">
        <v>0.7207736</v>
      </c>
      <c r="F421" s="3" t="n">
        <v>39</v>
      </c>
      <c r="G421" s="3" t="n">
        <v>39</v>
      </c>
      <c r="H421" s="3" t="n">
        <v>12</v>
      </c>
      <c r="I421" s="3" t="n">
        <v>12</v>
      </c>
      <c r="J421" s="3" t="n">
        <v>47</v>
      </c>
      <c r="K421" s="3" t="n">
        <v>47</v>
      </c>
      <c r="L421" s="3" t="n">
        <v>1</v>
      </c>
      <c r="M421" s="3" t="n">
        <v>1</v>
      </c>
      <c r="N421" s="3" t="n">
        <v>-1</v>
      </c>
      <c r="O421" s="3" t="n">
        <v>-1</v>
      </c>
      <c r="P421" s="3" t="n">
        <v>8.5</v>
      </c>
      <c r="Q421" s="3" t="n">
        <v>24.2</v>
      </c>
      <c r="R421" s="3" t="s">
        <v>1265</v>
      </c>
      <c r="S421" s="4" t="n">
        <v>45746.9811805556</v>
      </c>
      <c r="T421" s="3" t="s">
        <v>239</v>
      </c>
      <c r="U421" s="3" t="s">
        <v>239</v>
      </c>
      <c r="V421" s="3" t="n">
        <v>0</v>
      </c>
      <c r="W421" s="3" t="n">
        <v>0</v>
      </c>
      <c r="X421" s="3" t="n">
        <v>0</v>
      </c>
      <c r="Y421" s="3" t="s">
        <v>30</v>
      </c>
      <c r="Z421" s="3" t="s">
        <v>30</v>
      </c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</row>
    <row r="422" customFormat="false" ht="15.75" hidden="false" customHeight="false" outlineLevel="0" collapsed="false">
      <c r="A422" s="3" t="n">
        <v>421</v>
      </c>
      <c r="B422" s="3" t="s">
        <v>1266</v>
      </c>
      <c r="C422" s="3" t="s">
        <v>1267</v>
      </c>
      <c r="D422" s="3" t="n">
        <v>1</v>
      </c>
      <c r="E422" s="3" t="n">
        <v>2.149391</v>
      </c>
      <c r="F422" s="3" t="n">
        <v>14</v>
      </c>
      <c r="G422" s="3" t="n">
        <v>14</v>
      </c>
      <c r="H422" s="3" t="n">
        <v>7</v>
      </c>
      <c r="I422" s="3" t="n">
        <v>7</v>
      </c>
      <c r="J422" s="3" t="n">
        <v>20</v>
      </c>
      <c r="K422" s="3" t="n">
        <v>20</v>
      </c>
      <c r="L422" s="3" t="n">
        <v>0</v>
      </c>
      <c r="M422" s="3" t="n">
        <v>0</v>
      </c>
      <c r="N422" s="3" t="n">
        <v>-1</v>
      </c>
      <c r="O422" s="3" t="n">
        <v>-1</v>
      </c>
      <c r="P422" s="3" t="n">
        <v>8.5</v>
      </c>
      <c r="Q422" s="3" t="n">
        <v>24.2</v>
      </c>
      <c r="R422" s="3" t="s">
        <v>1268</v>
      </c>
      <c r="S422" s="4" t="n">
        <v>45746.9812384259</v>
      </c>
      <c r="T422" s="3" t="s">
        <v>29</v>
      </c>
      <c r="U422" s="3" t="s">
        <v>29</v>
      </c>
      <c r="V422" s="3" t="n">
        <v>0</v>
      </c>
      <c r="W422" s="3" t="n">
        <v>0</v>
      </c>
      <c r="X422" s="3" t="n">
        <v>0</v>
      </c>
      <c r="Y422" s="3" t="s">
        <v>30</v>
      </c>
      <c r="Z422" s="3" t="s">
        <v>30</v>
      </c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</row>
    <row r="423" customFormat="false" ht="15.75" hidden="false" customHeight="false" outlineLevel="0" collapsed="false">
      <c r="A423" s="3" t="n">
        <v>422</v>
      </c>
      <c r="B423" s="3" t="s">
        <v>1269</v>
      </c>
      <c r="C423" s="3" t="s">
        <v>1270</v>
      </c>
      <c r="D423" s="3" t="n">
        <v>1</v>
      </c>
      <c r="E423" s="3" t="n">
        <v>5.1165887</v>
      </c>
      <c r="F423" s="3" t="n">
        <v>224</v>
      </c>
      <c r="G423" s="3" t="n">
        <v>224</v>
      </c>
      <c r="H423" s="3" t="n">
        <v>16</v>
      </c>
      <c r="I423" s="3" t="n">
        <v>16</v>
      </c>
      <c r="J423" s="3" t="n">
        <v>219</v>
      </c>
      <c r="K423" s="3" t="n">
        <v>219</v>
      </c>
      <c r="L423" s="3" t="n">
        <v>11</v>
      </c>
      <c r="M423" s="3" t="n">
        <v>11</v>
      </c>
      <c r="N423" s="3" t="n">
        <v>-1</v>
      </c>
      <c r="O423" s="3" t="n">
        <v>-1</v>
      </c>
      <c r="P423" s="3" t="n">
        <v>8.5</v>
      </c>
      <c r="Q423" s="3" t="n">
        <v>24.2</v>
      </c>
      <c r="R423" s="3" t="s">
        <v>1271</v>
      </c>
      <c r="S423" s="4" t="n">
        <v>45746.9813541667</v>
      </c>
      <c r="T423" s="3" t="s">
        <v>246</v>
      </c>
      <c r="U423" s="3" t="s">
        <v>246</v>
      </c>
      <c r="V423" s="3" t="n">
        <v>0</v>
      </c>
      <c r="W423" s="3" t="n">
        <v>0</v>
      </c>
      <c r="X423" s="3" t="n">
        <v>0</v>
      </c>
      <c r="Y423" s="3" t="s">
        <v>30</v>
      </c>
      <c r="Z423" s="3" t="s">
        <v>30</v>
      </c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</row>
    <row r="424" customFormat="false" ht="15.75" hidden="false" customHeight="false" outlineLevel="0" collapsed="false">
      <c r="A424" s="3" t="n">
        <v>423</v>
      </c>
      <c r="B424" s="3" t="s">
        <v>1272</v>
      </c>
      <c r="C424" s="3" t="s">
        <v>1273</v>
      </c>
      <c r="D424" s="3" t="n">
        <v>1</v>
      </c>
      <c r="E424" s="3" t="n">
        <v>0.2453967</v>
      </c>
      <c r="F424" s="3" t="n">
        <v>12</v>
      </c>
      <c r="G424" s="3" t="n">
        <v>12</v>
      </c>
      <c r="H424" s="3" t="n">
        <v>6</v>
      </c>
      <c r="I424" s="3" t="n">
        <v>6</v>
      </c>
      <c r="J424" s="3" t="n">
        <v>9</v>
      </c>
      <c r="K424" s="3" t="n">
        <v>9</v>
      </c>
      <c r="L424" s="3" t="n">
        <v>1</v>
      </c>
      <c r="M424" s="3" t="n">
        <v>1</v>
      </c>
      <c r="N424" s="3" t="n">
        <v>-1</v>
      </c>
      <c r="O424" s="3" t="n">
        <v>-1</v>
      </c>
      <c r="P424" s="3" t="n">
        <v>8</v>
      </c>
      <c r="Q424" s="3" t="n">
        <v>24.2</v>
      </c>
      <c r="R424" s="3" t="s">
        <v>1274</v>
      </c>
      <c r="S424" s="4" t="n">
        <v>45746.9813888889</v>
      </c>
      <c r="T424" s="3" t="s">
        <v>65</v>
      </c>
      <c r="U424" s="3" t="s">
        <v>65</v>
      </c>
      <c r="V424" s="3" t="n">
        <v>0</v>
      </c>
      <c r="W424" s="3" t="n">
        <v>0</v>
      </c>
      <c r="X424" s="3" t="n">
        <v>0</v>
      </c>
      <c r="Y424" s="3" t="s">
        <v>30</v>
      </c>
      <c r="Z424" s="3" t="s">
        <v>30</v>
      </c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</row>
    <row r="425" customFormat="false" ht="15.75" hidden="false" customHeight="false" outlineLevel="0" collapsed="false">
      <c r="A425" s="3" t="n">
        <v>424</v>
      </c>
      <c r="B425" s="3" t="s">
        <v>1275</v>
      </c>
      <c r="C425" s="3" t="s">
        <v>1276</v>
      </c>
      <c r="D425" s="3" t="n">
        <v>1</v>
      </c>
      <c r="E425" s="3" t="n">
        <v>0.2413661</v>
      </c>
      <c r="F425" s="3" t="n">
        <v>12</v>
      </c>
      <c r="G425" s="3" t="n">
        <v>12</v>
      </c>
      <c r="H425" s="3" t="n">
        <v>6</v>
      </c>
      <c r="I425" s="3" t="n">
        <v>6</v>
      </c>
      <c r="J425" s="3" t="n">
        <v>9</v>
      </c>
      <c r="K425" s="3" t="n">
        <v>9</v>
      </c>
      <c r="L425" s="3" t="n">
        <v>1</v>
      </c>
      <c r="M425" s="3" t="n">
        <v>1</v>
      </c>
      <c r="N425" s="3" t="n">
        <v>-1</v>
      </c>
      <c r="O425" s="3" t="n">
        <v>-1</v>
      </c>
      <c r="P425" s="3" t="n">
        <v>8</v>
      </c>
      <c r="Q425" s="3" t="n">
        <v>24.2</v>
      </c>
      <c r="R425" s="3" t="s">
        <v>1277</v>
      </c>
      <c r="S425" s="4" t="n">
        <v>45746.981400463</v>
      </c>
      <c r="T425" s="3" t="s">
        <v>65</v>
      </c>
      <c r="U425" s="3" t="s">
        <v>65</v>
      </c>
      <c r="V425" s="3" t="n">
        <v>0</v>
      </c>
      <c r="W425" s="3" t="n">
        <v>0</v>
      </c>
      <c r="X425" s="3" t="n">
        <v>0</v>
      </c>
      <c r="Y425" s="3" t="s">
        <v>30</v>
      </c>
      <c r="Z425" s="3" t="s">
        <v>30</v>
      </c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</row>
    <row r="426" customFormat="false" ht="15.75" hidden="false" customHeight="false" outlineLevel="0" collapsed="false">
      <c r="A426" s="3" t="n">
        <v>425</v>
      </c>
      <c r="B426" s="3" t="s">
        <v>1278</v>
      </c>
      <c r="C426" s="3" t="s">
        <v>1279</v>
      </c>
      <c r="D426" s="3" t="n">
        <v>1</v>
      </c>
      <c r="E426" s="3" t="n">
        <v>0.1595136</v>
      </c>
      <c r="F426" s="3" t="n">
        <v>9</v>
      </c>
      <c r="G426" s="3" t="n">
        <v>9</v>
      </c>
      <c r="H426" s="3" t="n">
        <v>6</v>
      </c>
      <c r="I426" s="3" t="n">
        <v>6</v>
      </c>
      <c r="J426" s="3" t="n">
        <v>6</v>
      </c>
      <c r="K426" s="3" t="n">
        <v>6</v>
      </c>
      <c r="L426" s="3" t="n">
        <v>1</v>
      </c>
      <c r="M426" s="3" t="n">
        <v>1</v>
      </c>
      <c r="N426" s="3" t="n">
        <v>-1</v>
      </c>
      <c r="O426" s="3" t="n">
        <v>-1</v>
      </c>
      <c r="P426" s="3" t="n">
        <v>8</v>
      </c>
      <c r="Q426" s="3" t="n">
        <v>24.2</v>
      </c>
      <c r="R426" s="3" t="s">
        <v>1280</v>
      </c>
      <c r="S426" s="4" t="n">
        <v>45746.9814236111</v>
      </c>
      <c r="T426" s="3" t="s">
        <v>65</v>
      </c>
      <c r="U426" s="3" t="s">
        <v>65</v>
      </c>
      <c r="V426" s="3" t="n">
        <v>0</v>
      </c>
      <c r="W426" s="3" t="n">
        <v>0</v>
      </c>
      <c r="X426" s="3" t="n">
        <v>0</v>
      </c>
      <c r="Y426" s="3" t="s">
        <v>30</v>
      </c>
      <c r="Z426" s="3" t="s">
        <v>30</v>
      </c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</row>
    <row r="427" customFormat="false" ht="15.75" hidden="false" customHeight="false" outlineLevel="0" collapsed="false">
      <c r="A427" s="3" t="n">
        <v>426</v>
      </c>
      <c r="B427" s="3" t="s">
        <v>1281</v>
      </c>
      <c r="C427" s="3" t="s">
        <v>1282</v>
      </c>
      <c r="D427" s="3" t="n">
        <v>1</v>
      </c>
      <c r="E427" s="3" t="n">
        <v>0.2883024</v>
      </c>
      <c r="F427" s="3" t="n">
        <v>11</v>
      </c>
      <c r="G427" s="3" t="n">
        <v>11</v>
      </c>
      <c r="H427" s="3" t="n">
        <v>9</v>
      </c>
      <c r="I427" s="3" t="n">
        <v>9</v>
      </c>
      <c r="J427" s="3" t="n">
        <v>10</v>
      </c>
      <c r="K427" s="3" t="n">
        <v>10</v>
      </c>
      <c r="L427" s="3" t="n">
        <v>1</v>
      </c>
      <c r="M427" s="3" t="n">
        <v>1</v>
      </c>
      <c r="N427" s="3" t="n">
        <v>-1</v>
      </c>
      <c r="O427" s="3" t="n">
        <v>-1</v>
      </c>
      <c r="P427" s="3" t="n">
        <v>8</v>
      </c>
      <c r="Q427" s="3" t="n">
        <v>24.2</v>
      </c>
      <c r="R427" s="3" t="s">
        <v>1283</v>
      </c>
      <c r="S427" s="4" t="n">
        <v>45746.9814351852</v>
      </c>
      <c r="T427" s="3" t="s">
        <v>65</v>
      </c>
      <c r="U427" s="3" t="s">
        <v>65</v>
      </c>
      <c r="V427" s="3" t="n">
        <v>0</v>
      </c>
      <c r="W427" s="3" t="n">
        <v>0</v>
      </c>
      <c r="X427" s="3" t="n">
        <v>0</v>
      </c>
      <c r="Y427" s="3" t="s">
        <v>30</v>
      </c>
      <c r="Z427" s="3" t="s">
        <v>30</v>
      </c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</row>
    <row r="428" customFormat="false" ht="15.75" hidden="false" customHeight="false" outlineLevel="0" collapsed="false">
      <c r="A428" s="3" t="n">
        <v>427</v>
      </c>
      <c r="B428" s="3" t="s">
        <v>1284</v>
      </c>
      <c r="C428" s="3" t="s">
        <v>1285</v>
      </c>
      <c r="D428" s="3" t="n">
        <v>1</v>
      </c>
      <c r="E428" s="3" t="n">
        <v>0.6986389</v>
      </c>
      <c r="F428" s="3" t="n">
        <v>36</v>
      </c>
      <c r="G428" s="3" t="n">
        <v>36</v>
      </c>
      <c r="H428" s="3" t="n">
        <v>13</v>
      </c>
      <c r="I428" s="3" t="n">
        <v>13</v>
      </c>
      <c r="J428" s="3" t="n">
        <v>33</v>
      </c>
      <c r="K428" s="3" t="n">
        <v>33</v>
      </c>
      <c r="L428" s="3" t="n">
        <v>4</v>
      </c>
      <c r="M428" s="3" t="n">
        <v>4</v>
      </c>
      <c r="N428" s="3" t="n">
        <v>-1</v>
      </c>
      <c r="O428" s="3" t="n">
        <v>-1</v>
      </c>
      <c r="P428" s="3" t="n">
        <v>8.5</v>
      </c>
      <c r="Q428" s="3" t="n">
        <v>24.2</v>
      </c>
      <c r="R428" s="3" t="s">
        <v>1286</v>
      </c>
      <c r="S428" s="4" t="n">
        <v>45746.9814583333</v>
      </c>
      <c r="T428" s="3" t="s">
        <v>65</v>
      </c>
      <c r="U428" s="3" t="s">
        <v>65</v>
      </c>
      <c r="V428" s="3" t="n">
        <v>0</v>
      </c>
      <c r="W428" s="3" t="n">
        <v>0</v>
      </c>
      <c r="X428" s="3" t="n">
        <v>0</v>
      </c>
      <c r="Y428" s="3" t="s">
        <v>30</v>
      </c>
      <c r="Z428" s="3" t="s">
        <v>30</v>
      </c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</row>
    <row r="429" customFormat="false" ht="15.75" hidden="false" customHeight="false" outlineLevel="0" collapsed="false">
      <c r="A429" s="3" t="n">
        <v>428</v>
      </c>
      <c r="B429" s="3" t="s">
        <v>1287</v>
      </c>
      <c r="C429" s="3" t="s">
        <v>1288</v>
      </c>
      <c r="D429" s="3" t="n">
        <v>1</v>
      </c>
      <c r="E429" s="3" t="n">
        <v>0.2014142</v>
      </c>
      <c r="F429" s="3" t="n">
        <v>9</v>
      </c>
      <c r="G429" s="3" t="n">
        <v>9</v>
      </c>
      <c r="H429" s="3" t="n">
        <v>5</v>
      </c>
      <c r="I429" s="3" t="n">
        <v>5</v>
      </c>
      <c r="J429" s="3" t="n">
        <v>8</v>
      </c>
      <c r="K429" s="3" t="n">
        <v>8</v>
      </c>
      <c r="L429" s="3" t="n">
        <v>1</v>
      </c>
      <c r="M429" s="3" t="n">
        <v>1</v>
      </c>
      <c r="N429" s="3" t="n">
        <v>-1</v>
      </c>
      <c r="O429" s="3" t="n">
        <v>-1</v>
      </c>
      <c r="P429" s="3" t="n">
        <v>8.5</v>
      </c>
      <c r="Q429" s="3" t="n">
        <v>24.2</v>
      </c>
      <c r="R429" s="3" t="s">
        <v>1289</v>
      </c>
      <c r="S429" s="4" t="n">
        <v>45746.9814814815</v>
      </c>
      <c r="T429" s="3" t="s">
        <v>65</v>
      </c>
      <c r="U429" s="3" t="s">
        <v>65</v>
      </c>
      <c r="V429" s="3" t="n">
        <v>0</v>
      </c>
      <c r="W429" s="3" t="n">
        <v>0</v>
      </c>
      <c r="X429" s="3" t="n">
        <v>0</v>
      </c>
      <c r="Y429" s="3" t="s">
        <v>30</v>
      </c>
      <c r="Z429" s="3" t="s">
        <v>30</v>
      </c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</row>
    <row r="430" customFormat="false" ht="15.75" hidden="false" customHeight="false" outlineLevel="0" collapsed="false">
      <c r="A430" s="3" t="n">
        <v>429</v>
      </c>
      <c r="B430" s="3" t="s">
        <v>1290</v>
      </c>
      <c r="C430" s="3" t="s">
        <v>1291</v>
      </c>
      <c r="D430" s="3" t="n">
        <v>1</v>
      </c>
      <c r="E430" s="3" t="n">
        <v>0.334404</v>
      </c>
      <c r="F430" s="3" t="n">
        <v>18</v>
      </c>
      <c r="G430" s="3" t="n">
        <v>18</v>
      </c>
      <c r="H430" s="3" t="n">
        <v>8</v>
      </c>
      <c r="I430" s="3" t="n">
        <v>8</v>
      </c>
      <c r="J430" s="3" t="n">
        <v>22</v>
      </c>
      <c r="K430" s="3" t="n">
        <v>22</v>
      </c>
      <c r="L430" s="3" t="n">
        <v>1</v>
      </c>
      <c r="M430" s="3" t="n">
        <v>1</v>
      </c>
      <c r="N430" s="3" t="n">
        <v>-1</v>
      </c>
      <c r="O430" s="3" t="n">
        <v>-1</v>
      </c>
      <c r="P430" s="3" t="n">
        <v>8.5</v>
      </c>
      <c r="Q430" s="3" t="n">
        <v>24.2</v>
      </c>
      <c r="R430" s="3" t="s">
        <v>1292</v>
      </c>
      <c r="S430" s="4" t="n">
        <v>45746.9815046296</v>
      </c>
      <c r="T430" s="3" t="s">
        <v>65</v>
      </c>
      <c r="U430" s="3" t="s">
        <v>65</v>
      </c>
      <c r="V430" s="3" t="n">
        <v>0</v>
      </c>
      <c r="W430" s="3" t="n">
        <v>0</v>
      </c>
      <c r="X430" s="3" t="n">
        <v>0</v>
      </c>
      <c r="Y430" s="3" t="s">
        <v>30</v>
      </c>
      <c r="Z430" s="3" t="s">
        <v>30</v>
      </c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</row>
    <row r="431" customFormat="false" ht="15.75" hidden="false" customHeight="false" outlineLevel="0" collapsed="false">
      <c r="A431" s="3" t="n">
        <v>430</v>
      </c>
      <c r="B431" s="3" t="s">
        <v>1293</v>
      </c>
      <c r="C431" s="3" t="s">
        <v>1294</v>
      </c>
      <c r="D431" s="3" t="n">
        <v>1</v>
      </c>
      <c r="E431" s="3" t="n">
        <v>0.3321155</v>
      </c>
      <c r="F431" s="3" t="n">
        <v>18</v>
      </c>
      <c r="G431" s="3" t="n">
        <v>18</v>
      </c>
      <c r="H431" s="3" t="n">
        <v>7</v>
      </c>
      <c r="I431" s="3" t="n">
        <v>7</v>
      </c>
      <c r="J431" s="3" t="n">
        <v>14</v>
      </c>
      <c r="K431" s="3" t="n">
        <v>14</v>
      </c>
      <c r="L431" s="3" t="n">
        <v>2</v>
      </c>
      <c r="M431" s="3" t="n">
        <v>2</v>
      </c>
      <c r="N431" s="3" t="n">
        <v>-1</v>
      </c>
      <c r="O431" s="3" t="n">
        <v>-1</v>
      </c>
      <c r="P431" s="3" t="n">
        <v>8.5</v>
      </c>
      <c r="Q431" s="3" t="n">
        <v>24.2</v>
      </c>
      <c r="R431" s="3" t="s">
        <v>1295</v>
      </c>
      <c r="S431" s="4" t="n">
        <v>45746.9815277778</v>
      </c>
      <c r="T431" s="3" t="s">
        <v>65</v>
      </c>
      <c r="U431" s="3" t="s">
        <v>65</v>
      </c>
      <c r="V431" s="3" t="n">
        <v>0</v>
      </c>
      <c r="W431" s="3" t="n">
        <v>0</v>
      </c>
      <c r="X431" s="3" t="n">
        <v>0</v>
      </c>
      <c r="Y431" s="3" t="s">
        <v>30</v>
      </c>
      <c r="Z431" s="3" t="s">
        <v>30</v>
      </c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</row>
    <row r="432" customFormat="false" ht="15.75" hidden="false" customHeight="false" outlineLevel="0" collapsed="false">
      <c r="A432" s="3" t="n">
        <v>431</v>
      </c>
      <c r="B432" s="3" t="s">
        <v>1296</v>
      </c>
      <c r="C432" s="3" t="s">
        <v>1297</v>
      </c>
      <c r="D432" s="3" t="n">
        <v>1</v>
      </c>
      <c r="E432" s="3" t="n">
        <v>0.4144147</v>
      </c>
      <c r="F432" s="3" t="n">
        <v>25</v>
      </c>
      <c r="G432" s="3" t="n">
        <v>25</v>
      </c>
      <c r="H432" s="3" t="n">
        <v>10</v>
      </c>
      <c r="I432" s="3" t="n">
        <v>10</v>
      </c>
      <c r="J432" s="3" t="n">
        <v>29</v>
      </c>
      <c r="K432" s="3" t="n">
        <v>29</v>
      </c>
      <c r="L432" s="3" t="n">
        <v>1</v>
      </c>
      <c r="M432" s="3" t="n">
        <v>1</v>
      </c>
      <c r="N432" s="3" t="n">
        <v>-1</v>
      </c>
      <c r="O432" s="3" t="n">
        <v>-1</v>
      </c>
      <c r="P432" s="3" t="n">
        <v>8.5</v>
      </c>
      <c r="Q432" s="3" t="n">
        <v>24.2</v>
      </c>
      <c r="R432" s="3" t="s">
        <v>1298</v>
      </c>
      <c r="S432" s="4" t="n">
        <v>45746.9815393519</v>
      </c>
      <c r="T432" s="3" t="s">
        <v>65</v>
      </c>
      <c r="U432" s="3" t="s">
        <v>65</v>
      </c>
      <c r="V432" s="3" t="n">
        <v>0</v>
      </c>
      <c r="W432" s="3" t="n">
        <v>0</v>
      </c>
      <c r="X432" s="3" t="n">
        <v>0</v>
      </c>
      <c r="Y432" s="3" t="s">
        <v>30</v>
      </c>
      <c r="Z432" s="3" t="s">
        <v>30</v>
      </c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</row>
    <row r="433" customFormat="false" ht="15.75" hidden="false" customHeight="false" outlineLevel="0" collapsed="false">
      <c r="A433" s="3" t="n">
        <v>432</v>
      </c>
      <c r="B433" s="3" t="s">
        <v>1299</v>
      </c>
      <c r="C433" s="3" t="s">
        <v>1300</v>
      </c>
      <c r="D433" s="3" t="n">
        <v>1</v>
      </c>
      <c r="E433" s="3" t="n">
        <v>0.2594176</v>
      </c>
      <c r="F433" s="3" t="n">
        <v>9</v>
      </c>
      <c r="G433" s="3" t="n">
        <v>9</v>
      </c>
      <c r="H433" s="3" t="n">
        <v>5</v>
      </c>
      <c r="I433" s="3" t="n">
        <v>5</v>
      </c>
      <c r="J433" s="3" t="n">
        <v>6</v>
      </c>
      <c r="K433" s="3" t="n">
        <v>6</v>
      </c>
      <c r="L433" s="3" t="n">
        <v>1</v>
      </c>
      <c r="M433" s="3" t="n">
        <v>1</v>
      </c>
      <c r="N433" s="3" t="n">
        <v>-1</v>
      </c>
      <c r="O433" s="3" t="n">
        <v>-1</v>
      </c>
      <c r="P433" s="3" t="n">
        <v>8.5</v>
      </c>
      <c r="Q433" s="3" t="n">
        <v>24.2</v>
      </c>
      <c r="R433" s="3" t="s">
        <v>1301</v>
      </c>
      <c r="S433" s="4" t="n">
        <v>45746.9815625</v>
      </c>
      <c r="T433" s="3" t="s">
        <v>65</v>
      </c>
      <c r="U433" s="3" t="s">
        <v>65</v>
      </c>
      <c r="V433" s="3" t="n">
        <v>0</v>
      </c>
      <c r="W433" s="3" t="n">
        <v>0</v>
      </c>
      <c r="X433" s="3" t="n">
        <v>0</v>
      </c>
      <c r="Y433" s="3" t="s">
        <v>30</v>
      </c>
      <c r="Z433" s="3" t="s">
        <v>30</v>
      </c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</row>
    <row r="434" customFormat="false" ht="15.75" hidden="false" customHeight="false" outlineLevel="0" collapsed="false">
      <c r="A434" s="3" t="n">
        <v>433</v>
      </c>
      <c r="B434" s="3" t="s">
        <v>1302</v>
      </c>
      <c r="C434" s="3" t="s">
        <v>1303</v>
      </c>
      <c r="D434" s="3" t="n">
        <v>1</v>
      </c>
      <c r="E434" s="3" t="n">
        <v>0.2111601</v>
      </c>
      <c r="F434" s="3" t="n">
        <v>11</v>
      </c>
      <c r="G434" s="3" t="n">
        <v>11</v>
      </c>
      <c r="H434" s="3" t="n">
        <v>7</v>
      </c>
      <c r="I434" s="3" t="n">
        <v>7</v>
      </c>
      <c r="J434" s="3" t="n">
        <v>10</v>
      </c>
      <c r="K434" s="3" t="n">
        <v>10</v>
      </c>
      <c r="L434" s="3" t="n">
        <v>1</v>
      </c>
      <c r="M434" s="3" t="n">
        <v>1</v>
      </c>
      <c r="N434" s="3" t="n">
        <v>-1</v>
      </c>
      <c r="O434" s="3" t="n">
        <v>-1</v>
      </c>
      <c r="P434" s="3" t="n">
        <v>8</v>
      </c>
      <c r="Q434" s="3" t="n">
        <v>24.2</v>
      </c>
      <c r="R434" s="3" t="s">
        <v>1304</v>
      </c>
      <c r="S434" s="4" t="n">
        <v>45746.9815740741</v>
      </c>
      <c r="T434" s="3" t="s">
        <v>65</v>
      </c>
      <c r="U434" s="3" t="s">
        <v>65</v>
      </c>
      <c r="V434" s="3" t="n">
        <v>0</v>
      </c>
      <c r="W434" s="3" t="n">
        <v>0</v>
      </c>
      <c r="X434" s="3" t="n">
        <v>0</v>
      </c>
      <c r="Y434" s="3" t="s">
        <v>30</v>
      </c>
      <c r="Z434" s="3" t="s">
        <v>30</v>
      </c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</row>
    <row r="435" customFormat="false" ht="15.75" hidden="false" customHeight="false" outlineLevel="0" collapsed="false">
      <c r="A435" s="3" t="n">
        <v>434</v>
      </c>
      <c r="B435" s="3" t="s">
        <v>1305</v>
      </c>
      <c r="C435" s="3" t="s">
        <v>1306</v>
      </c>
      <c r="D435" s="3" t="n">
        <v>1</v>
      </c>
      <c r="E435" s="3" t="n">
        <v>0.4982663</v>
      </c>
      <c r="F435" s="3" t="n">
        <v>30</v>
      </c>
      <c r="G435" s="3" t="n">
        <v>30</v>
      </c>
      <c r="H435" s="3" t="n">
        <v>14</v>
      </c>
      <c r="I435" s="3" t="n">
        <v>14</v>
      </c>
      <c r="J435" s="3" t="n">
        <v>29</v>
      </c>
      <c r="K435" s="3" t="n">
        <v>29</v>
      </c>
      <c r="L435" s="3" t="n">
        <v>2</v>
      </c>
      <c r="M435" s="3" t="n">
        <v>2</v>
      </c>
      <c r="N435" s="3" t="n">
        <v>-1</v>
      </c>
      <c r="O435" s="3" t="n">
        <v>-1</v>
      </c>
      <c r="P435" s="3" t="n">
        <v>8.5</v>
      </c>
      <c r="Q435" s="3" t="n">
        <v>24.2</v>
      </c>
      <c r="R435" s="3" t="s">
        <v>1307</v>
      </c>
      <c r="S435" s="4" t="n">
        <v>45746.9816087963</v>
      </c>
      <c r="T435" s="3" t="s">
        <v>65</v>
      </c>
      <c r="U435" s="3" t="s">
        <v>65</v>
      </c>
      <c r="V435" s="3" t="n">
        <v>0</v>
      </c>
      <c r="W435" s="3" t="n">
        <v>0</v>
      </c>
      <c r="X435" s="3" t="n">
        <v>0</v>
      </c>
      <c r="Y435" s="3" t="s">
        <v>30</v>
      </c>
      <c r="Z435" s="3" t="s">
        <v>30</v>
      </c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</row>
    <row r="436" customFormat="false" ht="15.75" hidden="false" customHeight="false" outlineLevel="0" collapsed="false">
      <c r="A436" s="3" t="n">
        <v>435</v>
      </c>
      <c r="B436" s="3" t="s">
        <v>1308</v>
      </c>
      <c r="C436" s="3" t="s">
        <v>1309</v>
      </c>
      <c r="D436" s="3" t="n">
        <v>1</v>
      </c>
      <c r="E436" s="3" t="n">
        <v>2.3599098</v>
      </c>
      <c r="F436" s="3" t="n">
        <v>175</v>
      </c>
      <c r="G436" s="3" t="n">
        <v>175</v>
      </c>
      <c r="H436" s="3" t="n">
        <v>12</v>
      </c>
      <c r="I436" s="3" t="n">
        <v>12</v>
      </c>
      <c r="J436" s="3" t="n">
        <v>155</v>
      </c>
      <c r="K436" s="3" t="n">
        <v>155</v>
      </c>
      <c r="L436" s="3" t="n">
        <v>3</v>
      </c>
      <c r="M436" s="3" t="n">
        <v>3</v>
      </c>
      <c r="N436" s="3" t="n">
        <v>-1</v>
      </c>
      <c r="O436" s="3" t="n">
        <v>-1</v>
      </c>
      <c r="P436" s="3" t="n">
        <v>8.5</v>
      </c>
      <c r="Q436" s="3" t="n">
        <v>24.2</v>
      </c>
      <c r="R436" s="3" t="s">
        <v>1310</v>
      </c>
      <c r="S436" s="4" t="n">
        <v>45746.9816666667</v>
      </c>
      <c r="T436" s="3" t="s">
        <v>65</v>
      </c>
      <c r="U436" s="3" t="s">
        <v>65</v>
      </c>
      <c r="V436" s="3" t="n">
        <v>0</v>
      </c>
      <c r="W436" s="3" t="n">
        <v>0</v>
      </c>
      <c r="X436" s="3" t="n">
        <v>0</v>
      </c>
      <c r="Y436" s="3" t="s">
        <v>30</v>
      </c>
      <c r="Z436" s="3" t="s">
        <v>30</v>
      </c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</row>
    <row r="437" customFormat="false" ht="15.75" hidden="false" customHeight="false" outlineLevel="0" collapsed="false">
      <c r="A437" s="3" t="n">
        <v>436</v>
      </c>
      <c r="B437" s="3" t="s">
        <v>1311</v>
      </c>
      <c r="C437" s="3" t="s">
        <v>1312</v>
      </c>
      <c r="D437" s="3" t="n">
        <v>1</v>
      </c>
      <c r="E437" s="3" t="n">
        <v>2.6793256</v>
      </c>
      <c r="F437" s="3" t="n">
        <v>186</v>
      </c>
      <c r="G437" s="3" t="n">
        <v>186</v>
      </c>
      <c r="H437" s="3" t="n">
        <v>12</v>
      </c>
      <c r="I437" s="3" t="n">
        <v>12</v>
      </c>
      <c r="J437" s="3" t="n">
        <v>167</v>
      </c>
      <c r="K437" s="3" t="n">
        <v>167</v>
      </c>
      <c r="L437" s="3" t="n">
        <v>4</v>
      </c>
      <c r="M437" s="3" t="n">
        <v>4</v>
      </c>
      <c r="N437" s="3" t="n">
        <v>-1</v>
      </c>
      <c r="O437" s="3" t="n">
        <v>-1</v>
      </c>
      <c r="P437" s="3" t="n">
        <v>8.5</v>
      </c>
      <c r="Q437" s="3" t="n">
        <v>24.2</v>
      </c>
      <c r="R437" s="3" t="s">
        <v>1313</v>
      </c>
      <c r="S437" s="4" t="n">
        <v>45746.9817361111</v>
      </c>
      <c r="T437" s="3" t="s">
        <v>65</v>
      </c>
      <c r="U437" s="3" t="s">
        <v>65</v>
      </c>
      <c r="V437" s="3" t="n">
        <v>0</v>
      </c>
      <c r="W437" s="3" t="n">
        <v>0</v>
      </c>
      <c r="X437" s="3" t="n">
        <v>0</v>
      </c>
      <c r="Y437" s="3" t="s">
        <v>30</v>
      </c>
      <c r="Z437" s="3" t="s">
        <v>30</v>
      </c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</row>
    <row r="438" customFormat="false" ht="15.75" hidden="false" customHeight="false" outlineLevel="0" collapsed="false">
      <c r="A438" s="3" t="n">
        <v>437</v>
      </c>
      <c r="B438" s="3" t="s">
        <v>1314</v>
      </c>
      <c r="C438" s="3" t="s">
        <v>1315</v>
      </c>
      <c r="D438" s="3" t="n">
        <v>1</v>
      </c>
      <c r="E438" s="3" t="n">
        <v>1.0100786</v>
      </c>
      <c r="F438" s="3" t="n">
        <v>66</v>
      </c>
      <c r="G438" s="3" t="n">
        <v>66</v>
      </c>
      <c r="H438" s="3" t="n">
        <v>11</v>
      </c>
      <c r="I438" s="3" t="n">
        <v>11</v>
      </c>
      <c r="J438" s="3" t="n">
        <v>52</v>
      </c>
      <c r="K438" s="3" t="n">
        <v>52</v>
      </c>
      <c r="L438" s="3" t="n">
        <v>2</v>
      </c>
      <c r="M438" s="3" t="n">
        <v>2</v>
      </c>
      <c r="N438" s="3" t="n">
        <v>-1</v>
      </c>
      <c r="O438" s="3" t="n">
        <v>-1</v>
      </c>
      <c r="P438" s="3" t="n">
        <v>8.5</v>
      </c>
      <c r="Q438" s="3" t="n">
        <v>24.2</v>
      </c>
      <c r="R438" s="3" t="s">
        <v>1316</v>
      </c>
      <c r="S438" s="4" t="n">
        <v>45746.9817708333</v>
      </c>
      <c r="T438" s="3" t="s">
        <v>65</v>
      </c>
      <c r="U438" s="3" t="s">
        <v>65</v>
      </c>
      <c r="V438" s="3" t="n">
        <v>0</v>
      </c>
      <c r="W438" s="3" t="n">
        <v>0</v>
      </c>
      <c r="X438" s="3" t="n">
        <v>0</v>
      </c>
      <c r="Y438" s="3" t="s">
        <v>30</v>
      </c>
      <c r="Z438" s="3" t="s">
        <v>30</v>
      </c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</row>
    <row r="439" customFormat="false" ht="15.75" hidden="false" customHeight="false" outlineLevel="0" collapsed="false">
      <c r="A439" s="3" t="n">
        <v>438</v>
      </c>
      <c r="B439" s="3" t="s">
        <v>1317</v>
      </c>
      <c r="C439" s="3" t="s">
        <v>1318</v>
      </c>
      <c r="D439" s="3" t="n">
        <v>1</v>
      </c>
      <c r="E439" s="3" t="n">
        <v>2.9559377</v>
      </c>
      <c r="F439" s="3" t="n">
        <v>182</v>
      </c>
      <c r="G439" s="3" t="n">
        <v>182</v>
      </c>
      <c r="H439" s="3" t="n">
        <v>12</v>
      </c>
      <c r="I439" s="3" t="n">
        <v>12</v>
      </c>
      <c r="J439" s="3" t="n">
        <v>163</v>
      </c>
      <c r="K439" s="3" t="n">
        <v>163</v>
      </c>
      <c r="L439" s="3" t="n">
        <v>4</v>
      </c>
      <c r="M439" s="3" t="n">
        <v>4</v>
      </c>
      <c r="N439" s="3" t="n">
        <v>-1</v>
      </c>
      <c r="O439" s="3" t="n">
        <v>-1</v>
      </c>
      <c r="P439" s="3" t="n">
        <v>8.5</v>
      </c>
      <c r="Q439" s="3" t="n">
        <v>24.2</v>
      </c>
      <c r="R439" s="3" t="s">
        <v>1319</v>
      </c>
      <c r="S439" s="4" t="n">
        <v>45746.9818518519</v>
      </c>
      <c r="T439" s="3" t="s">
        <v>65</v>
      </c>
      <c r="U439" s="3" t="s">
        <v>65</v>
      </c>
      <c r="V439" s="3" t="n">
        <v>0</v>
      </c>
      <c r="W439" s="3" t="n">
        <v>0</v>
      </c>
      <c r="X439" s="3" t="n">
        <v>0</v>
      </c>
      <c r="Y439" s="3" t="s">
        <v>30</v>
      </c>
      <c r="Z439" s="3" t="s">
        <v>30</v>
      </c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</row>
    <row r="440" customFormat="false" ht="15.75" hidden="false" customHeight="false" outlineLevel="0" collapsed="false">
      <c r="A440" s="3" t="n">
        <v>439</v>
      </c>
      <c r="B440" s="3" t="s">
        <v>1320</v>
      </c>
      <c r="C440" s="3" t="s">
        <v>1321</v>
      </c>
      <c r="D440" s="3" t="n">
        <v>1</v>
      </c>
      <c r="E440" s="3" t="n">
        <v>1.153015</v>
      </c>
      <c r="F440" s="3" t="n">
        <v>59</v>
      </c>
      <c r="G440" s="3" t="n">
        <v>59</v>
      </c>
      <c r="H440" s="3" t="n">
        <v>8</v>
      </c>
      <c r="I440" s="3" t="n">
        <v>8</v>
      </c>
      <c r="J440" s="3" t="n">
        <v>62</v>
      </c>
      <c r="K440" s="3" t="n">
        <v>62</v>
      </c>
      <c r="L440" s="3" t="n">
        <v>2</v>
      </c>
      <c r="M440" s="3" t="n">
        <v>2</v>
      </c>
      <c r="N440" s="3" t="n">
        <v>-1</v>
      </c>
      <c r="O440" s="3" t="n">
        <v>-1</v>
      </c>
      <c r="P440" s="3" t="n">
        <v>8.5</v>
      </c>
      <c r="Q440" s="3" t="n">
        <v>24.2</v>
      </c>
      <c r="R440" s="3" t="s">
        <v>1322</v>
      </c>
      <c r="S440" s="4" t="n">
        <v>45746.9818981482</v>
      </c>
      <c r="T440" s="3" t="s">
        <v>65</v>
      </c>
      <c r="U440" s="3" t="s">
        <v>65</v>
      </c>
      <c r="V440" s="3" t="n">
        <v>0</v>
      </c>
      <c r="W440" s="3" t="n">
        <v>0</v>
      </c>
      <c r="X440" s="3" t="n">
        <v>0</v>
      </c>
      <c r="Y440" s="3" t="s">
        <v>30</v>
      </c>
      <c r="Z440" s="3" t="s">
        <v>30</v>
      </c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</row>
    <row r="441" customFormat="false" ht="15.75" hidden="false" customHeight="false" outlineLevel="0" collapsed="false">
      <c r="A441" s="3" t="n">
        <v>440</v>
      </c>
      <c r="B441" s="3" t="s">
        <v>1323</v>
      </c>
      <c r="C441" s="3" t="s">
        <v>1324</v>
      </c>
      <c r="D441" s="3" t="n">
        <v>1</v>
      </c>
      <c r="E441" s="3" t="n">
        <v>0.5809012</v>
      </c>
      <c r="F441" s="3" t="n">
        <v>29</v>
      </c>
      <c r="G441" s="3" t="n">
        <v>29</v>
      </c>
      <c r="H441" s="3" t="n">
        <v>11</v>
      </c>
      <c r="I441" s="3" t="n">
        <v>11</v>
      </c>
      <c r="J441" s="3" t="n">
        <v>34</v>
      </c>
      <c r="K441" s="3" t="n">
        <v>34</v>
      </c>
      <c r="L441" s="3" t="n">
        <v>2</v>
      </c>
      <c r="M441" s="3" t="n">
        <v>2</v>
      </c>
      <c r="N441" s="3" t="n">
        <v>-1</v>
      </c>
      <c r="O441" s="3" t="n">
        <v>-1</v>
      </c>
      <c r="P441" s="3" t="n">
        <v>8.5</v>
      </c>
      <c r="Q441" s="3" t="n">
        <v>24.2</v>
      </c>
      <c r="R441" s="3" t="s">
        <v>1325</v>
      </c>
      <c r="S441" s="4" t="n">
        <v>45746.9819212963</v>
      </c>
      <c r="T441" s="3" t="s">
        <v>65</v>
      </c>
      <c r="U441" s="3" t="s">
        <v>65</v>
      </c>
      <c r="V441" s="3" t="n">
        <v>0</v>
      </c>
      <c r="W441" s="3" t="n">
        <v>0</v>
      </c>
      <c r="X441" s="3" t="n">
        <v>0</v>
      </c>
      <c r="Y441" s="3" t="s">
        <v>30</v>
      </c>
      <c r="Z441" s="3" t="s">
        <v>30</v>
      </c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</row>
    <row r="442" customFormat="false" ht="15.75" hidden="false" customHeight="false" outlineLevel="0" collapsed="false">
      <c r="A442" s="3" t="n">
        <v>441</v>
      </c>
      <c r="B442" s="3" t="s">
        <v>1326</v>
      </c>
      <c r="C442" s="3" t="s">
        <v>1327</v>
      </c>
      <c r="D442" s="3" t="n">
        <v>1</v>
      </c>
      <c r="E442" s="3" t="n">
        <v>1.0867844</v>
      </c>
      <c r="F442" s="3" t="n">
        <v>58</v>
      </c>
      <c r="G442" s="3" t="n">
        <v>58</v>
      </c>
      <c r="H442" s="3" t="n">
        <v>14</v>
      </c>
      <c r="I442" s="3" t="n">
        <v>14</v>
      </c>
      <c r="J442" s="3" t="n">
        <v>65</v>
      </c>
      <c r="K442" s="3" t="n">
        <v>65</v>
      </c>
      <c r="L442" s="3" t="n">
        <v>4</v>
      </c>
      <c r="M442" s="3" t="n">
        <v>4</v>
      </c>
      <c r="N442" s="3" t="n">
        <v>-1</v>
      </c>
      <c r="O442" s="3" t="n">
        <v>-1</v>
      </c>
      <c r="P442" s="3" t="n">
        <v>8.5</v>
      </c>
      <c r="Q442" s="3" t="n">
        <v>24.2</v>
      </c>
      <c r="R442" s="3" t="s">
        <v>1328</v>
      </c>
      <c r="S442" s="4" t="n">
        <v>45746.9819560185</v>
      </c>
      <c r="T442" s="3" t="s">
        <v>65</v>
      </c>
      <c r="U442" s="3" t="s">
        <v>65</v>
      </c>
      <c r="V442" s="3" t="n">
        <v>0</v>
      </c>
      <c r="W442" s="3" t="n">
        <v>0</v>
      </c>
      <c r="X442" s="3" t="n">
        <v>0</v>
      </c>
      <c r="Y442" s="3" t="s">
        <v>30</v>
      </c>
      <c r="Z442" s="3" t="s">
        <v>30</v>
      </c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</row>
    <row r="443" customFormat="false" ht="15.75" hidden="false" customHeight="false" outlineLevel="0" collapsed="false">
      <c r="A443" s="3" t="n">
        <v>442</v>
      </c>
      <c r="B443" s="3" t="s">
        <v>1329</v>
      </c>
      <c r="C443" s="3" t="s">
        <v>1330</v>
      </c>
      <c r="D443" s="3" t="n">
        <v>1</v>
      </c>
      <c r="E443" s="3" t="n">
        <v>0.9623617</v>
      </c>
      <c r="F443" s="3" t="n">
        <v>58</v>
      </c>
      <c r="G443" s="3" t="n">
        <v>58</v>
      </c>
      <c r="H443" s="3" t="n">
        <v>21</v>
      </c>
      <c r="I443" s="3" t="n">
        <v>21</v>
      </c>
      <c r="J443" s="3" t="n">
        <v>66</v>
      </c>
      <c r="K443" s="3" t="n">
        <v>66</v>
      </c>
      <c r="L443" s="3" t="n">
        <v>7</v>
      </c>
      <c r="M443" s="3" t="n">
        <v>7</v>
      </c>
      <c r="N443" s="3" t="n">
        <v>-1</v>
      </c>
      <c r="O443" s="3" t="n">
        <v>-1</v>
      </c>
      <c r="P443" s="3" t="n">
        <v>8.5</v>
      </c>
      <c r="Q443" s="3" t="n">
        <v>24.2</v>
      </c>
      <c r="R443" s="3" t="s">
        <v>1331</v>
      </c>
      <c r="S443" s="4" t="n">
        <v>45746.9819907407</v>
      </c>
      <c r="T443" s="3" t="s">
        <v>65</v>
      </c>
      <c r="U443" s="3" t="s">
        <v>65</v>
      </c>
      <c r="V443" s="3" t="n">
        <v>0</v>
      </c>
      <c r="W443" s="3" t="n">
        <v>0</v>
      </c>
      <c r="X443" s="3" t="n">
        <v>0</v>
      </c>
      <c r="Y443" s="3" t="s">
        <v>30</v>
      </c>
      <c r="Z443" s="3" t="s">
        <v>30</v>
      </c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</row>
    <row r="444" customFormat="false" ht="15.75" hidden="false" customHeight="false" outlineLevel="0" collapsed="false">
      <c r="A444" s="3" t="n">
        <v>443</v>
      </c>
      <c r="B444" s="3" t="s">
        <v>1332</v>
      </c>
      <c r="C444" s="3" t="s">
        <v>1333</v>
      </c>
      <c r="D444" s="3" t="n">
        <v>1</v>
      </c>
      <c r="E444" s="3" t="n">
        <v>0.1465654</v>
      </c>
      <c r="F444" s="3" t="n">
        <v>6</v>
      </c>
      <c r="G444" s="3" t="n">
        <v>6</v>
      </c>
      <c r="H444" s="3" t="n">
        <v>5</v>
      </c>
      <c r="I444" s="3" t="n">
        <v>5</v>
      </c>
      <c r="J444" s="3" t="n">
        <v>5</v>
      </c>
      <c r="K444" s="3" t="n">
        <v>5</v>
      </c>
      <c r="L444" s="3" t="n">
        <v>1</v>
      </c>
      <c r="M444" s="3" t="n">
        <v>1</v>
      </c>
      <c r="N444" s="3" t="n">
        <v>-1</v>
      </c>
      <c r="O444" s="3" t="n">
        <v>-1</v>
      </c>
      <c r="P444" s="3" t="n">
        <v>8.5</v>
      </c>
      <c r="Q444" s="3" t="n">
        <v>24.2</v>
      </c>
      <c r="R444" s="3" t="s">
        <v>1334</v>
      </c>
      <c r="S444" s="4" t="n">
        <v>45746.9820138889</v>
      </c>
      <c r="T444" s="3" t="s">
        <v>65</v>
      </c>
      <c r="U444" s="3" t="s">
        <v>65</v>
      </c>
      <c r="V444" s="3" t="n">
        <v>0</v>
      </c>
      <c r="W444" s="3" t="n">
        <v>0</v>
      </c>
      <c r="X444" s="3" t="n">
        <v>0</v>
      </c>
      <c r="Y444" s="3" t="s">
        <v>30</v>
      </c>
      <c r="Z444" s="3" t="s">
        <v>30</v>
      </c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</row>
    <row r="445" customFormat="false" ht="15.75" hidden="false" customHeight="false" outlineLevel="0" collapsed="false">
      <c r="A445" s="3" t="n">
        <v>444</v>
      </c>
      <c r="B445" s="3" t="s">
        <v>1335</v>
      </c>
      <c r="C445" s="3" t="s">
        <v>1336</v>
      </c>
      <c r="D445" s="3" t="n">
        <v>1</v>
      </c>
      <c r="E445" s="3" t="n">
        <v>1.1166895</v>
      </c>
      <c r="F445" s="3" t="n">
        <v>48</v>
      </c>
      <c r="G445" s="3" t="n">
        <v>48</v>
      </c>
      <c r="H445" s="3" t="n">
        <v>15</v>
      </c>
      <c r="I445" s="3" t="n">
        <v>15</v>
      </c>
      <c r="J445" s="3" t="n">
        <v>56</v>
      </c>
      <c r="K445" s="3" t="n">
        <v>56</v>
      </c>
      <c r="L445" s="3" t="n">
        <v>4</v>
      </c>
      <c r="M445" s="3" t="n">
        <v>4</v>
      </c>
      <c r="N445" s="3" t="n">
        <v>-1</v>
      </c>
      <c r="O445" s="3" t="n">
        <v>-1</v>
      </c>
      <c r="P445" s="3" t="n">
        <v>8.5</v>
      </c>
      <c r="Q445" s="3" t="n">
        <v>24.2</v>
      </c>
      <c r="R445" s="3" t="s">
        <v>1337</v>
      </c>
      <c r="S445" s="4" t="n">
        <v>45746.9820486111</v>
      </c>
      <c r="T445" s="3" t="s">
        <v>65</v>
      </c>
      <c r="U445" s="3" t="s">
        <v>65</v>
      </c>
      <c r="V445" s="3" t="n">
        <v>0</v>
      </c>
      <c r="W445" s="3" t="n">
        <v>0</v>
      </c>
      <c r="X445" s="3" t="n">
        <v>0</v>
      </c>
      <c r="Y445" s="3" t="s">
        <v>30</v>
      </c>
      <c r="Z445" s="3" t="s">
        <v>30</v>
      </c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</row>
    <row r="446" customFormat="false" ht="15.75" hidden="false" customHeight="false" outlineLevel="0" collapsed="false">
      <c r="A446" s="3" t="n">
        <v>445</v>
      </c>
      <c r="B446" s="3" t="s">
        <v>1338</v>
      </c>
      <c r="C446" s="3" t="s">
        <v>1339</v>
      </c>
      <c r="D446" s="3" t="n">
        <v>1</v>
      </c>
      <c r="E446" s="3" t="n">
        <v>2.159776</v>
      </c>
      <c r="F446" s="3" t="n">
        <v>118</v>
      </c>
      <c r="G446" s="3" t="n">
        <v>118</v>
      </c>
      <c r="H446" s="3" t="n">
        <v>18</v>
      </c>
      <c r="I446" s="3" t="n">
        <v>18</v>
      </c>
      <c r="J446" s="3" t="n">
        <v>136</v>
      </c>
      <c r="K446" s="3" t="n">
        <v>136</v>
      </c>
      <c r="L446" s="3" t="n">
        <v>5</v>
      </c>
      <c r="M446" s="3" t="n">
        <v>5</v>
      </c>
      <c r="N446" s="3" t="n">
        <v>-1</v>
      </c>
      <c r="O446" s="3" t="n">
        <v>-1</v>
      </c>
      <c r="P446" s="3" t="n">
        <v>8.5</v>
      </c>
      <c r="Q446" s="3" t="n">
        <v>24.2</v>
      </c>
      <c r="R446" s="3" t="s">
        <v>1340</v>
      </c>
      <c r="S446" s="4" t="n">
        <v>45746.9821064815</v>
      </c>
      <c r="T446" s="3" t="s">
        <v>65</v>
      </c>
      <c r="U446" s="3" t="s">
        <v>65</v>
      </c>
      <c r="V446" s="3" t="n">
        <v>0</v>
      </c>
      <c r="W446" s="3" t="n">
        <v>0</v>
      </c>
      <c r="X446" s="3" t="n">
        <v>0</v>
      </c>
      <c r="Y446" s="3" t="s">
        <v>30</v>
      </c>
      <c r="Z446" s="3" t="s">
        <v>30</v>
      </c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</row>
    <row r="447" customFormat="false" ht="15.75" hidden="false" customHeight="false" outlineLevel="0" collapsed="false">
      <c r="A447" s="3" t="n">
        <v>446</v>
      </c>
      <c r="B447" s="3" t="s">
        <v>1341</v>
      </c>
      <c r="C447" s="3" t="s">
        <v>1342</v>
      </c>
      <c r="D447" s="3" t="n">
        <v>1</v>
      </c>
      <c r="E447" s="3" t="n">
        <v>0.1181093</v>
      </c>
      <c r="F447" s="3" t="n">
        <v>5</v>
      </c>
      <c r="G447" s="3" t="n">
        <v>5</v>
      </c>
      <c r="H447" s="3" t="n">
        <v>4</v>
      </c>
      <c r="I447" s="3" t="n">
        <v>4</v>
      </c>
      <c r="J447" s="3" t="n">
        <v>2</v>
      </c>
      <c r="K447" s="3" t="n">
        <v>2</v>
      </c>
      <c r="L447" s="3" t="n">
        <v>1</v>
      </c>
      <c r="M447" s="3" t="n">
        <v>1</v>
      </c>
      <c r="N447" s="3" t="n">
        <v>-1</v>
      </c>
      <c r="O447" s="3" t="n">
        <v>-1</v>
      </c>
      <c r="P447" s="3" t="n">
        <v>8</v>
      </c>
      <c r="Q447" s="3" t="n">
        <v>24.2</v>
      </c>
      <c r="R447" s="3" t="s">
        <v>1343</v>
      </c>
      <c r="S447" s="4" t="n">
        <v>45746.9821180556</v>
      </c>
      <c r="T447" s="3" t="s">
        <v>65</v>
      </c>
      <c r="U447" s="3" t="s">
        <v>65</v>
      </c>
      <c r="V447" s="3" t="n">
        <v>0</v>
      </c>
      <c r="W447" s="3" t="n">
        <v>0</v>
      </c>
      <c r="X447" s="3" t="n">
        <v>0</v>
      </c>
      <c r="Y447" s="3" t="s">
        <v>30</v>
      </c>
      <c r="Z447" s="3" t="s">
        <v>30</v>
      </c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</row>
    <row r="448" customFormat="false" ht="15.75" hidden="false" customHeight="false" outlineLevel="0" collapsed="false">
      <c r="A448" s="3" t="n">
        <v>447</v>
      </c>
      <c r="B448" s="3" t="s">
        <v>1344</v>
      </c>
      <c r="C448" s="3" t="s">
        <v>1345</v>
      </c>
      <c r="D448" s="3" t="n">
        <v>1</v>
      </c>
      <c r="E448" s="3" t="n">
        <v>0.1451236</v>
      </c>
      <c r="F448" s="3" t="n">
        <v>7</v>
      </c>
      <c r="G448" s="3" t="n">
        <v>7</v>
      </c>
      <c r="H448" s="3" t="n">
        <v>5</v>
      </c>
      <c r="I448" s="3" t="n">
        <v>5</v>
      </c>
      <c r="J448" s="3" t="n">
        <v>6</v>
      </c>
      <c r="K448" s="3" t="n">
        <v>6</v>
      </c>
      <c r="L448" s="3" t="n">
        <v>1</v>
      </c>
      <c r="M448" s="3" t="n">
        <v>1</v>
      </c>
      <c r="N448" s="3" t="n">
        <v>-1</v>
      </c>
      <c r="O448" s="3" t="n">
        <v>-1</v>
      </c>
      <c r="P448" s="3" t="n">
        <v>8.5</v>
      </c>
      <c r="Q448" s="3" t="n">
        <v>24.2</v>
      </c>
      <c r="R448" s="3" t="s">
        <v>1346</v>
      </c>
      <c r="S448" s="4" t="n">
        <v>45746.9821412037</v>
      </c>
      <c r="T448" s="3" t="s">
        <v>65</v>
      </c>
      <c r="U448" s="3" t="s">
        <v>65</v>
      </c>
      <c r="V448" s="3" t="n">
        <v>0</v>
      </c>
      <c r="W448" s="3" t="n">
        <v>0</v>
      </c>
      <c r="X448" s="3" t="n">
        <v>0</v>
      </c>
      <c r="Y448" s="3" t="s">
        <v>30</v>
      </c>
      <c r="Z448" s="3" t="s">
        <v>30</v>
      </c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</row>
    <row r="449" customFormat="false" ht="15.75" hidden="false" customHeight="false" outlineLevel="0" collapsed="false">
      <c r="A449" s="3" t="n">
        <v>448</v>
      </c>
      <c r="B449" s="3" t="s">
        <v>1347</v>
      </c>
      <c r="C449" s="3" t="s">
        <v>1348</v>
      </c>
      <c r="D449" s="3" t="n">
        <v>1</v>
      </c>
      <c r="E449" s="3" t="n">
        <v>0.1297142</v>
      </c>
      <c r="F449" s="3" t="n">
        <v>6</v>
      </c>
      <c r="G449" s="3" t="n">
        <v>6</v>
      </c>
      <c r="H449" s="3" t="n">
        <v>5</v>
      </c>
      <c r="I449" s="3" t="n">
        <v>5</v>
      </c>
      <c r="J449" s="3" t="n">
        <v>3</v>
      </c>
      <c r="K449" s="3" t="n">
        <v>3</v>
      </c>
      <c r="L449" s="3" t="n">
        <v>1</v>
      </c>
      <c r="M449" s="3" t="n">
        <v>1</v>
      </c>
      <c r="N449" s="3" t="n">
        <v>-1</v>
      </c>
      <c r="O449" s="3" t="n">
        <v>-1</v>
      </c>
      <c r="P449" s="3" t="n">
        <v>8</v>
      </c>
      <c r="Q449" s="3" t="n">
        <v>24.2</v>
      </c>
      <c r="R449" s="3" t="s">
        <v>1349</v>
      </c>
      <c r="S449" s="4" t="n">
        <v>45746.9821527778</v>
      </c>
      <c r="T449" s="3" t="s">
        <v>65</v>
      </c>
      <c r="U449" s="3" t="s">
        <v>65</v>
      </c>
      <c r="V449" s="3" t="n">
        <v>0</v>
      </c>
      <c r="W449" s="3" t="n">
        <v>0</v>
      </c>
      <c r="X449" s="3" t="n">
        <v>0</v>
      </c>
      <c r="Y449" s="3" t="s">
        <v>30</v>
      </c>
      <c r="Z449" s="3" t="s">
        <v>30</v>
      </c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</row>
    <row r="450" customFormat="false" ht="15.75" hidden="false" customHeight="false" outlineLevel="0" collapsed="false">
      <c r="A450" s="3" t="n">
        <v>449</v>
      </c>
      <c r="B450" s="3" t="s">
        <v>1350</v>
      </c>
      <c r="C450" s="3" t="s">
        <v>1351</v>
      </c>
      <c r="D450" s="3" t="n">
        <v>1</v>
      </c>
      <c r="E450" s="3" t="n">
        <v>5.9797074</v>
      </c>
      <c r="F450" s="3" t="n">
        <v>328</v>
      </c>
      <c r="G450" s="3" t="n">
        <v>328</v>
      </c>
      <c r="H450" s="3" t="n">
        <v>24</v>
      </c>
      <c r="I450" s="3" t="n">
        <v>24</v>
      </c>
      <c r="J450" s="3" t="n">
        <v>345</v>
      </c>
      <c r="K450" s="3" t="n">
        <v>345</v>
      </c>
      <c r="L450" s="3" t="n">
        <v>27</v>
      </c>
      <c r="M450" s="3" t="n">
        <v>27</v>
      </c>
      <c r="N450" s="3" t="n">
        <v>-1</v>
      </c>
      <c r="O450" s="3" t="n">
        <v>-1</v>
      </c>
      <c r="P450" s="3" t="n">
        <v>8.5</v>
      </c>
      <c r="Q450" s="3" t="n">
        <v>24.2</v>
      </c>
      <c r="R450" s="3" t="s">
        <v>1352</v>
      </c>
      <c r="S450" s="4" t="n">
        <v>45746.9823842593</v>
      </c>
      <c r="T450" s="3" t="s">
        <v>65</v>
      </c>
      <c r="U450" s="3" t="s">
        <v>65</v>
      </c>
      <c r="V450" s="3" t="n">
        <v>0</v>
      </c>
      <c r="W450" s="3" t="n">
        <v>0</v>
      </c>
      <c r="X450" s="3" t="n">
        <v>0</v>
      </c>
      <c r="Y450" s="3" t="s">
        <v>30</v>
      </c>
      <c r="Z450" s="3" t="s">
        <v>30</v>
      </c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</row>
    <row r="451" customFormat="false" ht="15.75" hidden="false" customHeight="false" outlineLevel="0" collapsed="false">
      <c r="A451" s="3" t="n">
        <v>450</v>
      </c>
      <c r="B451" s="3" t="s">
        <v>1353</v>
      </c>
      <c r="C451" s="3" t="s">
        <v>1354</v>
      </c>
      <c r="D451" s="3" t="n">
        <v>1</v>
      </c>
      <c r="E451" s="3" t="n">
        <v>3.0653916</v>
      </c>
      <c r="F451" s="3" t="n">
        <v>151</v>
      </c>
      <c r="G451" s="3" t="n">
        <v>151</v>
      </c>
      <c r="H451" s="3" t="n">
        <v>16</v>
      </c>
      <c r="I451" s="3" t="n">
        <v>16</v>
      </c>
      <c r="J451" s="3" t="n">
        <v>151</v>
      </c>
      <c r="K451" s="3" t="n">
        <v>151</v>
      </c>
      <c r="L451" s="3" t="n">
        <v>16</v>
      </c>
      <c r="M451" s="3" t="n">
        <v>16</v>
      </c>
      <c r="N451" s="3" t="n">
        <v>-1</v>
      </c>
      <c r="O451" s="3" t="n">
        <v>-1</v>
      </c>
      <c r="P451" s="3" t="n">
        <v>8.5</v>
      </c>
      <c r="Q451" s="3" t="n">
        <v>24.2</v>
      </c>
      <c r="R451" s="3" t="s">
        <v>1355</v>
      </c>
      <c r="S451" s="4" t="n">
        <v>45746.9824768519</v>
      </c>
      <c r="T451" s="3" t="s">
        <v>65</v>
      </c>
      <c r="U451" s="3" t="s">
        <v>65</v>
      </c>
      <c r="V451" s="3" t="n">
        <v>0</v>
      </c>
      <c r="W451" s="3" t="n">
        <v>0</v>
      </c>
      <c r="X451" s="3" t="n">
        <v>0</v>
      </c>
      <c r="Y451" s="3" t="s">
        <v>30</v>
      </c>
      <c r="Z451" s="3" t="s">
        <v>30</v>
      </c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</row>
    <row r="452" customFormat="false" ht="15.75" hidden="false" customHeight="false" outlineLevel="0" collapsed="false">
      <c r="A452" s="3" t="n">
        <v>451</v>
      </c>
      <c r="B452" s="3" t="s">
        <v>1356</v>
      </c>
      <c r="C452" s="3" t="s">
        <v>1357</v>
      </c>
      <c r="D452" s="3" t="n">
        <v>1</v>
      </c>
      <c r="E452" s="3" t="n">
        <v>0.2007575</v>
      </c>
      <c r="F452" s="3" t="n">
        <v>4</v>
      </c>
      <c r="G452" s="3" t="n">
        <v>4</v>
      </c>
      <c r="H452" s="3" t="n">
        <v>3</v>
      </c>
      <c r="I452" s="3" t="n">
        <v>3</v>
      </c>
      <c r="J452" s="3" t="n">
        <v>1</v>
      </c>
      <c r="K452" s="3" t="n">
        <v>1</v>
      </c>
      <c r="L452" s="3" t="n">
        <v>1</v>
      </c>
      <c r="M452" s="3" t="n">
        <v>1</v>
      </c>
      <c r="N452" s="3" t="n">
        <v>-1</v>
      </c>
      <c r="O452" s="3" t="n">
        <v>-1</v>
      </c>
      <c r="P452" s="3" t="n">
        <v>8</v>
      </c>
      <c r="Q452" s="3" t="n">
        <v>24.2</v>
      </c>
      <c r="R452" s="3" t="s">
        <v>1358</v>
      </c>
      <c r="S452" s="4" t="n">
        <v>45746.9825</v>
      </c>
      <c r="T452" s="3" t="s">
        <v>65</v>
      </c>
      <c r="U452" s="3" t="s">
        <v>65</v>
      </c>
      <c r="V452" s="3" t="n">
        <v>0</v>
      </c>
      <c r="W452" s="3" t="n">
        <v>0</v>
      </c>
      <c r="X452" s="3" t="n">
        <v>0</v>
      </c>
      <c r="Y452" s="3" t="s">
        <v>30</v>
      </c>
      <c r="Z452" s="3" t="s">
        <v>30</v>
      </c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</row>
    <row r="453" customFormat="false" ht="15.75" hidden="false" customHeight="false" outlineLevel="0" collapsed="false">
      <c r="A453" s="3" t="n">
        <v>452</v>
      </c>
      <c r="B453" s="3" t="s">
        <v>1359</v>
      </c>
      <c r="C453" s="3" t="s">
        <v>1360</v>
      </c>
      <c r="D453" s="3" t="n">
        <v>1</v>
      </c>
      <c r="E453" s="3" t="n">
        <v>0.1135657</v>
      </c>
      <c r="F453" s="3" t="n">
        <v>4</v>
      </c>
      <c r="G453" s="3" t="n">
        <v>4</v>
      </c>
      <c r="H453" s="3" t="n">
        <v>3</v>
      </c>
      <c r="I453" s="3" t="n">
        <v>3</v>
      </c>
      <c r="J453" s="3" t="n">
        <v>1</v>
      </c>
      <c r="K453" s="3" t="n">
        <v>1</v>
      </c>
      <c r="L453" s="3" t="n">
        <v>1</v>
      </c>
      <c r="M453" s="3" t="n">
        <v>1</v>
      </c>
      <c r="N453" s="3" t="n">
        <v>-1</v>
      </c>
      <c r="O453" s="3" t="n">
        <v>-1</v>
      </c>
      <c r="P453" s="3" t="n">
        <v>8</v>
      </c>
      <c r="Q453" s="3" t="n">
        <v>24.2</v>
      </c>
      <c r="R453" s="3" t="s">
        <v>1361</v>
      </c>
      <c r="S453" s="4" t="n">
        <v>45746.9825231481</v>
      </c>
      <c r="T453" s="3" t="s">
        <v>65</v>
      </c>
      <c r="U453" s="3" t="s">
        <v>65</v>
      </c>
      <c r="V453" s="3" t="n">
        <v>0</v>
      </c>
      <c r="W453" s="3" t="n">
        <v>0</v>
      </c>
      <c r="X453" s="3" t="n">
        <v>0</v>
      </c>
      <c r="Y453" s="3" t="s">
        <v>30</v>
      </c>
      <c r="Z453" s="3" t="s">
        <v>30</v>
      </c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</row>
    <row r="454" customFormat="false" ht="15.75" hidden="false" customHeight="false" outlineLevel="0" collapsed="false">
      <c r="A454" s="3" t="n">
        <v>453</v>
      </c>
      <c r="B454" s="3" t="s">
        <v>1362</v>
      </c>
      <c r="C454" s="3" t="s">
        <v>1363</v>
      </c>
      <c r="D454" s="3" t="n">
        <v>1</v>
      </c>
      <c r="E454" s="3" t="n">
        <v>1.631074</v>
      </c>
      <c r="F454" s="3" t="n">
        <v>66</v>
      </c>
      <c r="G454" s="3" t="n">
        <v>66</v>
      </c>
      <c r="H454" s="3" t="n">
        <v>18</v>
      </c>
      <c r="I454" s="3" t="n">
        <v>18</v>
      </c>
      <c r="J454" s="3" t="n">
        <v>73</v>
      </c>
      <c r="K454" s="3" t="n">
        <v>73</v>
      </c>
      <c r="L454" s="3" t="n">
        <v>5</v>
      </c>
      <c r="M454" s="3" t="n">
        <v>5</v>
      </c>
      <c r="N454" s="3" t="n">
        <v>-1</v>
      </c>
      <c r="O454" s="3" t="n">
        <v>-1</v>
      </c>
      <c r="P454" s="3" t="n">
        <v>8.5</v>
      </c>
      <c r="Q454" s="3" t="n">
        <v>24.2</v>
      </c>
      <c r="R454" s="3" t="s">
        <v>1364</v>
      </c>
      <c r="S454" s="4" t="n">
        <v>45746.9825578704</v>
      </c>
      <c r="T454" s="3" t="s">
        <v>65</v>
      </c>
      <c r="U454" s="3" t="s">
        <v>65</v>
      </c>
      <c r="V454" s="3" t="n">
        <v>0</v>
      </c>
      <c r="W454" s="3" t="n">
        <v>0</v>
      </c>
      <c r="X454" s="3" t="n">
        <v>0</v>
      </c>
      <c r="Y454" s="3" t="s">
        <v>30</v>
      </c>
      <c r="Z454" s="3" t="s">
        <v>30</v>
      </c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</row>
    <row r="455" customFormat="false" ht="15.75" hidden="false" customHeight="false" outlineLevel="0" collapsed="false">
      <c r="A455" s="3" t="n">
        <v>454</v>
      </c>
      <c r="B455" s="3" t="s">
        <v>1365</v>
      </c>
      <c r="C455" s="3" t="s">
        <v>1366</v>
      </c>
      <c r="D455" s="3" t="n">
        <v>1</v>
      </c>
      <c r="E455" s="3" t="n">
        <v>0.2257605</v>
      </c>
      <c r="F455" s="3" t="n">
        <v>10</v>
      </c>
      <c r="G455" s="3" t="n">
        <v>10</v>
      </c>
      <c r="H455" s="3" t="n">
        <v>7</v>
      </c>
      <c r="I455" s="3" t="n">
        <v>7</v>
      </c>
      <c r="J455" s="3" t="n">
        <v>7</v>
      </c>
      <c r="K455" s="3" t="n">
        <v>7</v>
      </c>
      <c r="L455" s="3" t="n">
        <v>1</v>
      </c>
      <c r="M455" s="3" t="n">
        <v>1</v>
      </c>
      <c r="N455" s="3" t="n">
        <v>-1</v>
      </c>
      <c r="O455" s="3" t="n">
        <v>-1</v>
      </c>
      <c r="P455" s="3" t="n">
        <v>8</v>
      </c>
      <c r="Q455" s="3" t="n">
        <v>24.2</v>
      </c>
      <c r="R455" s="3" t="s">
        <v>1367</v>
      </c>
      <c r="S455" s="4" t="n">
        <v>45746.9825810185</v>
      </c>
      <c r="T455" s="3" t="s">
        <v>65</v>
      </c>
      <c r="U455" s="3" t="s">
        <v>65</v>
      </c>
      <c r="V455" s="3" t="n">
        <v>0</v>
      </c>
      <c r="W455" s="3" t="n">
        <v>0</v>
      </c>
      <c r="X455" s="3" t="n">
        <v>0</v>
      </c>
      <c r="Y455" s="3" t="s">
        <v>30</v>
      </c>
      <c r="Z455" s="3" t="s">
        <v>30</v>
      </c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</row>
    <row r="456" customFormat="false" ht="15.75" hidden="false" customHeight="false" outlineLevel="0" collapsed="false">
      <c r="A456" s="3" t="n">
        <v>455</v>
      </c>
      <c r="B456" s="3" t="s">
        <v>1368</v>
      </c>
      <c r="C456" s="3" t="s">
        <v>1369</v>
      </c>
      <c r="D456" s="3" t="n">
        <v>1</v>
      </c>
      <c r="E456" s="3" t="n">
        <v>0.092143</v>
      </c>
      <c r="F456" s="3" t="n">
        <v>2</v>
      </c>
      <c r="G456" s="3" t="n">
        <v>2</v>
      </c>
      <c r="H456" s="3" t="n">
        <v>10</v>
      </c>
      <c r="I456" s="3" t="n">
        <v>10</v>
      </c>
      <c r="J456" s="3" t="n">
        <v>0</v>
      </c>
      <c r="K456" s="3" t="n">
        <v>0</v>
      </c>
      <c r="L456" s="3" t="n">
        <v>0</v>
      </c>
      <c r="M456" s="3" t="n">
        <v>0</v>
      </c>
      <c r="N456" s="3" t="n">
        <v>-1</v>
      </c>
      <c r="O456" s="3" t="n">
        <v>-1</v>
      </c>
      <c r="P456" s="3" t="n">
        <v>8.2</v>
      </c>
      <c r="Q456" s="3" t="n">
        <v>24.2</v>
      </c>
      <c r="R456" s="3" t="s">
        <v>1370</v>
      </c>
      <c r="S456" s="4" t="n">
        <v>45746.9825925926</v>
      </c>
      <c r="T456" s="3" t="s">
        <v>65</v>
      </c>
      <c r="U456" s="3" t="s">
        <v>65</v>
      </c>
      <c r="V456" s="3" t="n">
        <v>0</v>
      </c>
      <c r="W456" s="3" t="n">
        <v>0</v>
      </c>
      <c r="X456" s="3" t="n">
        <v>0</v>
      </c>
      <c r="Y456" s="3" t="s">
        <v>30</v>
      </c>
      <c r="Z456" s="3" t="s">
        <v>30</v>
      </c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</row>
    <row r="457" customFormat="false" ht="15.75" hidden="false" customHeight="false" outlineLevel="0" collapsed="false">
      <c r="A457" s="3" t="n">
        <v>456</v>
      </c>
      <c r="B457" s="3" t="s">
        <v>1371</v>
      </c>
      <c r="C457" s="3" t="s">
        <v>1372</v>
      </c>
      <c r="D457" s="3" t="n">
        <v>1</v>
      </c>
      <c r="E457" s="3" t="n">
        <v>1.1865879</v>
      </c>
      <c r="F457" s="3" t="n">
        <v>66</v>
      </c>
      <c r="G457" s="3" t="n">
        <v>66</v>
      </c>
      <c r="H457" s="3" t="n">
        <v>14</v>
      </c>
      <c r="I457" s="3" t="n">
        <v>14</v>
      </c>
      <c r="J457" s="3" t="n">
        <v>55</v>
      </c>
      <c r="K457" s="3" t="n">
        <v>55</v>
      </c>
      <c r="L457" s="3" t="n">
        <v>1</v>
      </c>
      <c r="M457" s="3" t="n">
        <v>1</v>
      </c>
      <c r="N457" s="3" t="n">
        <v>-1</v>
      </c>
      <c r="O457" s="3" t="n">
        <v>-1</v>
      </c>
      <c r="P457" s="3" t="n">
        <v>8.5</v>
      </c>
      <c r="Q457" s="3" t="n">
        <v>24.2</v>
      </c>
      <c r="R457" s="3" t="s">
        <v>1373</v>
      </c>
      <c r="S457" s="4" t="n">
        <v>45746.9826388889</v>
      </c>
      <c r="T457" s="3" t="s">
        <v>65</v>
      </c>
      <c r="U457" s="3" t="s">
        <v>65</v>
      </c>
      <c r="V457" s="3" t="n">
        <v>0</v>
      </c>
      <c r="W457" s="3" t="n">
        <v>0</v>
      </c>
      <c r="X457" s="3" t="n">
        <v>0</v>
      </c>
      <c r="Y457" s="3" t="s">
        <v>30</v>
      </c>
      <c r="Z457" s="3" t="s">
        <v>30</v>
      </c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</row>
    <row r="458" customFormat="false" ht="15.75" hidden="false" customHeight="false" outlineLevel="0" collapsed="false">
      <c r="A458" s="3" t="n">
        <v>457</v>
      </c>
      <c r="B458" s="3" t="s">
        <v>1374</v>
      </c>
      <c r="C458" s="3" t="s">
        <v>1375</v>
      </c>
      <c r="D458" s="3" t="n">
        <v>1</v>
      </c>
      <c r="E458" s="3" t="n">
        <v>0.0730659</v>
      </c>
      <c r="F458" s="3" t="n">
        <v>2</v>
      </c>
      <c r="G458" s="3" t="n">
        <v>2</v>
      </c>
      <c r="H458" s="3" t="n">
        <v>10</v>
      </c>
      <c r="I458" s="3" t="n">
        <v>10</v>
      </c>
      <c r="J458" s="3" t="n">
        <v>0</v>
      </c>
      <c r="K458" s="3" t="n">
        <v>0</v>
      </c>
      <c r="L458" s="3" t="n">
        <v>0</v>
      </c>
      <c r="M458" s="3" t="n">
        <v>0</v>
      </c>
      <c r="N458" s="3" t="n">
        <v>-1</v>
      </c>
      <c r="O458" s="3" t="n">
        <v>-1</v>
      </c>
      <c r="P458" s="3" t="n">
        <v>8.2</v>
      </c>
      <c r="Q458" s="3" t="n">
        <v>24.2</v>
      </c>
      <c r="R458" s="3" t="s">
        <v>1376</v>
      </c>
      <c r="S458" s="4" t="n">
        <v>45746.982650463</v>
      </c>
      <c r="T458" s="3" t="s">
        <v>65</v>
      </c>
      <c r="U458" s="3" t="s">
        <v>65</v>
      </c>
      <c r="V458" s="3" t="n">
        <v>0</v>
      </c>
      <c r="W458" s="3" t="n">
        <v>0</v>
      </c>
      <c r="X458" s="3" t="n">
        <v>0</v>
      </c>
      <c r="Y458" s="3" t="s">
        <v>30</v>
      </c>
      <c r="Z458" s="3" t="s">
        <v>30</v>
      </c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</row>
    <row r="459" customFormat="false" ht="15.75" hidden="false" customHeight="false" outlineLevel="0" collapsed="false">
      <c r="A459" s="3" t="n">
        <v>458</v>
      </c>
      <c r="B459" s="3" t="s">
        <v>1377</v>
      </c>
      <c r="C459" s="3" t="s">
        <v>1378</v>
      </c>
      <c r="D459" s="3" t="n">
        <v>1</v>
      </c>
      <c r="E459" s="3" t="n">
        <v>0.0560745</v>
      </c>
      <c r="F459" s="3" t="n">
        <v>2</v>
      </c>
      <c r="G459" s="3" t="n">
        <v>2</v>
      </c>
      <c r="H459" s="3" t="n">
        <v>10</v>
      </c>
      <c r="I459" s="3" t="n">
        <v>10</v>
      </c>
      <c r="J459" s="3" t="n">
        <v>0</v>
      </c>
      <c r="K459" s="3" t="n">
        <v>0</v>
      </c>
      <c r="L459" s="3" t="n">
        <v>0</v>
      </c>
      <c r="M459" s="3" t="n">
        <v>0</v>
      </c>
      <c r="N459" s="3" t="n">
        <v>-1</v>
      </c>
      <c r="O459" s="3" t="n">
        <v>-1</v>
      </c>
      <c r="P459" s="3" t="n">
        <v>8.2</v>
      </c>
      <c r="Q459" s="3" t="n">
        <v>24.2</v>
      </c>
      <c r="R459" s="3" t="s">
        <v>1379</v>
      </c>
      <c r="S459" s="4" t="n">
        <v>45746.9826736111</v>
      </c>
      <c r="T459" s="3" t="s">
        <v>65</v>
      </c>
      <c r="U459" s="3" t="s">
        <v>65</v>
      </c>
      <c r="V459" s="3" t="n">
        <v>0</v>
      </c>
      <c r="W459" s="3" t="n">
        <v>0</v>
      </c>
      <c r="X459" s="3" t="n">
        <v>0</v>
      </c>
      <c r="Y459" s="3" t="s">
        <v>30</v>
      </c>
      <c r="Z459" s="3" t="s">
        <v>30</v>
      </c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</row>
    <row r="460" customFormat="false" ht="15.75" hidden="false" customHeight="false" outlineLevel="0" collapsed="false">
      <c r="A460" s="3" t="n">
        <v>459</v>
      </c>
      <c r="B460" s="3" t="s">
        <v>1380</v>
      </c>
      <c r="C460" s="3" t="s">
        <v>1381</v>
      </c>
      <c r="D460" s="3" t="n">
        <v>1</v>
      </c>
      <c r="E460" s="3" t="n">
        <v>0.0616289</v>
      </c>
      <c r="F460" s="3" t="n">
        <v>2</v>
      </c>
      <c r="G460" s="3" t="n">
        <v>2</v>
      </c>
      <c r="H460" s="3" t="n">
        <v>10</v>
      </c>
      <c r="I460" s="3" t="n">
        <v>10</v>
      </c>
      <c r="J460" s="3" t="n">
        <v>0</v>
      </c>
      <c r="K460" s="3" t="n">
        <v>0</v>
      </c>
      <c r="L460" s="3" t="n">
        <v>0</v>
      </c>
      <c r="M460" s="3" t="n">
        <v>0</v>
      </c>
      <c r="N460" s="3" t="n">
        <v>-1</v>
      </c>
      <c r="O460" s="3" t="n">
        <v>-1</v>
      </c>
      <c r="P460" s="3" t="n">
        <v>8.2</v>
      </c>
      <c r="Q460" s="3" t="n">
        <v>24.2</v>
      </c>
      <c r="R460" s="3" t="s">
        <v>1382</v>
      </c>
      <c r="S460" s="4" t="n">
        <v>45746.9826851852</v>
      </c>
      <c r="T460" s="3" t="s">
        <v>65</v>
      </c>
      <c r="U460" s="3" t="s">
        <v>65</v>
      </c>
      <c r="V460" s="3" t="n">
        <v>0</v>
      </c>
      <c r="W460" s="3" t="n">
        <v>0</v>
      </c>
      <c r="X460" s="3" t="n">
        <v>0</v>
      </c>
      <c r="Y460" s="3" t="s">
        <v>30</v>
      </c>
      <c r="Z460" s="3" t="s">
        <v>30</v>
      </c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</row>
    <row r="461" customFormat="false" ht="15.75" hidden="false" customHeight="false" outlineLevel="0" collapsed="false">
      <c r="A461" s="3" t="n">
        <v>460</v>
      </c>
      <c r="B461" s="3" t="s">
        <v>1383</v>
      </c>
      <c r="C461" s="3" t="s">
        <v>1384</v>
      </c>
      <c r="D461" s="3" t="n">
        <v>1</v>
      </c>
      <c r="E461" s="3" t="n">
        <v>0.0796896</v>
      </c>
      <c r="F461" s="3" t="n">
        <v>2</v>
      </c>
      <c r="G461" s="3" t="n">
        <v>2</v>
      </c>
      <c r="H461" s="3" t="n">
        <v>10</v>
      </c>
      <c r="I461" s="3" t="n">
        <v>10</v>
      </c>
      <c r="J461" s="3" t="n">
        <v>0</v>
      </c>
      <c r="K461" s="3" t="n">
        <v>0</v>
      </c>
      <c r="L461" s="3" t="n">
        <v>0</v>
      </c>
      <c r="M461" s="3" t="n">
        <v>0</v>
      </c>
      <c r="N461" s="3" t="n">
        <v>-1</v>
      </c>
      <c r="O461" s="3" t="n">
        <v>-1</v>
      </c>
      <c r="P461" s="3" t="n">
        <v>8.2</v>
      </c>
      <c r="Q461" s="3" t="n">
        <v>24.2</v>
      </c>
      <c r="R461" s="3" t="s">
        <v>1385</v>
      </c>
      <c r="S461" s="4" t="n">
        <v>45746.9826967593</v>
      </c>
      <c r="T461" s="3" t="s">
        <v>65</v>
      </c>
      <c r="U461" s="3" t="s">
        <v>65</v>
      </c>
      <c r="V461" s="3" t="n">
        <v>0</v>
      </c>
      <c r="W461" s="3" t="n">
        <v>0</v>
      </c>
      <c r="X461" s="3" t="n">
        <v>0</v>
      </c>
      <c r="Y461" s="3" t="s">
        <v>30</v>
      </c>
      <c r="Z461" s="3" t="s">
        <v>30</v>
      </c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</row>
    <row r="462" customFormat="false" ht="15.75" hidden="false" customHeight="false" outlineLevel="0" collapsed="false">
      <c r="A462" s="3" t="n">
        <v>461</v>
      </c>
      <c r="B462" s="3" t="s">
        <v>1386</v>
      </c>
      <c r="C462" s="3" t="s">
        <v>1387</v>
      </c>
      <c r="D462" s="3" t="n">
        <v>1</v>
      </c>
      <c r="E462" s="3" t="n">
        <v>0.0677529</v>
      </c>
      <c r="F462" s="3" t="n">
        <v>2</v>
      </c>
      <c r="G462" s="3" t="n">
        <v>2</v>
      </c>
      <c r="H462" s="3" t="n">
        <v>10</v>
      </c>
      <c r="I462" s="3" t="n">
        <v>10</v>
      </c>
      <c r="J462" s="3" t="n">
        <v>0</v>
      </c>
      <c r="K462" s="3" t="n">
        <v>0</v>
      </c>
      <c r="L462" s="3" t="n">
        <v>0</v>
      </c>
      <c r="M462" s="3" t="n">
        <v>0</v>
      </c>
      <c r="N462" s="3" t="n">
        <v>-1</v>
      </c>
      <c r="O462" s="3" t="n">
        <v>-1</v>
      </c>
      <c r="P462" s="3" t="n">
        <v>8.2</v>
      </c>
      <c r="Q462" s="3" t="n">
        <v>24.2</v>
      </c>
      <c r="R462" s="3" t="s">
        <v>1388</v>
      </c>
      <c r="S462" s="4" t="n">
        <v>45746.9827083333</v>
      </c>
      <c r="T462" s="3" t="s">
        <v>65</v>
      </c>
      <c r="U462" s="3" t="s">
        <v>65</v>
      </c>
      <c r="V462" s="3" t="n">
        <v>0</v>
      </c>
      <c r="W462" s="3" t="n">
        <v>0</v>
      </c>
      <c r="X462" s="3" t="n">
        <v>0</v>
      </c>
      <c r="Y462" s="3" t="s">
        <v>30</v>
      </c>
      <c r="Z462" s="3" t="s">
        <v>30</v>
      </c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</row>
    <row r="463" customFormat="false" ht="15.75" hidden="false" customHeight="false" outlineLevel="0" collapsed="false">
      <c r="A463" s="3" t="n">
        <v>462</v>
      </c>
      <c r="B463" s="3" t="s">
        <v>1389</v>
      </c>
      <c r="C463" s="3" t="s">
        <v>1390</v>
      </c>
      <c r="D463" s="3" t="n">
        <v>1</v>
      </c>
      <c r="E463" s="3" t="n">
        <v>0.0738848</v>
      </c>
      <c r="F463" s="3" t="n">
        <v>2</v>
      </c>
      <c r="G463" s="3" t="n">
        <v>2</v>
      </c>
      <c r="H463" s="3" t="n">
        <v>10</v>
      </c>
      <c r="I463" s="3" t="n">
        <v>10</v>
      </c>
      <c r="J463" s="3" t="n">
        <v>0</v>
      </c>
      <c r="K463" s="3" t="n">
        <v>0</v>
      </c>
      <c r="L463" s="3" t="n">
        <v>0</v>
      </c>
      <c r="M463" s="3" t="n">
        <v>0</v>
      </c>
      <c r="N463" s="3" t="n">
        <v>-1</v>
      </c>
      <c r="O463" s="3" t="n">
        <v>-1</v>
      </c>
      <c r="P463" s="3" t="n">
        <v>8.2</v>
      </c>
      <c r="Q463" s="3" t="n">
        <v>24.2</v>
      </c>
      <c r="R463" s="3" t="s">
        <v>1391</v>
      </c>
      <c r="S463" s="4" t="n">
        <v>45746.9827314815</v>
      </c>
      <c r="T463" s="3" t="s">
        <v>65</v>
      </c>
      <c r="U463" s="3" t="s">
        <v>65</v>
      </c>
      <c r="V463" s="3" t="n">
        <v>0</v>
      </c>
      <c r="W463" s="3" t="n">
        <v>0</v>
      </c>
      <c r="X463" s="3" t="n">
        <v>0</v>
      </c>
      <c r="Y463" s="3" t="s">
        <v>30</v>
      </c>
      <c r="Z463" s="3" t="s">
        <v>30</v>
      </c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</row>
    <row r="464" customFormat="false" ht="15.75" hidden="false" customHeight="false" outlineLevel="0" collapsed="false">
      <c r="A464" s="3" t="n">
        <v>463</v>
      </c>
      <c r="B464" s="3" t="s">
        <v>1392</v>
      </c>
      <c r="C464" s="3" t="s">
        <v>1393</v>
      </c>
      <c r="D464" s="3" t="n">
        <v>1</v>
      </c>
      <c r="E464" s="3" t="n">
        <v>0.1581072</v>
      </c>
      <c r="F464" s="3" t="n">
        <v>7</v>
      </c>
      <c r="G464" s="3" t="n">
        <v>7</v>
      </c>
      <c r="H464" s="3" t="n">
        <v>5</v>
      </c>
      <c r="I464" s="3" t="n">
        <v>5</v>
      </c>
      <c r="J464" s="3" t="n">
        <v>4</v>
      </c>
      <c r="K464" s="3" t="n">
        <v>4</v>
      </c>
      <c r="L464" s="3" t="n">
        <v>1</v>
      </c>
      <c r="M464" s="3" t="n">
        <v>1</v>
      </c>
      <c r="N464" s="3" t="n">
        <v>-1</v>
      </c>
      <c r="O464" s="3" t="n">
        <v>-1</v>
      </c>
      <c r="P464" s="3" t="n">
        <v>8.5</v>
      </c>
      <c r="Q464" s="3" t="n">
        <v>24.2</v>
      </c>
      <c r="R464" s="3" t="s">
        <v>1394</v>
      </c>
      <c r="S464" s="4" t="n">
        <v>45746.9827430556</v>
      </c>
      <c r="T464" s="3" t="s">
        <v>65</v>
      </c>
      <c r="U464" s="3" t="s">
        <v>65</v>
      </c>
      <c r="V464" s="3" t="n">
        <v>0</v>
      </c>
      <c r="W464" s="3" t="n">
        <v>0</v>
      </c>
      <c r="X464" s="3" t="n">
        <v>0</v>
      </c>
      <c r="Y464" s="3" t="s">
        <v>30</v>
      </c>
      <c r="Z464" s="3" t="s">
        <v>30</v>
      </c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</row>
    <row r="465" customFormat="false" ht="15.75" hidden="false" customHeight="false" outlineLevel="0" collapsed="false">
      <c r="A465" s="3" t="n">
        <v>464</v>
      </c>
      <c r="B465" s="3" t="s">
        <v>1395</v>
      </c>
      <c r="C465" s="3" t="s">
        <v>1396</v>
      </c>
      <c r="D465" s="3" t="n">
        <v>1</v>
      </c>
      <c r="E465" s="3" t="n">
        <v>1.3744424</v>
      </c>
      <c r="F465" s="3" t="n">
        <v>43</v>
      </c>
      <c r="G465" s="3" t="n">
        <v>43</v>
      </c>
      <c r="H465" s="3" t="n">
        <v>11</v>
      </c>
      <c r="I465" s="3" t="n">
        <v>11</v>
      </c>
      <c r="J465" s="3" t="n">
        <v>43</v>
      </c>
      <c r="K465" s="3" t="n">
        <v>43</v>
      </c>
      <c r="L465" s="3" t="n">
        <v>1</v>
      </c>
      <c r="M465" s="3" t="n">
        <v>1</v>
      </c>
      <c r="N465" s="3" t="n">
        <v>-1</v>
      </c>
      <c r="O465" s="3" t="n">
        <v>-1</v>
      </c>
      <c r="P465" s="3" t="n">
        <v>8.5</v>
      </c>
      <c r="Q465" s="3" t="n">
        <v>24.2</v>
      </c>
      <c r="R465" s="3" t="s">
        <v>1397</v>
      </c>
      <c r="S465" s="4" t="n">
        <v>45746.9827893519</v>
      </c>
      <c r="T465" s="3" t="s">
        <v>65</v>
      </c>
      <c r="U465" s="3" t="s">
        <v>65</v>
      </c>
      <c r="V465" s="3" t="n">
        <v>0</v>
      </c>
      <c r="W465" s="3" t="n">
        <v>0</v>
      </c>
      <c r="X465" s="3" t="n">
        <v>0</v>
      </c>
      <c r="Y465" s="3" t="s">
        <v>30</v>
      </c>
      <c r="Z465" s="3" t="s">
        <v>30</v>
      </c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</row>
    <row r="466" customFormat="false" ht="15.75" hidden="false" customHeight="false" outlineLevel="0" collapsed="false">
      <c r="A466" s="3" t="n">
        <v>465</v>
      </c>
      <c r="B466" s="3" t="s">
        <v>1398</v>
      </c>
      <c r="C466" s="3" t="s">
        <v>1399</v>
      </c>
      <c r="D466" s="3" t="n">
        <v>1</v>
      </c>
      <c r="E466" s="3" t="n">
        <v>0.1742926</v>
      </c>
      <c r="F466" s="3" t="n">
        <v>8</v>
      </c>
      <c r="G466" s="3" t="n">
        <v>8</v>
      </c>
      <c r="H466" s="3" t="n">
        <v>5</v>
      </c>
      <c r="I466" s="3" t="n">
        <v>5</v>
      </c>
      <c r="J466" s="3" t="n">
        <v>5</v>
      </c>
      <c r="K466" s="3" t="n">
        <v>5</v>
      </c>
      <c r="L466" s="3" t="n">
        <v>1</v>
      </c>
      <c r="M466" s="3" t="n">
        <v>1</v>
      </c>
      <c r="N466" s="3" t="n">
        <v>-1</v>
      </c>
      <c r="O466" s="3" t="n">
        <v>-1</v>
      </c>
      <c r="P466" s="3" t="n">
        <v>8.5</v>
      </c>
      <c r="Q466" s="3" t="n">
        <v>24.2</v>
      </c>
      <c r="R466" s="3" t="s">
        <v>1400</v>
      </c>
      <c r="S466" s="4" t="n">
        <v>45746.9828009259</v>
      </c>
      <c r="T466" s="3" t="s">
        <v>65</v>
      </c>
      <c r="U466" s="3" t="s">
        <v>65</v>
      </c>
      <c r="V466" s="3" t="n">
        <v>0</v>
      </c>
      <c r="W466" s="3" t="n">
        <v>0</v>
      </c>
      <c r="X466" s="3" t="n">
        <v>0</v>
      </c>
      <c r="Y466" s="3" t="s">
        <v>30</v>
      </c>
      <c r="Z466" s="3" t="s">
        <v>30</v>
      </c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</row>
    <row r="467" customFormat="false" ht="15.75" hidden="false" customHeight="false" outlineLevel="0" collapsed="false">
      <c r="A467" s="3" t="n">
        <v>466</v>
      </c>
      <c r="B467" s="3" t="s">
        <v>1401</v>
      </c>
      <c r="C467" s="3" t="s">
        <v>1402</v>
      </c>
      <c r="D467" s="3" t="n">
        <v>1</v>
      </c>
      <c r="E467" s="3" t="n">
        <v>0.2498213</v>
      </c>
      <c r="F467" s="3" t="n">
        <v>8</v>
      </c>
      <c r="G467" s="3" t="n">
        <v>8</v>
      </c>
      <c r="H467" s="3" t="n">
        <v>5</v>
      </c>
      <c r="I467" s="3" t="n">
        <v>5</v>
      </c>
      <c r="J467" s="3" t="n">
        <v>5</v>
      </c>
      <c r="K467" s="3" t="n">
        <v>5</v>
      </c>
      <c r="L467" s="3" t="n">
        <v>1</v>
      </c>
      <c r="M467" s="3" t="n">
        <v>1</v>
      </c>
      <c r="N467" s="3" t="n">
        <v>-1</v>
      </c>
      <c r="O467" s="3" t="n">
        <v>-1</v>
      </c>
      <c r="P467" s="3" t="n">
        <v>8.5</v>
      </c>
      <c r="Q467" s="3" t="n">
        <v>24.2</v>
      </c>
      <c r="R467" s="3" t="s">
        <v>1403</v>
      </c>
      <c r="S467" s="4" t="n">
        <v>45746.9828240741</v>
      </c>
      <c r="T467" s="3" t="s">
        <v>65</v>
      </c>
      <c r="U467" s="3" t="s">
        <v>65</v>
      </c>
      <c r="V467" s="3" t="n">
        <v>0</v>
      </c>
      <c r="W467" s="3" t="n">
        <v>0</v>
      </c>
      <c r="X467" s="3" t="n">
        <v>0</v>
      </c>
      <c r="Y467" s="3" t="s">
        <v>30</v>
      </c>
      <c r="Z467" s="3" t="s">
        <v>30</v>
      </c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</row>
    <row r="468" customFormat="false" ht="15.75" hidden="false" customHeight="false" outlineLevel="0" collapsed="false">
      <c r="A468" s="3" t="n">
        <v>467</v>
      </c>
      <c r="B468" s="3" t="s">
        <v>1404</v>
      </c>
      <c r="C468" s="3" t="s">
        <v>1405</v>
      </c>
      <c r="D468" s="3" t="n">
        <v>1</v>
      </c>
      <c r="E468" s="3" t="n">
        <v>0.1664786</v>
      </c>
      <c r="F468" s="3" t="n">
        <v>7</v>
      </c>
      <c r="G468" s="3" t="n">
        <v>7</v>
      </c>
      <c r="H468" s="3" t="n">
        <v>5</v>
      </c>
      <c r="I468" s="3" t="n">
        <v>5</v>
      </c>
      <c r="J468" s="3" t="n">
        <v>4</v>
      </c>
      <c r="K468" s="3" t="n">
        <v>4</v>
      </c>
      <c r="L468" s="3" t="n">
        <v>1</v>
      </c>
      <c r="M468" s="3" t="n">
        <v>1</v>
      </c>
      <c r="N468" s="3" t="n">
        <v>-1</v>
      </c>
      <c r="O468" s="3" t="n">
        <v>-1</v>
      </c>
      <c r="P468" s="3" t="n">
        <v>8.5</v>
      </c>
      <c r="Q468" s="3" t="n">
        <v>24.2</v>
      </c>
      <c r="R468" s="3" t="s">
        <v>1406</v>
      </c>
      <c r="S468" s="4" t="n">
        <v>45746.9828472222</v>
      </c>
      <c r="T468" s="3" t="s">
        <v>65</v>
      </c>
      <c r="U468" s="3" t="s">
        <v>65</v>
      </c>
      <c r="V468" s="3" t="n">
        <v>0</v>
      </c>
      <c r="W468" s="3" t="n">
        <v>0</v>
      </c>
      <c r="X468" s="3" t="n">
        <v>0</v>
      </c>
      <c r="Y468" s="3" t="s">
        <v>30</v>
      </c>
      <c r="Z468" s="3" t="s">
        <v>30</v>
      </c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</row>
    <row r="469" customFormat="false" ht="15.75" hidden="false" customHeight="false" outlineLevel="0" collapsed="false">
      <c r="A469" s="3" t="n">
        <v>468</v>
      </c>
      <c r="B469" s="3" t="s">
        <v>1407</v>
      </c>
      <c r="C469" s="3" t="s">
        <v>1408</v>
      </c>
      <c r="D469" s="3" t="n">
        <v>1</v>
      </c>
      <c r="E469" s="3" t="n">
        <v>0.0865919</v>
      </c>
      <c r="F469" s="3" t="n">
        <v>2</v>
      </c>
      <c r="G469" s="3" t="n">
        <v>2</v>
      </c>
      <c r="H469" s="3" t="n">
        <v>10</v>
      </c>
      <c r="I469" s="3" t="n">
        <v>10</v>
      </c>
      <c r="J469" s="3" t="n">
        <v>0</v>
      </c>
      <c r="K469" s="3" t="n">
        <v>0</v>
      </c>
      <c r="L469" s="3" t="n">
        <v>0</v>
      </c>
      <c r="M469" s="3" t="n">
        <v>0</v>
      </c>
      <c r="N469" s="3" t="n">
        <v>-1</v>
      </c>
      <c r="O469" s="3" t="n">
        <v>-1</v>
      </c>
      <c r="P469" s="3" t="n">
        <v>8.4</v>
      </c>
      <c r="Q469" s="3" t="n">
        <v>24.2</v>
      </c>
      <c r="R469" s="3" t="s">
        <v>1409</v>
      </c>
      <c r="S469" s="4" t="n">
        <v>45746.9828587963</v>
      </c>
      <c r="T469" s="3" t="s">
        <v>65</v>
      </c>
      <c r="U469" s="3" t="s">
        <v>65</v>
      </c>
      <c r="V469" s="3" t="n">
        <v>0</v>
      </c>
      <c r="W469" s="3" t="n">
        <v>0</v>
      </c>
      <c r="X469" s="3" t="n">
        <v>0</v>
      </c>
      <c r="Y469" s="3" t="s">
        <v>30</v>
      </c>
      <c r="Z469" s="3" t="s">
        <v>30</v>
      </c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</row>
    <row r="470" customFormat="false" ht="15.75" hidden="false" customHeight="false" outlineLevel="0" collapsed="false">
      <c r="A470" s="3" t="n">
        <v>469</v>
      </c>
      <c r="B470" s="3" t="s">
        <v>1410</v>
      </c>
      <c r="C470" s="3" t="s">
        <v>1411</v>
      </c>
      <c r="D470" s="3" t="n">
        <v>1</v>
      </c>
      <c r="E470" s="3" t="n">
        <v>0.0967679</v>
      </c>
      <c r="F470" s="3" t="n">
        <v>2</v>
      </c>
      <c r="G470" s="3" t="n">
        <v>2</v>
      </c>
      <c r="H470" s="3" t="n">
        <v>10</v>
      </c>
      <c r="I470" s="3" t="n">
        <v>10</v>
      </c>
      <c r="J470" s="3" t="n">
        <v>0</v>
      </c>
      <c r="K470" s="3" t="n">
        <v>0</v>
      </c>
      <c r="L470" s="3" t="n">
        <v>0</v>
      </c>
      <c r="M470" s="3" t="n">
        <v>0</v>
      </c>
      <c r="N470" s="3" t="n">
        <v>-1</v>
      </c>
      <c r="O470" s="3" t="n">
        <v>-1</v>
      </c>
      <c r="P470" s="3" t="n">
        <v>8.2</v>
      </c>
      <c r="Q470" s="3" t="n">
        <v>24.2</v>
      </c>
      <c r="R470" s="3" t="s">
        <v>1412</v>
      </c>
      <c r="S470" s="4" t="n">
        <v>45746.9828703704</v>
      </c>
      <c r="T470" s="3" t="s">
        <v>65</v>
      </c>
      <c r="U470" s="3" t="s">
        <v>65</v>
      </c>
      <c r="V470" s="3" t="n">
        <v>0</v>
      </c>
      <c r="W470" s="3" t="n">
        <v>0</v>
      </c>
      <c r="X470" s="3" t="n">
        <v>0</v>
      </c>
      <c r="Y470" s="3" t="s">
        <v>30</v>
      </c>
      <c r="Z470" s="3" t="s">
        <v>30</v>
      </c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</row>
    <row r="471" customFormat="false" ht="15.75" hidden="false" customHeight="false" outlineLevel="0" collapsed="false">
      <c r="A471" s="3" t="n">
        <v>470</v>
      </c>
      <c r="B471" s="3" t="s">
        <v>1413</v>
      </c>
      <c r="C471" s="3" t="s">
        <v>1414</v>
      </c>
      <c r="D471" s="3" t="n">
        <v>1</v>
      </c>
      <c r="E471" s="3" t="n">
        <v>0.133098</v>
      </c>
      <c r="F471" s="3" t="n">
        <v>2</v>
      </c>
      <c r="G471" s="3" t="n">
        <v>2</v>
      </c>
      <c r="H471" s="3" t="n">
        <v>10</v>
      </c>
      <c r="I471" s="3" t="n">
        <v>10</v>
      </c>
      <c r="J471" s="3" t="n">
        <v>0</v>
      </c>
      <c r="K471" s="3" t="n">
        <v>0</v>
      </c>
      <c r="L471" s="3" t="n">
        <v>0</v>
      </c>
      <c r="M471" s="3" t="n">
        <v>0</v>
      </c>
      <c r="N471" s="3" t="n">
        <v>-1</v>
      </c>
      <c r="O471" s="3" t="n">
        <v>-1</v>
      </c>
      <c r="P471" s="3" t="n">
        <v>8.2</v>
      </c>
      <c r="Q471" s="3" t="n">
        <v>24.2</v>
      </c>
      <c r="R471" s="3" t="s">
        <v>1415</v>
      </c>
      <c r="S471" s="4" t="n">
        <v>45746.9828935185</v>
      </c>
      <c r="T471" s="3" t="s">
        <v>65</v>
      </c>
      <c r="U471" s="3" t="s">
        <v>65</v>
      </c>
      <c r="V471" s="3" t="n">
        <v>0</v>
      </c>
      <c r="W471" s="3" t="n">
        <v>0</v>
      </c>
      <c r="X471" s="3" t="n">
        <v>0</v>
      </c>
      <c r="Y471" s="3" t="s">
        <v>30</v>
      </c>
      <c r="Z471" s="3" t="s">
        <v>30</v>
      </c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</row>
    <row r="472" customFormat="false" ht="15.75" hidden="false" customHeight="false" outlineLevel="0" collapsed="false">
      <c r="A472" s="3" t="n">
        <v>471</v>
      </c>
      <c r="B472" s="3" t="s">
        <v>1416</v>
      </c>
      <c r="C472" s="3" t="s">
        <v>1417</v>
      </c>
      <c r="D472" s="3" t="n">
        <v>1</v>
      </c>
      <c r="E472" s="3" t="n">
        <v>0.0809483</v>
      </c>
      <c r="F472" s="3" t="n">
        <v>2</v>
      </c>
      <c r="G472" s="3" t="n">
        <v>2</v>
      </c>
      <c r="H472" s="3" t="n">
        <v>10</v>
      </c>
      <c r="I472" s="3" t="n">
        <v>10</v>
      </c>
      <c r="J472" s="3" t="n">
        <v>0</v>
      </c>
      <c r="K472" s="3" t="n">
        <v>0</v>
      </c>
      <c r="L472" s="3" t="n">
        <v>0</v>
      </c>
      <c r="M472" s="3" t="n">
        <v>0</v>
      </c>
      <c r="N472" s="3" t="n">
        <v>-1</v>
      </c>
      <c r="O472" s="3" t="n">
        <v>-1</v>
      </c>
      <c r="P472" s="3" t="n">
        <v>8.2</v>
      </c>
      <c r="Q472" s="3" t="n">
        <v>24.2</v>
      </c>
      <c r="R472" s="3" t="s">
        <v>1418</v>
      </c>
      <c r="S472" s="4" t="n">
        <v>45746.9829050926</v>
      </c>
      <c r="T472" s="3" t="s">
        <v>65</v>
      </c>
      <c r="U472" s="3" t="s">
        <v>65</v>
      </c>
      <c r="V472" s="3" t="n">
        <v>0</v>
      </c>
      <c r="W472" s="3" t="n">
        <v>0</v>
      </c>
      <c r="X472" s="3" t="n">
        <v>0</v>
      </c>
      <c r="Y472" s="3" t="s">
        <v>30</v>
      </c>
      <c r="Z472" s="3" t="s">
        <v>30</v>
      </c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</row>
    <row r="473" customFormat="false" ht="15.75" hidden="false" customHeight="false" outlineLevel="0" collapsed="false">
      <c r="A473" s="3" t="n">
        <v>472</v>
      </c>
      <c r="B473" s="3" t="s">
        <v>1419</v>
      </c>
      <c r="C473" s="3" t="s">
        <v>1420</v>
      </c>
      <c r="D473" s="3" t="n">
        <v>1</v>
      </c>
      <c r="E473" s="3" t="n">
        <v>0.2417534</v>
      </c>
      <c r="F473" s="3" t="n">
        <v>14</v>
      </c>
      <c r="G473" s="3" t="n">
        <v>14</v>
      </c>
      <c r="H473" s="3" t="n">
        <v>6</v>
      </c>
      <c r="I473" s="3" t="n">
        <v>6</v>
      </c>
      <c r="J473" s="3" t="n">
        <v>11</v>
      </c>
      <c r="K473" s="3" t="n">
        <v>11</v>
      </c>
      <c r="L473" s="3" t="n">
        <v>1</v>
      </c>
      <c r="M473" s="3" t="n">
        <v>1</v>
      </c>
      <c r="N473" s="3" t="n">
        <v>-1</v>
      </c>
      <c r="O473" s="3" t="n">
        <v>-1</v>
      </c>
      <c r="P473" s="3" t="n">
        <v>8.5</v>
      </c>
      <c r="Q473" s="3" t="n">
        <v>24.2</v>
      </c>
      <c r="R473" s="3" t="s">
        <v>1421</v>
      </c>
      <c r="S473" s="4" t="n">
        <v>45746.9829282407</v>
      </c>
      <c r="T473" s="3" t="s">
        <v>65</v>
      </c>
      <c r="U473" s="3" t="s">
        <v>65</v>
      </c>
      <c r="V473" s="3" t="n">
        <v>0</v>
      </c>
      <c r="W473" s="3" t="n">
        <v>0</v>
      </c>
      <c r="X473" s="3" t="n">
        <v>0</v>
      </c>
      <c r="Y473" s="3" t="s">
        <v>30</v>
      </c>
      <c r="Z473" s="3" t="s">
        <v>30</v>
      </c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</row>
    <row r="474" customFormat="false" ht="15.75" hidden="false" customHeight="false" outlineLevel="0" collapsed="false">
      <c r="A474" s="3" t="n">
        <v>473</v>
      </c>
      <c r="B474" s="3" t="s">
        <v>1422</v>
      </c>
      <c r="C474" s="3" t="s">
        <v>1423</v>
      </c>
      <c r="D474" s="3" t="n">
        <v>1</v>
      </c>
      <c r="E474" s="3" t="n">
        <v>0.0645912</v>
      </c>
      <c r="F474" s="3" t="n">
        <v>2</v>
      </c>
      <c r="G474" s="3" t="n">
        <v>2</v>
      </c>
      <c r="H474" s="3" t="n">
        <v>10</v>
      </c>
      <c r="I474" s="3" t="n">
        <v>10</v>
      </c>
      <c r="J474" s="3" t="n">
        <v>0</v>
      </c>
      <c r="K474" s="3" t="n">
        <v>0</v>
      </c>
      <c r="L474" s="3" t="n">
        <v>0</v>
      </c>
      <c r="M474" s="3" t="n">
        <v>0</v>
      </c>
      <c r="N474" s="3" t="n">
        <v>-1</v>
      </c>
      <c r="O474" s="3" t="n">
        <v>-1</v>
      </c>
      <c r="P474" s="3" t="n">
        <v>8.2</v>
      </c>
      <c r="Q474" s="3" t="n">
        <v>24.2</v>
      </c>
      <c r="R474" s="3" t="s">
        <v>1424</v>
      </c>
      <c r="S474" s="4" t="n">
        <v>45746.9829398148</v>
      </c>
      <c r="T474" s="3" t="s">
        <v>65</v>
      </c>
      <c r="U474" s="3" t="s">
        <v>65</v>
      </c>
      <c r="V474" s="3" t="n">
        <v>0</v>
      </c>
      <c r="W474" s="3" t="n">
        <v>0</v>
      </c>
      <c r="X474" s="3" t="n">
        <v>0</v>
      </c>
      <c r="Y474" s="3" t="s">
        <v>30</v>
      </c>
      <c r="Z474" s="3" t="s">
        <v>30</v>
      </c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</row>
    <row r="475" customFormat="false" ht="15.75" hidden="false" customHeight="false" outlineLevel="0" collapsed="false">
      <c r="A475" s="3" t="n">
        <v>474</v>
      </c>
      <c r="B475" s="3" t="s">
        <v>1425</v>
      </c>
      <c r="C475" s="3" t="s">
        <v>1426</v>
      </c>
      <c r="D475" s="3" t="n">
        <v>1</v>
      </c>
      <c r="E475" s="3" t="n">
        <v>0.0865948</v>
      </c>
      <c r="F475" s="3" t="n">
        <v>2</v>
      </c>
      <c r="G475" s="3" t="n">
        <v>2</v>
      </c>
      <c r="H475" s="3" t="n">
        <v>10</v>
      </c>
      <c r="I475" s="3" t="n">
        <v>10</v>
      </c>
      <c r="J475" s="3" t="n">
        <v>0</v>
      </c>
      <c r="K475" s="3" t="n">
        <v>0</v>
      </c>
      <c r="L475" s="3" t="n">
        <v>0</v>
      </c>
      <c r="M475" s="3" t="n">
        <v>0</v>
      </c>
      <c r="N475" s="3" t="n">
        <v>-1</v>
      </c>
      <c r="O475" s="3" t="n">
        <v>-1</v>
      </c>
      <c r="P475" s="3" t="n">
        <v>8.2</v>
      </c>
      <c r="Q475" s="3" t="n">
        <v>24.2</v>
      </c>
      <c r="R475" s="3" t="s">
        <v>1427</v>
      </c>
      <c r="S475" s="4" t="n">
        <v>45746.9829513889</v>
      </c>
      <c r="T475" s="3" t="s">
        <v>65</v>
      </c>
      <c r="U475" s="3" t="s">
        <v>65</v>
      </c>
      <c r="V475" s="3" t="n">
        <v>0</v>
      </c>
      <c r="W475" s="3" t="n">
        <v>0</v>
      </c>
      <c r="X475" s="3" t="n">
        <v>0</v>
      </c>
      <c r="Y475" s="3" t="s">
        <v>30</v>
      </c>
      <c r="Z475" s="3" t="s">
        <v>30</v>
      </c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</row>
    <row r="476" customFormat="false" ht="15.75" hidden="false" customHeight="false" outlineLevel="0" collapsed="false">
      <c r="A476" s="3" t="n">
        <v>475</v>
      </c>
      <c r="B476" s="3" t="s">
        <v>1428</v>
      </c>
      <c r="C476" s="3" t="s">
        <v>1429</v>
      </c>
      <c r="D476" s="3" t="n">
        <v>1</v>
      </c>
      <c r="E476" s="3" t="n">
        <v>0.0708587</v>
      </c>
      <c r="F476" s="3" t="n">
        <v>2</v>
      </c>
      <c r="G476" s="3" t="n">
        <v>2</v>
      </c>
      <c r="H476" s="3" t="n">
        <v>10</v>
      </c>
      <c r="I476" s="3" t="n">
        <v>10</v>
      </c>
      <c r="J476" s="3" t="n">
        <v>0</v>
      </c>
      <c r="K476" s="3" t="n">
        <v>0</v>
      </c>
      <c r="L476" s="3" t="n">
        <v>0</v>
      </c>
      <c r="M476" s="3" t="n">
        <v>0</v>
      </c>
      <c r="N476" s="3" t="n">
        <v>-1</v>
      </c>
      <c r="O476" s="3" t="n">
        <v>-1</v>
      </c>
      <c r="P476" s="3" t="n">
        <v>8.2</v>
      </c>
      <c r="Q476" s="3" t="n">
        <v>24.2</v>
      </c>
      <c r="R476" s="3" t="s">
        <v>1430</v>
      </c>
      <c r="S476" s="4" t="n">
        <v>45746.982962963</v>
      </c>
      <c r="T476" s="3" t="s">
        <v>65</v>
      </c>
      <c r="U476" s="3" t="s">
        <v>65</v>
      </c>
      <c r="V476" s="3" t="n">
        <v>0</v>
      </c>
      <c r="W476" s="3" t="n">
        <v>0</v>
      </c>
      <c r="X476" s="3" t="n">
        <v>0</v>
      </c>
      <c r="Y476" s="3" t="s">
        <v>30</v>
      </c>
      <c r="Z476" s="3" t="s">
        <v>30</v>
      </c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</row>
    <row r="477" customFormat="false" ht="15.75" hidden="false" customHeight="false" outlineLevel="0" collapsed="false">
      <c r="A477" s="3" t="n">
        <v>476</v>
      </c>
      <c r="B477" s="3" t="s">
        <v>1431</v>
      </c>
      <c r="C477" s="3" t="s">
        <v>1432</v>
      </c>
      <c r="D477" s="3" t="n">
        <v>1</v>
      </c>
      <c r="E477" s="3" t="n">
        <v>0.0911978</v>
      </c>
      <c r="F477" s="3" t="n">
        <v>2</v>
      </c>
      <c r="G477" s="3" t="n">
        <v>2</v>
      </c>
      <c r="H477" s="3" t="n">
        <v>10</v>
      </c>
      <c r="I477" s="3" t="n">
        <v>10</v>
      </c>
      <c r="J477" s="3" t="n">
        <v>0</v>
      </c>
      <c r="K477" s="3" t="n">
        <v>0</v>
      </c>
      <c r="L477" s="3" t="n">
        <v>0</v>
      </c>
      <c r="M477" s="3" t="n">
        <v>0</v>
      </c>
      <c r="N477" s="3" t="n">
        <v>-1</v>
      </c>
      <c r="O477" s="3" t="n">
        <v>-1</v>
      </c>
      <c r="P477" s="3" t="n">
        <v>8.2</v>
      </c>
      <c r="Q477" s="3" t="n">
        <v>24.2</v>
      </c>
      <c r="R477" s="3" t="s">
        <v>1433</v>
      </c>
      <c r="S477" s="4" t="n">
        <v>45746.982974537</v>
      </c>
      <c r="T477" s="3" t="s">
        <v>65</v>
      </c>
      <c r="U477" s="3" t="s">
        <v>65</v>
      </c>
      <c r="V477" s="3" t="n">
        <v>0</v>
      </c>
      <c r="W477" s="3" t="n">
        <v>0</v>
      </c>
      <c r="X477" s="3" t="n">
        <v>0</v>
      </c>
      <c r="Y477" s="3" t="s">
        <v>30</v>
      </c>
      <c r="Z477" s="3" t="s">
        <v>30</v>
      </c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</row>
    <row r="478" customFormat="false" ht="15.75" hidden="false" customHeight="false" outlineLevel="0" collapsed="false">
      <c r="A478" s="3" t="n">
        <v>477</v>
      </c>
      <c r="B478" s="3" t="s">
        <v>1434</v>
      </c>
      <c r="C478" s="3" t="s">
        <v>1435</v>
      </c>
      <c r="D478" s="3" t="n">
        <v>1</v>
      </c>
      <c r="E478" s="3" t="n">
        <v>0.3698955</v>
      </c>
      <c r="F478" s="3" t="n">
        <v>22</v>
      </c>
      <c r="G478" s="3" t="n">
        <v>22</v>
      </c>
      <c r="H478" s="3" t="n">
        <v>10</v>
      </c>
      <c r="I478" s="3" t="n">
        <v>10</v>
      </c>
      <c r="J478" s="3" t="n">
        <v>27</v>
      </c>
      <c r="K478" s="3" t="n">
        <v>27</v>
      </c>
      <c r="L478" s="3" t="n">
        <v>1</v>
      </c>
      <c r="M478" s="3" t="n">
        <v>1</v>
      </c>
      <c r="N478" s="3" t="n">
        <v>-1</v>
      </c>
      <c r="O478" s="3" t="n">
        <v>-1</v>
      </c>
      <c r="P478" s="3" t="n">
        <v>8.5</v>
      </c>
      <c r="Q478" s="3" t="n">
        <v>24.2</v>
      </c>
      <c r="R478" s="3" t="s">
        <v>1436</v>
      </c>
      <c r="S478" s="4" t="n">
        <v>45746.9829976852</v>
      </c>
      <c r="T478" s="3" t="s">
        <v>65</v>
      </c>
      <c r="U478" s="3" t="s">
        <v>65</v>
      </c>
      <c r="V478" s="3" t="n">
        <v>0</v>
      </c>
      <c r="W478" s="3" t="n">
        <v>0</v>
      </c>
      <c r="X478" s="3" t="n">
        <v>0</v>
      </c>
      <c r="Y478" s="3" t="s">
        <v>30</v>
      </c>
      <c r="Z478" s="3" t="s">
        <v>30</v>
      </c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</row>
    <row r="479" customFormat="false" ht="15.75" hidden="false" customHeight="false" outlineLevel="0" collapsed="false">
      <c r="A479" s="3" t="n">
        <v>478</v>
      </c>
      <c r="B479" s="3" t="s">
        <v>1437</v>
      </c>
      <c r="C479" s="3" t="s">
        <v>1438</v>
      </c>
      <c r="D479" s="3" t="n">
        <v>1</v>
      </c>
      <c r="E479" s="3" t="n">
        <v>0.2631565</v>
      </c>
      <c r="F479" s="3" t="n">
        <v>14</v>
      </c>
      <c r="G479" s="3" t="n">
        <v>14</v>
      </c>
      <c r="H479" s="3" t="n">
        <v>8</v>
      </c>
      <c r="I479" s="3" t="n">
        <v>8</v>
      </c>
      <c r="J479" s="3" t="n">
        <v>21</v>
      </c>
      <c r="K479" s="3" t="n">
        <v>21</v>
      </c>
      <c r="L479" s="3" t="n">
        <v>1</v>
      </c>
      <c r="M479" s="3" t="n">
        <v>1</v>
      </c>
      <c r="N479" s="3" t="n">
        <v>-1</v>
      </c>
      <c r="O479" s="3" t="n">
        <v>-1</v>
      </c>
      <c r="P479" s="3" t="n">
        <v>8.5</v>
      </c>
      <c r="Q479" s="3" t="n">
        <v>24.2</v>
      </c>
      <c r="R479" s="3" t="s">
        <v>1439</v>
      </c>
      <c r="S479" s="4" t="n">
        <v>45746.9830208333</v>
      </c>
      <c r="T479" s="3" t="s">
        <v>65</v>
      </c>
      <c r="U479" s="3" t="s">
        <v>65</v>
      </c>
      <c r="V479" s="3" t="n">
        <v>0</v>
      </c>
      <c r="W479" s="3" t="n">
        <v>0</v>
      </c>
      <c r="X479" s="3" t="n">
        <v>0</v>
      </c>
      <c r="Y479" s="3" t="s">
        <v>30</v>
      </c>
      <c r="Z479" s="3" t="s">
        <v>30</v>
      </c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</row>
    <row r="480" customFormat="false" ht="15.75" hidden="false" customHeight="false" outlineLevel="0" collapsed="false">
      <c r="A480" s="3" t="n">
        <v>479</v>
      </c>
      <c r="B480" s="3" t="s">
        <v>1440</v>
      </c>
      <c r="C480" s="3" t="s">
        <v>1441</v>
      </c>
      <c r="D480" s="3" t="n">
        <v>1</v>
      </c>
      <c r="E480" s="3" t="n">
        <v>0.2748393</v>
      </c>
      <c r="F480" s="3" t="n">
        <v>11</v>
      </c>
      <c r="G480" s="3" t="n">
        <v>11</v>
      </c>
      <c r="H480" s="3" t="n">
        <v>6</v>
      </c>
      <c r="I480" s="3" t="n">
        <v>6</v>
      </c>
      <c r="J480" s="3" t="n">
        <v>16</v>
      </c>
      <c r="K480" s="3" t="n">
        <v>16</v>
      </c>
      <c r="L480" s="3" t="n">
        <v>1</v>
      </c>
      <c r="M480" s="3" t="n">
        <v>1</v>
      </c>
      <c r="N480" s="3" t="n">
        <v>-1</v>
      </c>
      <c r="O480" s="3" t="n">
        <v>-1</v>
      </c>
      <c r="P480" s="3" t="n">
        <v>8.5</v>
      </c>
      <c r="Q480" s="3" t="n">
        <v>24.2</v>
      </c>
      <c r="R480" s="3" t="s">
        <v>1442</v>
      </c>
      <c r="S480" s="4" t="n">
        <v>45746.9830324074</v>
      </c>
      <c r="T480" s="3" t="s">
        <v>65</v>
      </c>
      <c r="U480" s="3" t="s">
        <v>65</v>
      </c>
      <c r="V480" s="3" t="n">
        <v>0</v>
      </c>
      <c r="W480" s="3" t="n">
        <v>0</v>
      </c>
      <c r="X480" s="3" t="n">
        <v>0</v>
      </c>
      <c r="Y480" s="3" t="s">
        <v>30</v>
      </c>
      <c r="Z480" s="3" t="s">
        <v>30</v>
      </c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</row>
    <row r="481" customFormat="false" ht="15.75" hidden="false" customHeight="false" outlineLevel="0" collapsed="false">
      <c r="A481" s="3" t="n">
        <v>480</v>
      </c>
      <c r="B481" s="3" t="s">
        <v>1443</v>
      </c>
      <c r="C481" s="3" t="s">
        <v>1444</v>
      </c>
      <c r="D481" s="3" t="n">
        <v>1</v>
      </c>
      <c r="E481" s="3" t="n">
        <v>1.3389639</v>
      </c>
      <c r="F481" s="3" t="n">
        <v>79</v>
      </c>
      <c r="G481" s="3" t="n">
        <v>79</v>
      </c>
      <c r="H481" s="3" t="n">
        <v>17</v>
      </c>
      <c r="I481" s="3" t="n">
        <v>17</v>
      </c>
      <c r="J481" s="3" t="n">
        <v>108</v>
      </c>
      <c r="K481" s="3" t="n">
        <v>108</v>
      </c>
      <c r="L481" s="3" t="n">
        <v>3</v>
      </c>
      <c r="M481" s="3" t="n">
        <v>3</v>
      </c>
      <c r="N481" s="3" t="n">
        <v>-1</v>
      </c>
      <c r="O481" s="3" t="n">
        <v>-1</v>
      </c>
      <c r="P481" s="3" t="n">
        <v>8.5</v>
      </c>
      <c r="Q481" s="3" t="n">
        <v>24.2</v>
      </c>
      <c r="R481" s="3" t="s">
        <v>1445</v>
      </c>
      <c r="S481" s="4" t="n">
        <v>45746.9830671296</v>
      </c>
      <c r="T481" s="3" t="s">
        <v>65</v>
      </c>
      <c r="U481" s="3" t="s">
        <v>65</v>
      </c>
      <c r="V481" s="3" t="n">
        <v>0</v>
      </c>
      <c r="W481" s="3" t="n">
        <v>0</v>
      </c>
      <c r="X481" s="3" t="n">
        <v>0</v>
      </c>
      <c r="Y481" s="3" t="s">
        <v>30</v>
      </c>
      <c r="Z481" s="3" t="s">
        <v>30</v>
      </c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</row>
    <row r="482" customFormat="false" ht="15.75" hidden="false" customHeight="false" outlineLevel="0" collapsed="false">
      <c r="A482" s="3" t="n">
        <v>481</v>
      </c>
      <c r="B482" s="3" t="s">
        <v>1446</v>
      </c>
      <c r="C482" s="3" t="s">
        <v>1447</v>
      </c>
      <c r="D482" s="3" t="n">
        <v>1</v>
      </c>
      <c r="E482" s="3" t="n">
        <v>1.4481922</v>
      </c>
      <c r="F482" s="3" t="n">
        <v>79</v>
      </c>
      <c r="G482" s="3" t="n">
        <v>79</v>
      </c>
      <c r="H482" s="3" t="n">
        <v>17</v>
      </c>
      <c r="I482" s="3" t="n">
        <v>17</v>
      </c>
      <c r="J482" s="3" t="n">
        <v>108</v>
      </c>
      <c r="K482" s="3" t="n">
        <v>108</v>
      </c>
      <c r="L482" s="3" t="n">
        <v>3</v>
      </c>
      <c r="M482" s="3" t="n">
        <v>3</v>
      </c>
      <c r="N482" s="3" t="n">
        <v>-1</v>
      </c>
      <c r="O482" s="3" t="n">
        <v>-1</v>
      </c>
      <c r="P482" s="3" t="n">
        <v>8.5</v>
      </c>
      <c r="Q482" s="3" t="n">
        <v>24.2</v>
      </c>
      <c r="R482" s="3" t="s">
        <v>1448</v>
      </c>
      <c r="S482" s="4" t="n">
        <v>45746.9831134259</v>
      </c>
      <c r="T482" s="3" t="s">
        <v>65</v>
      </c>
      <c r="U482" s="3" t="s">
        <v>65</v>
      </c>
      <c r="V482" s="3" t="n">
        <v>0</v>
      </c>
      <c r="W482" s="3" t="n">
        <v>0</v>
      </c>
      <c r="X482" s="3" t="n">
        <v>0</v>
      </c>
      <c r="Y482" s="3" t="s">
        <v>30</v>
      </c>
      <c r="Z482" s="3" t="s">
        <v>30</v>
      </c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</row>
    <row r="483" customFormat="false" ht="15.75" hidden="false" customHeight="false" outlineLevel="0" collapsed="false">
      <c r="A483" s="3" t="n">
        <v>482</v>
      </c>
      <c r="B483" s="3" t="s">
        <v>1449</v>
      </c>
      <c r="C483" s="3" t="s">
        <v>1450</v>
      </c>
      <c r="D483" s="3" t="n">
        <v>1</v>
      </c>
      <c r="E483" s="3" t="n">
        <v>0.1979863</v>
      </c>
      <c r="F483" s="3" t="n">
        <v>10</v>
      </c>
      <c r="G483" s="3" t="n">
        <v>10</v>
      </c>
      <c r="H483" s="3" t="n">
        <v>8</v>
      </c>
      <c r="I483" s="3" t="n">
        <v>8</v>
      </c>
      <c r="J483" s="3" t="n">
        <v>11</v>
      </c>
      <c r="K483" s="3" t="n">
        <v>11</v>
      </c>
      <c r="L483" s="3" t="n">
        <v>1</v>
      </c>
      <c r="M483" s="3" t="n">
        <v>1</v>
      </c>
      <c r="N483" s="3" t="n">
        <v>-1</v>
      </c>
      <c r="O483" s="3" t="n">
        <v>-1</v>
      </c>
      <c r="P483" s="3" t="n">
        <v>8.5</v>
      </c>
      <c r="Q483" s="3" t="n">
        <v>24.2</v>
      </c>
      <c r="R483" s="3" t="s">
        <v>1451</v>
      </c>
      <c r="S483" s="4" t="n">
        <v>45746.9831365741</v>
      </c>
      <c r="T483" s="3" t="s">
        <v>65</v>
      </c>
      <c r="U483" s="3" t="s">
        <v>65</v>
      </c>
      <c r="V483" s="3" t="n">
        <v>0</v>
      </c>
      <c r="W483" s="3" t="n">
        <v>0</v>
      </c>
      <c r="X483" s="3" t="n">
        <v>0</v>
      </c>
      <c r="Y483" s="3" t="s">
        <v>30</v>
      </c>
      <c r="Z483" s="3" t="s">
        <v>30</v>
      </c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</row>
    <row r="484" customFormat="false" ht="15.75" hidden="false" customHeight="false" outlineLevel="0" collapsed="false">
      <c r="A484" s="3" t="n">
        <v>483</v>
      </c>
      <c r="B484" s="3" t="s">
        <v>1452</v>
      </c>
      <c r="C484" s="3" t="s">
        <v>1453</v>
      </c>
      <c r="D484" s="3" t="n">
        <v>1</v>
      </c>
      <c r="E484" s="3" t="n">
        <v>0.2843931</v>
      </c>
      <c r="F484" s="3" t="n">
        <v>9</v>
      </c>
      <c r="G484" s="3" t="n">
        <v>9</v>
      </c>
      <c r="H484" s="3" t="n">
        <v>5</v>
      </c>
      <c r="I484" s="3" t="n">
        <v>5</v>
      </c>
      <c r="J484" s="3" t="n">
        <v>10</v>
      </c>
      <c r="K484" s="3" t="n">
        <v>10</v>
      </c>
      <c r="L484" s="3" t="n">
        <v>1</v>
      </c>
      <c r="M484" s="3" t="n">
        <v>1</v>
      </c>
      <c r="N484" s="3" t="n">
        <v>-1</v>
      </c>
      <c r="O484" s="3" t="n">
        <v>-1</v>
      </c>
      <c r="P484" s="3" t="n">
        <v>8.5</v>
      </c>
      <c r="Q484" s="3" t="n">
        <v>24.2</v>
      </c>
      <c r="R484" s="3" t="s">
        <v>1454</v>
      </c>
      <c r="S484" s="4" t="n">
        <v>45746.9831481481</v>
      </c>
      <c r="T484" s="3" t="s">
        <v>65</v>
      </c>
      <c r="U484" s="3" t="s">
        <v>65</v>
      </c>
      <c r="V484" s="3" t="n">
        <v>0</v>
      </c>
      <c r="W484" s="3" t="n">
        <v>0</v>
      </c>
      <c r="X484" s="3" t="n">
        <v>0</v>
      </c>
      <c r="Y484" s="3" t="s">
        <v>30</v>
      </c>
      <c r="Z484" s="3" t="s">
        <v>30</v>
      </c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</row>
    <row r="485" customFormat="false" ht="15.75" hidden="false" customHeight="false" outlineLevel="0" collapsed="false">
      <c r="A485" s="3" t="n">
        <v>484</v>
      </c>
      <c r="B485" s="3" t="s">
        <v>1455</v>
      </c>
      <c r="C485" s="3" t="s">
        <v>1456</v>
      </c>
      <c r="D485" s="3" t="n">
        <v>1</v>
      </c>
      <c r="E485" s="3" t="n">
        <v>0.197169</v>
      </c>
      <c r="F485" s="3" t="n">
        <v>12</v>
      </c>
      <c r="G485" s="3" t="n">
        <v>12</v>
      </c>
      <c r="H485" s="3" t="n">
        <v>6</v>
      </c>
      <c r="I485" s="3" t="n">
        <v>6</v>
      </c>
      <c r="J485" s="3" t="n">
        <v>10</v>
      </c>
      <c r="K485" s="3" t="n">
        <v>10</v>
      </c>
      <c r="L485" s="3" t="n">
        <v>1</v>
      </c>
      <c r="M485" s="3" t="n">
        <v>1</v>
      </c>
      <c r="N485" s="3" t="n">
        <v>-1</v>
      </c>
      <c r="O485" s="3" t="n">
        <v>-1</v>
      </c>
      <c r="P485" s="3" t="n">
        <v>8.5</v>
      </c>
      <c r="Q485" s="3" t="n">
        <v>24.2</v>
      </c>
      <c r="R485" s="3" t="s">
        <v>1457</v>
      </c>
      <c r="S485" s="4" t="n">
        <v>45746.9831712963</v>
      </c>
      <c r="T485" s="3" t="s">
        <v>65</v>
      </c>
      <c r="U485" s="3" t="s">
        <v>65</v>
      </c>
      <c r="V485" s="3" t="n">
        <v>0</v>
      </c>
      <c r="W485" s="3" t="n">
        <v>0</v>
      </c>
      <c r="X485" s="3" t="n">
        <v>0</v>
      </c>
      <c r="Y485" s="3" t="s">
        <v>30</v>
      </c>
      <c r="Z485" s="3" t="s">
        <v>30</v>
      </c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</row>
    <row r="486" customFormat="false" ht="15.75" hidden="false" customHeight="false" outlineLevel="0" collapsed="false">
      <c r="A486" s="3" t="n">
        <v>485</v>
      </c>
      <c r="B486" s="3" t="s">
        <v>1458</v>
      </c>
      <c r="C486" s="3" t="s">
        <v>1459</v>
      </c>
      <c r="D486" s="3" t="n">
        <v>1</v>
      </c>
      <c r="E486" s="3" t="n">
        <v>1.5502157</v>
      </c>
      <c r="F486" s="3" t="n">
        <v>91</v>
      </c>
      <c r="G486" s="3" t="n">
        <v>91</v>
      </c>
      <c r="H486" s="3" t="n">
        <v>15</v>
      </c>
      <c r="I486" s="3" t="n">
        <v>15</v>
      </c>
      <c r="J486" s="3" t="n">
        <v>80</v>
      </c>
      <c r="K486" s="3" t="n">
        <v>80</v>
      </c>
      <c r="L486" s="3" t="n">
        <v>2</v>
      </c>
      <c r="M486" s="3" t="n">
        <v>2</v>
      </c>
      <c r="N486" s="3" t="n">
        <v>-1</v>
      </c>
      <c r="O486" s="3" t="n">
        <v>-1</v>
      </c>
      <c r="P486" s="3" t="n">
        <v>8.5</v>
      </c>
      <c r="Q486" s="3" t="n">
        <v>24.2</v>
      </c>
      <c r="R486" s="3" t="s">
        <v>1460</v>
      </c>
      <c r="S486" s="4" t="n">
        <v>45746.9832175926</v>
      </c>
      <c r="T486" s="3" t="s">
        <v>65</v>
      </c>
      <c r="U486" s="3" t="s">
        <v>65</v>
      </c>
      <c r="V486" s="3" t="n">
        <v>0</v>
      </c>
      <c r="W486" s="3" t="n">
        <v>0</v>
      </c>
      <c r="X486" s="3" t="n">
        <v>0</v>
      </c>
      <c r="Y486" s="3" t="s">
        <v>30</v>
      </c>
      <c r="Z486" s="3" t="s">
        <v>30</v>
      </c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</row>
    <row r="487" customFormat="false" ht="15.75" hidden="false" customHeight="false" outlineLevel="0" collapsed="false">
      <c r="A487" s="3" t="n">
        <v>486</v>
      </c>
      <c r="B487" s="3" t="s">
        <v>1461</v>
      </c>
      <c r="C487" s="3" t="s">
        <v>1462</v>
      </c>
      <c r="D487" s="3" t="n">
        <v>1</v>
      </c>
      <c r="E487" s="3" t="n">
        <v>2.1130227</v>
      </c>
      <c r="F487" s="3" t="n">
        <v>107</v>
      </c>
      <c r="G487" s="3" t="n">
        <v>107</v>
      </c>
      <c r="H487" s="3" t="n">
        <v>18</v>
      </c>
      <c r="I487" s="3" t="n">
        <v>18</v>
      </c>
      <c r="J487" s="3" t="n">
        <v>112</v>
      </c>
      <c r="K487" s="3" t="n">
        <v>112</v>
      </c>
      <c r="L487" s="3" t="n">
        <v>2</v>
      </c>
      <c r="M487" s="3" t="n">
        <v>2</v>
      </c>
      <c r="N487" s="3" t="n">
        <v>-1</v>
      </c>
      <c r="O487" s="3" t="n">
        <v>-1</v>
      </c>
      <c r="P487" s="3" t="n">
        <v>8.5</v>
      </c>
      <c r="Q487" s="3" t="n">
        <v>24.2</v>
      </c>
      <c r="R487" s="3" t="s">
        <v>1463</v>
      </c>
      <c r="S487" s="4" t="n">
        <v>45746.983275463</v>
      </c>
      <c r="T487" s="3" t="s">
        <v>65</v>
      </c>
      <c r="U487" s="3" t="s">
        <v>65</v>
      </c>
      <c r="V487" s="3" t="n">
        <v>0</v>
      </c>
      <c r="W487" s="3" t="n">
        <v>0</v>
      </c>
      <c r="X487" s="3" t="n">
        <v>0</v>
      </c>
      <c r="Y487" s="3" t="s">
        <v>30</v>
      </c>
      <c r="Z487" s="3" t="s">
        <v>30</v>
      </c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</row>
    <row r="488" customFormat="false" ht="15.75" hidden="false" customHeight="false" outlineLevel="0" collapsed="false">
      <c r="A488" s="3" t="n">
        <v>487</v>
      </c>
      <c r="B488" s="3" t="s">
        <v>1464</v>
      </c>
      <c r="C488" s="3" t="s">
        <v>1465</v>
      </c>
      <c r="D488" s="3" t="n">
        <v>1</v>
      </c>
      <c r="E488" s="3" t="n">
        <v>0.4077116</v>
      </c>
      <c r="F488" s="3" t="n">
        <v>26</v>
      </c>
      <c r="G488" s="3" t="n">
        <v>26</v>
      </c>
      <c r="H488" s="3" t="n">
        <v>10</v>
      </c>
      <c r="I488" s="3" t="n">
        <v>10</v>
      </c>
      <c r="J488" s="3" t="n">
        <v>20</v>
      </c>
      <c r="K488" s="3" t="n">
        <v>20</v>
      </c>
      <c r="L488" s="3" t="n">
        <v>1</v>
      </c>
      <c r="M488" s="3" t="n">
        <v>1</v>
      </c>
      <c r="N488" s="3" t="n">
        <v>-1</v>
      </c>
      <c r="O488" s="3" t="n">
        <v>-1</v>
      </c>
      <c r="P488" s="3" t="n">
        <v>8.5</v>
      </c>
      <c r="Q488" s="3" t="n">
        <v>24.2</v>
      </c>
      <c r="R488" s="3" t="s">
        <v>1466</v>
      </c>
      <c r="S488" s="4" t="n">
        <v>45746.983287037</v>
      </c>
      <c r="T488" s="3" t="s">
        <v>65</v>
      </c>
      <c r="U488" s="3" t="s">
        <v>65</v>
      </c>
      <c r="V488" s="3" t="n">
        <v>0</v>
      </c>
      <c r="W488" s="3" t="n">
        <v>0</v>
      </c>
      <c r="X488" s="3" t="n">
        <v>0</v>
      </c>
      <c r="Y488" s="3" t="s">
        <v>30</v>
      </c>
      <c r="Z488" s="3" t="s">
        <v>30</v>
      </c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</row>
    <row r="489" customFormat="false" ht="15.75" hidden="false" customHeight="false" outlineLevel="0" collapsed="false">
      <c r="A489" s="3" t="n">
        <v>488</v>
      </c>
      <c r="B489" s="3" t="s">
        <v>1467</v>
      </c>
      <c r="C489" s="3" t="s">
        <v>1468</v>
      </c>
      <c r="D489" s="3" t="n">
        <v>1</v>
      </c>
      <c r="E489" s="3" t="n">
        <v>0.4845249</v>
      </c>
      <c r="F489" s="3" t="n">
        <v>23</v>
      </c>
      <c r="G489" s="3" t="n">
        <v>23</v>
      </c>
      <c r="H489" s="3" t="n">
        <v>11</v>
      </c>
      <c r="I489" s="3" t="n">
        <v>11</v>
      </c>
      <c r="J489" s="3" t="n">
        <v>34</v>
      </c>
      <c r="K489" s="3" t="n">
        <v>34</v>
      </c>
      <c r="L489" s="3" t="n">
        <v>2</v>
      </c>
      <c r="M489" s="3" t="n">
        <v>2</v>
      </c>
      <c r="N489" s="3" t="n">
        <v>-1</v>
      </c>
      <c r="O489" s="3" t="n">
        <v>-1</v>
      </c>
      <c r="P489" s="3" t="n">
        <v>8.5</v>
      </c>
      <c r="Q489" s="3" t="n">
        <v>24.2</v>
      </c>
      <c r="R489" s="3" t="s">
        <v>1469</v>
      </c>
      <c r="S489" s="4" t="n">
        <v>45746.9833101852</v>
      </c>
      <c r="T489" s="3" t="s">
        <v>65</v>
      </c>
      <c r="U489" s="3" t="s">
        <v>65</v>
      </c>
      <c r="V489" s="3" t="n">
        <v>0</v>
      </c>
      <c r="W489" s="3" t="n">
        <v>0</v>
      </c>
      <c r="X489" s="3" t="n">
        <v>0</v>
      </c>
      <c r="Y489" s="3" t="s">
        <v>30</v>
      </c>
      <c r="Z489" s="3" t="s">
        <v>30</v>
      </c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</row>
    <row r="490" customFormat="false" ht="15.75" hidden="false" customHeight="false" outlineLevel="0" collapsed="false">
      <c r="A490" s="3" t="n">
        <v>489</v>
      </c>
      <c r="B490" s="3" t="s">
        <v>1470</v>
      </c>
      <c r="C490" s="3" t="s">
        <v>1471</v>
      </c>
      <c r="D490" s="3" t="n">
        <v>1</v>
      </c>
      <c r="E490" s="3" t="n">
        <v>0.7286175</v>
      </c>
      <c r="F490" s="3" t="n">
        <v>31</v>
      </c>
      <c r="G490" s="3" t="n">
        <v>31</v>
      </c>
      <c r="H490" s="3" t="n">
        <v>12</v>
      </c>
      <c r="I490" s="3" t="n">
        <v>12</v>
      </c>
      <c r="J490" s="3" t="n">
        <v>48</v>
      </c>
      <c r="K490" s="3" t="n">
        <v>48</v>
      </c>
      <c r="L490" s="3" t="n">
        <v>2</v>
      </c>
      <c r="M490" s="3" t="n">
        <v>2</v>
      </c>
      <c r="N490" s="3" t="n">
        <v>-1</v>
      </c>
      <c r="O490" s="3" t="n">
        <v>-1</v>
      </c>
      <c r="P490" s="3" t="n">
        <v>8.5</v>
      </c>
      <c r="Q490" s="3" t="n">
        <v>24.2</v>
      </c>
      <c r="R490" s="3" t="s">
        <v>1472</v>
      </c>
      <c r="S490" s="4" t="n">
        <v>45746.9833333333</v>
      </c>
      <c r="T490" s="3" t="s">
        <v>65</v>
      </c>
      <c r="U490" s="3" t="s">
        <v>65</v>
      </c>
      <c r="V490" s="3" t="n">
        <v>0</v>
      </c>
      <c r="W490" s="3" t="n">
        <v>0</v>
      </c>
      <c r="X490" s="3" t="n">
        <v>0</v>
      </c>
      <c r="Y490" s="3" t="s">
        <v>30</v>
      </c>
      <c r="Z490" s="3" t="s">
        <v>30</v>
      </c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</row>
    <row r="491" customFormat="false" ht="15.75" hidden="false" customHeight="false" outlineLevel="0" collapsed="false">
      <c r="A491" s="3" t="n">
        <v>490</v>
      </c>
      <c r="B491" s="3" t="s">
        <v>1473</v>
      </c>
      <c r="C491" s="3" t="s">
        <v>1474</v>
      </c>
      <c r="D491" s="3" t="n">
        <v>1</v>
      </c>
      <c r="E491" s="3" t="n">
        <v>0.5338471</v>
      </c>
      <c r="F491" s="3" t="n">
        <v>24</v>
      </c>
      <c r="G491" s="3" t="n">
        <v>24</v>
      </c>
      <c r="H491" s="3" t="n">
        <v>11</v>
      </c>
      <c r="I491" s="3" t="n">
        <v>11</v>
      </c>
      <c r="J491" s="3" t="n">
        <v>39</v>
      </c>
      <c r="K491" s="3" t="n">
        <v>39</v>
      </c>
      <c r="L491" s="3" t="n">
        <v>2</v>
      </c>
      <c r="M491" s="3" t="n">
        <v>2</v>
      </c>
      <c r="N491" s="3" t="n">
        <v>-1</v>
      </c>
      <c r="O491" s="3" t="n">
        <v>-1</v>
      </c>
      <c r="P491" s="3" t="n">
        <v>8.5</v>
      </c>
      <c r="Q491" s="3" t="n">
        <v>24.2</v>
      </c>
      <c r="R491" s="3" t="s">
        <v>1475</v>
      </c>
      <c r="S491" s="4" t="n">
        <v>45746.9833564815</v>
      </c>
      <c r="T491" s="3" t="s">
        <v>65</v>
      </c>
      <c r="U491" s="3" t="s">
        <v>65</v>
      </c>
      <c r="V491" s="3" t="n">
        <v>0</v>
      </c>
      <c r="W491" s="3" t="n">
        <v>0</v>
      </c>
      <c r="X491" s="3" t="n">
        <v>0</v>
      </c>
      <c r="Y491" s="3" t="s">
        <v>30</v>
      </c>
      <c r="Z491" s="3" t="s">
        <v>30</v>
      </c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</row>
    <row r="492" customFormat="false" ht="15.75" hidden="false" customHeight="false" outlineLevel="0" collapsed="false">
      <c r="A492" s="3" t="n">
        <v>491</v>
      </c>
      <c r="B492" s="3" t="s">
        <v>1476</v>
      </c>
      <c r="C492" s="3" t="s">
        <v>1477</v>
      </c>
      <c r="D492" s="3" t="n">
        <v>1</v>
      </c>
      <c r="E492" s="3" t="n">
        <v>0.1903484</v>
      </c>
      <c r="F492" s="3" t="n">
        <v>10</v>
      </c>
      <c r="G492" s="3" t="n">
        <v>10</v>
      </c>
      <c r="H492" s="3" t="n">
        <v>6</v>
      </c>
      <c r="I492" s="3" t="n">
        <v>6</v>
      </c>
      <c r="J492" s="3" t="n">
        <v>7</v>
      </c>
      <c r="K492" s="3" t="n">
        <v>7</v>
      </c>
      <c r="L492" s="3" t="n">
        <v>1</v>
      </c>
      <c r="M492" s="3" t="n">
        <v>1</v>
      </c>
      <c r="N492" s="3" t="n">
        <v>-1</v>
      </c>
      <c r="O492" s="3" t="n">
        <v>-1</v>
      </c>
      <c r="P492" s="3" t="n">
        <v>8.2</v>
      </c>
      <c r="Q492" s="3" t="n">
        <v>24.2</v>
      </c>
      <c r="R492" s="3" t="s">
        <v>1478</v>
      </c>
      <c r="S492" s="4" t="n">
        <v>45746.9833796296</v>
      </c>
      <c r="T492" s="3" t="s">
        <v>65</v>
      </c>
      <c r="U492" s="3" t="s">
        <v>65</v>
      </c>
      <c r="V492" s="3" t="n">
        <v>0</v>
      </c>
      <c r="W492" s="3" t="n">
        <v>0</v>
      </c>
      <c r="X492" s="3" t="n">
        <v>0</v>
      </c>
      <c r="Y492" s="3" t="s">
        <v>30</v>
      </c>
      <c r="Z492" s="3" t="s">
        <v>30</v>
      </c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</row>
    <row r="493" customFormat="false" ht="15.75" hidden="false" customHeight="false" outlineLevel="0" collapsed="false">
      <c r="A493" s="3" t="n">
        <v>492</v>
      </c>
      <c r="B493" s="3" t="s">
        <v>1479</v>
      </c>
      <c r="C493" s="3" t="s">
        <v>1480</v>
      </c>
      <c r="D493" s="3" t="n">
        <v>1</v>
      </c>
      <c r="E493" s="3" t="n">
        <v>0.1991522</v>
      </c>
      <c r="F493" s="3" t="n">
        <v>11</v>
      </c>
      <c r="G493" s="3" t="n">
        <v>11</v>
      </c>
      <c r="H493" s="3" t="n">
        <v>6</v>
      </c>
      <c r="I493" s="3" t="n">
        <v>6</v>
      </c>
      <c r="J493" s="3" t="n">
        <v>9</v>
      </c>
      <c r="K493" s="3" t="n">
        <v>9</v>
      </c>
      <c r="L493" s="3" t="n">
        <v>1</v>
      </c>
      <c r="M493" s="3" t="n">
        <v>1</v>
      </c>
      <c r="N493" s="3" t="n">
        <v>-1</v>
      </c>
      <c r="O493" s="3" t="n">
        <v>-1</v>
      </c>
      <c r="P493" s="3" t="n">
        <v>8.5</v>
      </c>
      <c r="Q493" s="3" t="n">
        <v>24.2</v>
      </c>
      <c r="R493" s="3" t="s">
        <v>1481</v>
      </c>
      <c r="S493" s="4" t="n">
        <v>45746.9833912037</v>
      </c>
      <c r="T493" s="3" t="s">
        <v>65</v>
      </c>
      <c r="U493" s="3" t="s">
        <v>65</v>
      </c>
      <c r="V493" s="3" t="n">
        <v>0</v>
      </c>
      <c r="W493" s="3" t="n">
        <v>0</v>
      </c>
      <c r="X493" s="3" t="n">
        <v>0</v>
      </c>
      <c r="Y493" s="3" t="s">
        <v>30</v>
      </c>
      <c r="Z493" s="3" t="s">
        <v>30</v>
      </c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</row>
    <row r="494" customFormat="false" ht="15.75" hidden="false" customHeight="false" outlineLevel="0" collapsed="false">
      <c r="A494" s="3" t="n">
        <v>493</v>
      </c>
      <c r="B494" s="3" t="s">
        <v>1482</v>
      </c>
      <c r="C494" s="3" t="s">
        <v>1483</v>
      </c>
      <c r="D494" s="3" t="n">
        <v>1</v>
      </c>
      <c r="E494" s="3" t="n">
        <v>0.2437571</v>
      </c>
      <c r="F494" s="3" t="n">
        <v>16</v>
      </c>
      <c r="G494" s="3" t="n">
        <v>16</v>
      </c>
      <c r="H494" s="3" t="n">
        <v>9</v>
      </c>
      <c r="I494" s="3" t="n">
        <v>9</v>
      </c>
      <c r="J494" s="3" t="n">
        <v>32</v>
      </c>
      <c r="K494" s="3" t="n">
        <v>32</v>
      </c>
      <c r="L494" s="3" t="n">
        <v>1</v>
      </c>
      <c r="M494" s="3" t="n">
        <v>1</v>
      </c>
      <c r="N494" s="3" t="n">
        <v>-1</v>
      </c>
      <c r="O494" s="3" t="n">
        <v>-1</v>
      </c>
      <c r="P494" s="3" t="n">
        <v>8.5</v>
      </c>
      <c r="Q494" s="3" t="n">
        <v>24.2</v>
      </c>
      <c r="R494" s="3" t="s">
        <v>1484</v>
      </c>
      <c r="S494" s="4" t="n">
        <v>45746.9834143519</v>
      </c>
      <c r="T494" s="3" t="s">
        <v>65</v>
      </c>
      <c r="U494" s="3" t="s">
        <v>65</v>
      </c>
      <c r="V494" s="3" t="n">
        <v>0</v>
      </c>
      <c r="W494" s="3" t="n">
        <v>0</v>
      </c>
      <c r="X494" s="3" t="n">
        <v>0</v>
      </c>
      <c r="Y494" s="3" t="s">
        <v>30</v>
      </c>
      <c r="Z494" s="3" t="s">
        <v>30</v>
      </c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</row>
    <row r="495" customFormat="false" ht="15.75" hidden="false" customHeight="false" outlineLevel="0" collapsed="false">
      <c r="A495" s="3" t="n">
        <v>494</v>
      </c>
      <c r="B495" s="3" t="s">
        <v>1485</v>
      </c>
      <c r="C495" s="3" t="s">
        <v>1486</v>
      </c>
      <c r="D495" s="3" t="n">
        <v>1</v>
      </c>
      <c r="E495" s="3" t="n">
        <v>0.1538354</v>
      </c>
      <c r="F495" s="3" t="n">
        <v>7</v>
      </c>
      <c r="G495" s="3" t="n">
        <v>7</v>
      </c>
      <c r="H495" s="3" t="n">
        <v>6</v>
      </c>
      <c r="I495" s="3" t="n">
        <v>6</v>
      </c>
      <c r="J495" s="3" t="n">
        <v>8</v>
      </c>
      <c r="K495" s="3" t="n">
        <v>8</v>
      </c>
      <c r="L495" s="3" t="n">
        <v>1</v>
      </c>
      <c r="M495" s="3" t="n">
        <v>1</v>
      </c>
      <c r="N495" s="3" t="n">
        <v>-1</v>
      </c>
      <c r="O495" s="3" t="n">
        <v>-1</v>
      </c>
      <c r="P495" s="3" t="n">
        <v>8.5</v>
      </c>
      <c r="Q495" s="3" t="n">
        <v>24.2</v>
      </c>
      <c r="R495" s="3" t="s">
        <v>1487</v>
      </c>
      <c r="S495" s="4" t="n">
        <v>45746.9834259259</v>
      </c>
      <c r="T495" s="3" t="s">
        <v>65</v>
      </c>
      <c r="U495" s="3" t="s">
        <v>65</v>
      </c>
      <c r="V495" s="3" t="n">
        <v>0</v>
      </c>
      <c r="W495" s="3" t="n">
        <v>0</v>
      </c>
      <c r="X495" s="3" t="n">
        <v>0</v>
      </c>
      <c r="Y495" s="3" t="s">
        <v>30</v>
      </c>
      <c r="Z495" s="3" t="s">
        <v>30</v>
      </c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</row>
    <row r="496" customFormat="false" ht="15.75" hidden="false" customHeight="false" outlineLevel="0" collapsed="false">
      <c r="A496" s="3" t="n">
        <v>495</v>
      </c>
      <c r="B496" s="3" t="s">
        <v>1488</v>
      </c>
      <c r="C496" s="3" t="s">
        <v>1489</v>
      </c>
      <c r="D496" s="3" t="n">
        <v>1</v>
      </c>
      <c r="E496" s="3" t="n">
        <v>1.3489642</v>
      </c>
      <c r="F496" s="3" t="n">
        <v>67</v>
      </c>
      <c r="G496" s="3" t="n">
        <v>67</v>
      </c>
      <c r="H496" s="3" t="n">
        <v>18</v>
      </c>
      <c r="I496" s="3" t="n">
        <v>18</v>
      </c>
      <c r="J496" s="3" t="n">
        <v>90</v>
      </c>
      <c r="K496" s="3" t="n">
        <v>90</v>
      </c>
      <c r="L496" s="3" t="n">
        <v>3</v>
      </c>
      <c r="M496" s="3" t="n">
        <v>3</v>
      </c>
      <c r="N496" s="3" t="n">
        <v>-1</v>
      </c>
      <c r="O496" s="3" t="n">
        <v>-1</v>
      </c>
      <c r="P496" s="3" t="n">
        <v>8.5</v>
      </c>
      <c r="Q496" s="3" t="n">
        <v>24.2</v>
      </c>
      <c r="R496" s="3" t="s">
        <v>1490</v>
      </c>
      <c r="S496" s="4" t="n">
        <v>45746.9834722222</v>
      </c>
      <c r="T496" s="3" t="s">
        <v>65</v>
      </c>
      <c r="U496" s="3" t="s">
        <v>65</v>
      </c>
      <c r="V496" s="3" t="n">
        <v>0</v>
      </c>
      <c r="W496" s="3" t="n">
        <v>0</v>
      </c>
      <c r="X496" s="3" t="n">
        <v>0</v>
      </c>
      <c r="Y496" s="3" t="s">
        <v>30</v>
      </c>
      <c r="Z496" s="3" t="s">
        <v>30</v>
      </c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</row>
    <row r="497" customFormat="false" ht="15.75" hidden="false" customHeight="false" outlineLevel="0" collapsed="false">
      <c r="A497" s="3" t="n">
        <v>496</v>
      </c>
      <c r="B497" s="3" t="s">
        <v>1491</v>
      </c>
      <c r="C497" s="3" t="s">
        <v>1492</v>
      </c>
      <c r="D497" s="3" t="n">
        <v>1</v>
      </c>
      <c r="E497" s="3" t="n">
        <v>0.7266875</v>
      </c>
      <c r="F497" s="3" t="n">
        <v>32</v>
      </c>
      <c r="G497" s="3" t="n">
        <v>32</v>
      </c>
      <c r="H497" s="3" t="n">
        <v>12</v>
      </c>
      <c r="I497" s="3" t="n">
        <v>12</v>
      </c>
      <c r="J497" s="3" t="n">
        <v>48</v>
      </c>
      <c r="K497" s="3" t="n">
        <v>48</v>
      </c>
      <c r="L497" s="3" t="n">
        <v>2</v>
      </c>
      <c r="M497" s="3" t="n">
        <v>2</v>
      </c>
      <c r="N497" s="3" t="n">
        <v>-1</v>
      </c>
      <c r="O497" s="3" t="n">
        <v>-1</v>
      </c>
      <c r="P497" s="3" t="n">
        <v>8.5</v>
      </c>
      <c r="Q497" s="3" t="n">
        <v>24.2</v>
      </c>
      <c r="R497" s="3" t="s">
        <v>1493</v>
      </c>
      <c r="S497" s="4" t="n">
        <v>45746.9834953704</v>
      </c>
      <c r="T497" s="3" t="s">
        <v>65</v>
      </c>
      <c r="U497" s="3" t="s">
        <v>65</v>
      </c>
      <c r="V497" s="3" t="n">
        <v>0</v>
      </c>
      <c r="W497" s="3" t="n">
        <v>0</v>
      </c>
      <c r="X497" s="3" t="n">
        <v>0</v>
      </c>
      <c r="Y497" s="3" t="s">
        <v>30</v>
      </c>
      <c r="Z497" s="3" t="s">
        <v>30</v>
      </c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</row>
    <row r="498" customFormat="false" ht="15.75" hidden="false" customHeight="false" outlineLevel="0" collapsed="false">
      <c r="A498" s="3" t="n">
        <v>497</v>
      </c>
      <c r="B498" s="3" t="s">
        <v>1494</v>
      </c>
      <c r="C498" s="3" t="s">
        <v>1495</v>
      </c>
      <c r="D498" s="3" t="n">
        <v>1</v>
      </c>
      <c r="E498" s="3" t="n">
        <v>1.1814889</v>
      </c>
      <c r="F498" s="3" t="n">
        <v>67</v>
      </c>
      <c r="G498" s="3" t="n">
        <v>67</v>
      </c>
      <c r="H498" s="3" t="n">
        <v>18</v>
      </c>
      <c r="I498" s="3" t="n">
        <v>18</v>
      </c>
      <c r="J498" s="3" t="n">
        <v>90</v>
      </c>
      <c r="K498" s="3" t="n">
        <v>90</v>
      </c>
      <c r="L498" s="3" t="n">
        <v>3</v>
      </c>
      <c r="M498" s="3" t="n">
        <v>3</v>
      </c>
      <c r="N498" s="3" t="n">
        <v>-1</v>
      </c>
      <c r="O498" s="3" t="n">
        <v>-1</v>
      </c>
      <c r="P498" s="3" t="n">
        <v>8.5</v>
      </c>
      <c r="Q498" s="3" t="n">
        <v>24.2</v>
      </c>
      <c r="R498" s="3" t="s">
        <v>1496</v>
      </c>
      <c r="S498" s="4" t="n">
        <v>45746.9835300926</v>
      </c>
      <c r="T498" s="3" t="s">
        <v>65</v>
      </c>
      <c r="U498" s="3" t="s">
        <v>65</v>
      </c>
      <c r="V498" s="3" t="n">
        <v>0</v>
      </c>
      <c r="W498" s="3" t="n">
        <v>0</v>
      </c>
      <c r="X498" s="3" t="n">
        <v>0</v>
      </c>
      <c r="Y498" s="3" t="s">
        <v>30</v>
      </c>
      <c r="Z498" s="3" t="s">
        <v>30</v>
      </c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</row>
    <row r="499" customFormat="false" ht="15.75" hidden="false" customHeight="false" outlineLevel="0" collapsed="false">
      <c r="A499" s="3" t="n">
        <v>498</v>
      </c>
      <c r="B499" s="3" t="s">
        <v>1497</v>
      </c>
      <c r="C499" s="3" t="s">
        <v>1498</v>
      </c>
      <c r="D499" s="3" t="n">
        <v>1</v>
      </c>
      <c r="E499" s="3" t="n">
        <v>0.3960648</v>
      </c>
      <c r="F499" s="3" t="n">
        <v>18</v>
      </c>
      <c r="G499" s="3" t="n">
        <v>18</v>
      </c>
      <c r="H499" s="3" t="n">
        <v>8</v>
      </c>
      <c r="I499" s="3" t="n">
        <v>8</v>
      </c>
      <c r="J499" s="3" t="n">
        <v>42</v>
      </c>
      <c r="K499" s="3" t="n">
        <v>42</v>
      </c>
      <c r="L499" s="3" t="n">
        <v>1</v>
      </c>
      <c r="M499" s="3" t="n">
        <v>1</v>
      </c>
      <c r="N499" s="3" t="n">
        <v>-1</v>
      </c>
      <c r="O499" s="3" t="n">
        <v>-1</v>
      </c>
      <c r="P499" s="3" t="n">
        <v>8.5</v>
      </c>
      <c r="Q499" s="3" t="n">
        <v>24.2</v>
      </c>
      <c r="R499" s="3" t="s">
        <v>1499</v>
      </c>
      <c r="S499" s="4" t="n">
        <v>45746.9835532407</v>
      </c>
      <c r="T499" s="3" t="s">
        <v>65</v>
      </c>
      <c r="U499" s="3" t="s">
        <v>65</v>
      </c>
      <c r="V499" s="3" t="n">
        <v>0</v>
      </c>
      <c r="W499" s="3" t="n">
        <v>0</v>
      </c>
      <c r="X499" s="3" t="n">
        <v>0</v>
      </c>
      <c r="Y499" s="3" t="s">
        <v>30</v>
      </c>
      <c r="Z499" s="3" t="s">
        <v>30</v>
      </c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</row>
    <row r="500" customFormat="false" ht="15.75" hidden="false" customHeight="false" outlineLevel="0" collapsed="false">
      <c r="A500" s="3" t="n">
        <v>499</v>
      </c>
      <c r="B500" s="3" t="s">
        <v>1500</v>
      </c>
      <c r="C500" s="3" t="s">
        <v>1501</v>
      </c>
      <c r="D500" s="3" t="n">
        <v>1</v>
      </c>
      <c r="E500" s="3" t="n">
        <v>0.3592083</v>
      </c>
      <c r="F500" s="3" t="n">
        <v>18</v>
      </c>
      <c r="G500" s="3" t="n">
        <v>18</v>
      </c>
      <c r="H500" s="3" t="n">
        <v>8</v>
      </c>
      <c r="I500" s="3" t="n">
        <v>8</v>
      </c>
      <c r="J500" s="3" t="n">
        <v>33</v>
      </c>
      <c r="K500" s="3" t="n">
        <v>33</v>
      </c>
      <c r="L500" s="3" t="n">
        <v>1</v>
      </c>
      <c r="M500" s="3" t="n">
        <v>1</v>
      </c>
      <c r="N500" s="3" t="n">
        <v>-1</v>
      </c>
      <c r="O500" s="3" t="n">
        <v>-1</v>
      </c>
      <c r="P500" s="3" t="n">
        <v>8.5</v>
      </c>
      <c r="Q500" s="3" t="n">
        <v>24.2</v>
      </c>
      <c r="R500" s="3" t="s">
        <v>1502</v>
      </c>
      <c r="S500" s="4" t="n">
        <v>45746.9835763889</v>
      </c>
      <c r="T500" s="3" t="s">
        <v>65</v>
      </c>
      <c r="U500" s="3" t="s">
        <v>65</v>
      </c>
      <c r="V500" s="3" t="n">
        <v>0</v>
      </c>
      <c r="W500" s="3" t="n">
        <v>0</v>
      </c>
      <c r="X500" s="3" t="n">
        <v>0</v>
      </c>
      <c r="Y500" s="3" t="s">
        <v>30</v>
      </c>
      <c r="Z500" s="3" t="s">
        <v>30</v>
      </c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</row>
    <row r="501" customFormat="false" ht="15.75" hidden="false" customHeight="false" outlineLevel="0" collapsed="false">
      <c r="A501" s="3" t="n">
        <v>500</v>
      </c>
      <c r="B501" s="3" t="s">
        <v>1503</v>
      </c>
      <c r="C501" s="3" t="s">
        <v>1504</v>
      </c>
      <c r="D501" s="3" t="n">
        <v>1</v>
      </c>
      <c r="E501" s="3" t="n">
        <v>0.1424082</v>
      </c>
      <c r="F501" s="3" t="n">
        <v>7</v>
      </c>
      <c r="G501" s="3" t="n">
        <v>7</v>
      </c>
      <c r="H501" s="3" t="n">
        <v>6</v>
      </c>
      <c r="I501" s="3" t="n">
        <v>6</v>
      </c>
      <c r="J501" s="3" t="n">
        <v>7</v>
      </c>
      <c r="K501" s="3" t="n">
        <v>7</v>
      </c>
      <c r="L501" s="3" t="n">
        <v>1</v>
      </c>
      <c r="M501" s="3" t="n">
        <v>1</v>
      </c>
      <c r="N501" s="3" t="n">
        <v>-1</v>
      </c>
      <c r="O501" s="3" t="n">
        <v>-1</v>
      </c>
      <c r="P501" s="3" t="n">
        <v>8.5</v>
      </c>
      <c r="Q501" s="3" t="n">
        <v>24.2</v>
      </c>
      <c r="R501" s="3" t="s">
        <v>1505</v>
      </c>
      <c r="S501" s="4" t="n">
        <v>45746.983587963</v>
      </c>
      <c r="T501" s="3" t="s">
        <v>65</v>
      </c>
      <c r="U501" s="3" t="s">
        <v>65</v>
      </c>
      <c r="V501" s="3" t="n">
        <v>0</v>
      </c>
      <c r="W501" s="3" t="n">
        <v>0</v>
      </c>
      <c r="X501" s="3" t="n">
        <v>0</v>
      </c>
      <c r="Y501" s="3" t="s">
        <v>30</v>
      </c>
      <c r="Z501" s="3" t="s">
        <v>30</v>
      </c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</row>
    <row r="502" customFormat="false" ht="15.75" hidden="false" customHeight="false" outlineLevel="0" collapsed="false">
      <c r="A502" s="3" t="n">
        <v>501</v>
      </c>
      <c r="B502" s="3" t="s">
        <v>1506</v>
      </c>
      <c r="C502" s="3" t="s">
        <v>1507</v>
      </c>
      <c r="D502" s="3" t="n">
        <v>1</v>
      </c>
      <c r="E502" s="3" t="n">
        <v>0.3928456</v>
      </c>
      <c r="F502" s="3" t="n">
        <v>12</v>
      </c>
      <c r="G502" s="3" t="n">
        <v>12</v>
      </c>
      <c r="H502" s="3" t="n">
        <v>8</v>
      </c>
      <c r="I502" s="3" t="n">
        <v>8</v>
      </c>
      <c r="J502" s="3" t="n">
        <v>12</v>
      </c>
      <c r="K502" s="3" t="n">
        <v>12</v>
      </c>
      <c r="L502" s="3" t="n">
        <v>1</v>
      </c>
      <c r="M502" s="3" t="n">
        <v>1</v>
      </c>
      <c r="N502" s="3" t="n">
        <v>-1</v>
      </c>
      <c r="O502" s="3" t="n">
        <v>-1</v>
      </c>
      <c r="P502" s="3" t="n">
        <v>8.5</v>
      </c>
      <c r="Q502" s="3" t="n">
        <v>24.2</v>
      </c>
      <c r="R502" s="3" t="s">
        <v>1508</v>
      </c>
      <c r="S502" s="4" t="n">
        <v>45746.9836111111</v>
      </c>
      <c r="T502" s="3" t="s">
        <v>65</v>
      </c>
      <c r="U502" s="3" t="s">
        <v>65</v>
      </c>
      <c r="V502" s="3" t="n">
        <v>0</v>
      </c>
      <c r="W502" s="3" t="n">
        <v>0</v>
      </c>
      <c r="X502" s="3" t="n">
        <v>0</v>
      </c>
      <c r="Y502" s="3" t="s">
        <v>30</v>
      </c>
      <c r="Z502" s="3" t="s">
        <v>30</v>
      </c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</row>
    <row r="503" customFormat="false" ht="15.75" hidden="false" customHeight="false" outlineLevel="0" collapsed="false">
      <c r="A503" s="3" t="n">
        <v>502</v>
      </c>
      <c r="B503" s="3" t="s">
        <v>1509</v>
      </c>
      <c r="C503" s="3" t="s">
        <v>1510</v>
      </c>
      <c r="D503" s="3" t="n">
        <v>1</v>
      </c>
      <c r="E503" s="3" t="n">
        <v>1.6916678</v>
      </c>
      <c r="F503" s="3" t="n">
        <v>70</v>
      </c>
      <c r="G503" s="3" t="n">
        <v>70</v>
      </c>
      <c r="H503" s="3" t="n">
        <v>14</v>
      </c>
      <c r="I503" s="3" t="n">
        <v>14</v>
      </c>
      <c r="J503" s="3" t="n">
        <v>59</v>
      </c>
      <c r="K503" s="3" t="n">
        <v>59</v>
      </c>
      <c r="L503" s="3" t="n">
        <v>3</v>
      </c>
      <c r="M503" s="3" t="n">
        <v>3</v>
      </c>
      <c r="N503" s="3" t="n">
        <v>-1</v>
      </c>
      <c r="O503" s="3" t="n">
        <v>-1</v>
      </c>
      <c r="P503" s="3" t="n">
        <v>8.5</v>
      </c>
      <c r="Q503" s="3" t="n">
        <v>24.2</v>
      </c>
      <c r="R503" s="3" t="s">
        <v>1511</v>
      </c>
      <c r="S503" s="4" t="n">
        <v>45746.9837384259</v>
      </c>
      <c r="T503" s="3" t="s">
        <v>65</v>
      </c>
      <c r="U503" s="3" t="s">
        <v>65</v>
      </c>
      <c r="V503" s="3" t="n">
        <v>0</v>
      </c>
      <c r="W503" s="3" t="n">
        <v>0</v>
      </c>
      <c r="X503" s="3" t="n">
        <v>0</v>
      </c>
      <c r="Y503" s="3" t="s">
        <v>30</v>
      </c>
      <c r="Z503" s="3" t="s">
        <v>30</v>
      </c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</row>
    <row r="504" customFormat="false" ht="15.75" hidden="false" customHeight="false" outlineLevel="0" collapsed="false">
      <c r="A504" s="3" t="n">
        <v>503</v>
      </c>
      <c r="B504" s="3" t="s">
        <v>1512</v>
      </c>
      <c r="C504" s="3" t="s">
        <v>1513</v>
      </c>
      <c r="D504" s="3" t="n">
        <v>1</v>
      </c>
      <c r="E504" s="3" t="n">
        <v>0.4670752</v>
      </c>
      <c r="F504" s="3" t="n">
        <v>16</v>
      </c>
      <c r="G504" s="3" t="n">
        <v>16</v>
      </c>
      <c r="H504" s="3" t="n">
        <v>7</v>
      </c>
      <c r="I504" s="3" t="n">
        <v>7</v>
      </c>
      <c r="J504" s="3" t="n">
        <v>25</v>
      </c>
      <c r="K504" s="3" t="n">
        <v>25</v>
      </c>
      <c r="L504" s="3" t="n">
        <v>2</v>
      </c>
      <c r="M504" s="3" t="n">
        <v>2</v>
      </c>
      <c r="N504" s="3" t="n">
        <v>-1</v>
      </c>
      <c r="O504" s="3" t="n">
        <v>-1</v>
      </c>
      <c r="P504" s="3" t="n">
        <v>8.5</v>
      </c>
      <c r="Q504" s="3" t="n">
        <v>24.2</v>
      </c>
      <c r="R504" s="3" t="s">
        <v>1514</v>
      </c>
      <c r="S504" s="4" t="n">
        <v>45746.9837615741</v>
      </c>
      <c r="T504" s="3" t="s">
        <v>65</v>
      </c>
      <c r="U504" s="3" t="s">
        <v>65</v>
      </c>
      <c r="V504" s="3" t="n">
        <v>0</v>
      </c>
      <c r="W504" s="3" t="n">
        <v>0</v>
      </c>
      <c r="X504" s="3" t="n">
        <v>0</v>
      </c>
      <c r="Y504" s="3" t="s">
        <v>30</v>
      </c>
      <c r="Z504" s="3" t="s">
        <v>30</v>
      </c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</row>
    <row r="505" customFormat="false" ht="15.75" hidden="false" customHeight="false" outlineLevel="0" collapsed="false">
      <c r="A505" s="3" t="n">
        <v>504</v>
      </c>
      <c r="B505" s="3" t="s">
        <v>1515</v>
      </c>
      <c r="C505" s="3" t="s">
        <v>1516</v>
      </c>
      <c r="D505" s="3" t="n">
        <v>1</v>
      </c>
      <c r="E505" s="3" t="n">
        <v>1.8289571</v>
      </c>
      <c r="F505" s="3" t="n">
        <v>64</v>
      </c>
      <c r="G505" s="3" t="n">
        <v>64</v>
      </c>
      <c r="H505" s="3" t="n">
        <v>14</v>
      </c>
      <c r="I505" s="3" t="n">
        <v>14</v>
      </c>
      <c r="J505" s="3" t="n">
        <v>53</v>
      </c>
      <c r="K505" s="3" t="n">
        <v>53</v>
      </c>
      <c r="L505" s="3" t="n">
        <v>3</v>
      </c>
      <c r="M505" s="3" t="n">
        <v>3</v>
      </c>
      <c r="N505" s="3" t="n">
        <v>-1</v>
      </c>
      <c r="O505" s="3" t="n">
        <v>-1</v>
      </c>
      <c r="P505" s="3" t="n">
        <v>8.5</v>
      </c>
      <c r="Q505" s="3" t="n">
        <v>24.2</v>
      </c>
      <c r="R505" s="3" t="s">
        <v>1517</v>
      </c>
      <c r="S505" s="4" t="n">
        <v>45746.9838888889</v>
      </c>
      <c r="T505" s="3" t="s">
        <v>65</v>
      </c>
      <c r="U505" s="3" t="s">
        <v>65</v>
      </c>
      <c r="V505" s="3" t="n">
        <v>0</v>
      </c>
      <c r="W505" s="3" t="n">
        <v>0</v>
      </c>
      <c r="X505" s="3" t="n">
        <v>0</v>
      </c>
      <c r="Y505" s="3" t="s">
        <v>30</v>
      </c>
      <c r="Z505" s="3" t="s">
        <v>30</v>
      </c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</row>
    <row r="506" customFormat="false" ht="15.75" hidden="false" customHeight="false" outlineLevel="0" collapsed="false">
      <c r="A506" s="3" t="n">
        <v>505</v>
      </c>
      <c r="B506" s="3" t="s">
        <v>1518</v>
      </c>
      <c r="C506" s="3" t="s">
        <v>1519</v>
      </c>
      <c r="D506" s="3" t="n">
        <v>1</v>
      </c>
      <c r="E506" s="3" t="n">
        <v>2.8494035</v>
      </c>
      <c r="F506" s="3" t="n">
        <v>166</v>
      </c>
      <c r="G506" s="3" t="n">
        <v>166</v>
      </c>
      <c r="H506" s="3" t="n">
        <v>16</v>
      </c>
      <c r="I506" s="3" t="n">
        <v>16</v>
      </c>
      <c r="J506" s="3" t="n">
        <v>162</v>
      </c>
      <c r="K506" s="3" t="n">
        <v>162</v>
      </c>
      <c r="L506" s="3" t="n">
        <v>6</v>
      </c>
      <c r="M506" s="3" t="n">
        <v>6</v>
      </c>
      <c r="N506" s="3" t="n">
        <v>-1</v>
      </c>
      <c r="O506" s="3" t="n">
        <v>-1</v>
      </c>
      <c r="P506" s="3" t="n">
        <v>8.5</v>
      </c>
      <c r="Q506" s="3" t="n">
        <v>24.2</v>
      </c>
      <c r="R506" s="3" t="s">
        <v>1520</v>
      </c>
      <c r="S506" s="4" t="n">
        <v>45746.9839699074</v>
      </c>
      <c r="T506" s="3" t="s">
        <v>65</v>
      </c>
      <c r="U506" s="3" t="s">
        <v>65</v>
      </c>
      <c r="V506" s="3" t="n">
        <v>0</v>
      </c>
      <c r="W506" s="3" t="n">
        <v>0</v>
      </c>
      <c r="X506" s="3" t="n">
        <v>0</v>
      </c>
      <c r="Y506" s="3" t="s">
        <v>30</v>
      </c>
      <c r="Z506" s="3" t="s">
        <v>30</v>
      </c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</row>
    <row r="507" customFormat="false" ht="15.75" hidden="false" customHeight="false" outlineLevel="0" collapsed="false">
      <c r="A507" s="3" t="n">
        <v>506</v>
      </c>
      <c r="B507" s="3" t="s">
        <v>1521</v>
      </c>
      <c r="C507" s="3" t="s">
        <v>1522</v>
      </c>
      <c r="D507" s="3" t="n">
        <v>1</v>
      </c>
      <c r="E507" s="3" t="n">
        <v>2.0958027</v>
      </c>
      <c r="F507" s="3" t="n">
        <v>130</v>
      </c>
      <c r="G507" s="3" t="n">
        <v>130</v>
      </c>
      <c r="H507" s="3" t="n">
        <v>14</v>
      </c>
      <c r="I507" s="3" t="n">
        <v>14</v>
      </c>
      <c r="J507" s="3" t="n">
        <v>119</v>
      </c>
      <c r="K507" s="3" t="n">
        <v>119</v>
      </c>
      <c r="L507" s="3" t="n">
        <v>6</v>
      </c>
      <c r="M507" s="3" t="n">
        <v>6</v>
      </c>
      <c r="N507" s="3" t="n">
        <v>-1</v>
      </c>
      <c r="O507" s="3" t="n">
        <v>-1</v>
      </c>
      <c r="P507" s="3" t="n">
        <v>8.5</v>
      </c>
      <c r="Q507" s="3" t="n">
        <v>24.2</v>
      </c>
      <c r="R507" s="3" t="s">
        <v>1523</v>
      </c>
      <c r="S507" s="4" t="n">
        <v>45746.9840277778</v>
      </c>
      <c r="T507" s="3" t="s">
        <v>65</v>
      </c>
      <c r="U507" s="3" t="s">
        <v>65</v>
      </c>
      <c r="V507" s="3" t="n">
        <v>0</v>
      </c>
      <c r="W507" s="3" t="n">
        <v>0</v>
      </c>
      <c r="X507" s="3" t="n">
        <v>0</v>
      </c>
      <c r="Y507" s="3" t="s">
        <v>30</v>
      </c>
      <c r="Z507" s="3" t="s">
        <v>30</v>
      </c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</row>
    <row r="508" customFormat="false" ht="15.75" hidden="false" customHeight="false" outlineLevel="0" collapsed="false">
      <c r="A508" s="3" t="n">
        <v>507</v>
      </c>
      <c r="B508" s="3" t="s">
        <v>1524</v>
      </c>
      <c r="C508" s="3" t="s">
        <v>1525</v>
      </c>
      <c r="D508" s="3" t="n">
        <v>1</v>
      </c>
      <c r="E508" s="3" t="n">
        <v>1.5799658</v>
      </c>
      <c r="F508" s="3" t="n">
        <v>68</v>
      </c>
      <c r="G508" s="3" t="n">
        <v>68</v>
      </c>
      <c r="H508" s="3" t="n">
        <v>14</v>
      </c>
      <c r="I508" s="3" t="n">
        <v>14</v>
      </c>
      <c r="J508" s="3" t="n">
        <v>55</v>
      </c>
      <c r="K508" s="3" t="n">
        <v>55</v>
      </c>
      <c r="L508" s="3" t="n">
        <v>3</v>
      </c>
      <c r="M508" s="3" t="n">
        <v>3</v>
      </c>
      <c r="N508" s="3" t="n">
        <v>-1</v>
      </c>
      <c r="O508" s="3" t="n">
        <v>-1</v>
      </c>
      <c r="P508" s="3" t="n">
        <v>8.5</v>
      </c>
      <c r="Q508" s="3" t="n">
        <v>24.2</v>
      </c>
      <c r="R508" s="3" t="s">
        <v>1526</v>
      </c>
      <c r="S508" s="4" t="n">
        <v>45746.9841550926</v>
      </c>
      <c r="T508" s="3" t="s">
        <v>65</v>
      </c>
      <c r="U508" s="3" t="s">
        <v>65</v>
      </c>
      <c r="V508" s="3" t="n">
        <v>0</v>
      </c>
      <c r="W508" s="3" t="n">
        <v>0</v>
      </c>
      <c r="X508" s="3" t="n">
        <v>0</v>
      </c>
      <c r="Y508" s="3" t="s">
        <v>30</v>
      </c>
      <c r="Z508" s="3" t="s">
        <v>30</v>
      </c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</row>
    <row r="509" customFormat="false" ht="15.75" hidden="false" customHeight="false" outlineLevel="0" collapsed="false">
      <c r="A509" s="3" t="n">
        <v>508</v>
      </c>
      <c r="B509" s="3" t="s">
        <v>1527</v>
      </c>
      <c r="C509" s="3" t="s">
        <v>1528</v>
      </c>
      <c r="D509" s="3" t="n">
        <v>1</v>
      </c>
      <c r="E509" s="3" t="n">
        <v>1.3147915</v>
      </c>
      <c r="F509" s="3" t="n">
        <v>11</v>
      </c>
      <c r="G509" s="3" t="n">
        <v>11</v>
      </c>
      <c r="H509" s="3" t="n">
        <v>1</v>
      </c>
      <c r="I509" s="3" t="n">
        <v>1</v>
      </c>
      <c r="J509" s="3" t="n">
        <v>0</v>
      </c>
      <c r="K509" s="3" t="n">
        <v>0</v>
      </c>
      <c r="L509" s="3" t="n">
        <v>0</v>
      </c>
      <c r="M509" s="3" t="n">
        <v>0</v>
      </c>
      <c r="N509" s="3" t="n">
        <v>-1</v>
      </c>
      <c r="O509" s="3" t="n">
        <v>-1</v>
      </c>
      <c r="P509" s="3" t="n">
        <v>8.5</v>
      </c>
      <c r="Q509" s="3" t="n">
        <v>24.2</v>
      </c>
      <c r="R509" s="3" t="s">
        <v>1529</v>
      </c>
      <c r="S509" s="4" t="n">
        <v>45746.984224537</v>
      </c>
      <c r="T509" s="3" t="s">
        <v>65</v>
      </c>
      <c r="U509" s="3" t="s">
        <v>65</v>
      </c>
      <c r="V509" s="3" t="n">
        <v>0</v>
      </c>
      <c r="W509" s="3" t="n">
        <v>0</v>
      </c>
      <c r="X509" s="3" t="n">
        <v>0</v>
      </c>
      <c r="Y509" s="3" t="s">
        <v>30</v>
      </c>
      <c r="Z509" s="3" t="s">
        <v>30</v>
      </c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</row>
    <row r="510" customFormat="false" ht="15.75" hidden="false" customHeight="false" outlineLevel="0" collapsed="false">
      <c r="A510" s="3" t="n">
        <v>509</v>
      </c>
      <c r="B510" s="3" t="s">
        <v>1530</v>
      </c>
      <c r="C510" s="3" t="s">
        <v>1531</v>
      </c>
      <c r="D510" s="3" t="n">
        <v>1</v>
      </c>
      <c r="E510" s="3" t="n">
        <v>1.5337859</v>
      </c>
      <c r="F510" s="3" t="n">
        <v>11</v>
      </c>
      <c r="G510" s="3" t="n">
        <v>11</v>
      </c>
      <c r="H510" s="3" t="n">
        <v>1</v>
      </c>
      <c r="I510" s="3" t="n">
        <v>1</v>
      </c>
      <c r="J510" s="3" t="n">
        <v>0</v>
      </c>
      <c r="K510" s="3" t="n">
        <v>0</v>
      </c>
      <c r="L510" s="3" t="n">
        <v>0</v>
      </c>
      <c r="M510" s="3" t="n">
        <v>0</v>
      </c>
      <c r="N510" s="3" t="n">
        <v>-1</v>
      </c>
      <c r="O510" s="3" t="n">
        <v>-1</v>
      </c>
      <c r="P510" s="3" t="n">
        <v>8.4</v>
      </c>
      <c r="Q510" s="3" t="n">
        <v>24.2</v>
      </c>
      <c r="R510" s="3" t="s">
        <v>1532</v>
      </c>
      <c r="S510" s="4" t="n">
        <v>45746.9842939815</v>
      </c>
      <c r="T510" s="3" t="s">
        <v>65</v>
      </c>
      <c r="U510" s="3" t="s">
        <v>65</v>
      </c>
      <c r="V510" s="3" t="n">
        <v>0</v>
      </c>
      <c r="W510" s="3" t="n">
        <v>0</v>
      </c>
      <c r="X510" s="3" t="n">
        <v>0</v>
      </c>
      <c r="Y510" s="3" t="s">
        <v>30</v>
      </c>
      <c r="Z510" s="3" t="s">
        <v>30</v>
      </c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</row>
    <row r="511" customFormat="false" ht="15.75" hidden="false" customHeight="false" outlineLevel="0" collapsed="false">
      <c r="A511" s="3" t="n">
        <v>510</v>
      </c>
      <c r="B511" s="3" t="s">
        <v>1533</v>
      </c>
      <c r="C511" s="3" t="s">
        <v>1534</v>
      </c>
      <c r="D511" s="3" t="n">
        <v>1</v>
      </c>
      <c r="E511" s="3" t="n">
        <v>1.2984615</v>
      </c>
      <c r="F511" s="3" t="n">
        <v>12</v>
      </c>
      <c r="G511" s="3" t="n">
        <v>12</v>
      </c>
      <c r="H511" s="3" t="n">
        <v>1</v>
      </c>
      <c r="I511" s="3" t="n">
        <v>1</v>
      </c>
      <c r="J511" s="3" t="n">
        <v>0</v>
      </c>
      <c r="K511" s="3" t="n">
        <v>0</v>
      </c>
      <c r="L511" s="3" t="n">
        <v>0</v>
      </c>
      <c r="M511" s="3" t="n">
        <v>0</v>
      </c>
      <c r="N511" s="3" t="n">
        <v>-1</v>
      </c>
      <c r="O511" s="3" t="n">
        <v>-1</v>
      </c>
      <c r="P511" s="3" t="n">
        <v>8.5</v>
      </c>
      <c r="Q511" s="3" t="n">
        <v>24.2</v>
      </c>
      <c r="R511" s="3" t="s">
        <v>1535</v>
      </c>
      <c r="S511" s="4" t="n">
        <v>45746.9843634259</v>
      </c>
      <c r="T511" s="3" t="s">
        <v>65</v>
      </c>
      <c r="U511" s="3" t="s">
        <v>65</v>
      </c>
      <c r="V511" s="3" t="n">
        <v>0</v>
      </c>
      <c r="W511" s="3" t="n">
        <v>0</v>
      </c>
      <c r="X511" s="3" t="n">
        <v>0</v>
      </c>
      <c r="Y511" s="3" t="s">
        <v>30</v>
      </c>
      <c r="Z511" s="3" t="s">
        <v>30</v>
      </c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</row>
    <row r="512" customFormat="false" ht="15.75" hidden="false" customHeight="false" outlineLevel="0" collapsed="false">
      <c r="A512" s="3" t="n">
        <v>511</v>
      </c>
      <c r="B512" s="3" t="s">
        <v>1536</v>
      </c>
      <c r="C512" s="3" t="s">
        <v>1537</v>
      </c>
      <c r="D512" s="3" t="n">
        <v>1</v>
      </c>
      <c r="E512" s="3" t="n">
        <v>0.7907</v>
      </c>
      <c r="F512" s="3" t="n">
        <v>8</v>
      </c>
      <c r="G512" s="3" t="n">
        <v>8</v>
      </c>
      <c r="H512" s="3" t="n">
        <v>1</v>
      </c>
      <c r="I512" s="3" t="n">
        <v>1</v>
      </c>
      <c r="J512" s="3" t="n">
        <v>0</v>
      </c>
      <c r="K512" s="3" t="n">
        <v>0</v>
      </c>
      <c r="L512" s="3" t="n">
        <v>0</v>
      </c>
      <c r="M512" s="3" t="n">
        <v>0</v>
      </c>
      <c r="N512" s="3" t="n">
        <v>-1</v>
      </c>
      <c r="O512" s="3" t="n">
        <v>-1</v>
      </c>
      <c r="P512" s="3" t="n">
        <v>8.5</v>
      </c>
      <c r="Q512" s="3" t="n">
        <v>24.2</v>
      </c>
      <c r="R512" s="3" t="s">
        <v>1538</v>
      </c>
      <c r="S512" s="4" t="n">
        <v>45746.9844212963</v>
      </c>
      <c r="T512" s="3" t="s">
        <v>65</v>
      </c>
      <c r="U512" s="3" t="s">
        <v>65</v>
      </c>
      <c r="V512" s="3" t="n">
        <v>0</v>
      </c>
      <c r="W512" s="3" t="n">
        <v>0</v>
      </c>
      <c r="X512" s="3" t="n">
        <v>0</v>
      </c>
      <c r="Y512" s="3" t="s">
        <v>30</v>
      </c>
      <c r="Z512" s="3" t="s">
        <v>30</v>
      </c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</row>
    <row r="513" customFormat="false" ht="15.75" hidden="false" customHeight="false" outlineLevel="0" collapsed="false">
      <c r="A513" s="3" t="n">
        <v>512</v>
      </c>
      <c r="B513" s="3" t="s">
        <v>1539</v>
      </c>
      <c r="C513" s="3" t="s">
        <v>1540</v>
      </c>
      <c r="D513" s="3" t="n">
        <v>1</v>
      </c>
      <c r="E513" s="3" t="n">
        <v>0.15723</v>
      </c>
      <c r="F513" s="3" t="n">
        <v>10</v>
      </c>
      <c r="G513" s="3" t="n">
        <v>10</v>
      </c>
      <c r="H513" s="3" t="n">
        <v>1</v>
      </c>
      <c r="I513" s="3" t="n">
        <v>1</v>
      </c>
      <c r="J513" s="3" t="n">
        <v>0</v>
      </c>
      <c r="K513" s="3" t="n">
        <v>0</v>
      </c>
      <c r="L513" s="3" t="n">
        <v>9</v>
      </c>
      <c r="M513" s="3" t="n">
        <v>9</v>
      </c>
      <c r="N513" s="3" t="n">
        <v>-1</v>
      </c>
      <c r="O513" s="3" t="n">
        <v>-1</v>
      </c>
      <c r="P513" s="3" t="n">
        <v>8.5</v>
      </c>
      <c r="Q513" s="3" t="n">
        <v>24.2</v>
      </c>
      <c r="R513" s="3" t="s">
        <v>1541</v>
      </c>
      <c r="S513" s="4" t="n">
        <v>45746.9844444444</v>
      </c>
      <c r="T513" s="3" t="s">
        <v>65</v>
      </c>
      <c r="U513" s="3" t="s">
        <v>65</v>
      </c>
      <c r="V513" s="3" t="n">
        <v>0</v>
      </c>
      <c r="W513" s="3" t="n">
        <v>0</v>
      </c>
      <c r="X513" s="3" t="n">
        <v>0</v>
      </c>
      <c r="Y513" s="3" t="s">
        <v>30</v>
      </c>
      <c r="Z513" s="3" t="s">
        <v>30</v>
      </c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</row>
    <row r="514" customFormat="false" ht="15.75" hidden="false" customHeight="false" outlineLevel="0" collapsed="false">
      <c r="A514" s="3" t="n">
        <v>513</v>
      </c>
      <c r="B514" s="3" t="s">
        <v>1542</v>
      </c>
      <c r="C514" s="3" t="s">
        <v>1543</v>
      </c>
      <c r="D514" s="3" t="n">
        <v>1</v>
      </c>
      <c r="E514" s="3" t="n">
        <v>0.3540473</v>
      </c>
      <c r="F514" s="3" t="n">
        <v>3</v>
      </c>
      <c r="G514" s="3" t="n">
        <v>3</v>
      </c>
      <c r="H514" s="3" t="n">
        <v>1</v>
      </c>
      <c r="I514" s="3" t="n">
        <v>1</v>
      </c>
      <c r="J514" s="3" t="n">
        <v>0</v>
      </c>
      <c r="K514" s="3" t="n">
        <v>0</v>
      </c>
      <c r="L514" s="3" t="n">
        <v>0</v>
      </c>
      <c r="M514" s="3" t="n">
        <v>0</v>
      </c>
      <c r="N514" s="3" t="n">
        <v>-1</v>
      </c>
      <c r="O514" s="3" t="n">
        <v>-1</v>
      </c>
      <c r="P514" s="3" t="n">
        <v>8.5</v>
      </c>
      <c r="Q514" s="3" t="n">
        <v>24.2</v>
      </c>
      <c r="R514" s="3" t="s">
        <v>1544</v>
      </c>
      <c r="S514" s="4" t="n">
        <v>45746.9844675926</v>
      </c>
      <c r="T514" s="3" t="s">
        <v>65</v>
      </c>
      <c r="U514" s="3" t="s">
        <v>65</v>
      </c>
      <c r="V514" s="3" t="n">
        <v>0</v>
      </c>
      <c r="W514" s="3" t="n">
        <v>0</v>
      </c>
      <c r="X514" s="3" t="n">
        <v>0</v>
      </c>
      <c r="Y514" s="3" t="s">
        <v>30</v>
      </c>
      <c r="Z514" s="3" t="s">
        <v>30</v>
      </c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</row>
    <row r="515" customFormat="false" ht="15.75" hidden="false" customHeight="false" outlineLevel="0" collapsed="false">
      <c r="A515" s="3" t="n">
        <v>514</v>
      </c>
      <c r="B515" s="3" t="s">
        <v>1545</v>
      </c>
      <c r="C515" s="3" t="s">
        <v>1546</v>
      </c>
      <c r="D515" s="3" t="n">
        <v>1</v>
      </c>
      <c r="E515" s="3" t="n">
        <v>1.5528447</v>
      </c>
      <c r="F515" s="3" t="n">
        <v>13</v>
      </c>
      <c r="G515" s="3" t="n">
        <v>13</v>
      </c>
      <c r="H515" s="3" t="n">
        <v>1</v>
      </c>
      <c r="I515" s="3" t="n">
        <v>1</v>
      </c>
      <c r="J515" s="3" t="n">
        <v>0</v>
      </c>
      <c r="K515" s="3" t="n">
        <v>0</v>
      </c>
      <c r="L515" s="3" t="n">
        <v>0</v>
      </c>
      <c r="M515" s="3" t="n">
        <v>0</v>
      </c>
      <c r="N515" s="3" t="n">
        <v>-1</v>
      </c>
      <c r="O515" s="3" t="n">
        <v>-1</v>
      </c>
      <c r="P515" s="3" t="n">
        <v>8.5</v>
      </c>
      <c r="Q515" s="3" t="n">
        <v>24.2</v>
      </c>
      <c r="R515" s="3" t="s">
        <v>1547</v>
      </c>
      <c r="S515" s="4" t="n">
        <v>45746.9845486111</v>
      </c>
      <c r="T515" s="3" t="s">
        <v>65</v>
      </c>
      <c r="U515" s="3" t="s">
        <v>65</v>
      </c>
      <c r="V515" s="3" t="n">
        <v>0</v>
      </c>
      <c r="W515" s="3" t="n">
        <v>0</v>
      </c>
      <c r="X515" s="3" t="n">
        <v>0</v>
      </c>
      <c r="Y515" s="3" t="s">
        <v>30</v>
      </c>
      <c r="Z515" s="3" t="s">
        <v>30</v>
      </c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</row>
    <row r="516" customFormat="false" ht="15.75" hidden="false" customHeight="false" outlineLevel="0" collapsed="false">
      <c r="A516" s="3" t="n">
        <v>515</v>
      </c>
      <c r="B516" s="3" t="s">
        <v>1548</v>
      </c>
      <c r="C516" s="3" t="s">
        <v>1549</v>
      </c>
      <c r="D516" s="3" t="n">
        <v>1</v>
      </c>
      <c r="E516" s="3" t="n">
        <v>0.5645558</v>
      </c>
      <c r="F516" s="3" t="n">
        <v>6</v>
      </c>
      <c r="G516" s="3" t="n">
        <v>6</v>
      </c>
      <c r="H516" s="3" t="n">
        <v>1</v>
      </c>
      <c r="I516" s="3" t="n">
        <v>1</v>
      </c>
      <c r="J516" s="3" t="n">
        <v>0</v>
      </c>
      <c r="K516" s="3" t="n">
        <v>0</v>
      </c>
      <c r="L516" s="3" t="n">
        <v>0</v>
      </c>
      <c r="M516" s="3" t="n">
        <v>0</v>
      </c>
      <c r="N516" s="3" t="n">
        <v>-1</v>
      </c>
      <c r="O516" s="3" t="n">
        <v>-1</v>
      </c>
      <c r="P516" s="3" t="n">
        <v>8.5</v>
      </c>
      <c r="Q516" s="3" t="n">
        <v>24.2</v>
      </c>
      <c r="R516" s="3" t="s">
        <v>1550</v>
      </c>
      <c r="S516" s="4" t="n">
        <v>45746.9845833333</v>
      </c>
      <c r="T516" s="3" t="s">
        <v>65</v>
      </c>
      <c r="U516" s="3" t="s">
        <v>65</v>
      </c>
      <c r="V516" s="3" t="n">
        <v>0</v>
      </c>
      <c r="W516" s="3" t="n">
        <v>0</v>
      </c>
      <c r="X516" s="3" t="n">
        <v>0</v>
      </c>
      <c r="Y516" s="3" t="s">
        <v>30</v>
      </c>
      <c r="Z516" s="3" t="s">
        <v>30</v>
      </c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</row>
    <row r="517" customFormat="false" ht="15.75" hidden="false" customHeight="false" outlineLevel="0" collapsed="false">
      <c r="A517" s="3" t="n">
        <v>516</v>
      </c>
      <c r="B517" s="3" t="s">
        <v>1551</v>
      </c>
      <c r="C517" s="3" t="s">
        <v>1552</v>
      </c>
      <c r="D517" s="3" t="n">
        <v>1</v>
      </c>
      <c r="E517" s="3" t="n">
        <v>3.3617151</v>
      </c>
      <c r="F517" s="3" t="n">
        <v>26</v>
      </c>
      <c r="G517" s="3" t="n">
        <v>26</v>
      </c>
      <c r="H517" s="3" t="n">
        <v>1</v>
      </c>
      <c r="I517" s="3" t="n">
        <v>1</v>
      </c>
      <c r="J517" s="3" t="n">
        <v>0</v>
      </c>
      <c r="K517" s="3" t="n">
        <v>0</v>
      </c>
      <c r="L517" s="3" t="n">
        <v>0</v>
      </c>
      <c r="M517" s="3" t="n">
        <v>0</v>
      </c>
      <c r="N517" s="3" t="n">
        <v>-1</v>
      </c>
      <c r="O517" s="3" t="n">
        <v>-1</v>
      </c>
      <c r="P517" s="3" t="n">
        <v>8.5</v>
      </c>
      <c r="Q517" s="3" t="n">
        <v>24.2</v>
      </c>
      <c r="R517" s="3" t="s">
        <v>1553</v>
      </c>
      <c r="S517" s="4" t="n">
        <v>45746.9846759259</v>
      </c>
      <c r="T517" s="3" t="s">
        <v>65</v>
      </c>
      <c r="U517" s="3" t="s">
        <v>65</v>
      </c>
      <c r="V517" s="3" t="n">
        <v>0</v>
      </c>
      <c r="W517" s="3" t="n">
        <v>0</v>
      </c>
      <c r="X517" s="3" t="n">
        <v>0</v>
      </c>
      <c r="Y517" s="3" t="s">
        <v>30</v>
      </c>
      <c r="Z517" s="3" t="s">
        <v>30</v>
      </c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</row>
    <row r="518" customFormat="false" ht="15.75" hidden="false" customHeight="false" outlineLevel="0" collapsed="false">
      <c r="A518" s="3" t="n">
        <v>517</v>
      </c>
      <c r="B518" s="3" t="s">
        <v>1554</v>
      </c>
      <c r="C518" s="3" t="s">
        <v>1555</v>
      </c>
      <c r="D518" s="3" t="n">
        <v>1</v>
      </c>
      <c r="E518" s="3" t="n">
        <v>1.1033167</v>
      </c>
      <c r="F518" s="3" t="n">
        <v>9</v>
      </c>
      <c r="G518" s="3" t="n">
        <v>9</v>
      </c>
      <c r="H518" s="3" t="n">
        <v>1</v>
      </c>
      <c r="I518" s="3" t="n">
        <v>1</v>
      </c>
      <c r="J518" s="3" t="n">
        <v>0</v>
      </c>
      <c r="K518" s="3" t="n">
        <v>0</v>
      </c>
      <c r="L518" s="3" t="n">
        <v>0</v>
      </c>
      <c r="M518" s="3" t="n">
        <v>0</v>
      </c>
      <c r="N518" s="3" t="n">
        <v>-1</v>
      </c>
      <c r="O518" s="3" t="n">
        <v>-1</v>
      </c>
      <c r="P518" s="3" t="n">
        <v>8.5</v>
      </c>
      <c r="Q518" s="3" t="n">
        <v>24.2</v>
      </c>
      <c r="R518" s="3" t="s">
        <v>1556</v>
      </c>
      <c r="S518" s="4" t="n">
        <v>45746.9847337963</v>
      </c>
      <c r="T518" s="3" t="s">
        <v>65</v>
      </c>
      <c r="U518" s="3" t="s">
        <v>65</v>
      </c>
      <c r="V518" s="3" t="n">
        <v>0</v>
      </c>
      <c r="W518" s="3" t="n">
        <v>0</v>
      </c>
      <c r="X518" s="3" t="n">
        <v>0</v>
      </c>
      <c r="Y518" s="3" t="s">
        <v>30</v>
      </c>
      <c r="Z518" s="3" t="s">
        <v>30</v>
      </c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</row>
    <row r="519" customFormat="false" ht="15.75" hidden="false" customHeight="false" outlineLevel="0" collapsed="false">
      <c r="A519" s="3" t="n">
        <v>518</v>
      </c>
      <c r="B519" s="3" t="s">
        <v>1557</v>
      </c>
      <c r="C519" s="3" t="s">
        <v>1558</v>
      </c>
      <c r="D519" s="3" t="n">
        <v>1</v>
      </c>
      <c r="E519" s="3" t="n">
        <v>9.7934682</v>
      </c>
      <c r="F519" s="3" t="n">
        <v>27</v>
      </c>
      <c r="G519" s="3" t="n">
        <v>27</v>
      </c>
      <c r="H519" s="3" t="n">
        <v>8</v>
      </c>
      <c r="I519" s="3" t="n">
        <v>8</v>
      </c>
      <c r="J519" s="3" t="n">
        <v>34</v>
      </c>
      <c r="K519" s="3" t="n">
        <v>34</v>
      </c>
      <c r="L519" s="3" t="n">
        <v>10</v>
      </c>
      <c r="M519" s="3" t="n">
        <v>10</v>
      </c>
      <c r="N519" s="3" t="n">
        <v>0</v>
      </c>
      <c r="O519" s="3" t="n">
        <v>-1</v>
      </c>
      <c r="P519" s="3" t="n">
        <v>9.1</v>
      </c>
      <c r="Q519" s="3" t="n">
        <v>24.2</v>
      </c>
      <c r="R519" s="3" t="s">
        <v>1559</v>
      </c>
      <c r="S519" s="4" t="n">
        <v>45746.9852430556</v>
      </c>
      <c r="T519" s="3" t="s">
        <v>256</v>
      </c>
      <c r="U519" s="3" t="s">
        <v>256</v>
      </c>
      <c r="V519" s="3" t="n">
        <v>1</v>
      </c>
      <c r="W519" s="3" t="n">
        <v>0</v>
      </c>
      <c r="X519" s="3" t="n">
        <v>0</v>
      </c>
      <c r="Y519" s="3" t="s">
        <v>30</v>
      </c>
      <c r="Z519" s="3" t="s">
        <v>30</v>
      </c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</row>
    <row r="520" customFormat="false" ht="15.75" hidden="false" customHeight="false" outlineLevel="0" collapsed="false">
      <c r="A520" s="3" t="n">
        <v>519</v>
      </c>
      <c r="B520" s="3" t="s">
        <v>1560</v>
      </c>
      <c r="C520" s="3" t="s">
        <v>1561</v>
      </c>
      <c r="D520" s="3" t="n">
        <v>1</v>
      </c>
      <c r="E520" s="3" t="n">
        <v>14.4822706</v>
      </c>
      <c r="F520" s="3" t="n">
        <v>26</v>
      </c>
      <c r="G520" s="3" t="n">
        <v>26</v>
      </c>
      <c r="H520" s="3" t="n">
        <v>8</v>
      </c>
      <c r="I520" s="3" t="n">
        <v>8</v>
      </c>
      <c r="J520" s="3" t="n">
        <v>34</v>
      </c>
      <c r="K520" s="3" t="n">
        <v>34</v>
      </c>
      <c r="L520" s="3" t="n">
        <v>10</v>
      </c>
      <c r="M520" s="3" t="n">
        <v>10</v>
      </c>
      <c r="N520" s="3" t="n">
        <v>0</v>
      </c>
      <c r="O520" s="3" t="n">
        <v>-1</v>
      </c>
      <c r="P520" s="3" t="n">
        <v>9.1</v>
      </c>
      <c r="Q520" s="3" t="n">
        <v>24.2</v>
      </c>
      <c r="R520" s="3" t="s">
        <v>1562</v>
      </c>
      <c r="S520" s="4" t="n">
        <v>45746.9858333333</v>
      </c>
      <c r="T520" s="3" t="s">
        <v>256</v>
      </c>
      <c r="U520" s="3" t="s">
        <v>256</v>
      </c>
      <c r="V520" s="3" t="n">
        <v>1</v>
      </c>
      <c r="W520" s="3" t="n">
        <v>0</v>
      </c>
      <c r="X520" s="3" t="n">
        <v>0</v>
      </c>
      <c r="Y520" s="3" t="s">
        <v>30</v>
      </c>
      <c r="Z520" s="3" t="s">
        <v>30</v>
      </c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</row>
    <row r="521" customFormat="false" ht="15.75" hidden="false" customHeight="false" outlineLevel="0" collapsed="false">
      <c r="A521" s="3" t="n">
        <v>520</v>
      </c>
      <c r="B521" s="3" t="s">
        <v>1563</v>
      </c>
      <c r="C521" s="3" t="s">
        <v>1564</v>
      </c>
      <c r="D521" s="3" t="n">
        <v>1</v>
      </c>
      <c r="E521" s="3" t="n">
        <v>5.0120528</v>
      </c>
      <c r="F521" s="3" t="n">
        <v>74</v>
      </c>
      <c r="G521" s="3" t="n">
        <v>74</v>
      </c>
      <c r="H521" s="3" t="n">
        <v>10</v>
      </c>
      <c r="I521" s="3" t="n">
        <v>10</v>
      </c>
      <c r="J521" s="3" t="n">
        <v>85</v>
      </c>
      <c r="K521" s="3" t="n">
        <v>85</v>
      </c>
      <c r="L521" s="3" t="n">
        <v>12</v>
      </c>
      <c r="M521" s="3" t="n">
        <v>12</v>
      </c>
      <c r="N521" s="3" t="n">
        <v>19</v>
      </c>
      <c r="O521" s="3" t="n">
        <v>19</v>
      </c>
      <c r="P521" s="3" t="n">
        <v>8.9</v>
      </c>
      <c r="Q521" s="3" t="n">
        <v>24.2</v>
      </c>
      <c r="R521" s="3" t="s">
        <v>1565</v>
      </c>
      <c r="S521" s="4" t="n">
        <v>45746.9860532407</v>
      </c>
      <c r="T521" s="3" t="s">
        <v>256</v>
      </c>
      <c r="U521" s="3" t="s">
        <v>256</v>
      </c>
      <c r="V521" s="3" t="n">
        <v>1</v>
      </c>
      <c r="W521" s="3" t="n">
        <v>1</v>
      </c>
      <c r="X521" s="3" t="n">
        <v>0</v>
      </c>
      <c r="Y521" s="3" t="s">
        <v>30</v>
      </c>
      <c r="Z521" s="3" t="s">
        <v>30</v>
      </c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</row>
    <row r="522" customFormat="false" ht="15.75" hidden="false" customHeight="false" outlineLevel="0" collapsed="false">
      <c r="A522" s="3" t="n">
        <v>521</v>
      </c>
      <c r="B522" s="3" t="s">
        <v>1566</v>
      </c>
      <c r="C522" s="3" t="s">
        <v>1567</v>
      </c>
      <c r="D522" s="3" t="n">
        <v>1</v>
      </c>
      <c r="E522" s="3" t="n">
        <v>23.2409368</v>
      </c>
      <c r="F522" s="3" t="n">
        <v>26</v>
      </c>
      <c r="G522" s="3" t="n">
        <v>26</v>
      </c>
      <c r="H522" s="3" t="n">
        <v>14</v>
      </c>
      <c r="I522" s="3" t="n">
        <v>14</v>
      </c>
      <c r="J522" s="3" t="n">
        <v>34</v>
      </c>
      <c r="K522" s="3" t="n">
        <v>34</v>
      </c>
      <c r="L522" s="3" t="n">
        <v>2</v>
      </c>
      <c r="M522" s="3" t="n">
        <v>2</v>
      </c>
      <c r="N522" s="3" t="n">
        <v>8</v>
      </c>
      <c r="O522" s="3" t="n">
        <v>-1</v>
      </c>
      <c r="P522" s="3" t="n">
        <v>9.1</v>
      </c>
      <c r="Q522" s="3" t="n">
        <v>24.2</v>
      </c>
      <c r="R522" s="3" t="s">
        <v>1568</v>
      </c>
      <c r="S522" s="4" t="n">
        <v>45746.9866550926</v>
      </c>
      <c r="T522" s="3" t="s">
        <v>256</v>
      </c>
      <c r="U522" s="3" t="s">
        <v>256</v>
      </c>
      <c r="V522" s="3" t="n">
        <v>1</v>
      </c>
      <c r="W522" s="3" t="n">
        <v>0</v>
      </c>
      <c r="X522" s="3" t="n">
        <v>0</v>
      </c>
      <c r="Y522" s="3" t="s">
        <v>30</v>
      </c>
      <c r="Z522" s="3" t="s">
        <v>30</v>
      </c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</row>
    <row r="523" customFormat="false" ht="15.75" hidden="false" customHeight="false" outlineLevel="0" collapsed="false">
      <c r="A523" s="3" t="n">
        <v>522</v>
      </c>
      <c r="B523" s="3" t="s">
        <v>1569</v>
      </c>
      <c r="C523" s="3" t="s">
        <v>1570</v>
      </c>
      <c r="D523" s="3" t="n">
        <v>1</v>
      </c>
      <c r="E523" s="3" t="n">
        <v>11.040872</v>
      </c>
      <c r="F523" s="3" t="n">
        <v>21</v>
      </c>
      <c r="G523" s="3" t="n">
        <v>21</v>
      </c>
      <c r="H523" s="3" t="n">
        <v>14</v>
      </c>
      <c r="I523" s="3" t="n">
        <v>14</v>
      </c>
      <c r="J523" s="3" t="n">
        <v>26</v>
      </c>
      <c r="K523" s="3" t="n">
        <v>26</v>
      </c>
      <c r="L523" s="3" t="n">
        <v>1</v>
      </c>
      <c r="M523" s="3" t="n">
        <v>1</v>
      </c>
      <c r="N523" s="3" t="n">
        <v>5</v>
      </c>
      <c r="O523" s="3" t="n">
        <v>-1</v>
      </c>
      <c r="P523" s="3" t="n">
        <v>9.1</v>
      </c>
      <c r="Q523" s="3" t="n">
        <v>24.2</v>
      </c>
      <c r="R523" s="3" t="s">
        <v>1571</v>
      </c>
      <c r="S523" s="4" t="n">
        <v>45746.9868981482</v>
      </c>
      <c r="T523" s="3" t="s">
        <v>256</v>
      </c>
      <c r="U523" s="3" t="s">
        <v>256</v>
      </c>
      <c r="V523" s="3" t="n">
        <v>1</v>
      </c>
      <c r="W523" s="3" t="n">
        <v>0</v>
      </c>
      <c r="X523" s="3" t="n">
        <v>0</v>
      </c>
      <c r="Y523" s="3" t="s">
        <v>30</v>
      </c>
      <c r="Z523" s="3" t="s">
        <v>30</v>
      </c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</row>
    <row r="524" customFormat="false" ht="15.75" hidden="false" customHeight="false" outlineLevel="0" collapsed="false">
      <c r="A524" s="3" t="n">
        <v>523</v>
      </c>
      <c r="B524" s="3" t="s">
        <v>1572</v>
      </c>
      <c r="C524" s="3" t="s">
        <v>1573</v>
      </c>
      <c r="D524" s="3" t="n">
        <v>1</v>
      </c>
      <c r="E524" s="3" t="n">
        <v>0.4861475</v>
      </c>
      <c r="F524" s="3" t="n">
        <v>49</v>
      </c>
      <c r="G524" s="3" t="n">
        <v>49</v>
      </c>
      <c r="H524" s="3" t="n">
        <v>11</v>
      </c>
      <c r="I524" s="3" t="n">
        <v>11</v>
      </c>
      <c r="J524" s="3" t="n">
        <v>53</v>
      </c>
      <c r="K524" s="3" t="n">
        <v>53</v>
      </c>
      <c r="L524" s="3" t="n">
        <v>1</v>
      </c>
      <c r="M524" s="3" t="n">
        <v>1</v>
      </c>
      <c r="N524" s="3" t="n">
        <v>0</v>
      </c>
      <c r="O524" s="3" t="n">
        <v>-1</v>
      </c>
      <c r="P524" s="3" t="n">
        <v>8.8</v>
      </c>
      <c r="Q524" s="3" t="n">
        <v>24.2</v>
      </c>
      <c r="R524" s="3" t="s">
        <v>1574</v>
      </c>
      <c r="S524" s="4" t="n">
        <v>45746.9869560185</v>
      </c>
      <c r="T524" s="3" t="s">
        <v>65</v>
      </c>
      <c r="U524" s="3" t="s">
        <v>65</v>
      </c>
      <c r="V524" s="3" t="n">
        <v>1</v>
      </c>
      <c r="W524" s="3" t="n">
        <v>0</v>
      </c>
      <c r="X524" s="3" t="n">
        <v>0</v>
      </c>
      <c r="Y524" s="3" t="s">
        <v>30</v>
      </c>
      <c r="Z524" s="3" t="s">
        <v>30</v>
      </c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</row>
    <row r="525" customFormat="false" ht="15.75" hidden="false" customHeight="false" outlineLevel="0" collapsed="false">
      <c r="A525" s="3" t="n">
        <v>524</v>
      </c>
      <c r="B525" s="3" t="s">
        <v>1575</v>
      </c>
      <c r="C525" s="3" t="s">
        <v>1576</v>
      </c>
      <c r="D525" s="3" t="n">
        <v>1</v>
      </c>
      <c r="E525" s="3" t="n">
        <v>0.8810584</v>
      </c>
      <c r="F525" s="3" t="n">
        <v>47</v>
      </c>
      <c r="G525" s="3" t="n">
        <v>47</v>
      </c>
      <c r="H525" s="3" t="n">
        <v>11</v>
      </c>
      <c r="I525" s="3" t="n">
        <v>11</v>
      </c>
      <c r="J525" s="3" t="n">
        <v>51</v>
      </c>
      <c r="K525" s="3" t="n">
        <v>51</v>
      </c>
      <c r="L525" s="3" t="n">
        <v>1</v>
      </c>
      <c r="M525" s="3" t="n">
        <v>1</v>
      </c>
      <c r="N525" s="3" t="n">
        <v>-1</v>
      </c>
      <c r="O525" s="3" t="n">
        <v>-1</v>
      </c>
      <c r="P525" s="3" t="n">
        <v>8.8</v>
      </c>
      <c r="Q525" s="3" t="n">
        <v>24.2</v>
      </c>
      <c r="R525" s="3" t="s">
        <v>1577</v>
      </c>
      <c r="S525" s="4" t="n">
        <v>45746.9870023148</v>
      </c>
      <c r="T525" s="3" t="s">
        <v>65</v>
      </c>
      <c r="U525" s="3" t="s">
        <v>65</v>
      </c>
      <c r="V525" s="3" t="n">
        <v>0</v>
      </c>
      <c r="W525" s="3" t="n">
        <v>0</v>
      </c>
      <c r="X525" s="3" t="n">
        <v>0</v>
      </c>
      <c r="Y525" s="3" t="s">
        <v>30</v>
      </c>
      <c r="Z525" s="3" t="s">
        <v>30</v>
      </c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</row>
    <row r="526" customFormat="false" ht="15.75" hidden="false" customHeight="false" outlineLevel="0" collapsed="false">
      <c r="A526" s="3" t="n">
        <v>525</v>
      </c>
      <c r="B526" s="3" t="s">
        <v>1578</v>
      </c>
      <c r="C526" s="3" t="s">
        <v>1579</v>
      </c>
      <c r="D526" s="3" t="n">
        <v>1</v>
      </c>
      <c r="E526" s="3" t="n">
        <v>3.2016806</v>
      </c>
      <c r="F526" s="3" t="n">
        <v>120</v>
      </c>
      <c r="G526" s="3" t="n">
        <v>120</v>
      </c>
      <c r="H526" s="3" t="n">
        <v>20</v>
      </c>
      <c r="I526" s="3" t="n">
        <v>20</v>
      </c>
      <c r="J526" s="3" t="n">
        <v>146</v>
      </c>
      <c r="K526" s="3" t="n">
        <v>146</v>
      </c>
      <c r="L526" s="3" t="n">
        <v>5</v>
      </c>
      <c r="M526" s="3" t="n">
        <v>5</v>
      </c>
      <c r="N526" s="3" t="n">
        <v>-1</v>
      </c>
      <c r="O526" s="3" t="n">
        <v>-1</v>
      </c>
      <c r="P526" s="3" t="n">
        <v>8.8</v>
      </c>
      <c r="Q526" s="3" t="n">
        <v>24.2</v>
      </c>
      <c r="R526" s="3" t="s">
        <v>1580</v>
      </c>
      <c r="S526" s="4" t="n">
        <v>45746.9871180556</v>
      </c>
      <c r="T526" s="3" t="s">
        <v>65</v>
      </c>
      <c r="U526" s="3" t="s">
        <v>65</v>
      </c>
      <c r="V526" s="3" t="n">
        <v>0</v>
      </c>
      <c r="W526" s="3" t="n">
        <v>0</v>
      </c>
      <c r="X526" s="3" t="n">
        <v>0</v>
      </c>
      <c r="Y526" s="3" t="s">
        <v>30</v>
      </c>
      <c r="Z526" s="3" t="s">
        <v>30</v>
      </c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</row>
    <row r="527" customFormat="false" ht="15.75" hidden="false" customHeight="false" outlineLevel="0" collapsed="false">
      <c r="A527" s="3" t="n">
        <v>526</v>
      </c>
      <c r="B527" s="3" t="s">
        <v>1581</v>
      </c>
      <c r="C527" s="3" t="s">
        <v>1582</v>
      </c>
      <c r="D527" s="3" t="n">
        <v>1</v>
      </c>
      <c r="E527" s="3" t="n">
        <v>3.1257462</v>
      </c>
      <c r="F527" s="3" t="n">
        <v>119</v>
      </c>
      <c r="G527" s="3" t="n">
        <v>119</v>
      </c>
      <c r="H527" s="3" t="n">
        <v>19</v>
      </c>
      <c r="I527" s="3" t="n">
        <v>19</v>
      </c>
      <c r="J527" s="3" t="n">
        <v>153</v>
      </c>
      <c r="K527" s="3" t="n">
        <v>153</v>
      </c>
      <c r="L527" s="3" t="n">
        <v>5</v>
      </c>
      <c r="M527" s="3" t="n">
        <v>5</v>
      </c>
      <c r="N527" s="3" t="n">
        <v>-1</v>
      </c>
      <c r="O527" s="3" t="n">
        <v>-1</v>
      </c>
      <c r="P527" s="3" t="n">
        <v>8.8</v>
      </c>
      <c r="Q527" s="3" t="n">
        <v>24.2</v>
      </c>
      <c r="R527" s="3" t="s">
        <v>1583</v>
      </c>
      <c r="S527" s="4" t="n">
        <v>45746.9872453704</v>
      </c>
      <c r="T527" s="3" t="s">
        <v>65</v>
      </c>
      <c r="U527" s="3" t="s">
        <v>65</v>
      </c>
      <c r="V527" s="3" t="n">
        <v>0</v>
      </c>
      <c r="W527" s="3" t="n">
        <v>0</v>
      </c>
      <c r="X527" s="3" t="n">
        <v>0</v>
      </c>
      <c r="Y527" s="3" t="s">
        <v>30</v>
      </c>
      <c r="Z527" s="3" t="s">
        <v>30</v>
      </c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</row>
    <row r="528" customFormat="false" ht="15.75" hidden="false" customHeight="false" outlineLevel="0" collapsed="false">
      <c r="A528" s="3" t="n">
        <v>527</v>
      </c>
      <c r="B528" s="3" t="s">
        <v>1584</v>
      </c>
      <c r="C528" s="3" t="s">
        <v>1585</v>
      </c>
      <c r="D528" s="3" t="n">
        <v>1</v>
      </c>
      <c r="E528" s="3" t="n">
        <v>1.2135744</v>
      </c>
      <c r="F528" s="3" t="n">
        <v>64</v>
      </c>
      <c r="G528" s="3" t="n">
        <v>64</v>
      </c>
      <c r="H528" s="3" t="n">
        <v>15</v>
      </c>
      <c r="I528" s="3" t="n">
        <v>15</v>
      </c>
      <c r="J528" s="3" t="n">
        <v>75</v>
      </c>
      <c r="K528" s="3" t="n">
        <v>75</v>
      </c>
      <c r="L528" s="3" t="n">
        <v>5</v>
      </c>
      <c r="M528" s="3" t="n">
        <v>5</v>
      </c>
      <c r="N528" s="3" t="n">
        <v>-1</v>
      </c>
      <c r="O528" s="3" t="n">
        <v>-1</v>
      </c>
      <c r="P528" s="3" t="n">
        <v>8.8</v>
      </c>
      <c r="Q528" s="3" t="n">
        <v>24.2</v>
      </c>
      <c r="R528" s="3" t="s">
        <v>1586</v>
      </c>
      <c r="S528" s="4" t="n">
        <v>45746.9873148148</v>
      </c>
      <c r="T528" s="3" t="s">
        <v>65</v>
      </c>
      <c r="U528" s="3" t="s">
        <v>65</v>
      </c>
      <c r="V528" s="3" t="n">
        <v>0</v>
      </c>
      <c r="W528" s="3" t="n">
        <v>0</v>
      </c>
      <c r="X528" s="3" t="n">
        <v>0</v>
      </c>
      <c r="Y528" s="3" t="s">
        <v>30</v>
      </c>
      <c r="Z528" s="3" t="s">
        <v>30</v>
      </c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</row>
    <row r="529" customFormat="false" ht="15.75" hidden="false" customHeight="false" outlineLevel="0" collapsed="false">
      <c r="A529" s="3" t="n">
        <v>528</v>
      </c>
      <c r="B529" s="3" t="s">
        <v>1587</v>
      </c>
      <c r="C529" s="3" t="s">
        <v>1588</v>
      </c>
      <c r="D529" s="3" t="n">
        <v>1</v>
      </c>
      <c r="E529" s="3" t="n">
        <v>5.030188</v>
      </c>
      <c r="F529" s="3" t="n">
        <v>61</v>
      </c>
      <c r="G529" s="3" t="n">
        <v>61</v>
      </c>
      <c r="H529" s="3" t="n">
        <v>17</v>
      </c>
      <c r="I529" s="3" t="n">
        <v>17</v>
      </c>
      <c r="J529" s="3" t="n">
        <v>83</v>
      </c>
      <c r="K529" s="3" t="n">
        <v>83</v>
      </c>
      <c r="L529" s="3" t="n">
        <v>4</v>
      </c>
      <c r="M529" s="3" t="n">
        <v>4</v>
      </c>
      <c r="N529" s="3" t="n">
        <v>-1</v>
      </c>
      <c r="O529" s="3" t="n">
        <v>-1</v>
      </c>
      <c r="P529" s="3" t="n">
        <v>8.8</v>
      </c>
      <c r="Q529" s="3" t="n">
        <v>24.2</v>
      </c>
      <c r="R529" s="3" t="s">
        <v>1589</v>
      </c>
      <c r="S529" s="4" t="n">
        <v>45746.9874189815</v>
      </c>
      <c r="T529" s="3" t="s">
        <v>65</v>
      </c>
      <c r="U529" s="3" t="s">
        <v>65</v>
      </c>
      <c r="V529" s="3" t="n">
        <v>0</v>
      </c>
      <c r="W529" s="3" t="n">
        <v>0</v>
      </c>
      <c r="X529" s="3" t="n">
        <v>0</v>
      </c>
      <c r="Y529" s="3" t="s">
        <v>30</v>
      </c>
      <c r="Z529" s="3" t="s">
        <v>30</v>
      </c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</row>
    <row r="530" customFormat="false" ht="15.75" hidden="false" customHeight="false" outlineLevel="0" collapsed="false">
      <c r="A530" s="3" t="n">
        <v>529</v>
      </c>
      <c r="B530" s="3" t="s">
        <v>1590</v>
      </c>
      <c r="C530" s="3" t="s">
        <v>1591</v>
      </c>
      <c r="D530" s="3" t="n">
        <v>1</v>
      </c>
      <c r="E530" s="3" t="n">
        <v>1.1477545</v>
      </c>
      <c r="F530" s="3" t="n">
        <v>3</v>
      </c>
      <c r="G530" s="3" t="n">
        <v>3</v>
      </c>
      <c r="H530" s="3" t="n">
        <v>2</v>
      </c>
      <c r="I530" s="3" t="n">
        <v>2</v>
      </c>
      <c r="J530" s="3" t="n">
        <v>1</v>
      </c>
      <c r="K530" s="3" t="n">
        <v>1</v>
      </c>
      <c r="L530" s="3" t="n">
        <v>0</v>
      </c>
      <c r="M530" s="3" t="n">
        <v>0</v>
      </c>
      <c r="N530" s="3" t="n">
        <v>-1</v>
      </c>
      <c r="O530" s="3" t="n">
        <v>-1</v>
      </c>
      <c r="P530" s="3" t="n">
        <v>8.9</v>
      </c>
      <c r="Q530" s="3" t="n">
        <v>24.2</v>
      </c>
      <c r="R530" s="3" t="s">
        <v>1592</v>
      </c>
      <c r="S530" s="4" t="n">
        <v>45746.9874652778</v>
      </c>
      <c r="T530" s="3" t="s">
        <v>29</v>
      </c>
      <c r="U530" s="3" t="s">
        <v>29</v>
      </c>
      <c r="V530" s="3" t="n">
        <v>0</v>
      </c>
      <c r="W530" s="3" t="n">
        <v>0</v>
      </c>
      <c r="X530" s="3" t="n">
        <v>0</v>
      </c>
      <c r="Y530" s="3" t="s">
        <v>30</v>
      </c>
      <c r="Z530" s="3" t="s">
        <v>30</v>
      </c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</row>
    <row r="531" customFormat="false" ht="15.75" hidden="false" customHeight="false" outlineLevel="0" collapsed="false">
      <c r="A531" s="3" t="n">
        <v>530</v>
      </c>
      <c r="B531" s="3" t="s">
        <v>1593</v>
      </c>
      <c r="C531" s="3" t="s">
        <v>1594</v>
      </c>
      <c r="D531" s="3" t="n">
        <v>1</v>
      </c>
      <c r="E531" s="3" t="n">
        <v>0.397535</v>
      </c>
      <c r="F531" s="3" t="n">
        <v>5</v>
      </c>
      <c r="G531" s="3" t="n">
        <v>5</v>
      </c>
      <c r="H531" s="3" t="n">
        <v>3</v>
      </c>
      <c r="I531" s="3" t="n">
        <v>3</v>
      </c>
      <c r="J531" s="3" t="n">
        <v>4</v>
      </c>
      <c r="K531" s="3" t="n">
        <v>4</v>
      </c>
      <c r="L531" s="3" t="n">
        <v>0</v>
      </c>
      <c r="M531" s="3" t="n">
        <v>0</v>
      </c>
      <c r="N531" s="3" t="n">
        <v>-1</v>
      </c>
      <c r="O531" s="3" t="n">
        <v>-1</v>
      </c>
      <c r="P531" s="3" t="n">
        <v>8.9</v>
      </c>
      <c r="Q531" s="3" t="n">
        <v>24.2</v>
      </c>
      <c r="R531" s="3" t="s">
        <v>1595</v>
      </c>
      <c r="S531" s="4" t="n">
        <v>45746.9875</v>
      </c>
      <c r="T531" s="3" t="s">
        <v>29</v>
      </c>
      <c r="U531" s="3" t="s">
        <v>29</v>
      </c>
      <c r="V531" s="3" t="n">
        <v>0</v>
      </c>
      <c r="W531" s="3" t="n">
        <v>0</v>
      </c>
      <c r="X531" s="3" t="n">
        <v>0</v>
      </c>
      <c r="Y531" s="3" t="s">
        <v>30</v>
      </c>
      <c r="Z531" s="3" t="s">
        <v>30</v>
      </c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</row>
    <row r="532" customFormat="false" ht="15.75" hidden="false" customHeight="false" outlineLevel="0" collapsed="false">
      <c r="A532" s="3" t="n">
        <v>531</v>
      </c>
      <c r="B532" s="3" t="s">
        <v>1596</v>
      </c>
      <c r="C532" s="3" t="s">
        <v>1597</v>
      </c>
      <c r="D532" s="3" t="n">
        <v>1</v>
      </c>
      <c r="E532" s="3" t="n">
        <v>0.2715687</v>
      </c>
      <c r="F532" s="3" t="n">
        <v>4</v>
      </c>
      <c r="G532" s="3" t="n">
        <v>4</v>
      </c>
      <c r="H532" s="3" t="n">
        <v>2</v>
      </c>
      <c r="I532" s="3" t="n">
        <v>2</v>
      </c>
      <c r="J532" s="3" t="n">
        <v>2</v>
      </c>
      <c r="K532" s="3" t="n">
        <v>2</v>
      </c>
      <c r="L532" s="3" t="n">
        <v>0</v>
      </c>
      <c r="M532" s="3" t="n">
        <v>0</v>
      </c>
      <c r="N532" s="3" t="n">
        <v>-1</v>
      </c>
      <c r="O532" s="3" t="n">
        <v>-1</v>
      </c>
      <c r="P532" s="3" t="n">
        <v>8.5</v>
      </c>
      <c r="Q532" s="3" t="n">
        <v>24.2</v>
      </c>
      <c r="R532" s="3" t="s">
        <v>1598</v>
      </c>
      <c r="S532" s="4" t="n">
        <v>45746.9875347222</v>
      </c>
      <c r="T532" s="3" t="s">
        <v>29</v>
      </c>
      <c r="U532" s="3" t="s">
        <v>29</v>
      </c>
      <c r="V532" s="3" t="n">
        <v>0</v>
      </c>
      <c r="W532" s="3" t="n">
        <v>0</v>
      </c>
      <c r="X532" s="3" t="n">
        <v>0</v>
      </c>
      <c r="Y532" s="3" t="s">
        <v>30</v>
      </c>
      <c r="Z532" s="3" t="s">
        <v>30</v>
      </c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</row>
    <row r="533" customFormat="false" ht="15.75" hidden="false" customHeight="false" outlineLevel="0" collapsed="false">
      <c r="A533" s="3" t="n">
        <v>532</v>
      </c>
      <c r="B533" s="3" t="s">
        <v>1599</v>
      </c>
      <c r="C533" s="3" t="s">
        <v>1600</v>
      </c>
      <c r="D533" s="3" t="n">
        <v>1</v>
      </c>
      <c r="E533" s="3" t="n">
        <v>1.6948758</v>
      </c>
      <c r="F533" s="3" t="n">
        <v>12</v>
      </c>
      <c r="G533" s="3" t="n">
        <v>12</v>
      </c>
      <c r="H533" s="3" t="n">
        <v>8</v>
      </c>
      <c r="I533" s="3" t="n">
        <v>8</v>
      </c>
      <c r="J533" s="3" t="n">
        <v>12</v>
      </c>
      <c r="K533" s="3" t="n">
        <v>12</v>
      </c>
      <c r="L533" s="3" t="n">
        <v>0</v>
      </c>
      <c r="M533" s="3" t="n">
        <v>0</v>
      </c>
      <c r="N533" s="3" t="n">
        <v>-1</v>
      </c>
      <c r="O533" s="3" t="n">
        <v>-1</v>
      </c>
      <c r="P533" s="3" t="n">
        <v>8.9</v>
      </c>
      <c r="Q533" s="3" t="n">
        <v>24.2</v>
      </c>
      <c r="R533" s="3" t="s">
        <v>1601</v>
      </c>
      <c r="S533" s="4" t="n">
        <v>45746.9876736111</v>
      </c>
      <c r="T533" s="3" t="s">
        <v>29</v>
      </c>
      <c r="U533" s="3" t="s">
        <v>29</v>
      </c>
      <c r="V533" s="3" t="n">
        <v>0</v>
      </c>
      <c r="W533" s="3" t="n">
        <v>0</v>
      </c>
      <c r="X533" s="3" t="n">
        <v>0</v>
      </c>
      <c r="Y533" s="3" t="s">
        <v>30</v>
      </c>
      <c r="Z533" s="3" t="s">
        <v>30</v>
      </c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</row>
    <row r="534" customFormat="false" ht="15.75" hidden="false" customHeight="false" outlineLevel="0" collapsed="false">
      <c r="A534" s="3" t="n">
        <v>533</v>
      </c>
      <c r="B534" s="3" t="s">
        <v>1602</v>
      </c>
      <c r="C534" s="3" t="s">
        <v>1603</v>
      </c>
      <c r="D534" s="3" t="n">
        <v>1</v>
      </c>
      <c r="E534" s="3" t="n">
        <v>4.2114292</v>
      </c>
      <c r="F534" s="3" t="n">
        <v>15</v>
      </c>
      <c r="G534" s="3" t="n">
        <v>15</v>
      </c>
      <c r="H534" s="3" t="n">
        <v>9</v>
      </c>
      <c r="I534" s="3" t="n">
        <v>9</v>
      </c>
      <c r="J534" s="3" t="n">
        <v>19</v>
      </c>
      <c r="K534" s="3" t="n">
        <v>19</v>
      </c>
      <c r="L534" s="3" t="n">
        <v>1</v>
      </c>
      <c r="M534" s="3" t="n">
        <v>1</v>
      </c>
      <c r="N534" s="3" t="n">
        <v>8</v>
      </c>
      <c r="O534" s="3" t="n">
        <v>-1</v>
      </c>
      <c r="P534" s="3" t="n">
        <v>8.9</v>
      </c>
      <c r="Q534" s="3" t="n">
        <v>24.2</v>
      </c>
      <c r="R534" s="3" t="s">
        <v>1604</v>
      </c>
      <c r="S534" s="4" t="n">
        <v>45746.9879861111</v>
      </c>
      <c r="T534" s="3" t="s">
        <v>29</v>
      </c>
      <c r="U534" s="3" t="s">
        <v>29</v>
      </c>
      <c r="V534" s="3" t="n">
        <v>1</v>
      </c>
      <c r="W534" s="3" t="n">
        <v>0</v>
      </c>
      <c r="X534" s="3" t="n">
        <v>0</v>
      </c>
      <c r="Y534" s="3" t="s">
        <v>30</v>
      </c>
      <c r="Z534" s="3" t="s">
        <v>30</v>
      </c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</row>
    <row r="535" customFormat="false" ht="15.75" hidden="false" customHeight="false" outlineLevel="0" collapsed="false">
      <c r="A535" s="3" t="n">
        <v>534</v>
      </c>
      <c r="B535" s="3" t="s">
        <v>1605</v>
      </c>
      <c r="C535" s="3" t="s">
        <v>1606</v>
      </c>
      <c r="D535" s="3" t="n">
        <v>1</v>
      </c>
      <c r="E535" s="3" t="n">
        <v>3.8129002</v>
      </c>
      <c r="F535" s="3" t="n">
        <v>15</v>
      </c>
      <c r="G535" s="3" t="n">
        <v>15</v>
      </c>
      <c r="H535" s="3" t="n">
        <v>9</v>
      </c>
      <c r="I535" s="3" t="n">
        <v>9</v>
      </c>
      <c r="J535" s="3" t="n">
        <v>19</v>
      </c>
      <c r="K535" s="3" t="n">
        <v>19</v>
      </c>
      <c r="L535" s="3" t="n">
        <v>1</v>
      </c>
      <c r="M535" s="3" t="n">
        <v>1</v>
      </c>
      <c r="N535" s="3" t="n">
        <v>8</v>
      </c>
      <c r="O535" s="3" t="n">
        <v>-1</v>
      </c>
      <c r="P535" s="3" t="n">
        <v>8.9</v>
      </c>
      <c r="Q535" s="3" t="n">
        <v>24.2</v>
      </c>
      <c r="R535" s="3" t="s">
        <v>1607</v>
      </c>
      <c r="S535" s="4" t="n">
        <v>45746.9882060185</v>
      </c>
      <c r="T535" s="3" t="s">
        <v>29</v>
      </c>
      <c r="U535" s="3" t="s">
        <v>29</v>
      </c>
      <c r="V535" s="3" t="n">
        <v>1</v>
      </c>
      <c r="W535" s="3" t="n">
        <v>0</v>
      </c>
      <c r="X535" s="3" t="n">
        <v>0</v>
      </c>
      <c r="Y535" s="3" t="s">
        <v>30</v>
      </c>
      <c r="Z535" s="3" t="s">
        <v>30</v>
      </c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</row>
    <row r="536" customFormat="false" ht="15.75" hidden="false" customHeight="false" outlineLevel="0" collapsed="false">
      <c r="A536" s="3" t="n">
        <v>535</v>
      </c>
      <c r="B536" s="3" t="s">
        <v>1608</v>
      </c>
      <c r="C536" s="3" t="s">
        <v>1609</v>
      </c>
      <c r="D536" s="3" t="n">
        <v>1</v>
      </c>
      <c r="E536" s="3" t="n">
        <v>0.2764837</v>
      </c>
      <c r="F536" s="3" t="n">
        <v>7</v>
      </c>
      <c r="G536" s="3" t="n">
        <v>7</v>
      </c>
      <c r="H536" s="3" t="n">
        <v>5</v>
      </c>
      <c r="I536" s="3" t="n">
        <v>5</v>
      </c>
      <c r="J536" s="3" t="n">
        <v>7</v>
      </c>
      <c r="K536" s="3" t="n">
        <v>7</v>
      </c>
      <c r="L536" s="3" t="n">
        <v>0</v>
      </c>
      <c r="M536" s="3" t="n">
        <v>0</v>
      </c>
      <c r="N536" s="3" t="n">
        <v>-1</v>
      </c>
      <c r="O536" s="3" t="n">
        <v>-1</v>
      </c>
      <c r="P536" s="3" t="n">
        <v>8.9</v>
      </c>
      <c r="Q536" s="3" t="n">
        <v>24.2</v>
      </c>
      <c r="R536" s="3" t="s">
        <v>1610</v>
      </c>
      <c r="S536" s="4" t="n">
        <v>45746.9882523148</v>
      </c>
      <c r="T536" s="3" t="s">
        <v>29</v>
      </c>
      <c r="U536" s="3" t="s">
        <v>29</v>
      </c>
      <c r="V536" s="3" t="n">
        <v>0</v>
      </c>
      <c r="W536" s="3" t="n">
        <v>0</v>
      </c>
      <c r="X536" s="3" t="n">
        <v>0</v>
      </c>
      <c r="Y536" s="3" t="s">
        <v>30</v>
      </c>
      <c r="Z536" s="3" t="s">
        <v>30</v>
      </c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</row>
    <row r="537" customFormat="false" ht="15.75" hidden="false" customHeight="false" outlineLevel="0" collapsed="false">
      <c r="A537" s="3" t="n">
        <v>536</v>
      </c>
      <c r="B537" s="3" t="s">
        <v>1611</v>
      </c>
      <c r="C537" s="3" t="s">
        <v>1612</v>
      </c>
      <c r="D537" s="3" t="n">
        <v>1</v>
      </c>
      <c r="E537" s="3" t="n">
        <v>0.1959638</v>
      </c>
      <c r="F537" s="3" t="n">
        <v>6</v>
      </c>
      <c r="G537" s="3" t="n">
        <v>6</v>
      </c>
      <c r="H537" s="3" t="n">
        <v>5</v>
      </c>
      <c r="I537" s="3" t="n">
        <v>5</v>
      </c>
      <c r="J537" s="3" t="n">
        <v>5</v>
      </c>
      <c r="K537" s="3" t="n">
        <v>5</v>
      </c>
      <c r="L537" s="3" t="n">
        <v>0</v>
      </c>
      <c r="M537" s="3" t="n">
        <v>0</v>
      </c>
      <c r="N537" s="3" t="n">
        <v>-1</v>
      </c>
      <c r="O537" s="3" t="n">
        <v>-1</v>
      </c>
      <c r="P537" s="3" t="n">
        <v>8.9</v>
      </c>
      <c r="Q537" s="3" t="n">
        <v>24.2</v>
      </c>
      <c r="R537" s="3" t="s">
        <v>1613</v>
      </c>
      <c r="S537" s="4" t="n">
        <v>45746.9883333333</v>
      </c>
      <c r="T537" s="3" t="s">
        <v>29</v>
      </c>
      <c r="U537" s="3" t="s">
        <v>29</v>
      </c>
      <c r="V537" s="3" t="n">
        <v>0</v>
      </c>
      <c r="W537" s="3" t="n">
        <v>0</v>
      </c>
      <c r="X537" s="3" t="n">
        <v>0</v>
      </c>
      <c r="Y537" s="3" t="s">
        <v>30</v>
      </c>
      <c r="Z537" s="3" t="s">
        <v>30</v>
      </c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</row>
    <row r="538" customFormat="false" ht="15.75" hidden="false" customHeight="false" outlineLevel="0" collapsed="false">
      <c r="A538" s="3" t="n">
        <v>537</v>
      </c>
      <c r="B538" s="3" t="s">
        <v>1614</v>
      </c>
      <c r="C538" s="3" t="s">
        <v>1615</v>
      </c>
      <c r="D538" s="3" t="n">
        <v>1</v>
      </c>
      <c r="E538" s="3" t="n">
        <v>0.1855453</v>
      </c>
      <c r="F538" s="3" t="n">
        <v>7</v>
      </c>
      <c r="G538" s="3" t="n">
        <v>7</v>
      </c>
      <c r="H538" s="3" t="n">
        <v>4</v>
      </c>
      <c r="I538" s="3" t="n">
        <v>4</v>
      </c>
      <c r="J538" s="3" t="n">
        <v>5</v>
      </c>
      <c r="K538" s="3" t="n">
        <v>5</v>
      </c>
      <c r="L538" s="3" t="n">
        <v>0</v>
      </c>
      <c r="M538" s="3" t="n">
        <v>0</v>
      </c>
      <c r="N538" s="3" t="n">
        <v>0</v>
      </c>
      <c r="O538" s="3" t="n">
        <v>-1</v>
      </c>
      <c r="P538" s="3" t="n">
        <v>8.9</v>
      </c>
      <c r="Q538" s="3" t="n">
        <v>24.2</v>
      </c>
      <c r="R538" s="3" t="s">
        <v>1616</v>
      </c>
      <c r="S538" s="4" t="n">
        <v>45746.9884259259</v>
      </c>
      <c r="T538" s="3" t="s">
        <v>29</v>
      </c>
      <c r="U538" s="3" t="s">
        <v>29</v>
      </c>
      <c r="V538" s="3" t="n">
        <v>1</v>
      </c>
      <c r="W538" s="3" t="n">
        <v>0</v>
      </c>
      <c r="X538" s="3" t="n">
        <v>0</v>
      </c>
      <c r="Y538" s="3" t="s">
        <v>30</v>
      </c>
      <c r="Z538" s="3" t="s">
        <v>30</v>
      </c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</row>
    <row r="539" customFormat="false" ht="15.75" hidden="false" customHeight="false" outlineLevel="0" collapsed="false">
      <c r="A539" s="3" t="n">
        <v>538</v>
      </c>
      <c r="B539" s="3" t="s">
        <v>1617</v>
      </c>
      <c r="C539" s="3" t="s">
        <v>1618</v>
      </c>
      <c r="D539" s="3" t="n">
        <v>1</v>
      </c>
      <c r="E539" s="3" t="n">
        <v>0.2084092</v>
      </c>
      <c r="F539" s="3" t="n">
        <v>8</v>
      </c>
      <c r="G539" s="3" t="n">
        <v>8</v>
      </c>
      <c r="H539" s="3" t="n">
        <v>4</v>
      </c>
      <c r="I539" s="3" t="n">
        <v>4</v>
      </c>
      <c r="J539" s="3" t="n">
        <v>6</v>
      </c>
      <c r="K539" s="3" t="n">
        <v>6</v>
      </c>
      <c r="L539" s="3" t="n">
        <v>0</v>
      </c>
      <c r="M539" s="3" t="n">
        <v>0</v>
      </c>
      <c r="N539" s="3" t="n">
        <v>0</v>
      </c>
      <c r="O539" s="3" t="n">
        <v>-1</v>
      </c>
      <c r="P539" s="3" t="n">
        <v>8.9</v>
      </c>
      <c r="Q539" s="3" t="n">
        <v>24.2</v>
      </c>
      <c r="R539" s="3" t="s">
        <v>1619</v>
      </c>
      <c r="S539" s="4" t="n">
        <v>45746.9885185185</v>
      </c>
      <c r="T539" s="3" t="s">
        <v>29</v>
      </c>
      <c r="U539" s="3" t="s">
        <v>29</v>
      </c>
      <c r="V539" s="3" t="n">
        <v>1</v>
      </c>
      <c r="W539" s="3" t="n">
        <v>0</v>
      </c>
      <c r="X539" s="3" t="n">
        <v>0</v>
      </c>
      <c r="Y539" s="3" t="s">
        <v>30</v>
      </c>
      <c r="Z539" s="3" t="s">
        <v>30</v>
      </c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</row>
    <row r="540" customFormat="false" ht="15.75" hidden="false" customHeight="false" outlineLevel="0" collapsed="false">
      <c r="A540" s="3" t="n">
        <v>539</v>
      </c>
      <c r="B540" s="3" t="s">
        <v>1620</v>
      </c>
      <c r="C540" s="3" t="s">
        <v>1621</v>
      </c>
      <c r="D540" s="3" t="n">
        <v>1</v>
      </c>
      <c r="E540" s="3" t="n">
        <v>0.1163484</v>
      </c>
      <c r="F540" s="3" t="n">
        <v>4</v>
      </c>
      <c r="G540" s="3" t="n">
        <v>4</v>
      </c>
      <c r="H540" s="3" t="n">
        <v>3</v>
      </c>
      <c r="I540" s="3" t="n">
        <v>3</v>
      </c>
      <c r="J540" s="3" t="n">
        <v>2</v>
      </c>
      <c r="K540" s="3" t="n">
        <v>2</v>
      </c>
      <c r="L540" s="3" t="n">
        <v>0</v>
      </c>
      <c r="M540" s="3" t="n">
        <v>0</v>
      </c>
      <c r="N540" s="3" t="n">
        <v>0</v>
      </c>
      <c r="O540" s="3" t="n">
        <v>-1</v>
      </c>
      <c r="P540" s="3" t="n">
        <v>8.9</v>
      </c>
      <c r="Q540" s="3" t="n">
        <v>24.2</v>
      </c>
      <c r="R540" s="3" t="s">
        <v>1622</v>
      </c>
      <c r="S540" s="4" t="n">
        <v>45746.9886111111</v>
      </c>
      <c r="T540" s="3" t="s">
        <v>29</v>
      </c>
      <c r="U540" s="3" t="s">
        <v>29</v>
      </c>
      <c r="V540" s="3" t="n">
        <v>1</v>
      </c>
      <c r="W540" s="3" t="n">
        <v>0</v>
      </c>
      <c r="X540" s="3" t="n">
        <v>0</v>
      </c>
      <c r="Y540" s="3" t="s">
        <v>30</v>
      </c>
      <c r="Z540" s="3" t="s">
        <v>30</v>
      </c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</row>
    <row r="541" customFormat="false" ht="15.75" hidden="false" customHeight="false" outlineLevel="0" collapsed="false">
      <c r="A541" s="3" t="n">
        <v>540</v>
      </c>
      <c r="B541" s="3" t="s">
        <v>1623</v>
      </c>
      <c r="C541" s="3" t="s">
        <v>1624</v>
      </c>
      <c r="D541" s="3" t="n">
        <v>1</v>
      </c>
      <c r="E541" s="3" t="n">
        <v>1.1707731</v>
      </c>
      <c r="F541" s="3" t="n">
        <v>7</v>
      </c>
      <c r="G541" s="3" t="n">
        <v>7</v>
      </c>
      <c r="H541" s="3" t="n">
        <v>6</v>
      </c>
      <c r="I541" s="3" t="n">
        <v>6</v>
      </c>
      <c r="J541" s="3" t="n">
        <v>6</v>
      </c>
      <c r="K541" s="3" t="n">
        <v>6</v>
      </c>
      <c r="L541" s="3" t="n">
        <v>1</v>
      </c>
      <c r="M541" s="3" t="n">
        <v>1</v>
      </c>
      <c r="N541" s="3" t="n">
        <v>0</v>
      </c>
      <c r="O541" s="3" t="n">
        <v>-1</v>
      </c>
      <c r="P541" s="3" t="n">
        <v>8.5</v>
      </c>
      <c r="Q541" s="3" t="n">
        <v>24.2</v>
      </c>
      <c r="R541" s="3" t="s">
        <v>1625</v>
      </c>
      <c r="S541" s="4" t="n">
        <v>45746.9887268519</v>
      </c>
      <c r="T541" s="3" t="s">
        <v>29</v>
      </c>
      <c r="U541" s="3" t="s">
        <v>29</v>
      </c>
      <c r="V541" s="3" t="n">
        <v>1</v>
      </c>
      <c r="W541" s="3" t="n">
        <v>0</v>
      </c>
      <c r="X541" s="3" t="n">
        <v>0</v>
      </c>
      <c r="Y541" s="3" t="s">
        <v>30</v>
      </c>
      <c r="Z541" s="3" t="s">
        <v>30</v>
      </c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</row>
    <row r="542" customFormat="false" ht="15.75" hidden="false" customHeight="false" outlineLevel="0" collapsed="false">
      <c r="A542" s="3" t="n">
        <v>541</v>
      </c>
      <c r="B542" s="3" t="s">
        <v>1626</v>
      </c>
      <c r="C542" s="3" t="s">
        <v>1627</v>
      </c>
      <c r="D542" s="3" t="n">
        <v>1</v>
      </c>
      <c r="E542" s="3" t="n">
        <v>3.1530538</v>
      </c>
      <c r="F542" s="3" t="n">
        <v>12</v>
      </c>
      <c r="G542" s="3" t="n">
        <v>12</v>
      </c>
      <c r="H542" s="3" t="n">
        <v>7</v>
      </c>
      <c r="I542" s="3" t="n">
        <v>7</v>
      </c>
      <c r="J542" s="3" t="n">
        <v>11</v>
      </c>
      <c r="K542" s="3" t="n">
        <v>11</v>
      </c>
      <c r="L542" s="3" t="n">
        <v>3</v>
      </c>
      <c r="M542" s="3" t="n">
        <v>3</v>
      </c>
      <c r="N542" s="3" t="n">
        <v>0</v>
      </c>
      <c r="O542" s="3" t="n">
        <v>-1</v>
      </c>
      <c r="P542" s="3" t="n">
        <v>8.5</v>
      </c>
      <c r="Q542" s="3" t="n">
        <v>24.2</v>
      </c>
      <c r="R542" s="3" t="s">
        <v>1628</v>
      </c>
      <c r="S542" s="4" t="n">
        <v>45746.9888657407</v>
      </c>
      <c r="T542" s="3" t="s">
        <v>29</v>
      </c>
      <c r="U542" s="3" t="s">
        <v>29</v>
      </c>
      <c r="V542" s="3" t="n">
        <v>1</v>
      </c>
      <c r="W542" s="3" t="n">
        <v>0</v>
      </c>
      <c r="X542" s="3" t="n">
        <v>0</v>
      </c>
      <c r="Y542" s="3" t="s">
        <v>30</v>
      </c>
      <c r="Z542" s="3" t="s">
        <v>30</v>
      </c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</row>
    <row r="543" customFormat="false" ht="15.75" hidden="false" customHeight="false" outlineLevel="0" collapsed="false">
      <c r="A543" s="3" t="n">
        <v>542</v>
      </c>
      <c r="B543" s="3" t="s">
        <v>1629</v>
      </c>
      <c r="C543" s="3" t="s">
        <v>1630</v>
      </c>
      <c r="D543" s="3" t="n">
        <v>1</v>
      </c>
      <c r="E543" s="3" t="n">
        <v>0.2891574</v>
      </c>
      <c r="F543" s="3" t="n">
        <v>17</v>
      </c>
      <c r="G543" s="3" t="n">
        <v>17</v>
      </c>
      <c r="H543" s="3" t="n">
        <v>5</v>
      </c>
      <c r="I543" s="3" t="n">
        <v>5</v>
      </c>
      <c r="J543" s="3" t="n">
        <v>13</v>
      </c>
      <c r="K543" s="3" t="n">
        <v>13</v>
      </c>
      <c r="L543" s="3" t="n">
        <v>0</v>
      </c>
      <c r="M543" s="3" t="n">
        <v>0</v>
      </c>
      <c r="N543" s="3" t="n">
        <v>-1</v>
      </c>
      <c r="O543" s="3" t="n">
        <v>-1</v>
      </c>
      <c r="P543" s="3" t="n">
        <v>8.9</v>
      </c>
      <c r="Q543" s="3" t="n">
        <v>24.2</v>
      </c>
      <c r="R543" s="3" t="s">
        <v>1631</v>
      </c>
      <c r="S543" s="4" t="n">
        <v>45746.9889467593</v>
      </c>
      <c r="T543" s="3" t="s">
        <v>29</v>
      </c>
      <c r="U543" s="3" t="s">
        <v>29</v>
      </c>
      <c r="V543" s="3" t="n">
        <v>0</v>
      </c>
      <c r="W543" s="3" t="n">
        <v>0</v>
      </c>
      <c r="X543" s="3" t="n">
        <v>0</v>
      </c>
      <c r="Y543" s="3" t="s">
        <v>30</v>
      </c>
      <c r="Z543" s="3" t="s">
        <v>30</v>
      </c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</row>
    <row r="544" customFormat="false" ht="15.75" hidden="false" customHeight="false" outlineLevel="0" collapsed="false">
      <c r="A544" s="3" t="n">
        <v>543</v>
      </c>
      <c r="B544" s="3" t="s">
        <v>1632</v>
      </c>
      <c r="C544" s="3" t="s">
        <v>1633</v>
      </c>
      <c r="D544" s="3" t="n">
        <v>1</v>
      </c>
      <c r="E544" s="3" t="n">
        <v>0.251935</v>
      </c>
      <c r="F544" s="3" t="n">
        <v>9</v>
      </c>
      <c r="G544" s="3" t="n">
        <v>9</v>
      </c>
      <c r="H544" s="3" t="n">
        <v>4</v>
      </c>
      <c r="I544" s="3" t="n">
        <v>4</v>
      </c>
      <c r="J544" s="3" t="n">
        <v>7</v>
      </c>
      <c r="K544" s="3" t="n">
        <v>7</v>
      </c>
      <c r="L544" s="3" t="n">
        <v>0</v>
      </c>
      <c r="M544" s="3" t="n">
        <v>0</v>
      </c>
      <c r="N544" s="3" t="n">
        <v>0</v>
      </c>
      <c r="O544" s="3" t="n">
        <v>-1</v>
      </c>
      <c r="P544" s="3" t="n">
        <v>8.9</v>
      </c>
      <c r="Q544" s="3" t="n">
        <v>24.2</v>
      </c>
      <c r="R544" s="3" t="s">
        <v>1634</v>
      </c>
      <c r="S544" s="4" t="n">
        <v>45746.9889930556</v>
      </c>
      <c r="T544" s="3" t="s">
        <v>29</v>
      </c>
      <c r="U544" s="3" t="s">
        <v>29</v>
      </c>
      <c r="V544" s="3" t="n">
        <v>1</v>
      </c>
      <c r="W544" s="3" t="n">
        <v>0</v>
      </c>
      <c r="X544" s="3" t="n">
        <v>0</v>
      </c>
      <c r="Y544" s="3" t="s">
        <v>30</v>
      </c>
      <c r="Z544" s="3" t="s">
        <v>30</v>
      </c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</row>
    <row r="545" customFormat="false" ht="15.75" hidden="false" customHeight="false" outlineLevel="0" collapsed="false">
      <c r="A545" s="3" t="n">
        <v>544</v>
      </c>
      <c r="B545" s="3" t="s">
        <v>1635</v>
      </c>
      <c r="C545" s="3" t="s">
        <v>1636</v>
      </c>
      <c r="D545" s="3" t="n">
        <v>1</v>
      </c>
      <c r="E545" s="3" t="n">
        <v>0.1752891</v>
      </c>
      <c r="F545" s="3" t="n">
        <v>5</v>
      </c>
      <c r="G545" s="3" t="n">
        <v>5</v>
      </c>
      <c r="H545" s="3" t="n">
        <v>4</v>
      </c>
      <c r="I545" s="3" t="n">
        <v>4</v>
      </c>
      <c r="J545" s="3" t="n">
        <v>3</v>
      </c>
      <c r="K545" s="3" t="n">
        <v>3</v>
      </c>
      <c r="L545" s="3" t="n">
        <v>0</v>
      </c>
      <c r="M545" s="3" t="n">
        <v>0</v>
      </c>
      <c r="N545" s="3" t="n">
        <v>0</v>
      </c>
      <c r="O545" s="3" t="n">
        <v>-1</v>
      </c>
      <c r="P545" s="3" t="n">
        <v>8.5</v>
      </c>
      <c r="Q545" s="3" t="n">
        <v>24.2</v>
      </c>
      <c r="R545" s="3" t="s">
        <v>1637</v>
      </c>
      <c r="S545" s="4" t="n">
        <v>45746.9890856482</v>
      </c>
      <c r="T545" s="3" t="s">
        <v>29</v>
      </c>
      <c r="U545" s="3" t="s">
        <v>29</v>
      </c>
      <c r="V545" s="3" t="n">
        <v>1</v>
      </c>
      <c r="W545" s="3" t="n">
        <v>0</v>
      </c>
      <c r="X545" s="3" t="n">
        <v>0</v>
      </c>
      <c r="Y545" s="3" t="s">
        <v>30</v>
      </c>
      <c r="Z545" s="3" t="s">
        <v>30</v>
      </c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</row>
    <row r="546" customFormat="false" ht="15.75" hidden="false" customHeight="false" outlineLevel="0" collapsed="false">
      <c r="A546" s="3" t="n">
        <v>545</v>
      </c>
      <c r="B546" s="3" t="s">
        <v>1638</v>
      </c>
      <c r="C546" s="3" t="s">
        <v>1639</v>
      </c>
      <c r="D546" s="3" t="n">
        <v>1</v>
      </c>
      <c r="E546" s="3" t="n">
        <v>0.1426914</v>
      </c>
      <c r="F546" s="3" t="n">
        <v>6</v>
      </c>
      <c r="G546" s="3" t="n">
        <v>6</v>
      </c>
      <c r="H546" s="3" t="n">
        <v>4</v>
      </c>
      <c r="I546" s="3" t="n">
        <v>4</v>
      </c>
      <c r="J546" s="3" t="n">
        <v>4</v>
      </c>
      <c r="K546" s="3" t="n">
        <v>4</v>
      </c>
      <c r="L546" s="3" t="n">
        <v>0</v>
      </c>
      <c r="M546" s="3" t="n">
        <v>0</v>
      </c>
      <c r="N546" s="3" t="n">
        <v>0</v>
      </c>
      <c r="O546" s="3" t="n">
        <v>-1</v>
      </c>
      <c r="P546" s="3" t="n">
        <v>8.5</v>
      </c>
      <c r="Q546" s="3" t="n">
        <v>24.2</v>
      </c>
      <c r="R546" s="3" t="s">
        <v>1640</v>
      </c>
      <c r="S546" s="4" t="n">
        <v>45746.9891782407</v>
      </c>
      <c r="T546" s="3" t="s">
        <v>29</v>
      </c>
      <c r="U546" s="3" t="s">
        <v>29</v>
      </c>
      <c r="V546" s="3" t="n">
        <v>1</v>
      </c>
      <c r="W546" s="3" t="n">
        <v>0</v>
      </c>
      <c r="X546" s="3" t="n">
        <v>0</v>
      </c>
      <c r="Y546" s="3" t="s">
        <v>30</v>
      </c>
      <c r="Z546" s="3" t="s">
        <v>30</v>
      </c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</row>
    <row r="547" customFormat="false" ht="15.75" hidden="false" customHeight="false" outlineLevel="0" collapsed="false">
      <c r="A547" s="3" t="n">
        <v>546</v>
      </c>
      <c r="B547" s="3" t="s">
        <v>1641</v>
      </c>
      <c r="C547" s="3" t="s">
        <v>1642</v>
      </c>
      <c r="D547" s="3" t="n">
        <v>1</v>
      </c>
      <c r="E547" s="3" t="n">
        <v>0.3744274</v>
      </c>
      <c r="F547" s="3" t="n">
        <v>11</v>
      </c>
      <c r="G547" s="3" t="n">
        <v>11</v>
      </c>
      <c r="H547" s="3" t="n">
        <v>4</v>
      </c>
      <c r="I547" s="3" t="n">
        <v>4</v>
      </c>
      <c r="J547" s="3" t="n">
        <v>9</v>
      </c>
      <c r="K547" s="3" t="n">
        <v>9</v>
      </c>
      <c r="L547" s="3" t="n">
        <v>0</v>
      </c>
      <c r="M547" s="3" t="n">
        <v>0</v>
      </c>
      <c r="N547" s="3" t="n">
        <v>0</v>
      </c>
      <c r="O547" s="3" t="n">
        <v>-1</v>
      </c>
      <c r="P547" s="3" t="n">
        <v>8.5</v>
      </c>
      <c r="Q547" s="3" t="n">
        <v>24.2</v>
      </c>
      <c r="R547" s="3" t="s">
        <v>1643</v>
      </c>
      <c r="S547" s="4" t="n">
        <v>45746.9892708333</v>
      </c>
      <c r="T547" s="3" t="s">
        <v>29</v>
      </c>
      <c r="U547" s="3" t="s">
        <v>29</v>
      </c>
      <c r="V547" s="3" t="n">
        <v>1</v>
      </c>
      <c r="W547" s="3" t="n">
        <v>0</v>
      </c>
      <c r="X547" s="3" t="n">
        <v>0</v>
      </c>
      <c r="Y547" s="3" t="s">
        <v>30</v>
      </c>
      <c r="Z547" s="3" t="s">
        <v>30</v>
      </c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</row>
    <row r="548" customFormat="false" ht="15.75" hidden="false" customHeight="false" outlineLevel="0" collapsed="false">
      <c r="A548" s="3" t="n">
        <v>547</v>
      </c>
      <c r="B548" s="3" t="s">
        <v>1644</v>
      </c>
      <c r="C548" s="3" t="s">
        <v>1645</v>
      </c>
      <c r="D548" s="3" t="n">
        <v>1</v>
      </c>
      <c r="E548" s="3" t="n">
        <v>2.4198405</v>
      </c>
      <c r="F548" s="3" t="n">
        <v>8</v>
      </c>
      <c r="G548" s="3" t="n">
        <v>8</v>
      </c>
      <c r="H548" s="3" t="n">
        <v>5</v>
      </c>
      <c r="I548" s="3" t="n">
        <v>5</v>
      </c>
      <c r="J548" s="3" t="n">
        <v>6</v>
      </c>
      <c r="K548" s="3" t="n">
        <v>6</v>
      </c>
      <c r="L548" s="3" t="n">
        <v>0</v>
      </c>
      <c r="M548" s="3" t="n">
        <v>0</v>
      </c>
      <c r="N548" s="3" t="n">
        <v>-1</v>
      </c>
      <c r="O548" s="3" t="n">
        <v>-1</v>
      </c>
      <c r="P548" s="3" t="n">
        <v>8.9</v>
      </c>
      <c r="Q548" s="3" t="n">
        <v>24.2</v>
      </c>
      <c r="R548" s="3" t="s">
        <v>1646</v>
      </c>
      <c r="S548" s="4" t="n">
        <v>45746.9893402778</v>
      </c>
      <c r="T548" s="3" t="s">
        <v>29</v>
      </c>
      <c r="U548" s="3" t="s">
        <v>29</v>
      </c>
      <c r="V548" s="3" t="n">
        <v>0</v>
      </c>
      <c r="W548" s="3" t="n">
        <v>0</v>
      </c>
      <c r="X548" s="3" t="n">
        <v>0</v>
      </c>
      <c r="Y548" s="3" t="s">
        <v>30</v>
      </c>
      <c r="Z548" s="3" t="s">
        <v>30</v>
      </c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</row>
    <row r="549" customFormat="false" ht="15.75" hidden="false" customHeight="false" outlineLevel="0" collapsed="false">
      <c r="A549" s="3" t="n">
        <v>548</v>
      </c>
      <c r="B549" s="3" t="s">
        <v>1647</v>
      </c>
      <c r="C549" s="3" t="s">
        <v>1648</v>
      </c>
      <c r="D549" s="3" t="n">
        <v>1</v>
      </c>
      <c r="E549" s="3" t="n">
        <v>0.9967126</v>
      </c>
      <c r="F549" s="3" t="n">
        <v>6</v>
      </c>
      <c r="G549" s="3" t="n">
        <v>6</v>
      </c>
      <c r="H549" s="3" t="n">
        <v>5</v>
      </c>
      <c r="I549" s="3" t="n">
        <v>5</v>
      </c>
      <c r="J549" s="3" t="n">
        <v>5</v>
      </c>
      <c r="K549" s="3" t="n">
        <v>5</v>
      </c>
      <c r="L549" s="3" t="n">
        <v>0</v>
      </c>
      <c r="M549" s="3" t="n">
        <v>0</v>
      </c>
      <c r="N549" s="3" t="n">
        <v>0</v>
      </c>
      <c r="O549" s="3" t="n">
        <v>-1</v>
      </c>
      <c r="P549" s="3" t="n">
        <v>8.9</v>
      </c>
      <c r="Q549" s="3" t="n">
        <v>24.2</v>
      </c>
      <c r="R549" s="3" t="s">
        <v>1649</v>
      </c>
      <c r="S549" s="4" t="n">
        <v>45746.9893981482</v>
      </c>
      <c r="T549" s="3" t="s">
        <v>29</v>
      </c>
      <c r="U549" s="3" t="s">
        <v>29</v>
      </c>
      <c r="V549" s="3" t="n">
        <v>1</v>
      </c>
      <c r="W549" s="3" t="n">
        <v>0</v>
      </c>
      <c r="X549" s="3" t="n">
        <v>0</v>
      </c>
      <c r="Y549" s="3" t="s">
        <v>30</v>
      </c>
      <c r="Z549" s="3" t="s">
        <v>30</v>
      </c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</row>
    <row r="550" customFormat="false" ht="15.75" hidden="false" customHeight="false" outlineLevel="0" collapsed="false">
      <c r="A550" s="3" t="n">
        <v>549</v>
      </c>
      <c r="B550" s="3" t="s">
        <v>1650</v>
      </c>
      <c r="C550" s="3" t="s">
        <v>1651</v>
      </c>
      <c r="D550" s="3" t="n">
        <v>1</v>
      </c>
      <c r="E550" s="3" t="n">
        <v>1.26815</v>
      </c>
      <c r="F550" s="3" t="n">
        <v>20</v>
      </c>
      <c r="G550" s="3" t="n">
        <v>20</v>
      </c>
      <c r="H550" s="3" t="n">
        <v>9</v>
      </c>
      <c r="I550" s="3" t="n">
        <v>9</v>
      </c>
      <c r="J550" s="3" t="n">
        <v>32</v>
      </c>
      <c r="K550" s="3" t="n">
        <v>32</v>
      </c>
      <c r="L550" s="3" t="n">
        <v>0</v>
      </c>
      <c r="M550" s="3" t="n">
        <v>0</v>
      </c>
      <c r="N550" s="3" t="n">
        <v>0</v>
      </c>
      <c r="O550" s="3" t="n">
        <v>-1</v>
      </c>
      <c r="P550" s="3" t="n">
        <v>8.9</v>
      </c>
      <c r="Q550" s="3" t="n">
        <v>24.2</v>
      </c>
      <c r="R550" s="3" t="s">
        <v>1652</v>
      </c>
      <c r="S550" s="4" t="n">
        <v>45746.9894675926</v>
      </c>
      <c r="T550" s="3" t="s">
        <v>29</v>
      </c>
      <c r="U550" s="3" t="s">
        <v>29</v>
      </c>
      <c r="V550" s="3" t="n">
        <v>1</v>
      </c>
      <c r="W550" s="3" t="n">
        <v>0</v>
      </c>
      <c r="X550" s="3" t="n">
        <v>0</v>
      </c>
      <c r="Y550" s="3" t="s">
        <v>30</v>
      </c>
      <c r="Z550" s="3" t="s">
        <v>30</v>
      </c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</row>
    <row r="551" customFormat="false" ht="15.75" hidden="false" customHeight="false" outlineLevel="0" collapsed="false">
      <c r="A551" s="3" t="n">
        <v>550</v>
      </c>
      <c r="B551" s="3" t="s">
        <v>1653</v>
      </c>
      <c r="C551" s="3" t="s">
        <v>1654</v>
      </c>
      <c r="D551" s="3" t="n">
        <v>1</v>
      </c>
      <c r="E551" s="3" t="n">
        <v>0.106891</v>
      </c>
      <c r="F551" s="3" t="n">
        <v>4</v>
      </c>
      <c r="G551" s="3" t="n">
        <v>4</v>
      </c>
      <c r="H551" s="3" t="n">
        <v>3</v>
      </c>
      <c r="I551" s="3" t="n">
        <v>3</v>
      </c>
      <c r="J551" s="3" t="n">
        <v>2</v>
      </c>
      <c r="K551" s="3" t="n">
        <v>2</v>
      </c>
      <c r="L551" s="3" t="n">
        <v>0</v>
      </c>
      <c r="M551" s="3" t="n">
        <v>0</v>
      </c>
      <c r="N551" s="3" t="n">
        <v>-1</v>
      </c>
      <c r="O551" s="3" t="n">
        <v>-1</v>
      </c>
      <c r="P551" s="3" t="n">
        <v>8.9</v>
      </c>
      <c r="Q551" s="3" t="n">
        <v>24.2</v>
      </c>
      <c r="R551" s="3" t="s">
        <v>1655</v>
      </c>
      <c r="S551" s="4" t="n">
        <v>45746.9895717593</v>
      </c>
      <c r="T551" s="3" t="s">
        <v>29</v>
      </c>
      <c r="U551" s="3" t="s">
        <v>29</v>
      </c>
      <c r="V551" s="3" t="n">
        <v>0</v>
      </c>
      <c r="W551" s="3" t="n">
        <v>0</v>
      </c>
      <c r="X551" s="3" t="n">
        <v>0</v>
      </c>
      <c r="Y551" s="3" t="s">
        <v>30</v>
      </c>
      <c r="Z551" s="3" t="s">
        <v>30</v>
      </c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</row>
    <row r="552" customFormat="false" ht="15.75" hidden="false" customHeight="false" outlineLevel="0" collapsed="false">
      <c r="A552" s="3" t="n">
        <v>551</v>
      </c>
      <c r="B552" s="3" t="s">
        <v>1656</v>
      </c>
      <c r="C552" s="3" t="s">
        <v>1657</v>
      </c>
      <c r="D552" s="3" t="n">
        <v>1</v>
      </c>
      <c r="E552" s="3" t="n">
        <v>0.1934511</v>
      </c>
      <c r="F552" s="3" t="n">
        <v>8</v>
      </c>
      <c r="G552" s="3" t="n">
        <v>8</v>
      </c>
      <c r="H552" s="3" t="n">
        <v>4</v>
      </c>
      <c r="I552" s="3" t="n">
        <v>4</v>
      </c>
      <c r="J552" s="3" t="n">
        <v>6</v>
      </c>
      <c r="K552" s="3" t="n">
        <v>6</v>
      </c>
      <c r="L552" s="3" t="n">
        <v>0</v>
      </c>
      <c r="M552" s="3" t="n">
        <v>0</v>
      </c>
      <c r="N552" s="3" t="n">
        <v>0</v>
      </c>
      <c r="O552" s="3" t="n">
        <v>-1</v>
      </c>
      <c r="P552" s="3" t="n">
        <v>8.9</v>
      </c>
      <c r="Q552" s="3" t="n">
        <v>24.2</v>
      </c>
      <c r="R552" s="3" t="s">
        <v>1658</v>
      </c>
      <c r="S552" s="4" t="n">
        <v>45746.9896180556</v>
      </c>
      <c r="T552" s="3" t="s">
        <v>29</v>
      </c>
      <c r="U552" s="3" t="s">
        <v>29</v>
      </c>
      <c r="V552" s="3" t="n">
        <v>1</v>
      </c>
      <c r="W552" s="3" t="n">
        <v>0</v>
      </c>
      <c r="X552" s="3" t="n">
        <v>0</v>
      </c>
      <c r="Y552" s="3" t="s">
        <v>30</v>
      </c>
      <c r="Z552" s="3" t="s">
        <v>30</v>
      </c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</row>
    <row r="553" customFormat="false" ht="15.75" hidden="false" customHeight="false" outlineLevel="0" collapsed="false">
      <c r="A553" s="3" t="n">
        <v>552</v>
      </c>
      <c r="B553" s="3" t="s">
        <v>1659</v>
      </c>
      <c r="C553" s="3" t="s">
        <v>1660</v>
      </c>
      <c r="D553" s="3" t="n">
        <v>1</v>
      </c>
      <c r="E553" s="3" t="n">
        <v>0.1248548</v>
      </c>
      <c r="F553" s="3" t="n">
        <v>5</v>
      </c>
      <c r="G553" s="3" t="n">
        <v>5</v>
      </c>
      <c r="H553" s="3" t="n">
        <v>4</v>
      </c>
      <c r="I553" s="3" t="n">
        <v>4</v>
      </c>
      <c r="J553" s="3" t="n">
        <v>3</v>
      </c>
      <c r="K553" s="3" t="n">
        <v>3</v>
      </c>
      <c r="L553" s="3" t="n">
        <v>0</v>
      </c>
      <c r="M553" s="3" t="n">
        <v>0</v>
      </c>
      <c r="N553" s="3" t="n">
        <v>0</v>
      </c>
      <c r="O553" s="3" t="n">
        <v>-1</v>
      </c>
      <c r="P553" s="3" t="n">
        <v>8.9</v>
      </c>
      <c r="Q553" s="3" t="n">
        <v>24.2</v>
      </c>
      <c r="R553" s="3" t="s">
        <v>1661</v>
      </c>
      <c r="S553" s="4" t="n">
        <v>45746.9896990741</v>
      </c>
      <c r="T553" s="3" t="s">
        <v>29</v>
      </c>
      <c r="U553" s="3" t="s">
        <v>29</v>
      </c>
      <c r="V553" s="3" t="n">
        <v>1</v>
      </c>
      <c r="W553" s="3" t="n">
        <v>0</v>
      </c>
      <c r="X553" s="3" t="n">
        <v>0</v>
      </c>
      <c r="Y553" s="3" t="s">
        <v>30</v>
      </c>
      <c r="Z553" s="3" t="s">
        <v>30</v>
      </c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</row>
    <row r="554" customFormat="false" ht="15.75" hidden="false" customHeight="false" outlineLevel="0" collapsed="false">
      <c r="A554" s="3" t="n">
        <v>553</v>
      </c>
      <c r="B554" s="3" t="s">
        <v>1662</v>
      </c>
      <c r="C554" s="3" t="s">
        <v>1663</v>
      </c>
      <c r="D554" s="3" t="n">
        <v>1</v>
      </c>
      <c r="E554" s="3" t="n">
        <v>0.2382033</v>
      </c>
      <c r="F554" s="3" t="n">
        <v>7</v>
      </c>
      <c r="G554" s="3" t="n">
        <v>7</v>
      </c>
      <c r="H554" s="3" t="n">
        <v>3</v>
      </c>
      <c r="I554" s="3" t="n">
        <v>3</v>
      </c>
      <c r="J554" s="3" t="n">
        <v>5</v>
      </c>
      <c r="K554" s="3" t="n">
        <v>5</v>
      </c>
      <c r="L554" s="3" t="n">
        <v>0</v>
      </c>
      <c r="M554" s="3" t="n">
        <v>0</v>
      </c>
      <c r="N554" s="3" t="n">
        <v>0</v>
      </c>
      <c r="O554" s="3" t="n">
        <v>-1</v>
      </c>
      <c r="P554" s="3" t="n">
        <v>8.9</v>
      </c>
      <c r="Q554" s="3" t="n">
        <v>24.2</v>
      </c>
      <c r="R554" s="3" t="s">
        <v>1664</v>
      </c>
      <c r="S554" s="4" t="n">
        <v>45746.9897916667</v>
      </c>
      <c r="T554" s="3" t="s">
        <v>29</v>
      </c>
      <c r="U554" s="3" t="s">
        <v>29</v>
      </c>
      <c r="V554" s="3" t="n">
        <v>1</v>
      </c>
      <c r="W554" s="3" t="n">
        <v>0</v>
      </c>
      <c r="X554" s="3" t="n">
        <v>0</v>
      </c>
      <c r="Y554" s="3" t="s">
        <v>30</v>
      </c>
      <c r="Z554" s="3" t="s">
        <v>30</v>
      </c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</row>
    <row r="555" customFormat="false" ht="15.75" hidden="false" customHeight="false" outlineLevel="0" collapsed="false">
      <c r="A555" s="3" t="n">
        <v>554</v>
      </c>
      <c r="B555" s="3" t="s">
        <v>1665</v>
      </c>
      <c r="C555" s="3" t="s">
        <v>1666</v>
      </c>
      <c r="D555" s="3" t="n">
        <v>1</v>
      </c>
      <c r="E555" s="3" t="n">
        <v>1.3706879</v>
      </c>
      <c r="F555" s="3" t="n">
        <v>22</v>
      </c>
      <c r="G555" s="3" t="n">
        <v>22</v>
      </c>
      <c r="H555" s="3" t="n">
        <v>8</v>
      </c>
      <c r="I555" s="3" t="n">
        <v>8</v>
      </c>
      <c r="J555" s="3" t="n">
        <v>34</v>
      </c>
      <c r="K555" s="3" t="n">
        <v>34</v>
      </c>
      <c r="L555" s="3" t="n">
        <v>0</v>
      </c>
      <c r="M555" s="3" t="n">
        <v>0</v>
      </c>
      <c r="N555" s="3" t="n">
        <v>0</v>
      </c>
      <c r="O555" s="3" t="n">
        <v>-1</v>
      </c>
      <c r="P555" s="3" t="n">
        <v>8.9</v>
      </c>
      <c r="Q555" s="3" t="n">
        <v>24.2</v>
      </c>
      <c r="R555" s="3" t="s">
        <v>1667</v>
      </c>
      <c r="S555" s="4" t="n">
        <v>45746.9898611111</v>
      </c>
      <c r="T555" s="3" t="s">
        <v>29</v>
      </c>
      <c r="U555" s="3" t="s">
        <v>29</v>
      </c>
      <c r="V555" s="3" t="n">
        <v>1</v>
      </c>
      <c r="W555" s="3" t="n">
        <v>0</v>
      </c>
      <c r="X555" s="3" t="n">
        <v>0</v>
      </c>
      <c r="Y555" s="3" t="s">
        <v>30</v>
      </c>
      <c r="Z555" s="3" t="s">
        <v>30</v>
      </c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</row>
    <row r="556" customFormat="false" ht="15.75" hidden="false" customHeight="false" outlineLevel="0" collapsed="false">
      <c r="A556" s="3" t="n">
        <v>555</v>
      </c>
      <c r="B556" s="3" t="s">
        <v>1668</v>
      </c>
      <c r="C556" s="3" t="s">
        <v>1669</v>
      </c>
      <c r="D556" s="3" t="n">
        <v>1</v>
      </c>
      <c r="E556" s="3" t="n">
        <v>0.5144469</v>
      </c>
      <c r="F556" s="3" t="n">
        <v>16</v>
      </c>
      <c r="G556" s="3" t="n">
        <v>16</v>
      </c>
      <c r="H556" s="3" t="n">
        <v>7</v>
      </c>
      <c r="I556" s="3" t="n">
        <v>7</v>
      </c>
      <c r="J556" s="3" t="n">
        <v>11</v>
      </c>
      <c r="K556" s="3" t="n">
        <v>11</v>
      </c>
      <c r="L556" s="3" t="n">
        <v>3</v>
      </c>
      <c r="M556" s="3" t="n">
        <v>3</v>
      </c>
      <c r="N556" s="3" t="n">
        <v>20</v>
      </c>
      <c r="O556" s="3" t="n">
        <v>-1</v>
      </c>
      <c r="P556" s="3" t="n">
        <v>8.3</v>
      </c>
      <c r="Q556" s="3" t="n">
        <v>24.2</v>
      </c>
      <c r="R556" s="3" t="s">
        <v>1670</v>
      </c>
      <c r="S556" s="4" t="n">
        <v>45746.9899537037</v>
      </c>
      <c r="T556" s="3" t="s">
        <v>29</v>
      </c>
      <c r="U556" s="3" t="s">
        <v>29</v>
      </c>
      <c r="V556" s="3" t="n">
        <v>1</v>
      </c>
      <c r="W556" s="3" t="n">
        <v>0</v>
      </c>
      <c r="X556" s="3" t="n">
        <v>0</v>
      </c>
      <c r="Y556" s="3" t="s">
        <v>81</v>
      </c>
      <c r="Z556" s="3" t="s">
        <v>30</v>
      </c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</row>
    <row r="557" customFormat="false" ht="15.75" hidden="false" customHeight="false" outlineLevel="0" collapsed="false">
      <c r="A557" s="3" t="n">
        <v>556</v>
      </c>
      <c r="B557" s="3" t="s">
        <v>1671</v>
      </c>
      <c r="C557" s="3" t="s">
        <v>1672</v>
      </c>
      <c r="D557" s="3" t="n">
        <v>1</v>
      </c>
      <c r="E557" s="3" t="n">
        <v>1.5195326</v>
      </c>
      <c r="F557" s="3" t="n">
        <v>42</v>
      </c>
      <c r="G557" s="3" t="n">
        <v>42</v>
      </c>
      <c r="H557" s="3" t="n">
        <v>11</v>
      </c>
      <c r="I557" s="3" t="n">
        <v>11</v>
      </c>
      <c r="J557" s="3" t="n">
        <v>40</v>
      </c>
      <c r="K557" s="3" t="n">
        <v>40</v>
      </c>
      <c r="L557" s="3" t="n">
        <v>8</v>
      </c>
      <c r="M557" s="3" t="n">
        <v>8</v>
      </c>
      <c r="N557" s="3" t="n">
        <v>-1</v>
      </c>
      <c r="O557" s="3" t="n">
        <v>-1</v>
      </c>
      <c r="P557" s="3" t="n">
        <v>8.3</v>
      </c>
      <c r="Q557" s="3" t="n">
        <v>24.2</v>
      </c>
      <c r="R557" s="3" t="s">
        <v>1673</v>
      </c>
      <c r="S557" s="4" t="n">
        <v>45746.9900347222</v>
      </c>
      <c r="T557" s="3" t="s">
        <v>29</v>
      </c>
      <c r="U557" s="3" t="s">
        <v>29</v>
      </c>
      <c r="V557" s="3" t="n">
        <v>0</v>
      </c>
      <c r="W557" s="3" t="n">
        <v>0</v>
      </c>
      <c r="X557" s="3" t="n">
        <v>0</v>
      </c>
      <c r="Y557" s="3" t="s">
        <v>30</v>
      </c>
      <c r="Z557" s="3" t="s">
        <v>30</v>
      </c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</row>
    <row r="558" customFormat="false" ht="15.75" hidden="false" customHeight="false" outlineLevel="0" collapsed="false">
      <c r="A558" s="3" t="n">
        <v>557</v>
      </c>
      <c r="B558" s="3" t="s">
        <v>1674</v>
      </c>
      <c r="C558" s="3" t="s">
        <v>1675</v>
      </c>
      <c r="D558" s="3" t="n">
        <v>1</v>
      </c>
      <c r="E558" s="3" t="n">
        <v>0.6867011</v>
      </c>
      <c r="F558" s="3" t="n">
        <v>7</v>
      </c>
      <c r="G558" s="3" t="n">
        <v>7</v>
      </c>
      <c r="H558" s="3" t="n">
        <v>4</v>
      </c>
      <c r="I558" s="3" t="n">
        <v>4</v>
      </c>
      <c r="J558" s="3" t="n">
        <v>2</v>
      </c>
      <c r="K558" s="3" t="n">
        <v>2</v>
      </c>
      <c r="L558" s="3" t="n">
        <v>2</v>
      </c>
      <c r="M558" s="3" t="n">
        <v>2</v>
      </c>
      <c r="N558" s="3" t="n">
        <v>-1</v>
      </c>
      <c r="O558" s="3" t="n">
        <v>-1</v>
      </c>
      <c r="P558" s="3" t="n">
        <v>9.1</v>
      </c>
      <c r="Q558" s="3" t="n">
        <v>24.2</v>
      </c>
      <c r="R558" s="3" t="s">
        <v>1676</v>
      </c>
      <c r="S558" s="4" t="n">
        <v>45746.9900810185</v>
      </c>
      <c r="T558" s="3" t="s">
        <v>29</v>
      </c>
      <c r="U558" s="3" t="s">
        <v>29</v>
      </c>
      <c r="V558" s="3" t="n">
        <v>0</v>
      </c>
      <c r="W558" s="3" t="n">
        <v>0</v>
      </c>
      <c r="X558" s="3" t="n">
        <v>0</v>
      </c>
      <c r="Y558" s="3" t="s">
        <v>30</v>
      </c>
      <c r="Z558" s="3" t="s">
        <v>30</v>
      </c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</row>
    <row r="559" customFormat="false" ht="15.75" hidden="false" customHeight="false" outlineLevel="0" collapsed="false">
      <c r="A559" s="3" t="n">
        <v>558</v>
      </c>
      <c r="B559" s="3" t="s">
        <v>1677</v>
      </c>
      <c r="C559" s="3" t="s">
        <v>1678</v>
      </c>
      <c r="D559" s="3" t="n">
        <v>1</v>
      </c>
      <c r="E559" s="3" t="n">
        <v>1.095149</v>
      </c>
      <c r="F559" s="3" t="n">
        <v>9</v>
      </c>
      <c r="G559" s="3" t="n">
        <v>9</v>
      </c>
      <c r="H559" s="3" t="n">
        <v>6</v>
      </c>
      <c r="I559" s="3" t="n">
        <v>6</v>
      </c>
      <c r="J559" s="3" t="n">
        <v>9</v>
      </c>
      <c r="K559" s="3" t="n">
        <v>9</v>
      </c>
      <c r="L559" s="3" t="n">
        <v>0</v>
      </c>
      <c r="M559" s="3" t="n">
        <v>0</v>
      </c>
      <c r="N559" s="3" t="n">
        <v>0</v>
      </c>
      <c r="O559" s="3" t="n">
        <v>0</v>
      </c>
      <c r="P559" s="3" t="n">
        <v>9.1</v>
      </c>
      <c r="Q559" s="3" t="n">
        <v>24.2</v>
      </c>
      <c r="R559" s="3" t="s">
        <v>1679</v>
      </c>
      <c r="S559" s="4" t="n">
        <v>45746.9901388889</v>
      </c>
      <c r="T559" s="3" t="s">
        <v>256</v>
      </c>
      <c r="U559" s="3" t="s">
        <v>256</v>
      </c>
      <c r="V559" s="3" t="n">
        <v>1</v>
      </c>
      <c r="W559" s="3" t="n">
        <v>1</v>
      </c>
      <c r="X559" s="3" t="n">
        <v>0</v>
      </c>
      <c r="Y559" s="3" t="s">
        <v>30</v>
      </c>
      <c r="Z559" s="3" t="s">
        <v>30</v>
      </c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</row>
    <row r="560" customFormat="false" ht="15.75" hidden="false" customHeight="false" outlineLevel="0" collapsed="false">
      <c r="A560" s="3" t="n">
        <v>559</v>
      </c>
      <c r="B560" s="3" t="s">
        <v>1680</v>
      </c>
      <c r="C560" s="3" t="s">
        <v>1681</v>
      </c>
      <c r="D560" s="3" t="n">
        <v>1</v>
      </c>
      <c r="E560" s="3" t="n">
        <v>0.9209199</v>
      </c>
      <c r="F560" s="3" t="n">
        <v>4</v>
      </c>
      <c r="G560" s="3" t="n">
        <v>4</v>
      </c>
      <c r="H560" s="3" t="n">
        <v>3</v>
      </c>
      <c r="I560" s="3" t="n">
        <v>3</v>
      </c>
      <c r="J560" s="3" t="n">
        <v>2</v>
      </c>
      <c r="K560" s="3" t="n">
        <v>2</v>
      </c>
      <c r="L560" s="3" t="n">
        <v>0</v>
      </c>
      <c r="M560" s="3" t="n">
        <v>0</v>
      </c>
      <c r="N560" s="3" t="n">
        <v>0</v>
      </c>
      <c r="O560" s="3" t="n">
        <v>0</v>
      </c>
      <c r="P560" s="3" t="n">
        <v>9.1</v>
      </c>
      <c r="Q560" s="3" t="n">
        <v>24.2</v>
      </c>
      <c r="R560" s="3" t="s">
        <v>1682</v>
      </c>
      <c r="S560" s="4" t="n">
        <v>45746.9902083333</v>
      </c>
      <c r="T560" s="3" t="s">
        <v>256</v>
      </c>
      <c r="U560" s="3" t="s">
        <v>256</v>
      </c>
      <c r="V560" s="3" t="n">
        <v>1</v>
      </c>
      <c r="W560" s="3" t="n">
        <v>1</v>
      </c>
      <c r="X560" s="3" t="n">
        <v>0</v>
      </c>
      <c r="Y560" s="3" t="s">
        <v>30</v>
      </c>
      <c r="Z560" s="3" t="s">
        <v>30</v>
      </c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</row>
    <row r="561" customFormat="false" ht="15.75" hidden="false" customHeight="false" outlineLevel="0" collapsed="false">
      <c r="A561" s="3" t="n">
        <v>560</v>
      </c>
      <c r="B561" s="3" t="s">
        <v>1683</v>
      </c>
      <c r="C561" s="3" t="s">
        <v>1684</v>
      </c>
      <c r="D561" s="3" t="n">
        <v>1</v>
      </c>
      <c r="E561" s="3" t="n">
        <v>0.9661847</v>
      </c>
      <c r="F561" s="3" t="n">
        <v>4</v>
      </c>
      <c r="G561" s="3" t="n">
        <v>4</v>
      </c>
      <c r="H561" s="3" t="n">
        <v>3</v>
      </c>
      <c r="I561" s="3" t="n">
        <v>3</v>
      </c>
      <c r="J561" s="3" t="n">
        <v>2</v>
      </c>
      <c r="K561" s="3" t="n">
        <v>2</v>
      </c>
      <c r="L561" s="3" t="n">
        <v>0</v>
      </c>
      <c r="M561" s="3" t="n">
        <v>0</v>
      </c>
      <c r="N561" s="3" t="n">
        <v>0</v>
      </c>
      <c r="O561" s="3" t="n">
        <v>0</v>
      </c>
      <c r="P561" s="3" t="n">
        <v>9.1</v>
      </c>
      <c r="Q561" s="3" t="n">
        <v>24.2</v>
      </c>
      <c r="R561" s="3" t="s">
        <v>1685</v>
      </c>
      <c r="S561" s="4" t="n">
        <v>45746.9902662037</v>
      </c>
      <c r="T561" s="3" t="s">
        <v>256</v>
      </c>
      <c r="U561" s="3" t="s">
        <v>256</v>
      </c>
      <c r="V561" s="3" t="n">
        <v>1</v>
      </c>
      <c r="W561" s="3" t="n">
        <v>1</v>
      </c>
      <c r="X561" s="3" t="n">
        <v>0</v>
      </c>
      <c r="Y561" s="3" t="s">
        <v>30</v>
      </c>
      <c r="Z561" s="3" t="s">
        <v>30</v>
      </c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</row>
    <row r="562" customFormat="false" ht="15.75" hidden="false" customHeight="false" outlineLevel="0" collapsed="false">
      <c r="A562" s="3" t="n">
        <v>561</v>
      </c>
      <c r="B562" s="3" t="s">
        <v>1686</v>
      </c>
      <c r="C562" s="3" t="s">
        <v>1687</v>
      </c>
      <c r="D562" s="3" t="n">
        <v>1</v>
      </c>
      <c r="E562" s="3" t="n">
        <v>1.1601714</v>
      </c>
      <c r="F562" s="3" t="n">
        <v>9</v>
      </c>
      <c r="G562" s="3" t="n">
        <v>9</v>
      </c>
      <c r="H562" s="3" t="n">
        <v>8</v>
      </c>
      <c r="I562" s="3" t="n">
        <v>8</v>
      </c>
      <c r="J562" s="3" t="n">
        <v>6</v>
      </c>
      <c r="K562" s="3" t="n">
        <v>6</v>
      </c>
      <c r="L562" s="3" t="n">
        <v>1</v>
      </c>
      <c r="M562" s="3" t="n">
        <v>1</v>
      </c>
      <c r="N562" s="3" t="n">
        <v>3</v>
      </c>
      <c r="O562" s="3" t="n">
        <v>-1</v>
      </c>
      <c r="P562" s="3" t="n">
        <v>9.1</v>
      </c>
      <c r="Q562" s="3" t="n">
        <v>24.2</v>
      </c>
      <c r="R562" s="3" t="s">
        <v>1688</v>
      </c>
      <c r="S562" s="4" t="n">
        <v>45746.9903703704</v>
      </c>
      <c r="T562" s="3" t="s">
        <v>256</v>
      </c>
      <c r="U562" s="3" t="s">
        <v>256</v>
      </c>
      <c r="V562" s="3" t="n">
        <v>1</v>
      </c>
      <c r="W562" s="3" t="n">
        <v>0</v>
      </c>
      <c r="X562" s="3" t="n">
        <v>0</v>
      </c>
      <c r="Y562" s="3" t="s">
        <v>30</v>
      </c>
      <c r="Z562" s="3" t="s">
        <v>30</v>
      </c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</row>
    <row r="563" customFormat="false" ht="15.75" hidden="false" customHeight="false" outlineLevel="0" collapsed="false">
      <c r="A563" s="3" t="n">
        <v>562</v>
      </c>
      <c r="B563" s="3" t="s">
        <v>1689</v>
      </c>
      <c r="C563" s="3" t="s">
        <v>1690</v>
      </c>
      <c r="D563" s="3" t="n">
        <v>1</v>
      </c>
      <c r="E563" s="3" t="n">
        <v>2.3820878</v>
      </c>
      <c r="F563" s="3" t="n">
        <v>25</v>
      </c>
      <c r="G563" s="3" t="n">
        <v>25</v>
      </c>
      <c r="H563" s="3" t="n">
        <v>11</v>
      </c>
      <c r="I563" s="3" t="n">
        <v>11</v>
      </c>
      <c r="J563" s="3" t="n">
        <v>36</v>
      </c>
      <c r="K563" s="3" t="n">
        <v>36</v>
      </c>
      <c r="L563" s="3" t="n">
        <v>0</v>
      </c>
      <c r="M563" s="3" t="n">
        <v>0</v>
      </c>
      <c r="N563" s="3" t="n">
        <v>-1</v>
      </c>
      <c r="O563" s="3" t="n">
        <v>0</v>
      </c>
      <c r="P563" s="3" t="n">
        <v>9.1</v>
      </c>
      <c r="Q563" s="3" t="n">
        <v>24.2</v>
      </c>
      <c r="R563" s="3" t="s">
        <v>1691</v>
      </c>
      <c r="S563" s="4" t="n">
        <v>45746.9904398148</v>
      </c>
      <c r="T563" s="3" t="s">
        <v>256</v>
      </c>
      <c r="U563" s="3" t="s">
        <v>256</v>
      </c>
      <c r="V563" s="3" t="n">
        <v>0</v>
      </c>
      <c r="W563" s="3" t="n">
        <v>1</v>
      </c>
      <c r="X563" s="3" t="n">
        <v>0</v>
      </c>
      <c r="Y563" s="3" t="s">
        <v>30</v>
      </c>
      <c r="Z563" s="3" t="s">
        <v>30</v>
      </c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</row>
    <row r="564" customFormat="false" ht="15.75" hidden="false" customHeight="false" outlineLevel="0" collapsed="false">
      <c r="A564" s="3" t="n">
        <v>563</v>
      </c>
      <c r="B564" s="3" t="s">
        <v>1692</v>
      </c>
      <c r="C564" s="3" t="s">
        <v>1693</v>
      </c>
      <c r="D564" s="3" t="n">
        <v>1</v>
      </c>
      <c r="E564" s="3" t="n">
        <v>2.068134</v>
      </c>
      <c r="F564" s="3" t="n">
        <v>24</v>
      </c>
      <c r="G564" s="3" t="n">
        <v>24</v>
      </c>
      <c r="H564" s="3" t="n">
        <v>10</v>
      </c>
      <c r="I564" s="3" t="n">
        <v>10</v>
      </c>
      <c r="J564" s="3" t="n">
        <v>34</v>
      </c>
      <c r="K564" s="3" t="n">
        <v>34</v>
      </c>
      <c r="L564" s="3" t="n">
        <v>0</v>
      </c>
      <c r="M564" s="3" t="n">
        <v>0</v>
      </c>
      <c r="N564" s="3" t="n">
        <v>-1</v>
      </c>
      <c r="O564" s="3" t="n">
        <v>0</v>
      </c>
      <c r="P564" s="3" t="n">
        <v>8.9</v>
      </c>
      <c r="Q564" s="3" t="n">
        <v>24.2</v>
      </c>
      <c r="R564" s="3" t="s">
        <v>1694</v>
      </c>
      <c r="S564" s="4" t="n">
        <v>45746.9905208333</v>
      </c>
      <c r="T564" s="3" t="s">
        <v>256</v>
      </c>
      <c r="U564" s="3" t="s">
        <v>256</v>
      </c>
      <c r="V564" s="3" t="n">
        <v>0</v>
      </c>
      <c r="W564" s="3" t="n">
        <v>1</v>
      </c>
      <c r="X564" s="3" t="n">
        <v>0</v>
      </c>
      <c r="Y564" s="3" t="s">
        <v>30</v>
      </c>
      <c r="Z564" s="3" t="s">
        <v>30</v>
      </c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</row>
    <row r="565" customFormat="false" ht="15.75" hidden="false" customHeight="false" outlineLevel="0" collapsed="false">
      <c r="A565" s="3" t="n">
        <v>564</v>
      </c>
      <c r="B565" s="3" t="s">
        <v>1695</v>
      </c>
      <c r="C565" s="3" t="s">
        <v>1696</v>
      </c>
      <c r="D565" s="3" t="n">
        <v>1</v>
      </c>
      <c r="E565" s="3" t="n">
        <v>1.06784</v>
      </c>
      <c r="F565" s="3" t="n">
        <v>8</v>
      </c>
      <c r="G565" s="3" t="n">
        <v>8</v>
      </c>
      <c r="H565" s="3" t="n">
        <v>6</v>
      </c>
      <c r="I565" s="3" t="n">
        <v>6</v>
      </c>
      <c r="J565" s="3" t="n">
        <v>8</v>
      </c>
      <c r="K565" s="3" t="n">
        <v>8</v>
      </c>
      <c r="L565" s="3" t="n">
        <v>0</v>
      </c>
      <c r="M565" s="3" t="n">
        <v>0</v>
      </c>
      <c r="N565" s="3" t="n">
        <v>-1</v>
      </c>
      <c r="O565" s="3" t="n">
        <v>0</v>
      </c>
      <c r="P565" s="3" t="n">
        <v>9.1</v>
      </c>
      <c r="Q565" s="3" t="n">
        <v>24.2</v>
      </c>
      <c r="R565" s="3" t="s">
        <v>1697</v>
      </c>
      <c r="S565" s="4" t="n">
        <v>45746.9905787037</v>
      </c>
      <c r="T565" s="3" t="s">
        <v>256</v>
      </c>
      <c r="U565" s="3" t="s">
        <v>256</v>
      </c>
      <c r="V565" s="3" t="n">
        <v>0</v>
      </c>
      <c r="W565" s="3" t="n">
        <v>1</v>
      </c>
      <c r="X565" s="3" t="n">
        <v>0</v>
      </c>
      <c r="Y565" s="3" t="s">
        <v>30</v>
      </c>
      <c r="Z565" s="3" t="s">
        <v>30</v>
      </c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</row>
    <row r="566" customFormat="false" ht="15.75" hidden="false" customHeight="false" outlineLevel="0" collapsed="false">
      <c r="A566" s="3" t="n">
        <v>565</v>
      </c>
      <c r="B566" s="3" t="s">
        <v>1698</v>
      </c>
      <c r="C566" s="3" t="s">
        <v>1699</v>
      </c>
      <c r="D566" s="3" t="n">
        <v>1</v>
      </c>
      <c r="E566" s="3" t="n">
        <v>0.9991549</v>
      </c>
      <c r="F566" s="3" t="n">
        <v>4</v>
      </c>
      <c r="G566" s="3" t="n">
        <v>4</v>
      </c>
      <c r="H566" s="3" t="n">
        <v>3</v>
      </c>
      <c r="I566" s="3" t="n">
        <v>3</v>
      </c>
      <c r="J566" s="3" t="n">
        <v>4</v>
      </c>
      <c r="K566" s="3" t="n">
        <v>4</v>
      </c>
      <c r="L566" s="3" t="n">
        <v>0</v>
      </c>
      <c r="M566" s="3" t="n">
        <v>0</v>
      </c>
      <c r="N566" s="3" t="n">
        <v>0</v>
      </c>
      <c r="O566" s="3" t="n">
        <v>0</v>
      </c>
      <c r="P566" s="3" t="n">
        <v>9.1</v>
      </c>
      <c r="Q566" s="3" t="n">
        <v>24.2</v>
      </c>
      <c r="R566" s="3" t="s">
        <v>1700</v>
      </c>
      <c r="S566" s="4" t="n">
        <v>45746.9906481481</v>
      </c>
      <c r="T566" s="3" t="s">
        <v>29</v>
      </c>
      <c r="U566" s="3" t="s">
        <v>29</v>
      </c>
      <c r="V566" s="3" t="n">
        <v>1</v>
      </c>
      <c r="W566" s="3" t="n">
        <v>1</v>
      </c>
      <c r="X566" s="3" t="n">
        <v>0</v>
      </c>
      <c r="Y566" s="3" t="s">
        <v>30</v>
      </c>
      <c r="Z566" s="3" t="s">
        <v>30</v>
      </c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</row>
    <row r="567" customFormat="false" ht="15.75" hidden="false" customHeight="false" outlineLevel="0" collapsed="false">
      <c r="A567" s="3" t="n">
        <v>566</v>
      </c>
      <c r="B567" s="3" t="s">
        <v>1701</v>
      </c>
      <c r="C567" s="3" t="s">
        <v>1702</v>
      </c>
      <c r="D567" s="3" t="n">
        <v>1</v>
      </c>
      <c r="E567" s="3" t="n">
        <v>5.3406821</v>
      </c>
      <c r="F567" s="3" t="n">
        <v>60</v>
      </c>
      <c r="G567" s="3" t="n">
        <v>60</v>
      </c>
      <c r="H567" s="3" t="n">
        <v>20</v>
      </c>
      <c r="I567" s="3" t="n">
        <v>20</v>
      </c>
      <c r="J567" s="3" t="n">
        <v>66</v>
      </c>
      <c r="K567" s="3" t="n">
        <v>66</v>
      </c>
      <c r="L567" s="3" t="n">
        <v>4</v>
      </c>
      <c r="M567" s="3" t="n">
        <v>4</v>
      </c>
      <c r="N567" s="3" t="n">
        <v>-1</v>
      </c>
      <c r="O567" s="3" t="n">
        <v>-1</v>
      </c>
      <c r="P567" s="3" t="n">
        <v>9</v>
      </c>
      <c r="Q567" s="3" t="n">
        <v>24.2</v>
      </c>
      <c r="R567" s="3" t="s">
        <v>1703</v>
      </c>
      <c r="S567" s="4" t="n">
        <v>45746.990775463</v>
      </c>
      <c r="T567" s="3" t="s">
        <v>65</v>
      </c>
      <c r="U567" s="3" t="s">
        <v>65</v>
      </c>
      <c r="V567" s="3" t="n">
        <v>0</v>
      </c>
      <c r="W567" s="3" t="n">
        <v>0</v>
      </c>
      <c r="X567" s="3" t="n">
        <v>0</v>
      </c>
      <c r="Y567" s="3" t="s">
        <v>30</v>
      </c>
      <c r="Z567" s="3" t="s">
        <v>30</v>
      </c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</row>
    <row r="568" customFormat="false" ht="15.75" hidden="false" customHeight="false" outlineLevel="0" collapsed="false">
      <c r="A568" s="3" t="n">
        <v>567</v>
      </c>
      <c r="B568" s="3" t="s">
        <v>1704</v>
      </c>
      <c r="C568" s="3" t="s">
        <v>1705</v>
      </c>
      <c r="D568" s="3" t="n">
        <v>1</v>
      </c>
      <c r="E568" s="3" t="n">
        <v>15.9068882</v>
      </c>
      <c r="F568" s="3" t="n">
        <v>259</v>
      </c>
      <c r="G568" s="3" t="n">
        <v>259</v>
      </c>
      <c r="H568" s="3" t="n">
        <v>35</v>
      </c>
      <c r="I568" s="3" t="n">
        <v>35</v>
      </c>
      <c r="J568" s="3" t="n">
        <v>343</v>
      </c>
      <c r="K568" s="3" t="n">
        <v>343</v>
      </c>
      <c r="L568" s="3" t="n">
        <v>28</v>
      </c>
      <c r="M568" s="3" t="n">
        <v>28</v>
      </c>
      <c r="N568" s="3" t="n">
        <v>-1</v>
      </c>
      <c r="O568" s="3" t="n">
        <v>-1</v>
      </c>
      <c r="P568" s="3" t="n">
        <v>9.1</v>
      </c>
      <c r="Q568" s="3" t="n">
        <v>24.2</v>
      </c>
      <c r="R568" s="3" t="s">
        <v>1706</v>
      </c>
      <c r="S568" s="4" t="n">
        <v>45746.9910763889</v>
      </c>
      <c r="T568" s="3" t="s">
        <v>65</v>
      </c>
      <c r="U568" s="3" t="s">
        <v>65</v>
      </c>
      <c r="V568" s="3" t="n">
        <v>0</v>
      </c>
      <c r="W568" s="3" t="n">
        <v>0</v>
      </c>
      <c r="X568" s="3" t="n">
        <v>0</v>
      </c>
      <c r="Y568" s="3" t="s">
        <v>30</v>
      </c>
      <c r="Z568" s="3" t="s">
        <v>30</v>
      </c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</row>
    <row r="569" customFormat="false" ht="15.75" hidden="false" customHeight="false" outlineLevel="0" collapsed="false">
      <c r="A569" s="3" t="n">
        <v>568</v>
      </c>
      <c r="B569" s="3" t="s">
        <v>1707</v>
      </c>
      <c r="C569" s="3" t="s">
        <v>1708</v>
      </c>
      <c r="D569" s="3" t="n">
        <v>1</v>
      </c>
      <c r="E569" s="3" t="n">
        <v>1.1083309</v>
      </c>
      <c r="F569" s="3" t="n">
        <v>10</v>
      </c>
      <c r="G569" s="3" t="n">
        <v>10</v>
      </c>
      <c r="H569" s="3" t="n">
        <v>9</v>
      </c>
      <c r="I569" s="3" t="n">
        <v>9</v>
      </c>
      <c r="J569" s="3" t="n">
        <v>9</v>
      </c>
      <c r="K569" s="3" t="n">
        <v>9</v>
      </c>
      <c r="L569" s="3" t="n">
        <v>1</v>
      </c>
      <c r="M569" s="3" t="n">
        <v>1</v>
      </c>
      <c r="N569" s="3" t="n">
        <v>4</v>
      </c>
      <c r="O569" s="3" t="n">
        <v>-1</v>
      </c>
      <c r="P569" s="3" t="n">
        <v>8.9</v>
      </c>
      <c r="Q569" s="3" t="n">
        <v>24.2</v>
      </c>
      <c r="R569" s="3" t="s">
        <v>1709</v>
      </c>
      <c r="S569" s="4" t="n">
        <v>45746.9911574074</v>
      </c>
      <c r="T569" s="3" t="s">
        <v>256</v>
      </c>
      <c r="U569" s="3" t="s">
        <v>256</v>
      </c>
      <c r="V569" s="3" t="n">
        <v>1</v>
      </c>
      <c r="W569" s="3" t="n">
        <v>0</v>
      </c>
      <c r="X569" s="3" t="n">
        <v>0</v>
      </c>
      <c r="Y569" s="3" t="s">
        <v>30</v>
      </c>
      <c r="Z569" s="3" t="s">
        <v>30</v>
      </c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</row>
    <row r="570" customFormat="false" ht="15.75" hidden="false" customHeight="false" outlineLevel="0" collapsed="false">
      <c r="A570" s="3" t="n">
        <v>569</v>
      </c>
      <c r="B570" s="3" t="s">
        <v>1710</v>
      </c>
      <c r="C570" s="3" t="s">
        <v>1711</v>
      </c>
      <c r="D570" s="3" t="n">
        <v>1</v>
      </c>
      <c r="E570" s="3" t="n">
        <v>1.1901158</v>
      </c>
      <c r="F570" s="3" t="n">
        <v>11</v>
      </c>
      <c r="G570" s="3" t="n">
        <v>11</v>
      </c>
      <c r="H570" s="3" t="n">
        <v>9</v>
      </c>
      <c r="I570" s="3" t="n">
        <v>9</v>
      </c>
      <c r="J570" s="3" t="n">
        <v>11</v>
      </c>
      <c r="K570" s="3" t="n">
        <v>11</v>
      </c>
      <c r="L570" s="3" t="n">
        <v>1</v>
      </c>
      <c r="M570" s="3" t="n">
        <v>1</v>
      </c>
      <c r="N570" s="3" t="n">
        <v>5</v>
      </c>
      <c r="O570" s="3" t="n">
        <v>-1</v>
      </c>
      <c r="P570" s="3" t="n">
        <v>8.9</v>
      </c>
      <c r="Q570" s="3" t="n">
        <v>24.2</v>
      </c>
      <c r="R570" s="3" t="s">
        <v>1712</v>
      </c>
      <c r="S570" s="4" t="n">
        <v>45746.9912268519</v>
      </c>
      <c r="T570" s="3" t="s">
        <v>256</v>
      </c>
      <c r="U570" s="3" t="s">
        <v>256</v>
      </c>
      <c r="V570" s="3" t="n">
        <v>1</v>
      </c>
      <c r="W570" s="3" t="n">
        <v>0</v>
      </c>
      <c r="X570" s="3" t="n">
        <v>0</v>
      </c>
      <c r="Y570" s="3" t="s">
        <v>30</v>
      </c>
      <c r="Z570" s="3" t="s">
        <v>30</v>
      </c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</row>
    <row r="571" customFormat="false" ht="15.75" hidden="false" customHeight="false" outlineLevel="0" collapsed="false">
      <c r="A571" s="3" t="n">
        <v>570</v>
      </c>
      <c r="B571" s="3" t="s">
        <v>1713</v>
      </c>
      <c r="C571" s="3" t="s">
        <v>1714</v>
      </c>
      <c r="D571" s="3" t="n">
        <v>1</v>
      </c>
      <c r="E571" s="3" t="n">
        <v>37.8142997</v>
      </c>
      <c r="F571" s="3" t="n">
        <v>81</v>
      </c>
      <c r="G571" s="3" t="n">
        <v>81</v>
      </c>
      <c r="H571" s="3" t="n">
        <v>20</v>
      </c>
      <c r="I571" s="3" t="n">
        <v>20</v>
      </c>
      <c r="J571" s="3" t="n">
        <v>113</v>
      </c>
      <c r="K571" s="3" t="n">
        <v>113</v>
      </c>
      <c r="L571" s="3" t="n">
        <v>6</v>
      </c>
      <c r="M571" s="3" t="n">
        <v>6</v>
      </c>
      <c r="N571" s="3" t="n">
        <v>-1</v>
      </c>
      <c r="O571" s="3" t="n">
        <v>-1</v>
      </c>
      <c r="P571" s="3" t="n">
        <v>9</v>
      </c>
      <c r="Q571" s="3" t="n">
        <v>24.2</v>
      </c>
      <c r="R571" s="3" t="s">
        <v>1715</v>
      </c>
      <c r="S571" s="4" t="n">
        <v>45746.9918865741</v>
      </c>
      <c r="T571" s="3" t="s">
        <v>256</v>
      </c>
      <c r="U571" s="3" t="s">
        <v>256</v>
      </c>
      <c r="V571" s="3" t="n">
        <v>0</v>
      </c>
      <c r="W571" s="3" t="n">
        <v>0</v>
      </c>
      <c r="X571" s="3" t="n">
        <v>0</v>
      </c>
      <c r="Y571" s="3" t="s">
        <v>30</v>
      </c>
      <c r="Z571" s="3" t="s">
        <v>30</v>
      </c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</row>
    <row r="572" customFormat="false" ht="15.75" hidden="false" customHeight="false" outlineLevel="0" collapsed="false">
      <c r="A572" s="3" t="n">
        <v>571</v>
      </c>
      <c r="B572" s="3" t="s">
        <v>1716</v>
      </c>
      <c r="C572" s="3" t="s">
        <v>1717</v>
      </c>
      <c r="D572" s="3" t="n">
        <v>1</v>
      </c>
      <c r="E572" s="3" t="n">
        <v>77.5073588</v>
      </c>
      <c r="F572" s="3" t="n">
        <v>1196</v>
      </c>
      <c r="G572" s="3" t="n">
        <v>1196</v>
      </c>
      <c r="H572" s="3" t="n">
        <v>19</v>
      </c>
      <c r="I572" s="3" t="n">
        <v>19</v>
      </c>
      <c r="J572" s="3" t="n">
        <v>1763</v>
      </c>
      <c r="K572" s="3" t="n">
        <v>1763</v>
      </c>
      <c r="L572" s="3" t="n">
        <v>326</v>
      </c>
      <c r="M572" s="3" t="n">
        <v>326</v>
      </c>
      <c r="N572" s="3" t="n">
        <v>-1</v>
      </c>
      <c r="O572" s="3" t="n">
        <v>-1</v>
      </c>
      <c r="P572" s="3" t="n">
        <v>8.3</v>
      </c>
      <c r="Q572" s="3" t="n">
        <v>24.2</v>
      </c>
      <c r="R572" s="3" t="s">
        <v>1718</v>
      </c>
      <c r="S572" s="4" t="n">
        <v>45746.9942708333</v>
      </c>
      <c r="T572" s="3" t="s">
        <v>65</v>
      </c>
      <c r="U572" s="3" t="s">
        <v>65</v>
      </c>
      <c r="V572" s="3" t="n">
        <v>0</v>
      </c>
      <c r="W572" s="3" t="n">
        <v>0</v>
      </c>
      <c r="X572" s="3" t="n">
        <v>0</v>
      </c>
      <c r="Y572" s="3" t="s">
        <v>30</v>
      </c>
      <c r="Z572" s="3" t="s">
        <v>30</v>
      </c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</row>
    <row r="573" customFormat="false" ht="15.75" hidden="false" customHeight="false" outlineLevel="0" collapsed="false">
      <c r="A573" s="3" t="n">
        <v>572</v>
      </c>
      <c r="B573" s="3" t="s">
        <v>1719</v>
      </c>
      <c r="C573" s="3" t="s">
        <v>1720</v>
      </c>
      <c r="D573" s="3" t="n">
        <v>1</v>
      </c>
      <c r="E573" s="3" t="n">
        <v>3.7354797</v>
      </c>
      <c r="F573" s="3" t="n">
        <v>28</v>
      </c>
      <c r="G573" s="3" t="n">
        <v>28</v>
      </c>
      <c r="H573" s="3" t="n">
        <v>13</v>
      </c>
      <c r="I573" s="3" t="n">
        <v>13</v>
      </c>
      <c r="J573" s="3" t="n">
        <v>35</v>
      </c>
      <c r="K573" s="3" t="n">
        <v>35</v>
      </c>
      <c r="L573" s="3" t="n">
        <v>1</v>
      </c>
      <c r="M573" s="3" t="n">
        <v>1</v>
      </c>
      <c r="N573" s="3" t="n">
        <v>-1</v>
      </c>
      <c r="O573" s="3" t="n">
        <v>-1</v>
      </c>
      <c r="P573" s="3" t="n">
        <v>9.2</v>
      </c>
      <c r="Q573" s="3" t="n">
        <v>24.2</v>
      </c>
      <c r="R573" s="3" t="s">
        <v>1721</v>
      </c>
      <c r="S573" s="4" t="n">
        <v>45746.9954282407</v>
      </c>
      <c r="T573" s="3" t="s">
        <v>37</v>
      </c>
      <c r="U573" s="3" t="s">
        <v>37</v>
      </c>
      <c r="V573" s="3" t="n">
        <v>0</v>
      </c>
      <c r="W573" s="3" t="n">
        <v>0</v>
      </c>
      <c r="X573" s="3" t="n">
        <v>0</v>
      </c>
      <c r="Y573" s="3" t="s">
        <v>30</v>
      </c>
      <c r="Z573" s="3" t="s">
        <v>30</v>
      </c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</row>
    <row r="574" customFormat="false" ht="15.75" hidden="false" customHeight="false" outlineLevel="0" collapsed="false">
      <c r="A574" s="3" t="n">
        <v>573</v>
      </c>
      <c r="B574" s="3" t="s">
        <v>1722</v>
      </c>
      <c r="C574" s="3" t="s">
        <v>1723</v>
      </c>
      <c r="D574" s="3" t="n">
        <v>1</v>
      </c>
      <c r="E574" s="3" t="n">
        <v>2.0104802</v>
      </c>
      <c r="F574" s="3" t="n">
        <v>11</v>
      </c>
      <c r="G574" s="3" t="n">
        <v>11</v>
      </c>
      <c r="H574" s="3" t="n">
        <v>5</v>
      </c>
      <c r="I574" s="3" t="n">
        <v>5</v>
      </c>
      <c r="J574" s="3" t="n">
        <v>16</v>
      </c>
      <c r="K574" s="3" t="n">
        <v>16</v>
      </c>
      <c r="L574" s="3" t="n">
        <v>0</v>
      </c>
      <c r="M574" s="3" t="n">
        <v>0</v>
      </c>
      <c r="N574" s="3" t="n">
        <v>-1</v>
      </c>
      <c r="O574" s="3" t="n">
        <v>-1</v>
      </c>
      <c r="P574" s="3" t="n">
        <v>9.2</v>
      </c>
      <c r="Q574" s="3" t="n">
        <v>24.2</v>
      </c>
      <c r="R574" s="3" t="s">
        <v>1724</v>
      </c>
      <c r="S574" s="4" t="n">
        <v>45746.9955439815</v>
      </c>
      <c r="T574" s="3" t="s">
        <v>256</v>
      </c>
      <c r="U574" s="3" t="s">
        <v>256</v>
      </c>
      <c r="V574" s="3" t="n">
        <v>0</v>
      </c>
      <c r="W574" s="3" t="n">
        <v>0</v>
      </c>
      <c r="X574" s="3" t="n">
        <v>0</v>
      </c>
      <c r="Y574" s="3" t="s">
        <v>30</v>
      </c>
      <c r="Z574" s="3" t="s">
        <v>30</v>
      </c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</row>
    <row r="575" customFormat="false" ht="15.75" hidden="false" customHeight="false" outlineLevel="0" collapsed="false">
      <c r="A575" s="3" t="n">
        <v>574</v>
      </c>
      <c r="B575" s="3" t="s">
        <v>1725</v>
      </c>
      <c r="C575" s="3" t="s">
        <v>1726</v>
      </c>
      <c r="D575" s="3" t="n">
        <v>1</v>
      </c>
      <c r="E575" s="3" t="n">
        <v>0.0958022</v>
      </c>
      <c r="F575" s="3" t="n">
        <v>4</v>
      </c>
      <c r="G575" s="3" t="n">
        <v>4</v>
      </c>
      <c r="H575" s="3" t="n">
        <v>3</v>
      </c>
      <c r="I575" s="3" t="n">
        <v>3</v>
      </c>
      <c r="J575" s="3" t="n">
        <v>2</v>
      </c>
      <c r="K575" s="3" t="n">
        <v>2</v>
      </c>
      <c r="L575" s="3" t="n">
        <v>0</v>
      </c>
      <c r="M575" s="3" t="n">
        <v>0</v>
      </c>
      <c r="N575" s="3" t="n">
        <v>0</v>
      </c>
      <c r="O575" s="3" t="n">
        <v>0</v>
      </c>
      <c r="P575" s="3" t="n">
        <v>9.2</v>
      </c>
      <c r="Q575" s="3" t="n">
        <v>24.2</v>
      </c>
      <c r="R575" s="3" t="s">
        <v>1727</v>
      </c>
      <c r="S575" s="4" t="n">
        <v>45746.9956134259</v>
      </c>
      <c r="T575" s="3" t="s">
        <v>256</v>
      </c>
      <c r="U575" s="3" t="s">
        <v>256</v>
      </c>
      <c r="V575" s="3" t="n">
        <v>1</v>
      </c>
      <c r="W575" s="3" t="n">
        <v>1</v>
      </c>
      <c r="X575" s="3" t="n">
        <v>0</v>
      </c>
      <c r="Y575" s="3" t="s">
        <v>30</v>
      </c>
      <c r="Z575" s="3" t="s">
        <v>30</v>
      </c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</row>
    <row r="576" customFormat="false" ht="15.75" hidden="false" customHeight="false" outlineLevel="0" collapsed="false">
      <c r="A576" s="3" t="n">
        <v>575</v>
      </c>
      <c r="B576" s="3" t="s">
        <v>1728</v>
      </c>
      <c r="C576" s="3" t="s">
        <v>1729</v>
      </c>
      <c r="D576" s="3" t="n">
        <v>1</v>
      </c>
      <c r="E576" s="3" t="n">
        <v>11.0274489</v>
      </c>
      <c r="F576" s="3" t="n">
        <v>14</v>
      </c>
      <c r="G576" s="3" t="n">
        <v>14</v>
      </c>
      <c r="H576" s="3" t="n">
        <v>9</v>
      </c>
      <c r="I576" s="3" t="n">
        <v>9</v>
      </c>
      <c r="J576" s="3" t="n">
        <v>16</v>
      </c>
      <c r="K576" s="3" t="n">
        <v>16</v>
      </c>
      <c r="L576" s="3" t="n">
        <v>1</v>
      </c>
      <c r="M576" s="3" t="n">
        <v>1</v>
      </c>
      <c r="N576" s="3" t="n">
        <v>0</v>
      </c>
      <c r="O576" s="3" t="n">
        <v>0</v>
      </c>
      <c r="P576" s="3" t="n">
        <v>9.2</v>
      </c>
      <c r="Q576" s="3" t="n">
        <v>24.2</v>
      </c>
      <c r="R576" s="3" t="s">
        <v>1730</v>
      </c>
      <c r="S576" s="4" t="n">
        <v>45746.9959606482</v>
      </c>
      <c r="T576" s="3" t="s">
        <v>256</v>
      </c>
      <c r="U576" s="3" t="s">
        <v>256</v>
      </c>
      <c r="V576" s="3" t="n">
        <v>1</v>
      </c>
      <c r="W576" s="3" t="n">
        <v>1</v>
      </c>
      <c r="X576" s="3" t="n">
        <v>0</v>
      </c>
      <c r="Y576" s="3" t="s">
        <v>30</v>
      </c>
      <c r="Z576" s="3" t="s">
        <v>30</v>
      </c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</row>
    <row r="577" customFormat="false" ht="15.75" hidden="false" customHeight="false" outlineLevel="0" collapsed="false">
      <c r="A577" s="3" t="n">
        <v>576</v>
      </c>
      <c r="B577" s="3" t="s">
        <v>1731</v>
      </c>
      <c r="C577" s="3" t="s">
        <v>1732</v>
      </c>
      <c r="D577" s="3" t="n">
        <v>1</v>
      </c>
      <c r="E577" s="3" t="n">
        <v>1.3675239</v>
      </c>
      <c r="F577" s="3" t="n">
        <v>34</v>
      </c>
      <c r="G577" s="3" t="n">
        <v>34</v>
      </c>
      <c r="H577" s="3" t="n">
        <v>14</v>
      </c>
      <c r="I577" s="3" t="n">
        <v>14</v>
      </c>
      <c r="J577" s="3" t="n">
        <v>35</v>
      </c>
      <c r="K577" s="3" t="n">
        <v>35</v>
      </c>
      <c r="L577" s="3" t="n">
        <v>3</v>
      </c>
      <c r="M577" s="3" t="n">
        <v>3</v>
      </c>
      <c r="N577" s="3" t="n">
        <v>-1</v>
      </c>
      <c r="O577" s="3" t="n">
        <v>0</v>
      </c>
      <c r="P577" s="3" t="n">
        <v>9.2</v>
      </c>
      <c r="Q577" s="3" t="n">
        <v>24.2</v>
      </c>
      <c r="R577" s="3" t="s">
        <v>1733</v>
      </c>
      <c r="S577" s="4" t="n">
        <v>45746.9960763889</v>
      </c>
      <c r="T577" s="3" t="s">
        <v>256</v>
      </c>
      <c r="U577" s="3" t="s">
        <v>256</v>
      </c>
      <c r="V577" s="3" t="n">
        <v>0</v>
      </c>
      <c r="W577" s="3" t="n">
        <v>1</v>
      </c>
      <c r="X577" s="3" t="n">
        <v>0</v>
      </c>
      <c r="Y577" s="3" t="s">
        <v>30</v>
      </c>
      <c r="Z577" s="3" t="s">
        <v>30</v>
      </c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</row>
    <row r="578" customFormat="false" ht="15.75" hidden="false" customHeight="false" outlineLevel="0" collapsed="false">
      <c r="A578" s="3" t="n">
        <v>577</v>
      </c>
      <c r="B578" s="3" t="s">
        <v>1734</v>
      </c>
      <c r="C578" s="3" t="s">
        <v>1735</v>
      </c>
      <c r="D578" s="3" t="n">
        <v>1</v>
      </c>
      <c r="E578" s="3" t="n">
        <v>37.84719</v>
      </c>
      <c r="F578" s="3" t="n">
        <v>66</v>
      </c>
      <c r="G578" s="3" t="n">
        <v>66</v>
      </c>
      <c r="H578" s="3" t="n">
        <v>11</v>
      </c>
      <c r="I578" s="3" t="n">
        <v>11</v>
      </c>
      <c r="J578" s="3" t="n">
        <v>92</v>
      </c>
      <c r="K578" s="3" t="n">
        <v>92</v>
      </c>
      <c r="L578" s="3" t="n">
        <v>8</v>
      </c>
      <c r="M578" s="3" t="n">
        <v>8</v>
      </c>
      <c r="N578" s="3" t="n">
        <v>-1</v>
      </c>
      <c r="O578" s="3" t="n">
        <v>-1</v>
      </c>
      <c r="P578" s="3" t="n">
        <v>9.2</v>
      </c>
      <c r="Q578" s="3" t="n">
        <v>24.2</v>
      </c>
      <c r="R578" s="3" t="s">
        <v>1736</v>
      </c>
      <c r="S578" s="4" t="n">
        <v>45746.9972569444</v>
      </c>
      <c r="T578" s="3" t="s">
        <v>256</v>
      </c>
      <c r="U578" s="3" t="s">
        <v>256</v>
      </c>
      <c r="V578" s="3" t="n">
        <v>0</v>
      </c>
      <c r="W578" s="3" t="n">
        <v>0</v>
      </c>
      <c r="X578" s="3" t="n">
        <v>0</v>
      </c>
      <c r="Y578" s="3" t="s">
        <v>30</v>
      </c>
      <c r="Z578" s="3" t="s">
        <v>30</v>
      </c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</row>
    <row r="579" customFormat="false" ht="15.75" hidden="false" customHeight="false" outlineLevel="0" collapsed="false">
      <c r="A579" s="3" t="n">
        <v>578</v>
      </c>
      <c r="B579" s="3" t="s">
        <v>1737</v>
      </c>
      <c r="C579" s="3" t="s">
        <v>1738</v>
      </c>
      <c r="D579" s="3" t="n">
        <v>1</v>
      </c>
      <c r="E579" s="3" t="n">
        <v>2.5103529</v>
      </c>
      <c r="F579" s="3" t="n">
        <v>49</v>
      </c>
      <c r="G579" s="3" t="n">
        <v>49</v>
      </c>
      <c r="H579" s="3" t="n">
        <v>14</v>
      </c>
      <c r="I579" s="3" t="n">
        <v>14</v>
      </c>
      <c r="J579" s="3" t="n">
        <v>55</v>
      </c>
      <c r="K579" s="3" t="n">
        <v>55</v>
      </c>
      <c r="L579" s="3" t="n">
        <v>4</v>
      </c>
      <c r="M579" s="3" t="n">
        <v>4</v>
      </c>
      <c r="N579" s="3" t="n">
        <v>-1</v>
      </c>
      <c r="O579" s="3" t="n">
        <v>0</v>
      </c>
      <c r="P579" s="3" t="n">
        <v>9.2</v>
      </c>
      <c r="Q579" s="3" t="n">
        <v>24.2</v>
      </c>
      <c r="R579" s="3" t="s">
        <v>1739</v>
      </c>
      <c r="S579" s="4" t="n">
        <v>45746.9974537037</v>
      </c>
      <c r="T579" s="3" t="s">
        <v>256</v>
      </c>
      <c r="U579" s="3" t="s">
        <v>256</v>
      </c>
      <c r="V579" s="3" t="n">
        <v>0</v>
      </c>
      <c r="W579" s="3" t="n">
        <v>1</v>
      </c>
      <c r="X579" s="3" t="n">
        <v>0</v>
      </c>
      <c r="Y579" s="3" t="s">
        <v>30</v>
      </c>
      <c r="Z579" s="3" t="s">
        <v>30</v>
      </c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</row>
    <row r="580" customFormat="false" ht="15.75" hidden="false" customHeight="false" outlineLevel="0" collapsed="false">
      <c r="A580" s="3" t="n">
        <v>579</v>
      </c>
      <c r="B580" s="3" t="s">
        <v>1740</v>
      </c>
      <c r="C580" s="3" t="s">
        <v>1741</v>
      </c>
      <c r="D580" s="3" t="n">
        <v>1</v>
      </c>
      <c r="E580" s="3" t="n">
        <v>64.0576651</v>
      </c>
      <c r="F580" s="3" t="n">
        <v>79</v>
      </c>
      <c r="G580" s="3" t="n">
        <v>79</v>
      </c>
      <c r="H580" s="3" t="n">
        <v>13</v>
      </c>
      <c r="I580" s="3" t="n">
        <v>13</v>
      </c>
      <c r="J580" s="3" t="n">
        <v>91</v>
      </c>
      <c r="K580" s="3" t="n">
        <v>91</v>
      </c>
      <c r="L580" s="3" t="n">
        <v>11</v>
      </c>
      <c r="M580" s="3" t="n">
        <v>11</v>
      </c>
      <c r="N580" s="3" t="n">
        <v>-1</v>
      </c>
      <c r="O580" s="3" t="n">
        <v>-1</v>
      </c>
      <c r="P580" s="3" t="n">
        <v>9.2</v>
      </c>
      <c r="Q580" s="3" t="n">
        <v>24.2</v>
      </c>
      <c r="R580" s="3" t="s">
        <v>1742</v>
      </c>
      <c r="S580" s="4" t="n">
        <v>45746.9993981481</v>
      </c>
      <c r="T580" s="3" t="s">
        <v>256</v>
      </c>
      <c r="U580" s="3" t="s">
        <v>256</v>
      </c>
      <c r="V580" s="3" t="n">
        <v>0</v>
      </c>
      <c r="W580" s="3" t="n">
        <v>0</v>
      </c>
      <c r="X580" s="3" t="n">
        <v>0</v>
      </c>
      <c r="Y580" s="3" t="s">
        <v>30</v>
      </c>
      <c r="Z580" s="3" t="s">
        <v>30</v>
      </c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</row>
    <row r="581" customFormat="false" ht="15.75" hidden="false" customHeight="false" outlineLevel="0" collapsed="false">
      <c r="A581" s="3" t="n">
        <v>580</v>
      </c>
      <c r="B581" s="3" t="s">
        <v>1743</v>
      </c>
      <c r="C581" s="3" t="s">
        <v>1744</v>
      </c>
      <c r="D581" s="3" t="n">
        <v>1</v>
      </c>
      <c r="E581" s="3" t="n">
        <v>20.6221871</v>
      </c>
      <c r="F581" s="3" t="n">
        <v>61</v>
      </c>
      <c r="G581" s="3" t="n">
        <v>61</v>
      </c>
      <c r="H581" s="3" t="n">
        <v>13</v>
      </c>
      <c r="I581" s="3" t="n">
        <v>13</v>
      </c>
      <c r="J581" s="3" t="n">
        <v>79</v>
      </c>
      <c r="K581" s="3" t="n">
        <v>79</v>
      </c>
      <c r="L581" s="3" t="n">
        <v>6</v>
      </c>
      <c r="M581" s="3" t="n">
        <v>6</v>
      </c>
      <c r="N581" s="3" t="n">
        <v>-1</v>
      </c>
      <c r="O581" s="3" t="n">
        <v>-1</v>
      </c>
      <c r="P581" s="3" t="n">
        <v>9.2</v>
      </c>
      <c r="Q581" s="3" t="n">
        <v>24.2</v>
      </c>
      <c r="R581" s="3" t="s">
        <v>1745</v>
      </c>
      <c r="S581" s="4" t="n">
        <v>45747.0002083333</v>
      </c>
      <c r="T581" s="3" t="s">
        <v>256</v>
      </c>
      <c r="U581" s="3" t="s">
        <v>256</v>
      </c>
      <c r="V581" s="3" t="n">
        <v>0</v>
      </c>
      <c r="W581" s="3" t="n">
        <v>0</v>
      </c>
      <c r="X581" s="3" t="n">
        <v>0</v>
      </c>
      <c r="Y581" s="3" t="s">
        <v>30</v>
      </c>
      <c r="Z581" s="3" t="s">
        <v>30</v>
      </c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</row>
    <row r="582" customFormat="false" ht="15.75" hidden="false" customHeight="false" outlineLevel="0" collapsed="false">
      <c r="A582" s="3" t="n">
        <v>581</v>
      </c>
      <c r="B582" s="3" t="s">
        <v>1746</v>
      </c>
      <c r="C582" s="3" t="s">
        <v>1747</v>
      </c>
      <c r="D582" s="3" t="n">
        <v>1</v>
      </c>
      <c r="E582" s="3" t="n">
        <v>3.6277112</v>
      </c>
      <c r="F582" s="3" t="n">
        <v>33</v>
      </c>
      <c r="G582" s="3" t="n">
        <v>33</v>
      </c>
      <c r="H582" s="3" t="n">
        <v>9</v>
      </c>
      <c r="I582" s="3" t="n">
        <v>9</v>
      </c>
      <c r="J582" s="3" t="n">
        <v>49</v>
      </c>
      <c r="K582" s="3" t="n">
        <v>49</v>
      </c>
      <c r="L582" s="3" t="n">
        <v>1</v>
      </c>
      <c r="M582" s="3" t="n">
        <v>1</v>
      </c>
      <c r="N582" s="3" t="n">
        <v>-1</v>
      </c>
      <c r="O582" s="3" t="n">
        <v>0</v>
      </c>
      <c r="P582" s="3" t="n">
        <v>9.2</v>
      </c>
      <c r="Q582" s="3" t="n">
        <v>24.2</v>
      </c>
      <c r="R582" s="3" t="s">
        <v>1748</v>
      </c>
      <c r="S582" s="4" t="n">
        <v>45747.0004513889</v>
      </c>
      <c r="T582" s="3" t="s">
        <v>256</v>
      </c>
      <c r="U582" s="3" t="s">
        <v>256</v>
      </c>
      <c r="V582" s="3" t="n">
        <v>0</v>
      </c>
      <c r="W582" s="3" t="n">
        <v>1</v>
      </c>
      <c r="X582" s="3" t="n">
        <v>0</v>
      </c>
      <c r="Y582" s="3" t="s">
        <v>30</v>
      </c>
      <c r="Z582" s="3" t="s">
        <v>81</v>
      </c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</row>
    <row r="583" customFormat="false" ht="15.75" hidden="false" customHeight="false" outlineLevel="0" collapsed="false">
      <c r="A583" s="3" t="n">
        <v>582</v>
      </c>
      <c r="B583" s="3" t="s">
        <v>1749</v>
      </c>
      <c r="C583" s="3" t="s">
        <v>1750</v>
      </c>
      <c r="D583" s="3" t="n">
        <v>1</v>
      </c>
      <c r="E583" s="3" t="n">
        <v>6.2350569</v>
      </c>
      <c r="F583" s="3" t="n">
        <v>114</v>
      </c>
      <c r="G583" s="3" t="n">
        <v>114</v>
      </c>
      <c r="H583" s="3" t="n">
        <v>17</v>
      </c>
      <c r="I583" s="3" t="n">
        <v>17</v>
      </c>
      <c r="J583" s="3" t="n">
        <v>140</v>
      </c>
      <c r="K583" s="3" t="n">
        <v>140</v>
      </c>
      <c r="L583" s="3" t="n">
        <v>21</v>
      </c>
      <c r="M583" s="3" t="n">
        <v>21</v>
      </c>
      <c r="N583" s="3" t="n">
        <v>8</v>
      </c>
      <c r="O583" s="3" t="n">
        <v>-1</v>
      </c>
      <c r="P583" s="3" t="n">
        <v>9.2</v>
      </c>
      <c r="Q583" s="3" t="n">
        <v>24.2</v>
      </c>
      <c r="R583" s="3" t="s">
        <v>1751</v>
      </c>
      <c r="S583" s="4" t="n">
        <v>45747.0007986111</v>
      </c>
      <c r="T583" s="3" t="s">
        <v>256</v>
      </c>
      <c r="U583" s="3" t="s">
        <v>256</v>
      </c>
      <c r="V583" s="3" t="n">
        <v>1</v>
      </c>
      <c r="W583" s="3" t="n">
        <v>0</v>
      </c>
      <c r="X583" s="3" t="n">
        <v>0</v>
      </c>
      <c r="Y583" s="3" t="s">
        <v>30</v>
      </c>
      <c r="Z583" s="3" t="s">
        <v>30</v>
      </c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</row>
    <row r="584" customFormat="false" ht="15.75" hidden="false" customHeight="false" outlineLevel="0" collapsed="false">
      <c r="A584" s="3" t="n">
        <v>583</v>
      </c>
      <c r="B584" s="3" t="s">
        <v>1752</v>
      </c>
      <c r="C584" s="3" t="s">
        <v>1753</v>
      </c>
      <c r="D584" s="3" t="n">
        <v>1</v>
      </c>
      <c r="E584" s="3" t="n">
        <v>0.2688052</v>
      </c>
      <c r="F584" s="3" t="n">
        <v>11</v>
      </c>
      <c r="G584" s="3" t="n">
        <v>11</v>
      </c>
      <c r="H584" s="3" t="n">
        <v>7</v>
      </c>
      <c r="I584" s="3" t="n">
        <v>7</v>
      </c>
      <c r="J584" s="3" t="n">
        <v>17</v>
      </c>
      <c r="K584" s="3" t="n">
        <v>17</v>
      </c>
      <c r="L584" s="3" t="n">
        <v>0</v>
      </c>
      <c r="M584" s="3" t="n">
        <v>0</v>
      </c>
      <c r="N584" s="3" t="n">
        <v>0</v>
      </c>
      <c r="O584" s="3" t="n">
        <v>-1</v>
      </c>
      <c r="P584" s="3" t="n">
        <v>9.1</v>
      </c>
      <c r="Q584" s="3" t="n">
        <v>24.2</v>
      </c>
      <c r="R584" s="3" t="s">
        <v>1754</v>
      </c>
      <c r="S584" s="4" t="n">
        <v>45747.0008796296</v>
      </c>
      <c r="T584" s="3" t="s">
        <v>256</v>
      </c>
      <c r="U584" s="3" t="s">
        <v>256</v>
      </c>
      <c r="V584" s="3" t="n">
        <v>1</v>
      </c>
      <c r="W584" s="3" t="n">
        <v>0</v>
      </c>
      <c r="X584" s="3" t="n">
        <v>0</v>
      </c>
      <c r="Y584" s="3" t="s">
        <v>30</v>
      </c>
      <c r="Z584" s="3" t="s">
        <v>30</v>
      </c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</row>
    <row r="585" customFormat="false" ht="15.75" hidden="false" customHeight="false" outlineLevel="0" collapsed="false">
      <c r="A585" s="3" t="n">
        <v>584</v>
      </c>
      <c r="B585" s="3" t="s">
        <v>1755</v>
      </c>
      <c r="C585" s="3" t="s">
        <v>1756</v>
      </c>
      <c r="D585" s="3" t="n">
        <v>1</v>
      </c>
      <c r="E585" s="3" t="n">
        <v>3.1581815</v>
      </c>
      <c r="F585" s="3" t="n">
        <v>36</v>
      </c>
      <c r="G585" s="3" t="n">
        <v>36</v>
      </c>
      <c r="H585" s="3" t="n">
        <v>11</v>
      </c>
      <c r="I585" s="3" t="n">
        <v>11</v>
      </c>
      <c r="J585" s="3" t="n">
        <v>44</v>
      </c>
      <c r="K585" s="3" t="n">
        <v>44</v>
      </c>
      <c r="L585" s="3" t="n">
        <v>2</v>
      </c>
      <c r="M585" s="3" t="n">
        <v>2</v>
      </c>
      <c r="N585" s="3" t="n">
        <v>-1</v>
      </c>
      <c r="O585" s="3" t="n">
        <v>-1</v>
      </c>
      <c r="P585" s="3" t="n">
        <v>9.1</v>
      </c>
      <c r="Q585" s="3" t="n">
        <v>24.2</v>
      </c>
      <c r="R585" s="3" t="s">
        <v>1757</v>
      </c>
      <c r="S585" s="4" t="n">
        <v>45747.0009490741</v>
      </c>
      <c r="T585" s="3" t="s">
        <v>256</v>
      </c>
      <c r="U585" s="3" t="s">
        <v>256</v>
      </c>
      <c r="V585" s="3" t="n">
        <v>0</v>
      </c>
      <c r="W585" s="3" t="n">
        <v>0</v>
      </c>
      <c r="X585" s="3" t="n">
        <v>0</v>
      </c>
      <c r="Y585" s="3" t="s">
        <v>30</v>
      </c>
      <c r="Z585" s="3" t="s">
        <v>30</v>
      </c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</row>
    <row r="586" customFormat="false" ht="15.75" hidden="false" customHeight="false" outlineLevel="0" collapsed="false">
      <c r="A586" s="3" t="n">
        <v>585</v>
      </c>
      <c r="B586" s="3" t="s">
        <v>1758</v>
      </c>
      <c r="C586" s="3" t="s">
        <v>1759</v>
      </c>
      <c r="D586" s="3" t="n">
        <v>1</v>
      </c>
      <c r="E586" s="3" t="n">
        <v>9.655489</v>
      </c>
      <c r="F586" s="3" t="n">
        <v>10</v>
      </c>
      <c r="G586" s="3" t="n">
        <v>10</v>
      </c>
      <c r="H586" s="3" t="n">
        <v>7</v>
      </c>
      <c r="I586" s="3" t="n">
        <v>7</v>
      </c>
      <c r="J586" s="3" t="n">
        <v>10</v>
      </c>
      <c r="K586" s="3" t="n">
        <v>10</v>
      </c>
      <c r="L586" s="3" t="n">
        <v>1</v>
      </c>
      <c r="M586" s="3" t="n">
        <v>1</v>
      </c>
      <c r="N586" s="3" t="n">
        <v>-1</v>
      </c>
      <c r="O586" s="3" t="n">
        <v>-1</v>
      </c>
      <c r="P586" s="3" t="n">
        <v>9.1</v>
      </c>
      <c r="Q586" s="3" t="n">
        <v>24.2</v>
      </c>
      <c r="R586" s="3" t="s">
        <v>1760</v>
      </c>
      <c r="S586" s="4" t="n">
        <v>45747.0012847222</v>
      </c>
      <c r="T586" s="3" t="s">
        <v>256</v>
      </c>
      <c r="U586" s="3" t="s">
        <v>256</v>
      </c>
      <c r="V586" s="3" t="n">
        <v>0</v>
      </c>
      <c r="W586" s="3" t="n">
        <v>0</v>
      </c>
      <c r="X586" s="3" t="n">
        <v>0</v>
      </c>
      <c r="Y586" s="3" t="s">
        <v>30</v>
      </c>
      <c r="Z586" s="3" t="s">
        <v>30</v>
      </c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</row>
    <row r="587" customFormat="false" ht="15.75" hidden="false" customHeight="false" outlineLevel="0" collapsed="false">
      <c r="A587" s="3" t="n">
        <v>586</v>
      </c>
      <c r="B587" s="3" t="s">
        <v>1761</v>
      </c>
      <c r="C587" s="3" t="s">
        <v>1762</v>
      </c>
      <c r="D587" s="3" t="n">
        <v>1</v>
      </c>
      <c r="E587" s="3" t="n">
        <v>0.1641051</v>
      </c>
      <c r="F587" s="3" t="n">
        <v>5</v>
      </c>
      <c r="G587" s="3" t="n">
        <v>5</v>
      </c>
      <c r="H587" s="3" t="n">
        <v>1</v>
      </c>
      <c r="I587" s="3" t="n">
        <v>1</v>
      </c>
      <c r="J587" s="3" t="n">
        <v>0</v>
      </c>
      <c r="K587" s="3" t="n">
        <v>0</v>
      </c>
      <c r="L587" s="3" t="n">
        <v>0</v>
      </c>
      <c r="M587" s="3" t="n">
        <v>0</v>
      </c>
      <c r="N587" s="3" t="n">
        <v>-1</v>
      </c>
      <c r="O587" s="3" t="n">
        <v>-1</v>
      </c>
      <c r="P587" s="3" t="n">
        <v>9.2</v>
      </c>
      <c r="Q587" s="3" t="n">
        <v>24.2</v>
      </c>
      <c r="R587" s="3" t="s">
        <v>1763</v>
      </c>
      <c r="S587" s="4" t="n">
        <v>45747.0013425926</v>
      </c>
      <c r="T587" s="3" t="s">
        <v>65</v>
      </c>
      <c r="U587" s="3" t="s">
        <v>65</v>
      </c>
      <c r="V587" s="3" t="n">
        <v>0</v>
      </c>
      <c r="W587" s="3" t="n">
        <v>0</v>
      </c>
      <c r="X587" s="3" t="n">
        <v>0</v>
      </c>
      <c r="Y587" s="3" t="s">
        <v>30</v>
      </c>
      <c r="Z587" s="3" t="s">
        <v>30</v>
      </c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</row>
    <row r="588" customFormat="false" ht="15.75" hidden="false" customHeight="false" outlineLevel="0" collapsed="false">
      <c r="A588" s="3" t="n">
        <v>587</v>
      </c>
      <c r="B588" s="3" t="s">
        <v>1764</v>
      </c>
      <c r="C588" s="3" t="s">
        <v>1765</v>
      </c>
      <c r="D588" s="3" t="n">
        <v>1</v>
      </c>
      <c r="E588" s="3" t="n">
        <v>0.7684335</v>
      </c>
      <c r="F588" s="3" t="n">
        <v>18</v>
      </c>
      <c r="G588" s="3" t="n">
        <v>18</v>
      </c>
      <c r="H588" s="3" t="n">
        <v>9</v>
      </c>
      <c r="I588" s="3" t="n">
        <v>9</v>
      </c>
      <c r="J588" s="3" t="n">
        <v>28</v>
      </c>
      <c r="K588" s="3" t="n">
        <v>28</v>
      </c>
      <c r="L588" s="3" t="n">
        <v>0</v>
      </c>
      <c r="M588" s="3" t="n">
        <v>0</v>
      </c>
      <c r="N588" s="3" t="n">
        <v>-1</v>
      </c>
      <c r="O588" s="3" t="n">
        <v>-1</v>
      </c>
      <c r="P588" s="3" t="n">
        <v>9.2</v>
      </c>
      <c r="Q588" s="3" t="n">
        <v>24.2</v>
      </c>
      <c r="R588" s="3" t="s">
        <v>1766</v>
      </c>
      <c r="S588" s="4" t="n">
        <v>45747.0013888889</v>
      </c>
      <c r="T588" s="3" t="s">
        <v>29</v>
      </c>
      <c r="U588" s="3" t="s">
        <v>29</v>
      </c>
      <c r="V588" s="3" t="n">
        <v>0</v>
      </c>
      <c r="W588" s="3" t="n">
        <v>0</v>
      </c>
      <c r="X588" s="3" t="n">
        <v>0</v>
      </c>
      <c r="Y588" s="3" t="s">
        <v>30</v>
      </c>
      <c r="Z588" s="3" t="s">
        <v>30</v>
      </c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</row>
    <row r="589" customFormat="false" ht="15.75" hidden="false" customHeight="false" outlineLevel="0" collapsed="false">
      <c r="A589" s="3" t="n">
        <v>588</v>
      </c>
      <c r="B589" s="3" t="s">
        <v>1767</v>
      </c>
      <c r="C589" s="3" t="s">
        <v>1768</v>
      </c>
      <c r="D589" s="3" t="n">
        <v>1</v>
      </c>
      <c r="E589" s="3" t="n">
        <v>0.107026</v>
      </c>
      <c r="F589" s="3" t="n">
        <v>4</v>
      </c>
      <c r="G589" s="3" t="n">
        <v>4</v>
      </c>
      <c r="H589" s="3" t="n">
        <v>3</v>
      </c>
      <c r="I589" s="3" t="n">
        <v>3</v>
      </c>
      <c r="J589" s="3" t="n">
        <v>2</v>
      </c>
      <c r="K589" s="3" t="n">
        <v>2</v>
      </c>
      <c r="L589" s="3" t="n">
        <v>0</v>
      </c>
      <c r="M589" s="3" t="n">
        <v>0</v>
      </c>
      <c r="N589" s="3" t="n">
        <v>-1</v>
      </c>
      <c r="O589" s="3" t="n">
        <v>0</v>
      </c>
      <c r="P589" s="3" t="n">
        <v>9.2</v>
      </c>
      <c r="Q589" s="3" t="n">
        <v>24.2</v>
      </c>
      <c r="R589" s="3" t="s">
        <v>1769</v>
      </c>
      <c r="S589" s="4" t="n">
        <v>45747.0014351852</v>
      </c>
      <c r="T589" s="3" t="s">
        <v>29</v>
      </c>
      <c r="U589" s="3" t="s">
        <v>29</v>
      </c>
      <c r="V589" s="3" t="n">
        <v>0</v>
      </c>
      <c r="W589" s="3" t="n">
        <v>1</v>
      </c>
      <c r="X589" s="3" t="n">
        <v>0</v>
      </c>
      <c r="Y589" s="3" t="s">
        <v>30</v>
      </c>
      <c r="Z589" s="3" t="s">
        <v>81</v>
      </c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</row>
    <row r="590" customFormat="false" ht="15.75" hidden="false" customHeight="false" outlineLevel="0" collapsed="false">
      <c r="A590" s="3" t="n">
        <v>589</v>
      </c>
      <c r="B590" s="3" t="s">
        <v>1770</v>
      </c>
      <c r="C590" s="3" t="s">
        <v>1771</v>
      </c>
      <c r="D590" s="3" t="n">
        <v>1</v>
      </c>
      <c r="E590" s="3" t="n">
        <v>0.2251561</v>
      </c>
      <c r="F590" s="3" t="n">
        <v>13</v>
      </c>
      <c r="G590" s="3" t="n">
        <v>13</v>
      </c>
      <c r="H590" s="3" t="n">
        <v>3</v>
      </c>
      <c r="I590" s="3" t="n">
        <v>3</v>
      </c>
      <c r="J590" s="3" t="n">
        <v>8</v>
      </c>
      <c r="K590" s="3" t="n">
        <v>8</v>
      </c>
      <c r="L590" s="3" t="n">
        <v>0</v>
      </c>
      <c r="M590" s="3" t="n">
        <v>0</v>
      </c>
      <c r="N590" s="3" t="n">
        <v>-1</v>
      </c>
      <c r="O590" s="3" t="n">
        <v>0</v>
      </c>
      <c r="P590" s="3" t="n">
        <v>9.2</v>
      </c>
      <c r="Q590" s="3" t="n">
        <v>24.2</v>
      </c>
      <c r="R590" s="3" t="s">
        <v>1772</v>
      </c>
      <c r="S590" s="4" t="n">
        <v>45747.0014930556</v>
      </c>
      <c r="T590" s="3" t="s">
        <v>29</v>
      </c>
      <c r="U590" s="3" t="s">
        <v>29</v>
      </c>
      <c r="V590" s="3" t="n">
        <v>0</v>
      </c>
      <c r="W590" s="3" t="n">
        <v>1</v>
      </c>
      <c r="X590" s="3" t="n">
        <v>0</v>
      </c>
      <c r="Y590" s="3" t="s">
        <v>30</v>
      </c>
      <c r="Z590" s="3" t="s">
        <v>81</v>
      </c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</row>
    <row r="591" customFormat="false" ht="15.75" hidden="false" customHeight="false" outlineLevel="0" collapsed="false">
      <c r="A591" s="3" t="n">
        <v>590</v>
      </c>
      <c r="B591" s="3" t="s">
        <v>1773</v>
      </c>
      <c r="C591" s="3" t="s">
        <v>1774</v>
      </c>
      <c r="D591" s="3" t="n">
        <v>1</v>
      </c>
      <c r="E591" s="3" t="n">
        <v>0.4588581</v>
      </c>
      <c r="F591" s="3" t="n">
        <v>11</v>
      </c>
      <c r="G591" s="3" t="n">
        <v>11</v>
      </c>
      <c r="H591" s="3" t="n">
        <v>4</v>
      </c>
      <c r="I591" s="3" t="n">
        <v>4</v>
      </c>
      <c r="J591" s="3" t="n">
        <v>11</v>
      </c>
      <c r="K591" s="3" t="n">
        <v>11</v>
      </c>
      <c r="L591" s="3" t="n">
        <v>1</v>
      </c>
      <c r="M591" s="3" t="n">
        <v>1</v>
      </c>
      <c r="N591" s="3" t="n">
        <v>-1</v>
      </c>
      <c r="O591" s="3" t="n">
        <v>-1</v>
      </c>
      <c r="P591" s="3" t="n">
        <v>9.2</v>
      </c>
      <c r="Q591" s="3" t="n">
        <v>24.2</v>
      </c>
      <c r="R591" s="3" t="s">
        <v>1775</v>
      </c>
      <c r="S591" s="4" t="n">
        <v>45747.0015509259</v>
      </c>
      <c r="T591" s="3" t="s">
        <v>29</v>
      </c>
      <c r="U591" s="3" t="s">
        <v>29</v>
      </c>
      <c r="V591" s="3" t="n">
        <v>0</v>
      </c>
      <c r="W591" s="3" t="n">
        <v>0</v>
      </c>
      <c r="X591" s="3" t="n">
        <v>0</v>
      </c>
      <c r="Y591" s="3" t="s">
        <v>30</v>
      </c>
      <c r="Z591" s="3" t="s">
        <v>30</v>
      </c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</row>
    <row r="592" customFormat="false" ht="15.75" hidden="false" customHeight="false" outlineLevel="0" collapsed="false">
      <c r="A592" s="3" t="n">
        <v>591</v>
      </c>
      <c r="B592" s="3" t="s">
        <v>1776</v>
      </c>
      <c r="C592" s="3" t="s">
        <v>1777</v>
      </c>
      <c r="D592" s="3" t="n">
        <v>1</v>
      </c>
      <c r="E592" s="3" t="n">
        <v>0.6378488</v>
      </c>
      <c r="F592" s="3" t="n">
        <v>15</v>
      </c>
      <c r="G592" s="3" t="n">
        <v>15</v>
      </c>
      <c r="H592" s="3" t="n">
        <v>3</v>
      </c>
      <c r="I592" s="3" t="n">
        <v>3</v>
      </c>
      <c r="J592" s="3" t="n">
        <v>21</v>
      </c>
      <c r="K592" s="3" t="n">
        <v>21</v>
      </c>
      <c r="L592" s="3" t="n">
        <v>1</v>
      </c>
      <c r="M592" s="3" t="n">
        <v>1</v>
      </c>
      <c r="N592" s="3" t="n">
        <v>-1</v>
      </c>
      <c r="O592" s="3" t="n">
        <v>-1</v>
      </c>
      <c r="P592" s="3" t="n">
        <v>9.2</v>
      </c>
      <c r="Q592" s="3" t="n">
        <v>24.2</v>
      </c>
      <c r="R592" s="3" t="s">
        <v>1778</v>
      </c>
      <c r="S592" s="4" t="n">
        <v>45747.0015972222</v>
      </c>
      <c r="T592" s="3" t="s">
        <v>29</v>
      </c>
      <c r="U592" s="3" t="s">
        <v>29</v>
      </c>
      <c r="V592" s="3" t="n">
        <v>0</v>
      </c>
      <c r="W592" s="3" t="n">
        <v>0</v>
      </c>
      <c r="X592" s="3" t="n">
        <v>0</v>
      </c>
      <c r="Y592" s="3" t="s">
        <v>30</v>
      </c>
      <c r="Z592" s="3" t="s">
        <v>30</v>
      </c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</row>
    <row r="593" customFormat="false" ht="15.75" hidden="false" customHeight="false" outlineLevel="0" collapsed="false">
      <c r="A593" s="3" t="n">
        <v>592</v>
      </c>
      <c r="B593" s="3" t="s">
        <v>1779</v>
      </c>
      <c r="C593" s="3" t="s">
        <v>1780</v>
      </c>
      <c r="D593" s="3" t="n">
        <v>1</v>
      </c>
      <c r="E593" s="3" t="n">
        <v>0.2035277</v>
      </c>
      <c r="F593" s="3" t="n">
        <v>3</v>
      </c>
      <c r="G593" s="3" t="n">
        <v>3</v>
      </c>
      <c r="H593" s="3" t="n">
        <v>2</v>
      </c>
      <c r="I593" s="3" t="n">
        <v>2</v>
      </c>
      <c r="J593" s="3" t="n">
        <v>1</v>
      </c>
      <c r="K593" s="3" t="n">
        <v>1</v>
      </c>
      <c r="L593" s="3" t="n">
        <v>0</v>
      </c>
      <c r="M593" s="3" t="n">
        <v>0</v>
      </c>
      <c r="N593" s="3" t="n">
        <v>-1</v>
      </c>
      <c r="O593" s="3" t="n">
        <v>-1</v>
      </c>
      <c r="P593" s="3" t="n">
        <v>9.2</v>
      </c>
      <c r="Q593" s="3" t="n">
        <v>24.2</v>
      </c>
      <c r="R593" s="3" t="s">
        <v>1781</v>
      </c>
      <c r="S593" s="4" t="n">
        <v>45747.0016203704</v>
      </c>
      <c r="T593" s="3" t="s">
        <v>29</v>
      </c>
      <c r="U593" s="3" t="s">
        <v>29</v>
      </c>
      <c r="V593" s="3" t="n">
        <v>0</v>
      </c>
      <c r="W593" s="3" t="n">
        <v>0</v>
      </c>
      <c r="X593" s="3" t="n">
        <v>0</v>
      </c>
      <c r="Y593" s="3" t="s">
        <v>30</v>
      </c>
      <c r="Z593" s="3" t="s">
        <v>30</v>
      </c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</row>
    <row r="594" customFormat="false" ht="15.75" hidden="false" customHeight="false" outlineLevel="0" collapsed="false">
      <c r="A594" s="3" t="n">
        <v>593</v>
      </c>
      <c r="B594" s="3" t="s">
        <v>1782</v>
      </c>
      <c r="C594" s="3" t="s">
        <v>1783</v>
      </c>
      <c r="D594" s="3" t="n">
        <v>1</v>
      </c>
      <c r="E594" s="3" t="n">
        <v>0.0773536</v>
      </c>
      <c r="F594" s="3" t="n">
        <v>3</v>
      </c>
      <c r="G594" s="3" t="n">
        <v>3</v>
      </c>
      <c r="H594" s="3" t="n">
        <v>2</v>
      </c>
      <c r="I594" s="3" t="n">
        <v>2</v>
      </c>
      <c r="J594" s="3" t="n">
        <v>1</v>
      </c>
      <c r="K594" s="3" t="n">
        <v>1</v>
      </c>
      <c r="L594" s="3" t="n">
        <v>0</v>
      </c>
      <c r="M594" s="3" t="n">
        <v>0</v>
      </c>
      <c r="N594" s="3" t="n">
        <v>-1</v>
      </c>
      <c r="O594" s="3" t="n">
        <v>-1</v>
      </c>
      <c r="P594" s="3" t="n">
        <v>9.2</v>
      </c>
      <c r="Q594" s="3" t="n">
        <v>24.2</v>
      </c>
      <c r="R594" s="3" t="s">
        <v>1784</v>
      </c>
      <c r="S594" s="4" t="n">
        <v>45747.0016550926</v>
      </c>
      <c r="T594" s="3" t="s">
        <v>29</v>
      </c>
      <c r="U594" s="3" t="s">
        <v>29</v>
      </c>
      <c r="V594" s="3" t="n">
        <v>0</v>
      </c>
      <c r="W594" s="3" t="n">
        <v>0</v>
      </c>
      <c r="X594" s="3" t="n">
        <v>0</v>
      </c>
      <c r="Y594" s="3" t="s">
        <v>30</v>
      </c>
      <c r="Z594" s="3" t="s">
        <v>30</v>
      </c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</row>
    <row r="595" customFormat="false" ht="15.75" hidden="false" customHeight="false" outlineLevel="0" collapsed="false">
      <c r="A595" s="3" t="n">
        <v>594</v>
      </c>
      <c r="B595" s="3" t="s">
        <v>1785</v>
      </c>
      <c r="C595" s="3" t="s">
        <v>1786</v>
      </c>
      <c r="D595" s="3" t="n">
        <v>1</v>
      </c>
      <c r="E595" s="3" t="n">
        <v>0.3936072</v>
      </c>
      <c r="F595" s="3" t="n">
        <v>6</v>
      </c>
      <c r="G595" s="3" t="n">
        <v>6</v>
      </c>
      <c r="H595" s="3" t="n">
        <v>3</v>
      </c>
      <c r="I595" s="3" t="n">
        <v>3</v>
      </c>
      <c r="J595" s="3" t="n">
        <v>4</v>
      </c>
      <c r="K595" s="3" t="n">
        <v>4</v>
      </c>
      <c r="L595" s="3" t="n">
        <v>1</v>
      </c>
      <c r="M595" s="3" t="n">
        <v>1</v>
      </c>
      <c r="N595" s="3" t="n">
        <v>-1</v>
      </c>
      <c r="O595" s="3" t="n">
        <v>-1</v>
      </c>
      <c r="P595" s="3" t="n">
        <v>9.2</v>
      </c>
      <c r="Q595" s="3" t="n">
        <v>24.2</v>
      </c>
      <c r="R595" s="3" t="s">
        <v>1787</v>
      </c>
      <c r="S595" s="4" t="n">
        <v>45747.0016898148</v>
      </c>
      <c r="T595" s="3" t="s">
        <v>29</v>
      </c>
      <c r="U595" s="3" t="s">
        <v>29</v>
      </c>
      <c r="V595" s="3" t="n">
        <v>0</v>
      </c>
      <c r="W595" s="3" t="n">
        <v>0</v>
      </c>
      <c r="X595" s="3" t="n">
        <v>0</v>
      </c>
      <c r="Y595" s="3" t="s">
        <v>30</v>
      </c>
      <c r="Z595" s="3" t="s">
        <v>30</v>
      </c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</row>
    <row r="596" customFormat="false" ht="15.75" hidden="false" customHeight="false" outlineLevel="0" collapsed="false">
      <c r="A596" s="3" t="n">
        <v>595</v>
      </c>
      <c r="B596" s="3" t="s">
        <v>1788</v>
      </c>
      <c r="C596" s="3" t="s">
        <v>1789</v>
      </c>
      <c r="D596" s="3" t="n">
        <v>1</v>
      </c>
      <c r="E596" s="3" t="n">
        <v>0.1704218</v>
      </c>
      <c r="F596" s="3" t="n">
        <v>9</v>
      </c>
      <c r="G596" s="3" t="n">
        <v>9</v>
      </c>
      <c r="H596" s="3" t="n">
        <v>4</v>
      </c>
      <c r="I596" s="3" t="n">
        <v>4</v>
      </c>
      <c r="J596" s="3" t="n">
        <v>6</v>
      </c>
      <c r="K596" s="3" t="n">
        <v>6</v>
      </c>
      <c r="L596" s="3" t="n">
        <v>1</v>
      </c>
      <c r="M596" s="3" t="n">
        <v>1</v>
      </c>
      <c r="N596" s="3" t="n">
        <v>-1</v>
      </c>
      <c r="O596" s="3" t="n">
        <v>0</v>
      </c>
      <c r="P596" s="3" t="n">
        <v>9.2</v>
      </c>
      <c r="Q596" s="3" t="n">
        <v>24.2</v>
      </c>
      <c r="R596" s="3" t="s">
        <v>1790</v>
      </c>
      <c r="S596" s="4" t="n">
        <v>45747.001724537</v>
      </c>
      <c r="T596" s="3" t="s">
        <v>29</v>
      </c>
      <c r="U596" s="3" t="s">
        <v>29</v>
      </c>
      <c r="V596" s="3" t="n">
        <v>0</v>
      </c>
      <c r="W596" s="3" t="n">
        <v>1</v>
      </c>
      <c r="X596" s="3" t="n">
        <v>0</v>
      </c>
      <c r="Y596" s="3" t="s">
        <v>30</v>
      </c>
      <c r="Z596" s="3" t="s">
        <v>81</v>
      </c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</row>
    <row r="597" customFormat="false" ht="15.75" hidden="false" customHeight="false" outlineLevel="0" collapsed="false">
      <c r="A597" s="3" t="n">
        <v>596</v>
      </c>
      <c r="B597" s="3" t="s">
        <v>1791</v>
      </c>
      <c r="C597" s="3" t="s">
        <v>1792</v>
      </c>
      <c r="D597" s="3" t="n">
        <v>1</v>
      </c>
      <c r="E597" s="3" t="n">
        <v>1.2213399</v>
      </c>
      <c r="F597" s="3" t="n">
        <v>53</v>
      </c>
      <c r="G597" s="3" t="n">
        <v>53</v>
      </c>
      <c r="H597" s="3" t="n">
        <v>14</v>
      </c>
      <c r="I597" s="3" t="n">
        <v>14</v>
      </c>
      <c r="J597" s="3" t="n">
        <v>70</v>
      </c>
      <c r="K597" s="3" t="n">
        <v>70</v>
      </c>
      <c r="L597" s="3" t="n">
        <v>3</v>
      </c>
      <c r="M597" s="3" t="n">
        <v>3</v>
      </c>
      <c r="N597" s="3" t="n">
        <v>-1</v>
      </c>
      <c r="O597" s="3" t="n">
        <v>-1</v>
      </c>
      <c r="P597" s="3" t="n">
        <v>9.2</v>
      </c>
      <c r="Q597" s="3" t="n">
        <v>24.2</v>
      </c>
      <c r="R597" s="3" t="s">
        <v>1793</v>
      </c>
      <c r="S597" s="4" t="n">
        <v>45747.0018055556</v>
      </c>
      <c r="T597" s="3" t="s">
        <v>246</v>
      </c>
      <c r="U597" s="3" t="s">
        <v>246</v>
      </c>
      <c r="V597" s="3" t="n">
        <v>0</v>
      </c>
      <c r="W597" s="3" t="n">
        <v>0</v>
      </c>
      <c r="X597" s="3" t="n">
        <v>0</v>
      </c>
      <c r="Y597" s="3" t="s">
        <v>30</v>
      </c>
      <c r="Z597" s="3" t="s">
        <v>30</v>
      </c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</row>
    <row r="598" customFormat="false" ht="15.75" hidden="false" customHeight="false" outlineLevel="0" collapsed="false">
      <c r="A598" s="3" t="n">
        <v>597</v>
      </c>
      <c r="B598" s="3" t="s">
        <v>1794</v>
      </c>
      <c r="C598" s="3" t="s">
        <v>1795</v>
      </c>
      <c r="D598" s="3" t="n">
        <v>1</v>
      </c>
      <c r="E598" s="3" t="n">
        <v>0.7939324</v>
      </c>
      <c r="F598" s="3" t="n">
        <v>33</v>
      </c>
      <c r="G598" s="3" t="n">
        <v>33</v>
      </c>
      <c r="H598" s="3" t="n">
        <v>16</v>
      </c>
      <c r="I598" s="3" t="n">
        <v>16</v>
      </c>
      <c r="J598" s="3" t="n">
        <v>27</v>
      </c>
      <c r="K598" s="3" t="n">
        <v>27</v>
      </c>
      <c r="L598" s="3" t="n">
        <v>3</v>
      </c>
      <c r="M598" s="3" t="n">
        <v>3</v>
      </c>
      <c r="N598" s="3" t="n">
        <v>-1</v>
      </c>
      <c r="O598" s="3" t="n">
        <v>-1</v>
      </c>
      <c r="P598" s="3" t="n">
        <v>9.2</v>
      </c>
      <c r="Q598" s="3" t="n">
        <v>24.2</v>
      </c>
      <c r="R598" s="3" t="s">
        <v>1796</v>
      </c>
      <c r="S598" s="4" t="n">
        <v>45747.0018634259</v>
      </c>
      <c r="T598" s="3" t="s">
        <v>29</v>
      </c>
      <c r="U598" s="3" t="s">
        <v>29</v>
      </c>
      <c r="V598" s="3" t="n">
        <v>0</v>
      </c>
      <c r="W598" s="3" t="n">
        <v>0</v>
      </c>
      <c r="X598" s="3" t="n">
        <v>0</v>
      </c>
      <c r="Y598" s="3" t="s">
        <v>30</v>
      </c>
      <c r="Z598" s="3" t="s">
        <v>30</v>
      </c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</row>
    <row r="599" customFormat="false" ht="15.75" hidden="false" customHeight="false" outlineLevel="0" collapsed="false">
      <c r="A599" s="3" t="n">
        <v>598</v>
      </c>
      <c r="B599" s="3" t="s">
        <v>1797</v>
      </c>
      <c r="C599" s="3" t="s">
        <v>1798</v>
      </c>
      <c r="D599" s="3" t="n">
        <v>1</v>
      </c>
      <c r="E599" s="3" t="n">
        <v>0.1326592</v>
      </c>
      <c r="F599" s="3" t="n">
        <v>7</v>
      </c>
      <c r="G599" s="3" t="n">
        <v>7</v>
      </c>
      <c r="H599" s="3" t="n">
        <v>5</v>
      </c>
      <c r="I599" s="3" t="n">
        <v>5</v>
      </c>
      <c r="J599" s="3" t="n">
        <v>7</v>
      </c>
      <c r="K599" s="3" t="n">
        <v>7</v>
      </c>
      <c r="L599" s="3" t="n">
        <v>0</v>
      </c>
      <c r="M599" s="3" t="n">
        <v>0</v>
      </c>
      <c r="N599" s="3" t="n">
        <v>-1</v>
      </c>
      <c r="O599" s="3" t="n">
        <v>0</v>
      </c>
      <c r="P599" s="3" t="n">
        <v>9.2</v>
      </c>
      <c r="Q599" s="3" t="n">
        <v>24.2</v>
      </c>
      <c r="R599" s="3" t="s">
        <v>1799</v>
      </c>
      <c r="S599" s="4" t="n">
        <v>45747.0019097222</v>
      </c>
      <c r="T599" s="3" t="s">
        <v>29</v>
      </c>
      <c r="U599" s="3" t="s">
        <v>29</v>
      </c>
      <c r="V599" s="3" t="n">
        <v>0</v>
      </c>
      <c r="W599" s="3" t="n">
        <v>1</v>
      </c>
      <c r="X599" s="3" t="n">
        <v>0</v>
      </c>
      <c r="Y599" s="3" t="s">
        <v>30</v>
      </c>
      <c r="Z599" s="3" t="s">
        <v>81</v>
      </c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</row>
    <row r="600" customFormat="false" ht="15.75" hidden="false" customHeight="false" outlineLevel="0" collapsed="false">
      <c r="A600" s="3" t="n">
        <v>599</v>
      </c>
      <c r="B600" s="3" t="s">
        <v>1800</v>
      </c>
      <c r="C600" s="3" t="s">
        <v>1801</v>
      </c>
      <c r="D600" s="3" t="n">
        <v>1</v>
      </c>
      <c r="E600" s="3" t="n">
        <v>0.4900392</v>
      </c>
      <c r="F600" s="3" t="n">
        <v>7</v>
      </c>
      <c r="G600" s="3" t="n">
        <v>7</v>
      </c>
      <c r="H600" s="3" t="n">
        <v>3</v>
      </c>
      <c r="I600" s="3" t="n">
        <v>3</v>
      </c>
      <c r="J600" s="3" t="n">
        <v>3</v>
      </c>
      <c r="K600" s="3" t="n">
        <v>3</v>
      </c>
      <c r="L600" s="3" t="n">
        <v>1</v>
      </c>
      <c r="M600" s="3" t="n">
        <v>1</v>
      </c>
      <c r="N600" s="3" t="n">
        <v>-1</v>
      </c>
      <c r="O600" s="3" t="n">
        <v>-1</v>
      </c>
      <c r="P600" s="3" t="n">
        <v>9.2</v>
      </c>
      <c r="Q600" s="3" t="n">
        <v>24.2</v>
      </c>
      <c r="R600" s="3" t="s">
        <v>1802</v>
      </c>
      <c r="S600" s="4" t="n">
        <v>45747.0019675926</v>
      </c>
      <c r="T600" s="3" t="s">
        <v>29</v>
      </c>
      <c r="U600" s="3" t="s">
        <v>29</v>
      </c>
      <c r="V600" s="3" t="n">
        <v>0</v>
      </c>
      <c r="W600" s="3" t="n">
        <v>0</v>
      </c>
      <c r="X600" s="3" t="n">
        <v>0</v>
      </c>
      <c r="Y600" s="3" t="s">
        <v>30</v>
      </c>
      <c r="Z600" s="3" t="s">
        <v>30</v>
      </c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</row>
    <row r="601" customFormat="false" ht="15.75" hidden="false" customHeight="false" outlineLevel="0" collapsed="false">
      <c r="A601" s="3" t="n">
        <v>600</v>
      </c>
      <c r="B601" s="3" t="s">
        <v>1803</v>
      </c>
      <c r="C601" s="3" t="s">
        <v>1804</v>
      </c>
      <c r="D601" s="3" t="n">
        <v>1</v>
      </c>
      <c r="E601" s="3" t="n">
        <v>0.1073893</v>
      </c>
      <c r="F601" s="3" t="n">
        <v>4</v>
      </c>
      <c r="G601" s="3" t="n">
        <v>4</v>
      </c>
      <c r="H601" s="3" t="n">
        <v>3</v>
      </c>
      <c r="I601" s="3" t="n">
        <v>3</v>
      </c>
      <c r="J601" s="3" t="n">
        <v>2</v>
      </c>
      <c r="K601" s="3" t="n">
        <v>2</v>
      </c>
      <c r="L601" s="3" t="n">
        <v>0</v>
      </c>
      <c r="M601" s="3" t="n">
        <v>0</v>
      </c>
      <c r="N601" s="3" t="n">
        <v>-1</v>
      </c>
      <c r="O601" s="3" t="n">
        <v>0</v>
      </c>
      <c r="P601" s="3" t="n">
        <v>9.2</v>
      </c>
      <c r="Q601" s="3" t="n">
        <v>24.2</v>
      </c>
      <c r="R601" s="3" t="s">
        <v>1805</v>
      </c>
      <c r="S601" s="4" t="n">
        <v>45747.0019907407</v>
      </c>
      <c r="T601" s="3" t="s">
        <v>29</v>
      </c>
      <c r="U601" s="3" t="s">
        <v>29</v>
      </c>
      <c r="V601" s="3" t="n">
        <v>0</v>
      </c>
      <c r="W601" s="3" t="n">
        <v>1</v>
      </c>
      <c r="X601" s="3" t="n">
        <v>0</v>
      </c>
      <c r="Y601" s="3" t="s">
        <v>30</v>
      </c>
      <c r="Z601" s="3" t="s">
        <v>81</v>
      </c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</row>
    <row r="602" customFormat="false" ht="15.75" hidden="false" customHeight="false" outlineLevel="0" collapsed="false">
      <c r="A602" s="3" t="n">
        <v>601</v>
      </c>
      <c r="B602" s="3" t="s">
        <v>1806</v>
      </c>
      <c r="C602" s="3" t="s">
        <v>1807</v>
      </c>
      <c r="D602" s="3" t="n">
        <v>1</v>
      </c>
      <c r="E602" s="3" t="n">
        <v>0.1550529</v>
      </c>
      <c r="F602" s="3" t="n">
        <v>7</v>
      </c>
      <c r="G602" s="3" t="n">
        <v>7</v>
      </c>
      <c r="H602" s="3" t="n">
        <v>5</v>
      </c>
      <c r="I602" s="3" t="n">
        <v>5</v>
      </c>
      <c r="J602" s="3" t="n">
        <v>7</v>
      </c>
      <c r="K602" s="3" t="n">
        <v>7</v>
      </c>
      <c r="L602" s="3" t="n">
        <v>0</v>
      </c>
      <c r="M602" s="3" t="n">
        <v>0</v>
      </c>
      <c r="N602" s="3" t="n">
        <v>0</v>
      </c>
      <c r="O602" s="3" t="n">
        <v>0</v>
      </c>
      <c r="P602" s="3" t="n">
        <v>9.2</v>
      </c>
      <c r="Q602" s="3" t="n">
        <v>24.2</v>
      </c>
      <c r="R602" s="3" t="s">
        <v>1808</v>
      </c>
      <c r="S602" s="4" t="n">
        <v>45747.0020833333</v>
      </c>
      <c r="T602" s="3" t="s">
        <v>29</v>
      </c>
      <c r="U602" s="3" t="s">
        <v>29</v>
      </c>
      <c r="V602" s="3" t="n">
        <v>1</v>
      </c>
      <c r="W602" s="3" t="n">
        <v>1</v>
      </c>
      <c r="X602" s="3" t="n">
        <v>0</v>
      </c>
      <c r="Y602" s="3" t="s">
        <v>81</v>
      </c>
      <c r="Z602" s="3" t="s">
        <v>81</v>
      </c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</row>
    <row r="603" customFormat="false" ht="15.75" hidden="false" customHeight="false" outlineLevel="0" collapsed="false">
      <c r="A603" s="3" t="n">
        <v>602</v>
      </c>
      <c r="B603" s="3" t="s">
        <v>1809</v>
      </c>
      <c r="C603" s="3" t="s">
        <v>1810</v>
      </c>
      <c r="D603" s="3" t="n">
        <v>1</v>
      </c>
      <c r="E603" s="3" t="n">
        <v>0.5908558</v>
      </c>
      <c r="F603" s="3" t="n">
        <v>34</v>
      </c>
      <c r="G603" s="3" t="n">
        <v>34</v>
      </c>
      <c r="H603" s="3" t="n">
        <v>13</v>
      </c>
      <c r="I603" s="3" t="n">
        <v>13</v>
      </c>
      <c r="J603" s="3" t="n">
        <v>33</v>
      </c>
      <c r="K603" s="3" t="n">
        <v>33</v>
      </c>
      <c r="L603" s="3" t="n">
        <v>2</v>
      </c>
      <c r="M603" s="3" t="n">
        <v>2</v>
      </c>
      <c r="N603" s="3" t="n">
        <v>-1</v>
      </c>
      <c r="O603" s="3" t="n">
        <v>-1</v>
      </c>
      <c r="P603" s="3" t="n">
        <v>8.8</v>
      </c>
      <c r="Q603" s="3" t="n">
        <v>24.2</v>
      </c>
      <c r="R603" s="3" t="s">
        <v>1811</v>
      </c>
      <c r="S603" s="4" t="n">
        <v>45747.0021412037</v>
      </c>
      <c r="T603" s="3" t="s">
        <v>256</v>
      </c>
      <c r="U603" s="3" t="s">
        <v>256</v>
      </c>
      <c r="V603" s="3" t="n">
        <v>0</v>
      </c>
      <c r="W603" s="3" t="n">
        <v>0</v>
      </c>
      <c r="X603" s="3" t="n">
        <v>0</v>
      </c>
      <c r="Y603" s="3" t="s">
        <v>30</v>
      </c>
      <c r="Z603" s="3" t="s">
        <v>30</v>
      </c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</row>
    <row r="604" customFormat="false" ht="15.75" hidden="false" customHeight="false" outlineLevel="0" collapsed="false">
      <c r="A604" s="3" t="n">
        <v>603</v>
      </c>
      <c r="B604" s="3" t="s">
        <v>1812</v>
      </c>
      <c r="C604" s="3" t="s">
        <v>1813</v>
      </c>
      <c r="D604" s="3" t="n">
        <v>1</v>
      </c>
      <c r="E604" s="3" t="n">
        <v>1.0653532</v>
      </c>
      <c r="F604" s="3" t="n">
        <v>55</v>
      </c>
      <c r="G604" s="3" t="n">
        <v>55</v>
      </c>
      <c r="H604" s="3" t="n">
        <v>15</v>
      </c>
      <c r="I604" s="3" t="n">
        <v>15</v>
      </c>
      <c r="J604" s="3" t="n">
        <v>61</v>
      </c>
      <c r="K604" s="3" t="n">
        <v>61</v>
      </c>
      <c r="L604" s="3" t="n">
        <v>3</v>
      </c>
      <c r="M604" s="3" t="n">
        <v>3</v>
      </c>
      <c r="N604" s="3" t="n">
        <v>-1</v>
      </c>
      <c r="O604" s="3" t="n">
        <v>-1</v>
      </c>
      <c r="P604" s="3" t="n">
        <v>8.8</v>
      </c>
      <c r="Q604" s="3" t="n">
        <v>24.2</v>
      </c>
      <c r="R604" s="3" t="s">
        <v>1814</v>
      </c>
      <c r="S604" s="4" t="n">
        <v>45747.0021990741</v>
      </c>
      <c r="T604" s="3" t="s">
        <v>256</v>
      </c>
      <c r="U604" s="3" t="s">
        <v>256</v>
      </c>
      <c r="V604" s="3" t="n">
        <v>0</v>
      </c>
      <c r="W604" s="3" t="n">
        <v>0</v>
      </c>
      <c r="X604" s="3" t="n">
        <v>0</v>
      </c>
      <c r="Y604" s="3" t="s">
        <v>30</v>
      </c>
      <c r="Z604" s="3" t="s">
        <v>30</v>
      </c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</row>
    <row r="605" customFormat="false" ht="15.75" hidden="false" customHeight="false" outlineLevel="0" collapsed="false">
      <c r="A605" s="3" t="n">
        <v>604</v>
      </c>
      <c r="B605" s="3" t="s">
        <v>1815</v>
      </c>
      <c r="C605" s="3" t="s">
        <v>1816</v>
      </c>
      <c r="D605" s="3" t="n">
        <v>1</v>
      </c>
      <c r="E605" s="3" t="n">
        <v>2.1791213</v>
      </c>
      <c r="F605" s="3" t="n">
        <v>33</v>
      </c>
      <c r="G605" s="3" t="n">
        <v>33</v>
      </c>
      <c r="H605" s="3" t="n">
        <v>14</v>
      </c>
      <c r="I605" s="3" t="n">
        <v>14</v>
      </c>
      <c r="J605" s="3" t="n">
        <v>42</v>
      </c>
      <c r="K605" s="3" t="n">
        <v>42</v>
      </c>
      <c r="L605" s="3" t="n">
        <v>1</v>
      </c>
      <c r="M605" s="3" t="n">
        <v>1</v>
      </c>
      <c r="N605" s="3" t="n">
        <v>-1</v>
      </c>
      <c r="O605" s="3" t="n">
        <v>-1</v>
      </c>
      <c r="P605" s="3" t="n">
        <v>8.8</v>
      </c>
      <c r="Q605" s="3" t="n">
        <v>24.2</v>
      </c>
      <c r="R605" s="3" t="s">
        <v>1817</v>
      </c>
      <c r="S605" s="4" t="n">
        <v>45747.0022569444</v>
      </c>
      <c r="T605" s="3" t="s">
        <v>256</v>
      </c>
      <c r="U605" s="3" t="s">
        <v>256</v>
      </c>
      <c r="V605" s="3" t="n">
        <v>0</v>
      </c>
      <c r="W605" s="3" t="n">
        <v>0</v>
      </c>
      <c r="X605" s="3" t="n">
        <v>0</v>
      </c>
      <c r="Y605" s="3" t="s">
        <v>30</v>
      </c>
      <c r="Z605" s="3" t="s">
        <v>30</v>
      </c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</row>
    <row r="606" customFormat="false" ht="15.75" hidden="false" customHeight="false" outlineLevel="0" collapsed="false">
      <c r="A606" s="3" t="n">
        <v>605</v>
      </c>
      <c r="B606" s="3" t="s">
        <v>1818</v>
      </c>
      <c r="C606" s="3" t="s">
        <v>1819</v>
      </c>
      <c r="D606" s="3" t="n">
        <v>1</v>
      </c>
      <c r="E606" s="3" t="n">
        <v>0.7496288</v>
      </c>
      <c r="F606" s="3" t="n">
        <v>33</v>
      </c>
      <c r="G606" s="3" t="n">
        <v>33</v>
      </c>
      <c r="H606" s="3" t="n">
        <v>13</v>
      </c>
      <c r="I606" s="3" t="n">
        <v>13</v>
      </c>
      <c r="J606" s="3" t="n">
        <v>37</v>
      </c>
      <c r="K606" s="3" t="n">
        <v>37</v>
      </c>
      <c r="L606" s="3" t="n">
        <v>1</v>
      </c>
      <c r="M606" s="3" t="n">
        <v>1</v>
      </c>
      <c r="N606" s="3" t="n">
        <v>-1</v>
      </c>
      <c r="O606" s="3" t="n">
        <v>-1</v>
      </c>
      <c r="P606" s="3" t="n">
        <v>8.8</v>
      </c>
      <c r="Q606" s="3" t="n">
        <v>24.2</v>
      </c>
      <c r="R606" s="3" t="s">
        <v>1820</v>
      </c>
      <c r="S606" s="4" t="n">
        <v>45747.0023032407</v>
      </c>
      <c r="T606" s="3" t="s">
        <v>256</v>
      </c>
      <c r="U606" s="3" t="s">
        <v>256</v>
      </c>
      <c r="V606" s="3" t="n">
        <v>0</v>
      </c>
      <c r="W606" s="3" t="n">
        <v>0</v>
      </c>
      <c r="X606" s="3" t="n">
        <v>0</v>
      </c>
      <c r="Y606" s="3" t="s">
        <v>30</v>
      </c>
      <c r="Z606" s="3" t="s">
        <v>30</v>
      </c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</row>
    <row r="607" customFormat="false" ht="15.75" hidden="false" customHeight="false" outlineLevel="0" collapsed="false">
      <c r="A607" s="3" t="n">
        <v>606</v>
      </c>
      <c r="B607" s="3" t="s">
        <v>1821</v>
      </c>
      <c r="C607" s="3" t="s">
        <v>1822</v>
      </c>
      <c r="D607" s="3" t="n">
        <v>1</v>
      </c>
      <c r="E607" s="3" t="n">
        <v>0.6405816</v>
      </c>
      <c r="F607" s="3" t="n">
        <v>31</v>
      </c>
      <c r="G607" s="3" t="n">
        <v>31</v>
      </c>
      <c r="H607" s="3" t="n">
        <v>13</v>
      </c>
      <c r="I607" s="3" t="n">
        <v>13</v>
      </c>
      <c r="J607" s="3" t="n">
        <v>35</v>
      </c>
      <c r="K607" s="3" t="n">
        <v>35</v>
      </c>
      <c r="L607" s="3" t="n">
        <v>1</v>
      </c>
      <c r="M607" s="3" t="n">
        <v>1</v>
      </c>
      <c r="N607" s="3" t="n">
        <v>-1</v>
      </c>
      <c r="O607" s="3" t="n">
        <v>-1</v>
      </c>
      <c r="P607" s="3" t="n">
        <v>8.8</v>
      </c>
      <c r="Q607" s="3" t="n">
        <v>24.2</v>
      </c>
      <c r="R607" s="3" t="s">
        <v>1823</v>
      </c>
      <c r="S607" s="4" t="n">
        <v>45747.002349537</v>
      </c>
      <c r="T607" s="3" t="s">
        <v>256</v>
      </c>
      <c r="U607" s="3" t="s">
        <v>256</v>
      </c>
      <c r="V607" s="3" t="n">
        <v>0</v>
      </c>
      <c r="W607" s="3" t="n">
        <v>0</v>
      </c>
      <c r="X607" s="3" t="n">
        <v>0</v>
      </c>
      <c r="Y607" s="3" t="s">
        <v>30</v>
      </c>
      <c r="Z607" s="3" t="s">
        <v>30</v>
      </c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</row>
    <row r="608" customFormat="false" ht="15.75" hidden="false" customHeight="false" outlineLevel="0" collapsed="false">
      <c r="A608" s="3" t="n">
        <v>607</v>
      </c>
      <c r="B608" s="3" t="s">
        <v>1824</v>
      </c>
      <c r="C608" s="3" t="s">
        <v>1825</v>
      </c>
      <c r="D608" s="3" t="n">
        <v>1</v>
      </c>
      <c r="E608" s="3" t="n">
        <v>0.8708444</v>
      </c>
      <c r="F608" s="3" t="n">
        <v>46</v>
      </c>
      <c r="G608" s="3" t="n">
        <v>46</v>
      </c>
      <c r="H608" s="3" t="n">
        <v>14</v>
      </c>
      <c r="I608" s="3" t="n">
        <v>14</v>
      </c>
      <c r="J608" s="3" t="n">
        <v>53</v>
      </c>
      <c r="K608" s="3" t="n">
        <v>53</v>
      </c>
      <c r="L608" s="3" t="n">
        <v>1</v>
      </c>
      <c r="M608" s="3" t="n">
        <v>1</v>
      </c>
      <c r="N608" s="3" t="n">
        <v>-1</v>
      </c>
      <c r="O608" s="3" t="n">
        <v>-1</v>
      </c>
      <c r="P608" s="3" t="n">
        <v>8.8</v>
      </c>
      <c r="Q608" s="3" t="n">
        <v>24.2</v>
      </c>
      <c r="R608" s="3" t="s">
        <v>1826</v>
      </c>
      <c r="S608" s="4" t="n">
        <v>45747.0024074074</v>
      </c>
      <c r="T608" s="3" t="s">
        <v>256</v>
      </c>
      <c r="U608" s="3" t="s">
        <v>256</v>
      </c>
      <c r="V608" s="3" t="n">
        <v>0</v>
      </c>
      <c r="W608" s="3" t="n">
        <v>0</v>
      </c>
      <c r="X608" s="3" t="n">
        <v>0</v>
      </c>
      <c r="Y608" s="3" t="s">
        <v>30</v>
      </c>
      <c r="Z608" s="3" t="s">
        <v>30</v>
      </c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</row>
    <row r="609" customFormat="false" ht="15.75" hidden="false" customHeight="false" outlineLevel="0" collapsed="false">
      <c r="A609" s="3" t="n">
        <v>608</v>
      </c>
      <c r="B609" s="3" t="s">
        <v>1827</v>
      </c>
      <c r="C609" s="3" t="s">
        <v>1828</v>
      </c>
      <c r="D609" s="3" t="n">
        <v>1</v>
      </c>
      <c r="E609" s="3" t="n">
        <v>0.8805504</v>
      </c>
      <c r="F609" s="3" t="n">
        <v>45</v>
      </c>
      <c r="G609" s="3" t="n">
        <v>45</v>
      </c>
      <c r="H609" s="3" t="n">
        <v>14</v>
      </c>
      <c r="I609" s="3" t="n">
        <v>14</v>
      </c>
      <c r="J609" s="3" t="n">
        <v>52</v>
      </c>
      <c r="K609" s="3" t="n">
        <v>52</v>
      </c>
      <c r="L609" s="3" t="n">
        <v>1</v>
      </c>
      <c r="M609" s="3" t="n">
        <v>1</v>
      </c>
      <c r="N609" s="3" t="n">
        <v>-1</v>
      </c>
      <c r="O609" s="3" t="n">
        <v>-1</v>
      </c>
      <c r="P609" s="3" t="n">
        <v>8.8</v>
      </c>
      <c r="Q609" s="3" t="n">
        <v>24.2</v>
      </c>
      <c r="R609" s="3" t="s">
        <v>1829</v>
      </c>
      <c r="S609" s="4" t="n">
        <v>45747.0024537037</v>
      </c>
      <c r="T609" s="3" t="s">
        <v>256</v>
      </c>
      <c r="U609" s="3" t="s">
        <v>256</v>
      </c>
      <c r="V609" s="3" t="n">
        <v>0</v>
      </c>
      <c r="W609" s="3" t="n">
        <v>0</v>
      </c>
      <c r="X609" s="3" t="n">
        <v>0</v>
      </c>
      <c r="Y609" s="3" t="s">
        <v>30</v>
      </c>
      <c r="Z609" s="3" t="s">
        <v>30</v>
      </c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</row>
    <row r="610" customFormat="false" ht="15.75" hidden="false" customHeight="false" outlineLevel="0" collapsed="false">
      <c r="A610" s="3" t="n">
        <v>609</v>
      </c>
      <c r="B610" s="3" t="s">
        <v>1830</v>
      </c>
      <c r="C610" s="3" t="s">
        <v>1831</v>
      </c>
      <c r="D610" s="3" t="n">
        <v>1</v>
      </c>
      <c r="E610" s="3" t="n">
        <v>1.0618643</v>
      </c>
      <c r="F610" s="3" t="n">
        <v>37</v>
      </c>
      <c r="G610" s="3" t="n">
        <v>37</v>
      </c>
      <c r="H610" s="3" t="n">
        <v>13</v>
      </c>
      <c r="I610" s="3" t="n">
        <v>13</v>
      </c>
      <c r="J610" s="3" t="n">
        <v>35</v>
      </c>
      <c r="K610" s="3" t="n">
        <v>35</v>
      </c>
      <c r="L610" s="3" t="n">
        <v>3</v>
      </c>
      <c r="M610" s="3" t="n">
        <v>3</v>
      </c>
      <c r="N610" s="3" t="n">
        <v>-1</v>
      </c>
      <c r="O610" s="3" t="n">
        <v>-1</v>
      </c>
      <c r="P610" s="3" t="n">
        <v>10</v>
      </c>
      <c r="Q610" s="3" t="n">
        <v>24.2</v>
      </c>
      <c r="R610" s="3" t="s">
        <v>1832</v>
      </c>
      <c r="S610" s="4" t="n">
        <v>45747.0025115741</v>
      </c>
      <c r="T610" s="3" t="s">
        <v>37</v>
      </c>
      <c r="U610" s="3" t="s">
        <v>37</v>
      </c>
      <c r="V610" s="3" t="n">
        <v>0</v>
      </c>
      <c r="W610" s="3" t="n">
        <v>0</v>
      </c>
      <c r="X610" s="3" t="n">
        <v>0</v>
      </c>
      <c r="Y610" s="3" t="s">
        <v>30</v>
      </c>
      <c r="Z610" s="3" t="s">
        <v>30</v>
      </c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</row>
    <row r="611" customFormat="false" ht="15.75" hidden="false" customHeight="false" outlineLevel="0" collapsed="false">
      <c r="A611" s="3" t="n">
        <v>610</v>
      </c>
      <c r="B611" s="3" t="s">
        <v>1833</v>
      </c>
      <c r="C611" s="3" t="s">
        <v>1834</v>
      </c>
      <c r="D611" s="3" t="n">
        <v>1</v>
      </c>
      <c r="E611" s="3" t="n">
        <v>0.6353514</v>
      </c>
      <c r="F611" s="3" t="n">
        <v>20</v>
      </c>
      <c r="G611" s="3" t="n">
        <v>20</v>
      </c>
      <c r="H611" s="3" t="n">
        <v>10</v>
      </c>
      <c r="I611" s="3" t="n">
        <v>10</v>
      </c>
      <c r="J611" s="3" t="n">
        <v>13</v>
      </c>
      <c r="K611" s="3" t="n">
        <v>13</v>
      </c>
      <c r="L611" s="3" t="n">
        <v>2</v>
      </c>
      <c r="M611" s="3" t="n">
        <v>2</v>
      </c>
      <c r="N611" s="3" t="n">
        <v>-1</v>
      </c>
      <c r="O611" s="3" t="n">
        <v>-1</v>
      </c>
      <c r="P611" s="3" t="n">
        <v>10</v>
      </c>
      <c r="Q611" s="3" t="n">
        <v>24.2</v>
      </c>
      <c r="R611" s="3" t="s">
        <v>1835</v>
      </c>
      <c r="S611" s="4" t="n">
        <v>45747.0025578704</v>
      </c>
      <c r="T611" s="3" t="s">
        <v>37</v>
      </c>
      <c r="U611" s="3" t="s">
        <v>37</v>
      </c>
      <c r="V611" s="3" t="n">
        <v>0</v>
      </c>
      <c r="W611" s="3" t="n">
        <v>0</v>
      </c>
      <c r="X611" s="3" t="n">
        <v>0</v>
      </c>
      <c r="Y611" s="3" t="s">
        <v>30</v>
      </c>
      <c r="Z611" s="3" t="s">
        <v>30</v>
      </c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</row>
    <row r="612" customFormat="false" ht="15.75" hidden="false" customHeight="false" outlineLevel="0" collapsed="false">
      <c r="A612" s="3" t="n">
        <v>611</v>
      </c>
      <c r="B612" s="3" t="s">
        <v>1836</v>
      </c>
      <c r="C612" s="3" t="s">
        <v>1837</v>
      </c>
      <c r="D612" s="3" t="n">
        <v>1</v>
      </c>
      <c r="E612" s="3" t="n">
        <v>0.6965075</v>
      </c>
      <c r="F612" s="3" t="n">
        <v>25</v>
      </c>
      <c r="G612" s="3" t="n">
        <v>25</v>
      </c>
      <c r="H612" s="3" t="n">
        <v>12</v>
      </c>
      <c r="I612" s="3" t="n">
        <v>12</v>
      </c>
      <c r="J612" s="3" t="n">
        <v>18</v>
      </c>
      <c r="K612" s="3" t="n">
        <v>18</v>
      </c>
      <c r="L612" s="3" t="n">
        <v>2</v>
      </c>
      <c r="M612" s="3" t="n">
        <v>2</v>
      </c>
      <c r="N612" s="3" t="n">
        <v>-1</v>
      </c>
      <c r="O612" s="3" t="n">
        <v>-1</v>
      </c>
      <c r="P612" s="3" t="n">
        <v>10</v>
      </c>
      <c r="Q612" s="3" t="n">
        <v>24.2</v>
      </c>
      <c r="R612" s="3" t="s">
        <v>1838</v>
      </c>
      <c r="S612" s="4" t="n">
        <v>45747.0026041667</v>
      </c>
      <c r="T612" s="3" t="s">
        <v>37</v>
      </c>
      <c r="U612" s="3" t="s">
        <v>37</v>
      </c>
      <c r="V612" s="3" t="n">
        <v>0</v>
      </c>
      <c r="W612" s="3" t="n">
        <v>0</v>
      </c>
      <c r="X612" s="3" t="n">
        <v>0</v>
      </c>
      <c r="Y612" s="3" t="s">
        <v>30</v>
      </c>
      <c r="Z612" s="3" t="s">
        <v>30</v>
      </c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</row>
    <row r="613" customFormat="false" ht="15.75" hidden="false" customHeight="false" outlineLevel="0" collapsed="false">
      <c r="A613" s="3" t="n">
        <v>612</v>
      </c>
      <c r="B613" s="3" t="s">
        <v>1839</v>
      </c>
      <c r="C613" s="3" t="s">
        <v>1840</v>
      </c>
      <c r="D613" s="3" t="n">
        <v>1</v>
      </c>
      <c r="E613" s="3" t="n">
        <v>0.7033383</v>
      </c>
      <c r="F613" s="3" t="n">
        <v>28</v>
      </c>
      <c r="G613" s="3" t="n">
        <v>28</v>
      </c>
      <c r="H613" s="3" t="n">
        <v>12</v>
      </c>
      <c r="I613" s="3" t="n">
        <v>12</v>
      </c>
      <c r="J613" s="3" t="n">
        <v>23</v>
      </c>
      <c r="K613" s="3" t="n">
        <v>23</v>
      </c>
      <c r="L613" s="3" t="n">
        <v>2</v>
      </c>
      <c r="M613" s="3" t="n">
        <v>2</v>
      </c>
      <c r="N613" s="3" t="n">
        <v>-1</v>
      </c>
      <c r="O613" s="3" t="n">
        <v>-1</v>
      </c>
      <c r="P613" s="3" t="n">
        <v>10</v>
      </c>
      <c r="Q613" s="3" t="n">
        <v>24.2</v>
      </c>
      <c r="R613" s="3" t="s">
        <v>1841</v>
      </c>
      <c r="S613" s="4" t="n">
        <v>45747.002650463</v>
      </c>
      <c r="T613" s="3" t="s">
        <v>37</v>
      </c>
      <c r="U613" s="3" t="s">
        <v>37</v>
      </c>
      <c r="V613" s="3" t="n">
        <v>0</v>
      </c>
      <c r="W613" s="3" t="n">
        <v>0</v>
      </c>
      <c r="X613" s="3" t="n">
        <v>0</v>
      </c>
      <c r="Y613" s="3" t="s">
        <v>30</v>
      </c>
      <c r="Z613" s="3" t="s">
        <v>30</v>
      </c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</row>
    <row r="614" customFormat="false" ht="15.75" hidden="false" customHeight="false" outlineLevel="0" collapsed="false">
      <c r="A614" s="3" t="n">
        <v>613</v>
      </c>
      <c r="B614" s="3" t="s">
        <v>1842</v>
      </c>
      <c r="C614" s="3" t="s">
        <v>1843</v>
      </c>
      <c r="D614" s="3" t="n">
        <v>1</v>
      </c>
      <c r="E614" s="3" t="n">
        <v>2.2995203</v>
      </c>
      <c r="F614" s="3" t="n">
        <v>70</v>
      </c>
      <c r="G614" s="3" t="n">
        <v>70</v>
      </c>
      <c r="H614" s="3" t="n">
        <v>13</v>
      </c>
      <c r="I614" s="3" t="n">
        <v>13</v>
      </c>
      <c r="J614" s="3" t="n">
        <v>60</v>
      </c>
      <c r="K614" s="3" t="n">
        <v>60</v>
      </c>
      <c r="L614" s="3" t="n">
        <v>4</v>
      </c>
      <c r="M614" s="3" t="n">
        <v>4</v>
      </c>
      <c r="N614" s="3" t="n">
        <v>-1</v>
      </c>
      <c r="O614" s="3" t="n">
        <v>-1</v>
      </c>
      <c r="P614" s="3" t="n">
        <v>10</v>
      </c>
      <c r="Q614" s="3" t="n">
        <v>24.2</v>
      </c>
      <c r="R614" s="3" t="s">
        <v>1844</v>
      </c>
      <c r="S614" s="4" t="n">
        <v>45747.0027314815</v>
      </c>
      <c r="T614" s="3" t="s">
        <v>37</v>
      </c>
      <c r="U614" s="3" t="s">
        <v>37</v>
      </c>
      <c r="V614" s="3" t="n">
        <v>0</v>
      </c>
      <c r="W614" s="3" t="n">
        <v>0</v>
      </c>
      <c r="X614" s="3" t="n">
        <v>0</v>
      </c>
      <c r="Y614" s="3" t="s">
        <v>30</v>
      </c>
      <c r="Z614" s="3" t="s">
        <v>30</v>
      </c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</row>
    <row r="615" customFormat="false" ht="15.75" hidden="false" customHeight="false" outlineLevel="0" collapsed="false">
      <c r="A615" s="3" t="n">
        <v>614</v>
      </c>
      <c r="B615" s="3" t="s">
        <v>1845</v>
      </c>
      <c r="C615" s="3" t="s">
        <v>1846</v>
      </c>
      <c r="D615" s="3" t="n">
        <v>1</v>
      </c>
      <c r="E615" s="3" t="n">
        <v>2.2370645</v>
      </c>
      <c r="F615" s="3" t="n">
        <v>75</v>
      </c>
      <c r="G615" s="3" t="n">
        <v>75</v>
      </c>
      <c r="H615" s="3" t="n">
        <v>4</v>
      </c>
      <c r="I615" s="3" t="n">
        <v>4</v>
      </c>
      <c r="J615" s="3" t="n">
        <v>62</v>
      </c>
      <c r="K615" s="3" t="n">
        <v>62</v>
      </c>
      <c r="L615" s="3" t="n">
        <v>9</v>
      </c>
      <c r="M615" s="3" t="n">
        <v>9</v>
      </c>
      <c r="N615" s="3" t="n">
        <v>-1</v>
      </c>
      <c r="O615" s="3" t="n">
        <v>-1</v>
      </c>
      <c r="P615" s="3" t="n">
        <v>10</v>
      </c>
      <c r="Q615" s="3" t="n">
        <v>24.2</v>
      </c>
      <c r="R615" s="3" t="s">
        <v>1847</v>
      </c>
      <c r="S615" s="4" t="n">
        <v>45747.0028819444</v>
      </c>
      <c r="T615" s="3" t="s">
        <v>37</v>
      </c>
      <c r="U615" s="3" t="s">
        <v>37</v>
      </c>
      <c r="V615" s="3" t="n">
        <v>0</v>
      </c>
      <c r="W615" s="3" t="n">
        <v>0</v>
      </c>
      <c r="X615" s="3" t="n">
        <v>0</v>
      </c>
      <c r="Y615" s="3" t="s">
        <v>30</v>
      </c>
      <c r="Z615" s="3" t="s">
        <v>30</v>
      </c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</row>
    <row r="616" customFormat="false" ht="15.75" hidden="false" customHeight="false" outlineLevel="0" collapsed="false">
      <c r="A616" s="3" t="n">
        <v>615</v>
      </c>
      <c r="B616" s="3" t="s">
        <v>1848</v>
      </c>
      <c r="C616" s="3" t="s">
        <v>1849</v>
      </c>
      <c r="D616" s="3" t="n">
        <v>1</v>
      </c>
      <c r="E616" s="3" t="n">
        <v>9.0445283</v>
      </c>
      <c r="F616" s="3" t="n">
        <v>56</v>
      </c>
      <c r="G616" s="3" t="n">
        <v>56</v>
      </c>
      <c r="H616" s="3" t="n">
        <v>13</v>
      </c>
      <c r="I616" s="3" t="n">
        <v>13</v>
      </c>
      <c r="J616" s="3" t="n">
        <v>71</v>
      </c>
      <c r="K616" s="3" t="n">
        <v>71</v>
      </c>
      <c r="L616" s="3" t="n">
        <v>2</v>
      </c>
      <c r="M616" s="3" t="n">
        <v>2</v>
      </c>
      <c r="N616" s="3" t="n">
        <v>-1</v>
      </c>
      <c r="O616" s="3" t="n">
        <v>-1</v>
      </c>
      <c r="P616" s="3" t="n">
        <v>10</v>
      </c>
      <c r="Q616" s="3" t="n">
        <v>24.2</v>
      </c>
      <c r="R616" s="3" t="s">
        <v>1850</v>
      </c>
      <c r="S616" s="4" t="n">
        <v>45747.0030555556</v>
      </c>
      <c r="T616" s="3" t="s">
        <v>37</v>
      </c>
      <c r="U616" s="3" t="s">
        <v>37</v>
      </c>
      <c r="V616" s="3" t="n">
        <v>0</v>
      </c>
      <c r="W616" s="3" t="n">
        <v>0</v>
      </c>
      <c r="X616" s="3" t="n">
        <v>0</v>
      </c>
      <c r="Y616" s="3" t="s">
        <v>30</v>
      </c>
      <c r="Z616" s="3" t="s">
        <v>30</v>
      </c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</row>
    <row r="617" customFormat="false" ht="15.75" hidden="false" customHeight="false" outlineLevel="0" collapsed="false">
      <c r="A617" s="3" t="n">
        <v>616</v>
      </c>
      <c r="B617" s="3" t="s">
        <v>1851</v>
      </c>
      <c r="C617" s="3" t="s">
        <v>1852</v>
      </c>
      <c r="D617" s="3" t="n">
        <v>1</v>
      </c>
      <c r="E617" s="3" t="n">
        <v>0.5096709</v>
      </c>
      <c r="F617" s="3" t="n">
        <v>23</v>
      </c>
      <c r="G617" s="3" t="n">
        <v>23</v>
      </c>
      <c r="H617" s="3" t="n">
        <v>11</v>
      </c>
      <c r="I617" s="3" t="n">
        <v>11</v>
      </c>
      <c r="J617" s="3" t="n">
        <v>18</v>
      </c>
      <c r="K617" s="3" t="n">
        <v>18</v>
      </c>
      <c r="L617" s="3" t="n">
        <v>1</v>
      </c>
      <c r="M617" s="3" t="n">
        <v>1</v>
      </c>
      <c r="N617" s="3" t="n">
        <v>-1</v>
      </c>
      <c r="O617" s="3" t="n">
        <v>-1</v>
      </c>
      <c r="P617" s="3" t="n">
        <v>10</v>
      </c>
      <c r="Q617" s="3" t="n">
        <v>24.2</v>
      </c>
      <c r="R617" s="3" t="s">
        <v>1853</v>
      </c>
      <c r="S617" s="4" t="n">
        <v>45747.0031018519</v>
      </c>
      <c r="T617" s="3" t="s">
        <v>37</v>
      </c>
      <c r="U617" s="3" t="s">
        <v>37</v>
      </c>
      <c r="V617" s="3" t="n">
        <v>0</v>
      </c>
      <c r="W617" s="3" t="n">
        <v>0</v>
      </c>
      <c r="X617" s="3" t="n">
        <v>0</v>
      </c>
      <c r="Y617" s="3" t="s">
        <v>30</v>
      </c>
      <c r="Z617" s="3" t="s">
        <v>30</v>
      </c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</row>
    <row r="618" customFormat="false" ht="15.75" hidden="false" customHeight="false" outlineLevel="0" collapsed="false">
      <c r="A618" s="3" t="n">
        <v>617</v>
      </c>
      <c r="B618" s="3" t="s">
        <v>1854</v>
      </c>
      <c r="C618" s="3" t="s">
        <v>1855</v>
      </c>
      <c r="D618" s="3" t="n">
        <v>1</v>
      </c>
      <c r="E618" s="3" t="n">
        <v>0.2136906</v>
      </c>
      <c r="F618" s="3" t="n">
        <v>9</v>
      </c>
      <c r="G618" s="3" t="n">
        <v>9</v>
      </c>
      <c r="H618" s="3" t="n">
        <v>8</v>
      </c>
      <c r="I618" s="3" t="n">
        <v>8</v>
      </c>
      <c r="J618" s="3" t="n">
        <v>4</v>
      </c>
      <c r="K618" s="3" t="n">
        <v>4</v>
      </c>
      <c r="L618" s="3" t="n">
        <v>1</v>
      </c>
      <c r="M618" s="3" t="n">
        <v>1</v>
      </c>
      <c r="N618" s="3" t="n">
        <v>-1</v>
      </c>
      <c r="O618" s="3" t="n">
        <v>-1</v>
      </c>
      <c r="P618" s="3" t="n">
        <v>10</v>
      </c>
      <c r="Q618" s="3" t="n">
        <v>24.2</v>
      </c>
      <c r="R618" s="3" t="s">
        <v>1856</v>
      </c>
      <c r="S618" s="4" t="n">
        <v>45747.003125</v>
      </c>
      <c r="T618" s="3" t="s">
        <v>37</v>
      </c>
      <c r="U618" s="3" t="s">
        <v>37</v>
      </c>
      <c r="V618" s="3" t="n">
        <v>0</v>
      </c>
      <c r="W618" s="3" t="n">
        <v>0</v>
      </c>
      <c r="X618" s="3" t="n">
        <v>0</v>
      </c>
      <c r="Y618" s="3" t="s">
        <v>30</v>
      </c>
      <c r="Z618" s="3" t="s">
        <v>30</v>
      </c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</row>
    <row r="619" customFormat="false" ht="15.75" hidden="false" customHeight="false" outlineLevel="0" collapsed="false">
      <c r="A619" s="3" t="n">
        <v>618</v>
      </c>
      <c r="B619" s="3" t="s">
        <v>1857</v>
      </c>
      <c r="C619" s="3" t="s">
        <v>1858</v>
      </c>
      <c r="D619" s="3" t="n">
        <v>1</v>
      </c>
      <c r="E619" s="3" t="n">
        <v>0.9975306</v>
      </c>
      <c r="F619" s="3" t="n">
        <v>39</v>
      </c>
      <c r="G619" s="3" t="n">
        <v>39</v>
      </c>
      <c r="H619" s="3" t="n">
        <v>13</v>
      </c>
      <c r="I619" s="3" t="n">
        <v>13</v>
      </c>
      <c r="J619" s="3" t="n">
        <v>32</v>
      </c>
      <c r="K619" s="3" t="n">
        <v>32</v>
      </c>
      <c r="L619" s="3" t="n">
        <v>7</v>
      </c>
      <c r="M619" s="3" t="n">
        <v>7</v>
      </c>
      <c r="N619" s="3" t="n">
        <v>-1</v>
      </c>
      <c r="O619" s="3" t="n">
        <v>-1</v>
      </c>
      <c r="P619" s="3" t="n">
        <v>10</v>
      </c>
      <c r="Q619" s="3" t="n">
        <v>24.2</v>
      </c>
      <c r="R619" s="3" t="s">
        <v>1859</v>
      </c>
      <c r="S619" s="4" t="n">
        <v>45747.0032523148</v>
      </c>
      <c r="T619" s="3" t="s">
        <v>256</v>
      </c>
      <c r="U619" s="3" t="s">
        <v>256</v>
      </c>
      <c r="V619" s="3" t="n">
        <v>0</v>
      </c>
      <c r="W619" s="3" t="n">
        <v>0</v>
      </c>
      <c r="X619" s="3" t="n">
        <v>0</v>
      </c>
      <c r="Y619" s="3" t="s">
        <v>30</v>
      </c>
      <c r="Z619" s="3" t="s">
        <v>30</v>
      </c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</row>
    <row r="620" customFormat="false" ht="15.75" hidden="false" customHeight="false" outlineLevel="0" collapsed="false">
      <c r="A620" s="3" t="n">
        <v>619</v>
      </c>
      <c r="B620" s="3" t="s">
        <v>1860</v>
      </c>
      <c r="C620" s="3" t="s">
        <v>1861</v>
      </c>
      <c r="D620" s="3" t="n">
        <v>1</v>
      </c>
      <c r="E620" s="3" t="n">
        <v>0.6310699</v>
      </c>
      <c r="F620" s="3" t="n">
        <v>48</v>
      </c>
      <c r="G620" s="3" t="n">
        <v>48</v>
      </c>
      <c r="H620" s="3" t="n">
        <v>9</v>
      </c>
      <c r="I620" s="3" t="n">
        <v>9</v>
      </c>
      <c r="J620" s="3" t="n">
        <v>23</v>
      </c>
      <c r="K620" s="3" t="n">
        <v>23</v>
      </c>
      <c r="L620" s="3" t="n">
        <v>12</v>
      </c>
      <c r="M620" s="3" t="n">
        <v>12</v>
      </c>
      <c r="N620" s="3" t="n">
        <v>-1</v>
      </c>
      <c r="O620" s="3" t="n">
        <v>-1</v>
      </c>
      <c r="P620" s="3" t="n">
        <v>10</v>
      </c>
      <c r="Q620" s="3" t="n">
        <v>24.2</v>
      </c>
      <c r="R620" s="3" t="s">
        <v>1862</v>
      </c>
      <c r="S620" s="4" t="n">
        <v>45747.0062037037</v>
      </c>
      <c r="T620" s="3" t="s">
        <v>256</v>
      </c>
      <c r="U620" s="3" t="s">
        <v>256</v>
      </c>
      <c r="V620" s="3" t="n">
        <v>0</v>
      </c>
      <c r="W620" s="3" t="n">
        <v>0</v>
      </c>
      <c r="X620" s="3" t="n">
        <v>0</v>
      </c>
      <c r="Y620" s="3" t="s">
        <v>30</v>
      </c>
      <c r="Z620" s="3" t="s">
        <v>30</v>
      </c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</row>
    <row r="621" customFormat="false" ht="15.75" hidden="false" customHeight="false" outlineLevel="0" collapsed="false">
      <c r="A621" s="3" t="n">
        <v>620</v>
      </c>
      <c r="B621" s="3" t="s">
        <v>1863</v>
      </c>
      <c r="C621" s="3" t="s">
        <v>1864</v>
      </c>
      <c r="D621" s="3" t="n">
        <v>1</v>
      </c>
      <c r="E621" s="3" t="n">
        <v>0.6578034</v>
      </c>
      <c r="F621" s="3" t="n">
        <v>37</v>
      </c>
      <c r="G621" s="3" t="n">
        <v>37</v>
      </c>
      <c r="H621" s="3" t="n">
        <v>13</v>
      </c>
      <c r="I621" s="3" t="n">
        <v>13</v>
      </c>
      <c r="J621" s="3" t="n">
        <v>35</v>
      </c>
      <c r="K621" s="3" t="n">
        <v>35</v>
      </c>
      <c r="L621" s="3" t="n">
        <v>3</v>
      </c>
      <c r="M621" s="3" t="n">
        <v>3</v>
      </c>
      <c r="N621" s="3" t="n">
        <v>-1</v>
      </c>
      <c r="O621" s="3" t="n">
        <v>-1</v>
      </c>
      <c r="P621" s="3" t="n">
        <v>10</v>
      </c>
      <c r="Q621" s="3" t="n">
        <v>24.2</v>
      </c>
      <c r="R621" s="3" t="s">
        <v>1865</v>
      </c>
      <c r="S621" s="4" t="n">
        <v>45747.0062384259</v>
      </c>
      <c r="T621" s="3" t="s">
        <v>37</v>
      </c>
      <c r="U621" s="3" t="s">
        <v>37</v>
      </c>
      <c r="V621" s="3" t="n">
        <v>0</v>
      </c>
      <c r="W621" s="3" t="n">
        <v>0</v>
      </c>
      <c r="X621" s="3" t="n">
        <v>0</v>
      </c>
      <c r="Y621" s="3" t="s">
        <v>30</v>
      </c>
      <c r="Z621" s="3" t="s">
        <v>30</v>
      </c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</row>
    <row r="622" customFormat="false" ht="15.75" hidden="false" customHeight="false" outlineLevel="0" collapsed="false">
      <c r="A622" s="3" t="n">
        <v>621</v>
      </c>
      <c r="B622" s="3" t="s">
        <v>1866</v>
      </c>
      <c r="C622" s="3" t="s">
        <v>1867</v>
      </c>
      <c r="D622" s="3" t="n">
        <v>1</v>
      </c>
      <c r="E622" s="3" t="n">
        <v>0.3443638</v>
      </c>
      <c r="F622" s="3" t="n">
        <v>19</v>
      </c>
      <c r="G622" s="3" t="n">
        <v>19</v>
      </c>
      <c r="H622" s="3" t="n">
        <v>9</v>
      </c>
      <c r="I622" s="3" t="n">
        <v>9</v>
      </c>
      <c r="J622" s="3" t="n">
        <v>12</v>
      </c>
      <c r="K622" s="3" t="n">
        <v>12</v>
      </c>
      <c r="L622" s="3" t="n">
        <v>2</v>
      </c>
      <c r="M622" s="3" t="n">
        <v>2</v>
      </c>
      <c r="N622" s="3" t="n">
        <v>-1</v>
      </c>
      <c r="O622" s="3" t="n">
        <v>-1</v>
      </c>
      <c r="P622" s="3" t="n">
        <v>10</v>
      </c>
      <c r="Q622" s="3" t="n">
        <v>24.2</v>
      </c>
      <c r="R622" s="3" t="s">
        <v>1868</v>
      </c>
      <c r="S622" s="4" t="n">
        <v>45747.0062731481</v>
      </c>
      <c r="T622" s="3" t="s">
        <v>37</v>
      </c>
      <c r="U622" s="3" t="s">
        <v>37</v>
      </c>
      <c r="V622" s="3" t="n">
        <v>0</v>
      </c>
      <c r="W622" s="3" t="n">
        <v>0</v>
      </c>
      <c r="X622" s="3" t="n">
        <v>0</v>
      </c>
      <c r="Y622" s="3" t="s">
        <v>30</v>
      </c>
      <c r="Z622" s="3" t="s">
        <v>30</v>
      </c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</row>
    <row r="623" customFormat="false" ht="15.75" hidden="false" customHeight="false" outlineLevel="0" collapsed="false">
      <c r="A623" s="3" t="n">
        <v>622</v>
      </c>
      <c r="B623" s="3" t="s">
        <v>1869</v>
      </c>
      <c r="C623" s="3" t="s">
        <v>1870</v>
      </c>
      <c r="D623" s="3" t="n">
        <v>1</v>
      </c>
      <c r="E623" s="3" t="n">
        <v>0.3829386</v>
      </c>
      <c r="F623" s="3" t="n">
        <v>25</v>
      </c>
      <c r="G623" s="3" t="n">
        <v>25</v>
      </c>
      <c r="H623" s="3" t="n">
        <v>12</v>
      </c>
      <c r="I623" s="3" t="n">
        <v>12</v>
      </c>
      <c r="J623" s="3" t="n">
        <v>18</v>
      </c>
      <c r="K623" s="3" t="n">
        <v>18</v>
      </c>
      <c r="L623" s="3" t="n">
        <v>2</v>
      </c>
      <c r="M623" s="3" t="n">
        <v>2</v>
      </c>
      <c r="N623" s="3" t="n">
        <v>-1</v>
      </c>
      <c r="O623" s="3" t="n">
        <v>-1</v>
      </c>
      <c r="P623" s="3" t="n">
        <v>10</v>
      </c>
      <c r="Q623" s="3" t="n">
        <v>24.2</v>
      </c>
      <c r="R623" s="3" t="s">
        <v>1871</v>
      </c>
      <c r="S623" s="4" t="n">
        <v>45747.0062962963</v>
      </c>
      <c r="T623" s="3" t="s">
        <v>37</v>
      </c>
      <c r="U623" s="3" t="s">
        <v>37</v>
      </c>
      <c r="V623" s="3" t="n">
        <v>0</v>
      </c>
      <c r="W623" s="3" t="n">
        <v>0</v>
      </c>
      <c r="X623" s="3" t="n">
        <v>0</v>
      </c>
      <c r="Y623" s="3" t="s">
        <v>30</v>
      </c>
      <c r="Z623" s="3" t="s">
        <v>30</v>
      </c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</row>
    <row r="624" customFormat="false" ht="15.75" hidden="false" customHeight="false" outlineLevel="0" collapsed="false">
      <c r="A624" s="3" t="n">
        <v>623</v>
      </c>
      <c r="B624" s="3" t="s">
        <v>1872</v>
      </c>
      <c r="C624" s="3" t="s">
        <v>1873</v>
      </c>
      <c r="D624" s="3" t="n">
        <v>1</v>
      </c>
      <c r="E624" s="3" t="n">
        <v>0.2955662</v>
      </c>
      <c r="F624" s="3" t="n">
        <v>28</v>
      </c>
      <c r="G624" s="3" t="n">
        <v>28</v>
      </c>
      <c r="H624" s="3" t="n">
        <v>12</v>
      </c>
      <c r="I624" s="3" t="n">
        <v>12</v>
      </c>
      <c r="J624" s="3" t="n">
        <v>23</v>
      </c>
      <c r="K624" s="3" t="n">
        <v>23</v>
      </c>
      <c r="L624" s="3" t="n">
        <v>2</v>
      </c>
      <c r="M624" s="3" t="n">
        <v>2</v>
      </c>
      <c r="N624" s="3" t="n">
        <v>-1</v>
      </c>
      <c r="O624" s="3" t="n">
        <v>-1</v>
      </c>
      <c r="P624" s="3" t="n">
        <v>10</v>
      </c>
      <c r="Q624" s="3" t="n">
        <v>24.2</v>
      </c>
      <c r="R624" s="3" t="s">
        <v>1874</v>
      </c>
      <c r="S624" s="4" t="n">
        <v>45747.0063194444</v>
      </c>
      <c r="T624" s="3" t="s">
        <v>37</v>
      </c>
      <c r="U624" s="3" t="s">
        <v>37</v>
      </c>
      <c r="V624" s="3" t="n">
        <v>0</v>
      </c>
      <c r="W624" s="3" t="n">
        <v>0</v>
      </c>
      <c r="X624" s="3" t="n">
        <v>0</v>
      </c>
      <c r="Y624" s="3" t="s">
        <v>30</v>
      </c>
      <c r="Z624" s="3" t="s">
        <v>30</v>
      </c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</row>
    <row r="625" customFormat="false" ht="15.75" hidden="false" customHeight="false" outlineLevel="0" collapsed="false">
      <c r="A625" s="3" t="n">
        <v>624</v>
      </c>
      <c r="B625" s="3" t="s">
        <v>1875</v>
      </c>
      <c r="C625" s="3" t="s">
        <v>1876</v>
      </c>
      <c r="D625" s="3" t="n">
        <v>1</v>
      </c>
      <c r="E625" s="3" t="n">
        <v>1.0998351</v>
      </c>
      <c r="F625" s="3" t="n">
        <v>70</v>
      </c>
      <c r="G625" s="3" t="n">
        <v>70</v>
      </c>
      <c r="H625" s="3" t="n">
        <v>13</v>
      </c>
      <c r="I625" s="3" t="n">
        <v>13</v>
      </c>
      <c r="J625" s="3" t="n">
        <v>60</v>
      </c>
      <c r="K625" s="3" t="n">
        <v>60</v>
      </c>
      <c r="L625" s="3" t="n">
        <v>4</v>
      </c>
      <c r="M625" s="3" t="n">
        <v>4</v>
      </c>
      <c r="N625" s="3" t="n">
        <v>-1</v>
      </c>
      <c r="O625" s="3" t="n">
        <v>-1</v>
      </c>
      <c r="P625" s="3" t="n">
        <v>10</v>
      </c>
      <c r="Q625" s="3" t="n">
        <v>24.2</v>
      </c>
      <c r="R625" s="3" t="s">
        <v>1877</v>
      </c>
      <c r="S625" s="4" t="n">
        <v>45747.0063541667</v>
      </c>
      <c r="T625" s="3" t="s">
        <v>37</v>
      </c>
      <c r="U625" s="3" t="s">
        <v>37</v>
      </c>
      <c r="V625" s="3" t="n">
        <v>0</v>
      </c>
      <c r="W625" s="3" t="n">
        <v>0</v>
      </c>
      <c r="X625" s="3" t="n">
        <v>0</v>
      </c>
      <c r="Y625" s="3" t="s">
        <v>30</v>
      </c>
      <c r="Z625" s="3" t="s">
        <v>30</v>
      </c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</row>
    <row r="626" customFormat="false" ht="15.75" hidden="false" customHeight="false" outlineLevel="0" collapsed="false">
      <c r="A626" s="3" t="n">
        <v>625</v>
      </c>
      <c r="B626" s="3" t="s">
        <v>1878</v>
      </c>
      <c r="C626" s="3" t="s">
        <v>1879</v>
      </c>
      <c r="D626" s="3" t="n">
        <v>1</v>
      </c>
      <c r="E626" s="3" t="n">
        <v>4.1017908</v>
      </c>
      <c r="F626" s="3" t="n">
        <v>67</v>
      </c>
      <c r="G626" s="3" t="n">
        <v>67</v>
      </c>
      <c r="H626" s="3" t="n">
        <v>14</v>
      </c>
      <c r="I626" s="3" t="n">
        <v>14</v>
      </c>
      <c r="J626" s="3" t="n">
        <v>75</v>
      </c>
      <c r="K626" s="3" t="n">
        <v>75</v>
      </c>
      <c r="L626" s="3" t="n">
        <v>3</v>
      </c>
      <c r="M626" s="3" t="n">
        <v>3</v>
      </c>
      <c r="N626" s="3" t="n">
        <v>-1</v>
      </c>
      <c r="O626" s="3" t="n">
        <v>-1</v>
      </c>
      <c r="P626" s="3" t="n">
        <v>10</v>
      </c>
      <c r="Q626" s="3" t="n">
        <v>24.2</v>
      </c>
      <c r="R626" s="3" t="s">
        <v>1880</v>
      </c>
      <c r="S626" s="4" t="n">
        <v>45747.0064467593</v>
      </c>
      <c r="T626" s="3" t="s">
        <v>37</v>
      </c>
      <c r="U626" s="3" t="s">
        <v>37</v>
      </c>
      <c r="V626" s="3" t="n">
        <v>0</v>
      </c>
      <c r="W626" s="3" t="n">
        <v>0</v>
      </c>
      <c r="X626" s="3" t="n">
        <v>0</v>
      </c>
      <c r="Y626" s="3" t="s">
        <v>30</v>
      </c>
      <c r="Z626" s="3" t="s">
        <v>30</v>
      </c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</row>
    <row r="627" customFormat="false" ht="15.75" hidden="false" customHeight="false" outlineLevel="0" collapsed="false">
      <c r="A627" s="3" t="n">
        <v>626</v>
      </c>
      <c r="B627" s="3" t="s">
        <v>1881</v>
      </c>
      <c r="C627" s="3" t="s">
        <v>1882</v>
      </c>
      <c r="D627" s="3" t="n">
        <v>1</v>
      </c>
      <c r="E627" s="3" t="n">
        <v>0.1730542</v>
      </c>
      <c r="F627" s="3" t="n">
        <v>5</v>
      </c>
      <c r="G627" s="3" t="n">
        <v>5</v>
      </c>
      <c r="H627" s="3" t="n">
        <v>3</v>
      </c>
      <c r="I627" s="3" t="n">
        <v>3</v>
      </c>
      <c r="J627" s="3" t="n">
        <v>3</v>
      </c>
      <c r="K627" s="3" t="n">
        <v>3</v>
      </c>
      <c r="L627" s="3" t="n">
        <v>0</v>
      </c>
      <c r="M627" s="3" t="n">
        <v>0</v>
      </c>
      <c r="N627" s="3" t="n">
        <v>-1</v>
      </c>
      <c r="O627" s="3" t="n">
        <v>-1</v>
      </c>
      <c r="P627" s="3" t="n">
        <v>10</v>
      </c>
      <c r="Q627" s="3" t="n">
        <v>24.2</v>
      </c>
      <c r="R627" s="3" t="s">
        <v>1883</v>
      </c>
      <c r="S627" s="4" t="n">
        <v>45747.0064699074</v>
      </c>
      <c r="T627" s="3" t="s">
        <v>37</v>
      </c>
      <c r="U627" s="3" t="s">
        <v>37</v>
      </c>
      <c r="V627" s="3" t="n">
        <v>0</v>
      </c>
      <c r="W627" s="3" t="n">
        <v>0</v>
      </c>
      <c r="X627" s="3" t="n">
        <v>0</v>
      </c>
      <c r="Y627" s="3" t="s">
        <v>30</v>
      </c>
      <c r="Z627" s="3" t="s">
        <v>30</v>
      </c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</row>
    <row r="628" customFormat="false" ht="15.75" hidden="false" customHeight="false" outlineLevel="0" collapsed="false">
      <c r="A628" s="3" t="n">
        <v>627</v>
      </c>
      <c r="B628" s="3" t="s">
        <v>1884</v>
      </c>
      <c r="C628" s="3" t="s">
        <v>1885</v>
      </c>
      <c r="D628" s="3" t="n">
        <v>1</v>
      </c>
      <c r="E628" s="3" t="n">
        <v>0.3462548</v>
      </c>
      <c r="F628" s="3" t="n">
        <v>23</v>
      </c>
      <c r="G628" s="3" t="n">
        <v>23</v>
      </c>
      <c r="H628" s="3" t="n">
        <v>11</v>
      </c>
      <c r="I628" s="3" t="n">
        <v>11</v>
      </c>
      <c r="J628" s="3" t="n">
        <v>18</v>
      </c>
      <c r="K628" s="3" t="n">
        <v>18</v>
      </c>
      <c r="L628" s="3" t="n">
        <v>1</v>
      </c>
      <c r="M628" s="3" t="n">
        <v>1</v>
      </c>
      <c r="N628" s="3" t="n">
        <v>-1</v>
      </c>
      <c r="O628" s="3" t="n">
        <v>-1</v>
      </c>
      <c r="P628" s="3" t="n">
        <v>10</v>
      </c>
      <c r="Q628" s="3" t="n">
        <v>24.2</v>
      </c>
      <c r="R628" s="3" t="s">
        <v>1886</v>
      </c>
      <c r="S628" s="4" t="n">
        <v>45747.0064930556</v>
      </c>
      <c r="T628" s="3" t="s">
        <v>37</v>
      </c>
      <c r="U628" s="3" t="s">
        <v>37</v>
      </c>
      <c r="V628" s="3" t="n">
        <v>0</v>
      </c>
      <c r="W628" s="3" t="n">
        <v>0</v>
      </c>
      <c r="X628" s="3" t="n">
        <v>0</v>
      </c>
      <c r="Y628" s="3" t="s">
        <v>30</v>
      </c>
      <c r="Z628" s="3" t="s">
        <v>30</v>
      </c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</row>
    <row r="629" customFormat="false" ht="15.75" hidden="false" customHeight="false" outlineLevel="0" collapsed="false">
      <c r="A629" s="3" t="n">
        <v>628</v>
      </c>
      <c r="B629" s="3" t="s">
        <v>1887</v>
      </c>
      <c r="C629" s="3" t="s">
        <v>1888</v>
      </c>
      <c r="D629" s="3" t="n">
        <v>1</v>
      </c>
      <c r="E629" s="3" t="n">
        <v>0.1003002</v>
      </c>
      <c r="F629" s="3" t="n">
        <v>9</v>
      </c>
      <c r="G629" s="3" t="n">
        <v>9</v>
      </c>
      <c r="H629" s="3" t="n">
        <v>8</v>
      </c>
      <c r="I629" s="3" t="n">
        <v>8</v>
      </c>
      <c r="J629" s="3" t="n">
        <v>4</v>
      </c>
      <c r="K629" s="3" t="n">
        <v>4</v>
      </c>
      <c r="L629" s="3" t="n">
        <v>1</v>
      </c>
      <c r="M629" s="3" t="n">
        <v>1</v>
      </c>
      <c r="N629" s="3" t="n">
        <v>-1</v>
      </c>
      <c r="O629" s="3" t="n">
        <v>-1</v>
      </c>
      <c r="P629" s="3" t="n">
        <v>10</v>
      </c>
      <c r="Q629" s="3" t="n">
        <v>24.2</v>
      </c>
      <c r="R629" s="3" t="s">
        <v>1889</v>
      </c>
      <c r="S629" s="4" t="n">
        <v>45747.0065162037</v>
      </c>
      <c r="T629" s="3" t="s">
        <v>37</v>
      </c>
      <c r="U629" s="3" t="s">
        <v>37</v>
      </c>
      <c r="V629" s="3" t="n">
        <v>0</v>
      </c>
      <c r="W629" s="3" t="n">
        <v>0</v>
      </c>
      <c r="X629" s="3" t="n">
        <v>0</v>
      </c>
      <c r="Y629" s="3" t="s">
        <v>30</v>
      </c>
      <c r="Z629" s="3" t="s">
        <v>30</v>
      </c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</row>
    <row r="630" customFormat="false" ht="15.75" hidden="false" customHeight="false" outlineLevel="0" collapsed="false">
      <c r="A630" s="3" t="n">
        <v>629</v>
      </c>
      <c r="B630" s="3" t="s">
        <v>1890</v>
      </c>
      <c r="C630" s="3" t="s">
        <v>1891</v>
      </c>
      <c r="D630" s="3" t="n">
        <v>1</v>
      </c>
      <c r="E630" s="3" t="n">
        <v>0.4926909</v>
      </c>
      <c r="F630" s="3" t="n">
        <v>27</v>
      </c>
      <c r="G630" s="3" t="n">
        <v>27</v>
      </c>
      <c r="H630" s="3" t="n">
        <v>8</v>
      </c>
      <c r="I630" s="3" t="n">
        <v>8</v>
      </c>
      <c r="J630" s="3" t="n">
        <v>16</v>
      </c>
      <c r="K630" s="3" t="n">
        <v>16</v>
      </c>
      <c r="L630" s="3" t="n">
        <v>6</v>
      </c>
      <c r="M630" s="3" t="n">
        <v>6</v>
      </c>
      <c r="N630" s="3" t="n">
        <v>-1</v>
      </c>
      <c r="O630" s="3" t="n">
        <v>-1</v>
      </c>
      <c r="P630" s="3" t="n">
        <v>10</v>
      </c>
      <c r="Q630" s="3" t="n">
        <v>24.2</v>
      </c>
      <c r="R630" s="3" t="s">
        <v>1892</v>
      </c>
      <c r="S630" s="4" t="n">
        <v>45747.0065393519</v>
      </c>
      <c r="T630" s="3" t="s">
        <v>37</v>
      </c>
      <c r="U630" s="3" t="s">
        <v>37</v>
      </c>
      <c r="V630" s="3" t="n">
        <v>0</v>
      </c>
      <c r="W630" s="3" t="n">
        <v>0</v>
      </c>
      <c r="X630" s="3" t="n">
        <v>0</v>
      </c>
      <c r="Y630" s="3" t="s">
        <v>30</v>
      </c>
      <c r="Z630" s="3" t="s">
        <v>30</v>
      </c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</row>
    <row r="631" customFormat="false" ht="15.75" hidden="false" customHeight="false" outlineLevel="0" collapsed="false">
      <c r="A631" s="3" t="n">
        <v>630</v>
      </c>
      <c r="B631" s="3" t="s">
        <v>1893</v>
      </c>
      <c r="C631" s="3" t="s">
        <v>1894</v>
      </c>
      <c r="D631" s="3" t="n">
        <v>1</v>
      </c>
      <c r="E631" s="3" t="n">
        <v>0.7020696</v>
      </c>
      <c r="F631" s="3" t="n">
        <v>7</v>
      </c>
      <c r="G631" s="3" t="n">
        <v>7</v>
      </c>
      <c r="H631" s="3" t="n">
        <v>3</v>
      </c>
      <c r="I631" s="3" t="n">
        <v>3</v>
      </c>
      <c r="J631" s="3" t="n">
        <v>4</v>
      </c>
      <c r="K631" s="3" t="n">
        <v>4</v>
      </c>
      <c r="L631" s="3" t="n">
        <v>0</v>
      </c>
      <c r="M631" s="3" t="n">
        <v>0</v>
      </c>
      <c r="N631" s="3" t="n">
        <v>-1</v>
      </c>
      <c r="O631" s="3" t="n">
        <v>-1</v>
      </c>
      <c r="P631" s="3" t="n">
        <v>10</v>
      </c>
      <c r="Q631" s="3" t="n">
        <v>24.2</v>
      </c>
      <c r="R631" s="3" t="s">
        <v>1895</v>
      </c>
      <c r="S631" s="4" t="n">
        <v>45747.0065856481</v>
      </c>
      <c r="T631" s="3" t="s">
        <v>37</v>
      </c>
      <c r="U631" s="3" t="s">
        <v>37</v>
      </c>
      <c r="V631" s="3" t="n">
        <v>0</v>
      </c>
      <c r="W631" s="3" t="n">
        <v>0</v>
      </c>
      <c r="X631" s="3" t="n">
        <v>0</v>
      </c>
      <c r="Y631" s="3" t="s">
        <v>30</v>
      </c>
      <c r="Z631" s="3" t="s">
        <v>30</v>
      </c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</row>
    <row r="632" customFormat="false" ht="15.75" hidden="false" customHeight="false" outlineLevel="0" collapsed="false">
      <c r="A632" s="3" t="n">
        <v>631</v>
      </c>
      <c r="B632" s="3" t="s">
        <v>1896</v>
      </c>
      <c r="C632" s="3" t="s">
        <v>1897</v>
      </c>
      <c r="D632" s="3" t="n">
        <v>1</v>
      </c>
      <c r="E632" s="3" t="n">
        <v>7.2716929</v>
      </c>
      <c r="F632" s="3" t="n">
        <v>253</v>
      </c>
      <c r="G632" s="3" t="n">
        <v>253</v>
      </c>
      <c r="H632" s="3" t="n">
        <v>24</v>
      </c>
      <c r="I632" s="3" t="n">
        <v>24</v>
      </c>
      <c r="J632" s="3" t="n">
        <v>303</v>
      </c>
      <c r="K632" s="3" t="n">
        <v>303</v>
      </c>
      <c r="L632" s="3" t="n">
        <v>14</v>
      </c>
      <c r="M632" s="3" t="n">
        <v>14</v>
      </c>
      <c r="N632" s="3" t="n">
        <v>-1</v>
      </c>
      <c r="O632" s="3" t="n">
        <v>-1</v>
      </c>
      <c r="P632" s="3" t="n">
        <v>9</v>
      </c>
      <c r="Q632" s="3" t="n">
        <v>24.2</v>
      </c>
      <c r="R632" s="3" t="s">
        <v>1898</v>
      </c>
      <c r="S632" s="4" t="n">
        <v>45747.0069212963</v>
      </c>
      <c r="T632" s="3" t="s">
        <v>1899</v>
      </c>
      <c r="U632" s="3" t="s">
        <v>1899</v>
      </c>
      <c r="V632" s="3" t="n">
        <v>0</v>
      </c>
      <c r="W632" s="3" t="n">
        <v>0</v>
      </c>
      <c r="X632" s="3" t="n">
        <v>0</v>
      </c>
      <c r="Y632" s="3" t="s">
        <v>30</v>
      </c>
      <c r="Z632" s="3" t="s">
        <v>30</v>
      </c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</row>
    <row r="633" customFormat="false" ht="15.75" hidden="false" customHeight="false" outlineLevel="0" collapsed="false">
      <c r="A633" s="3" t="n">
        <v>632</v>
      </c>
      <c r="B633" s="3" t="s">
        <v>1900</v>
      </c>
      <c r="C633" s="3"/>
      <c r="D633" s="3" t="n">
        <v>0</v>
      </c>
      <c r="E633" s="3" t="s">
        <v>1901</v>
      </c>
      <c r="F633" s="3" t="s">
        <v>1901</v>
      </c>
      <c r="G633" s="3" t="s">
        <v>1901</v>
      </c>
      <c r="H633" s="3" t="s">
        <v>1901</v>
      </c>
      <c r="I633" s="3" t="s">
        <v>1901</v>
      </c>
      <c r="J633" s="3" t="s">
        <v>1901</v>
      </c>
      <c r="K633" s="3" t="s">
        <v>1901</v>
      </c>
      <c r="L633" s="3" t="s">
        <v>1901</v>
      </c>
      <c r="M633" s="3" t="s">
        <v>1901</v>
      </c>
      <c r="N633" s="3" t="s">
        <v>1901</v>
      </c>
      <c r="O633" s="3" t="s">
        <v>1901</v>
      </c>
      <c r="P633" s="3"/>
      <c r="Q633" s="3"/>
      <c r="R633" s="3"/>
      <c r="S633" s="3"/>
      <c r="T633" s="3"/>
      <c r="U633" s="3"/>
      <c r="V633" s="3" t="s">
        <v>1901</v>
      </c>
      <c r="W633" s="3" t="s">
        <v>1901</v>
      </c>
      <c r="X633" s="3" t="s">
        <v>1901</v>
      </c>
      <c r="Y633" s="3"/>
      <c r="Z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</row>
    <row r="634" customFormat="false" ht="15.75" hidden="false" customHeight="false" outlineLevel="0" collapsed="false">
      <c r="A634" s="3" t="n">
        <v>633</v>
      </c>
      <c r="B634" s="3" t="s">
        <v>1902</v>
      </c>
      <c r="C634" s="3"/>
      <c r="D634" s="3" t="n">
        <v>0</v>
      </c>
      <c r="E634" s="3" t="s">
        <v>1901</v>
      </c>
      <c r="F634" s="3" t="s">
        <v>1901</v>
      </c>
      <c r="G634" s="3" t="s">
        <v>1901</v>
      </c>
      <c r="H634" s="3" t="s">
        <v>1901</v>
      </c>
      <c r="I634" s="3" t="s">
        <v>1901</v>
      </c>
      <c r="J634" s="3" t="s">
        <v>1901</v>
      </c>
      <c r="K634" s="3" t="s">
        <v>1901</v>
      </c>
      <c r="L634" s="3" t="s">
        <v>1901</v>
      </c>
      <c r="M634" s="3" t="s">
        <v>1901</v>
      </c>
      <c r="N634" s="3" t="s">
        <v>1901</v>
      </c>
      <c r="O634" s="3" t="s">
        <v>1901</v>
      </c>
      <c r="P634" s="3"/>
      <c r="Q634" s="3"/>
      <c r="R634" s="3"/>
      <c r="S634" s="3"/>
      <c r="T634" s="3"/>
      <c r="U634" s="3"/>
      <c r="V634" s="3" t="s">
        <v>1901</v>
      </c>
      <c r="W634" s="3" t="s">
        <v>1901</v>
      </c>
      <c r="X634" s="3" t="s">
        <v>1901</v>
      </c>
      <c r="Y634" s="3"/>
      <c r="Z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</row>
    <row r="635" customFormat="false" ht="15.75" hidden="false" customHeight="false" outlineLevel="0" collapsed="false">
      <c r="A635" s="3" t="n">
        <v>634</v>
      </c>
      <c r="B635" s="3" t="s">
        <v>1903</v>
      </c>
      <c r="C635" s="3"/>
      <c r="D635" s="3" t="n">
        <v>0</v>
      </c>
      <c r="E635" s="3" t="s">
        <v>1901</v>
      </c>
      <c r="F635" s="3" t="s">
        <v>1901</v>
      </c>
      <c r="G635" s="3" t="s">
        <v>1901</v>
      </c>
      <c r="H635" s="3" t="s">
        <v>1901</v>
      </c>
      <c r="I635" s="3" t="s">
        <v>1901</v>
      </c>
      <c r="J635" s="3" t="s">
        <v>1901</v>
      </c>
      <c r="K635" s="3" t="s">
        <v>1901</v>
      </c>
      <c r="L635" s="3" t="s">
        <v>1901</v>
      </c>
      <c r="M635" s="3" t="s">
        <v>1901</v>
      </c>
      <c r="N635" s="3" t="s">
        <v>1901</v>
      </c>
      <c r="O635" s="3" t="s">
        <v>1901</v>
      </c>
      <c r="P635" s="3"/>
      <c r="Q635" s="3"/>
      <c r="R635" s="3"/>
      <c r="S635" s="3"/>
      <c r="T635" s="3"/>
      <c r="U635" s="3"/>
      <c r="V635" s="3" t="s">
        <v>1901</v>
      </c>
      <c r="W635" s="3" t="s">
        <v>1901</v>
      </c>
      <c r="X635" s="3" t="s">
        <v>1901</v>
      </c>
      <c r="Y635" s="3"/>
      <c r="Z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</row>
    <row r="636" customFormat="false" ht="15.75" hidden="false" customHeight="false" outlineLevel="0" collapsed="false">
      <c r="A636" s="3" t="n">
        <v>635</v>
      </c>
      <c r="B636" s="3" t="s">
        <v>1904</v>
      </c>
      <c r="C636" s="3"/>
      <c r="D636" s="3" t="n">
        <v>0</v>
      </c>
      <c r="E636" s="3" t="s">
        <v>1901</v>
      </c>
      <c r="F636" s="3" t="s">
        <v>1901</v>
      </c>
      <c r="G636" s="3" t="s">
        <v>1901</v>
      </c>
      <c r="H636" s="3" t="s">
        <v>1901</v>
      </c>
      <c r="I636" s="3" t="s">
        <v>1901</v>
      </c>
      <c r="J636" s="3" t="s">
        <v>1901</v>
      </c>
      <c r="K636" s="3" t="s">
        <v>1901</v>
      </c>
      <c r="L636" s="3" t="s">
        <v>1901</v>
      </c>
      <c r="M636" s="3" t="s">
        <v>1901</v>
      </c>
      <c r="N636" s="3" t="s">
        <v>1901</v>
      </c>
      <c r="O636" s="3" t="s">
        <v>1901</v>
      </c>
      <c r="P636" s="3"/>
      <c r="Q636" s="3"/>
      <c r="R636" s="3"/>
      <c r="S636" s="3"/>
      <c r="T636" s="3"/>
      <c r="U636" s="3"/>
      <c r="V636" s="3" t="s">
        <v>1901</v>
      </c>
      <c r="W636" s="3" t="s">
        <v>1901</v>
      </c>
      <c r="X636" s="3" t="s">
        <v>1901</v>
      </c>
      <c r="Y636" s="3"/>
      <c r="Z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</row>
    <row r="637" customFormat="false" ht="15.75" hidden="false" customHeight="false" outlineLevel="0" collapsed="false">
      <c r="A637" s="3" t="n">
        <v>636</v>
      </c>
      <c r="B637" s="3" t="s">
        <v>1905</v>
      </c>
      <c r="C637" s="3" t="s">
        <v>1906</v>
      </c>
      <c r="D637" s="3" t="n">
        <v>1</v>
      </c>
      <c r="E637" s="3" t="n">
        <v>6.3705042</v>
      </c>
      <c r="F637" s="3" t="n">
        <v>84</v>
      </c>
      <c r="G637" s="3" t="n">
        <v>84</v>
      </c>
      <c r="H637" s="3" t="n">
        <v>18</v>
      </c>
      <c r="I637" s="3" t="n">
        <v>18</v>
      </c>
      <c r="J637" s="3" t="n">
        <v>80</v>
      </c>
      <c r="K637" s="3" t="n">
        <v>80</v>
      </c>
      <c r="L637" s="3" t="n">
        <v>16</v>
      </c>
      <c r="M637" s="3" t="n">
        <v>16</v>
      </c>
      <c r="N637" s="3" t="n">
        <v>-1</v>
      </c>
      <c r="O637" s="3" t="n">
        <v>-1</v>
      </c>
      <c r="P637" s="3" t="n">
        <v>9</v>
      </c>
      <c r="Q637" s="3" t="n">
        <v>24.2</v>
      </c>
      <c r="R637" s="3" t="s">
        <v>1907</v>
      </c>
      <c r="S637" s="4" t="n">
        <v>45747.0076041667</v>
      </c>
      <c r="T637" s="3" t="s">
        <v>29</v>
      </c>
      <c r="U637" s="3" t="s">
        <v>29</v>
      </c>
      <c r="V637" s="3" t="n">
        <v>0</v>
      </c>
      <c r="W637" s="3" t="n">
        <v>0</v>
      </c>
      <c r="X637" s="3" t="n">
        <v>0</v>
      </c>
      <c r="Y637" s="3" t="s">
        <v>30</v>
      </c>
      <c r="Z637" s="3" t="s">
        <v>30</v>
      </c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</row>
    <row r="638" customFormat="false" ht="15.75" hidden="false" customHeight="false" outlineLevel="0" collapsed="false">
      <c r="A638" s="3" t="n">
        <v>637</v>
      </c>
      <c r="B638" s="3" t="s">
        <v>1908</v>
      </c>
      <c r="C638" s="3" t="s">
        <v>1909</v>
      </c>
      <c r="D638" s="3" t="n">
        <v>1</v>
      </c>
      <c r="E638" s="3" t="n">
        <v>2.4093335</v>
      </c>
      <c r="F638" s="3" t="n">
        <v>4</v>
      </c>
      <c r="G638" s="3" t="n">
        <v>4</v>
      </c>
      <c r="H638" s="3" t="n">
        <v>2</v>
      </c>
      <c r="I638" s="3" t="n">
        <v>2</v>
      </c>
      <c r="J638" s="3" t="n">
        <v>2</v>
      </c>
      <c r="K638" s="3" t="n">
        <v>2</v>
      </c>
      <c r="L638" s="3" t="n">
        <v>2</v>
      </c>
      <c r="M638" s="3" t="n">
        <v>2</v>
      </c>
      <c r="N638" s="3" t="n">
        <v>-1</v>
      </c>
      <c r="O638" s="3" t="n">
        <v>-1</v>
      </c>
      <c r="P638" s="3" t="n">
        <v>9.2</v>
      </c>
      <c r="Q638" s="3" t="n">
        <v>24.2</v>
      </c>
      <c r="R638" s="3" t="s">
        <v>1910</v>
      </c>
      <c r="S638" s="4" t="n">
        <v>45747.0077430556</v>
      </c>
      <c r="T638" s="3" t="s">
        <v>256</v>
      </c>
      <c r="U638" s="3" t="s">
        <v>256</v>
      </c>
      <c r="V638" s="3" t="n">
        <v>0</v>
      </c>
      <c r="W638" s="3" t="n">
        <v>0</v>
      </c>
      <c r="X638" s="3" t="n">
        <v>0</v>
      </c>
      <c r="Y638" s="3" t="s">
        <v>30</v>
      </c>
      <c r="Z638" s="3" t="s">
        <v>30</v>
      </c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</row>
    <row r="639" customFormat="false" ht="15.75" hidden="false" customHeight="false" outlineLevel="0" collapsed="false">
      <c r="A639" s="3" t="n">
        <v>638</v>
      </c>
      <c r="B639" s="3" t="s">
        <v>1911</v>
      </c>
      <c r="C639" s="3" t="s">
        <v>1912</v>
      </c>
      <c r="D639" s="3" t="n">
        <v>1</v>
      </c>
      <c r="E639" s="3" t="n">
        <v>22.2987123</v>
      </c>
      <c r="F639" s="3" t="n">
        <v>835</v>
      </c>
      <c r="G639" s="3" t="n">
        <v>835</v>
      </c>
      <c r="H639" s="3" t="n">
        <v>36</v>
      </c>
      <c r="I639" s="3" t="n">
        <v>36</v>
      </c>
      <c r="J639" s="3" t="n">
        <v>980</v>
      </c>
      <c r="K639" s="3" t="n">
        <v>980</v>
      </c>
      <c r="L639" s="3" t="n">
        <v>94</v>
      </c>
      <c r="M639" s="3" t="n">
        <v>94</v>
      </c>
      <c r="N639" s="3" t="n">
        <v>-1</v>
      </c>
      <c r="O639" s="3" t="n">
        <v>-1</v>
      </c>
      <c r="P639" s="3" t="n">
        <v>9.2</v>
      </c>
      <c r="Q639" s="3" t="n">
        <v>24.2</v>
      </c>
      <c r="R639" s="3" t="s">
        <v>1913</v>
      </c>
      <c r="S639" s="4" t="n">
        <v>45747.0084143519</v>
      </c>
      <c r="T639" s="3" t="s">
        <v>29</v>
      </c>
      <c r="U639" s="3" t="s">
        <v>29</v>
      </c>
      <c r="V639" s="3" t="n">
        <v>0</v>
      </c>
      <c r="W639" s="3" t="n">
        <v>0</v>
      </c>
      <c r="X639" s="3" t="n">
        <v>0</v>
      </c>
      <c r="Y639" s="3" t="s">
        <v>30</v>
      </c>
      <c r="Z639" s="3" t="s">
        <v>30</v>
      </c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</row>
    <row r="640" customFormat="false" ht="15.75" hidden="false" customHeight="false" outlineLevel="0" collapsed="false">
      <c r="A640" s="3" t="n">
        <v>639</v>
      </c>
      <c r="B640" s="3" t="s">
        <v>1914</v>
      </c>
      <c r="C640" s="3" t="s">
        <v>1915</v>
      </c>
      <c r="D640" s="3" t="n">
        <v>1</v>
      </c>
      <c r="E640" s="3" t="n">
        <v>4.7452803</v>
      </c>
      <c r="F640" s="3" t="n">
        <v>59</v>
      </c>
      <c r="G640" s="3" t="n">
        <v>59</v>
      </c>
      <c r="H640" s="3" t="n">
        <v>18</v>
      </c>
      <c r="I640" s="3" t="n">
        <v>18</v>
      </c>
      <c r="J640" s="3" t="n">
        <v>70</v>
      </c>
      <c r="K640" s="3" t="n">
        <v>70</v>
      </c>
      <c r="L640" s="3" t="n">
        <v>10</v>
      </c>
      <c r="M640" s="3" t="n">
        <v>10</v>
      </c>
      <c r="N640" s="3" t="n">
        <v>-1</v>
      </c>
      <c r="O640" s="3" t="n">
        <v>-1</v>
      </c>
      <c r="P640" s="3" t="n">
        <v>9.2</v>
      </c>
      <c r="Q640" s="3" t="n">
        <v>24.2</v>
      </c>
      <c r="R640" s="3" t="s">
        <v>1916</v>
      </c>
      <c r="S640" s="4" t="n">
        <v>45747.0087847222</v>
      </c>
      <c r="T640" s="3" t="s">
        <v>29</v>
      </c>
      <c r="U640" s="3" t="s">
        <v>29</v>
      </c>
      <c r="V640" s="3" t="n">
        <v>0</v>
      </c>
      <c r="W640" s="3" t="n">
        <v>0</v>
      </c>
      <c r="X640" s="3" t="n">
        <v>0</v>
      </c>
      <c r="Y640" s="3" t="s">
        <v>30</v>
      </c>
      <c r="Z640" s="3" t="s">
        <v>30</v>
      </c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</row>
    <row r="641" customFormat="false" ht="15.75" hidden="false" customHeight="false" outlineLevel="0" collapsed="false">
      <c r="A641" s="3" t="n">
        <v>640</v>
      </c>
      <c r="B641" s="3" t="s">
        <v>1917</v>
      </c>
      <c r="C641" s="3" t="s">
        <v>1918</v>
      </c>
      <c r="D641" s="3" t="n">
        <v>1</v>
      </c>
      <c r="E641" s="3" t="n">
        <v>5.1699325</v>
      </c>
      <c r="F641" s="3" t="n">
        <v>45</v>
      </c>
      <c r="G641" s="3" t="n">
        <v>45</v>
      </c>
      <c r="H641" s="3" t="n">
        <v>8</v>
      </c>
      <c r="I641" s="3" t="n">
        <v>8</v>
      </c>
      <c r="J641" s="3" t="n">
        <v>55</v>
      </c>
      <c r="K641" s="3" t="n">
        <v>55</v>
      </c>
      <c r="L641" s="3" t="n">
        <v>6</v>
      </c>
      <c r="M641" s="3" t="n">
        <v>6</v>
      </c>
      <c r="N641" s="3" t="n">
        <v>-1</v>
      </c>
      <c r="O641" s="3" t="n">
        <v>-1</v>
      </c>
      <c r="P641" s="3" t="n">
        <v>9.2</v>
      </c>
      <c r="Q641" s="3" t="n">
        <v>24.2</v>
      </c>
      <c r="R641" s="3" t="s">
        <v>1919</v>
      </c>
      <c r="S641" s="4" t="n">
        <v>45747.0089930556</v>
      </c>
      <c r="T641" s="3" t="s">
        <v>1920</v>
      </c>
      <c r="U641" s="3" t="s">
        <v>1920</v>
      </c>
      <c r="V641" s="3" t="n">
        <v>0</v>
      </c>
      <c r="W641" s="3" t="n">
        <v>0</v>
      </c>
      <c r="X641" s="3" t="n">
        <v>0</v>
      </c>
      <c r="Y641" s="3" t="s">
        <v>30</v>
      </c>
      <c r="Z641" s="3" t="s">
        <v>30</v>
      </c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</row>
    <row r="642" customFormat="false" ht="15.75" hidden="false" customHeight="false" outlineLevel="0" collapsed="false">
      <c r="A642" s="3" t="n">
        <v>641</v>
      </c>
      <c r="B642" s="3" t="s">
        <v>1921</v>
      </c>
      <c r="C642" s="3" t="s">
        <v>1922</v>
      </c>
      <c r="D642" s="3" t="n">
        <v>1</v>
      </c>
      <c r="E642" s="3" t="n">
        <v>17.7451616</v>
      </c>
      <c r="F642" s="3" t="n">
        <v>174</v>
      </c>
      <c r="G642" s="3" t="n">
        <v>174</v>
      </c>
      <c r="H642" s="3" t="n">
        <v>9</v>
      </c>
      <c r="I642" s="3" t="n">
        <v>9</v>
      </c>
      <c r="J642" s="3" t="n">
        <v>272</v>
      </c>
      <c r="K642" s="3" t="n">
        <v>272</v>
      </c>
      <c r="L642" s="3" t="n">
        <v>17</v>
      </c>
      <c r="M642" s="3" t="n">
        <v>17</v>
      </c>
      <c r="N642" s="3" t="n">
        <v>-1</v>
      </c>
      <c r="O642" s="3" t="n">
        <v>-1</v>
      </c>
      <c r="P642" s="3" t="n">
        <v>9.2</v>
      </c>
      <c r="Q642" s="3" t="n">
        <v>24.2</v>
      </c>
      <c r="R642" s="3" t="s">
        <v>1923</v>
      </c>
      <c r="S642" s="4" t="n">
        <v>45747.0093865741</v>
      </c>
      <c r="T642" s="3" t="s">
        <v>1920</v>
      </c>
      <c r="U642" s="3" t="s">
        <v>1920</v>
      </c>
      <c r="V642" s="3" t="n">
        <v>0</v>
      </c>
      <c r="W642" s="3" t="n">
        <v>0</v>
      </c>
      <c r="X642" s="3" t="n">
        <v>0</v>
      </c>
      <c r="Y642" s="3" t="s">
        <v>30</v>
      </c>
      <c r="Z642" s="3" t="s">
        <v>30</v>
      </c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</row>
    <row r="643" customFormat="false" ht="15.75" hidden="false" customHeight="false" outlineLevel="0" collapsed="false">
      <c r="A643" s="3" t="n">
        <v>642</v>
      </c>
      <c r="B643" s="3" t="s">
        <v>1924</v>
      </c>
      <c r="C643" s="3" t="s">
        <v>1925</v>
      </c>
      <c r="D643" s="3" t="n">
        <v>1</v>
      </c>
      <c r="E643" s="3" t="n">
        <v>0.2816867</v>
      </c>
      <c r="F643" s="3" t="n">
        <v>11</v>
      </c>
      <c r="G643" s="3" t="n">
        <v>11</v>
      </c>
      <c r="H643" s="3" t="n">
        <v>3</v>
      </c>
      <c r="I643" s="3" t="n">
        <v>3</v>
      </c>
      <c r="J643" s="3" t="n">
        <v>34</v>
      </c>
      <c r="K643" s="3" t="n">
        <v>34</v>
      </c>
      <c r="L643" s="3" t="n">
        <v>0</v>
      </c>
      <c r="M643" s="3" t="n">
        <v>0</v>
      </c>
      <c r="N643" s="3" t="n">
        <v>-1</v>
      </c>
      <c r="O643" s="3" t="n">
        <v>-1</v>
      </c>
      <c r="P643" s="3" t="n">
        <v>9.1</v>
      </c>
      <c r="Q643" s="3" t="n">
        <v>24.2</v>
      </c>
      <c r="R643" s="3" t="s">
        <v>1926</v>
      </c>
      <c r="S643" s="4" t="n">
        <v>45747.0095023148</v>
      </c>
      <c r="T643" s="3" t="s">
        <v>256</v>
      </c>
      <c r="U643" s="3" t="s">
        <v>256</v>
      </c>
      <c r="V643" s="3" t="n">
        <v>0</v>
      </c>
      <c r="W643" s="3" t="n">
        <v>0</v>
      </c>
      <c r="X643" s="3" t="n">
        <v>0</v>
      </c>
      <c r="Y643" s="3" t="s">
        <v>30</v>
      </c>
      <c r="Z643" s="3" t="s">
        <v>30</v>
      </c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</row>
    <row r="644" customFormat="false" ht="15.75" hidden="false" customHeight="false" outlineLevel="0" collapsed="false">
      <c r="A644" s="3" t="n">
        <v>643</v>
      </c>
      <c r="B644" s="3" t="s">
        <v>1927</v>
      </c>
      <c r="C644" s="3" t="s">
        <v>1928</v>
      </c>
      <c r="D644" s="3" t="n">
        <v>1</v>
      </c>
      <c r="E644" s="3" t="n">
        <v>0.3144245</v>
      </c>
      <c r="F644" s="3" t="n">
        <v>12</v>
      </c>
      <c r="G644" s="3" t="n">
        <v>12</v>
      </c>
      <c r="H644" s="3" t="n">
        <v>3</v>
      </c>
      <c r="I644" s="3" t="n">
        <v>3</v>
      </c>
      <c r="J644" s="3" t="n">
        <v>38</v>
      </c>
      <c r="K644" s="3" t="n">
        <v>38</v>
      </c>
      <c r="L644" s="3" t="n">
        <v>0</v>
      </c>
      <c r="M644" s="3" t="n">
        <v>0</v>
      </c>
      <c r="N644" s="3" t="n">
        <v>-1</v>
      </c>
      <c r="O644" s="3" t="n">
        <v>-1</v>
      </c>
      <c r="P644" s="3" t="n">
        <v>9.1</v>
      </c>
      <c r="Q644" s="3" t="n">
        <v>24.2</v>
      </c>
      <c r="R644" s="3" t="s">
        <v>1929</v>
      </c>
      <c r="S644" s="4" t="n">
        <v>45747.0095601852</v>
      </c>
      <c r="T644" s="3" t="s">
        <v>256</v>
      </c>
      <c r="U644" s="3" t="s">
        <v>256</v>
      </c>
      <c r="V644" s="3" t="n">
        <v>0</v>
      </c>
      <c r="W644" s="3" t="n">
        <v>0</v>
      </c>
      <c r="X644" s="3" t="n">
        <v>0</v>
      </c>
      <c r="Y644" s="3" t="s">
        <v>30</v>
      </c>
      <c r="Z644" s="3" t="s">
        <v>30</v>
      </c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</row>
    <row r="645" customFormat="false" ht="15.75" hidden="false" customHeight="false" outlineLevel="0" collapsed="false">
      <c r="A645" s="3" t="n">
        <v>644</v>
      </c>
      <c r="B645" s="3" t="s">
        <v>1930</v>
      </c>
      <c r="C645" s="3" t="s">
        <v>1931</v>
      </c>
      <c r="D645" s="3" t="n">
        <v>1</v>
      </c>
      <c r="E645" s="3" t="n">
        <v>0.2523377</v>
      </c>
      <c r="F645" s="3" t="n">
        <v>11</v>
      </c>
      <c r="G645" s="3" t="n">
        <v>11</v>
      </c>
      <c r="H645" s="3" t="n">
        <v>3</v>
      </c>
      <c r="I645" s="3" t="n">
        <v>3</v>
      </c>
      <c r="J645" s="3" t="n">
        <v>35</v>
      </c>
      <c r="K645" s="3" t="n">
        <v>35</v>
      </c>
      <c r="L645" s="3" t="n">
        <v>0</v>
      </c>
      <c r="M645" s="3" t="n">
        <v>0</v>
      </c>
      <c r="N645" s="3" t="n">
        <v>-1</v>
      </c>
      <c r="O645" s="3" t="n">
        <v>-1</v>
      </c>
      <c r="P645" s="3" t="n">
        <v>9.1</v>
      </c>
      <c r="Q645" s="3" t="n">
        <v>24.2</v>
      </c>
      <c r="R645" s="3" t="s">
        <v>1932</v>
      </c>
      <c r="S645" s="4" t="n">
        <v>45747.0096064815</v>
      </c>
      <c r="T645" s="3" t="s">
        <v>256</v>
      </c>
      <c r="U645" s="3" t="s">
        <v>256</v>
      </c>
      <c r="V645" s="3" t="n">
        <v>0</v>
      </c>
      <c r="W645" s="3" t="n">
        <v>0</v>
      </c>
      <c r="X645" s="3" t="n">
        <v>0</v>
      </c>
      <c r="Y645" s="3" t="s">
        <v>30</v>
      </c>
      <c r="Z645" s="3" t="s">
        <v>30</v>
      </c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</row>
    <row r="646" customFormat="false" ht="15.75" hidden="false" customHeight="false" outlineLevel="0" collapsed="false">
      <c r="A646" s="3" t="n">
        <v>645</v>
      </c>
      <c r="B646" s="3" t="s">
        <v>1933</v>
      </c>
      <c r="C646" s="3" t="s">
        <v>1934</v>
      </c>
      <c r="D646" s="3" t="n">
        <v>1</v>
      </c>
      <c r="E646" s="3" t="n">
        <v>3.5949037</v>
      </c>
      <c r="F646" s="3" t="n">
        <v>27</v>
      </c>
      <c r="G646" s="3" t="n">
        <v>27</v>
      </c>
      <c r="H646" s="3" t="n">
        <v>11</v>
      </c>
      <c r="I646" s="3" t="n">
        <v>11</v>
      </c>
      <c r="J646" s="3" t="n">
        <v>61</v>
      </c>
      <c r="K646" s="3" t="n">
        <v>61</v>
      </c>
      <c r="L646" s="3" t="n">
        <v>2</v>
      </c>
      <c r="M646" s="3" t="n">
        <v>2</v>
      </c>
      <c r="N646" s="3" t="n">
        <v>-1</v>
      </c>
      <c r="O646" s="3" t="n">
        <v>-1</v>
      </c>
      <c r="P646" s="3" t="n">
        <v>9.1</v>
      </c>
      <c r="Q646" s="3" t="n">
        <v>24.2</v>
      </c>
      <c r="R646" s="3" t="s">
        <v>1935</v>
      </c>
      <c r="S646" s="4" t="n">
        <v>45747.0097222222</v>
      </c>
      <c r="T646" s="3" t="s">
        <v>256</v>
      </c>
      <c r="U646" s="3" t="s">
        <v>256</v>
      </c>
      <c r="V646" s="3" t="n">
        <v>0</v>
      </c>
      <c r="W646" s="3" t="n">
        <v>0</v>
      </c>
      <c r="X646" s="3" t="n">
        <v>0</v>
      </c>
      <c r="Y646" s="3" t="s">
        <v>30</v>
      </c>
      <c r="Z646" s="3" t="s">
        <v>30</v>
      </c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</row>
    <row r="647" customFormat="false" ht="15.75" hidden="false" customHeight="false" outlineLevel="0" collapsed="false">
      <c r="A647" s="3" t="n">
        <v>646</v>
      </c>
      <c r="B647" s="3" t="s">
        <v>1936</v>
      </c>
      <c r="C647" s="3" t="s">
        <v>1937</v>
      </c>
      <c r="D647" s="3" t="n">
        <v>1</v>
      </c>
      <c r="E647" s="3" t="n">
        <v>0.1352813</v>
      </c>
      <c r="F647" s="3" t="n">
        <v>5</v>
      </c>
      <c r="G647" s="3" t="n">
        <v>5</v>
      </c>
      <c r="H647" s="3" t="n">
        <v>3</v>
      </c>
      <c r="I647" s="3" t="n">
        <v>3</v>
      </c>
      <c r="J647" s="3" t="n">
        <v>4</v>
      </c>
      <c r="K647" s="3" t="n">
        <v>4</v>
      </c>
      <c r="L647" s="3" t="n">
        <v>0</v>
      </c>
      <c r="M647" s="3" t="n">
        <v>0</v>
      </c>
      <c r="N647" s="3" t="n">
        <v>-1</v>
      </c>
      <c r="O647" s="3" t="n">
        <v>-1</v>
      </c>
      <c r="P647" s="3" t="n">
        <v>9.1</v>
      </c>
      <c r="Q647" s="3" t="n">
        <v>24.2</v>
      </c>
      <c r="R647" s="3" t="s">
        <v>1938</v>
      </c>
      <c r="S647" s="4" t="n">
        <v>45747.0097569445</v>
      </c>
      <c r="T647" s="3" t="s">
        <v>256</v>
      </c>
      <c r="U647" s="3" t="s">
        <v>256</v>
      </c>
      <c r="V647" s="3" t="n">
        <v>0</v>
      </c>
      <c r="W647" s="3" t="n">
        <v>0</v>
      </c>
      <c r="X647" s="3" t="n">
        <v>0</v>
      </c>
      <c r="Y647" s="3" t="s">
        <v>30</v>
      </c>
      <c r="Z647" s="3" t="s">
        <v>30</v>
      </c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</row>
    <row r="648" customFormat="false" ht="15.75" hidden="false" customHeight="false" outlineLevel="0" collapsed="false">
      <c r="A648" s="3" t="n">
        <v>647</v>
      </c>
      <c r="B648" s="3" t="s">
        <v>1939</v>
      </c>
      <c r="C648" s="3" t="s">
        <v>1940</v>
      </c>
      <c r="D648" s="3" t="n">
        <v>1</v>
      </c>
      <c r="E648" s="3" t="n">
        <v>2.7628149</v>
      </c>
      <c r="F648" s="3" t="n">
        <v>36</v>
      </c>
      <c r="G648" s="3" t="n">
        <v>36</v>
      </c>
      <c r="H648" s="3" t="n">
        <v>9</v>
      </c>
      <c r="I648" s="3" t="n">
        <v>9</v>
      </c>
      <c r="J648" s="3" t="n">
        <v>46</v>
      </c>
      <c r="K648" s="3" t="n">
        <v>46</v>
      </c>
      <c r="L648" s="3" t="n">
        <v>1</v>
      </c>
      <c r="M648" s="3" t="n">
        <v>1</v>
      </c>
      <c r="N648" s="3" t="n">
        <v>-1</v>
      </c>
      <c r="O648" s="3" t="n">
        <v>-1</v>
      </c>
      <c r="P648" s="3" t="n">
        <v>9.1</v>
      </c>
      <c r="Q648" s="3" t="n">
        <v>24.2</v>
      </c>
      <c r="R648" s="3" t="s">
        <v>1941</v>
      </c>
      <c r="S648" s="4" t="n">
        <v>45747.009849537</v>
      </c>
      <c r="T648" s="3" t="s">
        <v>37</v>
      </c>
      <c r="U648" s="3" t="s">
        <v>37</v>
      </c>
      <c r="V648" s="3" t="n">
        <v>0</v>
      </c>
      <c r="W648" s="3" t="n">
        <v>0</v>
      </c>
      <c r="X648" s="3" t="n">
        <v>0</v>
      </c>
      <c r="Y648" s="3" t="s">
        <v>30</v>
      </c>
      <c r="Z648" s="3" t="s">
        <v>30</v>
      </c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</row>
    <row r="649" customFormat="false" ht="15.75" hidden="false" customHeight="false" outlineLevel="0" collapsed="false">
      <c r="A649" s="3" t="n">
        <v>648</v>
      </c>
      <c r="B649" s="3" t="s">
        <v>1942</v>
      </c>
      <c r="C649" s="3" t="s">
        <v>1943</v>
      </c>
      <c r="D649" s="3" t="n">
        <v>1</v>
      </c>
      <c r="E649" s="3" t="n">
        <v>5.0311641</v>
      </c>
      <c r="F649" s="3" t="n">
        <v>27</v>
      </c>
      <c r="G649" s="3" t="n">
        <v>27</v>
      </c>
      <c r="H649" s="3" t="n">
        <v>12</v>
      </c>
      <c r="I649" s="3" t="n">
        <v>12</v>
      </c>
      <c r="J649" s="3" t="n">
        <v>50</v>
      </c>
      <c r="K649" s="3" t="n">
        <v>50</v>
      </c>
      <c r="L649" s="3" t="n">
        <v>1</v>
      </c>
      <c r="M649" s="3" t="n">
        <v>1</v>
      </c>
      <c r="N649" s="3" t="n">
        <v>-1</v>
      </c>
      <c r="O649" s="3" t="n">
        <v>-1</v>
      </c>
      <c r="P649" s="3" t="n">
        <v>9.1</v>
      </c>
      <c r="Q649" s="3" t="n">
        <v>24.2</v>
      </c>
      <c r="R649" s="3" t="s">
        <v>1944</v>
      </c>
      <c r="S649" s="4" t="n">
        <v>45747.0099884259</v>
      </c>
      <c r="T649" s="3" t="s">
        <v>256</v>
      </c>
      <c r="U649" s="3" t="s">
        <v>256</v>
      </c>
      <c r="V649" s="3" t="n">
        <v>0</v>
      </c>
      <c r="W649" s="3" t="n">
        <v>0</v>
      </c>
      <c r="X649" s="3" t="n">
        <v>0</v>
      </c>
      <c r="Y649" s="3" t="s">
        <v>30</v>
      </c>
      <c r="Z649" s="3" t="s">
        <v>30</v>
      </c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</row>
    <row r="650" customFormat="false" ht="15.75" hidden="false" customHeight="false" outlineLevel="0" collapsed="false">
      <c r="A650" s="3" t="n">
        <v>649</v>
      </c>
      <c r="B650" s="3" t="s">
        <v>1945</v>
      </c>
      <c r="C650" s="3" t="s">
        <v>1946</v>
      </c>
      <c r="D650" s="3" t="n">
        <v>1</v>
      </c>
      <c r="E650" s="3" t="n">
        <v>0.8698927</v>
      </c>
      <c r="F650" s="3" t="n">
        <v>31</v>
      </c>
      <c r="G650" s="3" t="n">
        <v>31</v>
      </c>
      <c r="H650" s="3" t="n">
        <v>11</v>
      </c>
      <c r="I650" s="3" t="n">
        <v>11</v>
      </c>
      <c r="J650" s="3" t="n">
        <v>31</v>
      </c>
      <c r="K650" s="3" t="n">
        <v>31</v>
      </c>
      <c r="L650" s="3" t="n">
        <v>3</v>
      </c>
      <c r="M650" s="3" t="n">
        <v>3</v>
      </c>
      <c r="N650" s="3" t="n">
        <v>-1</v>
      </c>
      <c r="O650" s="3" t="n">
        <v>-1</v>
      </c>
      <c r="P650" s="3" t="n">
        <v>9.1</v>
      </c>
      <c r="Q650" s="3" t="n">
        <v>24.2</v>
      </c>
      <c r="R650" s="3" t="s">
        <v>1947</v>
      </c>
      <c r="S650" s="4" t="n">
        <v>45747.0100578704</v>
      </c>
      <c r="T650" s="3" t="s">
        <v>256</v>
      </c>
      <c r="U650" s="3" t="s">
        <v>256</v>
      </c>
      <c r="V650" s="3" t="n">
        <v>0</v>
      </c>
      <c r="W650" s="3" t="n">
        <v>0</v>
      </c>
      <c r="X650" s="3" t="n">
        <v>0</v>
      </c>
      <c r="Y650" s="3" t="s">
        <v>30</v>
      </c>
      <c r="Z650" s="3" t="s">
        <v>30</v>
      </c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</row>
    <row r="651" customFormat="false" ht="15.75" hidden="false" customHeight="false" outlineLevel="0" collapsed="false">
      <c r="A651" s="3" t="n">
        <v>650</v>
      </c>
      <c r="B651" s="3" t="s">
        <v>1948</v>
      </c>
      <c r="C651" s="3" t="s">
        <v>1949</v>
      </c>
      <c r="D651" s="3" t="n">
        <v>1</v>
      </c>
      <c r="E651" s="3" t="n">
        <v>10.8365732</v>
      </c>
      <c r="F651" s="3" t="n">
        <v>66</v>
      </c>
      <c r="G651" s="3" t="n">
        <v>66</v>
      </c>
      <c r="H651" s="3" t="n">
        <v>13</v>
      </c>
      <c r="I651" s="3" t="n">
        <v>13</v>
      </c>
      <c r="J651" s="3" t="n">
        <v>88</v>
      </c>
      <c r="K651" s="3" t="n">
        <v>88</v>
      </c>
      <c r="L651" s="3" t="n">
        <v>4</v>
      </c>
      <c r="M651" s="3" t="n">
        <v>4</v>
      </c>
      <c r="N651" s="3" t="n">
        <v>-1</v>
      </c>
      <c r="O651" s="3" t="n">
        <v>-1</v>
      </c>
      <c r="P651" s="3" t="n">
        <v>9.1</v>
      </c>
      <c r="Q651" s="3" t="n">
        <v>24.2</v>
      </c>
      <c r="R651" s="3" t="s">
        <v>1950</v>
      </c>
      <c r="S651" s="4" t="n">
        <v>45747.0102777778</v>
      </c>
      <c r="T651" s="3" t="s">
        <v>256</v>
      </c>
      <c r="U651" s="3" t="s">
        <v>256</v>
      </c>
      <c r="V651" s="3" t="n">
        <v>0</v>
      </c>
      <c r="W651" s="3" t="n">
        <v>0</v>
      </c>
      <c r="X651" s="3" t="n">
        <v>0</v>
      </c>
      <c r="Y651" s="3" t="s">
        <v>30</v>
      </c>
      <c r="Z651" s="3" t="s">
        <v>30</v>
      </c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</row>
    <row r="652" customFormat="false" ht="15.75" hidden="false" customHeight="false" outlineLevel="0" collapsed="false">
      <c r="A652" s="3" t="n">
        <v>651</v>
      </c>
      <c r="B652" s="3" t="s">
        <v>1951</v>
      </c>
      <c r="C652" s="3" t="s">
        <v>1952</v>
      </c>
      <c r="D652" s="3" t="n">
        <v>1</v>
      </c>
      <c r="E652" s="3" t="n">
        <v>0.2253072</v>
      </c>
      <c r="F652" s="3" t="n">
        <v>15</v>
      </c>
      <c r="G652" s="3" t="n">
        <v>15</v>
      </c>
      <c r="H652" s="3" t="n">
        <v>3</v>
      </c>
      <c r="I652" s="3" t="n">
        <v>3</v>
      </c>
      <c r="J652" s="3" t="n">
        <v>7</v>
      </c>
      <c r="K652" s="3" t="n">
        <v>7</v>
      </c>
      <c r="L652" s="3" t="n">
        <v>0</v>
      </c>
      <c r="M652" s="3" t="n">
        <v>0</v>
      </c>
      <c r="N652" s="3" t="n">
        <v>0</v>
      </c>
      <c r="O652" s="3" t="n">
        <v>-1</v>
      </c>
      <c r="P652" s="3" t="n">
        <v>9.1</v>
      </c>
      <c r="Q652" s="3" t="n">
        <v>24.2</v>
      </c>
      <c r="R652" s="3" t="s">
        <v>1953</v>
      </c>
      <c r="S652" s="4" t="n">
        <v>45747.0103472222</v>
      </c>
      <c r="T652" s="3" t="s">
        <v>256</v>
      </c>
      <c r="U652" s="3" t="s">
        <v>256</v>
      </c>
      <c r="V652" s="3" t="n">
        <v>1</v>
      </c>
      <c r="W652" s="3" t="n">
        <v>0</v>
      </c>
      <c r="X652" s="3" t="n">
        <v>0</v>
      </c>
      <c r="Y652" s="3" t="s">
        <v>30</v>
      </c>
      <c r="Z652" s="3" t="s">
        <v>30</v>
      </c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</row>
    <row r="653" customFormat="false" ht="15.75" hidden="false" customHeight="false" outlineLevel="0" collapsed="false">
      <c r="A653" s="3" t="n">
        <v>652</v>
      </c>
      <c r="B653" s="3" t="s">
        <v>1954</v>
      </c>
      <c r="C653" s="3" t="s">
        <v>1955</v>
      </c>
      <c r="D653" s="3" t="n">
        <v>1</v>
      </c>
      <c r="E653" s="3" t="n">
        <v>5.6930259</v>
      </c>
      <c r="F653" s="3" t="n">
        <v>80</v>
      </c>
      <c r="G653" s="3" t="n">
        <v>80</v>
      </c>
      <c r="H653" s="3" t="n">
        <v>17</v>
      </c>
      <c r="I653" s="3" t="n">
        <v>17</v>
      </c>
      <c r="J653" s="3" t="n">
        <v>109</v>
      </c>
      <c r="K653" s="3" t="n">
        <v>109</v>
      </c>
      <c r="L653" s="3" t="n">
        <v>2</v>
      </c>
      <c r="M653" s="3" t="n">
        <v>2</v>
      </c>
      <c r="N653" s="3" t="n">
        <v>-1</v>
      </c>
      <c r="O653" s="3" t="n">
        <v>-1</v>
      </c>
      <c r="P653" s="3" t="n">
        <v>9.1</v>
      </c>
      <c r="Q653" s="3" t="n">
        <v>24.2</v>
      </c>
      <c r="R653" s="3" t="s">
        <v>1956</v>
      </c>
      <c r="S653" s="4" t="n">
        <v>45747.0105555556</v>
      </c>
      <c r="T653" s="3" t="s">
        <v>256</v>
      </c>
      <c r="U653" s="3" t="s">
        <v>256</v>
      </c>
      <c r="V653" s="3" t="n">
        <v>0</v>
      </c>
      <c r="W653" s="3" t="n">
        <v>0</v>
      </c>
      <c r="X653" s="3" t="n">
        <v>0</v>
      </c>
      <c r="Y653" s="3" t="s">
        <v>30</v>
      </c>
      <c r="Z653" s="3" t="s">
        <v>30</v>
      </c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</row>
    <row r="654" customFormat="false" ht="15.75" hidden="false" customHeight="false" outlineLevel="0" collapsed="false">
      <c r="A654" s="3" t="n">
        <v>653</v>
      </c>
      <c r="B654" s="3" t="s">
        <v>1957</v>
      </c>
      <c r="C654" s="3" t="s">
        <v>1958</v>
      </c>
      <c r="D654" s="3" t="n">
        <v>1</v>
      </c>
      <c r="E654" s="3" t="n">
        <v>0.3806709</v>
      </c>
      <c r="F654" s="3" t="n">
        <v>19</v>
      </c>
      <c r="G654" s="3" t="n">
        <v>19</v>
      </c>
      <c r="H654" s="3" t="n">
        <v>8</v>
      </c>
      <c r="I654" s="3" t="n">
        <v>8</v>
      </c>
      <c r="J654" s="3" t="n">
        <v>18</v>
      </c>
      <c r="K654" s="3" t="n">
        <v>18</v>
      </c>
      <c r="L654" s="3" t="n">
        <v>1</v>
      </c>
      <c r="M654" s="3" t="n">
        <v>1</v>
      </c>
      <c r="N654" s="3" t="n">
        <v>-1</v>
      </c>
      <c r="O654" s="3" t="n">
        <v>-1</v>
      </c>
      <c r="P654" s="3" t="n">
        <v>9.1</v>
      </c>
      <c r="Q654" s="3" t="n">
        <v>24.2</v>
      </c>
      <c r="R654" s="3" t="s">
        <v>1959</v>
      </c>
      <c r="S654" s="4" t="n">
        <v>45747.010625</v>
      </c>
      <c r="T654" s="3" t="s">
        <v>37</v>
      </c>
      <c r="U654" s="3" t="s">
        <v>37</v>
      </c>
      <c r="V654" s="3" t="n">
        <v>0</v>
      </c>
      <c r="W654" s="3" t="n">
        <v>0</v>
      </c>
      <c r="X654" s="3" t="n">
        <v>0</v>
      </c>
      <c r="Y654" s="3" t="s">
        <v>30</v>
      </c>
      <c r="Z654" s="3" t="s">
        <v>30</v>
      </c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</row>
    <row r="655" customFormat="false" ht="15.75" hidden="false" customHeight="false" outlineLevel="0" collapsed="false">
      <c r="A655" s="3" t="n">
        <v>654</v>
      </c>
      <c r="B655" s="3" t="s">
        <v>1960</v>
      </c>
      <c r="C655" s="3" t="s">
        <v>1961</v>
      </c>
      <c r="D655" s="3" t="n">
        <v>1</v>
      </c>
      <c r="E655" s="3" t="n">
        <v>2.5122383</v>
      </c>
      <c r="F655" s="3" t="n">
        <v>70</v>
      </c>
      <c r="G655" s="3" t="n">
        <v>70</v>
      </c>
      <c r="H655" s="3" t="n">
        <v>14</v>
      </c>
      <c r="I655" s="3" t="n">
        <v>14</v>
      </c>
      <c r="J655" s="3" t="n">
        <v>79</v>
      </c>
      <c r="K655" s="3" t="n">
        <v>79</v>
      </c>
      <c r="L655" s="3" t="n">
        <v>1</v>
      </c>
      <c r="M655" s="3" t="n">
        <v>1</v>
      </c>
      <c r="N655" s="3" t="n">
        <v>-1</v>
      </c>
      <c r="O655" s="3" t="n">
        <v>-1</v>
      </c>
      <c r="P655" s="3" t="n">
        <v>9.1</v>
      </c>
      <c r="Q655" s="3" t="n">
        <v>24.2</v>
      </c>
      <c r="R655" s="3" t="s">
        <v>1962</v>
      </c>
      <c r="S655" s="4" t="n">
        <v>45747.0107407407</v>
      </c>
      <c r="T655" s="3" t="s">
        <v>256</v>
      </c>
      <c r="U655" s="3" t="s">
        <v>256</v>
      </c>
      <c r="V655" s="3" t="n">
        <v>0</v>
      </c>
      <c r="W655" s="3" t="n">
        <v>0</v>
      </c>
      <c r="X655" s="3" t="n">
        <v>0</v>
      </c>
      <c r="Y655" s="3" t="s">
        <v>30</v>
      </c>
      <c r="Z655" s="3" t="s">
        <v>30</v>
      </c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</row>
    <row r="656" customFormat="false" ht="15.75" hidden="false" customHeight="false" outlineLevel="0" collapsed="false">
      <c r="A656" s="3" t="n">
        <v>655</v>
      </c>
      <c r="B656" s="3" t="s">
        <v>1963</v>
      </c>
      <c r="C656" s="3" t="s">
        <v>1964</v>
      </c>
      <c r="D656" s="3" t="n">
        <v>1</v>
      </c>
      <c r="E656" s="3" t="n">
        <v>1.0546155</v>
      </c>
      <c r="F656" s="3" t="n">
        <v>38</v>
      </c>
      <c r="G656" s="3" t="n">
        <v>38</v>
      </c>
      <c r="H656" s="3" t="n">
        <v>13</v>
      </c>
      <c r="I656" s="3" t="n">
        <v>13</v>
      </c>
      <c r="J656" s="3" t="n">
        <v>45</v>
      </c>
      <c r="K656" s="3" t="n">
        <v>45</v>
      </c>
      <c r="L656" s="3" t="n">
        <v>3</v>
      </c>
      <c r="M656" s="3" t="n">
        <v>3</v>
      </c>
      <c r="N656" s="3" t="n">
        <v>-1</v>
      </c>
      <c r="O656" s="3" t="n">
        <v>-1</v>
      </c>
      <c r="P656" s="3" t="n">
        <v>9.1</v>
      </c>
      <c r="Q656" s="3" t="n">
        <v>24.2</v>
      </c>
      <c r="R656" s="3" t="s">
        <v>1965</v>
      </c>
      <c r="S656" s="4" t="n">
        <v>45747.0108217593</v>
      </c>
      <c r="T656" s="3" t="s">
        <v>256</v>
      </c>
      <c r="U656" s="3" t="s">
        <v>256</v>
      </c>
      <c r="V656" s="3" t="n">
        <v>0</v>
      </c>
      <c r="W656" s="3" t="n">
        <v>0</v>
      </c>
      <c r="X656" s="3" t="n">
        <v>0</v>
      </c>
      <c r="Y656" s="3" t="s">
        <v>30</v>
      </c>
      <c r="Z656" s="3" t="s">
        <v>30</v>
      </c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</row>
    <row r="657" customFormat="false" ht="15.75" hidden="false" customHeight="false" outlineLevel="0" collapsed="false">
      <c r="A657" s="3" t="n">
        <v>656</v>
      </c>
      <c r="B657" s="3" t="s">
        <v>1966</v>
      </c>
      <c r="C657" s="3" t="s">
        <v>1967</v>
      </c>
      <c r="D657" s="3" t="n">
        <v>1</v>
      </c>
      <c r="E657" s="3" t="n">
        <v>14.2034708</v>
      </c>
      <c r="F657" s="3" t="n">
        <v>110</v>
      </c>
      <c r="G657" s="3" t="n">
        <v>110</v>
      </c>
      <c r="H657" s="3" t="n">
        <v>22</v>
      </c>
      <c r="I657" s="3" t="n">
        <v>22</v>
      </c>
      <c r="J657" s="3" t="n">
        <v>123</v>
      </c>
      <c r="K657" s="3" t="n">
        <v>123</v>
      </c>
      <c r="L657" s="3" t="n">
        <v>9</v>
      </c>
      <c r="M657" s="3" t="n">
        <v>9</v>
      </c>
      <c r="N657" s="3" t="n">
        <v>-1</v>
      </c>
      <c r="O657" s="3" t="n">
        <v>-1</v>
      </c>
      <c r="P657" s="3" t="n">
        <v>9.1</v>
      </c>
      <c r="Q657" s="3" t="n">
        <v>24.2</v>
      </c>
      <c r="R657" s="3" t="s">
        <v>1968</v>
      </c>
      <c r="S657" s="4" t="n">
        <v>45747.0111111111</v>
      </c>
      <c r="T657" s="3" t="s">
        <v>256</v>
      </c>
      <c r="U657" s="3" t="s">
        <v>256</v>
      </c>
      <c r="V657" s="3" t="n">
        <v>0</v>
      </c>
      <c r="W657" s="3" t="n">
        <v>0</v>
      </c>
      <c r="X657" s="3" t="n">
        <v>0</v>
      </c>
      <c r="Y657" s="3" t="s">
        <v>30</v>
      </c>
      <c r="Z657" s="3" t="s">
        <v>30</v>
      </c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</row>
    <row r="658" customFormat="false" ht="15.75" hidden="false" customHeight="false" outlineLevel="0" collapsed="false">
      <c r="A658" s="3" t="n">
        <v>657</v>
      </c>
      <c r="B658" s="3" t="s">
        <v>1969</v>
      </c>
      <c r="C658" s="3" t="s">
        <v>1970</v>
      </c>
      <c r="D658" s="3" t="n">
        <v>1</v>
      </c>
      <c r="E658" s="3" t="n">
        <v>3.8042623</v>
      </c>
      <c r="F658" s="3" t="n">
        <v>47</v>
      </c>
      <c r="G658" s="3" t="n">
        <v>47</v>
      </c>
      <c r="H658" s="3" t="n">
        <v>9</v>
      </c>
      <c r="I658" s="3" t="n">
        <v>9</v>
      </c>
      <c r="J658" s="3" t="n">
        <v>58</v>
      </c>
      <c r="K658" s="3" t="n">
        <v>58</v>
      </c>
      <c r="L658" s="3" t="n">
        <v>1</v>
      </c>
      <c r="M658" s="3" t="n">
        <v>1</v>
      </c>
      <c r="N658" s="3" t="n">
        <v>-1</v>
      </c>
      <c r="O658" s="3" t="n">
        <v>-1</v>
      </c>
      <c r="P658" s="3" t="n">
        <v>9.1</v>
      </c>
      <c r="Q658" s="3" t="n">
        <v>24.2</v>
      </c>
      <c r="R658" s="3" t="s">
        <v>1971</v>
      </c>
      <c r="S658" s="4" t="n">
        <v>45747.0112384259</v>
      </c>
      <c r="T658" s="3" t="s">
        <v>37</v>
      </c>
      <c r="U658" s="3" t="s">
        <v>37</v>
      </c>
      <c r="V658" s="3" t="n">
        <v>0</v>
      </c>
      <c r="W658" s="3" t="n">
        <v>0</v>
      </c>
      <c r="X658" s="3" t="n">
        <v>0</v>
      </c>
      <c r="Y658" s="3" t="s">
        <v>30</v>
      </c>
      <c r="Z658" s="3" t="s">
        <v>30</v>
      </c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</row>
    <row r="659" customFormat="false" ht="15.75" hidden="false" customHeight="false" outlineLevel="0" collapsed="false">
      <c r="A659" s="3" t="n">
        <v>658</v>
      </c>
      <c r="B659" s="3" t="s">
        <v>1972</v>
      </c>
      <c r="C659" s="3" t="s">
        <v>1973</v>
      </c>
      <c r="D659" s="3" t="n">
        <v>1</v>
      </c>
      <c r="E659" s="3" t="n">
        <v>8.2743479</v>
      </c>
      <c r="F659" s="3" t="n">
        <v>117</v>
      </c>
      <c r="G659" s="3" t="n">
        <v>117</v>
      </c>
      <c r="H659" s="3" t="n">
        <v>10</v>
      </c>
      <c r="I659" s="3" t="n">
        <v>10</v>
      </c>
      <c r="J659" s="3" t="n">
        <v>148</v>
      </c>
      <c r="K659" s="3" t="n">
        <v>148</v>
      </c>
      <c r="L659" s="3" t="n">
        <v>10</v>
      </c>
      <c r="M659" s="3" t="n">
        <v>10</v>
      </c>
      <c r="N659" s="3" t="n">
        <v>-1</v>
      </c>
      <c r="O659" s="3" t="n">
        <v>-1</v>
      </c>
      <c r="P659" s="3" t="n">
        <v>9.1</v>
      </c>
      <c r="Q659" s="3" t="n">
        <v>24.2</v>
      </c>
      <c r="R659" s="3" t="s">
        <v>1974</v>
      </c>
      <c r="S659" s="4" t="n">
        <v>45747.0114236111</v>
      </c>
      <c r="T659" s="3" t="s">
        <v>256</v>
      </c>
      <c r="U659" s="3" t="s">
        <v>256</v>
      </c>
      <c r="V659" s="3" t="n">
        <v>0</v>
      </c>
      <c r="W659" s="3" t="n">
        <v>0</v>
      </c>
      <c r="X659" s="3" t="n">
        <v>0</v>
      </c>
      <c r="Y659" s="3" t="s">
        <v>30</v>
      </c>
      <c r="Z659" s="3" t="s">
        <v>30</v>
      </c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</row>
    <row r="660" customFormat="false" ht="15.75" hidden="false" customHeight="false" outlineLevel="0" collapsed="false">
      <c r="A660" s="3" t="n">
        <v>659</v>
      </c>
      <c r="B660" s="3" t="s">
        <v>1975</v>
      </c>
      <c r="C660" s="3" t="s">
        <v>1976</v>
      </c>
      <c r="D660" s="3" t="n">
        <v>1</v>
      </c>
      <c r="E660" s="3" t="n">
        <v>10.0314958</v>
      </c>
      <c r="F660" s="3" t="n">
        <v>72</v>
      </c>
      <c r="G660" s="3" t="n">
        <v>72</v>
      </c>
      <c r="H660" s="3" t="n">
        <v>12</v>
      </c>
      <c r="I660" s="3" t="n">
        <v>12</v>
      </c>
      <c r="J660" s="3" t="n">
        <v>98</v>
      </c>
      <c r="K660" s="3" t="n">
        <v>98</v>
      </c>
      <c r="L660" s="3" t="n">
        <v>4</v>
      </c>
      <c r="M660" s="3" t="n">
        <v>4</v>
      </c>
      <c r="N660" s="3" t="n">
        <v>-1</v>
      </c>
      <c r="O660" s="3" t="n">
        <v>-1</v>
      </c>
      <c r="P660" s="3" t="n">
        <v>9.1</v>
      </c>
      <c r="Q660" s="3" t="n">
        <v>24.2</v>
      </c>
      <c r="R660" s="3" t="s">
        <v>1977</v>
      </c>
      <c r="S660" s="4" t="n">
        <v>45747.0116550926</v>
      </c>
      <c r="T660" s="3" t="s">
        <v>256</v>
      </c>
      <c r="U660" s="3" t="s">
        <v>256</v>
      </c>
      <c r="V660" s="3" t="n">
        <v>0</v>
      </c>
      <c r="W660" s="3" t="n">
        <v>0</v>
      </c>
      <c r="X660" s="3" t="n">
        <v>0</v>
      </c>
      <c r="Y660" s="3" t="s">
        <v>30</v>
      </c>
      <c r="Z660" s="3" t="s">
        <v>30</v>
      </c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</row>
    <row r="661" customFormat="false" ht="15.75" hidden="false" customHeight="false" outlineLevel="0" collapsed="false">
      <c r="A661" s="3" t="n">
        <v>660</v>
      </c>
      <c r="B661" s="3" t="s">
        <v>1978</v>
      </c>
      <c r="C661" s="3" t="s">
        <v>1979</v>
      </c>
      <c r="D661" s="3" t="n">
        <v>1</v>
      </c>
      <c r="E661" s="3" t="n">
        <v>11.0015806</v>
      </c>
      <c r="F661" s="3" t="n">
        <v>89</v>
      </c>
      <c r="G661" s="3" t="n">
        <v>89</v>
      </c>
      <c r="H661" s="3" t="n">
        <v>11</v>
      </c>
      <c r="I661" s="3" t="n">
        <v>11</v>
      </c>
      <c r="J661" s="3" t="n">
        <v>113</v>
      </c>
      <c r="K661" s="3" t="n">
        <v>113</v>
      </c>
      <c r="L661" s="3" t="n">
        <v>8</v>
      </c>
      <c r="M661" s="3" t="n">
        <v>8</v>
      </c>
      <c r="N661" s="3" t="n">
        <v>-1</v>
      </c>
      <c r="O661" s="3" t="n">
        <v>-1</v>
      </c>
      <c r="P661" s="3" t="n">
        <v>9.1</v>
      </c>
      <c r="Q661" s="3" t="n">
        <v>24.2</v>
      </c>
      <c r="R661" s="3" t="s">
        <v>1980</v>
      </c>
      <c r="S661" s="4" t="n">
        <v>45747.0118518519</v>
      </c>
      <c r="T661" s="3" t="s">
        <v>256</v>
      </c>
      <c r="U661" s="3" t="s">
        <v>256</v>
      </c>
      <c r="V661" s="3" t="n">
        <v>0</v>
      </c>
      <c r="W661" s="3" t="n">
        <v>0</v>
      </c>
      <c r="X661" s="3" t="n">
        <v>0</v>
      </c>
      <c r="Y661" s="3" t="s">
        <v>30</v>
      </c>
      <c r="Z661" s="3" t="s">
        <v>30</v>
      </c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</row>
    <row r="662" customFormat="false" ht="15.75" hidden="false" customHeight="false" outlineLevel="0" collapsed="false">
      <c r="A662" s="3" t="n">
        <v>661</v>
      </c>
      <c r="B662" s="3" t="s">
        <v>1981</v>
      </c>
      <c r="C662" s="3" t="s">
        <v>1982</v>
      </c>
      <c r="D662" s="3" t="n">
        <v>1</v>
      </c>
      <c r="E662" s="3" t="n">
        <v>3.3077491</v>
      </c>
      <c r="F662" s="3" t="n">
        <v>49</v>
      </c>
      <c r="G662" s="3" t="n">
        <v>49</v>
      </c>
      <c r="H662" s="3" t="n">
        <v>10</v>
      </c>
      <c r="I662" s="3" t="n">
        <v>10</v>
      </c>
      <c r="J662" s="3" t="n">
        <v>54</v>
      </c>
      <c r="K662" s="3" t="n">
        <v>54</v>
      </c>
      <c r="L662" s="3" t="n">
        <v>2</v>
      </c>
      <c r="M662" s="3" t="n">
        <v>2</v>
      </c>
      <c r="N662" s="3" t="n">
        <v>-1</v>
      </c>
      <c r="O662" s="3" t="n">
        <v>-1</v>
      </c>
      <c r="P662" s="3" t="n">
        <v>9.1</v>
      </c>
      <c r="Q662" s="3" t="n">
        <v>24.2</v>
      </c>
      <c r="R662" s="3" t="s">
        <v>1983</v>
      </c>
      <c r="S662" s="4" t="n">
        <v>45747.0119675926</v>
      </c>
      <c r="T662" s="3" t="s">
        <v>256</v>
      </c>
      <c r="U662" s="3" t="s">
        <v>256</v>
      </c>
      <c r="V662" s="3" t="n">
        <v>0</v>
      </c>
      <c r="W662" s="3" t="n">
        <v>0</v>
      </c>
      <c r="X662" s="3" t="n">
        <v>0</v>
      </c>
      <c r="Y662" s="3" t="s">
        <v>30</v>
      </c>
      <c r="Z662" s="3" t="s">
        <v>30</v>
      </c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</row>
    <row r="663" customFormat="false" ht="15.75" hidden="false" customHeight="false" outlineLevel="0" collapsed="false">
      <c r="A663" s="3" t="n">
        <v>662</v>
      </c>
      <c r="B663" s="3" t="s">
        <v>1984</v>
      </c>
      <c r="C663" s="3" t="s">
        <v>1985</v>
      </c>
      <c r="D663" s="3" t="n">
        <v>1</v>
      </c>
      <c r="E663" s="3" t="n">
        <v>0.9632753</v>
      </c>
      <c r="F663" s="3" t="n">
        <v>42</v>
      </c>
      <c r="G663" s="3" t="n">
        <v>42</v>
      </c>
      <c r="H663" s="3" t="n">
        <v>14</v>
      </c>
      <c r="I663" s="3" t="n">
        <v>14</v>
      </c>
      <c r="J663" s="3" t="n">
        <v>45</v>
      </c>
      <c r="K663" s="3" t="n">
        <v>45</v>
      </c>
      <c r="L663" s="3" t="n">
        <v>1</v>
      </c>
      <c r="M663" s="3" t="n">
        <v>1</v>
      </c>
      <c r="N663" s="3" t="n">
        <v>-1</v>
      </c>
      <c r="O663" s="3" t="n">
        <v>-1</v>
      </c>
      <c r="P663" s="3" t="n">
        <v>9.1</v>
      </c>
      <c r="Q663" s="3" t="n">
        <v>24.2</v>
      </c>
      <c r="R663" s="3" t="s">
        <v>1986</v>
      </c>
      <c r="S663" s="4" t="n">
        <v>45747.0120601852</v>
      </c>
      <c r="T663" s="3" t="s">
        <v>256</v>
      </c>
      <c r="U663" s="3" t="s">
        <v>256</v>
      </c>
      <c r="V663" s="3" t="n">
        <v>0</v>
      </c>
      <c r="W663" s="3" t="n">
        <v>0</v>
      </c>
      <c r="X663" s="3" t="n">
        <v>0</v>
      </c>
      <c r="Y663" s="3" t="s">
        <v>30</v>
      </c>
      <c r="Z663" s="3" t="s">
        <v>30</v>
      </c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</row>
    <row r="664" customFormat="false" ht="15.75" hidden="false" customHeight="false" outlineLevel="0" collapsed="false">
      <c r="A664" s="3" t="n">
        <v>663</v>
      </c>
      <c r="B664" s="3" t="s">
        <v>1987</v>
      </c>
      <c r="C664" s="3" t="s">
        <v>1988</v>
      </c>
      <c r="D664" s="3" t="n">
        <v>1</v>
      </c>
      <c r="E664" s="3" t="n">
        <v>4.7042548</v>
      </c>
      <c r="F664" s="3" t="n">
        <v>65</v>
      </c>
      <c r="G664" s="3" t="n">
        <v>65</v>
      </c>
      <c r="H664" s="3" t="n">
        <v>12</v>
      </c>
      <c r="I664" s="3" t="n">
        <v>12</v>
      </c>
      <c r="J664" s="3" t="n">
        <v>91</v>
      </c>
      <c r="K664" s="3" t="n">
        <v>91</v>
      </c>
      <c r="L664" s="3" t="n">
        <v>5</v>
      </c>
      <c r="M664" s="3" t="n">
        <v>5</v>
      </c>
      <c r="N664" s="3" t="n">
        <v>-1</v>
      </c>
      <c r="O664" s="3" t="n">
        <v>-1</v>
      </c>
      <c r="P664" s="3" t="n">
        <v>9</v>
      </c>
      <c r="Q664" s="3" t="n">
        <v>24.2</v>
      </c>
      <c r="R664" s="3" t="s">
        <v>1989</v>
      </c>
      <c r="S664" s="4" t="n">
        <v>45747.0121643519</v>
      </c>
      <c r="T664" s="3" t="s">
        <v>37</v>
      </c>
      <c r="U664" s="3" t="s">
        <v>37</v>
      </c>
      <c r="V664" s="3" t="n">
        <v>0</v>
      </c>
      <c r="W664" s="3" t="n">
        <v>0</v>
      </c>
      <c r="X664" s="3" t="n">
        <v>0</v>
      </c>
      <c r="Y664" s="3" t="s">
        <v>30</v>
      </c>
      <c r="Z664" s="3" t="s">
        <v>30</v>
      </c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</row>
    <row r="665" customFormat="false" ht="15.75" hidden="false" customHeight="false" outlineLevel="0" collapsed="false">
      <c r="A665" s="3" t="n">
        <v>664</v>
      </c>
      <c r="B665" s="3" t="s">
        <v>1990</v>
      </c>
      <c r="C665" s="3" t="s">
        <v>1991</v>
      </c>
      <c r="D665" s="3" t="n">
        <v>1</v>
      </c>
      <c r="E665" s="3" t="n">
        <v>11.0345573</v>
      </c>
      <c r="F665" s="3" t="n">
        <v>432</v>
      </c>
      <c r="G665" s="3" t="n">
        <v>432</v>
      </c>
      <c r="H665" s="3" t="n">
        <v>24</v>
      </c>
      <c r="I665" s="3" t="n">
        <v>24</v>
      </c>
      <c r="J665" s="3" t="n">
        <v>462</v>
      </c>
      <c r="K665" s="3" t="n">
        <v>462</v>
      </c>
      <c r="L665" s="3" t="n">
        <v>30</v>
      </c>
      <c r="M665" s="3" t="n">
        <v>30</v>
      </c>
      <c r="N665" s="3" t="n">
        <v>-1</v>
      </c>
      <c r="O665" s="3" t="n">
        <v>-1</v>
      </c>
      <c r="P665" s="3" t="n">
        <v>9</v>
      </c>
      <c r="Q665" s="3" t="n">
        <v>24.2</v>
      </c>
      <c r="R665" s="3" t="s">
        <v>1992</v>
      </c>
      <c r="S665" s="4" t="n">
        <v>45747.0124074074</v>
      </c>
      <c r="T665" s="3" t="s">
        <v>37</v>
      </c>
      <c r="U665" s="3" t="s">
        <v>37</v>
      </c>
      <c r="V665" s="3" t="n">
        <v>0</v>
      </c>
      <c r="W665" s="3" t="n">
        <v>0</v>
      </c>
      <c r="X665" s="3" t="n">
        <v>0</v>
      </c>
      <c r="Y665" s="3" t="s">
        <v>30</v>
      </c>
      <c r="Z665" s="3" t="s">
        <v>30</v>
      </c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</row>
    <row r="666" customFormat="false" ht="15.75" hidden="false" customHeight="false" outlineLevel="0" collapsed="false">
      <c r="A666" s="3" t="n">
        <v>665</v>
      </c>
      <c r="B666" s="3" t="s">
        <v>1993</v>
      </c>
      <c r="C666" s="3" t="s">
        <v>1994</v>
      </c>
      <c r="D666" s="3" t="n">
        <v>1</v>
      </c>
      <c r="E666" s="3" t="n">
        <v>1.5037257</v>
      </c>
      <c r="F666" s="3" t="n">
        <v>55</v>
      </c>
      <c r="G666" s="3" t="n">
        <v>55</v>
      </c>
      <c r="H666" s="3" t="n">
        <v>10</v>
      </c>
      <c r="I666" s="3" t="n">
        <v>10</v>
      </c>
      <c r="J666" s="3" t="n">
        <v>63</v>
      </c>
      <c r="K666" s="3" t="n">
        <v>63</v>
      </c>
      <c r="L666" s="3" t="n">
        <v>9</v>
      </c>
      <c r="M666" s="3" t="n">
        <v>9</v>
      </c>
      <c r="N666" s="3" t="n">
        <v>-1</v>
      </c>
      <c r="O666" s="3" t="n">
        <v>-1</v>
      </c>
      <c r="P666" s="3" t="n">
        <v>9</v>
      </c>
      <c r="Q666" s="3" t="n">
        <v>24.2</v>
      </c>
      <c r="R666" s="3" t="s">
        <v>1995</v>
      </c>
      <c r="S666" s="4" t="n">
        <v>45747.0124768519</v>
      </c>
      <c r="T666" s="3" t="s">
        <v>37</v>
      </c>
      <c r="U666" s="3" t="s">
        <v>37</v>
      </c>
      <c r="V666" s="3" t="n">
        <v>0</v>
      </c>
      <c r="W666" s="3" t="n">
        <v>0</v>
      </c>
      <c r="X666" s="3" t="n">
        <v>0</v>
      </c>
      <c r="Y666" s="3" t="s">
        <v>30</v>
      </c>
      <c r="Z666" s="3" t="s">
        <v>30</v>
      </c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</row>
    <row r="667" customFormat="false" ht="15.75" hidden="false" customHeight="false" outlineLevel="0" collapsed="false">
      <c r="A667" s="3" t="n">
        <v>666</v>
      </c>
      <c r="B667" s="3" t="s">
        <v>1996</v>
      </c>
      <c r="C667" s="3" t="s">
        <v>1997</v>
      </c>
      <c r="D667" s="3" t="n">
        <v>1</v>
      </c>
      <c r="E667" s="3" t="n">
        <v>2.3086203</v>
      </c>
      <c r="F667" s="3" t="n">
        <v>66</v>
      </c>
      <c r="G667" s="3" t="n">
        <v>66</v>
      </c>
      <c r="H667" s="3" t="n">
        <v>7</v>
      </c>
      <c r="I667" s="3" t="n">
        <v>7</v>
      </c>
      <c r="J667" s="3" t="n">
        <v>148</v>
      </c>
      <c r="K667" s="3" t="n">
        <v>148</v>
      </c>
      <c r="L667" s="3" t="n">
        <v>3</v>
      </c>
      <c r="M667" s="3" t="n">
        <v>3</v>
      </c>
      <c r="N667" s="3" t="n">
        <v>-1</v>
      </c>
      <c r="O667" s="3" t="n">
        <v>-1</v>
      </c>
      <c r="P667" s="3" t="n">
        <v>9</v>
      </c>
      <c r="Q667" s="3" t="n">
        <v>24.2</v>
      </c>
      <c r="R667" s="3" t="s">
        <v>1998</v>
      </c>
      <c r="S667" s="4" t="n">
        <v>45747.0125462963</v>
      </c>
      <c r="T667" s="3" t="s">
        <v>37</v>
      </c>
      <c r="U667" s="3" t="s">
        <v>37</v>
      </c>
      <c r="V667" s="3" t="n">
        <v>0</v>
      </c>
      <c r="W667" s="3" t="n">
        <v>0</v>
      </c>
      <c r="X667" s="3" t="n">
        <v>0</v>
      </c>
      <c r="Y667" s="3" t="s">
        <v>30</v>
      </c>
      <c r="Z667" s="3" t="s">
        <v>30</v>
      </c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</row>
    <row r="668" customFormat="false" ht="15.75" hidden="false" customHeight="false" outlineLevel="0" collapsed="false">
      <c r="A668" s="3" t="n">
        <v>667</v>
      </c>
      <c r="B668" s="3" t="s">
        <v>1999</v>
      </c>
      <c r="C668" s="3" t="s">
        <v>2000</v>
      </c>
      <c r="D668" s="3" t="n">
        <v>1</v>
      </c>
      <c r="E668" s="3" t="n">
        <v>2.8976385</v>
      </c>
      <c r="F668" s="3" t="n">
        <v>45</v>
      </c>
      <c r="G668" s="3" t="n">
        <v>45</v>
      </c>
      <c r="H668" s="3" t="n">
        <v>8</v>
      </c>
      <c r="I668" s="3" t="n">
        <v>8</v>
      </c>
      <c r="J668" s="3" t="n">
        <v>47</v>
      </c>
      <c r="K668" s="3" t="n">
        <v>47</v>
      </c>
      <c r="L668" s="3" t="n">
        <v>7</v>
      </c>
      <c r="M668" s="3" t="n">
        <v>7</v>
      </c>
      <c r="N668" s="3" t="n">
        <v>-1</v>
      </c>
      <c r="O668" s="3" t="n">
        <v>-1</v>
      </c>
      <c r="P668" s="3" t="n">
        <v>9</v>
      </c>
      <c r="Q668" s="3" t="n">
        <v>24.2</v>
      </c>
      <c r="R668" s="3" t="s">
        <v>2001</v>
      </c>
      <c r="S668" s="4" t="n">
        <v>45747.0126388889</v>
      </c>
      <c r="T668" s="3" t="s">
        <v>37</v>
      </c>
      <c r="U668" s="3" t="s">
        <v>37</v>
      </c>
      <c r="V668" s="3" t="n">
        <v>0</v>
      </c>
      <c r="W668" s="3" t="n">
        <v>0</v>
      </c>
      <c r="X668" s="3" t="n">
        <v>0</v>
      </c>
      <c r="Y668" s="3" t="s">
        <v>30</v>
      </c>
      <c r="Z668" s="3" t="s">
        <v>30</v>
      </c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</row>
    <row r="669" customFormat="false" ht="15.75" hidden="false" customHeight="false" outlineLevel="0" collapsed="false">
      <c r="A669" s="3" t="n">
        <v>668</v>
      </c>
      <c r="B669" s="3" t="s">
        <v>2002</v>
      </c>
      <c r="C669" s="3" t="s">
        <v>2003</v>
      </c>
      <c r="D669" s="3" t="n">
        <v>1</v>
      </c>
      <c r="E669" s="3" t="n">
        <v>17.4308223</v>
      </c>
      <c r="F669" s="3" t="n">
        <v>1172</v>
      </c>
      <c r="G669" s="3" t="n">
        <v>1172</v>
      </c>
      <c r="H669" s="3" t="n">
        <v>31</v>
      </c>
      <c r="I669" s="3" t="n">
        <v>31</v>
      </c>
      <c r="J669" s="3" t="n">
        <v>1361</v>
      </c>
      <c r="K669" s="3" t="n">
        <v>1361</v>
      </c>
      <c r="L669" s="3" t="n">
        <v>81</v>
      </c>
      <c r="M669" s="3" t="n">
        <v>81</v>
      </c>
      <c r="N669" s="3" t="n">
        <v>-1</v>
      </c>
      <c r="O669" s="3" t="n">
        <v>-1</v>
      </c>
      <c r="P669" s="3" t="n">
        <v>9</v>
      </c>
      <c r="Q669" s="3" t="n">
        <v>24.2</v>
      </c>
      <c r="R669" s="3" t="s">
        <v>2004</v>
      </c>
      <c r="S669" s="4" t="n">
        <v>45747.0130208333</v>
      </c>
      <c r="T669" s="3" t="s">
        <v>256</v>
      </c>
      <c r="U669" s="3" t="s">
        <v>256</v>
      </c>
      <c r="V669" s="3" t="n">
        <v>0</v>
      </c>
      <c r="W669" s="3" t="n">
        <v>0</v>
      </c>
      <c r="X669" s="3" t="n">
        <v>0</v>
      </c>
      <c r="Y669" s="3" t="s">
        <v>30</v>
      </c>
      <c r="Z669" s="3" t="s">
        <v>30</v>
      </c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</row>
    <row r="670" customFormat="false" ht="15.75" hidden="false" customHeight="false" outlineLevel="0" collapsed="false">
      <c r="A670" s="3" t="n">
        <v>669</v>
      </c>
      <c r="B670" s="3" t="s">
        <v>2005</v>
      </c>
      <c r="C670" s="3" t="s">
        <v>2006</v>
      </c>
      <c r="D670" s="3" t="n">
        <v>1</v>
      </c>
      <c r="E670" s="3" t="n">
        <v>0.8488118</v>
      </c>
      <c r="F670" s="3" t="n">
        <v>65</v>
      </c>
      <c r="G670" s="3" t="n">
        <v>65</v>
      </c>
      <c r="H670" s="3" t="n">
        <v>10</v>
      </c>
      <c r="I670" s="3" t="n">
        <v>10</v>
      </c>
      <c r="J670" s="3" t="n">
        <v>77</v>
      </c>
      <c r="K670" s="3" t="n">
        <v>77</v>
      </c>
      <c r="L670" s="3" t="n">
        <v>7</v>
      </c>
      <c r="M670" s="3" t="n">
        <v>7</v>
      </c>
      <c r="N670" s="3" t="n">
        <v>7</v>
      </c>
      <c r="O670" s="3" t="n">
        <v>4</v>
      </c>
      <c r="P670" s="3" t="n">
        <v>9</v>
      </c>
      <c r="Q670" s="3" t="n">
        <v>24.2</v>
      </c>
      <c r="R670" s="3" t="s">
        <v>2007</v>
      </c>
      <c r="S670" s="4" t="n">
        <v>45747.0131018519</v>
      </c>
      <c r="T670" s="3" t="s">
        <v>37</v>
      </c>
      <c r="U670" s="3" t="s">
        <v>37</v>
      </c>
      <c r="V670" s="3" t="n">
        <v>1</v>
      </c>
      <c r="W670" s="3" t="n">
        <v>1</v>
      </c>
      <c r="X670" s="3" t="n">
        <v>0</v>
      </c>
      <c r="Y670" s="3" t="s">
        <v>30</v>
      </c>
      <c r="Z670" s="3" t="s">
        <v>30</v>
      </c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</row>
    <row r="671" customFormat="false" ht="15.75" hidden="false" customHeight="false" outlineLevel="0" collapsed="false">
      <c r="A671" s="3" t="n">
        <v>670</v>
      </c>
      <c r="B671" s="3" t="s">
        <v>2008</v>
      </c>
      <c r="C671" s="3" t="s">
        <v>2009</v>
      </c>
      <c r="D671" s="3" t="n">
        <v>1</v>
      </c>
      <c r="E671" s="3" t="n">
        <v>0.7792271</v>
      </c>
      <c r="F671" s="3" t="n">
        <v>26</v>
      </c>
      <c r="G671" s="3" t="n">
        <v>26</v>
      </c>
      <c r="H671" s="3" t="n">
        <v>6</v>
      </c>
      <c r="I671" s="3" t="n">
        <v>6</v>
      </c>
      <c r="J671" s="3" t="n">
        <v>24</v>
      </c>
      <c r="K671" s="3" t="n">
        <v>24</v>
      </c>
      <c r="L671" s="3" t="n">
        <v>0</v>
      </c>
      <c r="M671" s="3" t="n">
        <v>0</v>
      </c>
      <c r="N671" s="3" t="n">
        <v>-1</v>
      </c>
      <c r="O671" s="3" t="n">
        <v>-1</v>
      </c>
      <c r="P671" s="3" t="n">
        <v>9</v>
      </c>
      <c r="Q671" s="3" t="n">
        <v>24.2</v>
      </c>
      <c r="R671" s="3" t="s">
        <v>2010</v>
      </c>
      <c r="S671" s="4" t="n">
        <v>45747.0131828704</v>
      </c>
      <c r="T671" s="3" t="s">
        <v>29</v>
      </c>
      <c r="U671" s="3" t="s">
        <v>29</v>
      </c>
      <c r="V671" s="3" t="n">
        <v>0</v>
      </c>
      <c r="W671" s="3" t="n">
        <v>0</v>
      </c>
      <c r="X671" s="3" t="n">
        <v>0</v>
      </c>
      <c r="Y671" s="3" t="s">
        <v>30</v>
      </c>
      <c r="Z671" s="3" t="s">
        <v>30</v>
      </c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</row>
    <row r="672" customFormat="false" ht="15.75" hidden="false" customHeight="false" outlineLevel="0" collapsed="false">
      <c r="A672" s="3" t="n">
        <v>671</v>
      </c>
      <c r="B672" s="3" t="s">
        <v>2011</v>
      </c>
      <c r="C672" s="3" t="s">
        <v>2012</v>
      </c>
      <c r="D672" s="3" t="n">
        <v>1</v>
      </c>
      <c r="E672" s="3" t="n">
        <v>2.4249818</v>
      </c>
      <c r="F672" s="3" t="n">
        <v>106</v>
      </c>
      <c r="G672" s="3" t="n">
        <v>106</v>
      </c>
      <c r="H672" s="3" t="n">
        <v>19</v>
      </c>
      <c r="I672" s="3" t="n">
        <v>19</v>
      </c>
      <c r="J672" s="3" t="n">
        <v>109</v>
      </c>
      <c r="K672" s="3" t="n">
        <v>109</v>
      </c>
      <c r="L672" s="3" t="n">
        <v>7</v>
      </c>
      <c r="M672" s="3" t="n">
        <v>7</v>
      </c>
      <c r="N672" s="3" t="n">
        <v>-1</v>
      </c>
      <c r="O672" s="3" t="n">
        <v>-1</v>
      </c>
      <c r="P672" s="3" t="n">
        <v>9</v>
      </c>
      <c r="Q672" s="3" t="n">
        <v>24.2</v>
      </c>
      <c r="R672" s="3" t="s">
        <v>2013</v>
      </c>
      <c r="S672" s="4" t="n">
        <v>45747.0133101852</v>
      </c>
      <c r="T672" s="3" t="s">
        <v>37</v>
      </c>
      <c r="U672" s="3" t="s">
        <v>37</v>
      </c>
      <c r="V672" s="3" t="n">
        <v>0</v>
      </c>
      <c r="W672" s="3" t="n">
        <v>0</v>
      </c>
      <c r="X672" s="3" t="n">
        <v>0</v>
      </c>
      <c r="Y672" s="3" t="s">
        <v>30</v>
      </c>
      <c r="Z672" s="3" t="s">
        <v>30</v>
      </c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</row>
    <row r="673" customFormat="false" ht="15.75" hidden="false" customHeight="false" outlineLevel="0" collapsed="false">
      <c r="A673" s="3" t="n">
        <v>672</v>
      </c>
      <c r="B673" s="3" t="s">
        <v>2014</v>
      </c>
      <c r="C673" s="3" t="s">
        <v>2015</v>
      </c>
      <c r="D673" s="3" t="n">
        <v>1</v>
      </c>
      <c r="E673" s="3" t="n">
        <v>33.0423917</v>
      </c>
      <c r="F673" s="3" t="n">
        <v>1070</v>
      </c>
      <c r="G673" s="3" t="n">
        <v>1070</v>
      </c>
      <c r="H673" s="3" t="n">
        <v>36</v>
      </c>
      <c r="I673" s="3" t="n">
        <v>36</v>
      </c>
      <c r="J673" s="3" t="n">
        <v>1346</v>
      </c>
      <c r="K673" s="3" t="n">
        <v>1346</v>
      </c>
      <c r="L673" s="3" t="n">
        <v>105</v>
      </c>
      <c r="M673" s="3" t="n">
        <v>105</v>
      </c>
      <c r="N673" s="3" t="n">
        <v>469</v>
      </c>
      <c r="O673" s="3" t="n">
        <v>-1</v>
      </c>
      <c r="P673" s="3" t="n">
        <v>9</v>
      </c>
      <c r="Q673" s="3" t="n">
        <v>24.2</v>
      </c>
      <c r="R673" s="3" t="s">
        <v>2016</v>
      </c>
      <c r="S673" s="4" t="n">
        <v>45747.0146875</v>
      </c>
      <c r="T673" s="3" t="s">
        <v>37</v>
      </c>
      <c r="U673" s="3" t="s">
        <v>37</v>
      </c>
      <c r="V673" s="3" t="n">
        <v>1</v>
      </c>
      <c r="W673" s="3" t="n">
        <v>0</v>
      </c>
      <c r="X673" s="3" t="n">
        <v>0</v>
      </c>
      <c r="Y673" s="3" t="s">
        <v>30</v>
      </c>
      <c r="Z673" s="3" t="s">
        <v>30</v>
      </c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</row>
    <row r="674" customFormat="false" ht="15.75" hidden="false" customHeight="false" outlineLevel="0" collapsed="false">
      <c r="A674" s="3" t="n">
        <v>673</v>
      </c>
      <c r="B674" s="3" t="s">
        <v>2017</v>
      </c>
      <c r="C674" s="3" t="s">
        <v>2018</v>
      </c>
      <c r="D674" s="3" t="n">
        <v>1</v>
      </c>
      <c r="E674" s="3" t="n">
        <v>3.4774432</v>
      </c>
      <c r="F674" s="3" t="n">
        <v>8</v>
      </c>
      <c r="G674" s="3" t="n">
        <v>8</v>
      </c>
      <c r="H674" s="3" t="n">
        <v>4</v>
      </c>
      <c r="I674" s="3" t="n">
        <v>4</v>
      </c>
      <c r="J674" s="3" t="n">
        <v>8</v>
      </c>
      <c r="K674" s="3" t="n">
        <v>8</v>
      </c>
      <c r="L674" s="3" t="n">
        <v>4</v>
      </c>
      <c r="M674" s="3" t="n">
        <v>4</v>
      </c>
      <c r="N674" s="3" t="n">
        <v>-1</v>
      </c>
      <c r="O674" s="3" t="n">
        <v>-1</v>
      </c>
      <c r="P674" s="3" t="n">
        <v>9.2</v>
      </c>
      <c r="Q674" s="3" t="n">
        <v>24.2</v>
      </c>
      <c r="R674" s="3" t="s">
        <v>2019</v>
      </c>
      <c r="S674" s="4" t="n">
        <v>45747.0150694444</v>
      </c>
      <c r="T674" s="3" t="s">
        <v>37</v>
      </c>
      <c r="U674" s="3" t="s">
        <v>37</v>
      </c>
      <c r="V674" s="3" t="n">
        <v>0</v>
      </c>
      <c r="W674" s="3" t="n">
        <v>0</v>
      </c>
      <c r="X674" s="3" t="n">
        <v>0</v>
      </c>
      <c r="Y674" s="3" t="s">
        <v>30</v>
      </c>
      <c r="Z674" s="3" t="s">
        <v>30</v>
      </c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</row>
    <row r="675" customFormat="false" ht="15.75" hidden="false" customHeight="false" outlineLevel="0" collapsed="false">
      <c r="A675" s="3" t="n">
        <v>674</v>
      </c>
      <c r="B675" s="3" t="s">
        <v>2020</v>
      </c>
      <c r="C675" s="3" t="s">
        <v>2021</v>
      </c>
      <c r="D675" s="3" t="n">
        <v>1</v>
      </c>
      <c r="E675" s="3" t="n">
        <v>0.3925903</v>
      </c>
      <c r="F675" s="3" t="n">
        <v>33</v>
      </c>
      <c r="G675" s="3" t="n">
        <v>33</v>
      </c>
      <c r="H675" s="3" t="n">
        <v>7</v>
      </c>
      <c r="I675" s="3" t="n">
        <v>7</v>
      </c>
      <c r="J675" s="3" t="n">
        <v>25</v>
      </c>
      <c r="K675" s="3" t="n">
        <v>25</v>
      </c>
      <c r="L675" s="3" t="n">
        <v>4</v>
      </c>
      <c r="M675" s="3" t="n">
        <v>4</v>
      </c>
      <c r="N675" s="3" t="n">
        <v>-1</v>
      </c>
      <c r="O675" s="3" t="n">
        <v>-1</v>
      </c>
      <c r="P675" s="3" t="n">
        <v>9.2</v>
      </c>
      <c r="Q675" s="3" t="n">
        <v>24.2</v>
      </c>
      <c r="R675" s="3" t="s">
        <v>2022</v>
      </c>
      <c r="S675" s="4" t="n">
        <v>45747.0151273148</v>
      </c>
      <c r="T675" s="3" t="s">
        <v>2023</v>
      </c>
      <c r="U675" s="3" t="s">
        <v>2023</v>
      </c>
      <c r="V675" s="3" t="n">
        <v>0</v>
      </c>
      <c r="W675" s="3" t="n">
        <v>0</v>
      </c>
      <c r="X675" s="3" t="n">
        <v>0</v>
      </c>
      <c r="Y675" s="3" t="s">
        <v>30</v>
      </c>
      <c r="Z675" s="3" t="s">
        <v>30</v>
      </c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</row>
    <row r="676" customFormat="false" ht="15.75" hidden="false" customHeight="false" outlineLevel="0" collapsed="false">
      <c r="A676" s="3" t="n">
        <v>675</v>
      </c>
      <c r="B676" s="3" t="s">
        <v>2024</v>
      </c>
      <c r="C676" s="3" t="s">
        <v>2025</v>
      </c>
      <c r="D676" s="3" t="n">
        <v>1</v>
      </c>
      <c r="E676" s="3" t="n">
        <v>0.2404931</v>
      </c>
      <c r="F676" s="3" t="n">
        <v>7</v>
      </c>
      <c r="G676" s="3" t="n">
        <v>7</v>
      </c>
      <c r="H676" s="3" t="n">
        <v>2</v>
      </c>
      <c r="I676" s="3" t="n">
        <v>2</v>
      </c>
      <c r="J676" s="3" t="n">
        <v>3</v>
      </c>
      <c r="K676" s="3" t="n">
        <v>3</v>
      </c>
      <c r="L676" s="3" t="n">
        <v>0</v>
      </c>
      <c r="M676" s="3" t="n">
        <v>0</v>
      </c>
      <c r="N676" s="3" t="n">
        <v>-1</v>
      </c>
      <c r="O676" s="3" t="n">
        <v>-1</v>
      </c>
      <c r="P676" s="3" t="n">
        <v>9.2</v>
      </c>
      <c r="Q676" s="3" t="n">
        <v>24.2</v>
      </c>
      <c r="R676" s="3" t="s">
        <v>2026</v>
      </c>
      <c r="S676" s="4" t="n">
        <v>45747.0151388889</v>
      </c>
      <c r="T676" s="3" t="s">
        <v>2023</v>
      </c>
      <c r="U676" s="3" t="s">
        <v>2023</v>
      </c>
      <c r="V676" s="3" t="n">
        <v>0</v>
      </c>
      <c r="W676" s="3" t="n">
        <v>0</v>
      </c>
      <c r="X676" s="3" t="n">
        <v>0</v>
      </c>
      <c r="Y676" s="3" t="s">
        <v>30</v>
      </c>
      <c r="Z676" s="3" t="s">
        <v>30</v>
      </c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</row>
    <row r="677" customFormat="false" ht="15.75" hidden="false" customHeight="false" outlineLevel="0" collapsed="false">
      <c r="A677" s="3" t="n">
        <v>676</v>
      </c>
      <c r="B677" s="3" t="s">
        <v>2027</v>
      </c>
      <c r="C677" s="3" t="s">
        <v>2028</v>
      </c>
      <c r="D677" s="3" t="n">
        <v>1</v>
      </c>
      <c r="E677" s="3" t="n">
        <v>0.094401</v>
      </c>
      <c r="F677" s="3" t="n">
        <v>10</v>
      </c>
      <c r="G677" s="3" t="n">
        <v>10</v>
      </c>
      <c r="H677" s="3" t="n">
        <v>4</v>
      </c>
      <c r="I677" s="3" t="n">
        <v>4</v>
      </c>
      <c r="J677" s="3" t="n">
        <v>7</v>
      </c>
      <c r="K677" s="3" t="n">
        <v>7</v>
      </c>
      <c r="L677" s="3" t="n">
        <v>1</v>
      </c>
      <c r="M677" s="3" t="n">
        <v>1</v>
      </c>
      <c r="N677" s="3" t="n">
        <v>-1</v>
      </c>
      <c r="O677" s="3" t="n">
        <v>-1</v>
      </c>
      <c r="P677" s="3" t="n">
        <v>9.2</v>
      </c>
      <c r="Q677" s="3" t="n">
        <v>24.2</v>
      </c>
      <c r="R677" s="3" t="s">
        <v>2029</v>
      </c>
      <c r="S677" s="4" t="n">
        <v>45747.015162037</v>
      </c>
      <c r="T677" s="3" t="s">
        <v>2023</v>
      </c>
      <c r="U677" s="3" t="s">
        <v>2023</v>
      </c>
      <c r="V677" s="3" t="n">
        <v>0</v>
      </c>
      <c r="W677" s="3" t="n">
        <v>0</v>
      </c>
      <c r="X677" s="3" t="n">
        <v>0</v>
      </c>
      <c r="Y677" s="3" t="s">
        <v>30</v>
      </c>
      <c r="Z677" s="3" t="s">
        <v>30</v>
      </c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</row>
    <row r="678" customFormat="false" ht="15.75" hidden="false" customHeight="false" outlineLevel="0" collapsed="false">
      <c r="A678" s="3" t="n">
        <v>677</v>
      </c>
      <c r="B678" s="3" t="s">
        <v>2030</v>
      </c>
      <c r="C678" s="3" t="s">
        <v>2031</v>
      </c>
      <c r="D678" s="3" t="n">
        <v>1</v>
      </c>
      <c r="E678" s="3" t="n">
        <v>0.1297049</v>
      </c>
      <c r="F678" s="3" t="n">
        <v>7</v>
      </c>
      <c r="G678" s="3" t="n">
        <v>7</v>
      </c>
      <c r="H678" s="3" t="n">
        <v>3</v>
      </c>
      <c r="I678" s="3" t="n">
        <v>3</v>
      </c>
      <c r="J678" s="3" t="n">
        <v>4</v>
      </c>
      <c r="K678" s="3" t="n">
        <v>4</v>
      </c>
      <c r="L678" s="3" t="n">
        <v>0</v>
      </c>
      <c r="M678" s="3" t="n">
        <v>0</v>
      </c>
      <c r="N678" s="3" t="n">
        <v>-1</v>
      </c>
      <c r="O678" s="3" t="n">
        <v>-1</v>
      </c>
      <c r="P678" s="3" t="n">
        <v>9.2</v>
      </c>
      <c r="Q678" s="3" t="n">
        <v>24.2</v>
      </c>
      <c r="R678" s="3" t="s">
        <v>2032</v>
      </c>
      <c r="S678" s="4" t="n">
        <v>45747.0151736111</v>
      </c>
      <c r="T678" s="3" t="s">
        <v>2023</v>
      </c>
      <c r="U678" s="3" t="s">
        <v>2023</v>
      </c>
      <c r="V678" s="3" t="n">
        <v>0</v>
      </c>
      <c r="W678" s="3" t="n">
        <v>0</v>
      </c>
      <c r="X678" s="3" t="n">
        <v>0</v>
      </c>
      <c r="Y678" s="3" t="s">
        <v>30</v>
      </c>
      <c r="Z678" s="3" t="s">
        <v>30</v>
      </c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</row>
    <row r="679" customFormat="false" ht="15.75" hidden="false" customHeight="false" outlineLevel="0" collapsed="false">
      <c r="A679" s="3" t="n">
        <v>678</v>
      </c>
      <c r="B679" s="3" t="s">
        <v>2033</v>
      </c>
      <c r="C679" s="3" t="s">
        <v>2034</v>
      </c>
      <c r="D679" s="3" t="n">
        <v>1</v>
      </c>
      <c r="E679" s="3" t="n">
        <v>0.0492088</v>
      </c>
      <c r="F679" s="3" t="n">
        <v>5</v>
      </c>
      <c r="G679" s="3" t="n">
        <v>5</v>
      </c>
      <c r="H679" s="3" t="n">
        <v>2</v>
      </c>
      <c r="I679" s="3" t="n">
        <v>2</v>
      </c>
      <c r="J679" s="3" t="n">
        <v>2</v>
      </c>
      <c r="K679" s="3" t="n">
        <v>2</v>
      </c>
      <c r="L679" s="3" t="n">
        <v>0</v>
      </c>
      <c r="M679" s="3" t="n">
        <v>0</v>
      </c>
      <c r="N679" s="3" t="n">
        <v>-1</v>
      </c>
      <c r="O679" s="3" t="n">
        <v>-1</v>
      </c>
      <c r="P679" s="3" t="n">
        <v>9.2</v>
      </c>
      <c r="Q679" s="3" t="n">
        <v>24.2</v>
      </c>
      <c r="R679" s="3" t="s">
        <v>2035</v>
      </c>
      <c r="S679" s="4" t="n">
        <v>45747.0151851852</v>
      </c>
      <c r="T679" s="3" t="s">
        <v>37</v>
      </c>
      <c r="U679" s="3" t="s">
        <v>37</v>
      </c>
      <c r="V679" s="3" t="n">
        <v>0</v>
      </c>
      <c r="W679" s="3" t="n">
        <v>0</v>
      </c>
      <c r="X679" s="3" t="n">
        <v>0</v>
      </c>
      <c r="Y679" s="3" t="s">
        <v>30</v>
      </c>
      <c r="Z679" s="3" t="s">
        <v>30</v>
      </c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</row>
    <row r="680" customFormat="false" ht="15.75" hidden="false" customHeight="false" outlineLevel="0" collapsed="false">
      <c r="A680" s="3" t="n">
        <v>679</v>
      </c>
      <c r="B680" s="3" t="s">
        <v>2036</v>
      </c>
      <c r="C680" s="3" t="s">
        <v>2037</v>
      </c>
      <c r="D680" s="3" t="n">
        <v>1</v>
      </c>
      <c r="E680" s="3" t="n">
        <v>0.2927944</v>
      </c>
      <c r="F680" s="3" t="n">
        <v>13</v>
      </c>
      <c r="G680" s="3" t="n">
        <v>13</v>
      </c>
      <c r="H680" s="3" t="n">
        <v>4</v>
      </c>
      <c r="I680" s="3" t="n">
        <v>4</v>
      </c>
      <c r="J680" s="3" t="n">
        <v>5</v>
      </c>
      <c r="K680" s="3" t="n">
        <v>5</v>
      </c>
      <c r="L680" s="3" t="n">
        <v>2</v>
      </c>
      <c r="M680" s="3" t="n">
        <v>2</v>
      </c>
      <c r="N680" s="3" t="n">
        <v>-1</v>
      </c>
      <c r="O680" s="3" t="n">
        <v>-1</v>
      </c>
      <c r="P680" s="3" t="n">
        <v>9.2</v>
      </c>
      <c r="Q680" s="3" t="n">
        <v>24.2</v>
      </c>
      <c r="R680" s="3" t="s">
        <v>2035</v>
      </c>
      <c r="S680" s="4" t="n">
        <v>45747.0152083333</v>
      </c>
      <c r="T680" s="3" t="s">
        <v>2023</v>
      </c>
      <c r="U680" s="3" t="s">
        <v>2023</v>
      </c>
      <c r="V680" s="3" t="n">
        <v>0</v>
      </c>
      <c r="W680" s="3" t="n">
        <v>0</v>
      </c>
      <c r="X680" s="3" t="n">
        <v>0</v>
      </c>
      <c r="Y680" s="3" t="s">
        <v>30</v>
      </c>
      <c r="Z680" s="3" t="s">
        <v>30</v>
      </c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</row>
    <row r="681" customFormat="false" ht="15.75" hidden="false" customHeight="false" outlineLevel="0" collapsed="false">
      <c r="A681" s="3" t="n">
        <v>680</v>
      </c>
      <c r="B681" s="3" t="s">
        <v>2038</v>
      </c>
      <c r="C681" s="3" t="s">
        <v>2039</v>
      </c>
      <c r="D681" s="3" t="n">
        <v>1</v>
      </c>
      <c r="E681" s="3" t="n">
        <v>1.2878243</v>
      </c>
      <c r="F681" s="3" t="n">
        <v>21</v>
      </c>
      <c r="G681" s="3" t="n">
        <v>21</v>
      </c>
      <c r="H681" s="3" t="n">
        <v>6</v>
      </c>
      <c r="I681" s="3" t="n">
        <v>6</v>
      </c>
      <c r="J681" s="3" t="n">
        <v>17</v>
      </c>
      <c r="K681" s="3" t="n">
        <v>17</v>
      </c>
      <c r="L681" s="3" t="n">
        <v>1</v>
      </c>
      <c r="M681" s="3" t="n">
        <v>1</v>
      </c>
      <c r="N681" s="3" t="n">
        <v>-1</v>
      </c>
      <c r="O681" s="3" t="n">
        <v>-1</v>
      </c>
      <c r="P681" s="3" t="n">
        <v>9.1</v>
      </c>
      <c r="Q681" s="3" t="n">
        <v>24.2</v>
      </c>
      <c r="R681" s="3" t="s">
        <v>2040</v>
      </c>
      <c r="S681" s="4" t="n">
        <v>45747.0152662037</v>
      </c>
      <c r="T681" s="3" t="s">
        <v>37</v>
      </c>
      <c r="U681" s="3" t="s">
        <v>37</v>
      </c>
      <c r="V681" s="3" t="n">
        <v>0</v>
      </c>
      <c r="W681" s="3" t="n">
        <v>0</v>
      </c>
      <c r="X681" s="3" t="n">
        <v>0</v>
      </c>
      <c r="Y681" s="3" t="s">
        <v>30</v>
      </c>
      <c r="Z681" s="3" t="s">
        <v>30</v>
      </c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</row>
    <row r="682" customFormat="false" ht="15.75" hidden="false" customHeight="false" outlineLevel="0" collapsed="false">
      <c r="A682" s="3" t="n">
        <v>681</v>
      </c>
      <c r="B682" s="3" t="s">
        <v>2041</v>
      </c>
      <c r="C682" s="3" t="s">
        <v>2042</v>
      </c>
      <c r="D682" s="3" t="n">
        <v>1</v>
      </c>
      <c r="E682" s="3" t="n">
        <v>1.6733451</v>
      </c>
      <c r="F682" s="3" t="n">
        <v>37</v>
      </c>
      <c r="G682" s="3" t="n">
        <v>37</v>
      </c>
      <c r="H682" s="3" t="n">
        <v>8</v>
      </c>
      <c r="I682" s="3" t="n">
        <v>8</v>
      </c>
      <c r="J682" s="3" t="n">
        <v>32</v>
      </c>
      <c r="K682" s="3" t="n">
        <v>32</v>
      </c>
      <c r="L682" s="3" t="n">
        <v>1</v>
      </c>
      <c r="M682" s="3" t="n">
        <v>1</v>
      </c>
      <c r="N682" s="3" t="n">
        <v>-1</v>
      </c>
      <c r="O682" s="3" t="n">
        <v>-1</v>
      </c>
      <c r="P682" s="3" t="n">
        <v>9.1</v>
      </c>
      <c r="Q682" s="3" t="n">
        <v>24.2</v>
      </c>
      <c r="R682" s="3" t="s">
        <v>2043</v>
      </c>
      <c r="S682" s="4" t="n">
        <v>45747.0153587963</v>
      </c>
      <c r="T682" s="3" t="s">
        <v>37</v>
      </c>
      <c r="U682" s="3" t="s">
        <v>37</v>
      </c>
      <c r="V682" s="3" t="n">
        <v>0</v>
      </c>
      <c r="W682" s="3" t="n">
        <v>0</v>
      </c>
      <c r="X682" s="3" t="n">
        <v>0</v>
      </c>
      <c r="Y682" s="3" t="s">
        <v>30</v>
      </c>
      <c r="Z682" s="3" t="s">
        <v>30</v>
      </c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</row>
    <row r="683" customFormat="false" ht="15.75" hidden="false" customHeight="false" outlineLevel="0" collapsed="false">
      <c r="A683" s="3" t="n">
        <v>682</v>
      </c>
      <c r="B683" s="3" t="s">
        <v>2044</v>
      </c>
      <c r="C683" s="3" t="s">
        <v>2045</v>
      </c>
      <c r="D683" s="3" t="n">
        <v>1</v>
      </c>
      <c r="E683" s="3" t="n">
        <v>1.2690286</v>
      </c>
      <c r="F683" s="3" t="n">
        <v>55</v>
      </c>
      <c r="G683" s="3" t="n">
        <v>55</v>
      </c>
      <c r="H683" s="3" t="n">
        <v>13</v>
      </c>
      <c r="I683" s="3" t="n">
        <v>13</v>
      </c>
      <c r="J683" s="3" t="n">
        <v>52</v>
      </c>
      <c r="K683" s="3" t="n">
        <v>52</v>
      </c>
      <c r="L683" s="3" t="n">
        <v>2</v>
      </c>
      <c r="M683" s="3" t="n">
        <v>2</v>
      </c>
      <c r="N683" s="3" t="n">
        <v>-1</v>
      </c>
      <c r="O683" s="3" t="n">
        <v>-1</v>
      </c>
      <c r="P683" s="3" t="n">
        <v>9.1</v>
      </c>
      <c r="Q683" s="3" t="n">
        <v>24.2</v>
      </c>
      <c r="R683" s="3" t="s">
        <v>2046</v>
      </c>
      <c r="S683" s="4" t="n">
        <v>45747.0154513889</v>
      </c>
      <c r="T683" s="3" t="s">
        <v>37</v>
      </c>
      <c r="U683" s="3" t="s">
        <v>37</v>
      </c>
      <c r="V683" s="3" t="n">
        <v>0</v>
      </c>
      <c r="W683" s="3" t="n">
        <v>0</v>
      </c>
      <c r="X683" s="3" t="n">
        <v>0</v>
      </c>
      <c r="Y683" s="3" t="s">
        <v>30</v>
      </c>
      <c r="Z683" s="3" t="s">
        <v>30</v>
      </c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</row>
    <row r="684" customFormat="false" ht="15.75" hidden="false" customHeight="false" outlineLevel="0" collapsed="false">
      <c r="A684" s="3" t="n">
        <v>683</v>
      </c>
      <c r="B684" s="3" t="s">
        <v>2047</v>
      </c>
      <c r="C684" s="3" t="s">
        <v>2048</v>
      </c>
      <c r="D684" s="3" t="n">
        <v>1</v>
      </c>
      <c r="E684" s="3" t="n">
        <v>1.171777</v>
      </c>
      <c r="F684" s="3" t="n">
        <v>19</v>
      </c>
      <c r="G684" s="3" t="n">
        <v>19</v>
      </c>
      <c r="H684" s="3" t="n">
        <v>5</v>
      </c>
      <c r="I684" s="3" t="n">
        <v>5</v>
      </c>
      <c r="J684" s="3" t="n">
        <v>15</v>
      </c>
      <c r="K684" s="3" t="n">
        <v>15</v>
      </c>
      <c r="L684" s="3" t="n">
        <v>1</v>
      </c>
      <c r="M684" s="3" t="n">
        <v>1</v>
      </c>
      <c r="N684" s="3" t="n">
        <v>-1</v>
      </c>
      <c r="O684" s="3" t="n">
        <v>-1</v>
      </c>
      <c r="P684" s="3" t="n">
        <v>9.1</v>
      </c>
      <c r="Q684" s="3" t="n">
        <v>24.2</v>
      </c>
      <c r="R684" s="3" t="s">
        <v>2049</v>
      </c>
      <c r="S684" s="4" t="n">
        <v>45747.0155092593</v>
      </c>
      <c r="T684" s="3" t="s">
        <v>37</v>
      </c>
      <c r="U684" s="3" t="s">
        <v>37</v>
      </c>
      <c r="V684" s="3" t="n">
        <v>0</v>
      </c>
      <c r="W684" s="3" t="n">
        <v>0</v>
      </c>
      <c r="X684" s="3" t="n">
        <v>0</v>
      </c>
      <c r="Y684" s="3" t="s">
        <v>30</v>
      </c>
      <c r="Z684" s="3" t="s">
        <v>30</v>
      </c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</row>
    <row r="685" customFormat="false" ht="15.75" hidden="false" customHeight="false" outlineLevel="0" collapsed="false">
      <c r="A685" s="3" t="n">
        <v>684</v>
      </c>
      <c r="B685" s="3" t="s">
        <v>2050</v>
      </c>
      <c r="C685" s="3" t="s">
        <v>2051</v>
      </c>
      <c r="D685" s="3" t="n">
        <v>1</v>
      </c>
      <c r="E685" s="3" t="n">
        <v>1.7768659</v>
      </c>
      <c r="F685" s="3" t="n">
        <v>35</v>
      </c>
      <c r="G685" s="3" t="n">
        <v>35</v>
      </c>
      <c r="H685" s="3" t="n">
        <v>7</v>
      </c>
      <c r="I685" s="3" t="n">
        <v>7</v>
      </c>
      <c r="J685" s="3" t="n">
        <v>30</v>
      </c>
      <c r="K685" s="3" t="n">
        <v>30</v>
      </c>
      <c r="L685" s="3" t="n">
        <v>1</v>
      </c>
      <c r="M685" s="3" t="n">
        <v>1</v>
      </c>
      <c r="N685" s="3" t="n">
        <v>-1</v>
      </c>
      <c r="O685" s="3" t="n">
        <v>-1</v>
      </c>
      <c r="P685" s="3" t="n">
        <v>9.1</v>
      </c>
      <c r="Q685" s="3" t="n">
        <v>24.2</v>
      </c>
      <c r="R685" s="3" t="s">
        <v>2052</v>
      </c>
      <c r="S685" s="4" t="n">
        <v>45747.0155787037</v>
      </c>
      <c r="T685" s="3" t="s">
        <v>37</v>
      </c>
      <c r="U685" s="3" t="s">
        <v>37</v>
      </c>
      <c r="V685" s="3" t="n">
        <v>0</v>
      </c>
      <c r="W685" s="3" t="n">
        <v>0</v>
      </c>
      <c r="X685" s="3" t="n">
        <v>0</v>
      </c>
      <c r="Y685" s="3" t="s">
        <v>30</v>
      </c>
      <c r="Z685" s="3" t="s">
        <v>30</v>
      </c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</row>
    <row r="686" customFormat="false" ht="15.75" hidden="false" customHeight="false" outlineLevel="0" collapsed="false">
      <c r="A686" s="3" t="n">
        <v>685</v>
      </c>
      <c r="B686" s="3" t="s">
        <v>2053</v>
      </c>
      <c r="C686" s="3" t="s">
        <v>2054</v>
      </c>
      <c r="D686" s="3" t="n">
        <v>1</v>
      </c>
      <c r="E686" s="3" t="n">
        <v>1.027139</v>
      </c>
      <c r="F686" s="3" t="n">
        <v>15</v>
      </c>
      <c r="G686" s="3" t="n">
        <v>15</v>
      </c>
      <c r="H686" s="3" t="n">
        <v>5</v>
      </c>
      <c r="I686" s="3" t="n">
        <v>5</v>
      </c>
      <c r="J686" s="3" t="n">
        <v>19</v>
      </c>
      <c r="K686" s="3" t="n">
        <v>19</v>
      </c>
      <c r="L686" s="3" t="n">
        <v>1</v>
      </c>
      <c r="M686" s="3" t="n">
        <v>1</v>
      </c>
      <c r="N686" s="3" t="n">
        <v>-1</v>
      </c>
      <c r="O686" s="3" t="n">
        <v>-1</v>
      </c>
      <c r="P686" s="3" t="n">
        <v>9.1</v>
      </c>
      <c r="Q686" s="3" t="n">
        <v>24.2</v>
      </c>
      <c r="R686" s="3" t="s">
        <v>2055</v>
      </c>
      <c r="S686" s="4" t="n">
        <v>45747.0156365741</v>
      </c>
      <c r="T686" s="3" t="s">
        <v>37</v>
      </c>
      <c r="U686" s="3" t="s">
        <v>37</v>
      </c>
      <c r="V686" s="3" t="n">
        <v>0</v>
      </c>
      <c r="W686" s="3" t="n">
        <v>0</v>
      </c>
      <c r="X686" s="3" t="n">
        <v>0</v>
      </c>
      <c r="Y686" s="3" t="s">
        <v>30</v>
      </c>
      <c r="Z686" s="3" t="s">
        <v>30</v>
      </c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</row>
    <row r="687" customFormat="false" ht="15.75" hidden="false" customHeight="false" outlineLevel="0" collapsed="false">
      <c r="A687" s="3" t="n">
        <v>686</v>
      </c>
      <c r="B687" s="3" t="s">
        <v>2056</v>
      </c>
      <c r="C687" s="3" t="s">
        <v>2057</v>
      </c>
      <c r="D687" s="3" t="n">
        <v>1</v>
      </c>
      <c r="E687" s="3" t="n">
        <v>1.4256914</v>
      </c>
      <c r="F687" s="3" t="n">
        <v>31</v>
      </c>
      <c r="G687" s="3" t="n">
        <v>31</v>
      </c>
      <c r="H687" s="3" t="n">
        <v>7</v>
      </c>
      <c r="I687" s="3" t="n">
        <v>7</v>
      </c>
      <c r="J687" s="3" t="n">
        <v>34</v>
      </c>
      <c r="K687" s="3" t="n">
        <v>34</v>
      </c>
      <c r="L687" s="3" t="n">
        <v>1</v>
      </c>
      <c r="M687" s="3" t="n">
        <v>1</v>
      </c>
      <c r="N687" s="3" t="n">
        <v>-1</v>
      </c>
      <c r="O687" s="3" t="n">
        <v>-1</v>
      </c>
      <c r="P687" s="3" t="n">
        <v>9.1</v>
      </c>
      <c r="Q687" s="3" t="n">
        <v>24.2</v>
      </c>
      <c r="R687" s="3" t="s">
        <v>2058</v>
      </c>
      <c r="S687" s="4" t="n">
        <v>45747.0157060185</v>
      </c>
      <c r="T687" s="3" t="s">
        <v>37</v>
      </c>
      <c r="U687" s="3" t="s">
        <v>37</v>
      </c>
      <c r="V687" s="3" t="n">
        <v>0</v>
      </c>
      <c r="W687" s="3" t="n">
        <v>0</v>
      </c>
      <c r="X687" s="3" t="n">
        <v>0</v>
      </c>
      <c r="Y687" s="3" t="s">
        <v>30</v>
      </c>
      <c r="Z687" s="3" t="s">
        <v>30</v>
      </c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</row>
    <row r="688" customFormat="false" ht="15.75" hidden="false" customHeight="false" outlineLevel="0" collapsed="false">
      <c r="A688" s="3" t="n">
        <v>687</v>
      </c>
      <c r="B688" s="3" t="s">
        <v>2059</v>
      </c>
      <c r="C688" s="3" t="s">
        <v>2060</v>
      </c>
      <c r="D688" s="3" t="n">
        <v>1</v>
      </c>
      <c r="E688" s="3" t="n">
        <v>0.1738301</v>
      </c>
      <c r="F688" s="3" t="n">
        <v>2</v>
      </c>
      <c r="G688" s="3" t="n">
        <v>2</v>
      </c>
      <c r="H688" s="3" t="n">
        <v>9</v>
      </c>
      <c r="I688" s="3" t="n">
        <v>9</v>
      </c>
      <c r="J688" s="3" t="n">
        <v>0</v>
      </c>
      <c r="K688" s="3" t="n">
        <v>0</v>
      </c>
      <c r="L688" s="3" t="n">
        <v>0</v>
      </c>
      <c r="M688" s="3" t="n">
        <v>0</v>
      </c>
      <c r="N688" s="3" t="n">
        <v>-1</v>
      </c>
      <c r="O688" s="3" t="n">
        <v>-1</v>
      </c>
      <c r="P688" s="3" t="n">
        <v>8</v>
      </c>
      <c r="Q688" s="3" t="n">
        <v>24.2</v>
      </c>
      <c r="R688" s="3" t="s">
        <v>2061</v>
      </c>
      <c r="S688" s="4" t="n">
        <v>45747.0157407407</v>
      </c>
      <c r="T688" s="3" t="s">
        <v>65</v>
      </c>
      <c r="U688" s="3" t="s">
        <v>65</v>
      </c>
      <c r="V688" s="3" t="n">
        <v>0</v>
      </c>
      <c r="W688" s="3" t="n">
        <v>0</v>
      </c>
      <c r="X688" s="3" t="n">
        <v>0</v>
      </c>
      <c r="Y688" s="3" t="s">
        <v>30</v>
      </c>
      <c r="Z688" s="3" t="s">
        <v>30</v>
      </c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</row>
    <row r="689" customFormat="false" ht="15.75" hidden="false" customHeight="false" outlineLevel="0" collapsed="false">
      <c r="A689" s="3" t="n">
        <v>688</v>
      </c>
      <c r="B689" s="3" t="s">
        <v>2062</v>
      </c>
      <c r="C689" s="3" t="s">
        <v>2063</v>
      </c>
      <c r="D689" s="3" t="n">
        <v>1</v>
      </c>
      <c r="E689" s="3" t="n">
        <v>1.7873005</v>
      </c>
      <c r="F689" s="3" t="n">
        <v>3</v>
      </c>
      <c r="G689" s="3" t="n">
        <v>3</v>
      </c>
      <c r="H689" s="3" t="n">
        <v>2</v>
      </c>
      <c r="I689" s="3" t="n">
        <v>2</v>
      </c>
      <c r="J689" s="3" t="n">
        <v>2</v>
      </c>
      <c r="K689" s="3" t="n">
        <v>2</v>
      </c>
      <c r="L689" s="3" t="n">
        <v>0</v>
      </c>
      <c r="M689" s="3" t="n">
        <v>0</v>
      </c>
      <c r="N689" s="3" t="n">
        <v>-1</v>
      </c>
      <c r="O689" s="3" t="n">
        <v>-1</v>
      </c>
      <c r="P689" s="3" t="n">
        <v>8</v>
      </c>
      <c r="Q689" s="3" t="n">
        <v>24.2</v>
      </c>
      <c r="R689" s="3" t="s">
        <v>2064</v>
      </c>
      <c r="S689" s="4" t="n">
        <v>45747.015787037</v>
      </c>
      <c r="T689" s="3" t="s">
        <v>65</v>
      </c>
      <c r="U689" s="3" t="s">
        <v>65</v>
      </c>
      <c r="V689" s="3" t="n">
        <v>0</v>
      </c>
      <c r="W689" s="3" t="n">
        <v>0</v>
      </c>
      <c r="X689" s="3" t="n">
        <v>0</v>
      </c>
      <c r="Y689" s="3" t="s">
        <v>30</v>
      </c>
      <c r="Z689" s="3" t="s">
        <v>30</v>
      </c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</row>
    <row r="690" customFormat="false" ht="15.75" hidden="false" customHeight="false" outlineLevel="0" collapsed="false">
      <c r="A690" s="3" t="n">
        <v>689</v>
      </c>
      <c r="B690" s="3" t="s">
        <v>2065</v>
      </c>
      <c r="C690" s="3" t="s">
        <v>2066</v>
      </c>
      <c r="D690" s="3" t="n">
        <v>1</v>
      </c>
      <c r="E690" s="3" t="n">
        <v>0.2185984</v>
      </c>
      <c r="F690" s="3" t="n">
        <v>9</v>
      </c>
      <c r="G690" s="3" t="n">
        <v>9</v>
      </c>
      <c r="H690" s="3" t="n">
        <v>7</v>
      </c>
      <c r="I690" s="3" t="n">
        <v>7</v>
      </c>
      <c r="J690" s="3" t="n">
        <v>8</v>
      </c>
      <c r="K690" s="3" t="n">
        <v>8</v>
      </c>
      <c r="L690" s="3" t="n">
        <v>1</v>
      </c>
      <c r="M690" s="3" t="n">
        <v>1</v>
      </c>
      <c r="N690" s="3" t="n">
        <v>0</v>
      </c>
      <c r="O690" s="3" t="n">
        <v>0</v>
      </c>
      <c r="P690" s="3" t="n">
        <v>8</v>
      </c>
      <c r="Q690" s="3" t="n">
        <v>24.2</v>
      </c>
      <c r="R690" s="3" t="s">
        <v>2067</v>
      </c>
      <c r="S690" s="4" t="n">
        <v>45747.0158449074</v>
      </c>
      <c r="T690" s="3" t="s">
        <v>65</v>
      </c>
      <c r="U690" s="3" t="s">
        <v>65</v>
      </c>
      <c r="V690" s="3" t="n">
        <v>1</v>
      </c>
      <c r="W690" s="3" t="n">
        <v>1</v>
      </c>
      <c r="X690" s="3" t="n">
        <v>0</v>
      </c>
      <c r="Y690" s="3" t="s">
        <v>81</v>
      </c>
      <c r="Z690" s="3" t="s">
        <v>81</v>
      </c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</row>
    <row r="691" customFormat="false" ht="15.75" hidden="false" customHeight="false" outlineLevel="0" collapsed="false">
      <c r="A691" s="3" t="n">
        <v>690</v>
      </c>
      <c r="B691" s="3" t="s">
        <v>2068</v>
      </c>
      <c r="C691" s="3" t="s">
        <v>2069</v>
      </c>
      <c r="D691" s="3" t="n">
        <v>1</v>
      </c>
      <c r="E691" s="3" t="n">
        <v>0.4648605</v>
      </c>
      <c r="F691" s="3" t="n">
        <v>14</v>
      </c>
      <c r="G691" s="3" t="n">
        <v>14</v>
      </c>
      <c r="H691" s="3" t="n">
        <v>7</v>
      </c>
      <c r="I691" s="3" t="n">
        <v>7</v>
      </c>
      <c r="J691" s="3" t="n">
        <v>15</v>
      </c>
      <c r="K691" s="3" t="n">
        <v>15</v>
      </c>
      <c r="L691" s="3" t="n">
        <v>2</v>
      </c>
      <c r="M691" s="3" t="n">
        <v>2</v>
      </c>
      <c r="N691" s="3" t="n">
        <v>3</v>
      </c>
      <c r="O691" s="3" t="n">
        <v>3</v>
      </c>
      <c r="P691" s="3" t="n">
        <v>8</v>
      </c>
      <c r="Q691" s="3" t="n">
        <v>24.2</v>
      </c>
      <c r="R691" s="3" t="s">
        <v>2070</v>
      </c>
      <c r="S691" s="4" t="n">
        <v>45747.0159259259</v>
      </c>
      <c r="T691" s="3" t="s">
        <v>65</v>
      </c>
      <c r="U691" s="3" t="s">
        <v>65</v>
      </c>
      <c r="V691" s="3" t="n">
        <v>1</v>
      </c>
      <c r="W691" s="3" t="n">
        <v>1</v>
      </c>
      <c r="X691" s="3" t="n">
        <v>0</v>
      </c>
      <c r="Y691" s="3" t="s">
        <v>81</v>
      </c>
      <c r="Z691" s="3" t="s">
        <v>81</v>
      </c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</row>
    <row r="692" customFormat="false" ht="15.75" hidden="false" customHeight="false" outlineLevel="0" collapsed="false">
      <c r="A692" s="3" t="n">
        <v>691</v>
      </c>
      <c r="B692" s="3" t="s">
        <v>2071</v>
      </c>
      <c r="C692" s="3" t="s">
        <v>2072</v>
      </c>
      <c r="D692" s="3" t="n">
        <v>1</v>
      </c>
      <c r="E692" s="3" t="n">
        <v>0.6006683</v>
      </c>
      <c r="F692" s="3" t="n">
        <v>12</v>
      </c>
      <c r="G692" s="3" t="n">
        <v>12</v>
      </c>
      <c r="H692" s="3" t="n">
        <v>7</v>
      </c>
      <c r="I692" s="3" t="n">
        <v>7</v>
      </c>
      <c r="J692" s="3" t="n">
        <v>11</v>
      </c>
      <c r="K692" s="3" t="n">
        <v>11</v>
      </c>
      <c r="L692" s="3" t="n">
        <v>3</v>
      </c>
      <c r="M692" s="3" t="n">
        <v>3</v>
      </c>
      <c r="N692" s="3" t="n">
        <v>-1</v>
      </c>
      <c r="O692" s="3" t="n">
        <v>-1</v>
      </c>
      <c r="P692" s="3" t="n">
        <v>8</v>
      </c>
      <c r="Q692" s="3" t="n">
        <v>24.2</v>
      </c>
      <c r="R692" s="3" t="s">
        <v>2073</v>
      </c>
      <c r="S692" s="4" t="n">
        <v>45747.0160069445</v>
      </c>
      <c r="T692" s="3" t="s">
        <v>65</v>
      </c>
      <c r="U692" s="3" t="s">
        <v>65</v>
      </c>
      <c r="V692" s="3" t="n">
        <v>0</v>
      </c>
      <c r="W692" s="3" t="n">
        <v>0</v>
      </c>
      <c r="X692" s="3" t="n">
        <v>0</v>
      </c>
      <c r="Y692" s="3" t="s">
        <v>30</v>
      </c>
      <c r="Z692" s="3" t="s">
        <v>30</v>
      </c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</row>
    <row r="693" customFormat="false" ht="15.75" hidden="false" customHeight="false" outlineLevel="0" collapsed="false">
      <c r="A693" s="3" t="n">
        <v>692</v>
      </c>
      <c r="B693" s="3" t="s">
        <v>2074</v>
      </c>
      <c r="C693" s="3" t="s">
        <v>2075</v>
      </c>
      <c r="D693" s="3" t="n">
        <v>1</v>
      </c>
      <c r="E693" s="3" t="n">
        <v>0.3266789</v>
      </c>
      <c r="F693" s="3" t="n">
        <v>18</v>
      </c>
      <c r="G693" s="3" t="n">
        <v>18</v>
      </c>
      <c r="H693" s="3" t="n">
        <v>6</v>
      </c>
      <c r="I693" s="3" t="n">
        <v>6</v>
      </c>
      <c r="J693" s="3" t="n">
        <v>16</v>
      </c>
      <c r="K693" s="3" t="n">
        <v>16</v>
      </c>
      <c r="L693" s="3" t="n">
        <v>3</v>
      </c>
      <c r="M693" s="3" t="n">
        <v>3</v>
      </c>
      <c r="N693" s="3" t="n">
        <v>7</v>
      </c>
      <c r="O693" s="3" t="n">
        <v>7</v>
      </c>
      <c r="P693" s="3" t="n">
        <v>8</v>
      </c>
      <c r="Q693" s="3" t="n">
        <v>24.2</v>
      </c>
      <c r="R693" s="3" t="s">
        <v>2076</v>
      </c>
      <c r="S693" s="4" t="n">
        <v>45747.0160648148</v>
      </c>
      <c r="T693" s="3" t="s">
        <v>65</v>
      </c>
      <c r="U693" s="3" t="s">
        <v>65</v>
      </c>
      <c r="V693" s="3" t="n">
        <v>1</v>
      </c>
      <c r="W693" s="3" t="n">
        <v>1</v>
      </c>
      <c r="X693" s="3" t="n">
        <v>0</v>
      </c>
      <c r="Y693" s="3" t="s">
        <v>81</v>
      </c>
      <c r="Z693" s="3" t="s">
        <v>81</v>
      </c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</row>
    <row r="694" customFormat="false" ht="15.75" hidden="false" customHeight="false" outlineLevel="0" collapsed="false">
      <c r="A694" s="3" t="n">
        <v>693</v>
      </c>
      <c r="B694" s="3" t="s">
        <v>2077</v>
      </c>
      <c r="C694" s="3" t="s">
        <v>2078</v>
      </c>
      <c r="D694" s="3" t="n">
        <v>1</v>
      </c>
      <c r="E694" s="3" t="n">
        <v>3.2750433</v>
      </c>
      <c r="F694" s="3" t="n">
        <v>74</v>
      </c>
      <c r="G694" s="3" t="n">
        <v>74</v>
      </c>
      <c r="H694" s="3" t="n">
        <v>4</v>
      </c>
      <c r="I694" s="3" t="n">
        <v>4</v>
      </c>
      <c r="J694" s="3" t="n">
        <v>51</v>
      </c>
      <c r="K694" s="3" t="n">
        <v>51</v>
      </c>
      <c r="L694" s="3" t="n">
        <v>15</v>
      </c>
      <c r="M694" s="3" t="n">
        <v>15</v>
      </c>
      <c r="N694" s="3" t="n">
        <v>-1</v>
      </c>
      <c r="O694" s="3" t="n">
        <v>-1</v>
      </c>
      <c r="P694" s="3" t="n">
        <v>8.4</v>
      </c>
      <c r="Q694" s="3" t="n">
        <v>24.2</v>
      </c>
      <c r="R694" s="3" t="s">
        <v>2079</v>
      </c>
      <c r="S694" s="4" t="n">
        <v>45747.0162037037</v>
      </c>
      <c r="T694" s="3" t="s">
        <v>65</v>
      </c>
      <c r="U694" s="3" t="s">
        <v>65</v>
      </c>
      <c r="V694" s="3" t="n">
        <v>0</v>
      </c>
      <c r="W694" s="3" t="n">
        <v>0</v>
      </c>
      <c r="X694" s="3" t="n">
        <v>0</v>
      </c>
      <c r="Y694" s="3" t="s">
        <v>30</v>
      </c>
      <c r="Z694" s="3" t="s">
        <v>30</v>
      </c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</row>
    <row r="695" customFormat="false" ht="15.75" hidden="false" customHeight="false" outlineLevel="0" collapsed="false">
      <c r="A695" s="3" t="n">
        <v>694</v>
      </c>
      <c r="B695" s="3" t="s">
        <v>2080</v>
      </c>
      <c r="C695" s="3" t="s">
        <v>2081</v>
      </c>
      <c r="D695" s="3" t="n">
        <v>1</v>
      </c>
      <c r="E695" s="3" t="n">
        <v>4.7067241</v>
      </c>
      <c r="F695" s="3" t="n">
        <v>135</v>
      </c>
      <c r="G695" s="3" t="n">
        <v>135</v>
      </c>
      <c r="H695" s="3" t="n">
        <v>22</v>
      </c>
      <c r="I695" s="3" t="n">
        <v>22</v>
      </c>
      <c r="J695" s="3" t="n">
        <v>162</v>
      </c>
      <c r="K695" s="3" t="n">
        <v>162</v>
      </c>
      <c r="L695" s="3" t="n">
        <v>16</v>
      </c>
      <c r="M695" s="3" t="n">
        <v>16</v>
      </c>
      <c r="N695" s="3" t="n">
        <v>-1</v>
      </c>
      <c r="O695" s="3" t="n">
        <v>-1</v>
      </c>
      <c r="P695" s="3" t="n">
        <v>8.4</v>
      </c>
      <c r="Q695" s="3" t="n">
        <v>24.2</v>
      </c>
      <c r="R695" s="3" t="s">
        <v>2082</v>
      </c>
      <c r="S695" s="4" t="n">
        <v>45747.0164583333</v>
      </c>
      <c r="T695" s="3" t="s">
        <v>65</v>
      </c>
      <c r="U695" s="3" t="s">
        <v>65</v>
      </c>
      <c r="V695" s="3" t="n">
        <v>0</v>
      </c>
      <c r="W695" s="3" t="n">
        <v>0</v>
      </c>
      <c r="X695" s="3" t="n">
        <v>0</v>
      </c>
      <c r="Y695" s="3" t="s">
        <v>30</v>
      </c>
      <c r="Z695" s="3" t="s">
        <v>30</v>
      </c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</row>
    <row r="696" customFormat="false" ht="15.75" hidden="false" customHeight="false" outlineLevel="0" collapsed="false">
      <c r="A696" s="3" t="n">
        <v>695</v>
      </c>
      <c r="B696" s="3" t="s">
        <v>2083</v>
      </c>
      <c r="C696" s="3" t="s">
        <v>2084</v>
      </c>
      <c r="D696" s="3" t="n">
        <v>1</v>
      </c>
      <c r="E696" s="3" t="n">
        <v>7.6662172</v>
      </c>
      <c r="F696" s="3" t="n">
        <v>50</v>
      </c>
      <c r="G696" s="3" t="n">
        <v>50</v>
      </c>
      <c r="H696" s="3" t="n">
        <v>14</v>
      </c>
      <c r="I696" s="3" t="n">
        <v>14</v>
      </c>
      <c r="J696" s="3" t="n">
        <v>63</v>
      </c>
      <c r="K696" s="3" t="n">
        <v>63</v>
      </c>
      <c r="L696" s="3" t="n">
        <v>9</v>
      </c>
      <c r="M696" s="3" t="n">
        <v>9</v>
      </c>
      <c r="N696" s="3" t="n">
        <v>-1</v>
      </c>
      <c r="O696" s="3" t="n">
        <v>-1</v>
      </c>
      <c r="P696" s="3" t="n">
        <v>8.3</v>
      </c>
      <c r="Q696" s="3" t="n">
        <v>24.2</v>
      </c>
      <c r="R696" s="3" t="s">
        <v>2085</v>
      </c>
      <c r="S696" s="4" t="n">
        <v>45747.0166782407</v>
      </c>
      <c r="T696" s="3" t="s">
        <v>65</v>
      </c>
      <c r="U696" s="3" t="s">
        <v>65</v>
      </c>
      <c r="V696" s="3" t="n">
        <v>0</v>
      </c>
      <c r="W696" s="3" t="n">
        <v>0</v>
      </c>
      <c r="X696" s="3" t="n">
        <v>0</v>
      </c>
      <c r="Y696" s="3" t="s">
        <v>30</v>
      </c>
      <c r="Z696" s="3" t="s">
        <v>30</v>
      </c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</row>
    <row r="697" customFormat="false" ht="15.75" hidden="false" customHeight="false" outlineLevel="0" collapsed="false">
      <c r="A697" s="3" t="n">
        <v>696</v>
      </c>
      <c r="B697" s="3" t="s">
        <v>2086</v>
      </c>
      <c r="C697" s="3" t="s">
        <v>2087</v>
      </c>
      <c r="D697" s="3" t="n">
        <v>1</v>
      </c>
      <c r="E697" s="3" t="n">
        <v>2.7952624</v>
      </c>
      <c r="F697" s="3" t="n">
        <v>17</v>
      </c>
      <c r="G697" s="3" t="n">
        <v>17</v>
      </c>
      <c r="H697" s="3" t="n">
        <v>10</v>
      </c>
      <c r="I697" s="3" t="n">
        <v>10</v>
      </c>
      <c r="J697" s="3" t="n">
        <v>24</v>
      </c>
      <c r="K697" s="3" t="n">
        <v>24</v>
      </c>
      <c r="L697" s="3" t="n">
        <v>2</v>
      </c>
      <c r="M697" s="3" t="n">
        <v>2</v>
      </c>
      <c r="N697" s="3" t="n">
        <v>-1</v>
      </c>
      <c r="O697" s="3" t="n">
        <v>-1</v>
      </c>
      <c r="P697" s="3" t="n">
        <v>8.3</v>
      </c>
      <c r="Q697" s="3" t="n">
        <v>24.2</v>
      </c>
      <c r="R697" s="3" t="s">
        <v>2088</v>
      </c>
      <c r="S697" s="4" t="n">
        <v>45747.0167824074</v>
      </c>
      <c r="T697" s="3" t="s">
        <v>65</v>
      </c>
      <c r="U697" s="3" t="s">
        <v>65</v>
      </c>
      <c r="V697" s="3" t="n">
        <v>0</v>
      </c>
      <c r="W697" s="3" t="n">
        <v>0</v>
      </c>
      <c r="X697" s="3" t="n">
        <v>0</v>
      </c>
      <c r="Y697" s="3" t="s">
        <v>30</v>
      </c>
      <c r="Z697" s="3" t="s">
        <v>30</v>
      </c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</row>
    <row r="698" customFormat="false" ht="15.75" hidden="false" customHeight="false" outlineLevel="0" collapsed="false">
      <c r="A698" s="3" t="n">
        <v>697</v>
      </c>
      <c r="B698" s="3" t="s">
        <v>2089</v>
      </c>
      <c r="C698" s="3" t="s">
        <v>2090</v>
      </c>
      <c r="D698" s="3" t="n">
        <v>1</v>
      </c>
      <c r="E698" s="3" t="n">
        <v>4.2401893</v>
      </c>
      <c r="F698" s="3" t="n">
        <v>156</v>
      </c>
      <c r="G698" s="3" t="n">
        <v>156</v>
      </c>
      <c r="H698" s="3" t="n">
        <v>19</v>
      </c>
      <c r="I698" s="3" t="n">
        <v>19</v>
      </c>
      <c r="J698" s="3" t="n">
        <v>207</v>
      </c>
      <c r="K698" s="3" t="n">
        <v>207</v>
      </c>
      <c r="L698" s="3" t="n">
        <v>14</v>
      </c>
      <c r="M698" s="3" t="n">
        <v>14</v>
      </c>
      <c r="N698" s="3" t="n">
        <v>-1</v>
      </c>
      <c r="O698" s="3" t="n">
        <v>-1</v>
      </c>
      <c r="P698" s="3" t="n">
        <v>8.2</v>
      </c>
      <c r="Q698" s="3" t="n">
        <v>24.2</v>
      </c>
      <c r="R698" s="3" t="s">
        <v>2091</v>
      </c>
      <c r="S698" s="4" t="n">
        <v>45747.0170023148</v>
      </c>
      <c r="T698" s="3" t="s">
        <v>65</v>
      </c>
      <c r="U698" s="3" t="s">
        <v>65</v>
      </c>
      <c r="V698" s="3" t="n">
        <v>0</v>
      </c>
      <c r="W698" s="3" t="n">
        <v>0</v>
      </c>
      <c r="X698" s="3" t="n">
        <v>0</v>
      </c>
      <c r="Y698" s="3" t="s">
        <v>30</v>
      </c>
      <c r="Z698" s="3" t="s">
        <v>30</v>
      </c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</row>
    <row r="699" customFormat="false" ht="15.75" hidden="false" customHeight="false" outlineLevel="0" collapsed="false">
      <c r="A699" s="3" t="n">
        <v>698</v>
      </c>
      <c r="B699" s="3" t="s">
        <v>2092</v>
      </c>
      <c r="C699" s="3" t="s">
        <v>2093</v>
      </c>
      <c r="D699" s="3" t="n">
        <v>1</v>
      </c>
      <c r="E699" s="3" t="n">
        <v>0.7812231</v>
      </c>
      <c r="F699" s="3" t="n">
        <v>25</v>
      </c>
      <c r="G699" s="3" t="n">
        <v>25</v>
      </c>
      <c r="H699" s="3" t="n">
        <v>10</v>
      </c>
      <c r="I699" s="3" t="n">
        <v>10</v>
      </c>
      <c r="J699" s="3" t="n">
        <v>21</v>
      </c>
      <c r="K699" s="3" t="n">
        <v>21</v>
      </c>
      <c r="L699" s="3" t="n">
        <v>3</v>
      </c>
      <c r="M699" s="3" t="n">
        <v>3</v>
      </c>
      <c r="N699" s="3" t="n">
        <v>-1</v>
      </c>
      <c r="O699" s="3" t="n">
        <v>-1</v>
      </c>
      <c r="P699" s="3" t="n">
        <v>8.2</v>
      </c>
      <c r="Q699" s="3" t="n">
        <v>24.2</v>
      </c>
      <c r="R699" s="3" t="s">
        <v>2094</v>
      </c>
      <c r="S699" s="4" t="n">
        <v>45747.0170601852</v>
      </c>
      <c r="T699" s="3" t="s">
        <v>65</v>
      </c>
      <c r="U699" s="3" t="s">
        <v>65</v>
      </c>
      <c r="V699" s="3" t="n">
        <v>0</v>
      </c>
      <c r="W699" s="3" t="n">
        <v>0</v>
      </c>
      <c r="X699" s="3" t="n">
        <v>0</v>
      </c>
      <c r="Y699" s="3" t="s">
        <v>30</v>
      </c>
      <c r="Z699" s="3" t="s">
        <v>30</v>
      </c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</row>
    <row r="700" customFormat="false" ht="15.75" hidden="false" customHeight="false" outlineLevel="0" collapsed="false">
      <c r="A700" s="3" t="n">
        <v>699</v>
      </c>
      <c r="B700" s="3" t="s">
        <v>2095</v>
      </c>
      <c r="C700" s="3" t="s">
        <v>2096</v>
      </c>
      <c r="D700" s="3" t="n">
        <v>1</v>
      </c>
      <c r="E700" s="3" t="n">
        <v>3.4668579</v>
      </c>
      <c r="F700" s="3" t="n">
        <v>125</v>
      </c>
      <c r="G700" s="3" t="n">
        <v>125</v>
      </c>
      <c r="H700" s="3" t="n">
        <v>18</v>
      </c>
      <c r="I700" s="3" t="n">
        <v>18</v>
      </c>
      <c r="J700" s="3" t="n">
        <v>144</v>
      </c>
      <c r="K700" s="3" t="n">
        <v>144</v>
      </c>
      <c r="L700" s="3" t="n">
        <v>12</v>
      </c>
      <c r="M700" s="3" t="n">
        <v>12</v>
      </c>
      <c r="N700" s="3" t="n">
        <v>-1</v>
      </c>
      <c r="O700" s="3" t="n">
        <v>-1</v>
      </c>
      <c r="P700" s="3" t="n">
        <v>8.2</v>
      </c>
      <c r="Q700" s="3" t="n">
        <v>24.2</v>
      </c>
      <c r="R700" s="3" t="s">
        <v>2097</v>
      </c>
      <c r="S700" s="4" t="n">
        <v>45747.0172685185</v>
      </c>
      <c r="T700" s="3" t="s">
        <v>65</v>
      </c>
      <c r="U700" s="3" t="s">
        <v>65</v>
      </c>
      <c r="V700" s="3" t="n">
        <v>0</v>
      </c>
      <c r="W700" s="3" t="n">
        <v>0</v>
      </c>
      <c r="X700" s="3" t="n">
        <v>0</v>
      </c>
      <c r="Y700" s="3" t="s">
        <v>30</v>
      </c>
      <c r="Z700" s="3" t="s">
        <v>30</v>
      </c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</row>
    <row r="701" customFormat="false" ht="15.75" hidden="false" customHeight="false" outlineLevel="0" collapsed="false">
      <c r="A701" s="3" t="n">
        <v>700</v>
      </c>
      <c r="B701" s="3" t="s">
        <v>2098</v>
      </c>
      <c r="C701" s="3" t="s">
        <v>2099</v>
      </c>
      <c r="D701" s="3" t="n">
        <v>1</v>
      </c>
      <c r="E701" s="3" t="n">
        <v>0.5196527</v>
      </c>
      <c r="F701" s="3" t="n">
        <v>17</v>
      </c>
      <c r="G701" s="3" t="n">
        <v>17</v>
      </c>
      <c r="H701" s="3" t="n">
        <v>11</v>
      </c>
      <c r="I701" s="3" t="n">
        <v>11</v>
      </c>
      <c r="J701" s="3" t="n">
        <v>22</v>
      </c>
      <c r="K701" s="3" t="n">
        <v>22</v>
      </c>
      <c r="L701" s="3" t="n">
        <v>2</v>
      </c>
      <c r="M701" s="3" t="n">
        <v>2</v>
      </c>
      <c r="N701" s="3" t="n">
        <v>-1</v>
      </c>
      <c r="O701" s="3" t="n">
        <v>-1</v>
      </c>
      <c r="P701" s="3" t="n">
        <v>8.3</v>
      </c>
      <c r="Q701" s="3" t="n">
        <v>24.2</v>
      </c>
      <c r="R701" s="3" t="s">
        <v>2100</v>
      </c>
      <c r="S701" s="4" t="n">
        <v>45747.0173148148</v>
      </c>
      <c r="T701" s="3" t="s">
        <v>65</v>
      </c>
      <c r="U701" s="3" t="s">
        <v>65</v>
      </c>
      <c r="V701" s="3" t="n">
        <v>0</v>
      </c>
      <c r="W701" s="3" t="n">
        <v>0</v>
      </c>
      <c r="X701" s="3" t="n">
        <v>0</v>
      </c>
      <c r="Y701" s="3" t="s">
        <v>30</v>
      </c>
      <c r="Z701" s="3" t="s">
        <v>30</v>
      </c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</row>
    <row r="702" customFormat="false" ht="15.75" hidden="false" customHeight="false" outlineLevel="0" collapsed="false">
      <c r="A702" s="3" t="n">
        <v>701</v>
      </c>
      <c r="B702" s="3" t="s">
        <v>2101</v>
      </c>
      <c r="C702" s="3" t="s">
        <v>2102</v>
      </c>
      <c r="D702" s="3" t="n">
        <v>1</v>
      </c>
      <c r="E702" s="3" t="n">
        <v>13.4975463</v>
      </c>
      <c r="F702" s="3" t="n">
        <v>45</v>
      </c>
      <c r="G702" s="3" t="n">
        <v>45</v>
      </c>
      <c r="H702" s="3" t="n">
        <v>15</v>
      </c>
      <c r="I702" s="3" t="n">
        <v>15</v>
      </c>
      <c r="J702" s="3" t="n">
        <v>54</v>
      </c>
      <c r="K702" s="3" t="n">
        <v>54</v>
      </c>
      <c r="L702" s="3" t="n">
        <v>6</v>
      </c>
      <c r="M702" s="3" t="n">
        <v>6</v>
      </c>
      <c r="N702" s="3" t="n">
        <v>-1</v>
      </c>
      <c r="O702" s="3" t="n">
        <v>-1</v>
      </c>
      <c r="P702" s="3" t="n">
        <v>8.2</v>
      </c>
      <c r="Q702" s="3" t="n">
        <v>24.2</v>
      </c>
      <c r="R702" s="3" t="s">
        <v>2103</v>
      </c>
      <c r="S702" s="4" t="n">
        <v>45747.0176967593</v>
      </c>
      <c r="T702" s="3" t="s">
        <v>65</v>
      </c>
      <c r="U702" s="3" t="s">
        <v>65</v>
      </c>
      <c r="V702" s="3" t="n">
        <v>0</v>
      </c>
      <c r="W702" s="3" t="n">
        <v>0</v>
      </c>
      <c r="X702" s="3" t="n">
        <v>0</v>
      </c>
      <c r="Y702" s="3" t="s">
        <v>30</v>
      </c>
      <c r="Z702" s="3" t="s">
        <v>30</v>
      </c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</row>
    <row r="703" customFormat="false" ht="15.75" hidden="false" customHeight="false" outlineLevel="0" collapsed="false">
      <c r="A703" s="3" t="n">
        <v>702</v>
      </c>
      <c r="B703" s="3" t="s">
        <v>2104</v>
      </c>
      <c r="C703" s="3" t="s">
        <v>2105</v>
      </c>
      <c r="D703" s="3" t="n">
        <v>1</v>
      </c>
      <c r="E703" s="3" t="n">
        <v>1.0613592</v>
      </c>
      <c r="F703" s="3" t="n">
        <v>40</v>
      </c>
      <c r="G703" s="3" t="n">
        <v>40</v>
      </c>
      <c r="H703" s="3" t="n">
        <v>10</v>
      </c>
      <c r="I703" s="3" t="n">
        <v>10</v>
      </c>
      <c r="J703" s="3" t="n">
        <v>39</v>
      </c>
      <c r="K703" s="3" t="n">
        <v>39</v>
      </c>
      <c r="L703" s="3" t="n">
        <v>5</v>
      </c>
      <c r="M703" s="3" t="n">
        <v>5</v>
      </c>
      <c r="N703" s="3" t="n">
        <v>-1</v>
      </c>
      <c r="O703" s="3" t="n">
        <v>-1</v>
      </c>
      <c r="P703" s="3" t="n">
        <v>8.2</v>
      </c>
      <c r="Q703" s="3" t="n">
        <v>24.2</v>
      </c>
      <c r="R703" s="3" t="s">
        <v>2106</v>
      </c>
      <c r="S703" s="4" t="n">
        <v>45747.0177777778</v>
      </c>
      <c r="T703" s="3" t="s">
        <v>65</v>
      </c>
      <c r="U703" s="3" t="s">
        <v>65</v>
      </c>
      <c r="V703" s="3" t="n">
        <v>0</v>
      </c>
      <c r="W703" s="3" t="n">
        <v>0</v>
      </c>
      <c r="X703" s="3" t="n">
        <v>0</v>
      </c>
      <c r="Y703" s="3" t="s">
        <v>30</v>
      </c>
      <c r="Z703" s="3" t="s">
        <v>30</v>
      </c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</row>
    <row r="704" customFormat="false" ht="15.75" hidden="false" customHeight="false" outlineLevel="0" collapsed="false">
      <c r="A704" s="3" t="n">
        <v>703</v>
      </c>
      <c r="B704" s="3" t="s">
        <v>2107</v>
      </c>
      <c r="C704" s="3" t="s">
        <v>2108</v>
      </c>
      <c r="D704" s="3" t="n">
        <v>1</v>
      </c>
      <c r="E704" s="3" t="n">
        <v>1.1840634</v>
      </c>
      <c r="F704" s="3" t="n">
        <v>39</v>
      </c>
      <c r="G704" s="3" t="n">
        <v>39</v>
      </c>
      <c r="H704" s="3" t="n">
        <v>11</v>
      </c>
      <c r="I704" s="3" t="n">
        <v>11</v>
      </c>
      <c r="J704" s="3" t="n">
        <v>42</v>
      </c>
      <c r="K704" s="3" t="n">
        <v>42</v>
      </c>
      <c r="L704" s="3" t="n">
        <v>5</v>
      </c>
      <c r="M704" s="3" t="n">
        <v>5</v>
      </c>
      <c r="N704" s="3" t="n">
        <v>-1</v>
      </c>
      <c r="O704" s="3" t="n">
        <v>-1</v>
      </c>
      <c r="P704" s="3" t="n">
        <v>8.2</v>
      </c>
      <c r="Q704" s="3" t="n">
        <v>24.2</v>
      </c>
      <c r="R704" s="3" t="s">
        <v>2109</v>
      </c>
      <c r="S704" s="4" t="n">
        <v>45747.0179282407</v>
      </c>
      <c r="T704" s="3" t="s">
        <v>65</v>
      </c>
      <c r="U704" s="3" t="s">
        <v>65</v>
      </c>
      <c r="V704" s="3" t="n">
        <v>0</v>
      </c>
      <c r="W704" s="3" t="n">
        <v>0</v>
      </c>
      <c r="X704" s="3" t="n">
        <v>0</v>
      </c>
      <c r="Y704" s="3" t="s">
        <v>30</v>
      </c>
      <c r="Z704" s="3" t="s">
        <v>30</v>
      </c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</row>
    <row r="705" customFormat="false" ht="15.75" hidden="false" customHeight="false" outlineLevel="0" collapsed="false">
      <c r="A705" s="3" t="n">
        <v>704</v>
      </c>
      <c r="B705" s="3" t="s">
        <v>2110</v>
      </c>
      <c r="C705" s="3" t="s">
        <v>2111</v>
      </c>
      <c r="D705" s="3" t="n">
        <v>1</v>
      </c>
      <c r="E705" s="3" t="n">
        <v>15.4578739</v>
      </c>
      <c r="F705" s="3" t="n">
        <v>262</v>
      </c>
      <c r="G705" s="3" t="n">
        <v>262</v>
      </c>
      <c r="H705" s="3" t="n">
        <v>41</v>
      </c>
      <c r="I705" s="3" t="n">
        <v>41</v>
      </c>
      <c r="J705" s="3" t="n">
        <v>337</v>
      </c>
      <c r="K705" s="3" t="n">
        <v>337</v>
      </c>
      <c r="L705" s="3" t="n">
        <v>31</v>
      </c>
      <c r="M705" s="3" t="n">
        <v>31</v>
      </c>
      <c r="N705" s="3" t="n">
        <v>-1</v>
      </c>
      <c r="O705" s="3" t="n">
        <v>-1</v>
      </c>
      <c r="P705" s="3" t="n">
        <v>8.4</v>
      </c>
      <c r="Q705" s="3" t="n">
        <v>24.2</v>
      </c>
      <c r="R705" s="3" t="s">
        <v>2112</v>
      </c>
      <c r="S705" s="4" t="n">
        <v>45747.0182175926</v>
      </c>
      <c r="T705" s="3" t="s">
        <v>29</v>
      </c>
      <c r="U705" s="3" t="s">
        <v>29</v>
      </c>
      <c r="V705" s="3" t="n">
        <v>0</v>
      </c>
      <c r="W705" s="3" t="n">
        <v>0</v>
      </c>
      <c r="X705" s="3" t="n">
        <v>0</v>
      </c>
      <c r="Y705" s="3" t="s">
        <v>30</v>
      </c>
      <c r="Z705" s="3" t="s">
        <v>30</v>
      </c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</row>
    <row r="706" customFormat="false" ht="15.75" hidden="false" customHeight="false" outlineLevel="0" collapsed="false">
      <c r="A706" s="3" t="n">
        <v>705</v>
      </c>
      <c r="B706" s="3" t="s">
        <v>2113</v>
      </c>
      <c r="C706" s="3" t="s">
        <v>2114</v>
      </c>
      <c r="D706" s="3" t="n">
        <v>1</v>
      </c>
      <c r="E706" s="3" t="n">
        <v>0.04326</v>
      </c>
      <c r="F706" s="3" t="n">
        <v>2</v>
      </c>
      <c r="G706" s="3" t="n">
        <v>2</v>
      </c>
      <c r="H706" s="3" t="n">
        <v>11</v>
      </c>
      <c r="I706" s="3" t="n">
        <v>11</v>
      </c>
      <c r="J706" s="3" t="n">
        <v>0</v>
      </c>
      <c r="K706" s="3" t="n">
        <v>0</v>
      </c>
      <c r="L706" s="3" t="n">
        <v>0</v>
      </c>
      <c r="M706" s="3" t="n">
        <v>0</v>
      </c>
      <c r="N706" s="3" t="n">
        <v>-1</v>
      </c>
      <c r="O706" s="3" t="n">
        <v>-1</v>
      </c>
      <c r="P706" s="3" t="n">
        <v>9.2</v>
      </c>
      <c r="Q706" s="3" t="n">
        <v>24.2</v>
      </c>
      <c r="R706" s="3" t="s">
        <v>2115</v>
      </c>
      <c r="S706" s="4" t="n">
        <v>45747.0182407407</v>
      </c>
      <c r="T706" s="3" t="s">
        <v>256</v>
      </c>
      <c r="U706" s="3" t="s">
        <v>256</v>
      </c>
      <c r="V706" s="3" t="n">
        <v>0</v>
      </c>
      <c r="W706" s="3" t="n">
        <v>0</v>
      </c>
      <c r="X706" s="3" t="n">
        <v>0</v>
      </c>
      <c r="Y706" s="3" t="s">
        <v>30</v>
      </c>
      <c r="Z706" s="3" t="s">
        <v>30</v>
      </c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</row>
    <row r="707" customFormat="false" ht="15.75" hidden="false" customHeight="false" outlineLevel="0" collapsed="false">
      <c r="A707" s="3" t="n">
        <v>706</v>
      </c>
      <c r="B707" s="3" t="s">
        <v>2116</v>
      </c>
      <c r="C707" s="3" t="s">
        <v>2117</v>
      </c>
      <c r="D707" s="3" t="n">
        <v>1</v>
      </c>
      <c r="E707" s="3" t="n">
        <v>9.0978559</v>
      </c>
      <c r="F707" s="3" t="n">
        <v>154</v>
      </c>
      <c r="G707" s="3" t="n">
        <v>154</v>
      </c>
      <c r="H707" s="3" t="n">
        <v>18</v>
      </c>
      <c r="I707" s="3" t="n">
        <v>18</v>
      </c>
      <c r="J707" s="3" t="n">
        <v>251</v>
      </c>
      <c r="K707" s="3" t="n">
        <v>251</v>
      </c>
      <c r="L707" s="3" t="n">
        <v>40</v>
      </c>
      <c r="M707" s="3" t="n">
        <v>40</v>
      </c>
      <c r="N707" s="3" t="n">
        <v>-1</v>
      </c>
      <c r="O707" s="3" t="n">
        <v>-1</v>
      </c>
      <c r="P707" s="3" t="n">
        <v>9</v>
      </c>
      <c r="Q707" s="3" t="n">
        <v>24.2</v>
      </c>
      <c r="R707" s="3" t="s">
        <v>2118</v>
      </c>
      <c r="S707" s="4" t="n">
        <v>45747.0186921296</v>
      </c>
      <c r="T707" s="3" t="s">
        <v>85</v>
      </c>
      <c r="U707" s="3" t="s">
        <v>85</v>
      </c>
      <c r="V707" s="3" t="n">
        <v>0</v>
      </c>
      <c r="W707" s="3" t="n">
        <v>0</v>
      </c>
      <c r="X707" s="3" t="n">
        <v>0</v>
      </c>
      <c r="Y707" s="3" t="s">
        <v>30</v>
      </c>
      <c r="Z707" s="3" t="s">
        <v>30</v>
      </c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</row>
    <row r="708" customFormat="false" ht="15.75" hidden="false" customHeight="false" outlineLevel="0" collapsed="false">
      <c r="A708" s="3" t="n">
        <v>707</v>
      </c>
      <c r="B708" s="3" t="s">
        <v>2119</v>
      </c>
      <c r="C708" s="3" t="s">
        <v>2120</v>
      </c>
      <c r="D708" s="3" t="n">
        <v>1</v>
      </c>
      <c r="E708" s="3" t="n">
        <v>13.1697722</v>
      </c>
      <c r="F708" s="3" t="n">
        <v>157</v>
      </c>
      <c r="G708" s="3" t="n">
        <v>157</v>
      </c>
      <c r="H708" s="3" t="n">
        <v>23</v>
      </c>
      <c r="I708" s="3" t="n">
        <v>23</v>
      </c>
      <c r="J708" s="3" t="n">
        <v>264</v>
      </c>
      <c r="K708" s="3" t="n">
        <v>264</v>
      </c>
      <c r="L708" s="3" t="n">
        <v>40</v>
      </c>
      <c r="M708" s="3" t="n">
        <v>40</v>
      </c>
      <c r="N708" s="3" t="n">
        <v>-1</v>
      </c>
      <c r="O708" s="3" t="n">
        <v>-1</v>
      </c>
      <c r="P708" s="3" t="n">
        <v>9</v>
      </c>
      <c r="Q708" s="3" t="n">
        <v>24.2</v>
      </c>
      <c r="R708" s="3" t="s">
        <v>2121</v>
      </c>
      <c r="S708" s="4" t="n">
        <v>45747.0191782407</v>
      </c>
      <c r="T708" s="3" t="s">
        <v>85</v>
      </c>
      <c r="U708" s="3" t="s">
        <v>85</v>
      </c>
      <c r="V708" s="3" t="n">
        <v>0</v>
      </c>
      <c r="W708" s="3" t="n">
        <v>0</v>
      </c>
      <c r="X708" s="3" t="n">
        <v>0</v>
      </c>
      <c r="Y708" s="3" t="s">
        <v>30</v>
      </c>
      <c r="Z708" s="3" t="s">
        <v>30</v>
      </c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</row>
    <row r="709" customFormat="false" ht="15.75" hidden="false" customHeight="false" outlineLevel="0" collapsed="false">
      <c r="A709" s="3" t="n">
        <v>708</v>
      </c>
      <c r="B709" s="3" t="s">
        <v>2122</v>
      </c>
      <c r="C709" s="3" t="s">
        <v>2123</v>
      </c>
      <c r="D709" s="3" t="n">
        <v>1</v>
      </c>
      <c r="E709" s="3" t="n">
        <v>2.550501</v>
      </c>
      <c r="F709" s="3" t="n">
        <v>7</v>
      </c>
      <c r="G709" s="3" t="n">
        <v>7</v>
      </c>
      <c r="H709" s="3" t="n">
        <v>4</v>
      </c>
      <c r="I709" s="3" t="n">
        <v>4</v>
      </c>
      <c r="J709" s="3" t="n">
        <v>8</v>
      </c>
      <c r="K709" s="3" t="n">
        <v>8</v>
      </c>
      <c r="L709" s="3" t="n">
        <v>0</v>
      </c>
      <c r="M709" s="3" t="n">
        <v>0</v>
      </c>
      <c r="N709" s="3" t="n">
        <v>-1</v>
      </c>
      <c r="O709" s="3" t="n">
        <v>-1</v>
      </c>
      <c r="P709" s="3" t="n">
        <v>9</v>
      </c>
      <c r="Q709" s="3" t="n">
        <v>24.2</v>
      </c>
      <c r="R709" s="3" t="s">
        <v>2124</v>
      </c>
      <c r="S709" s="4" t="n">
        <v>45747.0192824074</v>
      </c>
      <c r="T709" s="3" t="s">
        <v>65</v>
      </c>
      <c r="U709" s="3" t="s">
        <v>65</v>
      </c>
      <c r="V709" s="3" t="n">
        <v>0</v>
      </c>
      <c r="W709" s="3" t="n">
        <v>0</v>
      </c>
      <c r="X709" s="3" t="n">
        <v>0</v>
      </c>
      <c r="Y709" s="3" t="s">
        <v>30</v>
      </c>
      <c r="Z709" s="3" t="s">
        <v>30</v>
      </c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</row>
    <row r="710" customFormat="false" ht="15.75" hidden="false" customHeight="false" outlineLevel="0" collapsed="false">
      <c r="A710" s="3" t="n">
        <v>709</v>
      </c>
      <c r="B710" s="3" t="s">
        <v>2125</v>
      </c>
      <c r="C710" s="3" t="s">
        <v>2126</v>
      </c>
      <c r="D710" s="3" t="n">
        <v>1</v>
      </c>
      <c r="E710" s="3" t="n">
        <v>3.4650126</v>
      </c>
      <c r="F710" s="3" t="n">
        <v>20</v>
      </c>
      <c r="G710" s="3" t="n">
        <v>20</v>
      </c>
      <c r="H710" s="3" t="n">
        <v>7</v>
      </c>
      <c r="I710" s="3" t="n">
        <v>7</v>
      </c>
      <c r="J710" s="3" t="n">
        <v>28</v>
      </c>
      <c r="K710" s="3" t="n">
        <v>28</v>
      </c>
      <c r="L710" s="3" t="n">
        <v>2</v>
      </c>
      <c r="M710" s="3" t="n">
        <v>2</v>
      </c>
      <c r="N710" s="3" t="n">
        <v>-1</v>
      </c>
      <c r="O710" s="3" t="n">
        <v>-1</v>
      </c>
      <c r="P710" s="3" t="n">
        <v>9</v>
      </c>
      <c r="Q710" s="3" t="n">
        <v>24.2</v>
      </c>
      <c r="R710" s="3" t="s">
        <v>2127</v>
      </c>
      <c r="S710" s="4" t="n">
        <v>45747.019375</v>
      </c>
      <c r="T710" s="3" t="s">
        <v>65</v>
      </c>
      <c r="U710" s="3" t="s">
        <v>65</v>
      </c>
      <c r="V710" s="3" t="n">
        <v>0</v>
      </c>
      <c r="W710" s="3" t="n">
        <v>0</v>
      </c>
      <c r="X710" s="3" t="n">
        <v>0</v>
      </c>
      <c r="Y710" s="3" t="s">
        <v>30</v>
      </c>
      <c r="Z710" s="3" t="s">
        <v>30</v>
      </c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</row>
    <row r="711" customFormat="false" ht="15.75" hidden="false" customHeight="false" outlineLevel="0" collapsed="false">
      <c r="A711" s="3" t="n">
        <v>710</v>
      </c>
      <c r="B711" s="3" t="s">
        <v>2128</v>
      </c>
      <c r="C711" s="3" t="s">
        <v>2129</v>
      </c>
      <c r="D711" s="3" t="n">
        <v>1</v>
      </c>
      <c r="E711" s="3" t="n">
        <v>2.2244279</v>
      </c>
      <c r="F711" s="3" t="n">
        <v>17</v>
      </c>
      <c r="G711" s="3" t="n">
        <v>17</v>
      </c>
      <c r="H711" s="3" t="n">
        <v>7</v>
      </c>
      <c r="I711" s="3" t="n">
        <v>7</v>
      </c>
      <c r="J711" s="3" t="n">
        <v>16</v>
      </c>
      <c r="K711" s="3" t="n">
        <v>16</v>
      </c>
      <c r="L711" s="3" t="n">
        <v>2</v>
      </c>
      <c r="M711" s="3" t="n">
        <v>2</v>
      </c>
      <c r="N711" s="3" t="n">
        <v>-1</v>
      </c>
      <c r="O711" s="3" t="n">
        <v>-1</v>
      </c>
      <c r="P711" s="3" t="n">
        <v>9</v>
      </c>
      <c r="Q711" s="3" t="n">
        <v>24.2</v>
      </c>
      <c r="R711" s="3" t="s">
        <v>2130</v>
      </c>
      <c r="S711" s="4" t="n">
        <v>45747.0194328704</v>
      </c>
      <c r="T711" s="3" t="s">
        <v>65</v>
      </c>
      <c r="U711" s="3" t="s">
        <v>65</v>
      </c>
      <c r="V711" s="3" t="n">
        <v>0</v>
      </c>
      <c r="W711" s="3" t="n">
        <v>0</v>
      </c>
      <c r="X711" s="3" t="n">
        <v>0</v>
      </c>
      <c r="Y711" s="3" t="s">
        <v>30</v>
      </c>
      <c r="Z711" s="3" t="s">
        <v>30</v>
      </c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</row>
    <row r="712" customFormat="false" ht="15.75" hidden="false" customHeight="false" outlineLevel="0" collapsed="false">
      <c r="A712" s="3" t="n">
        <v>711</v>
      </c>
      <c r="B712" s="3" t="s">
        <v>2131</v>
      </c>
      <c r="C712" s="3" t="s">
        <v>2132</v>
      </c>
      <c r="D712" s="3" t="n">
        <v>1</v>
      </c>
      <c r="E712" s="3" t="n">
        <v>5.4940583</v>
      </c>
      <c r="F712" s="3" t="n">
        <v>70</v>
      </c>
      <c r="G712" s="3" t="n">
        <v>70</v>
      </c>
      <c r="H712" s="3" t="n">
        <v>9</v>
      </c>
      <c r="I712" s="3" t="n">
        <v>9</v>
      </c>
      <c r="J712" s="3" t="n">
        <v>98</v>
      </c>
      <c r="K712" s="3" t="n">
        <v>98</v>
      </c>
      <c r="L712" s="3" t="n">
        <v>5</v>
      </c>
      <c r="M712" s="3" t="n">
        <v>5</v>
      </c>
      <c r="N712" s="3" t="n">
        <v>-1</v>
      </c>
      <c r="O712" s="3" t="n">
        <v>-1</v>
      </c>
      <c r="P712" s="3" t="n">
        <v>9</v>
      </c>
      <c r="Q712" s="3" t="n">
        <v>24.2</v>
      </c>
      <c r="R712" s="3" t="s">
        <v>2133</v>
      </c>
      <c r="S712" s="4" t="n">
        <v>45747.019537037</v>
      </c>
      <c r="T712" s="3" t="s">
        <v>65</v>
      </c>
      <c r="U712" s="3" t="s">
        <v>65</v>
      </c>
      <c r="V712" s="3" t="n">
        <v>0</v>
      </c>
      <c r="W712" s="3" t="n">
        <v>0</v>
      </c>
      <c r="X712" s="3" t="n">
        <v>0</v>
      </c>
      <c r="Y712" s="3" t="s">
        <v>30</v>
      </c>
      <c r="Z712" s="3" t="s">
        <v>30</v>
      </c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</row>
    <row r="713" customFormat="false" ht="15.75" hidden="false" customHeight="false" outlineLevel="0" collapsed="false">
      <c r="A713" s="3" t="n">
        <v>712</v>
      </c>
      <c r="B713" s="3" t="s">
        <v>2134</v>
      </c>
      <c r="C713" s="3" t="s">
        <v>2135</v>
      </c>
      <c r="D713" s="3" t="n">
        <v>1</v>
      </c>
      <c r="E713" s="3" t="n">
        <v>9.1657049</v>
      </c>
      <c r="F713" s="3" t="n">
        <v>69</v>
      </c>
      <c r="G713" s="3" t="n">
        <v>69</v>
      </c>
      <c r="H713" s="3" t="n">
        <v>20</v>
      </c>
      <c r="I713" s="3" t="n">
        <v>20</v>
      </c>
      <c r="J713" s="3" t="n">
        <v>84</v>
      </c>
      <c r="K713" s="3" t="n">
        <v>84</v>
      </c>
      <c r="L713" s="3" t="n">
        <v>9</v>
      </c>
      <c r="M713" s="3" t="n">
        <v>9</v>
      </c>
      <c r="N713" s="3" t="n">
        <v>-1</v>
      </c>
      <c r="O713" s="3" t="n">
        <v>-1</v>
      </c>
      <c r="P713" s="3" t="n">
        <v>9.2</v>
      </c>
      <c r="Q713" s="3" t="n">
        <v>24.2</v>
      </c>
      <c r="R713" s="3" t="s">
        <v>2136</v>
      </c>
      <c r="S713" s="4" t="n">
        <v>45747.0197453704</v>
      </c>
      <c r="T713" s="3" t="s">
        <v>29</v>
      </c>
      <c r="U713" s="3" t="s">
        <v>29</v>
      </c>
      <c r="V713" s="3" t="n">
        <v>0</v>
      </c>
      <c r="W713" s="3" t="n">
        <v>0</v>
      </c>
      <c r="X713" s="3" t="n">
        <v>0</v>
      </c>
      <c r="Y713" s="3" t="s">
        <v>30</v>
      </c>
      <c r="Z713" s="3" t="s">
        <v>30</v>
      </c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</row>
    <row r="714" customFormat="false" ht="15.75" hidden="false" customHeight="false" outlineLevel="0" collapsed="false">
      <c r="A714" s="3" t="n">
        <v>713</v>
      </c>
      <c r="B714" s="3" t="s">
        <v>2137</v>
      </c>
      <c r="C714" s="3" t="s">
        <v>2138</v>
      </c>
      <c r="D714" s="3" t="n">
        <v>1</v>
      </c>
      <c r="E714" s="3" t="n">
        <v>12.1516251</v>
      </c>
      <c r="F714" s="3" t="n">
        <v>134</v>
      </c>
      <c r="G714" s="3" t="n">
        <v>134</v>
      </c>
      <c r="H714" s="3" t="n">
        <v>23</v>
      </c>
      <c r="I714" s="3" t="n">
        <v>23</v>
      </c>
      <c r="J714" s="3" t="n">
        <v>137</v>
      </c>
      <c r="K714" s="3" t="n">
        <v>137</v>
      </c>
      <c r="L714" s="3" t="n">
        <v>26</v>
      </c>
      <c r="M714" s="3" t="n">
        <v>26</v>
      </c>
      <c r="N714" s="3" t="n">
        <v>-1</v>
      </c>
      <c r="O714" s="3" t="n">
        <v>-1</v>
      </c>
      <c r="P714" s="3" t="n">
        <v>9</v>
      </c>
      <c r="Q714" s="3" t="n">
        <v>24.2</v>
      </c>
      <c r="R714" s="3" t="s">
        <v>2139</v>
      </c>
      <c r="S714" s="4" t="n">
        <v>45747.0200810185</v>
      </c>
      <c r="T714" s="3" t="s">
        <v>65</v>
      </c>
      <c r="U714" s="3" t="s">
        <v>65</v>
      </c>
      <c r="V714" s="3" t="n">
        <v>0</v>
      </c>
      <c r="W714" s="3" t="n">
        <v>0</v>
      </c>
      <c r="X714" s="3" t="n">
        <v>0</v>
      </c>
      <c r="Y714" s="3" t="s">
        <v>30</v>
      </c>
      <c r="Z714" s="3" t="s">
        <v>30</v>
      </c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</row>
    <row r="715" customFormat="false" ht="15.75" hidden="false" customHeight="false" outlineLevel="0" collapsed="false">
      <c r="A715" s="3" t="n">
        <v>714</v>
      </c>
      <c r="B715" s="3" t="s">
        <v>2140</v>
      </c>
      <c r="C715" s="3" t="s">
        <v>2141</v>
      </c>
      <c r="D715" s="3" t="n">
        <v>1</v>
      </c>
      <c r="E715" s="3" t="n">
        <v>10.5264616</v>
      </c>
      <c r="F715" s="3" t="n">
        <v>157</v>
      </c>
      <c r="G715" s="3" t="n">
        <v>157</v>
      </c>
      <c r="H715" s="3" t="n">
        <v>18</v>
      </c>
      <c r="I715" s="3" t="n">
        <v>18</v>
      </c>
      <c r="J715" s="3" t="n">
        <v>275</v>
      </c>
      <c r="K715" s="3" t="n">
        <v>275</v>
      </c>
      <c r="L715" s="3" t="n">
        <v>40</v>
      </c>
      <c r="M715" s="3" t="n">
        <v>40</v>
      </c>
      <c r="N715" s="3" t="n">
        <v>-1</v>
      </c>
      <c r="O715" s="3" t="n">
        <v>-1</v>
      </c>
      <c r="P715" s="3" t="n">
        <v>9</v>
      </c>
      <c r="Q715" s="3" t="n">
        <v>24.2</v>
      </c>
      <c r="R715" s="3" t="s">
        <v>2142</v>
      </c>
      <c r="S715" s="4" t="n">
        <v>45747.0204976852</v>
      </c>
      <c r="T715" s="3" t="s">
        <v>85</v>
      </c>
      <c r="U715" s="3" t="s">
        <v>85</v>
      </c>
      <c r="V715" s="3" t="n">
        <v>0</v>
      </c>
      <c r="W715" s="3" t="n">
        <v>0</v>
      </c>
      <c r="X715" s="3" t="n">
        <v>0</v>
      </c>
      <c r="Y715" s="3" t="s">
        <v>30</v>
      </c>
      <c r="Z715" s="3" t="s">
        <v>30</v>
      </c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</row>
    <row r="716" customFormat="false" ht="15.75" hidden="false" customHeight="false" outlineLevel="0" collapsed="false">
      <c r="A716" s="3" t="n">
        <v>715</v>
      </c>
      <c r="B716" s="3" t="s">
        <v>2143</v>
      </c>
      <c r="C716" s="3" t="s">
        <v>2144</v>
      </c>
      <c r="D716" s="3" t="n">
        <v>1</v>
      </c>
      <c r="E716" s="3" t="n">
        <v>3.9135442</v>
      </c>
      <c r="F716" s="3" t="n">
        <v>90</v>
      </c>
      <c r="G716" s="3" t="n">
        <v>90</v>
      </c>
      <c r="H716" s="3" t="n">
        <v>13</v>
      </c>
      <c r="I716" s="3" t="n">
        <v>13</v>
      </c>
      <c r="J716" s="3" t="n">
        <v>99</v>
      </c>
      <c r="K716" s="3" t="n">
        <v>99</v>
      </c>
      <c r="L716" s="3" t="n">
        <v>10</v>
      </c>
      <c r="M716" s="3" t="n">
        <v>10</v>
      </c>
      <c r="N716" s="3" t="n">
        <v>51</v>
      </c>
      <c r="O716" s="3" t="n">
        <v>-1</v>
      </c>
      <c r="P716" s="3" t="n">
        <v>9.2</v>
      </c>
      <c r="Q716" s="3" t="n">
        <v>24.2</v>
      </c>
      <c r="R716" s="3" t="s">
        <v>2145</v>
      </c>
      <c r="S716" s="4" t="n">
        <v>45747.0209027778</v>
      </c>
      <c r="T716" s="3" t="s">
        <v>29</v>
      </c>
      <c r="U716" s="3" t="s">
        <v>29</v>
      </c>
      <c r="V716" s="3" t="n">
        <v>1</v>
      </c>
      <c r="W716" s="3" t="n">
        <v>0</v>
      </c>
      <c r="X716" s="3" t="n">
        <v>0</v>
      </c>
      <c r="Y716" s="3" t="s">
        <v>30</v>
      </c>
      <c r="Z716" s="3" t="s">
        <v>30</v>
      </c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</row>
    <row r="717" customFormat="false" ht="15.75" hidden="false" customHeight="false" outlineLevel="0" collapsed="false">
      <c r="A717" s="3" t="n">
        <v>716</v>
      </c>
      <c r="B717" s="3" t="s">
        <v>2146</v>
      </c>
      <c r="C717" s="3" t="s">
        <v>2147</v>
      </c>
      <c r="D717" s="3" t="n">
        <v>1</v>
      </c>
      <c r="E717" s="3" t="n">
        <v>1.9086062</v>
      </c>
      <c r="F717" s="3" t="n">
        <v>48</v>
      </c>
      <c r="G717" s="3" t="n">
        <v>48</v>
      </c>
      <c r="H717" s="3" t="n">
        <v>14</v>
      </c>
      <c r="I717" s="3" t="n">
        <v>14</v>
      </c>
      <c r="J717" s="3" t="n">
        <v>47</v>
      </c>
      <c r="K717" s="3" t="n">
        <v>47</v>
      </c>
      <c r="L717" s="3" t="n">
        <v>4</v>
      </c>
      <c r="M717" s="3" t="n">
        <v>4</v>
      </c>
      <c r="N717" s="3" t="n">
        <v>-1</v>
      </c>
      <c r="O717" s="3" t="n">
        <v>-1</v>
      </c>
      <c r="P717" s="3" t="n">
        <v>9</v>
      </c>
      <c r="Q717" s="3" t="n">
        <v>24.2</v>
      </c>
      <c r="R717" s="3" t="s">
        <v>2148</v>
      </c>
      <c r="S717" s="4" t="n">
        <v>45747.0210185185</v>
      </c>
      <c r="T717" s="3" t="s">
        <v>29</v>
      </c>
      <c r="U717" s="3" t="s">
        <v>29</v>
      </c>
      <c r="V717" s="3" t="n">
        <v>0</v>
      </c>
      <c r="W717" s="3" t="n">
        <v>0</v>
      </c>
      <c r="X717" s="3" t="n">
        <v>0</v>
      </c>
      <c r="Y717" s="3" t="s">
        <v>30</v>
      </c>
      <c r="Z717" s="3" t="s">
        <v>30</v>
      </c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</row>
    <row r="718" customFormat="false" ht="15.75" hidden="false" customHeight="false" outlineLevel="0" collapsed="false">
      <c r="A718" s="3" t="n">
        <v>717</v>
      </c>
      <c r="B718" s="3" t="s">
        <v>2149</v>
      </c>
      <c r="C718" s="3" t="s">
        <v>2150</v>
      </c>
      <c r="D718" s="3" t="n">
        <v>1</v>
      </c>
      <c r="E718" s="3" t="n">
        <v>0.2160603</v>
      </c>
      <c r="F718" s="3" t="n">
        <v>3</v>
      </c>
      <c r="G718" s="3" t="n">
        <v>3</v>
      </c>
      <c r="H718" s="3" t="n">
        <v>1</v>
      </c>
      <c r="I718" s="3" t="n">
        <v>1</v>
      </c>
      <c r="J718" s="3" t="n">
        <v>0</v>
      </c>
      <c r="K718" s="3" t="n">
        <v>0</v>
      </c>
      <c r="L718" s="3" t="n">
        <v>0</v>
      </c>
      <c r="M718" s="3" t="n">
        <v>0</v>
      </c>
      <c r="N718" s="3" t="n">
        <v>-1</v>
      </c>
      <c r="O718" s="3" t="n">
        <v>-1</v>
      </c>
      <c r="P718" s="3" t="n">
        <v>9</v>
      </c>
      <c r="Q718" s="3" t="n">
        <v>24.2</v>
      </c>
      <c r="R718" s="3" t="s">
        <v>2151</v>
      </c>
      <c r="S718" s="4" t="n">
        <v>45747.0210648148</v>
      </c>
      <c r="T718" s="3" t="s">
        <v>256</v>
      </c>
      <c r="U718" s="3" t="s">
        <v>256</v>
      </c>
      <c r="V718" s="3" t="n">
        <v>0</v>
      </c>
      <c r="W718" s="3" t="n">
        <v>0</v>
      </c>
      <c r="X718" s="3" t="n">
        <v>0</v>
      </c>
      <c r="Y718" s="3" t="s">
        <v>30</v>
      </c>
      <c r="Z718" s="3" t="s">
        <v>30</v>
      </c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</row>
    <row r="719" customFormat="false" ht="15.75" hidden="false" customHeight="false" outlineLevel="0" collapsed="false">
      <c r="A719" s="3" t="n">
        <v>718</v>
      </c>
      <c r="B719" s="3" t="s">
        <v>2152</v>
      </c>
      <c r="C719" s="3" t="s">
        <v>2153</v>
      </c>
      <c r="D719" s="3" t="n">
        <v>1</v>
      </c>
      <c r="E719" s="3" t="n">
        <v>52.0604803</v>
      </c>
      <c r="F719" s="3" t="n">
        <v>971</v>
      </c>
      <c r="G719" s="3" t="n">
        <v>971</v>
      </c>
      <c r="H719" s="3" t="n">
        <v>40</v>
      </c>
      <c r="I719" s="3" t="n">
        <v>40</v>
      </c>
      <c r="J719" s="3" t="n">
        <v>1307</v>
      </c>
      <c r="K719" s="3" t="n">
        <v>1307</v>
      </c>
      <c r="L719" s="3" t="n">
        <v>115</v>
      </c>
      <c r="M719" s="3" t="n">
        <v>115</v>
      </c>
      <c r="N719" s="3" t="n">
        <v>-1</v>
      </c>
      <c r="O719" s="3" t="n">
        <v>-1</v>
      </c>
      <c r="P719" s="3" t="n">
        <v>9</v>
      </c>
      <c r="Q719" s="3" t="n">
        <v>24.2</v>
      </c>
      <c r="R719" s="3" t="s">
        <v>2154</v>
      </c>
      <c r="S719" s="4" t="n">
        <v>45747.0234027778</v>
      </c>
      <c r="T719" s="3" t="s">
        <v>256</v>
      </c>
      <c r="U719" s="3" t="s">
        <v>256</v>
      </c>
      <c r="V719" s="3" t="n">
        <v>0</v>
      </c>
      <c r="W719" s="3" t="n">
        <v>0</v>
      </c>
      <c r="X719" s="3" t="n">
        <v>0</v>
      </c>
      <c r="Y719" s="3" t="s">
        <v>30</v>
      </c>
      <c r="Z719" s="3" t="s">
        <v>30</v>
      </c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</row>
    <row r="720" customFormat="false" ht="15.75" hidden="false" customHeight="false" outlineLevel="0" collapsed="false">
      <c r="A720" s="3" t="n">
        <v>719</v>
      </c>
      <c r="B720" s="3" t="s">
        <v>2155</v>
      </c>
      <c r="C720" s="3" t="s">
        <v>2156</v>
      </c>
      <c r="D720" s="3" t="n">
        <v>1</v>
      </c>
      <c r="E720" s="3" t="n">
        <v>1.6109977</v>
      </c>
      <c r="F720" s="3" t="n">
        <v>36</v>
      </c>
      <c r="G720" s="3" t="n">
        <v>36</v>
      </c>
      <c r="H720" s="3" t="n">
        <v>13</v>
      </c>
      <c r="I720" s="3" t="n">
        <v>13</v>
      </c>
      <c r="J720" s="3" t="n">
        <v>34</v>
      </c>
      <c r="K720" s="3" t="n">
        <v>34</v>
      </c>
      <c r="L720" s="3" t="n">
        <v>2</v>
      </c>
      <c r="M720" s="3" t="n">
        <v>2</v>
      </c>
      <c r="N720" s="3" t="n">
        <v>-1</v>
      </c>
      <c r="O720" s="3" t="n">
        <v>-1</v>
      </c>
      <c r="P720" s="3" t="n">
        <v>9</v>
      </c>
      <c r="Q720" s="3" t="n">
        <v>24.2</v>
      </c>
      <c r="R720" s="3" t="s">
        <v>2157</v>
      </c>
      <c r="S720" s="4" t="n">
        <v>45747.0236689815</v>
      </c>
      <c r="T720" s="3" t="s">
        <v>29</v>
      </c>
      <c r="U720" s="3" t="s">
        <v>29</v>
      </c>
      <c r="V720" s="3" t="n">
        <v>0</v>
      </c>
      <c r="W720" s="3" t="n">
        <v>0</v>
      </c>
      <c r="X720" s="3" t="n">
        <v>0</v>
      </c>
      <c r="Y720" s="3" t="s">
        <v>30</v>
      </c>
      <c r="Z720" s="3" t="s">
        <v>30</v>
      </c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</row>
    <row r="721" customFormat="false" ht="15.75" hidden="false" customHeight="false" outlineLevel="0" collapsed="false">
      <c r="A721" s="3" t="n">
        <v>720</v>
      </c>
      <c r="B721" s="3" t="s">
        <v>2158</v>
      </c>
      <c r="C721" s="3" t="s">
        <v>2159</v>
      </c>
      <c r="D721" s="3" t="n">
        <v>1</v>
      </c>
      <c r="E721" s="3" t="n">
        <v>10.1769611</v>
      </c>
      <c r="F721" s="3" t="n">
        <v>219</v>
      </c>
      <c r="G721" s="3" t="n">
        <v>219</v>
      </c>
      <c r="H721" s="3" t="n">
        <v>25</v>
      </c>
      <c r="I721" s="3" t="n">
        <v>25</v>
      </c>
      <c r="J721" s="3" t="n">
        <v>245</v>
      </c>
      <c r="K721" s="3" t="n">
        <v>245</v>
      </c>
      <c r="L721" s="3" t="n">
        <v>16</v>
      </c>
      <c r="M721" s="3" t="n">
        <v>16</v>
      </c>
      <c r="N721" s="3" t="n">
        <v>-1</v>
      </c>
      <c r="O721" s="3" t="n">
        <v>-1</v>
      </c>
      <c r="P721" s="3" t="n">
        <v>9</v>
      </c>
      <c r="Q721" s="3" t="n">
        <v>24.2</v>
      </c>
      <c r="R721" s="3" t="s">
        <v>2160</v>
      </c>
      <c r="S721" s="4" t="n">
        <v>45747.0239467593</v>
      </c>
      <c r="T721" s="3" t="s">
        <v>29</v>
      </c>
      <c r="U721" s="3" t="s">
        <v>29</v>
      </c>
      <c r="V721" s="3" t="n">
        <v>0</v>
      </c>
      <c r="W721" s="3" t="n">
        <v>0</v>
      </c>
      <c r="X721" s="3" t="n">
        <v>0</v>
      </c>
      <c r="Y721" s="3" t="s">
        <v>30</v>
      </c>
      <c r="Z721" s="3" t="s">
        <v>30</v>
      </c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</row>
    <row r="722" customFormat="false" ht="15.75" hidden="false" customHeight="false" outlineLevel="0" collapsed="false">
      <c r="A722" s="3" t="n">
        <v>721</v>
      </c>
      <c r="B722" s="3" t="s">
        <v>2161</v>
      </c>
      <c r="C722" s="3" t="s">
        <v>2162</v>
      </c>
      <c r="D722" s="3" t="n">
        <v>1</v>
      </c>
      <c r="E722" s="3" t="n">
        <v>1.9163535</v>
      </c>
      <c r="F722" s="3" t="n">
        <v>60</v>
      </c>
      <c r="G722" s="3" t="n">
        <v>60</v>
      </c>
      <c r="H722" s="3" t="n">
        <v>12</v>
      </c>
      <c r="I722" s="3" t="n">
        <v>12</v>
      </c>
      <c r="J722" s="3" t="n">
        <v>44</v>
      </c>
      <c r="K722" s="3" t="n">
        <v>44</v>
      </c>
      <c r="L722" s="3" t="n">
        <v>2</v>
      </c>
      <c r="M722" s="3" t="n">
        <v>2</v>
      </c>
      <c r="N722" s="3" t="n">
        <v>-1</v>
      </c>
      <c r="O722" s="3" t="n">
        <v>-1</v>
      </c>
      <c r="P722" s="3" t="n">
        <v>9.2</v>
      </c>
      <c r="Q722" s="3" t="n">
        <v>24.2</v>
      </c>
      <c r="R722" s="3" t="s">
        <v>2163</v>
      </c>
      <c r="S722" s="4" t="n">
        <v>45747.0240740741</v>
      </c>
      <c r="T722" s="3" t="s">
        <v>29</v>
      </c>
      <c r="U722" s="3" t="s">
        <v>29</v>
      </c>
      <c r="V722" s="3" t="n">
        <v>0</v>
      </c>
      <c r="W722" s="3" t="n">
        <v>0</v>
      </c>
      <c r="X722" s="3" t="n">
        <v>0</v>
      </c>
      <c r="Y722" s="3" t="s">
        <v>30</v>
      </c>
      <c r="Z722" s="3" t="s">
        <v>30</v>
      </c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</row>
    <row r="723" customFormat="false" ht="15.75" hidden="false" customHeight="false" outlineLevel="0" collapsed="false">
      <c r="A723" s="3" t="n">
        <v>722</v>
      </c>
      <c r="B723" s="3" t="s">
        <v>2164</v>
      </c>
      <c r="C723" s="3" t="s">
        <v>2165</v>
      </c>
      <c r="D723" s="3" t="n">
        <v>1</v>
      </c>
      <c r="E723" s="3" t="n">
        <v>7.4643664</v>
      </c>
      <c r="F723" s="3" t="n">
        <v>182</v>
      </c>
      <c r="G723" s="3" t="n">
        <v>182</v>
      </c>
      <c r="H723" s="3" t="n">
        <v>24</v>
      </c>
      <c r="I723" s="3" t="n">
        <v>24</v>
      </c>
      <c r="J723" s="3" t="n">
        <v>189</v>
      </c>
      <c r="K723" s="3" t="n">
        <v>189</v>
      </c>
      <c r="L723" s="3" t="n">
        <v>13</v>
      </c>
      <c r="M723" s="3" t="n">
        <v>13</v>
      </c>
      <c r="N723" s="3" t="n">
        <v>-1</v>
      </c>
      <c r="O723" s="3" t="n">
        <v>-1</v>
      </c>
      <c r="P723" s="3" t="n">
        <v>9</v>
      </c>
      <c r="Q723" s="3" t="n">
        <v>24.2</v>
      </c>
      <c r="R723" s="3" t="s">
        <v>2166</v>
      </c>
      <c r="S723" s="4" t="n">
        <v>45747.0243055556</v>
      </c>
      <c r="T723" s="3" t="s">
        <v>29</v>
      </c>
      <c r="U723" s="3" t="s">
        <v>29</v>
      </c>
      <c r="V723" s="3" t="n">
        <v>0</v>
      </c>
      <c r="W723" s="3" t="n">
        <v>0</v>
      </c>
      <c r="X723" s="3" t="n">
        <v>0</v>
      </c>
      <c r="Y723" s="3" t="s">
        <v>30</v>
      </c>
      <c r="Z723" s="3" t="s">
        <v>30</v>
      </c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</row>
    <row r="724" customFormat="false" ht="15.75" hidden="false" customHeight="false" outlineLevel="0" collapsed="false">
      <c r="A724" s="3" t="n">
        <v>723</v>
      </c>
      <c r="B724" s="3" t="s">
        <v>2167</v>
      </c>
      <c r="C724" s="3" t="s">
        <v>2168</v>
      </c>
      <c r="D724" s="3" t="n">
        <v>1</v>
      </c>
      <c r="E724" s="3" t="n">
        <v>1.5227145</v>
      </c>
      <c r="F724" s="3" t="n">
        <v>60</v>
      </c>
      <c r="G724" s="3" t="n">
        <v>60</v>
      </c>
      <c r="H724" s="3" t="n">
        <v>6</v>
      </c>
      <c r="I724" s="3" t="n">
        <v>6</v>
      </c>
      <c r="J724" s="3" t="n">
        <v>39</v>
      </c>
      <c r="K724" s="3" t="n">
        <v>39</v>
      </c>
      <c r="L724" s="3" t="n">
        <v>5</v>
      </c>
      <c r="M724" s="3" t="n">
        <v>5</v>
      </c>
      <c r="N724" s="3" t="n">
        <v>-1</v>
      </c>
      <c r="O724" s="3" t="n">
        <v>-1</v>
      </c>
      <c r="P724" s="3" t="n">
        <v>9</v>
      </c>
      <c r="Q724" s="3" t="n">
        <v>24.2</v>
      </c>
      <c r="R724" s="3" t="s">
        <v>2169</v>
      </c>
      <c r="S724" s="4" t="n">
        <v>45747.0243981482</v>
      </c>
      <c r="T724" s="3" t="s">
        <v>256</v>
      </c>
      <c r="U724" s="3" t="s">
        <v>256</v>
      </c>
      <c r="V724" s="3" t="n">
        <v>0</v>
      </c>
      <c r="W724" s="3" t="n">
        <v>0</v>
      </c>
      <c r="X724" s="3" t="n">
        <v>0</v>
      </c>
      <c r="Y724" s="3" t="s">
        <v>30</v>
      </c>
      <c r="Z724" s="3" t="s">
        <v>30</v>
      </c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</row>
    <row r="725" customFormat="false" ht="15.75" hidden="false" customHeight="false" outlineLevel="0" collapsed="false">
      <c r="A725" s="3" t="n">
        <v>724</v>
      </c>
      <c r="B725" s="3" t="s">
        <v>2170</v>
      </c>
      <c r="C725" s="3" t="s">
        <v>2171</v>
      </c>
      <c r="D725" s="3" t="n">
        <v>1</v>
      </c>
      <c r="E725" s="3" t="n">
        <v>3.77458</v>
      </c>
      <c r="F725" s="3" t="n">
        <v>8</v>
      </c>
      <c r="G725" s="3" t="n">
        <v>8</v>
      </c>
      <c r="H725" s="3" t="n">
        <v>5</v>
      </c>
      <c r="I725" s="3" t="n">
        <v>5</v>
      </c>
      <c r="J725" s="3" t="n">
        <v>11</v>
      </c>
      <c r="K725" s="3" t="n">
        <v>11</v>
      </c>
      <c r="L725" s="3" t="n">
        <v>0</v>
      </c>
      <c r="M725" s="3" t="n">
        <v>0</v>
      </c>
      <c r="N725" s="3" t="n">
        <v>-1</v>
      </c>
      <c r="O725" s="3" t="n">
        <v>-1</v>
      </c>
      <c r="P725" s="3" t="n">
        <v>9</v>
      </c>
      <c r="Q725" s="3" t="n">
        <v>24.2</v>
      </c>
      <c r="R725" s="3" t="s">
        <v>2172</v>
      </c>
      <c r="S725" s="4" t="n">
        <v>45747.024525463</v>
      </c>
      <c r="T725" s="3" t="s">
        <v>256</v>
      </c>
      <c r="U725" s="3" t="s">
        <v>256</v>
      </c>
      <c r="V725" s="3" t="n">
        <v>0</v>
      </c>
      <c r="W725" s="3" t="n">
        <v>0</v>
      </c>
      <c r="X725" s="3" t="n">
        <v>0</v>
      </c>
      <c r="Y725" s="3" t="s">
        <v>30</v>
      </c>
      <c r="Z725" s="3" t="s">
        <v>30</v>
      </c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</row>
    <row r="726" customFormat="false" ht="15.75" hidden="false" customHeight="false" outlineLevel="0" collapsed="false">
      <c r="A726" s="3" t="n">
        <v>725</v>
      </c>
      <c r="B726" s="3" t="s">
        <v>2173</v>
      </c>
      <c r="C726" s="3" t="s">
        <v>2174</v>
      </c>
      <c r="D726" s="3" t="n">
        <v>1</v>
      </c>
      <c r="E726" s="3" t="n">
        <v>6.2801814</v>
      </c>
      <c r="F726" s="3" t="n">
        <v>172</v>
      </c>
      <c r="G726" s="3" t="n">
        <v>172</v>
      </c>
      <c r="H726" s="3" t="n">
        <v>23</v>
      </c>
      <c r="I726" s="3" t="n">
        <v>23</v>
      </c>
      <c r="J726" s="3" t="n">
        <v>186</v>
      </c>
      <c r="K726" s="3" t="n">
        <v>186</v>
      </c>
      <c r="L726" s="3" t="n">
        <v>13</v>
      </c>
      <c r="M726" s="3" t="n">
        <v>13</v>
      </c>
      <c r="N726" s="3" t="n">
        <v>-1</v>
      </c>
      <c r="O726" s="3" t="n">
        <v>-1</v>
      </c>
      <c r="P726" s="3" t="n">
        <v>9</v>
      </c>
      <c r="Q726" s="3" t="n">
        <v>24.2</v>
      </c>
      <c r="R726" s="3" t="s">
        <v>2175</v>
      </c>
      <c r="S726" s="4" t="n">
        <v>45747.0247222222</v>
      </c>
      <c r="T726" s="3" t="s">
        <v>29</v>
      </c>
      <c r="U726" s="3" t="s">
        <v>29</v>
      </c>
      <c r="V726" s="3" t="n">
        <v>0</v>
      </c>
      <c r="W726" s="3" t="n">
        <v>0</v>
      </c>
      <c r="X726" s="3" t="n">
        <v>0</v>
      </c>
      <c r="Y726" s="3" t="s">
        <v>30</v>
      </c>
      <c r="Z726" s="3" t="s">
        <v>30</v>
      </c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</row>
    <row r="727" customFormat="false" ht="15.75" hidden="false" customHeight="false" outlineLevel="0" collapsed="false">
      <c r="A727" s="3" t="n">
        <v>726</v>
      </c>
      <c r="B727" s="3" t="s">
        <v>2176</v>
      </c>
      <c r="C727" s="3" t="s">
        <v>2177</v>
      </c>
      <c r="D727" s="3" t="n">
        <v>1</v>
      </c>
      <c r="E727" s="3" t="n">
        <v>5.4728652</v>
      </c>
      <c r="F727" s="3" t="n">
        <v>164</v>
      </c>
      <c r="G727" s="3" t="n">
        <v>164</v>
      </c>
      <c r="H727" s="3" t="n">
        <v>23</v>
      </c>
      <c r="I727" s="3" t="n">
        <v>23</v>
      </c>
      <c r="J727" s="3" t="n">
        <v>180</v>
      </c>
      <c r="K727" s="3" t="n">
        <v>180</v>
      </c>
      <c r="L727" s="3" t="n">
        <v>12</v>
      </c>
      <c r="M727" s="3" t="n">
        <v>12</v>
      </c>
      <c r="N727" s="3" t="n">
        <v>-1</v>
      </c>
      <c r="O727" s="3" t="n">
        <v>-1</v>
      </c>
      <c r="P727" s="3" t="n">
        <v>9</v>
      </c>
      <c r="Q727" s="3" t="n">
        <v>24.2</v>
      </c>
      <c r="R727" s="3" t="s">
        <v>2178</v>
      </c>
      <c r="S727" s="4" t="n">
        <v>45747.0248958333</v>
      </c>
      <c r="T727" s="3" t="s">
        <v>29</v>
      </c>
      <c r="U727" s="3" t="s">
        <v>29</v>
      </c>
      <c r="V727" s="3" t="n">
        <v>0</v>
      </c>
      <c r="W727" s="3" t="n">
        <v>0</v>
      </c>
      <c r="X727" s="3" t="n">
        <v>0</v>
      </c>
      <c r="Y727" s="3" t="s">
        <v>30</v>
      </c>
      <c r="Z727" s="3" t="s">
        <v>30</v>
      </c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</row>
    <row r="728" customFormat="false" ht="15.75" hidden="false" customHeight="false" outlineLevel="0" collapsed="false">
      <c r="A728" s="3" t="n">
        <v>727</v>
      </c>
      <c r="B728" s="3" t="s">
        <v>2179</v>
      </c>
      <c r="C728" s="3" t="s">
        <v>2180</v>
      </c>
      <c r="D728" s="3" t="n">
        <v>1</v>
      </c>
      <c r="E728" s="3" t="n">
        <v>0.4250282</v>
      </c>
      <c r="F728" s="3" t="n">
        <v>5</v>
      </c>
      <c r="G728" s="3" t="n">
        <v>5</v>
      </c>
      <c r="H728" s="3" t="n">
        <v>4</v>
      </c>
      <c r="I728" s="3" t="n">
        <v>4</v>
      </c>
      <c r="J728" s="3" t="n">
        <v>5</v>
      </c>
      <c r="K728" s="3" t="n">
        <v>5</v>
      </c>
      <c r="L728" s="3" t="n">
        <v>0</v>
      </c>
      <c r="M728" s="3" t="n">
        <v>0</v>
      </c>
      <c r="N728" s="3" t="n">
        <v>-1</v>
      </c>
      <c r="O728" s="3" t="n">
        <v>-1</v>
      </c>
      <c r="P728" s="3" t="n">
        <v>9</v>
      </c>
      <c r="Q728" s="3" t="n">
        <v>24.2</v>
      </c>
      <c r="R728" s="3" t="s">
        <v>2181</v>
      </c>
      <c r="S728" s="4" t="n">
        <v>45747.0249652778</v>
      </c>
      <c r="T728" s="3" t="s">
        <v>29</v>
      </c>
      <c r="U728" s="3" t="s">
        <v>29</v>
      </c>
      <c r="V728" s="3" t="n">
        <v>0</v>
      </c>
      <c r="W728" s="3" t="n">
        <v>0</v>
      </c>
      <c r="X728" s="3" t="n">
        <v>0</v>
      </c>
      <c r="Y728" s="3" t="s">
        <v>30</v>
      </c>
      <c r="Z728" s="3" t="s">
        <v>30</v>
      </c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</row>
    <row r="729" customFormat="false" ht="15.75" hidden="false" customHeight="false" outlineLevel="0" collapsed="false">
      <c r="A729" s="3" t="n">
        <v>728</v>
      </c>
      <c r="B729" s="3" t="s">
        <v>2182</v>
      </c>
      <c r="C729" s="3" t="s">
        <v>2183</v>
      </c>
      <c r="D729" s="3" t="n">
        <v>1</v>
      </c>
      <c r="E729" s="3" t="n">
        <v>5.1676127</v>
      </c>
      <c r="F729" s="3" t="n">
        <v>107</v>
      </c>
      <c r="G729" s="3" t="n">
        <v>107</v>
      </c>
      <c r="H729" s="3" t="n">
        <v>23</v>
      </c>
      <c r="I729" s="3" t="n">
        <v>23</v>
      </c>
      <c r="J729" s="3" t="n">
        <v>113</v>
      </c>
      <c r="K729" s="3" t="n">
        <v>113</v>
      </c>
      <c r="L729" s="3" t="n">
        <v>6</v>
      </c>
      <c r="M729" s="3" t="n">
        <v>6</v>
      </c>
      <c r="N729" s="3" t="n">
        <v>-1</v>
      </c>
      <c r="O729" s="3" t="n">
        <v>-1</v>
      </c>
      <c r="P729" s="3" t="n">
        <v>9</v>
      </c>
      <c r="Q729" s="3" t="n">
        <v>24.2</v>
      </c>
      <c r="R729" s="3" t="s">
        <v>2184</v>
      </c>
      <c r="S729" s="4" t="n">
        <v>45747.0251273148</v>
      </c>
      <c r="T729" s="3" t="s">
        <v>29</v>
      </c>
      <c r="U729" s="3" t="s">
        <v>29</v>
      </c>
      <c r="V729" s="3" t="n">
        <v>0</v>
      </c>
      <c r="W729" s="3" t="n">
        <v>0</v>
      </c>
      <c r="X729" s="3" t="n">
        <v>0</v>
      </c>
      <c r="Y729" s="3" t="s">
        <v>30</v>
      </c>
      <c r="Z729" s="3" t="s">
        <v>30</v>
      </c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</row>
    <row r="730" customFormat="false" ht="15.75" hidden="false" customHeight="false" outlineLevel="0" collapsed="false">
      <c r="A730" s="3" t="n">
        <v>729</v>
      </c>
      <c r="B730" s="3" t="s">
        <v>2185</v>
      </c>
      <c r="C730" s="3" t="s">
        <v>2186</v>
      </c>
      <c r="D730" s="3" t="n">
        <v>1</v>
      </c>
      <c r="E730" s="3" t="n">
        <v>2.3211595</v>
      </c>
      <c r="F730" s="3" t="n">
        <v>23</v>
      </c>
      <c r="G730" s="3" t="n">
        <v>23</v>
      </c>
      <c r="H730" s="3" t="n">
        <v>10</v>
      </c>
      <c r="I730" s="3" t="n">
        <v>10</v>
      </c>
      <c r="J730" s="3" t="n">
        <v>21</v>
      </c>
      <c r="K730" s="3" t="n">
        <v>21</v>
      </c>
      <c r="L730" s="3" t="n">
        <v>3</v>
      </c>
      <c r="M730" s="3" t="n">
        <v>3</v>
      </c>
      <c r="N730" s="3" t="n">
        <v>-1</v>
      </c>
      <c r="O730" s="3" t="n">
        <v>-1</v>
      </c>
      <c r="P730" s="3" t="n">
        <v>9</v>
      </c>
      <c r="Q730" s="3" t="n">
        <v>24.2</v>
      </c>
      <c r="R730" s="3" t="s">
        <v>2187</v>
      </c>
      <c r="S730" s="4" t="n">
        <v>45747.0252777778</v>
      </c>
      <c r="T730" s="3" t="s">
        <v>29</v>
      </c>
      <c r="U730" s="3" t="s">
        <v>29</v>
      </c>
      <c r="V730" s="3" t="n">
        <v>0</v>
      </c>
      <c r="W730" s="3" t="n">
        <v>0</v>
      </c>
      <c r="X730" s="3" t="n">
        <v>0</v>
      </c>
      <c r="Y730" s="3" t="s">
        <v>30</v>
      </c>
      <c r="Z730" s="3" t="s">
        <v>30</v>
      </c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</row>
    <row r="731" customFormat="false" ht="15.75" hidden="false" customHeight="false" outlineLevel="0" collapsed="false">
      <c r="A731" s="3" t="n">
        <v>730</v>
      </c>
      <c r="B731" s="3" t="s">
        <v>2188</v>
      </c>
      <c r="C731" s="3" t="s">
        <v>2189</v>
      </c>
      <c r="D731" s="3" t="n">
        <v>1</v>
      </c>
      <c r="E731" s="3" t="n">
        <v>15.144773</v>
      </c>
      <c r="F731" s="3" t="n">
        <v>398</v>
      </c>
      <c r="G731" s="3" t="n">
        <v>398</v>
      </c>
      <c r="H731" s="3" t="n">
        <v>34</v>
      </c>
      <c r="I731" s="3" t="n">
        <v>34</v>
      </c>
      <c r="J731" s="3" t="n">
        <v>571</v>
      </c>
      <c r="K731" s="3" t="n">
        <v>571</v>
      </c>
      <c r="L731" s="3" t="n">
        <v>46</v>
      </c>
      <c r="M731" s="3" t="n">
        <v>46</v>
      </c>
      <c r="N731" s="3" t="n">
        <v>-1</v>
      </c>
      <c r="O731" s="3" t="n">
        <v>-1</v>
      </c>
      <c r="P731" s="3" t="n">
        <v>9</v>
      </c>
      <c r="Q731" s="3" t="n">
        <v>24.2</v>
      </c>
      <c r="R731" s="3" t="s">
        <v>2190</v>
      </c>
      <c r="S731" s="4" t="n">
        <v>45747.0263657407</v>
      </c>
      <c r="T731" s="3" t="s">
        <v>256</v>
      </c>
      <c r="U731" s="3" t="s">
        <v>256</v>
      </c>
      <c r="V731" s="3" t="n">
        <v>0</v>
      </c>
      <c r="W731" s="3" t="n">
        <v>0</v>
      </c>
      <c r="X731" s="3" t="n">
        <v>0</v>
      </c>
      <c r="Y731" s="3" t="s">
        <v>30</v>
      </c>
      <c r="Z731" s="3" t="s">
        <v>30</v>
      </c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</row>
    <row r="732" customFormat="false" ht="15.75" hidden="false" customHeight="false" outlineLevel="0" collapsed="false">
      <c r="A732" s="3" t="n">
        <v>731</v>
      </c>
      <c r="B732" s="3" t="s">
        <v>2191</v>
      </c>
      <c r="C732" s="3" t="s">
        <v>2192</v>
      </c>
      <c r="D732" s="3" t="n">
        <v>1</v>
      </c>
      <c r="E732" s="3" t="n">
        <v>2.8921884</v>
      </c>
      <c r="F732" s="3" t="n">
        <v>53</v>
      </c>
      <c r="G732" s="3" t="n">
        <v>53</v>
      </c>
      <c r="H732" s="3" t="n">
        <v>14</v>
      </c>
      <c r="I732" s="3" t="n">
        <v>14</v>
      </c>
      <c r="J732" s="3" t="n">
        <v>53</v>
      </c>
      <c r="K732" s="3" t="n">
        <v>53</v>
      </c>
      <c r="L732" s="3" t="n">
        <v>4</v>
      </c>
      <c r="M732" s="3" t="n">
        <v>4</v>
      </c>
      <c r="N732" s="3" t="n">
        <v>-1</v>
      </c>
      <c r="O732" s="3" t="n">
        <v>-1</v>
      </c>
      <c r="P732" s="3" t="n">
        <v>9</v>
      </c>
      <c r="Q732" s="3" t="n">
        <v>24.2</v>
      </c>
      <c r="R732" s="3" t="s">
        <v>2193</v>
      </c>
      <c r="S732" s="4" t="n">
        <v>45747.0265277778</v>
      </c>
      <c r="T732" s="3" t="s">
        <v>29</v>
      </c>
      <c r="U732" s="3" t="s">
        <v>29</v>
      </c>
      <c r="V732" s="3" t="n">
        <v>0</v>
      </c>
      <c r="W732" s="3" t="n">
        <v>0</v>
      </c>
      <c r="X732" s="3" t="n">
        <v>0</v>
      </c>
      <c r="Y732" s="3" t="s">
        <v>30</v>
      </c>
      <c r="Z732" s="3" t="s">
        <v>30</v>
      </c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</row>
    <row r="733" customFormat="false" ht="15.75" hidden="false" customHeight="false" outlineLevel="0" collapsed="false">
      <c r="A733" s="3" t="n">
        <v>732</v>
      </c>
      <c r="B733" s="3" t="s">
        <v>2194</v>
      </c>
      <c r="C733" s="3" t="s">
        <v>2195</v>
      </c>
      <c r="D733" s="3" t="n">
        <v>1</v>
      </c>
      <c r="E733" s="3" t="n">
        <v>2.7550099</v>
      </c>
      <c r="F733" s="3" t="n">
        <v>29</v>
      </c>
      <c r="G733" s="3" t="n">
        <v>29</v>
      </c>
      <c r="H733" s="3" t="n">
        <v>11</v>
      </c>
      <c r="I733" s="3" t="n">
        <v>11</v>
      </c>
      <c r="J733" s="3" t="n">
        <v>27</v>
      </c>
      <c r="K733" s="3" t="n">
        <v>27</v>
      </c>
      <c r="L733" s="3" t="n">
        <v>3</v>
      </c>
      <c r="M733" s="3" t="n">
        <v>3</v>
      </c>
      <c r="N733" s="3" t="n">
        <v>-1</v>
      </c>
      <c r="O733" s="3" t="n">
        <v>-1</v>
      </c>
      <c r="P733" s="3" t="n">
        <v>9</v>
      </c>
      <c r="Q733" s="3" t="n">
        <v>24.2</v>
      </c>
      <c r="R733" s="3" t="s">
        <v>2196</v>
      </c>
      <c r="S733" s="4" t="n">
        <v>45747.0266898148</v>
      </c>
      <c r="T733" s="3" t="s">
        <v>29</v>
      </c>
      <c r="U733" s="3" t="s">
        <v>29</v>
      </c>
      <c r="V733" s="3" t="n">
        <v>0</v>
      </c>
      <c r="W733" s="3" t="n">
        <v>0</v>
      </c>
      <c r="X733" s="3" t="n">
        <v>0</v>
      </c>
      <c r="Y733" s="3" t="s">
        <v>30</v>
      </c>
      <c r="Z733" s="3" t="s">
        <v>30</v>
      </c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</row>
    <row r="734" customFormat="false" ht="15.75" hidden="false" customHeight="false" outlineLevel="0" collapsed="false">
      <c r="A734" s="3" t="n">
        <v>733</v>
      </c>
      <c r="B734" s="3" t="s">
        <v>2197</v>
      </c>
      <c r="C734" s="3" t="s">
        <v>2198</v>
      </c>
      <c r="D734" s="3" t="n">
        <v>1</v>
      </c>
      <c r="E734" s="3" t="n">
        <v>4.1000054</v>
      </c>
      <c r="F734" s="3" t="n">
        <v>115</v>
      </c>
      <c r="G734" s="3" t="n">
        <v>115</v>
      </c>
      <c r="H734" s="3" t="n">
        <v>24</v>
      </c>
      <c r="I734" s="3" t="n">
        <v>24</v>
      </c>
      <c r="J734" s="3" t="n">
        <v>122</v>
      </c>
      <c r="K734" s="3" t="n">
        <v>122</v>
      </c>
      <c r="L734" s="3" t="n">
        <v>6</v>
      </c>
      <c r="M734" s="3" t="n">
        <v>6</v>
      </c>
      <c r="N734" s="3" t="n">
        <v>-1</v>
      </c>
      <c r="O734" s="3" t="n">
        <v>-1</v>
      </c>
      <c r="P734" s="3" t="n">
        <v>9</v>
      </c>
      <c r="Q734" s="3" t="n">
        <v>24.2</v>
      </c>
      <c r="R734" s="3" t="s">
        <v>2199</v>
      </c>
      <c r="S734" s="4" t="n">
        <v>45747.0268518519</v>
      </c>
      <c r="T734" s="3" t="s">
        <v>29</v>
      </c>
      <c r="U734" s="3" t="s">
        <v>29</v>
      </c>
      <c r="V734" s="3" t="n">
        <v>0</v>
      </c>
      <c r="W734" s="3" t="n">
        <v>0</v>
      </c>
      <c r="X734" s="3" t="n">
        <v>0</v>
      </c>
      <c r="Y734" s="3" t="s">
        <v>30</v>
      </c>
      <c r="Z734" s="3" t="s">
        <v>30</v>
      </c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</row>
    <row r="735" customFormat="false" ht="15.75" hidden="false" customHeight="false" outlineLevel="0" collapsed="false">
      <c r="A735" s="3" t="n">
        <v>734</v>
      </c>
      <c r="B735" s="3" t="s">
        <v>2200</v>
      </c>
      <c r="C735" s="3" t="s">
        <v>2201</v>
      </c>
      <c r="D735" s="3" t="n">
        <v>1</v>
      </c>
      <c r="E735" s="3" t="n">
        <v>3.0217592</v>
      </c>
      <c r="F735" s="3" t="n">
        <v>5</v>
      </c>
      <c r="G735" s="3" t="n">
        <v>5</v>
      </c>
      <c r="H735" s="3" t="n">
        <v>4</v>
      </c>
      <c r="I735" s="3" t="n">
        <v>4</v>
      </c>
      <c r="J735" s="3" t="n">
        <v>6</v>
      </c>
      <c r="K735" s="3" t="n">
        <v>6</v>
      </c>
      <c r="L735" s="3" t="n">
        <v>0</v>
      </c>
      <c r="M735" s="3" t="n">
        <v>0</v>
      </c>
      <c r="N735" s="3" t="n">
        <v>-1</v>
      </c>
      <c r="O735" s="3" t="n">
        <v>-1</v>
      </c>
      <c r="P735" s="3" t="n">
        <v>9</v>
      </c>
      <c r="Q735" s="3" t="n">
        <v>24.2</v>
      </c>
      <c r="R735" s="3" t="s">
        <v>2202</v>
      </c>
      <c r="S735" s="4" t="n">
        <v>45747.0269560185</v>
      </c>
      <c r="T735" s="3" t="s">
        <v>29</v>
      </c>
      <c r="U735" s="3" t="s">
        <v>29</v>
      </c>
      <c r="V735" s="3" t="n">
        <v>0</v>
      </c>
      <c r="W735" s="3" t="n">
        <v>0</v>
      </c>
      <c r="X735" s="3" t="n">
        <v>0</v>
      </c>
      <c r="Y735" s="3" t="s">
        <v>30</v>
      </c>
      <c r="Z735" s="3" t="s">
        <v>30</v>
      </c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</row>
    <row r="736" customFormat="false" ht="15.75" hidden="false" customHeight="false" outlineLevel="0" collapsed="false">
      <c r="A736" s="3" t="n">
        <v>735</v>
      </c>
      <c r="B736" s="3" t="s">
        <v>2203</v>
      </c>
      <c r="C736" s="3" t="s">
        <v>2204</v>
      </c>
      <c r="D736" s="3" t="n">
        <v>1</v>
      </c>
      <c r="E736" s="3" t="n">
        <v>0.341236</v>
      </c>
      <c r="F736" s="3" t="n">
        <v>5</v>
      </c>
      <c r="G736" s="3" t="n">
        <v>5</v>
      </c>
      <c r="H736" s="3" t="n">
        <v>4</v>
      </c>
      <c r="I736" s="3" t="n">
        <v>4</v>
      </c>
      <c r="J736" s="3" t="n">
        <v>5</v>
      </c>
      <c r="K736" s="3" t="n">
        <v>5</v>
      </c>
      <c r="L736" s="3" t="n">
        <v>0</v>
      </c>
      <c r="M736" s="3" t="n">
        <v>0</v>
      </c>
      <c r="N736" s="3" t="n">
        <v>-1</v>
      </c>
      <c r="O736" s="3" t="n">
        <v>-1</v>
      </c>
      <c r="P736" s="3" t="n">
        <v>9</v>
      </c>
      <c r="Q736" s="3" t="n">
        <v>24.2</v>
      </c>
      <c r="R736" s="3" t="s">
        <v>2205</v>
      </c>
      <c r="S736" s="4" t="n">
        <v>45747.0270138889</v>
      </c>
      <c r="T736" s="3" t="s">
        <v>29</v>
      </c>
      <c r="U736" s="3" t="s">
        <v>29</v>
      </c>
      <c r="V736" s="3" t="n">
        <v>0</v>
      </c>
      <c r="W736" s="3" t="n">
        <v>0</v>
      </c>
      <c r="X736" s="3" t="n">
        <v>0</v>
      </c>
      <c r="Y736" s="3" t="s">
        <v>30</v>
      </c>
      <c r="Z736" s="3" t="s">
        <v>30</v>
      </c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</row>
    <row r="737" customFormat="false" ht="15.75" hidden="false" customHeight="false" outlineLevel="0" collapsed="false">
      <c r="A737" s="3" t="n">
        <v>736</v>
      </c>
      <c r="B737" s="3" t="s">
        <v>2206</v>
      </c>
      <c r="C737" s="3" t="s">
        <v>2207</v>
      </c>
      <c r="D737" s="3" t="n">
        <v>1</v>
      </c>
      <c r="E737" s="3" t="n">
        <v>10.1960372</v>
      </c>
      <c r="F737" s="3" t="n">
        <v>157</v>
      </c>
      <c r="G737" s="3" t="n">
        <v>157</v>
      </c>
      <c r="H737" s="3" t="n">
        <v>18</v>
      </c>
      <c r="I737" s="3" t="n">
        <v>18</v>
      </c>
      <c r="J737" s="3" t="n">
        <v>275</v>
      </c>
      <c r="K737" s="3" t="n">
        <v>275</v>
      </c>
      <c r="L737" s="3" t="n">
        <v>40</v>
      </c>
      <c r="M737" s="3" t="n">
        <v>40</v>
      </c>
      <c r="N737" s="3" t="n">
        <v>-1</v>
      </c>
      <c r="O737" s="3" t="n">
        <v>-1</v>
      </c>
      <c r="P737" s="3" t="n">
        <v>9</v>
      </c>
      <c r="Q737" s="3" t="n">
        <v>24.2</v>
      </c>
      <c r="R737" s="3" t="s">
        <v>2142</v>
      </c>
      <c r="S737" s="4" t="n">
        <v>45747.0274884259</v>
      </c>
      <c r="T737" s="3" t="s">
        <v>85</v>
      </c>
      <c r="U737" s="3" t="s">
        <v>85</v>
      </c>
      <c r="V737" s="3" t="n">
        <v>0</v>
      </c>
      <c r="W737" s="3" t="n">
        <v>0</v>
      </c>
      <c r="X737" s="3" t="n">
        <v>0</v>
      </c>
      <c r="Y737" s="3" t="s">
        <v>30</v>
      </c>
      <c r="Z737" s="3" t="s">
        <v>30</v>
      </c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</row>
    <row r="738" customFormat="false" ht="15.75" hidden="false" customHeight="false" outlineLevel="0" collapsed="false">
      <c r="A738" s="3" t="n">
        <v>737</v>
      </c>
      <c r="B738" s="3" t="s">
        <v>2208</v>
      </c>
      <c r="C738" s="3" t="s">
        <v>2209</v>
      </c>
      <c r="D738" s="3" t="n">
        <v>1</v>
      </c>
      <c r="E738" s="3" t="n">
        <v>5.0654762</v>
      </c>
      <c r="F738" s="3" t="n">
        <v>33</v>
      </c>
      <c r="G738" s="3" t="n">
        <v>33</v>
      </c>
      <c r="H738" s="3" t="n">
        <v>19</v>
      </c>
      <c r="I738" s="3" t="n">
        <v>19</v>
      </c>
      <c r="J738" s="3" t="n">
        <v>32</v>
      </c>
      <c r="K738" s="3" t="n">
        <v>32</v>
      </c>
      <c r="L738" s="3" t="n">
        <v>4</v>
      </c>
      <c r="M738" s="3" t="n">
        <v>4</v>
      </c>
      <c r="N738" s="3" t="n">
        <v>-1</v>
      </c>
      <c r="O738" s="3" t="n">
        <v>-1</v>
      </c>
      <c r="P738" s="3" t="n">
        <v>9.3</v>
      </c>
      <c r="Q738" s="3" t="n">
        <v>24.2</v>
      </c>
      <c r="R738" s="3" t="s">
        <v>2210</v>
      </c>
      <c r="S738" s="4" t="n">
        <v>45747.0277083333</v>
      </c>
      <c r="T738" s="3" t="s">
        <v>256</v>
      </c>
      <c r="U738" s="3" t="s">
        <v>256</v>
      </c>
      <c r="V738" s="3" t="n">
        <v>0</v>
      </c>
      <c r="W738" s="3" t="n">
        <v>0</v>
      </c>
      <c r="X738" s="3" t="n">
        <v>0</v>
      </c>
      <c r="Y738" s="3" t="s">
        <v>30</v>
      </c>
      <c r="Z738" s="3" t="s">
        <v>30</v>
      </c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</row>
    <row r="739" customFormat="false" ht="15.75" hidden="false" customHeight="false" outlineLevel="0" collapsed="false">
      <c r="A739" s="3" t="n">
        <v>738</v>
      </c>
      <c r="B739" s="3" t="s">
        <v>2211</v>
      </c>
      <c r="C739" s="3" t="s">
        <v>2212</v>
      </c>
      <c r="D739" s="3" t="n">
        <v>1</v>
      </c>
      <c r="E739" s="3" t="n">
        <v>21.5888162</v>
      </c>
      <c r="F739" s="3" t="n">
        <v>332</v>
      </c>
      <c r="G739" s="3" t="n">
        <v>332</v>
      </c>
      <c r="H739" s="3" t="n">
        <v>26</v>
      </c>
      <c r="I739" s="3" t="n">
        <v>26</v>
      </c>
      <c r="J739" s="3" t="n">
        <v>392</v>
      </c>
      <c r="K739" s="3" t="n">
        <v>392</v>
      </c>
      <c r="L739" s="3" t="n">
        <v>30</v>
      </c>
      <c r="M739" s="3" t="n">
        <v>30</v>
      </c>
      <c r="N739" s="3" t="n">
        <v>-1</v>
      </c>
      <c r="O739" s="3" t="n">
        <v>-1</v>
      </c>
      <c r="P739" s="3" t="n">
        <v>9.3</v>
      </c>
      <c r="Q739" s="3" t="n">
        <v>24.2</v>
      </c>
      <c r="R739" s="3" t="s">
        <v>2213</v>
      </c>
      <c r="S739" s="4" t="n">
        <v>45747.0285416667</v>
      </c>
      <c r="T739" s="3" t="s">
        <v>29</v>
      </c>
      <c r="U739" s="3" t="s">
        <v>29</v>
      </c>
      <c r="V739" s="3" t="n">
        <v>0</v>
      </c>
      <c r="W739" s="3" t="n">
        <v>0</v>
      </c>
      <c r="X739" s="3" t="n">
        <v>0</v>
      </c>
      <c r="Y739" s="3" t="s">
        <v>30</v>
      </c>
      <c r="Z739" s="3" t="s">
        <v>30</v>
      </c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</row>
    <row r="740" customFormat="false" ht="15.75" hidden="false" customHeight="false" outlineLevel="0" collapsed="false">
      <c r="A740" s="3" t="n">
        <v>739</v>
      </c>
      <c r="B740" s="3" t="s">
        <v>2214</v>
      </c>
      <c r="C740" s="3" t="s">
        <v>2215</v>
      </c>
      <c r="D740" s="3" t="n">
        <v>1</v>
      </c>
      <c r="E740" s="3" t="n">
        <v>82.377234</v>
      </c>
      <c r="F740" s="3" t="n">
        <v>518</v>
      </c>
      <c r="G740" s="3" t="n">
        <v>518</v>
      </c>
      <c r="H740" s="3" t="n">
        <v>41</v>
      </c>
      <c r="I740" s="3" t="n">
        <v>41</v>
      </c>
      <c r="J740" s="3" t="n">
        <v>624</v>
      </c>
      <c r="K740" s="3" t="n">
        <v>624</v>
      </c>
      <c r="L740" s="3" t="n">
        <v>101</v>
      </c>
      <c r="M740" s="3" t="n">
        <v>101</v>
      </c>
      <c r="N740" s="3" t="n">
        <v>-1</v>
      </c>
      <c r="O740" s="3" t="n">
        <v>-1</v>
      </c>
      <c r="P740" s="3" t="n">
        <v>9.3</v>
      </c>
      <c r="Q740" s="3" t="n">
        <v>24.2</v>
      </c>
      <c r="R740" s="3" t="s">
        <v>2216</v>
      </c>
      <c r="S740" s="4" t="n">
        <v>45747.0317592593</v>
      </c>
      <c r="T740" s="3" t="s">
        <v>256</v>
      </c>
      <c r="U740" s="3" t="s">
        <v>256</v>
      </c>
      <c r="V740" s="3" t="n">
        <v>0</v>
      </c>
      <c r="W740" s="3" t="n">
        <v>0</v>
      </c>
      <c r="X740" s="3" t="n">
        <v>0</v>
      </c>
      <c r="Y740" s="3" t="s">
        <v>30</v>
      </c>
      <c r="Z740" s="3" t="s">
        <v>30</v>
      </c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</row>
    <row r="741" customFormat="false" ht="15.75" hidden="false" customHeight="false" outlineLevel="0" collapsed="false">
      <c r="A741" s="3" t="n">
        <v>740</v>
      </c>
      <c r="B741" s="3" t="s">
        <v>2217</v>
      </c>
      <c r="C741" s="3" t="s">
        <v>2218</v>
      </c>
      <c r="D741" s="3" t="n">
        <v>1</v>
      </c>
      <c r="E741" s="3" t="n">
        <v>0.8910227</v>
      </c>
      <c r="F741" s="3" t="n">
        <v>36</v>
      </c>
      <c r="G741" s="3" t="n">
        <v>36</v>
      </c>
      <c r="H741" s="3" t="n">
        <v>6</v>
      </c>
      <c r="I741" s="3" t="n">
        <v>6</v>
      </c>
      <c r="J741" s="3" t="n">
        <v>40</v>
      </c>
      <c r="K741" s="3" t="n">
        <v>40</v>
      </c>
      <c r="L741" s="3" t="n">
        <v>2</v>
      </c>
      <c r="M741" s="3" t="n">
        <v>2</v>
      </c>
      <c r="N741" s="3" t="n">
        <v>2</v>
      </c>
      <c r="O741" s="3" t="n">
        <v>0</v>
      </c>
      <c r="P741" s="3" t="n">
        <v>9</v>
      </c>
      <c r="Q741" s="3" t="n">
        <v>24.2</v>
      </c>
      <c r="R741" s="3" t="s">
        <v>2219</v>
      </c>
      <c r="S741" s="4" t="n">
        <v>45747.0321296296</v>
      </c>
      <c r="T741" s="3" t="s">
        <v>29</v>
      </c>
      <c r="U741" s="3" t="s">
        <v>29</v>
      </c>
      <c r="V741" s="3" t="n">
        <v>1</v>
      </c>
      <c r="W741" s="3" t="n">
        <v>1</v>
      </c>
      <c r="X741" s="3" t="n">
        <v>0</v>
      </c>
      <c r="Y741" s="3" t="s">
        <v>30</v>
      </c>
      <c r="Z741" s="3" t="s">
        <v>30</v>
      </c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</row>
    <row r="742" customFormat="false" ht="15.75" hidden="false" customHeight="false" outlineLevel="0" collapsed="false">
      <c r="A742" s="3" t="n">
        <v>741</v>
      </c>
      <c r="B742" s="3" t="s">
        <v>2220</v>
      </c>
      <c r="C742" s="3" t="s">
        <v>2221</v>
      </c>
      <c r="D742" s="3" t="n">
        <v>1</v>
      </c>
      <c r="E742" s="3" t="n">
        <v>0.5994201</v>
      </c>
      <c r="F742" s="3" t="n">
        <v>37</v>
      </c>
      <c r="G742" s="3" t="n">
        <v>37</v>
      </c>
      <c r="H742" s="3" t="n">
        <v>6</v>
      </c>
      <c r="I742" s="3" t="n">
        <v>6</v>
      </c>
      <c r="J742" s="3" t="n">
        <v>41</v>
      </c>
      <c r="K742" s="3" t="n">
        <v>41</v>
      </c>
      <c r="L742" s="3" t="n">
        <v>2</v>
      </c>
      <c r="M742" s="3" t="n">
        <v>2</v>
      </c>
      <c r="N742" s="3" t="n">
        <v>2</v>
      </c>
      <c r="O742" s="3" t="n">
        <v>0</v>
      </c>
      <c r="P742" s="3" t="n">
        <v>9.2</v>
      </c>
      <c r="Q742" s="3" t="n">
        <v>24.2</v>
      </c>
      <c r="R742" s="3" t="s">
        <v>2222</v>
      </c>
      <c r="S742" s="4" t="n">
        <v>45747.0322222222</v>
      </c>
      <c r="T742" s="3" t="s">
        <v>29</v>
      </c>
      <c r="U742" s="3" t="s">
        <v>29</v>
      </c>
      <c r="V742" s="3" t="n">
        <v>1</v>
      </c>
      <c r="W742" s="3" t="n">
        <v>1</v>
      </c>
      <c r="X742" s="3" t="n">
        <v>0</v>
      </c>
      <c r="Y742" s="3" t="s">
        <v>30</v>
      </c>
      <c r="Z742" s="3" t="s">
        <v>30</v>
      </c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</row>
    <row r="743" customFormat="false" ht="15.75" hidden="false" customHeight="false" outlineLevel="0" collapsed="false">
      <c r="A743" s="3" t="n">
        <v>742</v>
      </c>
      <c r="B743" s="3" t="s">
        <v>2223</v>
      </c>
      <c r="C743" s="3" t="s">
        <v>2224</v>
      </c>
      <c r="D743" s="3" t="n">
        <v>1</v>
      </c>
      <c r="E743" s="3" t="n">
        <v>0.8796027</v>
      </c>
      <c r="F743" s="3" t="n">
        <v>36</v>
      </c>
      <c r="G743" s="3" t="n">
        <v>36</v>
      </c>
      <c r="H743" s="3" t="n">
        <v>6</v>
      </c>
      <c r="I743" s="3" t="n">
        <v>6</v>
      </c>
      <c r="J743" s="3" t="n">
        <v>40</v>
      </c>
      <c r="K743" s="3" t="n">
        <v>40</v>
      </c>
      <c r="L743" s="3" t="n">
        <v>2</v>
      </c>
      <c r="M743" s="3" t="n">
        <v>2</v>
      </c>
      <c r="N743" s="3" t="n">
        <v>2</v>
      </c>
      <c r="O743" s="3" t="n">
        <v>0</v>
      </c>
      <c r="P743" s="3" t="n">
        <v>9.2</v>
      </c>
      <c r="Q743" s="3" t="n">
        <v>24.2</v>
      </c>
      <c r="R743" s="3" t="s">
        <v>2225</v>
      </c>
      <c r="S743" s="4" t="n">
        <v>45747.0323263889</v>
      </c>
      <c r="T743" s="3" t="s">
        <v>29</v>
      </c>
      <c r="U743" s="3" t="s">
        <v>29</v>
      </c>
      <c r="V743" s="3" t="n">
        <v>1</v>
      </c>
      <c r="W743" s="3" t="n">
        <v>1</v>
      </c>
      <c r="X743" s="3" t="n">
        <v>0</v>
      </c>
      <c r="Y743" s="3" t="s">
        <v>30</v>
      </c>
      <c r="Z743" s="3" t="s">
        <v>30</v>
      </c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</row>
    <row r="744" customFormat="false" ht="15.75" hidden="false" customHeight="false" outlineLevel="0" collapsed="false">
      <c r="A744" s="3" t="n">
        <v>743</v>
      </c>
      <c r="B744" s="3" t="s">
        <v>2226</v>
      </c>
      <c r="C744" s="3" t="s">
        <v>2227</v>
      </c>
      <c r="D744" s="3" t="n">
        <v>1</v>
      </c>
      <c r="E744" s="3" t="n">
        <v>0.2392294</v>
      </c>
      <c r="F744" s="3" t="n">
        <v>7</v>
      </c>
      <c r="G744" s="3" t="n">
        <v>7</v>
      </c>
      <c r="H744" s="3" t="n">
        <v>2</v>
      </c>
      <c r="I744" s="3" t="n">
        <v>2</v>
      </c>
      <c r="J744" s="3" t="n">
        <v>5</v>
      </c>
      <c r="K744" s="3" t="n">
        <v>5</v>
      </c>
      <c r="L744" s="3" t="n">
        <v>0</v>
      </c>
      <c r="M744" s="3" t="n">
        <v>0</v>
      </c>
      <c r="N744" s="3" t="n">
        <v>-1</v>
      </c>
      <c r="O744" s="3" t="n">
        <v>-1</v>
      </c>
      <c r="P744" s="3" t="n">
        <v>9</v>
      </c>
      <c r="Q744" s="3" t="n">
        <v>24.2</v>
      </c>
      <c r="R744" s="3" t="s">
        <v>2228</v>
      </c>
      <c r="S744" s="4" t="n">
        <v>45747.0323958333</v>
      </c>
      <c r="T744" s="3" t="s">
        <v>29</v>
      </c>
      <c r="U744" s="3" t="s">
        <v>29</v>
      </c>
      <c r="V744" s="3" t="n">
        <v>0</v>
      </c>
      <c r="W744" s="3" t="n">
        <v>0</v>
      </c>
      <c r="X744" s="3" t="n">
        <v>0</v>
      </c>
      <c r="Y744" s="3" t="s">
        <v>30</v>
      </c>
      <c r="Z744" s="3" t="s">
        <v>30</v>
      </c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</row>
    <row r="745" customFormat="false" ht="15.75" hidden="false" customHeight="false" outlineLevel="0" collapsed="false">
      <c r="A745" s="3" t="n">
        <v>744</v>
      </c>
      <c r="B745" s="3" t="s">
        <v>2229</v>
      </c>
      <c r="C745" s="3" t="s">
        <v>2230</v>
      </c>
      <c r="D745" s="3" t="n">
        <v>1</v>
      </c>
      <c r="E745" s="3" t="n">
        <v>0.0514911</v>
      </c>
      <c r="F745" s="3" t="n">
        <v>2</v>
      </c>
      <c r="G745" s="3" t="n">
        <v>2</v>
      </c>
      <c r="H745" s="3" t="n">
        <v>9</v>
      </c>
      <c r="I745" s="3" t="n">
        <v>9</v>
      </c>
      <c r="J745" s="3" t="n">
        <v>0</v>
      </c>
      <c r="K745" s="3" t="n">
        <v>0</v>
      </c>
      <c r="L745" s="3" t="n">
        <v>0</v>
      </c>
      <c r="M745" s="3" t="n">
        <v>0</v>
      </c>
      <c r="N745" s="3" t="n">
        <v>-1</v>
      </c>
      <c r="O745" s="3" t="n">
        <v>-1</v>
      </c>
      <c r="P745" s="3" t="n">
        <v>9</v>
      </c>
      <c r="Q745" s="3" t="n">
        <v>24.2</v>
      </c>
      <c r="R745" s="3" t="s">
        <v>2231</v>
      </c>
      <c r="S745" s="4" t="n">
        <v>45747.0324074074</v>
      </c>
      <c r="T745" s="3" t="s">
        <v>29</v>
      </c>
      <c r="U745" s="3" t="s">
        <v>29</v>
      </c>
      <c r="V745" s="3" t="n">
        <v>0</v>
      </c>
      <c r="W745" s="3" t="n">
        <v>0</v>
      </c>
      <c r="X745" s="3" t="n">
        <v>0</v>
      </c>
      <c r="Y745" s="3" t="s">
        <v>30</v>
      </c>
      <c r="Z745" s="3" t="s">
        <v>30</v>
      </c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</row>
    <row r="746" customFormat="false" ht="15.75" hidden="false" customHeight="false" outlineLevel="0" collapsed="false">
      <c r="A746" s="3" t="n">
        <v>745</v>
      </c>
      <c r="B746" s="3" t="s">
        <v>2232</v>
      </c>
      <c r="C746" s="3" t="s">
        <v>2233</v>
      </c>
      <c r="D746" s="3" t="n">
        <v>1</v>
      </c>
      <c r="E746" s="3" t="n">
        <v>0.0984892</v>
      </c>
      <c r="F746" s="3" t="n">
        <v>4</v>
      </c>
      <c r="G746" s="3" t="n">
        <v>4</v>
      </c>
      <c r="H746" s="3" t="n">
        <v>3</v>
      </c>
      <c r="I746" s="3" t="n">
        <v>3</v>
      </c>
      <c r="J746" s="3" t="n">
        <v>2</v>
      </c>
      <c r="K746" s="3" t="n">
        <v>2</v>
      </c>
      <c r="L746" s="3" t="n">
        <v>0</v>
      </c>
      <c r="M746" s="3" t="n">
        <v>0</v>
      </c>
      <c r="N746" s="3" t="n">
        <v>-1</v>
      </c>
      <c r="O746" s="3" t="n">
        <v>-1</v>
      </c>
      <c r="P746" s="3" t="n">
        <v>9</v>
      </c>
      <c r="Q746" s="3" t="n">
        <v>24.2</v>
      </c>
      <c r="R746" s="3" t="s">
        <v>2234</v>
      </c>
      <c r="S746" s="4" t="n">
        <v>45747.0324305556</v>
      </c>
      <c r="T746" s="3" t="s">
        <v>29</v>
      </c>
      <c r="U746" s="3" t="s">
        <v>29</v>
      </c>
      <c r="V746" s="3" t="n">
        <v>0</v>
      </c>
      <c r="W746" s="3" t="n">
        <v>0</v>
      </c>
      <c r="X746" s="3" t="n">
        <v>0</v>
      </c>
      <c r="Y746" s="3" t="s">
        <v>30</v>
      </c>
      <c r="Z746" s="3" t="s">
        <v>30</v>
      </c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</row>
    <row r="747" customFormat="false" ht="15.75" hidden="false" customHeight="false" outlineLevel="0" collapsed="false">
      <c r="A747" s="3" t="n">
        <v>746</v>
      </c>
      <c r="B747" s="3" t="s">
        <v>2235</v>
      </c>
      <c r="C747" s="3" t="s">
        <v>2236</v>
      </c>
      <c r="D747" s="3" t="n">
        <v>1</v>
      </c>
      <c r="E747" s="3" t="n">
        <v>0.1461842</v>
      </c>
      <c r="F747" s="3" t="n">
        <v>5</v>
      </c>
      <c r="G747" s="3" t="n">
        <v>5</v>
      </c>
      <c r="H747" s="3" t="n">
        <v>2</v>
      </c>
      <c r="I747" s="3" t="n">
        <v>2</v>
      </c>
      <c r="J747" s="3" t="n">
        <v>3</v>
      </c>
      <c r="K747" s="3" t="n">
        <v>3</v>
      </c>
      <c r="L747" s="3" t="n">
        <v>0</v>
      </c>
      <c r="M747" s="3" t="n">
        <v>0</v>
      </c>
      <c r="N747" s="3" t="n">
        <v>-1</v>
      </c>
      <c r="O747" s="3" t="n">
        <v>-1</v>
      </c>
      <c r="P747" s="3" t="n">
        <v>9</v>
      </c>
      <c r="Q747" s="3" t="n">
        <v>24.2</v>
      </c>
      <c r="R747" s="3" t="s">
        <v>2237</v>
      </c>
      <c r="S747" s="4" t="n">
        <v>45747.0324537037</v>
      </c>
      <c r="T747" s="3" t="s">
        <v>29</v>
      </c>
      <c r="U747" s="3" t="s">
        <v>29</v>
      </c>
      <c r="V747" s="3" t="n">
        <v>0</v>
      </c>
      <c r="W747" s="3" t="n">
        <v>0</v>
      </c>
      <c r="X747" s="3" t="n">
        <v>0</v>
      </c>
      <c r="Y747" s="3" t="s">
        <v>30</v>
      </c>
      <c r="Z747" s="3" t="s">
        <v>30</v>
      </c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</row>
    <row r="748" customFormat="false" ht="15.75" hidden="false" customHeight="false" outlineLevel="0" collapsed="false">
      <c r="A748" s="3" t="n">
        <v>747</v>
      </c>
      <c r="B748" s="3" t="s">
        <v>2238</v>
      </c>
      <c r="C748" s="3" t="s">
        <v>2239</v>
      </c>
      <c r="D748" s="3" t="n">
        <v>1</v>
      </c>
      <c r="E748" s="3" t="n">
        <v>0.0623025</v>
      </c>
      <c r="F748" s="3" t="n">
        <v>2</v>
      </c>
      <c r="G748" s="3" t="n">
        <v>2</v>
      </c>
      <c r="H748" s="3" t="n">
        <v>9</v>
      </c>
      <c r="I748" s="3" t="n">
        <v>9</v>
      </c>
      <c r="J748" s="3" t="n">
        <v>0</v>
      </c>
      <c r="K748" s="3" t="n">
        <v>0</v>
      </c>
      <c r="L748" s="3" t="n">
        <v>0</v>
      </c>
      <c r="M748" s="3" t="n">
        <v>0</v>
      </c>
      <c r="N748" s="3" t="n">
        <v>-1</v>
      </c>
      <c r="O748" s="3" t="n">
        <v>-1</v>
      </c>
      <c r="P748" s="3" t="n">
        <v>9</v>
      </c>
      <c r="Q748" s="3" t="n">
        <v>24.2</v>
      </c>
      <c r="R748" s="3" t="s">
        <v>2240</v>
      </c>
      <c r="S748" s="4" t="n">
        <v>45747.0324768519</v>
      </c>
      <c r="T748" s="3" t="s">
        <v>29</v>
      </c>
      <c r="U748" s="3" t="s">
        <v>29</v>
      </c>
      <c r="V748" s="3" t="n">
        <v>0</v>
      </c>
      <c r="W748" s="3" t="n">
        <v>0</v>
      </c>
      <c r="X748" s="3" t="n">
        <v>0</v>
      </c>
      <c r="Y748" s="3" t="s">
        <v>30</v>
      </c>
      <c r="Z748" s="3" t="s">
        <v>30</v>
      </c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</row>
    <row r="749" customFormat="false" ht="15.75" hidden="false" customHeight="false" outlineLevel="0" collapsed="false">
      <c r="A749" s="3" t="n">
        <v>748</v>
      </c>
      <c r="B749" s="3" t="s">
        <v>2241</v>
      </c>
      <c r="C749" s="3" t="s">
        <v>2242</v>
      </c>
      <c r="D749" s="3" t="n">
        <v>1</v>
      </c>
      <c r="E749" s="3" t="n">
        <v>0.114856</v>
      </c>
      <c r="F749" s="3" t="n">
        <v>4</v>
      </c>
      <c r="G749" s="3" t="n">
        <v>4</v>
      </c>
      <c r="H749" s="3" t="n">
        <v>3</v>
      </c>
      <c r="I749" s="3" t="n">
        <v>3</v>
      </c>
      <c r="J749" s="3" t="n">
        <v>2</v>
      </c>
      <c r="K749" s="3" t="n">
        <v>2</v>
      </c>
      <c r="L749" s="3" t="n">
        <v>0</v>
      </c>
      <c r="M749" s="3" t="n">
        <v>0</v>
      </c>
      <c r="N749" s="3" t="n">
        <v>-1</v>
      </c>
      <c r="O749" s="3" t="n">
        <v>-1</v>
      </c>
      <c r="P749" s="3" t="n">
        <v>9</v>
      </c>
      <c r="Q749" s="3" t="n">
        <v>24.2</v>
      </c>
      <c r="R749" s="3" t="s">
        <v>2243</v>
      </c>
      <c r="S749" s="4" t="n">
        <v>45747.0325115741</v>
      </c>
      <c r="T749" s="3" t="s">
        <v>29</v>
      </c>
      <c r="U749" s="3" t="s">
        <v>29</v>
      </c>
      <c r="V749" s="3" t="n">
        <v>0</v>
      </c>
      <c r="W749" s="3" t="n">
        <v>0</v>
      </c>
      <c r="X749" s="3" t="n">
        <v>0</v>
      </c>
      <c r="Y749" s="3" t="s">
        <v>30</v>
      </c>
      <c r="Z749" s="3" t="s">
        <v>30</v>
      </c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</row>
    <row r="750" customFormat="false" ht="15.75" hidden="false" customHeight="false" outlineLevel="0" collapsed="false">
      <c r="A750" s="3" t="n">
        <v>749</v>
      </c>
      <c r="B750" s="3" t="s">
        <v>2244</v>
      </c>
      <c r="C750" s="3" t="s">
        <v>2245</v>
      </c>
      <c r="D750" s="3" t="n">
        <v>1</v>
      </c>
      <c r="E750" s="3" t="n">
        <v>2.053985</v>
      </c>
      <c r="F750" s="3" t="n">
        <v>6</v>
      </c>
      <c r="G750" s="3" t="n">
        <v>6</v>
      </c>
      <c r="H750" s="3" t="n">
        <v>4</v>
      </c>
      <c r="I750" s="3" t="n">
        <v>4</v>
      </c>
      <c r="J750" s="3" t="n">
        <v>5</v>
      </c>
      <c r="K750" s="3" t="n">
        <v>5</v>
      </c>
      <c r="L750" s="3" t="n">
        <v>0</v>
      </c>
      <c r="M750" s="3" t="n">
        <v>0</v>
      </c>
      <c r="N750" s="3" t="n">
        <v>-1</v>
      </c>
      <c r="O750" s="3" t="n">
        <v>-1</v>
      </c>
      <c r="P750" s="3" t="n">
        <v>9</v>
      </c>
      <c r="Q750" s="3" t="n">
        <v>24.2</v>
      </c>
      <c r="R750" s="3" t="s">
        <v>2246</v>
      </c>
      <c r="S750" s="4" t="n">
        <v>45747.0325578704</v>
      </c>
      <c r="T750" s="3" t="s">
        <v>65</v>
      </c>
      <c r="U750" s="3" t="s">
        <v>65</v>
      </c>
      <c r="V750" s="3" t="n">
        <v>0</v>
      </c>
      <c r="W750" s="3" t="n">
        <v>0</v>
      </c>
      <c r="X750" s="3" t="n">
        <v>0</v>
      </c>
      <c r="Y750" s="3" t="s">
        <v>30</v>
      </c>
      <c r="Z750" s="3" t="s">
        <v>30</v>
      </c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</row>
    <row r="751" customFormat="false" ht="15.75" hidden="false" customHeight="false" outlineLevel="0" collapsed="false">
      <c r="A751" s="3" t="n">
        <v>750</v>
      </c>
      <c r="B751" s="3" t="s">
        <v>2247</v>
      </c>
      <c r="C751" s="3" t="s">
        <v>2248</v>
      </c>
      <c r="D751" s="3" t="n">
        <v>1</v>
      </c>
      <c r="E751" s="3" t="n">
        <v>0.0820663</v>
      </c>
      <c r="F751" s="3" t="n">
        <v>4</v>
      </c>
      <c r="G751" s="3" t="n">
        <v>4</v>
      </c>
      <c r="H751" s="3" t="n">
        <v>3</v>
      </c>
      <c r="I751" s="3" t="n">
        <v>3</v>
      </c>
      <c r="J751" s="3" t="n">
        <v>2</v>
      </c>
      <c r="K751" s="3" t="n">
        <v>2</v>
      </c>
      <c r="L751" s="3" t="n">
        <v>0</v>
      </c>
      <c r="M751" s="3" t="n">
        <v>0</v>
      </c>
      <c r="N751" s="3" t="n">
        <v>-1</v>
      </c>
      <c r="O751" s="3" t="n">
        <v>-1</v>
      </c>
      <c r="P751" s="3" t="n">
        <v>9</v>
      </c>
      <c r="Q751" s="3" t="n">
        <v>24.2</v>
      </c>
      <c r="R751" s="3" t="s">
        <v>2249</v>
      </c>
      <c r="S751" s="4" t="n">
        <v>45747.0325925926</v>
      </c>
      <c r="T751" s="3" t="s">
        <v>29</v>
      </c>
      <c r="U751" s="3" t="s">
        <v>29</v>
      </c>
      <c r="V751" s="3" t="n">
        <v>0</v>
      </c>
      <c r="W751" s="3" t="n">
        <v>0</v>
      </c>
      <c r="X751" s="3" t="n">
        <v>0</v>
      </c>
      <c r="Y751" s="3" t="s">
        <v>30</v>
      </c>
      <c r="Z751" s="3" t="s">
        <v>30</v>
      </c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</row>
    <row r="752" customFormat="false" ht="15.75" hidden="false" customHeight="false" outlineLevel="0" collapsed="false">
      <c r="A752" s="3" t="n">
        <v>751</v>
      </c>
      <c r="B752" s="3" t="s">
        <v>2250</v>
      </c>
      <c r="C752" s="3" t="s">
        <v>2251</v>
      </c>
      <c r="D752" s="3" t="n">
        <v>1</v>
      </c>
      <c r="E752" s="3" t="n">
        <v>0.0770958</v>
      </c>
      <c r="F752" s="3" t="n">
        <v>4</v>
      </c>
      <c r="G752" s="3" t="n">
        <v>4</v>
      </c>
      <c r="H752" s="3" t="n">
        <v>3</v>
      </c>
      <c r="I752" s="3" t="n">
        <v>3</v>
      </c>
      <c r="J752" s="3" t="n">
        <v>2</v>
      </c>
      <c r="K752" s="3" t="n">
        <v>2</v>
      </c>
      <c r="L752" s="3" t="n">
        <v>0</v>
      </c>
      <c r="M752" s="3" t="n">
        <v>0</v>
      </c>
      <c r="N752" s="3" t="n">
        <v>-1</v>
      </c>
      <c r="O752" s="3" t="n">
        <v>-1</v>
      </c>
      <c r="P752" s="3" t="n">
        <v>9</v>
      </c>
      <c r="Q752" s="3" t="n">
        <v>24.2</v>
      </c>
      <c r="R752" s="3" t="s">
        <v>2252</v>
      </c>
      <c r="S752" s="4" t="n">
        <v>45747.0326157407</v>
      </c>
      <c r="T752" s="3" t="s">
        <v>29</v>
      </c>
      <c r="U752" s="3" t="s">
        <v>29</v>
      </c>
      <c r="V752" s="3" t="n">
        <v>0</v>
      </c>
      <c r="W752" s="3" t="n">
        <v>0</v>
      </c>
      <c r="X752" s="3" t="n">
        <v>0</v>
      </c>
      <c r="Y752" s="3" t="s">
        <v>30</v>
      </c>
      <c r="Z752" s="3" t="s">
        <v>30</v>
      </c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</row>
    <row r="753" customFormat="false" ht="15.75" hidden="false" customHeight="false" outlineLevel="0" collapsed="false">
      <c r="A753" s="3" t="n">
        <v>752</v>
      </c>
      <c r="B753" s="3" t="s">
        <v>2253</v>
      </c>
      <c r="C753" s="3" t="s">
        <v>2254</v>
      </c>
      <c r="D753" s="3" t="n">
        <v>1</v>
      </c>
      <c r="E753" s="3" t="n">
        <v>1.155693</v>
      </c>
      <c r="F753" s="3" t="n">
        <v>16</v>
      </c>
      <c r="G753" s="3" t="n">
        <v>16</v>
      </c>
      <c r="H753" s="3" t="n">
        <v>6</v>
      </c>
      <c r="I753" s="3" t="n">
        <v>6</v>
      </c>
      <c r="J753" s="3" t="n">
        <v>35</v>
      </c>
      <c r="K753" s="3" t="n">
        <v>35</v>
      </c>
      <c r="L753" s="3" t="n">
        <v>0</v>
      </c>
      <c r="M753" s="3" t="n">
        <v>0</v>
      </c>
      <c r="N753" s="3" t="n">
        <v>-1</v>
      </c>
      <c r="O753" s="3" t="n">
        <v>-1</v>
      </c>
      <c r="P753" s="3" t="n">
        <v>8.7</v>
      </c>
      <c r="Q753" s="3" t="n">
        <v>24.2</v>
      </c>
      <c r="R753" s="3" t="s">
        <v>2255</v>
      </c>
      <c r="S753" s="4" t="n">
        <v>45747.032662037</v>
      </c>
      <c r="T753" s="3" t="s">
        <v>256</v>
      </c>
      <c r="U753" s="3" t="s">
        <v>256</v>
      </c>
      <c r="V753" s="3" t="n">
        <v>0</v>
      </c>
      <c r="W753" s="3" t="n">
        <v>0</v>
      </c>
      <c r="X753" s="3" t="n">
        <v>0</v>
      </c>
      <c r="Y753" s="3" t="s">
        <v>30</v>
      </c>
      <c r="Z753" s="3" t="s">
        <v>30</v>
      </c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</row>
    <row r="754" customFormat="false" ht="15.75" hidden="false" customHeight="false" outlineLevel="0" collapsed="false">
      <c r="A754" s="3" t="n">
        <v>753</v>
      </c>
      <c r="B754" s="3" t="s">
        <v>2256</v>
      </c>
      <c r="C754" s="3" t="s">
        <v>2257</v>
      </c>
      <c r="D754" s="3" t="n">
        <v>1</v>
      </c>
      <c r="E754" s="3" t="n">
        <v>5.5282235</v>
      </c>
      <c r="F754" s="3" t="n">
        <v>35</v>
      </c>
      <c r="G754" s="3" t="n">
        <v>35</v>
      </c>
      <c r="H754" s="3" t="n">
        <v>5</v>
      </c>
      <c r="I754" s="3" t="n">
        <v>5</v>
      </c>
      <c r="J754" s="3" t="n">
        <v>44</v>
      </c>
      <c r="K754" s="3" t="n">
        <v>44</v>
      </c>
      <c r="L754" s="3" t="n">
        <v>9</v>
      </c>
      <c r="M754" s="3" t="n">
        <v>9</v>
      </c>
      <c r="N754" s="3" t="n">
        <v>-1</v>
      </c>
      <c r="O754" s="3" t="n">
        <v>-1</v>
      </c>
      <c r="P754" s="3" t="n">
        <v>9.2</v>
      </c>
      <c r="Q754" s="3" t="n">
        <v>24.2</v>
      </c>
      <c r="R754" s="3" t="s">
        <v>2258</v>
      </c>
      <c r="S754" s="4" t="n">
        <v>45747.0328587963</v>
      </c>
      <c r="T754" s="3" t="s">
        <v>2259</v>
      </c>
      <c r="U754" s="3" t="s">
        <v>2259</v>
      </c>
      <c r="V754" s="3" t="n">
        <v>0</v>
      </c>
      <c r="W754" s="3" t="n">
        <v>0</v>
      </c>
      <c r="X754" s="3" t="n">
        <v>0</v>
      </c>
      <c r="Y754" s="3" t="s">
        <v>30</v>
      </c>
      <c r="Z754" s="3" t="s">
        <v>30</v>
      </c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</row>
    <row r="755" customFormat="false" ht="15.75" hidden="false" customHeight="false" outlineLevel="0" collapsed="false">
      <c r="A755" s="3" t="n">
        <v>754</v>
      </c>
      <c r="B755" s="3" t="s">
        <v>2260</v>
      </c>
      <c r="C755" s="3" t="s">
        <v>2261</v>
      </c>
      <c r="D755" s="3" t="n">
        <v>1</v>
      </c>
      <c r="E755" s="3" t="n">
        <v>76.8238711</v>
      </c>
      <c r="F755" s="3" t="n">
        <v>307</v>
      </c>
      <c r="G755" s="3" t="n">
        <v>307</v>
      </c>
      <c r="H755" s="3" t="n">
        <v>21</v>
      </c>
      <c r="I755" s="3" t="n">
        <v>21</v>
      </c>
      <c r="J755" s="3" t="n">
        <v>472</v>
      </c>
      <c r="K755" s="3" t="n">
        <v>472</v>
      </c>
      <c r="L755" s="3" t="n">
        <v>33</v>
      </c>
      <c r="M755" s="3" t="n">
        <v>33</v>
      </c>
      <c r="N755" s="3" t="n">
        <v>-1</v>
      </c>
      <c r="O755" s="3" t="n">
        <v>-1</v>
      </c>
      <c r="P755" s="3" t="n">
        <v>9.1</v>
      </c>
      <c r="Q755" s="3" t="n">
        <v>24.2</v>
      </c>
      <c r="R755" s="3" t="s">
        <v>2262</v>
      </c>
      <c r="S755" s="4" t="n">
        <v>45747.0343981482</v>
      </c>
      <c r="T755" s="3" t="s">
        <v>37</v>
      </c>
      <c r="U755" s="3" t="s">
        <v>37</v>
      </c>
      <c r="V755" s="3" t="n">
        <v>0</v>
      </c>
      <c r="W755" s="3" t="n">
        <v>0</v>
      </c>
      <c r="X755" s="3" t="n">
        <v>0</v>
      </c>
      <c r="Y755" s="3" t="s">
        <v>30</v>
      </c>
      <c r="Z755" s="3" t="s">
        <v>30</v>
      </c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</row>
    <row r="756" customFormat="false" ht="15.75" hidden="false" customHeight="false" outlineLevel="0" collapsed="false">
      <c r="A756" s="3" t="n">
        <v>755</v>
      </c>
      <c r="B756" s="3" t="s">
        <v>2263</v>
      </c>
      <c r="C756" s="3" t="s">
        <v>2264</v>
      </c>
      <c r="D756" s="3" t="n">
        <v>1</v>
      </c>
      <c r="E756" s="3" t="n">
        <v>1.7497397</v>
      </c>
      <c r="F756" s="3" t="n">
        <v>13</v>
      </c>
      <c r="G756" s="3" t="n">
        <v>13</v>
      </c>
      <c r="H756" s="3" t="n">
        <v>8</v>
      </c>
      <c r="I756" s="3" t="n">
        <v>8</v>
      </c>
      <c r="J756" s="3" t="n">
        <v>15</v>
      </c>
      <c r="K756" s="3" t="n">
        <v>15</v>
      </c>
      <c r="L756" s="3" t="n">
        <v>1</v>
      </c>
      <c r="M756" s="3" t="n">
        <v>1</v>
      </c>
      <c r="N756" s="3" t="n">
        <v>-1</v>
      </c>
      <c r="O756" s="3" t="n">
        <v>-1</v>
      </c>
      <c r="P756" s="3" t="n">
        <v>9.1</v>
      </c>
      <c r="Q756" s="3" t="n">
        <v>24.2</v>
      </c>
      <c r="R756" s="3" t="s">
        <v>2265</v>
      </c>
      <c r="S756" s="4" t="n">
        <v>45747.0345601852</v>
      </c>
      <c r="T756" s="3" t="s">
        <v>256</v>
      </c>
      <c r="U756" s="3" t="s">
        <v>256</v>
      </c>
      <c r="V756" s="3" t="n">
        <v>0</v>
      </c>
      <c r="W756" s="3" t="n">
        <v>0</v>
      </c>
      <c r="X756" s="3" t="n">
        <v>0</v>
      </c>
      <c r="Y756" s="3" t="s">
        <v>30</v>
      </c>
      <c r="Z756" s="3" t="s">
        <v>30</v>
      </c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</row>
    <row r="757" customFormat="false" ht="15.75" hidden="false" customHeight="false" outlineLevel="0" collapsed="false">
      <c r="A757" s="3" t="n">
        <v>756</v>
      </c>
      <c r="B757" s="3" t="s">
        <v>2266</v>
      </c>
      <c r="C757" s="3" t="s">
        <v>2267</v>
      </c>
      <c r="D757" s="3" t="n">
        <v>1</v>
      </c>
      <c r="E757" s="3" t="n">
        <v>1.8938933</v>
      </c>
      <c r="F757" s="3" t="n">
        <v>8</v>
      </c>
      <c r="G757" s="3" t="n">
        <v>8</v>
      </c>
      <c r="H757" s="3" t="n">
        <v>5</v>
      </c>
      <c r="I757" s="3" t="n">
        <v>5</v>
      </c>
      <c r="J757" s="3" t="n">
        <v>13</v>
      </c>
      <c r="K757" s="3" t="n">
        <v>13</v>
      </c>
      <c r="L757" s="3" t="n">
        <v>0</v>
      </c>
      <c r="M757" s="3" t="n">
        <v>0</v>
      </c>
      <c r="N757" s="3" t="n">
        <v>-1</v>
      </c>
      <c r="O757" s="3" t="n">
        <v>-1</v>
      </c>
      <c r="P757" s="3" t="n">
        <v>9.1</v>
      </c>
      <c r="Q757" s="3" t="n">
        <v>24.2</v>
      </c>
      <c r="R757" s="3" t="s">
        <v>2268</v>
      </c>
      <c r="S757" s="4" t="n">
        <v>45747.0346180556</v>
      </c>
      <c r="T757" s="3" t="s">
        <v>256</v>
      </c>
      <c r="U757" s="3" t="s">
        <v>256</v>
      </c>
      <c r="V757" s="3" t="n">
        <v>0</v>
      </c>
      <c r="W757" s="3" t="n">
        <v>0</v>
      </c>
      <c r="X757" s="3" t="n">
        <v>0</v>
      </c>
      <c r="Y757" s="3" t="s">
        <v>30</v>
      </c>
      <c r="Z757" s="3" t="s">
        <v>30</v>
      </c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</row>
    <row r="758" customFormat="false" ht="15.75" hidden="false" customHeight="false" outlineLevel="0" collapsed="false">
      <c r="A758" s="3" t="n">
        <v>757</v>
      </c>
      <c r="B758" s="3" t="s">
        <v>2269</v>
      </c>
      <c r="C758" s="3" t="s">
        <v>2270</v>
      </c>
      <c r="D758" s="3" t="n">
        <v>1</v>
      </c>
      <c r="E758" s="3" t="n">
        <v>3.8937671</v>
      </c>
      <c r="F758" s="3" t="n">
        <v>21</v>
      </c>
      <c r="G758" s="3" t="n">
        <v>21</v>
      </c>
      <c r="H758" s="3" t="n">
        <v>8</v>
      </c>
      <c r="I758" s="3" t="n">
        <v>8</v>
      </c>
      <c r="J758" s="3" t="n">
        <v>30</v>
      </c>
      <c r="K758" s="3" t="n">
        <v>30</v>
      </c>
      <c r="L758" s="3" t="n">
        <v>0</v>
      </c>
      <c r="M758" s="3" t="n">
        <v>0</v>
      </c>
      <c r="N758" s="3" t="n">
        <v>-1</v>
      </c>
      <c r="O758" s="3" t="n">
        <v>-1</v>
      </c>
      <c r="P758" s="3" t="n">
        <v>9.1</v>
      </c>
      <c r="Q758" s="3" t="n">
        <v>24.2</v>
      </c>
      <c r="R758" s="3" t="s">
        <v>2271</v>
      </c>
      <c r="S758" s="4" t="n">
        <v>45747.0347106482</v>
      </c>
      <c r="T758" s="3" t="s">
        <v>256</v>
      </c>
      <c r="U758" s="3" t="s">
        <v>256</v>
      </c>
      <c r="V758" s="3" t="n">
        <v>0</v>
      </c>
      <c r="W758" s="3" t="n">
        <v>0</v>
      </c>
      <c r="X758" s="3" t="n">
        <v>0</v>
      </c>
      <c r="Y758" s="3" t="s">
        <v>30</v>
      </c>
      <c r="Z758" s="3" t="s">
        <v>30</v>
      </c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</row>
    <row r="759" customFormat="false" ht="15.75" hidden="false" customHeight="false" outlineLevel="0" collapsed="false">
      <c r="A759" s="3" t="n">
        <v>758</v>
      </c>
      <c r="B759" s="3" t="s">
        <v>2272</v>
      </c>
      <c r="C759" s="3" t="s">
        <v>2273</v>
      </c>
      <c r="D759" s="3" t="n">
        <v>1</v>
      </c>
      <c r="E759" s="3" t="n">
        <v>1.5178995</v>
      </c>
      <c r="F759" s="3" t="n">
        <v>11</v>
      </c>
      <c r="G759" s="3" t="n">
        <v>11</v>
      </c>
      <c r="H759" s="3" t="n">
        <v>7</v>
      </c>
      <c r="I759" s="3" t="n">
        <v>7</v>
      </c>
      <c r="J759" s="3" t="n">
        <v>13</v>
      </c>
      <c r="K759" s="3" t="n">
        <v>13</v>
      </c>
      <c r="L759" s="3" t="n">
        <v>1</v>
      </c>
      <c r="M759" s="3" t="n">
        <v>1</v>
      </c>
      <c r="N759" s="3" t="n">
        <v>-1</v>
      </c>
      <c r="O759" s="3" t="n">
        <v>-1</v>
      </c>
      <c r="P759" s="3" t="n">
        <v>9.1</v>
      </c>
      <c r="Q759" s="3" t="n">
        <v>24.2</v>
      </c>
      <c r="R759" s="3" t="s">
        <v>2274</v>
      </c>
      <c r="S759" s="4" t="n">
        <v>45747.0347685185</v>
      </c>
      <c r="T759" s="3" t="s">
        <v>256</v>
      </c>
      <c r="U759" s="3" t="s">
        <v>256</v>
      </c>
      <c r="V759" s="3" t="n">
        <v>0</v>
      </c>
      <c r="W759" s="3" t="n">
        <v>0</v>
      </c>
      <c r="X759" s="3" t="n">
        <v>0</v>
      </c>
      <c r="Y759" s="3" t="s">
        <v>30</v>
      </c>
      <c r="Z759" s="3" t="s">
        <v>30</v>
      </c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</row>
    <row r="760" customFormat="false" ht="15.75" hidden="false" customHeight="false" outlineLevel="0" collapsed="false">
      <c r="A760" s="3" t="n">
        <v>759</v>
      </c>
      <c r="B760" s="3" t="s">
        <v>2275</v>
      </c>
      <c r="C760" s="3" t="s">
        <v>2276</v>
      </c>
      <c r="D760" s="3" t="n">
        <v>1</v>
      </c>
      <c r="E760" s="3" t="n">
        <v>1.8115472</v>
      </c>
      <c r="F760" s="3" t="n">
        <v>13</v>
      </c>
      <c r="G760" s="3" t="n">
        <v>13</v>
      </c>
      <c r="H760" s="3" t="n">
        <v>8</v>
      </c>
      <c r="I760" s="3" t="n">
        <v>8</v>
      </c>
      <c r="J760" s="3" t="n">
        <v>15</v>
      </c>
      <c r="K760" s="3" t="n">
        <v>15</v>
      </c>
      <c r="L760" s="3" t="n">
        <v>1</v>
      </c>
      <c r="M760" s="3" t="n">
        <v>1</v>
      </c>
      <c r="N760" s="3" t="n">
        <v>-1</v>
      </c>
      <c r="O760" s="3" t="n">
        <v>-1</v>
      </c>
      <c r="P760" s="3" t="n">
        <v>9.1</v>
      </c>
      <c r="Q760" s="3" t="n">
        <v>24.2</v>
      </c>
      <c r="R760" s="3" t="s">
        <v>2277</v>
      </c>
      <c r="S760" s="4" t="n">
        <v>45747.0348263889</v>
      </c>
      <c r="T760" s="3" t="s">
        <v>256</v>
      </c>
      <c r="U760" s="3" t="s">
        <v>256</v>
      </c>
      <c r="V760" s="3" t="n">
        <v>0</v>
      </c>
      <c r="W760" s="3" t="n">
        <v>0</v>
      </c>
      <c r="X760" s="3" t="n">
        <v>0</v>
      </c>
      <c r="Y760" s="3" t="s">
        <v>30</v>
      </c>
      <c r="Z760" s="3" t="s">
        <v>30</v>
      </c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</row>
    <row r="761" customFormat="false" ht="15.75" hidden="false" customHeight="false" outlineLevel="0" collapsed="false">
      <c r="A761" s="3" t="n">
        <v>760</v>
      </c>
      <c r="B761" s="3" t="s">
        <v>2278</v>
      </c>
      <c r="C761" s="3" t="s">
        <v>2279</v>
      </c>
      <c r="D761" s="3" t="n">
        <v>1</v>
      </c>
      <c r="E761" s="3" t="n">
        <v>1.6280454</v>
      </c>
      <c r="F761" s="3" t="n">
        <v>14</v>
      </c>
      <c r="G761" s="3" t="n">
        <v>14</v>
      </c>
      <c r="H761" s="3" t="n">
        <v>9</v>
      </c>
      <c r="I761" s="3" t="n">
        <v>9</v>
      </c>
      <c r="J761" s="3" t="n">
        <v>18</v>
      </c>
      <c r="K761" s="3" t="n">
        <v>18</v>
      </c>
      <c r="L761" s="3" t="n">
        <v>0</v>
      </c>
      <c r="M761" s="3" t="n">
        <v>0</v>
      </c>
      <c r="N761" s="3" t="n">
        <v>0</v>
      </c>
      <c r="O761" s="3" t="n">
        <v>0</v>
      </c>
      <c r="P761" s="3" t="n">
        <v>8.7</v>
      </c>
      <c r="Q761" s="3" t="n">
        <v>24.2</v>
      </c>
      <c r="R761" s="3" t="s">
        <v>2280</v>
      </c>
      <c r="S761" s="4" t="n">
        <v>45747.0349074074</v>
      </c>
      <c r="T761" s="3" t="s">
        <v>256</v>
      </c>
      <c r="U761" s="3" t="s">
        <v>256</v>
      </c>
      <c r="V761" s="3" t="n">
        <v>1</v>
      </c>
      <c r="W761" s="3" t="n">
        <v>1</v>
      </c>
      <c r="X761" s="3" t="n">
        <v>0</v>
      </c>
      <c r="Y761" s="3" t="s">
        <v>30</v>
      </c>
      <c r="Z761" s="3" t="s">
        <v>30</v>
      </c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</row>
    <row r="762" customFormat="false" ht="15.75" hidden="false" customHeight="false" outlineLevel="0" collapsed="false">
      <c r="A762" s="3" t="n">
        <v>761</v>
      </c>
      <c r="B762" s="3" t="s">
        <v>2281</v>
      </c>
      <c r="C762" s="3" t="s">
        <v>2282</v>
      </c>
      <c r="D762" s="3" t="n">
        <v>1</v>
      </c>
      <c r="E762" s="3" t="n">
        <v>2.4659653</v>
      </c>
      <c r="F762" s="3" t="n">
        <v>13</v>
      </c>
      <c r="G762" s="3" t="n">
        <v>13</v>
      </c>
      <c r="H762" s="3" t="n">
        <v>11</v>
      </c>
      <c r="I762" s="3" t="n">
        <v>11</v>
      </c>
      <c r="J762" s="3" t="n">
        <v>17</v>
      </c>
      <c r="K762" s="3" t="n">
        <v>17</v>
      </c>
      <c r="L762" s="3" t="n">
        <v>1</v>
      </c>
      <c r="M762" s="3" t="n">
        <v>1</v>
      </c>
      <c r="N762" s="3" t="n">
        <v>-1</v>
      </c>
      <c r="O762" s="3" t="n">
        <v>-1</v>
      </c>
      <c r="P762" s="3" t="n">
        <v>8.7</v>
      </c>
      <c r="Q762" s="3" t="n">
        <v>24.2</v>
      </c>
      <c r="R762" s="3" t="s">
        <v>2283</v>
      </c>
      <c r="S762" s="4" t="n">
        <v>45747.0350115741</v>
      </c>
      <c r="T762" s="3" t="s">
        <v>256</v>
      </c>
      <c r="U762" s="3" t="s">
        <v>256</v>
      </c>
      <c r="V762" s="3" t="n">
        <v>0</v>
      </c>
      <c r="W762" s="3" t="n">
        <v>0</v>
      </c>
      <c r="X762" s="3" t="n">
        <v>0</v>
      </c>
      <c r="Y762" s="3" t="s">
        <v>30</v>
      </c>
      <c r="Z762" s="3" t="s">
        <v>30</v>
      </c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</row>
    <row r="763" customFormat="false" ht="15.75" hidden="false" customHeight="false" outlineLevel="0" collapsed="false">
      <c r="A763" s="3" t="n">
        <v>762</v>
      </c>
      <c r="B763" s="3" t="s">
        <v>2284</v>
      </c>
      <c r="C763" s="3" t="s">
        <v>2285</v>
      </c>
      <c r="D763" s="3" t="n">
        <v>1</v>
      </c>
      <c r="E763" s="3" t="n">
        <v>2.8279507</v>
      </c>
      <c r="F763" s="3" t="n">
        <v>12</v>
      </c>
      <c r="G763" s="3" t="n">
        <v>12</v>
      </c>
      <c r="H763" s="3" t="n">
        <v>4</v>
      </c>
      <c r="I763" s="3" t="n">
        <v>4</v>
      </c>
      <c r="J763" s="3" t="n">
        <v>13</v>
      </c>
      <c r="K763" s="3" t="n">
        <v>13</v>
      </c>
      <c r="L763" s="3" t="n">
        <v>3</v>
      </c>
      <c r="M763" s="3" t="n">
        <v>3</v>
      </c>
      <c r="N763" s="3" t="n">
        <v>0</v>
      </c>
      <c r="O763" s="3" t="n">
        <v>-1</v>
      </c>
      <c r="P763" s="3" t="n">
        <v>9.3</v>
      </c>
      <c r="Q763" s="3" t="n">
        <v>24.2</v>
      </c>
      <c r="R763" s="3" t="s">
        <v>2286</v>
      </c>
      <c r="S763" s="4" t="n">
        <v>45747.0352893519</v>
      </c>
      <c r="T763" s="3" t="s">
        <v>256</v>
      </c>
      <c r="U763" s="3" t="s">
        <v>256</v>
      </c>
      <c r="V763" s="3" t="n">
        <v>1</v>
      </c>
      <c r="W763" s="3" t="n">
        <v>0</v>
      </c>
      <c r="X763" s="3" t="n">
        <v>0</v>
      </c>
      <c r="Y763" s="3" t="s">
        <v>30</v>
      </c>
      <c r="Z763" s="3" t="s">
        <v>30</v>
      </c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</row>
    <row r="764" customFormat="false" ht="15.75" hidden="false" customHeight="false" outlineLevel="0" collapsed="false">
      <c r="A764" s="3" t="n">
        <v>763</v>
      </c>
      <c r="B764" s="3" t="s">
        <v>2287</v>
      </c>
      <c r="C764" s="3" t="s">
        <v>2288</v>
      </c>
      <c r="D764" s="3" t="n">
        <v>1</v>
      </c>
      <c r="E764" s="3" t="n">
        <v>1.7336564</v>
      </c>
      <c r="F764" s="3" t="n">
        <v>6</v>
      </c>
      <c r="G764" s="3" t="n">
        <v>6</v>
      </c>
      <c r="H764" s="3" t="n">
        <v>2</v>
      </c>
      <c r="I764" s="3" t="n">
        <v>2</v>
      </c>
      <c r="J764" s="3" t="n">
        <v>1</v>
      </c>
      <c r="K764" s="3" t="n">
        <v>1</v>
      </c>
      <c r="L764" s="3" t="n">
        <v>4</v>
      </c>
      <c r="M764" s="3" t="n">
        <v>4</v>
      </c>
      <c r="N764" s="3" t="n">
        <v>0</v>
      </c>
      <c r="O764" s="3" t="n">
        <v>0</v>
      </c>
      <c r="P764" s="3" t="n">
        <v>9.3</v>
      </c>
      <c r="Q764" s="3" t="n">
        <v>24.2</v>
      </c>
      <c r="R764" s="3" t="s">
        <v>2289</v>
      </c>
      <c r="S764" s="4" t="n">
        <v>45747.0354282407</v>
      </c>
      <c r="T764" s="3" t="s">
        <v>256</v>
      </c>
      <c r="U764" s="3" t="s">
        <v>256</v>
      </c>
      <c r="V764" s="3" t="n">
        <v>1</v>
      </c>
      <c r="W764" s="3" t="n">
        <v>1</v>
      </c>
      <c r="X764" s="3" t="n">
        <v>0</v>
      </c>
      <c r="Y764" s="3" t="s">
        <v>30</v>
      </c>
      <c r="Z764" s="3" t="s">
        <v>30</v>
      </c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</row>
    <row r="765" customFormat="false" ht="15.75" hidden="false" customHeight="false" outlineLevel="0" collapsed="false">
      <c r="A765" s="3" t="n">
        <v>764</v>
      </c>
      <c r="B765" s="3" t="s">
        <v>2290</v>
      </c>
      <c r="C765" s="3" t="s">
        <v>2291</v>
      </c>
      <c r="D765" s="3" t="n">
        <v>1</v>
      </c>
      <c r="E765" s="3" t="n">
        <v>4.3610675</v>
      </c>
      <c r="F765" s="3" t="n">
        <v>20</v>
      </c>
      <c r="G765" s="3" t="n">
        <v>20</v>
      </c>
      <c r="H765" s="3" t="n">
        <v>4</v>
      </c>
      <c r="I765" s="3" t="n">
        <v>4</v>
      </c>
      <c r="J765" s="3" t="n">
        <v>26</v>
      </c>
      <c r="K765" s="3" t="n">
        <v>26</v>
      </c>
      <c r="L765" s="3" t="n">
        <v>5</v>
      </c>
      <c r="M765" s="3" t="n">
        <v>5</v>
      </c>
      <c r="N765" s="3" t="n">
        <v>0</v>
      </c>
      <c r="O765" s="3" t="n">
        <v>-1</v>
      </c>
      <c r="P765" s="3" t="n">
        <v>9.3</v>
      </c>
      <c r="Q765" s="3" t="n">
        <v>24.2</v>
      </c>
      <c r="R765" s="3" t="s">
        <v>2292</v>
      </c>
      <c r="S765" s="4" t="n">
        <v>45747.0356944444</v>
      </c>
      <c r="T765" s="3" t="s">
        <v>256</v>
      </c>
      <c r="U765" s="3" t="s">
        <v>256</v>
      </c>
      <c r="V765" s="3" t="n">
        <v>1</v>
      </c>
      <c r="W765" s="3" t="n">
        <v>0</v>
      </c>
      <c r="X765" s="3" t="n">
        <v>0</v>
      </c>
      <c r="Y765" s="3" t="s">
        <v>30</v>
      </c>
      <c r="Z765" s="3" t="s">
        <v>30</v>
      </c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</row>
    <row r="766" customFormat="false" ht="15.75" hidden="false" customHeight="false" outlineLevel="0" collapsed="false">
      <c r="A766" s="3" t="n">
        <v>765</v>
      </c>
      <c r="B766" s="3" t="s">
        <v>2293</v>
      </c>
      <c r="C766" s="3" t="s">
        <v>2294</v>
      </c>
      <c r="D766" s="3" t="n">
        <v>1</v>
      </c>
      <c r="E766" s="3" t="n">
        <v>5.4450787</v>
      </c>
      <c r="F766" s="3" t="n">
        <v>29</v>
      </c>
      <c r="G766" s="3" t="n">
        <v>29</v>
      </c>
      <c r="H766" s="3" t="n">
        <v>8</v>
      </c>
      <c r="I766" s="3" t="n">
        <v>8</v>
      </c>
      <c r="J766" s="3" t="n">
        <v>39</v>
      </c>
      <c r="K766" s="3" t="n">
        <v>39</v>
      </c>
      <c r="L766" s="3" t="n">
        <v>6</v>
      </c>
      <c r="M766" s="3" t="n">
        <v>6</v>
      </c>
      <c r="N766" s="3" t="n">
        <v>0</v>
      </c>
      <c r="O766" s="3" t="n">
        <v>-1</v>
      </c>
      <c r="P766" s="3" t="n">
        <v>9.3</v>
      </c>
      <c r="Q766" s="3" t="n">
        <v>24.2</v>
      </c>
      <c r="R766" s="3" t="s">
        <v>2295</v>
      </c>
      <c r="S766" s="4" t="n">
        <v>45747.0359375</v>
      </c>
      <c r="T766" s="3" t="s">
        <v>256</v>
      </c>
      <c r="U766" s="3" t="s">
        <v>256</v>
      </c>
      <c r="V766" s="3" t="n">
        <v>1</v>
      </c>
      <c r="W766" s="3" t="n">
        <v>0</v>
      </c>
      <c r="X766" s="3" t="n">
        <v>0</v>
      </c>
      <c r="Y766" s="3" t="s">
        <v>30</v>
      </c>
      <c r="Z766" s="3" t="s">
        <v>30</v>
      </c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</row>
    <row r="767" customFormat="false" ht="15.75" hidden="false" customHeight="false" outlineLevel="0" collapsed="false">
      <c r="A767" s="3" t="n">
        <v>766</v>
      </c>
      <c r="B767" s="3" t="s">
        <v>2296</v>
      </c>
      <c r="C767" s="3" t="s">
        <v>2297</v>
      </c>
      <c r="D767" s="3" t="n">
        <v>1</v>
      </c>
      <c r="E767" s="3" t="n">
        <v>1.4363151</v>
      </c>
      <c r="F767" s="3" t="n">
        <v>5</v>
      </c>
      <c r="G767" s="3" t="n">
        <v>5</v>
      </c>
      <c r="H767" s="3" t="n">
        <v>4</v>
      </c>
      <c r="I767" s="3" t="n">
        <v>4</v>
      </c>
      <c r="J767" s="3" t="n">
        <v>4</v>
      </c>
      <c r="K767" s="3" t="n">
        <v>4</v>
      </c>
      <c r="L767" s="3" t="n">
        <v>0</v>
      </c>
      <c r="M767" s="3" t="n">
        <v>0</v>
      </c>
      <c r="N767" s="3" t="n">
        <v>-1</v>
      </c>
      <c r="O767" s="3" t="n">
        <v>-1</v>
      </c>
      <c r="P767" s="3" t="n">
        <v>9.3</v>
      </c>
      <c r="Q767" s="3" t="n">
        <v>24.2</v>
      </c>
      <c r="R767" s="3" t="s">
        <v>2298</v>
      </c>
      <c r="S767" s="4" t="n">
        <v>45747.0359953704</v>
      </c>
      <c r="T767" s="3" t="s">
        <v>37</v>
      </c>
      <c r="U767" s="3" t="s">
        <v>37</v>
      </c>
      <c r="V767" s="3" t="n">
        <v>0</v>
      </c>
      <c r="W767" s="3" t="n">
        <v>0</v>
      </c>
      <c r="X767" s="3" t="n">
        <v>0</v>
      </c>
      <c r="Y767" s="3" t="s">
        <v>30</v>
      </c>
      <c r="Z767" s="3" t="s">
        <v>30</v>
      </c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</row>
    <row r="768" customFormat="false" ht="15.75" hidden="false" customHeight="false" outlineLevel="0" collapsed="false">
      <c r="A768" s="3" t="n">
        <v>767</v>
      </c>
      <c r="B768" s="3" t="s">
        <v>2299</v>
      </c>
      <c r="C768" s="3" t="s">
        <v>2300</v>
      </c>
      <c r="D768" s="3" t="n">
        <v>1</v>
      </c>
      <c r="E768" s="3" t="n">
        <v>75.393057</v>
      </c>
      <c r="F768" s="3" t="n">
        <v>616</v>
      </c>
      <c r="G768" s="3" t="n">
        <v>616</v>
      </c>
      <c r="H768" s="3" t="n">
        <v>27</v>
      </c>
      <c r="I768" s="3" t="n">
        <v>27</v>
      </c>
      <c r="J768" s="3" t="n">
        <v>734</v>
      </c>
      <c r="K768" s="3" t="n">
        <v>734</v>
      </c>
      <c r="L768" s="3" t="n">
        <v>74</v>
      </c>
      <c r="M768" s="3" t="n">
        <v>74</v>
      </c>
      <c r="N768" s="3" t="n">
        <v>-1</v>
      </c>
      <c r="O768" s="3" t="n">
        <v>-1</v>
      </c>
      <c r="P768" s="3" t="n">
        <v>9.1</v>
      </c>
      <c r="Q768" s="3" t="n">
        <v>24.2</v>
      </c>
      <c r="R768" s="3" t="s">
        <v>2301</v>
      </c>
      <c r="S768" s="4" t="n">
        <v>45747.0375925926</v>
      </c>
      <c r="T768" s="3" t="s">
        <v>256</v>
      </c>
      <c r="U768" s="3" t="s">
        <v>256</v>
      </c>
      <c r="V768" s="3" t="n">
        <v>0</v>
      </c>
      <c r="W768" s="3" t="n">
        <v>0</v>
      </c>
      <c r="X768" s="3" t="n">
        <v>0</v>
      </c>
      <c r="Y768" s="3" t="s">
        <v>30</v>
      </c>
      <c r="Z768" s="3" t="s">
        <v>30</v>
      </c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</row>
    <row r="769" customFormat="false" ht="15.75" hidden="false" customHeight="false" outlineLevel="0" collapsed="false">
      <c r="A769" s="3" t="n">
        <v>768</v>
      </c>
      <c r="B769" s="3" t="s">
        <v>2302</v>
      </c>
      <c r="C769" s="3" t="s">
        <v>2303</v>
      </c>
      <c r="D769" s="3" t="n">
        <v>1</v>
      </c>
      <c r="E769" s="3" t="n">
        <v>4.2479653</v>
      </c>
      <c r="F769" s="3" t="n">
        <v>23</v>
      </c>
      <c r="G769" s="3" t="n">
        <v>23</v>
      </c>
      <c r="H769" s="3" t="n">
        <v>7</v>
      </c>
      <c r="I769" s="3" t="n">
        <v>7</v>
      </c>
      <c r="J769" s="3" t="n">
        <v>32</v>
      </c>
      <c r="K769" s="3" t="n">
        <v>32</v>
      </c>
      <c r="L769" s="3" t="n">
        <v>9</v>
      </c>
      <c r="M769" s="3" t="n">
        <v>9</v>
      </c>
      <c r="N769" s="3" t="n">
        <v>5</v>
      </c>
      <c r="O769" s="3" t="n">
        <v>-1</v>
      </c>
      <c r="P769" s="3" t="n">
        <v>9.2</v>
      </c>
      <c r="Q769" s="3" t="n">
        <v>24.2</v>
      </c>
      <c r="R769" s="3" t="s">
        <v>2304</v>
      </c>
      <c r="S769" s="4" t="n">
        <v>45747.0382291667</v>
      </c>
      <c r="T769" s="3" t="s">
        <v>256</v>
      </c>
      <c r="U769" s="3" t="s">
        <v>256</v>
      </c>
      <c r="V769" s="3" t="n">
        <v>1</v>
      </c>
      <c r="W769" s="3" t="n">
        <v>0</v>
      </c>
      <c r="X769" s="3" t="n">
        <v>0</v>
      </c>
      <c r="Y769" s="3" t="s">
        <v>30</v>
      </c>
      <c r="Z769" s="3" t="s">
        <v>30</v>
      </c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</row>
    <row r="770" customFormat="false" ht="15.75" hidden="false" customHeight="false" outlineLevel="0" collapsed="false">
      <c r="A770" s="3" t="n">
        <v>769</v>
      </c>
      <c r="B770" s="3" t="s">
        <v>2305</v>
      </c>
      <c r="C770" s="3" t="s">
        <v>2306</v>
      </c>
      <c r="D770" s="3" t="n">
        <v>1</v>
      </c>
      <c r="E770" s="3" t="n">
        <v>3.9478501</v>
      </c>
      <c r="F770" s="3" t="n">
        <v>27</v>
      </c>
      <c r="G770" s="3" t="n">
        <v>27</v>
      </c>
      <c r="H770" s="3" t="n">
        <v>8</v>
      </c>
      <c r="I770" s="3" t="n">
        <v>8</v>
      </c>
      <c r="J770" s="3" t="n">
        <v>36</v>
      </c>
      <c r="K770" s="3" t="n">
        <v>36</v>
      </c>
      <c r="L770" s="3" t="n">
        <v>9</v>
      </c>
      <c r="M770" s="3" t="n">
        <v>9</v>
      </c>
      <c r="N770" s="3" t="n">
        <v>5</v>
      </c>
      <c r="O770" s="3" t="n">
        <v>-1</v>
      </c>
      <c r="P770" s="3" t="n">
        <v>9.2</v>
      </c>
      <c r="Q770" s="3" t="n">
        <v>24.2</v>
      </c>
      <c r="R770" s="3" t="s">
        <v>2307</v>
      </c>
      <c r="S770" s="4" t="n">
        <v>45747.0384259259</v>
      </c>
      <c r="T770" s="3" t="s">
        <v>256</v>
      </c>
      <c r="U770" s="3" t="s">
        <v>256</v>
      </c>
      <c r="V770" s="3" t="n">
        <v>1</v>
      </c>
      <c r="W770" s="3" t="n">
        <v>0</v>
      </c>
      <c r="X770" s="3" t="n">
        <v>0</v>
      </c>
      <c r="Y770" s="3" t="s">
        <v>30</v>
      </c>
      <c r="Z770" s="3" t="s">
        <v>30</v>
      </c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</row>
    <row r="771" customFormat="false" ht="15.75" hidden="false" customHeight="false" outlineLevel="0" collapsed="false">
      <c r="A771" s="3" t="n">
        <v>770</v>
      </c>
      <c r="B771" s="3" t="s">
        <v>2308</v>
      </c>
      <c r="C771" s="3" t="s">
        <v>2309</v>
      </c>
      <c r="D771" s="3" t="n">
        <v>1</v>
      </c>
      <c r="E771" s="3" t="n">
        <v>5.8700172</v>
      </c>
      <c r="F771" s="3" t="n">
        <v>23</v>
      </c>
      <c r="G771" s="3" t="n">
        <v>23</v>
      </c>
      <c r="H771" s="3" t="n">
        <v>7</v>
      </c>
      <c r="I771" s="3" t="n">
        <v>7</v>
      </c>
      <c r="J771" s="3" t="n">
        <v>32</v>
      </c>
      <c r="K771" s="3" t="n">
        <v>32</v>
      </c>
      <c r="L771" s="3" t="n">
        <v>9</v>
      </c>
      <c r="M771" s="3" t="n">
        <v>9</v>
      </c>
      <c r="N771" s="3" t="n">
        <v>5</v>
      </c>
      <c r="O771" s="3" t="n">
        <v>-1</v>
      </c>
      <c r="P771" s="3" t="n">
        <v>9.2</v>
      </c>
      <c r="Q771" s="3" t="n">
        <v>24.2</v>
      </c>
      <c r="R771" s="3" t="s">
        <v>2310</v>
      </c>
      <c r="S771" s="4" t="n">
        <v>45747.0386226852</v>
      </c>
      <c r="T771" s="3" t="s">
        <v>256</v>
      </c>
      <c r="U771" s="3" t="s">
        <v>256</v>
      </c>
      <c r="V771" s="3" t="n">
        <v>1</v>
      </c>
      <c r="W771" s="3" t="n">
        <v>0</v>
      </c>
      <c r="X771" s="3" t="n">
        <v>0</v>
      </c>
      <c r="Y771" s="3" t="s">
        <v>30</v>
      </c>
      <c r="Z771" s="3" t="s">
        <v>30</v>
      </c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</row>
    <row r="772" customFormat="false" ht="15.75" hidden="false" customHeight="false" outlineLevel="0" collapsed="false">
      <c r="A772" s="3" t="n">
        <v>771</v>
      </c>
      <c r="B772" s="3" t="s">
        <v>2311</v>
      </c>
      <c r="C772" s="3" t="s">
        <v>2312</v>
      </c>
      <c r="D772" s="3" t="n">
        <v>1</v>
      </c>
      <c r="E772" s="3" t="n">
        <v>9.2422512</v>
      </c>
      <c r="F772" s="3" t="n">
        <v>138</v>
      </c>
      <c r="G772" s="3" t="n">
        <v>138</v>
      </c>
      <c r="H772" s="3" t="n">
        <v>20</v>
      </c>
      <c r="I772" s="3" t="n">
        <v>20</v>
      </c>
      <c r="J772" s="3" t="n">
        <v>167</v>
      </c>
      <c r="K772" s="3" t="n">
        <v>167</v>
      </c>
      <c r="L772" s="3" t="n">
        <v>13</v>
      </c>
      <c r="M772" s="3" t="n">
        <v>13</v>
      </c>
      <c r="N772" s="3" t="n">
        <v>-1</v>
      </c>
      <c r="O772" s="3" t="n">
        <v>-1</v>
      </c>
      <c r="P772" s="3" t="n">
        <v>9.1</v>
      </c>
      <c r="Q772" s="3" t="n">
        <v>24.2</v>
      </c>
      <c r="R772" s="3" t="s">
        <v>2313</v>
      </c>
      <c r="S772" s="4" t="n">
        <v>45747.0391666667</v>
      </c>
      <c r="T772" s="3" t="s">
        <v>256</v>
      </c>
      <c r="U772" s="3" t="s">
        <v>256</v>
      </c>
      <c r="V772" s="3" t="n">
        <v>0</v>
      </c>
      <c r="W772" s="3" t="n">
        <v>0</v>
      </c>
      <c r="X772" s="3" t="n">
        <v>0</v>
      </c>
      <c r="Y772" s="3" t="s">
        <v>30</v>
      </c>
      <c r="Z772" s="3" t="s">
        <v>30</v>
      </c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</row>
    <row r="773" customFormat="false" ht="15.75" hidden="false" customHeight="false" outlineLevel="0" collapsed="false">
      <c r="A773" s="3" t="n">
        <v>772</v>
      </c>
      <c r="B773" s="3" t="s">
        <v>2314</v>
      </c>
      <c r="C773" s="3" t="s">
        <v>2315</v>
      </c>
      <c r="D773" s="3" t="n">
        <v>1</v>
      </c>
      <c r="E773" s="3" t="n">
        <v>1.1588426</v>
      </c>
      <c r="F773" s="3" t="n">
        <v>8</v>
      </c>
      <c r="G773" s="3" t="n">
        <v>8</v>
      </c>
      <c r="H773" s="3" t="n">
        <v>7</v>
      </c>
      <c r="I773" s="3" t="n">
        <v>7</v>
      </c>
      <c r="J773" s="3" t="n">
        <v>5</v>
      </c>
      <c r="K773" s="3" t="n">
        <v>5</v>
      </c>
      <c r="L773" s="3" t="n">
        <v>0</v>
      </c>
      <c r="M773" s="3" t="n">
        <v>0</v>
      </c>
      <c r="N773" s="3" t="n">
        <v>0</v>
      </c>
      <c r="O773" s="3" t="n">
        <v>0</v>
      </c>
      <c r="P773" s="3" t="n">
        <v>8.9</v>
      </c>
      <c r="Q773" s="3" t="n">
        <v>24.2</v>
      </c>
      <c r="R773" s="3" t="s">
        <v>2316</v>
      </c>
      <c r="S773" s="4" t="n">
        <v>45747.0393055556</v>
      </c>
      <c r="T773" s="3" t="s">
        <v>239</v>
      </c>
      <c r="U773" s="3" t="s">
        <v>239</v>
      </c>
      <c r="V773" s="3" t="n">
        <v>1</v>
      </c>
      <c r="W773" s="3" t="n">
        <v>1</v>
      </c>
      <c r="X773" s="3" t="n">
        <v>0</v>
      </c>
      <c r="Y773" s="3" t="s">
        <v>30</v>
      </c>
      <c r="Z773" s="3" t="s">
        <v>30</v>
      </c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</row>
    <row r="774" customFormat="false" ht="15.75" hidden="false" customHeight="false" outlineLevel="0" collapsed="false">
      <c r="A774" s="3" t="n">
        <v>773</v>
      </c>
      <c r="B774" s="3" t="s">
        <v>2317</v>
      </c>
      <c r="C774" s="3" t="s">
        <v>2318</v>
      </c>
      <c r="D774" s="3" t="n">
        <v>1</v>
      </c>
      <c r="E774" s="3" t="n">
        <v>7.7860117</v>
      </c>
      <c r="F774" s="3" t="n">
        <v>74</v>
      </c>
      <c r="G774" s="3" t="n">
        <v>74</v>
      </c>
      <c r="H774" s="3" t="n">
        <v>17</v>
      </c>
      <c r="I774" s="3" t="n">
        <v>17</v>
      </c>
      <c r="J774" s="3" t="n">
        <v>86</v>
      </c>
      <c r="K774" s="3" t="n">
        <v>86</v>
      </c>
      <c r="L774" s="3" t="n">
        <v>14</v>
      </c>
      <c r="M774" s="3" t="n">
        <v>14</v>
      </c>
      <c r="N774" s="3" t="n">
        <v>-1</v>
      </c>
      <c r="O774" s="3" t="n">
        <v>-1</v>
      </c>
      <c r="P774" s="3" t="n">
        <v>9.1</v>
      </c>
      <c r="Q774" s="3" t="n">
        <v>24.2</v>
      </c>
      <c r="R774" s="3" t="s">
        <v>2319</v>
      </c>
      <c r="S774" s="4" t="n">
        <v>45747.0397337963</v>
      </c>
      <c r="T774" s="3" t="s">
        <v>256</v>
      </c>
      <c r="U774" s="3" t="s">
        <v>256</v>
      </c>
      <c r="V774" s="3" t="n">
        <v>0</v>
      </c>
      <c r="W774" s="3" t="n">
        <v>0</v>
      </c>
      <c r="X774" s="3" t="n">
        <v>0</v>
      </c>
      <c r="Y774" s="3" t="s">
        <v>30</v>
      </c>
      <c r="Z774" s="3" t="s">
        <v>30</v>
      </c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</row>
    <row r="775" customFormat="false" ht="15.75" hidden="false" customHeight="false" outlineLevel="0" collapsed="false">
      <c r="A775" s="3" t="n">
        <v>774</v>
      </c>
      <c r="B775" s="3" t="s">
        <v>2320</v>
      </c>
      <c r="C775" s="3" t="s">
        <v>2321</v>
      </c>
      <c r="D775" s="3" t="n">
        <v>1</v>
      </c>
      <c r="E775" s="3" t="n">
        <v>4.3682335</v>
      </c>
      <c r="F775" s="3" t="n">
        <v>64</v>
      </c>
      <c r="G775" s="3" t="n">
        <v>64</v>
      </c>
      <c r="H775" s="3" t="n">
        <v>16</v>
      </c>
      <c r="I775" s="3" t="n">
        <v>16</v>
      </c>
      <c r="J775" s="3" t="n">
        <v>70</v>
      </c>
      <c r="K775" s="3" t="n">
        <v>70</v>
      </c>
      <c r="L775" s="3" t="n">
        <v>9</v>
      </c>
      <c r="M775" s="3" t="n">
        <v>9</v>
      </c>
      <c r="N775" s="3" t="n">
        <v>-1</v>
      </c>
      <c r="O775" s="3" t="n">
        <v>-1</v>
      </c>
      <c r="P775" s="3" t="n">
        <v>9.1</v>
      </c>
      <c r="Q775" s="3" t="n">
        <v>24.2</v>
      </c>
      <c r="R775" s="3" t="s">
        <v>2322</v>
      </c>
      <c r="S775" s="4" t="n">
        <v>45747.0400578704</v>
      </c>
      <c r="T775" s="3" t="s">
        <v>65</v>
      </c>
      <c r="U775" s="3" t="s">
        <v>65</v>
      </c>
      <c r="V775" s="3" t="n">
        <v>0</v>
      </c>
      <c r="W775" s="3" t="n">
        <v>0</v>
      </c>
      <c r="X775" s="3" t="n">
        <v>0</v>
      </c>
      <c r="Y775" s="3" t="s">
        <v>30</v>
      </c>
      <c r="Z775" s="3" t="s">
        <v>30</v>
      </c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</row>
    <row r="776" customFormat="false" ht="15.75" hidden="false" customHeight="false" outlineLevel="0" collapsed="false">
      <c r="A776" s="3" t="n">
        <v>775</v>
      </c>
      <c r="B776" s="3" t="s">
        <v>2323</v>
      </c>
      <c r="C776" s="3" t="s">
        <v>2324</v>
      </c>
      <c r="D776" s="3" t="n">
        <v>1</v>
      </c>
      <c r="E776" s="3" t="n">
        <v>1.4787863</v>
      </c>
      <c r="F776" s="3" t="n">
        <v>23</v>
      </c>
      <c r="G776" s="3" t="n">
        <v>23</v>
      </c>
      <c r="H776" s="3" t="n">
        <v>10</v>
      </c>
      <c r="I776" s="3" t="n">
        <v>10</v>
      </c>
      <c r="J776" s="3" t="n">
        <v>28</v>
      </c>
      <c r="K776" s="3" t="n">
        <v>28</v>
      </c>
      <c r="L776" s="3" t="n">
        <v>1</v>
      </c>
      <c r="M776" s="3" t="n">
        <v>1</v>
      </c>
      <c r="N776" s="3" t="n">
        <v>-1</v>
      </c>
      <c r="O776" s="3" t="n">
        <v>0</v>
      </c>
      <c r="P776" s="3" t="n">
        <v>9.1</v>
      </c>
      <c r="Q776" s="3" t="n">
        <v>24.2</v>
      </c>
      <c r="R776" s="3" t="s">
        <v>2325</v>
      </c>
      <c r="S776" s="4" t="n">
        <v>45747.0401388889</v>
      </c>
      <c r="T776" s="3" t="s">
        <v>1920</v>
      </c>
      <c r="U776" s="3" t="s">
        <v>1920</v>
      </c>
      <c r="V776" s="3" t="n">
        <v>0</v>
      </c>
      <c r="W776" s="3" t="n">
        <v>1</v>
      </c>
      <c r="X776" s="3" t="n">
        <v>0</v>
      </c>
      <c r="Y776" s="3" t="s">
        <v>30</v>
      </c>
      <c r="Z776" s="3" t="s">
        <v>30</v>
      </c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</row>
    <row r="777" customFormat="false" ht="15.75" hidden="false" customHeight="false" outlineLevel="0" collapsed="false">
      <c r="A777" s="3" t="n">
        <v>776</v>
      </c>
      <c r="B777" s="3" t="s">
        <v>2326</v>
      </c>
      <c r="C777" s="3" t="s">
        <v>2327</v>
      </c>
      <c r="D777" s="3" t="n">
        <v>1</v>
      </c>
      <c r="E777" s="3" t="n">
        <v>1.219926</v>
      </c>
      <c r="F777" s="3" t="n">
        <v>17</v>
      </c>
      <c r="G777" s="3" t="n">
        <v>17</v>
      </c>
      <c r="H777" s="3" t="n">
        <v>9</v>
      </c>
      <c r="I777" s="3" t="n">
        <v>9</v>
      </c>
      <c r="J777" s="3" t="n">
        <v>22</v>
      </c>
      <c r="K777" s="3" t="n">
        <v>22</v>
      </c>
      <c r="L777" s="3" t="n">
        <v>1</v>
      </c>
      <c r="M777" s="3" t="n">
        <v>1</v>
      </c>
      <c r="N777" s="3" t="n">
        <v>-1</v>
      </c>
      <c r="O777" s="3" t="n">
        <v>0</v>
      </c>
      <c r="P777" s="3" t="n">
        <v>9.1</v>
      </c>
      <c r="Q777" s="3" t="n">
        <v>24.2</v>
      </c>
      <c r="R777" s="3" t="s">
        <v>2328</v>
      </c>
      <c r="S777" s="4" t="n">
        <v>45747.0402083333</v>
      </c>
      <c r="T777" s="3" t="s">
        <v>256</v>
      </c>
      <c r="U777" s="3" t="s">
        <v>256</v>
      </c>
      <c r="V777" s="3" t="n">
        <v>0</v>
      </c>
      <c r="W777" s="3" t="n">
        <v>1</v>
      </c>
      <c r="X777" s="3" t="n">
        <v>0</v>
      </c>
      <c r="Y777" s="3" t="s">
        <v>30</v>
      </c>
      <c r="Z777" s="3" t="s">
        <v>30</v>
      </c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</row>
    <row r="778" customFormat="false" ht="15.75" hidden="false" customHeight="false" outlineLevel="0" collapsed="false">
      <c r="A778" s="3" t="n">
        <v>777</v>
      </c>
      <c r="B778" s="3" t="s">
        <v>2329</v>
      </c>
      <c r="C778" s="3" t="s">
        <v>2330</v>
      </c>
      <c r="D778" s="3" t="n">
        <v>1</v>
      </c>
      <c r="E778" s="3" t="n">
        <v>8.3637753</v>
      </c>
      <c r="F778" s="3" t="n">
        <v>26</v>
      </c>
      <c r="G778" s="3" t="n">
        <v>26</v>
      </c>
      <c r="H778" s="3" t="n">
        <v>8</v>
      </c>
      <c r="I778" s="3" t="n">
        <v>8</v>
      </c>
      <c r="J778" s="3" t="n">
        <v>33</v>
      </c>
      <c r="K778" s="3" t="n">
        <v>33</v>
      </c>
      <c r="L778" s="3" t="n">
        <v>3</v>
      </c>
      <c r="M778" s="3" t="n">
        <v>3</v>
      </c>
      <c r="N778" s="3" t="n">
        <v>-1</v>
      </c>
      <c r="O778" s="3" t="n">
        <v>-1</v>
      </c>
      <c r="P778" s="3" t="n">
        <v>9.1</v>
      </c>
      <c r="Q778" s="3" t="n">
        <v>24.2</v>
      </c>
      <c r="R778" s="3" t="s">
        <v>2331</v>
      </c>
      <c r="S778" s="4" t="n">
        <v>45747.0405439815</v>
      </c>
      <c r="T778" s="3" t="s">
        <v>256</v>
      </c>
      <c r="U778" s="3" t="s">
        <v>256</v>
      </c>
      <c r="V778" s="3" t="n">
        <v>0</v>
      </c>
      <c r="W778" s="3" t="n">
        <v>0</v>
      </c>
      <c r="X778" s="3" t="n">
        <v>0</v>
      </c>
      <c r="Y778" s="3" t="s">
        <v>30</v>
      </c>
      <c r="Z778" s="3" t="s">
        <v>30</v>
      </c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</row>
    <row r="779" customFormat="false" ht="15.75" hidden="false" customHeight="false" outlineLevel="0" collapsed="false">
      <c r="A779" s="3" t="n">
        <v>778</v>
      </c>
      <c r="B779" s="3" t="s">
        <v>2332</v>
      </c>
      <c r="C779" s="3" t="s">
        <v>2333</v>
      </c>
      <c r="D779" s="3" t="n">
        <v>1</v>
      </c>
      <c r="E779" s="3" t="n">
        <v>1.1526656</v>
      </c>
      <c r="F779" s="3" t="n">
        <v>15</v>
      </c>
      <c r="G779" s="3" t="n">
        <v>15</v>
      </c>
      <c r="H779" s="3" t="n">
        <v>8</v>
      </c>
      <c r="I779" s="3" t="n">
        <v>8</v>
      </c>
      <c r="J779" s="3" t="n">
        <v>18</v>
      </c>
      <c r="K779" s="3" t="n">
        <v>18</v>
      </c>
      <c r="L779" s="3" t="n">
        <v>1</v>
      </c>
      <c r="M779" s="3" t="n">
        <v>1</v>
      </c>
      <c r="N779" s="3" t="n">
        <v>-1</v>
      </c>
      <c r="O779" s="3" t="n">
        <v>0</v>
      </c>
      <c r="P779" s="3" t="n">
        <v>9.1</v>
      </c>
      <c r="Q779" s="3" t="n">
        <v>24.2</v>
      </c>
      <c r="R779" s="3" t="s">
        <v>2334</v>
      </c>
      <c r="S779" s="4" t="n">
        <v>45747.040625</v>
      </c>
      <c r="T779" s="3" t="s">
        <v>256</v>
      </c>
      <c r="U779" s="3" t="s">
        <v>256</v>
      </c>
      <c r="V779" s="3" t="n">
        <v>0</v>
      </c>
      <c r="W779" s="3" t="n">
        <v>1</v>
      </c>
      <c r="X779" s="3" t="n">
        <v>0</v>
      </c>
      <c r="Y779" s="3" t="s">
        <v>30</v>
      </c>
      <c r="Z779" s="3" t="s">
        <v>30</v>
      </c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</row>
    <row r="780" customFormat="false" ht="15.75" hidden="false" customHeight="false" outlineLevel="0" collapsed="false">
      <c r="A780" s="3" t="n">
        <v>779</v>
      </c>
      <c r="B780" s="3" t="s">
        <v>2335</v>
      </c>
      <c r="C780" s="3" t="s">
        <v>2336</v>
      </c>
      <c r="D780" s="3" t="n">
        <v>1</v>
      </c>
      <c r="E780" s="3" t="n">
        <v>1.3074442</v>
      </c>
      <c r="F780" s="3" t="n">
        <v>21</v>
      </c>
      <c r="G780" s="3" t="n">
        <v>21</v>
      </c>
      <c r="H780" s="3" t="n">
        <v>6</v>
      </c>
      <c r="I780" s="3" t="n">
        <v>6</v>
      </c>
      <c r="J780" s="3" t="n">
        <v>36</v>
      </c>
      <c r="K780" s="3" t="n">
        <v>36</v>
      </c>
      <c r="L780" s="3" t="n">
        <v>0</v>
      </c>
      <c r="M780" s="3" t="n">
        <v>0</v>
      </c>
      <c r="N780" s="3" t="n">
        <v>-1</v>
      </c>
      <c r="O780" s="3" t="n">
        <v>0</v>
      </c>
      <c r="P780" s="3" t="n">
        <v>9</v>
      </c>
      <c r="Q780" s="3" t="n">
        <v>24.2</v>
      </c>
      <c r="R780" s="3" t="s">
        <v>2337</v>
      </c>
      <c r="S780" s="4" t="n">
        <v>45747.0406944445</v>
      </c>
      <c r="T780" s="3" t="s">
        <v>256</v>
      </c>
      <c r="U780" s="3" t="s">
        <v>256</v>
      </c>
      <c r="V780" s="3" t="n">
        <v>0</v>
      </c>
      <c r="W780" s="3" t="n">
        <v>1</v>
      </c>
      <c r="X780" s="3" t="n">
        <v>0</v>
      </c>
      <c r="Y780" s="3" t="s">
        <v>30</v>
      </c>
      <c r="Z780" s="3" t="s">
        <v>30</v>
      </c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</row>
    <row r="781" customFormat="false" ht="15.75" hidden="false" customHeight="false" outlineLevel="0" collapsed="false">
      <c r="A781" s="3" t="n">
        <v>780</v>
      </c>
      <c r="B781" s="3" t="s">
        <v>2338</v>
      </c>
      <c r="C781" s="3" t="s">
        <v>2339</v>
      </c>
      <c r="D781" s="3" t="n">
        <v>1</v>
      </c>
      <c r="E781" s="3" t="n">
        <v>1.3875412</v>
      </c>
      <c r="F781" s="3" t="n">
        <v>10</v>
      </c>
      <c r="G781" s="3" t="n">
        <v>10</v>
      </c>
      <c r="H781" s="3" t="n">
        <v>7</v>
      </c>
      <c r="I781" s="3" t="n">
        <v>7</v>
      </c>
      <c r="J781" s="3" t="n">
        <v>8</v>
      </c>
      <c r="K781" s="3" t="n">
        <v>8</v>
      </c>
      <c r="L781" s="3" t="n">
        <v>1</v>
      </c>
      <c r="M781" s="3" t="n">
        <v>1</v>
      </c>
      <c r="N781" s="3" t="n">
        <v>2</v>
      </c>
      <c r="O781" s="3" t="n">
        <v>2</v>
      </c>
      <c r="P781" s="3" t="n">
        <v>9.3</v>
      </c>
      <c r="Q781" s="3" t="n">
        <v>24.2</v>
      </c>
      <c r="R781" s="3" t="s">
        <v>2340</v>
      </c>
      <c r="S781" s="4" t="n">
        <v>45747.0408449074</v>
      </c>
      <c r="T781" s="3" t="s">
        <v>256</v>
      </c>
      <c r="U781" s="3" t="s">
        <v>256</v>
      </c>
      <c r="V781" s="3" t="n">
        <v>1</v>
      </c>
      <c r="W781" s="3" t="n">
        <v>1</v>
      </c>
      <c r="X781" s="3" t="n">
        <v>0</v>
      </c>
      <c r="Y781" s="3" t="s">
        <v>30</v>
      </c>
      <c r="Z781" s="3" t="s">
        <v>30</v>
      </c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</row>
    <row r="782" customFormat="false" ht="15.75" hidden="false" customHeight="false" outlineLevel="0" collapsed="false">
      <c r="A782" s="3" t="n">
        <v>781</v>
      </c>
      <c r="B782" s="3" t="s">
        <v>2341</v>
      </c>
      <c r="C782" s="3" t="s">
        <v>2342</v>
      </c>
      <c r="D782" s="3" t="n">
        <v>1</v>
      </c>
      <c r="E782" s="3" t="n">
        <v>2.2751987</v>
      </c>
      <c r="F782" s="3" t="n">
        <v>16</v>
      </c>
      <c r="G782" s="3" t="n">
        <v>16</v>
      </c>
      <c r="H782" s="3" t="n">
        <v>9</v>
      </c>
      <c r="I782" s="3" t="n">
        <v>9</v>
      </c>
      <c r="J782" s="3" t="n">
        <v>11</v>
      </c>
      <c r="K782" s="3" t="n">
        <v>11</v>
      </c>
      <c r="L782" s="3" t="n">
        <v>1</v>
      </c>
      <c r="M782" s="3" t="n">
        <v>1</v>
      </c>
      <c r="N782" s="3" t="n">
        <v>2</v>
      </c>
      <c r="O782" s="3" t="n">
        <v>-1</v>
      </c>
      <c r="P782" s="3" t="n">
        <v>9.3</v>
      </c>
      <c r="Q782" s="3" t="n">
        <v>24.2</v>
      </c>
      <c r="R782" s="3" t="s">
        <v>2343</v>
      </c>
      <c r="S782" s="4" t="n">
        <v>45747.0409606482</v>
      </c>
      <c r="T782" s="3" t="s">
        <v>256</v>
      </c>
      <c r="U782" s="3" t="s">
        <v>256</v>
      </c>
      <c r="V782" s="3" t="n">
        <v>1</v>
      </c>
      <c r="W782" s="3" t="n">
        <v>0</v>
      </c>
      <c r="X782" s="3" t="n">
        <v>0</v>
      </c>
      <c r="Y782" s="3" t="s">
        <v>30</v>
      </c>
      <c r="Z782" s="3" t="s">
        <v>30</v>
      </c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</row>
    <row r="783" customFormat="false" ht="15.75" hidden="false" customHeight="false" outlineLevel="0" collapsed="false">
      <c r="A783" s="3" t="n">
        <v>782</v>
      </c>
      <c r="B783" s="3" t="s">
        <v>2344</v>
      </c>
      <c r="C783" s="3" t="s">
        <v>2345</v>
      </c>
      <c r="D783" s="3" t="n">
        <v>1</v>
      </c>
      <c r="E783" s="3" t="n">
        <v>0.247384</v>
      </c>
      <c r="F783" s="3" t="n">
        <v>5</v>
      </c>
      <c r="G783" s="3" t="n">
        <v>5</v>
      </c>
      <c r="H783" s="3" t="n">
        <v>4</v>
      </c>
      <c r="I783" s="3" t="n">
        <v>4</v>
      </c>
      <c r="J783" s="3" t="n">
        <v>3</v>
      </c>
      <c r="K783" s="3" t="n">
        <v>3</v>
      </c>
      <c r="L783" s="3" t="n">
        <v>0</v>
      </c>
      <c r="M783" s="3" t="n">
        <v>0</v>
      </c>
      <c r="N783" s="3" t="n">
        <v>-1</v>
      </c>
      <c r="O783" s="3" t="n">
        <v>-1</v>
      </c>
      <c r="P783" s="3" t="n">
        <v>9.3</v>
      </c>
      <c r="Q783" s="3" t="n">
        <v>24.2</v>
      </c>
      <c r="R783" s="3" t="s">
        <v>2346</v>
      </c>
      <c r="S783" s="4" t="n">
        <v>45747.0409953704</v>
      </c>
      <c r="T783" s="3" t="s">
        <v>256</v>
      </c>
      <c r="U783" s="3" t="s">
        <v>256</v>
      </c>
      <c r="V783" s="3" t="n">
        <v>0</v>
      </c>
      <c r="W783" s="3" t="n">
        <v>0</v>
      </c>
      <c r="X783" s="3" t="n">
        <v>0</v>
      </c>
      <c r="Y783" s="3" t="s">
        <v>30</v>
      </c>
      <c r="Z783" s="3" t="s">
        <v>30</v>
      </c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</row>
    <row r="784" customFormat="false" ht="15.75" hidden="false" customHeight="false" outlineLevel="0" collapsed="false">
      <c r="A784" s="3" t="n">
        <v>783</v>
      </c>
      <c r="B784" s="3" t="s">
        <v>2347</v>
      </c>
      <c r="C784" s="3" t="s">
        <v>2348</v>
      </c>
      <c r="D784" s="3" t="n">
        <v>1</v>
      </c>
      <c r="E784" s="3" t="n">
        <v>8.9538578</v>
      </c>
      <c r="F784" s="3" t="n">
        <v>8</v>
      </c>
      <c r="G784" s="3" t="n">
        <v>8</v>
      </c>
      <c r="H784" s="3" t="n">
        <v>5</v>
      </c>
      <c r="I784" s="3" t="n">
        <v>5</v>
      </c>
      <c r="J784" s="3" t="n">
        <v>11</v>
      </c>
      <c r="K784" s="3" t="n">
        <v>11</v>
      </c>
      <c r="L784" s="3" t="n">
        <v>1</v>
      </c>
      <c r="M784" s="3" t="n">
        <v>1</v>
      </c>
      <c r="N784" s="3" t="n">
        <v>-1</v>
      </c>
      <c r="O784" s="3" t="n">
        <v>-1</v>
      </c>
      <c r="P784" s="3" t="n">
        <v>9.3</v>
      </c>
      <c r="Q784" s="3" t="n">
        <v>24.2</v>
      </c>
      <c r="R784" s="3" t="s">
        <v>2349</v>
      </c>
      <c r="S784" s="4" t="n">
        <v>45747.0413541667</v>
      </c>
      <c r="T784" s="3" t="s">
        <v>256</v>
      </c>
      <c r="U784" s="3" t="s">
        <v>256</v>
      </c>
      <c r="V784" s="3" t="n">
        <v>0</v>
      </c>
      <c r="W784" s="3" t="n">
        <v>0</v>
      </c>
      <c r="X784" s="3" t="n">
        <v>0</v>
      </c>
      <c r="Y784" s="3" t="s">
        <v>30</v>
      </c>
      <c r="Z784" s="3" t="s">
        <v>30</v>
      </c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</row>
    <row r="785" customFormat="false" ht="15.75" hidden="false" customHeight="false" outlineLevel="0" collapsed="false">
      <c r="A785" s="3" t="n">
        <v>784</v>
      </c>
      <c r="B785" s="3" t="s">
        <v>2350</v>
      </c>
      <c r="C785" s="3" t="s">
        <v>2351</v>
      </c>
      <c r="D785" s="3" t="n">
        <v>1</v>
      </c>
      <c r="E785" s="3" t="n">
        <v>1.3417998</v>
      </c>
      <c r="F785" s="3" t="n">
        <v>9</v>
      </c>
      <c r="G785" s="3" t="n">
        <v>9</v>
      </c>
      <c r="H785" s="3" t="n">
        <v>5</v>
      </c>
      <c r="I785" s="3" t="n">
        <v>5</v>
      </c>
      <c r="J785" s="3" t="n">
        <v>11</v>
      </c>
      <c r="K785" s="3" t="n">
        <v>11</v>
      </c>
      <c r="L785" s="3" t="n">
        <v>0</v>
      </c>
      <c r="M785" s="3" t="n">
        <v>0</v>
      </c>
      <c r="N785" s="3" t="n">
        <v>-1</v>
      </c>
      <c r="O785" s="3" t="n">
        <v>-1</v>
      </c>
      <c r="P785" s="3" t="n">
        <v>9.3</v>
      </c>
      <c r="Q785" s="3" t="n">
        <v>24.2</v>
      </c>
      <c r="R785" s="3" t="s">
        <v>2352</v>
      </c>
      <c r="S785" s="4" t="n">
        <v>45747.0414583333</v>
      </c>
      <c r="T785" s="3" t="s">
        <v>256</v>
      </c>
      <c r="U785" s="3" t="s">
        <v>256</v>
      </c>
      <c r="V785" s="3" t="n">
        <v>0</v>
      </c>
      <c r="W785" s="3" t="n">
        <v>0</v>
      </c>
      <c r="X785" s="3" t="n">
        <v>0</v>
      </c>
      <c r="Y785" s="3" t="s">
        <v>30</v>
      </c>
      <c r="Z785" s="3" t="s">
        <v>30</v>
      </c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</row>
    <row r="786" customFormat="false" ht="15.75" hidden="false" customHeight="false" outlineLevel="0" collapsed="false">
      <c r="A786" s="3" t="n">
        <v>785</v>
      </c>
      <c r="B786" s="3" t="s">
        <v>2353</v>
      </c>
      <c r="C786" s="3" t="s">
        <v>2354</v>
      </c>
      <c r="D786" s="3" t="n">
        <v>1</v>
      </c>
      <c r="E786" s="3" t="n">
        <v>12.7914257</v>
      </c>
      <c r="F786" s="3" t="n">
        <v>95</v>
      </c>
      <c r="G786" s="3" t="n">
        <v>95</v>
      </c>
      <c r="H786" s="3" t="n">
        <v>15</v>
      </c>
      <c r="I786" s="3" t="n">
        <v>15</v>
      </c>
      <c r="J786" s="3" t="n">
        <v>126</v>
      </c>
      <c r="K786" s="3" t="n">
        <v>126</v>
      </c>
      <c r="L786" s="3" t="n">
        <v>11</v>
      </c>
      <c r="M786" s="3" t="n">
        <v>11</v>
      </c>
      <c r="N786" s="3" t="n">
        <v>-1</v>
      </c>
      <c r="O786" s="3" t="n">
        <v>-1</v>
      </c>
      <c r="P786" s="3" t="n">
        <v>9.1</v>
      </c>
      <c r="Q786" s="3" t="n">
        <v>24.2</v>
      </c>
      <c r="R786" s="3" t="s">
        <v>2355</v>
      </c>
      <c r="S786" s="4" t="n">
        <v>45747.0418634259</v>
      </c>
      <c r="T786" s="3" t="s">
        <v>256</v>
      </c>
      <c r="U786" s="3" t="s">
        <v>256</v>
      </c>
      <c r="V786" s="3" t="n">
        <v>0</v>
      </c>
      <c r="W786" s="3" t="n">
        <v>0</v>
      </c>
      <c r="X786" s="3" t="n">
        <v>0</v>
      </c>
      <c r="Y786" s="3" t="s">
        <v>30</v>
      </c>
      <c r="Z786" s="3" t="s">
        <v>30</v>
      </c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</row>
    <row r="787" customFormat="false" ht="15.75" hidden="false" customHeight="false" outlineLevel="0" collapsed="false">
      <c r="A787" s="3" t="n">
        <v>786</v>
      </c>
      <c r="B787" s="3" t="s">
        <v>2356</v>
      </c>
      <c r="C787" s="3" t="s">
        <v>2357</v>
      </c>
      <c r="D787" s="3" t="n">
        <v>1</v>
      </c>
      <c r="E787" s="3" t="n">
        <v>11.2286983</v>
      </c>
      <c r="F787" s="3" t="n">
        <v>100</v>
      </c>
      <c r="G787" s="3" t="n">
        <v>100</v>
      </c>
      <c r="H787" s="3" t="n">
        <v>17</v>
      </c>
      <c r="I787" s="3" t="n">
        <v>17</v>
      </c>
      <c r="J787" s="3" t="n">
        <v>151</v>
      </c>
      <c r="K787" s="3" t="n">
        <v>151</v>
      </c>
      <c r="L787" s="3" t="n">
        <v>11</v>
      </c>
      <c r="M787" s="3" t="n">
        <v>11</v>
      </c>
      <c r="N787" s="3" t="n">
        <v>-1</v>
      </c>
      <c r="O787" s="3" t="n">
        <v>-1</v>
      </c>
      <c r="P787" s="3" t="n">
        <v>9.1</v>
      </c>
      <c r="Q787" s="3" t="n">
        <v>24.2</v>
      </c>
      <c r="R787" s="3" t="s">
        <v>2355</v>
      </c>
      <c r="S787" s="4" t="n">
        <v>45747.0422685185</v>
      </c>
      <c r="T787" s="3" t="s">
        <v>256</v>
      </c>
      <c r="U787" s="3" t="s">
        <v>256</v>
      </c>
      <c r="V787" s="3" t="n">
        <v>0</v>
      </c>
      <c r="W787" s="3" t="n">
        <v>0</v>
      </c>
      <c r="X787" s="3" t="n">
        <v>0</v>
      </c>
      <c r="Y787" s="3" t="s">
        <v>30</v>
      </c>
      <c r="Z787" s="3" t="s">
        <v>30</v>
      </c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</row>
    <row r="788" customFormat="false" ht="15.75" hidden="false" customHeight="false" outlineLevel="0" collapsed="false">
      <c r="A788" s="3" t="n">
        <v>787</v>
      </c>
      <c r="B788" s="3" t="s">
        <v>2358</v>
      </c>
      <c r="C788" s="3" t="s">
        <v>2359</v>
      </c>
      <c r="D788" s="3" t="n">
        <v>1</v>
      </c>
      <c r="E788" s="3" t="n">
        <v>69.5234871</v>
      </c>
      <c r="F788" s="3" t="n">
        <v>1117</v>
      </c>
      <c r="G788" s="3" t="n">
        <v>1117</v>
      </c>
      <c r="H788" s="3" t="n">
        <v>33</v>
      </c>
      <c r="I788" s="3" t="n">
        <v>33</v>
      </c>
      <c r="J788" s="3" t="n">
        <v>1536</v>
      </c>
      <c r="K788" s="3" t="n">
        <v>1536</v>
      </c>
      <c r="L788" s="3" t="n">
        <v>160</v>
      </c>
      <c r="M788" s="3" t="n">
        <v>160</v>
      </c>
      <c r="N788" s="3" t="n">
        <v>-1</v>
      </c>
      <c r="O788" s="3" t="n">
        <v>-1</v>
      </c>
      <c r="P788" s="3" t="n">
        <v>9.1</v>
      </c>
      <c r="Q788" s="3" t="n">
        <v>24.2</v>
      </c>
      <c r="R788" s="3" t="s">
        <v>2360</v>
      </c>
      <c r="S788" s="4" t="n">
        <v>45747.0434606482</v>
      </c>
      <c r="T788" s="3" t="s">
        <v>256</v>
      </c>
      <c r="U788" s="3" t="s">
        <v>256</v>
      </c>
      <c r="V788" s="3" t="n">
        <v>0</v>
      </c>
      <c r="W788" s="3" t="n">
        <v>0</v>
      </c>
      <c r="X788" s="3" t="n">
        <v>0</v>
      </c>
      <c r="Y788" s="3" t="s">
        <v>30</v>
      </c>
      <c r="Z788" s="3" t="s">
        <v>30</v>
      </c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</row>
    <row r="789" customFormat="false" ht="15.75" hidden="false" customHeight="false" outlineLevel="0" collapsed="false">
      <c r="A789" s="3" t="n">
        <v>788</v>
      </c>
      <c r="B789" s="3" t="s">
        <v>2361</v>
      </c>
      <c r="C789" s="3" t="s">
        <v>2362</v>
      </c>
      <c r="D789" s="3" t="n">
        <v>1</v>
      </c>
      <c r="E789" s="3" t="n">
        <v>100.1183686</v>
      </c>
      <c r="F789" s="3" t="n">
        <v>1243</v>
      </c>
      <c r="G789" s="3" t="n">
        <v>1243</v>
      </c>
      <c r="H789" s="3" t="n">
        <v>31</v>
      </c>
      <c r="I789" s="3" t="n">
        <v>31</v>
      </c>
      <c r="J789" s="3" t="n">
        <v>1766</v>
      </c>
      <c r="K789" s="3" t="n">
        <v>1766</v>
      </c>
      <c r="L789" s="3" t="n">
        <v>171</v>
      </c>
      <c r="M789" s="3" t="n">
        <v>171</v>
      </c>
      <c r="N789" s="3" t="n">
        <v>-1</v>
      </c>
      <c r="O789" s="3" t="n">
        <v>-1</v>
      </c>
      <c r="P789" s="3" t="n">
        <v>9.1</v>
      </c>
      <c r="Q789" s="3" t="n">
        <v>24.2</v>
      </c>
      <c r="R789" s="3" t="s">
        <v>2363</v>
      </c>
      <c r="S789" s="4" t="n">
        <v>45747.045150463</v>
      </c>
      <c r="T789" s="3" t="s">
        <v>256</v>
      </c>
      <c r="U789" s="3" t="s">
        <v>256</v>
      </c>
      <c r="V789" s="3" t="n">
        <v>0</v>
      </c>
      <c r="W789" s="3" t="n">
        <v>0</v>
      </c>
      <c r="X789" s="3" t="n">
        <v>0</v>
      </c>
      <c r="Y789" s="3" t="s">
        <v>30</v>
      </c>
      <c r="Z789" s="3" t="s">
        <v>30</v>
      </c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</row>
    <row r="790" customFormat="false" ht="15.75" hidden="false" customHeight="false" outlineLevel="0" collapsed="false">
      <c r="A790" s="3" t="n">
        <v>789</v>
      </c>
      <c r="B790" s="3" t="s">
        <v>2364</v>
      </c>
      <c r="C790" s="3" t="s">
        <v>2365</v>
      </c>
      <c r="D790" s="3" t="n">
        <v>1</v>
      </c>
      <c r="E790" s="3" t="n">
        <v>65.6405523</v>
      </c>
      <c r="F790" s="3" t="n">
        <v>714</v>
      </c>
      <c r="G790" s="3" t="n">
        <v>714</v>
      </c>
      <c r="H790" s="3" t="n">
        <v>8</v>
      </c>
      <c r="I790" s="3" t="n">
        <v>8</v>
      </c>
      <c r="J790" s="3" t="n">
        <v>882</v>
      </c>
      <c r="K790" s="3" t="n">
        <v>882</v>
      </c>
      <c r="L790" s="3" t="n">
        <v>76</v>
      </c>
      <c r="M790" s="3" t="n">
        <v>76</v>
      </c>
      <c r="N790" s="3" t="n">
        <v>-1</v>
      </c>
      <c r="O790" s="3" t="n">
        <v>-1</v>
      </c>
      <c r="P790" s="3" t="n">
        <v>9.1</v>
      </c>
      <c r="Q790" s="3" t="n">
        <v>24.2</v>
      </c>
      <c r="R790" s="3" t="s">
        <v>2366</v>
      </c>
      <c r="S790" s="4" t="n">
        <v>45747.0462962963</v>
      </c>
      <c r="T790" s="3" t="s">
        <v>256</v>
      </c>
      <c r="U790" s="3" t="s">
        <v>256</v>
      </c>
      <c r="V790" s="3" t="n">
        <v>0</v>
      </c>
      <c r="W790" s="3" t="n">
        <v>0</v>
      </c>
      <c r="X790" s="3" t="n">
        <v>0</v>
      </c>
      <c r="Y790" s="3" t="s">
        <v>30</v>
      </c>
      <c r="Z790" s="3" t="s">
        <v>30</v>
      </c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</row>
    <row r="791" customFormat="false" ht="15.75" hidden="false" customHeight="false" outlineLevel="0" collapsed="false">
      <c r="A791" s="3" t="n">
        <v>790</v>
      </c>
      <c r="B791" s="3" t="s">
        <v>2367</v>
      </c>
      <c r="C791" s="3" t="s">
        <v>2368</v>
      </c>
      <c r="D791" s="3" t="n">
        <v>1</v>
      </c>
      <c r="E791" s="3" t="n">
        <v>82.2784878</v>
      </c>
      <c r="F791" s="3" t="n">
        <v>864</v>
      </c>
      <c r="G791" s="3" t="n">
        <v>864</v>
      </c>
      <c r="H791" s="3" t="n">
        <v>16</v>
      </c>
      <c r="I791" s="3" t="n">
        <v>16</v>
      </c>
      <c r="J791" s="3" t="n">
        <v>1316</v>
      </c>
      <c r="K791" s="3" t="n">
        <v>1316</v>
      </c>
      <c r="L791" s="3" t="n">
        <v>137</v>
      </c>
      <c r="M791" s="3" t="n">
        <v>137</v>
      </c>
      <c r="N791" s="3" t="n">
        <v>-1</v>
      </c>
      <c r="O791" s="3" t="n">
        <v>-1</v>
      </c>
      <c r="P791" s="3" t="n">
        <v>9.1</v>
      </c>
      <c r="Q791" s="3" t="n">
        <v>24.2</v>
      </c>
      <c r="R791" s="3" t="s">
        <v>2369</v>
      </c>
      <c r="S791" s="4" t="n">
        <v>45747.0476967593</v>
      </c>
      <c r="T791" s="3" t="s">
        <v>256</v>
      </c>
      <c r="U791" s="3" t="s">
        <v>256</v>
      </c>
      <c r="V791" s="3" t="n">
        <v>0</v>
      </c>
      <c r="W791" s="3" t="n">
        <v>0</v>
      </c>
      <c r="X791" s="3" t="n">
        <v>0</v>
      </c>
      <c r="Y791" s="3" t="s">
        <v>30</v>
      </c>
      <c r="Z791" s="3" t="s">
        <v>30</v>
      </c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</row>
    <row r="792" customFormat="false" ht="15.75" hidden="false" customHeight="false" outlineLevel="0" collapsed="false">
      <c r="A792" s="3" t="n">
        <v>791</v>
      </c>
      <c r="B792" s="3" t="s">
        <v>2370</v>
      </c>
      <c r="C792" s="3" t="s">
        <v>2371</v>
      </c>
      <c r="D792" s="3" t="n">
        <v>1</v>
      </c>
      <c r="E792" s="3" t="n">
        <v>37.7343282</v>
      </c>
      <c r="F792" s="3" t="n">
        <v>351</v>
      </c>
      <c r="G792" s="3" t="n">
        <v>351</v>
      </c>
      <c r="H792" s="3" t="n">
        <v>7</v>
      </c>
      <c r="I792" s="3" t="n">
        <v>7</v>
      </c>
      <c r="J792" s="3" t="n">
        <v>351</v>
      </c>
      <c r="K792" s="3" t="n">
        <v>351</v>
      </c>
      <c r="L792" s="3" t="n">
        <v>42</v>
      </c>
      <c r="M792" s="3" t="n">
        <v>42</v>
      </c>
      <c r="N792" s="3" t="n">
        <v>-1</v>
      </c>
      <c r="O792" s="3" t="n">
        <v>-1</v>
      </c>
      <c r="P792" s="3" t="n">
        <v>9.1</v>
      </c>
      <c r="Q792" s="3" t="n">
        <v>24.2</v>
      </c>
      <c r="R792" s="3" t="s">
        <v>2372</v>
      </c>
      <c r="S792" s="4" t="n">
        <v>45747.0484143519</v>
      </c>
      <c r="T792" s="3" t="s">
        <v>256</v>
      </c>
      <c r="U792" s="3" t="s">
        <v>256</v>
      </c>
      <c r="V792" s="3" t="n">
        <v>0</v>
      </c>
      <c r="W792" s="3" t="n">
        <v>0</v>
      </c>
      <c r="X792" s="3" t="n">
        <v>0</v>
      </c>
      <c r="Y792" s="3" t="s">
        <v>30</v>
      </c>
      <c r="Z792" s="3" t="s">
        <v>30</v>
      </c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</row>
    <row r="793" customFormat="false" ht="15.75" hidden="false" customHeight="false" outlineLevel="0" collapsed="false">
      <c r="A793" s="3" t="n">
        <v>792</v>
      </c>
      <c r="B793" s="3" t="s">
        <v>2373</v>
      </c>
      <c r="C793" s="3" t="s">
        <v>2374</v>
      </c>
      <c r="D793" s="3" t="n">
        <v>1</v>
      </c>
      <c r="E793" s="3" t="n">
        <v>3.5283838</v>
      </c>
      <c r="F793" s="3" t="n">
        <v>30</v>
      </c>
      <c r="G793" s="3" t="n">
        <v>30</v>
      </c>
      <c r="H793" s="3" t="n">
        <v>5</v>
      </c>
      <c r="I793" s="3" t="n">
        <v>5</v>
      </c>
      <c r="J793" s="3" t="n">
        <v>36</v>
      </c>
      <c r="K793" s="3" t="n">
        <v>36</v>
      </c>
      <c r="L793" s="3" t="n">
        <v>3</v>
      </c>
      <c r="M793" s="3" t="n">
        <v>3</v>
      </c>
      <c r="N793" s="3" t="n">
        <v>-1</v>
      </c>
      <c r="O793" s="3" t="n">
        <v>-1</v>
      </c>
      <c r="P793" s="3" t="n">
        <v>9.2</v>
      </c>
      <c r="Q793" s="3" t="n">
        <v>24.2</v>
      </c>
      <c r="R793" s="3" t="s">
        <v>2375</v>
      </c>
      <c r="S793" s="4" t="n">
        <v>45747.0485300926</v>
      </c>
      <c r="T793" s="3" t="s">
        <v>256</v>
      </c>
      <c r="U793" s="3" t="s">
        <v>256</v>
      </c>
      <c r="V793" s="3" t="n">
        <v>0</v>
      </c>
      <c r="W793" s="3" t="n">
        <v>0</v>
      </c>
      <c r="X793" s="3" t="n">
        <v>0</v>
      </c>
      <c r="Y793" s="3" t="s">
        <v>30</v>
      </c>
      <c r="Z793" s="3" t="s">
        <v>30</v>
      </c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</row>
    <row r="794" customFormat="false" ht="15.75" hidden="false" customHeight="false" outlineLevel="0" collapsed="false">
      <c r="A794" s="3" t="n">
        <v>793</v>
      </c>
      <c r="B794" s="3" t="s">
        <v>2376</v>
      </c>
      <c r="C794" s="3" t="s">
        <v>2377</v>
      </c>
      <c r="D794" s="3" t="n">
        <v>1</v>
      </c>
      <c r="E794" s="3" t="n">
        <v>16.5472045</v>
      </c>
      <c r="F794" s="3" t="n">
        <v>688</v>
      </c>
      <c r="G794" s="3" t="n">
        <v>688</v>
      </c>
      <c r="H794" s="3" t="n">
        <v>22</v>
      </c>
      <c r="I794" s="3" t="n">
        <v>22</v>
      </c>
      <c r="J794" s="3" t="n">
        <v>867</v>
      </c>
      <c r="K794" s="3" t="n">
        <v>867</v>
      </c>
      <c r="L794" s="3" t="n">
        <v>42</v>
      </c>
      <c r="M794" s="3" t="n">
        <v>42</v>
      </c>
      <c r="N794" s="3" t="n">
        <v>-1</v>
      </c>
      <c r="O794" s="3" t="n">
        <v>-1</v>
      </c>
      <c r="P794" s="3" t="n">
        <v>9.3</v>
      </c>
      <c r="Q794" s="3" t="n">
        <v>24.2</v>
      </c>
      <c r="R794" s="3" t="s">
        <v>2378</v>
      </c>
      <c r="S794" s="4" t="n">
        <v>45747.0488657407</v>
      </c>
      <c r="T794" s="3" t="s">
        <v>256</v>
      </c>
      <c r="U794" s="3" t="s">
        <v>256</v>
      </c>
      <c r="V794" s="3" t="n">
        <v>0</v>
      </c>
      <c r="W794" s="3" t="n">
        <v>0</v>
      </c>
      <c r="X794" s="3" t="n">
        <v>0</v>
      </c>
      <c r="Y794" s="3" t="s">
        <v>30</v>
      </c>
      <c r="Z794" s="3" t="s">
        <v>30</v>
      </c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</row>
    <row r="795" customFormat="false" ht="15.75" hidden="false" customHeight="false" outlineLevel="0" collapsed="false">
      <c r="A795" s="3" t="n">
        <v>794</v>
      </c>
      <c r="B795" s="3" t="s">
        <v>2379</v>
      </c>
      <c r="C795" s="3" t="s">
        <v>2380</v>
      </c>
      <c r="D795" s="3" t="n">
        <v>1</v>
      </c>
      <c r="E795" s="3" t="n">
        <v>3.9834112</v>
      </c>
      <c r="F795" s="3" t="n">
        <v>288</v>
      </c>
      <c r="G795" s="3" t="n">
        <v>288</v>
      </c>
      <c r="H795" s="3" t="n">
        <v>15</v>
      </c>
      <c r="I795" s="3" t="n">
        <v>15</v>
      </c>
      <c r="J795" s="3" t="n">
        <v>400</v>
      </c>
      <c r="K795" s="3" t="n">
        <v>400</v>
      </c>
      <c r="L795" s="3" t="n">
        <v>4</v>
      </c>
      <c r="M795" s="3" t="n">
        <v>4</v>
      </c>
      <c r="N795" s="3" t="n">
        <v>-1</v>
      </c>
      <c r="O795" s="3" t="n">
        <v>-1</v>
      </c>
      <c r="P795" s="3" t="n">
        <v>9.3</v>
      </c>
      <c r="Q795" s="3" t="n">
        <v>24.2</v>
      </c>
      <c r="R795" s="3" t="s">
        <v>2381</v>
      </c>
      <c r="S795" s="4" t="n">
        <v>45747.0489814815</v>
      </c>
      <c r="T795" s="3" t="s">
        <v>256</v>
      </c>
      <c r="U795" s="3" t="s">
        <v>256</v>
      </c>
      <c r="V795" s="3" t="n">
        <v>0</v>
      </c>
      <c r="W795" s="3" t="n">
        <v>0</v>
      </c>
      <c r="X795" s="3" t="n">
        <v>0</v>
      </c>
      <c r="Y795" s="3" t="s">
        <v>30</v>
      </c>
      <c r="Z795" s="3" t="s">
        <v>30</v>
      </c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</row>
    <row r="796" customFormat="false" ht="15.75" hidden="false" customHeight="false" outlineLevel="0" collapsed="false">
      <c r="A796" s="3" t="n">
        <v>795</v>
      </c>
      <c r="B796" s="3" t="s">
        <v>2382</v>
      </c>
      <c r="C796" s="3" t="s">
        <v>2383</v>
      </c>
      <c r="D796" s="3" t="n">
        <v>1</v>
      </c>
      <c r="E796" s="3" t="n">
        <v>0.6701978</v>
      </c>
      <c r="F796" s="3" t="n">
        <v>8</v>
      </c>
      <c r="G796" s="3" t="n">
        <v>8</v>
      </c>
      <c r="H796" s="3" t="n">
        <v>6</v>
      </c>
      <c r="I796" s="3" t="n">
        <v>6</v>
      </c>
      <c r="J796" s="3" t="n">
        <v>5</v>
      </c>
      <c r="K796" s="3" t="n">
        <v>5</v>
      </c>
      <c r="L796" s="3" t="n">
        <v>2</v>
      </c>
      <c r="M796" s="3" t="n">
        <v>2</v>
      </c>
      <c r="N796" s="3" t="n">
        <v>-1</v>
      </c>
      <c r="O796" s="3" t="n">
        <v>-1</v>
      </c>
      <c r="P796" s="3" t="n">
        <v>9.3</v>
      </c>
      <c r="Q796" s="3" t="n">
        <v>24.2</v>
      </c>
      <c r="R796" s="3" t="s">
        <v>2384</v>
      </c>
      <c r="S796" s="4" t="n">
        <v>45747.0490162037</v>
      </c>
      <c r="T796" s="3" t="s">
        <v>256</v>
      </c>
      <c r="U796" s="3" t="s">
        <v>256</v>
      </c>
      <c r="V796" s="3" t="n">
        <v>0</v>
      </c>
      <c r="W796" s="3" t="n">
        <v>0</v>
      </c>
      <c r="X796" s="3" t="n">
        <v>0</v>
      </c>
      <c r="Y796" s="3" t="s">
        <v>30</v>
      </c>
      <c r="Z796" s="3" t="s">
        <v>30</v>
      </c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</row>
    <row r="797" customFormat="false" ht="15.75" hidden="false" customHeight="false" outlineLevel="0" collapsed="false">
      <c r="A797" s="3" t="n">
        <v>796</v>
      </c>
      <c r="B797" s="3" t="s">
        <v>2385</v>
      </c>
      <c r="C797" s="3" t="s">
        <v>2386</v>
      </c>
      <c r="D797" s="3" t="n">
        <v>1</v>
      </c>
      <c r="E797" s="3" t="n">
        <v>1.1472182</v>
      </c>
      <c r="F797" s="3" t="n">
        <v>59</v>
      </c>
      <c r="G797" s="3" t="n">
        <v>59</v>
      </c>
      <c r="H797" s="3" t="n">
        <v>15</v>
      </c>
      <c r="I797" s="3" t="n">
        <v>15</v>
      </c>
      <c r="J797" s="3" t="n">
        <v>82</v>
      </c>
      <c r="K797" s="3" t="n">
        <v>82</v>
      </c>
      <c r="L797" s="3" t="n">
        <v>4</v>
      </c>
      <c r="M797" s="3" t="n">
        <v>4</v>
      </c>
      <c r="N797" s="3" t="n">
        <v>-1</v>
      </c>
      <c r="O797" s="3" t="n">
        <v>-1</v>
      </c>
      <c r="P797" s="3" t="n">
        <v>9.3</v>
      </c>
      <c r="Q797" s="3" t="n">
        <v>24.2</v>
      </c>
      <c r="R797" s="3" t="s">
        <v>2387</v>
      </c>
      <c r="S797" s="4" t="n">
        <v>45747.0490740741</v>
      </c>
      <c r="T797" s="3" t="s">
        <v>256</v>
      </c>
      <c r="U797" s="3" t="s">
        <v>256</v>
      </c>
      <c r="V797" s="3" t="n">
        <v>0</v>
      </c>
      <c r="W797" s="3" t="n">
        <v>0</v>
      </c>
      <c r="X797" s="3" t="n">
        <v>0</v>
      </c>
      <c r="Y797" s="3" t="s">
        <v>30</v>
      </c>
      <c r="Z797" s="3" t="s">
        <v>30</v>
      </c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</row>
    <row r="798" customFormat="false" ht="15.75" hidden="false" customHeight="false" outlineLevel="0" collapsed="false">
      <c r="A798" s="3" t="n">
        <v>797</v>
      </c>
      <c r="B798" s="3" t="s">
        <v>2388</v>
      </c>
      <c r="C798" s="3" t="s">
        <v>2389</v>
      </c>
      <c r="D798" s="3" t="n">
        <v>1</v>
      </c>
      <c r="E798" s="3" t="n">
        <v>10.3109886</v>
      </c>
      <c r="F798" s="3" t="n">
        <v>596</v>
      </c>
      <c r="G798" s="3" t="n">
        <v>596</v>
      </c>
      <c r="H798" s="3" t="n">
        <v>22</v>
      </c>
      <c r="I798" s="3" t="n">
        <v>22</v>
      </c>
      <c r="J798" s="3" t="n">
        <v>760</v>
      </c>
      <c r="K798" s="3" t="n">
        <v>760</v>
      </c>
      <c r="L798" s="3" t="n">
        <v>26</v>
      </c>
      <c r="M798" s="3" t="n">
        <v>26</v>
      </c>
      <c r="N798" s="3" t="n">
        <v>-1</v>
      </c>
      <c r="O798" s="3" t="n">
        <v>-1</v>
      </c>
      <c r="P798" s="3" t="n">
        <v>9.3</v>
      </c>
      <c r="Q798" s="3" t="n">
        <v>24.2</v>
      </c>
      <c r="R798" s="3" t="s">
        <v>2390</v>
      </c>
      <c r="S798" s="4" t="n">
        <v>45747.0493055556</v>
      </c>
      <c r="T798" s="3" t="s">
        <v>256</v>
      </c>
      <c r="U798" s="3" t="s">
        <v>256</v>
      </c>
      <c r="V798" s="3" t="n">
        <v>0</v>
      </c>
      <c r="W798" s="3" t="n">
        <v>0</v>
      </c>
      <c r="X798" s="3" t="n">
        <v>0</v>
      </c>
      <c r="Y798" s="3" t="s">
        <v>30</v>
      </c>
      <c r="Z798" s="3" t="s">
        <v>30</v>
      </c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</row>
    <row r="799" customFormat="false" ht="15.75" hidden="false" customHeight="false" outlineLevel="0" collapsed="false">
      <c r="A799" s="3" t="n">
        <v>798</v>
      </c>
      <c r="B799" s="3" t="s">
        <v>2391</v>
      </c>
      <c r="C799" s="3" t="s">
        <v>2392</v>
      </c>
      <c r="D799" s="3" t="n">
        <v>1</v>
      </c>
      <c r="E799" s="3" t="n">
        <v>1.5771113</v>
      </c>
      <c r="F799" s="3" t="n">
        <v>8</v>
      </c>
      <c r="G799" s="3" t="n">
        <v>8</v>
      </c>
      <c r="H799" s="3" t="n">
        <v>5</v>
      </c>
      <c r="I799" s="3" t="n">
        <v>5</v>
      </c>
      <c r="J799" s="3" t="n">
        <v>5</v>
      </c>
      <c r="K799" s="3" t="n">
        <v>5</v>
      </c>
      <c r="L799" s="3" t="n">
        <v>2</v>
      </c>
      <c r="M799" s="3" t="n">
        <v>2</v>
      </c>
      <c r="N799" s="3" t="n">
        <v>-1</v>
      </c>
      <c r="O799" s="3" t="n">
        <v>-1</v>
      </c>
      <c r="P799" s="3" t="n">
        <v>9.3</v>
      </c>
      <c r="Q799" s="3" t="n">
        <v>24.2</v>
      </c>
      <c r="R799" s="3" t="s">
        <v>2393</v>
      </c>
      <c r="S799" s="4" t="n">
        <v>45747.049375</v>
      </c>
      <c r="T799" s="3" t="s">
        <v>256</v>
      </c>
      <c r="U799" s="3" t="s">
        <v>256</v>
      </c>
      <c r="V799" s="3" t="n">
        <v>0</v>
      </c>
      <c r="W799" s="3" t="n">
        <v>0</v>
      </c>
      <c r="X799" s="3" t="n">
        <v>0</v>
      </c>
      <c r="Y799" s="3" t="s">
        <v>30</v>
      </c>
      <c r="Z799" s="3" t="s">
        <v>30</v>
      </c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</row>
    <row r="800" customFormat="false" ht="15.75" hidden="false" customHeight="false" outlineLevel="0" collapsed="false">
      <c r="A800" s="3" t="n">
        <v>799</v>
      </c>
      <c r="B800" s="3" t="s">
        <v>2394</v>
      </c>
      <c r="C800" s="3" t="s">
        <v>2395</v>
      </c>
      <c r="D800" s="3" t="n">
        <v>1</v>
      </c>
      <c r="E800" s="3" t="n">
        <v>0.6804715</v>
      </c>
      <c r="F800" s="3" t="n">
        <v>35</v>
      </c>
      <c r="G800" s="3" t="n">
        <v>35</v>
      </c>
      <c r="H800" s="3" t="n">
        <v>11</v>
      </c>
      <c r="I800" s="3" t="n">
        <v>11</v>
      </c>
      <c r="J800" s="3" t="n">
        <v>38</v>
      </c>
      <c r="K800" s="3" t="n">
        <v>38</v>
      </c>
      <c r="L800" s="3" t="n">
        <v>2</v>
      </c>
      <c r="M800" s="3" t="n">
        <v>2</v>
      </c>
      <c r="N800" s="3" t="n">
        <v>-1</v>
      </c>
      <c r="O800" s="3" t="n">
        <v>-1</v>
      </c>
      <c r="P800" s="3" t="n">
        <v>9.3</v>
      </c>
      <c r="Q800" s="3" t="n">
        <v>24.2</v>
      </c>
      <c r="R800" s="3" t="s">
        <v>2396</v>
      </c>
      <c r="S800" s="4" t="n">
        <v>45747.0494097222</v>
      </c>
      <c r="T800" s="3" t="s">
        <v>256</v>
      </c>
      <c r="U800" s="3" t="s">
        <v>256</v>
      </c>
      <c r="V800" s="3" t="n">
        <v>0</v>
      </c>
      <c r="W800" s="3" t="n">
        <v>0</v>
      </c>
      <c r="X800" s="3" t="n">
        <v>0</v>
      </c>
      <c r="Y800" s="3" t="s">
        <v>30</v>
      </c>
      <c r="Z800" s="3" t="s">
        <v>30</v>
      </c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</row>
    <row r="801" customFormat="false" ht="15.75" hidden="false" customHeight="false" outlineLevel="0" collapsed="false">
      <c r="A801" s="3" t="n">
        <v>800</v>
      </c>
      <c r="B801" s="3" t="s">
        <v>2397</v>
      </c>
      <c r="C801" s="3" t="s">
        <v>2398</v>
      </c>
      <c r="D801" s="3" t="n">
        <v>1</v>
      </c>
      <c r="E801" s="3" t="n">
        <v>0.7929148</v>
      </c>
      <c r="F801" s="3" t="n">
        <v>7</v>
      </c>
      <c r="G801" s="3" t="n">
        <v>7</v>
      </c>
      <c r="H801" s="3" t="n">
        <v>5</v>
      </c>
      <c r="I801" s="3" t="n">
        <v>5</v>
      </c>
      <c r="J801" s="3" t="n">
        <v>4</v>
      </c>
      <c r="K801" s="3" t="n">
        <v>4</v>
      </c>
      <c r="L801" s="3" t="n">
        <v>2</v>
      </c>
      <c r="M801" s="3" t="n">
        <v>2</v>
      </c>
      <c r="N801" s="3" t="n">
        <v>-1</v>
      </c>
      <c r="O801" s="3" t="n">
        <v>-1</v>
      </c>
      <c r="P801" s="3" t="n">
        <v>9.3</v>
      </c>
      <c r="Q801" s="3" t="n">
        <v>24.2</v>
      </c>
      <c r="R801" s="3" t="s">
        <v>2399</v>
      </c>
      <c r="S801" s="4" t="n">
        <v>45747.0494675926</v>
      </c>
      <c r="T801" s="3" t="s">
        <v>256</v>
      </c>
      <c r="U801" s="3" t="s">
        <v>256</v>
      </c>
      <c r="V801" s="3" t="n">
        <v>0</v>
      </c>
      <c r="W801" s="3" t="n">
        <v>0</v>
      </c>
      <c r="X801" s="3" t="n">
        <v>0</v>
      </c>
      <c r="Y801" s="3" t="s">
        <v>30</v>
      </c>
      <c r="Z801" s="3" t="s">
        <v>30</v>
      </c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</row>
    <row r="802" customFormat="false" ht="15.75" hidden="false" customHeight="false" outlineLevel="0" collapsed="false">
      <c r="A802" s="3" t="n">
        <v>801</v>
      </c>
      <c r="B802" s="3" t="s">
        <v>2400</v>
      </c>
      <c r="C802" s="3" t="s">
        <v>2401</v>
      </c>
      <c r="D802" s="3" t="n">
        <v>1</v>
      </c>
      <c r="E802" s="3" t="n">
        <v>0.8135696</v>
      </c>
      <c r="F802" s="3" t="n">
        <v>44</v>
      </c>
      <c r="G802" s="3" t="n">
        <v>44</v>
      </c>
      <c r="H802" s="3" t="n">
        <v>11</v>
      </c>
      <c r="I802" s="3" t="n">
        <v>11</v>
      </c>
      <c r="J802" s="3" t="n">
        <v>57</v>
      </c>
      <c r="K802" s="3" t="n">
        <v>57</v>
      </c>
      <c r="L802" s="3" t="n">
        <v>2</v>
      </c>
      <c r="M802" s="3" t="n">
        <v>2</v>
      </c>
      <c r="N802" s="3" t="n">
        <v>-1</v>
      </c>
      <c r="O802" s="3" t="n">
        <v>-1</v>
      </c>
      <c r="P802" s="3" t="n">
        <v>9.3</v>
      </c>
      <c r="Q802" s="3" t="n">
        <v>24.2</v>
      </c>
      <c r="R802" s="3" t="s">
        <v>2402</v>
      </c>
      <c r="S802" s="4" t="n">
        <v>45747.0495138889</v>
      </c>
      <c r="T802" s="3" t="s">
        <v>256</v>
      </c>
      <c r="U802" s="3" t="s">
        <v>256</v>
      </c>
      <c r="V802" s="3" t="n">
        <v>0</v>
      </c>
      <c r="W802" s="3" t="n">
        <v>0</v>
      </c>
      <c r="X802" s="3" t="n">
        <v>0</v>
      </c>
      <c r="Y802" s="3" t="s">
        <v>30</v>
      </c>
      <c r="Z802" s="3" t="s">
        <v>30</v>
      </c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</row>
    <row r="803" customFormat="false" ht="15.75" hidden="false" customHeight="false" outlineLevel="0" collapsed="false">
      <c r="A803" s="3" t="n">
        <v>802</v>
      </c>
      <c r="B803" s="3" t="s">
        <v>2403</v>
      </c>
      <c r="C803" s="3" t="s">
        <v>2404</v>
      </c>
      <c r="D803" s="3" t="n">
        <v>1</v>
      </c>
      <c r="E803" s="3" t="n">
        <v>0.5405735</v>
      </c>
      <c r="F803" s="3" t="n">
        <v>24</v>
      </c>
      <c r="G803" s="3" t="n">
        <v>24</v>
      </c>
      <c r="H803" s="3" t="n">
        <v>11</v>
      </c>
      <c r="I803" s="3" t="n">
        <v>11</v>
      </c>
      <c r="J803" s="3" t="n">
        <v>27</v>
      </c>
      <c r="K803" s="3" t="n">
        <v>27</v>
      </c>
      <c r="L803" s="3" t="n">
        <v>2</v>
      </c>
      <c r="M803" s="3" t="n">
        <v>2</v>
      </c>
      <c r="N803" s="3" t="n">
        <v>-1</v>
      </c>
      <c r="O803" s="3" t="n">
        <v>-1</v>
      </c>
      <c r="P803" s="3" t="n">
        <v>9.3</v>
      </c>
      <c r="Q803" s="3" t="n">
        <v>24.2</v>
      </c>
      <c r="R803" s="3" t="s">
        <v>2405</v>
      </c>
      <c r="S803" s="4" t="n">
        <v>45747.0495486111</v>
      </c>
      <c r="T803" s="3" t="s">
        <v>256</v>
      </c>
      <c r="U803" s="3" t="s">
        <v>256</v>
      </c>
      <c r="V803" s="3" t="n">
        <v>0</v>
      </c>
      <c r="W803" s="3" t="n">
        <v>0</v>
      </c>
      <c r="X803" s="3" t="n">
        <v>0</v>
      </c>
      <c r="Y803" s="3" t="s">
        <v>30</v>
      </c>
      <c r="Z803" s="3" t="s">
        <v>30</v>
      </c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</row>
    <row r="804" customFormat="false" ht="15.75" hidden="false" customHeight="false" outlineLevel="0" collapsed="false">
      <c r="A804" s="3" t="n">
        <v>803</v>
      </c>
      <c r="B804" s="3" t="s">
        <v>2406</v>
      </c>
      <c r="C804" s="3" t="s">
        <v>2407</v>
      </c>
      <c r="D804" s="3" t="n">
        <v>1</v>
      </c>
      <c r="E804" s="3" t="n">
        <v>0.8158953</v>
      </c>
      <c r="F804" s="3" t="n">
        <v>7</v>
      </c>
      <c r="G804" s="3" t="n">
        <v>7</v>
      </c>
      <c r="H804" s="3" t="n">
        <v>5</v>
      </c>
      <c r="I804" s="3" t="n">
        <v>5</v>
      </c>
      <c r="J804" s="3" t="n">
        <v>4</v>
      </c>
      <c r="K804" s="3" t="n">
        <v>4</v>
      </c>
      <c r="L804" s="3" t="n">
        <v>2</v>
      </c>
      <c r="M804" s="3" t="n">
        <v>2</v>
      </c>
      <c r="N804" s="3" t="n">
        <v>-1</v>
      </c>
      <c r="O804" s="3" t="n">
        <v>-1</v>
      </c>
      <c r="P804" s="3" t="n">
        <v>9.3</v>
      </c>
      <c r="Q804" s="3" t="n">
        <v>24.2</v>
      </c>
      <c r="R804" s="3" t="s">
        <v>2408</v>
      </c>
      <c r="S804" s="4" t="n">
        <v>45747.0495949074</v>
      </c>
      <c r="T804" s="3" t="s">
        <v>256</v>
      </c>
      <c r="U804" s="3" t="s">
        <v>256</v>
      </c>
      <c r="V804" s="3" t="n">
        <v>0</v>
      </c>
      <c r="W804" s="3" t="n">
        <v>0</v>
      </c>
      <c r="X804" s="3" t="n">
        <v>0</v>
      </c>
      <c r="Y804" s="3" t="s">
        <v>30</v>
      </c>
      <c r="Z804" s="3" t="s">
        <v>30</v>
      </c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</row>
    <row r="805" customFormat="false" ht="15.75" hidden="false" customHeight="false" outlineLevel="0" collapsed="false">
      <c r="A805" s="3" t="n">
        <v>804</v>
      </c>
      <c r="B805" s="3" t="s">
        <v>2409</v>
      </c>
      <c r="C805" s="3" t="s">
        <v>2410</v>
      </c>
      <c r="D805" s="3" t="n">
        <v>1</v>
      </c>
      <c r="E805" s="3" t="n">
        <v>0.8528451</v>
      </c>
      <c r="F805" s="3" t="n">
        <v>31</v>
      </c>
      <c r="G805" s="3" t="n">
        <v>31</v>
      </c>
      <c r="H805" s="3" t="n">
        <v>9</v>
      </c>
      <c r="I805" s="3" t="n">
        <v>9</v>
      </c>
      <c r="J805" s="3" t="n">
        <v>30</v>
      </c>
      <c r="K805" s="3" t="n">
        <v>30</v>
      </c>
      <c r="L805" s="3" t="n">
        <v>2</v>
      </c>
      <c r="M805" s="3" t="n">
        <v>2</v>
      </c>
      <c r="N805" s="3" t="n">
        <v>-1</v>
      </c>
      <c r="O805" s="3" t="n">
        <v>-1</v>
      </c>
      <c r="P805" s="3" t="n">
        <v>9.3</v>
      </c>
      <c r="Q805" s="3" t="n">
        <v>24.2</v>
      </c>
      <c r="R805" s="3" t="s">
        <v>2411</v>
      </c>
      <c r="S805" s="4" t="n">
        <v>45747.0496412037</v>
      </c>
      <c r="T805" s="3" t="s">
        <v>256</v>
      </c>
      <c r="U805" s="3" t="s">
        <v>256</v>
      </c>
      <c r="V805" s="3" t="n">
        <v>0</v>
      </c>
      <c r="W805" s="3" t="n">
        <v>0</v>
      </c>
      <c r="X805" s="3" t="n">
        <v>0</v>
      </c>
      <c r="Y805" s="3" t="s">
        <v>30</v>
      </c>
      <c r="Z805" s="3" t="s">
        <v>30</v>
      </c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</row>
    <row r="806" customFormat="false" ht="15.75" hidden="false" customHeight="false" outlineLevel="0" collapsed="false">
      <c r="A806" s="3" t="n">
        <v>805</v>
      </c>
      <c r="B806" s="3" t="s">
        <v>2412</v>
      </c>
      <c r="C806" s="3" t="s">
        <v>2413</v>
      </c>
      <c r="D806" s="3" t="n">
        <v>1</v>
      </c>
      <c r="E806" s="3" t="n">
        <v>1.7642448</v>
      </c>
      <c r="F806" s="3" t="n">
        <v>26</v>
      </c>
      <c r="G806" s="3" t="n">
        <v>26</v>
      </c>
      <c r="H806" s="3" t="n">
        <v>10</v>
      </c>
      <c r="I806" s="3" t="n">
        <v>10</v>
      </c>
      <c r="J806" s="3" t="n">
        <v>29</v>
      </c>
      <c r="K806" s="3" t="n">
        <v>29</v>
      </c>
      <c r="L806" s="3" t="n">
        <v>5</v>
      </c>
      <c r="M806" s="3" t="n">
        <v>5</v>
      </c>
      <c r="N806" s="3" t="n">
        <v>-1</v>
      </c>
      <c r="O806" s="3" t="n">
        <v>-1</v>
      </c>
      <c r="P806" s="3" t="n">
        <v>9.3</v>
      </c>
      <c r="Q806" s="3" t="n">
        <v>24.2</v>
      </c>
      <c r="R806" s="3" t="s">
        <v>2414</v>
      </c>
      <c r="S806" s="4" t="n">
        <v>45747.0497106482</v>
      </c>
      <c r="T806" s="3" t="s">
        <v>256</v>
      </c>
      <c r="U806" s="3" t="s">
        <v>256</v>
      </c>
      <c r="V806" s="3" t="n">
        <v>0</v>
      </c>
      <c r="W806" s="3" t="n">
        <v>0</v>
      </c>
      <c r="X806" s="3" t="n">
        <v>0</v>
      </c>
      <c r="Y806" s="3" t="s">
        <v>30</v>
      </c>
      <c r="Z806" s="3" t="s">
        <v>30</v>
      </c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</row>
    <row r="807" customFormat="false" ht="15.75" hidden="false" customHeight="false" outlineLevel="0" collapsed="false">
      <c r="A807" s="3" t="n">
        <v>806</v>
      </c>
      <c r="B807" s="3" t="s">
        <v>2415</v>
      </c>
      <c r="C807" s="3" t="s">
        <v>2416</v>
      </c>
      <c r="D807" s="3" t="n">
        <v>1</v>
      </c>
      <c r="E807" s="3" t="n">
        <v>4.4931569</v>
      </c>
      <c r="F807" s="3" t="n">
        <v>37</v>
      </c>
      <c r="G807" s="3" t="n">
        <v>37</v>
      </c>
      <c r="H807" s="3" t="n">
        <v>12</v>
      </c>
      <c r="I807" s="3" t="n">
        <v>12</v>
      </c>
      <c r="J807" s="3" t="n">
        <v>46</v>
      </c>
      <c r="K807" s="3" t="n">
        <v>46</v>
      </c>
      <c r="L807" s="3" t="n">
        <v>4</v>
      </c>
      <c r="M807" s="3" t="n">
        <v>4</v>
      </c>
      <c r="N807" s="3" t="n">
        <v>-1</v>
      </c>
      <c r="O807" s="3" t="n">
        <v>-1</v>
      </c>
      <c r="P807" s="3" t="n">
        <v>9.3</v>
      </c>
      <c r="Q807" s="3" t="n">
        <v>24.2</v>
      </c>
      <c r="R807" s="3" t="s">
        <v>2417</v>
      </c>
      <c r="S807" s="4" t="n">
        <v>45747.0498263889</v>
      </c>
      <c r="T807" s="3" t="s">
        <v>256</v>
      </c>
      <c r="U807" s="3" t="s">
        <v>256</v>
      </c>
      <c r="V807" s="3" t="n">
        <v>0</v>
      </c>
      <c r="W807" s="3" t="n">
        <v>0</v>
      </c>
      <c r="X807" s="3" t="n">
        <v>0</v>
      </c>
      <c r="Y807" s="3" t="s">
        <v>30</v>
      </c>
      <c r="Z807" s="3" t="s">
        <v>30</v>
      </c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</row>
    <row r="808" customFormat="false" ht="15.75" hidden="false" customHeight="false" outlineLevel="0" collapsed="false">
      <c r="A808" s="3" t="n">
        <v>807</v>
      </c>
      <c r="B808" s="3" t="s">
        <v>2418</v>
      </c>
      <c r="C808" s="3" t="s">
        <v>2419</v>
      </c>
      <c r="D808" s="3" t="n">
        <v>1</v>
      </c>
      <c r="E808" s="3" t="n">
        <v>3.6447872</v>
      </c>
      <c r="F808" s="3" t="n">
        <v>82</v>
      </c>
      <c r="G808" s="3" t="n">
        <v>82</v>
      </c>
      <c r="H808" s="3" t="n">
        <v>16</v>
      </c>
      <c r="I808" s="3" t="n">
        <v>16</v>
      </c>
      <c r="J808" s="3" t="n">
        <v>102</v>
      </c>
      <c r="K808" s="3" t="n">
        <v>102</v>
      </c>
      <c r="L808" s="3" t="n">
        <v>9</v>
      </c>
      <c r="M808" s="3" t="n">
        <v>9</v>
      </c>
      <c r="N808" s="3" t="n">
        <v>-1</v>
      </c>
      <c r="O808" s="3" t="n">
        <v>-1</v>
      </c>
      <c r="P808" s="3" t="n">
        <v>9.3</v>
      </c>
      <c r="Q808" s="3" t="n">
        <v>24.2</v>
      </c>
      <c r="R808" s="3" t="s">
        <v>2420</v>
      </c>
      <c r="S808" s="4" t="n">
        <v>45747.0498958333</v>
      </c>
      <c r="T808" s="3" t="s">
        <v>256</v>
      </c>
      <c r="U808" s="3" t="s">
        <v>256</v>
      </c>
      <c r="V808" s="3" t="n">
        <v>0</v>
      </c>
      <c r="W808" s="3" t="n">
        <v>0</v>
      </c>
      <c r="X808" s="3" t="n">
        <v>0</v>
      </c>
      <c r="Y808" s="3" t="s">
        <v>30</v>
      </c>
      <c r="Z808" s="3" t="s">
        <v>30</v>
      </c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</row>
    <row r="809" customFormat="false" ht="15.75" hidden="false" customHeight="false" outlineLevel="0" collapsed="false">
      <c r="A809" s="3" t="n">
        <v>808</v>
      </c>
      <c r="B809" s="3" t="s">
        <v>2421</v>
      </c>
      <c r="C809" s="3" t="s">
        <v>2422</v>
      </c>
      <c r="D809" s="3" t="n">
        <v>1</v>
      </c>
      <c r="E809" s="3" t="n">
        <v>0.6101757</v>
      </c>
      <c r="F809" s="3" t="n">
        <v>59</v>
      </c>
      <c r="G809" s="3" t="n">
        <v>59</v>
      </c>
      <c r="H809" s="3" t="n">
        <v>14</v>
      </c>
      <c r="I809" s="3" t="n">
        <v>14</v>
      </c>
      <c r="J809" s="3" t="n">
        <v>91</v>
      </c>
      <c r="K809" s="3" t="n">
        <v>91</v>
      </c>
      <c r="L809" s="3" t="n">
        <v>5</v>
      </c>
      <c r="M809" s="3" t="n">
        <v>5</v>
      </c>
      <c r="N809" s="3" t="n">
        <v>-1</v>
      </c>
      <c r="O809" s="3" t="n">
        <v>-1</v>
      </c>
      <c r="P809" s="3" t="n">
        <v>9.3</v>
      </c>
      <c r="Q809" s="3" t="n">
        <v>24.2</v>
      </c>
      <c r="R809" s="3" t="s">
        <v>2423</v>
      </c>
      <c r="S809" s="4" t="n">
        <v>45747.0499305556</v>
      </c>
      <c r="T809" s="3" t="s">
        <v>256</v>
      </c>
      <c r="U809" s="3" t="s">
        <v>256</v>
      </c>
      <c r="V809" s="3" t="n">
        <v>0</v>
      </c>
      <c r="W809" s="3" t="n">
        <v>0</v>
      </c>
      <c r="X809" s="3" t="n">
        <v>0</v>
      </c>
      <c r="Y809" s="3" t="s">
        <v>30</v>
      </c>
      <c r="Z809" s="3" t="s">
        <v>30</v>
      </c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</row>
    <row r="810" customFormat="false" ht="15.75" hidden="false" customHeight="false" outlineLevel="0" collapsed="false">
      <c r="A810" s="3" t="n">
        <v>809</v>
      </c>
      <c r="B810" s="3" t="s">
        <v>2424</v>
      </c>
      <c r="C810" s="3" t="s">
        <v>2425</v>
      </c>
      <c r="D810" s="3" t="n">
        <v>1</v>
      </c>
      <c r="E810" s="3" t="n">
        <v>43.6248789</v>
      </c>
      <c r="F810" s="3" t="n">
        <v>1491</v>
      </c>
      <c r="G810" s="3" t="n">
        <v>1491</v>
      </c>
      <c r="H810" s="3" t="n">
        <v>25</v>
      </c>
      <c r="I810" s="3" t="n">
        <v>25</v>
      </c>
      <c r="J810" s="3" t="n">
        <v>2492</v>
      </c>
      <c r="K810" s="3" t="n">
        <v>2492</v>
      </c>
      <c r="L810" s="3" t="n">
        <v>422</v>
      </c>
      <c r="M810" s="3" t="n">
        <v>422</v>
      </c>
      <c r="N810" s="3" t="n">
        <v>-1</v>
      </c>
      <c r="O810" s="3" t="n">
        <v>-1</v>
      </c>
      <c r="P810" s="3" t="n">
        <v>10</v>
      </c>
      <c r="Q810" s="3" t="n">
        <v>24.2</v>
      </c>
      <c r="R810" s="3" t="s">
        <v>2426</v>
      </c>
      <c r="S810" s="4" t="n">
        <v>45747.051400463</v>
      </c>
      <c r="T810" s="3" t="s">
        <v>29</v>
      </c>
      <c r="U810" s="3" t="s">
        <v>29</v>
      </c>
      <c r="V810" s="3" t="n">
        <v>0</v>
      </c>
      <c r="W810" s="3" t="n">
        <v>0</v>
      </c>
      <c r="X810" s="3" t="n">
        <v>0</v>
      </c>
      <c r="Y810" s="3" t="s">
        <v>30</v>
      </c>
      <c r="Z810" s="3" t="s">
        <v>30</v>
      </c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</row>
    <row r="811" customFormat="false" ht="15.75" hidden="false" customHeight="false" outlineLevel="0" collapsed="false">
      <c r="A811" s="3" t="n">
        <v>810</v>
      </c>
      <c r="B811" s="3" t="s">
        <v>2427</v>
      </c>
      <c r="C811" s="3" t="s">
        <v>2428</v>
      </c>
      <c r="D811" s="3" t="n">
        <v>1</v>
      </c>
      <c r="E811" s="3" t="n">
        <v>53.7477478</v>
      </c>
      <c r="F811" s="3" t="n">
        <v>1582</v>
      </c>
      <c r="G811" s="3" t="n">
        <v>1582</v>
      </c>
      <c r="H811" s="3" t="n">
        <v>23</v>
      </c>
      <c r="I811" s="3" t="n">
        <v>23</v>
      </c>
      <c r="J811" s="3" t="n">
        <v>2605</v>
      </c>
      <c r="K811" s="3" t="n">
        <v>2605</v>
      </c>
      <c r="L811" s="3" t="n">
        <v>522</v>
      </c>
      <c r="M811" s="3" t="n">
        <v>522</v>
      </c>
      <c r="N811" s="3" t="n">
        <v>-1</v>
      </c>
      <c r="O811" s="3" t="n">
        <v>-1</v>
      </c>
      <c r="P811" s="3" t="n">
        <v>9.3</v>
      </c>
      <c r="Q811" s="3" t="n">
        <v>24.2</v>
      </c>
      <c r="R811" s="3" t="s">
        <v>2429</v>
      </c>
      <c r="S811" s="4" t="n">
        <v>45747.0534606481</v>
      </c>
      <c r="T811" s="3" t="s">
        <v>29</v>
      </c>
      <c r="U811" s="3" t="s">
        <v>29</v>
      </c>
      <c r="V811" s="3" t="n">
        <v>0</v>
      </c>
      <c r="W811" s="3" t="n">
        <v>0</v>
      </c>
      <c r="X811" s="3" t="n">
        <v>0</v>
      </c>
      <c r="Y811" s="3" t="s">
        <v>30</v>
      </c>
      <c r="Z811" s="3" t="s">
        <v>30</v>
      </c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</row>
    <row r="812" customFormat="false" ht="15.75" hidden="false" customHeight="false" outlineLevel="0" collapsed="false">
      <c r="A812" s="3" t="n">
        <v>811</v>
      </c>
      <c r="B812" s="3" t="s">
        <v>2430</v>
      </c>
      <c r="C812" s="3" t="s">
        <v>2431</v>
      </c>
      <c r="D812" s="3" t="n">
        <v>1</v>
      </c>
      <c r="E812" s="3" t="n">
        <v>17.4283954</v>
      </c>
      <c r="F812" s="3" t="n">
        <v>91</v>
      </c>
      <c r="G812" s="3" t="n">
        <v>91</v>
      </c>
      <c r="H812" s="3" t="n">
        <v>12</v>
      </c>
      <c r="I812" s="3" t="n">
        <v>12</v>
      </c>
      <c r="J812" s="3" t="n">
        <v>102</v>
      </c>
      <c r="K812" s="3" t="n">
        <v>102</v>
      </c>
      <c r="L812" s="3" t="n">
        <v>5</v>
      </c>
      <c r="M812" s="3" t="n">
        <v>5</v>
      </c>
      <c r="N812" s="3" t="n">
        <v>-1</v>
      </c>
      <c r="O812" s="3" t="n">
        <v>-1</v>
      </c>
      <c r="P812" s="3" t="n">
        <v>9.1</v>
      </c>
      <c r="Q812" s="3" t="n">
        <v>24.2</v>
      </c>
      <c r="R812" s="3" t="s">
        <v>2432</v>
      </c>
      <c r="S812" s="4" t="n">
        <v>45747.053900463</v>
      </c>
      <c r="T812" s="3" t="s">
        <v>29</v>
      </c>
      <c r="U812" s="3" t="s">
        <v>29</v>
      </c>
      <c r="V812" s="3" t="n">
        <v>0</v>
      </c>
      <c r="W812" s="3" t="n">
        <v>0</v>
      </c>
      <c r="X812" s="3" t="n">
        <v>0</v>
      </c>
      <c r="Y812" s="3" t="s">
        <v>30</v>
      </c>
      <c r="Z812" s="3" t="s">
        <v>30</v>
      </c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</row>
    <row r="813" customFormat="false" ht="15.75" hidden="false" customHeight="false" outlineLevel="0" collapsed="false">
      <c r="A813" s="3" t="n">
        <v>812</v>
      </c>
      <c r="B813" s="3" t="s">
        <v>2433</v>
      </c>
      <c r="C813" s="3" t="s">
        <v>2434</v>
      </c>
      <c r="D813" s="3" t="n">
        <v>1</v>
      </c>
      <c r="E813" s="3" t="n">
        <v>24.0966054</v>
      </c>
      <c r="F813" s="3" t="n">
        <v>495</v>
      </c>
      <c r="G813" s="3" t="n">
        <v>495</v>
      </c>
      <c r="H813" s="3" t="n">
        <v>18</v>
      </c>
      <c r="I813" s="3" t="n">
        <v>18</v>
      </c>
      <c r="J813" s="3" t="n">
        <v>670</v>
      </c>
      <c r="K813" s="3" t="n">
        <v>670</v>
      </c>
      <c r="L813" s="3" t="n">
        <v>61</v>
      </c>
      <c r="M813" s="3" t="n">
        <v>61</v>
      </c>
      <c r="N813" s="3" t="n">
        <v>-1</v>
      </c>
      <c r="O813" s="3" t="n">
        <v>-1</v>
      </c>
      <c r="P813" s="3" t="n">
        <v>9.1</v>
      </c>
      <c r="Q813" s="3" t="n">
        <v>24.2</v>
      </c>
      <c r="R813" s="3" t="s">
        <v>2435</v>
      </c>
      <c r="S813" s="4" t="n">
        <v>45747.0546527778</v>
      </c>
      <c r="T813" s="3" t="s">
        <v>29</v>
      </c>
      <c r="U813" s="3" t="s">
        <v>29</v>
      </c>
      <c r="V813" s="3" t="n">
        <v>0</v>
      </c>
      <c r="W813" s="3" t="n">
        <v>0</v>
      </c>
      <c r="X813" s="3" t="n">
        <v>0</v>
      </c>
      <c r="Y813" s="3" t="s">
        <v>30</v>
      </c>
      <c r="Z813" s="3" t="s">
        <v>30</v>
      </c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</row>
    <row r="814" customFormat="false" ht="15.75" hidden="false" customHeight="false" outlineLevel="0" collapsed="false">
      <c r="A814" s="3" t="n">
        <v>813</v>
      </c>
      <c r="B814" s="3" t="s">
        <v>2436</v>
      </c>
      <c r="C814" s="3" t="s">
        <v>2437</v>
      </c>
      <c r="D814" s="3" t="n">
        <v>1</v>
      </c>
      <c r="E814" s="3" t="n">
        <v>42.8922309</v>
      </c>
      <c r="F814" s="3" t="n">
        <v>668</v>
      </c>
      <c r="G814" s="3" t="n">
        <v>668</v>
      </c>
      <c r="H814" s="3" t="n">
        <v>22</v>
      </c>
      <c r="I814" s="3" t="n">
        <v>22</v>
      </c>
      <c r="J814" s="3" t="n">
        <v>874</v>
      </c>
      <c r="K814" s="3" t="n">
        <v>874</v>
      </c>
      <c r="L814" s="3" t="n">
        <v>76</v>
      </c>
      <c r="M814" s="3" t="n">
        <v>76</v>
      </c>
      <c r="N814" s="3" t="n">
        <v>-1</v>
      </c>
      <c r="O814" s="3" t="n">
        <v>-1</v>
      </c>
      <c r="P814" s="3" t="n">
        <v>9.1</v>
      </c>
      <c r="Q814" s="3" t="n">
        <v>24.2</v>
      </c>
      <c r="R814" s="3" t="s">
        <v>2438</v>
      </c>
      <c r="S814" s="4" t="n">
        <v>45747.0555555556</v>
      </c>
      <c r="T814" s="3" t="s">
        <v>29</v>
      </c>
      <c r="U814" s="3" t="s">
        <v>29</v>
      </c>
      <c r="V814" s="3" t="n">
        <v>0</v>
      </c>
      <c r="W814" s="3" t="n">
        <v>0</v>
      </c>
      <c r="X814" s="3" t="n">
        <v>0</v>
      </c>
      <c r="Y814" s="3" t="s">
        <v>30</v>
      </c>
      <c r="Z814" s="3" t="s">
        <v>30</v>
      </c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</row>
    <row r="815" customFormat="false" ht="15.75" hidden="false" customHeight="false" outlineLevel="0" collapsed="false">
      <c r="A815" s="3" t="n">
        <v>814</v>
      </c>
      <c r="B815" s="3" t="s">
        <v>2439</v>
      </c>
      <c r="C815" s="3" t="s">
        <v>2440</v>
      </c>
      <c r="D815" s="3" t="n">
        <v>1</v>
      </c>
      <c r="E815" s="3" t="n">
        <v>1.0532064</v>
      </c>
      <c r="F815" s="3" t="n">
        <v>42</v>
      </c>
      <c r="G815" s="3" t="n">
        <v>42</v>
      </c>
      <c r="H815" s="3" t="n">
        <v>13</v>
      </c>
      <c r="I815" s="3" t="n">
        <v>13</v>
      </c>
      <c r="J815" s="3" t="n">
        <v>41</v>
      </c>
      <c r="K815" s="3" t="n">
        <v>41</v>
      </c>
      <c r="L815" s="3" t="n">
        <v>6</v>
      </c>
      <c r="M815" s="3" t="n">
        <v>6</v>
      </c>
      <c r="N815" s="3" t="n">
        <v>-1</v>
      </c>
      <c r="O815" s="3" t="n">
        <v>-1</v>
      </c>
      <c r="P815" s="3" t="n">
        <v>9.3</v>
      </c>
      <c r="Q815" s="3" t="n">
        <v>24.2</v>
      </c>
      <c r="R815" s="3" t="s">
        <v>2441</v>
      </c>
      <c r="S815" s="4" t="n">
        <v>45747.0556481482</v>
      </c>
      <c r="T815" s="3" t="s">
        <v>256</v>
      </c>
      <c r="U815" s="3" t="s">
        <v>256</v>
      </c>
      <c r="V815" s="3" t="n">
        <v>0</v>
      </c>
      <c r="W815" s="3" t="n">
        <v>0</v>
      </c>
      <c r="X815" s="3" t="n">
        <v>0</v>
      </c>
      <c r="Y815" s="3" t="s">
        <v>30</v>
      </c>
      <c r="Z815" s="3" t="s">
        <v>30</v>
      </c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</row>
    <row r="816" customFormat="false" ht="15.75" hidden="false" customHeight="false" outlineLevel="0" collapsed="false">
      <c r="A816" s="3" t="n">
        <v>815</v>
      </c>
      <c r="B816" s="3" t="s">
        <v>2442</v>
      </c>
      <c r="C816" s="3" t="s">
        <v>2443</v>
      </c>
      <c r="D816" s="3" t="n">
        <v>1</v>
      </c>
      <c r="E816" s="3" t="n">
        <v>15.4166123</v>
      </c>
      <c r="F816" s="3" t="n">
        <v>19</v>
      </c>
      <c r="G816" s="3" t="n">
        <v>19</v>
      </c>
      <c r="H816" s="3" t="n">
        <v>10</v>
      </c>
      <c r="I816" s="3" t="n">
        <v>10</v>
      </c>
      <c r="J816" s="3" t="n">
        <v>22</v>
      </c>
      <c r="K816" s="3" t="n">
        <v>22</v>
      </c>
      <c r="L816" s="3" t="n">
        <v>3</v>
      </c>
      <c r="M816" s="3" t="n">
        <v>3</v>
      </c>
      <c r="N816" s="3" t="n">
        <v>-1</v>
      </c>
      <c r="O816" s="3" t="n">
        <v>-1</v>
      </c>
      <c r="P816" s="3" t="n">
        <v>9.3</v>
      </c>
      <c r="Q816" s="3" t="n">
        <v>24.2</v>
      </c>
      <c r="R816" s="3" t="s">
        <v>2444</v>
      </c>
      <c r="S816" s="4" t="n">
        <v>45747.0560532407</v>
      </c>
      <c r="T816" s="3" t="s">
        <v>256</v>
      </c>
      <c r="U816" s="3" t="s">
        <v>256</v>
      </c>
      <c r="V816" s="3" t="n">
        <v>0</v>
      </c>
      <c r="W816" s="3" t="n">
        <v>0</v>
      </c>
      <c r="X816" s="3" t="n">
        <v>0</v>
      </c>
      <c r="Y816" s="3" t="s">
        <v>30</v>
      </c>
      <c r="Z816" s="3" t="s">
        <v>30</v>
      </c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</row>
    <row r="817" customFormat="false" ht="15.75" hidden="false" customHeight="false" outlineLevel="0" collapsed="false">
      <c r="A817" s="3" t="n">
        <v>816</v>
      </c>
      <c r="B817" s="3" t="s">
        <v>2445</v>
      </c>
      <c r="C817" s="3" t="s">
        <v>2446</v>
      </c>
      <c r="D817" s="3" t="n">
        <v>1</v>
      </c>
      <c r="E817" s="3" t="n">
        <v>16.8044649</v>
      </c>
      <c r="F817" s="3" t="n">
        <v>18</v>
      </c>
      <c r="G817" s="3" t="n">
        <v>18</v>
      </c>
      <c r="H817" s="3" t="n">
        <v>9</v>
      </c>
      <c r="I817" s="3" t="n">
        <v>9</v>
      </c>
      <c r="J817" s="3" t="n">
        <v>20</v>
      </c>
      <c r="K817" s="3" t="n">
        <v>20</v>
      </c>
      <c r="L817" s="3" t="n">
        <v>5</v>
      </c>
      <c r="M817" s="3" t="n">
        <v>5</v>
      </c>
      <c r="N817" s="3" t="n">
        <v>-1</v>
      </c>
      <c r="O817" s="3" t="n">
        <v>-1</v>
      </c>
      <c r="P817" s="3" t="n">
        <v>9.3</v>
      </c>
      <c r="Q817" s="3" t="n">
        <v>24.2</v>
      </c>
      <c r="R817" s="3" t="s">
        <v>2447</v>
      </c>
      <c r="S817" s="4" t="n">
        <v>45747.0566666667</v>
      </c>
      <c r="T817" s="3" t="s">
        <v>256</v>
      </c>
      <c r="U817" s="3" t="s">
        <v>256</v>
      </c>
      <c r="V817" s="3" t="n">
        <v>0</v>
      </c>
      <c r="W817" s="3" t="n">
        <v>0</v>
      </c>
      <c r="X817" s="3" t="n">
        <v>0</v>
      </c>
      <c r="Y817" s="3" t="s">
        <v>30</v>
      </c>
      <c r="Z817" s="3" t="s">
        <v>30</v>
      </c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</row>
    <row r="818" customFormat="false" ht="15.75" hidden="false" customHeight="false" outlineLevel="0" collapsed="false">
      <c r="A818" s="3" t="n">
        <v>817</v>
      </c>
      <c r="B818" s="3" t="s">
        <v>2448</v>
      </c>
      <c r="C818" s="3" t="s">
        <v>2449</v>
      </c>
      <c r="D818" s="3" t="n">
        <v>1</v>
      </c>
      <c r="E818" s="3" t="n">
        <v>26.0890574</v>
      </c>
      <c r="F818" s="3" t="n">
        <v>379</v>
      </c>
      <c r="G818" s="3" t="n">
        <v>379</v>
      </c>
      <c r="H818" s="3" t="n">
        <v>30</v>
      </c>
      <c r="I818" s="3" t="n">
        <v>30</v>
      </c>
      <c r="J818" s="3" t="n">
        <v>448</v>
      </c>
      <c r="K818" s="3" t="n">
        <v>448</v>
      </c>
      <c r="L818" s="3" t="n">
        <v>58</v>
      </c>
      <c r="M818" s="3" t="n">
        <v>58</v>
      </c>
      <c r="N818" s="3" t="n">
        <v>-1</v>
      </c>
      <c r="O818" s="3" t="n">
        <v>-1</v>
      </c>
      <c r="P818" s="3" t="n">
        <v>9.3</v>
      </c>
      <c r="Q818" s="3" t="n">
        <v>24.2</v>
      </c>
      <c r="R818" s="3" t="s">
        <v>2450</v>
      </c>
      <c r="S818" s="4" t="n">
        <v>45747.0580208333</v>
      </c>
      <c r="T818" s="3" t="s">
        <v>29</v>
      </c>
      <c r="U818" s="3" t="s">
        <v>29</v>
      </c>
      <c r="V818" s="3" t="n">
        <v>0</v>
      </c>
      <c r="W818" s="3" t="n">
        <v>0</v>
      </c>
      <c r="X818" s="3" t="n">
        <v>0</v>
      </c>
      <c r="Y818" s="3" t="s">
        <v>30</v>
      </c>
      <c r="Z818" s="3" t="s">
        <v>30</v>
      </c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</row>
    <row r="819" customFormat="false" ht="15.75" hidden="false" customHeight="false" outlineLevel="0" collapsed="false">
      <c r="A819" s="3" t="n">
        <v>818</v>
      </c>
      <c r="B819" s="3" t="s">
        <v>2451</v>
      </c>
      <c r="C819" s="3" t="s">
        <v>2452</v>
      </c>
      <c r="D819" s="3" t="n">
        <v>1</v>
      </c>
      <c r="E819" s="3" t="n">
        <v>39.2732997</v>
      </c>
      <c r="F819" s="3" t="n">
        <v>393</v>
      </c>
      <c r="G819" s="3" t="n">
        <v>393</v>
      </c>
      <c r="H819" s="3" t="n">
        <v>30</v>
      </c>
      <c r="I819" s="3" t="n">
        <v>30</v>
      </c>
      <c r="J819" s="3" t="n">
        <v>468</v>
      </c>
      <c r="K819" s="3" t="n">
        <v>468</v>
      </c>
      <c r="L819" s="3" t="n">
        <v>66</v>
      </c>
      <c r="M819" s="3" t="n">
        <v>66</v>
      </c>
      <c r="N819" s="3" t="n">
        <v>-1</v>
      </c>
      <c r="O819" s="3" t="n">
        <v>-1</v>
      </c>
      <c r="P819" s="3" t="n">
        <v>9.3</v>
      </c>
      <c r="Q819" s="3" t="n">
        <v>24.2</v>
      </c>
      <c r="R819" s="3" t="s">
        <v>2453</v>
      </c>
      <c r="S819" s="4" t="n">
        <v>45747.0595717593</v>
      </c>
      <c r="T819" s="3" t="s">
        <v>29</v>
      </c>
      <c r="U819" s="3" t="s">
        <v>29</v>
      </c>
      <c r="V819" s="3" t="n">
        <v>0</v>
      </c>
      <c r="W819" s="3" t="n">
        <v>0</v>
      </c>
      <c r="X819" s="3" t="n">
        <v>0</v>
      </c>
      <c r="Y819" s="3" t="s">
        <v>30</v>
      </c>
      <c r="Z819" s="3" t="s">
        <v>30</v>
      </c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</row>
    <row r="820" customFormat="false" ht="15.75" hidden="false" customHeight="false" outlineLevel="0" collapsed="false">
      <c r="A820" s="3" t="n">
        <v>819</v>
      </c>
      <c r="B820" s="3" t="s">
        <v>2454</v>
      </c>
      <c r="C820" s="3" t="s">
        <v>2455</v>
      </c>
      <c r="D820" s="3" t="n">
        <v>1</v>
      </c>
      <c r="E820" s="3" t="n">
        <v>1.0627877</v>
      </c>
      <c r="F820" s="3" t="n">
        <v>63</v>
      </c>
      <c r="G820" s="3" t="n">
        <v>63</v>
      </c>
      <c r="H820" s="3" t="n">
        <v>14</v>
      </c>
      <c r="I820" s="3" t="n">
        <v>14</v>
      </c>
      <c r="J820" s="3" t="n">
        <v>76</v>
      </c>
      <c r="K820" s="3" t="n">
        <v>76</v>
      </c>
      <c r="L820" s="3" t="n">
        <v>6</v>
      </c>
      <c r="M820" s="3" t="n">
        <v>6</v>
      </c>
      <c r="N820" s="3" t="n">
        <v>-1</v>
      </c>
      <c r="O820" s="3" t="n">
        <v>-1</v>
      </c>
      <c r="P820" s="3" t="n">
        <v>9.3</v>
      </c>
      <c r="Q820" s="3" t="n">
        <v>24.2</v>
      </c>
      <c r="R820" s="3" t="s">
        <v>2456</v>
      </c>
      <c r="S820" s="4" t="n">
        <v>45747.0597569444</v>
      </c>
      <c r="T820" s="3" t="s">
        <v>256</v>
      </c>
      <c r="U820" s="3" t="s">
        <v>256</v>
      </c>
      <c r="V820" s="3" t="n">
        <v>0</v>
      </c>
      <c r="W820" s="3" t="n">
        <v>0</v>
      </c>
      <c r="X820" s="3" t="n">
        <v>0</v>
      </c>
      <c r="Y820" s="3" t="s">
        <v>30</v>
      </c>
      <c r="Z820" s="3" t="s">
        <v>30</v>
      </c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</row>
    <row r="821" customFormat="false" ht="15.75" hidden="false" customHeight="false" outlineLevel="0" collapsed="false">
      <c r="A821" s="3" t="n">
        <v>820</v>
      </c>
      <c r="B821" s="3" t="s">
        <v>2457</v>
      </c>
      <c r="C821" s="3" t="s">
        <v>2458</v>
      </c>
      <c r="D821" s="3" t="n">
        <v>1</v>
      </c>
      <c r="E821" s="3" t="n">
        <v>0.3774007</v>
      </c>
      <c r="F821" s="3" t="n">
        <v>13</v>
      </c>
      <c r="G821" s="3" t="n">
        <v>13</v>
      </c>
      <c r="H821" s="3" t="n">
        <v>9</v>
      </c>
      <c r="I821" s="3" t="n">
        <v>9</v>
      </c>
      <c r="J821" s="3" t="n">
        <v>12</v>
      </c>
      <c r="K821" s="3" t="n">
        <v>12</v>
      </c>
      <c r="L821" s="3" t="n">
        <v>2</v>
      </c>
      <c r="M821" s="3" t="n">
        <v>2</v>
      </c>
      <c r="N821" s="3" t="n">
        <v>-1</v>
      </c>
      <c r="O821" s="3" t="n">
        <v>-1</v>
      </c>
      <c r="P821" s="3" t="n">
        <v>9.3</v>
      </c>
      <c r="Q821" s="3" t="n">
        <v>24.2</v>
      </c>
      <c r="R821" s="3" t="s">
        <v>2459</v>
      </c>
      <c r="S821" s="4" t="n">
        <v>45747.0597916667</v>
      </c>
      <c r="T821" s="3" t="s">
        <v>256</v>
      </c>
      <c r="U821" s="3" t="s">
        <v>256</v>
      </c>
      <c r="V821" s="3" t="n">
        <v>0</v>
      </c>
      <c r="W821" s="3" t="n">
        <v>0</v>
      </c>
      <c r="X821" s="3" t="n">
        <v>0</v>
      </c>
      <c r="Y821" s="3" t="s">
        <v>30</v>
      </c>
      <c r="Z821" s="3" t="s">
        <v>30</v>
      </c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</row>
    <row r="822" customFormat="false" ht="15.75" hidden="false" customHeight="false" outlineLevel="0" collapsed="false">
      <c r="A822" s="3" t="n">
        <v>821</v>
      </c>
      <c r="B822" s="3" t="s">
        <v>2460</v>
      </c>
      <c r="C822" s="3" t="s">
        <v>2461</v>
      </c>
      <c r="D822" s="3" t="n">
        <v>1</v>
      </c>
      <c r="E822" s="3" t="n">
        <v>12.522357</v>
      </c>
      <c r="F822" s="3" t="n">
        <v>42</v>
      </c>
      <c r="G822" s="3" t="n">
        <v>42</v>
      </c>
      <c r="H822" s="3" t="n">
        <v>13</v>
      </c>
      <c r="I822" s="3" t="n">
        <v>13</v>
      </c>
      <c r="J822" s="3" t="n">
        <v>55</v>
      </c>
      <c r="K822" s="3" t="n">
        <v>55</v>
      </c>
      <c r="L822" s="3" t="n">
        <v>7</v>
      </c>
      <c r="M822" s="3" t="n">
        <v>7</v>
      </c>
      <c r="N822" s="3" t="n">
        <v>-1</v>
      </c>
      <c r="O822" s="3" t="n">
        <v>-1</v>
      </c>
      <c r="P822" s="3" t="n">
        <v>9.3</v>
      </c>
      <c r="Q822" s="3" t="n">
        <v>24.2</v>
      </c>
      <c r="R822" s="3" t="s">
        <v>2462</v>
      </c>
      <c r="S822" s="4" t="n">
        <v>45747.0601851852</v>
      </c>
      <c r="T822" s="3" t="s">
        <v>256</v>
      </c>
      <c r="U822" s="3" t="s">
        <v>256</v>
      </c>
      <c r="V822" s="3" t="n">
        <v>0</v>
      </c>
      <c r="W822" s="3" t="n">
        <v>0</v>
      </c>
      <c r="X822" s="3" t="n">
        <v>0</v>
      </c>
      <c r="Y822" s="3" t="s">
        <v>30</v>
      </c>
      <c r="Z822" s="3" t="s">
        <v>30</v>
      </c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</row>
    <row r="823" customFormat="false" ht="15.75" hidden="false" customHeight="false" outlineLevel="0" collapsed="false">
      <c r="A823" s="3" t="n">
        <v>822</v>
      </c>
      <c r="B823" s="3" t="s">
        <v>2463</v>
      </c>
      <c r="C823" s="3" t="s">
        <v>2464</v>
      </c>
      <c r="D823" s="3" t="n">
        <v>1</v>
      </c>
      <c r="E823" s="3" t="n">
        <v>1.1955475</v>
      </c>
      <c r="F823" s="3" t="n">
        <v>60</v>
      </c>
      <c r="G823" s="3" t="n">
        <v>60</v>
      </c>
      <c r="H823" s="3" t="n">
        <v>13</v>
      </c>
      <c r="I823" s="3" t="n">
        <v>13</v>
      </c>
      <c r="J823" s="3" t="n">
        <v>76</v>
      </c>
      <c r="K823" s="3" t="n">
        <v>76</v>
      </c>
      <c r="L823" s="3" t="n">
        <v>6</v>
      </c>
      <c r="M823" s="3" t="n">
        <v>6</v>
      </c>
      <c r="N823" s="3" t="n">
        <v>-1</v>
      </c>
      <c r="O823" s="3" t="n">
        <v>-1</v>
      </c>
      <c r="P823" s="3" t="n">
        <v>9.3</v>
      </c>
      <c r="Q823" s="3" t="n">
        <v>24.2</v>
      </c>
      <c r="R823" s="3" t="s">
        <v>2465</v>
      </c>
      <c r="S823" s="4" t="n">
        <v>45747.0603125</v>
      </c>
      <c r="T823" s="3" t="s">
        <v>256</v>
      </c>
      <c r="U823" s="3" t="s">
        <v>256</v>
      </c>
      <c r="V823" s="3" t="n">
        <v>0</v>
      </c>
      <c r="W823" s="3" t="n">
        <v>0</v>
      </c>
      <c r="X823" s="3" t="n">
        <v>0</v>
      </c>
      <c r="Y823" s="3" t="s">
        <v>30</v>
      </c>
      <c r="Z823" s="3" t="s">
        <v>30</v>
      </c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</row>
    <row r="824" customFormat="false" ht="15.75" hidden="false" customHeight="false" outlineLevel="0" collapsed="false">
      <c r="A824" s="3" t="n">
        <v>823</v>
      </c>
      <c r="B824" s="3" t="s">
        <v>2466</v>
      </c>
      <c r="C824" s="3" t="s">
        <v>2467</v>
      </c>
      <c r="D824" s="3" t="n">
        <v>1</v>
      </c>
      <c r="E824" s="3" t="n">
        <v>0.1288354</v>
      </c>
      <c r="F824" s="3" t="n">
        <v>14</v>
      </c>
      <c r="G824" s="3" t="n">
        <v>14</v>
      </c>
      <c r="H824" s="3" t="n">
        <v>10</v>
      </c>
      <c r="I824" s="3" t="n">
        <v>10</v>
      </c>
      <c r="J824" s="3" t="n">
        <v>13</v>
      </c>
      <c r="K824" s="3" t="n">
        <v>13</v>
      </c>
      <c r="L824" s="3" t="n">
        <v>1</v>
      </c>
      <c r="M824" s="3" t="n">
        <v>1</v>
      </c>
      <c r="N824" s="3" t="n">
        <v>-1</v>
      </c>
      <c r="O824" s="3" t="n">
        <v>-1</v>
      </c>
      <c r="P824" s="3" t="n">
        <v>9.3</v>
      </c>
      <c r="Q824" s="3" t="n">
        <v>24.2</v>
      </c>
      <c r="R824" s="3" t="s">
        <v>2468</v>
      </c>
      <c r="S824" s="4" t="n">
        <v>45747.0603472222</v>
      </c>
      <c r="T824" s="3" t="s">
        <v>256</v>
      </c>
      <c r="U824" s="3" t="s">
        <v>256</v>
      </c>
      <c r="V824" s="3" t="n">
        <v>0</v>
      </c>
      <c r="W824" s="3" t="n">
        <v>0</v>
      </c>
      <c r="X824" s="3" t="n">
        <v>0</v>
      </c>
      <c r="Y824" s="3" t="s">
        <v>30</v>
      </c>
      <c r="Z824" s="3" t="s">
        <v>30</v>
      </c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</row>
    <row r="825" customFormat="false" ht="15.75" hidden="false" customHeight="false" outlineLevel="0" collapsed="false">
      <c r="A825" s="3" t="n">
        <v>824</v>
      </c>
      <c r="B825" s="3" t="s">
        <v>2469</v>
      </c>
      <c r="C825" s="3" t="s">
        <v>2470</v>
      </c>
      <c r="D825" s="3" t="n">
        <v>1</v>
      </c>
      <c r="E825" s="3" t="n">
        <v>5.3294194</v>
      </c>
      <c r="F825" s="3" t="n">
        <v>134</v>
      </c>
      <c r="G825" s="3" t="n">
        <v>134</v>
      </c>
      <c r="H825" s="3" t="n">
        <v>21</v>
      </c>
      <c r="I825" s="3" t="n">
        <v>21</v>
      </c>
      <c r="J825" s="3" t="n">
        <v>182</v>
      </c>
      <c r="K825" s="3" t="n">
        <v>182</v>
      </c>
      <c r="L825" s="3" t="n">
        <v>20</v>
      </c>
      <c r="M825" s="3" t="n">
        <v>20</v>
      </c>
      <c r="N825" s="3" t="n">
        <v>-1</v>
      </c>
      <c r="O825" s="3" t="n">
        <v>-1</v>
      </c>
      <c r="P825" s="3" t="n">
        <v>10</v>
      </c>
      <c r="Q825" s="3" t="n">
        <v>24.2</v>
      </c>
      <c r="R825" s="3" t="s">
        <v>2471</v>
      </c>
      <c r="S825" s="4" t="n">
        <v>45747.0605439815</v>
      </c>
      <c r="T825" s="3" t="s">
        <v>37</v>
      </c>
      <c r="U825" s="3" t="s">
        <v>37</v>
      </c>
      <c r="V825" s="3" t="n">
        <v>0</v>
      </c>
      <c r="W825" s="3" t="n">
        <v>0</v>
      </c>
      <c r="X825" s="3" t="n">
        <v>0</v>
      </c>
      <c r="Y825" s="3" t="s">
        <v>30</v>
      </c>
      <c r="Z825" s="3" t="s">
        <v>30</v>
      </c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</row>
    <row r="826" customFormat="false" ht="15.75" hidden="false" customHeight="false" outlineLevel="0" collapsed="false">
      <c r="A826" s="3" t="n">
        <v>825</v>
      </c>
      <c r="B826" s="3" t="s">
        <v>2472</v>
      </c>
      <c r="C826" s="3" t="s">
        <v>2473</v>
      </c>
      <c r="D826" s="3" t="n">
        <v>1</v>
      </c>
      <c r="E826" s="3" t="n">
        <v>1.1592746</v>
      </c>
      <c r="F826" s="3" t="n">
        <v>118</v>
      </c>
      <c r="G826" s="3" t="n">
        <v>118</v>
      </c>
      <c r="H826" s="3" t="n">
        <v>17</v>
      </c>
      <c r="I826" s="3" t="n">
        <v>17</v>
      </c>
      <c r="J826" s="3" t="n">
        <v>133</v>
      </c>
      <c r="K826" s="3" t="n">
        <v>133</v>
      </c>
      <c r="L826" s="3" t="n">
        <v>13</v>
      </c>
      <c r="M826" s="3" t="n">
        <v>13</v>
      </c>
      <c r="N826" s="3" t="n">
        <v>-1</v>
      </c>
      <c r="O826" s="3" t="n">
        <v>-1</v>
      </c>
      <c r="P826" s="3" t="n">
        <v>9.3</v>
      </c>
      <c r="Q826" s="3" t="n">
        <v>24.2</v>
      </c>
      <c r="R826" s="3" t="s">
        <v>2474</v>
      </c>
      <c r="S826" s="4" t="n">
        <v>45747.0606365741</v>
      </c>
      <c r="T826" s="3" t="s">
        <v>29</v>
      </c>
      <c r="U826" s="3" t="s">
        <v>29</v>
      </c>
      <c r="V826" s="3" t="n">
        <v>0</v>
      </c>
      <c r="W826" s="3" t="n">
        <v>0</v>
      </c>
      <c r="X826" s="3" t="n">
        <v>0</v>
      </c>
      <c r="Y826" s="3" t="s">
        <v>30</v>
      </c>
      <c r="Z826" s="3" t="s">
        <v>30</v>
      </c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</row>
    <row r="827" customFormat="false" ht="15.75" hidden="false" customHeight="false" outlineLevel="0" collapsed="false">
      <c r="A827" s="3" t="n">
        <v>826</v>
      </c>
      <c r="B827" s="3" t="s">
        <v>2475</v>
      </c>
      <c r="C827" s="3" t="s">
        <v>2476</v>
      </c>
      <c r="D827" s="3" t="n">
        <v>1</v>
      </c>
      <c r="E827" s="3" t="n">
        <v>28.2231306</v>
      </c>
      <c r="F827" s="3" t="n">
        <v>1518</v>
      </c>
      <c r="G827" s="3" t="n">
        <v>1518</v>
      </c>
      <c r="H827" s="3" t="n">
        <v>23</v>
      </c>
      <c r="I827" s="3" t="n">
        <v>23</v>
      </c>
      <c r="J827" s="3" t="n">
        <v>2546</v>
      </c>
      <c r="K827" s="3" t="n">
        <v>2546</v>
      </c>
      <c r="L827" s="3" t="n">
        <v>513</v>
      </c>
      <c r="M827" s="3" t="n">
        <v>513</v>
      </c>
      <c r="N827" s="3" t="n">
        <v>-1</v>
      </c>
      <c r="O827" s="3" t="n">
        <v>-1</v>
      </c>
      <c r="P827" s="3" t="n">
        <v>9.3</v>
      </c>
      <c r="Q827" s="3" t="n">
        <v>24.2</v>
      </c>
      <c r="R827" s="3" t="s">
        <v>2477</v>
      </c>
      <c r="S827" s="4" t="n">
        <v>45747.0617708333</v>
      </c>
      <c r="T827" s="3" t="s">
        <v>29</v>
      </c>
      <c r="U827" s="3" t="s">
        <v>29</v>
      </c>
      <c r="V827" s="3" t="n">
        <v>0</v>
      </c>
      <c r="W827" s="3" t="n">
        <v>0</v>
      </c>
      <c r="X827" s="3" t="n">
        <v>0</v>
      </c>
      <c r="Y827" s="3" t="s">
        <v>30</v>
      </c>
      <c r="Z827" s="3" t="s">
        <v>30</v>
      </c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</row>
    <row r="828" customFormat="false" ht="15.75" hidden="false" customHeight="false" outlineLevel="0" collapsed="false">
      <c r="A828" s="3" t="n">
        <v>827</v>
      </c>
      <c r="B828" s="3" t="s">
        <v>2478</v>
      </c>
      <c r="C828" s="3" t="s">
        <v>2479</v>
      </c>
      <c r="D828" s="3" t="n">
        <v>1</v>
      </c>
      <c r="E828" s="3" t="n">
        <v>2.3589219</v>
      </c>
      <c r="F828" s="3" t="n">
        <v>130</v>
      </c>
      <c r="G828" s="3" t="n">
        <v>130</v>
      </c>
      <c r="H828" s="3" t="n">
        <v>14</v>
      </c>
      <c r="I828" s="3" t="n">
        <v>14</v>
      </c>
      <c r="J828" s="3" t="n">
        <v>194</v>
      </c>
      <c r="K828" s="3" t="n">
        <v>194</v>
      </c>
      <c r="L828" s="3" t="n">
        <v>39</v>
      </c>
      <c r="M828" s="3" t="n">
        <v>39</v>
      </c>
      <c r="N828" s="3" t="n">
        <v>35</v>
      </c>
      <c r="O828" s="3" t="n">
        <v>-1</v>
      </c>
      <c r="P828" s="3" t="n">
        <v>9.3</v>
      </c>
      <c r="Q828" s="3" t="n">
        <v>24.2</v>
      </c>
      <c r="R828" s="3" t="s">
        <v>2480</v>
      </c>
      <c r="S828" s="4" t="n">
        <v>45747.0621527778</v>
      </c>
      <c r="T828" s="3" t="s">
        <v>256</v>
      </c>
      <c r="U828" s="3" t="s">
        <v>256</v>
      </c>
      <c r="V828" s="3" t="n">
        <v>1</v>
      </c>
      <c r="W828" s="3" t="n">
        <v>0</v>
      </c>
      <c r="X828" s="3" t="n">
        <v>0</v>
      </c>
      <c r="Y828" s="3" t="s">
        <v>30</v>
      </c>
      <c r="Z828" s="3" t="s">
        <v>30</v>
      </c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</row>
    <row r="829" customFormat="false" ht="15.75" hidden="false" customHeight="false" outlineLevel="0" collapsed="false">
      <c r="A829" s="3" t="n">
        <v>828</v>
      </c>
      <c r="B829" s="3" t="s">
        <v>2481</v>
      </c>
      <c r="C829" s="3" t="s">
        <v>2482</v>
      </c>
      <c r="D829" s="3" t="n">
        <v>1</v>
      </c>
      <c r="E829" s="3" t="n">
        <v>0.6696289</v>
      </c>
      <c r="F829" s="3" t="n">
        <v>61</v>
      </c>
      <c r="G829" s="3" t="n">
        <v>61</v>
      </c>
      <c r="H829" s="3" t="n">
        <v>15</v>
      </c>
      <c r="I829" s="3" t="n">
        <v>15</v>
      </c>
      <c r="J829" s="3" t="n">
        <v>76</v>
      </c>
      <c r="K829" s="3" t="n">
        <v>76</v>
      </c>
      <c r="L829" s="3" t="n">
        <v>9</v>
      </c>
      <c r="M829" s="3" t="n">
        <v>9</v>
      </c>
      <c r="N829" s="3" t="n">
        <v>-1</v>
      </c>
      <c r="O829" s="3" t="n">
        <v>-1</v>
      </c>
      <c r="P829" s="3" t="n">
        <v>9.3</v>
      </c>
      <c r="Q829" s="3" t="n">
        <v>24.2</v>
      </c>
      <c r="R829" s="3" t="s">
        <v>2483</v>
      </c>
      <c r="S829" s="4" t="n">
        <v>45747.0623842593</v>
      </c>
      <c r="T829" s="3" t="s">
        <v>256</v>
      </c>
      <c r="U829" s="3" t="s">
        <v>256</v>
      </c>
      <c r="V829" s="3" t="n">
        <v>0</v>
      </c>
      <c r="W829" s="3" t="n">
        <v>0</v>
      </c>
      <c r="X829" s="3" t="n">
        <v>0</v>
      </c>
      <c r="Y829" s="3" t="s">
        <v>30</v>
      </c>
      <c r="Z829" s="3" t="s">
        <v>30</v>
      </c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</row>
    <row r="830" customFormat="false" ht="15.75" hidden="false" customHeight="false" outlineLevel="0" collapsed="false">
      <c r="A830" s="3" t="n">
        <v>829</v>
      </c>
      <c r="B830" s="3" t="s">
        <v>2484</v>
      </c>
      <c r="C830" s="3" t="s">
        <v>2485</v>
      </c>
      <c r="D830" s="3" t="n">
        <v>1</v>
      </c>
      <c r="E830" s="3" t="n">
        <v>1.0125229</v>
      </c>
      <c r="F830" s="3" t="n">
        <v>79</v>
      </c>
      <c r="G830" s="3" t="n">
        <v>79</v>
      </c>
      <c r="H830" s="3" t="n">
        <v>16</v>
      </c>
      <c r="I830" s="3" t="n">
        <v>16</v>
      </c>
      <c r="J830" s="3" t="n">
        <v>84</v>
      </c>
      <c r="K830" s="3" t="n">
        <v>84</v>
      </c>
      <c r="L830" s="3" t="n">
        <v>14</v>
      </c>
      <c r="M830" s="3" t="n">
        <v>14</v>
      </c>
      <c r="N830" s="3" t="n">
        <v>-1</v>
      </c>
      <c r="O830" s="3" t="n">
        <v>-1</v>
      </c>
      <c r="P830" s="3" t="n">
        <v>9.3</v>
      </c>
      <c r="Q830" s="3" t="n">
        <v>24.2</v>
      </c>
      <c r="R830" s="3" t="s">
        <v>2486</v>
      </c>
      <c r="S830" s="4" t="n">
        <v>45747.062662037</v>
      </c>
      <c r="T830" s="3" t="s">
        <v>256</v>
      </c>
      <c r="U830" s="3" t="s">
        <v>256</v>
      </c>
      <c r="V830" s="3" t="n">
        <v>0</v>
      </c>
      <c r="W830" s="3" t="n">
        <v>0</v>
      </c>
      <c r="X830" s="3" t="n">
        <v>0</v>
      </c>
      <c r="Y830" s="3" t="s">
        <v>30</v>
      </c>
      <c r="Z830" s="3" t="s">
        <v>30</v>
      </c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</row>
    <row r="831" customFormat="false" ht="15.75" hidden="false" customHeight="false" outlineLevel="0" collapsed="false">
      <c r="A831" s="3" t="n">
        <v>830</v>
      </c>
      <c r="B831" s="3" t="s">
        <v>2487</v>
      </c>
      <c r="C831" s="3" t="s">
        <v>2488</v>
      </c>
      <c r="D831" s="3" t="n">
        <v>1</v>
      </c>
      <c r="E831" s="3" t="n">
        <v>1.1673172</v>
      </c>
      <c r="F831" s="3" t="n">
        <v>30</v>
      </c>
      <c r="G831" s="3" t="n">
        <v>30</v>
      </c>
      <c r="H831" s="3" t="n">
        <v>8</v>
      </c>
      <c r="I831" s="3" t="n">
        <v>8</v>
      </c>
      <c r="J831" s="3" t="n">
        <v>24</v>
      </c>
      <c r="K831" s="3" t="n">
        <v>24</v>
      </c>
      <c r="L831" s="3" t="n">
        <v>11</v>
      </c>
      <c r="M831" s="3" t="n">
        <v>11</v>
      </c>
      <c r="N831" s="3" t="n">
        <v>-1</v>
      </c>
      <c r="O831" s="3" t="n">
        <v>-1</v>
      </c>
      <c r="P831" s="3" t="n">
        <v>9.3</v>
      </c>
      <c r="Q831" s="3" t="n">
        <v>24.2</v>
      </c>
      <c r="R831" s="3" t="s">
        <v>2489</v>
      </c>
      <c r="S831" s="4" t="n">
        <v>45747.0629398148</v>
      </c>
      <c r="T831" s="3" t="s">
        <v>256</v>
      </c>
      <c r="U831" s="3" t="s">
        <v>256</v>
      </c>
      <c r="V831" s="3" t="n">
        <v>0</v>
      </c>
      <c r="W831" s="3" t="n">
        <v>0</v>
      </c>
      <c r="X831" s="3" t="n">
        <v>0</v>
      </c>
      <c r="Y831" s="3" t="s">
        <v>30</v>
      </c>
      <c r="Z831" s="3" t="s">
        <v>30</v>
      </c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</row>
    <row r="832" customFormat="false" ht="15.75" hidden="false" customHeight="false" outlineLevel="0" collapsed="false">
      <c r="A832" s="3" t="n">
        <v>831</v>
      </c>
      <c r="B832" s="3" t="s">
        <v>2490</v>
      </c>
      <c r="C832" s="3" t="s">
        <v>2491</v>
      </c>
      <c r="D832" s="3" t="n">
        <v>1</v>
      </c>
      <c r="E832" s="3" t="n">
        <v>0.0401713</v>
      </c>
      <c r="F832" s="3" t="n">
        <v>1</v>
      </c>
      <c r="G832" s="3" t="n">
        <v>1</v>
      </c>
      <c r="H832" s="3" t="n">
        <v>0</v>
      </c>
      <c r="I832" s="3" t="n">
        <v>0</v>
      </c>
      <c r="J832" s="3" t="n">
        <v>0</v>
      </c>
      <c r="K832" s="3" t="n">
        <v>0</v>
      </c>
      <c r="L832" s="3" t="n">
        <v>0</v>
      </c>
      <c r="M832" s="3" t="n">
        <v>0</v>
      </c>
      <c r="N832" s="3" t="n">
        <v>-1</v>
      </c>
      <c r="O832" s="3" t="n">
        <v>-1</v>
      </c>
      <c r="P832" s="3" t="n">
        <v>9.3</v>
      </c>
      <c r="Q832" s="3" t="n">
        <v>24.2</v>
      </c>
      <c r="R832" s="3" t="s">
        <v>2492</v>
      </c>
      <c r="S832" s="4" t="n">
        <v>45747.062962963</v>
      </c>
      <c r="T832" s="3" t="s">
        <v>65</v>
      </c>
      <c r="U832" s="3" t="s">
        <v>65</v>
      </c>
      <c r="V832" s="3" t="n">
        <v>0</v>
      </c>
      <c r="W832" s="3" t="n">
        <v>0</v>
      </c>
      <c r="X832" s="3" t="n">
        <v>0</v>
      </c>
      <c r="Y832" s="3" t="s">
        <v>30</v>
      </c>
      <c r="Z832" s="3" t="s">
        <v>30</v>
      </c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</row>
    <row r="833" customFormat="false" ht="15.75" hidden="false" customHeight="false" outlineLevel="0" collapsed="false">
      <c r="A833" s="3" t="n">
        <v>832</v>
      </c>
      <c r="B833" s="3" t="s">
        <v>2493</v>
      </c>
      <c r="C833" s="3" t="s">
        <v>2494</v>
      </c>
      <c r="D833" s="3" t="n">
        <v>1</v>
      </c>
      <c r="E833" s="3" t="n">
        <v>0.0185002</v>
      </c>
      <c r="F833" s="3" t="n">
        <v>1</v>
      </c>
      <c r="G833" s="3" t="n">
        <v>1</v>
      </c>
      <c r="H833" s="3" t="n">
        <v>0</v>
      </c>
      <c r="I833" s="3" t="n">
        <v>0</v>
      </c>
      <c r="J833" s="3" t="n">
        <v>0</v>
      </c>
      <c r="K833" s="3" t="n">
        <v>0</v>
      </c>
      <c r="L833" s="3" t="n">
        <v>0</v>
      </c>
      <c r="M833" s="3" t="n">
        <v>0</v>
      </c>
      <c r="N833" s="3" t="n">
        <v>-1</v>
      </c>
      <c r="O833" s="3" t="n">
        <v>-1</v>
      </c>
      <c r="P833" s="3" t="n">
        <v>9.3</v>
      </c>
      <c r="Q833" s="3" t="n">
        <v>24.2</v>
      </c>
      <c r="R833" s="3" t="s">
        <v>2495</v>
      </c>
      <c r="S833" s="4" t="n">
        <v>45747.062974537</v>
      </c>
      <c r="T833" s="3" t="s">
        <v>65</v>
      </c>
      <c r="U833" s="3" t="s">
        <v>65</v>
      </c>
      <c r="V833" s="3" t="n">
        <v>0</v>
      </c>
      <c r="W833" s="3" t="n">
        <v>0</v>
      </c>
      <c r="X833" s="3" t="n">
        <v>0</v>
      </c>
      <c r="Y833" s="3" t="s">
        <v>30</v>
      </c>
      <c r="Z833" s="3" t="s">
        <v>30</v>
      </c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</row>
    <row r="834" customFormat="false" ht="15.75" hidden="false" customHeight="false" outlineLevel="0" collapsed="false">
      <c r="A834" s="3" t="n">
        <v>833</v>
      </c>
      <c r="B834" s="3" t="s">
        <v>2496</v>
      </c>
      <c r="C834" s="3" t="s">
        <v>2497</v>
      </c>
      <c r="D834" s="3" t="n">
        <v>1</v>
      </c>
      <c r="E834" s="3" t="n">
        <v>16.1878768</v>
      </c>
      <c r="F834" s="3" t="n">
        <v>285</v>
      </c>
      <c r="G834" s="3" t="n">
        <v>285</v>
      </c>
      <c r="H834" s="3" t="n">
        <v>17</v>
      </c>
      <c r="I834" s="3" t="n">
        <v>17</v>
      </c>
      <c r="J834" s="3" t="n">
        <v>353</v>
      </c>
      <c r="K834" s="3" t="n">
        <v>353</v>
      </c>
      <c r="L834" s="3" t="n">
        <v>65</v>
      </c>
      <c r="M834" s="3" t="n">
        <v>65</v>
      </c>
      <c r="N834" s="3" t="n">
        <v>-1</v>
      </c>
      <c r="O834" s="3" t="n">
        <v>-1</v>
      </c>
      <c r="P834" s="3" t="n">
        <v>9.3</v>
      </c>
      <c r="Q834" s="3" t="n">
        <v>24.2</v>
      </c>
      <c r="R834" s="3" t="s">
        <v>2498</v>
      </c>
      <c r="S834" s="4" t="n">
        <v>45747.5682986111</v>
      </c>
      <c r="T834" s="3" t="s">
        <v>29</v>
      </c>
      <c r="U834" s="3" t="s">
        <v>29</v>
      </c>
      <c r="V834" s="3" t="n">
        <v>0</v>
      </c>
      <c r="W834" s="3" t="n">
        <v>0</v>
      </c>
      <c r="X834" s="3" t="n">
        <v>0</v>
      </c>
      <c r="Y834" s="3" t="s">
        <v>30</v>
      </c>
      <c r="Z834" s="3" t="s">
        <v>30</v>
      </c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</row>
    <row r="835" customFormat="false" ht="15.75" hidden="false" customHeight="false" outlineLevel="0" collapsed="false">
      <c r="A835" s="3" t="n">
        <v>834</v>
      </c>
      <c r="B835" s="3" t="s">
        <v>2499</v>
      </c>
      <c r="C835" s="3" t="s">
        <v>2500</v>
      </c>
      <c r="D835" s="3" t="n">
        <v>1</v>
      </c>
      <c r="E835" s="3" t="n">
        <v>10.7218342</v>
      </c>
      <c r="F835" s="3" t="n">
        <v>681</v>
      </c>
      <c r="G835" s="3" t="n">
        <v>681</v>
      </c>
      <c r="H835" s="3" t="n">
        <v>76</v>
      </c>
      <c r="I835" s="3" t="n">
        <v>76</v>
      </c>
      <c r="J835" s="3" t="n">
        <v>502</v>
      </c>
      <c r="K835" s="3" t="n">
        <v>502</v>
      </c>
      <c r="L835" s="3" t="n">
        <v>132</v>
      </c>
      <c r="M835" s="3" t="n">
        <v>132</v>
      </c>
      <c r="N835" s="3" t="n">
        <v>-1</v>
      </c>
      <c r="O835" s="3" t="n">
        <v>-1</v>
      </c>
      <c r="P835" s="3" t="n">
        <v>9.3</v>
      </c>
      <c r="Q835" s="3" t="n">
        <v>24.2</v>
      </c>
      <c r="R835" s="3" t="s">
        <v>2501</v>
      </c>
      <c r="S835" s="4" t="n">
        <v>45747.5690393519</v>
      </c>
      <c r="T835" s="3" t="s">
        <v>65</v>
      </c>
      <c r="U835" s="3" t="s">
        <v>65</v>
      </c>
      <c r="V835" s="3" t="n">
        <v>0</v>
      </c>
      <c r="W835" s="3" t="n">
        <v>0</v>
      </c>
      <c r="X835" s="3" t="n">
        <v>0</v>
      </c>
      <c r="Y835" s="3" t="s">
        <v>30</v>
      </c>
      <c r="Z835" s="3" t="s">
        <v>30</v>
      </c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</row>
    <row r="836" customFormat="false" ht="15.75" hidden="false" customHeight="false" outlineLevel="0" collapsed="false">
      <c r="A836" s="3" t="n">
        <v>835</v>
      </c>
      <c r="B836" s="3" t="s">
        <v>2502</v>
      </c>
      <c r="C836" s="3" t="s">
        <v>2503</v>
      </c>
      <c r="D836" s="3" t="n">
        <v>1</v>
      </c>
      <c r="E836" s="3" t="n">
        <v>10.1980351</v>
      </c>
      <c r="F836" s="3" t="n">
        <v>681</v>
      </c>
      <c r="G836" s="3" t="n">
        <v>681</v>
      </c>
      <c r="H836" s="3" t="n">
        <v>76</v>
      </c>
      <c r="I836" s="3" t="n">
        <v>76</v>
      </c>
      <c r="J836" s="3" t="n">
        <v>502</v>
      </c>
      <c r="K836" s="3" t="n">
        <v>502</v>
      </c>
      <c r="L836" s="3" t="n">
        <v>132</v>
      </c>
      <c r="M836" s="3" t="n">
        <v>132</v>
      </c>
      <c r="N836" s="3" t="n">
        <v>-1</v>
      </c>
      <c r="O836" s="3" t="n">
        <v>-1</v>
      </c>
      <c r="P836" s="3" t="n">
        <v>9.3</v>
      </c>
      <c r="Q836" s="3" t="n">
        <v>24.2</v>
      </c>
      <c r="R836" s="3" t="s">
        <v>2504</v>
      </c>
      <c r="S836" s="4" t="n">
        <v>45747.569525463</v>
      </c>
      <c r="T836" s="3" t="s">
        <v>65</v>
      </c>
      <c r="U836" s="3" t="s">
        <v>65</v>
      </c>
      <c r="V836" s="3" t="n">
        <v>0</v>
      </c>
      <c r="W836" s="3" t="n">
        <v>0</v>
      </c>
      <c r="X836" s="3" t="n">
        <v>0</v>
      </c>
      <c r="Y836" s="3" t="s">
        <v>30</v>
      </c>
      <c r="Z836" s="3" t="s">
        <v>30</v>
      </c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</row>
    <row r="837" customFormat="false" ht="15.75" hidden="false" customHeight="false" outlineLevel="0" collapsed="false">
      <c r="A837" s="3" t="n">
        <v>836</v>
      </c>
      <c r="B837" s="3" t="s">
        <v>2505</v>
      </c>
      <c r="C837" s="3" t="s">
        <v>2506</v>
      </c>
      <c r="D837" s="3" t="n">
        <v>1</v>
      </c>
      <c r="E837" s="3" t="n">
        <v>0.4210576</v>
      </c>
      <c r="F837" s="3" t="n">
        <v>65</v>
      </c>
      <c r="G837" s="3" t="n">
        <v>65</v>
      </c>
      <c r="H837" s="3" t="n">
        <v>14</v>
      </c>
      <c r="I837" s="3" t="n">
        <v>14</v>
      </c>
      <c r="J837" s="3" t="n">
        <v>102</v>
      </c>
      <c r="K837" s="3" t="n">
        <v>102</v>
      </c>
      <c r="L837" s="3" t="n">
        <v>8</v>
      </c>
      <c r="M837" s="3" t="n">
        <v>8</v>
      </c>
      <c r="N837" s="3" t="n">
        <v>-1</v>
      </c>
      <c r="O837" s="3" t="n">
        <v>-1</v>
      </c>
      <c r="P837" s="3" t="n">
        <v>9.3</v>
      </c>
      <c r="Q837" s="3" t="n">
        <v>24.2</v>
      </c>
      <c r="R837" s="3" t="s">
        <v>2507</v>
      </c>
      <c r="S837" s="4" t="n">
        <v>45747.5697222222</v>
      </c>
      <c r="T837" s="3" t="s">
        <v>29</v>
      </c>
      <c r="U837" s="3" t="s">
        <v>29</v>
      </c>
      <c r="V837" s="3" t="n">
        <v>0</v>
      </c>
      <c r="W837" s="3" t="n">
        <v>0</v>
      </c>
      <c r="X837" s="3" t="n">
        <v>0</v>
      </c>
      <c r="Y837" s="3" t="s">
        <v>30</v>
      </c>
      <c r="Z837" s="3" t="s">
        <v>30</v>
      </c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</row>
    <row r="838" customFormat="false" ht="15.75" hidden="false" customHeight="false" outlineLevel="0" collapsed="false">
      <c r="A838" s="3" t="n">
        <v>837</v>
      </c>
      <c r="B838" s="3" t="s">
        <v>2508</v>
      </c>
      <c r="C838" s="3" t="s">
        <v>2509</v>
      </c>
      <c r="D838" s="3" t="n">
        <v>1</v>
      </c>
      <c r="E838" s="3" t="n">
        <v>0.1628971</v>
      </c>
      <c r="F838" s="3" t="n">
        <v>18</v>
      </c>
      <c r="G838" s="3" t="n">
        <v>18</v>
      </c>
      <c r="H838" s="3" t="n">
        <v>7</v>
      </c>
      <c r="I838" s="3" t="n">
        <v>7</v>
      </c>
      <c r="J838" s="3" t="n">
        <v>13</v>
      </c>
      <c r="K838" s="3" t="n">
        <v>13</v>
      </c>
      <c r="L838" s="3" t="n">
        <v>6</v>
      </c>
      <c r="M838" s="3" t="n">
        <v>6</v>
      </c>
      <c r="N838" s="3" t="n">
        <v>-1</v>
      </c>
      <c r="O838" s="3" t="n">
        <v>-1</v>
      </c>
      <c r="P838" s="3" t="n">
        <v>9.3</v>
      </c>
      <c r="Q838" s="3" t="n">
        <v>24.2</v>
      </c>
      <c r="R838" s="3" t="s">
        <v>2510</v>
      </c>
      <c r="S838" s="4" t="n">
        <v>45747.569837963</v>
      </c>
      <c r="T838" s="3" t="s">
        <v>256</v>
      </c>
      <c r="U838" s="3" t="s">
        <v>256</v>
      </c>
      <c r="V838" s="3" t="n">
        <v>0</v>
      </c>
      <c r="W838" s="3" t="n">
        <v>0</v>
      </c>
      <c r="X838" s="3" t="n">
        <v>0</v>
      </c>
      <c r="Y838" s="3" t="s">
        <v>30</v>
      </c>
      <c r="Z838" s="3" t="s">
        <v>30</v>
      </c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</row>
    <row r="839" customFormat="false" ht="15.75" hidden="false" customHeight="false" outlineLevel="0" collapsed="false">
      <c r="A839" s="3" t="n">
        <v>838</v>
      </c>
      <c r="B839" s="3" t="s">
        <v>2511</v>
      </c>
      <c r="C839" s="3" t="s">
        <v>2512</v>
      </c>
      <c r="D839" s="3" t="n">
        <v>1</v>
      </c>
      <c r="E839" s="3" t="n">
        <v>5.0657534</v>
      </c>
      <c r="F839" s="3" t="n">
        <v>253</v>
      </c>
      <c r="G839" s="3" t="n">
        <v>253</v>
      </c>
      <c r="H839" s="3" t="n">
        <v>17</v>
      </c>
      <c r="I839" s="3" t="n">
        <v>17</v>
      </c>
      <c r="J839" s="3" t="n">
        <v>435</v>
      </c>
      <c r="K839" s="3" t="n">
        <v>435</v>
      </c>
      <c r="L839" s="3" t="n">
        <v>94</v>
      </c>
      <c r="M839" s="3" t="n">
        <v>94</v>
      </c>
      <c r="N839" s="3" t="n">
        <v>-1</v>
      </c>
      <c r="O839" s="3" t="n">
        <v>-1</v>
      </c>
      <c r="P839" s="3" t="n">
        <v>9.3</v>
      </c>
      <c r="Q839" s="3" t="n">
        <v>24.2</v>
      </c>
      <c r="R839" s="3" t="s">
        <v>2513</v>
      </c>
      <c r="S839" s="4" t="n">
        <v>45747.0663194444</v>
      </c>
      <c r="T839" s="3" t="s">
        <v>29</v>
      </c>
      <c r="U839" s="3" t="s">
        <v>29</v>
      </c>
      <c r="V839" s="3" t="n">
        <v>0</v>
      </c>
      <c r="W839" s="3" t="n">
        <v>0</v>
      </c>
      <c r="X839" s="3" t="n">
        <v>0</v>
      </c>
      <c r="Y839" s="3" t="s">
        <v>30</v>
      </c>
      <c r="Z839" s="3" t="s">
        <v>30</v>
      </c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</row>
    <row r="840" customFormat="false" ht="15.75" hidden="false" customHeight="false" outlineLevel="0" collapsed="false">
      <c r="A840" s="3" t="n">
        <v>839</v>
      </c>
      <c r="B840" s="3" t="s">
        <v>2514</v>
      </c>
      <c r="C840" s="3" t="s">
        <v>2515</v>
      </c>
      <c r="D840" s="3" t="n">
        <v>1</v>
      </c>
      <c r="E840" s="3" t="n">
        <v>1.6388503</v>
      </c>
      <c r="F840" s="3" t="n">
        <v>64</v>
      </c>
      <c r="G840" s="3" t="n">
        <v>64</v>
      </c>
      <c r="H840" s="3" t="n">
        <v>11</v>
      </c>
      <c r="I840" s="3" t="n">
        <v>11</v>
      </c>
      <c r="J840" s="3" t="n">
        <v>130</v>
      </c>
      <c r="K840" s="3" t="n">
        <v>130</v>
      </c>
      <c r="L840" s="3" t="n">
        <v>36</v>
      </c>
      <c r="M840" s="3" t="n">
        <v>36</v>
      </c>
      <c r="N840" s="3" t="n">
        <v>-1</v>
      </c>
      <c r="O840" s="3" t="n">
        <v>-1</v>
      </c>
      <c r="P840" s="3" t="n">
        <v>9.3</v>
      </c>
      <c r="Q840" s="3" t="n">
        <v>24.2</v>
      </c>
      <c r="R840" s="3" t="s">
        <v>2516</v>
      </c>
      <c r="S840" s="4" t="n">
        <v>45747.0665856482</v>
      </c>
      <c r="T840" s="3" t="s">
        <v>29</v>
      </c>
      <c r="U840" s="3" t="s">
        <v>29</v>
      </c>
      <c r="V840" s="3" t="n">
        <v>0</v>
      </c>
      <c r="W840" s="3" t="n">
        <v>0</v>
      </c>
      <c r="X840" s="3" t="n">
        <v>0</v>
      </c>
      <c r="Y840" s="3" t="s">
        <v>30</v>
      </c>
      <c r="Z840" s="3" t="s">
        <v>30</v>
      </c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</row>
    <row r="841" customFormat="false" ht="15.75" hidden="false" customHeight="false" outlineLevel="0" collapsed="false">
      <c r="A841" s="3" t="n">
        <v>840</v>
      </c>
      <c r="B841" s="3" t="s">
        <v>2517</v>
      </c>
      <c r="C841" s="3" t="s">
        <v>2518</v>
      </c>
      <c r="D841" s="3" t="n">
        <v>1</v>
      </c>
      <c r="E841" s="3" t="n">
        <v>1.0186364</v>
      </c>
      <c r="F841" s="3" t="n">
        <v>38</v>
      </c>
      <c r="G841" s="3" t="n">
        <v>38</v>
      </c>
      <c r="H841" s="3" t="n">
        <v>10</v>
      </c>
      <c r="I841" s="3" t="n">
        <v>10</v>
      </c>
      <c r="J841" s="3" t="n">
        <v>69</v>
      </c>
      <c r="K841" s="3" t="n">
        <v>69</v>
      </c>
      <c r="L841" s="3" t="n">
        <v>21</v>
      </c>
      <c r="M841" s="3" t="n">
        <v>21</v>
      </c>
      <c r="N841" s="3" t="n">
        <v>-1</v>
      </c>
      <c r="O841" s="3" t="n">
        <v>-1</v>
      </c>
      <c r="P841" s="3" t="n">
        <v>9.3</v>
      </c>
      <c r="Q841" s="3" t="n">
        <v>24.2</v>
      </c>
      <c r="R841" s="3" t="s">
        <v>2519</v>
      </c>
      <c r="S841" s="4" t="n">
        <v>45747.0668287037</v>
      </c>
      <c r="T841" s="3" t="s">
        <v>29</v>
      </c>
      <c r="U841" s="3" t="s">
        <v>29</v>
      </c>
      <c r="V841" s="3" t="n">
        <v>0</v>
      </c>
      <c r="W841" s="3" t="n">
        <v>0</v>
      </c>
      <c r="X841" s="3" t="n">
        <v>0</v>
      </c>
      <c r="Y841" s="3" t="s">
        <v>30</v>
      </c>
      <c r="Z841" s="3" t="s">
        <v>30</v>
      </c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</row>
    <row r="842" customFormat="false" ht="15.75" hidden="false" customHeight="false" outlineLevel="0" collapsed="false">
      <c r="A842" s="3" t="n">
        <v>841</v>
      </c>
      <c r="B842" s="3" t="s">
        <v>2520</v>
      </c>
      <c r="C842" s="3" t="s">
        <v>2521</v>
      </c>
      <c r="D842" s="3" t="n">
        <v>1</v>
      </c>
      <c r="E842" s="3" t="n">
        <v>41.9011619</v>
      </c>
      <c r="F842" s="3" t="n">
        <v>1478</v>
      </c>
      <c r="G842" s="3" t="n">
        <v>1478</v>
      </c>
      <c r="H842" s="3" t="n">
        <v>22</v>
      </c>
      <c r="I842" s="3" t="n">
        <v>22</v>
      </c>
      <c r="J842" s="3" t="n">
        <v>2240</v>
      </c>
      <c r="K842" s="3" t="n">
        <v>2240</v>
      </c>
      <c r="L842" s="3" t="n">
        <v>513</v>
      </c>
      <c r="M842" s="3" t="n">
        <v>513</v>
      </c>
      <c r="N842" s="3" t="n">
        <v>-1</v>
      </c>
      <c r="O842" s="3" t="n">
        <v>-1</v>
      </c>
      <c r="P842" s="3" t="n">
        <v>9.3</v>
      </c>
      <c r="Q842" s="3" t="n">
        <v>24.2</v>
      </c>
      <c r="R842" s="3" t="s">
        <v>2522</v>
      </c>
      <c r="S842" s="4" t="n">
        <v>45747.0683217593</v>
      </c>
      <c r="T842" s="3" t="s">
        <v>29</v>
      </c>
      <c r="U842" s="3" t="s">
        <v>29</v>
      </c>
      <c r="V842" s="3" t="n">
        <v>0</v>
      </c>
      <c r="W842" s="3" t="n">
        <v>0</v>
      </c>
      <c r="X842" s="3" t="n">
        <v>0</v>
      </c>
      <c r="Y842" s="3" t="s">
        <v>30</v>
      </c>
      <c r="Z842" s="3" t="s">
        <v>30</v>
      </c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</row>
    <row r="843" customFormat="false" ht="15.75" hidden="false" customHeight="false" outlineLevel="0" collapsed="false">
      <c r="A843" s="3" t="n">
        <v>842</v>
      </c>
      <c r="B843" s="3" t="s">
        <v>2523</v>
      </c>
      <c r="C843" s="3" t="s">
        <v>2524</v>
      </c>
      <c r="D843" s="3" t="n">
        <v>1</v>
      </c>
      <c r="E843" s="3" t="n">
        <v>2.3703674</v>
      </c>
      <c r="F843" s="3" t="n">
        <v>64</v>
      </c>
      <c r="G843" s="3" t="n">
        <v>64</v>
      </c>
      <c r="H843" s="3" t="n">
        <v>11</v>
      </c>
      <c r="I843" s="3" t="n">
        <v>11</v>
      </c>
      <c r="J843" s="3" t="n">
        <v>103</v>
      </c>
      <c r="K843" s="3" t="n">
        <v>103</v>
      </c>
      <c r="L843" s="3" t="n">
        <v>36</v>
      </c>
      <c r="M843" s="3" t="n">
        <v>36</v>
      </c>
      <c r="N843" s="3" t="n">
        <v>-1</v>
      </c>
      <c r="O843" s="3" t="n">
        <v>-1</v>
      </c>
      <c r="P843" s="3" t="n">
        <v>9.3</v>
      </c>
      <c r="Q843" s="3" t="n">
        <v>24.2</v>
      </c>
      <c r="R843" s="3" t="s">
        <v>2525</v>
      </c>
      <c r="S843" s="4" t="n">
        <v>45747.0688078704</v>
      </c>
      <c r="T843" s="3" t="s">
        <v>29</v>
      </c>
      <c r="U843" s="3" t="s">
        <v>29</v>
      </c>
      <c r="V843" s="3" t="n">
        <v>0</v>
      </c>
      <c r="W843" s="3" t="n">
        <v>0</v>
      </c>
      <c r="X843" s="3" t="n">
        <v>0</v>
      </c>
      <c r="Y843" s="3" t="s">
        <v>30</v>
      </c>
      <c r="Z843" s="3" t="s">
        <v>30</v>
      </c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</row>
    <row r="844" customFormat="false" ht="15.75" hidden="false" customHeight="false" outlineLevel="0" collapsed="false">
      <c r="A844" s="3" t="n">
        <v>843</v>
      </c>
      <c r="B844" s="3" t="s">
        <v>2526</v>
      </c>
      <c r="C844" s="3" t="s">
        <v>2527</v>
      </c>
      <c r="D844" s="3" t="n">
        <v>1</v>
      </c>
      <c r="E844" s="3" t="n">
        <v>2.0026946</v>
      </c>
      <c r="F844" s="3" t="n">
        <v>38</v>
      </c>
      <c r="G844" s="3" t="n">
        <v>38</v>
      </c>
      <c r="H844" s="3" t="n">
        <v>10</v>
      </c>
      <c r="I844" s="3" t="n">
        <v>10</v>
      </c>
      <c r="J844" s="3" t="n">
        <v>56</v>
      </c>
      <c r="K844" s="3" t="n">
        <v>56</v>
      </c>
      <c r="L844" s="3" t="n">
        <v>21</v>
      </c>
      <c r="M844" s="3" t="n">
        <v>21</v>
      </c>
      <c r="N844" s="3" t="n">
        <v>-1</v>
      </c>
      <c r="O844" s="3" t="n">
        <v>-1</v>
      </c>
      <c r="P844" s="3" t="n">
        <v>9.3</v>
      </c>
      <c r="Q844" s="3" t="n">
        <v>24.2</v>
      </c>
      <c r="R844" s="3" t="s">
        <v>2519</v>
      </c>
      <c r="S844" s="4" t="n">
        <v>45747.0691550926</v>
      </c>
      <c r="T844" s="3" t="s">
        <v>29</v>
      </c>
      <c r="U844" s="3" t="s">
        <v>29</v>
      </c>
      <c r="V844" s="3" t="n">
        <v>0</v>
      </c>
      <c r="W844" s="3" t="n">
        <v>0</v>
      </c>
      <c r="X844" s="3" t="n">
        <v>0</v>
      </c>
      <c r="Y844" s="3" t="s">
        <v>30</v>
      </c>
      <c r="Z844" s="3" t="s">
        <v>30</v>
      </c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</row>
    <row r="845" customFormat="false" ht="15.75" hidden="false" customHeight="false" outlineLevel="0" collapsed="false">
      <c r="A845" s="3" t="n">
        <v>844</v>
      </c>
      <c r="B845" s="3" t="s">
        <v>2528</v>
      </c>
      <c r="C845" s="3" t="s">
        <v>2529</v>
      </c>
      <c r="D845" s="3" t="n">
        <v>1</v>
      </c>
      <c r="E845" s="3" t="n">
        <v>2.1516245</v>
      </c>
      <c r="F845" s="3" t="n">
        <v>34</v>
      </c>
      <c r="G845" s="3" t="n">
        <v>34</v>
      </c>
      <c r="H845" s="3" t="n">
        <v>14</v>
      </c>
      <c r="I845" s="3" t="n">
        <v>14</v>
      </c>
      <c r="J845" s="3" t="n">
        <v>38</v>
      </c>
      <c r="K845" s="3" t="n">
        <v>38</v>
      </c>
      <c r="L845" s="3" t="n">
        <v>3</v>
      </c>
      <c r="M845" s="3" t="n">
        <v>3</v>
      </c>
      <c r="N845" s="3" t="n">
        <v>-1</v>
      </c>
      <c r="O845" s="3" t="n">
        <v>-1</v>
      </c>
      <c r="P845" s="3" t="n">
        <v>10</v>
      </c>
      <c r="Q845" s="3" t="n">
        <v>24.2</v>
      </c>
      <c r="R845" s="3" t="s">
        <v>2530</v>
      </c>
      <c r="S845" s="4" t="n">
        <v>45747.0694560185</v>
      </c>
      <c r="T845" s="3" t="s">
        <v>37</v>
      </c>
      <c r="U845" s="3" t="s">
        <v>37</v>
      </c>
      <c r="V845" s="3" t="n">
        <v>0</v>
      </c>
      <c r="W845" s="3" t="n">
        <v>0</v>
      </c>
      <c r="X845" s="3" t="n">
        <v>0</v>
      </c>
      <c r="Y845" s="3" t="s">
        <v>30</v>
      </c>
      <c r="Z845" s="3" t="s">
        <v>30</v>
      </c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</row>
    <row r="846" customFormat="false" ht="15.75" hidden="false" customHeight="false" outlineLevel="0" collapsed="false">
      <c r="A846" s="3" t="n">
        <v>845</v>
      </c>
      <c r="B846" s="3" t="s">
        <v>2531</v>
      </c>
      <c r="C846" s="3" t="s">
        <v>2532</v>
      </c>
      <c r="D846" s="3" t="n">
        <v>1</v>
      </c>
      <c r="E846" s="3" t="n">
        <v>1.4150749</v>
      </c>
      <c r="F846" s="3" t="n">
        <v>151</v>
      </c>
      <c r="G846" s="3" t="n">
        <v>151</v>
      </c>
      <c r="H846" s="3" t="n">
        <v>15</v>
      </c>
      <c r="I846" s="3" t="n">
        <v>15</v>
      </c>
      <c r="J846" s="3" t="n">
        <v>176</v>
      </c>
      <c r="K846" s="3" t="n">
        <v>176</v>
      </c>
      <c r="L846" s="3" t="n">
        <v>23</v>
      </c>
      <c r="M846" s="3" t="n">
        <v>23</v>
      </c>
      <c r="N846" s="3" t="n">
        <v>-1</v>
      </c>
      <c r="O846" s="3" t="n">
        <v>-1</v>
      </c>
      <c r="P846" s="3" t="n">
        <v>9.3</v>
      </c>
      <c r="Q846" s="3" t="n">
        <v>24.2</v>
      </c>
      <c r="R846" s="3" t="s">
        <v>2533</v>
      </c>
      <c r="S846" s="4" t="n">
        <v>45747.0696875</v>
      </c>
      <c r="T846" s="3" t="s">
        <v>29</v>
      </c>
      <c r="U846" s="3" t="s">
        <v>29</v>
      </c>
      <c r="V846" s="3" t="n">
        <v>0</v>
      </c>
      <c r="W846" s="3" t="n">
        <v>0</v>
      </c>
      <c r="X846" s="3" t="n">
        <v>0</v>
      </c>
      <c r="Y846" s="3" t="s">
        <v>30</v>
      </c>
      <c r="Z846" s="3" t="s">
        <v>30</v>
      </c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</row>
    <row r="847" customFormat="false" ht="15.75" hidden="false" customHeight="false" outlineLevel="0" collapsed="false">
      <c r="A847" s="3" t="n">
        <v>846</v>
      </c>
      <c r="B847" s="3" t="s">
        <v>2534</v>
      </c>
      <c r="C847" s="3" t="s">
        <v>2535</v>
      </c>
      <c r="D847" s="3" t="n">
        <v>1</v>
      </c>
      <c r="E847" s="3" t="n">
        <v>0.1483768</v>
      </c>
      <c r="F847" s="3" t="n">
        <v>24</v>
      </c>
      <c r="G847" s="3" t="n">
        <v>24</v>
      </c>
      <c r="H847" s="3" t="n">
        <v>7</v>
      </c>
      <c r="I847" s="3" t="n">
        <v>7</v>
      </c>
      <c r="J847" s="3" t="n">
        <v>26</v>
      </c>
      <c r="K847" s="3" t="n">
        <v>26</v>
      </c>
      <c r="L847" s="3" t="n">
        <v>2</v>
      </c>
      <c r="M847" s="3" t="n">
        <v>2</v>
      </c>
      <c r="N847" s="3" t="n">
        <v>-1</v>
      </c>
      <c r="O847" s="3" t="n">
        <v>0</v>
      </c>
      <c r="P847" s="3" t="n">
        <v>9.3</v>
      </c>
      <c r="Q847" s="3" t="n">
        <v>24.2</v>
      </c>
      <c r="R847" s="3" t="s">
        <v>2536</v>
      </c>
      <c r="S847" s="4" t="n">
        <v>45747.0697106481</v>
      </c>
      <c r="T847" s="3" t="s">
        <v>256</v>
      </c>
      <c r="U847" s="3" t="s">
        <v>256</v>
      </c>
      <c r="V847" s="3" t="n">
        <v>0</v>
      </c>
      <c r="W847" s="3" t="n">
        <v>1</v>
      </c>
      <c r="X847" s="3" t="n">
        <v>0</v>
      </c>
      <c r="Y847" s="3" t="s">
        <v>30</v>
      </c>
      <c r="Z847" s="3" t="s">
        <v>30</v>
      </c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</row>
    <row r="848" customFormat="false" ht="15.75" hidden="false" customHeight="false" outlineLevel="0" collapsed="false">
      <c r="A848" s="3" t="n">
        <v>847</v>
      </c>
      <c r="B848" s="3" t="s">
        <v>2537</v>
      </c>
      <c r="C848" s="3" t="s">
        <v>2538</v>
      </c>
      <c r="D848" s="3" t="n">
        <v>1</v>
      </c>
      <c r="E848" s="3" t="n">
        <v>3.4920765</v>
      </c>
      <c r="F848" s="3" t="n">
        <v>19</v>
      </c>
      <c r="G848" s="3" t="n">
        <v>19</v>
      </c>
      <c r="H848" s="3" t="n">
        <v>7</v>
      </c>
      <c r="I848" s="3" t="n">
        <v>7</v>
      </c>
      <c r="J848" s="3" t="n">
        <v>21</v>
      </c>
      <c r="K848" s="3" t="n">
        <v>21</v>
      </c>
      <c r="L848" s="3" t="n">
        <v>3</v>
      </c>
      <c r="M848" s="3" t="n">
        <v>3</v>
      </c>
      <c r="N848" s="3" t="n">
        <v>-1</v>
      </c>
      <c r="O848" s="3" t="n">
        <v>0</v>
      </c>
      <c r="P848" s="3" t="n">
        <v>9.3</v>
      </c>
      <c r="Q848" s="3" t="n">
        <v>24.2</v>
      </c>
      <c r="R848" s="3" t="s">
        <v>2539</v>
      </c>
      <c r="S848" s="4" t="n">
        <v>45747.0698611111</v>
      </c>
      <c r="T848" s="3" t="s">
        <v>256</v>
      </c>
      <c r="U848" s="3" t="s">
        <v>256</v>
      </c>
      <c r="V848" s="3" t="n">
        <v>0</v>
      </c>
      <c r="W848" s="3" t="n">
        <v>1</v>
      </c>
      <c r="X848" s="3" t="n">
        <v>0</v>
      </c>
      <c r="Y848" s="3" t="s">
        <v>30</v>
      </c>
      <c r="Z848" s="3" t="s">
        <v>30</v>
      </c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</row>
    <row r="849" customFormat="false" ht="15.75" hidden="false" customHeight="false" outlineLevel="0" collapsed="false">
      <c r="A849" s="3" t="n">
        <v>848</v>
      </c>
      <c r="B849" s="3" t="s">
        <v>2540</v>
      </c>
      <c r="C849" s="3" t="s">
        <v>2541</v>
      </c>
      <c r="D849" s="3" t="n">
        <v>1</v>
      </c>
      <c r="E849" s="3" t="n">
        <v>4.9579852</v>
      </c>
      <c r="F849" s="3" t="n">
        <v>135</v>
      </c>
      <c r="G849" s="3" t="n">
        <v>135</v>
      </c>
      <c r="H849" s="3" t="n">
        <v>18</v>
      </c>
      <c r="I849" s="3" t="n">
        <v>18</v>
      </c>
      <c r="J849" s="3" t="n">
        <v>157</v>
      </c>
      <c r="K849" s="3" t="n">
        <v>157</v>
      </c>
      <c r="L849" s="3" t="n">
        <v>21</v>
      </c>
      <c r="M849" s="3" t="n">
        <v>21</v>
      </c>
      <c r="N849" s="3" t="n">
        <v>-1</v>
      </c>
      <c r="O849" s="3" t="n">
        <v>-1</v>
      </c>
      <c r="P849" s="3" t="n">
        <v>9.3</v>
      </c>
      <c r="Q849" s="3" t="n">
        <v>24.2</v>
      </c>
      <c r="R849" s="3" t="s">
        <v>2542</v>
      </c>
      <c r="S849" s="4" t="n">
        <v>45747.0702083333</v>
      </c>
      <c r="T849" s="3" t="s">
        <v>29</v>
      </c>
      <c r="U849" s="3" t="s">
        <v>29</v>
      </c>
      <c r="V849" s="3" t="n">
        <v>0</v>
      </c>
      <c r="W849" s="3" t="n">
        <v>0</v>
      </c>
      <c r="X849" s="3" t="n">
        <v>0</v>
      </c>
      <c r="Y849" s="3" t="s">
        <v>30</v>
      </c>
      <c r="Z849" s="3" t="s">
        <v>30</v>
      </c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</row>
    <row r="850" customFormat="false" ht="15.75" hidden="false" customHeight="false" outlineLevel="0" collapsed="false">
      <c r="A850" s="3" t="n">
        <v>849</v>
      </c>
      <c r="B850" s="3" t="s">
        <v>2543</v>
      </c>
      <c r="C850" s="3" t="s">
        <v>2544</v>
      </c>
      <c r="D850" s="3" t="n">
        <v>1</v>
      </c>
      <c r="E850" s="3" t="n">
        <v>4.9489007</v>
      </c>
      <c r="F850" s="3" t="n">
        <v>105</v>
      </c>
      <c r="G850" s="3" t="n">
        <v>105</v>
      </c>
      <c r="H850" s="3" t="n">
        <v>17</v>
      </c>
      <c r="I850" s="3" t="n">
        <v>17</v>
      </c>
      <c r="J850" s="3" t="n">
        <v>119</v>
      </c>
      <c r="K850" s="3" t="n">
        <v>119</v>
      </c>
      <c r="L850" s="3" t="n">
        <v>11</v>
      </c>
      <c r="M850" s="3" t="n">
        <v>11</v>
      </c>
      <c r="N850" s="3" t="n">
        <v>-1</v>
      </c>
      <c r="O850" s="3" t="n">
        <v>-1</v>
      </c>
      <c r="P850" s="3" t="n">
        <v>9.3</v>
      </c>
      <c r="Q850" s="3" t="n">
        <v>24.2</v>
      </c>
      <c r="R850" s="3" t="s">
        <v>2545</v>
      </c>
      <c r="S850" s="4" t="n">
        <v>45747.0703356481</v>
      </c>
      <c r="T850" s="3" t="s">
        <v>29</v>
      </c>
      <c r="U850" s="3" t="s">
        <v>29</v>
      </c>
      <c r="V850" s="3" t="n">
        <v>0</v>
      </c>
      <c r="W850" s="3" t="n">
        <v>0</v>
      </c>
      <c r="X850" s="3" t="n">
        <v>0</v>
      </c>
      <c r="Y850" s="3" t="s">
        <v>30</v>
      </c>
      <c r="Z850" s="3" t="s">
        <v>30</v>
      </c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</row>
    <row r="851" customFormat="false" ht="15.75" hidden="false" customHeight="false" outlineLevel="0" collapsed="false">
      <c r="A851" s="3" t="n">
        <v>850</v>
      </c>
      <c r="B851" s="3" t="s">
        <v>2546</v>
      </c>
      <c r="C851" s="3" t="s">
        <v>2547</v>
      </c>
      <c r="D851" s="3" t="n">
        <v>1</v>
      </c>
      <c r="E851" s="3" t="n">
        <v>0.9380449</v>
      </c>
      <c r="F851" s="3" t="n">
        <v>79</v>
      </c>
      <c r="G851" s="3" t="n">
        <v>79</v>
      </c>
      <c r="H851" s="3" t="n">
        <v>14</v>
      </c>
      <c r="I851" s="3" t="n">
        <v>14</v>
      </c>
      <c r="J851" s="3" t="n">
        <v>83</v>
      </c>
      <c r="K851" s="3" t="n">
        <v>83</v>
      </c>
      <c r="L851" s="3" t="n">
        <v>11</v>
      </c>
      <c r="M851" s="3" t="n">
        <v>11</v>
      </c>
      <c r="N851" s="3" t="n">
        <v>-1</v>
      </c>
      <c r="O851" s="3" t="n">
        <v>-1</v>
      </c>
      <c r="P851" s="3" t="n">
        <v>9.3</v>
      </c>
      <c r="Q851" s="3" t="n">
        <v>24.2</v>
      </c>
      <c r="R851" s="3" t="s">
        <v>2548</v>
      </c>
      <c r="S851" s="4" t="n">
        <v>45747.0703935185</v>
      </c>
      <c r="T851" s="3" t="s">
        <v>29</v>
      </c>
      <c r="U851" s="3" t="s">
        <v>29</v>
      </c>
      <c r="V851" s="3" t="n">
        <v>0</v>
      </c>
      <c r="W851" s="3" t="n">
        <v>0</v>
      </c>
      <c r="X851" s="3" t="n">
        <v>0</v>
      </c>
      <c r="Y851" s="3" t="s">
        <v>30</v>
      </c>
      <c r="Z851" s="3" t="s">
        <v>30</v>
      </c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</row>
    <row r="852" customFormat="false" ht="15.75" hidden="false" customHeight="false" outlineLevel="0" collapsed="false">
      <c r="A852" s="3" t="n">
        <v>851</v>
      </c>
      <c r="B852" s="3" t="s">
        <v>2549</v>
      </c>
      <c r="C852" s="3" t="s">
        <v>2550</v>
      </c>
      <c r="D852" s="3" t="n">
        <v>1</v>
      </c>
      <c r="E852" s="3" t="n">
        <v>0.7810168</v>
      </c>
      <c r="F852" s="3" t="n">
        <v>79</v>
      </c>
      <c r="G852" s="3" t="n">
        <v>79</v>
      </c>
      <c r="H852" s="3" t="n">
        <v>14</v>
      </c>
      <c r="I852" s="3" t="n">
        <v>14</v>
      </c>
      <c r="J852" s="3" t="n">
        <v>85</v>
      </c>
      <c r="K852" s="3" t="n">
        <v>85</v>
      </c>
      <c r="L852" s="3" t="n">
        <v>11</v>
      </c>
      <c r="M852" s="3" t="n">
        <v>11</v>
      </c>
      <c r="N852" s="3" t="n">
        <v>-1</v>
      </c>
      <c r="O852" s="3" t="n">
        <v>-1</v>
      </c>
      <c r="P852" s="3" t="n">
        <v>10</v>
      </c>
      <c r="Q852" s="3" t="n">
        <v>24.2</v>
      </c>
      <c r="R852" s="3" t="s">
        <v>2551</v>
      </c>
      <c r="S852" s="4" t="n">
        <v>45747.0704398148</v>
      </c>
      <c r="T852" s="3" t="s">
        <v>29</v>
      </c>
      <c r="U852" s="3" t="s">
        <v>29</v>
      </c>
      <c r="V852" s="3" t="n">
        <v>0</v>
      </c>
      <c r="W852" s="3" t="n">
        <v>0</v>
      </c>
      <c r="X852" s="3" t="n">
        <v>0</v>
      </c>
      <c r="Y852" s="3" t="s">
        <v>30</v>
      </c>
      <c r="Z852" s="3" t="s">
        <v>30</v>
      </c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</row>
    <row r="853" customFormat="false" ht="15.75" hidden="false" customHeight="false" outlineLevel="0" collapsed="false">
      <c r="A853" s="3" t="n">
        <v>852</v>
      </c>
      <c r="B853" s="3" t="s">
        <v>2552</v>
      </c>
      <c r="C853" s="3" t="s">
        <v>2553</v>
      </c>
      <c r="D853" s="3" t="n">
        <v>1</v>
      </c>
      <c r="E853" s="3" t="n">
        <v>0.8220983</v>
      </c>
      <c r="F853" s="3" t="n">
        <v>66</v>
      </c>
      <c r="G853" s="3" t="n">
        <v>66</v>
      </c>
      <c r="H853" s="3" t="n">
        <v>9</v>
      </c>
      <c r="I853" s="3" t="n">
        <v>9</v>
      </c>
      <c r="J853" s="3" t="n">
        <v>62</v>
      </c>
      <c r="K853" s="3" t="n">
        <v>62</v>
      </c>
      <c r="L853" s="3" t="n">
        <v>9</v>
      </c>
      <c r="M853" s="3" t="n">
        <v>9</v>
      </c>
      <c r="N853" s="3" t="n">
        <v>-1</v>
      </c>
      <c r="O853" s="3" t="n">
        <v>-1</v>
      </c>
      <c r="P853" s="3" t="n">
        <v>9.3</v>
      </c>
      <c r="Q853" s="3" t="n">
        <v>24.2</v>
      </c>
      <c r="R853" s="3" t="s">
        <v>2554</v>
      </c>
      <c r="S853" s="4" t="n">
        <v>45747.070474537</v>
      </c>
      <c r="T853" s="3" t="s">
        <v>29</v>
      </c>
      <c r="U853" s="3" t="s">
        <v>29</v>
      </c>
      <c r="V853" s="3" t="n">
        <v>0</v>
      </c>
      <c r="W853" s="3" t="n">
        <v>0</v>
      </c>
      <c r="X853" s="3" t="n">
        <v>0</v>
      </c>
      <c r="Y853" s="3" t="s">
        <v>30</v>
      </c>
      <c r="Z853" s="3" t="s">
        <v>30</v>
      </c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</row>
    <row r="854" customFormat="false" ht="15.75" hidden="false" customHeight="false" outlineLevel="0" collapsed="false">
      <c r="A854" s="3" t="n">
        <v>853</v>
      </c>
      <c r="B854" s="3" t="s">
        <v>2555</v>
      </c>
      <c r="C854" s="3" t="s">
        <v>2556</v>
      </c>
      <c r="D854" s="3" t="n">
        <v>1</v>
      </c>
      <c r="E854" s="3" t="n">
        <v>1.459235</v>
      </c>
      <c r="F854" s="3" t="n">
        <v>64</v>
      </c>
      <c r="G854" s="3" t="n">
        <v>64</v>
      </c>
      <c r="H854" s="3" t="n">
        <v>15</v>
      </c>
      <c r="I854" s="3" t="n">
        <v>15</v>
      </c>
      <c r="J854" s="3" t="n">
        <v>104</v>
      </c>
      <c r="K854" s="3" t="n">
        <v>104</v>
      </c>
      <c r="L854" s="3" t="n">
        <v>7</v>
      </c>
      <c r="M854" s="3" t="n">
        <v>7</v>
      </c>
      <c r="N854" s="3" t="n">
        <v>0</v>
      </c>
      <c r="O854" s="3" t="n">
        <v>-1</v>
      </c>
      <c r="P854" s="3" t="n">
        <v>9.1</v>
      </c>
      <c r="Q854" s="3" t="n">
        <v>24.2</v>
      </c>
      <c r="R854" s="3" t="s">
        <v>2557</v>
      </c>
      <c r="S854" s="4" t="n">
        <v>45747.0705555556</v>
      </c>
      <c r="T854" s="3" t="s">
        <v>256</v>
      </c>
      <c r="U854" s="3" t="s">
        <v>256</v>
      </c>
      <c r="V854" s="3" t="n">
        <v>1</v>
      </c>
      <c r="W854" s="3" t="n">
        <v>0</v>
      </c>
      <c r="X854" s="3" t="n">
        <v>0</v>
      </c>
      <c r="Y854" s="3" t="s">
        <v>30</v>
      </c>
      <c r="Z854" s="3" t="s">
        <v>30</v>
      </c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</row>
    <row r="855" customFormat="false" ht="15.75" hidden="false" customHeight="false" outlineLevel="0" collapsed="false">
      <c r="A855" s="3" t="n">
        <v>854</v>
      </c>
      <c r="B855" s="3" t="s">
        <v>2558</v>
      </c>
      <c r="C855" s="3" t="s">
        <v>2559</v>
      </c>
      <c r="D855" s="3" t="n">
        <v>1</v>
      </c>
      <c r="E855" s="3" t="n">
        <v>0.7531795</v>
      </c>
      <c r="F855" s="3" t="n">
        <v>7</v>
      </c>
      <c r="G855" s="3" t="n">
        <v>7</v>
      </c>
      <c r="H855" s="3" t="n">
        <v>6</v>
      </c>
      <c r="I855" s="3" t="n">
        <v>6</v>
      </c>
      <c r="J855" s="3" t="n">
        <v>8</v>
      </c>
      <c r="K855" s="3" t="n">
        <v>8</v>
      </c>
      <c r="L855" s="3" t="n">
        <v>1</v>
      </c>
      <c r="M855" s="3" t="n">
        <v>1</v>
      </c>
      <c r="N855" s="3" t="n">
        <v>-1</v>
      </c>
      <c r="O855" s="3" t="n">
        <v>-1</v>
      </c>
      <c r="P855" s="3" t="n">
        <v>8.5</v>
      </c>
      <c r="Q855" s="3" t="n">
        <v>24.2</v>
      </c>
      <c r="R855" s="3" t="s">
        <v>2560</v>
      </c>
      <c r="S855" s="4" t="n">
        <v>45747.0705902778</v>
      </c>
      <c r="T855" s="3" t="s">
        <v>29</v>
      </c>
      <c r="U855" s="3" t="s">
        <v>29</v>
      </c>
      <c r="V855" s="3" t="n">
        <v>0</v>
      </c>
      <c r="W855" s="3" t="n">
        <v>0</v>
      </c>
      <c r="X855" s="3" t="n">
        <v>0</v>
      </c>
      <c r="Y855" s="3" t="s">
        <v>30</v>
      </c>
      <c r="Z855" s="3" t="s">
        <v>30</v>
      </c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</row>
    <row r="856" customFormat="false" ht="15.75" hidden="false" customHeight="false" outlineLevel="0" collapsed="false">
      <c r="A856" s="3" t="n">
        <v>855</v>
      </c>
      <c r="B856" s="3" t="s">
        <v>2561</v>
      </c>
      <c r="C856" s="3" t="s">
        <v>2562</v>
      </c>
      <c r="D856" s="3" t="n">
        <v>1</v>
      </c>
      <c r="E856" s="3" t="n">
        <v>0.6586434</v>
      </c>
      <c r="F856" s="3" t="n">
        <v>8</v>
      </c>
      <c r="G856" s="3" t="n">
        <v>8</v>
      </c>
      <c r="H856" s="3" t="n">
        <v>5</v>
      </c>
      <c r="I856" s="3" t="n">
        <v>5</v>
      </c>
      <c r="J856" s="3" t="n">
        <v>6</v>
      </c>
      <c r="K856" s="3" t="n">
        <v>6</v>
      </c>
      <c r="L856" s="3" t="n">
        <v>0</v>
      </c>
      <c r="M856" s="3" t="n">
        <v>0</v>
      </c>
      <c r="N856" s="3" t="n">
        <v>-1</v>
      </c>
      <c r="O856" s="3" t="n">
        <v>-1</v>
      </c>
      <c r="P856" s="3" t="n">
        <v>9.1</v>
      </c>
      <c r="Q856" s="3" t="n">
        <v>24.2</v>
      </c>
      <c r="R856" s="3" t="s">
        <v>2563</v>
      </c>
      <c r="S856" s="4" t="n">
        <v>45747.0706365741</v>
      </c>
      <c r="T856" s="3" t="s">
        <v>256</v>
      </c>
      <c r="U856" s="3" t="s">
        <v>256</v>
      </c>
      <c r="V856" s="3" t="n">
        <v>0</v>
      </c>
      <c r="W856" s="3" t="n">
        <v>0</v>
      </c>
      <c r="X856" s="3" t="n">
        <v>0</v>
      </c>
      <c r="Y856" s="3" t="s">
        <v>30</v>
      </c>
      <c r="Z856" s="3" t="s">
        <v>30</v>
      </c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</row>
    <row r="857" customFormat="false" ht="15.75" hidden="false" customHeight="false" outlineLevel="0" collapsed="false">
      <c r="A857" s="3" t="n">
        <v>856</v>
      </c>
      <c r="B857" s="3" t="s">
        <v>2564</v>
      </c>
      <c r="C857" s="3" t="s">
        <v>2565</v>
      </c>
      <c r="D857" s="3" t="n">
        <v>1</v>
      </c>
      <c r="E857" s="3" t="n">
        <v>19.7894511</v>
      </c>
      <c r="F857" s="3" t="n">
        <v>99</v>
      </c>
      <c r="G857" s="3" t="n">
        <v>99</v>
      </c>
      <c r="H857" s="3" t="n">
        <v>14</v>
      </c>
      <c r="I857" s="3" t="n">
        <v>14</v>
      </c>
      <c r="J857" s="3" t="n">
        <v>115</v>
      </c>
      <c r="K857" s="3" t="n">
        <v>115</v>
      </c>
      <c r="L857" s="3" t="n">
        <v>19</v>
      </c>
      <c r="M857" s="3" t="n">
        <v>19</v>
      </c>
      <c r="N857" s="3" t="n">
        <v>-1</v>
      </c>
      <c r="O857" s="3" t="n">
        <v>-1</v>
      </c>
      <c r="P857" s="3" t="n">
        <v>9.2</v>
      </c>
      <c r="Q857" s="3" t="n">
        <v>24.2</v>
      </c>
      <c r="R857" s="3" t="s">
        <v>2566</v>
      </c>
      <c r="S857" s="4" t="n">
        <v>45747.0713078704</v>
      </c>
      <c r="T857" s="3" t="s">
        <v>256</v>
      </c>
      <c r="U857" s="3" t="s">
        <v>256</v>
      </c>
      <c r="V857" s="3" t="n">
        <v>0</v>
      </c>
      <c r="W857" s="3" t="n">
        <v>0</v>
      </c>
      <c r="X857" s="3" t="n">
        <v>0</v>
      </c>
      <c r="Y857" s="3" t="s">
        <v>30</v>
      </c>
      <c r="Z857" s="3" t="s">
        <v>30</v>
      </c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</row>
    <row r="858" customFormat="false" ht="15.75" hidden="false" customHeight="false" outlineLevel="0" collapsed="false">
      <c r="A858" s="3" t="n">
        <v>857</v>
      </c>
      <c r="B858" s="3" t="s">
        <v>2567</v>
      </c>
      <c r="C858" s="3" t="s">
        <v>2568</v>
      </c>
      <c r="D858" s="3" t="n">
        <v>1</v>
      </c>
      <c r="E858" s="3" t="n">
        <v>4.3860603</v>
      </c>
      <c r="F858" s="3" t="n">
        <v>137</v>
      </c>
      <c r="G858" s="3" t="n">
        <v>137</v>
      </c>
      <c r="H858" s="3" t="n">
        <v>22</v>
      </c>
      <c r="I858" s="3" t="n">
        <v>22</v>
      </c>
      <c r="J858" s="3" t="n">
        <v>152</v>
      </c>
      <c r="K858" s="3" t="n">
        <v>152</v>
      </c>
      <c r="L858" s="3" t="n">
        <v>23</v>
      </c>
      <c r="M858" s="3" t="n">
        <v>23</v>
      </c>
      <c r="N858" s="3" t="n">
        <v>-1</v>
      </c>
      <c r="O858" s="3" t="n">
        <v>-1</v>
      </c>
      <c r="P858" s="3" t="n">
        <v>9.2</v>
      </c>
      <c r="Q858" s="3" t="n">
        <v>24.2</v>
      </c>
      <c r="R858" s="3" t="s">
        <v>2569</v>
      </c>
      <c r="S858" s="4" t="n">
        <v>45747.0715625</v>
      </c>
      <c r="T858" s="3" t="s">
        <v>37</v>
      </c>
      <c r="U858" s="3" t="s">
        <v>37</v>
      </c>
      <c r="V858" s="3" t="n">
        <v>0</v>
      </c>
      <c r="W858" s="3" t="n">
        <v>0</v>
      </c>
      <c r="X858" s="3" t="n">
        <v>0</v>
      </c>
      <c r="Y858" s="3" t="s">
        <v>30</v>
      </c>
      <c r="Z858" s="3" t="s">
        <v>30</v>
      </c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</row>
    <row r="859" customFormat="false" ht="15.75" hidden="false" customHeight="false" outlineLevel="0" collapsed="false">
      <c r="A859" s="3" t="n">
        <v>858</v>
      </c>
      <c r="B859" s="3" t="s">
        <v>2570</v>
      </c>
      <c r="C859" s="3" t="s">
        <v>2571</v>
      </c>
      <c r="D859" s="3" t="n">
        <v>1</v>
      </c>
      <c r="E859" s="3" t="n">
        <v>0.1661186</v>
      </c>
      <c r="F859" s="3" t="n">
        <v>7</v>
      </c>
      <c r="G859" s="3" t="n">
        <v>7</v>
      </c>
      <c r="H859" s="3" t="n">
        <v>5</v>
      </c>
      <c r="I859" s="3" t="n">
        <v>5</v>
      </c>
      <c r="J859" s="3" t="n">
        <v>7</v>
      </c>
      <c r="K859" s="3" t="n">
        <v>7</v>
      </c>
      <c r="L859" s="3" t="n">
        <v>1</v>
      </c>
      <c r="M859" s="3" t="n">
        <v>1</v>
      </c>
      <c r="N859" s="3" t="n">
        <v>-1</v>
      </c>
      <c r="O859" s="3" t="n">
        <v>-1</v>
      </c>
      <c r="P859" s="3" t="n">
        <v>9.3</v>
      </c>
      <c r="Q859" s="3" t="n">
        <v>24.2</v>
      </c>
      <c r="R859" s="3" t="s">
        <v>2572</v>
      </c>
      <c r="S859" s="4" t="n">
        <v>45747.0715972222</v>
      </c>
      <c r="T859" s="3" t="s">
        <v>85</v>
      </c>
      <c r="U859" s="3" t="s">
        <v>85</v>
      </c>
      <c r="V859" s="3" t="n">
        <v>0</v>
      </c>
      <c r="W859" s="3" t="n">
        <v>0</v>
      </c>
      <c r="X859" s="3" t="n">
        <v>0</v>
      </c>
      <c r="Y859" s="3" t="s">
        <v>30</v>
      </c>
      <c r="Z859" s="3" t="s">
        <v>30</v>
      </c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</row>
    <row r="860" customFormat="false" ht="15.75" hidden="false" customHeight="false" outlineLevel="0" collapsed="false">
      <c r="A860" s="3" t="n">
        <v>859</v>
      </c>
      <c r="B860" s="3" t="s">
        <v>2573</v>
      </c>
      <c r="C860" s="3" t="s">
        <v>2574</v>
      </c>
      <c r="D860" s="3" t="n">
        <v>1</v>
      </c>
      <c r="E860" s="3" t="n">
        <v>0.3660473</v>
      </c>
      <c r="F860" s="3" t="n">
        <v>8</v>
      </c>
      <c r="G860" s="3" t="n">
        <v>8</v>
      </c>
      <c r="H860" s="3" t="n">
        <v>5</v>
      </c>
      <c r="I860" s="3" t="n">
        <v>5</v>
      </c>
      <c r="J860" s="3" t="n">
        <v>6</v>
      </c>
      <c r="K860" s="3" t="n">
        <v>6</v>
      </c>
      <c r="L860" s="3" t="n">
        <v>1</v>
      </c>
      <c r="M860" s="3" t="n">
        <v>1</v>
      </c>
      <c r="N860" s="3" t="n">
        <v>-1</v>
      </c>
      <c r="O860" s="3" t="n">
        <v>-1</v>
      </c>
      <c r="P860" s="3" t="n">
        <v>9.3</v>
      </c>
      <c r="Q860" s="3" t="n">
        <v>24.2</v>
      </c>
      <c r="R860" s="3" t="s">
        <v>2575</v>
      </c>
      <c r="S860" s="4" t="n">
        <v>45747.0716203704</v>
      </c>
      <c r="T860" s="3" t="s">
        <v>85</v>
      </c>
      <c r="U860" s="3" t="s">
        <v>85</v>
      </c>
      <c r="V860" s="3" t="n">
        <v>0</v>
      </c>
      <c r="W860" s="3" t="n">
        <v>0</v>
      </c>
      <c r="X860" s="3" t="n">
        <v>0</v>
      </c>
      <c r="Y860" s="3" t="s">
        <v>30</v>
      </c>
      <c r="Z860" s="3" t="s">
        <v>30</v>
      </c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</row>
    <row r="861" customFormat="false" ht="15.75" hidden="false" customHeight="false" outlineLevel="0" collapsed="false">
      <c r="A861" s="3" t="n">
        <v>860</v>
      </c>
      <c r="B861" s="3" t="s">
        <v>2576</v>
      </c>
      <c r="C861" s="3" t="s">
        <v>2577</v>
      </c>
      <c r="D861" s="3" t="n">
        <v>1</v>
      </c>
      <c r="E861" s="3" t="n">
        <v>5.4771445</v>
      </c>
      <c r="F861" s="3" t="n">
        <v>304</v>
      </c>
      <c r="G861" s="3" t="n">
        <v>304</v>
      </c>
      <c r="H861" s="3" t="n">
        <v>37</v>
      </c>
      <c r="I861" s="3" t="n">
        <v>37</v>
      </c>
      <c r="J861" s="3" t="n">
        <v>339</v>
      </c>
      <c r="K861" s="3" t="n">
        <v>339</v>
      </c>
      <c r="L861" s="3" t="n">
        <v>23</v>
      </c>
      <c r="M861" s="3" t="n">
        <v>23</v>
      </c>
      <c r="N861" s="3" t="n">
        <v>-1</v>
      </c>
      <c r="O861" s="3" t="n">
        <v>-1</v>
      </c>
      <c r="P861" s="3" t="n">
        <v>9.1</v>
      </c>
      <c r="Q861" s="3" t="n">
        <v>24.2</v>
      </c>
      <c r="R861" s="3" t="s">
        <v>2578</v>
      </c>
      <c r="S861" s="4" t="n">
        <v>45747.0717476852</v>
      </c>
      <c r="T861" s="3" t="s">
        <v>1920</v>
      </c>
      <c r="U861" s="3" t="s">
        <v>1920</v>
      </c>
      <c r="V861" s="3" t="n">
        <v>0</v>
      </c>
      <c r="W861" s="3" t="n">
        <v>0</v>
      </c>
      <c r="X861" s="3" t="n">
        <v>0</v>
      </c>
      <c r="Y861" s="3" t="s">
        <v>30</v>
      </c>
      <c r="Z861" s="3" t="s">
        <v>30</v>
      </c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</row>
    <row r="862" customFormat="false" ht="15.75" hidden="false" customHeight="false" outlineLevel="0" collapsed="false">
      <c r="A862" s="3" t="n">
        <v>861</v>
      </c>
      <c r="B862" s="3" t="s">
        <v>2579</v>
      </c>
      <c r="C862" s="3" t="s">
        <v>2580</v>
      </c>
      <c r="D862" s="3" t="n">
        <v>1</v>
      </c>
      <c r="E862" s="3" t="n">
        <v>7.2888789</v>
      </c>
      <c r="F862" s="3" t="n">
        <v>310</v>
      </c>
      <c r="G862" s="3" t="n">
        <v>310</v>
      </c>
      <c r="H862" s="3" t="n">
        <v>41</v>
      </c>
      <c r="I862" s="3" t="n">
        <v>41</v>
      </c>
      <c r="J862" s="3" t="n">
        <v>353</v>
      </c>
      <c r="K862" s="3" t="n">
        <v>353</v>
      </c>
      <c r="L862" s="3" t="n">
        <v>24</v>
      </c>
      <c r="M862" s="3" t="n">
        <v>24</v>
      </c>
      <c r="N862" s="3" t="n">
        <v>-1</v>
      </c>
      <c r="O862" s="3" t="n">
        <v>-1</v>
      </c>
      <c r="P862" s="3" t="n">
        <v>9.2</v>
      </c>
      <c r="Q862" s="3" t="n">
        <v>24.2</v>
      </c>
      <c r="R862" s="3" t="s">
        <v>2581</v>
      </c>
      <c r="S862" s="4" t="n">
        <v>45747.0719097222</v>
      </c>
      <c r="T862" s="3" t="s">
        <v>1920</v>
      </c>
      <c r="U862" s="3" t="s">
        <v>1920</v>
      </c>
      <c r="V862" s="3" t="n">
        <v>0</v>
      </c>
      <c r="W862" s="3" t="n">
        <v>0</v>
      </c>
      <c r="X862" s="3" t="n">
        <v>0</v>
      </c>
      <c r="Y862" s="3" t="s">
        <v>30</v>
      </c>
      <c r="Z862" s="3" t="s">
        <v>30</v>
      </c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</row>
    <row r="863" customFormat="false" ht="15.75" hidden="false" customHeight="false" outlineLevel="0" collapsed="false">
      <c r="A863" s="3" t="n">
        <v>862</v>
      </c>
      <c r="B863" s="3" t="s">
        <v>2582</v>
      </c>
      <c r="C863" s="3" t="s">
        <v>2583</v>
      </c>
      <c r="D863" s="3" t="n">
        <v>1</v>
      </c>
      <c r="E863" s="3" t="n">
        <v>1.2304843</v>
      </c>
      <c r="F863" s="3" t="n">
        <v>72</v>
      </c>
      <c r="G863" s="3" t="n">
        <v>72</v>
      </c>
      <c r="H863" s="3" t="n">
        <v>14</v>
      </c>
      <c r="I863" s="3" t="n">
        <v>14</v>
      </c>
      <c r="J863" s="3" t="n">
        <v>90</v>
      </c>
      <c r="K863" s="3" t="n">
        <v>90</v>
      </c>
      <c r="L863" s="3" t="n">
        <v>7</v>
      </c>
      <c r="M863" s="3" t="n">
        <v>7</v>
      </c>
      <c r="N863" s="3" t="n">
        <v>-1</v>
      </c>
      <c r="O863" s="3" t="n">
        <v>-1</v>
      </c>
      <c r="P863" s="3" t="n">
        <v>9.1</v>
      </c>
      <c r="Q863" s="3" t="n">
        <v>24.2</v>
      </c>
      <c r="R863" s="3" t="s">
        <v>2584</v>
      </c>
      <c r="S863" s="4" t="n">
        <v>45747.0719791667</v>
      </c>
      <c r="T863" s="3" t="s">
        <v>744</v>
      </c>
      <c r="U863" s="3" t="s">
        <v>744</v>
      </c>
      <c r="V863" s="3" t="n">
        <v>0</v>
      </c>
      <c r="W863" s="3" t="n">
        <v>0</v>
      </c>
      <c r="X863" s="3" t="n">
        <v>0</v>
      </c>
      <c r="Y863" s="3" t="s">
        <v>30</v>
      </c>
      <c r="Z863" s="3" t="s">
        <v>30</v>
      </c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</row>
    <row r="864" customFormat="false" ht="15.75" hidden="false" customHeight="false" outlineLevel="0" collapsed="false">
      <c r="A864" s="3" t="n">
        <v>863</v>
      </c>
      <c r="B864" s="3" t="s">
        <v>2585</v>
      </c>
      <c r="C864" s="3" t="s">
        <v>2586</v>
      </c>
      <c r="D864" s="3" t="n">
        <v>1</v>
      </c>
      <c r="E864" s="3" t="n">
        <v>1.6122678</v>
      </c>
      <c r="F864" s="3" t="n">
        <v>79</v>
      </c>
      <c r="G864" s="3" t="n">
        <v>79</v>
      </c>
      <c r="H864" s="3" t="n">
        <v>18</v>
      </c>
      <c r="I864" s="3" t="n">
        <v>18</v>
      </c>
      <c r="J864" s="3" t="n">
        <v>104</v>
      </c>
      <c r="K864" s="3" t="n">
        <v>104</v>
      </c>
      <c r="L864" s="3" t="n">
        <v>8</v>
      </c>
      <c r="M864" s="3" t="n">
        <v>8</v>
      </c>
      <c r="N864" s="3" t="n">
        <v>-1</v>
      </c>
      <c r="O864" s="3" t="n">
        <v>-1</v>
      </c>
      <c r="P864" s="3" t="n">
        <v>9.2</v>
      </c>
      <c r="Q864" s="3" t="n">
        <v>24.2</v>
      </c>
      <c r="R864" s="3" t="s">
        <v>2587</v>
      </c>
      <c r="S864" s="4" t="n">
        <v>45747.0720717593</v>
      </c>
      <c r="T864" s="3" t="s">
        <v>744</v>
      </c>
      <c r="U864" s="3" t="s">
        <v>744</v>
      </c>
      <c r="V864" s="3" t="n">
        <v>0</v>
      </c>
      <c r="W864" s="3" t="n">
        <v>0</v>
      </c>
      <c r="X864" s="3" t="n">
        <v>0</v>
      </c>
      <c r="Y864" s="3" t="s">
        <v>30</v>
      </c>
      <c r="Z864" s="3" t="s">
        <v>30</v>
      </c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</row>
    <row r="865" customFormat="false" ht="15.75" hidden="false" customHeight="false" outlineLevel="0" collapsed="false">
      <c r="A865" s="3" t="n">
        <v>864</v>
      </c>
      <c r="B865" s="3" t="s">
        <v>2588</v>
      </c>
      <c r="C865" s="3" t="s">
        <v>2589</v>
      </c>
      <c r="D865" s="3" t="n">
        <v>1</v>
      </c>
      <c r="E865" s="3" t="n">
        <v>9.0407608</v>
      </c>
      <c r="F865" s="3" t="n">
        <v>102</v>
      </c>
      <c r="G865" s="3" t="n">
        <v>102</v>
      </c>
      <c r="H865" s="3" t="n">
        <v>17</v>
      </c>
      <c r="I865" s="3" t="n">
        <v>17</v>
      </c>
      <c r="J865" s="3" t="n">
        <v>124</v>
      </c>
      <c r="K865" s="3" t="n">
        <v>124</v>
      </c>
      <c r="L865" s="3" t="n">
        <v>8</v>
      </c>
      <c r="M865" s="3" t="n">
        <v>8</v>
      </c>
      <c r="N865" s="3" t="n">
        <v>27</v>
      </c>
      <c r="O865" s="3" t="n">
        <v>-1</v>
      </c>
      <c r="P865" s="3" t="n">
        <v>9.1</v>
      </c>
      <c r="Q865" s="3" t="n">
        <v>24.2</v>
      </c>
      <c r="R865" s="3" t="s">
        <v>2590</v>
      </c>
      <c r="S865" s="4" t="n">
        <v>45747.0723611111</v>
      </c>
      <c r="T865" s="3" t="s">
        <v>239</v>
      </c>
      <c r="U865" s="3" t="s">
        <v>239</v>
      </c>
      <c r="V865" s="3" t="n">
        <v>1</v>
      </c>
      <c r="W865" s="3" t="n">
        <v>0</v>
      </c>
      <c r="X865" s="3" t="n">
        <v>0</v>
      </c>
      <c r="Y865" s="3" t="s">
        <v>30</v>
      </c>
      <c r="Z865" s="3" t="s">
        <v>30</v>
      </c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</row>
    <row r="866" customFormat="false" ht="15.75" hidden="false" customHeight="false" outlineLevel="0" collapsed="false">
      <c r="A866" s="3" t="n">
        <v>865</v>
      </c>
      <c r="B866" s="3" t="s">
        <v>2591</v>
      </c>
      <c r="C866" s="3" t="s">
        <v>2592</v>
      </c>
      <c r="D866" s="3" t="n">
        <v>1</v>
      </c>
      <c r="E866" s="3" t="n">
        <v>2.8212545</v>
      </c>
      <c r="F866" s="3" t="n">
        <v>23</v>
      </c>
      <c r="G866" s="3" t="n">
        <v>23</v>
      </c>
      <c r="H866" s="3" t="n">
        <v>10</v>
      </c>
      <c r="I866" s="3" t="n">
        <v>10</v>
      </c>
      <c r="J866" s="3" t="n">
        <v>28</v>
      </c>
      <c r="K866" s="3" t="n">
        <v>28</v>
      </c>
      <c r="L866" s="3" t="n">
        <v>2</v>
      </c>
      <c r="M866" s="3" t="n">
        <v>2</v>
      </c>
      <c r="N866" s="3" t="n">
        <v>-1</v>
      </c>
      <c r="O866" s="3" t="n">
        <v>-1</v>
      </c>
      <c r="P866" s="3" t="n">
        <v>9.1</v>
      </c>
      <c r="Q866" s="3" t="n">
        <v>24.2</v>
      </c>
      <c r="R866" s="3" t="s">
        <v>2593</v>
      </c>
      <c r="S866" s="4" t="n">
        <v>45747.0724652778</v>
      </c>
      <c r="T866" s="3" t="s">
        <v>37</v>
      </c>
      <c r="U866" s="3" t="s">
        <v>37</v>
      </c>
      <c r="V866" s="3" t="n">
        <v>0</v>
      </c>
      <c r="W866" s="3" t="n">
        <v>0</v>
      </c>
      <c r="X866" s="3" t="n">
        <v>0</v>
      </c>
      <c r="Y866" s="3" t="s">
        <v>30</v>
      </c>
      <c r="Z866" s="3" t="s">
        <v>30</v>
      </c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</row>
    <row r="867" customFormat="false" ht="15.75" hidden="false" customHeight="false" outlineLevel="0" collapsed="false">
      <c r="A867" s="3" t="n">
        <v>866</v>
      </c>
      <c r="B867" s="3" t="s">
        <v>2594</v>
      </c>
      <c r="C867" s="3" t="s">
        <v>2595</v>
      </c>
      <c r="D867" s="3" t="n">
        <v>1</v>
      </c>
      <c r="E867" s="3" t="n">
        <v>11.0306003</v>
      </c>
      <c r="F867" s="3" t="n">
        <v>159</v>
      </c>
      <c r="G867" s="3" t="n">
        <v>159</v>
      </c>
      <c r="H867" s="3" t="n">
        <v>23</v>
      </c>
      <c r="I867" s="3" t="n">
        <v>23</v>
      </c>
      <c r="J867" s="3" t="n">
        <v>204</v>
      </c>
      <c r="K867" s="3" t="n">
        <v>204</v>
      </c>
      <c r="L867" s="3" t="n">
        <v>20</v>
      </c>
      <c r="M867" s="3" t="n">
        <v>20</v>
      </c>
      <c r="N867" s="3" t="n">
        <v>-1</v>
      </c>
      <c r="O867" s="3" t="n">
        <v>-1</v>
      </c>
      <c r="P867" s="3" t="n">
        <v>9.2</v>
      </c>
      <c r="Q867" s="3" t="n">
        <v>24.2</v>
      </c>
      <c r="R867" s="3" t="s">
        <v>2596</v>
      </c>
      <c r="S867" s="4" t="n">
        <v>45747.0726736111</v>
      </c>
      <c r="T867" s="3" t="s">
        <v>246</v>
      </c>
      <c r="U867" s="3" t="s">
        <v>246</v>
      </c>
      <c r="V867" s="3" t="n">
        <v>0</v>
      </c>
      <c r="W867" s="3" t="n">
        <v>0</v>
      </c>
      <c r="X867" s="3" t="n">
        <v>0</v>
      </c>
      <c r="Y867" s="3" t="s">
        <v>30</v>
      </c>
      <c r="Z867" s="3" t="s">
        <v>30</v>
      </c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</row>
    <row r="868" customFormat="false" ht="15.75" hidden="false" customHeight="false" outlineLevel="0" collapsed="false">
      <c r="A868" s="3" t="n">
        <v>867</v>
      </c>
      <c r="B868" s="3" t="s">
        <v>2597</v>
      </c>
      <c r="C868" s="3" t="s">
        <v>2598</v>
      </c>
      <c r="D868" s="3" t="n">
        <v>1</v>
      </c>
      <c r="E868" s="3" t="n">
        <v>4.8496529</v>
      </c>
      <c r="F868" s="3" t="n">
        <v>179</v>
      </c>
      <c r="G868" s="3" t="n">
        <v>179</v>
      </c>
      <c r="H868" s="3" t="n">
        <v>24</v>
      </c>
      <c r="I868" s="3" t="n">
        <v>24</v>
      </c>
      <c r="J868" s="3" t="n">
        <v>236</v>
      </c>
      <c r="K868" s="3" t="n">
        <v>236</v>
      </c>
      <c r="L868" s="3" t="n">
        <v>22</v>
      </c>
      <c r="M868" s="3" t="n">
        <v>22</v>
      </c>
      <c r="N868" s="3" t="n">
        <v>-1</v>
      </c>
      <c r="O868" s="3" t="n">
        <v>-1</v>
      </c>
      <c r="P868" s="3" t="n">
        <v>9.2</v>
      </c>
      <c r="Q868" s="3" t="n">
        <v>24.2</v>
      </c>
      <c r="R868" s="3" t="s">
        <v>2599</v>
      </c>
      <c r="S868" s="4" t="n">
        <v>45747.0728356482</v>
      </c>
      <c r="T868" s="3" t="s">
        <v>246</v>
      </c>
      <c r="U868" s="3" t="s">
        <v>246</v>
      </c>
      <c r="V868" s="3" t="n">
        <v>0</v>
      </c>
      <c r="W868" s="3" t="n">
        <v>0</v>
      </c>
      <c r="X868" s="3" t="n">
        <v>0</v>
      </c>
      <c r="Y868" s="3" t="s">
        <v>30</v>
      </c>
      <c r="Z868" s="3" t="s">
        <v>30</v>
      </c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</row>
    <row r="869" customFormat="false" ht="15.75" hidden="false" customHeight="false" outlineLevel="0" collapsed="false">
      <c r="A869" s="3" t="n">
        <v>868</v>
      </c>
      <c r="B869" s="3" t="s">
        <v>2600</v>
      </c>
      <c r="C869" s="3" t="s">
        <v>2601</v>
      </c>
      <c r="D869" s="3" t="n">
        <v>1</v>
      </c>
      <c r="E869" s="3" t="n">
        <v>4.4510958</v>
      </c>
      <c r="F869" s="3" t="n">
        <v>164</v>
      </c>
      <c r="G869" s="3" t="n">
        <v>164</v>
      </c>
      <c r="H869" s="3" t="n">
        <v>21</v>
      </c>
      <c r="I869" s="3" t="n">
        <v>21</v>
      </c>
      <c r="J869" s="3" t="n">
        <v>203</v>
      </c>
      <c r="K869" s="3" t="n">
        <v>203</v>
      </c>
      <c r="L869" s="3" t="n">
        <v>21</v>
      </c>
      <c r="M869" s="3" t="n">
        <v>21</v>
      </c>
      <c r="N869" s="3" t="n">
        <v>-1</v>
      </c>
      <c r="O869" s="3" t="n">
        <v>-1</v>
      </c>
      <c r="P869" s="3" t="n">
        <v>9.2</v>
      </c>
      <c r="Q869" s="3" t="n">
        <v>24.2</v>
      </c>
      <c r="R869" s="3" t="s">
        <v>2602</v>
      </c>
      <c r="S869" s="4" t="n">
        <v>45747.072962963</v>
      </c>
      <c r="T869" s="3" t="s">
        <v>246</v>
      </c>
      <c r="U869" s="3" t="s">
        <v>246</v>
      </c>
      <c r="V869" s="3" t="n">
        <v>0</v>
      </c>
      <c r="W869" s="3" t="n">
        <v>0</v>
      </c>
      <c r="X869" s="3" t="n">
        <v>0</v>
      </c>
      <c r="Y869" s="3" t="s">
        <v>30</v>
      </c>
      <c r="Z869" s="3" t="s">
        <v>30</v>
      </c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</row>
    <row r="870" customFormat="false" ht="15.75" hidden="false" customHeight="false" outlineLevel="0" collapsed="false">
      <c r="A870" s="3" t="n">
        <v>869</v>
      </c>
      <c r="B870" s="3" t="s">
        <v>2603</v>
      </c>
      <c r="C870" s="3" t="s">
        <v>2604</v>
      </c>
      <c r="D870" s="3" t="n">
        <v>1</v>
      </c>
      <c r="E870" s="3" t="n">
        <v>0.4226447</v>
      </c>
      <c r="F870" s="3" t="n">
        <v>10</v>
      </c>
      <c r="G870" s="3" t="n">
        <v>10</v>
      </c>
      <c r="H870" s="3" t="n">
        <v>5</v>
      </c>
      <c r="I870" s="3" t="n">
        <v>5</v>
      </c>
      <c r="J870" s="3" t="n">
        <v>6</v>
      </c>
      <c r="K870" s="3" t="n">
        <v>6</v>
      </c>
      <c r="L870" s="3" t="n">
        <v>0</v>
      </c>
      <c r="M870" s="3" t="n">
        <v>0</v>
      </c>
      <c r="N870" s="3" t="n">
        <v>-1</v>
      </c>
      <c r="O870" s="3" t="n">
        <v>-1</v>
      </c>
      <c r="P870" s="3" t="n">
        <v>9.3</v>
      </c>
      <c r="Q870" s="3" t="n">
        <v>24.2</v>
      </c>
      <c r="R870" s="3" t="s">
        <v>2605</v>
      </c>
      <c r="S870" s="4" t="n">
        <v>45747.0730092593</v>
      </c>
      <c r="T870" s="3" t="s">
        <v>37</v>
      </c>
      <c r="U870" s="3" t="s">
        <v>37</v>
      </c>
      <c r="V870" s="3" t="n">
        <v>0</v>
      </c>
      <c r="W870" s="3" t="n">
        <v>0</v>
      </c>
      <c r="X870" s="3" t="n">
        <v>0</v>
      </c>
      <c r="Y870" s="3" t="s">
        <v>30</v>
      </c>
      <c r="Z870" s="3" t="s">
        <v>30</v>
      </c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</row>
    <row r="871" customFormat="false" ht="15.75" hidden="false" customHeight="false" outlineLevel="0" collapsed="false">
      <c r="A871" s="3" t="n">
        <v>870</v>
      </c>
      <c r="B871" s="3" t="s">
        <v>2606</v>
      </c>
      <c r="C871" s="3" t="s">
        <v>2607</v>
      </c>
      <c r="D871" s="3" t="n">
        <v>1</v>
      </c>
      <c r="E871" s="3" t="n">
        <v>0.2271551</v>
      </c>
      <c r="F871" s="3" t="n">
        <v>10</v>
      </c>
      <c r="G871" s="3" t="n">
        <v>10</v>
      </c>
      <c r="H871" s="3" t="n">
        <v>5</v>
      </c>
      <c r="I871" s="3" t="n">
        <v>5</v>
      </c>
      <c r="J871" s="3" t="n">
        <v>6</v>
      </c>
      <c r="K871" s="3" t="n">
        <v>6</v>
      </c>
      <c r="L871" s="3" t="n">
        <v>0</v>
      </c>
      <c r="M871" s="3" t="n">
        <v>0</v>
      </c>
      <c r="N871" s="3" t="n">
        <v>-1</v>
      </c>
      <c r="O871" s="3" t="n">
        <v>-1</v>
      </c>
      <c r="P871" s="3" t="n">
        <v>9.3</v>
      </c>
      <c r="Q871" s="3" t="n">
        <v>24.2</v>
      </c>
      <c r="R871" s="3" t="s">
        <v>2608</v>
      </c>
      <c r="S871" s="4" t="n">
        <v>45747.0730555556</v>
      </c>
      <c r="T871" s="3" t="s">
        <v>37</v>
      </c>
      <c r="U871" s="3" t="s">
        <v>37</v>
      </c>
      <c r="V871" s="3" t="n">
        <v>0</v>
      </c>
      <c r="W871" s="3" t="n">
        <v>0</v>
      </c>
      <c r="X871" s="3" t="n">
        <v>0</v>
      </c>
      <c r="Y871" s="3" t="s">
        <v>30</v>
      </c>
      <c r="Z871" s="3" t="s">
        <v>30</v>
      </c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</row>
    <row r="872" customFormat="false" ht="15.75" hidden="false" customHeight="false" outlineLevel="0" collapsed="false">
      <c r="A872" s="3" t="n">
        <v>871</v>
      </c>
      <c r="B872" s="3" t="s">
        <v>2609</v>
      </c>
      <c r="C872" s="3" t="s">
        <v>2610</v>
      </c>
      <c r="D872" s="3" t="n">
        <v>1</v>
      </c>
      <c r="E872" s="3" t="n">
        <v>0.2587925</v>
      </c>
      <c r="F872" s="3" t="n">
        <v>17</v>
      </c>
      <c r="G872" s="3" t="n">
        <v>17</v>
      </c>
      <c r="H872" s="3" t="n">
        <v>8</v>
      </c>
      <c r="I872" s="3" t="n">
        <v>8</v>
      </c>
      <c r="J872" s="3" t="n">
        <v>16</v>
      </c>
      <c r="K872" s="3" t="n">
        <v>16</v>
      </c>
      <c r="L872" s="3" t="n">
        <v>0</v>
      </c>
      <c r="M872" s="3" t="n">
        <v>0</v>
      </c>
      <c r="N872" s="3" t="n">
        <v>-1</v>
      </c>
      <c r="O872" s="3" t="n">
        <v>-1</v>
      </c>
      <c r="P872" s="3" t="n">
        <v>9.3</v>
      </c>
      <c r="Q872" s="3" t="n">
        <v>24.2</v>
      </c>
      <c r="R872" s="3" t="s">
        <v>2611</v>
      </c>
      <c r="S872" s="4" t="n">
        <v>45747.0730902778</v>
      </c>
      <c r="T872" s="3" t="s">
        <v>37</v>
      </c>
      <c r="U872" s="3" t="s">
        <v>37</v>
      </c>
      <c r="V872" s="3" t="n">
        <v>0</v>
      </c>
      <c r="W872" s="3" t="n">
        <v>0</v>
      </c>
      <c r="X872" s="3" t="n">
        <v>0</v>
      </c>
      <c r="Y872" s="3" t="s">
        <v>30</v>
      </c>
      <c r="Z872" s="3" t="s">
        <v>30</v>
      </c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</row>
    <row r="873" customFormat="false" ht="15.75" hidden="false" customHeight="false" outlineLevel="0" collapsed="false">
      <c r="A873" s="3" t="n">
        <v>872</v>
      </c>
      <c r="B873" s="3" t="s">
        <v>2612</v>
      </c>
      <c r="C873" s="3" t="s">
        <v>2613</v>
      </c>
      <c r="D873" s="3" t="n">
        <v>1</v>
      </c>
      <c r="E873" s="3" t="n">
        <v>0.4338925</v>
      </c>
      <c r="F873" s="3" t="n">
        <v>17</v>
      </c>
      <c r="G873" s="3" t="n">
        <v>17</v>
      </c>
      <c r="H873" s="3" t="n">
        <v>8</v>
      </c>
      <c r="I873" s="3" t="n">
        <v>8</v>
      </c>
      <c r="J873" s="3" t="n">
        <v>16</v>
      </c>
      <c r="K873" s="3" t="n">
        <v>16</v>
      </c>
      <c r="L873" s="3" t="n">
        <v>0</v>
      </c>
      <c r="M873" s="3" t="n">
        <v>0</v>
      </c>
      <c r="N873" s="3" t="n">
        <v>-1</v>
      </c>
      <c r="O873" s="3" t="n">
        <v>-1</v>
      </c>
      <c r="P873" s="3" t="n">
        <v>9.3</v>
      </c>
      <c r="Q873" s="3" t="n">
        <v>24.2</v>
      </c>
      <c r="R873" s="3" t="s">
        <v>2614</v>
      </c>
      <c r="S873" s="4" t="n">
        <v>45747.073125</v>
      </c>
      <c r="T873" s="3" t="s">
        <v>37</v>
      </c>
      <c r="U873" s="3" t="s">
        <v>37</v>
      </c>
      <c r="V873" s="3" t="n">
        <v>0</v>
      </c>
      <c r="W873" s="3" t="n">
        <v>0</v>
      </c>
      <c r="X873" s="3" t="n">
        <v>0</v>
      </c>
      <c r="Y873" s="3" t="s">
        <v>30</v>
      </c>
      <c r="Z873" s="3" t="s">
        <v>30</v>
      </c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</row>
    <row r="874" customFormat="false" ht="15.75" hidden="false" customHeight="false" outlineLevel="0" collapsed="false">
      <c r="A874" s="3" t="n">
        <v>873</v>
      </c>
      <c r="B874" s="3" t="s">
        <v>2615</v>
      </c>
      <c r="C874" s="3" t="s">
        <v>2616</v>
      </c>
      <c r="D874" s="3" t="n">
        <v>1</v>
      </c>
      <c r="E874" s="3" t="n">
        <v>0.2121977</v>
      </c>
      <c r="F874" s="3" t="n">
        <v>10</v>
      </c>
      <c r="G874" s="3" t="n">
        <v>10</v>
      </c>
      <c r="H874" s="3" t="n">
        <v>5</v>
      </c>
      <c r="I874" s="3" t="n">
        <v>5</v>
      </c>
      <c r="J874" s="3" t="n">
        <v>6</v>
      </c>
      <c r="K874" s="3" t="n">
        <v>6</v>
      </c>
      <c r="L874" s="3" t="n">
        <v>0</v>
      </c>
      <c r="M874" s="3" t="n">
        <v>0</v>
      </c>
      <c r="N874" s="3" t="n">
        <v>-1</v>
      </c>
      <c r="O874" s="3" t="n">
        <v>-1</v>
      </c>
      <c r="P874" s="3" t="n">
        <v>9.3</v>
      </c>
      <c r="Q874" s="3" t="n">
        <v>24.2</v>
      </c>
      <c r="R874" s="3" t="s">
        <v>2617</v>
      </c>
      <c r="S874" s="4" t="n">
        <v>45747.0732523148</v>
      </c>
      <c r="T874" s="3" t="s">
        <v>256</v>
      </c>
      <c r="U874" s="3" t="s">
        <v>256</v>
      </c>
      <c r="V874" s="3" t="n">
        <v>0</v>
      </c>
      <c r="W874" s="3" t="n">
        <v>0</v>
      </c>
      <c r="X874" s="3" t="n">
        <v>0</v>
      </c>
      <c r="Y874" s="3" t="s">
        <v>30</v>
      </c>
      <c r="Z874" s="3" t="s">
        <v>30</v>
      </c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</row>
    <row r="875" customFormat="false" ht="15.75" hidden="false" customHeight="false" outlineLevel="0" collapsed="false">
      <c r="A875" s="3" t="n">
        <v>874</v>
      </c>
      <c r="B875" s="3" t="s">
        <v>2618</v>
      </c>
      <c r="C875" s="3" t="s">
        <v>2619</v>
      </c>
      <c r="D875" s="3" t="n">
        <v>1</v>
      </c>
      <c r="E875" s="3" t="n">
        <v>9.3653356</v>
      </c>
      <c r="F875" s="3" t="n">
        <v>58</v>
      </c>
      <c r="G875" s="3" t="n">
        <v>58</v>
      </c>
      <c r="H875" s="3" t="n">
        <v>6</v>
      </c>
      <c r="I875" s="3" t="n">
        <v>6</v>
      </c>
      <c r="J875" s="3" t="n">
        <v>57</v>
      </c>
      <c r="K875" s="3" t="n">
        <v>57</v>
      </c>
      <c r="L875" s="3" t="n">
        <v>6</v>
      </c>
      <c r="M875" s="3" t="n">
        <v>6</v>
      </c>
      <c r="N875" s="3" t="n">
        <v>-1</v>
      </c>
      <c r="O875" s="3" t="n">
        <v>-1</v>
      </c>
      <c r="P875" s="3" t="n">
        <v>9.2</v>
      </c>
      <c r="Q875" s="3" t="n">
        <v>24.2</v>
      </c>
      <c r="R875" s="3" t="s">
        <v>2620</v>
      </c>
      <c r="S875" s="4" t="n">
        <v>45747.0734259259</v>
      </c>
      <c r="T875" s="3" t="s">
        <v>256</v>
      </c>
      <c r="U875" s="3" t="s">
        <v>256</v>
      </c>
      <c r="V875" s="3" t="n">
        <v>0</v>
      </c>
      <c r="W875" s="3" t="n">
        <v>0</v>
      </c>
      <c r="X875" s="3" t="n">
        <v>0</v>
      </c>
      <c r="Y875" s="3" t="s">
        <v>30</v>
      </c>
      <c r="Z875" s="3" t="s">
        <v>30</v>
      </c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</row>
    <row r="876" customFormat="false" ht="15.75" hidden="false" customHeight="false" outlineLevel="0" collapsed="false">
      <c r="A876" s="3" t="n">
        <v>875</v>
      </c>
      <c r="B876" s="3" t="s">
        <v>2621</v>
      </c>
      <c r="C876" s="3" t="s">
        <v>2622</v>
      </c>
      <c r="D876" s="3" t="n">
        <v>1</v>
      </c>
      <c r="E876" s="3" t="n">
        <v>41.8378522</v>
      </c>
      <c r="F876" s="3" t="n">
        <v>495</v>
      </c>
      <c r="G876" s="3" t="n">
        <v>495</v>
      </c>
      <c r="H876" s="3" t="n">
        <v>33</v>
      </c>
      <c r="I876" s="3" t="n">
        <v>33</v>
      </c>
      <c r="J876" s="3" t="n">
        <v>588</v>
      </c>
      <c r="K876" s="3" t="n">
        <v>588</v>
      </c>
      <c r="L876" s="3" t="n">
        <v>136</v>
      </c>
      <c r="M876" s="3" t="n">
        <v>136</v>
      </c>
      <c r="N876" s="3" t="n">
        <v>-1</v>
      </c>
      <c r="O876" s="3" t="n">
        <v>-1</v>
      </c>
      <c r="P876" s="3" t="n">
        <v>10</v>
      </c>
      <c r="Q876" s="3" t="n">
        <v>24.2</v>
      </c>
      <c r="R876" s="3" t="s">
        <v>2623</v>
      </c>
      <c r="S876" s="4" t="n">
        <v>45747.5717361111</v>
      </c>
      <c r="T876" s="3" t="s">
        <v>256</v>
      </c>
      <c r="U876" s="3" t="s">
        <v>256</v>
      </c>
      <c r="V876" s="3" t="n">
        <v>0</v>
      </c>
      <c r="W876" s="3" t="n">
        <v>0</v>
      </c>
      <c r="X876" s="3" t="n">
        <v>0</v>
      </c>
      <c r="Y876" s="3" t="s">
        <v>30</v>
      </c>
      <c r="Z876" s="3" t="s">
        <v>30</v>
      </c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</row>
    <row r="877" customFormat="false" ht="15.75" hidden="false" customHeight="false" outlineLevel="0" collapsed="false">
      <c r="A877" s="3" t="n">
        <v>876</v>
      </c>
      <c r="B877" s="3" t="s">
        <v>2624</v>
      </c>
      <c r="C877" s="3" t="s">
        <v>2625</v>
      </c>
      <c r="D877" s="3" t="n">
        <v>1</v>
      </c>
      <c r="E877" s="3" t="n">
        <v>2.6260067</v>
      </c>
      <c r="F877" s="3" t="n">
        <v>176</v>
      </c>
      <c r="G877" s="3" t="n">
        <v>176</v>
      </c>
      <c r="H877" s="3" t="n">
        <v>5</v>
      </c>
      <c r="I877" s="3" t="n">
        <v>5</v>
      </c>
      <c r="J877" s="3" t="n">
        <v>207</v>
      </c>
      <c r="K877" s="3" t="n">
        <v>207</v>
      </c>
      <c r="L877" s="3" t="n">
        <v>25</v>
      </c>
      <c r="M877" s="3" t="n">
        <v>25</v>
      </c>
      <c r="N877" s="3" t="n">
        <v>-1</v>
      </c>
      <c r="O877" s="3" t="n">
        <v>-1</v>
      </c>
      <c r="P877" s="3" t="n">
        <v>10</v>
      </c>
      <c r="Q877" s="3" t="n">
        <v>24.2</v>
      </c>
      <c r="R877" s="3" t="s">
        <v>2626</v>
      </c>
      <c r="S877" s="4" t="n">
        <v>45747.5724305556</v>
      </c>
      <c r="T877" s="3" t="s">
        <v>65</v>
      </c>
      <c r="U877" s="3" t="s">
        <v>65</v>
      </c>
      <c r="V877" s="3" t="n">
        <v>0</v>
      </c>
      <c r="W877" s="3" t="n">
        <v>0</v>
      </c>
      <c r="X877" s="3" t="n">
        <v>0</v>
      </c>
      <c r="Y877" s="3" t="s">
        <v>30</v>
      </c>
      <c r="Z877" s="3" t="s">
        <v>30</v>
      </c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</row>
    <row r="878" customFormat="false" ht="15.75" hidden="false" customHeight="false" outlineLevel="0" collapsed="false">
      <c r="A878" s="3" t="n">
        <v>877</v>
      </c>
      <c r="B878" s="3" t="s">
        <v>2627</v>
      </c>
      <c r="C878" s="3" t="s">
        <v>2628</v>
      </c>
      <c r="D878" s="3" t="n">
        <v>1</v>
      </c>
      <c r="E878" s="3" t="n">
        <v>0.0852045</v>
      </c>
      <c r="F878" s="3" t="n">
        <v>11</v>
      </c>
      <c r="G878" s="3" t="n">
        <v>11</v>
      </c>
      <c r="H878" s="3" t="n">
        <v>2</v>
      </c>
      <c r="I878" s="3" t="n">
        <v>2</v>
      </c>
      <c r="J878" s="3" t="n">
        <v>0</v>
      </c>
      <c r="K878" s="3" t="n">
        <v>0</v>
      </c>
      <c r="L878" s="3" t="n">
        <v>3</v>
      </c>
      <c r="M878" s="3" t="n">
        <v>3</v>
      </c>
      <c r="N878" s="3" t="n">
        <v>-1</v>
      </c>
      <c r="O878" s="3" t="n">
        <v>-1</v>
      </c>
      <c r="P878" s="3" t="n">
        <v>9</v>
      </c>
      <c r="Q878" s="3" t="n">
        <v>24.2</v>
      </c>
      <c r="R878" s="3" t="s">
        <v>2629</v>
      </c>
      <c r="S878" s="4" t="n">
        <v>45747.0800578704</v>
      </c>
      <c r="T878" s="3" t="s">
        <v>256</v>
      </c>
      <c r="U878" s="3" t="s">
        <v>256</v>
      </c>
      <c r="V878" s="3" t="n">
        <v>0</v>
      </c>
      <c r="W878" s="3" t="n">
        <v>0</v>
      </c>
      <c r="X878" s="3" t="n">
        <v>0</v>
      </c>
      <c r="Y878" s="3" t="s">
        <v>30</v>
      </c>
      <c r="Z878" s="3" t="s">
        <v>30</v>
      </c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</row>
    <row r="879" customFormat="false" ht="15.75" hidden="false" customHeight="false" outlineLevel="0" collapsed="false">
      <c r="A879" s="3" t="n">
        <v>878</v>
      </c>
      <c r="B879" s="3" t="s">
        <v>2630</v>
      </c>
      <c r="C879" s="3" t="s">
        <v>2631</v>
      </c>
      <c r="D879" s="3" t="n">
        <v>1</v>
      </c>
      <c r="E879" s="3" t="n">
        <v>3.7701923</v>
      </c>
      <c r="F879" s="3" t="n">
        <v>33</v>
      </c>
      <c r="G879" s="3" t="n">
        <v>33</v>
      </c>
      <c r="H879" s="3" t="n">
        <v>13</v>
      </c>
      <c r="I879" s="3" t="n">
        <v>13</v>
      </c>
      <c r="J879" s="3" t="n">
        <v>35</v>
      </c>
      <c r="K879" s="3" t="n">
        <v>35</v>
      </c>
      <c r="L879" s="3" t="n">
        <v>3</v>
      </c>
      <c r="M879" s="3" t="n">
        <v>3</v>
      </c>
      <c r="N879" s="3" t="n">
        <v>-1</v>
      </c>
      <c r="O879" s="3" t="n">
        <v>-1</v>
      </c>
      <c r="P879" s="3" t="n">
        <v>10</v>
      </c>
      <c r="Q879" s="3" t="n">
        <v>24.2</v>
      </c>
      <c r="R879" s="3" t="s">
        <v>2632</v>
      </c>
      <c r="S879" s="4" t="n">
        <v>45747.0801388889</v>
      </c>
      <c r="T879" s="3" t="s">
        <v>256</v>
      </c>
      <c r="U879" s="3" t="s">
        <v>256</v>
      </c>
      <c r="V879" s="3" t="n">
        <v>0</v>
      </c>
      <c r="W879" s="3" t="n">
        <v>0</v>
      </c>
      <c r="X879" s="3" t="n">
        <v>0</v>
      </c>
      <c r="Y879" s="3" t="s">
        <v>30</v>
      </c>
      <c r="Z879" s="3" t="s">
        <v>30</v>
      </c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</row>
    <row r="880" customFormat="false" ht="15.75" hidden="false" customHeight="false" outlineLevel="0" collapsed="false">
      <c r="A880" s="3" t="n">
        <v>879</v>
      </c>
      <c r="B880" s="3" t="s">
        <v>2633</v>
      </c>
      <c r="C880" s="3" t="s">
        <v>2634</v>
      </c>
      <c r="D880" s="3" t="n">
        <v>1</v>
      </c>
      <c r="E880" s="3" t="n">
        <v>6.8974124</v>
      </c>
      <c r="F880" s="3" t="n">
        <v>89</v>
      </c>
      <c r="G880" s="3" t="n">
        <v>89</v>
      </c>
      <c r="H880" s="3" t="n">
        <v>3</v>
      </c>
      <c r="I880" s="3" t="n">
        <v>3</v>
      </c>
      <c r="J880" s="3" t="n">
        <v>101</v>
      </c>
      <c r="K880" s="3" t="n">
        <v>101</v>
      </c>
      <c r="L880" s="3" t="n">
        <v>9</v>
      </c>
      <c r="M880" s="3" t="n">
        <v>9</v>
      </c>
      <c r="N880" s="3" t="n">
        <v>-1</v>
      </c>
      <c r="O880" s="3" t="n">
        <v>-1</v>
      </c>
      <c r="P880" s="3" t="n">
        <v>9.1</v>
      </c>
      <c r="Q880" s="3" t="n">
        <v>24.2</v>
      </c>
      <c r="R880" s="3" t="s">
        <v>2635</v>
      </c>
      <c r="S880" s="4" t="n">
        <v>45747.0802777778</v>
      </c>
      <c r="T880" s="3" t="s">
        <v>256</v>
      </c>
      <c r="U880" s="3" t="s">
        <v>256</v>
      </c>
      <c r="V880" s="3" t="n">
        <v>0</v>
      </c>
      <c r="W880" s="3" t="n">
        <v>0</v>
      </c>
      <c r="X880" s="3" t="n">
        <v>0</v>
      </c>
      <c r="Y880" s="3" t="s">
        <v>30</v>
      </c>
      <c r="Z880" s="3" t="s">
        <v>30</v>
      </c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</row>
    <row r="881" customFormat="false" ht="15.75" hidden="false" customHeight="false" outlineLevel="0" collapsed="false">
      <c r="A881" s="3" t="n">
        <v>880</v>
      </c>
      <c r="B881" s="3" t="s">
        <v>2636</v>
      </c>
      <c r="C881" s="3" t="s">
        <v>2637</v>
      </c>
      <c r="D881" s="3" t="n">
        <v>1</v>
      </c>
      <c r="E881" s="3" t="n">
        <v>2.922396</v>
      </c>
      <c r="F881" s="3" t="n">
        <v>33</v>
      </c>
      <c r="G881" s="3" t="n">
        <v>33</v>
      </c>
      <c r="H881" s="3" t="n">
        <v>12</v>
      </c>
      <c r="I881" s="3" t="n">
        <v>12</v>
      </c>
      <c r="J881" s="3" t="n">
        <v>44</v>
      </c>
      <c r="K881" s="3" t="n">
        <v>44</v>
      </c>
      <c r="L881" s="3" t="n">
        <v>2</v>
      </c>
      <c r="M881" s="3" t="n">
        <v>2</v>
      </c>
      <c r="N881" s="3" t="n">
        <v>-1</v>
      </c>
      <c r="O881" s="3" t="n">
        <v>-1</v>
      </c>
      <c r="P881" s="3" t="n">
        <v>10</v>
      </c>
      <c r="Q881" s="3" t="n">
        <v>24.2</v>
      </c>
      <c r="R881" s="3" t="s">
        <v>2638</v>
      </c>
      <c r="S881" s="4" t="n">
        <v>45747.0803587963</v>
      </c>
      <c r="T881" s="3" t="s">
        <v>256</v>
      </c>
      <c r="U881" s="3" t="s">
        <v>256</v>
      </c>
      <c r="V881" s="3" t="n">
        <v>0</v>
      </c>
      <c r="W881" s="3" t="n">
        <v>0</v>
      </c>
      <c r="X881" s="3" t="n">
        <v>0</v>
      </c>
      <c r="Y881" s="3" t="s">
        <v>30</v>
      </c>
      <c r="Z881" s="3" t="s">
        <v>30</v>
      </c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</row>
    <row r="882" customFormat="false" ht="15.75" hidden="false" customHeight="false" outlineLevel="0" collapsed="false">
      <c r="A882" s="3" t="n">
        <v>881</v>
      </c>
      <c r="B882" s="3" t="s">
        <v>2639</v>
      </c>
      <c r="C882" s="3" t="s">
        <v>2640</v>
      </c>
      <c r="D882" s="3" t="n">
        <v>1</v>
      </c>
      <c r="E882" s="3" t="n">
        <v>2.2403145</v>
      </c>
      <c r="F882" s="3" t="n">
        <v>28</v>
      </c>
      <c r="G882" s="3" t="n">
        <v>28</v>
      </c>
      <c r="H882" s="3" t="n">
        <v>12</v>
      </c>
      <c r="I882" s="3" t="n">
        <v>12</v>
      </c>
      <c r="J882" s="3" t="n">
        <v>37</v>
      </c>
      <c r="K882" s="3" t="n">
        <v>37</v>
      </c>
      <c r="L882" s="3" t="n">
        <v>2</v>
      </c>
      <c r="M882" s="3" t="n">
        <v>2</v>
      </c>
      <c r="N882" s="3" t="n">
        <v>-1</v>
      </c>
      <c r="O882" s="3" t="n">
        <v>-1</v>
      </c>
      <c r="P882" s="3" t="n">
        <v>10</v>
      </c>
      <c r="Q882" s="3" t="n">
        <v>24.2</v>
      </c>
      <c r="R882" s="3" t="s">
        <v>2641</v>
      </c>
      <c r="S882" s="4" t="n">
        <v>45747.0804398148</v>
      </c>
      <c r="T882" s="3" t="s">
        <v>256</v>
      </c>
      <c r="U882" s="3" t="s">
        <v>256</v>
      </c>
      <c r="V882" s="3" t="n">
        <v>0</v>
      </c>
      <c r="W882" s="3" t="n">
        <v>0</v>
      </c>
      <c r="X882" s="3" t="n">
        <v>0</v>
      </c>
      <c r="Y882" s="3" t="s">
        <v>30</v>
      </c>
      <c r="Z882" s="3" t="s">
        <v>30</v>
      </c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</row>
    <row r="883" customFormat="false" ht="15.75" hidden="false" customHeight="false" outlineLevel="0" collapsed="false">
      <c r="A883" s="3" t="n">
        <v>882</v>
      </c>
      <c r="B883" s="3" t="s">
        <v>2642</v>
      </c>
      <c r="C883" s="3" t="s">
        <v>2643</v>
      </c>
      <c r="D883" s="3" t="n">
        <v>1</v>
      </c>
      <c r="E883" s="3" t="n">
        <v>4.1180415</v>
      </c>
      <c r="F883" s="3" t="n">
        <v>35</v>
      </c>
      <c r="G883" s="3" t="n">
        <v>35</v>
      </c>
      <c r="H883" s="3" t="n">
        <v>15</v>
      </c>
      <c r="I883" s="3" t="n">
        <v>15</v>
      </c>
      <c r="J883" s="3" t="n">
        <v>35</v>
      </c>
      <c r="K883" s="3" t="n">
        <v>35</v>
      </c>
      <c r="L883" s="3" t="n">
        <v>4</v>
      </c>
      <c r="M883" s="3" t="n">
        <v>4</v>
      </c>
      <c r="N883" s="3" t="n">
        <v>-1</v>
      </c>
      <c r="O883" s="3" t="n">
        <v>-1</v>
      </c>
      <c r="P883" s="3" t="n">
        <v>10</v>
      </c>
      <c r="Q883" s="3" t="n">
        <v>24.2</v>
      </c>
      <c r="R883" s="3" t="s">
        <v>2644</v>
      </c>
      <c r="S883" s="4" t="n">
        <v>45747.0805671296</v>
      </c>
      <c r="T883" s="3" t="s">
        <v>256</v>
      </c>
      <c r="U883" s="3" t="s">
        <v>256</v>
      </c>
      <c r="V883" s="3" t="n">
        <v>0</v>
      </c>
      <c r="W883" s="3" t="n">
        <v>0</v>
      </c>
      <c r="X883" s="3" t="n">
        <v>0</v>
      </c>
      <c r="Y883" s="3" t="s">
        <v>30</v>
      </c>
      <c r="Z883" s="3" t="s">
        <v>30</v>
      </c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</row>
    <row r="884" customFormat="false" ht="15.75" hidden="false" customHeight="false" outlineLevel="0" collapsed="false">
      <c r="A884" s="3" t="n">
        <v>883</v>
      </c>
      <c r="B884" s="3" t="s">
        <v>2645</v>
      </c>
      <c r="C884" s="3" t="s">
        <v>2646</v>
      </c>
      <c r="D884" s="3" t="n">
        <v>1</v>
      </c>
      <c r="E884" s="3" t="n">
        <v>0.6225933</v>
      </c>
      <c r="F884" s="3" t="n">
        <v>6</v>
      </c>
      <c r="G884" s="3" t="n">
        <v>6</v>
      </c>
      <c r="H884" s="3" t="n">
        <v>2</v>
      </c>
      <c r="I884" s="3" t="n">
        <v>2</v>
      </c>
      <c r="J884" s="3" t="n">
        <v>6</v>
      </c>
      <c r="K884" s="3" t="n">
        <v>6</v>
      </c>
      <c r="L884" s="3" t="n">
        <v>0</v>
      </c>
      <c r="M884" s="3" t="n">
        <v>0</v>
      </c>
      <c r="N884" s="3" t="n">
        <v>-1</v>
      </c>
      <c r="O884" s="3" t="n">
        <v>-1</v>
      </c>
      <c r="P884" s="3" t="n">
        <v>8.3</v>
      </c>
      <c r="Q884" s="3" t="n">
        <v>24.2</v>
      </c>
      <c r="R884" s="3" t="s">
        <v>2647</v>
      </c>
      <c r="S884" s="4" t="n">
        <v>45747.0806134259</v>
      </c>
      <c r="T884" s="3" t="s">
        <v>65</v>
      </c>
      <c r="U884" s="3" t="s">
        <v>65</v>
      </c>
      <c r="V884" s="3" t="n">
        <v>0</v>
      </c>
      <c r="W884" s="3" t="n">
        <v>0</v>
      </c>
      <c r="X884" s="3" t="n">
        <v>0</v>
      </c>
      <c r="Y884" s="3" t="s">
        <v>30</v>
      </c>
      <c r="Z884" s="3" t="s">
        <v>30</v>
      </c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</row>
    <row r="885" customFormat="false" ht="15.75" hidden="false" customHeight="false" outlineLevel="0" collapsed="false">
      <c r="A885" s="3" t="n">
        <v>884</v>
      </c>
      <c r="B885" s="3" t="s">
        <v>2648</v>
      </c>
      <c r="C885" s="3" t="s">
        <v>2649</v>
      </c>
      <c r="D885" s="3" t="n">
        <v>1</v>
      </c>
      <c r="E885" s="3" t="n">
        <v>3.7515739</v>
      </c>
      <c r="F885" s="3" t="n">
        <v>13</v>
      </c>
      <c r="G885" s="3" t="n">
        <v>13</v>
      </c>
      <c r="H885" s="3" t="n">
        <v>6</v>
      </c>
      <c r="I885" s="3" t="n">
        <v>6</v>
      </c>
      <c r="J885" s="3" t="n">
        <v>21</v>
      </c>
      <c r="K885" s="3" t="n">
        <v>21</v>
      </c>
      <c r="L885" s="3" t="n">
        <v>0</v>
      </c>
      <c r="M885" s="3" t="n">
        <v>0</v>
      </c>
      <c r="N885" s="3" t="n">
        <v>-1</v>
      </c>
      <c r="O885" s="3" t="n">
        <v>-1</v>
      </c>
      <c r="P885" s="3" t="n">
        <v>9.2</v>
      </c>
      <c r="Q885" s="3" t="n">
        <v>24.2</v>
      </c>
      <c r="R885" s="3" t="s">
        <v>2650</v>
      </c>
      <c r="S885" s="4" t="n">
        <v>45747.0806944444</v>
      </c>
      <c r="T885" s="3" t="s">
        <v>256</v>
      </c>
      <c r="U885" s="3" t="s">
        <v>256</v>
      </c>
      <c r="V885" s="3" t="n">
        <v>0</v>
      </c>
      <c r="W885" s="3" t="n">
        <v>0</v>
      </c>
      <c r="X885" s="3" t="n">
        <v>0</v>
      </c>
      <c r="Y885" s="3" t="s">
        <v>30</v>
      </c>
      <c r="Z885" s="3" t="s">
        <v>30</v>
      </c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</row>
    <row r="886" customFormat="false" ht="15.75" hidden="false" customHeight="false" outlineLevel="0" collapsed="false">
      <c r="A886" s="3" t="n">
        <v>885</v>
      </c>
      <c r="B886" s="3" t="s">
        <v>2651</v>
      </c>
      <c r="C886" s="3" t="s">
        <v>2652</v>
      </c>
      <c r="D886" s="3" t="n">
        <v>1</v>
      </c>
      <c r="E886" s="3" t="n">
        <v>4.2318386</v>
      </c>
      <c r="F886" s="3" t="n">
        <v>13</v>
      </c>
      <c r="G886" s="3" t="n">
        <v>13</v>
      </c>
      <c r="H886" s="3" t="n">
        <v>6</v>
      </c>
      <c r="I886" s="3" t="n">
        <v>6</v>
      </c>
      <c r="J886" s="3" t="n">
        <v>21</v>
      </c>
      <c r="K886" s="3" t="n">
        <v>21</v>
      </c>
      <c r="L886" s="3" t="n">
        <v>0</v>
      </c>
      <c r="M886" s="3" t="n">
        <v>0</v>
      </c>
      <c r="N886" s="3" t="n">
        <v>-1</v>
      </c>
      <c r="O886" s="3" t="n">
        <v>-1</v>
      </c>
      <c r="P886" s="3" t="n">
        <v>9.2</v>
      </c>
      <c r="Q886" s="3" t="n">
        <v>24.2</v>
      </c>
      <c r="R886" s="3" t="s">
        <v>2653</v>
      </c>
      <c r="S886" s="4" t="n">
        <v>45747.0807986111</v>
      </c>
      <c r="T886" s="3" t="s">
        <v>256</v>
      </c>
      <c r="U886" s="3" t="s">
        <v>256</v>
      </c>
      <c r="V886" s="3" t="n">
        <v>0</v>
      </c>
      <c r="W886" s="3" t="n">
        <v>0</v>
      </c>
      <c r="X886" s="3" t="n">
        <v>0</v>
      </c>
      <c r="Y886" s="3" t="s">
        <v>30</v>
      </c>
      <c r="Z886" s="3" t="s">
        <v>30</v>
      </c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</row>
    <row r="887" customFormat="false" ht="15.75" hidden="false" customHeight="false" outlineLevel="0" collapsed="false">
      <c r="A887" s="3" t="n">
        <v>886</v>
      </c>
      <c r="B887" s="3" t="s">
        <v>2654</v>
      </c>
      <c r="C887" s="3" t="s">
        <v>2655</v>
      </c>
      <c r="D887" s="3" t="n">
        <v>1</v>
      </c>
      <c r="E887" s="3" t="n">
        <v>3.4939786</v>
      </c>
      <c r="F887" s="3" t="n">
        <v>13</v>
      </c>
      <c r="G887" s="3" t="n">
        <v>13</v>
      </c>
      <c r="H887" s="3" t="n">
        <v>7</v>
      </c>
      <c r="I887" s="3" t="n">
        <v>7</v>
      </c>
      <c r="J887" s="3" t="n">
        <v>20</v>
      </c>
      <c r="K887" s="3" t="n">
        <v>20</v>
      </c>
      <c r="L887" s="3" t="n">
        <v>0</v>
      </c>
      <c r="M887" s="3" t="n">
        <v>0</v>
      </c>
      <c r="N887" s="3" t="n">
        <v>-1</v>
      </c>
      <c r="O887" s="3" t="n">
        <v>-1</v>
      </c>
      <c r="P887" s="3" t="n">
        <v>9.2</v>
      </c>
      <c r="Q887" s="3" t="n">
        <v>24.2</v>
      </c>
      <c r="R887" s="3" t="s">
        <v>2656</v>
      </c>
      <c r="S887" s="4" t="n">
        <v>45747.0808680556</v>
      </c>
      <c r="T887" s="3" t="s">
        <v>256</v>
      </c>
      <c r="U887" s="3" t="s">
        <v>256</v>
      </c>
      <c r="V887" s="3" t="n">
        <v>0</v>
      </c>
      <c r="W887" s="3" t="n">
        <v>0</v>
      </c>
      <c r="X887" s="3" t="n">
        <v>0</v>
      </c>
      <c r="Y887" s="3" t="s">
        <v>30</v>
      </c>
      <c r="Z887" s="3" t="s">
        <v>30</v>
      </c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</row>
    <row r="888" customFormat="false" ht="15.75" hidden="false" customHeight="false" outlineLevel="0" collapsed="false">
      <c r="A888" s="3" t="n">
        <v>887</v>
      </c>
      <c r="B888" s="3" t="s">
        <v>2657</v>
      </c>
      <c r="C888" s="3" t="s">
        <v>2658</v>
      </c>
      <c r="D888" s="3" t="n">
        <v>1</v>
      </c>
      <c r="E888" s="3" t="n">
        <v>2.1367552</v>
      </c>
      <c r="F888" s="3" t="n">
        <v>13</v>
      </c>
      <c r="G888" s="3" t="n">
        <v>13</v>
      </c>
      <c r="H888" s="3" t="n">
        <v>8</v>
      </c>
      <c r="I888" s="3" t="n">
        <v>8</v>
      </c>
      <c r="J888" s="3" t="n">
        <v>20</v>
      </c>
      <c r="K888" s="3" t="n">
        <v>20</v>
      </c>
      <c r="L888" s="3" t="n">
        <v>0</v>
      </c>
      <c r="M888" s="3" t="n">
        <v>0</v>
      </c>
      <c r="N888" s="3" t="n">
        <v>-1</v>
      </c>
      <c r="O888" s="3" t="n">
        <v>-1</v>
      </c>
      <c r="P888" s="3" t="n">
        <v>9.2</v>
      </c>
      <c r="Q888" s="3" t="n">
        <v>24.2</v>
      </c>
      <c r="R888" s="3" t="s">
        <v>2659</v>
      </c>
      <c r="S888" s="4" t="n">
        <v>45747.0809375</v>
      </c>
      <c r="T888" s="3" t="s">
        <v>256</v>
      </c>
      <c r="U888" s="3" t="s">
        <v>256</v>
      </c>
      <c r="V888" s="3" t="n">
        <v>0</v>
      </c>
      <c r="W888" s="3" t="n">
        <v>0</v>
      </c>
      <c r="X888" s="3" t="n">
        <v>0</v>
      </c>
      <c r="Y888" s="3" t="s">
        <v>30</v>
      </c>
      <c r="Z888" s="3" t="s">
        <v>30</v>
      </c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</row>
    <row r="889" customFormat="false" ht="15.75" hidden="false" customHeight="false" outlineLevel="0" collapsed="false">
      <c r="A889" s="3" t="n">
        <v>888</v>
      </c>
      <c r="B889" s="3" t="s">
        <v>2660</v>
      </c>
      <c r="C889" s="3" t="s">
        <v>2661</v>
      </c>
      <c r="D889" s="3" t="n">
        <v>1</v>
      </c>
      <c r="E889" s="3" t="n">
        <v>0.1670752</v>
      </c>
      <c r="F889" s="3" t="n">
        <v>8</v>
      </c>
      <c r="G889" s="3" t="n">
        <v>8</v>
      </c>
      <c r="H889" s="3" t="n">
        <v>4</v>
      </c>
      <c r="I889" s="3" t="n">
        <v>4</v>
      </c>
      <c r="J889" s="3" t="n">
        <v>9</v>
      </c>
      <c r="K889" s="3" t="n">
        <v>9</v>
      </c>
      <c r="L889" s="3" t="n">
        <v>0</v>
      </c>
      <c r="M889" s="3" t="n">
        <v>0</v>
      </c>
      <c r="N889" s="3" t="n">
        <v>-1</v>
      </c>
      <c r="O889" s="3" t="n">
        <v>-1</v>
      </c>
      <c r="P889" s="3" t="n">
        <v>9.2</v>
      </c>
      <c r="Q889" s="3" t="n">
        <v>24.2</v>
      </c>
      <c r="R889" s="3" t="s">
        <v>2662</v>
      </c>
      <c r="S889" s="4" t="n">
        <v>45747.0809606482</v>
      </c>
      <c r="T889" s="3" t="s">
        <v>256</v>
      </c>
      <c r="U889" s="3" t="s">
        <v>256</v>
      </c>
      <c r="V889" s="3" t="n">
        <v>0</v>
      </c>
      <c r="W889" s="3" t="n">
        <v>0</v>
      </c>
      <c r="X889" s="3" t="n">
        <v>0</v>
      </c>
      <c r="Y889" s="3" t="s">
        <v>30</v>
      </c>
      <c r="Z889" s="3" t="s">
        <v>30</v>
      </c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</row>
    <row r="890" customFormat="false" ht="15.75" hidden="false" customHeight="false" outlineLevel="0" collapsed="false">
      <c r="A890" s="3" t="n">
        <v>889</v>
      </c>
      <c r="B890" s="3" t="s">
        <v>2663</v>
      </c>
      <c r="C890" s="3" t="s">
        <v>2664</v>
      </c>
      <c r="D890" s="3" t="n">
        <v>1</v>
      </c>
      <c r="E890" s="3" t="n">
        <v>1.6545803</v>
      </c>
      <c r="F890" s="3" t="n">
        <v>12</v>
      </c>
      <c r="G890" s="3" t="n">
        <v>12</v>
      </c>
      <c r="H890" s="3" t="n">
        <v>6</v>
      </c>
      <c r="I890" s="3" t="n">
        <v>6</v>
      </c>
      <c r="J890" s="3" t="n">
        <v>18</v>
      </c>
      <c r="K890" s="3" t="n">
        <v>18</v>
      </c>
      <c r="L890" s="3" t="n">
        <v>0</v>
      </c>
      <c r="M890" s="3" t="n">
        <v>0</v>
      </c>
      <c r="N890" s="3" t="n">
        <v>-1</v>
      </c>
      <c r="O890" s="3" t="n">
        <v>-1</v>
      </c>
      <c r="P890" s="3" t="n">
        <v>9.2</v>
      </c>
      <c r="Q890" s="3" t="n">
        <v>24.2</v>
      </c>
      <c r="R890" s="3" t="s">
        <v>2665</v>
      </c>
      <c r="S890" s="4" t="n">
        <v>45747.0809953704</v>
      </c>
      <c r="T890" s="3" t="s">
        <v>256</v>
      </c>
      <c r="U890" s="3" t="s">
        <v>256</v>
      </c>
      <c r="V890" s="3" t="n">
        <v>0</v>
      </c>
      <c r="W890" s="3" t="n">
        <v>0</v>
      </c>
      <c r="X890" s="3" t="n">
        <v>0</v>
      </c>
      <c r="Y890" s="3" t="s">
        <v>30</v>
      </c>
      <c r="Z890" s="3" t="s">
        <v>30</v>
      </c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</row>
    <row r="891" customFormat="false" ht="15.75" hidden="false" customHeight="false" outlineLevel="0" collapsed="false">
      <c r="A891" s="3" t="n">
        <v>890</v>
      </c>
      <c r="B891" s="3" t="s">
        <v>2666</v>
      </c>
      <c r="C891" s="3" t="s">
        <v>2667</v>
      </c>
      <c r="D891" s="3" t="n">
        <v>1</v>
      </c>
      <c r="E891" s="3" t="n">
        <v>0.0845097</v>
      </c>
      <c r="F891" s="3" t="n">
        <v>3</v>
      </c>
      <c r="G891" s="3" t="n">
        <v>3</v>
      </c>
      <c r="H891" s="3" t="n">
        <v>2</v>
      </c>
      <c r="I891" s="3" t="n">
        <v>2</v>
      </c>
      <c r="J891" s="3" t="n">
        <v>1</v>
      </c>
      <c r="K891" s="3" t="n">
        <v>1</v>
      </c>
      <c r="L891" s="3" t="n">
        <v>0</v>
      </c>
      <c r="M891" s="3" t="n">
        <v>0</v>
      </c>
      <c r="N891" s="3" t="n">
        <v>-1</v>
      </c>
      <c r="O891" s="3" t="n">
        <v>-1</v>
      </c>
      <c r="P891" s="3" t="n">
        <v>8.8</v>
      </c>
      <c r="Q891" s="3" t="n">
        <v>24.2</v>
      </c>
      <c r="R891" s="3" t="s">
        <v>2668</v>
      </c>
      <c r="S891" s="4" t="n">
        <v>45747.0810185185</v>
      </c>
      <c r="T891" s="3" t="s">
        <v>37</v>
      </c>
      <c r="U891" s="3" t="s">
        <v>37</v>
      </c>
      <c r="V891" s="3" t="n">
        <v>0</v>
      </c>
      <c r="W891" s="3" t="n">
        <v>0</v>
      </c>
      <c r="X891" s="3" t="n">
        <v>0</v>
      </c>
      <c r="Y891" s="3" t="s">
        <v>30</v>
      </c>
      <c r="Z891" s="3" t="s">
        <v>30</v>
      </c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</row>
    <row r="892" customFormat="false" ht="15.75" hidden="false" customHeight="false" outlineLevel="0" collapsed="false">
      <c r="A892" s="3" t="n">
        <v>891</v>
      </c>
      <c r="B892" s="3" t="s">
        <v>2669</v>
      </c>
      <c r="C892" s="3" t="s">
        <v>2670</v>
      </c>
      <c r="D892" s="3" t="n">
        <v>1</v>
      </c>
      <c r="E892" s="3" t="n">
        <v>0.1181822</v>
      </c>
      <c r="F892" s="3" t="n">
        <v>4</v>
      </c>
      <c r="G892" s="3" t="n">
        <v>4</v>
      </c>
      <c r="H892" s="3" t="n">
        <v>2</v>
      </c>
      <c r="I892" s="3" t="n">
        <v>2</v>
      </c>
      <c r="J892" s="3" t="n">
        <v>1</v>
      </c>
      <c r="K892" s="3" t="n">
        <v>1</v>
      </c>
      <c r="L892" s="3" t="n">
        <v>0</v>
      </c>
      <c r="M892" s="3" t="n">
        <v>0</v>
      </c>
      <c r="N892" s="3" t="n">
        <v>-1</v>
      </c>
      <c r="O892" s="3" t="n">
        <v>-1</v>
      </c>
      <c r="P892" s="3" t="n">
        <v>8.8</v>
      </c>
      <c r="Q892" s="3" t="n">
        <v>24.2</v>
      </c>
      <c r="R892" s="3" t="s">
        <v>2671</v>
      </c>
      <c r="S892" s="4" t="n">
        <v>45747.0810416667</v>
      </c>
      <c r="T892" s="3" t="s">
        <v>37</v>
      </c>
      <c r="U892" s="3" t="s">
        <v>37</v>
      </c>
      <c r="V892" s="3" t="n">
        <v>0</v>
      </c>
      <c r="W892" s="3" t="n">
        <v>0</v>
      </c>
      <c r="X892" s="3" t="n">
        <v>0</v>
      </c>
      <c r="Y892" s="3" t="s">
        <v>30</v>
      </c>
      <c r="Z892" s="3" t="s">
        <v>30</v>
      </c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</row>
    <row r="893" customFormat="false" ht="15.75" hidden="false" customHeight="false" outlineLevel="0" collapsed="false">
      <c r="A893" s="3" t="n">
        <v>892</v>
      </c>
      <c r="B893" s="3" t="s">
        <v>2672</v>
      </c>
      <c r="C893" s="3" t="s">
        <v>2673</v>
      </c>
      <c r="D893" s="3" t="n">
        <v>1</v>
      </c>
      <c r="E893" s="3" t="n">
        <v>0.2324023</v>
      </c>
      <c r="F893" s="3" t="n">
        <v>8</v>
      </c>
      <c r="G893" s="3" t="n">
        <v>8</v>
      </c>
      <c r="H893" s="3" t="n">
        <v>6</v>
      </c>
      <c r="I893" s="3" t="n">
        <v>6</v>
      </c>
      <c r="J893" s="3" t="n">
        <v>8</v>
      </c>
      <c r="K893" s="3" t="n">
        <v>8</v>
      </c>
      <c r="L893" s="3" t="n">
        <v>0</v>
      </c>
      <c r="M893" s="3" t="n">
        <v>0</v>
      </c>
      <c r="N893" s="3" t="n">
        <v>-1</v>
      </c>
      <c r="O893" s="3" t="n">
        <v>-1</v>
      </c>
      <c r="P893" s="3" t="n">
        <v>8.8</v>
      </c>
      <c r="Q893" s="3" t="n">
        <v>24.2</v>
      </c>
      <c r="R893" s="3" t="s">
        <v>2674</v>
      </c>
      <c r="S893" s="4" t="n">
        <v>45747.0810763889</v>
      </c>
      <c r="T893" s="3" t="s">
        <v>37</v>
      </c>
      <c r="U893" s="3" t="s">
        <v>37</v>
      </c>
      <c r="V893" s="3" t="n">
        <v>0</v>
      </c>
      <c r="W893" s="3" t="n">
        <v>0</v>
      </c>
      <c r="X893" s="3" t="n">
        <v>0</v>
      </c>
      <c r="Y893" s="3" t="s">
        <v>30</v>
      </c>
      <c r="Z893" s="3" t="s">
        <v>30</v>
      </c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</row>
    <row r="894" customFormat="false" ht="15.75" hidden="false" customHeight="false" outlineLevel="0" collapsed="false">
      <c r="A894" s="3" t="n">
        <v>893</v>
      </c>
      <c r="B894" s="3" t="s">
        <v>2675</v>
      </c>
      <c r="C894" s="3" t="s">
        <v>2676</v>
      </c>
      <c r="D894" s="3" t="n">
        <v>1</v>
      </c>
      <c r="E894" s="3" t="n">
        <v>0.1991768</v>
      </c>
      <c r="F894" s="3" t="n">
        <v>10</v>
      </c>
      <c r="G894" s="3" t="n">
        <v>10</v>
      </c>
      <c r="H894" s="3" t="n">
        <v>6</v>
      </c>
      <c r="I894" s="3" t="n">
        <v>6</v>
      </c>
      <c r="J894" s="3" t="n">
        <v>9</v>
      </c>
      <c r="K894" s="3" t="n">
        <v>9</v>
      </c>
      <c r="L894" s="3" t="n">
        <v>0</v>
      </c>
      <c r="M894" s="3" t="n">
        <v>0</v>
      </c>
      <c r="N894" s="3" t="n">
        <v>-1</v>
      </c>
      <c r="O894" s="3" t="n">
        <v>-1</v>
      </c>
      <c r="P894" s="3" t="n">
        <v>8.8</v>
      </c>
      <c r="Q894" s="3" t="n">
        <v>24.2</v>
      </c>
      <c r="R894" s="3" t="s">
        <v>2677</v>
      </c>
      <c r="S894" s="4" t="n">
        <v>45747.0811111111</v>
      </c>
      <c r="T894" s="3" t="s">
        <v>37</v>
      </c>
      <c r="U894" s="3" t="s">
        <v>37</v>
      </c>
      <c r="V894" s="3" t="n">
        <v>0</v>
      </c>
      <c r="W894" s="3" t="n">
        <v>0</v>
      </c>
      <c r="X894" s="3" t="n">
        <v>0</v>
      </c>
      <c r="Y894" s="3" t="s">
        <v>30</v>
      </c>
      <c r="Z894" s="3" t="s">
        <v>30</v>
      </c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</row>
    <row r="895" customFormat="false" ht="15.75" hidden="false" customHeight="false" outlineLevel="0" collapsed="false">
      <c r="A895" s="3" t="n">
        <v>894</v>
      </c>
      <c r="B895" s="3" t="s">
        <v>2678</v>
      </c>
      <c r="C895" s="3" t="s">
        <v>2679</v>
      </c>
      <c r="D895" s="3" t="n">
        <v>1</v>
      </c>
      <c r="E895" s="3" t="n">
        <v>0.0939776</v>
      </c>
      <c r="F895" s="3" t="n">
        <v>5</v>
      </c>
      <c r="G895" s="3" t="n">
        <v>5</v>
      </c>
      <c r="H895" s="3" t="n">
        <v>4</v>
      </c>
      <c r="I895" s="3" t="n">
        <v>4</v>
      </c>
      <c r="J895" s="3" t="n">
        <v>4</v>
      </c>
      <c r="K895" s="3" t="n">
        <v>4</v>
      </c>
      <c r="L895" s="3" t="n">
        <v>0</v>
      </c>
      <c r="M895" s="3" t="n">
        <v>0</v>
      </c>
      <c r="N895" s="3" t="n">
        <v>-1</v>
      </c>
      <c r="O895" s="3" t="n">
        <v>-1</v>
      </c>
      <c r="P895" s="3" t="n">
        <v>8.8</v>
      </c>
      <c r="Q895" s="3" t="n">
        <v>24.2</v>
      </c>
      <c r="R895" s="3" t="s">
        <v>2680</v>
      </c>
      <c r="S895" s="4" t="n">
        <v>45747.0811342593</v>
      </c>
      <c r="T895" s="3" t="s">
        <v>37</v>
      </c>
      <c r="U895" s="3" t="s">
        <v>37</v>
      </c>
      <c r="V895" s="3" t="n">
        <v>0</v>
      </c>
      <c r="W895" s="3" t="n">
        <v>0</v>
      </c>
      <c r="X895" s="3" t="n">
        <v>0</v>
      </c>
      <c r="Y895" s="3" t="s">
        <v>30</v>
      </c>
      <c r="Z895" s="3" t="s">
        <v>30</v>
      </c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</row>
    <row r="896" customFormat="false" ht="15.75" hidden="false" customHeight="false" outlineLevel="0" collapsed="false">
      <c r="A896" s="3" t="n">
        <v>895</v>
      </c>
      <c r="B896" s="3" t="s">
        <v>2681</v>
      </c>
      <c r="C896" s="3" t="s">
        <v>2682</v>
      </c>
      <c r="D896" s="3" t="n">
        <v>1</v>
      </c>
      <c r="E896" s="3" t="n">
        <v>0.1195121</v>
      </c>
      <c r="F896" s="3" t="n">
        <v>5</v>
      </c>
      <c r="G896" s="3" t="n">
        <v>5</v>
      </c>
      <c r="H896" s="3" t="n">
        <v>3</v>
      </c>
      <c r="I896" s="3" t="n">
        <v>3</v>
      </c>
      <c r="J896" s="3" t="n">
        <v>2</v>
      </c>
      <c r="K896" s="3" t="n">
        <v>2</v>
      </c>
      <c r="L896" s="3" t="n">
        <v>0</v>
      </c>
      <c r="M896" s="3" t="n">
        <v>0</v>
      </c>
      <c r="N896" s="3" t="n">
        <v>-1</v>
      </c>
      <c r="O896" s="3" t="n">
        <v>-1</v>
      </c>
      <c r="P896" s="3" t="n">
        <v>8.6</v>
      </c>
      <c r="Q896" s="3" t="n">
        <v>24.2</v>
      </c>
      <c r="R896" s="3" t="s">
        <v>2683</v>
      </c>
      <c r="S896" s="4" t="n">
        <v>45747.0811689815</v>
      </c>
      <c r="T896" s="3" t="s">
        <v>37</v>
      </c>
      <c r="U896" s="3" t="s">
        <v>37</v>
      </c>
      <c r="V896" s="3" t="n">
        <v>0</v>
      </c>
      <c r="W896" s="3" t="n">
        <v>0</v>
      </c>
      <c r="X896" s="3" t="n">
        <v>0</v>
      </c>
      <c r="Y896" s="3" t="s">
        <v>30</v>
      </c>
      <c r="Z896" s="3" t="s">
        <v>30</v>
      </c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</row>
    <row r="897" customFormat="false" ht="15.75" hidden="false" customHeight="false" outlineLevel="0" collapsed="false">
      <c r="A897" s="3" t="n">
        <v>896</v>
      </c>
      <c r="B897" s="3" t="s">
        <v>2684</v>
      </c>
      <c r="C897" s="3" t="s">
        <v>2685</v>
      </c>
      <c r="D897" s="3" t="n">
        <v>1</v>
      </c>
      <c r="E897" s="3" t="n">
        <v>0.1167148</v>
      </c>
      <c r="F897" s="3" t="n">
        <v>7</v>
      </c>
      <c r="G897" s="3" t="n">
        <v>7</v>
      </c>
      <c r="H897" s="3" t="n">
        <v>6</v>
      </c>
      <c r="I897" s="3" t="n">
        <v>6</v>
      </c>
      <c r="J897" s="3" t="n">
        <v>6</v>
      </c>
      <c r="K897" s="3" t="n">
        <v>6</v>
      </c>
      <c r="L897" s="3" t="n">
        <v>0</v>
      </c>
      <c r="M897" s="3" t="n">
        <v>0</v>
      </c>
      <c r="N897" s="3" t="n">
        <v>-1</v>
      </c>
      <c r="O897" s="3" t="n">
        <v>-1</v>
      </c>
      <c r="P897" s="3" t="n">
        <v>8.6</v>
      </c>
      <c r="Q897" s="3" t="n">
        <v>24.2</v>
      </c>
      <c r="R897" s="3" t="s">
        <v>2686</v>
      </c>
      <c r="S897" s="4" t="n">
        <v>45747.0811921296</v>
      </c>
      <c r="T897" s="3" t="s">
        <v>37</v>
      </c>
      <c r="U897" s="3" t="s">
        <v>37</v>
      </c>
      <c r="V897" s="3" t="n">
        <v>0</v>
      </c>
      <c r="W897" s="3" t="n">
        <v>0</v>
      </c>
      <c r="X897" s="3" t="n">
        <v>0</v>
      </c>
      <c r="Y897" s="3" t="s">
        <v>30</v>
      </c>
      <c r="Z897" s="3" t="s">
        <v>30</v>
      </c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</row>
    <row r="898" customFormat="false" ht="15.75" hidden="false" customHeight="false" outlineLevel="0" collapsed="false">
      <c r="A898" s="3" t="n">
        <v>897</v>
      </c>
      <c r="B898" s="3" t="s">
        <v>2687</v>
      </c>
      <c r="C898" s="3" t="s">
        <v>2688</v>
      </c>
      <c r="D898" s="3" t="n">
        <v>1</v>
      </c>
      <c r="E898" s="3" t="n">
        <v>0.8742262</v>
      </c>
      <c r="F898" s="3" t="n">
        <v>9</v>
      </c>
      <c r="G898" s="3" t="n">
        <v>9</v>
      </c>
      <c r="H898" s="3" t="n">
        <v>7</v>
      </c>
      <c r="I898" s="3" t="n">
        <v>7</v>
      </c>
      <c r="J898" s="3" t="n">
        <v>8</v>
      </c>
      <c r="K898" s="3" t="n">
        <v>8</v>
      </c>
      <c r="L898" s="3" t="n">
        <v>2</v>
      </c>
      <c r="M898" s="3" t="n">
        <v>2</v>
      </c>
      <c r="N898" s="3" t="n">
        <v>-1</v>
      </c>
      <c r="O898" s="3" t="n">
        <v>-1</v>
      </c>
      <c r="P898" s="3" t="n">
        <v>9.2</v>
      </c>
      <c r="Q898" s="3" t="n">
        <v>24.2</v>
      </c>
      <c r="R898" s="3" t="s">
        <v>2689</v>
      </c>
      <c r="S898" s="4" t="n">
        <v>45747.0812268519</v>
      </c>
      <c r="T898" s="3" t="s">
        <v>256</v>
      </c>
      <c r="U898" s="3" t="s">
        <v>256</v>
      </c>
      <c r="V898" s="3" t="n">
        <v>0</v>
      </c>
      <c r="W898" s="3" t="n">
        <v>0</v>
      </c>
      <c r="X898" s="3" t="n">
        <v>0</v>
      </c>
      <c r="Y898" s="3" t="s">
        <v>30</v>
      </c>
      <c r="Z898" s="3" t="s">
        <v>30</v>
      </c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</row>
    <row r="899" customFormat="false" ht="15.75" hidden="false" customHeight="false" outlineLevel="0" collapsed="false">
      <c r="A899" s="3" t="n">
        <v>898</v>
      </c>
      <c r="B899" s="3" t="s">
        <v>2690</v>
      </c>
      <c r="C899" s="3" t="s">
        <v>2691</v>
      </c>
      <c r="D899" s="3" t="n">
        <v>1</v>
      </c>
      <c r="E899" s="3" t="n">
        <v>0.4870678</v>
      </c>
      <c r="F899" s="3" t="n">
        <v>27</v>
      </c>
      <c r="G899" s="3" t="n">
        <v>27</v>
      </c>
      <c r="H899" s="3" t="n">
        <v>9</v>
      </c>
      <c r="I899" s="3" t="n">
        <v>9</v>
      </c>
      <c r="J899" s="3" t="n">
        <v>24</v>
      </c>
      <c r="K899" s="3" t="n">
        <v>24</v>
      </c>
      <c r="L899" s="3" t="n">
        <v>4</v>
      </c>
      <c r="M899" s="3" t="n">
        <v>4</v>
      </c>
      <c r="N899" s="3" t="n">
        <v>-1</v>
      </c>
      <c r="O899" s="3" t="n">
        <v>-1</v>
      </c>
      <c r="P899" s="3" t="n">
        <v>9.2</v>
      </c>
      <c r="Q899" s="3" t="n">
        <v>24.2</v>
      </c>
      <c r="R899" s="3" t="s">
        <v>2692</v>
      </c>
      <c r="S899" s="4" t="n">
        <v>45747.0812731482</v>
      </c>
      <c r="T899" s="3" t="s">
        <v>37</v>
      </c>
      <c r="U899" s="3" t="s">
        <v>37</v>
      </c>
      <c r="V899" s="3" t="n">
        <v>0</v>
      </c>
      <c r="W899" s="3" t="n">
        <v>0</v>
      </c>
      <c r="X899" s="3" t="n">
        <v>0</v>
      </c>
      <c r="Y899" s="3" t="s">
        <v>30</v>
      </c>
      <c r="Z899" s="3" t="s">
        <v>30</v>
      </c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</row>
    <row r="900" customFormat="false" ht="15.75" hidden="false" customHeight="false" outlineLevel="0" collapsed="false">
      <c r="A900" s="3" t="n">
        <v>899</v>
      </c>
      <c r="B900" s="3" t="s">
        <v>2693</v>
      </c>
      <c r="C900" s="3" t="s">
        <v>2694</v>
      </c>
      <c r="D900" s="3" t="n">
        <v>1</v>
      </c>
      <c r="E900" s="3" t="n">
        <v>0.2115078</v>
      </c>
      <c r="F900" s="3" t="n">
        <v>15</v>
      </c>
      <c r="G900" s="3" t="n">
        <v>15</v>
      </c>
      <c r="H900" s="3" t="n">
        <v>9</v>
      </c>
      <c r="I900" s="3" t="n">
        <v>9</v>
      </c>
      <c r="J900" s="3" t="n">
        <v>17</v>
      </c>
      <c r="K900" s="3" t="n">
        <v>17</v>
      </c>
      <c r="L900" s="3" t="n">
        <v>2</v>
      </c>
      <c r="M900" s="3" t="n">
        <v>2</v>
      </c>
      <c r="N900" s="3" t="n">
        <v>-1</v>
      </c>
      <c r="O900" s="3" t="n">
        <v>-1</v>
      </c>
      <c r="P900" s="3" t="n">
        <v>9.2</v>
      </c>
      <c r="Q900" s="3" t="n">
        <v>24.2</v>
      </c>
      <c r="R900" s="3" t="s">
        <v>2695</v>
      </c>
      <c r="S900" s="4" t="n">
        <v>45747.0812962963</v>
      </c>
      <c r="T900" s="3" t="s">
        <v>37</v>
      </c>
      <c r="U900" s="3" t="s">
        <v>37</v>
      </c>
      <c r="V900" s="3" t="n">
        <v>0</v>
      </c>
      <c r="W900" s="3" t="n">
        <v>0</v>
      </c>
      <c r="X900" s="3" t="n">
        <v>0</v>
      </c>
      <c r="Y900" s="3" t="s">
        <v>30</v>
      </c>
      <c r="Z900" s="3" t="s">
        <v>30</v>
      </c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</row>
    <row r="901" customFormat="false" ht="15.75" hidden="false" customHeight="false" outlineLevel="0" collapsed="false">
      <c r="A901" s="3" t="n">
        <v>900</v>
      </c>
      <c r="B901" s="3" t="s">
        <v>2696</v>
      </c>
      <c r="C901" s="3" t="s">
        <v>2697</v>
      </c>
      <c r="D901" s="3" t="n">
        <v>1</v>
      </c>
      <c r="E901" s="3" t="n">
        <v>0.2441188</v>
      </c>
      <c r="F901" s="3" t="n">
        <v>22</v>
      </c>
      <c r="G901" s="3" t="n">
        <v>22</v>
      </c>
      <c r="H901" s="3" t="n">
        <v>14</v>
      </c>
      <c r="I901" s="3" t="n">
        <v>14</v>
      </c>
      <c r="J901" s="3" t="n">
        <v>28</v>
      </c>
      <c r="K901" s="3" t="n">
        <v>28</v>
      </c>
      <c r="L901" s="3" t="n">
        <v>1</v>
      </c>
      <c r="M901" s="3" t="n">
        <v>1</v>
      </c>
      <c r="N901" s="3" t="n">
        <v>-1</v>
      </c>
      <c r="O901" s="3" t="n">
        <v>-1</v>
      </c>
      <c r="P901" s="3" t="n">
        <v>9.2</v>
      </c>
      <c r="Q901" s="3" t="n">
        <v>24.2</v>
      </c>
      <c r="R901" s="3" t="s">
        <v>2698</v>
      </c>
      <c r="S901" s="4" t="n">
        <v>45747.0813194444</v>
      </c>
      <c r="T901" s="3" t="s">
        <v>37</v>
      </c>
      <c r="U901" s="3" t="s">
        <v>37</v>
      </c>
      <c r="V901" s="3" t="n">
        <v>0</v>
      </c>
      <c r="W901" s="3" t="n">
        <v>0</v>
      </c>
      <c r="X901" s="3" t="n">
        <v>0</v>
      </c>
      <c r="Y901" s="3" t="s">
        <v>30</v>
      </c>
      <c r="Z901" s="3" t="s">
        <v>30</v>
      </c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</row>
    <row r="902" customFormat="false" ht="15.75" hidden="false" customHeight="false" outlineLevel="0" collapsed="false">
      <c r="A902" s="3" t="n">
        <v>901</v>
      </c>
      <c r="B902" s="3" t="s">
        <v>2699</v>
      </c>
      <c r="C902" s="3" t="s">
        <v>2700</v>
      </c>
      <c r="D902" s="3" t="n">
        <v>1</v>
      </c>
      <c r="E902" s="3" t="n">
        <v>0.1615943</v>
      </c>
      <c r="F902" s="3" t="n">
        <v>20</v>
      </c>
      <c r="G902" s="3" t="n">
        <v>20</v>
      </c>
      <c r="H902" s="3" t="n">
        <v>5</v>
      </c>
      <c r="I902" s="3" t="n">
        <v>5</v>
      </c>
      <c r="J902" s="3" t="n">
        <v>27</v>
      </c>
      <c r="K902" s="3" t="n">
        <v>27</v>
      </c>
      <c r="L902" s="3" t="n">
        <v>0</v>
      </c>
      <c r="M902" s="3" t="n">
        <v>0</v>
      </c>
      <c r="N902" s="3" t="n">
        <v>-1</v>
      </c>
      <c r="O902" s="3" t="n">
        <v>0</v>
      </c>
      <c r="P902" s="3" t="n">
        <v>8.8</v>
      </c>
      <c r="Q902" s="3" t="n">
        <v>24.2</v>
      </c>
      <c r="R902" s="3" t="s">
        <v>2701</v>
      </c>
      <c r="S902" s="4" t="n">
        <v>45747.0813541667</v>
      </c>
      <c r="T902" s="3" t="s">
        <v>256</v>
      </c>
      <c r="U902" s="3" t="s">
        <v>256</v>
      </c>
      <c r="V902" s="3" t="n">
        <v>0</v>
      </c>
      <c r="W902" s="3" t="n">
        <v>1</v>
      </c>
      <c r="X902" s="3" t="n">
        <v>0</v>
      </c>
      <c r="Y902" s="3" t="s">
        <v>30</v>
      </c>
      <c r="Z902" s="3" t="s">
        <v>30</v>
      </c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</row>
    <row r="903" customFormat="false" ht="15.75" hidden="false" customHeight="false" outlineLevel="0" collapsed="false">
      <c r="A903" s="3" t="n">
        <v>902</v>
      </c>
      <c r="B903" s="3" t="s">
        <v>2702</v>
      </c>
      <c r="C903" s="3" t="s">
        <v>2703</v>
      </c>
      <c r="D903" s="3" t="n">
        <v>1</v>
      </c>
      <c r="E903" s="3" t="n">
        <v>0.0947635</v>
      </c>
      <c r="F903" s="3" t="n">
        <v>11</v>
      </c>
      <c r="G903" s="3" t="n">
        <v>11</v>
      </c>
      <c r="H903" s="3" t="n">
        <v>3</v>
      </c>
      <c r="I903" s="3" t="n">
        <v>3</v>
      </c>
      <c r="J903" s="3" t="n">
        <v>4</v>
      </c>
      <c r="K903" s="3" t="n">
        <v>4</v>
      </c>
      <c r="L903" s="3" t="n">
        <v>2</v>
      </c>
      <c r="M903" s="3" t="n">
        <v>2</v>
      </c>
      <c r="N903" s="3" t="n">
        <v>-1</v>
      </c>
      <c r="O903" s="3" t="n">
        <v>-1</v>
      </c>
      <c r="P903" s="3" t="n">
        <v>9.2</v>
      </c>
      <c r="Q903" s="3" t="n">
        <v>24.2</v>
      </c>
      <c r="R903" s="3" t="s">
        <v>2704</v>
      </c>
      <c r="S903" s="4" t="n">
        <v>45747.0813773148</v>
      </c>
      <c r="T903" s="3" t="s">
        <v>256</v>
      </c>
      <c r="U903" s="3" t="s">
        <v>256</v>
      </c>
      <c r="V903" s="3" t="n">
        <v>0</v>
      </c>
      <c r="W903" s="3" t="n">
        <v>0</v>
      </c>
      <c r="X903" s="3" t="n">
        <v>0</v>
      </c>
      <c r="Y903" s="3" t="s">
        <v>30</v>
      </c>
      <c r="Z903" s="3" t="s">
        <v>30</v>
      </c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</row>
    <row r="904" customFormat="false" ht="15.75" hidden="false" customHeight="false" outlineLevel="0" collapsed="false">
      <c r="A904" s="3" t="n">
        <v>903</v>
      </c>
      <c r="B904" s="3" t="s">
        <v>2705</v>
      </c>
      <c r="C904" s="3" t="s">
        <v>2706</v>
      </c>
      <c r="D904" s="3" t="n">
        <v>1</v>
      </c>
      <c r="E904" s="3" t="n">
        <v>0.1660783</v>
      </c>
      <c r="F904" s="3" t="n">
        <v>7</v>
      </c>
      <c r="G904" s="3" t="n">
        <v>7</v>
      </c>
      <c r="H904" s="3" t="n">
        <v>2</v>
      </c>
      <c r="I904" s="3" t="n">
        <v>2</v>
      </c>
      <c r="J904" s="3" t="n">
        <v>4</v>
      </c>
      <c r="K904" s="3" t="n">
        <v>4</v>
      </c>
      <c r="L904" s="3" t="n">
        <v>0</v>
      </c>
      <c r="M904" s="3" t="n">
        <v>0</v>
      </c>
      <c r="N904" s="3" t="n">
        <v>-1</v>
      </c>
      <c r="O904" s="3" t="n">
        <v>-1</v>
      </c>
      <c r="P904" s="3" t="n">
        <v>9.2</v>
      </c>
      <c r="Q904" s="3" t="n">
        <v>24.2</v>
      </c>
      <c r="R904" s="3" t="s">
        <v>2707</v>
      </c>
      <c r="S904" s="4" t="n">
        <v>45747.081400463</v>
      </c>
      <c r="T904" s="3" t="s">
        <v>256</v>
      </c>
      <c r="U904" s="3" t="s">
        <v>256</v>
      </c>
      <c r="V904" s="3" t="n">
        <v>0</v>
      </c>
      <c r="W904" s="3" t="n">
        <v>0</v>
      </c>
      <c r="X904" s="3" t="n">
        <v>0</v>
      </c>
      <c r="Y904" s="3" t="s">
        <v>30</v>
      </c>
      <c r="Z904" s="3" t="s">
        <v>30</v>
      </c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</row>
    <row r="905" customFormat="false" ht="15.75" hidden="false" customHeight="false" outlineLevel="0" collapsed="false">
      <c r="A905" s="3" t="n">
        <v>904</v>
      </c>
      <c r="B905" s="3" t="s">
        <v>2708</v>
      </c>
      <c r="C905" s="3" t="s">
        <v>2709</v>
      </c>
      <c r="D905" s="3" t="n">
        <v>1</v>
      </c>
      <c r="E905" s="3" t="n">
        <v>1.4106716</v>
      </c>
      <c r="F905" s="3" t="n">
        <v>31</v>
      </c>
      <c r="G905" s="3" t="n">
        <v>31</v>
      </c>
      <c r="H905" s="3" t="n">
        <v>10</v>
      </c>
      <c r="I905" s="3" t="n">
        <v>10</v>
      </c>
      <c r="J905" s="3" t="n">
        <v>27</v>
      </c>
      <c r="K905" s="3" t="n">
        <v>27</v>
      </c>
      <c r="L905" s="3" t="n">
        <v>6</v>
      </c>
      <c r="M905" s="3" t="n">
        <v>6</v>
      </c>
      <c r="N905" s="3" t="n">
        <v>-1</v>
      </c>
      <c r="O905" s="3" t="n">
        <v>-1</v>
      </c>
      <c r="P905" s="3" t="n">
        <v>9.2</v>
      </c>
      <c r="Q905" s="3" t="n">
        <v>24.2</v>
      </c>
      <c r="R905" s="3" t="s">
        <v>2710</v>
      </c>
      <c r="S905" s="4" t="n">
        <v>45747.0814583333</v>
      </c>
      <c r="T905" s="3" t="s">
        <v>256</v>
      </c>
      <c r="U905" s="3" t="s">
        <v>256</v>
      </c>
      <c r="V905" s="3" t="n">
        <v>0</v>
      </c>
      <c r="W905" s="3" t="n">
        <v>0</v>
      </c>
      <c r="X905" s="3" t="n">
        <v>0</v>
      </c>
      <c r="Y905" s="3" t="s">
        <v>30</v>
      </c>
      <c r="Z905" s="3" t="s">
        <v>30</v>
      </c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</row>
    <row r="906" customFormat="false" ht="15.75" hidden="false" customHeight="false" outlineLevel="0" collapsed="false">
      <c r="A906" s="3" t="n">
        <v>905</v>
      </c>
      <c r="B906" s="3" t="s">
        <v>2711</v>
      </c>
      <c r="C906" s="3" t="s">
        <v>2712</v>
      </c>
      <c r="D906" s="3" t="n">
        <v>1</v>
      </c>
      <c r="E906" s="3" t="n">
        <v>0.0192561</v>
      </c>
      <c r="F906" s="3" t="n">
        <v>1</v>
      </c>
      <c r="G906" s="3" t="n">
        <v>1</v>
      </c>
      <c r="H906" s="3" t="n">
        <v>0</v>
      </c>
      <c r="I906" s="3" t="n">
        <v>0</v>
      </c>
      <c r="J906" s="3" t="n">
        <v>0</v>
      </c>
      <c r="K906" s="3" t="n">
        <v>0</v>
      </c>
      <c r="L906" s="3" t="n">
        <v>0</v>
      </c>
      <c r="M906" s="3" t="n">
        <v>0</v>
      </c>
      <c r="N906" s="3" t="n">
        <v>-1</v>
      </c>
      <c r="O906" s="3" t="n">
        <v>-1</v>
      </c>
      <c r="P906" s="3" t="n">
        <v>8.3</v>
      </c>
      <c r="Q906" s="3" t="n">
        <v>24.2</v>
      </c>
      <c r="R906" s="3" t="s">
        <v>2713</v>
      </c>
      <c r="S906" s="4" t="n">
        <v>45747.0814814815</v>
      </c>
      <c r="T906" s="3" t="s">
        <v>65</v>
      </c>
      <c r="U906" s="3" t="s">
        <v>65</v>
      </c>
      <c r="V906" s="3" t="n">
        <v>0</v>
      </c>
      <c r="W906" s="3" t="n">
        <v>0</v>
      </c>
      <c r="X906" s="3" t="n">
        <v>0</v>
      </c>
      <c r="Y906" s="3" t="s">
        <v>30</v>
      </c>
      <c r="Z906" s="3" t="s">
        <v>30</v>
      </c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</row>
    <row r="907" customFormat="false" ht="15.75" hidden="false" customHeight="false" outlineLevel="0" collapsed="false">
      <c r="A907" s="3" t="n">
        <v>906</v>
      </c>
      <c r="B907" s="3" t="s">
        <v>2714</v>
      </c>
      <c r="C907" s="3" t="s">
        <v>2715</v>
      </c>
      <c r="D907" s="3" t="n">
        <v>1</v>
      </c>
      <c r="E907" s="3" t="n">
        <v>0.022721</v>
      </c>
      <c r="F907" s="3" t="n">
        <v>1</v>
      </c>
      <c r="G907" s="3" t="n">
        <v>1</v>
      </c>
      <c r="H907" s="3" t="n">
        <v>0</v>
      </c>
      <c r="I907" s="3" t="n">
        <v>0</v>
      </c>
      <c r="J907" s="3" t="n">
        <v>0</v>
      </c>
      <c r="K907" s="3" t="n">
        <v>0</v>
      </c>
      <c r="L907" s="3" t="n">
        <v>0</v>
      </c>
      <c r="M907" s="3" t="n">
        <v>0</v>
      </c>
      <c r="N907" s="3" t="n">
        <v>-1</v>
      </c>
      <c r="O907" s="3" t="n">
        <v>-1</v>
      </c>
      <c r="P907" s="3" t="n">
        <v>8.3</v>
      </c>
      <c r="Q907" s="3" t="n">
        <v>24.2</v>
      </c>
      <c r="R907" s="3" t="s">
        <v>2713</v>
      </c>
      <c r="S907" s="4" t="n">
        <v>45747.0814930556</v>
      </c>
      <c r="T907" s="3" t="s">
        <v>65</v>
      </c>
      <c r="U907" s="3" t="s">
        <v>65</v>
      </c>
      <c r="V907" s="3" t="n">
        <v>0</v>
      </c>
      <c r="W907" s="3" t="n">
        <v>0</v>
      </c>
      <c r="X907" s="3" t="n">
        <v>0</v>
      </c>
      <c r="Y907" s="3" t="s">
        <v>30</v>
      </c>
      <c r="Z907" s="3" t="s">
        <v>30</v>
      </c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</row>
    <row r="908" customFormat="false" ht="15.75" hidden="false" customHeight="false" outlineLevel="0" collapsed="false">
      <c r="A908" s="3" t="n">
        <v>907</v>
      </c>
      <c r="B908" s="3" t="s">
        <v>2716</v>
      </c>
      <c r="C908" s="3" t="s">
        <v>2717</v>
      </c>
      <c r="D908" s="3" t="n">
        <v>1</v>
      </c>
      <c r="E908" s="3" t="n">
        <v>5.9512995</v>
      </c>
      <c r="F908" s="3" t="n">
        <v>265</v>
      </c>
      <c r="G908" s="3" t="n">
        <v>265</v>
      </c>
      <c r="H908" s="3" t="n">
        <v>18</v>
      </c>
      <c r="I908" s="3" t="n">
        <v>18</v>
      </c>
      <c r="J908" s="3" t="n">
        <v>390</v>
      </c>
      <c r="K908" s="3" t="n">
        <v>390</v>
      </c>
      <c r="L908" s="3" t="n">
        <v>20</v>
      </c>
      <c r="M908" s="3" t="n">
        <v>20</v>
      </c>
      <c r="N908" s="3" t="n">
        <v>-1</v>
      </c>
      <c r="O908" s="3" t="n">
        <v>-1</v>
      </c>
      <c r="P908" s="3" t="n">
        <v>8.8</v>
      </c>
      <c r="Q908" s="3" t="n">
        <v>24.2</v>
      </c>
      <c r="R908" s="3" t="s">
        <v>2718</v>
      </c>
      <c r="S908" s="4" t="n">
        <v>45747.0816203704</v>
      </c>
      <c r="T908" s="3" t="s">
        <v>65</v>
      </c>
      <c r="U908" s="3" t="s">
        <v>65</v>
      </c>
      <c r="V908" s="3" t="n">
        <v>0</v>
      </c>
      <c r="W908" s="3" t="n">
        <v>0</v>
      </c>
      <c r="X908" s="3" t="n">
        <v>0</v>
      </c>
      <c r="Y908" s="3" t="s">
        <v>30</v>
      </c>
      <c r="Z908" s="3" t="s">
        <v>30</v>
      </c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</row>
    <row r="909" customFormat="false" ht="15.75" hidden="false" customHeight="false" outlineLevel="0" collapsed="false">
      <c r="A909" s="3" t="n">
        <v>908</v>
      </c>
      <c r="B909" s="3" t="s">
        <v>2719</v>
      </c>
      <c r="C909" s="3" t="s">
        <v>2720</v>
      </c>
      <c r="D909" s="3" t="n">
        <v>1</v>
      </c>
      <c r="E909" s="3" t="n">
        <v>1.0149564</v>
      </c>
      <c r="F909" s="3" t="n">
        <v>59</v>
      </c>
      <c r="G909" s="3" t="n">
        <v>59</v>
      </c>
      <c r="H909" s="3" t="n">
        <v>14</v>
      </c>
      <c r="I909" s="3" t="n">
        <v>14</v>
      </c>
      <c r="J909" s="3" t="n">
        <v>53</v>
      </c>
      <c r="K909" s="3" t="n">
        <v>53</v>
      </c>
      <c r="L909" s="3" t="n">
        <v>8</v>
      </c>
      <c r="M909" s="3" t="n">
        <v>8</v>
      </c>
      <c r="N909" s="3" t="n">
        <v>-1</v>
      </c>
      <c r="O909" s="3" t="n">
        <v>-1</v>
      </c>
      <c r="P909" s="3" t="n">
        <v>9.2</v>
      </c>
      <c r="Q909" s="3" t="n">
        <v>24.2</v>
      </c>
      <c r="R909" s="3" t="s">
        <v>2721</v>
      </c>
      <c r="S909" s="4" t="n">
        <v>45747.0816782407</v>
      </c>
      <c r="T909" s="3" t="s">
        <v>65</v>
      </c>
      <c r="U909" s="3" t="s">
        <v>65</v>
      </c>
      <c r="V909" s="3" t="n">
        <v>0</v>
      </c>
      <c r="W909" s="3" t="n">
        <v>0</v>
      </c>
      <c r="X909" s="3" t="n">
        <v>0</v>
      </c>
      <c r="Y909" s="3" t="s">
        <v>30</v>
      </c>
      <c r="Z909" s="3" t="s">
        <v>30</v>
      </c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</row>
    <row r="910" customFormat="false" ht="15.75" hidden="false" customHeight="false" outlineLevel="0" collapsed="false">
      <c r="A910" s="3" t="n">
        <v>909</v>
      </c>
      <c r="B910" s="3" t="s">
        <v>2722</v>
      </c>
      <c r="C910" s="3" t="s">
        <v>2723</v>
      </c>
      <c r="D910" s="3" t="n">
        <v>1</v>
      </c>
      <c r="E910" s="3" t="n">
        <v>0.0307513</v>
      </c>
      <c r="F910" s="3" t="n">
        <v>1</v>
      </c>
      <c r="G910" s="3" t="n">
        <v>1</v>
      </c>
      <c r="H910" s="3" t="n">
        <v>0</v>
      </c>
      <c r="I910" s="3" t="n">
        <v>0</v>
      </c>
      <c r="J910" s="3" t="n">
        <v>0</v>
      </c>
      <c r="K910" s="3" t="n">
        <v>0</v>
      </c>
      <c r="L910" s="3" t="n">
        <v>0</v>
      </c>
      <c r="M910" s="3" t="n">
        <v>0</v>
      </c>
      <c r="N910" s="3" t="n">
        <v>-1</v>
      </c>
      <c r="O910" s="3" t="n">
        <v>-1</v>
      </c>
      <c r="P910" s="3" t="n">
        <v>9.2</v>
      </c>
      <c r="Q910" s="3" t="n">
        <v>24.2</v>
      </c>
      <c r="R910" s="3" t="s">
        <v>2724</v>
      </c>
      <c r="S910" s="4" t="n">
        <v>45747.0816898148</v>
      </c>
      <c r="T910" s="3" t="s">
        <v>65</v>
      </c>
      <c r="U910" s="3" t="s">
        <v>65</v>
      </c>
      <c r="V910" s="3" t="n">
        <v>0</v>
      </c>
      <c r="W910" s="3" t="n">
        <v>0</v>
      </c>
      <c r="X910" s="3" t="n">
        <v>0</v>
      </c>
      <c r="Y910" s="3" t="s">
        <v>30</v>
      </c>
      <c r="Z910" s="3" t="s">
        <v>30</v>
      </c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</row>
    <row r="911" customFormat="false" ht="15.75" hidden="false" customHeight="false" outlineLevel="0" collapsed="false">
      <c r="A911" s="3" t="n">
        <v>910</v>
      </c>
      <c r="B911" s="3" t="s">
        <v>2725</v>
      </c>
      <c r="C911" s="3" t="s">
        <v>2726</v>
      </c>
      <c r="D911" s="3" t="n">
        <v>1</v>
      </c>
      <c r="E911" s="3" t="n">
        <v>1.6873241</v>
      </c>
      <c r="F911" s="3" t="n">
        <v>190</v>
      </c>
      <c r="G911" s="3" t="n">
        <v>190</v>
      </c>
      <c r="H911" s="3" t="n">
        <v>17</v>
      </c>
      <c r="I911" s="3" t="n">
        <v>17</v>
      </c>
      <c r="J911" s="3" t="n">
        <v>272</v>
      </c>
      <c r="K911" s="3" t="n">
        <v>272</v>
      </c>
      <c r="L911" s="3" t="n">
        <v>14</v>
      </c>
      <c r="M911" s="3" t="n">
        <v>14</v>
      </c>
      <c r="N911" s="3" t="n">
        <v>-1</v>
      </c>
      <c r="O911" s="3" t="n">
        <v>-1</v>
      </c>
      <c r="P911" s="3" t="n">
        <v>9.2</v>
      </c>
      <c r="Q911" s="3" t="n">
        <v>24.2</v>
      </c>
      <c r="R911" s="3" t="s">
        <v>2727</v>
      </c>
      <c r="S911" s="4" t="n">
        <v>45747.0817361111</v>
      </c>
      <c r="T911" s="3" t="s">
        <v>65</v>
      </c>
      <c r="U911" s="3" t="s">
        <v>65</v>
      </c>
      <c r="V911" s="3" t="n">
        <v>0</v>
      </c>
      <c r="W911" s="3" t="n">
        <v>0</v>
      </c>
      <c r="X911" s="3" t="n">
        <v>0</v>
      </c>
      <c r="Y911" s="3" t="s">
        <v>30</v>
      </c>
      <c r="Z911" s="3" t="s">
        <v>30</v>
      </c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</row>
    <row r="912" customFormat="false" ht="15.75" hidden="false" customHeight="false" outlineLevel="0" collapsed="false">
      <c r="A912" s="3" t="n">
        <v>911</v>
      </c>
      <c r="B912" s="3" t="s">
        <v>2728</v>
      </c>
      <c r="C912" s="3" t="s">
        <v>2729</v>
      </c>
      <c r="D912" s="3" t="n">
        <v>1</v>
      </c>
      <c r="E912" s="3" t="n">
        <v>0.5316555</v>
      </c>
      <c r="F912" s="3" t="n">
        <v>73</v>
      </c>
      <c r="G912" s="3" t="n">
        <v>73</v>
      </c>
      <c r="H912" s="3" t="n">
        <v>16</v>
      </c>
      <c r="I912" s="3" t="n">
        <v>16</v>
      </c>
      <c r="J912" s="3" t="n">
        <v>77</v>
      </c>
      <c r="K912" s="3" t="n">
        <v>77</v>
      </c>
      <c r="L912" s="3" t="n">
        <v>10</v>
      </c>
      <c r="M912" s="3" t="n">
        <v>10</v>
      </c>
      <c r="N912" s="3" t="n">
        <v>-1</v>
      </c>
      <c r="O912" s="3" t="n">
        <v>-1</v>
      </c>
      <c r="P912" s="3" t="n">
        <v>9.2</v>
      </c>
      <c r="Q912" s="3" t="n">
        <v>24.2</v>
      </c>
      <c r="R912" s="3" t="s">
        <v>2730</v>
      </c>
      <c r="S912" s="4" t="n">
        <v>45747.5724652778</v>
      </c>
      <c r="T912" s="3" t="s">
        <v>65</v>
      </c>
      <c r="U912" s="3" t="s">
        <v>65</v>
      </c>
      <c r="V912" s="3" t="n">
        <v>0</v>
      </c>
      <c r="W912" s="3" t="n">
        <v>0</v>
      </c>
      <c r="X912" s="3" t="n">
        <v>0</v>
      </c>
      <c r="Y912" s="3" t="s">
        <v>30</v>
      </c>
      <c r="Z912" s="3" t="s">
        <v>30</v>
      </c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</row>
    <row r="913" customFormat="false" ht="15.75" hidden="false" customHeight="false" outlineLevel="0" collapsed="false">
      <c r="A913" s="3" t="n">
        <v>912</v>
      </c>
      <c r="B913" s="3" t="s">
        <v>2731</v>
      </c>
      <c r="C913" s="3" t="s">
        <v>2732</v>
      </c>
      <c r="D913" s="3" t="n">
        <v>1</v>
      </c>
      <c r="E913" s="3" t="n">
        <v>0.0270441</v>
      </c>
      <c r="F913" s="3" t="n">
        <v>1</v>
      </c>
      <c r="G913" s="3" t="n">
        <v>1</v>
      </c>
      <c r="H913" s="3" t="n">
        <v>0</v>
      </c>
      <c r="I913" s="3" t="n">
        <v>0</v>
      </c>
      <c r="J913" s="3" t="n">
        <v>0</v>
      </c>
      <c r="K913" s="3" t="n">
        <v>0</v>
      </c>
      <c r="L913" s="3" t="n">
        <v>0</v>
      </c>
      <c r="M913" s="3" t="n">
        <v>0</v>
      </c>
      <c r="N913" s="3" t="n">
        <v>-1</v>
      </c>
      <c r="O913" s="3" t="n">
        <v>-1</v>
      </c>
      <c r="P913" s="3" t="n">
        <v>8.3</v>
      </c>
      <c r="Q913" s="3" t="n">
        <v>24.2</v>
      </c>
      <c r="R913" s="3" t="s">
        <v>2713</v>
      </c>
      <c r="S913" s="4" t="n">
        <v>45747.0818055556</v>
      </c>
      <c r="T913" s="3" t="s">
        <v>65</v>
      </c>
      <c r="U913" s="3" t="s">
        <v>65</v>
      </c>
      <c r="V913" s="3" t="n">
        <v>0</v>
      </c>
      <c r="W913" s="3" t="n">
        <v>0</v>
      </c>
      <c r="X913" s="3" t="n">
        <v>0</v>
      </c>
      <c r="Y913" s="3" t="s">
        <v>30</v>
      </c>
      <c r="Z913" s="3" t="s">
        <v>30</v>
      </c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</row>
    <row r="914" customFormat="false" ht="15.75" hidden="false" customHeight="false" outlineLevel="0" collapsed="false">
      <c r="A914" s="3" t="n">
        <v>913</v>
      </c>
      <c r="B914" s="3" t="s">
        <v>2733</v>
      </c>
      <c r="C914" s="3" t="s">
        <v>2734</v>
      </c>
      <c r="D914" s="3" t="n">
        <v>1</v>
      </c>
      <c r="E914" s="3" t="n">
        <v>0.1653593</v>
      </c>
      <c r="F914" s="3" t="n">
        <v>1</v>
      </c>
      <c r="G914" s="3" t="n">
        <v>1</v>
      </c>
      <c r="H914" s="3" t="n">
        <v>0</v>
      </c>
      <c r="I914" s="3" t="n">
        <v>0</v>
      </c>
      <c r="J914" s="3" t="n">
        <v>0</v>
      </c>
      <c r="K914" s="3" t="n">
        <v>0</v>
      </c>
      <c r="L914" s="3" t="n">
        <v>0</v>
      </c>
      <c r="M914" s="3" t="n">
        <v>0</v>
      </c>
      <c r="N914" s="3" t="n">
        <v>-1</v>
      </c>
      <c r="O914" s="3" t="n">
        <v>-1</v>
      </c>
      <c r="P914" s="3" t="n">
        <v>8.3</v>
      </c>
      <c r="Q914" s="3" t="n">
        <v>24.2</v>
      </c>
      <c r="R914" s="3" t="s">
        <v>2713</v>
      </c>
      <c r="S914" s="4" t="n">
        <v>45747.0818287037</v>
      </c>
      <c r="T914" s="3" t="s">
        <v>65</v>
      </c>
      <c r="U914" s="3" t="s">
        <v>65</v>
      </c>
      <c r="V914" s="3" t="n">
        <v>0</v>
      </c>
      <c r="W914" s="3" t="n">
        <v>0</v>
      </c>
      <c r="X914" s="3" t="n">
        <v>0</v>
      </c>
      <c r="Y914" s="3" t="s">
        <v>30</v>
      </c>
      <c r="Z914" s="3" t="s">
        <v>30</v>
      </c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</row>
    <row r="915" customFormat="false" ht="15.75" hidden="false" customHeight="false" outlineLevel="0" collapsed="false">
      <c r="A915" s="3" t="n">
        <v>914</v>
      </c>
      <c r="B915" s="3" t="s">
        <v>2735</v>
      </c>
      <c r="C915" s="3" t="s">
        <v>2736</v>
      </c>
      <c r="D915" s="3" t="n">
        <v>1</v>
      </c>
      <c r="E915" s="3" t="n">
        <v>2.0420427</v>
      </c>
      <c r="F915" s="3" t="n">
        <v>68</v>
      </c>
      <c r="G915" s="3" t="n">
        <v>68</v>
      </c>
      <c r="H915" s="3" t="n">
        <v>12</v>
      </c>
      <c r="I915" s="3" t="n">
        <v>12</v>
      </c>
      <c r="J915" s="3" t="n">
        <v>60</v>
      </c>
      <c r="K915" s="3" t="n">
        <v>60</v>
      </c>
      <c r="L915" s="3" t="n">
        <v>5</v>
      </c>
      <c r="M915" s="3" t="n">
        <v>5</v>
      </c>
      <c r="N915" s="3" t="n">
        <v>-1</v>
      </c>
      <c r="O915" s="3" t="n">
        <v>-1</v>
      </c>
      <c r="P915" s="3" t="n">
        <v>8.3</v>
      </c>
      <c r="Q915" s="3" t="n">
        <v>24.2</v>
      </c>
      <c r="R915" s="3" t="s">
        <v>2737</v>
      </c>
      <c r="S915" s="4" t="n">
        <v>45747.0818865741</v>
      </c>
      <c r="T915" s="3" t="s">
        <v>65</v>
      </c>
      <c r="U915" s="3" t="s">
        <v>65</v>
      </c>
      <c r="V915" s="3" t="n">
        <v>0</v>
      </c>
      <c r="W915" s="3" t="n">
        <v>0</v>
      </c>
      <c r="X915" s="3" t="n">
        <v>0</v>
      </c>
      <c r="Y915" s="3" t="s">
        <v>30</v>
      </c>
      <c r="Z915" s="3" t="s">
        <v>30</v>
      </c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</row>
    <row r="916" customFormat="false" ht="15.75" hidden="false" customHeight="false" outlineLevel="0" collapsed="false">
      <c r="A916" s="3" t="n">
        <v>915</v>
      </c>
      <c r="B916" s="3" t="s">
        <v>2738</v>
      </c>
      <c r="C916" s="3" t="s">
        <v>2739</v>
      </c>
      <c r="D916" s="3" t="n">
        <v>1</v>
      </c>
      <c r="E916" s="3" t="n">
        <v>0.0320409</v>
      </c>
      <c r="F916" s="3" t="n">
        <v>1</v>
      </c>
      <c r="G916" s="3" t="n">
        <v>1</v>
      </c>
      <c r="H916" s="3" t="n">
        <v>0</v>
      </c>
      <c r="I916" s="3" t="n">
        <v>0</v>
      </c>
      <c r="J916" s="3" t="n">
        <v>0</v>
      </c>
      <c r="K916" s="3" t="n">
        <v>0</v>
      </c>
      <c r="L916" s="3" t="n">
        <v>0</v>
      </c>
      <c r="M916" s="3" t="n">
        <v>0</v>
      </c>
      <c r="N916" s="3" t="n">
        <v>-1</v>
      </c>
      <c r="O916" s="3" t="n">
        <v>-1</v>
      </c>
      <c r="P916" s="3" t="n">
        <v>8.3</v>
      </c>
      <c r="Q916" s="3" t="n">
        <v>24.2</v>
      </c>
      <c r="R916" s="3" t="s">
        <v>2713</v>
      </c>
      <c r="S916" s="4" t="n">
        <v>45747.0819097222</v>
      </c>
      <c r="T916" s="3" t="s">
        <v>65</v>
      </c>
      <c r="U916" s="3" t="s">
        <v>65</v>
      </c>
      <c r="V916" s="3" t="n">
        <v>0</v>
      </c>
      <c r="W916" s="3" t="n">
        <v>0</v>
      </c>
      <c r="X916" s="3" t="n">
        <v>0</v>
      </c>
      <c r="Y916" s="3" t="s">
        <v>30</v>
      </c>
      <c r="Z916" s="3" t="s">
        <v>30</v>
      </c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</row>
    <row r="917" customFormat="false" ht="15.75" hidden="false" customHeight="false" outlineLevel="0" collapsed="false">
      <c r="A917" s="3" t="n">
        <v>916</v>
      </c>
      <c r="B917" s="3" t="s">
        <v>2740</v>
      </c>
      <c r="C917" s="3" t="s">
        <v>2741</v>
      </c>
      <c r="D917" s="3" t="n">
        <v>1</v>
      </c>
      <c r="E917" s="3" t="n">
        <v>0.0287666</v>
      </c>
      <c r="F917" s="3" t="n">
        <v>1</v>
      </c>
      <c r="G917" s="3" t="n">
        <v>1</v>
      </c>
      <c r="H917" s="3" t="n">
        <v>0</v>
      </c>
      <c r="I917" s="3" t="n">
        <v>0</v>
      </c>
      <c r="J917" s="3" t="n">
        <v>0</v>
      </c>
      <c r="K917" s="3" t="n">
        <v>0</v>
      </c>
      <c r="L917" s="3" t="n">
        <v>0</v>
      </c>
      <c r="M917" s="3" t="n">
        <v>0</v>
      </c>
      <c r="N917" s="3" t="n">
        <v>-1</v>
      </c>
      <c r="O917" s="3" t="n">
        <v>-1</v>
      </c>
      <c r="P917" s="3" t="n">
        <v>8.3</v>
      </c>
      <c r="Q917" s="3" t="n">
        <v>24.2</v>
      </c>
      <c r="R917" s="3" t="s">
        <v>2713</v>
      </c>
      <c r="S917" s="4" t="n">
        <v>45747.0819212963</v>
      </c>
      <c r="T917" s="3" t="s">
        <v>65</v>
      </c>
      <c r="U917" s="3" t="s">
        <v>65</v>
      </c>
      <c r="V917" s="3" t="n">
        <v>0</v>
      </c>
      <c r="W917" s="3" t="n">
        <v>0</v>
      </c>
      <c r="X917" s="3" t="n">
        <v>0</v>
      </c>
      <c r="Y917" s="3" t="s">
        <v>30</v>
      </c>
      <c r="Z917" s="3" t="s">
        <v>30</v>
      </c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</row>
    <row r="918" customFormat="false" ht="15.75" hidden="false" customHeight="false" outlineLevel="0" collapsed="false">
      <c r="A918" s="3" t="n">
        <v>917</v>
      </c>
      <c r="B918" s="3" t="s">
        <v>2742</v>
      </c>
      <c r="C918" s="3" t="s">
        <v>2743</v>
      </c>
      <c r="D918" s="3" t="n">
        <v>1</v>
      </c>
      <c r="E918" s="3" t="n">
        <v>0.7325571</v>
      </c>
      <c r="F918" s="3" t="n">
        <v>119</v>
      </c>
      <c r="G918" s="3" t="n">
        <v>119</v>
      </c>
      <c r="H918" s="3" t="n">
        <v>16</v>
      </c>
      <c r="I918" s="3" t="n">
        <v>16</v>
      </c>
      <c r="J918" s="3" t="n">
        <v>110</v>
      </c>
      <c r="K918" s="3" t="n">
        <v>110</v>
      </c>
      <c r="L918" s="3" t="n">
        <v>22</v>
      </c>
      <c r="M918" s="3" t="n">
        <v>22</v>
      </c>
      <c r="N918" s="3" t="n">
        <v>-1</v>
      </c>
      <c r="O918" s="3" t="n">
        <v>-1</v>
      </c>
      <c r="P918" s="3" t="n">
        <v>9.2</v>
      </c>
      <c r="Q918" s="3" t="n">
        <v>24.2</v>
      </c>
      <c r="R918" s="3" t="s">
        <v>2744</v>
      </c>
      <c r="S918" s="4" t="n">
        <v>45747.5725</v>
      </c>
      <c r="T918" s="3" t="s">
        <v>65</v>
      </c>
      <c r="U918" s="3" t="s">
        <v>65</v>
      </c>
      <c r="V918" s="3" t="n">
        <v>0</v>
      </c>
      <c r="W918" s="3" t="n">
        <v>0</v>
      </c>
      <c r="X918" s="3" t="n">
        <v>0</v>
      </c>
      <c r="Y918" s="3" t="s">
        <v>30</v>
      </c>
      <c r="Z918" s="3" t="s">
        <v>30</v>
      </c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</row>
    <row r="919" customFormat="false" ht="15.75" hidden="false" customHeight="false" outlineLevel="0" collapsed="false">
      <c r="A919" s="3" t="n">
        <v>918</v>
      </c>
      <c r="B919" s="3" t="s">
        <v>2745</v>
      </c>
      <c r="C919" s="3" t="s">
        <v>2746</v>
      </c>
      <c r="D919" s="3" t="n">
        <v>1</v>
      </c>
      <c r="E919" s="3" t="n">
        <v>1.5008109</v>
      </c>
      <c r="F919" s="3" t="n">
        <v>77</v>
      </c>
      <c r="G919" s="3" t="n">
        <v>77</v>
      </c>
      <c r="H919" s="3" t="n">
        <v>16</v>
      </c>
      <c r="I919" s="3" t="n">
        <v>16</v>
      </c>
      <c r="J919" s="3" t="n">
        <v>95</v>
      </c>
      <c r="K919" s="3" t="n">
        <v>95</v>
      </c>
      <c r="L919" s="3" t="n">
        <v>8</v>
      </c>
      <c r="M919" s="3" t="n">
        <v>8</v>
      </c>
      <c r="N919" s="3" t="n">
        <v>-1</v>
      </c>
      <c r="O919" s="3" t="n">
        <v>-1</v>
      </c>
      <c r="P919" s="3" t="n">
        <v>9.2</v>
      </c>
      <c r="Q919" s="3" t="n">
        <v>24.2</v>
      </c>
      <c r="R919" s="3" t="s">
        <v>2747</v>
      </c>
      <c r="S919" s="4" t="n">
        <v>45747.0820486111</v>
      </c>
      <c r="T919" s="3" t="s">
        <v>256</v>
      </c>
      <c r="U919" s="3" t="s">
        <v>256</v>
      </c>
      <c r="V919" s="3" t="n">
        <v>0</v>
      </c>
      <c r="W919" s="3" t="n">
        <v>0</v>
      </c>
      <c r="X919" s="3" t="n">
        <v>0</v>
      </c>
      <c r="Y919" s="3" t="s">
        <v>30</v>
      </c>
      <c r="Z919" s="3" t="s">
        <v>30</v>
      </c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</row>
    <row r="920" customFormat="false" ht="15.75" hidden="false" customHeight="false" outlineLevel="0" collapsed="false">
      <c r="A920" s="3" t="n">
        <v>919</v>
      </c>
      <c r="B920" s="3" t="s">
        <v>2748</v>
      </c>
      <c r="C920" s="3" t="s">
        <v>2749</v>
      </c>
      <c r="D920" s="3" t="n">
        <v>1</v>
      </c>
      <c r="E920" s="3" t="n">
        <v>1.3873009</v>
      </c>
      <c r="F920" s="3" t="n">
        <v>77</v>
      </c>
      <c r="G920" s="3" t="n">
        <v>77</v>
      </c>
      <c r="H920" s="3" t="n">
        <v>16</v>
      </c>
      <c r="I920" s="3" t="n">
        <v>16</v>
      </c>
      <c r="J920" s="3" t="n">
        <v>95</v>
      </c>
      <c r="K920" s="3" t="n">
        <v>95</v>
      </c>
      <c r="L920" s="3" t="n">
        <v>8</v>
      </c>
      <c r="M920" s="3" t="n">
        <v>8</v>
      </c>
      <c r="N920" s="3" t="n">
        <v>-1</v>
      </c>
      <c r="O920" s="3" t="n">
        <v>-1</v>
      </c>
      <c r="P920" s="3" t="n">
        <v>9</v>
      </c>
      <c r="Q920" s="3" t="n">
        <v>24.2</v>
      </c>
      <c r="R920" s="3" t="s">
        <v>2750</v>
      </c>
      <c r="S920" s="4" t="n">
        <v>45747.0821064815</v>
      </c>
      <c r="T920" s="3" t="s">
        <v>256</v>
      </c>
      <c r="U920" s="3" t="s">
        <v>256</v>
      </c>
      <c r="V920" s="3" t="n">
        <v>0</v>
      </c>
      <c r="W920" s="3" t="n">
        <v>0</v>
      </c>
      <c r="X920" s="3" t="n">
        <v>0</v>
      </c>
      <c r="Y920" s="3" t="s">
        <v>30</v>
      </c>
      <c r="Z920" s="3" t="s">
        <v>30</v>
      </c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</row>
    <row r="921" customFormat="false" ht="15.75" hidden="false" customHeight="false" outlineLevel="0" collapsed="false">
      <c r="A921" s="3" t="n">
        <v>920</v>
      </c>
      <c r="B921" s="3" t="s">
        <v>2751</v>
      </c>
      <c r="C921" s="3" t="s">
        <v>2752</v>
      </c>
      <c r="D921" s="3" t="n">
        <v>1</v>
      </c>
      <c r="E921" s="3" t="n">
        <v>5.5976645</v>
      </c>
      <c r="F921" s="3" t="n">
        <v>526</v>
      </c>
      <c r="G921" s="3" t="n">
        <v>526</v>
      </c>
      <c r="H921" s="3" t="n">
        <v>28</v>
      </c>
      <c r="I921" s="3" t="n">
        <v>28</v>
      </c>
      <c r="J921" s="3" t="n">
        <v>615</v>
      </c>
      <c r="K921" s="3" t="n">
        <v>615</v>
      </c>
      <c r="L921" s="3" t="n">
        <v>83</v>
      </c>
      <c r="M921" s="3" t="n">
        <v>83</v>
      </c>
      <c r="N921" s="3" t="n">
        <v>-1</v>
      </c>
      <c r="O921" s="3" t="n">
        <v>-1</v>
      </c>
      <c r="P921" s="3" t="n">
        <v>9.2</v>
      </c>
      <c r="Q921" s="3" t="n">
        <v>24.2</v>
      </c>
      <c r="R921" s="3" t="s">
        <v>2753</v>
      </c>
      <c r="S921" s="4" t="n">
        <v>45747.5727893519</v>
      </c>
      <c r="T921" s="3" t="s">
        <v>256</v>
      </c>
      <c r="U921" s="3" t="s">
        <v>256</v>
      </c>
      <c r="V921" s="3" t="n">
        <v>0</v>
      </c>
      <c r="W921" s="3" t="n">
        <v>0</v>
      </c>
      <c r="X921" s="3" t="n">
        <v>0</v>
      </c>
      <c r="Y921" s="3" t="s">
        <v>30</v>
      </c>
      <c r="Z921" s="3" t="s">
        <v>30</v>
      </c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</row>
    <row r="922" customFormat="false" ht="15.75" hidden="false" customHeight="false" outlineLevel="0" collapsed="false">
      <c r="A922" s="3" t="n">
        <v>921</v>
      </c>
      <c r="B922" s="3" t="s">
        <v>2754</v>
      </c>
      <c r="C922" s="3" t="s">
        <v>2755</v>
      </c>
      <c r="D922" s="3" t="n">
        <v>1</v>
      </c>
      <c r="E922" s="3" t="n">
        <v>2.1319562</v>
      </c>
      <c r="F922" s="3" t="n">
        <v>302</v>
      </c>
      <c r="G922" s="3" t="n">
        <v>302</v>
      </c>
      <c r="H922" s="3" t="n">
        <v>20</v>
      </c>
      <c r="I922" s="3" t="n">
        <v>20</v>
      </c>
      <c r="J922" s="3" t="n">
        <v>327</v>
      </c>
      <c r="K922" s="3" t="n">
        <v>327</v>
      </c>
      <c r="L922" s="3" t="n">
        <v>21</v>
      </c>
      <c r="M922" s="3" t="n">
        <v>21</v>
      </c>
      <c r="N922" s="3" t="n">
        <v>-1</v>
      </c>
      <c r="O922" s="3" t="n">
        <v>-1</v>
      </c>
      <c r="P922" s="3" t="n">
        <v>9.2</v>
      </c>
      <c r="Q922" s="3" t="n">
        <v>24.2</v>
      </c>
      <c r="R922" s="3" t="s">
        <v>2756</v>
      </c>
      <c r="S922" s="4" t="n">
        <v>45747.5728819444</v>
      </c>
      <c r="T922" s="3" t="s">
        <v>65</v>
      </c>
      <c r="U922" s="3" t="s">
        <v>65</v>
      </c>
      <c r="V922" s="3" t="n">
        <v>0</v>
      </c>
      <c r="W922" s="3" t="n">
        <v>0</v>
      </c>
      <c r="X922" s="3" t="n">
        <v>0</v>
      </c>
      <c r="Y922" s="3" t="s">
        <v>30</v>
      </c>
      <c r="Z922" s="3" t="s">
        <v>30</v>
      </c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</row>
    <row r="923" customFormat="false" ht="15.75" hidden="false" customHeight="false" outlineLevel="0" collapsed="false">
      <c r="A923" s="3" t="n">
        <v>922</v>
      </c>
      <c r="B923" s="3" t="s">
        <v>2757</v>
      </c>
      <c r="C923" s="3" t="s">
        <v>2758</v>
      </c>
      <c r="D923" s="3" t="n">
        <v>1</v>
      </c>
      <c r="E923" s="3" t="n">
        <v>3.4885946</v>
      </c>
      <c r="F923" s="3" t="n">
        <v>161</v>
      </c>
      <c r="G923" s="3" t="n">
        <v>161</v>
      </c>
      <c r="H923" s="3" t="n">
        <v>22</v>
      </c>
      <c r="I923" s="3" t="n">
        <v>22</v>
      </c>
      <c r="J923" s="3" t="n">
        <v>124</v>
      </c>
      <c r="K923" s="3" t="n">
        <v>124</v>
      </c>
      <c r="L923" s="3" t="n">
        <v>22</v>
      </c>
      <c r="M923" s="3" t="n">
        <v>22</v>
      </c>
      <c r="N923" s="3" t="n">
        <v>-1</v>
      </c>
      <c r="O923" s="3" t="n">
        <v>-1</v>
      </c>
      <c r="P923" s="3" t="n">
        <v>8.8</v>
      </c>
      <c r="Q923" s="3" t="n">
        <v>24.2</v>
      </c>
      <c r="R923" s="3" t="s">
        <v>2759</v>
      </c>
      <c r="S923" s="4" t="n">
        <v>45747.0833217593</v>
      </c>
      <c r="T923" s="3" t="s">
        <v>256</v>
      </c>
      <c r="U923" s="3" t="s">
        <v>256</v>
      </c>
      <c r="V923" s="3" t="n">
        <v>0</v>
      </c>
      <c r="W923" s="3" t="n">
        <v>0</v>
      </c>
      <c r="X923" s="3" t="n">
        <v>0</v>
      </c>
      <c r="Y923" s="3" t="s">
        <v>30</v>
      </c>
      <c r="Z923" s="3" t="s">
        <v>30</v>
      </c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</row>
    <row r="924" customFormat="false" ht="15.75" hidden="false" customHeight="false" outlineLevel="0" collapsed="false">
      <c r="A924" s="3" t="n">
        <v>923</v>
      </c>
      <c r="B924" s="3" t="s">
        <v>2760</v>
      </c>
      <c r="C924" s="3" t="s">
        <v>2761</v>
      </c>
      <c r="D924" s="3" t="n">
        <v>1</v>
      </c>
      <c r="E924" s="3" t="n">
        <v>0.5821603</v>
      </c>
      <c r="F924" s="3" t="n">
        <v>43</v>
      </c>
      <c r="G924" s="3" t="n">
        <v>43</v>
      </c>
      <c r="H924" s="3" t="n">
        <v>8</v>
      </c>
      <c r="I924" s="3" t="n">
        <v>8</v>
      </c>
      <c r="J924" s="3" t="n">
        <v>49</v>
      </c>
      <c r="K924" s="3" t="n">
        <v>49</v>
      </c>
      <c r="L924" s="3" t="n">
        <v>4</v>
      </c>
      <c r="M924" s="3" t="n">
        <v>4</v>
      </c>
      <c r="N924" s="3" t="n">
        <v>-1</v>
      </c>
      <c r="O924" s="3" t="n">
        <v>-1</v>
      </c>
      <c r="P924" s="3" t="n">
        <v>9.2</v>
      </c>
      <c r="Q924" s="3" t="n">
        <v>24.2</v>
      </c>
      <c r="R924" s="3" t="s">
        <v>2762</v>
      </c>
      <c r="S924" s="4" t="n">
        <v>45747.0833680556</v>
      </c>
      <c r="T924" s="3" t="s">
        <v>65</v>
      </c>
      <c r="U924" s="3" t="s">
        <v>65</v>
      </c>
      <c r="V924" s="3" t="n">
        <v>0</v>
      </c>
      <c r="W924" s="3" t="n">
        <v>0</v>
      </c>
      <c r="X924" s="3" t="n">
        <v>0</v>
      </c>
      <c r="Y924" s="3" t="s">
        <v>30</v>
      </c>
      <c r="Z924" s="3" t="s">
        <v>30</v>
      </c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</row>
    <row r="925" customFormat="false" ht="15.75" hidden="false" customHeight="false" outlineLevel="0" collapsed="false">
      <c r="A925" s="3" t="n">
        <v>924</v>
      </c>
      <c r="B925" s="3" t="s">
        <v>2763</v>
      </c>
      <c r="C925" s="3" t="s">
        <v>2764</v>
      </c>
      <c r="D925" s="3" t="n">
        <v>1</v>
      </c>
      <c r="E925" s="3" t="n">
        <v>0.2539288</v>
      </c>
      <c r="F925" s="3" t="n">
        <v>19</v>
      </c>
      <c r="G925" s="3" t="n">
        <v>19</v>
      </c>
      <c r="H925" s="3" t="n">
        <v>7</v>
      </c>
      <c r="I925" s="3" t="n">
        <v>7</v>
      </c>
      <c r="J925" s="3" t="n">
        <v>14</v>
      </c>
      <c r="K925" s="3" t="n">
        <v>14</v>
      </c>
      <c r="L925" s="3" t="n">
        <v>3</v>
      </c>
      <c r="M925" s="3" t="n">
        <v>3</v>
      </c>
      <c r="N925" s="3" t="n">
        <v>-1</v>
      </c>
      <c r="O925" s="3" t="n">
        <v>-1</v>
      </c>
      <c r="P925" s="3" t="n">
        <v>8.6</v>
      </c>
      <c r="Q925" s="3" t="n">
        <v>24.2</v>
      </c>
      <c r="R925" s="3" t="s">
        <v>2765</v>
      </c>
      <c r="S925" s="4" t="n">
        <v>45747.0833912037</v>
      </c>
      <c r="T925" s="3" t="s">
        <v>65</v>
      </c>
      <c r="U925" s="3" t="s">
        <v>65</v>
      </c>
      <c r="V925" s="3" t="n">
        <v>0</v>
      </c>
      <c r="W925" s="3" t="n">
        <v>0</v>
      </c>
      <c r="X925" s="3" t="n">
        <v>0</v>
      </c>
      <c r="Y925" s="3" t="s">
        <v>30</v>
      </c>
      <c r="Z925" s="3" t="s">
        <v>30</v>
      </c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</row>
    <row r="926" customFormat="false" ht="15.75" hidden="false" customHeight="false" outlineLevel="0" collapsed="false">
      <c r="A926" s="3" t="n">
        <v>925</v>
      </c>
      <c r="B926" s="3" t="s">
        <v>2766</v>
      </c>
      <c r="C926" s="3" t="s">
        <v>2767</v>
      </c>
      <c r="D926" s="3" t="n">
        <v>1</v>
      </c>
      <c r="E926" s="3" t="n">
        <v>0.8479071</v>
      </c>
      <c r="F926" s="3" t="n">
        <v>61</v>
      </c>
      <c r="G926" s="3" t="n">
        <v>61</v>
      </c>
      <c r="H926" s="3" t="n">
        <v>11</v>
      </c>
      <c r="I926" s="3" t="n">
        <v>11</v>
      </c>
      <c r="J926" s="3" t="n">
        <v>71</v>
      </c>
      <c r="K926" s="3" t="n">
        <v>71</v>
      </c>
      <c r="L926" s="3" t="n">
        <v>8</v>
      </c>
      <c r="M926" s="3" t="n">
        <v>8</v>
      </c>
      <c r="N926" s="3" t="n">
        <v>-1</v>
      </c>
      <c r="O926" s="3" t="n">
        <v>-1</v>
      </c>
      <c r="P926" s="3" t="n">
        <v>9.2</v>
      </c>
      <c r="Q926" s="3" t="n">
        <v>24.2</v>
      </c>
      <c r="R926" s="3" t="s">
        <v>2768</v>
      </c>
      <c r="S926" s="4" t="n">
        <v>45747.0834606482</v>
      </c>
      <c r="T926" s="3" t="s">
        <v>256</v>
      </c>
      <c r="U926" s="3" t="s">
        <v>256</v>
      </c>
      <c r="V926" s="3" t="n">
        <v>0</v>
      </c>
      <c r="W926" s="3" t="n">
        <v>0</v>
      </c>
      <c r="X926" s="3" t="n">
        <v>0</v>
      </c>
      <c r="Y926" s="3" t="s">
        <v>30</v>
      </c>
      <c r="Z926" s="3" t="s">
        <v>30</v>
      </c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</row>
    <row r="927" customFormat="false" ht="15.75" hidden="false" customHeight="false" outlineLevel="0" collapsed="false">
      <c r="A927" s="3" t="n">
        <v>926</v>
      </c>
      <c r="B927" s="3" t="s">
        <v>2769</v>
      </c>
      <c r="C927" s="3" t="s">
        <v>2770</v>
      </c>
      <c r="D927" s="3" t="n">
        <v>1</v>
      </c>
      <c r="E927" s="3" t="n">
        <v>0.145442</v>
      </c>
      <c r="F927" s="3" t="n">
        <v>12</v>
      </c>
      <c r="G927" s="3" t="n">
        <v>12</v>
      </c>
      <c r="H927" s="3" t="n">
        <v>5</v>
      </c>
      <c r="I927" s="3" t="n">
        <v>5</v>
      </c>
      <c r="J927" s="3" t="n">
        <v>9</v>
      </c>
      <c r="K927" s="3" t="n">
        <v>9</v>
      </c>
      <c r="L927" s="3" t="n">
        <v>1</v>
      </c>
      <c r="M927" s="3" t="n">
        <v>1</v>
      </c>
      <c r="N927" s="3" t="n">
        <v>0</v>
      </c>
      <c r="O927" s="3" t="n">
        <v>0</v>
      </c>
      <c r="P927" s="3" t="n">
        <v>8.3</v>
      </c>
      <c r="Q927" s="3" t="n">
        <v>24.2</v>
      </c>
      <c r="R927" s="3" t="s">
        <v>2771</v>
      </c>
      <c r="S927" s="4" t="n">
        <v>45747.0835185185</v>
      </c>
      <c r="T927" s="3" t="s">
        <v>239</v>
      </c>
      <c r="U927" s="3" t="s">
        <v>239</v>
      </c>
      <c r="V927" s="3" t="n">
        <v>1</v>
      </c>
      <c r="W927" s="3" t="n">
        <v>1</v>
      </c>
      <c r="X927" s="3" t="n">
        <v>0</v>
      </c>
      <c r="Y927" s="3" t="s">
        <v>30</v>
      </c>
      <c r="Z927" s="3" t="s">
        <v>30</v>
      </c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</row>
    <row r="928" customFormat="false" ht="15.75" hidden="false" customHeight="false" outlineLevel="0" collapsed="false">
      <c r="A928" s="3" t="n">
        <v>927</v>
      </c>
      <c r="B928" s="3" t="s">
        <v>2772</v>
      </c>
      <c r="C928" s="3" t="s">
        <v>2773</v>
      </c>
      <c r="D928" s="3" t="n">
        <v>1</v>
      </c>
      <c r="E928" s="3" t="n">
        <v>1.9374181</v>
      </c>
      <c r="F928" s="3" t="n">
        <v>14</v>
      </c>
      <c r="G928" s="3" t="n">
        <v>14</v>
      </c>
      <c r="H928" s="3" t="n">
        <v>8</v>
      </c>
      <c r="I928" s="3" t="n">
        <v>8</v>
      </c>
      <c r="J928" s="3" t="n">
        <v>11</v>
      </c>
      <c r="K928" s="3" t="n">
        <v>11</v>
      </c>
      <c r="L928" s="3" t="n">
        <v>3</v>
      </c>
      <c r="M928" s="3" t="n">
        <v>3</v>
      </c>
      <c r="N928" s="3" t="n">
        <v>0</v>
      </c>
      <c r="O928" s="3" t="n">
        <v>-1</v>
      </c>
      <c r="P928" s="3" t="n">
        <v>8.3</v>
      </c>
      <c r="Q928" s="3" t="n">
        <v>24.2</v>
      </c>
      <c r="R928" s="3" t="s">
        <v>2774</v>
      </c>
      <c r="S928" s="4" t="n">
        <v>45747.0836226852</v>
      </c>
      <c r="T928" s="3" t="s">
        <v>239</v>
      </c>
      <c r="U928" s="3" t="s">
        <v>239</v>
      </c>
      <c r="V928" s="3" t="n">
        <v>1</v>
      </c>
      <c r="W928" s="3" t="n">
        <v>0</v>
      </c>
      <c r="X928" s="3" t="n">
        <v>0</v>
      </c>
      <c r="Y928" s="3" t="s">
        <v>30</v>
      </c>
      <c r="Z928" s="3" t="s">
        <v>30</v>
      </c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</row>
    <row r="929" customFormat="false" ht="15.75" hidden="false" customHeight="false" outlineLevel="0" collapsed="false">
      <c r="A929" s="3" t="n">
        <v>928</v>
      </c>
      <c r="B929" s="3" t="s">
        <v>2775</v>
      </c>
      <c r="C929" s="3" t="s">
        <v>2776</v>
      </c>
      <c r="D929" s="3" t="n">
        <v>1</v>
      </c>
      <c r="E929" s="3" t="n">
        <v>0.4588359</v>
      </c>
      <c r="F929" s="3" t="n">
        <v>10</v>
      </c>
      <c r="G929" s="3" t="n">
        <v>10</v>
      </c>
      <c r="H929" s="3" t="n">
        <v>6</v>
      </c>
      <c r="I929" s="3" t="n">
        <v>6</v>
      </c>
      <c r="J929" s="3" t="n">
        <v>7</v>
      </c>
      <c r="K929" s="3" t="n">
        <v>7</v>
      </c>
      <c r="L929" s="3" t="n">
        <v>2</v>
      </c>
      <c r="M929" s="3" t="n">
        <v>2</v>
      </c>
      <c r="N929" s="3" t="n">
        <v>-1</v>
      </c>
      <c r="O929" s="3" t="n">
        <v>-1</v>
      </c>
      <c r="P929" s="3" t="n">
        <v>9.2</v>
      </c>
      <c r="Q929" s="3" t="n">
        <v>24.2</v>
      </c>
      <c r="R929" s="3" t="s">
        <v>2777</v>
      </c>
      <c r="S929" s="4" t="n">
        <v>45747.0836689815</v>
      </c>
      <c r="T929" s="3" t="s">
        <v>256</v>
      </c>
      <c r="U929" s="3" t="s">
        <v>256</v>
      </c>
      <c r="V929" s="3" t="n">
        <v>0</v>
      </c>
      <c r="W929" s="3" t="n">
        <v>0</v>
      </c>
      <c r="X929" s="3" t="n">
        <v>0</v>
      </c>
      <c r="Y929" s="3" t="s">
        <v>30</v>
      </c>
      <c r="Z929" s="3" t="s">
        <v>30</v>
      </c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</row>
    <row r="930" customFormat="false" ht="15.75" hidden="false" customHeight="false" outlineLevel="0" collapsed="false">
      <c r="A930" s="3" t="n">
        <v>929</v>
      </c>
      <c r="B930" s="3" t="s">
        <v>2778</v>
      </c>
      <c r="C930" s="3" t="s">
        <v>2779</v>
      </c>
      <c r="D930" s="3" t="n">
        <v>1</v>
      </c>
      <c r="E930" s="3" t="n">
        <v>0.1426945</v>
      </c>
      <c r="F930" s="3" t="n">
        <v>4</v>
      </c>
      <c r="G930" s="3" t="n">
        <v>4</v>
      </c>
      <c r="H930" s="3" t="n">
        <v>3</v>
      </c>
      <c r="I930" s="3" t="n">
        <v>3</v>
      </c>
      <c r="J930" s="3" t="n">
        <v>2</v>
      </c>
      <c r="K930" s="3" t="n">
        <v>2</v>
      </c>
      <c r="L930" s="3" t="n">
        <v>0</v>
      </c>
      <c r="M930" s="3" t="n">
        <v>0</v>
      </c>
      <c r="N930" s="3" t="n">
        <v>-1</v>
      </c>
      <c r="O930" s="3" t="n">
        <v>-1</v>
      </c>
      <c r="P930" s="3" t="n">
        <v>9.2</v>
      </c>
      <c r="Q930" s="3" t="n">
        <v>24.2</v>
      </c>
      <c r="R930" s="3" t="s">
        <v>2780</v>
      </c>
      <c r="S930" s="4" t="n">
        <v>45747.0837037037</v>
      </c>
      <c r="T930" s="3" t="s">
        <v>256</v>
      </c>
      <c r="U930" s="3" t="s">
        <v>256</v>
      </c>
      <c r="V930" s="3" t="n">
        <v>0</v>
      </c>
      <c r="W930" s="3" t="n">
        <v>0</v>
      </c>
      <c r="X930" s="3" t="n">
        <v>0</v>
      </c>
      <c r="Y930" s="3" t="s">
        <v>30</v>
      </c>
      <c r="Z930" s="3" t="s">
        <v>30</v>
      </c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</row>
    <row r="931" customFormat="false" ht="15.75" hidden="false" customHeight="false" outlineLevel="0" collapsed="false">
      <c r="A931" s="3" t="n">
        <v>930</v>
      </c>
      <c r="B931" s="3" t="s">
        <v>2781</v>
      </c>
      <c r="C931" s="3" t="s">
        <v>2782</v>
      </c>
      <c r="D931" s="3" t="n">
        <v>1</v>
      </c>
      <c r="E931" s="3" t="n">
        <v>2.005063</v>
      </c>
      <c r="F931" s="3" t="n">
        <v>48</v>
      </c>
      <c r="G931" s="3" t="n">
        <v>48</v>
      </c>
      <c r="H931" s="3" t="n">
        <v>17</v>
      </c>
      <c r="I931" s="3" t="n">
        <v>17</v>
      </c>
      <c r="J931" s="3" t="n">
        <v>66</v>
      </c>
      <c r="K931" s="3" t="n">
        <v>66</v>
      </c>
      <c r="L931" s="3" t="n">
        <v>1</v>
      </c>
      <c r="M931" s="3" t="n">
        <v>1</v>
      </c>
      <c r="N931" s="3" t="n">
        <v>-1</v>
      </c>
      <c r="O931" s="3" t="n">
        <v>-1</v>
      </c>
      <c r="P931" s="3" t="n">
        <v>9.2</v>
      </c>
      <c r="Q931" s="3" t="n">
        <v>24.2</v>
      </c>
      <c r="R931" s="3" t="s">
        <v>2783</v>
      </c>
      <c r="S931" s="4" t="n">
        <v>45747.0837962963</v>
      </c>
      <c r="T931" s="3" t="s">
        <v>256</v>
      </c>
      <c r="U931" s="3" t="s">
        <v>256</v>
      </c>
      <c r="V931" s="3" t="n">
        <v>0</v>
      </c>
      <c r="W931" s="3" t="n">
        <v>0</v>
      </c>
      <c r="X931" s="3" t="n">
        <v>0</v>
      </c>
      <c r="Y931" s="3" t="s">
        <v>30</v>
      </c>
      <c r="Z931" s="3" t="s">
        <v>30</v>
      </c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</row>
    <row r="932" customFormat="false" ht="15.75" hidden="false" customHeight="false" outlineLevel="0" collapsed="false">
      <c r="A932" s="3" t="n">
        <v>931</v>
      </c>
      <c r="B932" s="3" t="s">
        <v>2784</v>
      </c>
      <c r="C932" s="3" t="s">
        <v>2785</v>
      </c>
      <c r="D932" s="3" t="n">
        <v>1</v>
      </c>
      <c r="E932" s="3" t="n">
        <v>0.1550622</v>
      </c>
      <c r="F932" s="3" t="n">
        <v>5</v>
      </c>
      <c r="G932" s="3" t="n">
        <v>5</v>
      </c>
      <c r="H932" s="3" t="n">
        <v>3</v>
      </c>
      <c r="I932" s="3" t="n">
        <v>3</v>
      </c>
      <c r="J932" s="3" t="n">
        <v>3</v>
      </c>
      <c r="K932" s="3" t="n">
        <v>3</v>
      </c>
      <c r="L932" s="3" t="n">
        <v>0</v>
      </c>
      <c r="M932" s="3" t="n">
        <v>0</v>
      </c>
      <c r="N932" s="3" t="n">
        <v>-1</v>
      </c>
      <c r="O932" s="3" t="n">
        <v>-1</v>
      </c>
      <c r="P932" s="3" t="n">
        <v>9.2</v>
      </c>
      <c r="Q932" s="3" t="n">
        <v>24.2</v>
      </c>
      <c r="R932" s="3" t="s">
        <v>2786</v>
      </c>
      <c r="S932" s="4" t="n">
        <v>45747.0838310185</v>
      </c>
      <c r="T932" s="3" t="s">
        <v>37</v>
      </c>
      <c r="U932" s="3" t="s">
        <v>37</v>
      </c>
      <c r="V932" s="3" t="n">
        <v>0</v>
      </c>
      <c r="W932" s="3" t="n">
        <v>0</v>
      </c>
      <c r="X932" s="3" t="n">
        <v>0</v>
      </c>
      <c r="Y932" s="3" t="s">
        <v>30</v>
      </c>
      <c r="Z932" s="3" t="s">
        <v>30</v>
      </c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</row>
    <row r="933" customFormat="false" ht="15.75" hidden="false" customHeight="false" outlineLevel="0" collapsed="false">
      <c r="A933" s="3" t="n">
        <v>932</v>
      </c>
      <c r="B933" s="3" t="s">
        <v>2787</v>
      </c>
      <c r="C933" s="3" t="s">
        <v>2788</v>
      </c>
      <c r="D933" s="3" t="n">
        <v>1</v>
      </c>
      <c r="E933" s="3" t="n">
        <v>1.6161382</v>
      </c>
      <c r="F933" s="3" t="n">
        <v>4</v>
      </c>
      <c r="G933" s="3" t="n">
        <v>4</v>
      </c>
      <c r="H933" s="3" t="n">
        <v>3</v>
      </c>
      <c r="I933" s="3" t="n">
        <v>3</v>
      </c>
      <c r="J933" s="3" t="n">
        <v>4</v>
      </c>
      <c r="K933" s="3" t="n">
        <v>4</v>
      </c>
      <c r="L933" s="3" t="n">
        <v>0</v>
      </c>
      <c r="M933" s="3" t="n">
        <v>0</v>
      </c>
      <c r="N933" s="3" t="n">
        <v>-1</v>
      </c>
      <c r="O933" s="3" t="n">
        <v>-1</v>
      </c>
      <c r="P933" s="3" t="n">
        <v>9.2</v>
      </c>
      <c r="Q933" s="3" t="n">
        <v>24.2</v>
      </c>
      <c r="R933" s="3" t="s">
        <v>2789</v>
      </c>
      <c r="S933" s="4" t="n">
        <v>45747.0838888889</v>
      </c>
      <c r="T933" s="3" t="s">
        <v>37</v>
      </c>
      <c r="U933" s="3" t="s">
        <v>37</v>
      </c>
      <c r="V933" s="3" t="n">
        <v>0</v>
      </c>
      <c r="W933" s="3" t="n">
        <v>0</v>
      </c>
      <c r="X933" s="3" t="n">
        <v>0</v>
      </c>
      <c r="Y933" s="3" t="s">
        <v>30</v>
      </c>
      <c r="Z933" s="3" t="s">
        <v>30</v>
      </c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</row>
    <row r="934" customFormat="false" ht="15.75" hidden="false" customHeight="false" outlineLevel="0" collapsed="false">
      <c r="A934" s="3" t="n">
        <v>933</v>
      </c>
      <c r="B934" s="3" t="s">
        <v>2790</v>
      </c>
      <c r="C934" s="3" t="s">
        <v>2791</v>
      </c>
      <c r="D934" s="3" t="n">
        <v>1</v>
      </c>
      <c r="E934" s="3" t="n">
        <v>0.2620155</v>
      </c>
      <c r="F934" s="3" t="n">
        <v>6</v>
      </c>
      <c r="G934" s="3" t="n">
        <v>6</v>
      </c>
      <c r="H934" s="3" t="n">
        <v>3</v>
      </c>
      <c r="I934" s="3" t="n">
        <v>3</v>
      </c>
      <c r="J934" s="3" t="n">
        <v>5</v>
      </c>
      <c r="K934" s="3" t="n">
        <v>5</v>
      </c>
      <c r="L934" s="3" t="n">
        <v>0</v>
      </c>
      <c r="M934" s="3" t="n">
        <v>0</v>
      </c>
      <c r="N934" s="3" t="n">
        <v>-1</v>
      </c>
      <c r="O934" s="3" t="n">
        <v>-1</v>
      </c>
      <c r="P934" s="3" t="n">
        <v>9.2</v>
      </c>
      <c r="Q934" s="3" t="n">
        <v>24.2</v>
      </c>
      <c r="R934" s="3" t="s">
        <v>2792</v>
      </c>
      <c r="S934" s="4" t="n">
        <v>45747.083912037</v>
      </c>
      <c r="T934" s="3" t="s">
        <v>256</v>
      </c>
      <c r="U934" s="3" t="s">
        <v>256</v>
      </c>
      <c r="V934" s="3" t="n">
        <v>0</v>
      </c>
      <c r="W934" s="3" t="n">
        <v>0</v>
      </c>
      <c r="X934" s="3" t="n">
        <v>0</v>
      </c>
      <c r="Y934" s="3" t="s">
        <v>30</v>
      </c>
      <c r="Z934" s="3" t="s">
        <v>30</v>
      </c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</row>
    <row r="935" customFormat="false" ht="15.75" hidden="false" customHeight="false" outlineLevel="0" collapsed="false">
      <c r="A935" s="3" t="n">
        <v>934</v>
      </c>
      <c r="B935" s="3" t="s">
        <v>2793</v>
      </c>
      <c r="C935" s="3" t="s">
        <v>2794</v>
      </c>
      <c r="D935" s="3" t="n">
        <v>1</v>
      </c>
      <c r="E935" s="3" t="n">
        <v>0.2429707</v>
      </c>
      <c r="F935" s="3" t="n">
        <v>11</v>
      </c>
      <c r="G935" s="3" t="n">
        <v>11</v>
      </c>
      <c r="H935" s="3" t="n">
        <v>4</v>
      </c>
      <c r="I935" s="3" t="n">
        <v>4</v>
      </c>
      <c r="J935" s="3" t="n">
        <v>11</v>
      </c>
      <c r="K935" s="3" t="n">
        <v>11</v>
      </c>
      <c r="L935" s="3" t="n">
        <v>0</v>
      </c>
      <c r="M935" s="3" t="n">
        <v>0</v>
      </c>
      <c r="N935" s="3" t="n">
        <v>-1</v>
      </c>
      <c r="O935" s="3" t="n">
        <v>-1</v>
      </c>
      <c r="P935" s="3" t="n">
        <v>9.2</v>
      </c>
      <c r="Q935" s="3" t="n">
        <v>24.2</v>
      </c>
      <c r="R935" s="3" t="s">
        <v>2795</v>
      </c>
      <c r="S935" s="4" t="n">
        <v>45747.0839583333</v>
      </c>
      <c r="T935" s="3" t="s">
        <v>37</v>
      </c>
      <c r="U935" s="3" t="s">
        <v>37</v>
      </c>
      <c r="V935" s="3" t="n">
        <v>0</v>
      </c>
      <c r="W935" s="3" t="n">
        <v>0</v>
      </c>
      <c r="X935" s="3" t="n">
        <v>0</v>
      </c>
      <c r="Y935" s="3" t="s">
        <v>30</v>
      </c>
      <c r="Z935" s="3" t="s">
        <v>30</v>
      </c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</row>
    <row r="936" customFormat="false" ht="15.75" hidden="false" customHeight="false" outlineLevel="0" collapsed="false">
      <c r="A936" s="3" t="n">
        <v>935</v>
      </c>
      <c r="B936" s="3" t="s">
        <v>2796</v>
      </c>
      <c r="C936" s="3" t="s">
        <v>2797</v>
      </c>
      <c r="D936" s="3" t="n">
        <v>1</v>
      </c>
      <c r="E936" s="3" t="n">
        <v>0.5407809</v>
      </c>
      <c r="F936" s="3" t="n">
        <v>10</v>
      </c>
      <c r="G936" s="3" t="n">
        <v>10</v>
      </c>
      <c r="H936" s="3" t="n">
        <v>6</v>
      </c>
      <c r="I936" s="3" t="n">
        <v>6</v>
      </c>
      <c r="J936" s="3" t="n">
        <v>8</v>
      </c>
      <c r="K936" s="3" t="n">
        <v>8</v>
      </c>
      <c r="L936" s="3" t="n">
        <v>1</v>
      </c>
      <c r="M936" s="3" t="n">
        <v>1</v>
      </c>
      <c r="N936" s="3" t="n">
        <v>-1</v>
      </c>
      <c r="O936" s="3" t="n">
        <v>-1</v>
      </c>
      <c r="P936" s="3" t="n">
        <v>9.2</v>
      </c>
      <c r="Q936" s="3" t="n">
        <v>24.2</v>
      </c>
      <c r="R936" s="3" t="s">
        <v>2798</v>
      </c>
      <c r="S936" s="4" t="n">
        <v>45747.0839930556</v>
      </c>
      <c r="T936" s="3" t="s">
        <v>256</v>
      </c>
      <c r="U936" s="3" t="s">
        <v>256</v>
      </c>
      <c r="V936" s="3" t="n">
        <v>0</v>
      </c>
      <c r="W936" s="3" t="n">
        <v>0</v>
      </c>
      <c r="X936" s="3" t="n">
        <v>0</v>
      </c>
      <c r="Y936" s="3" t="s">
        <v>30</v>
      </c>
      <c r="Z936" s="3" t="s">
        <v>30</v>
      </c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</row>
    <row r="937" customFormat="false" ht="15.75" hidden="false" customHeight="false" outlineLevel="0" collapsed="false">
      <c r="A937" s="3" t="n">
        <v>936</v>
      </c>
      <c r="B937" s="3" t="s">
        <v>2799</v>
      </c>
      <c r="C937" s="3" t="s">
        <v>2800</v>
      </c>
      <c r="D937" s="3" t="n">
        <v>1</v>
      </c>
      <c r="E937" s="3" t="n">
        <v>1.3172281</v>
      </c>
      <c r="F937" s="3" t="n">
        <v>36</v>
      </c>
      <c r="G937" s="3" t="n">
        <v>36</v>
      </c>
      <c r="H937" s="3" t="n">
        <v>9</v>
      </c>
      <c r="I937" s="3" t="n">
        <v>9</v>
      </c>
      <c r="J937" s="3" t="n">
        <v>30</v>
      </c>
      <c r="K937" s="3" t="n">
        <v>30</v>
      </c>
      <c r="L937" s="3" t="n">
        <v>6</v>
      </c>
      <c r="M937" s="3" t="n">
        <v>6</v>
      </c>
      <c r="N937" s="3" t="n">
        <v>-1</v>
      </c>
      <c r="O937" s="3" t="n">
        <v>-1</v>
      </c>
      <c r="P937" s="3" t="n">
        <v>9.2</v>
      </c>
      <c r="Q937" s="3" t="n">
        <v>24.2</v>
      </c>
      <c r="R937" s="3" t="s">
        <v>2801</v>
      </c>
      <c r="S937" s="4" t="n">
        <v>45747.0840509259</v>
      </c>
      <c r="T937" s="3" t="s">
        <v>239</v>
      </c>
      <c r="U937" s="3" t="s">
        <v>239</v>
      </c>
      <c r="V937" s="3" t="n">
        <v>0</v>
      </c>
      <c r="W937" s="3" t="n">
        <v>0</v>
      </c>
      <c r="X937" s="3" t="n">
        <v>0</v>
      </c>
      <c r="Y937" s="3" t="s">
        <v>30</v>
      </c>
      <c r="Z937" s="3" t="s">
        <v>30</v>
      </c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</row>
    <row r="938" customFormat="false" ht="15.75" hidden="false" customHeight="false" outlineLevel="0" collapsed="false">
      <c r="A938" s="3" t="n">
        <v>937</v>
      </c>
      <c r="B938" s="3" t="s">
        <v>2802</v>
      </c>
      <c r="C938" s="3" t="s">
        <v>2803</v>
      </c>
      <c r="D938" s="3" t="n">
        <v>1</v>
      </c>
      <c r="E938" s="3" t="n">
        <v>0.3313787</v>
      </c>
      <c r="F938" s="3" t="n">
        <v>8</v>
      </c>
      <c r="G938" s="3" t="n">
        <v>8</v>
      </c>
      <c r="H938" s="3" t="n">
        <v>3</v>
      </c>
      <c r="I938" s="3" t="n">
        <v>3</v>
      </c>
      <c r="J938" s="3" t="n">
        <v>6</v>
      </c>
      <c r="K938" s="3" t="n">
        <v>6</v>
      </c>
      <c r="L938" s="3" t="n">
        <v>0</v>
      </c>
      <c r="M938" s="3" t="n">
        <v>0</v>
      </c>
      <c r="N938" s="3" t="n">
        <v>-1</v>
      </c>
      <c r="O938" s="3" t="n">
        <v>-1</v>
      </c>
      <c r="P938" s="3" t="n">
        <v>9.2</v>
      </c>
      <c r="Q938" s="3" t="n">
        <v>24.2</v>
      </c>
      <c r="R938" s="3" t="s">
        <v>2804</v>
      </c>
      <c r="S938" s="4" t="n">
        <v>45747.0840856481</v>
      </c>
      <c r="T938" s="3" t="s">
        <v>256</v>
      </c>
      <c r="U938" s="3" t="s">
        <v>256</v>
      </c>
      <c r="V938" s="3" t="n">
        <v>0</v>
      </c>
      <c r="W938" s="3" t="n">
        <v>0</v>
      </c>
      <c r="X938" s="3" t="n">
        <v>0</v>
      </c>
      <c r="Y938" s="3" t="s">
        <v>30</v>
      </c>
      <c r="Z938" s="3" t="s">
        <v>30</v>
      </c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</row>
    <row r="939" customFormat="false" ht="15.75" hidden="false" customHeight="false" outlineLevel="0" collapsed="false">
      <c r="A939" s="3" t="n">
        <v>938</v>
      </c>
      <c r="B939" s="3" t="s">
        <v>2805</v>
      </c>
      <c r="C939" s="3" t="s">
        <v>2806</v>
      </c>
      <c r="D939" s="3" t="n">
        <v>1</v>
      </c>
      <c r="E939" s="3" t="n">
        <v>0.2523192</v>
      </c>
      <c r="F939" s="3" t="n">
        <v>11</v>
      </c>
      <c r="G939" s="3" t="n">
        <v>11</v>
      </c>
      <c r="H939" s="3" t="n">
        <v>4</v>
      </c>
      <c r="I939" s="3" t="n">
        <v>4</v>
      </c>
      <c r="J939" s="3" t="n">
        <v>14</v>
      </c>
      <c r="K939" s="3" t="n">
        <v>14</v>
      </c>
      <c r="L939" s="3" t="n">
        <v>0</v>
      </c>
      <c r="M939" s="3" t="n">
        <v>0</v>
      </c>
      <c r="N939" s="3" t="n">
        <v>-1</v>
      </c>
      <c r="O939" s="3" t="n">
        <v>-1</v>
      </c>
      <c r="P939" s="3" t="n">
        <v>9.2</v>
      </c>
      <c r="Q939" s="3" t="n">
        <v>24.2</v>
      </c>
      <c r="R939" s="3" t="s">
        <v>2807</v>
      </c>
      <c r="S939" s="4" t="n">
        <v>45747.0841319444</v>
      </c>
      <c r="T939" s="3" t="s">
        <v>256</v>
      </c>
      <c r="U939" s="3" t="s">
        <v>256</v>
      </c>
      <c r="V939" s="3" t="n">
        <v>0</v>
      </c>
      <c r="W939" s="3" t="n">
        <v>0</v>
      </c>
      <c r="X939" s="3" t="n">
        <v>0</v>
      </c>
      <c r="Y939" s="3" t="s">
        <v>30</v>
      </c>
      <c r="Z939" s="3" t="s">
        <v>30</v>
      </c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</row>
    <row r="940" customFormat="false" ht="15.75" hidden="false" customHeight="false" outlineLevel="0" collapsed="false">
      <c r="A940" s="3" t="n">
        <v>939</v>
      </c>
      <c r="B940" s="3" t="s">
        <v>2808</v>
      </c>
      <c r="C940" s="3" t="s">
        <v>2809</v>
      </c>
      <c r="D940" s="3" t="n">
        <v>1</v>
      </c>
      <c r="E940" s="3" t="n">
        <v>0.2740599</v>
      </c>
      <c r="F940" s="3" t="n">
        <v>3</v>
      </c>
      <c r="G940" s="3" t="n">
        <v>3</v>
      </c>
      <c r="H940" s="3" t="n">
        <v>1</v>
      </c>
      <c r="I940" s="3" t="n">
        <v>1</v>
      </c>
      <c r="J940" s="3" t="n">
        <v>1</v>
      </c>
      <c r="K940" s="3" t="n">
        <v>1</v>
      </c>
      <c r="L940" s="3" t="n">
        <v>0</v>
      </c>
      <c r="M940" s="3" t="n">
        <v>0</v>
      </c>
      <c r="N940" s="3" t="n">
        <v>-1</v>
      </c>
      <c r="O940" s="3" t="n">
        <v>-1</v>
      </c>
      <c r="P940" s="3" t="n">
        <v>9.2</v>
      </c>
      <c r="Q940" s="3" t="n">
        <v>24.2</v>
      </c>
      <c r="R940" s="3" t="s">
        <v>2810</v>
      </c>
      <c r="S940" s="4" t="n">
        <v>45747.0841550926</v>
      </c>
      <c r="T940" s="3" t="s">
        <v>256</v>
      </c>
      <c r="U940" s="3" t="s">
        <v>256</v>
      </c>
      <c r="V940" s="3" t="n">
        <v>0</v>
      </c>
      <c r="W940" s="3" t="n">
        <v>0</v>
      </c>
      <c r="X940" s="3" t="n">
        <v>0</v>
      </c>
      <c r="Y940" s="3" t="s">
        <v>30</v>
      </c>
      <c r="Z940" s="3" t="s">
        <v>30</v>
      </c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</row>
    <row r="941" customFormat="false" ht="15.75" hidden="false" customHeight="false" outlineLevel="0" collapsed="false">
      <c r="A941" s="3" t="n">
        <v>940</v>
      </c>
      <c r="B941" s="3" t="s">
        <v>2811</v>
      </c>
      <c r="C941" s="3" t="s">
        <v>2812</v>
      </c>
      <c r="D941" s="3" t="n">
        <v>1</v>
      </c>
      <c r="E941" s="3" t="n">
        <v>0.154191</v>
      </c>
      <c r="F941" s="3" t="n">
        <v>5</v>
      </c>
      <c r="G941" s="3" t="n">
        <v>5</v>
      </c>
      <c r="H941" s="3" t="n">
        <v>3</v>
      </c>
      <c r="I941" s="3" t="n">
        <v>3</v>
      </c>
      <c r="J941" s="3" t="n">
        <v>3</v>
      </c>
      <c r="K941" s="3" t="n">
        <v>3</v>
      </c>
      <c r="L941" s="3" t="n">
        <v>0</v>
      </c>
      <c r="M941" s="3" t="n">
        <v>0</v>
      </c>
      <c r="N941" s="3" t="n">
        <v>-1</v>
      </c>
      <c r="O941" s="3" t="n">
        <v>-1</v>
      </c>
      <c r="P941" s="3" t="n">
        <v>9.2</v>
      </c>
      <c r="Q941" s="3" t="n">
        <v>24.2</v>
      </c>
      <c r="R941" s="3" t="s">
        <v>2813</v>
      </c>
      <c r="S941" s="4" t="n">
        <v>45747.0841898148</v>
      </c>
      <c r="T941" s="3" t="s">
        <v>256</v>
      </c>
      <c r="U941" s="3" t="s">
        <v>256</v>
      </c>
      <c r="V941" s="3" t="n">
        <v>0</v>
      </c>
      <c r="W941" s="3" t="n">
        <v>0</v>
      </c>
      <c r="X941" s="3" t="n">
        <v>0</v>
      </c>
      <c r="Y941" s="3" t="s">
        <v>30</v>
      </c>
      <c r="Z941" s="3" t="s">
        <v>30</v>
      </c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</row>
    <row r="942" customFormat="false" ht="15.75" hidden="false" customHeight="false" outlineLevel="0" collapsed="false">
      <c r="A942" s="3" t="n">
        <v>941</v>
      </c>
      <c r="B942" s="3" t="s">
        <v>2814</v>
      </c>
      <c r="C942" s="3" t="s">
        <v>2815</v>
      </c>
      <c r="D942" s="3" t="n">
        <v>1</v>
      </c>
      <c r="E942" s="3" t="n">
        <v>0.1946381</v>
      </c>
      <c r="F942" s="3" t="n">
        <v>5</v>
      </c>
      <c r="G942" s="3" t="n">
        <v>5</v>
      </c>
      <c r="H942" s="3" t="n">
        <v>3</v>
      </c>
      <c r="I942" s="3" t="n">
        <v>3</v>
      </c>
      <c r="J942" s="3" t="n">
        <v>9</v>
      </c>
      <c r="K942" s="3" t="n">
        <v>9</v>
      </c>
      <c r="L942" s="3" t="n">
        <v>0</v>
      </c>
      <c r="M942" s="3" t="n">
        <v>0</v>
      </c>
      <c r="N942" s="3" t="n">
        <v>-1</v>
      </c>
      <c r="O942" s="3" t="n">
        <v>-1</v>
      </c>
      <c r="P942" s="3" t="n">
        <v>8.8</v>
      </c>
      <c r="Q942" s="3" t="n">
        <v>24.2</v>
      </c>
      <c r="R942" s="3" t="s">
        <v>2816</v>
      </c>
      <c r="S942" s="4" t="n">
        <v>45747.084224537</v>
      </c>
      <c r="T942" s="3" t="s">
        <v>239</v>
      </c>
      <c r="U942" s="3" t="s">
        <v>239</v>
      </c>
      <c r="V942" s="3" t="n">
        <v>0</v>
      </c>
      <c r="W942" s="3" t="n">
        <v>0</v>
      </c>
      <c r="X942" s="3" t="n">
        <v>0</v>
      </c>
      <c r="Y942" s="3" t="s">
        <v>30</v>
      </c>
      <c r="Z942" s="3" t="s">
        <v>30</v>
      </c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</row>
    <row r="943" customFormat="false" ht="15.75" hidden="false" customHeight="false" outlineLevel="0" collapsed="false">
      <c r="A943" s="3" t="n">
        <v>942</v>
      </c>
      <c r="B943" s="3" t="s">
        <v>2817</v>
      </c>
      <c r="C943" s="3" t="s">
        <v>2818</v>
      </c>
      <c r="D943" s="3" t="n">
        <v>1</v>
      </c>
      <c r="E943" s="3" t="n">
        <v>2.2724373</v>
      </c>
      <c r="F943" s="3" t="n">
        <v>4</v>
      </c>
      <c r="G943" s="3" t="n">
        <v>4</v>
      </c>
      <c r="H943" s="3" t="n">
        <v>3</v>
      </c>
      <c r="I943" s="3" t="n">
        <v>3</v>
      </c>
      <c r="J943" s="3" t="n">
        <v>4</v>
      </c>
      <c r="K943" s="3" t="n">
        <v>4</v>
      </c>
      <c r="L943" s="3" t="n">
        <v>0</v>
      </c>
      <c r="M943" s="3" t="n">
        <v>0</v>
      </c>
      <c r="N943" s="3" t="n">
        <v>-1</v>
      </c>
      <c r="O943" s="3" t="n">
        <v>-1</v>
      </c>
      <c r="P943" s="3" t="n">
        <v>9.2</v>
      </c>
      <c r="Q943" s="3" t="n">
        <v>24.2</v>
      </c>
      <c r="R943" s="3" t="s">
        <v>2819</v>
      </c>
      <c r="S943" s="4" t="n">
        <v>45747.0842939815</v>
      </c>
      <c r="T943" s="3" t="s">
        <v>239</v>
      </c>
      <c r="U943" s="3" t="s">
        <v>239</v>
      </c>
      <c r="V943" s="3" t="n">
        <v>0</v>
      </c>
      <c r="W943" s="3" t="n">
        <v>0</v>
      </c>
      <c r="X943" s="3" t="n">
        <v>0</v>
      </c>
      <c r="Y943" s="3" t="s">
        <v>30</v>
      </c>
      <c r="Z943" s="3" t="s">
        <v>30</v>
      </c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</row>
    <row r="944" customFormat="false" ht="15.75" hidden="false" customHeight="false" outlineLevel="0" collapsed="false">
      <c r="A944" s="3" t="n">
        <v>943</v>
      </c>
      <c r="B944" s="3" t="s">
        <v>2820</v>
      </c>
      <c r="C944" s="3" t="s">
        <v>2821</v>
      </c>
      <c r="D944" s="3" t="n">
        <v>1</v>
      </c>
      <c r="E944" s="3" t="n">
        <v>0.9949387</v>
      </c>
      <c r="F944" s="3" t="n">
        <v>13</v>
      </c>
      <c r="G944" s="3" t="n">
        <v>13</v>
      </c>
      <c r="H944" s="3" t="n">
        <v>6</v>
      </c>
      <c r="I944" s="3" t="n">
        <v>6</v>
      </c>
      <c r="J944" s="3" t="n">
        <v>11</v>
      </c>
      <c r="K944" s="3" t="n">
        <v>11</v>
      </c>
      <c r="L944" s="3" t="n">
        <v>0</v>
      </c>
      <c r="M944" s="3" t="n">
        <v>0</v>
      </c>
      <c r="N944" s="3" t="n">
        <v>-1</v>
      </c>
      <c r="O944" s="3" t="n">
        <v>-1</v>
      </c>
      <c r="P944" s="3" t="n">
        <v>9.2</v>
      </c>
      <c r="Q944" s="3" t="n">
        <v>24.2</v>
      </c>
      <c r="R944" s="3" t="s">
        <v>2822</v>
      </c>
      <c r="S944" s="4" t="n">
        <v>45747.0843518519</v>
      </c>
      <c r="T944" s="3" t="s">
        <v>37</v>
      </c>
      <c r="U944" s="3" t="s">
        <v>37</v>
      </c>
      <c r="V944" s="3" t="n">
        <v>0</v>
      </c>
      <c r="W944" s="3" t="n">
        <v>0</v>
      </c>
      <c r="X944" s="3" t="n">
        <v>0</v>
      </c>
      <c r="Y944" s="3" t="s">
        <v>30</v>
      </c>
      <c r="Z944" s="3" t="s">
        <v>30</v>
      </c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</row>
    <row r="945" customFormat="false" ht="15.75" hidden="false" customHeight="false" outlineLevel="0" collapsed="false">
      <c r="A945" s="3" t="n">
        <v>944</v>
      </c>
      <c r="B945" s="3" t="s">
        <v>2823</v>
      </c>
      <c r="C945" s="3" t="s">
        <v>2824</v>
      </c>
      <c r="D945" s="3" t="n">
        <v>1</v>
      </c>
      <c r="E945" s="3" t="n">
        <v>2.188459</v>
      </c>
      <c r="F945" s="3" t="n">
        <v>11</v>
      </c>
      <c r="G945" s="3" t="n">
        <v>11</v>
      </c>
      <c r="H945" s="3" t="n">
        <v>9</v>
      </c>
      <c r="I945" s="3" t="n">
        <v>9</v>
      </c>
      <c r="J945" s="3" t="n">
        <v>11</v>
      </c>
      <c r="K945" s="3" t="n">
        <v>11</v>
      </c>
      <c r="L945" s="3" t="n">
        <v>1</v>
      </c>
      <c r="M945" s="3" t="n">
        <v>1</v>
      </c>
      <c r="N945" s="3" t="n">
        <v>-1</v>
      </c>
      <c r="O945" s="3" t="n">
        <v>-1</v>
      </c>
      <c r="P945" s="3" t="n">
        <v>9.2</v>
      </c>
      <c r="Q945" s="3" t="n">
        <v>24.2</v>
      </c>
      <c r="R945" s="3" t="s">
        <v>2825</v>
      </c>
      <c r="S945" s="4" t="n">
        <v>45747.0844097222</v>
      </c>
      <c r="T945" s="3" t="s">
        <v>37</v>
      </c>
      <c r="U945" s="3" t="s">
        <v>37</v>
      </c>
      <c r="V945" s="3" t="n">
        <v>0</v>
      </c>
      <c r="W945" s="3" t="n">
        <v>0</v>
      </c>
      <c r="X945" s="3" t="n">
        <v>0</v>
      </c>
      <c r="Y945" s="3" t="s">
        <v>30</v>
      </c>
      <c r="Z945" s="3" t="s">
        <v>30</v>
      </c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</row>
    <row r="946" customFormat="false" ht="15.75" hidden="false" customHeight="false" outlineLevel="0" collapsed="false">
      <c r="A946" s="3" t="n">
        <v>945</v>
      </c>
      <c r="B946" s="3" t="s">
        <v>2826</v>
      </c>
      <c r="C946" s="3" t="s">
        <v>2827</v>
      </c>
      <c r="D946" s="3" t="n">
        <v>1</v>
      </c>
      <c r="E946" s="3" t="n">
        <v>1.790874</v>
      </c>
      <c r="F946" s="3" t="n">
        <v>8</v>
      </c>
      <c r="G946" s="3" t="n">
        <v>8</v>
      </c>
      <c r="H946" s="3" t="n">
        <v>3</v>
      </c>
      <c r="I946" s="3" t="n">
        <v>3</v>
      </c>
      <c r="J946" s="3" t="n">
        <v>8</v>
      </c>
      <c r="K946" s="3" t="n">
        <v>8</v>
      </c>
      <c r="L946" s="3" t="n">
        <v>0</v>
      </c>
      <c r="M946" s="3" t="n">
        <v>0</v>
      </c>
      <c r="N946" s="3" t="n">
        <v>-1</v>
      </c>
      <c r="O946" s="3" t="n">
        <v>-1</v>
      </c>
      <c r="P946" s="3" t="n">
        <v>9.2</v>
      </c>
      <c r="Q946" s="3" t="n">
        <v>24.2</v>
      </c>
      <c r="R946" s="3" t="s">
        <v>2828</v>
      </c>
      <c r="S946" s="4" t="n">
        <v>45747.0844675926</v>
      </c>
      <c r="T946" s="3" t="s">
        <v>37</v>
      </c>
      <c r="U946" s="3" t="s">
        <v>37</v>
      </c>
      <c r="V946" s="3" t="n">
        <v>0</v>
      </c>
      <c r="W946" s="3" t="n">
        <v>0</v>
      </c>
      <c r="X946" s="3" t="n">
        <v>0</v>
      </c>
      <c r="Y946" s="3" t="s">
        <v>30</v>
      </c>
      <c r="Z946" s="3" t="s">
        <v>30</v>
      </c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</row>
    <row r="947" customFormat="false" ht="15.75" hidden="false" customHeight="false" outlineLevel="0" collapsed="false">
      <c r="A947" s="3" t="n">
        <v>946</v>
      </c>
      <c r="B947" s="3" t="s">
        <v>2829</v>
      </c>
      <c r="C947" s="3" t="s">
        <v>2830</v>
      </c>
      <c r="D947" s="3" t="n">
        <v>1</v>
      </c>
      <c r="E947" s="3" t="n">
        <v>0.1625969</v>
      </c>
      <c r="F947" s="3" t="n">
        <v>6</v>
      </c>
      <c r="G947" s="3" t="n">
        <v>6</v>
      </c>
      <c r="H947" s="3" t="n">
        <v>4</v>
      </c>
      <c r="I947" s="3" t="n">
        <v>4</v>
      </c>
      <c r="J947" s="3" t="n">
        <v>7</v>
      </c>
      <c r="K947" s="3" t="n">
        <v>7</v>
      </c>
      <c r="L947" s="3" t="n">
        <v>0</v>
      </c>
      <c r="M947" s="3" t="n">
        <v>0</v>
      </c>
      <c r="N947" s="3" t="n">
        <v>-1</v>
      </c>
      <c r="O947" s="3" t="n">
        <v>-1</v>
      </c>
      <c r="P947" s="3" t="n">
        <v>9.2</v>
      </c>
      <c r="Q947" s="3" t="n">
        <v>24.2</v>
      </c>
      <c r="R947" s="3" t="s">
        <v>2831</v>
      </c>
      <c r="S947" s="4" t="n">
        <v>45747.0845023148</v>
      </c>
      <c r="T947" s="3" t="s">
        <v>37</v>
      </c>
      <c r="U947" s="3" t="s">
        <v>37</v>
      </c>
      <c r="V947" s="3" t="n">
        <v>0</v>
      </c>
      <c r="W947" s="3" t="n">
        <v>0</v>
      </c>
      <c r="X947" s="3" t="n">
        <v>0</v>
      </c>
      <c r="Y947" s="3" t="s">
        <v>30</v>
      </c>
      <c r="Z947" s="3" t="s">
        <v>30</v>
      </c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</row>
    <row r="948" customFormat="false" ht="15.75" hidden="false" customHeight="false" outlineLevel="0" collapsed="false">
      <c r="A948" s="3" t="n">
        <v>947</v>
      </c>
      <c r="B948" s="3" t="s">
        <v>2832</v>
      </c>
      <c r="C948" s="3" t="s">
        <v>2833</v>
      </c>
      <c r="D948" s="3" t="n">
        <v>1</v>
      </c>
      <c r="E948" s="3" t="n">
        <v>1.2360474</v>
      </c>
      <c r="F948" s="3" t="n">
        <v>4</v>
      </c>
      <c r="G948" s="3" t="n">
        <v>4</v>
      </c>
      <c r="H948" s="3" t="n">
        <v>3</v>
      </c>
      <c r="I948" s="3" t="n">
        <v>3</v>
      </c>
      <c r="J948" s="3" t="n">
        <v>2</v>
      </c>
      <c r="K948" s="3" t="n">
        <v>2</v>
      </c>
      <c r="L948" s="3" t="n">
        <v>1</v>
      </c>
      <c r="M948" s="3" t="n">
        <v>1</v>
      </c>
      <c r="N948" s="3" t="n">
        <v>-1</v>
      </c>
      <c r="O948" s="3" t="n">
        <v>-1</v>
      </c>
      <c r="P948" s="3" t="n">
        <v>9.2</v>
      </c>
      <c r="Q948" s="3" t="n">
        <v>24.2</v>
      </c>
      <c r="R948" s="3" t="s">
        <v>2834</v>
      </c>
      <c r="S948" s="4" t="n">
        <v>45747.0845486111</v>
      </c>
      <c r="T948" s="3" t="s">
        <v>256</v>
      </c>
      <c r="U948" s="3" t="s">
        <v>256</v>
      </c>
      <c r="V948" s="3" t="n">
        <v>0</v>
      </c>
      <c r="W948" s="3" t="n">
        <v>0</v>
      </c>
      <c r="X948" s="3" t="n">
        <v>0</v>
      </c>
      <c r="Y948" s="3" t="s">
        <v>30</v>
      </c>
      <c r="Z948" s="3" t="s">
        <v>30</v>
      </c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</row>
    <row r="949" customFormat="false" ht="15.75" hidden="false" customHeight="false" outlineLevel="0" collapsed="false">
      <c r="A949" s="3" t="n">
        <v>948</v>
      </c>
      <c r="B949" s="3" t="s">
        <v>2835</v>
      </c>
      <c r="C949" s="3" t="s">
        <v>2836</v>
      </c>
      <c r="D949" s="3" t="n">
        <v>1</v>
      </c>
      <c r="E949" s="3" t="n">
        <v>1.4574303</v>
      </c>
      <c r="F949" s="3" t="n">
        <v>4</v>
      </c>
      <c r="G949" s="3" t="n">
        <v>4</v>
      </c>
      <c r="H949" s="3" t="n">
        <v>3</v>
      </c>
      <c r="I949" s="3" t="n">
        <v>3</v>
      </c>
      <c r="J949" s="3" t="n">
        <v>2</v>
      </c>
      <c r="K949" s="3" t="n">
        <v>2</v>
      </c>
      <c r="L949" s="3" t="n">
        <v>1</v>
      </c>
      <c r="M949" s="3" t="n">
        <v>1</v>
      </c>
      <c r="N949" s="3" t="n">
        <v>-1</v>
      </c>
      <c r="O949" s="3" t="n">
        <v>-1</v>
      </c>
      <c r="P949" s="3" t="n">
        <v>9.2</v>
      </c>
      <c r="Q949" s="3" t="n">
        <v>24.2</v>
      </c>
      <c r="R949" s="3" t="s">
        <v>2837</v>
      </c>
      <c r="S949" s="4" t="n">
        <v>45747.0845949074</v>
      </c>
      <c r="T949" s="3" t="s">
        <v>256</v>
      </c>
      <c r="U949" s="3" t="s">
        <v>256</v>
      </c>
      <c r="V949" s="3" t="n">
        <v>0</v>
      </c>
      <c r="W949" s="3" t="n">
        <v>0</v>
      </c>
      <c r="X949" s="3" t="n">
        <v>0</v>
      </c>
      <c r="Y949" s="3" t="s">
        <v>30</v>
      </c>
      <c r="Z949" s="3" t="s">
        <v>30</v>
      </c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</row>
    <row r="950" customFormat="false" ht="15.75" hidden="false" customHeight="false" outlineLevel="0" collapsed="false">
      <c r="A950" s="3" t="n">
        <v>949</v>
      </c>
      <c r="B950" s="3" t="s">
        <v>2838</v>
      </c>
      <c r="C950" s="3" t="s">
        <v>2839</v>
      </c>
      <c r="D950" s="3" t="n">
        <v>1</v>
      </c>
      <c r="E950" s="3" t="n">
        <v>0.9954738</v>
      </c>
      <c r="F950" s="3" t="n">
        <v>4</v>
      </c>
      <c r="G950" s="3" t="n">
        <v>4</v>
      </c>
      <c r="H950" s="3" t="n">
        <v>3</v>
      </c>
      <c r="I950" s="3" t="n">
        <v>3</v>
      </c>
      <c r="J950" s="3" t="n">
        <v>2</v>
      </c>
      <c r="K950" s="3" t="n">
        <v>2</v>
      </c>
      <c r="L950" s="3" t="n">
        <v>1</v>
      </c>
      <c r="M950" s="3" t="n">
        <v>1</v>
      </c>
      <c r="N950" s="3" t="n">
        <v>-1</v>
      </c>
      <c r="O950" s="3" t="n">
        <v>-1</v>
      </c>
      <c r="P950" s="3" t="n">
        <v>9.2</v>
      </c>
      <c r="Q950" s="3" t="n">
        <v>24.2</v>
      </c>
      <c r="R950" s="3" t="s">
        <v>2840</v>
      </c>
      <c r="S950" s="4" t="n">
        <v>45747.0846527778</v>
      </c>
      <c r="T950" s="3" t="s">
        <v>256</v>
      </c>
      <c r="U950" s="3" t="s">
        <v>256</v>
      </c>
      <c r="V950" s="3" t="n">
        <v>0</v>
      </c>
      <c r="W950" s="3" t="n">
        <v>0</v>
      </c>
      <c r="X950" s="3" t="n">
        <v>0</v>
      </c>
      <c r="Y950" s="3" t="s">
        <v>30</v>
      </c>
      <c r="Z950" s="3" t="s">
        <v>30</v>
      </c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</row>
    <row r="951" customFormat="false" ht="15.75" hidden="false" customHeight="false" outlineLevel="0" collapsed="false">
      <c r="A951" s="3" t="n">
        <v>950</v>
      </c>
      <c r="B951" s="3" t="s">
        <v>2841</v>
      </c>
      <c r="C951" s="3" t="s">
        <v>2842</v>
      </c>
      <c r="D951" s="3" t="n">
        <v>1</v>
      </c>
      <c r="E951" s="3" t="n">
        <v>0.9736821</v>
      </c>
      <c r="F951" s="3" t="n">
        <v>6</v>
      </c>
      <c r="G951" s="3" t="n">
        <v>6</v>
      </c>
      <c r="H951" s="3" t="n">
        <v>3</v>
      </c>
      <c r="I951" s="3" t="n">
        <v>3</v>
      </c>
      <c r="J951" s="3" t="n">
        <v>4</v>
      </c>
      <c r="K951" s="3" t="n">
        <v>4</v>
      </c>
      <c r="L951" s="3" t="n">
        <v>0</v>
      </c>
      <c r="M951" s="3" t="n">
        <v>0</v>
      </c>
      <c r="N951" s="3" t="n">
        <v>-1</v>
      </c>
      <c r="O951" s="3" t="n">
        <v>-1</v>
      </c>
      <c r="P951" s="3" t="n">
        <v>9.2</v>
      </c>
      <c r="Q951" s="3" t="n">
        <v>24.2</v>
      </c>
      <c r="R951" s="3" t="s">
        <v>2843</v>
      </c>
      <c r="S951" s="4" t="n">
        <v>45747.0846990741</v>
      </c>
      <c r="T951" s="3" t="s">
        <v>37</v>
      </c>
      <c r="U951" s="3" t="s">
        <v>37</v>
      </c>
      <c r="V951" s="3" t="n">
        <v>0</v>
      </c>
      <c r="W951" s="3" t="n">
        <v>0</v>
      </c>
      <c r="X951" s="3" t="n">
        <v>0</v>
      </c>
      <c r="Y951" s="3" t="s">
        <v>30</v>
      </c>
      <c r="Z951" s="3" t="s">
        <v>30</v>
      </c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</row>
    <row r="952" customFormat="false" ht="15.75" hidden="false" customHeight="false" outlineLevel="0" collapsed="false">
      <c r="A952" s="3" t="n">
        <v>951</v>
      </c>
      <c r="B952" s="3" t="s">
        <v>2844</v>
      </c>
      <c r="C952" s="3" t="s">
        <v>2845</v>
      </c>
      <c r="D952" s="3" t="n">
        <v>1</v>
      </c>
      <c r="E952" s="3" t="n">
        <v>0.9692886</v>
      </c>
      <c r="F952" s="3" t="n">
        <v>5</v>
      </c>
      <c r="G952" s="3" t="n">
        <v>5</v>
      </c>
      <c r="H952" s="3" t="n">
        <v>3</v>
      </c>
      <c r="I952" s="3" t="n">
        <v>3</v>
      </c>
      <c r="J952" s="3" t="n">
        <v>3</v>
      </c>
      <c r="K952" s="3" t="n">
        <v>3</v>
      </c>
      <c r="L952" s="3" t="n">
        <v>0</v>
      </c>
      <c r="M952" s="3" t="n">
        <v>0</v>
      </c>
      <c r="N952" s="3" t="n">
        <v>-1</v>
      </c>
      <c r="O952" s="3" t="n">
        <v>-1</v>
      </c>
      <c r="P952" s="3" t="n">
        <v>9.2</v>
      </c>
      <c r="Q952" s="3" t="n">
        <v>24.2</v>
      </c>
      <c r="R952" s="3" t="s">
        <v>2846</v>
      </c>
      <c r="S952" s="4" t="n">
        <v>45747.0847453704</v>
      </c>
      <c r="T952" s="3" t="s">
        <v>37</v>
      </c>
      <c r="U952" s="3" t="s">
        <v>37</v>
      </c>
      <c r="V952" s="3" t="n">
        <v>0</v>
      </c>
      <c r="W952" s="3" t="n">
        <v>0</v>
      </c>
      <c r="X952" s="3" t="n">
        <v>0</v>
      </c>
      <c r="Y952" s="3" t="s">
        <v>30</v>
      </c>
      <c r="Z952" s="3" t="s">
        <v>30</v>
      </c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</row>
    <row r="953" customFormat="false" ht="15.75" hidden="false" customHeight="false" outlineLevel="0" collapsed="false">
      <c r="A953" s="3" t="n">
        <v>952</v>
      </c>
      <c r="B953" s="3" t="s">
        <v>2847</v>
      </c>
      <c r="C953" s="3" t="s">
        <v>2848</v>
      </c>
      <c r="D953" s="3" t="n">
        <v>1</v>
      </c>
      <c r="E953" s="3" t="n">
        <v>1.1946278</v>
      </c>
      <c r="F953" s="3" t="n">
        <v>4</v>
      </c>
      <c r="G953" s="3" t="n">
        <v>4</v>
      </c>
      <c r="H953" s="3" t="n">
        <v>3</v>
      </c>
      <c r="I953" s="3" t="n">
        <v>3</v>
      </c>
      <c r="J953" s="3" t="n">
        <v>2</v>
      </c>
      <c r="K953" s="3" t="n">
        <v>2</v>
      </c>
      <c r="L953" s="3" t="n">
        <v>1</v>
      </c>
      <c r="M953" s="3" t="n">
        <v>1</v>
      </c>
      <c r="N953" s="3" t="n">
        <v>-1</v>
      </c>
      <c r="O953" s="3" t="n">
        <v>-1</v>
      </c>
      <c r="P953" s="3" t="n">
        <v>9.2</v>
      </c>
      <c r="Q953" s="3" t="n">
        <v>24.2</v>
      </c>
      <c r="R953" s="3" t="s">
        <v>2849</v>
      </c>
      <c r="S953" s="4" t="n">
        <v>45747.0847916667</v>
      </c>
      <c r="T953" s="3" t="s">
        <v>65</v>
      </c>
      <c r="U953" s="3" t="s">
        <v>65</v>
      </c>
      <c r="V953" s="3" t="n">
        <v>0</v>
      </c>
      <c r="W953" s="3" t="n">
        <v>0</v>
      </c>
      <c r="X953" s="3" t="n">
        <v>0</v>
      </c>
      <c r="Y953" s="3" t="s">
        <v>30</v>
      </c>
      <c r="Z953" s="3" t="s">
        <v>30</v>
      </c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</row>
    <row r="954" customFormat="false" ht="15.75" hidden="false" customHeight="false" outlineLevel="0" collapsed="false">
      <c r="A954" s="3" t="n">
        <v>953</v>
      </c>
      <c r="B954" s="3" t="s">
        <v>2850</v>
      </c>
      <c r="C954" s="3" t="s">
        <v>2851</v>
      </c>
      <c r="D954" s="3" t="n">
        <v>1</v>
      </c>
      <c r="E954" s="3" t="n">
        <v>1.1413343</v>
      </c>
      <c r="F954" s="3" t="n">
        <v>4</v>
      </c>
      <c r="G954" s="3" t="n">
        <v>4</v>
      </c>
      <c r="H954" s="3" t="n">
        <v>3</v>
      </c>
      <c r="I954" s="3" t="n">
        <v>3</v>
      </c>
      <c r="J954" s="3" t="n">
        <v>2</v>
      </c>
      <c r="K954" s="3" t="n">
        <v>2</v>
      </c>
      <c r="L954" s="3" t="n">
        <v>1</v>
      </c>
      <c r="M954" s="3" t="n">
        <v>1</v>
      </c>
      <c r="N954" s="3" t="n">
        <v>-1</v>
      </c>
      <c r="O954" s="3" t="n">
        <v>-1</v>
      </c>
      <c r="P954" s="3" t="n">
        <v>9.2</v>
      </c>
      <c r="Q954" s="3" t="n">
        <v>24.2</v>
      </c>
      <c r="R954" s="3" t="s">
        <v>2852</v>
      </c>
      <c r="S954" s="4" t="n">
        <v>45747.084849537</v>
      </c>
      <c r="T954" s="3" t="s">
        <v>65</v>
      </c>
      <c r="U954" s="3" t="s">
        <v>65</v>
      </c>
      <c r="V954" s="3" t="n">
        <v>0</v>
      </c>
      <c r="W954" s="3" t="n">
        <v>0</v>
      </c>
      <c r="X954" s="3" t="n">
        <v>0</v>
      </c>
      <c r="Y954" s="3" t="s">
        <v>30</v>
      </c>
      <c r="Z954" s="3" t="s">
        <v>30</v>
      </c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</row>
    <row r="955" customFormat="false" ht="15.75" hidden="false" customHeight="false" outlineLevel="0" collapsed="false">
      <c r="A955" s="3" t="n">
        <v>954</v>
      </c>
      <c r="B955" s="3" t="s">
        <v>2853</v>
      </c>
      <c r="C955" s="3" t="s">
        <v>2854</v>
      </c>
      <c r="D955" s="3" t="n">
        <v>1</v>
      </c>
      <c r="E955" s="3" t="n">
        <v>1.3409576</v>
      </c>
      <c r="F955" s="3" t="n">
        <v>6</v>
      </c>
      <c r="G955" s="3" t="n">
        <v>6</v>
      </c>
      <c r="H955" s="3" t="n">
        <v>4</v>
      </c>
      <c r="I955" s="3" t="n">
        <v>4</v>
      </c>
      <c r="J955" s="3" t="n">
        <v>6</v>
      </c>
      <c r="K955" s="3" t="n">
        <v>6</v>
      </c>
      <c r="L955" s="3" t="n">
        <v>1</v>
      </c>
      <c r="M955" s="3" t="n">
        <v>1</v>
      </c>
      <c r="N955" s="3" t="n">
        <v>-1</v>
      </c>
      <c r="O955" s="3" t="n">
        <v>-1</v>
      </c>
      <c r="P955" s="3" t="n">
        <v>9.2</v>
      </c>
      <c r="Q955" s="3" t="n">
        <v>24.2</v>
      </c>
      <c r="R955" s="3" t="s">
        <v>2855</v>
      </c>
      <c r="S955" s="4" t="n">
        <v>45747.0849189815</v>
      </c>
      <c r="T955" s="3" t="s">
        <v>65</v>
      </c>
      <c r="U955" s="3" t="s">
        <v>65</v>
      </c>
      <c r="V955" s="3" t="n">
        <v>0</v>
      </c>
      <c r="W955" s="3" t="n">
        <v>0</v>
      </c>
      <c r="X955" s="3" t="n">
        <v>0</v>
      </c>
      <c r="Y955" s="3" t="s">
        <v>30</v>
      </c>
      <c r="Z955" s="3" t="s">
        <v>30</v>
      </c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</row>
    <row r="956" customFormat="false" ht="15.75" hidden="false" customHeight="false" outlineLevel="0" collapsed="false">
      <c r="A956" s="3" t="n">
        <v>955</v>
      </c>
      <c r="B956" s="3" t="s">
        <v>2856</v>
      </c>
      <c r="C956" s="3" t="s">
        <v>2857</v>
      </c>
      <c r="D956" s="3" t="n">
        <v>1</v>
      </c>
      <c r="E956" s="3" t="n">
        <v>0.2309683</v>
      </c>
      <c r="F956" s="3" t="n">
        <v>5</v>
      </c>
      <c r="G956" s="3" t="n">
        <v>5</v>
      </c>
      <c r="H956" s="3" t="n">
        <v>3</v>
      </c>
      <c r="I956" s="3" t="n">
        <v>3</v>
      </c>
      <c r="J956" s="3" t="n">
        <v>3</v>
      </c>
      <c r="K956" s="3" t="n">
        <v>3</v>
      </c>
      <c r="L956" s="3" t="n">
        <v>0</v>
      </c>
      <c r="M956" s="3" t="n">
        <v>0</v>
      </c>
      <c r="N956" s="3" t="n">
        <v>-1</v>
      </c>
      <c r="O956" s="3" t="n">
        <v>-1</v>
      </c>
      <c r="P956" s="3" t="n">
        <v>8.8</v>
      </c>
      <c r="Q956" s="3" t="n">
        <v>24.2</v>
      </c>
      <c r="R956" s="3" t="s">
        <v>2858</v>
      </c>
      <c r="S956" s="4" t="n">
        <v>45747.0849652778</v>
      </c>
      <c r="T956" s="3" t="s">
        <v>37</v>
      </c>
      <c r="U956" s="3" t="s">
        <v>37</v>
      </c>
      <c r="V956" s="3" t="n">
        <v>0</v>
      </c>
      <c r="W956" s="3" t="n">
        <v>0</v>
      </c>
      <c r="X956" s="3" t="n">
        <v>0</v>
      </c>
      <c r="Y956" s="3" t="s">
        <v>30</v>
      </c>
      <c r="Z956" s="3" t="s">
        <v>30</v>
      </c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</row>
    <row r="957" customFormat="false" ht="15.75" hidden="false" customHeight="false" outlineLevel="0" collapsed="false">
      <c r="A957" s="3" t="n">
        <v>956</v>
      </c>
      <c r="B957" s="3" t="s">
        <v>2859</v>
      </c>
      <c r="C957" s="3" t="s">
        <v>2860</v>
      </c>
      <c r="D957" s="3" t="n">
        <v>1</v>
      </c>
      <c r="E957" s="3" t="n">
        <v>1.1707063</v>
      </c>
      <c r="F957" s="3" t="n">
        <v>6</v>
      </c>
      <c r="G957" s="3" t="n">
        <v>6</v>
      </c>
      <c r="H957" s="3" t="n">
        <v>5</v>
      </c>
      <c r="I957" s="3" t="n">
        <v>5</v>
      </c>
      <c r="J957" s="3" t="n">
        <v>5</v>
      </c>
      <c r="K957" s="3" t="n">
        <v>5</v>
      </c>
      <c r="L957" s="3" t="n">
        <v>0</v>
      </c>
      <c r="M957" s="3" t="n">
        <v>0</v>
      </c>
      <c r="N957" s="3" t="n">
        <v>-1</v>
      </c>
      <c r="O957" s="3" t="n">
        <v>-1</v>
      </c>
      <c r="P957" s="3" t="n">
        <v>8.8</v>
      </c>
      <c r="Q957" s="3" t="n">
        <v>24.2</v>
      </c>
      <c r="R957" s="3" t="s">
        <v>2861</v>
      </c>
      <c r="S957" s="4" t="n">
        <v>45747.0850231481</v>
      </c>
      <c r="T957" s="3" t="s">
        <v>37</v>
      </c>
      <c r="U957" s="3" t="s">
        <v>37</v>
      </c>
      <c r="V957" s="3" t="n">
        <v>0</v>
      </c>
      <c r="W957" s="3" t="n">
        <v>0</v>
      </c>
      <c r="X957" s="3" t="n">
        <v>0</v>
      </c>
      <c r="Y957" s="3" t="s">
        <v>30</v>
      </c>
      <c r="Z957" s="3" t="s">
        <v>30</v>
      </c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</row>
    <row r="958" customFormat="false" ht="15.75" hidden="false" customHeight="false" outlineLevel="0" collapsed="false">
      <c r="A958" s="3" t="n">
        <v>957</v>
      </c>
      <c r="B958" s="3" t="s">
        <v>2862</v>
      </c>
      <c r="C958" s="3" t="s">
        <v>2863</v>
      </c>
      <c r="D958" s="3" t="n">
        <v>1</v>
      </c>
      <c r="E958" s="3" t="n">
        <v>1.0038917</v>
      </c>
      <c r="F958" s="3" t="n">
        <v>7</v>
      </c>
      <c r="G958" s="3" t="n">
        <v>7</v>
      </c>
      <c r="H958" s="3" t="n">
        <v>6</v>
      </c>
      <c r="I958" s="3" t="n">
        <v>6</v>
      </c>
      <c r="J958" s="3" t="n">
        <v>7</v>
      </c>
      <c r="K958" s="3" t="n">
        <v>7</v>
      </c>
      <c r="L958" s="3" t="n">
        <v>0</v>
      </c>
      <c r="M958" s="3" t="n">
        <v>0</v>
      </c>
      <c r="N958" s="3" t="n">
        <v>-1</v>
      </c>
      <c r="O958" s="3" t="n">
        <v>-1</v>
      </c>
      <c r="P958" s="3" t="n">
        <v>8.8</v>
      </c>
      <c r="Q958" s="3" t="n">
        <v>24.2</v>
      </c>
      <c r="R958" s="3" t="s">
        <v>2864</v>
      </c>
      <c r="S958" s="4" t="n">
        <v>45747.0850694444</v>
      </c>
      <c r="T958" s="3" t="s">
        <v>37</v>
      </c>
      <c r="U958" s="3" t="s">
        <v>37</v>
      </c>
      <c r="V958" s="3" t="n">
        <v>0</v>
      </c>
      <c r="W958" s="3" t="n">
        <v>0</v>
      </c>
      <c r="X958" s="3" t="n">
        <v>0</v>
      </c>
      <c r="Y958" s="3" t="s">
        <v>30</v>
      </c>
      <c r="Z958" s="3" t="s">
        <v>30</v>
      </c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</row>
    <row r="959" customFormat="false" ht="15.75" hidden="false" customHeight="false" outlineLevel="0" collapsed="false">
      <c r="A959" s="3" t="n">
        <v>958</v>
      </c>
      <c r="B959" s="3" t="s">
        <v>2865</v>
      </c>
      <c r="C959" s="3" t="s">
        <v>2866</v>
      </c>
      <c r="D959" s="3" t="n">
        <v>1</v>
      </c>
      <c r="E959" s="3" t="n">
        <v>1.081177</v>
      </c>
      <c r="F959" s="3" t="n">
        <v>6</v>
      </c>
      <c r="G959" s="3" t="n">
        <v>6</v>
      </c>
      <c r="H959" s="3" t="n">
        <v>5</v>
      </c>
      <c r="I959" s="3" t="n">
        <v>5</v>
      </c>
      <c r="J959" s="3" t="n">
        <v>5</v>
      </c>
      <c r="K959" s="3" t="n">
        <v>5</v>
      </c>
      <c r="L959" s="3" t="n">
        <v>0</v>
      </c>
      <c r="M959" s="3" t="n">
        <v>0</v>
      </c>
      <c r="N959" s="3" t="n">
        <v>-1</v>
      </c>
      <c r="O959" s="3" t="n">
        <v>-1</v>
      </c>
      <c r="P959" s="3" t="n">
        <v>8.8</v>
      </c>
      <c r="Q959" s="3" t="n">
        <v>24.2</v>
      </c>
      <c r="R959" s="3" t="s">
        <v>2867</v>
      </c>
      <c r="S959" s="4" t="n">
        <v>45747.0851157407</v>
      </c>
      <c r="T959" s="3" t="s">
        <v>37</v>
      </c>
      <c r="U959" s="3" t="s">
        <v>37</v>
      </c>
      <c r="V959" s="3" t="n">
        <v>0</v>
      </c>
      <c r="W959" s="3" t="n">
        <v>0</v>
      </c>
      <c r="X959" s="3" t="n">
        <v>0</v>
      </c>
      <c r="Y959" s="3" t="s">
        <v>30</v>
      </c>
      <c r="Z959" s="3" t="s">
        <v>30</v>
      </c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</row>
    <row r="960" customFormat="false" ht="15.75" hidden="false" customHeight="false" outlineLevel="0" collapsed="false">
      <c r="A960" s="3" t="n">
        <v>959</v>
      </c>
      <c r="B960" s="3" t="s">
        <v>2868</v>
      </c>
      <c r="C960" s="3" t="s">
        <v>2869</v>
      </c>
      <c r="D960" s="3" t="n">
        <v>1</v>
      </c>
      <c r="E960" s="3" t="n">
        <v>0.4939572</v>
      </c>
      <c r="F960" s="3" t="n">
        <v>4</v>
      </c>
      <c r="G960" s="3" t="n">
        <v>4</v>
      </c>
      <c r="H960" s="3" t="n">
        <v>2</v>
      </c>
      <c r="I960" s="3" t="n">
        <v>2</v>
      </c>
      <c r="J960" s="3" t="n">
        <v>1</v>
      </c>
      <c r="K960" s="3" t="n">
        <v>1</v>
      </c>
      <c r="L960" s="3" t="n">
        <v>0</v>
      </c>
      <c r="M960" s="3" t="n">
        <v>0</v>
      </c>
      <c r="N960" s="3" t="n">
        <v>-1</v>
      </c>
      <c r="O960" s="3" t="n">
        <v>-1</v>
      </c>
      <c r="P960" s="3" t="n">
        <v>8.8</v>
      </c>
      <c r="Q960" s="3" t="n">
        <v>24.2</v>
      </c>
      <c r="R960" s="3" t="s">
        <v>2870</v>
      </c>
      <c r="S960" s="4" t="n">
        <v>45747.085150463</v>
      </c>
      <c r="T960" s="3" t="s">
        <v>37</v>
      </c>
      <c r="U960" s="3" t="s">
        <v>37</v>
      </c>
      <c r="V960" s="3" t="n">
        <v>0</v>
      </c>
      <c r="W960" s="3" t="n">
        <v>0</v>
      </c>
      <c r="X960" s="3" t="n">
        <v>0</v>
      </c>
      <c r="Y960" s="3" t="s">
        <v>30</v>
      </c>
      <c r="Z960" s="3" t="s">
        <v>30</v>
      </c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</row>
    <row r="961" customFormat="false" ht="15.75" hidden="false" customHeight="false" outlineLevel="0" collapsed="false">
      <c r="A961" s="3" t="n">
        <v>960</v>
      </c>
      <c r="B961" s="3" t="s">
        <v>2871</v>
      </c>
      <c r="C961" s="3" t="s">
        <v>2872</v>
      </c>
      <c r="D961" s="3" t="n">
        <v>1</v>
      </c>
      <c r="E961" s="3" t="n">
        <v>1.6366393</v>
      </c>
      <c r="F961" s="3" t="n">
        <v>13</v>
      </c>
      <c r="G961" s="3" t="n">
        <v>13</v>
      </c>
      <c r="H961" s="3" t="n">
        <v>5</v>
      </c>
      <c r="I961" s="3" t="n">
        <v>5</v>
      </c>
      <c r="J961" s="3" t="n">
        <v>14</v>
      </c>
      <c r="K961" s="3" t="n">
        <v>14</v>
      </c>
      <c r="L961" s="3" t="n">
        <v>0</v>
      </c>
      <c r="M961" s="3" t="n">
        <v>0</v>
      </c>
      <c r="N961" s="3" t="n">
        <v>-1</v>
      </c>
      <c r="O961" s="3" t="n">
        <v>-1</v>
      </c>
      <c r="P961" s="3" t="n">
        <v>8.6</v>
      </c>
      <c r="Q961" s="3" t="n">
        <v>24.2</v>
      </c>
      <c r="R961" s="3" t="s">
        <v>2873</v>
      </c>
      <c r="S961" s="4" t="n">
        <v>45747.0852199074</v>
      </c>
      <c r="T961" s="3" t="s">
        <v>37</v>
      </c>
      <c r="U961" s="3" t="s">
        <v>37</v>
      </c>
      <c r="V961" s="3" t="n">
        <v>0</v>
      </c>
      <c r="W961" s="3" t="n">
        <v>0</v>
      </c>
      <c r="X961" s="3" t="n">
        <v>0</v>
      </c>
      <c r="Y961" s="3" t="s">
        <v>30</v>
      </c>
      <c r="Z961" s="3" t="s">
        <v>30</v>
      </c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</row>
    <row r="962" customFormat="false" ht="15.75" hidden="false" customHeight="false" outlineLevel="0" collapsed="false">
      <c r="A962" s="3" t="n">
        <v>961</v>
      </c>
      <c r="B962" s="3" t="s">
        <v>2874</v>
      </c>
      <c r="C962" s="3" t="s">
        <v>2875</v>
      </c>
      <c r="D962" s="3" t="n">
        <v>1</v>
      </c>
      <c r="E962" s="3" t="n">
        <v>0.3607008</v>
      </c>
      <c r="F962" s="3" t="n">
        <v>11</v>
      </c>
      <c r="G962" s="3" t="n">
        <v>11</v>
      </c>
      <c r="H962" s="3" t="n">
        <v>3</v>
      </c>
      <c r="I962" s="3" t="n">
        <v>3</v>
      </c>
      <c r="J962" s="3" t="n">
        <v>12</v>
      </c>
      <c r="K962" s="3" t="n">
        <v>12</v>
      </c>
      <c r="L962" s="3" t="n">
        <v>0</v>
      </c>
      <c r="M962" s="3" t="n">
        <v>0</v>
      </c>
      <c r="N962" s="3" t="n">
        <v>-1</v>
      </c>
      <c r="O962" s="3" t="n">
        <v>-1</v>
      </c>
      <c r="P962" s="3" t="n">
        <v>8.6</v>
      </c>
      <c r="Q962" s="3" t="n">
        <v>24.2</v>
      </c>
      <c r="R962" s="3" t="s">
        <v>2876</v>
      </c>
      <c r="S962" s="4" t="n">
        <v>45747.0852662037</v>
      </c>
      <c r="T962" s="3" t="s">
        <v>37</v>
      </c>
      <c r="U962" s="3" t="s">
        <v>37</v>
      </c>
      <c r="V962" s="3" t="n">
        <v>0</v>
      </c>
      <c r="W962" s="3" t="n">
        <v>0</v>
      </c>
      <c r="X962" s="3" t="n">
        <v>0</v>
      </c>
      <c r="Y962" s="3" t="s">
        <v>30</v>
      </c>
      <c r="Z962" s="3" t="s">
        <v>30</v>
      </c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</row>
    <row r="963" customFormat="false" ht="15.75" hidden="false" customHeight="false" outlineLevel="0" collapsed="false">
      <c r="A963" s="3" t="n">
        <v>962</v>
      </c>
      <c r="B963" s="3" t="s">
        <v>2877</v>
      </c>
      <c r="C963" s="3" t="s">
        <v>2878</v>
      </c>
      <c r="D963" s="3" t="n">
        <v>1</v>
      </c>
      <c r="E963" s="3" t="n">
        <v>0.4257749</v>
      </c>
      <c r="F963" s="3" t="n">
        <v>8</v>
      </c>
      <c r="G963" s="3" t="n">
        <v>8</v>
      </c>
      <c r="H963" s="3" t="n">
        <v>5</v>
      </c>
      <c r="I963" s="3" t="n">
        <v>5</v>
      </c>
      <c r="J963" s="3" t="n">
        <v>5</v>
      </c>
      <c r="K963" s="3" t="n">
        <v>5</v>
      </c>
      <c r="L963" s="3" t="n">
        <v>1</v>
      </c>
      <c r="M963" s="3" t="n">
        <v>1</v>
      </c>
      <c r="N963" s="3" t="n">
        <v>-1</v>
      </c>
      <c r="O963" s="3" t="n">
        <v>-1</v>
      </c>
      <c r="P963" s="3" t="n">
        <v>8.8</v>
      </c>
      <c r="Q963" s="3" t="n">
        <v>24.2</v>
      </c>
      <c r="R963" s="3" t="s">
        <v>2879</v>
      </c>
      <c r="S963" s="4" t="n">
        <v>45747.0853240741</v>
      </c>
      <c r="T963" s="3" t="s">
        <v>37</v>
      </c>
      <c r="U963" s="3" t="s">
        <v>37</v>
      </c>
      <c r="V963" s="3" t="n">
        <v>0</v>
      </c>
      <c r="W963" s="3" t="n">
        <v>0</v>
      </c>
      <c r="X963" s="3" t="n">
        <v>0</v>
      </c>
      <c r="Y963" s="3" t="s">
        <v>30</v>
      </c>
      <c r="Z963" s="3" t="s">
        <v>30</v>
      </c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</row>
    <row r="964" customFormat="false" ht="15.75" hidden="false" customHeight="false" outlineLevel="0" collapsed="false">
      <c r="A964" s="3" t="n">
        <v>963</v>
      </c>
      <c r="B964" s="3" t="s">
        <v>2880</v>
      </c>
      <c r="C964" s="3" t="s">
        <v>2881</v>
      </c>
      <c r="D964" s="3" t="n">
        <v>1</v>
      </c>
      <c r="E964" s="3" t="n">
        <v>0.8808192</v>
      </c>
      <c r="F964" s="3" t="n">
        <v>8</v>
      </c>
      <c r="G964" s="3" t="n">
        <v>8</v>
      </c>
      <c r="H964" s="3" t="n">
        <v>5</v>
      </c>
      <c r="I964" s="3" t="n">
        <v>5</v>
      </c>
      <c r="J964" s="3" t="n">
        <v>8</v>
      </c>
      <c r="K964" s="3" t="n">
        <v>8</v>
      </c>
      <c r="L964" s="3" t="n">
        <v>0</v>
      </c>
      <c r="M964" s="3" t="n">
        <v>0</v>
      </c>
      <c r="N964" s="3" t="n">
        <v>-1</v>
      </c>
      <c r="O964" s="3" t="n">
        <v>-1</v>
      </c>
      <c r="P964" s="3" t="n">
        <v>8.6</v>
      </c>
      <c r="Q964" s="3" t="n">
        <v>24.2</v>
      </c>
      <c r="R964" s="3" t="s">
        <v>2882</v>
      </c>
      <c r="S964" s="4" t="n">
        <v>45747.0853703704</v>
      </c>
      <c r="T964" s="3" t="s">
        <v>37</v>
      </c>
      <c r="U964" s="3" t="s">
        <v>37</v>
      </c>
      <c r="V964" s="3" t="n">
        <v>0</v>
      </c>
      <c r="W964" s="3" t="n">
        <v>0</v>
      </c>
      <c r="X964" s="3" t="n">
        <v>0</v>
      </c>
      <c r="Y964" s="3" t="s">
        <v>30</v>
      </c>
      <c r="Z964" s="3" t="s">
        <v>30</v>
      </c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</row>
    <row r="965" customFormat="false" ht="15.75" hidden="false" customHeight="false" outlineLevel="0" collapsed="false">
      <c r="A965" s="3" t="n">
        <v>964</v>
      </c>
      <c r="B965" s="3" t="s">
        <v>2883</v>
      </c>
      <c r="C965" s="3" t="s">
        <v>2884</v>
      </c>
      <c r="D965" s="3" t="n">
        <v>1</v>
      </c>
      <c r="E965" s="3" t="n">
        <v>2.4878321</v>
      </c>
      <c r="F965" s="3" t="n">
        <v>10</v>
      </c>
      <c r="G965" s="3" t="n">
        <v>10</v>
      </c>
      <c r="H965" s="3" t="n">
        <v>7</v>
      </c>
      <c r="I965" s="3" t="n">
        <v>7</v>
      </c>
      <c r="J965" s="3" t="n">
        <v>10</v>
      </c>
      <c r="K965" s="3" t="n">
        <v>10</v>
      </c>
      <c r="L965" s="3" t="n">
        <v>1</v>
      </c>
      <c r="M965" s="3" t="n">
        <v>1</v>
      </c>
      <c r="N965" s="3" t="n">
        <v>-1</v>
      </c>
      <c r="O965" s="3" t="n">
        <v>-1</v>
      </c>
      <c r="P965" s="3" t="n">
        <v>9.2</v>
      </c>
      <c r="Q965" s="3" t="n">
        <v>24.2</v>
      </c>
      <c r="R965" s="3" t="s">
        <v>2885</v>
      </c>
      <c r="S965" s="4" t="n">
        <v>45747.0854398148</v>
      </c>
      <c r="T965" s="3" t="s">
        <v>65</v>
      </c>
      <c r="U965" s="3" t="s">
        <v>65</v>
      </c>
      <c r="V965" s="3" t="n">
        <v>0</v>
      </c>
      <c r="W965" s="3" t="n">
        <v>0</v>
      </c>
      <c r="X965" s="3" t="n">
        <v>0</v>
      </c>
      <c r="Y965" s="3" t="s">
        <v>30</v>
      </c>
      <c r="Z965" s="3" t="s">
        <v>30</v>
      </c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</row>
    <row r="966" customFormat="false" ht="15.75" hidden="false" customHeight="false" outlineLevel="0" collapsed="false">
      <c r="A966" s="3" t="n">
        <v>965</v>
      </c>
      <c r="B966" s="3" t="s">
        <v>2886</v>
      </c>
      <c r="C966" s="3" t="s">
        <v>2887</v>
      </c>
      <c r="D966" s="3" t="n">
        <v>1</v>
      </c>
      <c r="E966" s="3" t="n">
        <v>0.3077413</v>
      </c>
      <c r="F966" s="3" t="n">
        <v>11</v>
      </c>
      <c r="G966" s="3" t="n">
        <v>11</v>
      </c>
      <c r="H966" s="3" t="n">
        <v>6</v>
      </c>
      <c r="I966" s="3" t="n">
        <v>6</v>
      </c>
      <c r="J966" s="3" t="n">
        <v>7</v>
      </c>
      <c r="K966" s="3" t="n">
        <v>7</v>
      </c>
      <c r="L966" s="3" t="n">
        <v>2</v>
      </c>
      <c r="M966" s="3" t="n">
        <v>2</v>
      </c>
      <c r="N966" s="3" t="n">
        <v>6</v>
      </c>
      <c r="O966" s="3" t="n">
        <v>-1</v>
      </c>
      <c r="P966" s="3" t="n">
        <v>8.3</v>
      </c>
      <c r="Q966" s="3" t="n">
        <v>24.2</v>
      </c>
      <c r="R966" s="3" t="s">
        <v>2888</v>
      </c>
      <c r="S966" s="4" t="n">
        <v>45747.0855208333</v>
      </c>
      <c r="T966" s="3" t="s">
        <v>29</v>
      </c>
      <c r="U966" s="3" t="s">
        <v>29</v>
      </c>
      <c r="V966" s="3" t="n">
        <v>1</v>
      </c>
      <c r="W966" s="3" t="n">
        <v>0</v>
      </c>
      <c r="X966" s="3" t="n">
        <v>0</v>
      </c>
      <c r="Y966" s="3" t="s">
        <v>30</v>
      </c>
      <c r="Z966" s="3" t="s">
        <v>30</v>
      </c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</row>
    <row r="967" customFormat="false" ht="15.75" hidden="false" customHeight="false" outlineLevel="0" collapsed="false">
      <c r="A967" s="3" t="n">
        <v>966</v>
      </c>
      <c r="B967" s="3" t="s">
        <v>2889</v>
      </c>
      <c r="C967" s="3" t="s">
        <v>2890</v>
      </c>
      <c r="D967" s="3" t="n">
        <v>1</v>
      </c>
      <c r="E967" s="3" t="n">
        <v>0.3170198</v>
      </c>
      <c r="F967" s="3" t="n">
        <v>11</v>
      </c>
      <c r="G967" s="3" t="n">
        <v>11</v>
      </c>
      <c r="H967" s="3" t="n">
        <v>6</v>
      </c>
      <c r="I967" s="3" t="n">
        <v>6</v>
      </c>
      <c r="J967" s="3" t="n">
        <v>7</v>
      </c>
      <c r="K967" s="3" t="n">
        <v>7</v>
      </c>
      <c r="L967" s="3" t="n">
        <v>2</v>
      </c>
      <c r="M967" s="3" t="n">
        <v>2</v>
      </c>
      <c r="N967" s="3" t="n">
        <v>-1</v>
      </c>
      <c r="O967" s="3" t="n">
        <v>-1</v>
      </c>
      <c r="P967" s="3" t="n">
        <v>8.3</v>
      </c>
      <c r="Q967" s="3" t="n">
        <v>24.2</v>
      </c>
      <c r="R967" s="3" t="s">
        <v>2891</v>
      </c>
      <c r="S967" s="4" t="n">
        <v>45747.0855671296</v>
      </c>
      <c r="T967" s="3" t="s">
        <v>29</v>
      </c>
      <c r="U967" s="3" t="s">
        <v>29</v>
      </c>
      <c r="V967" s="3" t="n">
        <v>0</v>
      </c>
      <c r="W967" s="3" t="n">
        <v>0</v>
      </c>
      <c r="X967" s="3" t="n">
        <v>0</v>
      </c>
      <c r="Y967" s="3" t="s">
        <v>30</v>
      </c>
      <c r="Z967" s="3" t="s">
        <v>30</v>
      </c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</row>
    <row r="968" customFormat="false" ht="15.75" hidden="false" customHeight="false" outlineLevel="0" collapsed="false">
      <c r="A968" s="3" t="n">
        <v>967</v>
      </c>
      <c r="B968" s="3" t="s">
        <v>2892</v>
      </c>
      <c r="C968" s="3" t="s">
        <v>2893</v>
      </c>
      <c r="D968" s="3" t="n">
        <v>1</v>
      </c>
      <c r="E968" s="3" t="n">
        <v>0.1489617</v>
      </c>
      <c r="F968" s="3" t="n">
        <v>10</v>
      </c>
      <c r="G968" s="3" t="n">
        <v>10</v>
      </c>
      <c r="H968" s="3" t="n">
        <v>4</v>
      </c>
      <c r="I968" s="3" t="n">
        <v>4</v>
      </c>
      <c r="J968" s="3" t="n">
        <v>8</v>
      </c>
      <c r="K968" s="3" t="n">
        <v>8</v>
      </c>
      <c r="L968" s="3" t="n">
        <v>0</v>
      </c>
      <c r="M968" s="3" t="n">
        <v>0</v>
      </c>
      <c r="N968" s="3" t="n">
        <v>0</v>
      </c>
      <c r="O968" s="3" t="n">
        <v>0</v>
      </c>
      <c r="P968" s="3" t="n">
        <v>9.2</v>
      </c>
      <c r="Q968" s="3" t="n">
        <v>24.2</v>
      </c>
      <c r="R968" s="3" t="s">
        <v>2894</v>
      </c>
      <c r="S968" s="4" t="n">
        <v>45747.0856134259</v>
      </c>
      <c r="T968" s="3" t="s">
        <v>256</v>
      </c>
      <c r="U968" s="3" t="s">
        <v>256</v>
      </c>
      <c r="V968" s="3" t="n">
        <v>1</v>
      </c>
      <c r="W968" s="3" t="n">
        <v>1</v>
      </c>
      <c r="X968" s="3" t="n">
        <v>0</v>
      </c>
      <c r="Y968" s="3" t="s">
        <v>30</v>
      </c>
      <c r="Z968" s="3" t="s">
        <v>30</v>
      </c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</row>
    <row r="969" customFormat="false" ht="15.75" hidden="false" customHeight="false" outlineLevel="0" collapsed="false">
      <c r="A969" s="3" t="n">
        <v>968</v>
      </c>
      <c r="B969" s="3" t="s">
        <v>2895</v>
      </c>
      <c r="C969" s="3" t="s">
        <v>2896</v>
      </c>
      <c r="D969" s="3" t="n">
        <v>1</v>
      </c>
      <c r="E969" s="3" t="n">
        <v>0.2241652</v>
      </c>
      <c r="F969" s="3" t="n">
        <v>19</v>
      </c>
      <c r="G969" s="3" t="n">
        <v>19</v>
      </c>
      <c r="H969" s="3" t="n">
        <v>8</v>
      </c>
      <c r="I969" s="3" t="n">
        <v>8</v>
      </c>
      <c r="J969" s="3" t="n">
        <v>21</v>
      </c>
      <c r="K969" s="3" t="n">
        <v>21</v>
      </c>
      <c r="L969" s="3" t="n">
        <v>0</v>
      </c>
      <c r="M969" s="3" t="n">
        <v>0</v>
      </c>
      <c r="N969" s="3" t="n">
        <v>0</v>
      </c>
      <c r="O969" s="3" t="n">
        <v>0</v>
      </c>
      <c r="P969" s="3" t="n">
        <v>8.9</v>
      </c>
      <c r="Q969" s="3" t="n">
        <v>24.2</v>
      </c>
      <c r="R969" s="3" t="s">
        <v>2897</v>
      </c>
      <c r="S969" s="4" t="n">
        <v>45747.0856944444</v>
      </c>
      <c r="T969" s="3" t="s">
        <v>256</v>
      </c>
      <c r="U969" s="3" t="s">
        <v>256</v>
      </c>
      <c r="V969" s="3" t="n">
        <v>1</v>
      </c>
      <c r="W969" s="3" t="n">
        <v>1</v>
      </c>
      <c r="X969" s="3" t="n">
        <v>0</v>
      </c>
      <c r="Y969" s="3" t="s">
        <v>30</v>
      </c>
      <c r="Z969" s="3" t="s">
        <v>30</v>
      </c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</row>
    <row r="970" customFormat="false" ht="15.75" hidden="false" customHeight="false" outlineLevel="0" collapsed="false">
      <c r="A970" s="3" t="n">
        <v>969</v>
      </c>
      <c r="B970" s="3" t="s">
        <v>2898</v>
      </c>
      <c r="C970" s="3" t="s">
        <v>2899</v>
      </c>
      <c r="D970" s="3" t="n">
        <v>1</v>
      </c>
      <c r="E970" s="3" t="n">
        <v>0.8637491</v>
      </c>
      <c r="F970" s="3" t="n">
        <v>11</v>
      </c>
      <c r="G970" s="3" t="n">
        <v>11</v>
      </c>
      <c r="H970" s="3" t="n">
        <v>9</v>
      </c>
      <c r="I970" s="3" t="n">
        <v>9</v>
      </c>
      <c r="J970" s="3" t="n">
        <v>12</v>
      </c>
      <c r="K970" s="3" t="n">
        <v>12</v>
      </c>
      <c r="L970" s="3" t="n">
        <v>0</v>
      </c>
      <c r="M970" s="3" t="n">
        <v>0</v>
      </c>
      <c r="N970" s="3" t="n">
        <v>0</v>
      </c>
      <c r="O970" s="3" t="n">
        <v>0</v>
      </c>
      <c r="P970" s="3" t="n">
        <v>8.9</v>
      </c>
      <c r="Q970" s="3" t="n">
        <v>24.2</v>
      </c>
      <c r="R970" s="3" t="s">
        <v>2900</v>
      </c>
      <c r="S970" s="4" t="n">
        <v>45747.085775463</v>
      </c>
      <c r="T970" s="3" t="s">
        <v>256</v>
      </c>
      <c r="U970" s="3" t="s">
        <v>256</v>
      </c>
      <c r="V970" s="3" t="n">
        <v>1</v>
      </c>
      <c r="W970" s="3" t="n">
        <v>1</v>
      </c>
      <c r="X970" s="3" t="n">
        <v>0</v>
      </c>
      <c r="Y970" s="3" t="s">
        <v>30</v>
      </c>
      <c r="Z970" s="3" t="s">
        <v>30</v>
      </c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</row>
    <row r="971" customFormat="false" ht="15.75" hidden="false" customHeight="false" outlineLevel="0" collapsed="false">
      <c r="A971" s="3" t="n">
        <v>970</v>
      </c>
      <c r="B971" s="3" t="s">
        <v>2901</v>
      </c>
      <c r="C971" s="3" t="s">
        <v>2902</v>
      </c>
      <c r="D971" s="3" t="n">
        <v>1</v>
      </c>
      <c r="E971" s="3" t="n">
        <v>0.1145309</v>
      </c>
      <c r="F971" s="3" t="n">
        <v>4</v>
      </c>
      <c r="G971" s="3" t="n">
        <v>4</v>
      </c>
      <c r="H971" s="3" t="n">
        <v>3</v>
      </c>
      <c r="I971" s="3" t="n">
        <v>3</v>
      </c>
      <c r="J971" s="3" t="n">
        <v>2</v>
      </c>
      <c r="K971" s="3" t="n">
        <v>2</v>
      </c>
      <c r="L971" s="3" t="n">
        <v>0</v>
      </c>
      <c r="M971" s="3" t="n">
        <v>0</v>
      </c>
      <c r="N971" s="3" t="n">
        <v>0</v>
      </c>
      <c r="O971" s="3" t="n">
        <v>0</v>
      </c>
      <c r="P971" s="3" t="n">
        <v>8.9</v>
      </c>
      <c r="Q971" s="3" t="n">
        <v>24.2</v>
      </c>
      <c r="R971" s="3" t="s">
        <v>2903</v>
      </c>
      <c r="S971" s="4" t="n">
        <v>45747.0858564815</v>
      </c>
      <c r="T971" s="3" t="s">
        <v>37</v>
      </c>
      <c r="U971" s="3" t="s">
        <v>37</v>
      </c>
      <c r="V971" s="3" t="n">
        <v>1</v>
      </c>
      <c r="W971" s="3" t="n">
        <v>1</v>
      </c>
      <c r="X971" s="3" t="n">
        <v>0</v>
      </c>
      <c r="Y971" s="3" t="s">
        <v>30</v>
      </c>
      <c r="Z971" s="3" t="s">
        <v>30</v>
      </c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</row>
    <row r="972" customFormat="false" ht="15.75" hidden="false" customHeight="false" outlineLevel="0" collapsed="false">
      <c r="A972" s="3" t="n">
        <v>971</v>
      </c>
      <c r="B972" s="3" t="s">
        <v>2904</v>
      </c>
      <c r="C972" s="3" t="s">
        <v>2905</v>
      </c>
      <c r="D972" s="3" t="n">
        <v>1</v>
      </c>
      <c r="E972" s="3" t="n">
        <v>1.6060311</v>
      </c>
      <c r="F972" s="3" t="n">
        <v>16</v>
      </c>
      <c r="G972" s="3" t="n">
        <v>16</v>
      </c>
      <c r="H972" s="3" t="n">
        <v>12</v>
      </c>
      <c r="I972" s="3" t="n">
        <v>12</v>
      </c>
      <c r="J972" s="3" t="n">
        <v>17</v>
      </c>
      <c r="K972" s="3" t="n">
        <v>17</v>
      </c>
      <c r="L972" s="3" t="n">
        <v>1</v>
      </c>
      <c r="M972" s="3" t="n">
        <v>1</v>
      </c>
      <c r="N972" s="3" t="n">
        <v>0</v>
      </c>
      <c r="O972" s="3" t="n">
        <v>0</v>
      </c>
      <c r="P972" s="3" t="n">
        <v>8.9</v>
      </c>
      <c r="Q972" s="3" t="n">
        <v>24.2</v>
      </c>
      <c r="R972" s="3" t="s">
        <v>2906</v>
      </c>
      <c r="S972" s="4" t="n">
        <v>45747.0859375</v>
      </c>
      <c r="T972" s="3" t="s">
        <v>37</v>
      </c>
      <c r="U972" s="3" t="s">
        <v>37</v>
      </c>
      <c r="V972" s="3" t="n">
        <v>1</v>
      </c>
      <c r="W972" s="3" t="n">
        <v>1</v>
      </c>
      <c r="X972" s="3" t="n">
        <v>0</v>
      </c>
      <c r="Y972" s="3" t="s">
        <v>30</v>
      </c>
      <c r="Z972" s="3" t="s">
        <v>30</v>
      </c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</row>
    <row r="973" customFormat="false" ht="15.75" hidden="false" customHeight="false" outlineLevel="0" collapsed="false">
      <c r="A973" s="3" t="n">
        <v>972</v>
      </c>
      <c r="B973" s="3" t="s">
        <v>2907</v>
      </c>
      <c r="C973" s="3" t="s">
        <v>2908</v>
      </c>
      <c r="D973" s="3" t="n">
        <v>1</v>
      </c>
      <c r="E973" s="3" t="n">
        <v>0.9879215</v>
      </c>
      <c r="F973" s="3" t="n">
        <v>29</v>
      </c>
      <c r="G973" s="3" t="n">
        <v>29</v>
      </c>
      <c r="H973" s="3" t="n">
        <v>12</v>
      </c>
      <c r="I973" s="3" t="n">
        <v>12</v>
      </c>
      <c r="J973" s="3" t="n">
        <v>41</v>
      </c>
      <c r="K973" s="3" t="n">
        <v>41</v>
      </c>
      <c r="L973" s="3" t="n">
        <v>2</v>
      </c>
      <c r="M973" s="3" t="n">
        <v>2</v>
      </c>
      <c r="N973" s="3" t="n">
        <v>-1</v>
      </c>
      <c r="O973" s="3" t="n">
        <v>5</v>
      </c>
      <c r="P973" s="3" t="n">
        <v>8.9</v>
      </c>
      <c r="Q973" s="3" t="n">
        <v>24.2</v>
      </c>
      <c r="R973" s="3" t="s">
        <v>2909</v>
      </c>
      <c r="S973" s="4" t="n">
        <v>45747.0860069444</v>
      </c>
      <c r="T973" s="3" t="s">
        <v>256</v>
      </c>
      <c r="U973" s="3" t="s">
        <v>256</v>
      </c>
      <c r="V973" s="3" t="n">
        <v>0</v>
      </c>
      <c r="W973" s="3" t="n">
        <v>1</v>
      </c>
      <c r="X973" s="3" t="n">
        <v>0</v>
      </c>
      <c r="Y973" s="3" t="s">
        <v>30</v>
      </c>
      <c r="Z973" s="3" t="s">
        <v>30</v>
      </c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</row>
    <row r="974" customFormat="false" ht="15.75" hidden="false" customHeight="false" outlineLevel="0" collapsed="false">
      <c r="A974" s="3" t="n">
        <v>973</v>
      </c>
      <c r="B974" s="3" t="s">
        <v>2910</v>
      </c>
      <c r="C974" s="3" t="s">
        <v>2911</v>
      </c>
      <c r="D974" s="3" t="n">
        <v>1</v>
      </c>
      <c r="E974" s="3" t="n">
        <v>0.850591</v>
      </c>
      <c r="F974" s="3" t="n">
        <v>17</v>
      </c>
      <c r="G974" s="3" t="n">
        <v>17</v>
      </c>
      <c r="H974" s="3" t="n">
        <v>10</v>
      </c>
      <c r="I974" s="3" t="n">
        <v>10</v>
      </c>
      <c r="J974" s="3" t="n">
        <v>22</v>
      </c>
      <c r="K974" s="3" t="n">
        <v>22</v>
      </c>
      <c r="L974" s="3" t="n">
        <v>0</v>
      </c>
      <c r="M974" s="3" t="n">
        <v>0</v>
      </c>
      <c r="N974" s="3" t="n">
        <v>2</v>
      </c>
      <c r="O974" s="3" t="n">
        <v>2</v>
      </c>
      <c r="P974" s="3" t="n">
        <v>8.9</v>
      </c>
      <c r="Q974" s="3" t="n">
        <v>24.2</v>
      </c>
      <c r="R974" s="3" t="s">
        <v>2912</v>
      </c>
      <c r="S974" s="4" t="n">
        <v>45747.0860763889</v>
      </c>
      <c r="T974" s="3" t="s">
        <v>37</v>
      </c>
      <c r="U974" s="3" t="s">
        <v>37</v>
      </c>
      <c r="V974" s="3" t="n">
        <v>1</v>
      </c>
      <c r="W974" s="3" t="n">
        <v>1</v>
      </c>
      <c r="X974" s="3" t="n">
        <v>0</v>
      </c>
      <c r="Y974" s="3" t="s">
        <v>30</v>
      </c>
      <c r="Z974" s="3" t="s">
        <v>30</v>
      </c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</row>
    <row r="975" customFormat="false" ht="15.75" hidden="false" customHeight="false" outlineLevel="0" collapsed="false">
      <c r="A975" s="3" t="n">
        <v>974</v>
      </c>
      <c r="B975" s="3" t="s">
        <v>2913</v>
      </c>
      <c r="C975" s="3" t="s">
        <v>2914</v>
      </c>
      <c r="D975" s="3" t="n">
        <v>1</v>
      </c>
      <c r="E975" s="3" t="n">
        <v>6.2456405</v>
      </c>
      <c r="F975" s="3" t="n">
        <v>58</v>
      </c>
      <c r="G975" s="3" t="n">
        <v>58</v>
      </c>
      <c r="H975" s="3" t="n">
        <v>10</v>
      </c>
      <c r="I975" s="3" t="n">
        <v>10</v>
      </c>
      <c r="J975" s="3" t="n">
        <v>58</v>
      </c>
      <c r="K975" s="3" t="n">
        <v>58</v>
      </c>
      <c r="L975" s="3" t="n">
        <v>9</v>
      </c>
      <c r="M975" s="3" t="n">
        <v>9</v>
      </c>
      <c r="N975" s="3" t="n">
        <v>-1</v>
      </c>
      <c r="O975" s="3" t="n">
        <v>-1</v>
      </c>
      <c r="P975" s="3" t="n">
        <v>9.2</v>
      </c>
      <c r="Q975" s="3" t="n">
        <v>24.2</v>
      </c>
      <c r="R975" s="3" t="s">
        <v>2915</v>
      </c>
      <c r="S975" s="4" t="n">
        <v>45747.0863888889</v>
      </c>
      <c r="T975" s="3" t="s">
        <v>256</v>
      </c>
      <c r="U975" s="3" t="s">
        <v>256</v>
      </c>
      <c r="V975" s="3" t="n">
        <v>0</v>
      </c>
      <c r="W975" s="3" t="n">
        <v>0</v>
      </c>
      <c r="X975" s="3" t="n">
        <v>0</v>
      </c>
      <c r="Y975" s="3" t="s">
        <v>30</v>
      </c>
      <c r="Z975" s="3" t="s">
        <v>30</v>
      </c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</row>
    <row r="976" customFormat="false" ht="15.75" hidden="false" customHeight="false" outlineLevel="0" collapsed="false">
      <c r="A976" s="3" t="n">
        <v>975</v>
      </c>
      <c r="B976" s="3" t="s">
        <v>2916</v>
      </c>
      <c r="C976" s="3" t="s">
        <v>2917</v>
      </c>
      <c r="D976" s="3" t="n">
        <v>1</v>
      </c>
      <c r="E976" s="3" t="n">
        <v>0.4236172</v>
      </c>
      <c r="F976" s="3" t="n">
        <v>19</v>
      </c>
      <c r="G976" s="3" t="n">
        <v>19</v>
      </c>
      <c r="H976" s="3" t="n">
        <v>8</v>
      </c>
      <c r="I976" s="3" t="n">
        <v>8</v>
      </c>
      <c r="J976" s="3" t="n">
        <v>16</v>
      </c>
      <c r="K976" s="3" t="n">
        <v>16</v>
      </c>
      <c r="L976" s="3" t="n">
        <v>1</v>
      </c>
      <c r="M976" s="3" t="n">
        <v>1</v>
      </c>
      <c r="N976" s="3" t="n">
        <v>3</v>
      </c>
      <c r="O976" s="3" t="n">
        <v>-1</v>
      </c>
      <c r="P976" s="3" t="n">
        <v>9.2</v>
      </c>
      <c r="Q976" s="3" t="n">
        <v>24.2</v>
      </c>
      <c r="R976" s="3" t="s">
        <v>2918</v>
      </c>
      <c r="S976" s="4" t="n">
        <v>45747.0867013889</v>
      </c>
      <c r="T976" s="3" t="s">
        <v>37</v>
      </c>
      <c r="U976" s="3" t="s">
        <v>37</v>
      </c>
      <c r="V976" s="3" t="n">
        <v>1</v>
      </c>
      <c r="W976" s="3" t="n">
        <v>0</v>
      </c>
      <c r="X976" s="3" t="n">
        <v>0</v>
      </c>
      <c r="Y976" s="3" t="s">
        <v>30</v>
      </c>
      <c r="Z976" s="3" t="s">
        <v>30</v>
      </c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</row>
    <row r="977" customFormat="false" ht="15.75" hidden="false" customHeight="false" outlineLevel="0" collapsed="false">
      <c r="A977" s="3" t="n">
        <v>976</v>
      </c>
      <c r="B977" s="3" t="s">
        <v>2919</v>
      </c>
      <c r="C977" s="3" t="s">
        <v>2920</v>
      </c>
      <c r="D977" s="3" t="n">
        <v>1</v>
      </c>
      <c r="E977" s="3" t="n">
        <v>12.9739219</v>
      </c>
      <c r="F977" s="3" t="n">
        <v>204</v>
      </c>
      <c r="G977" s="3" t="n">
        <v>204</v>
      </c>
      <c r="H977" s="3" t="n">
        <v>30</v>
      </c>
      <c r="I977" s="3" t="n">
        <v>30</v>
      </c>
      <c r="J977" s="3" t="n">
        <v>235</v>
      </c>
      <c r="K977" s="3" t="n">
        <v>235</v>
      </c>
      <c r="L977" s="3" t="n">
        <v>26</v>
      </c>
      <c r="M977" s="3" t="n">
        <v>26</v>
      </c>
      <c r="N977" s="3" t="n">
        <v>-1</v>
      </c>
      <c r="O977" s="3" t="n">
        <v>-1</v>
      </c>
      <c r="P977" s="3" t="n">
        <v>8.3</v>
      </c>
      <c r="Q977" s="3" t="n">
        <v>24.2</v>
      </c>
      <c r="R977" s="3" t="s">
        <v>2921</v>
      </c>
      <c r="S977" s="4" t="n">
        <v>45747.0870138889</v>
      </c>
      <c r="T977" s="3" t="s">
        <v>29</v>
      </c>
      <c r="U977" s="3" t="s">
        <v>29</v>
      </c>
      <c r="V977" s="3" t="n">
        <v>0</v>
      </c>
      <c r="W977" s="3" t="n">
        <v>0</v>
      </c>
      <c r="X977" s="3" t="n">
        <v>0</v>
      </c>
      <c r="Y977" s="3" t="s">
        <v>30</v>
      </c>
      <c r="Z977" s="3" t="s">
        <v>30</v>
      </c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</row>
    <row r="978" customFormat="false" ht="15.75" hidden="false" customHeight="false" outlineLevel="0" collapsed="false">
      <c r="A978" s="3" t="n">
        <v>977</v>
      </c>
      <c r="B978" s="3" t="s">
        <v>2922</v>
      </c>
      <c r="C978" s="3" t="s">
        <v>2923</v>
      </c>
      <c r="D978" s="3" t="n">
        <v>1</v>
      </c>
      <c r="E978" s="3" t="n">
        <v>4.5866152</v>
      </c>
      <c r="F978" s="3" t="n">
        <v>21</v>
      </c>
      <c r="G978" s="3" t="n">
        <v>21</v>
      </c>
      <c r="H978" s="3" t="n">
        <v>6</v>
      </c>
      <c r="I978" s="3" t="n">
        <v>6</v>
      </c>
      <c r="J978" s="3" t="n">
        <v>43</v>
      </c>
      <c r="K978" s="3" t="n">
        <v>43</v>
      </c>
      <c r="L978" s="3" t="n">
        <v>8</v>
      </c>
      <c r="M978" s="3" t="n">
        <v>8</v>
      </c>
      <c r="N978" s="3" t="n">
        <v>-1</v>
      </c>
      <c r="O978" s="3" t="n">
        <v>-1</v>
      </c>
      <c r="P978" s="3" t="n">
        <v>10</v>
      </c>
      <c r="Q978" s="3" t="n">
        <v>24.2</v>
      </c>
      <c r="R978" s="3" t="s">
        <v>2924</v>
      </c>
      <c r="S978" s="4" t="n">
        <v>45747.0872800926</v>
      </c>
      <c r="T978" s="3" t="s">
        <v>256</v>
      </c>
      <c r="U978" s="3" t="s">
        <v>256</v>
      </c>
      <c r="V978" s="3" t="n">
        <v>0</v>
      </c>
      <c r="W978" s="3" t="n">
        <v>0</v>
      </c>
      <c r="X978" s="3" t="n">
        <v>0</v>
      </c>
      <c r="Y978" s="3" t="s">
        <v>30</v>
      </c>
      <c r="Z978" s="3" t="s">
        <v>30</v>
      </c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</row>
    <row r="979" customFormat="false" ht="15.75" hidden="false" customHeight="false" outlineLevel="0" collapsed="false">
      <c r="A979" s="3" t="n">
        <v>978</v>
      </c>
      <c r="B979" s="3" t="s">
        <v>2925</v>
      </c>
      <c r="C979" s="3" t="s">
        <v>2926</v>
      </c>
      <c r="D979" s="3" t="n">
        <v>1</v>
      </c>
      <c r="E979" s="3" t="n">
        <v>3.1942893</v>
      </c>
      <c r="F979" s="3" t="n">
        <v>26</v>
      </c>
      <c r="G979" s="3" t="n">
        <v>26</v>
      </c>
      <c r="H979" s="3" t="n">
        <v>6</v>
      </c>
      <c r="I979" s="3" t="n">
        <v>6</v>
      </c>
      <c r="J979" s="3" t="n">
        <v>39</v>
      </c>
      <c r="K979" s="3" t="n">
        <v>39</v>
      </c>
      <c r="L979" s="3" t="n">
        <v>15</v>
      </c>
      <c r="M979" s="3" t="n">
        <v>15</v>
      </c>
      <c r="N979" s="3" t="n">
        <v>0</v>
      </c>
      <c r="O979" s="3" t="n">
        <v>0</v>
      </c>
      <c r="P979" s="3" t="n">
        <v>10</v>
      </c>
      <c r="Q979" s="3" t="n">
        <v>24.2</v>
      </c>
      <c r="R979" s="3" t="s">
        <v>2927</v>
      </c>
      <c r="S979" s="4" t="n">
        <v>45747.0875115741</v>
      </c>
      <c r="T979" s="3" t="s">
        <v>256</v>
      </c>
      <c r="U979" s="3" t="s">
        <v>256</v>
      </c>
      <c r="V979" s="3" t="n">
        <v>1</v>
      </c>
      <c r="W979" s="3" t="n">
        <v>1</v>
      </c>
      <c r="X979" s="3" t="n">
        <v>0</v>
      </c>
      <c r="Y979" s="3" t="s">
        <v>30</v>
      </c>
      <c r="Z979" s="3" t="s">
        <v>30</v>
      </c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</row>
    <row r="980" customFormat="false" ht="15.75" hidden="false" customHeight="false" outlineLevel="0" collapsed="false">
      <c r="A980" s="3" t="n">
        <v>979</v>
      </c>
      <c r="B980" s="3" t="s">
        <v>2928</v>
      </c>
      <c r="C980" s="3" t="s">
        <v>2929</v>
      </c>
      <c r="D980" s="3" t="n">
        <v>1</v>
      </c>
      <c r="E980" s="3" t="n">
        <v>5.3493436</v>
      </c>
      <c r="F980" s="3" t="n">
        <v>32</v>
      </c>
      <c r="G980" s="3" t="n">
        <v>32</v>
      </c>
      <c r="H980" s="3" t="n">
        <v>8</v>
      </c>
      <c r="I980" s="3" t="n">
        <v>8</v>
      </c>
      <c r="J980" s="3" t="n">
        <v>48</v>
      </c>
      <c r="K980" s="3" t="n">
        <v>48</v>
      </c>
      <c r="L980" s="3" t="n">
        <v>11</v>
      </c>
      <c r="M980" s="3" t="n">
        <v>11</v>
      </c>
      <c r="N980" s="3" t="n">
        <v>2</v>
      </c>
      <c r="O980" s="3" t="n">
        <v>2</v>
      </c>
      <c r="P980" s="3" t="n">
        <v>10</v>
      </c>
      <c r="Q980" s="3" t="n">
        <v>24.2</v>
      </c>
      <c r="R980" s="3" t="s">
        <v>2930</v>
      </c>
      <c r="S980" s="4" t="n">
        <v>45747.0878703704</v>
      </c>
      <c r="T980" s="3" t="s">
        <v>256</v>
      </c>
      <c r="U980" s="3" t="s">
        <v>256</v>
      </c>
      <c r="V980" s="3" t="n">
        <v>1</v>
      </c>
      <c r="W980" s="3" t="n">
        <v>1</v>
      </c>
      <c r="X980" s="3" t="n">
        <v>0</v>
      </c>
      <c r="Y980" s="3" t="s">
        <v>30</v>
      </c>
      <c r="Z980" s="3" t="s">
        <v>30</v>
      </c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</row>
    <row r="981" customFormat="false" ht="15.75" hidden="false" customHeight="false" outlineLevel="0" collapsed="false">
      <c r="A981" s="3" t="n">
        <v>980</v>
      </c>
      <c r="B981" s="3" t="s">
        <v>2931</v>
      </c>
      <c r="C981" s="3" t="s">
        <v>2932</v>
      </c>
      <c r="D981" s="3" t="n">
        <v>1</v>
      </c>
      <c r="E981" s="3" t="n">
        <v>2.6214137</v>
      </c>
      <c r="F981" s="3" t="n">
        <v>17</v>
      </c>
      <c r="G981" s="3" t="n">
        <v>17</v>
      </c>
      <c r="H981" s="3" t="n">
        <v>4</v>
      </c>
      <c r="I981" s="3" t="n">
        <v>4</v>
      </c>
      <c r="J981" s="3" t="n">
        <v>44</v>
      </c>
      <c r="K981" s="3" t="n">
        <v>44</v>
      </c>
      <c r="L981" s="3" t="n">
        <v>12</v>
      </c>
      <c r="M981" s="3" t="n">
        <v>12</v>
      </c>
      <c r="N981" s="3" t="n">
        <v>21</v>
      </c>
      <c r="O981" s="3" t="n">
        <v>21</v>
      </c>
      <c r="P981" s="3" t="n">
        <v>10</v>
      </c>
      <c r="Q981" s="3" t="n">
        <v>24.2</v>
      </c>
      <c r="R981" s="3" t="s">
        <v>2933</v>
      </c>
      <c r="S981" s="4" t="n">
        <v>45747.0881597222</v>
      </c>
      <c r="T981" s="3" t="s">
        <v>256</v>
      </c>
      <c r="U981" s="3" t="s">
        <v>256</v>
      </c>
      <c r="V981" s="3" t="n">
        <v>1</v>
      </c>
      <c r="W981" s="3" t="n">
        <v>1</v>
      </c>
      <c r="X981" s="3" t="n">
        <v>0</v>
      </c>
      <c r="Y981" s="3" t="s">
        <v>30</v>
      </c>
      <c r="Z981" s="3" t="s">
        <v>30</v>
      </c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</row>
    <row r="982" customFormat="false" ht="15.75" hidden="false" customHeight="false" outlineLevel="0" collapsed="false">
      <c r="A982" s="3" t="n">
        <v>981</v>
      </c>
      <c r="B982" s="3" t="s">
        <v>2934</v>
      </c>
      <c r="C982" s="3" t="s">
        <v>2935</v>
      </c>
      <c r="D982" s="3" t="n">
        <v>1</v>
      </c>
      <c r="E982" s="3" t="n">
        <v>6.5478876</v>
      </c>
      <c r="F982" s="3" t="n">
        <v>22</v>
      </c>
      <c r="G982" s="3" t="n">
        <v>22</v>
      </c>
      <c r="H982" s="3" t="n">
        <v>5</v>
      </c>
      <c r="I982" s="3" t="n">
        <v>5</v>
      </c>
      <c r="J982" s="3" t="n">
        <v>44</v>
      </c>
      <c r="K982" s="3" t="n">
        <v>44</v>
      </c>
      <c r="L982" s="3" t="n">
        <v>12</v>
      </c>
      <c r="M982" s="3" t="n">
        <v>12</v>
      </c>
      <c r="N982" s="3" t="n">
        <v>6</v>
      </c>
      <c r="O982" s="3" t="n">
        <v>6</v>
      </c>
      <c r="P982" s="3" t="n">
        <v>10</v>
      </c>
      <c r="Q982" s="3" t="n">
        <v>24.2</v>
      </c>
      <c r="R982" s="3" t="s">
        <v>2936</v>
      </c>
      <c r="S982" s="4" t="n">
        <v>45747.0884606482</v>
      </c>
      <c r="T982" s="3" t="s">
        <v>256</v>
      </c>
      <c r="U982" s="3" t="s">
        <v>256</v>
      </c>
      <c r="V982" s="3" t="n">
        <v>1</v>
      </c>
      <c r="W982" s="3" t="n">
        <v>1</v>
      </c>
      <c r="X982" s="3" t="n">
        <v>0</v>
      </c>
      <c r="Y982" s="3" t="s">
        <v>30</v>
      </c>
      <c r="Z982" s="3" t="s">
        <v>30</v>
      </c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</row>
    <row r="983" customFormat="false" ht="15.75" hidden="false" customHeight="false" outlineLevel="0" collapsed="false">
      <c r="A983" s="3" t="n">
        <v>982</v>
      </c>
      <c r="B983" s="3" t="s">
        <v>2937</v>
      </c>
      <c r="C983" s="3" t="s">
        <v>2938</v>
      </c>
      <c r="D983" s="3" t="n">
        <v>1</v>
      </c>
      <c r="E983" s="3" t="n">
        <v>10.1731157</v>
      </c>
      <c r="F983" s="3" t="n">
        <v>125</v>
      </c>
      <c r="G983" s="3" t="n">
        <v>125</v>
      </c>
      <c r="H983" s="3" t="n">
        <v>22</v>
      </c>
      <c r="I983" s="3" t="n">
        <v>22</v>
      </c>
      <c r="J983" s="3" t="n">
        <v>168</v>
      </c>
      <c r="K983" s="3" t="n">
        <v>168</v>
      </c>
      <c r="L983" s="3" t="n">
        <v>20</v>
      </c>
      <c r="M983" s="3" t="n">
        <v>20</v>
      </c>
      <c r="N983" s="3" t="n">
        <v>-1</v>
      </c>
      <c r="O983" s="3" t="n">
        <v>-1</v>
      </c>
      <c r="P983" s="3" t="n">
        <v>9.3</v>
      </c>
      <c r="Q983" s="3" t="n">
        <v>24.2</v>
      </c>
      <c r="R983" s="3" t="s">
        <v>2939</v>
      </c>
      <c r="S983" s="4" t="n">
        <v>45747.0889467593</v>
      </c>
      <c r="T983" s="3" t="s">
        <v>256</v>
      </c>
      <c r="U983" s="3" t="s">
        <v>256</v>
      </c>
      <c r="V983" s="3" t="n">
        <v>0</v>
      </c>
      <c r="W983" s="3" t="n">
        <v>0</v>
      </c>
      <c r="X983" s="3" t="n">
        <v>0</v>
      </c>
      <c r="Y983" s="3" t="s">
        <v>30</v>
      </c>
      <c r="Z983" s="3" t="s">
        <v>30</v>
      </c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</row>
    <row r="984" customFormat="false" ht="15.75" hidden="false" customHeight="false" outlineLevel="0" collapsed="false">
      <c r="A984" s="3" t="n">
        <v>983</v>
      </c>
      <c r="B984" s="3" t="s">
        <v>2940</v>
      </c>
      <c r="C984" s="3" t="s">
        <v>2941</v>
      </c>
      <c r="D984" s="3" t="n">
        <v>1</v>
      </c>
      <c r="E984" s="3" t="n">
        <v>4.3310767</v>
      </c>
      <c r="F984" s="3" t="n">
        <v>52</v>
      </c>
      <c r="G984" s="3" t="n">
        <v>52</v>
      </c>
      <c r="H984" s="3" t="n">
        <v>19</v>
      </c>
      <c r="I984" s="3" t="n">
        <v>19</v>
      </c>
      <c r="J984" s="3" t="n">
        <v>62</v>
      </c>
      <c r="K984" s="3" t="n">
        <v>62</v>
      </c>
      <c r="L984" s="3" t="n">
        <v>7</v>
      </c>
      <c r="M984" s="3" t="n">
        <v>7</v>
      </c>
      <c r="N984" s="3" t="n">
        <v>-1</v>
      </c>
      <c r="O984" s="3" t="n">
        <v>-1</v>
      </c>
      <c r="P984" s="3" t="n">
        <v>9.3</v>
      </c>
      <c r="Q984" s="3" t="n">
        <v>24.2</v>
      </c>
      <c r="R984" s="3" t="s">
        <v>2942</v>
      </c>
      <c r="S984" s="4" t="n">
        <v>45747.0891435185</v>
      </c>
      <c r="T984" s="3" t="s">
        <v>256</v>
      </c>
      <c r="U984" s="3" t="s">
        <v>256</v>
      </c>
      <c r="V984" s="3" t="n">
        <v>0</v>
      </c>
      <c r="W984" s="3" t="n">
        <v>0</v>
      </c>
      <c r="X984" s="3" t="n">
        <v>0</v>
      </c>
      <c r="Y984" s="3" t="s">
        <v>30</v>
      </c>
      <c r="Z984" s="3" t="s">
        <v>30</v>
      </c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</row>
    <row r="985" customFormat="false" ht="15.75" hidden="false" customHeight="false" outlineLevel="0" collapsed="false">
      <c r="A985" s="3" t="n">
        <v>984</v>
      </c>
      <c r="B985" s="3" t="s">
        <v>2943</v>
      </c>
      <c r="C985" s="3" t="s">
        <v>2944</v>
      </c>
      <c r="D985" s="3" t="n">
        <v>1</v>
      </c>
      <c r="E985" s="3" t="n">
        <v>4.7712718</v>
      </c>
      <c r="F985" s="3" t="n">
        <v>197</v>
      </c>
      <c r="G985" s="3" t="n">
        <v>197</v>
      </c>
      <c r="H985" s="3" t="n">
        <v>24</v>
      </c>
      <c r="I985" s="3" t="n">
        <v>24</v>
      </c>
      <c r="J985" s="3" t="n">
        <v>227</v>
      </c>
      <c r="K985" s="3" t="n">
        <v>227</v>
      </c>
      <c r="L985" s="3" t="n">
        <v>20</v>
      </c>
      <c r="M985" s="3" t="n">
        <v>20</v>
      </c>
      <c r="N985" s="3" t="n">
        <v>0</v>
      </c>
      <c r="O985" s="3" t="n">
        <v>-1</v>
      </c>
      <c r="P985" s="3" t="n">
        <v>9.3</v>
      </c>
      <c r="Q985" s="3" t="n">
        <v>24.2</v>
      </c>
      <c r="R985" s="3" t="s">
        <v>2945</v>
      </c>
      <c r="S985" s="4" t="n">
        <v>45747.0893287037</v>
      </c>
      <c r="T985" s="3" t="s">
        <v>65</v>
      </c>
      <c r="U985" s="3" t="s">
        <v>65</v>
      </c>
      <c r="V985" s="3" t="n">
        <v>1</v>
      </c>
      <c r="W985" s="3" t="n">
        <v>0</v>
      </c>
      <c r="X985" s="3" t="n">
        <v>0</v>
      </c>
      <c r="Y985" s="3" t="s">
        <v>30</v>
      </c>
      <c r="Z985" s="3" t="s">
        <v>30</v>
      </c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</row>
    <row r="986" customFormat="false" ht="15.75" hidden="false" customHeight="false" outlineLevel="0" collapsed="false">
      <c r="A986" s="3" t="n">
        <v>985</v>
      </c>
      <c r="B986" s="3" t="s">
        <v>2946</v>
      </c>
      <c r="C986" s="3" t="s">
        <v>2947</v>
      </c>
      <c r="D986" s="3" t="n">
        <v>1</v>
      </c>
      <c r="E986" s="3" t="n">
        <v>6.4791962</v>
      </c>
      <c r="F986" s="3" t="n">
        <v>227</v>
      </c>
      <c r="G986" s="3" t="n">
        <v>227</v>
      </c>
      <c r="H986" s="3" t="n">
        <v>24</v>
      </c>
      <c r="I986" s="3" t="n">
        <v>24</v>
      </c>
      <c r="J986" s="3" t="n">
        <v>265</v>
      </c>
      <c r="K986" s="3" t="n">
        <v>265</v>
      </c>
      <c r="L986" s="3" t="n">
        <v>23</v>
      </c>
      <c r="M986" s="3" t="n">
        <v>23</v>
      </c>
      <c r="N986" s="3" t="n">
        <v>-1</v>
      </c>
      <c r="O986" s="3" t="n">
        <v>-1</v>
      </c>
      <c r="P986" s="3" t="n">
        <v>9.3</v>
      </c>
      <c r="Q986" s="3" t="n">
        <v>24.2</v>
      </c>
      <c r="R986" s="3" t="s">
        <v>2948</v>
      </c>
      <c r="S986" s="4" t="n">
        <v>45747.0895717593</v>
      </c>
      <c r="T986" s="3" t="s">
        <v>65</v>
      </c>
      <c r="U986" s="3" t="s">
        <v>65</v>
      </c>
      <c r="V986" s="3" t="n">
        <v>0</v>
      </c>
      <c r="W986" s="3" t="n">
        <v>0</v>
      </c>
      <c r="X986" s="3" t="n">
        <v>0</v>
      </c>
      <c r="Y986" s="3" t="s">
        <v>30</v>
      </c>
      <c r="Z986" s="3" t="s">
        <v>30</v>
      </c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</row>
    <row r="987" customFormat="false" ht="15.75" hidden="false" customHeight="false" outlineLevel="0" collapsed="false">
      <c r="A987" s="3" t="n">
        <v>986</v>
      </c>
      <c r="B987" s="3" t="s">
        <v>2949</v>
      </c>
      <c r="C987" s="3" t="s">
        <v>2950</v>
      </c>
      <c r="D987" s="3" t="n">
        <v>1</v>
      </c>
      <c r="E987" s="3" t="n">
        <v>9.519498</v>
      </c>
      <c r="F987" s="3" t="n">
        <v>321</v>
      </c>
      <c r="G987" s="3" t="n">
        <v>321</v>
      </c>
      <c r="H987" s="3" t="n">
        <v>16</v>
      </c>
      <c r="I987" s="3" t="n">
        <v>16</v>
      </c>
      <c r="J987" s="3" t="n">
        <v>365</v>
      </c>
      <c r="K987" s="3" t="n">
        <v>365</v>
      </c>
      <c r="L987" s="3" t="n">
        <v>27</v>
      </c>
      <c r="M987" s="3" t="n">
        <v>27</v>
      </c>
      <c r="N987" s="3" t="n">
        <v>-1</v>
      </c>
      <c r="O987" s="3" t="n">
        <v>-1</v>
      </c>
      <c r="P987" s="3" t="n">
        <v>9.3</v>
      </c>
      <c r="Q987" s="3" t="n">
        <v>24.2</v>
      </c>
      <c r="R987" s="3" t="s">
        <v>2951</v>
      </c>
      <c r="S987" s="4" t="n">
        <v>45747.0900231482</v>
      </c>
      <c r="T987" s="3" t="s">
        <v>239</v>
      </c>
      <c r="U987" s="3" t="s">
        <v>239</v>
      </c>
      <c r="V987" s="3" t="n">
        <v>0</v>
      </c>
      <c r="W987" s="3" t="n">
        <v>0</v>
      </c>
      <c r="X987" s="3" t="n">
        <v>0</v>
      </c>
      <c r="Y987" s="3" t="s">
        <v>30</v>
      </c>
      <c r="Z987" s="3" t="s">
        <v>30</v>
      </c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</row>
    <row r="988" customFormat="false" ht="15.75" hidden="false" customHeight="false" outlineLevel="0" collapsed="false">
      <c r="A988" s="3" t="n">
        <v>987</v>
      </c>
      <c r="B988" s="3" t="s">
        <v>2952</v>
      </c>
      <c r="C988" s="3" t="s">
        <v>2953</v>
      </c>
      <c r="D988" s="3" t="n">
        <v>1</v>
      </c>
      <c r="E988" s="3" t="n">
        <v>0.0750311</v>
      </c>
      <c r="F988" s="3" t="n">
        <v>2</v>
      </c>
      <c r="G988" s="3" t="n">
        <v>2</v>
      </c>
      <c r="H988" s="3" t="n">
        <v>9</v>
      </c>
      <c r="I988" s="3" t="n">
        <v>9</v>
      </c>
      <c r="J988" s="3" t="n">
        <v>0</v>
      </c>
      <c r="K988" s="3" t="n">
        <v>0</v>
      </c>
      <c r="L988" s="3" t="n">
        <v>0</v>
      </c>
      <c r="M988" s="3" t="n">
        <v>0</v>
      </c>
      <c r="N988" s="3" t="n">
        <v>-1</v>
      </c>
      <c r="O988" s="3" t="n">
        <v>-1</v>
      </c>
      <c r="P988" s="3" t="n">
        <v>9.1</v>
      </c>
      <c r="Q988" s="3" t="n">
        <v>24.2</v>
      </c>
      <c r="R988" s="3" t="s">
        <v>2954</v>
      </c>
      <c r="S988" s="4" t="n">
        <v>45747.0901041667</v>
      </c>
      <c r="T988" s="3" t="s">
        <v>256</v>
      </c>
      <c r="U988" s="3" t="s">
        <v>256</v>
      </c>
      <c r="V988" s="3" t="n">
        <v>0</v>
      </c>
      <c r="W988" s="3" t="n">
        <v>0</v>
      </c>
      <c r="X988" s="3" t="n">
        <v>0</v>
      </c>
      <c r="Y988" s="3" t="s">
        <v>30</v>
      </c>
      <c r="Z988" s="3" t="s">
        <v>30</v>
      </c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</row>
    <row r="989" customFormat="false" ht="15.75" hidden="false" customHeight="false" outlineLevel="0" collapsed="false">
      <c r="A989" s="3" t="n">
        <v>988</v>
      </c>
      <c r="B989" s="3" t="s">
        <v>2955</v>
      </c>
      <c r="C989" s="3" t="s">
        <v>2956</v>
      </c>
      <c r="D989" s="3" t="n">
        <v>1</v>
      </c>
      <c r="E989" s="3" t="n">
        <v>0.4186633</v>
      </c>
      <c r="F989" s="3" t="n">
        <v>8</v>
      </c>
      <c r="G989" s="3" t="n">
        <v>8</v>
      </c>
      <c r="H989" s="3" t="n">
        <v>4</v>
      </c>
      <c r="I989" s="3" t="n">
        <v>4</v>
      </c>
      <c r="J989" s="3" t="n">
        <v>7</v>
      </c>
      <c r="K989" s="3" t="n">
        <v>7</v>
      </c>
      <c r="L989" s="3" t="n">
        <v>0</v>
      </c>
      <c r="M989" s="3" t="n">
        <v>0</v>
      </c>
      <c r="N989" s="3" t="n">
        <v>-1</v>
      </c>
      <c r="O989" s="3" t="n">
        <v>-1</v>
      </c>
      <c r="P989" s="3" t="n">
        <v>9.1</v>
      </c>
      <c r="Q989" s="3" t="n">
        <v>24.2</v>
      </c>
      <c r="R989" s="3" t="s">
        <v>2957</v>
      </c>
      <c r="S989" s="4" t="n">
        <v>45747.090150463</v>
      </c>
      <c r="T989" s="3" t="s">
        <v>37</v>
      </c>
      <c r="U989" s="3" t="s">
        <v>37</v>
      </c>
      <c r="V989" s="3" t="n">
        <v>0</v>
      </c>
      <c r="W989" s="3" t="n">
        <v>0</v>
      </c>
      <c r="X989" s="3" t="n">
        <v>0</v>
      </c>
      <c r="Y989" s="3" t="s">
        <v>30</v>
      </c>
      <c r="Z989" s="3" t="s">
        <v>30</v>
      </c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</row>
    <row r="990" customFormat="false" ht="15.75" hidden="false" customHeight="false" outlineLevel="0" collapsed="false">
      <c r="A990" s="3" t="n">
        <v>989</v>
      </c>
      <c r="B990" s="3" t="s">
        <v>2958</v>
      </c>
      <c r="C990" s="3" t="s">
        <v>2959</v>
      </c>
      <c r="D990" s="3" t="n">
        <v>1</v>
      </c>
      <c r="E990" s="3" t="n">
        <v>23.0291782</v>
      </c>
      <c r="F990" s="3" t="n">
        <v>465</v>
      </c>
      <c r="G990" s="3" t="n">
        <v>465</v>
      </c>
      <c r="H990" s="3" t="n">
        <v>14</v>
      </c>
      <c r="I990" s="3" t="n">
        <v>14</v>
      </c>
      <c r="J990" s="3" t="n">
        <v>626</v>
      </c>
      <c r="K990" s="3" t="n">
        <v>626</v>
      </c>
      <c r="L990" s="3" t="n">
        <v>101</v>
      </c>
      <c r="M990" s="3" t="n">
        <v>101</v>
      </c>
      <c r="N990" s="3" t="n">
        <v>-1</v>
      </c>
      <c r="O990" s="3" t="n">
        <v>-1</v>
      </c>
      <c r="P990" s="3" t="n">
        <v>9.3</v>
      </c>
      <c r="Q990" s="3" t="n">
        <v>24.2</v>
      </c>
      <c r="R990" s="3" t="s">
        <v>2960</v>
      </c>
      <c r="S990" s="4" t="n">
        <v>45747.090787037</v>
      </c>
      <c r="T990" s="3" t="s">
        <v>256</v>
      </c>
      <c r="U990" s="3" t="s">
        <v>256</v>
      </c>
      <c r="V990" s="3" t="n">
        <v>0</v>
      </c>
      <c r="W990" s="3" t="n">
        <v>0</v>
      </c>
      <c r="X990" s="3" t="n">
        <v>0</v>
      </c>
      <c r="Y990" s="3" t="s">
        <v>30</v>
      </c>
      <c r="Z990" s="3" t="s">
        <v>30</v>
      </c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</row>
    <row r="991" customFormat="false" ht="15.75" hidden="false" customHeight="false" outlineLevel="0" collapsed="false">
      <c r="A991" s="3" t="n">
        <v>990</v>
      </c>
      <c r="B991" s="3" t="s">
        <v>2961</v>
      </c>
      <c r="C991" s="3" t="s">
        <v>2962</v>
      </c>
      <c r="D991" s="3" t="n">
        <v>1</v>
      </c>
      <c r="E991" s="3" t="n">
        <v>3.6884384</v>
      </c>
      <c r="F991" s="3" t="n">
        <v>158</v>
      </c>
      <c r="G991" s="3" t="n">
        <v>158</v>
      </c>
      <c r="H991" s="3" t="n">
        <v>21</v>
      </c>
      <c r="I991" s="3" t="n">
        <v>21</v>
      </c>
      <c r="J991" s="3" t="n">
        <v>250</v>
      </c>
      <c r="K991" s="3" t="n">
        <v>250</v>
      </c>
      <c r="L991" s="3" t="n">
        <v>17</v>
      </c>
      <c r="M991" s="3" t="n">
        <v>17</v>
      </c>
      <c r="N991" s="3" t="n">
        <v>-1</v>
      </c>
      <c r="O991" s="3" t="n">
        <v>-1</v>
      </c>
      <c r="P991" s="3" t="n">
        <v>8.1</v>
      </c>
      <c r="Q991" s="3" t="n">
        <v>24.2</v>
      </c>
      <c r="R991" s="3" t="s">
        <v>2963</v>
      </c>
      <c r="S991" s="4" t="n">
        <v>45747.0910648148</v>
      </c>
      <c r="T991" s="3" t="s">
        <v>29</v>
      </c>
      <c r="U991" s="3" t="s">
        <v>29</v>
      </c>
      <c r="V991" s="3" t="n">
        <v>0</v>
      </c>
      <c r="W991" s="3" t="n">
        <v>0</v>
      </c>
      <c r="X991" s="3" t="n">
        <v>0</v>
      </c>
      <c r="Y991" s="3" t="s">
        <v>30</v>
      </c>
      <c r="Z991" s="3" t="s">
        <v>30</v>
      </c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</row>
    <row r="992" customFormat="false" ht="15.75" hidden="false" customHeight="false" outlineLevel="0" collapsed="false">
      <c r="A992" s="3" t="n">
        <v>991</v>
      </c>
      <c r="B992" s="3" t="s">
        <v>2964</v>
      </c>
      <c r="C992" s="3" t="s">
        <v>2965</v>
      </c>
      <c r="D992" s="3" t="n">
        <v>1</v>
      </c>
      <c r="E992" s="3" t="n">
        <v>3.2449786</v>
      </c>
      <c r="F992" s="3" t="n">
        <v>30</v>
      </c>
      <c r="G992" s="3" t="n">
        <v>30</v>
      </c>
      <c r="H992" s="3" t="n">
        <v>11</v>
      </c>
      <c r="I992" s="3" t="n">
        <v>11</v>
      </c>
      <c r="J992" s="3" t="n">
        <v>40</v>
      </c>
      <c r="K992" s="3" t="n">
        <v>40</v>
      </c>
      <c r="L992" s="3" t="n">
        <v>4</v>
      </c>
      <c r="M992" s="3" t="n">
        <v>4</v>
      </c>
      <c r="N992" s="3" t="n">
        <v>-1</v>
      </c>
      <c r="O992" s="3" t="n">
        <v>-1</v>
      </c>
      <c r="P992" s="3" t="n">
        <v>8.9</v>
      </c>
      <c r="Q992" s="3" t="n">
        <v>24.2</v>
      </c>
      <c r="R992" s="3" t="s">
        <v>2966</v>
      </c>
      <c r="S992" s="4" t="n">
        <v>45747.0911689815</v>
      </c>
      <c r="T992" s="3" t="s">
        <v>37</v>
      </c>
      <c r="U992" s="3" t="s">
        <v>37</v>
      </c>
      <c r="V992" s="3" t="n">
        <v>0</v>
      </c>
      <c r="W992" s="3" t="n">
        <v>0</v>
      </c>
      <c r="X992" s="3" t="n">
        <v>0</v>
      </c>
      <c r="Y992" s="3" t="s">
        <v>30</v>
      </c>
      <c r="Z992" s="3" t="s">
        <v>30</v>
      </c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</row>
    <row r="993" customFormat="false" ht="15.75" hidden="false" customHeight="false" outlineLevel="0" collapsed="false">
      <c r="A993" s="3" t="n">
        <v>992</v>
      </c>
      <c r="B993" s="3" t="s">
        <v>2967</v>
      </c>
      <c r="C993" s="3" t="s">
        <v>2968</v>
      </c>
      <c r="D993" s="3" t="n">
        <v>1</v>
      </c>
      <c r="E993" s="3" t="n">
        <v>3.1739358</v>
      </c>
      <c r="F993" s="3" t="n">
        <v>30</v>
      </c>
      <c r="G993" s="3" t="n">
        <v>30</v>
      </c>
      <c r="H993" s="3" t="n">
        <v>12</v>
      </c>
      <c r="I993" s="3" t="n">
        <v>12</v>
      </c>
      <c r="J993" s="3" t="n">
        <v>39</v>
      </c>
      <c r="K993" s="3" t="n">
        <v>39</v>
      </c>
      <c r="L993" s="3" t="n">
        <v>2</v>
      </c>
      <c r="M993" s="3" t="n">
        <v>2</v>
      </c>
      <c r="N993" s="3" t="n">
        <v>-1</v>
      </c>
      <c r="O993" s="3" t="n">
        <v>-1</v>
      </c>
      <c r="P993" s="3" t="n">
        <v>8.9</v>
      </c>
      <c r="Q993" s="3" t="n">
        <v>24.2</v>
      </c>
      <c r="R993" s="3" t="s">
        <v>2969</v>
      </c>
      <c r="S993" s="4" t="n">
        <v>45747.09125</v>
      </c>
      <c r="T993" s="3" t="s">
        <v>37</v>
      </c>
      <c r="U993" s="3" t="s">
        <v>37</v>
      </c>
      <c r="V993" s="3" t="n">
        <v>0</v>
      </c>
      <c r="W993" s="3" t="n">
        <v>0</v>
      </c>
      <c r="X993" s="3" t="n">
        <v>0</v>
      </c>
      <c r="Y993" s="3" t="s">
        <v>30</v>
      </c>
      <c r="Z993" s="3" t="s">
        <v>30</v>
      </c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</row>
    <row r="994" customFormat="false" ht="15.75" hidden="false" customHeight="false" outlineLevel="0" collapsed="false">
      <c r="A994" s="3" t="n">
        <v>993</v>
      </c>
      <c r="B994" s="3" t="s">
        <v>2970</v>
      </c>
      <c r="C994" s="3" t="s">
        <v>2971</v>
      </c>
      <c r="D994" s="3" t="n">
        <v>1</v>
      </c>
      <c r="E994" s="3" t="n">
        <v>3.4545534</v>
      </c>
      <c r="F994" s="3" t="n">
        <v>27</v>
      </c>
      <c r="G994" s="3" t="n">
        <v>27</v>
      </c>
      <c r="H994" s="3" t="n">
        <v>10</v>
      </c>
      <c r="I994" s="3" t="n">
        <v>10</v>
      </c>
      <c r="J994" s="3" t="n">
        <v>21</v>
      </c>
      <c r="K994" s="3" t="n">
        <v>21</v>
      </c>
      <c r="L994" s="3" t="n">
        <v>3</v>
      </c>
      <c r="M994" s="3" t="n">
        <v>3</v>
      </c>
      <c r="N994" s="3" t="n">
        <v>-1</v>
      </c>
      <c r="O994" s="3" t="n">
        <v>-1</v>
      </c>
      <c r="P994" s="3" t="n">
        <v>8.9</v>
      </c>
      <c r="Q994" s="3" t="n">
        <v>24.2</v>
      </c>
      <c r="R994" s="3" t="s">
        <v>2972</v>
      </c>
      <c r="S994" s="4" t="n">
        <v>45747.0913310185</v>
      </c>
      <c r="T994" s="3" t="s">
        <v>65</v>
      </c>
      <c r="U994" s="3" t="s">
        <v>65</v>
      </c>
      <c r="V994" s="3" t="n">
        <v>0</v>
      </c>
      <c r="W994" s="3" t="n">
        <v>0</v>
      </c>
      <c r="X994" s="3" t="n">
        <v>0</v>
      </c>
      <c r="Y994" s="3" t="s">
        <v>30</v>
      </c>
      <c r="Z994" s="3" t="s">
        <v>30</v>
      </c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</row>
    <row r="995" customFormat="false" ht="15.75" hidden="false" customHeight="false" outlineLevel="0" collapsed="false">
      <c r="A995" s="3" t="n">
        <v>994</v>
      </c>
      <c r="B995" s="3" t="s">
        <v>2973</v>
      </c>
      <c r="C995" s="3" t="s">
        <v>2974</v>
      </c>
      <c r="D995" s="3" t="n">
        <v>1</v>
      </c>
      <c r="E995" s="3" t="n">
        <v>4.4706766</v>
      </c>
      <c r="F995" s="3" t="n">
        <v>754</v>
      </c>
      <c r="G995" s="3" t="n">
        <v>754</v>
      </c>
      <c r="H995" s="3" t="n">
        <v>22</v>
      </c>
      <c r="I995" s="3" t="n">
        <v>22</v>
      </c>
      <c r="J995" s="3" t="n">
        <v>622</v>
      </c>
      <c r="K995" s="3" t="n">
        <v>622</v>
      </c>
      <c r="L995" s="3" t="n">
        <v>142</v>
      </c>
      <c r="M995" s="3" t="n">
        <v>142</v>
      </c>
      <c r="N995" s="3" t="n">
        <v>-1</v>
      </c>
      <c r="O995" s="3" t="n">
        <v>-1</v>
      </c>
      <c r="P995" s="3" t="n">
        <v>9.2</v>
      </c>
      <c r="Q995" s="3" t="n">
        <v>24.2</v>
      </c>
      <c r="R995" s="3" t="s">
        <v>2975</v>
      </c>
      <c r="S995" s="4" t="n">
        <v>45747.5730208333</v>
      </c>
      <c r="T995" s="3" t="s">
        <v>256</v>
      </c>
      <c r="U995" s="3" t="s">
        <v>256</v>
      </c>
      <c r="V995" s="3" t="n">
        <v>0</v>
      </c>
      <c r="W995" s="3" t="n">
        <v>0</v>
      </c>
      <c r="X995" s="3" t="n">
        <v>0</v>
      </c>
      <c r="Y995" s="3" t="s">
        <v>30</v>
      </c>
      <c r="Z995" s="3" t="s">
        <v>30</v>
      </c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</row>
    <row r="996" customFormat="false" ht="15.75" hidden="false" customHeight="false" outlineLevel="0" collapsed="false">
      <c r="A996" s="3" t="n">
        <v>995</v>
      </c>
      <c r="B996" s="3" t="s">
        <v>2976</v>
      </c>
      <c r="C996" s="3" t="s">
        <v>2977</v>
      </c>
      <c r="D996" s="3" t="n">
        <v>1</v>
      </c>
      <c r="E996" s="3" t="n">
        <v>6.2725325</v>
      </c>
      <c r="F996" s="3" t="n">
        <v>331</v>
      </c>
      <c r="G996" s="3" t="n">
        <v>331</v>
      </c>
      <c r="H996" s="3" t="n">
        <v>25</v>
      </c>
      <c r="I996" s="3" t="n">
        <v>25</v>
      </c>
      <c r="J996" s="3" t="n">
        <v>315</v>
      </c>
      <c r="K996" s="3" t="n">
        <v>315</v>
      </c>
      <c r="L996" s="3" t="n">
        <v>39</v>
      </c>
      <c r="M996" s="3" t="n">
        <v>39</v>
      </c>
      <c r="N996" s="3" t="n">
        <v>-1</v>
      </c>
      <c r="O996" s="3" t="n">
        <v>-1</v>
      </c>
      <c r="P996" s="3" t="n">
        <v>8.9</v>
      </c>
      <c r="Q996" s="3" t="n">
        <v>24.2</v>
      </c>
      <c r="R996" s="3" t="s">
        <v>2978</v>
      </c>
      <c r="S996" s="4" t="n">
        <v>45747.0918865741</v>
      </c>
      <c r="T996" s="3" t="s">
        <v>37</v>
      </c>
      <c r="U996" s="3" t="s">
        <v>37</v>
      </c>
      <c r="V996" s="3" t="n">
        <v>0</v>
      </c>
      <c r="W996" s="3" t="n">
        <v>0</v>
      </c>
      <c r="X996" s="3" t="n">
        <v>0</v>
      </c>
      <c r="Y996" s="3" t="s">
        <v>30</v>
      </c>
      <c r="Z996" s="3" t="s">
        <v>30</v>
      </c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</row>
    <row r="997" customFormat="false" ht="15.75" hidden="false" customHeight="false" outlineLevel="0" collapsed="false">
      <c r="A997" s="3" t="n">
        <v>996</v>
      </c>
      <c r="B997" s="3" t="s">
        <v>2979</v>
      </c>
      <c r="C997" s="3" t="s">
        <v>2980</v>
      </c>
      <c r="D997" s="3" t="n">
        <v>1</v>
      </c>
      <c r="E997" s="3" t="n">
        <v>8.8237141</v>
      </c>
      <c r="F997" s="3" t="n">
        <v>338</v>
      </c>
      <c r="G997" s="3" t="n">
        <v>338</v>
      </c>
      <c r="H997" s="3" t="n">
        <v>26</v>
      </c>
      <c r="I997" s="3" t="n">
        <v>26</v>
      </c>
      <c r="J997" s="3" t="n">
        <v>321</v>
      </c>
      <c r="K997" s="3" t="n">
        <v>321</v>
      </c>
      <c r="L997" s="3" t="n">
        <v>39</v>
      </c>
      <c r="M997" s="3" t="n">
        <v>39</v>
      </c>
      <c r="N997" s="3" t="n">
        <v>-1</v>
      </c>
      <c r="O997" s="3" t="n">
        <v>-1</v>
      </c>
      <c r="P997" s="3" t="n">
        <v>8.9</v>
      </c>
      <c r="Q997" s="3" t="n">
        <v>24.2</v>
      </c>
      <c r="R997" s="3" t="s">
        <v>2981</v>
      </c>
      <c r="S997" s="4" t="n">
        <v>45747.0920949074</v>
      </c>
      <c r="T997" s="3" t="s">
        <v>37</v>
      </c>
      <c r="U997" s="3" t="s">
        <v>37</v>
      </c>
      <c r="V997" s="3" t="n">
        <v>0</v>
      </c>
      <c r="W997" s="3" t="n">
        <v>0</v>
      </c>
      <c r="X997" s="3" t="n">
        <v>0</v>
      </c>
      <c r="Y997" s="3" t="s">
        <v>30</v>
      </c>
      <c r="Z997" s="3" t="s">
        <v>30</v>
      </c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</row>
    <row r="998" customFormat="false" ht="15.75" hidden="false" customHeight="false" outlineLevel="0" collapsed="false">
      <c r="A998" s="3" t="n">
        <v>997</v>
      </c>
      <c r="B998" s="3" t="s">
        <v>2982</v>
      </c>
      <c r="C998" s="3" t="s">
        <v>2983</v>
      </c>
      <c r="D998" s="3" t="n">
        <v>1</v>
      </c>
      <c r="E998" s="3" t="n">
        <v>13.3247898</v>
      </c>
      <c r="F998" s="3" t="n">
        <v>12</v>
      </c>
      <c r="G998" s="3" t="n">
        <v>12</v>
      </c>
      <c r="H998" s="3" t="n">
        <v>6</v>
      </c>
      <c r="I998" s="3" t="n">
        <v>6</v>
      </c>
      <c r="J998" s="3" t="n">
        <v>14</v>
      </c>
      <c r="K998" s="3" t="n">
        <v>14</v>
      </c>
      <c r="L998" s="3" t="n">
        <v>2</v>
      </c>
      <c r="M998" s="3" t="n">
        <v>2</v>
      </c>
      <c r="N998" s="3" t="n">
        <v>0</v>
      </c>
      <c r="O998" s="3" t="n">
        <v>-1</v>
      </c>
      <c r="P998" s="3" t="n">
        <v>-1</v>
      </c>
      <c r="Q998" s="3" t="n">
        <v>24.2</v>
      </c>
      <c r="R998" s="3"/>
      <c r="S998" s="4" t="n">
        <v>45747.0927430556</v>
      </c>
      <c r="T998" s="3" t="s">
        <v>256</v>
      </c>
      <c r="U998" s="3" t="s">
        <v>256</v>
      </c>
      <c r="V998" s="3" t="n">
        <v>1</v>
      </c>
      <c r="W998" s="3" t="n">
        <v>0</v>
      </c>
      <c r="X998" s="3" t="n">
        <v>0</v>
      </c>
      <c r="Y998" s="3" t="s">
        <v>30</v>
      </c>
      <c r="Z998" s="3" t="s">
        <v>30</v>
      </c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</row>
    <row r="999" customFormat="false" ht="15.75" hidden="false" customHeight="false" outlineLevel="0" collapsed="false">
      <c r="A999" s="3" t="n">
        <v>998</v>
      </c>
      <c r="B999" s="3" t="s">
        <v>2984</v>
      </c>
      <c r="C999" s="3" t="s">
        <v>2985</v>
      </c>
      <c r="D999" s="3" t="n">
        <v>1</v>
      </c>
      <c r="E999" s="3" t="n">
        <v>11.1609538</v>
      </c>
      <c r="F999" s="3" t="n">
        <v>16</v>
      </c>
      <c r="G999" s="3" t="n">
        <v>16</v>
      </c>
      <c r="H999" s="3" t="n">
        <v>8</v>
      </c>
      <c r="I999" s="3" t="n">
        <v>8</v>
      </c>
      <c r="J999" s="3" t="n">
        <v>23</v>
      </c>
      <c r="K999" s="3" t="n">
        <v>23</v>
      </c>
      <c r="L999" s="3" t="n">
        <v>3</v>
      </c>
      <c r="M999" s="3" t="n">
        <v>3</v>
      </c>
      <c r="N999" s="3" t="n">
        <v>3</v>
      </c>
      <c r="O999" s="3" t="n">
        <v>-1</v>
      </c>
      <c r="P999" s="3" t="n">
        <v>10</v>
      </c>
      <c r="Q999" s="3" t="n">
        <v>24.2</v>
      </c>
      <c r="R999" s="3" t="s">
        <v>2986</v>
      </c>
      <c r="S999" s="4" t="n">
        <v>45747.0933217593</v>
      </c>
      <c r="T999" s="3" t="s">
        <v>85</v>
      </c>
      <c r="U999" s="3" t="s">
        <v>85</v>
      </c>
      <c r="V999" s="3" t="n">
        <v>1</v>
      </c>
      <c r="W999" s="3" t="n">
        <v>0</v>
      </c>
      <c r="X999" s="3" t="n">
        <v>0</v>
      </c>
      <c r="Y999" s="3" t="s">
        <v>30</v>
      </c>
      <c r="Z999" s="3" t="s">
        <v>30</v>
      </c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</row>
    <row r="1000" customFormat="false" ht="15.75" hidden="false" customHeight="false" outlineLevel="0" collapsed="false">
      <c r="A1000" s="3" t="n">
        <v>999</v>
      </c>
      <c r="B1000" s="3" t="s">
        <v>2987</v>
      </c>
      <c r="C1000" s="3" t="s">
        <v>2988</v>
      </c>
      <c r="D1000" s="3" t="n">
        <v>1</v>
      </c>
      <c r="E1000" s="3" t="n">
        <v>1.0312676</v>
      </c>
      <c r="F1000" s="3" t="n">
        <v>37</v>
      </c>
      <c r="G1000" s="3" t="n">
        <v>37</v>
      </c>
      <c r="H1000" s="3" t="n">
        <v>12</v>
      </c>
      <c r="I1000" s="3" t="n">
        <v>12</v>
      </c>
      <c r="J1000" s="3" t="n">
        <v>51</v>
      </c>
      <c r="K1000" s="3" t="n">
        <v>51</v>
      </c>
      <c r="L1000" s="3" t="n">
        <v>3</v>
      </c>
      <c r="M1000" s="3" t="n">
        <v>3</v>
      </c>
      <c r="N1000" s="3" t="n">
        <v>-1</v>
      </c>
      <c r="O1000" s="3" t="n">
        <v>-1</v>
      </c>
      <c r="P1000" s="3" t="n">
        <v>8.5</v>
      </c>
      <c r="Q1000" s="3" t="n">
        <v>24.2</v>
      </c>
      <c r="R1000" s="3" t="s">
        <v>2989</v>
      </c>
      <c r="S1000" s="4" t="n">
        <v>45747.0934837963</v>
      </c>
      <c r="T1000" s="3" t="s">
        <v>239</v>
      </c>
      <c r="U1000" s="3" t="s">
        <v>239</v>
      </c>
      <c r="V1000" s="3" t="n">
        <v>0</v>
      </c>
      <c r="W1000" s="3" t="n">
        <v>0</v>
      </c>
      <c r="X1000" s="3" t="n">
        <v>0</v>
      </c>
      <c r="Y1000" s="3" t="s">
        <v>30</v>
      </c>
      <c r="Z1000" s="3" t="s">
        <v>30</v>
      </c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</row>
    <row r="1001" customFormat="false" ht="15.75" hidden="false" customHeight="false" outlineLevel="0" collapsed="false">
      <c r="A1001" s="3" t="n">
        <v>1000</v>
      </c>
      <c r="B1001" s="3" t="s">
        <v>2990</v>
      </c>
      <c r="C1001" s="3" t="s">
        <v>2991</v>
      </c>
      <c r="D1001" s="3" t="n">
        <v>1</v>
      </c>
      <c r="E1001" s="3" t="n">
        <v>0.4013937</v>
      </c>
      <c r="F1001" s="3" t="n">
        <v>17</v>
      </c>
      <c r="G1001" s="3" t="n">
        <v>17</v>
      </c>
      <c r="H1001" s="3" t="n">
        <v>8</v>
      </c>
      <c r="I1001" s="3" t="n">
        <v>8</v>
      </c>
      <c r="J1001" s="3" t="n">
        <v>15</v>
      </c>
      <c r="K1001" s="3" t="n">
        <v>15</v>
      </c>
      <c r="L1001" s="3" t="n">
        <v>1</v>
      </c>
      <c r="M1001" s="3" t="n">
        <v>1</v>
      </c>
      <c r="N1001" s="3" t="n">
        <v>-1</v>
      </c>
      <c r="O1001" s="3" t="n">
        <v>-1</v>
      </c>
      <c r="P1001" s="3" t="n">
        <v>8.5</v>
      </c>
      <c r="Q1001" s="3" t="n">
        <v>24.2</v>
      </c>
      <c r="R1001" s="3" t="s">
        <v>2992</v>
      </c>
      <c r="S1001" s="4" t="n">
        <v>45747.0935416667</v>
      </c>
      <c r="T1001" s="3" t="s">
        <v>239</v>
      </c>
      <c r="U1001" s="3" t="s">
        <v>239</v>
      </c>
      <c r="V1001" s="3" t="n">
        <v>0</v>
      </c>
      <c r="W1001" s="3" t="n">
        <v>0</v>
      </c>
      <c r="X1001" s="3" t="n">
        <v>0</v>
      </c>
      <c r="Y1001" s="3" t="s">
        <v>30</v>
      </c>
      <c r="Z1001" s="3" t="s">
        <v>30</v>
      </c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</row>
    <row r="1002" customFormat="false" ht="15.75" hidden="false" customHeight="false" outlineLevel="0" collapsed="false">
      <c r="A1002" s="3" t="n">
        <v>1001</v>
      </c>
      <c r="B1002" s="3" t="s">
        <v>2993</v>
      </c>
      <c r="C1002" s="3" t="s">
        <v>2994</v>
      </c>
      <c r="D1002" s="3" t="n">
        <v>1</v>
      </c>
      <c r="E1002" s="3" t="n">
        <v>2.2866047</v>
      </c>
      <c r="F1002" s="3" t="n">
        <v>315</v>
      </c>
      <c r="G1002" s="3" t="n">
        <v>315</v>
      </c>
      <c r="H1002" s="3" t="n">
        <v>17</v>
      </c>
      <c r="I1002" s="3" t="n">
        <v>17</v>
      </c>
      <c r="J1002" s="3" t="n">
        <v>254</v>
      </c>
      <c r="K1002" s="3" t="n">
        <v>254</v>
      </c>
      <c r="L1002" s="3" t="n">
        <v>50</v>
      </c>
      <c r="M1002" s="3" t="n">
        <v>50</v>
      </c>
      <c r="N1002" s="3" t="n">
        <v>-1</v>
      </c>
      <c r="O1002" s="3" t="n">
        <v>-1</v>
      </c>
      <c r="P1002" s="3" t="n">
        <v>8.6</v>
      </c>
      <c r="Q1002" s="3" t="n">
        <v>24.2</v>
      </c>
      <c r="R1002" s="3" t="s">
        <v>2995</v>
      </c>
      <c r="S1002" s="4" t="n">
        <v>45746.9492013889</v>
      </c>
      <c r="T1002" s="3" t="s">
        <v>65</v>
      </c>
      <c r="U1002" s="3" t="s">
        <v>65</v>
      </c>
      <c r="V1002" s="3" t="n">
        <v>0</v>
      </c>
      <c r="W1002" s="3" t="n">
        <v>0</v>
      </c>
      <c r="X1002" s="3" t="n">
        <v>0</v>
      </c>
      <c r="Y1002" s="3" t="s">
        <v>30</v>
      </c>
      <c r="Z1002" s="3" t="s">
        <v>30</v>
      </c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</row>
    <row r="1003" customFormat="false" ht="15.75" hidden="false" customHeight="false" outlineLevel="0" collapsed="false">
      <c r="A1003" s="3" t="n">
        <v>1002</v>
      </c>
      <c r="B1003" s="3" t="s">
        <v>2996</v>
      </c>
      <c r="C1003" s="3" t="s">
        <v>2997</v>
      </c>
      <c r="D1003" s="3" t="n">
        <v>1</v>
      </c>
      <c r="E1003" s="3" t="n">
        <v>2.2404221</v>
      </c>
      <c r="F1003" s="3" t="n">
        <v>315</v>
      </c>
      <c r="G1003" s="3" t="n">
        <v>315</v>
      </c>
      <c r="H1003" s="3" t="n">
        <v>17</v>
      </c>
      <c r="I1003" s="3" t="n">
        <v>17</v>
      </c>
      <c r="J1003" s="3" t="n">
        <v>254</v>
      </c>
      <c r="K1003" s="3" t="n">
        <v>254</v>
      </c>
      <c r="L1003" s="3" t="n">
        <v>50</v>
      </c>
      <c r="M1003" s="3" t="n">
        <v>50</v>
      </c>
      <c r="N1003" s="3" t="n">
        <v>-1</v>
      </c>
      <c r="O1003" s="3" t="n">
        <v>-1</v>
      </c>
      <c r="P1003" s="3" t="n">
        <v>8.5</v>
      </c>
      <c r="Q1003" s="3" t="n">
        <v>24.2</v>
      </c>
      <c r="R1003" s="3" t="s">
        <v>2998</v>
      </c>
      <c r="S1003" s="4" t="n">
        <v>45746.9493055556</v>
      </c>
      <c r="T1003" s="3" t="s">
        <v>65</v>
      </c>
      <c r="U1003" s="3" t="s">
        <v>65</v>
      </c>
      <c r="V1003" s="3" t="n">
        <v>0</v>
      </c>
      <c r="W1003" s="3" t="n">
        <v>0</v>
      </c>
      <c r="X1003" s="3" t="n">
        <v>0</v>
      </c>
      <c r="Y1003" s="3" t="s">
        <v>30</v>
      </c>
      <c r="Z1003" s="3" t="s">
        <v>30</v>
      </c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</row>
    <row r="1004" customFormat="false" ht="15.75" hidden="false" customHeight="false" outlineLevel="0" collapsed="false">
      <c r="A1004" s="3" t="n">
        <v>1003</v>
      </c>
      <c r="B1004" s="3" t="s">
        <v>2999</v>
      </c>
      <c r="C1004" s="3" t="s">
        <v>3000</v>
      </c>
      <c r="D1004" s="3" t="n">
        <v>1</v>
      </c>
      <c r="E1004" s="3" t="n">
        <v>0.6659592</v>
      </c>
      <c r="F1004" s="3" t="n">
        <v>51</v>
      </c>
      <c r="G1004" s="3" t="n">
        <v>51</v>
      </c>
      <c r="H1004" s="3" t="n">
        <v>9</v>
      </c>
      <c r="I1004" s="3" t="n">
        <v>9</v>
      </c>
      <c r="J1004" s="3" t="n">
        <v>42</v>
      </c>
      <c r="K1004" s="3" t="n">
        <v>42</v>
      </c>
      <c r="L1004" s="3" t="n">
        <v>6</v>
      </c>
      <c r="M1004" s="3" t="n">
        <v>6</v>
      </c>
      <c r="N1004" s="3" t="n">
        <v>-1</v>
      </c>
      <c r="O1004" s="3" t="n">
        <v>-1</v>
      </c>
      <c r="P1004" s="3" t="n">
        <v>8.5</v>
      </c>
      <c r="Q1004" s="3" t="n">
        <v>24.2</v>
      </c>
      <c r="R1004" s="3" t="s">
        <v>3001</v>
      </c>
      <c r="S1004" s="4" t="n">
        <v>45746.9493402778</v>
      </c>
      <c r="T1004" s="3" t="s">
        <v>65</v>
      </c>
      <c r="U1004" s="3" t="s">
        <v>65</v>
      </c>
      <c r="V1004" s="3" t="n">
        <v>0</v>
      </c>
      <c r="W1004" s="3" t="n">
        <v>0</v>
      </c>
      <c r="X1004" s="3" t="n">
        <v>0</v>
      </c>
      <c r="Y1004" s="3" t="s">
        <v>30</v>
      </c>
      <c r="Z1004" s="3" t="s">
        <v>30</v>
      </c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</row>
    <row r="1005" customFormat="false" ht="15.75" hidden="false" customHeight="false" outlineLevel="0" collapsed="false">
      <c r="A1005" s="3" t="n">
        <v>1004</v>
      </c>
      <c r="B1005" s="3" t="s">
        <v>3002</v>
      </c>
      <c r="C1005" s="3" t="s">
        <v>3003</v>
      </c>
      <c r="D1005" s="3" t="n">
        <v>1</v>
      </c>
      <c r="E1005" s="3" t="n">
        <v>0.2771623</v>
      </c>
      <c r="F1005" s="3" t="n">
        <v>26</v>
      </c>
      <c r="G1005" s="3" t="n">
        <v>26</v>
      </c>
      <c r="H1005" s="3" t="n">
        <v>6</v>
      </c>
      <c r="I1005" s="3" t="n">
        <v>6</v>
      </c>
      <c r="J1005" s="3" t="n">
        <v>21</v>
      </c>
      <c r="K1005" s="3" t="n">
        <v>21</v>
      </c>
      <c r="L1005" s="3" t="n">
        <v>2</v>
      </c>
      <c r="M1005" s="3" t="n">
        <v>2</v>
      </c>
      <c r="N1005" s="3" t="n">
        <v>-1</v>
      </c>
      <c r="O1005" s="3" t="n">
        <v>-1</v>
      </c>
      <c r="P1005" s="3" t="n">
        <v>8.5</v>
      </c>
      <c r="Q1005" s="3" t="n">
        <v>24.2</v>
      </c>
      <c r="R1005" s="3" t="s">
        <v>3004</v>
      </c>
      <c r="S1005" s="4" t="n">
        <v>45746.9493634259</v>
      </c>
      <c r="T1005" s="3" t="s">
        <v>29</v>
      </c>
      <c r="U1005" s="3" t="s">
        <v>29</v>
      </c>
      <c r="V1005" s="3" t="n">
        <v>0</v>
      </c>
      <c r="W1005" s="3" t="n">
        <v>0</v>
      </c>
      <c r="X1005" s="3" t="n">
        <v>0</v>
      </c>
      <c r="Y1005" s="3" t="s">
        <v>30</v>
      </c>
      <c r="Z1005" s="3" t="s">
        <v>30</v>
      </c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</row>
    <row r="1006" customFormat="false" ht="15.75" hidden="false" customHeight="false" outlineLevel="0" collapsed="false">
      <c r="A1006" s="3" t="n">
        <v>1005</v>
      </c>
      <c r="B1006" s="3" t="s">
        <v>3005</v>
      </c>
      <c r="C1006" s="3" t="s">
        <v>3006</v>
      </c>
      <c r="D1006" s="3" t="n">
        <v>1</v>
      </c>
      <c r="E1006" s="3" t="n">
        <v>0.733363</v>
      </c>
      <c r="F1006" s="3" t="n">
        <v>50</v>
      </c>
      <c r="G1006" s="3" t="n">
        <v>50</v>
      </c>
      <c r="H1006" s="3" t="n">
        <v>13</v>
      </c>
      <c r="I1006" s="3" t="n">
        <v>13</v>
      </c>
      <c r="J1006" s="3" t="n">
        <v>65</v>
      </c>
      <c r="K1006" s="3" t="n">
        <v>65</v>
      </c>
      <c r="L1006" s="3" t="n">
        <v>3</v>
      </c>
      <c r="M1006" s="3" t="n">
        <v>3</v>
      </c>
      <c r="N1006" s="3" t="n">
        <v>-1</v>
      </c>
      <c r="O1006" s="3" t="n">
        <v>-1</v>
      </c>
      <c r="P1006" s="3" t="n">
        <v>8.6</v>
      </c>
      <c r="Q1006" s="3" t="n">
        <v>24.2</v>
      </c>
      <c r="R1006" s="3" t="s">
        <v>3007</v>
      </c>
      <c r="S1006" s="4" t="n">
        <v>45746.9494097222</v>
      </c>
      <c r="T1006" s="3" t="s">
        <v>29</v>
      </c>
      <c r="U1006" s="3" t="s">
        <v>29</v>
      </c>
      <c r="V1006" s="3" t="n">
        <v>0</v>
      </c>
      <c r="W1006" s="3" t="n">
        <v>0</v>
      </c>
      <c r="X1006" s="3" t="n">
        <v>0</v>
      </c>
      <c r="Y1006" s="3" t="s">
        <v>30</v>
      </c>
      <c r="Z1006" s="3" t="s">
        <v>30</v>
      </c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</row>
    <row r="1007" customFormat="false" ht="15.75" hidden="false" customHeight="false" outlineLevel="0" collapsed="false">
      <c r="A1007" s="3" t="n">
        <v>1006</v>
      </c>
      <c r="B1007" s="3" t="s">
        <v>3008</v>
      </c>
      <c r="C1007" s="3" t="s">
        <v>3009</v>
      </c>
      <c r="D1007" s="3" t="n">
        <v>1</v>
      </c>
      <c r="E1007" s="3" t="n">
        <v>0.2823015</v>
      </c>
      <c r="F1007" s="3" t="n">
        <v>28</v>
      </c>
      <c r="G1007" s="3" t="n">
        <v>28</v>
      </c>
      <c r="H1007" s="3" t="n">
        <v>9</v>
      </c>
      <c r="I1007" s="3" t="n">
        <v>9</v>
      </c>
      <c r="J1007" s="3" t="n">
        <v>30</v>
      </c>
      <c r="K1007" s="3" t="n">
        <v>30</v>
      </c>
      <c r="L1007" s="3" t="n">
        <v>2</v>
      </c>
      <c r="M1007" s="3" t="n">
        <v>2</v>
      </c>
      <c r="N1007" s="3" t="n">
        <v>-1</v>
      </c>
      <c r="O1007" s="3" t="n">
        <v>-1</v>
      </c>
      <c r="P1007" s="3" t="n">
        <v>8.6</v>
      </c>
      <c r="Q1007" s="3" t="n">
        <v>24.2</v>
      </c>
      <c r="R1007" s="3" t="s">
        <v>3010</v>
      </c>
      <c r="S1007" s="4" t="n">
        <v>45746.9494328704</v>
      </c>
      <c r="T1007" s="3" t="s">
        <v>29</v>
      </c>
      <c r="U1007" s="3" t="s">
        <v>29</v>
      </c>
      <c r="V1007" s="3" t="n">
        <v>0</v>
      </c>
      <c r="W1007" s="3" t="n">
        <v>0</v>
      </c>
      <c r="X1007" s="3" t="n">
        <v>0</v>
      </c>
      <c r="Y1007" s="3" t="s">
        <v>30</v>
      </c>
      <c r="Z1007" s="3" t="s">
        <v>30</v>
      </c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</row>
    <row r="1008" customFormat="false" ht="15.75" hidden="false" customHeight="false" outlineLevel="0" collapsed="false">
      <c r="A1008" s="3" t="n">
        <v>1007</v>
      </c>
      <c r="B1008" s="3" t="s">
        <v>3011</v>
      </c>
      <c r="C1008" s="3" t="s">
        <v>3012</v>
      </c>
      <c r="D1008" s="3" t="n">
        <v>1</v>
      </c>
      <c r="E1008" s="3" t="n">
        <v>0.8123109</v>
      </c>
      <c r="F1008" s="3" t="n">
        <v>24</v>
      </c>
      <c r="G1008" s="3" t="n">
        <v>24</v>
      </c>
      <c r="H1008" s="3" t="n">
        <v>11</v>
      </c>
      <c r="I1008" s="3" t="n">
        <v>11</v>
      </c>
      <c r="J1008" s="3" t="n">
        <v>23</v>
      </c>
      <c r="K1008" s="3" t="n">
        <v>23</v>
      </c>
      <c r="L1008" s="3" t="n">
        <v>2</v>
      </c>
      <c r="M1008" s="3" t="n">
        <v>2</v>
      </c>
      <c r="N1008" s="3" t="n">
        <v>-1</v>
      </c>
      <c r="O1008" s="3" t="n">
        <v>-1</v>
      </c>
      <c r="P1008" s="3" t="n">
        <v>8.3</v>
      </c>
      <c r="Q1008" s="3" t="n">
        <v>24.2</v>
      </c>
      <c r="R1008" s="3" t="s">
        <v>3013</v>
      </c>
      <c r="S1008" s="4" t="n">
        <v>45746.9494675926</v>
      </c>
      <c r="T1008" s="3" t="s">
        <v>29</v>
      </c>
      <c r="U1008" s="3" t="s">
        <v>29</v>
      </c>
      <c r="V1008" s="3" t="n">
        <v>0</v>
      </c>
      <c r="W1008" s="3" t="n">
        <v>0</v>
      </c>
      <c r="X1008" s="3" t="n">
        <v>0</v>
      </c>
      <c r="Y1008" s="3" t="s">
        <v>30</v>
      </c>
      <c r="Z1008" s="3" t="s">
        <v>30</v>
      </c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</row>
    <row r="1009" customFormat="false" ht="15.75" hidden="false" customHeight="false" outlineLevel="0" collapsed="false">
      <c r="A1009" s="3" t="n">
        <v>1008</v>
      </c>
      <c r="B1009" s="3" t="s">
        <v>3014</v>
      </c>
      <c r="C1009" s="3" t="s">
        <v>3015</v>
      </c>
      <c r="D1009" s="3" t="n">
        <v>1</v>
      </c>
      <c r="E1009" s="3" t="n">
        <v>0.2828206</v>
      </c>
      <c r="F1009" s="3" t="n">
        <v>27</v>
      </c>
      <c r="G1009" s="3" t="n">
        <v>27</v>
      </c>
      <c r="H1009" s="3" t="n">
        <v>9</v>
      </c>
      <c r="I1009" s="3" t="n">
        <v>9</v>
      </c>
      <c r="J1009" s="3" t="n">
        <v>21</v>
      </c>
      <c r="K1009" s="3" t="n">
        <v>21</v>
      </c>
      <c r="L1009" s="3" t="n">
        <v>4</v>
      </c>
      <c r="M1009" s="3" t="n">
        <v>4</v>
      </c>
      <c r="N1009" s="3" t="n">
        <v>-1</v>
      </c>
      <c r="O1009" s="3" t="n">
        <v>-1</v>
      </c>
      <c r="P1009" s="3" t="n">
        <v>8.3</v>
      </c>
      <c r="Q1009" s="3" t="n">
        <v>24.2</v>
      </c>
      <c r="R1009" s="3" t="s">
        <v>3016</v>
      </c>
      <c r="S1009" s="4" t="n">
        <v>45746.9494791667</v>
      </c>
      <c r="T1009" s="3" t="s">
        <v>29</v>
      </c>
      <c r="U1009" s="3" t="s">
        <v>29</v>
      </c>
      <c r="V1009" s="3" t="n">
        <v>0</v>
      </c>
      <c r="W1009" s="3" t="n">
        <v>0</v>
      </c>
      <c r="X1009" s="3" t="n">
        <v>0</v>
      </c>
      <c r="Y1009" s="3" t="s">
        <v>30</v>
      </c>
      <c r="Z1009" s="3" t="s">
        <v>30</v>
      </c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</row>
    <row r="1010" customFormat="false" ht="15.75" hidden="false" customHeight="false" outlineLevel="0" collapsed="false">
      <c r="A1010" s="3" t="n">
        <v>1009</v>
      </c>
      <c r="B1010" s="3" t="s">
        <v>3017</v>
      </c>
      <c r="C1010" s="3" t="s">
        <v>3018</v>
      </c>
      <c r="D1010" s="3" t="n">
        <v>1</v>
      </c>
      <c r="E1010" s="3" t="n">
        <v>1.0002712</v>
      </c>
      <c r="F1010" s="3" t="n">
        <v>57</v>
      </c>
      <c r="G1010" s="3" t="n">
        <v>57</v>
      </c>
      <c r="H1010" s="3" t="n">
        <v>10</v>
      </c>
      <c r="I1010" s="3" t="n">
        <v>10</v>
      </c>
      <c r="J1010" s="3" t="n">
        <v>45</v>
      </c>
      <c r="K1010" s="3" t="n">
        <v>45</v>
      </c>
      <c r="L1010" s="3" t="n">
        <v>10</v>
      </c>
      <c r="M1010" s="3" t="n">
        <v>10</v>
      </c>
      <c r="N1010" s="3" t="n">
        <v>-1</v>
      </c>
      <c r="O1010" s="3" t="n">
        <v>-1</v>
      </c>
      <c r="P1010" s="3" t="n">
        <v>8.3</v>
      </c>
      <c r="Q1010" s="3" t="n">
        <v>24.2</v>
      </c>
      <c r="R1010" s="3" t="s">
        <v>3019</v>
      </c>
      <c r="S1010" s="4" t="n">
        <v>45746.949525463</v>
      </c>
      <c r="T1010" s="3" t="s">
        <v>29</v>
      </c>
      <c r="U1010" s="3" t="s">
        <v>29</v>
      </c>
      <c r="V1010" s="3" t="n">
        <v>0</v>
      </c>
      <c r="W1010" s="3" t="n">
        <v>0</v>
      </c>
      <c r="X1010" s="3" t="n">
        <v>0</v>
      </c>
      <c r="Y1010" s="3" t="s">
        <v>30</v>
      </c>
      <c r="Z1010" s="3" t="s">
        <v>30</v>
      </c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</row>
    <row r="1011" customFormat="false" ht="15.75" hidden="false" customHeight="false" outlineLevel="0" collapsed="false">
      <c r="A1011" s="3" t="n">
        <v>1010</v>
      </c>
      <c r="B1011" s="3" t="s">
        <v>3020</v>
      </c>
      <c r="C1011" s="3" t="s">
        <v>3021</v>
      </c>
      <c r="D1011" s="3" t="n">
        <v>1</v>
      </c>
      <c r="E1011" s="3" t="n">
        <v>1.792215</v>
      </c>
      <c r="F1011" s="3" t="n">
        <v>82</v>
      </c>
      <c r="G1011" s="3" t="n">
        <v>82</v>
      </c>
      <c r="H1011" s="3" t="n">
        <v>11</v>
      </c>
      <c r="I1011" s="3" t="n">
        <v>11</v>
      </c>
      <c r="J1011" s="3" t="n">
        <v>63</v>
      </c>
      <c r="K1011" s="3" t="n">
        <v>63</v>
      </c>
      <c r="L1011" s="3" t="n">
        <v>16</v>
      </c>
      <c r="M1011" s="3" t="n">
        <v>16</v>
      </c>
      <c r="N1011" s="3" t="n">
        <v>-1</v>
      </c>
      <c r="O1011" s="3" t="n">
        <v>-1</v>
      </c>
      <c r="P1011" s="3" t="n">
        <v>8.3</v>
      </c>
      <c r="Q1011" s="3" t="n">
        <v>24.2</v>
      </c>
      <c r="R1011" s="3" t="s">
        <v>3022</v>
      </c>
      <c r="S1011" s="4" t="n">
        <v>45746.9495833333</v>
      </c>
      <c r="T1011" s="3" t="s">
        <v>29</v>
      </c>
      <c r="U1011" s="3" t="s">
        <v>29</v>
      </c>
      <c r="V1011" s="3" t="n">
        <v>0</v>
      </c>
      <c r="W1011" s="3" t="n">
        <v>0</v>
      </c>
      <c r="X1011" s="3" t="n">
        <v>0</v>
      </c>
      <c r="Y1011" s="3" t="s">
        <v>30</v>
      </c>
      <c r="Z1011" s="3" t="s">
        <v>30</v>
      </c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</row>
    <row r="1012" customFormat="false" ht="15.75" hidden="false" customHeight="false" outlineLevel="0" collapsed="false">
      <c r="A1012" s="3" t="n">
        <v>1011</v>
      </c>
      <c r="B1012" s="3" t="s">
        <v>3023</v>
      </c>
      <c r="C1012" s="3" t="s">
        <v>3024</v>
      </c>
      <c r="D1012" s="3" t="n">
        <v>1</v>
      </c>
      <c r="E1012" s="3" t="n">
        <v>0.2578667</v>
      </c>
      <c r="F1012" s="3" t="n">
        <v>21</v>
      </c>
      <c r="G1012" s="3" t="n">
        <v>21</v>
      </c>
      <c r="H1012" s="3" t="n">
        <v>9</v>
      </c>
      <c r="I1012" s="3" t="n">
        <v>9</v>
      </c>
      <c r="J1012" s="3" t="n">
        <v>42</v>
      </c>
      <c r="K1012" s="3" t="n">
        <v>42</v>
      </c>
      <c r="L1012" s="3" t="n">
        <v>1</v>
      </c>
      <c r="M1012" s="3" t="n">
        <v>1</v>
      </c>
      <c r="N1012" s="3" t="n">
        <v>-1</v>
      </c>
      <c r="O1012" s="3" t="n">
        <v>-1</v>
      </c>
      <c r="P1012" s="3" t="n">
        <v>8.3</v>
      </c>
      <c r="Q1012" s="3" t="n">
        <v>24.2</v>
      </c>
      <c r="R1012" s="3" t="s">
        <v>3025</v>
      </c>
      <c r="S1012" s="4" t="n">
        <v>45746.9496180556</v>
      </c>
      <c r="T1012" s="3" t="s">
        <v>29</v>
      </c>
      <c r="U1012" s="3" t="s">
        <v>29</v>
      </c>
      <c r="V1012" s="3" t="n">
        <v>0</v>
      </c>
      <c r="W1012" s="3" t="n">
        <v>0</v>
      </c>
      <c r="X1012" s="3" t="n">
        <v>0</v>
      </c>
      <c r="Y1012" s="3" t="s">
        <v>30</v>
      </c>
      <c r="Z1012" s="3" t="s">
        <v>30</v>
      </c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</row>
    <row r="1013" customFormat="false" ht="15.75" hidden="false" customHeight="false" outlineLevel="0" collapsed="false">
      <c r="A1013" s="3" t="n">
        <v>1012</v>
      </c>
      <c r="B1013" s="3" t="s">
        <v>3026</v>
      </c>
      <c r="C1013" s="3" t="s">
        <v>3027</v>
      </c>
      <c r="D1013" s="3" t="n">
        <v>1</v>
      </c>
      <c r="E1013" s="3" t="n">
        <v>0.2488917</v>
      </c>
      <c r="F1013" s="3" t="n">
        <v>21</v>
      </c>
      <c r="G1013" s="3" t="n">
        <v>21</v>
      </c>
      <c r="H1013" s="3" t="n">
        <v>11</v>
      </c>
      <c r="I1013" s="3" t="n">
        <v>11</v>
      </c>
      <c r="J1013" s="3" t="n">
        <v>16</v>
      </c>
      <c r="K1013" s="3" t="n">
        <v>16</v>
      </c>
      <c r="L1013" s="3" t="n">
        <v>3</v>
      </c>
      <c r="M1013" s="3" t="n">
        <v>3</v>
      </c>
      <c r="N1013" s="3" t="n">
        <v>-1</v>
      </c>
      <c r="O1013" s="3" t="n">
        <v>-1</v>
      </c>
      <c r="P1013" s="3" t="n">
        <v>8.3</v>
      </c>
      <c r="Q1013" s="3" t="n">
        <v>24.2</v>
      </c>
      <c r="R1013" s="3" t="s">
        <v>3028</v>
      </c>
      <c r="S1013" s="4" t="n">
        <v>45746.9496412037</v>
      </c>
      <c r="T1013" s="3" t="s">
        <v>29</v>
      </c>
      <c r="U1013" s="3" t="s">
        <v>29</v>
      </c>
      <c r="V1013" s="3" t="n">
        <v>0</v>
      </c>
      <c r="W1013" s="3" t="n">
        <v>0</v>
      </c>
      <c r="X1013" s="3" t="n">
        <v>0</v>
      </c>
      <c r="Y1013" s="3" t="s">
        <v>30</v>
      </c>
      <c r="Z1013" s="3" t="s">
        <v>30</v>
      </c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</row>
    <row r="1014" customFormat="false" ht="15.75" hidden="false" customHeight="false" outlineLevel="0" collapsed="false">
      <c r="A1014" s="3" t="n">
        <v>1013</v>
      </c>
      <c r="B1014" s="3" t="s">
        <v>3029</v>
      </c>
      <c r="C1014" s="3" t="s">
        <v>3030</v>
      </c>
      <c r="D1014" s="3" t="n">
        <v>1</v>
      </c>
      <c r="E1014" s="3" t="n">
        <v>0.264658</v>
      </c>
      <c r="F1014" s="3" t="n">
        <v>17</v>
      </c>
      <c r="G1014" s="3" t="n">
        <v>17</v>
      </c>
      <c r="H1014" s="3" t="n">
        <v>11</v>
      </c>
      <c r="I1014" s="3" t="n">
        <v>11</v>
      </c>
      <c r="J1014" s="3" t="n">
        <v>12</v>
      </c>
      <c r="K1014" s="3" t="n">
        <v>12</v>
      </c>
      <c r="L1014" s="3" t="n">
        <v>2</v>
      </c>
      <c r="M1014" s="3" t="n">
        <v>2</v>
      </c>
      <c r="N1014" s="3" t="n">
        <v>-1</v>
      </c>
      <c r="O1014" s="3" t="n">
        <v>-1</v>
      </c>
      <c r="P1014" s="3" t="n">
        <v>8.3</v>
      </c>
      <c r="Q1014" s="3" t="n">
        <v>24.2</v>
      </c>
      <c r="R1014" s="3" t="s">
        <v>3031</v>
      </c>
      <c r="S1014" s="4" t="n">
        <v>45746.9496527778</v>
      </c>
      <c r="T1014" s="3" t="s">
        <v>29</v>
      </c>
      <c r="U1014" s="3" t="s">
        <v>29</v>
      </c>
      <c r="V1014" s="3" t="n">
        <v>0</v>
      </c>
      <c r="W1014" s="3" t="n">
        <v>0</v>
      </c>
      <c r="X1014" s="3" t="n">
        <v>0</v>
      </c>
      <c r="Y1014" s="3" t="s">
        <v>30</v>
      </c>
      <c r="Z1014" s="3" t="s">
        <v>30</v>
      </c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</row>
    <row r="1015" customFormat="false" ht="15.75" hidden="false" customHeight="false" outlineLevel="0" collapsed="false">
      <c r="A1015" s="3" t="n">
        <v>1014</v>
      </c>
      <c r="B1015" s="3" t="s">
        <v>3032</v>
      </c>
      <c r="C1015" s="3" t="s">
        <v>3033</v>
      </c>
      <c r="D1015" s="3" t="n">
        <v>1</v>
      </c>
      <c r="E1015" s="3" t="n">
        <v>0.2878428</v>
      </c>
      <c r="F1015" s="3" t="n">
        <v>16</v>
      </c>
      <c r="G1015" s="3" t="n">
        <v>16</v>
      </c>
      <c r="H1015" s="3" t="n">
        <v>8</v>
      </c>
      <c r="I1015" s="3" t="n">
        <v>8</v>
      </c>
      <c r="J1015" s="3" t="n">
        <v>13</v>
      </c>
      <c r="K1015" s="3" t="n">
        <v>13</v>
      </c>
      <c r="L1015" s="3" t="n">
        <v>1</v>
      </c>
      <c r="M1015" s="3" t="n">
        <v>1</v>
      </c>
      <c r="N1015" s="3" t="n">
        <v>-1</v>
      </c>
      <c r="O1015" s="3" t="n">
        <v>-1</v>
      </c>
      <c r="P1015" s="3" t="n">
        <v>8.3</v>
      </c>
      <c r="Q1015" s="3" t="n">
        <v>24.2</v>
      </c>
      <c r="R1015" s="3" t="s">
        <v>3034</v>
      </c>
      <c r="S1015" s="4" t="n">
        <v>45746.9496759259</v>
      </c>
      <c r="T1015" s="3" t="s">
        <v>29</v>
      </c>
      <c r="U1015" s="3" t="s">
        <v>29</v>
      </c>
      <c r="V1015" s="3" t="n">
        <v>0</v>
      </c>
      <c r="W1015" s="3" t="n">
        <v>0</v>
      </c>
      <c r="X1015" s="3" t="n">
        <v>0</v>
      </c>
      <c r="Y1015" s="3" t="s">
        <v>30</v>
      </c>
      <c r="Z1015" s="3" t="s">
        <v>30</v>
      </c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</row>
    <row r="1016" customFormat="false" ht="15.75" hidden="false" customHeight="false" outlineLevel="0" collapsed="false">
      <c r="A1016" s="3" t="n">
        <v>1015</v>
      </c>
      <c r="B1016" s="3" t="s">
        <v>3035</v>
      </c>
      <c r="C1016" s="3" t="s">
        <v>3036</v>
      </c>
      <c r="D1016" s="3" t="n">
        <v>1</v>
      </c>
      <c r="E1016" s="3" t="n">
        <v>0.1812624</v>
      </c>
      <c r="F1016" s="3" t="n">
        <v>6</v>
      </c>
      <c r="G1016" s="3" t="n">
        <v>6</v>
      </c>
      <c r="H1016" s="3" t="n">
        <v>3</v>
      </c>
      <c r="I1016" s="3" t="n">
        <v>3</v>
      </c>
      <c r="J1016" s="3" t="n">
        <v>2</v>
      </c>
      <c r="K1016" s="3" t="n">
        <v>2</v>
      </c>
      <c r="L1016" s="3" t="n">
        <v>0</v>
      </c>
      <c r="M1016" s="3" t="n">
        <v>0</v>
      </c>
      <c r="N1016" s="3" t="n">
        <v>-1</v>
      </c>
      <c r="O1016" s="3" t="n">
        <v>-1</v>
      </c>
      <c r="P1016" s="3" t="n">
        <v>8.3</v>
      </c>
      <c r="Q1016" s="3" t="n">
        <v>24.2</v>
      </c>
      <c r="R1016" s="3" t="s">
        <v>3037</v>
      </c>
      <c r="S1016" s="4" t="n">
        <v>45746.9496990741</v>
      </c>
      <c r="T1016" s="3" t="s">
        <v>29</v>
      </c>
      <c r="U1016" s="3" t="s">
        <v>29</v>
      </c>
      <c r="V1016" s="3" t="n">
        <v>0</v>
      </c>
      <c r="W1016" s="3" t="n">
        <v>0</v>
      </c>
      <c r="X1016" s="3" t="n">
        <v>0</v>
      </c>
      <c r="Y1016" s="3" t="s">
        <v>30</v>
      </c>
      <c r="Z1016" s="3" t="s">
        <v>30</v>
      </c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</row>
    <row r="1017" customFormat="false" ht="15.75" hidden="false" customHeight="false" outlineLevel="0" collapsed="false">
      <c r="A1017" s="3" t="n">
        <v>1016</v>
      </c>
      <c r="B1017" s="3" t="s">
        <v>3038</v>
      </c>
      <c r="C1017" s="3" t="s">
        <v>3039</v>
      </c>
      <c r="D1017" s="3" t="n">
        <v>1</v>
      </c>
      <c r="E1017" s="3" t="n">
        <v>0.5368831</v>
      </c>
      <c r="F1017" s="3" t="n">
        <v>43</v>
      </c>
      <c r="G1017" s="3" t="n">
        <v>43</v>
      </c>
      <c r="H1017" s="3" t="n">
        <v>10</v>
      </c>
      <c r="I1017" s="3" t="n">
        <v>10</v>
      </c>
      <c r="J1017" s="3" t="n">
        <v>62</v>
      </c>
      <c r="K1017" s="3" t="n">
        <v>62</v>
      </c>
      <c r="L1017" s="3" t="n">
        <v>4</v>
      </c>
      <c r="M1017" s="3" t="n">
        <v>4</v>
      </c>
      <c r="N1017" s="3" t="n">
        <v>-1</v>
      </c>
      <c r="O1017" s="3" t="n">
        <v>-1</v>
      </c>
      <c r="P1017" s="3" t="n">
        <v>8.3</v>
      </c>
      <c r="Q1017" s="3" t="n">
        <v>24.2</v>
      </c>
      <c r="R1017" s="3" t="s">
        <v>3040</v>
      </c>
      <c r="S1017" s="4" t="n">
        <v>45746.9497337963</v>
      </c>
      <c r="T1017" s="3" t="s">
        <v>29</v>
      </c>
      <c r="U1017" s="3" t="s">
        <v>29</v>
      </c>
      <c r="V1017" s="3" t="n">
        <v>0</v>
      </c>
      <c r="W1017" s="3" t="n">
        <v>0</v>
      </c>
      <c r="X1017" s="3" t="n">
        <v>0</v>
      </c>
      <c r="Y1017" s="3" t="s">
        <v>30</v>
      </c>
      <c r="Z1017" s="3" t="s">
        <v>30</v>
      </c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</row>
    <row r="1018" customFormat="false" ht="15.75" hidden="false" customHeight="false" outlineLevel="0" collapsed="false">
      <c r="A1018" s="3" t="n">
        <v>1017</v>
      </c>
      <c r="B1018" s="3" t="s">
        <v>3041</v>
      </c>
      <c r="C1018" s="3" t="s">
        <v>3042</v>
      </c>
      <c r="D1018" s="3" t="n">
        <v>1</v>
      </c>
      <c r="E1018" s="3" t="n">
        <v>0.5719395</v>
      </c>
      <c r="F1018" s="3" t="n">
        <v>66</v>
      </c>
      <c r="G1018" s="3" t="n">
        <v>66</v>
      </c>
      <c r="H1018" s="3" t="n">
        <v>10</v>
      </c>
      <c r="I1018" s="3" t="n">
        <v>10</v>
      </c>
      <c r="J1018" s="3" t="n">
        <v>56</v>
      </c>
      <c r="K1018" s="3" t="n">
        <v>56</v>
      </c>
      <c r="L1018" s="3" t="n">
        <v>8</v>
      </c>
      <c r="M1018" s="3" t="n">
        <v>8</v>
      </c>
      <c r="N1018" s="3" t="n">
        <v>-1</v>
      </c>
      <c r="O1018" s="3" t="n">
        <v>-1</v>
      </c>
      <c r="P1018" s="3" t="n">
        <v>8.3</v>
      </c>
      <c r="Q1018" s="3" t="n">
        <v>24.2</v>
      </c>
      <c r="R1018" s="3" t="s">
        <v>3043</v>
      </c>
      <c r="S1018" s="4" t="n">
        <v>45746.9497569444</v>
      </c>
      <c r="T1018" s="3" t="s">
        <v>29</v>
      </c>
      <c r="U1018" s="3" t="s">
        <v>29</v>
      </c>
      <c r="V1018" s="3" t="n">
        <v>0</v>
      </c>
      <c r="W1018" s="3" t="n">
        <v>0</v>
      </c>
      <c r="X1018" s="3" t="n">
        <v>0</v>
      </c>
      <c r="Y1018" s="3" t="s">
        <v>30</v>
      </c>
      <c r="Z1018" s="3" t="s">
        <v>30</v>
      </c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</row>
    <row r="1019" customFormat="false" ht="15.75" hidden="false" customHeight="false" outlineLevel="0" collapsed="false">
      <c r="A1019" s="3" t="n">
        <v>1018</v>
      </c>
      <c r="B1019" s="3" t="s">
        <v>3044</v>
      </c>
      <c r="C1019" s="3" t="s">
        <v>3045</v>
      </c>
      <c r="D1019" s="3" t="n">
        <v>1</v>
      </c>
      <c r="E1019" s="3" t="n">
        <v>14.7679418</v>
      </c>
      <c r="F1019" s="3" t="n">
        <v>23</v>
      </c>
      <c r="G1019" s="3" t="n">
        <v>23</v>
      </c>
      <c r="H1019" s="3" t="n">
        <v>6</v>
      </c>
      <c r="I1019" s="3" t="n">
        <v>6</v>
      </c>
      <c r="J1019" s="3" t="n">
        <v>19</v>
      </c>
      <c r="K1019" s="3" t="n">
        <v>19</v>
      </c>
      <c r="L1019" s="3" t="n">
        <v>1</v>
      </c>
      <c r="M1019" s="3" t="n">
        <v>1</v>
      </c>
      <c r="N1019" s="3" t="n">
        <v>-1</v>
      </c>
      <c r="O1019" s="3" t="n">
        <v>-1</v>
      </c>
      <c r="P1019" s="3" t="n">
        <v>8.3</v>
      </c>
      <c r="Q1019" s="3" t="n">
        <v>24.2</v>
      </c>
      <c r="R1019" s="3" t="s">
        <v>3046</v>
      </c>
      <c r="S1019" s="4" t="n">
        <v>45746.9499537037</v>
      </c>
      <c r="T1019" s="3" t="s">
        <v>29</v>
      </c>
      <c r="U1019" s="3" t="s">
        <v>29</v>
      </c>
      <c r="V1019" s="3" t="n">
        <v>0</v>
      </c>
      <c r="W1019" s="3" t="n">
        <v>0</v>
      </c>
      <c r="X1019" s="3" t="n">
        <v>0</v>
      </c>
      <c r="Y1019" s="3" t="s">
        <v>30</v>
      </c>
      <c r="Z1019" s="3" t="s">
        <v>30</v>
      </c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</row>
    <row r="1020" customFormat="false" ht="15.75" hidden="false" customHeight="false" outlineLevel="0" collapsed="false">
      <c r="A1020" s="3" t="n">
        <v>1019</v>
      </c>
      <c r="B1020" s="3" t="s">
        <v>3047</v>
      </c>
      <c r="C1020" s="3" t="s">
        <v>3048</v>
      </c>
      <c r="D1020" s="3" t="n">
        <v>1</v>
      </c>
      <c r="E1020" s="3" t="n">
        <v>0.3755131</v>
      </c>
      <c r="F1020" s="3" t="n">
        <v>35</v>
      </c>
      <c r="G1020" s="3" t="n">
        <v>35</v>
      </c>
      <c r="H1020" s="3" t="n">
        <v>10</v>
      </c>
      <c r="I1020" s="3" t="n">
        <v>10</v>
      </c>
      <c r="J1020" s="3" t="n">
        <v>36</v>
      </c>
      <c r="K1020" s="3" t="n">
        <v>36</v>
      </c>
      <c r="L1020" s="3" t="n">
        <v>5</v>
      </c>
      <c r="M1020" s="3" t="n">
        <v>5</v>
      </c>
      <c r="N1020" s="3" t="n">
        <v>-1</v>
      </c>
      <c r="O1020" s="3" t="n">
        <v>-1</v>
      </c>
      <c r="P1020" s="3" t="n">
        <v>8.3</v>
      </c>
      <c r="Q1020" s="3" t="n">
        <v>24.2</v>
      </c>
      <c r="R1020" s="3" t="s">
        <v>3049</v>
      </c>
      <c r="S1020" s="4" t="n">
        <v>45746.9499884259</v>
      </c>
      <c r="T1020" s="3" t="s">
        <v>29</v>
      </c>
      <c r="U1020" s="3" t="s">
        <v>29</v>
      </c>
      <c r="V1020" s="3" t="n">
        <v>0</v>
      </c>
      <c r="W1020" s="3" t="n">
        <v>0</v>
      </c>
      <c r="X1020" s="3" t="n">
        <v>0</v>
      </c>
      <c r="Y1020" s="3" t="s">
        <v>30</v>
      </c>
      <c r="Z1020" s="3" t="s">
        <v>30</v>
      </c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</row>
    <row r="1021" customFormat="false" ht="15.75" hidden="false" customHeight="false" outlineLevel="0" collapsed="false">
      <c r="A1021" s="3" t="n">
        <v>1020</v>
      </c>
      <c r="B1021" s="3" t="s">
        <v>3050</v>
      </c>
      <c r="C1021" s="3" t="s">
        <v>3051</v>
      </c>
      <c r="D1021" s="3" t="n">
        <v>1</v>
      </c>
      <c r="E1021" s="3" t="n">
        <v>2.6930621</v>
      </c>
      <c r="F1021" s="3" t="n">
        <v>30</v>
      </c>
      <c r="G1021" s="3" t="n">
        <v>30</v>
      </c>
      <c r="H1021" s="3" t="n">
        <v>10</v>
      </c>
      <c r="I1021" s="3" t="n">
        <v>10</v>
      </c>
      <c r="J1021" s="3" t="n">
        <v>37</v>
      </c>
      <c r="K1021" s="3" t="n">
        <v>37</v>
      </c>
      <c r="L1021" s="3" t="n">
        <v>4</v>
      </c>
      <c r="M1021" s="3" t="n">
        <v>4</v>
      </c>
      <c r="N1021" s="3" t="n">
        <v>-1</v>
      </c>
      <c r="O1021" s="3" t="n">
        <v>-1</v>
      </c>
      <c r="P1021" s="3" t="n">
        <v>8.3</v>
      </c>
      <c r="Q1021" s="3" t="n">
        <v>24.2</v>
      </c>
      <c r="R1021" s="3" t="s">
        <v>3052</v>
      </c>
      <c r="S1021" s="4" t="n">
        <v>45746.9500578704</v>
      </c>
      <c r="T1021" s="3" t="s">
        <v>29</v>
      </c>
      <c r="U1021" s="3" t="s">
        <v>29</v>
      </c>
      <c r="V1021" s="3" t="n">
        <v>0</v>
      </c>
      <c r="W1021" s="3" t="n">
        <v>0</v>
      </c>
      <c r="X1021" s="3" t="n">
        <v>0</v>
      </c>
      <c r="Y1021" s="3" t="s">
        <v>30</v>
      </c>
      <c r="Z1021" s="3" t="s">
        <v>30</v>
      </c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</row>
    <row r="1022" customFormat="false" ht="15.75" hidden="false" customHeight="false" outlineLevel="0" collapsed="false">
      <c r="A1022" s="3" t="n">
        <v>1021</v>
      </c>
      <c r="B1022" s="3" t="s">
        <v>3053</v>
      </c>
      <c r="C1022" s="3" t="s">
        <v>3054</v>
      </c>
      <c r="D1022" s="3" t="n">
        <v>1</v>
      </c>
      <c r="E1022" s="3" t="n">
        <v>0.0707557</v>
      </c>
      <c r="F1022" s="3" t="n">
        <v>6</v>
      </c>
      <c r="G1022" s="3" t="n">
        <v>6</v>
      </c>
      <c r="H1022" s="3" t="n">
        <v>5</v>
      </c>
      <c r="I1022" s="3" t="n">
        <v>5</v>
      </c>
      <c r="J1022" s="3" t="n">
        <v>6</v>
      </c>
      <c r="K1022" s="3" t="n">
        <v>6</v>
      </c>
      <c r="L1022" s="3" t="n">
        <v>0</v>
      </c>
      <c r="M1022" s="3" t="n">
        <v>0</v>
      </c>
      <c r="N1022" s="3" t="n">
        <v>0</v>
      </c>
      <c r="O1022" s="3" t="n">
        <v>0</v>
      </c>
      <c r="P1022" s="3" t="n">
        <v>9</v>
      </c>
      <c r="Q1022" s="3" t="n">
        <v>24.2</v>
      </c>
      <c r="R1022" s="3" t="s">
        <v>3055</v>
      </c>
      <c r="S1022" s="4" t="n">
        <v>45746.9501157407</v>
      </c>
      <c r="T1022" s="3" t="s">
        <v>256</v>
      </c>
      <c r="U1022" s="3" t="s">
        <v>256</v>
      </c>
      <c r="V1022" s="3" t="n">
        <v>1</v>
      </c>
      <c r="W1022" s="3" t="n">
        <v>1</v>
      </c>
      <c r="X1022" s="3" t="n">
        <v>0</v>
      </c>
      <c r="Y1022" s="3" t="s">
        <v>30</v>
      </c>
      <c r="Z1022" s="3" t="s">
        <v>30</v>
      </c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</row>
    <row r="1023" customFormat="false" ht="15.75" hidden="false" customHeight="false" outlineLevel="0" collapsed="false">
      <c r="A1023" s="3" t="n">
        <v>1022</v>
      </c>
      <c r="B1023" s="3" t="s">
        <v>3056</v>
      </c>
      <c r="C1023" s="3" t="s">
        <v>3057</v>
      </c>
      <c r="D1023" s="3" t="n">
        <v>1</v>
      </c>
      <c r="E1023" s="3" t="n">
        <v>3.1893719</v>
      </c>
      <c r="F1023" s="3" t="n">
        <v>83</v>
      </c>
      <c r="G1023" s="3" t="n">
        <v>83</v>
      </c>
      <c r="H1023" s="3" t="n">
        <v>16</v>
      </c>
      <c r="I1023" s="3" t="n">
        <v>16</v>
      </c>
      <c r="J1023" s="3" t="n">
        <v>97</v>
      </c>
      <c r="K1023" s="3" t="n">
        <v>97</v>
      </c>
      <c r="L1023" s="3" t="n">
        <v>11</v>
      </c>
      <c r="M1023" s="3" t="n">
        <v>11</v>
      </c>
      <c r="N1023" s="3" t="n">
        <v>-1</v>
      </c>
      <c r="O1023" s="3" t="n">
        <v>-1</v>
      </c>
      <c r="P1023" s="3" t="n">
        <v>8</v>
      </c>
      <c r="Q1023" s="3" t="n">
        <v>24.2</v>
      </c>
      <c r="R1023" s="3" t="s">
        <v>3058</v>
      </c>
      <c r="S1023" s="4" t="n">
        <v>45746.9501967593</v>
      </c>
      <c r="T1023" s="3" t="s">
        <v>65</v>
      </c>
      <c r="U1023" s="3" t="s">
        <v>65</v>
      </c>
      <c r="V1023" s="3" t="n">
        <v>0</v>
      </c>
      <c r="W1023" s="3" t="n">
        <v>0</v>
      </c>
      <c r="X1023" s="3" t="n">
        <v>0</v>
      </c>
      <c r="Y1023" s="3" t="s">
        <v>30</v>
      </c>
      <c r="Z1023" s="3" t="s">
        <v>30</v>
      </c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</row>
    <row r="1024" customFormat="false" ht="15.75" hidden="false" customHeight="false" outlineLevel="0" collapsed="false">
      <c r="A1024" s="3" t="n">
        <v>1023</v>
      </c>
      <c r="B1024" s="3" t="s">
        <v>3059</v>
      </c>
      <c r="C1024" s="3" t="s">
        <v>3060</v>
      </c>
      <c r="D1024" s="3" t="n">
        <v>1</v>
      </c>
      <c r="E1024" s="3" t="n">
        <v>0.0587454</v>
      </c>
      <c r="F1024" s="3" t="n">
        <v>1</v>
      </c>
      <c r="G1024" s="3" t="n">
        <v>1</v>
      </c>
      <c r="H1024" s="3" t="n">
        <v>0</v>
      </c>
      <c r="I1024" s="3" t="n">
        <v>0</v>
      </c>
      <c r="J1024" s="3" t="n">
        <v>0</v>
      </c>
      <c r="K1024" s="3" t="n">
        <v>0</v>
      </c>
      <c r="L1024" s="3" t="n">
        <v>0</v>
      </c>
      <c r="M1024" s="3" t="n">
        <v>0</v>
      </c>
      <c r="N1024" s="3" t="n">
        <v>-1</v>
      </c>
      <c r="O1024" s="3" t="n">
        <v>-1</v>
      </c>
      <c r="P1024" s="3" t="n">
        <v>8.3</v>
      </c>
      <c r="Q1024" s="3" t="n">
        <v>24.2</v>
      </c>
      <c r="R1024" s="3" t="s">
        <v>3061</v>
      </c>
      <c r="S1024" s="4" t="n">
        <v>45746.9502199074</v>
      </c>
      <c r="T1024" s="3" t="s">
        <v>65</v>
      </c>
      <c r="U1024" s="3" t="s">
        <v>65</v>
      </c>
      <c r="V1024" s="3" t="n">
        <v>0</v>
      </c>
      <c r="W1024" s="3" t="n">
        <v>0</v>
      </c>
      <c r="X1024" s="3" t="n">
        <v>0</v>
      </c>
      <c r="Y1024" s="3" t="s">
        <v>30</v>
      </c>
      <c r="Z1024" s="3" t="s">
        <v>30</v>
      </c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</row>
    <row r="1025" customFormat="false" ht="15.75" hidden="false" customHeight="false" outlineLevel="0" collapsed="false">
      <c r="A1025" s="3" t="n">
        <v>1024</v>
      </c>
      <c r="B1025" s="3" t="s">
        <v>3062</v>
      </c>
      <c r="C1025" s="3" t="s">
        <v>3063</v>
      </c>
      <c r="D1025" s="3" t="n">
        <v>1</v>
      </c>
      <c r="E1025" s="3" t="n">
        <v>0.1040555</v>
      </c>
      <c r="F1025" s="3" t="n">
        <v>2</v>
      </c>
      <c r="G1025" s="3" t="n">
        <v>2</v>
      </c>
      <c r="H1025" s="3" t="n">
        <v>9</v>
      </c>
      <c r="I1025" s="3" t="n">
        <v>9</v>
      </c>
      <c r="J1025" s="3" t="n">
        <v>0</v>
      </c>
      <c r="K1025" s="3" t="n">
        <v>0</v>
      </c>
      <c r="L1025" s="3" t="n">
        <v>0</v>
      </c>
      <c r="M1025" s="3" t="n">
        <v>0</v>
      </c>
      <c r="N1025" s="3" t="n">
        <v>-1</v>
      </c>
      <c r="O1025" s="3" t="n">
        <v>-1</v>
      </c>
      <c r="P1025" s="3" t="n">
        <v>8.6</v>
      </c>
      <c r="Q1025" s="3" t="n">
        <v>24.2</v>
      </c>
      <c r="R1025" s="3" t="s">
        <v>3064</v>
      </c>
      <c r="S1025" s="4" t="n">
        <v>45746.9502314815</v>
      </c>
      <c r="T1025" s="3" t="s">
        <v>65</v>
      </c>
      <c r="U1025" s="3" t="s">
        <v>65</v>
      </c>
      <c r="V1025" s="3" t="n">
        <v>0</v>
      </c>
      <c r="W1025" s="3" t="n">
        <v>0</v>
      </c>
      <c r="X1025" s="3" t="n">
        <v>0</v>
      </c>
      <c r="Y1025" s="3" t="s">
        <v>30</v>
      </c>
      <c r="Z1025" s="3" t="s">
        <v>30</v>
      </c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</row>
    <row r="1026" customFormat="false" ht="15.75" hidden="false" customHeight="false" outlineLevel="0" collapsed="false">
      <c r="A1026" s="3" t="n">
        <v>1025</v>
      </c>
      <c r="B1026" s="3" t="s">
        <v>3065</v>
      </c>
      <c r="C1026" s="3" t="s">
        <v>3066</v>
      </c>
      <c r="D1026" s="3" t="n">
        <v>1</v>
      </c>
      <c r="E1026" s="3" t="n">
        <v>0.0608351</v>
      </c>
      <c r="F1026" s="3" t="n">
        <v>2</v>
      </c>
      <c r="G1026" s="3" t="n">
        <v>2</v>
      </c>
      <c r="H1026" s="3" t="n">
        <v>8</v>
      </c>
      <c r="I1026" s="3" t="n">
        <v>8</v>
      </c>
      <c r="J1026" s="3" t="n">
        <v>0</v>
      </c>
      <c r="K1026" s="3" t="n">
        <v>0</v>
      </c>
      <c r="L1026" s="3" t="n">
        <v>1</v>
      </c>
      <c r="M1026" s="3" t="n">
        <v>1</v>
      </c>
      <c r="N1026" s="3" t="n">
        <v>-1</v>
      </c>
      <c r="O1026" s="3" t="n">
        <v>-1</v>
      </c>
      <c r="P1026" s="3" t="n">
        <v>8.3</v>
      </c>
      <c r="Q1026" s="3" t="n">
        <v>24.2</v>
      </c>
      <c r="R1026" s="3" t="s">
        <v>3067</v>
      </c>
      <c r="S1026" s="4" t="n">
        <v>45746.9502430556</v>
      </c>
      <c r="T1026" s="3" t="s">
        <v>65</v>
      </c>
      <c r="U1026" s="3" t="s">
        <v>65</v>
      </c>
      <c r="V1026" s="3" t="n">
        <v>0</v>
      </c>
      <c r="W1026" s="3" t="n">
        <v>0</v>
      </c>
      <c r="X1026" s="3" t="n">
        <v>0</v>
      </c>
      <c r="Y1026" s="3" t="s">
        <v>30</v>
      </c>
      <c r="Z1026" s="3" t="s">
        <v>30</v>
      </c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</row>
    <row r="1027" customFormat="false" ht="15.75" hidden="false" customHeight="false" outlineLevel="0" collapsed="false">
      <c r="A1027" s="3" t="n">
        <v>1026</v>
      </c>
      <c r="B1027" s="3" t="s">
        <v>3068</v>
      </c>
      <c r="C1027" s="3" t="s">
        <v>3069</v>
      </c>
      <c r="D1027" s="3" t="n">
        <v>1</v>
      </c>
      <c r="E1027" s="3" t="n">
        <v>0.3904396</v>
      </c>
      <c r="F1027" s="3" t="n">
        <v>10</v>
      </c>
      <c r="G1027" s="3" t="n">
        <v>10</v>
      </c>
      <c r="H1027" s="3" t="n">
        <v>6</v>
      </c>
      <c r="I1027" s="3" t="n">
        <v>6</v>
      </c>
      <c r="J1027" s="3" t="n">
        <v>9</v>
      </c>
      <c r="K1027" s="3" t="n">
        <v>9</v>
      </c>
      <c r="L1027" s="3" t="n">
        <v>0</v>
      </c>
      <c r="M1027" s="3" t="n">
        <v>0</v>
      </c>
      <c r="N1027" s="3" t="n">
        <v>-1</v>
      </c>
      <c r="O1027" s="3" t="n">
        <v>-1</v>
      </c>
      <c r="P1027" s="3" t="n">
        <v>8.6</v>
      </c>
      <c r="Q1027" s="3" t="n">
        <v>24.2</v>
      </c>
      <c r="R1027" s="3" t="s">
        <v>3070</v>
      </c>
      <c r="S1027" s="4" t="n">
        <v>45746.9502777778</v>
      </c>
      <c r="T1027" s="3" t="s">
        <v>29</v>
      </c>
      <c r="U1027" s="3" t="s">
        <v>29</v>
      </c>
      <c r="V1027" s="3" t="n">
        <v>0</v>
      </c>
      <c r="W1027" s="3" t="n">
        <v>0</v>
      </c>
      <c r="X1027" s="3" t="n">
        <v>0</v>
      </c>
      <c r="Y1027" s="3" t="s">
        <v>30</v>
      </c>
      <c r="Z1027" s="3" t="s">
        <v>30</v>
      </c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</row>
    <row r="1028" customFormat="false" ht="15.75" hidden="false" customHeight="false" outlineLevel="0" collapsed="false">
      <c r="A1028" s="3" t="n">
        <v>1027</v>
      </c>
      <c r="B1028" s="3" t="s">
        <v>3071</v>
      </c>
      <c r="C1028" s="3" t="s">
        <v>3072</v>
      </c>
      <c r="D1028" s="3" t="n">
        <v>1</v>
      </c>
      <c r="E1028" s="3" t="n">
        <v>0.1991778</v>
      </c>
      <c r="F1028" s="3" t="n">
        <v>13</v>
      </c>
      <c r="G1028" s="3" t="n">
        <v>13</v>
      </c>
      <c r="H1028" s="3" t="n">
        <v>1</v>
      </c>
      <c r="I1028" s="3" t="n">
        <v>1</v>
      </c>
      <c r="J1028" s="3" t="n">
        <v>0</v>
      </c>
      <c r="K1028" s="3" t="n">
        <v>0</v>
      </c>
      <c r="L1028" s="3" t="n">
        <v>0</v>
      </c>
      <c r="M1028" s="3" t="n">
        <v>0</v>
      </c>
      <c r="N1028" s="3" t="n">
        <v>-1</v>
      </c>
      <c r="O1028" s="3" t="n">
        <v>-1</v>
      </c>
      <c r="P1028" s="3" t="n">
        <v>8.6</v>
      </c>
      <c r="Q1028" s="3" t="n">
        <v>24.2</v>
      </c>
      <c r="R1028" s="3" t="s">
        <v>3073</v>
      </c>
      <c r="S1028" s="4" t="n">
        <v>45746.9502893519</v>
      </c>
      <c r="T1028" s="3" t="s">
        <v>65</v>
      </c>
      <c r="U1028" s="3" t="s">
        <v>65</v>
      </c>
      <c r="V1028" s="3" t="n">
        <v>0</v>
      </c>
      <c r="W1028" s="3" t="n">
        <v>0</v>
      </c>
      <c r="X1028" s="3" t="n">
        <v>0</v>
      </c>
      <c r="Y1028" s="3" t="s">
        <v>30</v>
      </c>
      <c r="Z1028" s="3" t="s">
        <v>30</v>
      </c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</row>
    <row r="1029" customFormat="false" ht="15.75" hidden="false" customHeight="false" outlineLevel="0" collapsed="false">
      <c r="A1029" s="3" t="n">
        <v>1028</v>
      </c>
      <c r="B1029" s="3" t="s">
        <v>3074</v>
      </c>
      <c r="C1029" s="3" t="s">
        <v>3075</v>
      </c>
      <c r="D1029" s="3" t="n">
        <v>1</v>
      </c>
      <c r="E1029" s="3" t="n">
        <v>0.2195474</v>
      </c>
      <c r="F1029" s="3" t="n">
        <v>7</v>
      </c>
      <c r="G1029" s="3" t="n">
        <v>7</v>
      </c>
      <c r="H1029" s="3" t="n">
        <v>1</v>
      </c>
      <c r="I1029" s="3" t="n">
        <v>1</v>
      </c>
      <c r="J1029" s="3" t="n">
        <v>0</v>
      </c>
      <c r="K1029" s="3" t="n">
        <v>0</v>
      </c>
      <c r="L1029" s="3" t="n">
        <v>0</v>
      </c>
      <c r="M1029" s="3" t="n">
        <v>0</v>
      </c>
      <c r="N1029" s="3" t="n">
        <v>-1</v>
      </c>
      <c r="O1029" s="3" t="n">
        <v>-1</v>
      </c>
      <c r="P1029" s="3" t="n">
        <v>8.6</v>
      </c>
      <c r="Q1029" s="3" t="n">
        <v>24.2</v>
      </c>
      <c r="R1029" s="3" t="s">
        <v>3076</v>
      </c>
      <c r="S1029" s="4" t="n">
        <v>45746.9503125</v>
      </c>
      <c r="T1029" s="3" t="s">
        <v>65</v>
      </c>
      <c r="U1029" s="3" t="s">
        <v>65</v>
      </c>
      <c r="V1029" s="3" t="n">
        <v>0</v>
      </c>
      <c r="W1029" s="3" t="n">
        <v>0</v>
      </c>
      <c r="X1029" s="3" t="n">
        <v>0</v>
      </c>
      <c r="Y1029" s="3" t="s">
        <v>30</v>
      </c>
      <c r="Z1029" s="3" t="s">
        <v>30</v>
      </c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</row>
    <row r="1030" customFormat="false" ht="15.75" hidden="false" customHeight="false" outlineLevel="0" collapsed="false">
      <c r="A1030" s="3" t="n">
        <v>1029</v>
      </c>
      <c r="B1030" s="3" t="s">
        <v>3077</v>
      </c>
      <c r="C1030" s="3" t="s">
        <v>3078</v>
      </c>
      <c r="D1030" s="3" t="n">
        <v>1</v>
      </c>
      <c r="E1030" s="3" t="n">
        <v>0.1040272</v>
      </c>
      <c r="F1030" s="3" t="n">
        <v>2</v>
      </c>
      <c r="G1030" s="3" t="n">
        <v>2</v>
      </c>
      <c r="H1030" s="3" t="n">
        <v>9</v>
      </c>
      <c r="I1030" s="3" t="n">
        <v>9</v>
      </c>
      <c r="J1030" s="3" t="n">
        <v>0</v>
      </c>
      <c r="K1030" s="3" t="n">
        <v>0</v>
      </c>
      <c r="L1030" s="3" t="n">
        <v>0</v>
      </c>
      <c r="M1030" s="3" t="n">
        <v>0</v>
      </c>
      <c r="N1030" s="3" t="n">
        <v>-1</v>
      </c>
      <c r="O1030" s="3" t="n">
        <v>-1</v>
      </c>
      <c r="P1030" s="3" t="n">
        <v>8.6</v>
      </c>
      <c r="Q1030" s="3" t="n">
        <v>24.2</v>
      </c>
      <c r="R1030" s="3" t="s">
        <v>3079</v>
      </c>
      <c r="S1030" s="4" t="n">
        <v>45746.9503240741</v>
      </c>
      <c r="T1030" s="3" t="s">
        <v>65</v>
      </c>
      <c r="U1030" s="3" t="s">
        <v>65</v>
      </c>
      <c r="V1030" s="3" t="n">
        <v>0</v>
      </c>
      <c r="W1030" s="3" t="n">
        <v>0</v>
      </c>
      <c r="X1030" s="3" t="n">
        <v>0</v>
      </c>
      <c r="Y1030" s="3" t="s">
        <v>30</v>
      </c>
      <c r="Z1030" s="3" t="s">
        <v>30</v>
      </c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</row>
    <row r="1031" customFormat="false" ht="15.75" hidden="false" customHeight="false" outlineLevel="0" collapsed="false">
      <c r="A1031" s="3" t="n">
        <v>1030</v>
      </c>
      <c r="B1031" s="3" t="s">
        <v>3080</v>
      </c>
      <c r="C1031" s="3" t="s">
        <v>3081</v>
      </c>
      <c r="D1031" s="3" t="n">
        <v>1</v>
      </c>
      <c r="E1031" s="3" t="n">
        <v>0.0662177</v>
      </c>
      <c r="F1031" s="3" t="n">
        <v>2</v>
      </c>
      <c r="G1031" s="3" t="n">
        <v>2</v>
      </c>
      <c r="H1031" s="3" t="n">
        <v>9</v>
      </c>
      <c r="I1031" s="3" t="n">
        <v>9</v>
      </c>
      <c r="J1031" s="3" t="n">
        <v>0</v>
      </c>
      <c r="K1031" s="3" t="n">
        <v>0</v>
      </c>
      <c r="L1031" s="3" t="n">
        <v>0</v>
      </c>
      <c r="M1031" s="3" t="n">
        <v>0</v>
      </c>
      <c r="N1031" s="3" t="n">
        <v>-1</v>
      </c>
      <c r="O1031" s="3" t="n">
        <v>-1</v>
      </c>
      <c r="P1031" s="3" t="n">
        <v>8.5</v>
      </c>
      <c r="Q1031" s="3" t="n">
        <v>24.2</v>
      </c>
      <c r="R1031" s="3" t="s">
        <v>3082</v>
      </c>
      <c r="S1031" s="4" t="n">
        <v>45746.9503356482</v>
      </c>
      <c r="T1031" s="3" t="s">
        <v>65</v>
      </c>
      <c r="U1031" s="3" t="s">
        <v>65</v>
      </c>
      <c r="V1031" s="3" t="n">
        <v>0</v>
      </c>
      <c r="W1031" s="3" t="n">
        <v>0</v>
      </c>
      <c r="X1031" s="3" t="n">
        <v>0</v>
      </c>
      <c r="Y1031" s="3" t="s">
        <v>30</v>
      </c>
      <c r="Z1031" s="3" t="s">
        <v>30</v>
      </c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</row>
    <row r="1032" customFormat="false" ht="15.75" hidden="false" customHeight="false" outlineLevel="0" collapsed="false">
      <c r="A1032" s="3" t="n">
        <v>1031</v>
      </c>
      <c r="B1032" s="3" t="s">
        <v>3083</v>
      </c>
      <c r="C1032" s="3" t="s">
        <v>3084</v>
      </c>
      <c r="D1032" s="3" t="n">
        <v>1</v>
      </c>
      <c r="E1032" s="3" t="n">
        <v>0.0790468</v>
      </c>
      <c r="F1032" s="3" t="n">
        <v>2</v>
      </c>
      <c r="G1032" s="3" t="n">
        <v>2</v>
      </c>
      <c r="H1032" s="3" t="n">
        <v>9</v>
      </c>
      <c r="I1032" s="3" t="n">
        <v>9</v>
      </c>
      <c r="J1032" s="3" t="n">
        <v>0</v>
      </c>
      <c r="K1032" s="3" t="n">
        <v>0</v>
      </c>
      <c r="L1032" s="3" t="n">
        <v>0</v>
      </c>
      <c r="M1032" s="3" t="n">
        <v>0</v>
      </c>
      <c r="N1032" s="3" t="n">
        <v>-1</v>
      </c>
      <c r="O1032" s="3" t="n">
        <v>-1</v>
      </c>
      <c r="P1032" s="3" t="n">
        <v>8.3</v>
      </c>
      <c r="Q1032" s="3" t="n">
        <v>24.2</v>
      </c>
      <c r="R1032" s="3" t="s">
        <v>3085</v>
      </c>
      <c r="S1032" s="4" t="n">
        <v>45746.9503472222</v>
      </c>
      <c r="T1032" s="3" t="s">
        <v>65</v>
      </c>
      <c r="U1032" s="3" t="s">
        <v>65</v>
      </c>
      <c r="V1032" s="3" t="n">
        <v>0</v>
      </c>
      <c r="W1032" s="3" t="n">
        <v>0</v>
      </c>
      <c r="X1032" s="3" t="n">
        <v>0</v>
      </c>
      <c r="Y1032" s="3" t="s">
        <v>30</v>
      </c>
      <c r="Z1032" s="3" t="s">
        <v>30</v>
      </c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</row>
    <row r="1033" customFormat="false" ht="15.75" hidden="false" customHeight="false" outlineLevel="0" collapsed="false">
      <c r="A1033" s="3" t="n">
        <v>1032</v>
      </c>
      <c r="B1033" s="3" t="s">
        <v>3086</v>
      </c>
      <c r="C1033" s="3" t="s">
        <v>3087</v>
      </c>
      <c r="D1033" s="3" t="n">
        <v>1</v>
      </c>
      <c r="E1033" s="3" t="n">
        <v>7.7883752</v>
      </c>
      <c r="F1033" s="3" t="n">
        <v>61</v>
      </c>
      <c r="G1033" s="3" t="n">
        <v>61</v>
      </c>
      <c r="H1033" s="3" t="n">
        <v>19</v>
      </c>
      <c r="I1033" s="3" t="n">
        <v>19</v>
      </c>
      <c r="J1033" s="3" t="n">
        <v>74</v>
      </c>
      <c r="K1033" s="3" t="n">
        <v>74</v>
      </c>
      <c r="L1033" s="3" t="n">
        <v>11</v>
      </c>
      <c r="M1033" s="3" t="n">
        <v>11</v>
      </c>
      <c r="N1033" s="3" t="n">
        <v>-1</v>
      </c>
      <c r="O1033" s="3" t="n">
        <v>-1</v>
      </c>
      <c r="P1033" s="3" t="n">
        <v>8.4</v>
      </c>
      <c r="Q1033" s="3" t="n">
        <v>24.2</v>
      </c>
      <c r="R1033" s="3" t="s">
        <v>3088</v>
      </c>
      <c r="S1033" s="4" t="n">
        <v>45746.9506134259</v>
      </c>
      <c r="T1033" s="3" t="s">
        <v>29</v>
      </c>
      <c r="U1033" s="3" t="s">
        <v>29</v>
      </c>
      <c r="V1033" s="3" t="n">
        <v>0</v>
      </c>
      <c r="W1033" s="3" t="n">
        <v>0</v>
      </c>
      <c r="X1033" s="3" t="n">
        <v>0</v>
      </c>
      <c r="Y1033" s="3" t="s">
        <v>30</v>
      </c>
      <c r="Z1033" s="3" t="s">
        <v>30</v>
      </c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</row>
    <row r="1034" customFormat="false" ht="15.75" hidden="false" customHeight="false" outlineLevel="0" collapsed="false">
      <c r="A1034" s="3" t="n">
        <v>1033</v>
      </c>
      <c r="B1034" s="3" t="s">
        <v>3089</v>
      </c>
      <c r="C1034" s="3" t="s">
        <v>3090</v>
      </c>
      <c r="D1034" s="3" t="n">
        <v>1</v>
      </c>
      <c r="E1034" s="3" t="n">
        <v>4.917059</v>
      </c>
      <c r="F1034" s="3" t="n">
        <v>215</v>
      </c>
      <c r="G1034" s="3" t="n">
        <v>215</v>
      </c>
      <c r="H1034" s="3" t="n">
        <v>33</v>
      </c>
      <c r="I1034" s="3" t="n">
        <v>33</v>
      </c>
      <c r="J1034" s="3" t="n">
        <v>276</v>
      </c>
      <c r="K1034" s="3" t="n">
        <v>276</v>
      </c>
      <c r="L1034" s="3" t="n">
        <v>32</v>
      </c>
      <c r="M1034" s="3" t="n">
        <v>32</v>
      </c>
      <c r="N1034" s="3" t="n">
        <v>-1</v>
      </c>
      <c r="O1034" s="3" t="n">
        <v>-1</v>
      </c>
      <c r="P1034" s="3" t="n">
        <v>8.4</v>
      </c>
      <c r="Q1034" s="3" t="n">
        <v>24.2</v>
      </c>
      <c r="R1034" s="3" t="s">
        <v>3091</v>
      </c>
      <c r="S1034" s="4" t="n">
        <v>45746.950775463</v>
      </c>
      <c r="T1034" s="3" t="s">
        <v>239</v>
      </c>
      <c r="U1034" s="3" t="s">
        <v>239</v>
      </c>
      <c r="V1034" s="3" t="n">
        <v>0</v>
      </c>
      <c r="W1034" s="3" t="n">
        <v>0</v>
      </c>
      <c r="X1034" s="3" t="n">
        <v>0</v>
      </c>
      <c r="Y1034" s="3" t="s">
        <v>30</v>
      </c>
      <c r="Z1034" s="3" t="s">
        <v>30</v>
      </c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</row>
    <row r="1035" customFormat="false" ht="15.75" hidden="false" customHeight="false" outlineLevel="0" collapsed="false">
      <c r="A1035" s="3" t="n">
        <v>1034</v>
      </c>
      <c r="B1035" s="3" t="s">
        <v>3092</v>
      </c>
      <c r="C1035" s="3" t="s">
        <v>3093</v>
      </c>
      <c r="D1035" s="3" t="n">
        <v>1</v>
      </c>
      <c r="E1035" s="3" t="n">
        <v>1.9296583</v>
      </c>
      <c r="F1035" s="3" t="n">
        <v>13</v>
      </c>
      <c r="G1035" s="3" t="n">
        <v>13</v>
      </c>
      <c r="H1035" s="3" t="n">
        <v>7</v>
      </c>
      <c r="I1035" s="3" t="n">
        <v>7</v>
      </c>
      <c r="J1035" s="3" t="n">
        <v>18</v>
      </c>
      <c r="K1035" s="3" t="n">
        <v>18</v>
      </c>
      <c r="L1035" s="3" t="n">
        <v>0</v>
      </c>
      <c r="M1035" s="3" t="n">
        <v>0</v>
      </c>
      <c r="N1035" s="3" t="n">
        <v>-1</v>
      </c>
      <c r="O1035" s="3" t="n">
        <v>-1</v>
      </c>
      <c r="P1035" s="3" t="n">
        <v>8.2</v>
      </c>
      <c r="Q1035" s="3" t="n">
        <v>24.2</v>
      </c>
      <c r="R1035" s="3" t="s">
        <v>3094</v>
      </c>
      <c r="S1035" s="4" t="n">
        <v>45746.9508333333</v>
      </c>
      <c r="T1035" s="3" t="s">
        <v>239</v>
      </c>
      <c r="U1035" s="3" t="s">
        <v>239</v>
      </c>
      <c r="V1035" s="3" t="n">
        <v>0</v>
      </c>
      <c r="W1035" s="3" t="n">
        <v>0</v>
      </c>
      <c r="X1035" s="3" t="n">
        <v>0</v>
      </c>
      <c r="Y1035" s="3" t="s">
        <v>30</v>
      </c>
      <c r="Z1035" s="3" t="s">
        <v>30</v>
      </c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</row>
    <row r="1036" customFormat="false" ht="15.75" hidden="false" customHeight="false" outlineLevel="0" collapsed="false">
      <c r="A1036" s="3" t="n">
        <v>1035</v>
      </c>
      <c r="B1036" s="3" t="s">
        <v>3095</v>
      </c>
      <c r="C1036" s="3" t="s">
        <v>3096</v>
      </c>
      <c r="D1036" s="3" t="n">
        <v>1</v>
      </c>
      <c r="E1036" s="3" t="n">
        <v>2.4478372</v>
      </c>
      <c r="F1036" s="3" t="n">
        <v>9</v>
      </c>
      <c r="G1036" s="3" t="n">
        <v>9</v>
      </c>
      <c r="H1036" s="3" t="n">
        <v>6</v>
      </c>
      <c r="I1036" s="3" t="n">
        <v>6</v>
      </c>
      <c r="J1036" s="3" t="n">
        <v>12</v>
      </c>
      <c r="K1036" s="3" t="n">
        <v>12</v>
      </c>
      <c r="L1036" s="3" t="n">
        <v>0</v>
      </c>
      <c r="M1036" s="3" t="n">
        <v>0</v>
      </c>
      <c r="N1036" s="3" t="n">
        <v>-1</v>
      </c>
      <c r="O1036" s="3" t="n">
        <v>-1</v>
      </c>
      <c r="P1036" s="3" t="n">
        <v>8.2</v>
      </c>
      <c r="Q1036" s="3" t="n">
        <v>24.2</v>
      </c>
      <c r="R1036" s="3" t="s">
        <v>3097</v>
      </c>
      <c r="S1036" s="4" t="n">
        <v>45746.9508796296</v>
      </c>
      <c r="T1036" s="3" t="s">
        <v>239</v>
      </c>
      <c r="U1036" s="3" t="s">
        <v>239</v>
      </c>
      <c r="V1036" s="3" t="n">
        <v>0</v>
      </c>
      <c r="W1036" s="3" t="n">
        <v>0</v>
      </c>
      <c r="X1036" s="3" t="n">
        <v>0</v>
      </c>
      <c r="Y1036" s="3" t="s">
        <v>30</v>
      </c>
      <c r="Z1036" s="3" t="s">
        <v>30</v>
      </c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</row>
    <row r="1037" customFormat="false" ht="15.75" hidden="false" customHeight="false" outlineLevel="0" collapsed="false">
      <c r="A1037" s="3" t="n">
        <v>1036</v>
      </c>
      <c r="B1037" s="3" t="s">
        <v>3098</v>
      </c>
      <c r="C1037" s="3" t="s">
        <v>3099</v>
      </c>
      <c r="D1037" s="3" t="n">
        <v>1</v>
      </c>
      <c r="E1037" s="3" t="n">
        <v>1.8237757</v>
      </c>
      <c r="F1037" s="3" t="n">
        <v>9</v>
      </c>
      <c r="G1037" s="3" t="n">
        <v>9</v>
      </c>
      <c r="H1037" s="3" t="n">
        <v>6</v>
      </c>
      <c r="I1037" s="3" t="n">
        <v>6</v>
      </c>
      <c r="J1037" s="3" t="n">
        <v>12</v>
      </c>
      <c r="K1037" s="3" t="n">
        <v>12</v>
      </c>
      <c r="L1037" s="3" t="n">
        <v>0</v>
      </c>
      <c r="M1037" s="3" t="n">
        <v>0</v>
      </c>
      <c r="N1037" s="3" t="n">
        <v>-1</v>
      </c>
      <c r="O1037" s="3" t="n">
        <v>-1</v>
      </c>
      <c r="P1037" s="3" t="n">
        <v>8.2</v>
      </c>
      <c r="Q1037" s="3" t="n">
        <v>24.2</v>
      </c>
      <c r="R1037" s="3" t="s">
        <v>3100</v>
      </c>
      <c r="S1037" s="4" t="n">
        <v>45746.9509259259</v>
      </c>
      <c r="T1037" s="3" t="s">
        <v>29</v>
      </c>
      <c r="U1037" s="3" t="s">
        <v>29</v>
      </c>
      <c r="V1037" s="3" t="n">
        <v>0</v>
      </c>
      <c r="W1037" s="3" t="n">
        <v>0</v>
      </c>
      <c r="X1037" s="3" t="n">
        <v>0</v>
      </c>
      <c r="Y1037" s="3" t="s">
        <v>30</v>
      </c>
      <c r="Z1037" s="3" t="s">
        <v>30</v>
      </c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</row>
    <row r="1038" customFormat="false" ht="15.75" hidden="false" customHeight="false" outlineLevel="0" collapsed="false">
      <c r="A1038" s="3" t="n">
        <v>1037</v>
      </c>
      <c r="B1038" s="3" t="s">
        <v>3101</v>
      </c>
      <c r="C1038" s="3" t="s">
        <v>3102</v>
      </c>
      <c r="D1038" s="3" t="n">
        <v>1</v>
      </c>
      <c r="E1038" s="3" t="n">
        <v>0.1564039</v>
      </c>
      <c r="F1038" s="3" t="n">
        <v>5</v>
      </c>
      <c r="G1038" s="3" t="n">
        <v>5</v>
      </c>
      <c r="H1038" s="3" t="n">
        <v>3</v>
      </c>
      <c r="I1038" s="3" t="n">
        <v>3</v>
      </c>
      <c r="J1038" s="3" t="n">
        <v>3</v>
      </c>
      <c r="K1038" s="3" t="n">
        <v>3</v>
      </c>
      <c r="L1038" s="3" t="n">
        <v>0</v>
      </c>
      <c r="M1038" s="3" t="n">
        <v>0</v>
      </c>
      <c r="N1038" s="3" t="n">
        <v>-1</v>
      </c>
      <c r="O1038" s="3" t="n">
        <v>-1</v>
      </c>
      <c r="P1038" s="3" t="n">
        <v>8.2</v>
      </c>
      <c r="Q1038" s="3" t="n">
        <v>24.2</v>
      </c>
      <c r="R1038" s="3" t="s">
        <v>3103</v>
      </c>
      <c r="S1038" s="4" t="n">
        <v>45746.9509490741</v>
      </c>
      <c r="T1038" s="3" t="s">
        <v>29</v>
      </c>
      <c r="U1038" s="3" t="s">
        <v>29</v>
      </c>
      <c r="V1038" s="3" t="n">
        <v>0</v>
      </c>
      <c r="W1038" s="3" t="n">
        <v>0</v>
      </c>
      <c r="X1038" s="3" t="n">
        <v>0</v>
      </c>
      <c r="Y1038" s="3" t="s">
        <v>30</v>
      </c>
      <c r="Z1038" s="3" t="s">
        <v>30</v>
      </c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</row>
    <row r="1039" customFormat="false" ht="15.75" hidden="false" customHeight="false" outlineLevel="0" collapsed="false">
      <c r="A1039" s="3" t="n">
        <v>1038</v>
      </c>
      <c r="B1039" s="3" t="s">
        <v>3104</v>
      </c>
      <c r="C1039" s="3" t="s">
        <v>3105</v>
      </c>
      <c r="D1039" s="3" t="n">
        <v>1</v>
      </c>
      <c r="E1039" s="3" t="n">
        <v>6.495392</v>
      </c>
      <c r="F1039" s="3" t="n">
        <v>225</v>
      </c>
      <c r="G1039" s="3" t="n">
        <v>225</v>
      </c>
      <c r="H1039" s="3" t="n">
        <v>9</v>
      </c>
      <c r="I1039" s="3" t="n">
        <v>9</v>
      </c>
      <c r="J1039" s="3" t="n">
        <v>172</v>
      </c>
      <c r="K1039" s="3" t="n">
        <v>172</v>
      </c>
      <c r="L1039" s="3" t="n">
        <v>30</v>
      </c>
      <c r="M1039" s="3" t="n">
        <v>30</v>
      </c>
      <c r="N1039" s="3" t="n">
        <v>-1</v>
      </c>
      <c r="O1039" s="3" t="n">
        <v>-1</v>
      </c>
      <c r="P1039" s="3" t="n">
        <v>8.3</v>
      </c>
      <c r="Q1039" s="3" t="n">
        <v>24.2</v>
      </c>
      <c r="R1039" s="3" t="s">
        <v>3106</v>
      </c>
      <c r="S1039" s="4" t="n">
        <v>45746.951087963</v>
      </c>
      <c r="T1039" s="3" t="s">
        <v>65</v>
      </c>
      <c r="U1039" s="3" t="s">
        <v>65</v>
      </c>
      <c r="V1039" s="3" t="n">
        <v>0</v>
      </c>
      <c r="W1039" s="3" t="n">
        <v>0</v>
      </c>
      <c r="X1039" s="3" t="n">
        <v>0</v>
      </c>
      <c r="Y1039" s="3" t="s">
        <v>30</v>
      </c>
      <c r="Z1039" s="3" t="s">
        <v>30</v>
      </c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</row>
    <row r="1040" customFormat="false" ht="15.75" hidden="false" customHeight="false" outlineLevel="0" collapsed="false">
      <c r="A1040" s="3" t="n">
        <v>1039</v>
      </c>
      <c r="B1040" s="3" t="s">
        <v>3107</v>
      </c>
      <c r="C1040" s="3" t="s">
        <v>3108</v>
      </c>
      <c r="D1040" s="3" t="n">
        <v>1</v>
      </c>
      <c r="E1040" s="3" t="n">
        <v>5.4730792</v>
      </c>
      <c r="F1040" s="3" t="n">
        <v>225</v>
      </c>
      <c r="G1040" s="3" t="n">
        <v>225</v>
      </c>
      <c r="H1040" s="3" t="n">
        <v>9</v>
      </c>
      <c r="I1040" s="3" t="n">
        <v>9</v>
      </c>
      <c r="J1040" s="3" t="n">
        <v>172</v>
      </c>
      <c r="K1040" s="3" t="n">
        <v>172</v>
      </c>
      <c r="L1040" s="3" t="n">
        <v>30</v>
      </c>
      <c r="M1040" s="3" t="n">
        <v>30</v>
      </c>
      <c r="N1040" s="3" t="n">
        <v>-1</v>
      </c>
      <c r="O1040" s="3" t="n">
        <v>-1</v>
      </c>
      <c r="P1040" s="3" t="n">
        <v>8.1</v>
      </c>
      <c r="Q1040" s="3" t="n">
        <v>24.2</v>
      </c>
      <c r="R1040" s="3" t="s">
        <v>3109</v>
      </c>
      <c r="S1040" s="4" t="n">
        <v>45746.9512152778</v>
      </c>
      <c r="T1040" s="3" t="s">
        <v>65</v>
      </c>
      <c r="U1040" s="3" t="s">
        <v>65</v>
      </c>
      <c r="V1040" s="3" t="n">
        <v>0</v>
      </c>
      <c r="W1040" s="3" t="n">
        <v>0</v>
      </c>
      <c r="X1040" s="3" t="n">
        <v>0</v>
      </c>
      <c r="Y1040" s="3" t="s">
        <v>30</v>
      </c>
      <c r="Z1040" s="3" t="s">
        <v>30</v>
      </c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</row>
    <row r="1041" customFormat="false" ht="15.75" hidden="false" customHeight="false" outlineLevel="0" collapsed="false">
      <c r="A1041" s="3" t="n">
        <v>1040</v>
      </c>
      <c r="B1041" s="3" t="s">
        <v>3110</v>
      </c>
      <c r="C1041" s="3" t="s">
        <v>3111</v>
      </c>
      <c r="D1041" s="3" t="n">
        <v>1</v>
      </c>
      <c r="E1041" s="3" t="n">
        <v>5.2819598</v>
      </c>
      <c r="F1041" s="3" t="n">
        <v>225</v>
      </c>
      <c r="G1041" s="3" t="n">
        <v>225</v>
      </c>
      <c r="H1041" s="3" t="n">
        <v>9</v>
      </c>
      <c r="I1041" s="3" t="n">
        <v>9</v>
      </c>
      <c r="J1041" s="3" t="n">
        <v>172</v>
      </c>
      <c r="K1041" s="3" t="n">
        <v>172</v>
      </c>
      <c r="L1041" s="3" t="n">
        <v>30</v>
      </c>
      <c r="M1041" s="3" t="n">
        <v>30</v>
      </c>
      <c r="N1041" s="3" t="n">
        <v>-1</v>
      </c>
      <c r="O1041" s="3" t="n">
        <v>-1</v>
      </c>
      <c r="P1041" s="3" t="n">
        <v>8.2</v>
      </c>
      <c r="Q1041" s="3" t="n">
        <v>24.2</v>
      </c>
      <c r="R1041" s="3" t="s">
        <v>3112</v>
      </c>
      <c r="S1041" s="4" t="n">
        <v>45746.9513541667</v>
      </c>
      <c r="T1041" s="3" t="s">
        <v>65</v>
      </c>
      <c r="U1041" s="3" t="s">
        <v>65</v>
      </c>
      <c r="V1041" s="3" t="n">
        <v>0</v>
      </c>
      <c r="W1041" s="3" t="n">
        <v>0</v>
      </c>
      <c r="X1041" s="3" t="n">
        <v>0</v>
      </c>
      <c r="Y1041" s="3" t="s">
        <v>30</v>
      </c>
      <c r="Z1041" s="3" t="s">
        <v>30</v>
      </c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</row>
    <row r="1042" customFormat="false" ht="15.75" hidden="false" customHeight="false" outlineLevel="0" collapsed="false">
      <c r="A1042" s="3" t="n">
        <v>1041</v>
      </c>
      <c r="B1042" s="3" t="s">
        <v>3113</v>
      </c>
      <c r="C1042" s="3" t="s">
        <v>3114</v>
      </c>
      <c r="D1042" s="3" t="n">
        <v>1</v>
      </c>
      <c r="E1042" s="3" t="n">
        <v>1.6883526</v>
      </c>
      <c r="F1042" s="3" t="n">
        <v>41</v>
      </c>
      <c r="G1042" s="3" t="n">
        <v>41</v>
      </c>
      <c r="H1042" s="3" t="n">
        <v>5</v>
      </c>
      <c r="I1042" s="3" t="n">
        <v>5</v>
      </c>
      <c r="J1042" s="3" t="n">
        <v>62</v>
      </c>
      <c r="K1042" s="3" t="n">
        <v>62</v>
      </c>
      <c r="L1042" s="3" t="n">
        <v>6</v>
      </c>
      <c r="M1042" s="3" t="n">
        <v>6</v>
      </c>
      <c r="N1042" s="3" t="n">
        <v>-1</v>
      </c>
      <c r="O1042" s="3" t="n">
        <v>-1</v>
      </c>
      <c r="P1042" s="3" t="n">
        <v>8.3</v>
      </c>
      <c r="Q1042" s="3" t="n">
        <v>24.2</v>
      </c>
      <c r="R1042" s="3" t="s">
        <v>3115</v>
      </c>
      <c r="S1042" s="4" t="n">
        <v>45746.951412037</v>
      </c>
      <c r="T1042" s="3" t="s">
        <v>29</v>
      </c>
      <c r="U1042" s="3" t="s">
        <v>29</v>
      </c>
      <c r="V1042" s="3" t="n">
        <v>0</v>
      </c>
      <c r="W1042" s="3" t="n">
        <v>0</v>
      </c>
      <c r="X1042" s="3" t="n">
        <v>0</v>
      </c>
      <c r="Y1042" s="3" t="s">
        <v>30</v>
      </c>
      <c r="Z1042" s="3" t="s">
        <v>30</v>
      </c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</row>
    <row r="1043" customFormat="false" ht="15.75" hidden="false" customHeight="false" outlineLevel="0" collapsed="false">
      <c r="A1043" s="3" t="n">
        <v>1042</v>
      </c>
      <c r="B1043" s="3" t="s">
        <v>3116</v>
      </c>
      <c r="C1043" s="3" t="s">
        <v>3117</v>
      </c>
      <c r="D1043" s="3" t="n">
        <v>1</v>
      </c>
      <c r="E1043" s="3" t="n">
        <v>2.6353852</v>
      </c>
      <c r="F1043" s="3" t="n">
        <v>54</v>
      </c>
      <c r="G1043" s="3" t="n">
        <v>54</v>
      </c>
      <c r="H1043" s="3" t="n">
        <v>4</v>
      </c>
      <c r="I1043" s="3" t="n">
        <v>4</v>
      </c>
      <c r="J1043" s="3" t="n">
        <v>163</v>
      </c>
      <c r="K1043" s="3" t="n">
        <v>163</v>
      </c>
      <c r="L1043" s="3" t="n">
        <v>0</v>
      </c>
      <c r="M1043" s="3" t="n">
        <v>0</v>
      </c>
      <c r="N1043" s="3" t="n">
        <v>-1</v>
      </c>
      <c r="O1043" s="3" t="n">
        <v>-1</v>
      </c>
      <c r="P1043" s="3" t="n">
        <v>8.3</v>
      </c>
      <c r="Q1043" s="3" t="n">
        <v>24.2</v>
      </c>
      <c r="R1043" s="3" t="s">
        <v>3118</v>
      </c>
      <c r="S1043" s="4" t="n">
        <v>45746.9515277778</v>
      </c>
      <c r="T1043" s="3" t="s">
        <v>239</v>
      </c>
      <c r="U1043" s="3" t="s">
        <v>239</v>
      </c>
      <c r="V1043" s="3" t="n">
        <v>0</v>
      </c>
      <c r="W1043" s="3" t="n">
        <v>0</v>
      </c>
      <c r="X1043" s="3" t="n">
        <v>0</v>
      </c>
      <c r="Y1043" s="3" t="s">
        <v>30</v>
      </c>
      <c r="Z1043" s="3" t="s">
        <v>30</v>
      </c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</row>
    <row r="1044" customFormat="false" ht="15.75" hidden="false" customHeight="false" outlineLevel="0" collapsed="false">
      <c r="A1044" s="3" t="n">
        <v>1043</v>
      </c>
      <c r="B1044" s="3" t="s">
        <v>3119</v>
      </c>
      <c r="C1044" s="3" t="s">
        <v>3120</v>
      </c>
      <c r="D1044" s="3" t="n">
        <v>1</v>
      </c>
      <c r="E1044" s="3" t="n">
        <v>0.645939</v>
      </c>
      <c r="F1044" s="3" t="n">
        <v>17</v>
      </c>
      <c r="G1044" s="3" t="n">
        <v>17</v>
      </c>
      <c r="H1044" s="3" t="n">
        <v>4</v>
      </c>
      <c r="I1044" s="3" t="n">
        <v>4</v>
      </c>
      <c r="J1044" s="3" t="n">
        <v>26</v>
      </c>
      <c r="K1044" s="3" t="n">
        <v>26</v>
      </c>
      <c r="L1044" s="3" t="n">
        <v>0</v>
      </c>
      <c r="M1044" s="3" t="n">
        <v>0</v>
      </c>
      <c r="N1044" s="3" t="n">
        <v>-1</v>
      </c>
      <c r="O1044" s="3" t="n">
        <v>-1</v>
      </c>
      <c r="P1044" s="3" t="n">
        <v>8.3</v>
      </c>
      <c r="Q1044" s="3" t="n">
        <v>24.2</v>
      </c>
      <c r="R1044" s="3" t="s">
        <v>3121</v>
      </c>
      <c r="S1044" s="4" t="n">
        <v>45746.9515625</v>
      </c>
      <c r="T1044" s="3" t="s">
        <v>29</v>
      </c>
      <c r="U1044" s="3" t="s">
        <v>29</v>
      </c>
      <c r="V1044" s="3" t="n">
        <v>0</v>
      </c>
      <c r="W1044" s="3" t="n">
        <v>0</v>
      </c>
      <c r="X1044" s="3" t="n">
        <v>0</v>
      </c>
      <c r="Y1044" s="3" t="s">
        <v>30</v>
      </c>
      <c r="Z1044" s="3" t="s">
        <v>30</v>
      </c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</row>
    <row r="1045" customFormat="false" ht="15.75" hidden="false" customHeight="false" outlineLevel="0" collapsed="false">
      <c r="A1045" s="3" t="n">
        <v>1044</v>
      </c>
      <c r="B1045" s="3" t="s">
        <v>3122</v>
      </c>
      <c r="C1045" s="3" t="s">
        <v>3123</v>
      </c>
      <c r="D1045" s="3" t="n">
        <v>1</v>
      </c>
      <c r="E1045" s="3" t="n">
        <v>1.1907228</v>
      </c>
      <c r="F1045" s="3" t="n">
        <v>23</v>
      </c>
      <c r="G1045" s="3" t="n">
        <v>23</v>
      </c>
      <c r="H1045" s="3" t="n">
        <v>14</v>
      </c>
      <c r="I1045" s="3" t="n">
        <v>14</v>
      </c>
      <c r="J1045" s="3" t="n">
        <v>29</v>
      </c>
      <c r="K1045" s="3" t="n">
        <v>29</v>
      </c>
      <c r="L1045" s="3" t="n">
        <v>1</v>
      </c>
      <c r="M1045" s="3" t="n">
        <v>1</v>
      </c>
      <c r="N1045" s="3" t="n">
        <v>-1</v>
      </c>
      <c r="O1045" s="3" t="n">
        <v>-1</v>
      </c>
      <c r="P1045" s="3" t="n">
        <v>8.3</v>
      </c>
      <c r="Q1045" s="3" t="n">
        <v>24.2</v>
      </c>
      <c r="R1045" s="3" t="s">
        <v>3124</v>
      </c>
      <c r="S1045" s="4" t="n">
        <v>45746.9515972222</v>
      </c>
      <c r="T1045" s="3" t="s">
        <v>65</v>
      </c>
      <c r="U1045" s="3" t="s">
        <v>65</v>
      </c>
      <c r="V1045" s="3" t="n">
        <v>0</v>
      </c>
      <c r="W1045" s="3" t="n">
        <v>0</v>
      </c>
      <c r="X1045" s="3" t="n">
        <v>0</v>
      </c>
      <c r="Y1045" s="3" t="s">
        <v>30</v>
      </c>
      <c r="Z1045" s="3" t="s">
        <v>30</v>
      </c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</row>
    <row r="1046" customFormat="false" ht="15.75" hidden="false" customHeight="false" outlineLevel="0" collapsed="false">
      <c r="A1046" s="3" t="n">
        <v>1045</v>
      </c>
      <c r="B1046" s="3" t="s">
        <v>3125</v>
      </c>
      <c r="C1046" s="3" t="s">
        <v>3126</v>
      </c>
      <c r="D1046" s="3" t="n">
        <v>1</v>
      </c>
      <c r="E1046" s="3" t="n">
        <v>21.1700372</v>
      </c>
      <c r="F1046" s="3" t="n">
        <v>702</v>
      </c>
      <c r="G1046" s="3" t="n">
        <v>702</v>
      </c>
      <c r="H1046" s="3" t="n">
        <v>36</v>
      </c>
      <c r="I1046" s="3" t="n">
        <v>36</v>
      </c>
      <c r="J1046" s="3" t="n">
        <v>872</v>
      </c>
      <c r="K1046" s="3" t="n">
        <v>872</v>
      </c>
      <c r="L1046" s="3" t="n">
        <v>79</v>
      </c>
      <c r="M1046" s="3" t="n">
        <v>79</v>
      </c>
      <c r="N1046" s="3" t="n">
        <v>-1</v>
      </c>
      <c r="O1046" s="3" t="n">
        <v>-1</v>
      </c>
      <c r="P1046" s="3" t="n">
        <v>8.4</v>
      </c>
      <c r="Q1046" s="3" t="n">
        <v>24.2</v>
      </c>
      <c r="R1046" s="3" t="s">
        <v>3127</v>
      </c>
      <c r="S1046" s="4" t="n">
        <v>45746.9520138889</v>
      </c>
      <c r="T1046" s="3" t="s">
        <v>2023</v>
      </c>
      <c r="U1046" s="3" t="s">
        <v>2023</v>
      </c>
      <c r="V1046" s="3" t="n">
        <v>0</v>
      </c>
      <c r="W1046" s="3" t="n">
        <v>0</v>
      </c>
      <c r="X1046" s="3" t="n">
        <v>0</v>
      </c>
      <c r="Y1046" s="3" t="s">
        <v>30</v>
      </c>
      <c r="Z1046" s="3" t="s">
        <v>30</v>
      </c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</row>
    <row r="1047" customFormat="false" ht="15.75" hidden="false" customHeight="false" outlineLevel="0" collapsed="false">
      <c r="A1047" s="3" t="n">
        <v>1046</v>
      </c>
      <c r="B1047" s="3" t="s">
        <v>3128</v>
      </c>
      <c r="C1047" s="3" t="s">
        <v>3129</v>
      </c>
      <c r="D1047" s="3" t="n">
        <v>1</v>
      </c>
      <c r="E1047" s="3" t="n">
        <v>5.4305345</v>
      </c>
      <c r="F1047" s="3" t="n">
        <v>81</v>
      </c>
      <c r="G1047" s="3" t="n">
        <v>81</v>
      </c>
      <c r="H1047" s="3" t="n">
        <v>15</v>
      </c>
      <c r="I1047" s="3" t="n">
        <v>15</v>
      </c>
      <c r="J1047" s="3" t="n">
        <v>116</v>
      </c>
      <c r="K1047" s="3" t="n">
        <v>116</v>
      </c>
      <c r="L1047" s="3" t="n">
        <v>9</v>
      </c>
      <c r="M1047" s="3" t="n">
        <v>9</v>
      </c>
      <c r="N1047" s="3" t="n">
        <v>-1</v>
      </c>
      <c r="O1047" s="3" t="n">
        <v>-1</v>
      </c>
      <c r="P1047" s="3" t="n">
        <v>8.3</v>
      </c>
      <c r="Q1047" s="3" t="n">
        <v>24.2</v>
      </c>
      <c r="R1047" s="3" t="s">
        <v>3130</v>
      </c>
      <c r="S1047" s="4" t="n">
        <v>45746.9521180556</v>
      </c>
      <c r="T1047" s="3" t="s">
        <v>239</v>
      </c>
      <c r="U1047" s="3" t="s">
        <v>239</v>
      </c>
      <c r="V1047" s="3" t="n">
        <v>0</v>
      </c>
      <c r="W1047" s="3" t="n">
        <v>0</v>
      </c>
      <c r="X1047" s="3" t="n">
        <v>0</v>
      </c>
      <c r="Y1047" s="3" t="s">
        <v>30</v>
      </c>
      <c r="Z1047" s="3" t="s">
        <v>30</v>
      </c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</row>
    <row r="1048" customFormat="false" ht="15.75" hidden="false" customHeight="false" outlineLevel="0" collapsed="false">
      <c r="A1048" s="3" t="n">
        <v>1047</v>
      </c>
      <c r="B1048" s="3" t="s">
        <v>3131</v>
      </c>
      <c r="C1048" s="3" t="s">
        <v>3132</v>
      </c>
      <c r="D1048" s="3" t="n">
        <v>1</v>
      </c>
      <c r="E1048" s="3" t="n">
        <v>5.0198465</v>
      </c>
      <c r="F1048" s="3" t="n">
        <v>76</v>
      </c>
      <c r="G1048" s="3" t="n">
        <v>76</v>
      </c>
      <c r="H1048" s="3" t="n">
        <v>13</v>
      </c>
      <c r="I1048" s="3" t="n">
        <v>13</v>
      </c>
      <c r="J1048" s="3" t="n">
        <v>102</v>
      </c>
      <c r="K1048" s="3" t="n">
        <v>102</v>
      </c>
      <c r="L1048" s="3" t="n">
        <v>9</v>
      </c>
      <c r="M1048" s="3" t="n">
        <v>9</v>
      </c>
      <c r="N1048" s="3" t="n">
        <v>-1</v>
      </c>
      <c r="O1048" s="3" t="n">
        <v>-1</v>
      </c>
      <c r="P1048" s="3" t="n">
        <v>8.3</v>
      </c>
      <c r="Q1048" s="3" t="n">
        <v>24.2</v>
      </c>
      <c r="R1048" s="3" t="s">
        <v>3133</v>
      </c>
      <c r="S1048" s="4" t="n">
        <v>45746.9522106481</v>
      </c>
      <c r="T1048" s="3" t="s">
        <v>239</v>
      </c>
      <c r="U1048" s="3" t="s">
        <v>239</v>
      </c>
      <c r="V1048" s="3" t="n">
        <v>0</v>
      </c>
      <c r="W1048" s="3" t="n">
        <v>0</v>
      </c>
      <c r="X1048" s="3" t="n">
        <v>0</v>
      </c>
      <c r="Y1048" s="3" t="s">
        <v>30</v>
      </c>
      <c r="Z1048" s="3" t="s">
        <v>30</v>
      </c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</row>
    <row r="1049" customFormat="false" ht="15.75" hidden="false" customHeight="false" outlineLevel="0" collapsed="false">
      <c r="A1049" s="3" t="n">
        <v>1048</v>
      </c>
      <c r="B1049" s="3" t="s">
        <v>3134</v>
      </c>
      <c r="C1049" s="3" t="s">
        <v>3135</v>
      </c>
      <c r="D1049" s="3" t="n">
        <v>1</v>
      </c>
      <c r="E1049" s="3" t="n">
        <v>7.3805294</v>
      </c>
      <c r="F1049" s="3" t="n">
        <v>245</v>
      </c>
      <c r="G1049" s="3" t="n">
        <v>245</v>
      </c>
      <c r="H1049" s="3" t="n">
        <v>24</v>
      </c>
      <c r="I1049" s="3" t="n">
        <v>24</v>
      </c>
      <c r="J1049" s="3" t="n">
        <v>264</v>
      </c>
      <c r="K1049" s="3" t="n">
        <v>264</v>
      </c>
      <c r="L1049" s="3" t="n">
        <v>32</v>
      </c>
      <c r="M1049" s="3" t="n">
        <v>32</v>
      </c>
      <c r="N1049" s="3" t="n">
        <v>-1</v>
      </c>
      <c r="O1049" s="3" t="n">
        <v>-1</v>
      </c>
      <c r="P1049" s="3" t="n">
        <v>8.3</v>
      </c>
      <c r="Q1049" s="3" t="n">
        <v>24.2</v>
      </c>
      <c r="R1049" s="3" t="s">
        <v>3136</v>
      </c>
      <c r="S1049" s="4" t="n">
        <v>45746.9523611111</v>
      </c>
      <c r="T1049" s="3" t="s">
        <v>2023</v>
      </c>
      <c r="U1049" s="3" t="s">
        <v>2023</v>
      </c>
      <c r="V1049" s="3" t="n">
        <v>0</v>
      </c>
      <c r="W1049" s="3" t="n">
        <v>0</v>
      </c>
      <c r="X1049" s="3" t="n">
        <v>0</v>
      </c>
      <c r="Y1049" s="3" t="s">
        <v>30</v>
      </c>
      <c r="Z1049" s="3" t="s">
        <v>30</v>
      </c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</row>
    <row r="1050" customFormat="false" ht="15.75" hidden="false" customHeight="false" outlineLevel="0" collapsed="false">
      <c r="A1050" s="3" t="n">
        <v>1049</v>
      </c>
      <c r="B1050" s="3" t="s">
        <v>3137</v>
      </c>
      <c r="C1050" s="3" t="s">
        <v>3138</v>
      </c>
      <c r="D1050" s="3" t="n">
        <v>1</v>
      </c>
      <c r="E1050" s="3" t="n">
        <v>1.5901813</v>
      </c>
      <c r="F1050" s="3" t="n">
        <v>13</v>
      </c>
      <c r="G1050" s="3" t="n">
        <v>13</v>
      </c>
      <c r="H1050" s="3" t="n">
        <v>5</v>
      </c>
      <c r="I1050" s="3" t="n">
        <v>5</v>
      </c>
      <c r="J1050" s="3" t="n">
        <v>31</v>
      </c>
      <c r="K1050" s="3" t="n">
        <v>31</v>
      </c>
      <c r="L1050" s="3" t="n">
        <v>1</v>
      </c>
      <c r="M1050" s="3" t="n">
        <v>1</v>
      </c>
      <c r="N1050" s="3" t="n">
        <v>-1</v>
      </c>
      <c r="O1050" s="3" t="n">
        <v>-1</v>
      </c>
      <c r="P1050" s="3" t="n">
        <v>8.5</v>
      </c>
      <c r="Q1050" s="3" t="n">
        <v>24.2</v>
      </c>
      <c r="R1050" s="3" t="s">
        <v>3139</v>
      </c>
      <c r="S1050" s="4" t="n">
        <v>45746.9524189815</v>
      </c>
      <c r="T1050" s="3" t="s">
        <v>2023</v>
      </c>
      <c r="U1050" s="3" t="s">
        <v>2023</v>
      </c>
      <c r="V1050" s="3" t="n">
        <v>0</v>
      </c>
      <c r="W1050" s="3" t="n">
        <v>0</v>
      </c>
      <c r="X1050" s="3" t="n">
        <v>0</v>
      </c>
      <c r="Y1050" s="3" t="s">
        <v>30</v>
      </c>
      <c r="Z1050" s="3" t="s">
        <v>30</v>
      </c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</row>
    <row r="1051" customFormat="false" ht="15.75" hidden="false" customHeight="false" outlineLevel="0" collapsed="false">
      <c r="A1051" s="3" t="n">
        <v>1050</v>
      </c>
      <c r="B1051" s="3" t="s">
        <v>3140</v>
      </c>
      <c r="C1051" s="3" t="s">
        <v>3141</v>
      </c>
      <c r="D1051" s="3" t="n">
        <v>1</v>
      </c>
      <c r="E1051" s="3" t="n">
        <v>5.4841659</v>
      </c>
      <c r="F1051" s="3" t="n">
        <v>235</v>
      </c>
      <c r="G1051" s="3" t="n">
        <v>235</v>
      </c>
      <c r="H1051" s="3" t="n">
        <v>23</v>
      </c>
      <c r="I1051" s="3" t="n">
        <v>23</v>
      </c>
      <c r="J1051" s="3" t="n">
        <v>246</v>
      </c>
      <c r="K1051" s="3" t="n">
        <v>246</v>
      </c>
      <c r="L1051" s="3" t="n">
        <v>32</v>
      </c>
      <c r="M1051" s="3" t="n">
        <v>32</v>
      </c>
      <c r="N1051" s="3" t="n">
        <v>-1</v>
      </c>
      <c r="O1051" s="3" t="n">
        <v>-1</v>
      </c>
      <c r="P1051" s="3" t="n">
        <v>8.3</v>
      </c>
      <c r="Q1051" s="3" t="n">
        <v>24.2</v>
      </c>
      <c r="R1051" s="3" t="s">
        <v>3142</v>
      </c>
      <c r="S1051" s="4" t="n">
        <v>45746.9525347222</v>
      </c>
      <c r="T1051" s="3" t="s">
        <v>2023</v>
      </c>
      <c r="U1051" s="3" t="s">
        <v>2023</v>
      </c>
      <c r="V1051" s="3" t="n">
        <v>0</v>
      </c>
      <c r="W1051" s="3" t="n">
        <v>0</v>
      </c>
      <c r="X1051" s="3" t="n">
        <v>0</v>
      </c>
      <c r="Y1051" s="3" t="s">
        <v>30</v>
      </c>
      <c r="Z1051" s="3" t="s">
        <v>30</v>
      </c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</row>
    <row r="1052" customFormat="false" ht="15.75" hidden="false" customHeight="false" outlineLevel="0" collapsed="false">
      <c r="A1052" s="3" t="n">
        <v>1051</v>
      </c>
      <c r="B1052" s="3" t="s">
        <v>3143</v>
      </c>
      <c r="C1052" s="3" t="s">
        <v>3144</v>
      </c>
      <c r="D1052" s="3" t="n">
        <v>1</v>
      </c>
      <c r="E1052" s="3" t="n">
        <v>0.2764588</v>
      </c>
      <c r="F1052" s="3" t="n">
        <v>4</v>
      </c>
      <c r="G1052" s="3" t="n">
        <v>4</v>
      </c>
      <c r="H1052" s="3" t="n">
        <v>1</v>
      </c>
      <c r="I1052" s="3" t="n">
        <v>1</v>
      </c>
      <c r="J1052" s="3" t="n">
        <v>4</v>
      </c>
      <c r="K1052" s="3" t="n">
        <v>4</v>
      </c>
      <c r="L1052" s="3" t="n">
        <v>0</v>
      </c>
      <c r="M1052" s="3" t="n">
        <v>0</v>
      </c>
      <c r="N1052" s="3" t="n">
        <v>-1</v>
      </c>
      <c r="O1052" s="3" t="n">
        <v>-1</v>
      </c>
      <c r="P1052" s="3" t="n">
        <v>8.7</v>
      </c>
      <c r="Q1052" s="3" t="n">
        <v>24.2</v>
      </c>
      <c r="R1052" s="3" t="s">
        <v>3145</v>
      </c>
      <c r="S1052" s="4" t="n">
        <v>45746.9525694444</v>
      </c>
      <c r="T1052" s="3" t="s">
        <v>2023</v>
      </c>
      <c r="U1052" s="3" t="s">
        <v>2023</v>
      </c>
      <c r="V1052" s="3" t="n">
        <v>0</v>
      </c>
      <c r="W1052" s="3" t="n">
        <v>0</v>
      </c>
      <c r="X1052" s="3" t="n">
        <v>0</v>
      </c>
      <c r="Y1052" s="3" t="s">
        <v>30</v>
      </c>
      <c r="Z1052" s="3" t="s">
        <v>30</v>
      </c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</row>
    <row r="1053" customFormat="false" ht="15.75" hidden="false" customHeight="false" outlineLevel="0" collapsed="false">
      <c r="A1053" s="3" t="n">
        <v>1052</v>
      </c>
      <c r="B1053" s="3" t="s">
        <v>3146</v>
      </c>
      <c r="C1053" s="3" t="s">
        <v>3147</v>
      </c>
      <c r="D1053" s="3" t="n">
        <v>1</v>
      </c>
      <c r="E1053" s="3" t="n">
        <v>0.5131814</v>
      </c>
      <c r="F1053" s="3" t="n">
        <v>25</v>
      </c>
      <c r="G1053" s="3" t="n">
        <v>25</v>
      </c>
      <c r="H1053" s="3" t="n">
        <v>12</v>
      </c>
      <c r="I1053" s="3" t="n">
        <v>12</v>
      </c>
      <c r="J1053" s="3" t="n">
        <v>29</v>
      </c>
      <c r="K1053" s="3" t="n">
        <v>29</v>
      </c>
      <c r="L1053" s="3" t="n">
        <v>2</v>
      </c>
      <c r="M1053" s="3" t="n">
        <v>2</v>
      </c>
      <c r="N1053" s="3" t="n">
        <v>-1</v>
      </c>
      <c r="O1053" s="3" t="n">
        <v>-1</v>
      </c>
      <c r="P1053" s="3" t="n">
        <v>8.7</v>
      </c>
      <c r="Q1053" s="3" t="n">
        <v>24.2</v>
      </c>
      <c r="R1053" s="3" t="s">
        <v>3148</v>
      </c>
      <c r="S1053" s="4" t="n">
        <v>45746.9525925926</v>
      </c>
      <c r="T1053" s="3" t="s">
        <v>29</v>
      </c>
      <c r="U1053" s="3" t="s">
        <v>29</v>
      </c>
      <c r="V1053" s="3" t="n">
        <v>0</v>
      </c>
      <c r="W1053" s="3" t="n">
        <v>0</v>
      </c>
      <c r="X1053" s="3" t="n">
        <v>0</v>
      </c>
      <c r="Y1053" s="3" t="s">
        <v>30</v>
      </c>
      <c r="Z1053" s="3" t="s">
        <v>30</v>
      </c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</row>
    <row r="1054" customFormat="false" ht="15.75" hidden="false" customHeight="false" outlineLevel="0" collapsed="false">
      <c r="A1054" s="3" t="n">
        <v>1053</v>
      </c>
      <c r="B1054" s="3" t="s">
        <v>3149</v>
      </c>
      <c r="C1054" s="3" t="s">
        <v>3150</v>
      </c>
      <c r="D1054" s="3" t="n">
        <v>1</v>
      </c>
      <c r="E1054" s="3" t="n">
        <v>53.1669101</v>
      </c>
      <c r="F1054" s="3" t="n">
        <v>87</v>
      </c>
      <c r="G1054" s="3" t="n">
        <v>87</v>
      </c>
      <c r="H1054" s="3" t="n">
        <v>19</v>
      </c>
      <c r="I1054" s="3" t="n">
        <v>19</v>
      </c>
      <c r="J1054" s="3" t="n">
        <v>98</v>
      </c>
      <c r="K1054" s="3" t="n">
        <v>98</v>
      </c>
      <c r="L1054" s="3" t="n">
        <v>12</v>
      </c>
      <c r="M1054" s="3" t="n">
        <v>12</v>
      </c>
      <c r="N1054" s="3" t="n">
        <v>-1</v>
      </c>
      <c r="O1054" s="3" t="n">
        <v>-1</v>
      </c>
      <c r="P1054" s="3" t="n">
        <v>8.7</v>
      </c>
      <c r="Q1054" s="3" t="n">
        <v>24.2</v>
      </c>
      <c r="R1054" s="3" t="s">
        <v>3151</v>
      </c>
      <c r="S1054" s="4" t="n">
        <v>45746.9535185185</v>
      </c>
      <c r="T1054" s="3" t="s">
        <v>2023</v>
      </c>
      <c r="U1054" s="3" t="s">
        <v>2023</v>
      </c>
      <c r="V1054" s="3" t="n">
        <v>0</v>
      </c>
      <c r="W1054" s="3" t="n">
        <v>0</v>
      </c>
      <c r="X1054" s="3" t="n">
        <v>0</v>
      </c>
      <c r="Y1054" s="3" t="s">
        <v>30</v>
      </c>
      <c r="Z1054" s="3" t="s">
        <v>30</v>
      </c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</row>
    <row r="1055" customFormat="false" ht="15.75" hidden="false" customHeight="false" outlineLevel="0" collapsed="false">
      <c r="A1055" s="3" t="n">
        <v>1054</v>
      </c>
      <c r="B1055" s="3" t="s">
        <v>3152</v>
      </c>
      <c r="C1055" s="3" t="s">
        <v>3153</v>
      </c>
      <c r="D1055" s="3" t="n">
        <v>1</v>
      </c>
      <c r="E1055" s="3" t="n">
        <v>0.2365115</v>
      </c>
      <c r="F1055" s="3" t="n">
        <v>3</v>
      </c>
      <c r="G1055" s="3" t="n">
        <v>3</v>
      </c>
      <c r="H1055" s="3" t="n">
        <v>2</v>
      </c>
      <c r="I1055" s="3" t="n">
        <v>2</v>
      </c>
      <c r="J1055" s="3" t="n">
        <v>1</v>
      </c>
      <c r="K1055" s="3" t="n">
        <v>1</v>
      </c>
      <c r="L1055" s="3" t="n">
        <v>0</v>
      </c>
      <c r="M1055" s="3" t="n">
        <v>0</v>
      </c>
      <c r="N1055" s="3" t="n">
        <v>-1</v>
      </c>
      <c r="O1055" s="3" t="n">
        <v>-1</v>
      </c>
      <c r="P1055" s="3" t="n">
        <v>8.7</v>
      </c>
      <c r="Q1055" s="3" t="n">
        <v>24.2</v>
      </c>
      <c r="R1055" s="3" t="s">
        <v>3154</v>
      </c>
      <c r="S1055" s="4" t="n">
        <v>45746.953587963</v>
      </c>
      <c r="T1055" s="3" t="s">
        <v>2023</v>
      </c>
      <c r="U1055" s="3" t="s">
        <v>2023</v>
      </c>
      <c r="V1055" s="3" t="n">
        <v>0</v>
      </c>
      <c r="W1055" s="3" t="n">
        <v>0</v>
      </c>
      <c r="X1055" s="3" t="n">
        <v>0</v>
      </c>
      <c r="Y1055" s="3" t="s">
        <v>30</v>
      </c>
      <c r="Z1055" s="3" t="s">
        <v>30</v>
      </c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</row>
    <row r="1056" customFormat="false" ht="15.75" hidden="false" customHeight="false" outlineLevel="0" collapsed="false">
      <c r="A1056" s="3" t="n">
        <v>1055</v>
      </c>
      <c r="B1056" s="3" t="s">
        <v>3155</v>
      </c>
      <c r="C1056" s="3" t="s">
        <v>3156</v>
      </c>
      <c r="D1056" s="3" t="n">
        <v>1</v>
      </c>
      <c r="E1056" s="3" t="n">
        <v>5.8172049</v>
      </c>
      <c r="F1056" s="3" t="n">
        <v>21</v>
      </c>
      <c r="G1056" s="3" t="n">
        <v>21</v>
      </c>
      <c r="H1056" s="3" t="n">
        <v>8</v>
      </c>
      <c r="I1056" s="3" t="n">
        <v>8</v>
      </c>
      <c r="J1056" s="3" t="n">
        <v>28</v>
      </c>
      <c r="K1056" s="3" t="n">
        <v>28</v>
      </c>
      <c r="L1056" s="3" t="n">
        <v>1</v>
      </c>
      <c r="M1056" s="3" t="n">
        <v>1</v>
      </c>
      <c r="N1056" s="3" t="n">
        <v>-1</v>
      </c>
      <c r="O1056" s="3" t="n">
        <v>-1</v>
      </c>
      <c r="P1056" s="3" t="n">
        <v>8.7</v>
      </c>
      <c r="Q1056" s="3" t="n">
        <v>24.2</v>
      </c>
      <c r="R1056" s="3" t="s">
        <v>3157</v>
      </c>
      <c r="S1056" s="4" t="n">
        <v>45746.9536921296</v>
      </c>
      <c r="T1056" s="3" t="s">
        <v>2023</v>
      </c>
      <c r="U1056" s="3" t="s">
        <v>2023</v>
      </c>
      <c r="V1056" s="3" t="n">
        <v>0</v>
      </c>
      <c r="W1056" s="3" t="n">
        <v>0</v>
      </c>
      <c r="X1056" s="3" t="n">
        <v>0</v>
      </c>
      <c r="Y1056" s="3" t="s">
        <v>30</v>
      </c>
      <c r="Z1056" s="3" t="s">
        <v>30</v>
      </c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</row>
    <row r="1057" customFormat="false" ht="15.75" hidden="false" customHeight="false" outlineLevel="0" collapsed="false">
      <c r="A1057" s="3" t="n">
        <v>1056</v>
      </c>
      <c r="B1057" s="3" t="s">
        <v>3158</v>
      </c>
      <c r="C1057" s="3" t="s">
        <v>3159</v>
      </c>
      <c r="D1057" s="3" t="n">
        <v>1</v>
      </c>
      <c r="E1057" s="3" t="n">
        <v>0.7223261</v>
      </c>
      <c r="F1057" s="3" t="n">
        <v>6</v>
      </c>
      <c r="G1057" s="3" t="n">
        <v>6</v>
      </c>
      <c r="H1057" s="3" t="n">
        <v>3</v>
      </c>
      <c r="I1057" s="3" t="n">
        <v>3</v>
      </c>
      <c r="J1057" s="3" t="n">
        <v>7</v>
      </c>
      <c r="K1057" s="3" t="n">
        <v>7</v>
      </c>
      <c r="L1057" s="3" t="n">
        <v>0</v>
      </c>
      <c r="M1057" s="3" t="n">
        <v>0</v>
      </c>
      <c r="N1057" s="3" t="n">
        <v>-1</v>
      </c>
      <c r="O1057" s="3" t="n">
        <v>-1</v>
      </c>
      <c r="P1057" s="3" t="n">
        <v>8.7</v>
      </c>
      <c r="Q1057" s="3" t="n">
        <v>24.2</v>
      </c>
      <c r="R1057" s="3" t="s">
        <v>3160</v>
      </c>
      <c r="S1057" s="4" t="n">
        <v>45746.9537268519</v>
      </c>
      <c r="T1057" s="3" t="s">
        <v>37</v>
      </c>
      <c r="U1057" s="3" t="s">
        <v>37</v>
      </c>
      <c r="V1057" s="3" t="n">
        <v>0</v>
      </c>
      <c r="W1057" s="3" t="n">
        <v>0</v>
      </c>
      <c r="X1057" s="3" t="n">
        <v>0</v>
      </c>
      <c r="Y1057" s="3" t="s">
        <v>30</v>
      </c>
      <c r="Z1057" s="3" t="s">
        <v>30</v>
      </c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</row>
    <row r="1058" customFormat="false" ht="15.75" hidden="false" customHeight="false" outlineLevel="0" collapsed="false">
      <c r="A1058" s="3" t="n">
        <v>1057</v>
      </c>
      <c r="B1058" s="3" t="s">
        <v>3161</v>
      </c>
      <c r="C1058" s="3" t="s">
        <v>3162</v>
      </c>
      <c r="D1058" s="3" t="n">
        <v>1</v>
      </c>
      <c r="E1058" s="3" t="n">
        <v>1.6475832</v>
      </c>
      <c r="F1058" s="3" t="n">
        <v>13</v>
      </c>
      <c r="G1058" s="3" t="n">
        <v>13</v>
      </c>
      <c r="H1058" s="3" t="n">
        <v>9</v>
      </c>
      <c r="I1058" s="3" t="n">
        <v>9</v>
      </c>
      <c r="J1058" s="3" t="n">
        <v>9</v>
      </c>
      <c r="K1058" s="3" t="n">
        <v>9</v>
      </c>
      <c r="L1058" s="3" t="n">
        <v>1</v>
      </c>
      <c r="M1058" s="3" t="n">
        <v>1</v>
      </c>
      <c r="N1058" s="3" t="n">
        <v>-1</v>
      </c>
      <c r="O1058" s="3" t="n">
        <v>-1</v>
      </c>
      <c r="P1058" s="3" t="n">
        <v>8.7</v>
      </c>
      <c r="Q1058" s="3" t="n">
        <v>24.2</v>
      </c>
      <c r="R1058" s="3" t="s">
        <v>3163</v>
      </c>
      <c r="S1058" s="4" t="n">
        <v>45746.9537847222</v>
      </c>
      <c r="T1058" s="3" t="s">
        <v>2023</v>
      </c>
      <c r="U1058" s="3" t="s">
        <v>2023</v>
      </c>
      <c r="V1058" s="3" t="n">
        <v>0</v>
      </c>
      <c r="W1058" s="3" t="n">
        <v>0</v>
      </c>
      <c r="X1058" s="3" t="n">
        <v>0</v>
      </c>
      <c r="Y1058" s="3" t="s">
        <v>30</v>
      </c>
      <c r="Z1058" s="3" t="s">
        <v>30</v>
      </c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</row>
    <row r="1059" customFormat="false" ht="15.75" hidden="false" customHeight="false" outlineLevel="0" collapsed="false">
      <c r="A1059" s="3" t="n">
        <v>1058</v>
      </c>
      <c r="B1059" s="3" t="s">
        <v>3164</v>
      </c>
      <c r="C1059" s="3" t="s">
        <v>3165</v>
      </c>
      <c r="D1059" s="3" t="n">
        <v>1</v>
      </c>
      <c r="E1059" s="3" t="n">
        <v>0.3760182</v>
      </c>
      <c r="F1059" s="3" t="n">
        <v>4</v>
      </c>
      <c r="G1059" s="3" t="n">
        <v>4</v>
      </c>
      <c r="H1059" s="3" t="n">
        <v>1</v>
      </c>
      <c r="I1059" s="3" t="n">
        <v>1</v>
      </c>
      <c r="J1059" s="3" t="n">
        <v>2</v>
      </c>
      <c r="K1059" s="3" t="n">
        <v>2</v>
      </c>
      <c r="L1059" s="3" t="n">
        <v>0</v>
      </c>
      <c r="M1059" s="3" t="n">
        <v>0</v>
      </c>
      <c r="N1059" s="3" t="n">
        <v>-1</v>
      </c>
      <c r="O1059" s="3" t="n">
        <v>-1</v>
      </c>
      <c r="P1059" s="3" t="n">
        <v>8.7</v>
      </c>
      <c r="Q1059" s="3" t="n">
        <v>24.2</v>
      </c>
      <c r="R1059" s="3" t="s">
        <v>3166</v>
      </c>
      <c r="S1059" s="4" t="n">
        <v>45746.9538194445</v>
      </c>
      <c r="T1059" s="3" t="s">
        <v>2023</v>
      </c>
      <c r="U1059" s="3" t="s">
        <v>2023</v>
      </c>
      <c r="V1059" s="3" t="n">
        <v>0</v>
      </c>
      <c r="W1059" s="3" t="n">
        <v>0</v>
      </c>
      <c r="X1059" s="3" t="n">
        <v>0</v>
      </c>
      <c r="Y1059" s="3" t="s">
        <v>30</v>
      </c>
      <c r="Z1059" s="3" t="s">
        <v>30</v>
      </c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</row>
    <row r="1060" customFormat="false" ht="15.75" hidden="false" customHeight="false" outlineLevel="0" collapsed="false">
      <c r="A1060" s="3" t="n">
        <v>1059</v>
      </c>
      <c r="B1060" s="3" t="s">
        <v>3167</v>
      </c>
      <c r="C1060" s="3" t="s">
        <v>3168</v>
      </c>
      <c r="D1060" s="3" t="n">
        <v>1</v>
      </c>
      <c r="E1060" s="3" t="n">
        <v>0.2717911</v>
      </c>
      <c r="F1060" s="3" t="n">
        <v>4</v>
      </c>
      <c r="G1060" s="3" t="n">
        <v>4</v>
      </c>
      <c r="H1060" s="3" t="n">
        <v>1</v>
      </c>
      <c r="I1060" s="3" t="n">
        <v>1</v>
      </c>
      <c r="J1060" s="3" t="n">
        <v>2</v>
      </c>
      <c r="K1060" s="3" t="n">
        <v>2</v>
      </c>
      <c r="L1060" s="3" t="n">
        <v>0</v>
      </c>
      <c r="M1060" s="3" t="n">
        <v>0</v>
      </c>
      <c r="N1060" s="3" t="n">
        <v>-1</v>
      </c>
      <c r="O1060" s="3" t="n">
        <v>-1</v>
      </c>
      <c r="P1060" s="3" t="n">
        <v>8.7</v>
      </c>
      <c r="Q1060" s="3" t="n">
        <v>24.2</v>
      </c>
      <c r="R1060" s="3" t="s">
        <v>3169</v>
      </c>
      <c r="S1060" s="4" t="n">
        <v>45746.9538425926</v>
      </c>
      <c r="T1060" s="3" t="s">
        <v>2023</v>
      </c>
      <c r="U1060" s="3" t="s">
        <v>2023</v>
      </c>
      <c r="V1060" s="3" t="n">
        <v>0</v>
      </c>
      <c r="W1060" s="3" t="n">
        <v>0</v>
      </c>
      <c r="X1060" s="3" t="n">
        <v>0</v>
      </c>
      <c r="Y1060" s="3" t="s">
        <v>30</v>
      </c>
      <c r="Z1060" s="3" t="s">
        <v>30</v>
      </c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</row>
    <row r="1061" customFormat="false" ht="15.75" hidden="false" customHeight="false" outlineLevel="0" collapsed="false">
      <c r="A1061" s="3" t="n">
        <v>1060</v>
      </c>
      <c r="B1061" s="3" t="s">
        <v>3170</v>
      </c>
      <c r="C1061" s="3" t="s">
        <v>3171</v>
      </c>
      <c r="D1061" s="3" t="n">
        <v>1</v>
      </c>
      <c r="E1061" s="3" t="n">
        <v>8.3616978</v>
      </c>
      <c r="F1061" s="3" t="n">
        <v>111</v>
      </c>
      <c r="G1061" s="3" t="n">
        <v>111</v>
      </c>
      <c r="H1061" s="3" t="n">
        <v>20</v>
      </c>
      <c r="I1061" s="3" t="n">
        <v>20</v>
      </c>
      <c r="J1061" s="3" t="n">
        <v>122</v>
      </c>
      <c r="K1061" s="3" t="n">
        <v>122</v>
      </c>
      <c r="L1061" s="3" t="n">
        <v>14</v>
      </c>
      <c r="M1061" s="3" t="n">
        <v>14</v>
      </c>
      <c r="N1061" s="3" t="n">
        <v>-1</v>
      </c>
      <c r="O1061" s="3" t="n">
        <v>-1</v>
      </c>
      <c r="P1061" s="3" t="n">
        <v>8.3</v>
      </c>
      <c r="Q1061" s="3" t="n">
        <v>24.2</v>
      </c>
      <c r="R1061" s="3" t="s">
        <v>3172</v>
      </c>
      <c r="S1061" s="4" t="n">
        <v>45746.9540046296</v>
      </c>
      <c r="T1061" s="3" t="s">
        <v>29</v>
      </c>
      <c r="U1061" s="3" t="s">
        <v>29</v>
      </c>
      <c r="V1061" s="3" t="n">
        <v>0</v>
      </c>
      <c r="W1061" s="3" t="n">
        <v>0</v>
      </c>
      <c r="X1061" s="3" t="n">
        <v>0</v>
      </c>
      <c r="Y1061" s="3" t="s">
        <v>30</v>
      </c>
      <c r="Z1061" s="3" t="s">
        <v>30</v>
      </c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</row>
    <row r="1062" customFormat="false" ht="15.75" hidden="false" customHeight="false" outlineLevel="0" collapsed="false">
      <c r="A1062" s="3" t="n">
        <v>1061</v>
      </c>
      <c r="B1062" s="3" t="s">
        <v>3173</v>
      </c>
      <c r="C1062" s="3" t="s">
        <v>3174</v>
      </c>
      <c r="D1062" s="3" t="n">
        <v>1</v>
      </c>
      <c r="E1062" s="3" t="n">
        <v>1.6304933</v>
      </c>
      <c r="F1062" s="3" t="n">
        <v>38</v>
      </c>
      <c r="G1062" s="3" t="n">
        <v>38</v>
      </c>
      <c r="H1062" s="3" t="n">
        <v>13</v>
      </c>
      <c r="I1062" s="3" t="n">
        <v>13</v>
      </c>
      <c r="J1062" s="3" t="n">
        <v>46</v>
      </c>
      <c r="K1062" s="3" t="n">
        <v>46</v>
      </c>
      <c r="L1062" s="3" t="n">
        <v>4</v>
      </c>
      <c r="M1062" s="3" t="n">
        <v>4</v>
      </c>
      <c r="N1062" s="3" t="n">
        <v>-1</v>
      </c>
      <c r="O1062" s="3" t="n">
        <v>-1</v>
      </c>
      <c r="P1062" s="3" t="n">
        <v>8.7</v>
      </c>
      <c r="Q1062" s="3" t="n">
        <v>24.2</v>
      </c>
      <c r="R1062" s="3" t="s">
        <v>3175</v>
      </c>
      <c r="S1062" s="4" t="n">
        <v>45746.9540740741</v>
      </c>
      <c r="T1062" s="3" t="s">
        <v>2023</v>
      </c>
      <c r="U1062" s="3" t="s">
        <v>2023</v>
      </c>
      <c r="V1062" s="3" t="n">
        <v>0</v>
      </c>
      <c r="W1062" s="3" t="n">
        <v>0</v>
      </c>
      <c r="X1062" s="3" t="n">
        <v>0</v>
      </c>
      <c r="Y1062" s="3" t="s">
        <v>30</v>
      </c>
      <c r="Z1062" s="3" t="s">
        <v>30</v>
      </c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</row>
    <row r="1063" customFormat="false" ht="15.75" hidden="false" customHeight="false" outlineLevel="0" collapsed="false">
      <c r="A1063" s="3" t="n">
        <v>1062</v>
      </c>
      <c r="B1063" s="3" t="s">
        <v>3176</v>
      </c>
      <c r="C1063" s="3" t="s">
        <v>3177</v>
      </c>
      <c r="D1063" s="3" t="n">
        <v>1</v>
      </c>
      <c r="E1063" s="3" t="n">
        <v>158.3919868</v>
      </c>
      <c r="F1063" s="3" t="n">
        <v>903</v>
      </c>
      <c r="G1063" s="3" t="n">
        <v>903</v>
      </c>
      <c r="H1063" s="3" t="n">
        <v>41</v>
      </c>
      <c r="I1063" s="3" t="n">
        <v>41</v>
      </c>
      <c r="J1063" s="3" t="n">
        <v>1046</v>
      </c>
      <c r="K1063" s="3" t="n">
        <v>1046</v>
      </c>
      <c r="L1063" s="3" t="n">
        <v>108</v>
      </c>
      <c r="M1063" s="3" t="n">
        <v>108</v>
      </c>
      <c r="N1063" s="3" t="n">
        <v>-1</v>
      </c>
      <c r="O1063" s="3" t="n">
        <v>-1</v>
      </c>
      <c r="P1063" s="3" t="n">
        <v>8.3</v>
      </c>
      <c r="Q1063" s="3" t="n">
        <v>24.2</v>
      </c>
      <c r="R1063" s="3" t="s">
        <v>3178</v>
      </c>
      <c r="S1063" s="4" t="n">
        <v>45746.9572337963</v>
      </c>
      <c r="T1063" s="3" t="s">
        <v>2023</v>
      </c>
      <c r="U1063" s="3" t="s">
        <v>2023</v>
      </c>
      <c r="V1063" s="3" t="n">
        <v>0</v>
      </c>
      <c r="W1063" s="3" t="n">
        <v>0</v>
      </c>
      <c r="X1063" s="3" t="n">
        <v>0</v>
      </c>
      <c r="Y1063" s="3" t="s">
        <v>30</v>
      </c>
      <c r="Z1063" s="3" t="s">
        <v>30</v>
      </c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</row>
    <row r="1064" customFormat="false" ht="15.75" hidden="false" customHeight="false" outlineLevel="0" collapsed="false">
      <c r="A1064" s="3" t="n">
        <v>1063</v>
      </c>
      <c r="B1064" s="3" t="s">
        <v>3179</v>
      </c>
      <c r="C1064" s="3" t="s">
        <v>3180</v>
      </c>
      <c r="D1064" s="3" t="n">
        <v>1</v>
      </c>
      <c r="E1064" s="3" t="n">
        <v>134.1880704</v>
      </c>
      <c r="F1064" s="3" t="n">
        <v>790</v>
      </c>
      <c r="G1064" s="3" t="n">
        <v>790</v>
      </c>
      <c r="H1064" s="3" t="n">
        <v>40</v>
      </c>
      <c r="I1064" s="3" t="n">
        <v>40</v>
      </c>
      <c r="J1064" s="3" t="n">
        <v>912</v>
      </c>
      <c r="K1064" s="3" t="n">
        <v>912</v>
      </c>
      <c r="L1064" s="3" t="n">
        <v>94</v>
      </c>
      <c r="M1064" s="3" t="n">
        <v>94</v>
      </c>
      <c r="N1064" s="3" t="n">
        <v>-1</v>
      </c>
      <c r="O1064" s="3" t="n">
        <v>-1</v>
      </c>
      <c r="P1064" s="3" t="n">
        <v>8.3</v>
      </c>
      <c r="Q1064" s="3" t="n">
        <v>24.2</v>
      </c>
      <c r="R1064" s="3" t="s">
        <v>3181</v>
      </c>
      <c r="S1064" s="4" t="n">
        <v>45746.960150463</v>
      </c>
      <c r="T1064" s="3" t="s">
        <v>2023</v>
      </c>
      <c r="U1064" s="3" t="s">
        <v>2023</v>
      </c>
      <c r="V1064" s="3" t="n">
        <v>0</v>
      </c>
      <c r="W1064" s="3" t="n">
        <v>0</v>
      </c>
      <c r="X1064" s="3" t="n">
        <v>0</v>
      </c>
      <c r="Y1064" s="3" t="s">
        <v>30</v>
      </c>
      <c r="Z1064" s="3" t="s">
        <v>30</v>
      </c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</row>
    <row r="1065" customFormat="false" ht="15.75" hidden="false" customHeight="false" outlineLevel="0" collapsed="false">
      <c r="A1065" s="3" t="n">
        <v>1064</v>
      </c>
      <c r="B1065" s="3" t="s">
        <v>3182</v>
      </c>
      <c r="C1065" s="3" t="s">
        <v>3183</v>
      </c>
      <c r="D1065" s="3" t="n">
        <v>1</v>
      </c>
      <c r="E1065" s="3" t="n">
        <v>22.7078858</v>
      </c>
      <c r="F1065" s="3" t="n">
        <v>36</v>
      </c>
      <c r="G1065" s="3" t="n">
        <v>36</v>
      </c>
      <c r="H1065" s="3" t="n">
        <v>12</v>
      </c>
      <c r="I1065" s="3" t="n">
        <v>12</v>
      </c>
      <c r="J1065" s="3" t="n">
        <v>37</v>
      </c>
      <c r="K1065" s="3" t="n">
        <v>37</v>
      </c>
      <c r="L1065" s="3" t="n">
        <v>5</v>
      </c>
      <c r="M1065" s="3" t="n">
        <v>5</v>
      </c>
      <c r="N1065" s="3" t="n">
        <v>6</v>
      </c>
      <c r="O1065" s="3" t="n">
        <v>-1</v>
      </c>
      <c r="P1065" s="3" t="n">
        <v>8.3</v>
      </c>
      <c r="Q1065" s="3" t="n">
        <v>24.2</v>
      </c>
      <c r="R1065" s="3" t="s">
        <v>3184</v>
      </c>
      <c r="S1065" s="4" t="n">
        <v>45746.9608796296</v>
      </c>
      <c r="T1065" s="3" t="s">
        <v>65</v>
      </c>
      <c r="U1065" s="3" t="s">
        <v>65</v>
      </c>
      <c r="V1065" s="3" t="n">
        <v>1</v>
      </c>
      <c r="W1065" s="3" t="n">
        <v>0</v>
      </c>
      <c r="X1065" s="3" t="n">
        <v>0</v>
      </c>
      <c r="Y1065" s="3" t="s">
        <v>30</v>
      </c>
      <c r="Z1065" s="3" t="s">
        <v>30</v>
      </c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</row>
    <row r="1066" customFormat="false" ht="15.75" hidden="false" customHeight="false" outlineLevel="0" collapsed="false">
      <c r="A1066" s="3" t="n">
        <v>1065</v>
      </c>
      <c r="B1066" s="3" t="s">
        <v>3185</v>
      </c>
      <c r="C1066" s="3" t="s">
        <v>3186</v>
      </c>
      <c r="D1066" s="3" t="n">
        <v>1</v>
      </c>
      <c r="E1066" s="3" t="n">
        <v>1.5467788</v>
      </c>
      <c r="F1066" s="3" t="n">
        <v>19</v>
      </c>
      <c r="G1066" s="3" t="n">
        <v>19</v>
      </c>
      <c r="H1066" s="3" t="n">
        <v>12</v>
      </c>
      <c r="I1066" s="3" t="n">
        <v>12</v>
      </c>
      <c r="J1066" s="3" t="n">
        <v>18</v>
      </c>
      <c r="K1066" s="3" t="n">
        <v>18</v>
      </c>
      <c r="L1066" s="3" t="n">
        <v>1</v>
      </c>
      <c r="M1066" s="3" t="n">
        <v>1</v>
      </c>
      <c r="N1066" s="3" t="n">
        <v>2</v>
      </c>
      <c r="O1066" s="3" t="n">
        <v>2</v>
      </c>
      <c r="P1066" s="3" t="n">
        <v>8.3</v>
      </c>
      <c r="Q1066" s="3" t="n">
        <v>24.2</v>
      </c>
      <c r="R1066" s="3" t="s">
        <v>3187</v>
      </c>
      <c r="S1066" s="4" t="n">
        <v>45746.961099537</v>
      </c>
      <c r="T1066" s="3" t="s">
        <v>29</v>
      </c>
      <c r="U1066" s="3" t="s">
        <v>29</v>
      </c>
      <c r="V1066" s="3" t="n">
        <v>1</v>
      </c>
      <c r="W1066" s="3" t="n">
        <v>1</v>
      </c>
      <c r="X1066" s="3" t="n">
        <v>0</v>
      </c>
      <c r="Y1066" s="3" t="s">
        <v>81</v>
      </c>
      <c r="Z1066" s="3" t="s">
        <v>81</v>
      </c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</row>
    <row r="1067" customFormat="false" ht="15.75" hidden="false" customHeight="false" outlineLevel="0" collapsed="false">
      <c r="A1067" s="3" t="n">
        <v>1066</v>
      </c>
      <c r="B1067" s="3" t="s">
        <v>3188</v>
      </c>
      <c r="C1067" s="3" t="s">
        <v>3189</v>
      </c>
      <c r="D1067" s="3" t="n">
        <v>1</v>
      </c>
      <c r="E1067" s="3" t="n">
        <v>0.7474809</v>
      </c>
      <c r="F1067" s="3" t="n">
        <v>23</v>
      </c>
      <c r="G1067" s="3" t="n">
        <v>23</v>
      </c>
      <c r="H1067" s="3" t="n">
        <v>8</v>
      </c>
      <c r="I1067" s="3" t="n">
        <v>8</v>
      </c>
      <c r="J1067" s="3" t="n">
        <v>18</v>
      </c>
      <c r="K1067" s="3" t="n">
        <v>18</v>
      </c>
      <c r="L1067" s="3" t="n">
        <v>5</v>
      </c>
      <c r="M1067" s="3" t="n">
        <v>5</v>
      </c>
      <c r="N1067" s="3" t="n">
        <v>5</v>
      </c>
      <c r="O1067" s="3" t="n">
        <v>-1</v>
      </c>
      <c r="P1067" s="3" t="n">
        <v>8.3</v>
      </c>
      <c r="Q1067" s="3" t="n">
        <v>24.2</v>
      </c>
      <c r="R1067" s="3" t="s">
        <v>3190</v>
      </c>
      <c r="S1067" s="4" t="n">
        <v>45746.9612384259</v>
      </c>
      <c r="T1067" s="3" t="s">
        <v>29</v>
      </c>
      <c r="U1067" s="3" t="s">
        <v>29</v>
      </c>
      <c r="V1067" s="3" t="n">
        <v>1</v>
      </c>
      <c r="W1067" s="3" t="n">
        <v>0</v>
      </c>
      <c r="X1067" s="3" t="n">
        <v>0</v>
      </c>
      <c r="Y1067" s="3" t="s">
        <v>81</v>
      </c>
      <c r="Z1067" s="3" t="s">
        <v>30</v>
      </c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</row>
    <row r="1068" customFormat="false" ht="15.75" hidden="false" customHeight="false" outlineLevel="0" collapsed="false">
      <c r="A1068" s="3" t="n">
        <v>1067</v>
      </c>
      <c r="B1068" s="3" t="s">
        <v>3191</v>
      </c>
      <c r="C1068" s="3" t="s">
        <v>3192</v>
      </c>
      <c r="D1068" s="3" t="n">
        <v>1</v>
      </c>
      <c r="E1068" s="3" t="n">
        <v>0.1466261</v>
      </c>
      <c r="F1068" s="3" t="n">
        <v>6</v>
      </c>
      <c r="G1068" s="3" t="n">
        <v>6</v>
      </c>
      <c r="H1068" s="3" t="n">
        <v>4</v>
      </c>
      <c r="I1068" s="3" t="n">
        <v>4</v>
      </c>
      <c r="J1068" s="3" t="n">
        <v>5</v>
      </c>
      <c r="K1068" s="3" t="n">
        <v>5</v>
      </c>
      <c r="L1068" s="3" t="n">
        <v>0</v>
      </c>
      <c r="M1068" s="3" t="n">
        <v>0</v>
      </c>
      <c r="N1068" s="3" t="n">
        <v>-1</v>
      </c>
      <c r="O1068" s="3" t="n">
        <v>-1</v>
      </c>
      <c r="P1068" s="3" t="n">
        <v>8.3</v>
      </c>
      <c r="Q1068" s="3" t="n">
        <v>24.2</v>
      </c>
      <c r="R1068" s="3" t="s">
        <v>3193</v>
      </c>
      <c r="S1068" s="4" t="n">
        <v>45746.9612731482</v>
      </c>
      <c r="T1068" s="3" t="s">
        <v>29</v>
      </c>
      <c r="U1068" s="3" t="s">
        <v>29</v>
      </c>
      <c r="V1068" s="3" t="n">
        <v>0</v>
      </c>
      <c r="W1068" s="3" t="n">
        <v>0</v>
      </c>
      <c r="X1068" s="3" t="n">
        <v>0</v>
      </c>
      <c r="Y1068" s="3" t="s">
        <v>30</v>
      </c>
      <c r="Z1068" s="3" t="s">
        <v>30</v>
      </c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</row>
    <row r="1069" customFormat="false" ht="15.75" hidden="false" customHeight="false" outlineLevel="0" collapsed="false">
      <c r="A1069" s="3" t="n">
        <v>1068</v>
      </c>
      <c r="B1069" s="3" t="s">
        <v>3194</v>
      </c>
      <c r="C1069" s="3" t="s">
        <v>3195</v>
      </c>
      <c r="D1069" s="3" t="n">
        <v>1</v>
      </c>
      <c r="E1069" s="3" t="n">
        <v>20.0714286</v>
      </c>
      <c r="F1069" s="3" t="n">
        <v>252</v>
      </c>
      <c r="G1069" s="3" t="n">
        <v>252</v>
      </c>
      <c r="H1069" s="3" t="n">
        <v>26</v>
      </c>
      <c r="I1069" s="3" t="n">
        <v>26</v>
      </c>
      <c r="J1069" s="3" t="n">
        <v>327</v>
      </c>
      <c r="K1069" s="3" t="n">
        <v>327</v>
      </c>
      <c r="L1069" s="3" t="n">
        <v>23</v>
      </c>
      <c r="M1069" s="3" t="n">
        <v>23</v>
      </c>
      <c r="N1069" s="3" t="n">
        <v>-1</v>
      </c>
      <c r="O1069" s="3" t="n">
        <v>-1</v>
      </c>
      <c r="P1069" s="3" t="n">
        <v>8.4</v>
      </c>
      <c r="Q1069" s="3" t="n">
        <v>24.2</v>
      </c>
      <c r="R1069" s="3" t="s">
        <v>3196</v>
      </c>
      <c r="S1069" s="4" t="n">
        <v>45746.9617013889</v>
      </c>
      <c r="T1069" s="3" t="s">
        <v>3197</v>
      </c>
      <c r="U1069" s="3" t="s">
        <v>3197</v>
      </c>
      <c r="V1069" s="3" t="n">
        <v>0</v>
      </c>
      <c r="W1069" s="3" t="n">
        <v>0</v>
      </c>
      <c r="X1069" s="3" t="n">
        <v>0</v>
      </c>
      <c r="Y1069" s="3" t="s">
        <v>30</v>
      </c>
      <c r="Z1069" s="3" t="s">
        <v>30</v>
      </c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</row>
    <row r="1070" customFormat="false" ht="15.75" hidden="false" customHeight="false" outlineLevel="0" collapsed="false">
      <c r="A1070" s="3" t="n">
        <v>1069</v>
      </c>
      <c r="B1070" s="3" t="s">
        <v>3198</v>
      </c>
      <c r="C1070" s="3" t="s">
        <v>3199</v>
      </c>
      <c r="D1070" s="3" t="n">
        <v>1</v>
      </c>
      <c r="E1070" s="3" t="n">
        <v>103.0532939</v>
      </c>
      <c r="F1070" s="3" t="n">
        <v>612</v>
      </c>
      <c r="G1070" s="3" t="n">
        <v>612</v>
      </c>
      <c r="H1070" s="3" t="n">
        <v>18</v>
      </c>
      <c r="I1070" s="3" t="n">
        <v>18</v>
      </c>
      <c r="J1070" s="3" t="n">
        <v>754</v>
      </c>
      <c r="K1070" s="3" t="n">
        <v>754</v>
      </c>
      <c r="L1070" s="3" t="n">
        <v>108</v>
      </c>
      <c r="M1070" s="3" t="n">
        <v>108</v>
      </c>
      <c r="N1070" s="3" t="n">
        <v>-1</v>
      </c>
      <c r="O1070" s="3" t="n">
        <v>-1</v>
      </c>
      <c r="P1070" s="3" t="n">
        <v>8.4</v>
      </c>
      <c r="Q1070" s="3" t="n">
        <v>24.2</v>
      </c>
      <c r="R1070" s="3" t="s">
        <v>3200</v>
      </c>
      <c r="S1070" s="4" t="n">
        <v>45746.9642824074</v>
      </c>
      <c r="T1070" s="3" t="s">
        <v>65</v>
      </c>
      <c r="U1070" s="3" t="s">
        <v>65</v>
      </c>
      <c r="V1070" s="3" t="n">
        <v>0</v>
      </c>
      <c r="W1070" s="3" t="n">
        <v>0</v>
      </c>
      <c r="X1070" s="3" t="n">
        <v>0</v>
      </c>
      <c r="Y1070" s="3" t="s">
        <v>30</v>
      </c>
      <c r="Z1070" s="3" t="s">
        <v>30</v>
      </c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</row>
    <row r="1071" customFormat="false" ht="15.75" hidden="false" customHeight="false" outlineLevel="0" collapsed="false">
      <c r="A1071" s="3" t="n">
        <v>1070</v>
      </c>
      <c r="B1071" s="3" t="s">
        <v>3201</v>
      </c>
      <c r="C1071" s="3" t="s">
        <v>3202</v>
      </c>
      <c r="D1071" s="3" t="n">
        <v>1</v>
      </c>
      <c r="E1071" s="3" t="n">
        <v>0.1873221</v>
      </c>
      <c r="F1071" s="3" t="n">
        <v>7</v>
      </c>
      <c r="G1071" s="3" t="n">
        <v>7</v>
      </c>
      <c r="H1071" s="3" t="n">
        <v>1</v>
      </c>
      <c r="I1071" s="3" t="n">
        <v>1</v>
      </c>
      <c r="J1071" s="3" t="n">
        <v>0</v>
      </c>
      <c r="K1071" s="3" t="n">
        <v>0</v>
      </c>
      <c r="L1071" s="3" t="n">
        <v>6</v>
      </c>
      <c r="M1071" s="3" t="n">
        <v>6</v>
      </c>
      <c r="N1071" s="3" t="n">
        <v>-1</v>
      </c>
      <c r="O1071" s="3" t="n">
        <v>-1</v>
      </c>
      <c r="P1071" s="3" t="n">
        <v>8.7</v>
      </c>
      <c r="Q1071" s="3" t="n">
        <v>24.2</v>
      </c>
      <c r="R1071" s="3" t="s">
        <v>3203</v>
      </c>
      <c r="S1071" s="4" t="n">
        <v>45746.964525463</v>
      </c>
      <c r="T1071" s="3" t="s">
        <v>65</v>
      </c>
      <c r="U1071" s="3" t="s">
        <v>65</v>
      </c>
      <c r="V1071" s="3" t="n">
        <v>0</v>
      </c>
      <c r="W1071" s="3" t="n">
        <v>0</v>
      </c>
      <c r="X1071" s="3" t="n">
        <v>0</v>
      </c>
      <c r="Y1071" s="3" t="s">
        <v>30</v>
      </c>
      <c r="Z1071" s="3" t="s">
        <v>30</v>
      </c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</row>
    <row r="1072" customFormat="false" ht="15.75" hidden="false" customHeight="false" outlineLevel="0" collapsed="false">
      <c r="A1072" s="3" t="n">
        <v>1071</v>
      </c>
      <c r="B1072" s="3" t="s">
        <v>3204</v>
      </c>
      <c r="C1072" s="3" t="s">
        <v>3205</v>
      </c>
      <c r="D1072" s="3" t="n">
        <v>1</v>
      </c>
      <c r="E1072" s="3" t="n">
        <v>0.8219672</v>
      </c>
      <c r="F1072" s="3" t="n">
        <v>40</v>
      </c>
      <c r="G1072" s="3" t="n">
        <v>40</v>
      </c>
      <c r="H1072" s="3" t="n">
        <v>10</v>
      </c>
      <c r="I1072" s="3" t="n">
        <v>10</v>
      </c>
      <c r="J1072" s="3" t="n">
        <v>45</v>
      </c>
      <c r="K1072" s="3" t="n">
        <v>45</v>
      </c>
      <c r="L1072" s="3" t="n">
        <v>2</v>
      </c>
      <c r="M1072" s="3" t="n">
        <v>2</v>
      </c>
      <c r="N1072" s="3" t="n">
        <v>-1</v>
      </c>
      <c r="O1072" s="3" t="n">
        <v>-1</v>
      </c>
      <c r="P1072" s="3" t="n">
        <v>8.7</v>
      </c>
      <c r="Q1072" s="3" t="n">
        <v>24.2</v>
      </c>
      <c r="R1072" s="3" t="s">
        <v>3206</v>
      </c>
      <c r="S1072" s="4" t="n">
        <v>45746.9645601852</v>
      </c>
      <c r="T1072" s="3" t="s">
        <v>65</v>
      </c>
      <c r="U1072" s="3" t="s">
        <v>65</v>
      </c>
      <c r="V1072" s="3" t="n">
        <v>0</v>
      </c>
      <c r="W1072" s="3" t="n">
        <v>0</v>
      </c>
      <c r="X1072" s="3" t="n">
        <v>0</v>
      </c>
      <c r="Y1072" s="3" t="s">
        <v>30</v>
      </c>
      <c r="Z1072" s="3" t="s">
        <v>30</v>
      </c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</row>
    <row r="1073" customFormat="false" ht="15.75" hidden="false" customHeight="false" outlineLevel="0" collapsed="false">
      <c r="A1073" s="3" t="n">
        <v>1072</v>
      </c>
      <c r="B1073" s="3" t="s">
        <v>3207</v>
      </c>
      <c r="C1073" s="3" t="s">
        <v>3208</v>
      </c>
      <c r="D1073" s="3" t="n">
        <v>1</v>
      </c>
      <c r="E1073" s="3" t="n">
        <v>0.5437646</v>
      </c>
      <c r="F1073" s="3" t="n">
        <v>16</v>
      </c>
      <c r="G1073" s="3" t="n">
        <v>16</v>
      </c>
      <c r="H1073" s="3" t="n">
        <v>7</v>
      </c>
      <c r="I1073" s="3" t="n">
        <v>7</v>
      </c>
      <c r="J1073" s="3" t="n">
        <v>9</v>
      </c>
      <c r="K1073" s="3" t="n">
        <v>9</v>
      </c>
      <c r="L1073" s="3" t="n">
        <v>2</v>
      </c>
      <c r="M1073" s="3" t="n">
        <v>2</v>
      </c>
      <c r="N1073" s="3" t="n">
        <v>-1</v>
      </c>
      <c r="O1073" s="3" t="n">
        <v>-1</v>
      </c>
      <c r="P1073" s="3" t="n">
        <v>8.7</v>
      </c>
      <c r="Q1073" s="3" t="n">
        <v>24.2</v>
      </c>
      <c r="R1073" s="3" t="s">
        <v>3209</v>
      </c>
      <c r="S1073" s="4" t="n">
        <v>45746.9646064815</v>
      </c>
      <c r="T1073" s="3" t="s">
        <v>65</v>
      </c>
      <c r="U1073" s="3" t="s">
        <v>65</v>
      </c>
      <c r="V1073" s="3" t="n">
        <v>0</v>
      </c>
      <c r="W1073" s="3" t="n">
        <v>0</v>
      </c>
      <c r="X1073" s="3" t="n">
        <v>0</v>
      </c>
      <c r="Y1073" s="3" t="s">
        <v>30</v>
      </c>
      <c r="Z1073" s="3" t="s">
        <v>30</v>
      </c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</row>
    <row r="1074" customFormat="false" ht="15.75" hidden="false" customHeight="false" outlineLevel="0" collapsed="false">
      <c r="A1074" s="3" t="n">
        <v>1073</v>
      </c>
      <c r="B1074" s="3" t="s">
        <v>3210</v>
      </c>
      <c r="C1074" s="3" t="s">
        <v>3211</v>
      </c>
      <c r="D1074" s="3" t="n">
        <v>1</v>
      </c>
      <c r="E1074" s="3" t="n">
        <v>71.814919</v>
      </c>
      <c r="F1074" s="3" t="n">
        <v>313</v>
      </c>
      <c r="G1074" s="3" t="n">
        <v>313</v>
      </c>
      <c r="H1074" s="3" t="n">
        <v>27</v>
      </c>
      <c r="I1074" s="3" t="n">
        <v>27</v>
      </c>
      <c r="J1074" s="3" t="n">
        <v>350</v>
      </c>
      <c r="K1074" s="3" t="n">
        <v>350</v>
      </c>
      <c r="L1074" s="3" t="n">
        <v>40</v>
      </c>
      <c r="M1074" s="3" t="n">
        <v>40</v>
      </c>
      <c r="N1074" s="3" t="n">
        <v>-1</v>
      </c>
      <c r="O1074" s="3" t="n">
        <v>-1</v>
      </c>
      <c r="P1074" s="3" t="n">
        <v>8.7</v>
      </c>
      <c r="Q1074" s="3" t="n">
        <v>24.2</v>
      </c>
      <c r="R1074" s="3" t="s">
        <v>3212</v>
      </c>
      <c r="S1074" s="4" t="n">
        <v>45746.9663541667</v>
      </c>
      <c r="T1074" s="3" t="s">
        <v>65</v>
      </c>
      <c r="U1074" s="3" t="s">
        <v>65</v>
      </c>
      <c r="V1074" s="3" t="n">
        <v>0</v>
      </c>
      <c r="W1074" s="3" t="n">
        <v>0</v>
      </c>
      <c r="X1074" s="3" t="n">
        <v>0</v>
      </c>
      <c r="Y1074" s="3" t="s">
        <v>30</v>
      </c>
      <c r="Z1074" s="3" t="s">
        <v>30</v>
      </c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</row>
    <row r="1075" customFormat="false" ht="15.75" hidden="false" customHeight="false" outlineLevel="0" collapsed="false">
      <c r="A1075" s="3" t="n">
        <v>1074</v>
      </c>
      <c r="B1075" s="3" t="s">
        <v>3213</v>
      </c>
      <c r="C1075" s="3" t="s">
        <v>3214</v>
      </c>
      <c r="D1075" s="3" t="n">
        <v>1</v>
      </c>
      <c r="E1075" s="3" t="n">
        <v>0.3517553</v>
      </c>
      <c r="F1075" s="3" t="n">
        <v>14</v>
      </c>
      <c r="G1075" s="3" t="n">
        <v>14</v>
      </c>
      <c r="H1075" s="3" t="n">
        <v>6</v>
      </c>
      <c r="I1075" s="3" t="n">
        <v>6</v>
      </c>
      <c r="J1075" s="3" t="n">
        <v>7</v>
      </c>
      <c r="K1075" s="3" t="n">
        <v>7</v>
      </c>
      <c r="L1075" s="3" t="n">
        <v>2</v>
      </c>
      <c r="M1075" s="3" t="n">
        <v>2</v>
      </c>
      <c r="N1075" s="3" t="n">
        <v>-1</v>
      </c>
      <c r="O1075" s="3" t="n">
        <v>-1</v>
      </c>
      <c r="P1075" s="3" t="n">
        <v>8.7</v>
      </c>
      <c r="Q1075" s="3" t="n">
        <v>24.2</v>
      </c>
      <c r="R1075" s="3" t="s">
        <v>3215</v>
      </c>
      <c r="S1075" s="4" t="n">
        <v>45746.966412037</v>
      </c>
      <c r="T1075" s="3" t="s">
        <v>65</v>
      </c>
      <c r="U1075" s="3" t="s">
        <v>65</v>
      </c>
      <c r="V1075" s="3" t="n">
        <v>0</v>
      </c>
      <c r="W1075" s="3" t="n">
        <v>0</v>
      </c>
      <c r="X1075" s="3" t="n">
        <v>0</v>
      </c>
      <c r="Y1075" s="3" t="s">
        <v>30</v>
      </c>
      <c r="Z1075" s="3" t="s">
        <v>30</v>
      </c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</row>
    <row r="1076" customFormat="false" ht="15.75" hidden="false" customHeight="false" outlineLevel="0" collapsed="false">
      <c r="A1076" s="3" t="n">
        <v>1075</v>
      </c>
      <c r="B1076" s="3" t="s">
        <v>3216</v>
      </c>
      <c r="C1076" s="3" t="s">
        <v>3217</v>
      </c>
      <c r="D1076" s="3" t="n">
        <v>1</v>
      </c>
      <c r="E1076" s="3" t="n">
        <v>11.3820758</v>
      </c>
      <c r="F1076" s="3" t="n">
        <v>347</v>
      </c>
      <c r="G1076" s="3" t="n">
        <v>347</v>
      </c>
      <c r="H1076" s="3" t="n">
        <v>28</v>
      </c>
      <c r="I1076" s="3" t="n">
        <v>28</v>
      </c>
      <c r="J1076" s="3" t="n">
        <v>399</v>
      </c>
      <c r="K1076" s="3" t="n">
        <v>399</v>
      </c>
      <c r="L1076" s="3" t="n">
        <v>47</v>
      </c>
      <c r="M1076" s="3" t="n">
        <v>47</v>
      </c>
      <c r="N1076" s="3" t="n">
        <v>-1</v>
      </c>
      <c r="O1076" s="3" t="n">
        <v>-1</v>
      </c>
      <c r="P1076" s="3" t="n">
        <v>8.3</v>
      </c>
      <c r="Q1076" s="3" t="n">
        <v>24.2</v>
      </c>
      <c r="R1076" s="3" t="s">
        <v>3218</v>
      </c>
      <c r="S1076" s="4" t="n">
        <v>45746.966724537</v>
      </c>
      <c r="T1076" s="3" t="s">
        <v>65</v>
      </c>
      <c r="U1076" s="3" t="s">
        <v>65</v>
      </c>
      <c r="V1076" s="3" t="n">
        <v>0</v>
      </c>
      <c r="W1076" s="3" t="n">
        <v>0</v>
      </c>
      <c r="X1076" s="3" t="n">
        <v>0</v>
      </c>
      <c r="Y1076" s="3" t="s">
        <v>30</v>
      </c>
      <c r="Z1076" s="3" t="s">
        <v>30</v>
      </c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</row>
    <row r="1077" customFormat="false" ht="15.75" hidden="false" customHeight="false" outlineLevel="0" collapsed="false">
      <c r="A1077" s="3" t="n">
        <v>1076</v>
      </c>
      <c r="B1077" s="3" t="s">
        <v>3219</v>
      </c>
      <c r="C1077" s="3" t="s">
        <v>3220</v>
      </c>
      <c r="D1077" s="3" t="n">
        <v>1</v>
      </c>
      <c r="E1077" s="3" t="n">
        <v>5.676531</v>
      </c>
      <c r="F1077" s="3" t="n">
        <v>200</v>
      </c>
      <c r="G1077" s="3" t="n">
        <v>200</v>
      </c>
      <c r="H1077" s="3" t="n">
        <v>20</v>
      </c>
      <c r="I1077" s="3" t="n">
        <v>20</v>
      </c>
      <c r="J1077" s="3" t="n">
        <v>260</v>
      </c>
      <c r="K1077" s="3" t="n">
        <v>260</v>
      </c>
      <c r="L1077" s="3" t="n">
        <v>22</v>
      </c>
      <c r="M1077" s="3" t="n">
        <v>22</v>
      </c>
      <c r="N1077" s="3" t="n">
        <v>-1</v>
      </c>
      <c r="O1077" s="3" t="n">
        <v>-1</v>
      </c>
      <c r="P1077" s="3" t="n">
        <v>8.3</v>
      </c>
      <c r="Q1077" s="3" t="n">
        <v>24.2</v>
      </c>
      <c r="R1077" s="3" t="s">
        <v>3221</v>
      </c>
      <c r="S1077" s="4" t="n">
        <v>45746.966875</v>
      </c>
      <c r="T1077" s="3" t="s">
        <v>2023</v>
      </c>
      <c r="U1077" s="3" t="s">
        <v>2023</v>
      </c>
      <c r="V1077" s="3" t="n">
        <v>0</v>
      </c>
      <c r="W1077" s="3" t="n">
        <v>0</v>
      </c>
      <c r="X1077" s="3" t="n">
        <v>0</v>
      </c>
      <c r="Y1077" s="3" t="s">
        <v>30</v>
      </c>
      <c r="Z1077" s="3" t="s">
        <v>30</v>
      </c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</row>
    <row r="1078" customFormat="false" ht="15.75" hidden="false" customHeight="false" outlineLevel="0" collapsed="false">
      <c r="A1078" s="3" t="n">
        <v>1077</v>
      </c>
      <c r="B1078" s="3" t="s">
        <v>3222</v>
      </c>
      <c r="C1078" s="3" t="s">
        <v>3223</v>
      </c>
      <c r="D1078" s="3" t="n">
        <v>1</v>
      </c>
      <c r="E1078" s="3" t="n">
        <v>18.1625307</v>
      </c>
      <c r="F1078" s="3" t="n">
        <v>803</v>
      </c>
      <c r="G1078" s="3" t="n">
        <v>803</v>
      </c>
      <c r="H1078" s="3" t="n">
        <v>36</v>
      </c>
      <c r="I1078" s="3" t="n">
        <v>36</v>
      </c>
      <c r="J1078" s="3" t="n">
        <v>1008</v>
      </c>
      <c r="K1078" s="3" t="n">
        <v>1008</v>
      </c>
      <c r="L1078" s="3" t="n">
        <v>88</v>
      </c>
      <c r="M1078" s="3" t="n">
        <v>88</v>
      </c>
      <c r="N1078" s="3" t="n">
        <v>-1</v>
      </c>
      <c r="O1078" s="3" t="n">
        <v>-1</v>
      </c>
      <c r="P1078" s="3" t="n">
        <v>8.3</v>
      </c>
      <c r="Q1078" s="3" t="n">
        <v>24.2</v>
      </c>
      <c r="R1078" s="3" t="s">
        <v>3224</v>
      </c>
      <c r="S1078" s="4" t="n">
        <v>45746.967349537</v>
      </c>
      <c r="T1078" s="3" t="s">
        <v>65</v>
      </c>
      <c r="U1078" s="3" t="s">
        <v>65</v>
      </c>
      <c r="V1078" s="3" t="n">
        <v>0</v>
      </c>
      <c r="W1078" s="3" t="n">
        <v>0</v>
      </c>
      <c r="X1078" s="3" t="n">
        <v>0</v>
      </c>
      <c r="Y1078" s="3" t="s">
        <v>30</v>
      </c>
      <c r="Z1078" s="3" t="s">
        <v>30</v>
      </c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</row>
    <row r="1079" customFormat="false" ht="15.75" hidden="false" customHeight="false" outlineLevel="0" collapsed="false">
      <c r="A1079" s="3" t="n">
        <v>1078</v>
      </c>
      <c r="B1079" s="3" t="s">
        <v>3225</v>
      </c>
      <c r="C1079" s="3" t="s">
        <v>3226</v>
      </c>
      <c r="D1079" s="3" t="n">
        <v>1</v>
      </c>
      <c r="E1079" s="3" t="n">
        <v>98.8535641</v>
      </c>
      <c r="F1079" s="3" t="n">
        <v>270</v>
      </c>
      <c r="G1079" s="3" t="n">
        <v>270</v>
      </c>
      <c r="H1079" s="3" t="n">
        <v>32</v>
      </c>
      <c r="I1079" s="3" t="n">
        <v>32</v>
      </c>
      <c r="J1079" s="3" t="n">
        <v>329</v>
      </c>
      <c r="K1079" s="3" t="n">
        <v>329</v>
      </c>
      <c r="L1079" s="3" t="n">
        <v>24</v>
      </c>
      <c r="M1079" s="3" t="n">
        <v>24</v>
      </c>
      <c r="N1079" s="3" t="n">
        <v>-1</v>
      </c>
      <c r="O1079" s="3" t="n">
        <v>-1</v>
      </c>
      <c r="P1079" s="3" t="n">
        <v>8.3</v>
      </c>
      <c r="Q1079" s="3" t="n">
        <v>24.2</v>
      </c>
      <c r="R1079" s="3" t="s">
        <v>3227</v>
      </c>
      <c r="S1079" s="4" t="n">
        <v>45746.9693402778</v>
      </c>
      <c r="T1079" s="3" t="s">
        <v>2023</v>
      </c>
      <c r="U1079" s="3" t="s">
        <v>2023</v>
      </c>
      <c r="V1079" s="3" t="n">
        <v>0</v>
      </c>
      <c r="W1079" s="3" t="n">
        <v>0</v>
      </c>
      <c r="X1079" s="3" t="n">
        <v>0</v>
      </c>
      <c r="Y1079" s="3" t="s">
        <v>30</v>
      </c>
      <c r="Z1079" s="3" t="s">
        <v>30</v>
      </c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</row>
    <row r="1080" customFormat="false" ht="15.75" hidden="false" customHeight="false" outlineLevel="0" collapsed="false">
      <c r="A1080" s="3" t="n">
        <v>1079</v>
      </c>
      <c r="B1080" s="3" t="s">
        <v>3228</v>
      </c>
      <c r="C1080" s="3" t="s">
        <v>3229</v>
      </c>
      <c r="D1080" s="3" t="n">
        <v>1</v>
      </c>
      <c r="E1080" s="3" t="n">
        <v>0.0923799</v>
      </c>
      <c r="F1080" s="3" t="n">
        <v>3</v>
      </c>
      <c r="G1080" s="3" t="n">
        <v>3</v>
      </c>
      <c r="H1080" s="3" t="n">
        <v>1</v>
      </c>
      <c r="I1080" s="3" t="n">
        <v>1</v>
      </c>
      <c r="J1080" s="3" t="n">
        <v>0</v>
      </c>
      <c r="K1080" s="3" t="n">
        <v>0</v>
      </c>
      <c r="L1080" s="3" t="n">
        <v>0</v>
      </c>
      <c r="M1080" s="3" t="n">
        <v>0</v>
      </c>
      <c r="N1080" s="3" t="n">
        <v>-1</v>
      </c>
      <c r="O1080" s="3" t="n">
        <v>-1</v>
      </c>
      <c r="P1080" s="3" t="n">
        <v>8.7</v>
      </c>
      <c r="Q1080" s="3" t="n">
        <v>24.2</v>
      </c>
      <c r="R1080" s="3" t="s">
        <v>3230</v>
      </c>
      <c r="S1080" s="4" t="n">
        <v>45746.9693981482</v>
      </c>
      <c r="T1080" s="3" t="s">
        <v>256</v>
      </c>
      <c r="U1080" s="3" t="s">
        <v>256</v>
      </c>
      <c r="V1080" s="3" t="n">
        <v>0</v>
      </c>
      <c r="W1080" s="3" t="n">
        <v>0</v>
      </c>
      <c r="X1080" s="3" t="n">
        <v>0</v>
      </c>
      <c r="Y1080" s="3" t="s">
        <v>30</v>
      </c>
      <c r="Z1080" s="3" t="s">
        <v>30</v>
      </c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</row>
    <row r="1081" customFormat="false" ht="15.75" hidden="false" customHeight="false" outlineLevel="0" collapsed="false">
      <c r="A1081" s="3" t="n">
        <v>1080</v>
      </c>
      <c r="B1081" s="3" t="s">
        <v>3231</v>
      </c>
      <c r="C1081" s="3" t="s">
        <v>3232</v>
      </c>
      <c r="D1081" s="3" t="n">
        <v>1</v>
      </c>
      <c r="E1081" s="3" t="n">
        <v>0.7013378</v>
      </c>
      <c r="F1081" s="3" t="n">
        <v>33</v>
      </c>
      <c r="G1081" s="3" t="n">
        <v>33</v>
      </c>
      <c r="H1081" s="3" t="n">
        <v>7</v>
      </c>
      <c r="I1081" s="3" t="n">
        <v>7</v>
      </c>
      <c r="J1081" s="3" t="n">
        <v>22</v>
      </c>
      <c r="K1081" s="3" t="n">
        <v>22</v>
      </c>
      <c r="L1081" s="3" t="n">
        <v>4</v>
      </c>
      <c r="M1081" s="3" t="n">
        <v>4</v>
      </c>
      <c r="N1081" s="3" t="n">
        <v>-1</v>
      </c>
      <c r="O1081" s="3" t="n">
        <v>-1</v>
      </c>
      <c r="P1081" s="3" t="n">
        <v>8.7</v>
      </c>
      <c r="Q1081" s="3" t="n">
        <v>24.2</v>
      </c>
      <c r="R1081" s="3" t="s">
        <v>3233</v>
      </c>
      <c r="S1081" s="4" t="n">
        <v>45746.9694444445</v>
      </c>
      <c r="T1081" s="3" t="s">
        <v>65</v>
      </c>
      <c r="U1081" s="3" t="s">
        <v>65</v>
      </c>
      <c r="V1081" s="3" t="n">
        <v>0</v>
      </c>
      <c r="W1081" s="3" t="n">
        <v>0</v>
      </c>
      <c r="X1081" s="3" t="n">
        <v>0</v>
      </c>
      <c r="Y1081" s="3" t="s">
        <v>30</v>
      </c>
      <c r="Z1081" s="3" t="s">
        <v>30</v>
      </c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</row>
    <row r="1082" customFormat="false" ht="15.75" hidden="false" customHeight="false" outlineLevel="0" collapsed="false">
      <c r="A1082" s="3" t="n">
        <v>1081</v>
      </c>
      <c r="B1082" s="3" t="s">
        <v>3234</v>
      </c>
      <c r="C1082" s="3" t="s">
        <v>3235</v>
      </c>
      <c r="D1082" s="3" t="n">
        <v>1</v>
      </c>
      <c r="E1082" s="3" t="n">
        <v>0.0902368</v>
      </c>
      <c r="F1082" s="3" t="n">
        <v>4</v>
      </c>
      <c r="G1082" s="3" t="n">
        <v>4</v>
      </c>
      <c r="H1082" s="3" t="n">
        <v>1</v>
      </c>
      <c r="I1082" s="3" t="n">
        <v>1</v>
      </c>
      <c r="J1082" s="3" t="n">
        <v>0</v>
      </c>
      <c r="K1082" s="3" t="n">
        <v>0</v>
      </c>
      <c r="L1082" s="3" t="n">
        <v>0</v>
      </c>
      <c r="M1082" s="3" t="n">
        <v>0</v>
      </c>
      <c r="N1082" s="3" t="n">
        <v>-1</v>
      </c>
      <c r="O1082" s="3" t="n">
        <v>-1</v>
      </c>
      <c r="P1082" s="3" t="n">
        <v>8.5</v>
      </c>
      <c r="Q1082" s="3" t="n">
        <v>24.2</v>
      </c>
      <c r="R1082" s="3" t="s">
        <v>3236</v>
      </c>
      <c r="S1082" s="4" t="n">
        <v>45746.9694560185</v>
      </c>
      <c r="T1082" s="3" t="s">
        <v>65</v>
      </c>
      <c r="U1082" s="3" t="s">
        <v>65</v>
      </c>
      <c r="V1082" s="3" t="n">
        <v>0</v>
      </c>
      <c r="W1082" s="3" t="n">
        <v>0</v>
      </c>
      <c r="X1082" s="3" t="n">
        <v>0</v>
      </c>
      <c r="Y1082" s="3" t="s">
        <v>30</v>
      </c>
      <c r="Z1082" s="3" t="s">
        <v>30</v>
      </c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</row>
    <row r="1083" customFormat="false" ht="15.75" hidden="false" customHeight="false" outlineLevel="0" collapsed="false">
      <c r="A1083" s="3" t="n">
        <v>1082</v>
      </c>
      <c r="B1083" s="3" t="s">
        <v>3237</v>
      </c>
      <c r="C1083" s="3" t="s">
        <v>3238</v>
      </c>
      <c r="D1083" s="3" t="n">
        <v>1</v>
      </c>
      <c r="E1083" s="3" t="n">
        <v>1.5656016</v>
      </c>
      <c r="F1083" s="3" t="n">
        <v>11</v>
      </c>
      <c r="G1083" s="3" t="n">
        <v>11</v>
      </c>
      <c r="H1083" s="3" t="n">
        <v>7</v>
      </c>
      <c r="I1083" s="3" t="n">
        <v>7</v>
      </c>
      <c r="J1083" s="3" t="n">
        <v>27</v>
      </c>
      <c r="K1083" s="3" t="n">
        <v>27</v>
      </c>
      <c r="L1083" s="3" t="n">
        <v>0</v>
      </c>
      <c r="M1083" s="3" t="n">
        <v>0</v>
      </c>
      <c r="N1083" s="3" t="n">
        <v>-1</v>
      </c>
      <c r="O1083" s="3" t="n">
        <v>-1</v>
      </c>
      <c r="P1083" s="3" t="n">
        <v>8.5</v>
      </c>
      <c r="Q1083" s="3" t="n">
        <v>24.2</v>
      </c>
      <c r="R1083" s="3" t="s">
        <v>3239</v>
      </c>
      <c r="S1083" s="4" t="n">
        <v>45746.9695023148</v>
      </c>
      <c r="T1083" s="3" t="s">
        <v>2023</v>
      </c>
      <c r="U1083" s="3" t="s">
        <v>2023</v>
      </c>
      <c r="V1083" s="3" t="n">
        <v>0</v>
      </c>
      <c r="W1083" s="3" t="n">
        <v>0</v>
      </c>
      <c r="X1083" s="3" t="n">
        <v>0</v>
      </c>
      <c r="Y1083" s="3" t="s">
        <v>30</v>
      </c>
      <c r="Z1083" s="3" t="s">
        <v>30</v>
      </c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</row>
    <row r="1084" customFormat="false" ht="15.75" hidden="false" customHeight="false" outlineLevel="0" collapsed="false">
      <c r="A1084" s="3" t="n">
        <v>1083</v>
      </c>
      <c r="B1084" s="3" t="s">
        <v>3240</v>
      </c>
      <c r="C1084" s="3" t="s">
        <v>3241</v>
      </c>
      <c r="D1084" s="3" t="n">
        <v>1</v>
      </c>
      <c r="E1084" s="3" t="n">
        <v>0.1538745</v>
      </c>
      <c r="F1084" s="3" t="n">
        <v>9</v>
      </c>
      <c r="G1084" s="3" t="n">
        <v>9</v>
      </c>
      <c r="H1084" s="3" t="n">
        <v>3</v>
      </c>
      <c r="I1084" s="3" t="n">
        <v>3</v>
      </c>
      <c r="J1084" s="3" t="n">
        <v>6</v>
      </c>
      <c r="K1084" s="3" t="n">
        <v>6</v>
      </c>
      <c r="L1084" s="3" t="n">
        <v>1</v>
      </c>
      <c r="M1084" s="3" t="n">
        <v>1</v>
      </c>
      <c r="N1084" s="3" t="n">
        <v>-1</v>
      </c>
      <c r="O1084" s="3" t="n">
        <v>-1</v>
      </c>
      <c r="P1084" s="3" t="n">
        <v>8.5</v>
      </c>
      <c r="Q1084" s="3" t="n">
        <v>24.2</v>
      </c>
      <c r="R1084" s="3" t="s">
        <v>3242</v>
      </c>
      <c r="S1084" s="4" t="n">
        <v>45746.969525463</v>
      </c>
      <c r="T1084" s="3" t="s">
        <v>65</v>
      </c>
      <c r="U1084" s="3" t="s">
        <v>65</v>
      </c>
      <c r="V1084" s="3" t="n">
        <v>0</v>
      </c>
      <c r="W1084" s="3" t="n">
        <v>0</v>
      </c>
      <c r="X1084" s="3" t="n">
        <v>0</v>
      </c>
      <c r="Y1084" s="3" t="s">
        <v>30</v>
      </c>
      <c r="Z1084" s="3" t="s">
        <v>30</v>
      </c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</row>
    <row r="1085" customFormat="false" ht="15.75" hidden="false" customHeight="false" outlineLevel="0" collapsed="false">
      <c r="A1085" s="3" t="n">
        <v>1084</v>
      </c>
      <c r="B1085" s="3" t="s">
        <v>3243</v>
      </c>
      <c r="C1085" s="3" t="s">
        <v>3244</v>
      </c>
      <c r="D1085" s="3" t="n">
        <v>1</v>
      </c>
      <c r="E1085" s="3" t="n">
        <v>26.8018575</v>
      </c>
      <c r="F1085" s="3" t="n">
        <v>550</v>
      </c>
      <c r="G1085" s="3" t="n">
        <v>550</v>
      </c>
      <c r="H1085" s="3" t="n">
        <v>25</v>
      </c>
      <c r="I1085" s="3" t="n">
        <v>25</v>
      </c>
      <c r="J1085" s="3" t="n">
        <v>868</v>
      </c>
      <c r="K1085" s="3" t="n">
        <v>868</v>
      </c>
      <c r="L1085" s="3" t="n">
        <v>30</v>
      </c>
      <c r="M1085" s="3" t="n">
        <v>30</v>
      </c>
      <c r="N1085" s="3" t="n">
        <v>-1</v>
      </c>
      <c r="O1085" s="3" t="n">
        <v>-1</v>
      </c>
      <c r="P1085" s="3" t="n">
        <v>8.1</v>
      </c>
      <c r="Q1085" s="3" t="n">
        <v>24.2</v>
      </c>
      <c r="R1085" s="3" t="s">
        <v>3245</v>
      </c>
      <c r="S1085" s="4" t="n">
        <v>45746.9702314815</v>
      </c>
      <c r="T1085" s="3" t="s">
        <v>65</v>
      </c>
      <c r="U1085" s="3" t="s">
        <v>65</v>
      </c>
      <c r="V1085" s="3" t="n">
        <v>0</v>
      </c>
      <c r="W1085" s="3" t="n">
        <v>0</v>
      </c>
      <c r="X1085" s="3" t="n">
        <v>0</v>
      </c>
      <c r="Y1085" s="3" t="s">
        <v>30</v>
      </c>
      <c r="Z1085" s="3" t="s">
        <v>30</v>
      </c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</row>
    <row r="1086" customFormat="false" ht="15.75" hidden="false" customHeight="false" outlineLevel="0" collapsed="false">
      <c r="A1086" s="3" t="n">
        <v>1085</v>
      </c>
      <c r="B1086" s="3" t="s">
        <v>3246</v>
      </c>
      <c r="C1086" s="3" t="s">
        <v>3247</v>
      </c>
      <c r="D1086" s="3" t="n">
        <v>1</v>
      </c>
      <c r="E1086" s="3" t="n">
        <v>0.8761915</v>
      </c>
      <c r="F1086" s="3" t="n">
        <v>45</v>
      </c>
      <c r="G1086" s="3" t="n">
        <v>45</v>
      </c>
      <c r="H1086" s="3" t="n">
        <v>14</v>
      </c>
      <c r="I1086" s="3" t="n">
        <v>14</v>
      </c>
      <c r="J1086" s="3" t="n">
        <v>61</v>
      </c>
      <c r="K1086" s="3" t="n">
        <v>61</v>
      </c>
      <c r="L1086" s="3" t="n">
        <v>4</v>
      </c>
      <c r="M1086" s="3" t="n">
        <v>4</v>
      </c>
      <c r="N1086" s="3" t="n">
        <v>-1</v>
      </c>
      <c r="O1086" s="3" t="n">
        <v>-1</v>
      </c>
      <c r="P1086" s="3" t="n">
        <v>8.1</v>
      </c>
      <c r="Q1086" s="3" t="n">
        <v>24.2</v>
      </c>
      <c r="R1086" s="3" t="s">
        <v>3248</v>
      </c>
      <c r="S1086" s="4" t="n">
        <v>45746.9703240741</v>
      </c>
      <c r="T1086" s="3" t="s">
        <v>65</v>
      </c>
      <c r="U1086" s="3" t="s">
        <v>65</v>
      </c>
      <c r="V1086" s="3" t="n">
        <v>0</v>
      </c>
      <c r="W1086" s="3" t="n">
        <v>0</v>
      </c>
      <c r="X1086" s="3" t="n">
        <v>0</v>
      </c>
      <c r="Y1086" s="3" t="s">
        <v>30</v>
      </c>
      <c r="Z1086" s="3" t="s">
        <v>30</v>
      </c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</row>
    <row r="1087" customFormat="false" ht="15.75" hidden="false" customHeight="false" outlineLevel="0" collapsed="false">
      <c r="A1087" s="3" t="n">
        <v>1086</v>
      </c>
      <c r="B1087" s="3" t="s">
        <v>3249</v>
      </c>
      <c r="C1087" s="3" t="s">
        <v>3250</v>
      </c>
      <c r="D1087" s="3" t="n">
        <v>1</v>
      </c>
      <c r="E1087" s="3" t="n">
        <v>0.5861177</v>
      </c>
      <c r="F1087" s="3" t="n">
        <v>40</v>
      </c>
      <c r="G1087" s="3" t="n">
        <v>40</v>
      </c>
      <c r="H1087" s="3" t="n">
        <v>13</v>
      </c>
      <c r="I1087" s="3" t="n">
        <v>13</v>
      </c>
      <c r="J1087" s="3" t="n">
        <v>56</v>
      </c>
      <c r="K1087" s="3" t="n">
        <v>56</v>
      </c>
      <c r="L1087" s="3" t="n">
        <v>2</v>
      </c>
      <c r="M1087" s="3" t="n">
        <v>2</v>
      </c>
      <c r="N1087" s="3" t="n">
        <v>-1</v>
      </c>
      <c r="O1087" s="3" t="n">
        <v>-1</v>
      </c>
      <c r="P1087" s="3" t="n">
        <v>8.1</v>
      </c>
      <c r="Q1087" s="3" t="n">
        <v>24.2</v>
      </c>
      <c r="R1087" s="3" t="s">
        <v>3251</v>
      </c>
      <c r="S1087" s="4" t="n">
        <v>45746.9703587963</v>
      </c>
      <c r="T1087" s="3" t="s">
        <v>65</v>
      </c>
      <c r="U1087" s="3" t="s">
        <v>65</v>
      </c>
      <c r="V1087" s="3" t="n">
        <v>0</v>
      </c>
      <c r="W1087" s="3" t="n">
        <v>0</v>
      </c>
      <c r="X1087" s="3" t="n">
        <v>0</v>
      </c>
      <c r="Y1087" s="3" t="s">
        <v>30</v>
      </c>
      <c r="Z1087" s="3" t="s">
        <v>30</v>
      </c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</row>
    <row r="1088" customFormat="false" ht="15.75" hidden="false" customHeight="false" outlineLevel="0" collapsed="false">
      <c r="A1088" s="3" t="n">
        <v>1087</v>
      </c>
      <c r="B1088" s="3" t="s">
        <v>3252</v>
      </c>
      <c r="C1088" s="3" t="s">
        <v>3253</v>
      </c>
      <c r="D1088" s="3" t="n">
        <v>1</v>
      </c>
      <c r="E1088" s="3" t="n">
        <v>0.279436</v>
      </c>
      <c r="F1088" s="3" t="n">
        <v>38</v>
      </c>
      <c r="G1088" s="3" t="n">
        <v>38</v>
      </c>
      <c r="H1088" s="3" t="n">
        <v>12</v>
      </c>
      <c r="I1088" s="3" t="n">
        <v>12</v>
      </c>
      <c r="J1088" s="3" t="n">
        <v>51</v>
      </c>
      <c r="K1088" s="3" t="n">
        <v>51</v>
      </c>
      <c r="L1088" s="3" t="n">
        <v>2</v>
      </c>
      <c r="M1088" s="3" t="n">
        <v>2</v>
      </c>
      <c r="N1088" s="3" t="n">
        <v>-1</v>
      </c>
      <c r="O1088" s="3" t="n">
        <v>-1</v>
      </c>
      <c r="P1088" s="3" t="n">
        <v>8.1</v>
      </c>
      <c r="Q1088" s="3" t="n">
        <v>24.2</v>
      </c>
      <c r="R1088" s="3" t="s">
        <v>3254</v>
      </c>
      <c r="S1088" s="4" t="n">
        <v>45746.9703819445</v>
      </c>
      <c r="T1088" s="3" t="s">
        <v>65</v>
      </c>
      <c r="U1088" s="3" t="s">
        <v>65</v>
      </c>
      <c r="V1088" s="3" t="n">
        <v>0</v>
      </c>
      <c r="W1088" s="3" t="n">
        <v>0</v>
      </c>
      <c r="X1088" s="3" t="n">
        <v>0</v>
      </c>
      <c r="Y1088" s="3" t="s">
        <v>30</v>
      </c>
      <c r="Z1088" s="3" t="s">
        <v>30</v>
      </c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</row>
    <row r="1089" customFormat="false" ht="15.75" hidden="false" customHeight="false" outlineLevel="0" collapsed="false">
      <c r="A1089" s="3" t="n">
        <v>1088</v>
      </c>
      <c r="B1089" s="3" t="s">
        <v>3255</v>
      </c>
      <c r="C1089" s="3" t="s">
        <v>3256</v>
      </c>
      <c r="D1089" s="3" t="n">
        <v>1</v>
      </c>
      <c r="E1089" s="3" t="n">
        <v>0.6228362</v>
      </c>
      <c r="F1089" s="3" t="n">
        <v>90</v>
      </c>
      <c r="G1089" s="3" t="n">
        <v>90</v>
      </c>
      <c r="H1089" s="3" t="n">
        <v>14</v>
      </c>
      <c r="I1089" s="3" t="n">
        <v>14</v>
      </c>
      <c r="J1089" s="3" t="n">
        <v>123</v>
      </c>
      <c r="K1089" s="3" t="n">
        <v>123</v>
      </c>
      <c r="L1089" s="3" t="n">
        <v>6</v>
      </c>
      <c r="M1089" s="3" t="n">
        <v>6</v>
      </c>
      <c r="N1089" s="3" t="n">
        <v>-1</v>
      </c>
      <c r="O1089" s="3" t="n">
        <v>-1</v>
      </c>
      <c r="P1089" s="3" t="n">
        <v>8.1</v>
      </c>
      <c r="Q1089" s="3" t="n">
        <v>24.2</v>
      </c>
      <c r="R1089" s="3" t="s">
        <v>3257</v>
      </c>
      <c r="S1089" s="4" t="n">
        <v>45746.9704050926</v>
      </c>
      <c r="T1089" s="3" t="s">
        <v>65</v>
      </c>
      <c r="U1089" s="3" t="s">
        <v>65</v>
      </c>
      <c r="V1089" s="3" t="n">
        <v>0</v>
      </c>
      <c r="W1089" s="3" t="n">
        <v>0</v>
      </c>
      <c r="X1089" s="3" t="n">
        <v>0</v>
      </c>
      <c r="Y1089" s="3" t="s">
        <v>30</v>
      </c>
      <c r="Z1089" s="3" t="s">
        <v>30</v>
      </c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</row>
    <row r="1090" customFormat="false" ht="15.75" hidden="false" customHeight="false" outlineLevel="0" collapsed="false">
      <c r="A1090" s="3" t="n">
        <v>1089</v>
      </c>
      <c r="B1090" s="3" t="s">
        <v>3258</v>
      </c>
      <c r="C1090" s="3" t="s">
        <v>3259</v>
      </c>
      <c r="D1090" s="3" t="n">
        <v>1</v>
      </c>
      <c r="E1090" s="3" t="n">
        <v>4.384115</v>
      </c>
      <c r="F1090" s="3" t="n">
        <v>463</v>
      </c>
      <c r="G1090" s="3" t="n">
        <v>463</v>
      </c>
      <c r="H1090" s="3" t="n">
        <v>24</v>
      </c>
      <c r="I1090" s="3" t="n">
        <v>24</v>
      </c>
      <c r="J1090" s="3" t="n">
        <v>723</v>
      </c>
      <c r="K1090" s="3" t="n">
        <v>723</v>
      </c>
      <c r="L1090" s="3" t="n">
        <v>25</v>
      </c>
      <c r="M1090" s="3" t="n">
        <v>25</v>
      </c>
      <c r="N1090" s="3" t="n">
        <v>-1</v>
      </c>
      <c r="O1090" s="3" t="n">
        <v>-1</v>
      </c>
      <c r="P1090" s="3" t="n">
        <v>8.1</v>
      </c>
      <c r="Q1090" s="3" t="n">
        <v>24.2</v>
      </c>
      <c r="R1090" s="3" t="s">
        <v>3260</v>
      </c>
      <c r="S1090" s="4" t="n">
        <v>45746.9704976852</v>
      </c>
      <c r="T1090" s="3" t="s">
        <v>65</v>
      </c>
      <c r="U1090" s="3" t="s">
        <v>65</v>
      </c>
      <c r="V1090" s="3" t="n">
        <v>0</v>
      </c>
      <c r="W1090" s="3" t="n">
        <v>0</v>
      </c>
      <c r="X1090" s="3" t="n">
        <v>0</v>
      </c>
      <c r="Y1090" s="3" t="s">
        <v>30</v>
      </c>
      <c r="Z1090" s="3" t="s">
        <v>30</v>
      </c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</row>
    <row r="1091" customFormat="false" ht="15.75" hidden="false" customHeight="false" outlineLevel="0" collapsed="false">
      <c r="A1091" s="3" t="n">
        <v>1090</v>
      </c>
      <c r="B1091" s="3" t="s">
        <v>3261</v>
      </c>
      <c r="C1091" s="3" t="s">
        <v>3262</v>
      </c>
      <c r="D1091" s="3" t="n">
        <v>1</v>
      </c>
      <c r="E1091" s="3" t="n">
        <v>0.9225143</v>
      </c>
      <c r="F1091" s="3" t="n">
        <v>47</v>
      </c>
      <c r="G1091" s="3" t="n">
        <v>47</v>
      </c>
      <c r="H1091" s="3" t="n">
        <v>14</v>
      </c>
      <c r="I1091" s="3" t="n">
        <v>14</v>
      </c>
      <c r="J1091" s="3" t="n">
        <v>66</v>
      </c>
      <c r="K1091" s="3" t="n">
        <v>66</v>
      </c>
      <c r="L1091" s="3" t="n">
        <v>4</v>
      </c>
      <c r="M1091" s="3" t="n">
        <v>4</v>
      </c>
      <c r="N1091" s="3" t="n">
        <v>-1</v>
      </c>
      <c r="O1091" s="3" t="n">
        <v>-1</v>
      </c>
      <c r="P1091" s="3" t="n">
        <v>8.1</v>
      </c>
      <c r="Q1091" s="3" t="n">
        <v>24.2</v>
      </c>
      <c r="R1091" s="3" t="s">
        <v>3263</v>
      </c>
      <c r="S1091" s="4" t="n">
        <v>45746.9705324074</v>
      </c>
      <c r="T1091" s="3" t="s">
        <v>65</v>
      </c>
      <c r="U1091" s="3" t="s">
        <v>65</v>
      </c>
      <c r="V1091" s="3" t="n">
        <v>0</v>
      </c>
      <c r="W1091" s="3" t="n">
        <v>0</v>
      </c>
      <c r="X1091" s="3" t="n">
        <v>0</v>
      </c>
      <c r="Y1091" s="3" t="s">
        <v>30</v>
      </c>
      <c r="Z1091" s="3" t="s">
        <v>30</v>
      </c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</row>
    <row r="1092" customFormat="false" ht="15.75" hidden="false" customHeight="false" outlineLevel="0" collapsed="false">
      <c r="A1092" s="3" t="n">
        <v>1091</v>
      </c>
      <c r="B1092" s="3" t="s">
        <v>3264</v>
      </c>
      <c r="C1092" s="3" t="s">
        <v>3265</v>
      </c>
      <c r="D1092" s="3" t="n">
        <v>1</v>
      </c>
      <c r="E1092" s="3" t="n">
        <v>0.6249136</v>
      </c>
      <c r="F1092" s="3" t="n">
        <v>41</v>
      </c>
      <c r="G1092" s="3" t="n">
        <v>41</v>
      </c>
      <c r="H1092" s="3" t="n">
        <v>13</v>
      </c>
      <c r="I1092" s="3" t="n">
        <v>13</v>
      </c>
      <c r="J1092" s="3" t="n">
        <v>58</v>
      </c>
      <c r="K1092" s="3" t="n">
        <v>58</v>
      </c>
      <c r="L1092" s="3" t="n">
        <v>2</v>
      </c>
      <c r="M1092" s="3" t="n">
        <v>2</v>
      </c>
      <c r="N1092" s="3" t="n">
        <v>-1</v>
      </c>
      <c r="O1092" s="3" t="n">
        <v>-1</v>
      </c>
      <c r="P1092" s="3" t="n">
        <v>8.1</v>
      </c>
      <c r="Q1092" s="3" t="n">
        <v>24.2</v>
      </c>
      <c r="R1092" s="3" t="s">
        <v>3266</v>
      </c>
      <c r="S1092" s="4" t="n">
        <v>45746.9705671296</v>
      </c>
      <c r="T1092" s="3" t="s">
        <v>65</v>
      </c>
      <c r="U1092" s="3" t="s">
        <v>65</v>
      </c>
      <c r="V1092" s="3" t="n">
        <v>0</v>
      </c>
      <c r="W1092" s="3" t="n">
        <v>0</v>
      </c>
      <c r="X1092" s="3" t="n">
        <v>0</v>
      </c>
      <c r="Y1092" s="3" t="s">
        <v>30</v>
      </c>
      <c r="Z1092" s="3" t="s">
        <v>30</v>
      </c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</row>
    <row r="1093" customFormat="false" ht="15.75" hidden="false" customHeight="false" outlineLevel="0" collapsed="false">
      <c r="A1093" s="3" t="n">
        <v>1092</v>
      </c>
      <c r="B1093" s="3" t="s">
        <v>3267</v>
      </c>
      <c r="C1093" s="3" t="s">
        <v>3268</v>
      </c>
      <c r="D1093" s="3" t="n">
        <v>1</v>
      </c>
      <c r="E1093" s="3" t="n">
        <v>0.5645185</v>
      </c>
      <c r="F1093" s="3" t="n">
        <v>38</v>
      </c>
      <c r="G1093" s="3" t="n">
        <v>38</v>
      </c>
      <c r="H1093" s="3" t="n">
        <v>12</v>
      </c>
      <c r="I1093" s="3" t="n">
        <v>12</v>
      </c>
      <c r="J1093" s="3" t="n">
        <v>51</v>
      </c>
      <c r="K1093" s="3" t="n">
        <v>51</v>
      </c>
      <c r="L1093" s="3" t="n">
        <v>2</v>
      </c>
      <c r="M1093" s="3" t="n">
        <v>2</v>
      </c>
      <c r="N1093" s="3" t="n">
        <v>-1</v>
      </c>
      <c r="O1093" s="3" t="n">
        <v>-1</v>
      </c>
      <c r="P1093" s="3" t="n">
        <v>8.1</v>
      </c>
      <c r="Q1093" s="3" t="n">
        <v>24.2</v>
      </c>
      <c r="R1093" s="3" t="s">
        <v>3254</v>
      </c>
      <c r="S1093" s="4" t="n">
        <v>45746.9706018519</v>
      </c>
      <c r="T1093" s="3" t="s">
        <v>65</v>
      </c>
      <c r="U1093" s="3" t="s">
        <v>65</v>
      </c>
      <c r="V1093" s="3" t="n">
        <v>0</v>
      </c>
      <c r="W1093" s="3" t="n">
        <v>0</v>
      </c>
      <c r="X1093" s="3" t="n">
        <v>0</v>
      </c>
      <c r="Y1093" s="3" t="s">
        <v>30</v>
      </c>
      <c r="Z1093" s="3" t="s">
        <v>30</v>
      </c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</row>
    <row r="1094" customFormat="false" ht="15.75" hidden="false" customHeight="false" outlineLevel="0" collapsed="false">
      <c r="A1094" s="3" t="n">
        <v>1093</v>
      </c>
      <c r="B1094" s="3" t="s">
        <v>3269</v>
      </c>
      <c r="C1094" s="3" t="s">
        <v>3270</v>
      </c>
      <c r="D1094" s="3" t="n">
        <v>1</v>
      </c>
      <c r="E1094" s="3" t="n">
        <v>1.3748634</v>
      </c>
      <c r="F1094" s="3" t="n">
        <v>90</v>
      </c>
      <c r="G1094" s="3" t="n">
        <v>90</v>
      </c>
      <c r="H1094" s="3" t="n">
        <v>14</v>
      </c>
      <c r="I1094" s="3" t="n">
        <v>14</v>
      </c>
      <c r="J1094" s="3" t="n">
        <v>123</v>
      </c>
      <c r="K1094" s="3" t="n">
        <v>123</v>
      </c>
      <c r="L1094" s="3" t="n">
        <v>6</v>
      </c>
      <c r="M1094" s="3" t="n">
        <v>6</v>
      </c>
      <c r="N1094" s="3" t="n">
        <v>-1</v>
      </c>
      <c r="O1094" s="3" t="n">
        <v>-1</v>
      </c>
      <c r="P1094" s="3" t="n">
        <v>8.1</v>
      </c>
      <c r="Q1094" s="3" t="n">
        <v>24.2</v>
      </c>
      <c r="R1094" s="3" t="s">
        <v>3271</v>
      </c>
      <c r="S1094" s="4" t="n">
        <v>45746.9706481482</v>
      </c>
      <c r="T1094" s="3" t="s">
        <v>65</v>
      </c>
      <c r="U1094" s="3" t="s">
        <v>65</v>
      </c>
      <c r="V1094" s="3" t="n">
        <v>0</v>
      </c>
      <c r="W1094" s="3" t="n">
        <v>0</v>
      </c>
      <c r="X1094" s="3" t="n">
        <v>0</v>
      </c>
      <c r="Y1094" s="3" t="s">
        <v>30</v>
      </c>
      <c r="Z1094" s="3" t="s">
        <v>30</v>
      </c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</row>
    <row r="1095" customFormat="false" ht="15.75" hidden="false" customHeight="false" outlineLevel="0" collapsed="false">
      <c r="A1095" s="3" t="n">
        <v>1094</v>
      </c>
      <c r="B1095" s="3" t="s">
        <v>3272</v>
      </c>
      <c r="C1095" s="3" t="s">
        <v>3273</v>
      </c>
      <c r="D1095" s="3" t="n">
        <v>1</v>
      </c>
      <c r="E1095" s="3" t="n">
        <v>7.9122581</v>
      </c>
      <c r="F1095" s="3" t="n">
        <v>407</v>
      </c>
      <c r="G1095" s="3" t="n">
        <v>407</v>
      </c>
      <c r="H1095" s="3" t="n">
        <v>23</v>
      </c>
      <c r="I1095" s="3" t="n">
        <v>23</v>
      </c>
      <c r="J1095" s="3" t="n">
        <v>637</v>
      </c>
      <c r="K1095" s="3" t="n">
        <v>637</v>
      </c>
      <c r="L1095" s="3" t="n">
        <v>22</v>
      </c>
      <c r="M1095" s="3" t="n">
        <v>22</v>
      </c>
      <c r="N1095" s="3" t="n">
        <v>-1</v>
      </c>
      <c r="O1095" s="3" t="n">
        <v>-1</v>
      </c>
      <c r="P1095" s="3" t="n">
        <v>8.1</v>
      </c>
      <c r="Q1095" s="3" t="n">
        <v>24.2</v>
      </c>
      <c r="R1095" s="3" t="s">
        <v>3274</v>
      </c>
      <c r="S1095" s="4" t="n">
        <v>45746.9708217593</v>
      </c>
      <c r="T1095" s="3" t="s">
        <v>65</v>
      </c>
      <c r="U1095" s="3" t="s">
        <v>65</v>
      </c>
      <c r="V1095" s="3" t="n">
        <v>0</v>
      </c>
      <c r="W1095" s="3" t="n">
        <v>0</v>
      </c>
      <c r="X1095" s="3" t="n">
        <v>0</v>
      </c>
      <c r="Y1095" s="3" t="s">
        <v>30</v>
      </c>
      <c r="Z1095" s="3" t="s">
        <v>30</v>
      </c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</row>
    <row r="1096" customFormat="false" ht="15.75" hidden="false" customHeight="false" outlineLevel="0" collapsed="false">
      <c r="A1096" s="3" t="n">
        <v>1095</v>
      </c>
      <c r="B1096" s="3" t="s">
        <v>3275</v>
      </c>
      <c r="C1096" s="3" t="s">
        <v>3276</v>
      </c>
      <c r="D1096" s="3" t="n">
        <v>1</v>
      </c>
      <c r="E1096" s="3" t="n">
        <v>6.3379333</v>
      </c>
      <c r="F1096" s="3" t="n">
        <v>306</v>
      </c>
      <c r="G1096" s="3" t="n">
        <v>306</v>
      </c>
      <c r="H1096" s="3" t="n">
        <v>21</v>
      </c>
      <c r="I1096" s="3" t="n">
        <v>21</v>
      </c>
      <c r="J1096" s="3" t="n">
        <v>464</v>
      </c>
      <c r="K1096" s="3" t="n">
        <v>464</v>
      </c>
      <c r="L1096" s="3" t="n">
        <v>18</v>
      </c>
      <c r="M1096" s="3" t="n">
        <v>18</v>
      </c>
      <c r="N1096" s="3" t="n">
        <v>-1</v>
      </c>
      <c r="O1096" s="3" t="n">
        <v>-1</v>
      </c>
      <c r="P1096" s="3" t="n">
        <v>8.1</v>
      </c>
      <c r="Q1096" s="3" t="n">
        <v>24.2</v>
      </c>
      <c r="R1096" s="3" t="s">
        <v>3277</v>
      </c>
      <c r="S1096" s="4" t="n">
        <v>45746.9709953704</v>
      </c>
      <c r="T1096" s="3" t="s">
        <v>65</v>
      </c>
      <c r="U1096" s="3" t="s">
        <v>65</v>
      </c>
      <c r="V1096" s="3" t="n">
        <v>0</v>
      </c>
      <c r="W1096" s="3" t="n">
        <v>0</v>
      </c>
      <c r="X1096" s="3" t="n">
        <v>0</v>
      </c>
      <c r="Y1096" s="3" t="s">
        <v>30</v>
      </c>
      <c r="Z1096" s="3" t="s">
        <v>30</v>
      </c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</row>
    <row r="1097" customFormat="false" ht="15.75" hidden="false" customHeight="false" outlineLevel="0" collapsed="false">
      <c r="A1097" s="3" t="n">
        <v>1096</v>
      </c>
      <c r="B1097" s="3" t="s">
        <v>3278</v>
      </c>
      <c r="C1097" s="3" t="s">
        <v>3279</v>
      </c>
      <c r="D1097" s="3" t="n">
        <v>1</v>
      </c>
      <c r="E1097" s="3" t="n">
        <v>7.7505383</v>
      </c>
      <c r="F1097" s="3" t="n">
        <v>389</v>
      </c>
      <c r="G1097" s="3" t="n">
        <v>389</v>
      </c>
      <c r="H1097" s="3" t="n">
        <v>23</v>
      </c>
      <c r="I1097" s="3" t="n">
        <v>23</v>
      </c>
      <c r="J1097" s="3" t="n">
        <v>607</v>
      </c>
      <c r="K1097" s="3" t="n">
        <v>607</v>
      </c>
      <c r="L1097" s="3" t="n">
        <v>22</v>
      </c>
      <c r="M1097" s="3" t="n">
        <v>22</v>
      </c>
      <c r="N1097" s="3" t="n">
        <v>-1</v>
      </c>
      <c r="O1097" s="3" t="n">
        <v>-1</v>
      </c>
      <c r="P1097" s="3" t="n">
        <v>8.1</v>
      </c>
      <c r="Q1097" s="3" t="n">
        <v>24.2</v>
      </c>
      <c r="R1097" s="3" t="s">
        <v>3280</v>
      </c>
      <c r="S1097" s="4" t="n">
        <v>45746.9711689815</v>
      </c>
      <c r="T1097" s="3" t="s">
        <v>65</v>
      </c>
      <c r="U1097" s="3" t="s">
        <v>65</v>
      </c>
      <c r="V1097" s="3" t="n">
        <v>0</v>
      </c>
      <c r="W1097" s="3" t="n">
        <v>0</v>
      </c>
      <c r="X1097" s="3" t="n">
        <v>0</v>
      </c>
      <c r="Y1097" s="3" t="s">
        <v>30</v>
      </c>
      <c r="Z1097" s="3" t="s">
        <v>30</v>
      </c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</row>
    <row r="1098" customFormat="false" ht="15.75" hidden="false" customHeight="false" outlineLevel="0" collapsed="false">
      <c r="A1098" s="3" t="n">
        <v>1097</v>
      </c>
      <c r="B1098" s="3" t="s">
        <v>3281</v>
      </c>
      <c r="C1098" s="3" t="s">
        <v>3282</v>
      </c>
      <c r="D1098" s="3" t="n">
        <v>1</v>
      </c>
      <c r="E1098" s="3" t="n">
        <v>1.0448103</v>
      </c>
      <c r="F1098" s="3" t="n">
        <v>47</v>
      </c>
      <c r="G1098" s="3" t="n">
        <v>47</v>
      </c>
      <c r="H1098" s="3" t="n">
        <v>14</v>
      </c>
      <c r="I1098" s="3" t="n">
        <v>14</v>
      </c>
      <c r="J1098" s="3" t="n">
        <v>66</v>
      </c>
      <c r="K1098" s="3" t="n">
        <v>66</v>
      </c>
      <c r="L1098" s="3" t="n">
        <v>4</v>
      </c>
      <c r="M1098" s="3" t="n">
        <v>4</v>
      </c>
      <c r="N1098" s="3" t="n">
        <v>-1</v>
      </c>
      <c r="O1098" s="3" t="n">
        <v>-1</v>
      </c>
      <c r="P1098" s="3" t="n">
        <v>8.1</v>
      </c>
      <c r="Q1098" s="3" t="n">
        <v>24.2</v>
      </c>
      <c r="R1098" s="3" t="s">
        <v>3263</v>
      </c>
      <c r="S1098" s="4" t="n">
        <v>45746.9712268519</v>
      </c>
      <c r="T1098" s="3" t="s">
        <v>65</v>
      </c>
      <c r="U1098" s="3" t="s">
        <v>65</v>
      </c>
      <c r="V1098" s="3" t="n">
        <v>0</v>
      </c>
      <c r="W1098" s="3" t="n">
        <v>0</v>
      </c>
      <c r="X1098" s="3" t="n">
        <v>0</v>
      </c>
      <c r="Y1098" s="3" t="s">
        <v>30</v>
      </c>
      <c r="Z1098" s="3" t="s">
        <v>30</v>
      </c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</row>
    <row r="1099" customFormat="false" ht="15.75" hidden="false" customHeight="false" outlineLevel="0" collapsed="false">
      <c r="A1099" s="3" t="n">
        <v>1098</v>
      </c>
      <c r="B1099" s="3" t="s">
        <v>3283</v>
      </c>
      <c r="C1099" s="3" t="s">
        <v>3284</v>
      </c>
      <c r="D1099" s="3" t="n">
        <v>1</v>
      </c>
      <c r="E1099" s="3" t="n">
        <v>0.669316</v>
      </c>
      <c r="F1099" s="3" t="n">
        <v>41</v>
      </c>
      <c r="G1099" s="3" t="n">
        <v>41</v>
      </c>
      <c r="H1099" s="3" t="n">
        <v>13</v>
      </c>
      <c r="I1099" s="3" t="n">
        <v>13</v>
      </c>
      <c r="J1099" s="3" t="n">
        <v>58</v>
      </c>
      <c r="K1099" s="3" t="n">
        <v>58</v>
      </c>
      <c r="L1099" s="3" t="n">
        <v>2</v>
      </c>
      <c r="M1099" s="3" t="n">
        <v>2</v>
      </c>
      <c r="N1099" s="3" t="n">
        <v>-1</v>
      </c>
      <c r="O1099" s="3" t="n">
        <v>-1</v>
      </c>
      <c r="P1099" s="3" t="n">
        <v>8.1</v>
      </c>
      <c r="Q1099" s="3" t="n">
        <v>24.2</v>
      </c>
      <c r="R1099" s="3" t="s">
        <v>3266</v>
      </c>
      <c r="S1099" s="4" t="n">
        <v>45746.9712615741</v>
      </c>
      <c r="T1099" s="3" t="s">
        <v>65</v>
      </c>
      <c r="U1099" s="3" t="s">
        <v>65</v>
      </c>
      <c r="V1099" s="3" t="n">
        <v>0</v>
      </c>
      <c r="W1099" s="3" t="n">
        <v>0</v>
      </c>
      <c r="X1099" s="3" t="n">
        <v>0</v>
      </c>
      <c r="Y1099" s="3" t="s">
        <v>30</v>
      </c>
      <c r="Z1099" s="3" t="s">
        <v>30</v>
      </c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</row>
    <row r="1100" customFormat="false" ht="15.75" hidden="false" customHeight="false" outlineLevel="0" collapsed="false">
      <c r="A1100" s="3" t="n">
        <v>1099</v>
      </c>
      <c r="B1100" s="3" t="s">
        <v>3285</v>
      </c>
      <c r="C1100" s="3" t="s">
        <v>3286</v>
      </c>
      <c r="D1100" s="3" t="n">
        <v>1</v>
      </c>
      <c r="E1100" s="3" t="n">
        <v>0.5868078</v>
      </c>
      <c r="F1100" s="3" t="n">
        <v>38</v>
      </c>
      <c r="G1100" s="3" t="n">
        <v>38</v>
      </c>
      <c r="H1100" s="3" t="n">
        <v>12</v>
      </c>
      <c r="I1100" s="3" t="n">
        <v>12</v>
      </c>
      <c r="J1100" s="3" t="n">
        <v>51</v>
      </c>
      <c r="K1100" s="3" t="n">
        <v>51</v>
      </c>
      <c r="L1100" s="3" t="n">
        <v>2</v>
      </c>
      <c r="M1100" s="3" t="n">
        <v>2</v>
      </c>
      <c r="N1100" s="3" t="n">
        <v>-1</v>
      </c>
      <c r="O1100" s="3" t="n">
        <v>-1</v>
      </c>
      <c r="P1100" s="3" t="n">
        <v>8.1</v>
      </c>
      <c r="Q1100" s="3" t="n">
        <v>24.2</v>
      </c>
      <c r="R1100" s="3" t="s">
        <v>3254</v>
      </c>
      <c r="S1100" s="4" t="n">
        <v>45746.9712962963</v>
      </c>
      <c r="T1100" s="3" t="s">
        <v>65</v>
      </c>
      <c r="U1100" s="3" t="s">
        <v>65</v>
      </c>
      <c r="V1100" s="3" t="n">
        <v>0</v>
      </c>
      <c r="W1100" s="3" t="n">
        <v>0</v>
      </c>
      <c r="X1100" s="3" t="n">
        <v>0</v>
      </c>
      <c r="Y1100" s="3" t="s">
        <v>30</v>
      </c>
      <c r="Z1100" s="3" t="s">
        <v>30</v>
      </c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</row>
    <row r="1101" customFormat="false" ht="15.75" hidden="false" customHeight="false" outlineLevel="0" collapsed="false">
      <c r="A1101" s="3" t="n">
        <v>1100</v>
      </c>
      <c r="B1101" s="3" t="s">
        <v>3287</v>
      </c>
      <c r="C1101" s="3" t="s">
        <v>3288</v>
      </c>
      <c r="D1101" s="3" t="n">
        <v>1</v>
      </c>
      <c r="E1101" s="3" t="n">
        <v>1.3918141</v>
      </c>
      <c r="F1101" s="3" t="n">
        <v>90</v>
      </c>
      <c r="G1101" s="3" t="n">
        <v>90</v>
      </c>
      <c r="H1101" s="3" t="n">
        <v>14</v>
      </c>
      <c r="I1101" s="3" t="n">
        <v>14</v>
      </c>
      <c r="J1101" s="3" t="n">
        <v>123</v>
      </c>
      <c r="K1101" s="3" t="n">
        <v>123</v>
      </c>
      <c r="L1101" s="3" t="n">
        <v>6</v>
      </c>
      <c r="M1101" s="3" t="n">
        <v>6</v>
      </c>
      <c r="N1101" s="3" t="n">
        <v>-1</v>
      </c>
      <c r="O1101" s="3" t="n">
        <v>-1</v>
      </c>
      <c r="P1101" s="3" t="n">
        <v>8.1</v>
      </c>
      <c r="Q1101" s="3" t="n">
        <v>24.2</v>
      </c>
      <c r="R1101" s="3" t="s">
        <v>3271</v>
      </c>
      <c r="S1101" s="4" t="n">
        <v>45746.9713425926</v>
      </c>
      <c r="T1101" s="3" t="s">
        <v>65</v>
      </c>
      <c r="U1101" s="3" t="s">
        <v>65</v>
      </c>
      <c r="V1101" s="3" t="n">
        <v>0</v>
      </c>
      <c r="W1101" s="3" t="n">
        <v>0</v>
      </c>
      <c r="X1101" s="3" t="n">
        <v>0</v>
      </c>
      <c r="Y1101" s="3" t="s">
        <v>30</v>
      </c>
      <c r="Z1101" s="3" t="s">
        <v>30</v>
      </c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</row>
    <row r="1102" customFormat="false" ht="15.75" hidden="false" customHeight="false" outlineLevel="0" collapsed="false">
      <c r="A1102" s="3" t="n">
        <v>1101</v>
      </c>
      <c r="B1102" s="3" t="s">
        <v>3289</v>
      </c>
      <c r="C1102" s="3" t="s">
        <v>3290</v>
      </c>
      <c r="D1102" s="3" t="n">
        <v>1</v>
      </c>
      <c r="E1102" s="3" t="n">
        <v>12.8612609</v>
      </c>
      <c r="F1102" s="3" t="n">
        <v>209</v>
      </c>
      <c r="G1102" s="3" t="n">
        <v>209</v>
      </c>
      <c r="H1102" s="3" t="n">
        <v>17</v>
      </c>
      <c r="I1102" s="3" t="n">
        <v>17</v>
      </c>
      <c r="J1102" s="3" t="n">
        <v>328</v>
      </c>
      <c r="K1102" s="3" t="n">
        <v>328</v>
      </c>
      <c r="L1102" s="3" t="n">
        <v>11</v>
      </c>
      <c r="M1102" s="3" t="n">
        <v>11</v>
      </c>
      <c r="N1102" s="3" t="n">
        <v>-1</v>
      </c>
      <c r="O1102" s="3" t="n">
        <v>-1</v>
      </c>
      <c r="P1102" s="3" t="n">
        <v>8.1</v>
      </c>
      <c r="Q1102" s="3" t="n">
        <v>24.2</v>
      </c>
      <c r="R1102" s="3" t="s">
        <v>3291</v>
      </c>
      <c r="S1102" s="4" t="n">
        <v>45746.9717361111</v>
      </c>
      <c r="T1102" s="3" t="s">
        <v>65</v>
      </c>
      <c r="U1102" s="3" t="s">
        <v>65</v>
      </c>
      <c r="V1102" s="3" t="n">
        <v>0</v>
      </c>
      <c r="W1102" s="3" t="n">
        <v>0</v>
      </c>
      <c r="X1102" s="3" t="n">
        <v>0</v>
      </c>
      <c r="Y1102" s="3" t="s">
        <v>30</v>
      </c>
      <c r="Z1102" s="3" t="s">
        <v>30</v>
      </c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</row>
    <row r="1103" customFormat="false" ht="15.75" hidden="false" customHeight="false" outlineLevel="0" collapsed="false">
      <c r="A1103" s="3" t="n">
        <v>1102</v>
      </c>
      <c r="B1103" s="3" t="s">
        <v>3292</v>
      </c>
      <c r="C1103" s="3" t="s">
        <v>3293</v>
      </c>
      <c r="D1103" s="3" t="n">
        <v>1</v>
      </c>
      <c r="E1103" s="3" t="n">
        <v>12.9047611</v>
      </c>
      <c r="F1103" s="3" t="n">
        <v>209</v>
      </c>
      <c r="G1103" s="3" t="n">
        <v>209</v>
      </c>
      <c r="H1103" s="3" t="n">
        <v>17</v>
      </c>
      <c r="I1103" s="3" t="n">
        <v>17</v>
      </c>
      <c r="J1103" s="3" t="n">
        <v>328</v>
      </c>
      <c r="K1103" s="3" t="n">
        <v>328</v>
      </c>
      <c r="L1103" s="3" t="n">
        <v>11</v>
      </c>
      <c r="M1103" s="3" t="n">
        <v>11</v>
      </c>
      <c r="N1103" s="3" t="n">
        <v>-1</v>
      </c>
      <c r="O1103" s="3" t="n">
        <v>-1</v>
      </c>
      <c r="P1103" s="3" t="n">
        <v>8.1</v>
      </c>
      <c r="Q1103" s="3" t="n">
        <v>24.2</v>
      </c>
      <c r="R1103" s="3" t="s">
        <v>3294</v>
      </c>
      <c r="S1103" s="4" t="n">
        <v>45746.9721527778</v>
      </c>
      <c r="T1103" s="3" t="s">
        <v>65</v>
      </c>
      <c r="U1103" s="3" t="s">
        <v>65</v>
      </c>
      <c r="V1103" s="3" t="n">
        <v>0</v>
      </c>
      <c r="W1103" s="3" t="n">
        <v>0</v>
      </c>
      <c r="X1103" s="3" t="n">
        <v>0</v>
      </c>
      <c r="Y1103" s="3" t="s">
        <v>30</v>
      </c>
      <c r="Z1103" s="3" t="s">
        <v>30</v>
      </c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</row>
    <row r="1104" customFormat="false" ht="15.75" hidden="false" customHeight="false" outlineLevel="0" collapsed="false">
      <c r="A1104" s="3" t="n">
        <v>1103</v>
      </c>
      <c r="B1104" s="3" t="s">
        <v>3295</v>
      </c>
      <c r="C1104" s="3" t="s">
        <v>3296</v>
      </c>
      <c r="D1104" s="3" t="n">
        <v>1</v>
      </c>
      <c r="E1104" s="3" t="n">
        <v>13.6605167</v>
      </c>
      <c r="F1104" s="3" t="n">
        <v>209</v>
      </c>
      <c r="G1104" s="3" t="n">
        <v>209</v>
      </c>
      <c r="H1104" s="3" t="n">
        <v>17</v>
      </c>
      <c r="I1104" s="3" t="n">
        <v>17</v>
      </c>
      <c r="J1104" s="3" t="n">
        <v>328</v>
      </c>
      <c r="K1104" s="3" t="n">
        <v>328</v>
      </c>
      <c r="L1104" s="3" t="n">
        <v>11</v>
      </c>
      <c r="M1104" s="3" t="n">
        <v>11</v>
      </c>
      <c r="N1104" s="3" t="n">
        <v>-1</v>
      </c>
      <c r="O1104" s="3" t="n">
        <v>-1</v>
      </c>
      <c r="P1104" s="3" t="n">
        <v>8.1</v>
      </c>
      <c r="Q1104" s="3" t="n">
        <v>24.2</v>
      </c>
      <c r="R1104" s="3" t="s">
        <v>3297</v>
      </c>
      <c r="S1104" s="4" t="n">
        <v>45746.9726041667</v>
      </c>
      <c r="T1104" s="3" t="s">
        <v>65</v>
      </c>
      <c r="U1104" s="3" t="s">
        <v>65</v>
      </c>
      <c r="V1104" s="3" t="n">
        <v>0</v>
      </c>
      <c r="W1104" s="3" t="n">
        <v>0</v>
      </c>
      <c r="X1104" s="3" t="n">
        <v>0</v>
      </c>
      <c r="Y1104" s="3" t="s">
        <v>30</v>
      </c>
      <c r="Z1104" s="3" t="s">
        <v>30</v>
      </c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</row>
    <row r="1105" customFormat="false" ht="15.75" hidden="false" customHeight="false" outlineLevel="0" collapsed="false">
      <c r="A1105" s="3" t="n">
        <v>1104</v>
      </c>
      <c r="B1105" s="3" t="s">
        <v>3298</v>
      </c>
      <c r="C1105" s="3" t="s">
        <v>3299</v>
      </c>
      <c r="D1105" s="3" t="n">
        <v>1</v>
      </c>
      <c r="E1105" s="3" t="n">
        <v>10.5485049</v>
      </c>
      <c r="F1105" s="3" t="n">
        <v>200</v>
      </c>
      <c r="G1105" s="3" t="n">
        <v>200</v>
      </c>
      <c r="H1105" s="3" t="n">
        <v>17</v>
      </c>
      <c r="I1105" s="3" t="n">
        <v>17</v>
      </c>
      <c r="J1105" s="3" t="n">
        <v>314</v>
      </c>
      <c r="K1105" s="3" t="n">
        <v>314</v>
      </c>
      <c r="L1105" s="3" t="n">
        <v>11</v>
      </c>
      <c r="M1105" s="3" t="n">
        <v>11</v>
      </c>
      <c r="N1105" s="3" t="n">
        <v>-1</v>
      </c>
      <c r="O1105" s="3" t="n">
        <v>-1</v>
      </c>
      <c r="P1105" s="3" t="n">
        <v>8.1</v>
      </c>
      <c r="Q1105" s="3" t="n">
        <v>24.2</v>
      </c>
      <c r="R1105" s="3" t="s">
        <v>3300</v>
      </c>
      <c r="S1105" s="4" t="n">
        <v>45746.9729976852</v>
      </c>
      <c r="T1105" s="3" t="s">
        <v>65</v>
      </c>
      <c r="U1105" s="3" t="s">
        <v>65</v>
      </c>
      <c r="V1105" s="3" t="n">
        <v>0</v>
      </c>
      <c r="W1105" s="3" t="n">
        <v>0</v>
      </c>
      <c r="X1105" s="3" t="n">
        <v>0</v>
      </c>
      <c r="Y1105" s="3" t="s">
        <v>30</v>
      </c>
      <c r="Z1105" s="3" t="s">
        <v>30</v>
      </c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</row>
    <row r="1106" customFormat="false" ht="15.75" hidden="false" customHeight="false" outlineLevel="0" collapsed="false">
      <c r="A1106" s="3" t="n">
        <v>1105</v>
      </c>
      <c r="B1106" s="3" t="s">
        <v>3301</v>
      </c>
      <c r="C1106" s="3"/>
      <c r="D1106" s="3" t="n">
        <v>0</v>
      </c>
      <c r="E1106" s="3" t="s">
        <v>1901</v>
      </c>
      <c r="F1106" s="3" t="s">
        <v>1901</v>
      </c>
      <c r="G1106" s="3" t="s">
        <v>1901</v>
      </c>
      <c r="H1106" s="3" t="s">
        <v>1901</v>
      </c>
      <c r="I1106" s="3" t="s">
        <v>1901</v>
      </c>
      <c r="J1106" s="3" t="s">
        <v>1901</v>
      </c>
      <c r="K1106" s="3" t="s">
        <v>1901</v>
      </c>
      <c r="L1106" s="3" t="s">
        <v>1901</v>
      </c>
      <c r="M1106" s="3" t="s">
        <v>1901</v>
      </c>
      <c r="N1106" s="3" t="s">
        <v>1901</v>
      </c>
      <c r="O1106" s="3" t="s">
        <v>1901</v>
      </c>
      <c r="P1106" s="3"/>
      <c r="Q1106" s="3"/>
      <c r="R1106" s="3"/>
      <c r="S1106" s="3"/>
      <c r="T1106" s="3"/>
      <c r="U1106" s="3"/>
      <c r="V1106" s="3" t="s">
        <v>1901</v>
      </c>
      <c r="W1106" s="3" t="s">
        <v>1901</v>
      </c>
      <c r="X1106" s="3" t="s">
        <v>1901</v>
      </c>
      <c r="Y1106" s="3"/>
      <c r="Z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</row>
    <row r="1107" customFormat="false" ht="15.75" hidden="false" customHeight="false" outlineLevel="0" collapsed="false">
      <c r="A1107" s="3" t="n">
        <v>1106</v>
      </c>
      <c r="B1107" s="3" t="s">
        <v>3302</v>
      </c>
      <c r="C1107" s="3" t="s">
        <v>3303</v>
      </c>
      <c r="D1107" s="3" t="n">
        <v>1</v>
      </c>
      <c r="E1107" s="3" t="n">
        <v>10.7687373</v>
      </c>
      <c r="F1107" s="3" t="n">
        <v>210</v>
      </c>
      <c r="G1107" s="3" t="n">
        <v>210</v>
      </c>
      <c r="H1107" s="3" t="n">
        <v>20</v>
      </c>
      <c r="I1107" s="3" t="n">
        <v>20</v>
      </c>
      <c r="J1107" s="3" t="n">
        <v>325</v>
      </c>
      <c r="K1107" s="3" t="n">
        <v>325</v>
      </c>
      <c r="L1107" s="3" t="n">
        <v>13</v>
      </c>
      <c r="M1107" s="3" t="n">
        <v>13</v>
      </c>
      <c r="N1107" s="3" t="n">
        <v>-1</v>
      </c>
      <c r="O1107" s="3" t="n">
        <v>-1</v>
      </c>
      <c r="P1107" s="3" t="n">
        <v>8.1</v>
      </c>
      <c r="Q1107" s="3" t="n">
        <v>24.2</v>
      </c>
      <c r="R1107" s="3" t="s">
        <v>3304</v>
      </c>
      <c r="S1107" s="4" t="n">
        <v>45746.9734027778</v>
      </c>
      <c r="T1107" s="3" t="s">
        <v>65</v>
      </c>
      <c r="U1107" s="3" t="s">
        <v>65</v>
      </c>
      <c r="V1107" s="3" t="n">
        <v>0</v>
      </c>
      <c r="W1107" s="3" t="n">
        <v>0</v>
      </c>
      <c r="X1107" s="3" t="n">
        <v>0</v>
      </c>
      <c r="Y1107" s="3" t="s">
        <v>30</v>
      </c>
      <c r="Z1107" s="3" t="s">
        <v>30</v>
      </c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</row>
    <row r="1108" customFormat="false" ht="15.75" hidden="false" customHeight="false" outlineLevel="0" collapsed="false">
      <c r="A1108" s="3" t="n">
        <v>1107</v>
      </c>
      <c r="B1108" s="3" t="s">
        <v>3305</v>
      </c>
      <c r="C1108" s="3" t="s">
        <v>3306</v>
      </c>
      <c r="D1108" s="3" t="n">
        <v>1</v>
      </c>
      <c r="E1108" s="3" t="n">
        <v>10.2558683</v>
      </c>
      <c r="F1108" s="3" t="n">
        <v>205</v>
      </c>
      <c r="G1108" s="3" t="n">
        <v>205</v>
      </c>
      <c r="H1108" s="3" t="n">
        <v>17</v>
      </c>
      <c r="I1108" s="3" t="n">
        <v>17</v>
      </c>
      <c r="J1108" s="3" t="n">
        <v>319</v>
      </c>
      <c r="K1108" s="3" t="n">
        <v>319</v>
      </c>
      <c r="L1108" s="3" t="n">
        <v>11</v>
      </c>
      <c r="M1108" s="3" t="n">
        <v>11</v>
      </c>
      <c r="N1108" s="3" t="n">
        <v>-1</v>
      </c>
      <c r="O1108" s="3" t="n">
        <v>-1</v>
      </c>
      <c r="P1108" s="3" t="n">
        <v>8.1</v>
      </c>
      <c r="Q1108" s="3" t="n">
        <v>24.2</v>
      </c>
      <c r="R1108" s="3" t="s">
        <v>3307</v>
      </c>
      <c r="S1108" s="4" t="n">
        <v>45746.9737847222</v>
      </c>
      <c r="T1108" s="3" t="s">
        <v>65</v>
      </c>
      <c r="U1108" s="3" t="s">
        <v>65</v>
      </c>
      <c r="V1108" s="3" t="n">
        <v>0</v>
      </c>
      <c r="W1108" s="3" t="n">
        <v>0</v>
      </c>
      <c r="X1108" s="3" t="n">
        <v>0</v>
      </c>
      <c r="Y1108" s="3" t="s">
        <v>30</v>
      </c>
      <c r="Z1108" s="3" t="s">
        <v>30</v>
      </c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</row>
    <row r="1109" customFormat="false" ht="15.75" hidden="false" customHeight="false" outlineLevel="0" collapsed="false">
      <c r="A1109" s="3" t="n">
        <v>1108</v>
      </c>
      <c r="B1109" s="3" t="s">
        <v>3308</v>
      </c>
      <c r="C1109" s="3" t="s">
        <v>3309</v>
      </c>
      <c r="D1109" s="3" t="n">
        <v>1</v>
      </c>
      <c r="E1109" s="3" t="n">
        <v>9.174015</v>
      </c>
      <c r="F1109" s="3" t="n">
        <v>204</v>
      </c>
      <c r="G1109" s="3" t="n">
        <v>204</v>
      </c>
      <c r="H1109" s="3" t="n">
        <v>17</v>
      </c>
      <c r="I1109" s="3" t="n">
        <v>17</v>
      </c>
      <c r="J1109" s="3" t="n">
        <v>317</v>
      </c>
      <c r="K1109" s="3" t="n">
        <v>317</v>
      </c>
      <c r="L1109" s="3" t="n">
        <v>11</v>
      </c>
      <c r="M1109" s="3" t="n">
        <v>11</v>
      </c>
      <c r="N1109" s="3" t="n">
        <v>-1</v>
      </c>
      <c r="O1109" s="3" t="n">
        <v>-1</v>
      </c>
      <c r="P1109" s="3" t="n">
        <v>8.1</v>
      </c>
      <c r="Q1109" s="3" t="n">
        <v>24.2</v>
      </c>
      <c r="R1109" s="3" t="s">
        <v>3310</v>
      </c>
      <c r="S1109" s="4" t="n">
        <v>45746.9741550926</v>
      </c>
      <c r="T1109" s="3" t="s">
        <v>65</v>
      </c>
      <c r="U1109" s="3" t="s">
        <v>65</v>
      </c>
      <c r="V1109" s="3" t="n">
        <v>0</v>
      </c>
      <c r="W1109" s="3" t="n">
        <v>0</v>
      </c>
      <c r="X1109" s="3" t="n">
        <v>0</v>
      </c>
      <c r="Y1109" s="3" t="s">
        <v>30</v>
      </c>
      <c r="Z1109" s="3" t="s">
        <v>30</v>
      </c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</row>
    <row r="1110" customFormat="false" ht="15.75" hidden="false" customHeight="false" outlineLevel="0" collapsed="false">
      <c r="A1110" s="3" t="n">
        <v>1109</v>
      </c>
      <c r="B1110" s="3" t="s">
        <v>3311</v>
      </c>
      <c r="C1110" s="3" t="s">
        <v>3312</v>
      </c>
      <c r="D1110" s="3" t="n">
        <v>1</v>
      </c>
      <c r="E1110" s="3" t="n">
        <v>12.4347933</v>
      </c>
      <c r="F1110" s="3" t="n">
        <v>199</v>
      </c>
      <c r="G1110" s="3" t="n">
        <v>199</v>
      </c>
      <c r="H1110" s="3" t="n">
        <v>16</v>
      </c>
      <c r="I1110" s="3" t="n">
        <v>16</v>
      </c>
      <c r="J1110" s="3" t="n">
        <v>312</v>
      </c>
      <c r="K1110" s="3" t="n">
        <v>312</v>
      </c>
      <c r="L1110" s="3" t="n">
        <v>11</v>
      </c>
      <c r="M1110" s="3" t="n">
        <v>11</v>
      </c>
      <c r="N1110" s="3" t="n">
        <v>-1</v>
      </c>
      <c r="O1110" s="3" t="n">
        <v>-1</v>
      </c>
      <c r="P1110" s="3" t="n">
        <v>8.1</v>
      </c>
      <c r="Q1110" s="3" t="n">
        <v>24.2</v>
      </c>
      <c r="R1110" s="3" t="s">
        <v>3313</v>
      </c>
      <c r="S1110" s="4" t="n">
        <v>45746.9745601852</v>
      </c>
      <c r="T1110" s="3" t="s">
        <v>65</v>
      </c>
      <c r="U1110" s="3" t="s">
        <v>65</v>
      </c>
      <c r="V1110" s="3" t="n">
        <v>0</v>
      </c>
      <c r="W1110" s="3" t="n">
        <v>0</v>
      </c>
      <c r="X1110" s="3" t="n">
        <v>0</v>
      </c>
      <c r="Y1110" s="3" t="s">
        <v>30</v>
      </c>
      <c r="Z1110" s="3" t="s">
        <v>30</v>
      </c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</row>
    <row r="1111" customFormat="false" ht="15.75" hidden="false" customHeight="false" outlineLevel="0" collapsed="false">
      <c r="A1111" s="3" t="n">
        <v>1110</v>
      </c>
      <c r="B1111" s="3" t="s">
        <v>3314</v>
      </c>
      <c r="C1111" s="3" t="s">
        <v>3315</v>
      </c>
      <c r="D1111" s="3" t="n">
        <v>1</v>
      </c>
      <c r="E1111" s="3" t="n">
        <v>13.3113673</v>
      </c>
      <c r="F1111" s="3" t="n">
        <v>213</v>
      </c>
      <c r="G1111" s="3" t="n">
        <v>213</v>
      </c>
      <c r="H1111" s="3" t="n">
        <v>17</v>
      </c>
      <c r="I1111" s="3" t="n">
        <v>17</v>
      </c>
      <c r="J1111" s="3" t="n">
        <v>340</v>
      </c>
      <c r="K1111" s="3" t="n">
        <v>340</v>
      </c>
      <c r="L1111" s="3" t="n">
        <v>11</v>
      </c>
      <c r="M1111" s="3" t="n">
        <v>11</v>
      </c>
      <c r="N1111" s="3" t="n">
        <v>-1</v>
      </c>
      <c r="O1111" s="3" t="n">
        <v>-1</v>
      </c>
      <c r="P1111" s="3" t="n">
        <v>8.1</v>
      </c>
      <c r="Q1111" s="3" t="n">
        <v>24.2</v>
      </c>
      <c r="R1111" s="3" t="s">
        <v>3316</v>
      </c>
      <c r="S1111" s="4" t="n">
        <v>45746.9749768519</v>
      </c>
      <c r="T1111" s="3" t="s">
        <v>65</v>
      </c>
      <c r="U1111" s="3" t="s">
        <v>65</v>
      </c>
      <c r="V1111" s="3" t="n">
        <v>0</v>
      </c>
      <c r="W1111" s="3" t="n">
        <v>0</v>
      </c>
      <c r="X1111" s="3" t="n">
        <v>0</v>
      </c>
      <c r="Y1111" s="3" t="s">
        <v>30</v>
      </c>
      <c r="Z1111" s="3" t="s">
        <v>30</v>
      </c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</row>
    <row r="1112" customFormat="false" ht="15.75" hidden="false" customHeight="false" outlineLevel="0" collapsed="false">
      <c r="A1112" s="3" t="n">
        <v>1111</v>
      </c>
      <c r="B1112" s="3" t="s">
        <v>3317</v>
      </c>
      <c r="C1112" s="3" t="s">
        <v>3318</v>
      </c>
      <c r="D1112" s="3" t="n">
        <v>1</v>
      </c>
      <c r="E1112" s="3" t="n">
        <v>13.6186927</v>
      </c>
      <c r="F1112" s="3" t="n">
        <v>247</v>
      </c>
      <c r="G1112" s="3" t="n">
        <v>247</v>
      </c>
      <c r="H1112" s="3" t="n">
        <v>18</v>
      </c>
      <c r="I1112" s="3" t="n">
        <v>18</v>
      </c>
      <c r="J1112" s="3" t="n">
        <v>374</v>
      </c>
      <c r="K1112" s="3" t="n">
        <v>374</v>
      </c>
      <c r="L1112" s="3" t="n">
        <v>16</v>
      </c>
      <c r="M1112" s="3" t="n">
        <v>16</v>
      </c>
      <c r="N1112" s="3" t="n">
        <v>-1</v>
      </c>
      <c r="O1112" s="3" t="n">
        <v>-1</v>
      </c>
      <c r="P1112" s="3" t="n">
        <v>8.1</v>
      </c>
      <c r="Q1112" s="3" t="n">
        <v>24.2</v>
      </c>
      <c r="R1112" s="3" t="s">
        <v>3319</v>
      </c>
      <c r="S1112" s="4" t="n">
        <v>45746.9754282407</v>
      </c>
      <c r="T1112" s="3" t="s">
        <v>65</v>
      </c>
      <c r="U1112" s="3" t="s">
        <v>65</v>
      </c>
      <c r="V1112" s="3" t="n">
        <v>0</v>
      </c>
      <c r="W1112" s="3" t="n">
        <v>0</v>
      </c>
      <c r="X1112" s="3" t="n">
        <v>0</v>
      </c>
      <c r="Y1112" s="3" t="s">
        <v>30</v>
      </c>
      <c r="Z1112" s="3" t="s">
        <v>30</v>
      </c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</row>
    <row r="1113" customFormat="false" ht="15.75" hidden="false" customHeight="false" outlineLevel="0" collapsed="false">
      <c r="A1113" s="3" t="n">
        <v>1112</v>
      </c>
      <c r="B1113" s="3" t="s">
        <v>3320</v>
      </c>
      <c r="C1113" s="3" t="s">
        <v>3321</v>
      </c>
      <c r="D1113" s="3" t="n">
        <v>1</v>
      </c>
      <c r="E1113" s="3" t="n">
        <v>5.4179103</v>
      </c>
      <c r="F1113" s="3" t="n">
        <v>268</v>
      </c>
      <c r="G1113" s="3" t="n">
        <v>268</v>
      </c>
      <c r="H1113" s="3" t="n">
        <v>20</v>
      </c>
      <c r="I1113" s="3" t="n">
        <v>20</v>
      </c>
      <c r="J1113" s="3" t="n">
        <v>398</v>
      </c>
      <c r="K1113" s="3" t="n">
        <v>398</v>
      </c>
      <c r="L1113" s="3" t="n">
        <v>17</v>
      </c>
      <c r="M1113" s="3" t="n">
        <v>17</v>
      </c>
      <c r="N1113" s="3" t="n">
        <v>-1</v>
      </c>
      <c r="O1113" s="3" t="n">
        <v>-1</v>
      </c>
      <c r="P1113" s="3" t="n">
        <v>8.1</v>
      </c>
      <c r="Q1113" s="3" t="n">
        <v>24.2</v>
      </c>
      <c r="R1113" s="3" t="s">
        <v>3322</v>
      </c>
      <c r="S1113" s="4" t="n">
        <v>45746.9756018519</v>
      </c>
      <c r="T1113" s="3" t="s">
        <v>65</v>
      </c>
      <c r="U1113" s="3" t="s">
        <v>65</v>
      </c>
      <c r="V1113" s="3" t="n">
        <v>0</v>
      </c>
      <c r="W1113" s="3" t="n">
        <v>0</v>
      </c>
      <c r="X1113" s="3" t="n">
        <v>0</v>
      </c>
      <c r="Y1113" s="3" t="s">
        <v>30</v>
      </c>
      <c r="Z1113" s="3" t="s">
        <v>30</v>
      </c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</row>
    <row r="1114" customFormat="false" ht="15.75" hidden="false" customHeight="false" outlineLevel="0" collapsed="false">
      <c r="A1114" s="3" t="n">
        <v>1113</v>
      </c>
      <c r="B1114" s="3" t="s">
        <v>3323</v>
      </c>
      <c r="C1114" s="3" t="s">
        <v>3324</v>
      </c>
      <c r="D1114" s="3" t="n">
        <v>1</v>
      </c>
      <c r="E1114" s="3" t="n">
        <v>1.8974087</v>
      </c>
      <c r="F1114" s="3" t="n">
        <v>129</v>
      </c>
      <c r="G1114" s="3" t="n">
        <v>129</v>
      </c>
      <c r="H1114" s="3" t="n">
        <v>11</v>
      </c>
      <c r="I1114" s="3" t="n">
        <v>11</v>
      </c>
      <c r="J1114" s="3" t="n">
        <v>183</v>
      </c>
      <c r="K1114" s="3" t="n">
        <v>183</v>
      </c>
      <c r="L1114" s="3" t="n">
        <v>7</v>
      </c>
      <c r="M1114" s="3" t="n">
        <v>7</v>
      </c>
      <c r="N1114" s="3" t="n">
        <v>-1</v>
      </c>
      <c r="O1114" s="3" t="n">
        <v>0</v>
      </c>
      <c r="P1114" s="3" t="n">
        <v>8.1</v>
      </c>
      <c r="Q1114" s="3" t="n">
        <v>24.2</v>
      </c>
      <c r="R1114" s="3" t="s">
        <v>3325</v>
      </c>
      <c r="S1114" s="4" t="n">
        <v>45746.9756597222</v>
      </c>
      <c r="T1114" s="3" t="s">
        <v>65</v>
      </c>
      <c r="U1114" s="3" t="s">
        <v>65</v>
      </c>
      <c r="V1114" s="3" t="n">
        <v>0</v>
      </c>
      <c r="W1114" s="3" t="n">
        <v>1</v>
      </c>
      <c r="X1114" s="3" t="n">
        <v>0</v>
      </c>
      <c r="Y1114" s="3" t="s">
        <v>30</v>
      </c>
      <c r="Z1114" s="3" t="s">
        <v>30</v>
      </c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</row>
    <row r="1115" customFormat="false" ht="15.75" hidden="false" customHeight="false" outlineLevel="0" collapsed="false">
      <c r="A1115" s="3" t="n">
        <v>1114</v>
      </c>
      <c r="B1115" s="3" t="s">
        <v>3326</v>
      </c>
      <c r="C1115" s="3" t="s">
        <v>3327</v>
      </c>
      <c r="D1115" s="3" t="n">
        <v>1</v>
      </c>
      <c r="E1115" s="3" t="n">
        <v>10.5117348</v>
      </c>
      <c r="F1115" s="3" t="n">
        <v>41</v>
      </c>
      <c r="G1115" s="3" t="n">
        <v>41</v>
      </c>
      <c r="H1115" s="3" t="n">
        <v>13</v>
      </c>
      <c r="I1115" s="3" t="n">
        <v>13</v>
      </c>
      <c r="J1115" s="3" t="n">
        <v>47</v>
      </c>
      <c r="K1115" s="3" t="n">
        <v>47</v>
      </c>
      <c r="L1115" s="3" t="n">
        <v>4</v>
      </c>
      <c r="M1115" s="3" t="n">
        <v>4</v>
      </c>
      <c r="N1115" s="3" t="n">
        <v>-1</v>
      </c>
      <c r="O1115" s="3" t="n">
        <v>-1</v>
      </c>
      <c r="P1115" s="3" t="n">
        <v>8.1</v>
      </c>
      <c r="Q1115" s="3" t="n">
        <v>24.2</v>
      </c>
      <c r="R1115" s="3" t="s">
        <v>3328</v>
      </c>
      <c r="S1115" s="4" t="n">
        <v>45746.9760532407</v>
      </c>
      <c r="T1115" s="3" t="s">
        <v>65</v>
      </c>
      <c r="U1115" s="3" t="s">
        <v>65</v>
      </c>
      <c r="V1115" s="3" t="n">
        <v>0</v>
      </c>
      <c r="W1115" s="3" t="n">
        <v>0</v>
      </c>
      <c r="X1115" s="3" t="n">
        <v>0</v>
      </c>
      <c r="Y1115" s="3" t="s">
        <v>30</v>
      </c>
      <c r="Z1115" s="3" t="s">
        <v>30</v>
      </c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</row>
    <row r="1116" customFormat="false" ht="15.75" hidden="false" customHeight="false" outlineLevel="0" collapsed="false">
      <c r="A1116" s="3" t="n">
        <v>1115</v>
      </c>
      <c r="B1116" s="3" t="s">
        <v>3329</v>
      </c>
      <c r="C1116" s="3" t="s">
        <v>3330</v>
      </c>
      <c r="D1116" s="3" t="n">
        <v>1</v>
      </c>
      <c r="E1116" s="3" t="n">
        <v>1.384526</v>
      </c>
      <c r="F1116" s="3" t="n">
        <v>28</v>
      </c>
      <c r="G1116" s="3" t="n">
        <v>28</v>
      </c>
      <c r="H1116" s="3" t="n">
        <v>10</v>
      </c>
      <c r="I1116" s="3" t="n">
        <v>10</v>
      </c>
      <c r="J1116" s="3" t="n">
        <v>33</v>
      </c>
      <c r="K1116" s="3" t="n">
        <v>33</v>
      </c>
      <c r="L1116" s="3" t="n">
        <v>1</v>
      </c>
      <c r="M1116" s="3" t="n">
        <v>1</v>
      </c>
      <c r="N1116" s="3" t="n">
        <v>-1</v>
      </c>
      <c r="O1116" s="3" t="n">
        <v>-1</v>
      </c>
      <c r="P1116" s="3" t="n">
        <v>8.1</v>
      </c>
      <c r="Q1116" s="3" t="n">
        <v>24.2</v>
      </c>
      <c r="R1116" s="3" t="s">
        <v>3331</v>
      </c>
      <c r="S1116" s="4" t="n">
        <v>45746.9761458333</v>
      </c>
      <c r="T1116" s="3" t="s">
        <v>65</v>
      </c>
      <c r="U1116" s="3" t="s">
        <v>65</v>
      </c>
      <c r="V1116" s="3" t="n">
        <v>0</v>
      </c>
      <c r="W1116" s="3" t="n">
        <v>0</v>
      </c>
      <c r="X1116" s="3" t="n">
        <v>0</v>
      </c>
      <c r="Y1116" s="3" t="s">
        <v>30</v>
      </c>
      <c r="Z1116" s="3" t="s">
        <v>30</v>
      </c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</row>
    <row r="1117" customFormat="false" ht="15.75" hidden="false" customHeight="false" outlineLevel="0" collapsed="false">
      <c r="A1117" s="3" t="n">
        <v>1116</v>
      </c>
      <c r="B1117" s="3" t="s">
        <v>3332</v>
      </c>
      <c r="C1117" s="3" t="s">
        <v>3333</v>
      </c>
      <c r="D1117" s="3" t="n">
        <v>1</v>
      </c>
      <c r="E1117" s="3" t="n">
        <v>10.2266324</v>
      </c>
      <c r="F1117" s="3" t="n">
        <v>32</v>
      </c>
      <c r="G1117" s="3" t="n">
        <v>32</v>
      </c>
      <c r="H1117" s="3" t="n">
        <v>10</v>
      </c>
      <c r="I1117" s="3" t="n">
        <v>10</v>
      </c>
      <c r="J1117" s="3" t="n">
        <v>40</v>
      </c>
      <c r="K1117" s="3" t="n">
        <v>40</v>
      </c>
      <c r="L1117" s="3" t="n">
        <v>4</v>
      </c>
      <c r="M1117" s="3" t="n">
        <v>4</v>
      </c>
      <c r="N1117" s="3" t="n">
        <v>-1</v>
      </c>
      <c r="O1117" s="3" t="n">
        <v>-1</v>
      </c>
      <c r="P1117" s="3" t="n">
        <v>8.1</v>
      </c>
      <c r="Q1117" s="3" t="n">
        <v>24.2</v>
      </c>
      <c r="R1117" s="3" t="s">
        <v>3334</v>
      </c>
      <c r="S1117" s="4" t="n">
        <v>45746.9765046296</v>
      </c>
      <c r="T1117" s="3" t="s">
        <v>65</v>
      </c>
      <c r="U1117" s="3" t="s">
        <v>65</v>
      </c>
      <c r="V1117" s="3" t="n">
        <v>0</v>
      </c>
      <c r="W1117" s="3" t="n">
        <v>0</v>
      </c>
      <c r="X1117" s="3" t="n">
        <v>0</v>
      </c>
      <c r="Y1117" s="3" t="s">
        <v>30</v>
      </c>
      <c r="Z1117" s="3" t="s">
        <v>30</v>
      </c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</row>
    <row r="1118" customFormat="false" ht="15.75" hidden="false" customHeight="false" outlineLevel="0" collapsed="false">
      <c r="A1118" s="3" t="n">
        <v>1117</v>
      </c>
      <c r="B1118" s="3" t="s">
        <v>3335</v>
      </c>
      <c r="C1118" s="3" t="s">
        <v>3336</v>
      </c>
      <c r="D1118" s="3" t="n">
        <v>1</v>
      </c>
      <c r="E1118" s="3" t="n">
        <v>11.1597834</v>
      </c>
      <c r="F1118" s="3" t="n">
        <v>70</v>
      </c>
      <c r="G1118" s="3" t="n">
        <v>70</v>
      </c>
      <c r="H1118" s="3" t="n">
        <v>11</v>
      </c>
      <c r="I1118" s="3" t="n">
        <v>11</v>
      </c>
      <c r="J1118" s="3" t="n">
        <v>93</v>
      </c>
      <c r="K1118" s="3" t="n">
        <v>93</v>
      </c>
      <c r="L1118" s="3" t="n">
        <v>7</v>
      </c>
      <c r="M1118" s="3" t="n">
        <v>7</v>
      </c>
      <c r="N1118" s="3" t="n">
        <v>-1</v>
      </c>
      <c r="O1118" s="3" t="n">
        <v>-1</v>
      </c>
      <c r="P1118" s="3" t="n">
        <v>8.1</v>
      </c>
      <c r="Q1118" s="3" t="n">
        <v>24.2</v>
      </c>
      <c r="R1118" s="3" t="s">
        <v>3337</v>
      </c>
      <c r="S1118" s="4" t="n">
        <v>45746.9769097222</v>
      </c>
      <c r="T1118" s="3" t="s">
        <v>65</v>
      </c>
      <c r="U1118" s="3" t="s">
        <v>65</v>
      </c>
      <c r="V1118" s="3" t="n">
        <v>0</v>
      </c>
      <c r="W1118" s="3" t="n">
        <v>0</v>
      </c>
      <c r="X1118" s="3" t="n">
        <v>0</v>
      </c>
      <c r="Y1118" s="3" t="s">
        <v>30</v>
      </c>
      <c r="Z1118" s="3" t="s">
        <v>30</v>
      </c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</row>
    <row r="1119" customFormat="false" ht="15.75" hidden="false" customHeight="false" outlineLevel="0" collapsed="false">
      <c r="A1119" s="3" t="n">
        <v>1118</v>
      </c>
      <c r="B1119" s="3" t="s">
        <v>3338</v>
      </c>
      <c r="C1119" s="3" t="s">
        <v>3339</v>
      </c>
      <c r="D1119" s="3" t="n">
        <v>1</v>
      </c>
      <c r="E1119" s="3" t="n">
        <v>9.8335948</v>
      </c>
      <c r="F1119" s="3" t="n">
        <v>31</v>
      </c>
      <c r="G1119" s="3" t="n">
        <v>31</v>
      </c>
      <c r="H1119" s="3" t="n">
        <v>9</v>
      </c>
      <c r="I1119" s="3" t="n">
        <v>9</v>
      </c>
      <c r="J1119" s="3" t="n">
        <v>39</v>
      </c>
      <c r="K1119" s="3" t="n">
        <v>39</v>
      </c>
      <c r="L1119" s="3" t="n">
        <v>4</v>
      </c>
      <c r="M1119" s="3" t="n">
        <v>4</v>
      </c>
      <c r="N1119" s="3" t="n">
        <v>-1</v>
      </c>
      <c r="O1119" s="3" t="n">
        <v>-1</v>
      </c>
      <c r="P1119" s="3" t="n">
        <v>8.1</v>
      </c>
      <c r="Q1119" s="3" t="n">
        <v>24.2</v>
      </c>
      <c r="R1119" s="3" t="s">
        <v>3340</v>
      </c>
      <c r="S1119" s="4" t="n">
        <v>45746.9772916667</v>
      </c>
      <c r="T1119" s="3" t="s">
        <v>65</v>
      </c>
      <c r="U1119" s="3" t="s">
        <v>65</v>
      </c>
      <c r="V1119" s="3" t="n">
        <v>0</v>
      </c>
      <c r="W1119" s="3" t="n">
        <v>0</v>
      </c>
      <c r="X1119" s="3" t="n">
        <v>0</v>
      </c>
      <c r="Y1119" s="3" t="s">
        <v>30</v>
      </c>
      <c r="Z1119" s="3" t="s">
        <v>30</v>
      </c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</row>
    <row r="1120" customFormat="false" ht="15.75" hidden="false" customHeight="false" outlineLevel="0" collapsed="false">
      <c r="A1120" s="3" t="n">
        <v>1119</v>
      </c>
      <c r="B1120" s="3" t="s">
        <v>3341</v>
      </c>
      <c r="C1120" s="3" t="s">
        <v>3342</v>
      </c>
      <c r="D1120" s="3" t="n">
        <v>1</v>
      </c>
      <c r="E1120" s="3" t="n">
        <v>0.9479921</v>
      </c>
      <c r="F1120" s="3" t="n">
        <v>42</v>
      </c>
      <c r="G1120" s="3" t="n">
        <v>42</v>
      </c>
      <c r="H1120" s="3" t="n">
        <v>12</v>
      </c>
      <c r="I1120" s="3" t="n">
        <v>12</v>
      </c>
      <c r="J1120" s="3" t="n">
        <v>59</v>
      </c>
      <c r="K1120" s="3" t="n">
        <v>59</v>
      </c>
      <c r="L1120" s="3" t="n">
        <v>3</v>
      </c>
      <c r="M1120" s="3" t="n">
        <v>3</v>
      </c>
      <c r="N1120" s="3" t="n">
        <v>-1</v>
      </c>
      <c r="O1120" s="3" t="n">
        <v>-1</v>
      </c>
      <c r="P1120" s="3" t="n">
        <v>8.1</v>
      </c>
      <c r="Q1120" s="3" t="n">
        <v>24.2</v>
      </c>
      <c r="R1120" s="3" t="s">
        <v>3343</v>
      </c>
      <c r="S1120" s="4" t="n">
        <v>45746.9773958333</v>
      </c>
      <c r="T1120" s="3" t="s">
        <v>65</v>
      </c>
      <c r="U1120" s="3" t="s">
        <v>65</v>
      </c>
      <c r="V1120" s="3" t="n">
        <v>0</v>
      </c>
      <c r="W1120" s="3" t="n">
        <v>0</v>
      </c>
      <c r="X1120" s="3" t="n">
        <v>0</v>
      </c>
      <c r="Y1120" s="3" t="s">
        <v>30</v>
      </c>
      <c r="Z1120" s="3" t="s">
        <v>30</v>
      </c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</row>
    <row r="1121" customFormat="false" ht="15.75" hidden="false" customHeight="false" outlineLevel="0" collapsed="false">
      <c r="A1121" s="3" t="n">
        <v>1120</v>
      </c>
      <c r="B1121" s="3" t="s">
        <v>3344</v>
      </c>
      <c r="C1121" s="3" t="s">
        <v>3345</v>
      </c>
      <c r="D1121" s="3" t="n">
        <v>1</v>
      </c>
      <c r="E1121" s="3" t="n">
        <v>14.2383907</v>
      </c>
      <c r="F1121" s="3" t="n">
        <v>209</v>
      </c>
      <c r="G1121" s="3" t="n">
        <v>209</v>
      </c>
      <c r="H1121" s="3" t="n">
        <v>17</v>
      </c>
      <c r="I1121" s="3" t="n">
        <v>17</v>
      </c>
      <c r="J1121" s="3" t="n">
        <v>328</v>
      </c>
      <c r="K1121" s="3" t="n">
        <v>328</v>
      </c>
      <c r="L1121" s="3" t="n">
        <v>11</v>
      </c>
      <c r="M1121" s="3" t="n">
        <v>11</v>
      </c>
      <c r="N1121" s="3" t="n">
        <v>-1</v>
      </c>
      <c r="O1121" s="3" t="n">
        <v>-1</v>
      </c>
      <c r="P1121" s="3" t="n">
        <v>8.1</v>
      </c>
      <c r="Q1121" s="3" t="n">
        <v>24.2</v>
      </c>
      <c r="R1121" s="3" t="s">
        <v>3291</v>
      </c>
      <c r="S1121" s="4" t="n">
        <v>45746.9778125</v>
      </c>
      <c r="T1121" s="3" t="s">
        <v>65</v>
      </c>
      <c r="U1121" s="3" t="s">
        <v>65</v>
      </c>
      <c r="V1121" s="3" t="n">
        <v>0</v>
      </c>
      <c r="W1121" s="3" t="n">
        <v>0</v>
      </c>
      <c r="X1121" s="3" t="n">
        <v>0</v>
      </c>
      <c r="Y1121" s="3" t="s">
        <v>30</v>
      </c>
      <c r="Z1121" s="3" t="s">
        <v>30</v>
      </c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</row>
    <row r="1122" customFormat="false" ht="15.75" hidden="false" customHeight="false" outlineLevel="0" collapsed="false">
      <c r="A1122" s="3" t="n">
        <v>1121</v>
      </c>
      <c r="B1122" s="3" t="s">
        <v>3346</v>
      </c>
      <c r="C1122" s="3" t="s">
        <v>3347</v>
      </c>
      <c r="D1122" s="3" t="n">
        <v>1</v>
      </c>
      <c r="E1122" s="3" t="n">
        <v>13.6333208</v>
      </c>
      <c r="F1122" s="3" t="n">
        <v>209</v>
      </c>
      <c r="G1122" s="3" t="n">
        <v>209</v>
      </c>
      <c r="H1122" s="3" t="n">
        <v>17</v>
      </c>
      <c r="I1122" s="3" t="n">
        <v>17</v>
      </c>
      <c r="J1122" s="3" t="n">
        <v>328</v>
      </c>
      <c r="K1122" s="3" t="n">
        <v>328</v>
      </c>
      <c r="L1122" s="3" t="n">
        <v>11</v>
      </c>
      <c r="M1122" s="3" t="n">
        <v>11</v>
      </c>
      <c r="N1122" s="3" t="n">
        <v>-1</v>
      </c>
      <c r="O1122" s="3" t="n">
        <v>-1</v>
      </c>
      <c r="P1122" s="3" t="n">
        <v>8.1</v>
      </c>
      <c r="Q1122" s="3" t="n">
        <v>24.2</v>
      </c>
      <c r="R1122" s="3" t="s">
        <v>3294</v>
      </c>
      <c r="S1122" s="4" t="n">
        <v>45746.978275463</v>
      </c>
      <c r="T1122" s="3" t="s">
        <v>65</v>
      </c>
      <c r="U1122" s="3" t="s">
        <v>65</v>
      </c>
      <c r="V1122" s="3" t="n">
        <v>0</v>
      </c>
      <c r="W1122" s="3" t="n">
        <v>0</v>
      </c>
      <c r="X1122" s="3" t="n">
        <v>0</v>
      </c>
      <c r="Y1122" s="3" t="s">
        <v>30</v>
      </c>
      <c r="Z1122" s="3" t="s">
        <v>30</v>
      </c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</row>
    <row r="1123" customFormat="false" ht="15.75" hidden="false" customHeight="false" outlineLevel="0" collapsed="false">
      <c r="A1123" s="3" t="n">
        <v>1122</v>
      </c>
      <c r="B1123" s="3" t="s">
        <v>3348</v>
      </c>
      <c r="C1123" s="3" t="s">
        <v>3349</v>
      </c>
      <c r="D1123" s="3" t="n">
        <v>1</v>
      </c>
      <c r="E1123" s="3" t="n">
        <v>13.9886932</v>
      </c>
      <c r="F1123" s="3" t="n">
        <v>209</v>
      </c>
      <c r="G1123" s="3" t="n">
        <v>209</v>
      </c>
      <c r="H1123" s="3" t="n">
        <v>17</v>
      </c>
      <c r="I1123" s="3" t="n">
        <v>17</v>
      </c>
      <c r="J1123" s="3" t="n">
        <v>328</v>
      </c>
      <c r="K1123" s="3" t="n">
        <v>328</v>
      </c>
      <c r="L1123" s="3" t="n">
        <v>11</v>
      </c>
      <c r="M1123" s="3" t="n">
        <v>11</v>
      </c>
      <c r="N1123" s="3" t="n">
        <v>-1</v>
      </c>
      <c r="O1123" s="3" t="n">
        <v>-1</v>
      </c>
      <c r="P1123" s="3" t="n">
        <v>8.1</v>
      </c>
      <c r="Q1123" s="3" t="n">
        <v>24.2</v>
      </c>
      <c r="R1123" s="3" t="s">
        <v>3297</v>
      </c>
      <c r="S1123" s="4" t="n">
        <v>45746.9787152778</v>
      </c>
      <c r="T1123" s="3" t="s">
        <v>65</v>
      </c>
      <c r="U1123" s="3" t="s">
        <v>65</v>
      </c>
      <c r="V1123" s="3" t="n">
        <v>0</v>
      </c>
      <c r="W1123" s="3" t="n">
        <v>0</v>
      </c>
      <c r="X1123" s="3" t="n">
        <v>0</v>
      </c>
      <c r="Y1123" s="3" t="s">
        <v>30</v>
      </c>
      <c r="Z1123" s="3" t="s">
        <v>30</v>
      </c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</row>
    <row r="1124" customFormat="false" ht="15.75" hidden="false" customHeight="false" outlineLevel="0" collapsed="false">
      <c r="A1124" s="3" t="n">
        <v>1123</v>
      </c>
      <c r="B1124" s="3" t="s">
        <v>3350</v>
      </c>
      <c r="C1124" s="3" t="s">
        <v>3351</v>
      </c>
      <c r="D1124" s="3" t="n">
        <v>1</v>
      </c>
      <c r="E1124" s="3" t="n">
        <v>10.1509498</v>
      </c>
      <c r="F1124" s="3" t="n">
        <v>200</v>
      </c>
      <c r="G1124" s="3" t="n">
        <v>200</v>
      </c>
      <c r="H1124" s="3" t="n">
        <v>17</v>
      </c>
      <c r="I1124" s="3" t="n">
        <v>17</v>
      </c>
      <c r="J1124" s="3" t="n">
        <v>314</v>
      </c>
      <c r="K1124" s="3" t="n">
        <v>314</v>
      </c>
      <c r="L1124" s="3" t="n">
        <v>11</v>
      </c>
      <c r="M1124" s="3" t="n">
        <v>11</v>
      </c>
      <c r="N1124" s="3" t="n">
        <v>-1</v>
      </c>
      <c r="O1124" s="3" t="n">
        <v>-1</v>
      </c>
      <c r="P1124" s="3" t="n">
        <v>8.1</v>
      </c>
      <c r="Q1124" s="3" t="n">
        <v>24.2</v>
      </c>
      <c r="R1124" s="3" t="s">
        <v>3300</v>
      </c>
      <c r="S1124" s="4" t="n">
        <v>45746.9791203704</v>
      </c>
      <c r="T1124" s="3" t="s">
        <v>65</v>
      </c>
      <c r="U1124" s="3" t="s">
        <v>65</v>
      </c>
      <c r="V1124" s="3" t="n">
        <v>0</v>
      </c>
      <c r="W1124" s="3" t="n">
        <v>0</v>
      </c>
      <c r="X1124" s="3" t="n">
        <v>0</v>
      </c>
      <c r="Y1124" s="3" t="s">
        <v>30</v>
      </c>
      <c r="Z1124" s="3" t="s">
        <v>30</v>
      </c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</row>
    <row r="1125" customFormat="false" ht="15.75" hidden="false" customHeight="false" outlineLevel="0" collapsed="false">
      <c r="A1125" s="3" t="n">
        <v>1124</v>
      </c>
      <c r="B1125" s="3" t="s">
        <v>3352</v>
      </c>
      <c r="C1125" s="3"/>
      <c r="D1125" s="3" t="n">
        <v>0</v>
      </c>
      <c r="E1125" s="3" t="s">
        <v>1901</v>
      </c>
      <c r="F1125" s="3" t="s">
        <v>1901</v>
      </c>
      <c r="G1125" s="3" t="s">
        <v>1901</v>
      </c>
      <c r="H1125" s="3" t="s">
        <v>1901</v>
      </c>
      <c r="I1125" s="3" t="s">
        <v>1901</v>
      </c>
      <c r="J1125" s="3" t="s">
        <v>1901</v>
      </c>
      <c r="K1125" s="3" t="s">
        <v>1901</v>
      </c>
      <c r="L1125" s="3" t="s">
        <v>1901</v>
      </c>
      <c r="M1125" s="3" t="s">
        <v>1901</v>
      </c>
      <c r="N1125" s="3" t="s">
        <v>1901</v>
      </c>
      <c r="O1125" s="3" t="s">
        <v>1901</v>
      </c>
      <c r="P1125" s="3"/>
      <c r="Q1125" s="3"/>
      <c r="R1125" s="3"/>
      <c r="S1125" s="3"/>
      <c r="T1125" s="3"/>
      <c r="U1125" s="3"/>
      <c r="V1125" s="3" t="s">
        <v>1901</v>
      </c>
      <c r="W1125" s="3" t="s">
        <v>1901</v>
      </c>
      <c r="X1125" s="3" t="s">
        <v>1901</v>
      </c>
      <c r="Y1125" s="3"/>
      <c r="Z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</row>
    <row r="1126" customFormat="false" ht="15.75" hidden="false" customHeight="false" outlineLevel="0" collapsed="false">
      <c r="A1126" s="3" t="n">
        <v>1125</v>
      </c>
      <c r="B1126" s="3" t="s">
        <v>3353</v>
      </c>
      <c r="C1126" s="3" t="s">
        <v>3354</v>
      </c>
      <c r="D1126" s="3" t="n">
        <v>1</v>
      </c>
      <c r="E1126" s="3" t="n">
        <v>13.1618498</v>
      </c>
      <c r="F1126" s="3" t="n">
        <v>210</v>
      </c>
      <c r="G1126" s="3" t="n">
        <v>210</v>
      </c>
      <c r="H1126" s="3" t="n">
        <v>20</v>
      </c>
      <c r="I1126" s="3" t="n">
        <v>20</v>
      </c>
      <c r="J1126" s="3" t="n">
        <v>325</v>
      </c>
      <c r="K1126" s="3" t="n">
        <v>325</v>
      </c>
      <c r="L1126" s="3" t="n">
        <v>13</v>
      </c>
      <c r="M1126" s="3" t="n">
        <v>13</v>
      </c>
      <c r="N1126" s="3" t="n">
        <v>-1</v>
      </c>
      <c r="O1126" s="3" t="n">
        <v>-1</v>
      </c>
      <c r="P1126" s="3" t="n">
        <v>8.1</v>
      </c>
      <c r="Q1126" s="3" t="n">
        <v>24.2</v>
      </c>
      <c r="R1126" s="3" t="s">
        <v>3304</v>
      </c>
      <c r="S1126" s="4" t="n">
        <v>45746.9795833333</v>
      </c>
      <c r="T1126" s="3" t="s">
        <v>65</v>
      </c>
      <c r="U1126" s="3" t="s">
        <v>65</v>
      </c>
      <c r="V1126" s="3" t="n">
        <v>0</v>
      </c>
      <c r="W1126" s="3" t="n">
        <v>0</v>
      </c>
      <c r="X1126" s="3" t="n">
        <v>0</v>
      </c>
      <c r="Y1126" s="3" t="s">
        <v>30</v>
      </c>
      <c r="Z1126" s="3" t="s">
        <v>30</v>
      </c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</row>
    <row r="1127" customFormat="false" ht="15.75" hidden="false" customHeight="false" outlineLevel="0" collapsed="false">
      <c r="A1127" s="3" t="n">
        <v>1126</v>
      </c>
      <c r="B1127" s="3" t="s">
        <v>3355</v>
      </c>
      <c r="C1127" s="3" t="s">
        <v>3356</v>
      </c>
      <c r="D1127" s="3" t="n">
        <v>1</v>
      </c>
      <c r="E1127" s="3" t="n">
        <v>11.3666083</v>
      </c>
      <c r="F1127" s="3" t="n">
        <v>205</v>
      </c>
      <c r="G1127" s="3" t="n">
        <v>205</v>
      </c>
      <c r="H1127" s="3" t="n">
        <v>17</v>
      </c>
      <c r="I1127" s="3" t="n">
        <v>17</v>
      </c>
      <c r="J1127" s="3" t="n">
        <v>319</v>
      </c>
      <c r="K1127" s="3" t="n">
        <v>319</v>
      </c>
      <c r="L1127" s="3" t="n">
        <v>11</v>
      </c>
      <c r="M1127" s="3" t="n">
        <v>11</v>
      </c>
      <c r="N1127" s="3" t="n">
        <v>-1</v>
      </c>
      <c r="O1127" s="3" t="n">
        <v>-1</v>
      </c>
      <c r="P1127" s="3" t="n">
        <v>8.1</v>
      </c>
      <c r="Q1127" s="3" t="n">
        <v>24.2</v>
      </c>
      <c r="R1127" s="3" t="s">
        <v>3307</v>
      </c>
      <c r="S1127" s="4" t="n">
        <v>45746.9800231482</v>
      </c>
      <c r="T1127" s="3" t="s">
        <v>65</v>
      </c>
      <c r="U1127" s="3" t="s">
        <v>65</v>
      </c>
      <c r="V1127" s="3" t="n">
        <v>0</v>
      </c>
      <c r="W1127" s="3" t="n">
        <v>0</v>
      </c>
      <c r="X1127" s="3" t="n">
        <v>0</v>
      </c>
      <c r="Y1127" s="3" t="s">
        <v>30</v>
      </c>
      <c r="Z1127" s="3" t="s">
        <v>30</v>
      </c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</row>
    <row r="1128" customFormat="false" ht="15.75" hidden="false" customHeight="false" outlineLevel="0" collapsed="false">
      <c r="A1128" s="3" t="n">
        <v>1127</v>
      </c>
      <c r="B1128" s="3" t="s">
        <v>3357</v>
      </c>
      <c r="C1128" s="3" t="s">
        <v>3358</v>
      </c>
      <c r="D1128" s="3" t="n">
        <v>1</v>
      </c>
      <c r="E1128" s="3" t="n">
        <v>10.3531384</v>
      </c>
      <c r="F1128" s="3" t="n">
        <v>204</v>
      </c>
      <c r="G1128" s="3" t="n">
        <v>204</v>
      </c>
      <c r="H1128" s="3" t="n">
        <v>17</v>
      </c>
      <c r="I1128" s="3" t="n">
        <v>17</v>
      </c>
      <c r="J1128" s="3" t="n">
        <v>317</v>
      </c>
      <c r="K1128" s="3" t="n">
        <v>317</v>
      </c>
      <c r="L1128" s="3" t="n">
        <v>11</v>
      </c>
      <c r="M1128" s="3" t="n">
        <v>11</v>
      </c>
      <c r="N1128" s="3" t="n">
        <v>-1</v>
      </c>
      <c r="O1128" s="3" t="n">
        <v>-1</v>
      </c>
      <c r="P1128" s="3" t="n">
        <v>8.1</v>
      </c>
      <c r="Q1128" s="3" t="n">
        <v>24.2</v>
      </c>
      <c r="R1128" s="3" t="s">
        <v>3310</v>
      </c>
      <c r="S1128" s="4" t="n">
        <v>45746.9804282407</v>
      </c>
      <c r="T1128" s="3" t="s">
        <v>65</v>
      </c>
      <c r="U1128" s="3" t="s">
        <v>65</v>
      </c>
      <c r="V1128" s="3" t="n">
        <v>0</v>
      </c>
      <c r="W1128" s="3" t="n">
        <v>0</v>
      </c>
      <c r="X1128" s="3" t="n">
        <v>0</v>
      </c>
      <c r="Y1128" s="3" t="s">
        <v>30</v>
      </c>
      <c r="Z1128" s="3" t="s">
        <v>30</v>
      </c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</row>
    <row r="1129" customFormat="false" ht="15.75" hidden="false" customHeight="false" outlineLevel="0" collapsed="false">
      <c r="A1129" s="3" t="n">
        <v>1128</v>
      </c>
      <c r="B1129" s="3" t="s">
        <v>3359</v>
      </c>
      <c r="C1129" s="3" t="s">
        <v>3360</v>
      </c>
      <c r="D1129" s="3" t="n">
        <v>1</v>
      </c>
      <c r="E1129" s="3" t="n">
        <v>12.5814838</v>
      </c>
      <c r="F1129" s="3" t="n">
        <v>199</v>
      </c>
      <c r="G1129" s="3" t="n">
        <v>199</v>
      </c>
      <c r="H1129" s="3" t="n">
        <v>16</v>
      </c>
      <c r="I1129" s="3" t="n">
        <v>16</v>
      </c>
      <c r="J1129" s="3" t="n">
        <v>312</v>
      </c>
      <c r="K1129" s="3" t="n">
        <v>312</v>
      </c>
      <c r="L1129" s="3" t="n">
        <v>11</v>
      </c>
      <c r="M1129" s="3" t="n">
        <v>11</v>
      </c>
      <c r="N1129" s="3" t="n">
        <v>-1</v>
      </c>
      <c r="O1129" s="3" t="n">
        <v>-1</v>
      </c>
      <c r="P1129" s="3" t="n">
        <v>8.1</v>
      </c>
      <c r="Q1129" s="3" t="n">
        <v>24.2</v>
      </c>
      <c r="R1129" s="3" t="s">
        <v>3313</v>
      </c>
      <c r="S1129" s="4" t="n">
        <v>45746.9808449074</v>
      </c>
      <c r="T1129" s="3" t="s">
        <v>65</v>
      </c>
      <c r="U1129" s="3" t="s">
        <v>65</v>
      </c>
      <c r="V1129" s="3" t="n">
        <v>0</v>
      </c>
      <c r="W1129" s="3" t="n">
        <v>0</v>
      </c>
      <c r="X1129" s="3" t="n">
        <v>0</v>
      </c>
      <c r="Y1129" s="3" t="s">
        <v>30</v>
      </c>
      <c r="Z1129" s="3" t="s">
        <v>30</v>
      </c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</row>
    <row r="1130" customFormat="false" ht="15.75" hidden="false" customHeight="false" outlineLevel="0" collapsed="false">
      <c r="A1130" s="3" t="n">
        <v>1129</v>
      </c>
      <c r="B1130" s="3" t="s">
        <v>3361</v>
      </c>
      <c r="C1130" s="3" t="s">
        <v>3362</v>
      </c>
      <c r="D1130" s="3" t="n">
        <v>1</v>
      </c>
      <c r="E1130" s="3" t="n">
        <v>12.9645331</v>
      </c>
      <c r="F1130" s="3" t="n">
        <v>213</v>
      </c>
      <c r="G1130" s="3" t="n">
        <v>213</v>
      </c>
      <c r="H1130" s="3" t="n">
        <v>17</v>
      </c>
      <c r="I1130" s="3" t="n">
        <v>17</v>
      </c>
      <c r="J1130" s="3" t="n">
        <v>340</v>
      </c>
      <c r="K1130" s="3" t="n">
        <v>340</v>
      </c>
      <c r="L1130" s="3" t="n">
        <v>11</v>
      </c>
      <c r="M1130" s="3" t="n">
        <v>11</v>
      </c>
      <c r="N1130" s="3" t="n">
        <v>-1</v>
      </c>
      <c r="O1130" s="3" t="n">
        <v>-1</v>
      </c>
      <c r="P1130" s="3" t="n">
        <v>8.1</v>
      </c>
      <c r="Q1130" s="3" t="n">
        <v>24.2</v>
      </c>
      <c r="R1130" s="3" t="s">
        <v>3316</v>
      </c>
      <c r="S1130" s="4" t="n">
        <v>45746.9812731482</v>
      </c>
      <c r="T1130" s="3" t="s">
        <v>65</v>
      </c>
      <c r="U1130" s="3" t="s">
        <v>65</v>
      </c>
      <c r="V1130" s="3" t="n">
        <v>0</v>
      </c>
      <c r="W1130" s="3" t="n">
        <v>0</v>
      </c>
      <c r="X1130" s="3" t="n">
        <v>0</v>
      </c>
      <c r="Y1130" s="3" t="s">
        <v>30</v>
      </c>
      <c r="Z1130" s="3" t="s">
        <v>30</v>
      </c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</row>
    <row r="1131" customFormat="false" ht="15.75" hidden="false" customHeight="false" outlineLevel="0" collapsed="false">
      <c r="A1131" s="3" t="n">
        <v>1130</v>
      </c>
      <c r="B1131" s="3" t="s">
        <v>3363</v>
      </c>
      <c r="C1131" s="3" t="s">
        <v>3364</v>
      </c>
      <c r="D1131" s="3" t="n">
        <v>1</v>
      </c>
      <c r="E1131" s="3" t="n">
        <v>13.4495224</v>
      </c>
      <c r="F1131" s="3" t="n">
        <v>247</v>
      </c>
      <c r="G1131" s="3" t="n">
        <v>247</v>
      </c>
      <c r="H1131" s="3" t="n">
        <v>18</v>
      </c>
      <c r="I1131" s="3" t="n">
        <v>18</v>
      </c>
      <c r="J1131" s="3" t="n">
        <v>374</v>
      </c>
      <c r="K1131" s="3" t="n">
        <v>374</v>
      </c>
      <c r="L1131" s="3" t="n">
        <v>16</v>
      </c>
      <c r="M1131" s="3" t="n">
        <v>16</v>
      </c>
      <c r="N1131" s="3" t="n">
        <v>-1</v>
      </c>
      <c r="O1131" s="3" t="n">
        <v>-1</v>
      </c>
      <c r="P1131" s="3" t="n">
        <v>8.1</v>
      </c>
      <c r="Q1131" s="3" t="n">
        <v>24.2</v>
      </c>
      <c r="R1131" s="3" t="s">
        <v>3319</v>
      </c>
      <c r="S1131" s="4" t="n">
        <v>45746.981712963</v>
      </c>
      <c r="T1131" s="3" t="s">
        <v>65</v>
      </c>
      <c r="U1131" s="3" t="s">
        <v>65</v>
      </c>
      <c r="V1131" s="3" t="n">
        <v>0</v>
      </c>
      <c r="W1131" s="3" t="n">
        <v>0</v>
      </c>
      <c r="X1131" s="3" t="n">
        <v>0</v>
      </c>
      <c r="Y1131" s="3" t="s">
        <v>30</v>
      </c>
      <c r="Z1131" s="3" t="s">
        <v>30</v>
      </c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</row>
    <row r="1132" customFormat="false" ht="15.75" hidden="false" customHeight="false" outlineLevel="0" collapsed="false">
      <c r="A1132" s="3" t="n">
        <v>1131</v>
      </c>
      <c r="B1132" s="3" t="s">
        <v>3365</v>
      </c>
      <c r="C1132" s="3" t="s">
        <v>3366</v>
      </c>
      <c r="D1132" s="3" t="n">
        <v>1</v>
      </c>
      <c r="E1132" s="3" t="n">
        <v>5.2555596</v>
      </c>
      <c r="F1132" s="3" t="n">
        <v>268</v>
      </c>
      <c r="G1132" s="3" t="n">
        <v>268</v>
      </c>
      <c r="H1132" s="3" t="n">
        <v>20</v>
      </c>
      <c r="I1132" s="3" t="n">
        <v>20</v>
      </c>
      <c r="J1132" s="3" t="n">
        <v>398</v>
      </c>
      <c r="K1132" s="3" t="n">
        <v>398</v>
      </c>
      <c r="L1132" s="3" t="n">
        <v>17</v>
      </c>
      <c r="M1132" s="3" t="n">
        <v>17</v>
      </c>
      <c r="N1132" s="3" t="n">
        <v>-1</v>
      </c>
      <c r="O1132" s="3" t="n">
        <v>-1</v>
      </c>
      <c r="P1132" s="3" t="n">
        <v>8.1</v>
      </c>
      <c r="Q1132" s="3" t="n">
        <v>24.2</v>
      </c>
      <c r="R1132" s="3" t="s">
        <v>3322</v>
      </c>
      <c r="S1132" s="4" t="n">
        <v>45746.9818865741</v>
      </c>
      <c r="T1132" s="3" t="s">
        <v>65</v>
      </c>
      <c r="U1132" s="3" t="s">
        <v>65</v>
      </c>
      <c r="V1132" s="3" t="n">
        <v>0</v>
      </c>
      <c r="W1132" s="3" t="n">
        <v>0</v>
      </c>
      <c r="X1132" s="3" t="n">
        <v>0</v>
      </c>
      <c r="Y1132" s="3" t="s">
        <v>30</v>
      </c>
      <c r="Z1132" s="3" t="s">
        <v>30</v>
      </c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</row>
    <row r="1133" customFormat="false" ht="15.75" hidden="false" customHeight="false" outlineLevel="0" collapsed="false">
      <c r="A1133" s="3" t="n">
        <v>1132</v>
      </c>
      <c r="B1133" s="3" t="s">
        <v>3367</v>
      </c>
      <c r="C1133" s="3" t="s">
        <v>3368</v>
      </c>
      <c r="D1133" s="3" t="n">
        <v>1</v>
      </c>
      <c r="E1133" s="3" t="n">
        <v>1.9322005</v>
      </c>
      <c r="F1133" s="3" t="n">
        <v>129</v>
      </c>
      <c r="G1133" s="3" t="n">
        <v>129</v>
      </c>
      <c r="H1133" s="3" t="n">
        <v>11</v>
      </c>
      <c r="I1133" s="3" t="n">
        <v>11</v>
      </c>
      <c r="J1133" s="3" t="n">
        <v>183</v>
      </c>
      <c r="K1133" s="3" t="n">
        <v>183</v>
      </c>
      <c r="L1133" s="3" t="n">
        <v>7</v>
      </c>
      <c r="M1133" s="3" t="n">
        <v>7</v>
      </c>
      <c r="N1133" s="3" t="n">
        <v>-1</v>
      </c>
      <c r="O1133" s="3" t="n">
        <v>0</v>
      </c>
      <c r="P1133" s="3" t="n">
        <v>8.1</v>
      </c>
      <c r="Q1133" s="3" t="n">
        <v>24.2</v>
      </c>
      <c r="R1133" s="3" t="s">
        <v>3325</v>
      </c>
      <c r="S1133" s="4" t="n">
        <v>45746.9819444444</v>
      </c>
      <c r="T1133" s="3" t="s">
        <v>65</v>
      </c>
      <c r="U1133" s="3" t="s">
        <v>65</v>
      </c>
      <c r="V1133" s="3" t="n">
        <v>0</v>
      </c>
      <c r="W1133" s="3" t="n">
        <v>1</v>
      </c>
      <c r="X1133" s="3" t="n">
        <v>0</v>
      </c>
      <c r="Y1133" s="3" t="s">
        <v>30</v>
      </c>
      <c r="Z1133" s="3" t="s">
        <v>30</v>
      </c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</row>
    <row r="1134" customFormat="false" ht="15.75" hidden="false" customHeight="false" outlineLevel="0" collapsed="false">
      <c r="A1134" s="3" t="n">
        <v>1133</v>
      </c>
      <c r="B1134" s="3" t="s">
        <v>3369</v>
      </c>
      <c r="C1134" s="3" t="s">
        <v>3370</v>
      </c>
      <c r="D1134" s="3" t="n">
        <v>1</v>
      </c>
      <c r="E1134" s="3" t="n">
        <v>9.0116471</v>
      </c>
      <c r="F1134" s="3" t="n">
        <v>41</v>
      </c>
      <c r="G1134" s="3" t="n">
        <v>41</v>
      </c>
      <c r="H1134" s="3" t="n">
        <v>13</v>
      </c>
      <c r="I1134" s="3" t="n">
        <v>13</v>
      </c>
      <c r="J1134" s="3" t="n">
        <v>47</v>
      </c>
      <c r="K1134" s="3" t="n">
        <v>47</v>
      </c>
      <c r="L1134" s="3" t="n">
        <v>4</v>
      </c>
      <c r="M1134" s="3" t="n">
        <v>4</v>
      </c>
      <c r="N1134" s="3" t="n">
        <v>-1</v>
      </c>
      <c r="O1134" s="3" t="n">
        <v>-1</v>
      </c>
      <c r="P1134" s="3" t="n">
        <v>8.1</v>
      </c>
      <c r="Q1134" s="3" t="n">
        <v>24.2</v>
      </c>
      <c r="R1134" s="3" t="s">
        <v>3328</v>
      </c>
      <c r="S1134" s="4" t="n">
        <v>45746.9822916667</v>
      </c>
      <c r="T1134" s="3" t="s">
        <v>65</v>
      </c>
      <c r="U1134" s="3" t="s">
        <v>65</v>
      </c>
      <c r="V1134" s="3" t="n">
        <v>0</v>
      </c>
      <c r="W1134" s="3" t="n">
        <v>0</v>
      </c>
      <c r="X1134" s="3" t="n">
        <v>0</v>
      </c>
      <c r="Y1134" s="3" t="s">
        <v>30</v>
      </c>
      <c r="Z1134" s="3" t="s">
        <v>30</v>
      </c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</row>
    <row r="1135" customFormat="false" ht="15.75" hidden="false" customHeight="false" outlineLevel="0" collapsed="false">
      <c r="A1135" s="3" t="n">
        <v>1134</v>
      </c>
      <c r="B1135" s="3" t="s">
        <v>3371</v>
      </c>
      <c r="C1135" s="3" t="s">
        <v>3372</v>
      </c>
      <c r="D1135" s="3" t="n">
        <v>1</v>
      </c>
      <c r="E1135" s="3" t="n">
        <v>1.150878</v>
      </c>
      <c r="F1135" s="3" t="n">
        <v>28</v>
      </c>
      <c r="G1135" s="3" t="n">
        <v>28</v>
      </c>
      <c r="H1135" s="3" t="n">
        <v>10</v>
      </c>
      <c r="I1135" s="3" t="n">
        <v>10</v>
      </c>
      <c r="J1135" s="3" t="n">
        <v>33</v>
      </c>
      <c r="K1135" s="3" t="n">
        <v>33</v>
      </c>
      <c r="L1135" s="3" t="n">
        <v>1</v>
      </c>
      <c r="M1135" s="3" t="n">
        <v>1</v>
      </c>
      <c r="N1135" s="3" t="n">
        <v>-1</v>
      </c>
      <c r="O1135" s="3" t="n">
        <v>-1</v>
      </c>
      <c r="P1135" s="3" t="n">
        <v>8.1</v>
      </c>
      <c r="Q1135" s="3" t="n">
        <v>24.2</v>
      </c>
      <c r="R1135" s="3" t="s">
        <v>3331</v>
      </c>
      <c r="S1135" s="4" t="n">
        <v>45746.9823726852</v>
      </c>
      <c r="T1135" s="3" t="s">
        <v>65</v>
      </c>
      <c r="U1135" s="3" t="s">
        <v>65</v>
      </c>
      <c r="V1135" s="3" t="n">
        <v>0</v>
      </c>
      <c r="W1135" s="3" t="n">
        <v>0</v>
      </c>
      <c r="X1135" s="3" t="n">
        <v>0</v>
      </c>
      <c r="Y1135" s="3" t="s">
        <v>30</v>
      </c>
      <c r="Z1135" s="3" t="s">
        <v>30</v>
      </c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</row>
    <row r="1136" customFormat="false" ht="15.75" hidden="false" customHeight="false" outlineLevel="0" collapsed="false">
      <c r="A1136" s="3" t="n">
        <v>1135</v>
      </c>
      <c r="B1136" s="3" t="s">
        <v>3373</v>
      </c>
      <c r="C1136" s="3" t="s">
        <v>3374</v>
      </c>
      <c r="D1136" s="3" t="n">
        <v>1</v>
      </c>
      <c r="E1136" s="3" t="n">
        <v>11.1408219</v>
      </c>
      <c r="F1136" s="3" t="n">
        <v>32</v>
      </c>
      <c r="G1136" s="3" t="n">
        <v>32</v>
      </c>
      <c r="H1136" s="3" t="n">
        <v>10</v>
      </c>
      <c r="I1136" s="3" t="n">
        <v>10</v>
      </c>
      <c r="J1136" s="3" t="n">
        <v>40</v>
      </c>
      <c r="K1136" s="3" t="n">
        <v>40</v>
      </c>
      <c r="L1136" s="3" t="n">
        <v>4</v>
      </c>
      <c r="M1136" s="3" t="n">
        <v>4</v>
      </c>
      <c r="N1136" s="3" t="n">
        <v>-1</v>
      </c>
      <c r="O1136" s="3" t="n">
        <v>-1</v>
      </c>
      <c r="P1136" s="3" t="n">
        <v>8.1</v>
      </c>
      <c r="Q1136" s="3" t="n">
        <v>24.2</v>
      </c>
      <c r="R1136" s="3" t="s">
        <v>3334</v>
      </c>
      <c r="S1136" s="4" t="n">
        <v>45746.9827546296</v>
      </c>
      <c r="T1136" s="3" t="s">
        <v>65</v>
      </c>
      <c r="U1136" s="3" t="s">
        <v>65</v>
      </c>
      <c r="V1136" s="3" t="n">
        <v>0</v>
      </c>
      <c r="W1136" s="3" t="n">
        <v>0</v>
      </c>
      <c r="X1136" s="3" t="n">
        <v>0</v>
      </c>
      <c r="Y1136" s="3" t="s">
        <v>30</v>
      </c>
      <c r="Z1136" s="3" t="s">
        <v>30</v>
      </c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</row>
    <row r="1137" customFormat="false" ht="15.75" hidden="false" customHeight="false" outlineLevel="0" collapsed="false">
      <c r="A1137" s="3" t="n">
        <v>1136</v>
      </c>
      <c r="B1137" s="3" t="s">
        <v>3375</v>
      </c>
      <c r="C1137" s="3" t="s">
        <v>3376</v>
      </c>
      <c r="D1137" s="3" t="n">
        <v>1</v>
      </c>
      <c r="E1137" s="3" t="n">
        <v>10.2294143</v>
      </c>
      <c r="F1137" s="3" t="n">
        <v>70</v>
      </c>
      <c r="G1137" s="3" t="n">
        <v>70</v>
      </c>
      <c r="H1137" s="3" t="n">
        <v>11</v>
      </c>
      <c r="I1137" s="3" t="n">
        <v>11</v>
      </c>
      <c r="J1137" s="3" t="n">
        <v>93</v>
      </c>
      <c r="K1137" s="3" t="n">
        <v>93</v>
      </c>
      <c r="L1137" s="3" t="n">
        <v>7</v>
      </c>
      <c r="M1137" s="3" t="n">
        <v>7</v>
      </c>
      <c r="N1137" s="3" t="n">
        <v>-1</v>
      </c>
      <c r="O1137" s="3" t="n">
        <v>-1</v>
      </c>
      <c r="P1137" s="3" t="n">
        <v>8.1</v>
      </c>
      <c r="Q1137" s="3" t="n">
        <v>24.2</v>
      </c>
      <c r="R1137" s="3" t="s">
        <v>3337</v>
      </c>
      <c r="S1137" s="4" t="n">
        <v>45746.9831481481</v>
      </c>
      <c r="T1137" s="3" t="s">
        <v>65</v>
      </c>
      <c r="U1137" s="3" t="s">
        <v>65</v>
      </c>
      <c r="V1137" s="3" t="n">
        <v>0</v>
      </c>
      <c r="W1137" s="3" t="n">
        <v>0</v>
      </c>
      <c r="X1137" s="3" t="n">
        <v>0</v>
      </c>
      <c r="Y1137" s="3" t="s">
        <v>30</v>
      </c>
      <c r="Z1137" s="3" t="s">
        <v>30</v>
      </c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</row>
    <row r="1138" customFormat="false" ht="15.75" hidden="false" customHeight="false" outlineLevel="0" collapsed="false">
      <c r="A1138" s="3" t="n">
        <v>1137</v>
      </c>
      <c r="B1138" s="3" t="s">
        <v>3377</v>
      </c>
      <c r="C1138" s="3" t="s">
        <v>3378</v>
      </c>
      <c r="D1138" s="3" t="n">
        <v>1</v>
      </c>
      <c r="E1138" s="3" t="n">
        <v>9.7804131</v>
      </c>
      <c r="F1138" s="3" t="n">
        <v>31</v>
      </c>
      <c r="G1138" s="3" t="n">
        <v>31</v>
      </c>
      <c r="H1138" s="3" t="n">
        <v>9</v>
      </c>
      <c r="I1138" s="3" t="n">
        <v>9</v>
      </c>
      <c r="J1138" s="3" t="n">
        <v>39</v>
      </c>
      <c r="K1138" s="3" t="n">
        <v>39</v>
      </c>
      <c r="L1138" s="3" t="n">
        <v>4</v>
      </c>
      <c r="M1138" s="3" t="n">
        <v>4</v>
      </c>
      <c r="N1138" s="3" t="n">
        <v>-1</v>
      </c>
      <c r="O1138" s="3" t="n">
        <v>-1</v>
      </c>
      <c r="P1138" s="3" t="n">
        <v>8.1</v>
      </c>
      <c r="Q1138" s="3" t="n">
        <v>24.2</v>
      </c>
      <c r="R1138" s="3" t="s">
        <v>3340</v>
      </c>
      <c r="S1138" s="4" t="n">
        <v>45746.9835069444</v>
      </c>
      <c r="T1138" s="3" t="s">
        <v>65</v>
      </c>
      <c r="U1138" s="3" t="s">
        <v>65</v>
      </c>
      <c r="V1138" s="3" t="n">
        <v>0</v>
      </c>
      <c r="W1138" s="3" t="n">
        <v>0</v>
      </c>
      <c r="X1138" s="3" t="n">
        <v>0</v>
      </c>
      <c r="Y1138" s="3" t="s">
        <v>30</v>
      </c>
      <c r="Z1138" s="3" t="s">
        <v>30</v>
      </c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</row>
    <row r="1139" customFormat="false" ht="15.75" hidden="false" customHeight="false" outlineLevel="0" collapsed="false">
      <c r="A1139" s="3" t="n">
        <v>1138</v>
      </c>
      <c r="B1139" s="3" t="s">
        <v>3379</v>
      </c>
      <c r="C1139" s="3"/>
      <c r="D1139" s="3" t="n">
        <v>0</v>
      </c>
      <c r="E1139" s="3" t="s">
        <v>1901</v>
      </c>
      <c r="F1139" s="3" t="s">
        <v>1901</v>
      </c>
      <c r="G1139" s="3" t="s">
        <v>1901</v>
      </c>
      <c r="H1139" s="3" t="s">
        <v>1901</v>
      </c>
      <c r="I1139" s="3" t="s">
        <v>1901</v>
      </c>
      <c r="J1139" s="3" t="s">
        <v>1901</v>
      </c>
      <c r="K1139" s="3" t="s">
        <v>1901</v>
      </c>
      <c r="L1139" s="3" t="s">
        <v>1901</v>
      </c>
      <c r="M1139" s="3" t="s">
        <v>1901</v>
      </c>
      <c r="N1139" s="3" t="s">
        <v>1901</v>
      </c>
      <c r="O1139" s="3" t="s">
        <v>1901</v>
      </c>
      <c r="P1139" s="3"/>
      <c r="Q1139" s="3"/>
      <c r="R1139" s="3"/>
      <c r="S1139" s="3"/>
      <c r="T1139" s="3"/>
      <c r="U1139" s="3"/>
      <c r="V1139" s="3" t="s">
        <v>1901</v>
      </c>
      <c r="W1139" s="3" t="s">
        <v>1901</v>
      </c>
      <c r="X1139" s="3" t="s">
        <v>1901</v>
      </c>
      <c r="Y1139" s="3"/>
      <c r="Z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</row>
    <row r="1140" customFormat="false" ht="15.75" hidden="false" customHeight="false" outlineLevel="0" collapsed="false">
      <c r="A1140" s="3" t="n">
        <v>1139</v>
      </c>
      <c r="B1140" s="3" t="s">
        <v>3380</v>
      </c>
      <c r="C1140" s="3"/>
      <c r="D1140" s="3" t="n">
        <v>0</v>
      </c>
      <c r="E1140" s="3" t="s">
        <v>1901</v>
      </c>
      <c r="F1140" s="3" t="s">
        <v>1901</v>
      </c>
      <c r="G1140" s="3" t="s">
        <v>1901</v>
      </c>
      <c r="H1140" s="3" t="s">
        <v>1901</v>
      </c>
      <c r="I1140" s="3" t="s">
        <v>1901</v>
      </c>
      <c r="J1140" s="3" t="s">
        <v>1901</v>
      </c>
      <c r="K1140" s="3" t="s">
        <v>1901</v>
      </c>
      <c r="L1140" s="3" t="s">
        <v>1901</v>
      </c>
      <c r="M1140" s="3" t="s">
        <v>1901</v>
      </c>
      <c r="N1140" s="3" t="s">
        <v>1901</v>
      </c>
      <c r="O1140" s="3" t="s">
        <v>1901</v>
      </c>
      <c r="P1140" s="3"/>
      <c r="Q1140" s="3"/>
      <c r="R1140" s="3"/>
      <c r="S1140" s="3"/>
      <c r="T1140" s="3"/>
      <c r="U1140" s="3"/>
      <c r="V1140" s="3" t="s">
        <v>1901</v>
      </c>
      <c r="W1140" s="3" t="s">
        <v>1901</v>
      </c>
      <c r="X1140" s="3" t="s">
        <v>1901</v>
      </c>
      <c r="Y1140" s="3"/>
      <c r="Z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</row>
    <row r="1141" customFormat="false" ht="15.75" hidden="false" customHeight="false" outlineLevel="0" collapsed="false">
      <c r="A1141" s="3" t="n">
        <v>1140</v>
      </c>
      <c r="B1141" s="3" t="s">
        <v>3381</v>
      </c>
      <c r="C1141" s="3" t="s">
        <v>3382</v>
      </c>
      <c r="D1141" s="3" t="n">
        <v>1</v>
      </c>
      <c r="E1141" s="3" t="n">
        <v>1.9936858</v>
      </c>
      <c r="F1141" s="3" t="n">
        <v>224</v>
      </c>
      <c r="G1141" s="3" t="n">
        <v>224</v>
      </c>
      <c r="H1141" s="3" t="n">
        <v>19</v>
      </c>
      <c r="I1141" s="3" t="n">
        <v>19</v>
      </c>
      <c r="J1141" s="3" t="n">
        <v>322</v>
      </c>
      <c r="K1141" s="3" t="n">
        <v>322</v>
      </c>
      <c r="L1141" s="3" t="n">
        <v>14</v>
      </c>
      <c r="M1141" s="3" t="n">
        <v>14</v>
      </c>
      <c r="N1141" s="3" t="n">
        <v>-1</v>
      </c>
      <c r="O1141" s="3" t="n">
        <v>-1</v>
      </c>
      <c r="P1141" s="3" t="n">
        <v>8.1</v>
      </c>
      <c r="Q1141" s="3" t="n">
        <v>24.2</v>
      </c>
      <c r="R1141" s="3" t="s">
        <v>3383</v>
      </c>
      <c r="S1141" s="4" t="n">
        <v>45746.9836342593</v>
      </c>
      <c r="T1141" s="3" t="s">
        <v>65</v>
      </c>
      <c r="U1141" s="3" t="s">
        <v>65</v>
      </c>
      <c r="V1141" s="3" t="n">
        <v>0</v>
      </c>
      <c r="W1141" s="3" t="n">
        <v>0</v>
      </c>
      <c r="X1141" s="3" t="n">
        <v>0</v>
      </c>
      <c r="Y1141" s="3" t="s">
        <v>30</v>
      </c>
      <c r="Z1141" s="3" t="s">
        <v>30</v>
      </c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</row>
    <row r="1142" customFormat="false" ht="15.75" hidden="false" customHeight="false" outlineLevel="0" collapsed="false">
      <c r="A1142" s="3" t="n">
        <v>1141</v>
      </c>
      <c r="B1142" s="3" t="s">
        <v>3384</v>
      </c>
      <c r="C1142" s="3" t="s">
        <v>3385</v>
      </c>
      <c r="D1142" s="3" t="n">
        <v>1</v>
      </c>
      <c r="E1142" s="3" t="n">
        <v>0.4804584</v>
      </c>
      <c r="F1142" s="3" t="n">
        <v>47</v>
      </c>
      <c r="G1142" s="3" t="n">
        <v>47</v>
      </c>
      <c r="H1142" s="3" t="n">
        <v>14</v>
      </c>
      <c r="I1142" s="3" t="n">
        <v>14</v>
      </c>
      <c r="J1142" s="3" t="n">
        <v>66</v>
      </c>
      <c r="K1142" s="3" t="n">
        <v>66</v>
      </c>
      <c r="L1142" s="3" t="n">
        <v>4</v>
      </c>
      <c r="M1142" s="3" t="n">
        <v>4</v>
      </c>
      <c r="N1142" s="3" t="n">
        <v>-1</v>
      </c>
      <c r="O1142" s="3" t="n">
        <v>-1</v>
      </c>
      <c r="P1142" s="3" t="n">
        <v>8.1</v>
      </c>
      <c r="Q1142" s="3" t="n">
        <v>24.2</v>
      </c>
      <c r="R1142" s="3" t="s">
        <v>3263</v>
      </c>
      <c r="S1142" s="4" t="n">
        <v>45746.9836574074</v>
      </c>
      <c r="T1142" s="3" t="s">
        <v>65</v>
      </c>
      <c r="U1142" s="3" t="s">
        <v>65</v>
      </c>
      <c r="V1142" s="3" t="n">
        <v>0</v>
      </c>
      <c r="W1142" s="3" t="n">
        <v>0</v>
      </c>
      <c r="X1142" s="3" t="n">
        <v>0</v>
      </c>
      <c r="Y1142" s="3" t="s">
        <v>30</v>
      </c>
      <c r="Z1142" s="3" t="s">
        <v>30</v>
      </c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</row>
    <row r="1143" customFormat="false" ht="15.75" hidden="false" customHeight="false" outlineLevel="0" collapsed="false">
      <c r="A1143" s="3" t="n">
        <v>1142</v>
      </c>
      <c r="B1143" s="3" t="s">
        <v>3386</v>
      </c>
      <c r="C1143" s="3" t="s">
        <v>3387</v>
      </c>
      <c r="D1143" s="3" t="n">
        <v>1</v>
      </c>
      <c r="E1143" s="3" t="n">
        <v>0.2014391</v>
      </c>
      <c r="F1143" s="3" t="n">
        <v>24</v>
      </c>
      <c r="G1143" s="3" t="n">
        <v>24</v>
      </c>
      <c r="H1143" s="3" t="n">
        <v>9</v>
      </c>
      <c r="I1143" s="3" t="n">
        <v>9</v>
      </c>
      <c r="J1143" s="3" t="n">
        <v>33</v>
      </c>
      <c r="K1143" s="3" t="n">
        <v>33</v>
      </c>
      <c r="L1143" s="3" t="n">
        <v>1</v>
      </c>
      <c r="M1143" s="3" t="n">
        <v>1</v>
      </c>
      <c r="N1143" s="3" t="n">
        <v>-1</v>
      </c>
      <c r="O1143" s="3" t="n">
        <v>-1</v>
      </c>
      <c r="P1143" s="3" t="n">
        <v>8.1</v>
      </c>
      <c r="Q1143" s="3" t="n">
        <v>24.2</v>
      </c>
      <c r="R1143" s="3" t="s">
        <v>3388</v>
      </c>
      <c r="S1143" s="4" t="n">
        <v>45746.9836805556</v>
      </c>
      <c r="T1143" s="3" t="s">
        <v>65</v>
      </c>
      <c r="U1143" s="3" t="s">
        <v>65</v>
      </c>
      <c r="V1143" s="3" t="n">
        <v>0</v>
      </c>
      <c r="W1143" s="3" t="n">
        <v>0</v>
      </c>
      <c r="X1143" s="3" t="n">
        <v>0</v>
      </c>
      <c r="Y1143" s="3" t="s">
        <v>30</v>
      </c>
      <c r="Z1143" s="3" t="s">
        <v>30</v>
      </c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</row>
    <row r="1144" customFormat="false" ht="15.75" hidden="false" customHeight="false" outlineLevel="0" collapsed="false">
      <c r="A1144" s="3" t="n">
        <v>1143</v>
      </c>
      <c r="B1144" s="3" t="s">
        <v>3389</v>
      </c>
      <c r="C1144" s="3" t="s">
        <v>3390</v>
      </c>
      <c r="D1144" s="3" t="n">
        <v>1</v>
      </c>
      <c r="E1144" s="3" t="n">
        <v>0.3324757</v>
      </c>
      <c r="F1144" s="3" t="n">
        <v>41</v>
      </c>
      <c r="G1144" s="3" t="n">
        <v>41</v>
      </c>
      <c r="H1144" s="3" t="n">
        <v>13</v>
      </c>
      <c r="I1144" s="3" t="n">
        <v>13</v>
      </c>
      <c r="J1144" s="3" t="n">
        <v>57</v>
      </c>
      <c r="K1144" s="3" t="n">
        <v>57</v>
      </c>
      <c r="L1144" s="3" t="n">
        <v>2</v>
      </c>
      <c r="M1144" s="3" t="n">
        <v>2</v>
      </c>
      <c r="N1144" s="3" t="n">
        <v>-1</v>
      </c>
      <c r="O1144" s="3" t="n">
        <v>-1</v>
      </c>
      <c r="P1144" s="3" t="n">
        <v>8.1</v>
      </c>
      <c r="Q1144" s="3" t="n">
        <v>24.2</v>
      </c>
      <c r="R1144" s="3" t="s">
        <v>3391</v>
      </c>
      <c r="S1144" s="4" t="n">
        <v>45746.9837037037</v>
      </c>
      <c r="T1144" s="3" t="s">
        <v>65</v>
      </c>
      <c r="U1144" s="3" t="s">
        <v>65</v>
      </c>
      <c r="V1144" s="3" t="n">
        <v>0</v>
      </c>
      <c r="W1144" s="3" t="n">
        <v>0</v>
      </c>
      <c r="X1144" s="3" t="n">
        <v>0</v>
      </c>
      <c r="Y1144" s="3" t="s">
        <v>30</v>
      </c>
      <c r="Z1144" s="3" t="s">
        <v>30</v>
      </c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</row>
    <row r="1145" customFormat="false" ht="15.75" hidden="false" customHeight="false" outlineLevel="0" collapsed="false">
      <c r="A1145" s="3" t="n">
        <v>1144</v>
      </c>
      <c r="B1145" s="3" t="s">
        <v>3392</v>
      </c>
      <c r="C1145" s="3" t="s">
        <v>3393</v>
      </c>
      <c r="D1145" s="3" t="n">
        <v>1</v>
      </c>
      <c r="E1145" s="3" t="n">
        <v>0.5085532</v>
      </c>
      <c r="F1145" s="3" t="n">
        <v>43</v>
      </c>
      <c r="G1145" s="3" t="n">
        <v>43</v>
      </c>
      <c r="H1145" s="3" t="n">
        <v>12</v>
      </c>
      <c r="I1145" s="3" t="n">
        <v>12</v>
      </c>
      <c r="J1145" s="3" t="n">
        <v>53</v>
      </c>
      <c r="K1145" s="3" t="n">
        <v>53</v>
      </c>
      <c r="L1145" s="3" t="n">
        <v>4</v>
      </c>
      <c r="M1145" s="3" t="n">
        <v>4</v>
      </c>
      <c r="N1145" s="3" t="n">
        <v>-1</v>
      </c>
      <c r="O1145" s="3" t="n">
        <v>-1</v>
      </c>
      <c r="P1145" s="3" t="n">
        <v>8.1</v>
      </c>
      <c r="Q1145" s="3" t="n">
        <v>24.2</v>
      </c>
      <c r="R1145" s="3" t="s">
        <v>3394</v>
      </c>
      <c r="S1145" s="4" t="n">
        <v>45746.9837268519</v>
      </c>
      <c r="T1145" s="3" t="s">
        <v>65</v>
      </c>
      <c r="U1145" s="3" t="s">
        <v>65</v>
      </c>
      <c r="V1145" s="3" t="n">
        <v>0</v>
      </c>
      <c r="W1145" s="3" t="n">
        <v>0</v>
      </c>
      <c r="X1145" s="3" t="n">
        <v>0</v>
      </c>
      <c r="Y1145" s="3" t="s">
        <v>30</v>
      </c>
      <c r="Z1145" s="3" t="s">
        <v>30</v>
      </c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</row>
    <row r="1146" customFormat="false" ht="15.75" hidden="false" customHeight="false" outlineLevel="0" collapsed="false">
      <c r="A1146" s="3" t="n">
        <v>1145</v>
      </c>
      <c r="B1146" s="3" t="s">
        <v>3395</v>
      </c>
      <c r="C1146" s="3" t="s">
        <v>3396</v>
      </c>
      <c r="D1146" s="3" t="n">
        <v>1</v>
      </c>
      <c r="E1146" s="3" t="n">
        <v>0.6276251</v>
      </c>
      <c r="F1146" s="3" t="n">
        <v>90</v>
      </c>
      <c r="G1146" s="3" t="n">
        <v>90</v>
      </c>
      <c r="H1146" s="3" t="n">
        <v>14</v>
      </c>
      <c r="I1146" s="3" t="n">
        <v>14</v>
      </c>
      <c r="J1146" s="3" t="n">
        <v>123</v>
      </c>
      <c r="K1146" s="3" t="n">
        <v>123</v>
      </c>
      <c r="L1146" s="3" t="n">
        <v>6</v>
      </c>
      <c r="M1146" s="3" t="n">
        <v>6</v>
      </c>
      <c r="N1146" s="3" t="n">
        <v>-1</v>
      </c>
      <c r="O1146" s="3" t="n">
        <v>-1</v>
      </c>
      <c r="P1146" s="3" t="n">
        <v>8.1</v>
      </c>
      <c r="Q1146" s="3" t="n">
        <v>24.2</v>
      </c>
      <c r="R1146" s="3" t="s">
        <v>3271</v>
      </c>
      <c r="S1146" s="4" t="n">
        <v>45746.9837615741</v>
      </c>
      <c r="T1146" s="3" t="s">
        <v>65</v>
      </c>
      <c r="U1146" s="3" t="s">
        <v>65</v>
      </c>
      <c r="V1146" s="3" t="n">
        <v>0</v>
      </c>
      <c r="W1146" s="3" t="n">
        <v>0</v>
      </c>
      <c r="X1146" s="3" t="n">
        <v>0</v>
      </c>
      <c r="Y1146" s="3" t="s">
        <v>30</v>
      </c>
      <c r="Z1146" s="3" t="s">
        <v>30</v>
      </c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</row>
    <row r="1147" customFormat="false" ht="15.75" hidden="false" customHeight="false" outlineLevel="0" collapsed="false">
      <c r="A1147" s="3" t="n">
        <v>1146</v>
      </c>
      <c r="B1147" s="3" t="s">
        <v>3397</v>
      </c>
      <c r="C1147" s="3" t="s">
        <v>3398</v>
      </c>
      <c r="D1147" s="3" t="n">
        <v>1</v>
      </c>
      <c r="E1147" s="3" t="n">
        <v>4.1361451</v>
      </c>
      <c r="F1147" s="3" t="n">
        <v>501</v>
      </c>
      <c r="G1147" s="3" t="n">
        <v>501</v>
      </c>
      <c r="H1147" s="3" t="n">
        <v>24</v>
      </c>
      <c r="I1147" s="3" t="n">
        <v>24</v>
      </c>
      <c r="J1147" s="3" t="n">
        <v>780</v>
      </c>
      <c r="K1147" s="3" t="n">
        <v>780</v>
      </c>
      <c r="L1147" s="3" t="n">
        <v>26</v>
      </c>
      <c r="M1147" s="3" t="n">
        <v>26</v>
      </c>
      <c r="N1147" s="3" t="n">
        <v>-1</v>
      </c>
      <c r="O1147" s="3" t="n">
        <v>-1</v>
      </c>
      <c r="P1147" s="3" t="n">
        <v>8.1</v>
      </c>
      <c r="Q1147" s="3" t="n">
        <v>24.2</v>
      </c>
      <c r="R1147" s="3" t="s">
        <v>3399</v>
      </c>
      <c r="S1147" s="4" t="n">
        <v>45746.9838657407</v>
      </c>
      <c r="T1147" s="3" t="s">
        <v>65</v>
      </c>
      <c r="U1147" s="3" t="s">
        <v>65</v>
      </c>
      <c r="V1147" s="3" t="n">
        <v>0</v>
      </c>
      <c r="W1147" s="3" t="n">
        <v>0</v>
      </c>
      <c r="X1147" s="3" t="n">
        <v>0</v>
      </c>
      <c r="Y1147" s="3" t="s">
        <v>30</v>
      </c>
      <c r="Z1147" s="3" t="s">
        <v>30</v>
      </c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</row>
    <row r="1148" customFormat="false" ht="15.75" hidden="false" customHeight="false" outlineLevel="0" collapsed="false">
      <c r="A1148" s="3" t="n">
        <v>1147</v>
      </c>
      <c r="B1148" s="3" t="s">
        <v>3400</v>
      </c>
      <c r="C1148" s="3" t="s">
        <v>3401</v>
      </c>
      <c r="D1148" s="3" t="n">
        <v>1</v>
      </c>
      <c r="E1148" s="3" t="n">
        <v>0.5840401</v>
      </c>
      <c r="F1148" s="3" t="n">
        <v>47</v>
      </c>
      <c r="G1148" s="3" t="n">
        <v>47</v>
      </c>
      <c r="H1148" s="3" t="n">
        <v>14</v>
      </c>
      <c r="I1148" s="3" t="n">
        <v>14</v>
      </c>
      <c r="J1148" s="3" t="n">
        <v>66</v>
      </c>
      <c r="K1148" s="3" t="n">
        <v>66</v>
      </c>
      <c r="L1148" s="3" t="n">
        <v>4</v>
      </c>
      <c r="M1148" s="3" t="n">
        <v>4</v>
      </c>
      <c r="N1148" s="3" t="n">
        <v>-1</v>
      </c>
      <c r="O1148" s="3" t="n">
        <v>-1</v>
      </c>
      <c r="P1148" s="3" t="n">
        <v>8.1</v>
      </c>
      <c r="Q1148" s="3" t="n">
        <v>24.2</v>
      </c>
      <c r="R1148" s="3" t="s">
        <v>3263</v>
      </c>
      <c r="S1148" s="4" t="n">
        <v>45746.983900463</v>
      </c>
      <c r="T1148" s="3" t="s">
        <v>65</v>
      </c>
      <c r="U1148" s="3" t="s">
        <v>65</v>
      </c>
      <c r="V1148" s="3" t="n">
        <v>0</v>
      </c>
      <c r="W1148" s="3" t="n">
        <v>0</v>
      </c>
      <c r="X1148" s="3" t="n">
        <v>0</v>
      </c>
      <c r="Y1148" s="3" t="s">
        <v>30</v>
      </c>
      <c r="Z1148" s="3" t="s">
        <v>30</v>
      </c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</row>
    <row r="1149" customFormat="false" ht="15.75" hidden="false" customHeight="false" outlineLevel="0" collapsed="false">
      <c r="A1149" s="3" t="n">
        <v>1148</v>
      </c>
      <c r="B1149" s="3" t="s">
        <v>3402</v>
      </c>
      <c r="C1149" s="3" t="s">
        <v>3403</v>
      </c>
      <c r="D1149" s="3" t="n">
        <v>1</v>
      </c>
      <c r="E1149" s="3" t="n">
        <v>0.2829773</v>
      </c>
      <c r="F1149" s="3" t="n">
        <v>41</v>
      </c>
      <c r="G1149" s="3" t="n">
        <v>41</v>
      </c>
      <c r="H1149" s="3" t="n">
        <v>13</v>
      </c>
      <c r="I1149" s="3" t="n">
        <v>13</v>
      </c>
      <c r="J1149" s="3" t="n">
        <v>58</v>
      </c>
      <c r="K1149" s="3" t="n">
        <v>58</v>
      </c>
      <c r="L1149" s="3" t="n">
        <v>2</v>
      </c>
      <c r="M1149" s="3" t="n">
        <v>2</v>
      </c>
      <c r="N1149" s="3" t="n">
        <v>-1</v>
      </c>
      <c r="O1149" s="3" t="n">
        <v>-1</v>
      </c>
      <c r="P1149" s="3" t="n">
        <v>8.1</v>
      </c>
      <c r="Q1149" s="3" t="n">
        <v>24.2</v>
      </c>
      <c r="R1149" s="3" t="s">
        <v>3266</v>
      </c>
      <c r="S1149" s="4" t="n">
        <v>45746.9839236111</v>
      </c>
      <c r="T1149" s="3" t="s">
        <v>65</v>
      </c>
      <c r="U1149" s="3" t="s">
        <v>65</v>
      </c>
      <c r="V1149" s="3" t="n">
        <v>0</v>
      </c>
      <c r="W1149" s="3" t="n">
        <v>0</v>
      </c>
      <c r="X1149" s="3" t="n">
        <v>0</v>
      </c>
      <c r="Y1149" s="3" t="s">
        <v>30</v>
      </c>
      <c r="Z1149" s="3" t="s">
        <v>30</v>
      </c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</row>
    <row r="1150" customFormat="false" ht="15.75" hidden="false" customHeight="false" outlineLevel="0" collapsed="false">
      <c r="A1150" s="3" t="n">
        <v>1149</v>
      </c>
      <c r="B1150" s="3" t="s">
        <v>3404</v>
      </c>
      <c r="C1150" s="3" t="s">
        <v>3405</v>
      </c>
      <c r="D1150" s="3" t="n">
        <v>1</v>
      </c>
      <c r="E1150" s="3" t="n">
        <v>0.6621282</v>
      </c>
      <c r="F1150" s="3" t="n">
        <v>90</v>
      </c>
      <c r="G1150" s="3" t="n">
        <v>90</v>
      </c>
      <c r="H1150" s="3" t="n">
        <v>14</v>
      </c>
      <c r="I1150" s="3" t="n">
        <v>14</v>
      </c>
      <c r="J1150" s="3" t="n">
        <v>123</v>
      </c>
      <c r="K1150" s="3" t="n">
        <v>123</v>
      </c>
      <c r="L1150" s="3" t="n">
        <v>6</v>
      </c>
      <c r="M1150" s="3" t="n">
        <v>6</v>
      </c>
      <c r="N1150" s="3" t="n">
        <v>-1</v>
      </c>
      <c r="O1150" s="3" t="n">
        <v>-1</v>
      </c>
      <c r="P1150" s="3" t="n">
        <v>8.1</v>
      </c>
      <c r="Q1150" s="3" t="n">
        <v>24.2</v>
      </c>
      <c r="R1150" s="3" t="s">
        <v>3271</v>
      </c>
      <c r="S1150" s="4" t="n">
        <v>45746.9839467593</v>
      </c>
      <c r="T1150" s="3" t="s">
        <v>65</v>
      </c>
      <c r="U1150" s="3" t="s">
        <v>65</v>
      </c>
      <c r="V1150" s="3" t="n">
        <v>0</v>
      </c>
      <c r="W1150" s="3" t="n">
        <v>0</v>
      </c>
      <c r="X1150" s="3" t="n">
        <v>0</v>
      </c>
      <c r="Y1150" s="3" t="s">
        <v>30</v>
      </c>
      <c r="Z1150" s="3" t="s">
        <v>30</v>
      </c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</row>
    <row r="1151" customFormat="false" ht="15.75" hidden="false" customHeight="false" outlineLevel="0" collapsed="false">
      <c r="A1151" s="3" t="n">
        <v>1150</v>
      </c>
      <c r="B1151" s="3" t="s">
        <v>3406</v>
      </c>
      <c r="C1151" s="3" t="s">
        <v>3407</v>
      </c>
      <c r="D1151" s="3" t="n">
        <v>1</v>
      </c>
      <c r="E1151" s="3" t="n">
        <v>0.2142205</v>
      </c>
      <c r="F1151" s="3" t="n">
        <v>21</v>
      </c>
      <c r="G1151" s="3" t="n">
        <v>21</v>
      </c>
      <c r="H1151" s="3" t="n">
        <v>5</v>
      </c>
      <c r="I1151" s="3" t="n">
        <v>5</v>
      </c>
      <c r="J1151" s="3" t="n">
        <v>32</v>
      </c>
      <c r="K1151" s="3" t="n">
        <v>32</v>
      </c>
      <c r="L1151" s="3" t="n">
        <v>0</v>
      </c>
      <c r="M1151" s="3" t="n">
        <v>0</v>
      </c>
      <c r="N1151" s="3" t="n">
        <v>-1</v>
      </c>
      <c r="O1151" s="3" t="n">
        <v>0</v>
      </c>
      <c r="P1151" s="3" t="n">
        <v>8.1</v>
      </c>
      <c r="Q1151" s="3" t="n">
        <v>24.2</v>
      </c>
      <c r="R1151" s="3" t="s">
        <v>3408</v>
      </c>
      <c r="S1151" s="4" t="n">
        <v>45746.9839699074</v>
      </c>
      <c r="T1151" s="3" t="s">
        <v>65</v>
      </c>
      <c r="U1151" s="3" t="s">
        <v>65</v>
      </c>
      <c r="V1151" s="3" t="n">
        <v>0</v>
      </c>
      <c r="W1151" s="3" t="n">
        <v>1</v>
      </c>
      <c r="X1151" s="3" t="n">
        <v>0</v>
      </c>
      <c r="Y1151" s="3" t="s">
        <v>30</v>
      </c>
      <c r="Z1151" s="3" t="s">
        <v>81</v>
      </c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</row>
    <row r="1152" customFormat="false" ht="15.75" hidden="false" customHeight="false" outlineLevel="0" collapsed="false">
      <c r="A1152" s="3" t="n">
        <v>1151</v>
      </c>
      <c r="B1152" s="3" t="s">
        <v>3409</v>
      </c>
      <c r="C1152" s="3" t="s">
        <v>3410</v>
      </c>
      <c r="D1152" s="3" t="n">
        <v>1</v>
      </c>
      <c r="E1152" s="3" t="n">
        <v>0.2527178</v>
      </c>
      <c r="F1152" s="3" t="n">
        <v>22</v>
      </c>
      <c r="G1152" s="3" t="n">
        <v>22</v>
      </c>
      <c r="H1152" s="3" t="n">
        <v>6</v>
      </c>
      <c r="I1152" s="3" t="n">
        <v>6</v>
      </c>
      <c r="J1152" s="3" t="n">
        <v>30</v>
      </c>
      <c r="K1152" s="3" t="n">
        <v>30</v>
      </c>
      <c r="L1152" s="3" t="n">
        <v>0</v>
      </c>
      <c r="M1152" s="3" t="n">
        <v>0</v>
      </c>
      <c r="N1152" s="3" t="n">
        <v>-1</v>
      </c>
      <c r="O1152" s="3" t="n">
        <v>0</v>
      </c>
      <c r="P1152" s="3" t="n">
        <v>8.1</v>
      </c>
      <c r="Q1152" s="3" t="n">
        <v>24.2</v>
      </c>
      <c r="R1152" s="3" t="s">
        <v>3411</v>
      </c>
      <c r="S1152" s="4" t="n">
        <v>45746.9840162037</v>
      </c>
      <c r="T1152" s="3" t="s">
        <v>65</v>
      </c>
      <c r="U1152" s="3" t="s">
        <v>65</v>
      </c>
      <c r="V1152" s="3" t="n">
        <v>0</v>
      </c>
      <c r="W1152" s="3" t="n">
        <v>1</v>
      </c>
      <c r="X1152" s="3" t="n">
        <v>0</v>
      </c>
      <c r="Y1152" s="3" t="s">
        <v>30</v>
      </c>
      <c r="Z1152" s="3" t="s">
        <v>81</v>
      </c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</row>
    <row r="1153" customFormat="false" ht="15.75" hidden="false" customHeight="false" outlineLevel="0" collapsed="false">
      <c r="A1153" s="3" t="n">
        <v>1152</v>
      </c>
      <c r="B1153" s="3" t="s">
        <v>3412</v>
      </c>
      <c r="C1153" s="3"/>
      <c r="D1153" s="3" t="n">
        <v>0</v>
      </c>
      <c r="E1153" s="3" t="s">
        <v>1901</v>
      </c>
      <c r="F1153" s="3" t="s">
        <v>1901</v>
      </c>
      <c r="G1153" s="3" t="s">
        <v>1901</v>
      </c>
      <c r="H1153" s="3" t="s">
        <v>1901</v>
      </c>
      <c r="I1153" s="3" t="s">
        <v>1901</v>
      </c>
      <c r="J1153" s="3" t="s">
        <v>1901</v>
      </c>
      <c r="K1153" s="3" t="s">
        <v>1901</v>
      </c>
      <c r="L1153" s="3" t="s">
        <v>1901</v>
      </c>
      <c r="M1153" s="3" t="s">
        <v>1901</v>
      </c>
      <c r="N1153" s="3" t="s">
        <v>1901</v>
      </c>
      <c r="O1153" s="3" t="s">
        <v>1901</v>
      </c>
      <c r="P1153" s="3"/>
      <c r="Q1153" s="3"/>
      <c r="R1153" s="3"/>
      <c r="S1153" s="3"/>
      <c r="T1153" s="3"/>
      <c r="U1153" s="3"/>
      <c r="V1153" s="3" t="s">
        <v>1901</v>
      </c>
      <c r="W1153" s="3" t="s">
        <v>1901</v>
      </c>
      <c r="X1153" s="3" t="s">
        <v>1901</v>
      </c>
      <c r="Y1153" s="3"/>
      <c r="Z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</row>
    <row r="1154" customFormat="false" ht="15.75" hidden="false" customHeight="false" outlineLevel="0" collapsed="false">
      <c r="A1154" s="3" t="n">
        <v>1153</v>
      </c>
      <c r="B1154" s="3" t="s">
        <v>3413</v>
      </c>
      <c r="C1154" s="3"/>
      <c r="D1154" s="3" t="n">
        <v>0</v>
      </c>
      <c r="E1154" s="3" t="s">
        <v>1901</v>
      </c>
      <c r="F1154" s="3" t="s">
        <v>1901</v>
      </c>
      <c r="G1154" s="3" t="s">
        <v>1901</v>
      </c>
      <c r="H1154" s="3" t="s">
        <v>1901</v>
      </c>
      <c r="I1154" s="3" t="s">
        <v>1901</v>
      </c>
      <c r="J1154" s="3" t="s">
        <v>1901</v>
      </c>
      <c r="K1154" s="3" t="s">
        <v>1901</v>
      </c>
      <c r="L1154" s="3" t="s">
        <v>1901</v>
      </c>
      <c r="M1154" s="3" t="s">
        <v>1901</v>
      </c>
      <c r="N1154" s="3" t="s">
        <v>1901</v>
      </c>
      <c r="O1154" s="3" t="s">
        <v>1901</v>
      </c>
      <c r="P1154" s="3"/>
      <c r="Q1154" s="3"/>
      <c r="R1154" s="3"/>
      <c r="S1154" s="3"/>
      <c r="T1154" s="3"/>
      <c r="U1154" s="3"/>
      <c r="V1154" s="3" t="s">
        <v>1901</v>
      </c>
      <c r="W1154" s="3" t="s">
        <v>1901</v>
      </c>
      <c r="X1154" s="3" t="s">
        <v>1901</v>
      </c>
      <c r="Y1154" s="3"/>
      <c r="Z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</row>
    <row r="1155" customFormat="false" ht="15.75" hidden="false" customHeight="false" outlineLevel="0" collapsed="false">
      <c r="A1155" s="3" t="n">
        <v>1154</v>
      </c>
      <c r="B1155" s="3" t="s">
        <v>3414</v>
      </c>
      <c r="C1155" s="3" t="s">
        <v>3415</v>
      </c>
      <c r="D1155" s="3" t="n">
        <v>1</v>
      </c>
      <c r="E1155" s="3" t="n">
        <v>0.6485929</v>
      </c>
      <c r="F1155" s="3" t="n">
        <v>7</v>
      </c>
      <c r="G1155" s="3" t="n">
        <v>7</v>
      </c>
      <c r="H1155" s="3" t="n">
        <v>4</v>
      </c>
      <c r="I1155" s="3" t="n">
        <v>4</v>
      </c>
      <c r="J1155" s="3" t="n">
        <v>3</v>
      </c>
      <c r="K1155" s="3" t="n">
        <v>3</v>
      </c>
      <c r="L1155" s="3" t="n">
        <v>0</v>
      </c>
      <c r="M1155" s="3" t="n">
        <v>0</v>
      </c>
      <c r="N1155" s="3" t="n">
        <v>-1</v>
      </c>
      <c r="O1155" s="3" t="n">
        <v>-1</v>
      </c>
      <c r="P1155" s="3" t="n">
        <v>8.1</v>
      </c>
      <c r="Q1155" s="3" t="n">
        <v>24.2</v>
      </c>
      <c r="R1155" s="3" t="s">
        <v>3416</v>
      </c>
      <c r="S1155" s="4" t="n">
        <v>45746.9841319444</v>
      </c>
      <c r="T1155" s="3" t="s">
        <v>29</v>
      </c>
      <c r="U1155" s="3" t="s">
        <v>29</v>
      </c>
      <c r="V1155" s="3" t="n">
        <v>0</v>
      </c>
      <c r="W1155" s="3" t="n">
        <v>0</v>
      </c>
      <c r="X1155" s="3" t="n">
        <v>0</v>
      </c>
      <c r="Y1155" s="3" t="s">
        <v>30</v>
      </c>
      <c r="Z1155" s="3" t="s">
        <v>30</v>
      </c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</row>
    <row r="1156" customFormat="false" ht="15.75" hidden="false" customHeight="false" outlineLevel="0" collapsed="false">
      <c r="A1156" s="3" t="n">
        <v>1155</v>
      </c>
      <c r="B1156" s="3" t="s">
        <v>3417</v>
      </c>
      <c r="C1156" s="3" t="s">
        <v>3418</v>
      </c>
      <c r="D1156" s="3" t="n">
        <v>1</v>
      </c>
      <c r="E1156" s="3" t="n">
        <v>2.0035279</v>
      </c>
      <c r="F1156" s="3" t="n">
        <v>219</v>
      </c>
      <c r="G1156" s="3" t="n">
        <v>219</v>
      </c>
      <c r="H1156" s="3" t="n">
        <v>18</v>
      </c>
      <c r="I1156" s="3" t="n">
        <v>18</v>
      </c>
      <c r="J1156" s="3" t="n">
        <v>308</v>
      </c>
      <c r="K1156" s="3" t="n">
        <v>308</v>
      </c>
      <c r="L1156" s="3" t="n">
        <v>19</v>
      </c>
      <c r="M1156" s="3" t="n">
        <v>19</v>
      </c>
      <c r="N1156" s="3" t="n">
        <v>-1</v>
      </c>
      <c r="O1156" s="3" t="n">
        <v>-1</v>
      </c>
      <c r="P1156" s="3" t="n">
        <v>8.3</v>
      </c>
      <c r="Q1156" s="3" t="n">
        <v>24.2</v>
      </c>
      <c r="R1156" s="3" t="s">
        <v>3419</v>
      </c>
      <c r="S1156" s="4" t="n">
        <v>45746.9841898148</v>
      </c>
      <c r="T1156" s="3" t="s">
        <v>65</v>
      </c>
      <c r="U1156" s="3" t="s">
        <v>65</v>
      </c>
      <c r="V1156" s="3" t="n">
        <v>0</v>
      </c>
      <c r="W1156" s="3" t="n">
        <v>0</v>
      </c>
      <c r="X1156" s="3" t="n">
        <v>0</v>
      </c>
      <c r="Y1156" s="3" t="s">
        <v>30</v>
      </c>
      <c r="Z1156" s="3" t="s">
        <v>30</v>
      </c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</row>
    <row r="1157" customFormat="false" ht="15.75" hidden="false" customHeight="false" outlineLevel="0" collapsed="false">
      <c r="A1157" s="3" t="n">
        <v>1156</v>
      </c>
      <c r="B1157" s="3" t="s">
        <v>3420</v>
      </c>
      <c r="C1157" s="3" t="s">
        <v>3421</v>
      </c>
      <c r="D1157" s="3" t="n">
        <v>1</v>
      </c>
      <c r="E1157" s="3" t="n">
        <v>0.631661</v>
      </c>
      <c r="F1157" s="3" t="n">
        <v>38</v>
      </c>
      <c r="G1157" s="3" t="n">
        <v>38</v>
      </c>
      <c r="H1157" s="3" t="n">
        <v>4</v>
      </c>
      <c r="I1157" s="3" t="n">
        <v>4</v>
      </c>
      <c r="J1157" s="3" t="n">
        <v>10</v>
      </c>
      <c r="K1157" s="3" t="n">
        <v>10</v>
      </c>
      <c r="L1157" s="3" t="n">
        <v>11</v>
      </c>
      <c r="M1157" s="3" t="n">
        <v>11</v>
      </c>
      <c r="N1157" s="3" t="n">
        <v>-1</v>
      </c>
      <c r="O1157" s="3" t="n">
        <v>-1</v>
      </c>
      <c r="P1157" s="3" t="n">
        <v>8.1</v>
      </c>
      <c r="Q1157" s="3" t="n">
        <v>24.2</v>
      </c>
      <c r="R1157" s="3" t="s">
        <v>3422</v>
      </c>
      <c r="S1157" s="4" t="n">
        <v>45746.984224537</v>
      </c>
      <c r="T1157" s="3" t="s">
        <v>65</v>
      </c>
      <c r="U1157" s="3" t="s">
        <v>65</v>
      </c>
      <c r="V1157" s="3" t="n">
        <v>0</v>
      </c>
      <c r="W1157" s="3" t="n">
        <v>0</v>
      </c>
      <c r="X1157" s="3" t="n">
        <v>0</v>
      </c>
      <c r="Y1157" s="3" t="s">
        <v>30</v>
      </c>
      <c r="Z1157" s="3" t="s">
        <v>30</v>
      </c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</row>
    <row r="1158" customFormat="false" ht="15.75" hidden="false" customHeight="false" outlineLevel="0" collapsed="false">
      <c r="A1158" s="3" t="n">
        <v>1157</v>
      </c>
      <c r="B1158" s="3" t="s">
        <v>3423</v>
      </c>
      <c r="C1158" s="3" t="s">
        <v>3424</v>
      </c>
      <c r="D1158" s="3" t="n">
        <v>1</v>
      </c>
      <c r="E1158" s="3" t="n">
        <v>0.0534986</v>
      </c>
      <c r="F1158" s="3" t="n">
        <v>4</v>
      </c>
      <c r="G1158" s="3" t="n">
        <v>4</v>
      </c>
      <c r="H1158" s="3" t="n">
        <v>3</v>
      </c>
      <c r="I1158" s="3" t="n">
        <v>3</v>
      </c>
      <c r="J1158" s="3" t="n">
        <v>2</v>
      </c>
      <c r="K1158" s="3" t="n">
        <v>2</v>
      </c>
      <c r="L1158" s="3" t="n">
        <v>0</v>
      </c>
      <c r="M1158" s="3" t="n">
        <v>0</v>
      </c>
      <c r="N1158" s="3" t="n">
        <v>-1</v>
      </c>
      <c r="O1158" s="3" t="n">
        <v>-1</v>
      </c>
      <c r="P1158" s="3" t="n">
        <v>8.1</v>
      </c>
      <c r="Q1158" s="3" t="n">
        <v>24.2</v>
      </c>
      <c r="R1158" s="3" t="s">
        <v>3425</v>
      </c>
      <c r="S1158" s="4" t="n">
        <v>45746.9842361111</v>
      </c>
      <c r="T1158" s="3" t="s">
        <v>29</v>
      </c>
      <c r="U1158" s="3" t="s">
        <v>29</v>
      </c>
      <c r="V1158" s="3" t="n">
        <v>0</v>
      </c>
      <c r="W1158" s="3" t="n">
        <v>0</v>
      </c>
      <c r="X1158" s="3" t="n">
        <v>0</v>
      </c>
      <c r="Y1158" s="3" t="s">
        <v>30</v>
      </c>
      <c r="Z1158" s="3" t="s">
        <v>30</v>
      </c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</row>
    <row r="1159" customFormat="false" ht="15.75" hidden="false" customHeight="false" outlineLevel="0" collapsed="false">
      <c r="A1159" s="3" t="n">
        <v>1158</v>
      </c>
      <c r="B1159" s="3" t="s">
        <v>3426</v>
      </c>
      <c r="C1159" s="3" t="s">
        <v>3427</v>
      </c>
      <c r="D1159" s="3" t="n">
        <v>1</v>
      </c>
      <c r="E1159" s="3" t="n">
        <v>0.4011029</v>
      </c>
      <c r="F1159" s="3" t="n">
        <v>4</v>
      </c>
      <c r="G1159" s="3" t="n">
        <v>4</v>
      </c>
      <c r="H1159" s="3" t="n">
        <v>3</v>
      </c>
      <c r="I1159" s="3" t="n">
        <v>3</v>
      </c>
      <c r="J1159" s="3" t="n">
        <v>2</v>
      </c>
      <c r="K1159" s="3" t="n">
        <v>2</v>
      </c>
      <c r="L1159" s="3" t="n">
        <v>0</v>
      </c>
      <c r="M1159" s="3" t="n">
        <v>0</v>
      </c>
      <c r="N1159" s="3" t="n">
        <v>-1</v>
      </c>
      <c r="O1159" s="3" t="n">
        <v>-1</v>
      </c>
      <c r="P1159" s="3" t="n">
        <v>8.1</v>
      </c>
      <c r="Q1159" s="3" t="n">
        <v>24.2</v>
      </c>
      <c r="R1159" s="3" t="s">
        <v>3428</v>
      </c>
      <c r="S1159" s="4" t="n">
        <v>45746.9842592593</v>
      </c>
      <c r="T1159" s="3" t="s">
        <v>29</v>
      </c>
      <c r="U1159" s="3" t="s">
        <v>29</v>
      </c>
      <c r="V1159" s="3" t="n">
        <v>0</v>
      </c>
      <c r="W1159" s="3" t="n">
        <v>0</v>
      </c>
      <c r="X1159" s="3" t="n">
        <v>0</v>
      </c>
      <c r="Y1159" s="3" t="s">
        <v>30</v>
      </c>
      <c r="Z1159" s="3" t="s">
        <v>30</v>
      </c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</row>
    <row r="1160" customFormat="false" ht="15.75" hidden="false" customHeight="false" outlineLevel="0" collapsed="false">
      <c r="A1160" s="3" t="n">
        <v>1159</v>
      </c>
      <c r="B1160" s="3" t="s">
        <v>3429</v>
      </c>
      <c r="C1160" s="3" t="s">
        <v>3430</v>
      </c>
      <c r="D1160" s="3" t="n">
        <v>1</v>
      </c>
      <c r="E1160" s="3" t="n">
        <v>0.1623021</v>
      </c>
      <c r="F1160" s="3" t="n">
        <v>13</v>
      </c>
      <c r="G1160" s="3" t="n">
        <v>13</v>
      </c>
      <c r="H1160" s="3" t="n">
        <v>4</v>
      </c>
      <c r="I1160" s="3" t="n">
        <v>4</v>
      </c>
      <c r="J1160" s="3" t="n">
        <v>9</v>
      </c>
      <c r="K1160" s="3" t="n">
        <v>9</v>
      </c>
      <c r="L1160" s="3" t="n">
        <v>0</v>
      </c>
      <c r="M1160" s="3" t="n">
        <v>0</v>
      </c>
      <c r="N1160" s="3" t="n">
        <v>0</v>
      </c>
      <c r="O1160" s="3" t="n">
        <v>0</v>
      </c>
      <c r="P1160" s="3" t="n">
        <v>8.1</v>
      </c>
      <c r="Q1160" s="3" t="n">
        <v>24.2</v>
      </c>
      <c r="R1160" s="3" t="s">
        <v>3431</v>
      </c>
      <c r="S1160" s="4" t="n">
        <v>45746.9842939815</v>
      </c>
      <c r="T1160" s="3" t="s">
        <v>29</v>
      </c>
      <c r="U1160" s="3" t="s">
        <v>29</v>
      </c>
      <c r="V1160" s="3" t="n">
        <v>1</v>
      </c>
      <c r="W1160" s="3" t="n">
        <v>1</v>
      </c>
      <c r="X1160" s="3" t="n">
        <v>0</v>
      </c>
      <c r="Y1160" s="3" t="s">
        <v>81</v>
      </c>
      <c r="Z1160" s="3" t="s">
        <v>81</v>
      </c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</row>
    <row r="1161" customFormat="false" ht="15.75" hidden="false" customHeight="false" outlineLevel="0" collapsed="false">
      <c r="A1161" s="3" t="n">
        <v>1160</v>
      </c>
      <c r="B1161" s="3" t="s">
        <v>3432</v>
      </c>
      <c r="C1161" s="3" t="s">
        <v>3433</v>
      </c>
      <c r="D1161" s="3" t="n">
        <v>1</v>
      </c>
      <c r="E1161" s="3" t="n">
        <v>0.0631146</v>
      </c>
      <c r="F1161" s="3" t="n">
        <v>5</v>
      </c>
      <c r="G1161" s="3" t="n">
        <v>5</v>
      </c>
      <c r="H1161" s="3" t="n">
        <v>4</v>
      </c>
      <c r="I1161" s="3" t="n">
        <v>4</v>
      </c>
      <c r="J1161" s="3" t="n">
        <v>3</v>
      </c>
      <c r="K1161" s="3" t="n">
        <v>3</v>
      </c>
      <c r="L1161" s="3" t="n">
        <v>0</v>
      </c>
      <c r="M1161" s="3" t="n">
        <v>0</v>
      </c>
      <c r="N1161" s="3" t="n">
        <v>0</v>
      </c>
      <c r="O1161" s="3" t="n">
        <v>0</v>
      </c>
      <c r="P1161" s="3" t="n">
        <v>8.1</v>
      </c>
      <c r="Q1161" s="3" t="n">
        <v>24.2</v>
      </c>
      <c r="R1161" s="3" t="s">
        <v>3434</v>
      </c>
      <c r="S1161" s="4" t="n">
        <v>45746.9843402778</v>
      </c>
      <c r="T1161" s="3" t="s">
        <v>29</v>
      </c>
      <c r="U1161" s="3" t="s">
        <v>29</v>
      </c>
      <c r="V1161" s="3" t="n">
        <v>1</v>
      </c>
      <c r="W1161" s="3" t="n">
        <v>1</v>
      </c>
      <c r="X1161" s="3" t="n">
        <v>0</v>
      </c>
      <c r="Y1161" s="3" t="s">
        <v>30</v>
      </c>
      <c r="Z1161" s="3" t="s">
        <v>81</v>
      </c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</row>
    <row r="1162" customFormat="false" ht="15.75" hidden="false" customHeight="false" outlineLevel="0" collapsed="false">
      <c r="A1162" s="3" t="n">
        <v>1161</v>
      </c>
      <c r="B1162" s="3" t="s">
        <v>3435</v>
      </c>
      <c r="C1162" s="3" t="s">
        <v>3436</v>
      </c>
      <c r="D1162" s="3" t="n">
        <v>1</v>
      </c>
      <c r="E1162" s="3" t="n">
        <v>1.7168163</v>
      </c>
      <c r="F1162" s="3" t="n">
        <v>147</v>
      </c>
      <c r="G1162" s="3" t="n">
        <v>147</v>
      </c>
      <c r="H1162" s="3" t="n">
        <v>21</v>
      </c>
      <c r="I1162" s="3" t="n">
        <v>21</v>
      </c>
      <c r="J1162" s="3" t="n">
        <v>180</v>
      </c>
      <c r="K1162" s="3" t="n">
        <v>180</v>
      </c>
      <c r="L1162" s="3" t="n">
        <v>15</v>
      </c>
      <c r="M1162" s="3" t="n">
        <v>15</v>
      </c>
      <c r="N1162" s="3" t="n">
        <v>6</v>
      </c>
      <c r="O1162" s="3" t="n">
        <v>-1</v>
      </c>
      <c r="P1162" s="3" t="n">
        <v>8.1</v>
      </c>
      <c r="Q1162" s="3" t="n">
        <v>24.2</v>
      </c>
      <c r="R1162" s="3" t="s">
        <v>3437</v>
      </c>
      <c r="S1162" s="4" t="n">
        <v>45746.9844328704</v>
      </c>
      <c r="T1162" s="3" t="s">
        <v>29</v>
      </c>
      <c r="U1162" s="3" t="s">
        <v>29</v>
      </c>
      <c r="V1162" s="3" t="n">
        <v>1</v>
      </c>
      <c r="W1162" s="3" t="n">
        <v>0</v>
      </c>
      <c r="X1162" s="3" t="n">
        <v>0</v>
      </c>
      <c r="Y1162" s="3" t="s">
        <v>30</v>
      </c>
      <c r="Z1162" s="3" t="s">
        <v>30</v>
      </c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</row>
    <row r="1163" customFormat="false" ht="15.75" hidden="false" customHeight="false" outlineLevel="0" collapsed="false">
      <c r="A1163" s="3" t="n">
        <v>1162</v>
      </c>
      <c r="B1163" s="3" t="s">
        <v>3438</v>
      </c>
      <c r="C1163" s="3" t="s">
        <v>3439</v>
      </c>
      <c r="D1163" s="3" t="n">
        <v>1</v>
      </c>
      <c r="E1163" s="3" t="n">
        <v>0.3128497</v>
      </c>
      <c r="F1163" s="3" t="n">
        <v>15</v>
      </c>
      <c r="G1163" s="3" t="n">
        <v>15</v>
      </c>
      <c r="H1163" s="3" t="n">
        <v>9</v>
      </c>
      <c r="I1163" s="3" t="n">
        <v>9</v>
      </c>
      <c r="J1163" s="3" t="n">
        <v>11</v>
      </c>
      <c r="K1163" s="3" t="n">
        <v>11</v>
      </c>
      <c r="L1163" s="3" t="n">
        <v>3</v>
      </c>
      <c r="M1163" s="3" t="n">
        <v>3</v>
      </c>
      <c r="N1163" s="3" t="n">
        <v>-1</v>
      </c>
      <c r="O1163" s="3" t="n">
        <v>-1</v>
      </c>
      <c r="P1163" s="3" t="n">
        <v>8.1</v>
      </c>
      <c r="Q1163" s="3" t="n">
        <v>24.2</v>
      </c>
      <c r="R1163" s="3" t="s">
        <v>3440</v>
      </c>
      <c r="S1163" s="4" t="n">
        <v>45746.9844675926</v>
      </c>
      <c r="T1163" s="3" t="s">
        <v>29</v>
      </c>
      <c r="U1163" s="3" t="s">
        <v>29</v>
      </c>
      <c r="V1163" s="3" t="n">
        <v>0</v>
      </c>
      <c r="W1163" s="3" t="n">
        <v>0</v>
      </c>
      <c r="X1163" s="3" t="n">
        <v>0</v>
      </c>
      <c r="Y1163" s="3" t="s">
        <v>30</v>
      </c>
      <c r="Z1163" s="3" t="s">
        <v>30</v>
      </c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</row>
    <row r="1164" customFormat="false" ht="15.75" hidden="false" customHeight="false" outlineLevel="0" collapsed="false">
      <c r="A1164" s="3" t="n">
        <v>1163</v>
      </c>
      <c r="B1164" s="3" t="s">
        <v>3441</v>
      </c>
      <c r="C1164" s="3" t="s">
        <v>3442</v>
      </c>
      <c r="D1164" s="3" t="n">
        <v>1</v>
      </c>
      <c r="E1164" s="3" t="n">
        <v>0.4207722</v>
      </c>
      <c r="F1164" s="3" t="n">
        <v>28</v>
      </c>
      <c r="G1164" s="3" t="n">
        <v>28</v>
      </c>
      <c r="H1164" s="3" t="n">
        <v>12</v>
      </c>
      <c r="I1164" s="3" t="n">
        <v>12</v>
      </c>
      <c r="J1164" s="3" t="n">
        <v>24</v>
      </c>
      <c r="K1164" s="3" t="n">
        <v>24</v>
      </c>
      <c r="L1164" s="3" t="n">
        <v>6</v>
      </c>
      <c r="M1164" s="3" t="n">
        <v>6</v>
      </c>
      <c r="N1164" s="3" t="n">
        <v>-1</v>
      </c>
      <c r="O1164" s="3" t="n">
        <v>-1</v>
      </c>
      <c r="P1164" s="3" t="n">
        <v>8.1</v>
      </c>
      <c r="Q1164" s="3" t="n">
        <v>24.2</v>
      </c>
      <c r="R1164" s="3" t="s">
        <v>3443</v>
      </c>
      <c r="S1164" s="4" t="n">
        <v>45746.9844907407</v>
      </c>
      <c r="T1164" s="3" t="s">
        <v>29</v>
      </c>
      <c r="U1164" s="3" t="s">
        <v>29</v>
      </c>
      <c r="V1164" s="3" t="n">
        <v>0</v>
      </c>
      <c r="W1164" s="3" t="n">
        <v>0</v>
      </c>
      <c r="X1164" s="3" t="n">
        <v>0</v>
      </c>
      <c r="Y1164" s="3" t="s">
        <v>30</v>
      </c>
      <c r="Z1164" s="3" t="s">
        <v>30</v>
      </c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</row>
    <row r="1165" customFormat="false" ht="15.75" hidden="false" customHeight="false" outlineLevel="0" collapsed="false">
      <c r="A1165" s="3" t="n">
        <v>1164</v>
      </c>
      <c r="B1165" s="3" t="s">
        <v>3444</v>
      </c>
      <c r="C1165" s="3" t="s">
        <v>3445</v>
      </c>
      <c r="D1165" s="3" t="n">
        <v>1</v>
      </c>
      <c r="E1165" s="3" t="n">
        <v>0.4672054</v>
      </c>
      <c r="F1165" s="3" t="n">
        <v>8</v>
      </c>
      <c r="G1165" s="3" t="n">
        <v>8</v>
      </c>
      <c r="H1165" s="3" t="n">
        <v>3</v>
      </c>
      <c r="I1165" s="3" t="n">
        <v>3</v>
      </c>
      <c r="J1165" s="3" t="n">
        <v>7</v>
      </c>
      <c r="K1165" s="3" t="n">
        <v>7</v>
      </c>
      <c r="L1165" s="3" t="n">
        <v>2</v>
      </c>
      <c r="M1165" s="3" t="n">
        <v>2</v>
      </c>
      <c r="N1165" s="3" t="n">
        <v>-1</v>
      </c>
      <c r="O1165" s="3" t="n">
        <v>-1</v>
      </c>
      <c r="P1165" s="3" t="n">
        <v>8.1</v>
      </c>
      <c r="Q1165" s="3" t="n">
        <v>24.2</v>
      </c>
      <c r="R1165" s="3" t="s">
        <v>3446</v>
      </c>
      <c r="S1165" s="4" t="n">
        <v>45746.984525463</v>
      </c>
      <c r="T1165" s="3" t="s">
        <v>29</v>
      </c>
      <c r="U1165" s="3" t="s">
        <v>29</v>
      </c>
      <c r="V1165" s="3" t="n">
        <v>0</v>
      </c>
      <c r="W1165" s="3" t="n">
        <v>0</v>
      </c>
      <c r="X1165" s="3" t="n">
        <v>0</v>
      </c>
      <c r="Y1165" s="3" t="s">
        <v>30</v>
      </c>
      <c r="Z1165" s="3" t="s">
        <v>30</v>
      </c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</row>
    <row r="1166" customFormat="false" ht="15.75" hidden="false" customHeight="false" outlineLevel="0" collapsed="false">
      <c r="A1166" s="3" t="n">
        <v>1165</v>
      </c>
      <c r="B1166" s="3" t="s">
        <v>3447</v>
      </c>
      <c r="C1166" s="3" t="s">
        <v>3448</v>
      </c>
      <c r="D1166" s="3" t="n">
        <v>1</v>
      </c>
      <c r="E1166" s="3" t="n">
        <v>1.2305079</v>
      </c>
      <c r="F1166" s="3" t="n">
        <v>12</v>
      </c>
      <c r="G1166" s="3" t="n">
        <v>12</v>
      </c>
      <c r="H1166" s="3" t="n">
        <v>9</v>
      </c>
      <c r="I1166" s="3" t="n">
        <v>9</v>
      </c>
      <c r="J1166" s="3" t="n">
        <v>11</v>
      </c>
      <c r="K1166" s="3" t="n">
        <v>11</v>
      </c>
      <c r="L1166" s="3" t="n">
        <v>2</v>
      </c>
      <c r="M1166" s="3" t="n">
        <v>2</v>
      </c>
      <c r="N1166" s="3" t="n">
        <v>-1</v>
      </c>
      <c r="O1166" s="3" t="n">
        <v>-1</v>
      </c>
      <c r="P1166" s="3" t="n">
        <v>8.1</v>
      </c>
      <c r="Q1166" s="3" t="n">
        <v>24.2</v>
      </c>
      <c r="R1166" s="3" t="s">
        <v>3449</v>
      </c>
      <c r="S1166" s="4" t="n">
        <v>45746.9845601852</v>
      </c>
      <c r="T1166" s="3" t="s">
        <v>29</v>
      </c>
      <c r="U1166" s="3" t="s">
        <v>29</v>
      </c>
      <c r="V1166" s="3" t="n">
        <v>0</v>
      </c>
      <c r="W1166" s="3" t="n">
        <v>0</v>
      </c>
      <c r="X1166" s="3" t="n">
        <v>0</v>
      </c>
      <c r="Y1166" s="3" t="s">
        <v>30</v>
      </c>
      <c r="Z1166" s="3" t="s">
        <v>30</v>
      </c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</row>
    <row r="1167" customFormat="false" ht="15.75" hidden="false" customHeight="false" outlineLevel="0" collapsed="false">
      <c r="A1167" s="3" t="n">
        <v>1166</v>
      </c>
      <c r="B1167" s="3" t="s">
        <v>3450</v>
      </c>
      <c r="C1167" s="3" t="s">
        <v>3451</v>
      </c>
      <c r="D1167" s="3" t="n">
        <v>1</v>
      </c>
      <c r="E1167" s="3" t="n">
        <v>1.6390301</v>
      </c>
      <c r="F1167" s="3" t="n">
        <v>25</v>
      </c>
      <c r="G1167" s="3" t="n">
        <v>25</v>
      </c>
      <c r="H1167" s="3" t="n">
        <v>13</v>
      </c>
      <c r="I1167" s="3" t="n">
        <v>13</v>
      </c>
      <c r="J1167" s="3" t="n">
        <v>22</v>
      </c>
      <c r="K1167" s="3" t="n">
        <v>22</v>
      </c>
      <c r="L1167" s="3" t="n">
        <v>5</v>
      </c>
      <c r="M1167" s="3" t="n">
        <v>5</v>
      </c>
      <c r="N1167" s="3" t="n">
        <v>4</v>
      </c>
      <c r="O1167" s="3" t="n">
        <v>-1</v>
      </c>
      <c r="P1167" s="3" t="n">
        <v>8.1</v>
      </c>
      <c r="Q1167" s="3" t="n">
        <v>24.2</v>
      </c>
      <c r="R1167" s="3" t="s">
        <v>3452</v>
      </c>
      <c r="S1167" s="4" t="n">
        <v>45746.9846759259</v>
      </c>
      <c r="T1167" s="3" t="s">
        <v>29</v>
      </c>
      <c r="U1167" s="3" t="s">
        <v>29</v>
      </c>
      <c r="V1167" s="3" t="n">
        <v>1</v>
      </c>
      <c r="W1167" s="3" t="n">
        <v>0</v>
      </c>
      <c r="X1167" s="3" t="n">
        <v>0</v>
      </c>
      <c r="Y1167" s="3" t="s">
        <v>30</v>
      </c>
      <c r="Z1167" s="3" t="s">
        <v>30</v>
      </c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</row>
    <row r="1168" customFormat="false" ht="15.75" hidden="false" customHeight="false" outlineLevel="0" collapsed="false">
      <c r="A1168" s="3" t="n">
        <v>1167</v>
      </c>
      <c r="B1168" s="3" t="s">
        <v>3453</v>
      </c>
      <c r="C1168" s="3" t="s">
        <v>3454</v>
      </c>
      <c r="D1168" s="3" t="n">
        <v>1</v>
      </c>
      <c r="E1168" s="3" t="n">
        <v>0.8743101</v>
      </c>
      <c r="F1168" s="3" t="n">
        <v>7</v>
      </c>
      <c r="G1168" s="3" t="n">
        <v>7</v>
      </c>
      <c r="H1168" s="3" t="n">
        <v>6</v>
      </c>
      <c r="I1168" s="3" t="n">
        <v>6</v>
      </c>
      <c r="J1168" s="3" t="n">
        <v>7</v>
      </c>
      <c r="K1168" s="3" t="n">
        <v>7</v>
      </c>
      <c r="L1168" s="3" t="n">
        <v>0</v>
      </c>
      <c r="M1168" s="3" t="n">
        <v>0</v>
      </c>
      <c r="N1168" s="3" t="n">
        <v>-1</v>
      </c>
      <c r="O1168" s="3" t="n">
        <v>-1</v>
      </c>
      <c r="P1168" s="3" t="n">
        <v>8.1</v>
      </c>
      <c r="Q1168" s="3" t="n">
        <v>24.2</v>
      </c>
      <c r="R1168" s="3" t="s">
        <v>3455</v>
      </c>
      <c r="S1168" s="4" t="n">
        <v>45746.9847106482</v>
      </c>
      <c r="T1168" s="3" t="s">
        <v>29</v>
      </c>
      <c r="U1168" s="3" t="s">
        <v>29</v>
      </c>
      <c r="V1168" s="3" t="n">
        <v>0</v>
      </c>
      <c r="W1168" s="3" t="n">
        <v>0</v>
      </c>
      <c r="X1168" s="3" t="n">
        <v>0</v>
      </c>
      <c r="Y1168" s="3" t="s">
        <v>30</v>
      </c>
      <c r="Z1168" s="3" t="s">
        <v>30</v>
      </c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</row>
    <row r="1169" customFormat="false" ht="15.75" hidden="false" customHeight="false" outlineLevel="0" collapsed="false">
      <c r="A1169" s="3" t="n">
        <v>1168</v>
      </c>
      <c r="B1169" s="3" t="s">
        <v>3456</v>
      </c>
      <c r="C1169" s="3" t="s">
        <v>3457</v>
      </c>
      <c r="D1169" s="3" t="n">
        <v>1</v>
      </c>
      <c r="E1169" s="3" t="n">
        <v>0.3264979</v>
      </c>
      <c r="F1169" s="3" t="n">
        <v>7</v>
      </c>
      <c r="G1169" s="3" t="n">
        <v>7</v>
      </c>
      <c r="H1169" s="3" t="n">
        <v>4</v>
      </c>
      <c r="I1169" s="3" t="n">
        <v>4</v>
      </c>
      <c r="J1169" s="3" t="n">
        <v>6</v>
      </c>
      <c r="K1169" s="3" t="n">
        <v>6</v>
      </c>
      <c r="L1169" s="3" t="n">
        <v>2</v>
      </c>
      <c r="M1169" s="3" t="n">
        <v>2</v>
      </c>
      <c r="N1169" s="3" t="n">
        <v>-1</v>
      </c>
      <c r="O1169" s="3" t="n">
        <v>-1</v>
      </c>
      <c r="P1169" s="3" t="n">
        <v>8.1</v>
      </c>
      <c r="Q1169" s="3" t="n">
        <v>24.2</v>
      </c>
      <c r="R1169" s="3" t="s">
        <v>3458</v>
      </c>
      <c r="S1169" s="4" t="n">
        <v>45746.9847337963</v>
      </c>
      <c r="T1169" s="3" t="s">
        <v>29</v>
      </c>
      <c r="U1169" s="3" t="s">
        <v>29</v>
      </c>
      <c r="V1169" s="3" t="n">
        <v>0</v>
      </c>
      <c r="W1169" s="3" t="n">
        <v>0</v>
      </c>
      <c r="X1169" s="3" t="n">
        <v>0</v>
      </c>
      <c r="Y1169" s="3" t="s">
        <v>30</v>
      </c>
      <c r="Z1169" s="3" t="s">
        <v>30</v>
      </c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</row>
    <row r="1170" customFormat="false" ht="15.75" hidden="false" customHeight="false" outlineLevel="0" collapsed="false">
      <c r="A1170" s="3" t="n">
        <v>1169</v>
      </c>
      <c r="B1170" s="3" t="s">
        <v>3459</v>
      </c>
      <c r="C1170" s="3" t="s">
        <v>3460</v>
      </c>
      <c r="D1170" s="3" t="n">
        <v>1</v>
      </c>
      <c r="E1170" s="3" t="n">
        <v>0.1408445</v>
      </c>
      <c r="F1170" s="3" t="n">
        <v>8</v>
      </c>
      <c r="G1170" s="3" t="n">
        <v>8</v>
      </c>
      <c r="H1170" s="3" t="n">
        <v>4</v>
      </c>
      <c r="I1170" s="3" t="n">
        <v>4</v>
      </c>
      <c r="J1170" s="3" t="n">
        <v>6</v>
      </c>
      <c r="K1170" s="3" t="n">
        <v>6</v>
      </c>
      <c r="L1170" s="3" t="n">
        <v>0</v>
      </c>
      <c r="M1170" s="3" t="n">
        <v>0</v>
      </c>
      <c r="N1170" s="3" t="n">
        <v>-1</v>
      </c>
      <c r="O1170" s="3" t="n">
        <v>-1</v>
      </c>
      <c r="P1170" s="3" t="n">
        <v>8.1</v>
      </c>
      <c r="Q1170" s="3" t="n">
        <v>24.2</v>
      </c>
      <c r="R1170" s="3" t="s">
        <v>3461</v>
      </c>
      <c r="S1170" s="4" t="n">
        <v>45746.9847569445</v>
      </c>
      <c r="T1170" s="3" t="s">
        <v>29</v>
      </c>
      <c r="U1170" s="3" t="s">
        <v>29</v>
      </c>
      <c r="V1170" s="3" t="n">
        <v>0</v>
      </c>
      <c r="W1170" s="3" t="n">
        <v>0</v>
      </c>
      <c r="X1170" s="3" t="n">
        <v>0</v>
      </c>
      <c r="Y1170" s="3" t="s">
        <v>30</v>
      </c>
      <c r="Z1170" s="3" t="s">
        <v>30</v>
      </c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</row>
    <row r="1171" customFormat="false" ht="15.75" hidden="false" customHeight="false" outlineLevel="0" collapsed="false">
      <c r="A1171" s="3" t="n">
        <v>1170</v>
      </c>
      <c r="B1171" s="3" t="s">
        <v>3462</v>
      </c>
      <c r="C1171" s="3" t="s">
        <v>3463</v>
      </c>
      <c r="D1171" s="3" t="n">
        <v>1</v>
      </c>
      <c r="E1171" s="3" t="n">
        <v>0.0764918</v>
      </c>
      <c r="F1171" s="3" t="n">
        <v>8</v>
      </c>
      <c r="G1171" s="3" t="n">
        <v>8</v>
      </c>
      <c r="H1171" s="3" t="n">
        <v>3</v>
      </c>
      <c r="I1171" s="3" t="n">
        <v>3</v>
      </c>
      <c r="J1171" s="3" t="n">
        <v>6</v>
      </c>
      <c r="K1171" s="3" t="n">
        <v>6</v>
      </c>
      <c r="L1171" s="3" t="n">
        <v>0</v>
      </c>
      <c r="M1171" s="3" t="n">
        <v>0</v>
      </c>
      <c r="N1171" s="3" t="n">
        <v>-1</v>
      </c>
      <c r="O1171" s="3" t="n">
        <v>-1</v>
      </c>
      <c r="P1171" s="3" t="n">
        <v>8.1</v>
      </c>
      <c r="Q1171" s="3" t="n">
        <v>24.2</v>
      </c>
      <c r="R1171" s="3" t="s">
        <v>3464</v>
      </c>
      <c r="S1171" s="4" t="n">
        <v>45746.9847685185</v>
      </c>
      <c r="T1171" s="3" t="s">
        <v>29</v>
      </c>
      <c r="U1171" s="3" t="s">
        <v>29</v>
      </c>
      <c r="V1171" s="3" t="n">
        <v>0</v>
      </c>
      <c r="W1171" s="3" t="n">
        <v>0</v>
      </c>
      <c r="X1171" s="3" t="n">
        <v>0</v>
      </c>
      <c r="Y1171" s="3" t="s">
        <v>30</v>
      </c>
      <c r="Z1171" s="3" t="s">
        <v>30</v>
      </c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</row>
    <row r="1172" customFormat="false" ht="15.75" hidden="false" customHeight="false" outlineLevel="0" collapsed="false">
      <c r="A1172" s="3" t="n">
        <v>1171</v>
      </c>
      <c r="B1172" s="3" t="s">
        <v>3465</v>
      </c>
      <c r="C1172" s="3" t="s">
        <v>3466</v>
      </c>
      <c r="D1172" s="3" t="n">
        <v>1</v>
      </c>
      <c r="E1172" s="3" t="n">
        <v>0.8806122</v>
      </c>
      <c r="F1172" s="3" t="n">
        <v>29</v>
      </c>
      <c r="G1172" s="3" t="n">
        <v>29</v>
      </c>
      <c r="H1172" s="3" t="n">
        <v>13</v>
      </c>
      <c r="I1172" s="3" t="n">
        <v>13</v>
      </c>
      <c r="J1172" s="3" t="n">
        <v>26</v>
      </c>
      <c r="K1172" s="3" t="n">
        <v>26</v>
      </c>
      <c r="L1172" s="3" t="n">
        <v>6</v>
      </c>
      <c r="M1172" s="3" t="n">
        <v>6</v>
      </c>
      <c r="N1172" s="3" t="n">
        <v>-1</v>
      </c>
      <c r="O1172" s="3" t="n">
        <v>-1</v>
      </c>
      <c r="P1172" s="3" t="n">
        <v>8.1</v>
      </c>
      <c r="Q1172" s="3" t="n">
        <v>24.2</v>
      </c>
      <c r="R1172" s="3" t="s">
        <v>3467</v>
      </c>
      <c r="S1172" s="4" t="n">
        <v>45746.9848032407</v>
      </c>
      <c r="T1172" s="3" t="s">
        <v>29</v>
      </c>
      <c r="U1172" s="3" t="s">
        <v>29</v>
      </c>
      <c r="V1172" s="3" t="n">
        <v>0</v>
      </c>
      <c r="W1172" s="3" t="n">
        <v>0</v>
      </c>
      <c r="X1172" s="3" t="n">
        <v>0</v>
      </c>
      <c r="Y1172" s="3" t="s">
        <v>30</v>
      </c>
      <c r="Z1172" s="3" t="s">
        <v>30</v>
      </c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</row>
    <row r="1173" customFormat="false" ht="15.75" hidden="false" customHeight="false" outlineLevel="0" collapsed="false">
      <c r="A1173" s="3" t="n">
        <v>1172</v>
      </c>
      <c r="B1173" s="3" t="s">
        <v>3468</v>
      </c>
      <c r="C1173" s="3" t="s">
        <v>3469</v>
      </c>
      <c r="D1173" s="3" t="n">
        <v>1</v>
      </c>
      <c r="E1173" s="3" t="n">
        <v>0.7075858</v>
      </c>
      <c r="F1173" s="3" t="n">
        <v>5</v>
      </c>
      <c r="G1173" s="3" t="n">
        <v>5</v>
      </c>
      <c r="H1173" s="3" t="n">
        <v>3</v>
      </c>
      <c r="I1173" s="3" t="n">
        <v>3</v>
      </c>
      <c r="J1173" s="3" t="n">
        <v>2</v>
      </c>
      <c r="K1173" s="3" t="n">
        <v>2</v>
      </c>
      <c r="L1173" s="3" t="n">
        <v>0</v>
      </c>
      <c r="M1173" s="3" t="n">
        <v>0</v>
      </c>
      <c r="N1173" s="3" t="n">
        <v>-1</v>
      </c>
      <c r="O1173" s="3" t="n">
        <v>-1</v>
      </c>
      <c r="P1173" s="3" t="n">
        <v>8.1</v>
      </c>
      <c r="Q1173" s="3" t="n">
        <v>24.2</v>
      </c>
      <c r="R1173" s="3" t="s">
        <v>3470</v>
      </c>
      <c r="S1173" s="4" t="n">
        <v>45746.9848263889</v>
      </c>
      <c r="T1173" s="3" t="s">
        <v>29</v>
      </c>
      <c r="U1173" s="3" t="s">
        <v>29</v>
      </c>
      <c r="V1173" s="3" t="n">
        <v>0</v>
      </c>
      <c r="W1173" s="3" t="n">
        <v>0</v>
      </c>
      <c r="X1173" s="3" t="n">
        <v>0</v>
      </c>
      <c r="Y1173" s="3" t="s">
        <v>30</v>
      </c>
      <c r="Z1173" s="3" t="s">
        <v>30</v>
      </c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</row>
    <row r="1174" customFormat="false" ht="15.75" hidden="false" customHeight="false" outlineLevel="0" collapsed="false">
      <c r="A1174" s="3" t="n">
        <v>1173</v>
      </c>
      <c r="B1174" s="3" t="s">
        <v>3471</v>
      </c>
      <c r="C1174" s="3" t="s">
        <v>3472</v>
      </c>
      <c r="D1174" s="3" t="n">
        <v>1</v>
      </c>
      <c r="E1174" s="3" t="n">
        <v>0.1540877</v>
      </c>
      <c r="F1174" s="3" t="n">
        <v>4</v>
      </c>
      <c r="G1174" s="3" t="n">
        <v>4</v>
      </c>
      <c r="H1174" s="3" t="n">
        <v>2</v>
      </c>
      <c r="I1174" s="3" t="n">
        <v>2</v>
      </c>
      <c r="J1174" s="3" t="n">
        <v>2</v>
      </c>
      <c r="K1174" s="3" t="n">
        <v>2</v>
      </c>
      <c r="L1174" s="3" t="n">
        <v>0</v>
      </c>
      <c r="M1174" s="3" t="n">
        <v>0</v>
      </c>
      <c r="N1174" s="3" t="n">
        <v>-1</v>
      </c>
      <c r="O1174" s="3" t="n">
        <v>-1</v>
      </c>
      <c r="P1174" s="3" t="n">
        <v>8.1</v>
      </c>
      <c r="Q1174" s="3" t="n">
        <v>24.2</v>
      </c>
      <c r="R1174" s="3" t="s">
        <v>3473</v>
      </c>
      <c r="S1174" s="4" t="n">
        <v>45746.984849537</v>
      </c>
      <c r="T1174" s="3" t="s">
        <v>29</v>
      </c>
      <c r="U1174" s="3" t="s">
        <v>29</v>
      </c>
      <c r="V1174" s="3" t="n">
        <v>0</v>
      </c>
      <c r="W1174" s="3" t="n">
        <v>0</v>
      </c>
      <c r="X1174" s="3" t="n">
        <v>0</v>
      </c>
      <c r="Y1174" s="3" t="s">
        <v>30</v>
      </c>
      <c r="Z1174" s="3" t="s">
        <v>30</v>
      </c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</row>
    <row r="1175" customFormat="false" ht="15.75" hidden="false" customHeight="false" outlineLevel="0" collapsed="false">
      <c r="A1175" s="3" t="n">
        <v>1174</v>
      </c>
      <c r="B1175" s="3" t="s">
        <v>3474</v>
      </c>
      <c r="C1175" s="3" t="s">
        <v>3475</v>
      </c>
      <c r="D1175" s="3" t="n">
        <v>1</v>
      </c>
      <c r="E1175" s="3" t="n">
        <v>0.1335355</v>
      </c>
      <c r="F1175" s="3" t="n">
        <v>4</v>
      </c>
      <c r="G1175" s="3" t="n">
        <v>4</v>
      </c>
      <c r="H1175" s="3" t="n">
        <v>3</v>
      </c>
      <c r="I1175" s="3" t="n">
        <v>3</v>
      </c>
      <c r="J1175" s="3" t="n">
        <v>2</v>
      </c>
      <c r="K1175" s="3" t="n">
        <v>2</v>
      </c>
      <c r="L1175" s="3" t="n">
        <v>0</v>
      </c>
      <c r="M1175" s="3" t="n">
        <v>0</v>
      </c>
      <c r="N1175" s="3" t="n">
        <v>-1</v>
      </c>
      <c r="O1175" s="3" t="n">
        <v>-1</v>
      </c>
      <c r="P1175" s="3" t="n">
        <v>8.1</v>
      </c>
      <c r="Q1175" s="3" t="n">
        <v>24.2</v>
      </c>
      <c r="R1175" s="3" t="s">
        <v>3476</v>
      </c>
      <c r="S1175" s="4" t="n">
        <v>45746.9848726852</v>
      </c>
      <c r="T1175" s="3" t="s">
        <v>29</v>
      </c>
      <c r="U1175" s="3" t="s">
        <v>29</v>
      </c>
      <c r="V1175" s="3" t="n">
        <v>0</v>
      </c>
      <c r="W1175" s="3" t="n">
        <v>0</v>
      </c>
      <c r="X1175" s="3" t="n">
        <v>0</v>
      </c>
      <c r="Y1175" s="3" t="s">
        <v>30</v>
      </c>
      <c r="Z1175" s="3" t="s">
        <v>30</v>
      </c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</row>
    <row r="1176" customFormat="false" ht="15.75" hidden="false" customHeight="false" outlineLevel="0" collapsed="false">
      <c r="A1176" s="3" t="n">
        <v>1175</v>
      </c>
      <c r="B1176" s="3" t="s">
        <v>3477</v>
      </c>
      <c r="C1176" s="3" t="s">
        <v>3478</v>
      </c>
      <c r="D1176" s="3" t="n">
        <v>1</v>
      </c>
      <c r="E1176" s="3" t="n">
        <v>1.3560674</v>
      </c>
      <c r="F1176" s="3" t="n">
        <v>54</v>
      </c>
      <c r="G1176" s="3" t="n">
        <v>54</v>
      </c>
      <c r="H1176" s="3" t="n">
        <v>20</v>
      </c>
      <c r="I1176" s="3" t="n">
        <v>20</v>
      </c>
      <c r="J1176" s="3" t="n">
        <v>63</v>
      </c>
      <c r="K1176" s="3" t="n">
        <v>63</v>
      </c>
      <c r="L1176" s="3" t="n">
        <v>6</v>
      </c>
      <c r="M1176" s="3" t="n">
        <v>6</v>
      </c>
      <c r="N1176" s="3" t="n">
        <v>-1</v>
      </c>
      <c r="O1176" s="3" t="n">
        <v>-1</v>
      </c>
      <c r="P1176" s="3" t="n">
        <v>8.1</v>
      </c>
      <c r="Q1176" s="3" t="n">
        <v>24.2</v>
      </c>
      <c r="R1176" s="3" t="s">
        <v>3479</v>
      </c>
      <c r="S1176" s="4" t="n">
        <v>45746.9849189815</v>
      </c>
      <c r="T1176" s="3" t="s">
        <v>29</v>
      </c>
      <c r="U1176" s="3" t="s">
        <v>29</v>
      </c>
      <c r="V1176" s="3" t="n">
        <v>0</v>
      </c>
      <c r="W1176" s="3" t="n">
        <v>0</v>
      </c>
      <c r="X1176" s="3" t="n">
        <v>0</v>
      </c>
      <c r="Y1176" s="3" t="s">
        <v>30</v>
      </c>
      <c r="Z1176" s="3" t="s">
        <v>30</v>
      </c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</row>
    <row r="1177" customFormat="false" ht="15.75" hidden="false" customHeight="false" outlineLevel="0" collapsed="false">
      <c r="A1177" s="3" t="n">
        <v>1176</v>
      </c>
      <c r="B1177" s="3" t="s">
        <v>3480</v>
      </c>
      <c r="C1177" s="3" t="s">
        <v>3481</v>
      </c>
      <c r="D1177" s="3" t="n">
        <v>1</v>
      </c>
      <c r="E1177" s="3" t="n">
        <v>1.5344007</v>
      </c>
      <c r="F1177" s="3" t="n">
        <v>13</v>
      </c>
      <c r="G1177" s="3" t="n">
        <v>13</v>
      </c>
      <c r="H1177" s="3" t="n">
        <v>6</v>
      </c>
      <c r="I1177" s="3" t="n">
        <v>6</v>
      </c>
      <c r="J1177" s="3" t="n">
        <v>13</v>
      </c>
      <c r="K1177" s="3" t="n">
        <v>13</v>
      </c>
      <c r="L1177" s="3" t="n">
        <v>1</v>
      </c>
      <c r="M1177" s="3" t="n">
        <v>1</v>
      </c>
      <c r="N1177" s="3" t="n">
        <v>-1</v>
      </c>
      <c r="O1177" s="3" t="n">
        <v>-1</v>
      </c>
      <c r="P1177" s="3" t="n">
        <v>8.5</v>
      </c>
      <c r="Q1177" s="3" t="n">
        <v>24.2</v>
      </c>
      <c r="R1177" s="3" t="s">
        <v>3482</v>
      </c>
      <c r="S1177" s="4" t="n">
        <v>45746.9849884259</v>
      </c>
      <c r="T1177" s="3" t="s">
        <v>1920</v>
      </c>
      <c r="U1177" s="3" t="s">
        <v>1920</v>
      </c>
      <c r="V1177" s="3" t="n">
        <v>0</v>
      </c>
      <c r="W1177" s="3" t="n">
        <v>0</v>
      </c>
      <c r="X1177" s="3" t="n">
        <v>0</v>
      </c>
      <c r="Y1177" s="3" t="s">
        <v>30</v>
      </c>
      <c r="Z1177" s="3" t="s">
        <v>30</v>
      </c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</row>
    <row r="1178" customFormat="false" ht="15.75" hidden="false" customHeight="false" outlineLevel="0" collapsed="false">
      <c r="A1178" s="3" t="n">
        <v>1177</v>
      </c>
      <c r="B1178" s="3" t="s">
        <v>3483</v>
      </c>
      <c r="C1178" s="3" t="s">
        <v>3484</v>
      </c>
      <c r="D1178" s="3" t="n">
        <v>1</v>
      </c>
      <c r="E1178" s="3" t="n">
        <v>0.5243943</v>
      </c>
      <c r="F1178" s="3" t="n">
        <v>18</v>
      </c>
      <c r="G1178" s="3" t="n">
        <v>18</v>
      </c>
      <c r="H1178" s="3" t="n">
        <v>10</v>
      </c>
      <c r="I1178" s="3" t="n">
        <v>10</v>
      </c>
      <c r="J1178" s="3" t="n">
        <v>14</v>
      </c>
      <c r="K1178" s="3" t="n">
        <v>14</v>
      </c>
      <c r="L1178" s="3" t="n">
        <v>5</v>
      </c>
      <c r="M1178" s="3" t="n">
        <v>5</v>
      </c>
      <c r="N1178" s="3" t="n">
        <v>-1</v>
      </c>
      <c r="O1178" s="3" t="n">
        <v>-1</v>
      </c>
      <c r="P1178" s="3" t="n">
        <v>8.5</v>
      </c>
      <c r="Q1178" s="3" t="n">
        <v>24.2</v>
      </c>
      <c r="R1178" s="3" t="s">
        <v>3485</v>
      </c>
      <c r="S1178" s="4" t="n">
        <v>45746.9851041667</v>
      </c>
      <c r="T1178" s="3" t="s">
        <v>65</v>
      </c>
      <c r="U1178" s="3" t="s">
        <v>65</v>
      </c>
      <c r="V1178" s="3" t="n">
        <v>0</v>
      </c>
      <c r="W1178" s="3" t="n">
        <v>0</v>
      </c>
      <c r="X1178" s="3" t="n">
        <v>0</v>
      </c>
      <c r="Y1178" s="3" t="s">
        <v>30</v>
      </c>
      <c r="Z1178" s="3" t="s">
        <v>30</v>
      </c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</row>
    <row r="1179" customFormat="false" ht="15.75" hidden="false" customHeight="false" outlineLevel="0" collapsed="false">
      <c r="A1179" s="3" t="n">
        <v>1178</v>
      </c>
      <c r="B1179" s="3" t="s">
        <v>3486</v>
      </c>
      <c r="C1179" s="3" t="s">
        <v>3487</v>
      </c>
      <c r="D1179" s="3" t="n">
        <v>1</v>
      </c>
      <c r="E1179" s="3" t="n">
        <v>42.1844788</v>
      </c>
      <c r="F1179" s="3" t="n">
        <v>1652</v>
      </c>
      <c r="G1179" s="3" t="n">
        <v>1652</v>
      </c>
      <c r="H1179" s="3" t="n">
        <v>42</v>
      </c>
      <c r="I1179" s="3" t="n">
        <v>42</v>
      </c>
      <c r="J1179" s="3" t="n">
        <v>1780</v>
      </c>
      <c r="K1179" s="3" t="n">
        <v>1780</v>
      </c>
      <c r="L1179" s="3" t="n">
        <v>262</v>
      </c>
      <c r="M1179" s="3" t="n">
        <v>262</v>
      </c>
      <c r="N1179" s="3" t="n">
        <v>-1</v>
      </c>
      <c r="O1179" s="3" t="n">
        <v>-1</v>
      </c>
      <c r="P1179" s="3" t="n">
        <v>9.2</v>
      </c>
      <c r="Q1179" s="3" t="n">
        <v>24.2</v>
      </c>
      <c r="R1179" s="3" t="s">
        <v>3488</v>
      </c>
      <c r="S1179" s="4" t="n">
        <v>45747.5744907407</v>
      </c>
      <c r="T1179" s="3" t="s">
        <v>65</v>
      </c>
      <c r="U1179" s="3" t="s">
        <v>65</v>
      </c>
      <c r="V1179" s="3" t="n">
        <v>0</v>
      </c>
      <c r="W1179" s="3" t="n">
        <v>0</v>
      </c>
      <c r="X1179" s="3" t="n">
        <v>0</v>
      </c>
      <c r="Y1179" s="3" t="s">
        <v>30</v>
      </c>
      <c r="Z1179" s="3" t="s">
        <v>30</v>
      </c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</row>
    <row r="1180" customFormat="false" ht="15.75" hidden="false" customHeight="false" outlineLevel="0" collapsed="false">
      <c r="A1180" s="3" t="n">
        <v>1179</v>
      </c>
      <c r="B1180" s="3" t="s">
        <v>3489</v>
      </c>
      <c r="C1180" s="3" t="s">
        <v>3490</v>
      </c>
      <c r="D1180" s="3" t="n">
        <v>1</v>
      </c>
      <c r="E1180" s="3" t="n">
        <v>29.9218719</v>
      </c>
      <c r="F1180" s="3" t="n">
        <v>1358</v>
      </c>
      <c r="G1180" s="3" t="n">
        <v>1358</v>
      </c>
      <c r="H1180" s="3" t="n">
        <v>41</v>
      </c>
      <c r="I1180" s="3" t="n">
        <v>41</v>
      </c>
      <c r="J1180" s="3" t="n">
        <v>1463</v>
      </c>
      <c r="K1180" s="3" t="n">
        <v>1463</v>
      </c>
      <c r="L1180" s="3" t="n">
        <v>213</v>
      </c>
      <c r="M1180" s="3" t="n">
        <v>213</v>
      </c>
      <c r="N1180" s="3" t="n">
        <v>-1</v>
      </c>
      <c r="O1180" s="3" t="n">
        <v>-1</v>
      </c>
      <c r="P1180" s="3" t="n">
        <v>9.2</v>
      </c>
      <c r="Q1180" s="3" t="n">
        <v>24.2</v>
      </c>
      <c r="R1180" s="3" t="s">
        <v>3491</v>
      </c>
      <c r="S1180" s="4" t="n">
        <v>45747.5754861111</v>
      </c>
      <c r="T1180" s="3" t="s">
        <v>65</v>
      </c>
      <c r="U1180" s="3" t="s">
        <v>65</v>
      </c>
      <c r="V1180" s="3" t="n">
        <v>0</v>
      </c>
      <c r="W1180" s="3" t="n">
        <v>0</v>
      </c>
      <c r="X1180" s="3" t="n">
        <v>0</v>
      </c>
      <c r="Y1180" s="3" t="s">
        <v>30</v>
      </c>
      <c r="Z1180" s="3" t="s">
        <v>30</v>
      </c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</row>
    <row r="1181" customFormat="false" ht="15.75" hidden="false" customHeight="false" outlineLevel="0" collapsed="false">
      <c r="A1181" s="3" t="n">
        <v>1180</v>
      </c>
      <c r="B1181" s="3" t="s">
        <v>3492</v>
      </c>
      <c r="C1181" s="3" t="s">
        <v>3493</v>
      </c>
      <c r="D1181" s="3" t="n">
        <v>1</v>
      </c>
      <c r="E1181" s="3" t="n">
        <v>0.2197616</v>
      </c>
      <c r="F1181" s="3" t="n">
        <v>14</v>
      </c>
      <c r="G1181" s="3" t="n">
        <v>14</v>
      </c>
      <c r="H1181" s="3" t="n">
        <v>1</v>
      </c>
      <c r="I1181" s="3" t="n">
        <v>1</v>
      </c>
      <c r="J1181" s="3" t="n">
        <v>0</v>
      </c>
      <c r="K1181" s="3" t="n">
        <v>0</v>
      </c>
      <c r="L1181" s="3" t="n">
        <v>0</v>
      </c>
      <c r="M1181" s="3" t="n">
        <v>0</v>
      </c>
      <c r="N1181" s="3" t="n">
        <v>-1</v>
      </c>
      <c r="O1181" s="3" t="n">
        <v>-1</v>
      </c>
      <c r="P1181" s="3" t="n">
        <v>9</v>
      </c>
      <c r="Q1181" s="3" t="n">
        <v>24.2</v>
      </c>
      <c r="R1181" s="3" t="s">
        <v>3494</v>
      </c>
      <c r="S1181" s="4" t="n">
        <v>45746.9941898148</v>
      </c>
      <c r="T1181" s="3" t="s">
        <v>256</v>
      </c>
      <c r="U1181" s="3" t="s">
        <v>256</v>
      </c>
      <c r="V1181" s="3" t="n">
        <v>0</v>
      </c>
      <c r="W1181" s="3" t="n">
        <v>0</v>
      </c>
      <c r="X1181" s="3" t="n">
        <v>0</v>
      </c>
      <c r="Y1181" s="3" t="s">
        <v>30</v>
      </c>
      <c r="Z1181" s="3" t="s">
        <v>30</v>
      </c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</row>
    <row r="1182" customFormat="false" ht="15.75" hidden="false" customHeight="false" outlineLevel="0" collapsed="false">
      <c r="A1182" s="3" t="n">
        <v>1181</v>
      </c>
      <c r="B1182" s="3" t="s">
        <v>3495</v>
      </c>
      <c r="C1182" s="3" t="s">
        <v>3496</v>
      </c>
      <c r="D1182" s="3" t="n">
        <v>1</v>
      </c>
      <c r="E1182" s="3" t="n">
        <v>4.0640658</v>
      </c>
      <c r="F1182" s="3" t="n">
        <v>70</v>
      </c>
      <c r="G1182" s="3" t="n">
        <v>70</v>
      </c>
      <c r="H1182" s="3" t="n">
        <v>15</v>
      </c>
      <c r="I1182" s="3" t="n">
        <v>15</v>
      </c>
      <c r="J1182" s="3" t="n">
        <v>89</v>
      </c>
      <c r="K1182" s="3" t="n">
        <v>89</v>
      </c>
      <c r="L1182" s="3" t="n">
        <v>11</v>
      </c>
      <c r="M1182" s="3" t="n">
        <v>11</v>
      </c>
      <c r="N1182" s="3" t="n">
        <v>-1</v>
      </c>
      <c r="O1182" s="3" t="n">
        <v>-1</v>
      </c>
      <c r="P1182" s="3" t="n">
        <v>9</v>
      </c>
      <c r="Q1182" s="3" t="n">
        <v>24.2</v>
      </c>
      <c r="R1182" s="3" t="s">
        <v>3497</v>
      </c>
      <c r="S1182" s="4" t="n">
        <v>45746.9943981482</v>
      </c>
      <c r="T1182" s="3" t="s">
        <v>256</v>
      </c>
      <c r="U1182" s="3" t="s">
        <v>256</v>
      </c>
      <c r="V1182" s="3" t="n">
        <v>0</v>
      </c>
      <c r="W1182" s="3" t="n">
        <v>0</v>
      </c>
      <c r="X1182" s="3" t="n">
        <v>0</v>
      </c>
      <c r="Y1182" s="3" t="s">
        <v>30</v>
      </c>
      <c r="Z1182" s="3" t="s">
        <v>30</v>
      </c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</row>
    <row r="1183" customFormat="false" ht="15.75" hidden="false" customHeight="false" outlineLevel="0" collapsed="false">
      <c r="A1183" s="3" t="n">
        <v>1182</v>
      </c>
      <c r="B1183" s="3" t="s">
        <v>3498</v>
      </c>
      <c r="C1183" s="3" t="s">
        <v>3499</v>
      </c>
      <c r="D1183" s="3" t="n">
        <v>1</v>
      </c>
      <c r="E1183" s="3" t="n">
        <v>5.0308598</v>
      </c>
      <c r="F1183" s="3" t="n">
        <v>67</v>
      </c>
      <c r="G1183" s="3" t="n">
        <v>67</v>
      </c>
      <c r="H1183" s="3" t="n">
        <v>14</v>
      </c>
      <c r="I1183" s="3" t="n">
        <v>14</v>
      </c>
      <c r="J1183" s="3" t="n">
        <v>79</v>
      </c>
      <c r="K1183" s="3" t="n">
        <v>79</v>
      </c>
      <c r="L1183" s="3" t="n">
        <v>11</v>
      </c>
      <c r="M1183" s="3" t="n">
        <v>11</v>
      </c>
      <c r="N1183" s="3" t="n">
        <v>-1</v>
      </c>
      <c r="O1183" s="3" t="n">
        <v>-1</v>
      </c>
      <c r="P1183" s="3" t="n">
        <v>9</v>
      </c>
      <c r="Q1183" s="3" t="n">
        <v>24.2</v>
      </c>
      <c r="R1183" s="3" t="s">
        <v>3500</v>
      </c>
      <c r="S1183" s="4" t="n">
        <v>45746.9945949074</v>
      </c>
      <c r="T1183" s="3" t="s">
        <v>256</v>
      </c>
      <c r="U1183" s="3" t="s">
        <v>256</v>
      </c>
      <c r="V1183" s="3" t="n">
        <v>0</v>
      </c>
      <c r="W1183" s="3" t="n">
        <v>0</v>
      </c>
      <c r="X1183" s="3" t="n">
        <v>0</v>
      </c>
      <c r="Y1183" s="3" t="s">
        <v>30</v>
      </c>
      <c r="Z1183" s="3" t="s">
        <v>30</v>
      </c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</row>
    <row r="1184" customFormat="false" ht="15.75" hidden="false" customHeight="false" outlineLevel="0" collapsed="false">
      <c r="A1184" s="3" t="n">
        <v>1183</v>
      </c>
      <c r="B1184" s="3" t="s">
        <v>3501</v>
      </c>
      <c r="C1184" s="3" t="s">
        <v>3502</v>
      </c>
      <c r="D1184" s="3" t="n">
        <v>1</v>
      </c>
      <c r="E1184" s="3" t="n">
        <v>1.0958422</v>
      </c>
      <c r="F1184" s="3" t="n">
        <v>24</v>
      </c>
      <c r="G1184" s="3" t="n">
        <v>24</v>
      </c>
      <c r="H1184" s="3" t="n">
        <v>11</v>
      </c>
      <c r="I1184" s="3" t="n">
        <v>11</v>
      </c>
      <c r="J1184" s="3" t="n">
        <v>28</v>
      </c>
      <c r="K1184" s="3" t="n">
        <v>28</v>
      </c>
      <c r="L1184" s="3" t="n">
        <v>4</v>
      </c>
      <c r="M1184" s="3" t="n">
        <v>4</v>
      </c>
      <c r="N1184" s="3" t="n">
        <v>-1</v>
      </c>
      <c r="O1184" s="3" t="n">
        <v>-1</v>
      </c>
      <c r="P1184" s="3" t="n">
        <v>9</v>
      </c>
      <c r="Q1184" s="3" t="n">
        <v>24.2</v>
      </c>
      <c r="R1184" s="3" t="s">
        <v>3503</v>
      </c>
      <c r="S1184" s="4" t="n">
        <v>45746.9946990741</v>
      </c>
      <c r="T1184" s="3" t="s">
        <v>256</v>
      </c>
      <c r="U1184" s="3" t="s">
        <v>256</v>
      </c>
      <c r="V1184" s="3" t="n">
        <v>0</v>
      </c>
      <c r="W1184" s="3" t="n">
        <v>0</v>
      </c>
      <c r="X1184" s="3" t="n">
        <v>0</v>
      </c>
      <c r="Y1184" s="3" t="s">
        <v>30</v>
      </c>
      <c r="Z1184" s="3" t="s">
        <v>30</v>
      </c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</row>
    <row r="1185" customFormat="false" ht="15.75" hidden="false" customHeight="false" outlineLevel="0" collapsed="false">
      <c r="A1185" s="3" t="n">
        <v>1184</v>
      </c>
      <c r="B1185" s="3" t="s">
        <v>3504</v>
      </c>
      <c r="C1185" s="3" t="s">
        <v>3505</v>
      </c>
      <c r="D1185" s="3" t="n">
        <v>1</v>
      </c>
      <c r="E1185" s="3" t="n">
        <v>4.645564</v>
      </c>
      <c r="F1185" s="3" t="n">
        <v>97</v>
      </c>
      <c r="G1185" s="3" t="n">
        <v>97</v>
      </c>
      <c r="H1185" s="3" t="n">
        <v>19</v>
      </c>
      <c r="I1185" s="3" t="n">
        <v>19</v>
      </c>
      <c r="J1185" s="3" t="n">
        <v>150</v>
      </c>
      <c r="K1185" s="3" t="n">
        <v>150</v>
      </c>
      <c r="L1185" s="3" t="n">
        <v>12</v>
      </c>
      <c r="M1185" s="3" t="n">
        <v>12</v>
      </c>
      <c r="N1185" s="3" t="n">
        <v>-1</v>
      </c>
      <c r="O1185" s="3" t="n">
        <v>-1</v>
      </c>
      <c r="P1185" s="3" t="n">
        <v>8.1</v>
      </c>
      <c r="Q1185" s="3" t="n">
        <v>24.2</v>
      </c>
      <c r="R1185" s="3" t="s">
        <v>3506</v>
      </c>
      <c r="S1185" s="4" t="n">
        <v>45746.9948611111</v>
      </c>
      <c r="T1185" s="3" t="s">
        <v>246</v>
      </c>
      <c r="U1185" s="3" t="s">
        <v>246</v>
      </c>
      <c r="V1185" s="3" t="n">
        <v>0</v>
      </c>
      <c r="W1185" s="3" t="n">
        <v>0</v>
      </c>
      <c r="X1185" s="3" t="n">
        <v>0</v>
      </c>
      <c r="Y1185" s="3" t="s">
        <v>30</v>
      </c>
      <c r="Z1185" s="3" t="s">
        <v>30</v>
      </c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</row>
    <row r="1186" customFormat="false" ht="15.75" hidden="false" customHeight="false" outlineLevel="0" collapsed="false">
      <c r="A1186" s="3" t="n">
        <v>1185</v>
      </c>
      <c r="B1186" s="3" t="s">
        <v>3507</v>
      </c>
      <c r="C1186" s="3" t="s">
        <v>3508</v>
      </c>
      <c r="D1186" s="3" t="n">
        <v>1</v>
      </c>
      <c r="E1186" s="3" t="n">
        <v>0.1193741</v>
      </c>
      <c r="F1186" s="3" t="n">
        <v>5</v>
      </c>
      <c r="G1186" s="3" t="n">
        <v>5</v>
      </c>
      <c r="H1186" s="3" t="n">
        <v>2</v>
      </c>
      <c r="I1186" s="3" t="n">
        <v>2</v>
      </c>
      <c r="J1186" s="3" t="n">
        <v>3</v>
      </c>
      <c r="K1186" s="3" t="n">
        <v>3</v>
      </c>
      <c r="L1186" s="3" t="n">
        <v>0</v>
      </c>
      <c r="M1186" s="3" t="n">
        <v>0</v>
      </c>
      <c r="N1186" s="3" t="n">
        <v>-1</v>
      </c>
      <c r="O1186" s="3" t="n">
        <v>-1</v>
      </c>
      <c r="P1186" s="3" t="n">
        <v>8.5</v>
      </c>
      <c r="Q1186" s="3" t="n">
        <v>24.2</v>
      </c>
      <c r="R1186" s="3" t="s">
        <v>3509</v>
      </c>
      <c r="S1186" s="4" t="n">
        <v>45746.9948958333</v>
      </c>
      <c r="T1186" s="3" t="s">
        <v>65</v>
      </c>
      <c r="U1186" s="3" t="s">
        <v>65</v>
      </c>
      <c r="V1186" s="3" t="n">
        <v>0</v>
      </c>
      <c r="W1186" s="3" t="n">
        <v>0</v>
      </c>
      <c r="X1186" s="3" t="n">
        <v>0</v>
      </c>
      <c r="Y1186" s="3" t="s">
        <v>30</v>
      </c>
      <c r="Z1186" s="3" t="s">
        <v>30</v>
      </c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</row>
    <row r="1187" customFormat="false" ht="15.75" hidden="false" customHeight="false" outlineLevel="0" collapsed="false">
      <c r="A1187" s="3" t="n">
        <v>1186</v>
      </c>
      <c r="B1187" s="3" t="s">
        <v>3510</v>
      </c>
      <c r="C1187" s="3" t="s">
        <v>3511</v>
      </c>
      <c r="D1187" s="3" t="n">
        <v>1</v>
      </c>
      <c r="E1187" s="3" t="n">
        <v>0.1939619</v>
      </c>
      <c r="F1187" s="3" t="n">
        <v>2</v>
      </c>
      <c r="G1187" s="3" t="n">
        <v>2</v>
      </c>
      <c r="H1187" s="3" t="n">
        <v>9</v>
      </c>
      <c r="I1187" s="3" t="n">
        <v>9</v>
      </c>
      <c r="J1187" s="3" t="n">
        <v>0</v>
      </c>
      <c r="K1187" s="3" t="n">
        <v>0</v>
      </c>
      <c r="L1187" s="3" t="n">
        <v>0</v>
      </c>
      <c r="M1187" s="3" t="n">
        <v>0</v>
      </c>
      <c r="N1187" s="3" t="n">
        <v>-1</v>
      </c>
      <c r="O1187" s="3" t="n">
        <v>-1</v>
      </c>
      <c r="P1187" s="3" t="n">
        <v>8.2</v>
      </c>
      <c r="Q1187" s="3" t="n">
        <v>24.2</v>
      </c>
      <c r="R1187" s="3" t="s">
        <v>3512</v>
      </c>
      <c r="S1187" s="4" t="n">
        <v>45746.9950347222</v>
      </c>
      <c r="T1187" s="3" t="s">
        <v>65</v>
      </c>
      <c r="U1187" s="3" t="s">
        <v>65</v>
      </c>
      <c r="V1187" s="3" t="n">
        <v>0</v>
      </c>
      <c r="W1187" s="3" t="n">
        <v>0</v>
      </c>
      <c r="X1187" s="3" t="n">
        <v>0</v>
      </c>
      <c r="Y1187" s="3" t="s">
        <v>30</v>
      </c>
      <c r="Z1187" s="3" t="s">
        <v>30</v>
      </c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</row>
    <row r="1188" customFormat="false" ht="15.75" hidden="false" customHeight="false" outlineLevel="0" collapsed="false">
      <c r="A1188" s="3" t="n">
        <v>1187</v>
      </c>
      <c r="B1188" s="3" t="s">
        <v>3513</v>
      </c>
      <c r="C1188" s="3" t="s">
        <v>3514</v>
      </c>
      <c r="D1188" s="3" t="n">
        <v>1</v>
      </c>
      <c r="E1188" s="3" t="n">
        <v>38.9926839</v>
      </c>
      <c r="F1188" s="3" t="n">
        <v>702</v>
      </c>
      <c r="G1188" s="3" t="n">
        <v>702</v>
      </c>
      <c r="H1188" s="3" t="n">
        <v>36</v>
      </c>
      <c r="I1188" s="3" t="n">
        <v>36</v>
      </c>
      <c r="J1188" s="3" t="n">
        <v>872</v>
      </c>
      <c r="K1188" s="3" t="n">
        <v>872</v>
      </c>
      <c r="L1188" s="3" t="n">
        <v>79</v>
      </c>
      <c r="M1188" s="3" t="n">
        <v>79</v>
      </c>
      <c r="N1188" s="3" t="n">
        <v>-1</v>
      </c>
      <c r="O1188" s="3" t="n">
        <v>-1</v>
      </c>
      <c r="P1188" s="3" t="n">
        <v>8.4</v>
      </c>
      <c r="Q1188" s="3" t="n">
        <v>24.2</v>
      </c>
      <c r="R1188" s="3" t="s">
        <v>3127</v>
      </c>
      <c r="S1188" s="4" t="n">
        <v>45746.9957175926</v>
      </c>
      <c r="T1188" s="3" t="s">
        <v>2023</v>
      </c>
      <c r="U1188" s="3" t="s">
        <v>2023</v>
      </c>
      <c r="V1188" s="3" t="n">
        <v>0</v>
      </c>
      <c r="W1188" s="3" t="n">
        <v>0</v>
      </c>
      <c r="X1188" s="3" t="n">
        <v>0</v>
      </c>
      <c r="Y1188" s="3" t="s">
        <v>30</v>
      </c>
      <c r="Z1188" s="3" t="s">
        <v>30</v>
      </c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</row>
    <row r="1189" customFormat="false" ht="15.75" hidden="false" customHeight="false" outlineLevel="0" collapsed="false">
      <c r="A1189" s="3" t="n">
        <v>1188</v>
      </c>
      <c r="B1189" s="3" t="s">
        <v>3515</v>
      </c>
      <c r="C1189" s="3" t="s">
        <v>3516</v>
      </c>
      <c r="D1189" s="3" t="n">
        <v>1</v>
      </c>
      <c r="E1189" s="3" t="n">
        <v>2.1981065</v>
      </c>
      <c r="F1189" s="3" t="n">
        <v>23</v>
      </c>
      <c r="G1189" s="3" t="n">
        <v>23</v>
      </c>
      <c r="H1189" s="3" t="n">
        <v>14</v>
      </c>
      <c r="I1189" s="3" t="n">
        <v>14</v>
      </c>
      <c r="J1189" s="3" t="n">
        <v>29</v>
      </c>
      <c r="K1189" s="3" t="n">
        <v>29</v>
      </c>
      <c r="L1189" s="3" t="n">
        <v>1</v>
      </c>
      <c r="M1189" s="3" t="n">
        <v>1</v>
      </c>
      <c r="N1189" s="3" t="n">
        <v>-1</v>
      </c>
      <c r="O1189" s="3" t="n">
        <v>-1</v>
      </c>
      <c r="P1189" s="3" t="n">
        <v>8.3</v>
      </c>
      <c r="Q1189" s="3" t="n">
        <v>24.2</v>
      </c>
      <c r="R1189" s="3" t="s">
        <v>3517</v>
      </c>
      <c r="S1189" s="4" t="n">
        <v>45746.995787037</v>
      </c>
      <c r="T1189" s="3" t="s">
        <v>65</v>
      </c>
      <c r="U1189" s="3" t="s">
        <v>65</v>
      </c>
      <c r="V1189" s="3" t="n">
        <v>0</v>
      </c>
      <c r="W1189" s="3" t="n">
        <v>0</v>
      </c>
      <c r="X1189" s="3" t="n">
        <v>0</v>
      </c>
      <c r="Y1189" s="3" t="s">
        <v>30</v>
      </c>
      <c r="Z1189" s="3" t="s">
        <v>30</v>
      </c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</row>
    <row r="1190" customFormat="false" ht="15.75" hidden="false" customHeight="false" outlineLevel="0" collapsed="false">
      <c r="A1190" s="3" t="n">
        <v>1189</v>
      </c>
      <c r="B1190" s="3" t="s">
        <v>3518</v>
      </c>
      <c r="C1190" s="3" t="s">
        <v>3519</v>
      </c>
      <c r="D1190" s="3" t="n">
        <v>1</v>
      </c>
      <c r="E1190" s="3" t="n">
        <v>2.5120707</v>
      </c>
      <c r="F1190" s="3" t="n">
        <v>39</v>
      </c>
      <c r="G1190" s="3" t="n">
        <v>39</v>
      </c>
      <c r="H1190" s="3" t="n">
        <v>17</v>
      </c>
      <c r="I1190" s="3" t="n">
        <v>17</v>
      </c>
      <c r="J1190" s="3" t="n">
        <v>42</v>
      </c>
      <c r="K1190" s="3" t="n">
        <v>42</v>
      </c>
      <c r="L1190" s="3" t="n">
        <v>5</v>
      </c>
      <c r="M1190" s="3" t="n">
        <v>5</v>
      </c>
      <c r="N1190" s="3" t="n">
        <v>-1</v>
      </c>
      <c r="O1190" s="3" t="n">
        <v>-1</v>
      </c>
      <c r="P1190" s="3" t="n">
        <v>8.5</v>
      </c>
      <c r="Q1190" s="3" t="n">
        <v>24.2</v>
      </c>
      <c r="R1190" s="3" t="s">
        <v>3520</v>
      </c>
      <c r="S1190" s="4" t="n">
        <v>45746.9958680556</v>
      </c>
      <c r="T1190" s="3" t="s">
        <v>2023</v>
      </c>
      <c r="U1190" s="3" t="s">
        <v>2023</v>
      </c>
      <c r="V1190" s="3" t="n">
        <v>0</v>
      </c>
      <c r="W1190" s="3" t="n">
        <v>0</v>
      </c>
      <c r="X1190" s="3" t="n">
        <v>0</v>
      </c>
      <c r="Y1190" s="3" t="s">
        <v>30</v>
      </c>
      <c r="Z1190" s="3" t="s">
        <v>30</v>
      </c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</row>
    <row r="1191" customFormat="false" ht="15.75" hidden="false" customHeight="false" outlineLevel="0" collapsed="false">
      <c r="A1191" s="3" t="n">
        <v>1190</v>
      </c>
      <c r="B1191" s="3" t="s">
        <v>3521</v>
      </c>
      <c r="C1191" s="3" t="s">
        <v>3522</v>
      </c>
      <c r="D1191" s="3" t="n">
        <v>1</v>
      </c>
      <c r="E1191" s="3" t="n">
        <v>18.7515274</v>
      </c>
      <c r="F1191" s="3" t="n">
        <v>332</v>
      </c>
      <c r="G1191" s="3" t="n">
        <v>332</v>
      </c>
      <c r="H1191" s="3" t="n">
        <v>28</v>
      </c>
      <c r="I1191" s="3" t="n">
        <v>28</v>
      </c>
      <c r="J1191" s="3" t="n">
        <v>357</v>
      </c>
      <c r="K1191" s="3" t="n">
        <v>357</v>
      </c>
      <c r="L1191" s="3" t="n">
        <v>49</v>
      </c>
      <c r="M1191" s="3" t="n">
        <v>49</v>
      </c>
      <c r="N1191" s="3" t="n">
        <v>-1</v>
      </c>
      <c r="O1191" s="3" t="n">
        <v>-1</v>
      </c>
      <c r="P1191" s="3" t="n">
        <v>8.3</v>
      </c>
      <c r="Q1191" s="3" t="n">
        <v>24.2</v>
      </c>
      <c r="R1191" s="3" t="s">
        <v>3523</v>
      </c>
      <c r="S1191" s="4" t="n">
        <v>45746.9962152778</v>
      </c>
      <c r="T1191" s="3" t="s">
        <v>2023</v>
      </c>
      <c r="U1191" s="3" t="s">
        <v>2023</v>
      </c>
      <c r="V1191" s="3" t="n">
        <v>0</v>
      </c>
      <c r="W1191" s="3" t="n">
        <v>0</v>
      </c>
      <c r="X1191" s="3" t="n">
        <v>0</v>
      </c>
      <c r="Y1191" s="3" t="s">
        <v>30</v>
      </c>
      <c r="Z1191" s="3" t="s">
        <v>30</v>
      </c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</row>
    <row r="1192" customFormat="false" ht="15.75" hidden="false" customHeight="false" outlineLevel="0" collapsed="false">
      <c r="A1192" s="3" t="n">
        <v>1191</v>
      </c>
      <c r="B1192" s="3" t="s">
        <v>3524</v>
      </c>
      <c r="C1192" s="3" t="s">
        <v>3525</v>
      </c>
      <c r="D1192" s="3" t="n">
        <v>1</v>
      </c>
      <c r="E1192" s="3" t="n">
        <v>8.1566323</v>
      </c>
      <c r="F1192" s="3" t="n">
        <v>81</v>
      </c>
      <c r="G1192" s="3" t="n">
        <v>81</v>
      </c>
      <c r="H1192" s="3" t="n">
        <v>15</v>
      </c>
      <c r="I1192" s="3" t="n">
        <v>15</v>
      </c>
      <c r="J1192" s="3" t="n">
        <v>116</v>
      </c>
      <c r="K1192" s="3" t="n">
        <v>116</v>
      </c>
      <c r="L1192" s="3" t="n">
        <v>9</v>
      </c>
      <c r="M1192" s="3" t="n">
        <v>9</v>
      </c>
      <c r="N1192" s="3" t="n">
        <v>-1</v>
      </c>
      <c r="O1192" s="3" t="n">
        <v>-1</v>
      </c>
      <c r="P1192" s="3" t="n">
        <v>8.5</v>
      </c>
      <c r="Q1192" s="3" t="n">
        <v>24.2</v>
      </c>
      <c r="R1192" s="3" t="s">
        <v>3526</v>
      </c>
      <c r="S1192" s="4" t="n">
        <v>45746.9963657407</v>
      </c>
      <c r="T1192" s="3" t="s">
        <v>239</v>
      </c>
      <c r="U1192" s="3" t="s">
        <v>239</v>
      </c>
      <c r="V1192" s="3" t="n">
        <v>0</v>
      </c>
      <c r="W1192" s="3" t="n">
        <v>0</v>
      </c>
      <c r="X1192" s="3" t="n">
        <v>0</v>
      </c>
      <c r="Y1192" s="3" t="s">
        <v>30</v>
      </c>
      <c r="Z1192" s="3" t="s">
        <v>30</v>
      </c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</row>
    <row r="1193" customFormat="false" ht="15.75" hidden="false" customHeight="false" outlineLevel="0" collapsed="false">
      <c r="A1193" s="3" t="n">
        <v>1192</v>
      </c>
      <c r="B1193" s="3" t="s">
        <v>3527</v>
      </c>
      <c r="C1193" s="3" t="s">
        <v>3528</v>
      </c>
      <c r="D1193" s="3" t="n">
        <v>1</v>
      </c>
      <c r="E1193" s="3" t="n">
        <v>5.9931147</v>
      </c>
      <c r="F1193" s="3" t="n">
        <v>95</v>
      </c>
      <c r="G1193" s="3" t="n">
        <v>95</v>
      </c>
      <c r="H1193" s="3" t="n">
        <v>22</v>
      </c>
      <c r="I1193" s="3" t="n">
        <v>22</v>
      </c>
      <c r="J1193" s="3" t="n">
        <v>99</v>
      </c>
      <c r="K1193" s="3" t="n">
        <v>99</v>
      </c>
      <c r="L1193" s="3" t="n">
        <v>13</v>
      </c>
      <c r="M1193" s="3" t="n">
        <v>13</v>
      </c>
      <c r="N1193" s="3" t="n">
        <v>-1</v>
      </c>
      <c r="O1193" s="3" t="n">
        <v>-1</v>
      </c>
      <c r="P1193" s="3" t="n">
        <v>8.3</v>
      </c>
      <c r="Q1193" s="3" t="n">
        <v>24.2</v>
      </c>
      <c r="R1193" s="3" t="s">
        <v>3529</v>
      </c>
      <c r="S1193" s="4" t="n">
        <v>45746.9964930556</v>
      </c>
      <c r="T1193" s="3" t="s">
        <v>2023</v>
      </c>
      <c r="U1193" s="3" t="s">
        <v>2023</v>
      </c>
      <c r="V1193" s="3" t="n">
        <v>0</v>
      </c>
      <c r="W1193" s="3" t="n">
        <v>0</v>
      </c>
      <c r="X1193" s="3" t="n">
        <v>0</v>
      </c>
      <c r="Y1193" s="3" t="s">
        <v>30</v>
      </c>
      <c r="Z1193" s="3" t="s">
        <v>30</v>
      </c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</row>
    <row r="1194" customFormat="false" ht="15.75" hidden="false" customHeight="false" outlineLevel="0" collapsed="false">
      <c r="A1194" s="3" t="n">
        <v>1193</v>
      </c>
      <c r="B1194" s="3" t="s">
        <v>3530</v>
      </c>
      <c r="C1194" s="3" t="s">
        <v>3531</v>
      </c>
      <c r="D1194" s="3" t="n">
        <v>1</v>
      </c>
      <c r="E1194" s="3" t="n">
        <v>3.1829305</v>
      </c>
      <c r="F1194" s="3" t="n">
        <v>45</v>
      </c>
      <c r="G1194" s="3" t="n">
        <v>45</v>
      </c>
      <c r="H1194" s="3" t="n">
        <v>18</v>
      </c>
      <c r="I1194" s="3" t="n">
        <v>18</v>
      </c>
      <c r="J1194" s="3" t="n">
        <v>46</v>
      </c>
      <c r="K1194" s="3" t="n">
        <v>46</v>
      </c>
      <c r="L1194" s="3" t="n">
        <v>6</v>
      </c>
      <c r="M1194" s="3" t="n">
        <v>6</v>
      </c>
      <c r="N1194" s="3" t="n">
        <v>-1</v>
      </c>
      <c r="O1194" s="3" t="n">
        <v>-1</v>
      </c>
      <c r="P1194" s="3" t="n">
        <v>8.5</v>
      </c>
      <c r="Q1194" s="3" t="n">
        <v>24.2</v>
      </c>
      <c r="R1194" s="3" t="s">
        <v>3532</v>
      </c>
      <c r="S1194" s="4" t="n">
        <v>45746.9965856482</v>
      </c>
      <c r="T1194" s="3" t="s">
        <v>2023</v>
      </c>
      <c r="U1194" s="3" t="s">
        <v>2023</v>
      </c>
      <c r="V1194" s="3" t="n">
        <v>0</v>
      </c>
      <c r="W1194" s="3" t="n">
        <v>0</v>
      </c>
      <c r="X1194" s="3" t="n">
        <v>0</v>
      </c>
      <c r="Y1194" s="3" t="s">
        <v>30</v>
      </c>
      <c r="Z1194" s="3" t="s">
        <v>30</v>
      </c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</row>
    <row r="1195" customFormat="false" ht="15.75" hidden="false" customHeight="false" outlineLevel="0" collapsed="false">
      <c r="A1195" s="3" t="n">
        <v>1194</v>
      </c>
      <c r="B1195" s="3" t="s">
        <v>3533</v>
      </c>
      <c r="C1195" s="3" t="s">
        <v>3534</v>
      </c>
      <c r="D1195" s="3" t="n">
        <v>1</v>
      </c>
      <c r="E1195" s="3" t="n">
        <v>167.1202026</v>
      </c>
      <c r="F1195" s="3" t="n">
        <v>832</v>
      </c>
      <c r="G1195" s="3" t="n">
        <v>832</v>
      </c>
      <c r="H1195" s="3" t="n">
        <v>44</v>
      </c>
      <c r="I1195" s="3" t="n">
        <v>44</v>
      </c>
      <c r="J1195" s="3" t="n">
        <v>958</v>
      </c>
      <c r="K1195" s="3" t="n">
        <v>958</v>
      </c>
      <c r="L1195" s="3" t="n">
        <v>105</v>
      </c>
      <c r="M1195" s="3" t="n">
        <v>105</v>
      </c>
      <c r="N1195" s="3" t="n">
        <v>-1</v>
      </c>
      <c r="O1195" s="3" t="n">
        <v>-1</v>
      </c>
      <c r="P1195" s="3" t="n">
        <v>8.3</v>
      </c>
      <c r="Q1195" s="3" t="n">
        <v>24.2</v>
      </c>
      <c r="R1195" s="3" t="s">
        <v>3535</v>
      </c>
      <c r="S1195" s="4" t="n">
        <v>45746.9998958333</v>
      </c>
      <c r="T1195" s="3" t="s">
        <v>2023</v>
      </c>
      <c r="U1195" s="3" t="s">
        <v>2023</v>
      </c>
      <c r="V1195" s="3" t="n">
        <v>0</v>
      </c>
      <c r="W1195" s="3" t="n">
        <v>0</v>
      </c>
      <c r="X1195" s="3" t="n">
        <v>0</v>
      </c>
      <c r="Y1195" s="3" t="s">
        <v>30</v>
      </c>
      <c r="Z1195" s="3" t="s">
        <v>30</v>
      </c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</row>
    <row r="1196" customFormat="false" ht="15.75" hidden="false" customHeight="false" outlineLevel="0" collapsed="false">
      <c r="A1196" s="3" t="n">
        <v>1195</v>
      </c>
      <c r="B1196" s="3" t="s">
        <v>3536</v>
      </c>
      <c r="C1196" s="3" t="s">
        <v>3537</v>
      </c>
      <c r="D1196" s="3" t="n">
        <v>1</v>
      </c>
      <c r="E1196" s="3" t="n">
        <v>10.3770401</v>
      </c>
      <c r="F1196" s="3" t="n">
        <v>109</v>
      </c>
      <c r="G1196" s="3" t="n">
        <v>109</v>
      </c>
      <c r="H1196" s="3" t="n">
        <v>20</v>
      </c>
      <c r="I1196" s="3" t="n">
        <v>20</v>
      </c>
      <c r="J1196" s="3" t="n">
        <v>119</v>
      </c>
      <c r="K1196" s="3" t="n">
        <v>119</v>
      </c>
      <c r="L1196" s="3" t="n">
        <v>14</v>
      </c>
      <c r="M1196" s="3" t="n">
        <v>14</v>
      </c>
      <c r="N1196" s="3" t="n">
        <v>-1</v>
      </c>
      <c r="O1196" s="3" t="n">
        <v>-1</v>
      </c>
      <c r="P1196" s="3" t="n">
        <v>8.3</v>
      </c>
      <c r="Q1196" s="3" t="n">
        <v>24.2</v>
      </c>
      <c r="R1196" s="3" t="s">
        <v>3538</v>
      </c>
      <c r="S1196" s="4" t="n">
        <v>45747.0001736111</v>
      </c>
      <c r="T1196" s="3" t="s">
        <v>29</v>
      </c>
      <c r="U1196" s="3" t="s">
        <v>29</v>
      </c>
      <c r="V1196" s="3" t="n">
        <v>0</v>
      </c>
      <c r="W1196" s="3" t="n">
        <v>0</v>
      </c>
      <c r="X1196" s="3" t="n">
        <v>0</v>
      </c>
      <c r="Y1196" s="3" t="s">
        <v>30</v>
      </c>
      <c r="Z1196" s="3" t="s">
        <v>30</v>
      </c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</row>
    <row r="1197" customFormat="false" ht="15.75" hidden="false" customHeight="false" outlineLevel="0" collapsed="false">
      <c r="A1197" s="3" t="n">
        <v>1196</v>
      </c>
      <c r="B1197" s="3" t="s">
        <v>3539</v>
      </c>
      <c r="C1197" s="3" t="s">
        <v>3540</v>
      </c>
      <c r="D1197" s="3" t="n">
        <v>1</v>
      </c>
      <c r="E1197" s="3" t="n">
        <v>0.6942968</v>
      </c>
      <c r="F1197" s="3" t="n">
        <v>20</v>
      </c>
      <c r="G1197" s="3" t="n">
        <v>20</v>
      </c>
      <c r="H1197" s="3" t="n">
        <v>9</v>
      </c>
      <c r="I1197" s="3" t="n">
        <v>9</v>
      </c>
      <c r="J1197" s="3" t="n">
        <v>12</v>
      </c>
      <c r="K1197" s="3" t="n">
        <v>12</v>
      </c>
      <c r="L1197" s="3" t="n">
        <v>1</v>
      </c>
      <c r="M1197" s="3" t="n">
        <v>1</v>
      </c>
      <c r="N1197" s="3" t="n">
        <v>-1</v>
      </c>
      <c r="O1197" s="3" t="n">
        <v>-1</v>
      </c>
      <c r="P1197" s="3" t="n">
        <v>8.3</v>
      </c>
      <c r="Q1197" s="3" t="n">
        <v>24.2</v>
      </c>
      <c r="R1197" s="3" t="s">
        <v>3541</v>
      </c>
      <c r="S1197" s="4" t="n">
        <v>45747.0002314815</v>
      </c>
      <c r="T1197" s="3" t="s">
        <v>2023</v>
      </c>
      <c r="U1197" s="3" t="s">
        <v>2023</v>
      </c>
      <c r="V1197" s="3" t="n">
        <v>0</v>
      </c>
      <c r="W1197" s="3" t="n">
        <v>0</v>
      </c>
      <c r="X1197" s="3" t="n">
        <v>0</v>
      </c>
      <c r="Y1197" s="3" t="s">
        <v>30</v>
      </c>
      <c r="Z1197" s="3" t="s">
        <v>30</v>
      </c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</row>
    <row r="1198" customFormat="false" ht="15.75" hidden="false" customHeight="false" outlineLevel="0" collapsed="false">
      <c r="A1198" s="3" t="n">
        <v>1197</v>
      </c>
      <c r="B1198" s="3" t="s">
        <v>3542</v>
      </c>
      <c r="C1198" s="3" t="s">
        <v>3543</v>
      </c>
      <c r="D1198" s="3" t="n">
        <v>1</v>
      </c>
      <c r="E1198" s="3" t="n">
        <v>1.3808778</v>
      </c>
      <c r="F1198" s="3" t="n">
        <v>19</v>
      </c>
      <c r="G1198" s="3" t="n">
        <v>19</v>
      </c>
      <c r="H1198" s="3" t="n">
        <v>12</v>
      </c>
      <c r="I1198" s="3" t="n">
        <v>12</v>
      </c>
      <c r="J1198" s="3" t="n">
        <v>18</v>
      </c>
      <c r="K1198" s="3" t="n">
        <v>18</v>
      </c>
      <c r="L1198" s="3" t="n">
        <v>1</v>
      </c>
      <c r="M1198" s="3" t="n">
        <v>1</v>
      </c>
      <c r="N1198" s="3" t="n">
        <v>2</v>
      </c>
      <c r="O1198" s="3" t="n">
        <v>2</v>
      </c>
      <c r="P1198" s="3" t="n">
        <v>8.3</v>
      </c>
      <c r="Q1198" s="3" t="n">
        <v>24.2</v>
      </c>
      <c r="R1198" s="3" t="s">
        <v>3187</v>
      </c>
      <c r="S1198" s="4" t="n">
        <v>45747.0003587963</v>
      </c>
      <c r="T1198" s="3" t="s">
        <v>29</v>
      </c>
      <c r="U1198" s="3" t="s">
        <v>29</v>
      </c>
      <c r="V1198" s="3" t="n">
        <v>1</v>
      </c>
      <c r="W1198" s="3" t="n">
        <v>1</v>
      </c>
      <c r="X1198" s="3" t="n">
        <v>0</v>
      </c>
      <c r="Y1198" s="3" t="s">
        <v>81</v>
      </c>
      <c r="Z1198" s="3" t="s">
        <v>81</v>
      </c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</row>
    <row r="1199" customFormat="false" ht="15.75" hidden="false" customHeight="false" outlineLevel="0" collapsed="false">
      <c r="A1199" s="3" t="n">
        <v>1198</v>
      </c>
      <c r="B1199" s="3" t="s">
        <v>3544</v>
      </c>
      <c r="C1199" s="3" t="s">
        <v>3545</v>
      </c>
      <c r="D1199" s="3" t="n">
        <v>1</v>
      </c>
      <c r="E1199" s="3" t="n">
        <v>1.4042731</v>
      </c>
      <c r="F1199" s="3" t="n">
        <v>47</v>
      </c>
      <c r="G1199" s="3" t="n">
        <v>47</v>
      </c>
      <c r="H1199" s="3" t="n">
        <v>11</v>
      </c>
      <c r="I1199" s="3" t="n">
        <v>11</v>
      </c>
      <c r="J1199" s="3" t="n">
        <v>47</v>
      </c>
      <c r="K1199" s="3" t="n">
        <v>47</v>
      </c>
      <c r="L1199" s="3" t="n">
        <v>3</v>
      </c>
      <c r="M1199" s="3" t="n">
        <v>3</v>
      </c>
      <c r="N1199" s="3" t="n">
        <v>-1</v>
      </c>
      <c r="O1199" s="3" t="n">
        <v>-1</v>
      </c>
      <c r="P1199" s="3" t="n">
        <v>8.4</v>
      </c>
      <c r="Q1199" s="3" t="n">
        <v>24.2</v>
      </c>
      <c r="R1199" s="3" t="s">
        <v>3546</v>
      </c>
      <c r="S1199" s="4" t="n">
        <v>45747.000462963</v>
      </c>
      <c r="T1199" s="3" t="s">
        <v>65</v>
      </c>
      <c r="U1199" s="3" t="s">
        <v>65</v>
      </c>
      <c r="V1199" s="3" t="n">
        <v>0</v>
      </c>
      <c r="W1199" s="3" t="n">
        <v>0</v>
      </c>
      <c r="X1199" s="3" t="n">
        <v>0</v>
      </c>
      <c r="Y1199" s="3" t="s">
        <v>30</v>
      </c>
      <c r="Z1199" s="3" t="s">
        <v>30</v>
      </c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</row>
    <row r="1200" customFormat="false" ht="15.75" hidden="false" customHeight="false" outlineLevel="0" collapsed="false">
      <c r="A1200" s="3" t="n">
        <v>1199</v>
      </c>
      <c r="B1200" s="3" t="s">
        <v>3547</v>
      </c>
      <c r="C1200" s="3" t="s">
        <v>3548</v>
      </c>
      <c r="D1200" s="3" t="n">
        <v>1</v>
      </c>
      <c r="E1200" s="3" t="n">
        <v>12.2703574</v>
      </c>
      <c r="F1200" s="3" t="n">
        <v>347</v>
      </c>
      <c r="G1200" s="3" t="n">
        <v>347</v>
      </c>
      <c r="H1200" s="3" t="n">
        <v>28</v>
      </c>
      <c r="I1200" s="3" t="n">
        <v>28</v>
      </c>
      <c r="J1200" s="3" t="n">
        <v>399</v>
      </c>
      <c r="K1200" s="3" t="n">
        <v>399</v>
      </c>
      <c r="L1200" s="3" t="n">
        <v>47</v>
      </c>
      <c r="M1200" s="3" t="n">
        <v>47</v>
      </c>
      <c r="N1200" s="3" t="n">
        <v>-1</v>
      </c>
      <c r="O1200" s="3" t="n">
        <v>-1</v>
      </c>
      <c r="P1200" s="3" t="n">
        <v>8.3</v>
      </c>
      <c r="Q1200" s="3" t="n">
        <v>24.2</v>
      </c>
      <c r="R1200" s="3" t="s">
        <v>3218</v>
      </c>
      <c r="S1200" s="4" t="n">
        <v>45747.0008101852</v>
      </c>
      <c r="T1200" s="3" t="s">
        <v>65</v>
      </c>
      <c r="U1200" s="3" t="s">
        <v>65</v>
      </c>
      <c r="V1200" s="3" t="n">
        <v>0</v>
      </c>
      <c r="W1200" s="3" t="n">
        <v>0</v>
      </c>
      <c r="X1200" s="3" t="n">
        <v>0</v>
      </c>
      <c r="Y1200" s="3" t="s">
        <v>30</v>
      </c>
      <c r="Z1200" s="3" t="s">
        <v>30</v>
      </c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</row>
    <row r="1201" customFormat="false" ht="15.75" hidden="false" customHeight="false" outlineLevel="0" collapsed="false">
      <c r="A1201" s="3" t="n">
        <v>1200</v>
      </c>
      <c r="B1201" s="3" t="s">
        <v>3549</v>
      </c>
      <c r="C1201" s="3" t="s">
        <v>3550</v>
      </c>
      <c r="D1201" s="3" t="n">
        <v>1</v>
      </c>
      <c r="E1201" s="3" t="n">
        <v>6.4734624</v>
      </c>
      <c r="F1201" s="3" t="n">
        <v>200</v>
      </c>
      <c r="G1201" s="3" t="n">
        <v>200</v>
      </c>
      <c r="H1201" s="3" t="n">
        <v>20</v>
      </c>
      <c r="I1201" s="3" t="n">
        <v>20</v>
      </c>
      <c r="J1201" s="3" t="n">
        <v>260</v>
      </c>
      <c r="K1201" s="3" t="n">
        <v>260</v>
      </c>
      <c r="L1201" s="3" t="n">
        <v>22</v>
      </c>
      <c r="M1201" s="3" t="n">
        <v>22</v>
      </c>
      <c r="N1201" s="3" t="n">
        <v>-1</v>
      </c>
      <c r="O1201" s="3" t="n">
        <v>-1</v>
      </c>
      <c r="P1201" s="3" t="n">
        <v>8.3</v>
      </c>
      <c r="Q1201" s="3" t="n">
        <v>24.2</v>
      </c>
      <c r="R1201" s="3" t="s">
        <v>3551</v>
      </c>
      <c r="S1201" s="4" t="n">
        <v>45747.0009837963</v>
      </c>
      <c r="T1201" s="3" t="s">
        <v>2023</v>
      </c>
      <c r="U1201" s="3" t="s">
        <v>2023</v>
      </c>
      <c r="V1201" s="3" t="n">
        <v>0</v>
      </c>
      <c r="W1201" s="3" t="n">
        <v>0</v>
      </c>
      <c r="X1201" s="3" t="n">
        <v>0</v>
      </c>
      <c r="Y1201" s="3" t="s">
        <v>30</v>
      </c>
      <c r="Z1201" s="3" t="s">
        <v>30</v>
      </c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</row>
    <row r="1202" customFormat="false" ht="15.75" hidden="false" customHeight="false" outlineLevel="0" collapsed="false">
      <c r="A1202" s="3" t="n">
        <v>1201</v>
      </c>
      <c r="B1202" s="3" t="s">
        <v>3552</v>
      </c>
      <c r="C1202" s="3" t="s">
        <v>3553</v>
      </c>
      <c r="D1202" s="3" t="n">
        <v>1</v>
      </c>
      <c r="E1202" s="3" t="n">
        <v>20.6799606</v>
      </c>
      <c r="F1202" s="3" t="n">
        <v>803</v>
      </c>
      <c r="G1202" s="3" t="n">
        <v>803</v>
      </c>
      <c r="H1202" s="3" t="n">
        <v>36</v>
      </c>
      <c r="I1202" s="3" t="n">
        <v>36</v>
      </c>
      <c r="J1202" s="3" t="n">
        <v>1008</v>
      </c>
      <c r="K1202" s="3" t="n">
        <v>1008</v>
      </c>
      <c r="L1202" s="3" t="n">
        <v>88</v>
      </c>
      <c r="M1202" s="3" t="n">
        <v>88</v>
      </c>
      <c r="N1202" s="3" t="n">
        <v>-1</v>
      </c>
      <c r="O1202" s="3" t="n">
        <v>-1</v>
      </c>
      <c r="P1202" s="3" t="n">
        <v>8.3</v>
      </c>
      <c r="Q1202" s="3" t="n">
        <v>24.2</v>
      </c>
      <c r="R1202" s="3" t="s">
        <v>3224</v>
      </c>
      <c r="S1202" s="4" t="n">
        <v>45747.0015277778</v>
      </c>
      <c r="T1202" s="3" t="s">
        <v>65</v>
      </c>
      <c r="U1202" s="3" t="s">
        <v>65</v>
      </c>
      <c r="V1202" s="3" t="n">
        <v>0</v>
      </c>
      <c r="W1202" s="3" t="n">
        <v>0</v>
      </c>
      <c r="X1202" s="3" t="n">
        <v>0</v>
      </c>
      <c r="Y1202" s="3" t="s">
        <v>30</v>
      </c>
      <c r="Z1202" s="3" t="s">
        <v>30</v>
      </c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</row>
    <row r="1203" customFormat="false" ht="15.75" hidden="false" customHeight="false" outlineLevel="0" collapsed="false">
      <c r="A1203" s="3" t="n">
        <v>1202</v>
      </c>
      <c r="B1203" s="3" t="s">
        <v>3554</v>
      </c>
      <c r="C1203" s="3" t="s">
        <v>3555</v>
      </c>
      <c r="D1203" s="3" t="n">
        <v>1</v>
      </c>
      <c r="E1203" s="3" t="n">
        <v>0.115615</v>
      </c>
      <c r="F1203" s="3" t="n">
        <v>4</v>
      </c>
      <c r="G1203" s="3" t="n">
        <v>4</v>
      </c>
      <c r="H1203" s="3" t="n">
        <v>1</v>
      </c>
      <c r="I1203" s="3" t="n">
        <v>1</v>
      </c>
      <c r="J1203" s="3" t="n">
        <v>0</v>
      </c>
      <c r="K1203" s="3" t="n">
        <v>0</v>
      </c>
      <c r="L1203" s="3" t="n">
        <v>0</v>
      </c>
      <c r="M1203" s="3" t="n">
        <v>0</v>
      </c>
      <c r="N1203" s="3" t="n">
        <v>-1</v>
      </c>
      <c r="O1203" s="3" t="n">
        <v>-1</v>
      </c>
      <c r="P1203" s="3" t="n">
        <v>8.5</v>
      </c>
      <c r="Q1203" s="3" t="n">
        <v>24.2</v>
      </c>
      <c r="R1203" s="3" t="s">
        <v>3236</v>
      </c>
      <c r="S1203" s="4" t="n">
        <v>45747.0015625</v>
      </c>
      <c r="T1203" s="3" t="s">
        <v>65</v>
      </c>
      <c r="U1203" s="3" t="s">
        <v>65</v>
      </c>
      <c r="V1203" s="3" t="n">
        <v>0</v>
      </c>
      <c r="W1203" s="3" t="n">
        <v>0</v>
      </c>
      <c r="X1203" s="3" t="n">
        <v>0</v>
      </c>
      <c r="Y1203" s="3" t="s">
        <v>30</v>
      </c>
      <c r="Z1203" s="3" t="s">
        <v>30</v>
      </c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</row>
    <row r="1204" customFormat="false" ht="15.75" hidden="false" customHeight="false" outlineLevel="0" collapsed="false">
      <c r="A1204" s="3" t="n">
        <v>1203</v>
      </c>
      <c r="B1204" s="3" t="s">
        <v>3556</v>
      </c>
      <c r="C1204" s="3" t="s">
        <v>3557</v>
      </c>
      <c r="D1204" s="3" t="n">
        <v>1</v>
      </c>
      <c r="E1204" s="3" t="n">
        <v>2.0838726</v>
      </c>
      <c r="F1204" s="3" t="n">
        <v>11</v>
      </c>
      <c r="G1204" s="3" t="n">
        <v>11</v>
      </c>
      <c r="H1204" s="3" t="n">
        <v>7</v>
      </c>
      <c r="I1204" s="3" t="n">
        <v>7</v>
      </c>
      <c r="J1204" s="3" t="n">
        <v>27</v>
      </c>
      <c r="K1204" s="3" t="n">
        <v>27</v>
      </c>
      <c r="L1204" s="3" t="n">
        <v>0</v>
      </c>
      <c r="M1204" s="3" t="n">
        <v>0</v>
      </c>
      <c r="N1204" s="3" t="n">
        <v>-1</v>
      </c>
      <c r="O1204" s="3" t="n">
        <v>-1</v>
      </c>
      <c r="P1204" s="3" t="n">
        <v>8.5</v>
      </c>
      <c r="Q1204" s="3" t="n">
        <v>24.2</v>
      </c>
      <c r="R1204" s="3" t="s">
        <v>3239</v>
      </c>
      <c r="S1204" s="4" t="n">
        <v>45747.0016203704</v>
      </c>
      <c r="T1204" s="3" t="s">
        <v>2023</v>
      </c>
      <c r="U1204" s="3" t="s">
        <v>2023</v>
      </c>
      <c r="V1204" s="3" t="n">
        <v>0</v>
      </c>
      <c r="W1204" s="3" t="n">
        <v>0</v>
      </c>
      <c r="X1204" s="3" t="n">
        <v>0</v>
      </c>
      <c r="Y1204" s="3" t="s">
        <v>30</v>
      </c>
      <c r="Z1204" s="3" t="s">
        <v>30</v>
      </c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</row>
    <row r="1205" customFormat="false" ht="15.75" hidden="false" customHeight="false" outlineLevel="0" collapsed="false">
      <c r="A1205" s="3" t="n">
        <v>1204</v>
      </c>
      <c r="B1205" s="3" t="s">
        <v>3558</v>
      </c>
      <c r="C1205" s="3" t="s">
        <v>3559</v>
      </c>
      <c r="D1205" s="3" t="n">
        <v>1</v>
      </c>
      <c r="E1205" s="3" t="n">
        <v>1.5450158</v>
      </c>
      <c r="F1205" s="3" t="n">
        <v>56</v>
      </c>
      <c r="G1205" s="3" t="n">
        <v>56</v>
      </c>
      <c r="H1205" s="3" t="n">
        <v>10</v>
      </c>
      <c r="I1205" s="3" t="n">
        <v>10</v>
      </c>
      <c r="J1205" s="3" t="n">
        <v>53</v>
      </c>
      <c r="K1205" s="3" t="n">
        <v>53</v>
      </c>
      <c r="L1205" s="3" t="n">
        <v>4</v>
      </c>
      <c r="M1205" s="3" t="n">
        <v>4</v>
      </c>
      <c r="N1205" s="3" t="n">
        <v>-1</v>
      </c>
      <c r="O1205" s="3" t="n">
        <v>-1</v>
      </c>
      <c r="P1205" s="3" t="n">
        <v>8.5</v>
      </c>
      <c r="Q1205" s="3" t="n">
        <v>24.2</v>
      </c>
      <c r="R1205" s="3" t="s">
        <v>3560</v>
      </c>
      <c r="S1205" s="4" t="n">
        <v>45747.0018402778</v>
      </c>
      <c r="T1205" s="3" t="s">
        <v>239</v>
      </c>
      <c r="U1205" s="3" t="s">
        <v>239</v>
      </c>
      <c r="V1205" s="3" t="n">
        <v>0</v>
      </c>
      <c r="W1205" s="3" t="n">
        <v>0</v>
      </c>
      <c r="X1205" s="3" t="n">
        <v>0</v>
      </c>
      <c r="Y1205" s="3" t="s">
        <v>30</v>
      </c>
      <c r="Z1205" s="3" t="s">
        <v>30</v>
      </c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</row>
    <row r="1206" customFormat="false" ht="15.75" hidden="false" customHeight="false" outlineLevel="0" collapsed="false">
      <c r="A1206" s="3" t="n">
        <v>1205</v>
      </c>
      <c r="B1206" s="3" t="s">
        <v>3561</v>
      </c>
      <c r="C1206" s="3" t="s">
        <v>3562</v>
      </c>
      <c r="D1206" s="3" t="n">
        <v>1</v>
      </c>
      <c r="E1206" s="3" t="n">
        <v>7.0925582</v>
      </c>
      <c r="F1206" s="3" t="n">
        <v>43</v>
      </c>
      <c r="G1206" s="3" t="n">
        <v>43</v>
      </c>
      <c r="H1206" s="3" t="n">
        <v>9</v>
      </c>
      <c r="I1206" s="3" t="n">
        <v>9</v>
      </c>
      <c r="J1206" s="3" t="n">
        <v>44</v>
      </c>
      <c r="K1206" s="3" t="n">
        <v>44</v>
      </c>
      <c r="L1206" s="3" t="n">
        <v>5</v>
      </c>
      <c r="M1206" s="3" t="n">
        <v>5</v>
      </c>
      <c r="N1206" s="3" t="n">
        <v>-1</v>
      </c>
      <c r="O1206" s="3" t="n">
        <v>-1</v>
      </c>
      <c r="P1206" s="3" t="n">
        <v>8.1</v>
      </c>
      <c r="Q1206" s="3" t="n">
        <v>24.2</v>
      </c>
      <c r="R1206" s="3" t="s">
        <v>3563</v>
      </c>
      <c r="S1206" s="4" t="n">
        <v>45747.0020138889</v>
      </c>
      <c r="T1206" s="3" t="s">
        <v>29</v>
      </c>
      <c r="U1206" s="3" t="s">
        <v>29</v>
      </c>
      <c r="V1206" s="3" t="n">
        <v>0</v>
      </c>
      <c r="W1206" s="3" t="n">
        <v>0</v>
      </c>
      <c r="X1206" s="3" t="n">
        <v>0</v>
      </c>
      <c r="Y1206" s="3" t="s">
        <v>30</v>
      </c>
      <c r="Z1206" s="3" t="s">
        <v>30</v>
      </c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</row>
    <row r="1207" customFormat="false" ht="15.75" hidden="false" customHeight="false" outlineLevel="0" collapsed="false">
      <c r="A1207" s="3" t="n">
        <v>1206</v>
      </c>
      <c r="B1207" s="3" t="s">
        <v>3564</v>
      </c>
      <c r="C1207" s="3" t="s">
        <v>3565</v>
      </c>
      <c r="D1207" s="3" t="n">
        <v>1</v>
      </c>
      <c r="E1207" s="3" t="n">
        <v>1.4088172</v>
      </c>
      <c r="F1207" s="3" t="n">
        <v>18</v>
      </c>
      <c r="G1207" s="3" t="n">
        <v>18</v>
      </c>
      <c r="H1207" s="3" t="n">
        <v>10</v>
      </c>
      <c r="I1207" s="3" t="n">
        <v>10</v>
      </c>
      <c r="J1207" s="3" t="n">
        <v>26</v>
      </c>
      <c r="K1207" s="3" t="n">
        <v>26</v>
      </c>
      <c r="L1207" s="3" t="n">
        <v>2</v>
      </c>
      <c r="M1207" s="3" t="n">
        <v>2</v>
      </c>
      <c r="N1207" s="3" t="n">
        <v>-1</v>
      </c>
      <c r="O1207" s="3" t="n">
        <v>-1</v>
      </c>
      <c r="P1207" s="3" t="n">
        <v>8.3</v>
      </c>
      <c r="Q1207" s="3" t="n">
        <v>24.2</v>
      </c>
      <c r="R1207" s="3" t="s">
        <v>3566</v>
      </c>
      <c r="S1207" s="4" t="n">
        <v>45747.0020949074</v>
      </c>
      <c r="T1207" s="3" t="s">
        <v>29</v>
      </c>
      <c r="U1207" s="3" t="s">
        <v>29</v>
      </c>
      <c r="V1207" s="3" t="n">
        <v>0</v>
      </c>
      <c r="W1207" s="3" t="n">
        <v>0</v>
      </c>
      <c r="X1207" s="3" t="n">
        <v>0</v>
      </c>
      <c r="Y1207" s="3" t="s">
        <v>30</v>
      </c>
      <c r="Z1207" s="3" t="s">
        <v>30</v>
      </c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</row>
    <row r="1208" customFormat="false" ht="15.75" hidden="false" customHeight="false" outlineLevel="0" collapsed="false">
      <c r="A1208" s="3" t="n">
        <v>1207</v>
      </c>
      <c r="B1208" s="3" t="s">
        <v>3567</v>
      </c>
      <c r="C1208" s="3" t="s">
        <v>3568</v>
      </c>
      <c r="D1208" s="3" t="n">
        <v>1</v>
      </c>
      <c r="E1208" s="3" t="n">
        <v>0.8798221</v>
      </c>
      <c r="F1208" s="3" t="n">
        <v>13</v>
      </c>
      <c r="G1208" s="3" t="n">
        <v>13</v>
      </c>
      <c r="H1208" s="3" t="n">
        <v>8</v>
      </c>
      <c r="I1208" s="3" t="n">
        <v>8</v>
      </c>
      <c r="J1208" s="3" t="n">
        <v>9</v>
      </c>
      <c r="K1208" s="3" t="n">
        <v>9</v>
      </c>
      <c r="L1208" s="3" t="n">
        <v>1</v>
      </c>
      <c r="M1208" s="3" t="n">
        <v>1</v>
      </c>
      <c r="N1208" s="3" t="n">
        <v>-1</v>
      </c>
      <c r="O1208" s="3" t="n">
        <v>-1</v>
      </c>
      <c r="P1208" s="3" t="n">
        <v>8.3</v>
      </c>
      <c r="Q1208" s="3" t="n">
        <v>24.2</v>
      </c>
      <c r="R1208" s="3" t="s">
        <v>3569</v>
      </c>
      <c r="S1208" s="4" t="n">
        <v>45747.0021527778</v>
      </c>
      <c r="T1208" s="3" t="s">
        <v>29</v>
      </c>
      <c r="U1208" s="3" t="s">
        <v>29</v>
      </c>
      <c r="V1208" s="3" t="n">
        <v>0</v>
      </c>
      <c r="W1208" s="3" t="n">
        <v>0</v>
      </c>
      <c r="X1208" s="3" t="n">
        <v>0</v>
      </c>
      <c r="Y1208" s="3" t="s">
        <v>30</v>
      </c>
      <c r="Z1208" s="3" t="s">
        <v>30</v>
      </c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</row>
    <row r="1209" customFormat="false" ht="15.75" hidden="false" customHeight="false" outlineLevel="0" collapsed="false">
      <c r="A1209" s="3" t="n">
        <v>1208</v>
      </c>
      <c r="B1209" s="3" t="s">
        <v>3570</v>
      </c>
      <c r="C1209" s="3" t="s">
        <v>3571</v>
      </c>
      <c r="D1209" s="3" t="n">
        <v>1</v>
      </c>
      <c r="E1209" s="3" t="n">
        <v>0.916242</v>
      </c>
      <c r="F1209" s="3" t="n">
        <v>10</v>
      </c>
      <c r="G1209" s="3" t="n">
        <v>10</v>
      </c>
      <c r="H1209" s="3" t="n">
        <v>4</v>
      </c>
      <c r="I1209" s="3" t="n">
        <v>4</v>
      </c>
      <c r="J1209" s="3" t="n">
        <v>9</v>
      </c>
      <c r="K1209" s="3" t="n">
        <v>9</v>
      </c>
      <c r="L1209" s="3" t="n">
        <v>2</v>
      </c>
      <c r="M1209" s="3" t="n">
        <v>2</v>
      </c>
      <c r="N1209" s="3" t="n">
        <v>-1</v>
      </c>
      <c r="O1209" s="3" t="n">
        <v>-1</v>
      </c>
      <c r="P1209" s="3" t="n">
        <v>8.3</v>
      </c>
      <c r="Q1209" s="3" t="n">
        <v>24.2</v>
      </c>
      <c r="R1209" s="3" t="s">
        <v>3572</v>
      </c>
      <c r="S1209" s="4" t="n">
        <v>45747.0022106482</v>
      </c>
      <c r="T1209" s="3" t="s">
        <v>29</v>
      </c>
      <c r="U1209" s="3" t="s">
        <v>29</v>
      </c>
      <c r="V1209" s="3" t="n">
        <v>0</v>
      </c>
      <c r="W1209" s="3" t="n">
        <v>0</v>
      </c>
      <c r="X1209" s="3" t="n">
        <v>0</v>
      </c>
      <c r="Y1209" s="3" t="s">
        <v>30</v>
      </c>
      <c r="Z1209" s="3" t="s">
        <v>30</v>
      </c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</row>
    <row r="1210" customFormat="false" ht="15.75" hidden="false" customHeight="false" outlineLevel="0" collapsed="false">
      <c r="A1210" s="3" t="n">
        <v>1209</v>
      </c>
      <c r="B1210" s="3" t="s">
        <v>3573</v>
      </c>
      <c r="C1210" s="3" t="s">
        <v>3574</v>
      </c>
      <c r="D1210" s="3" t="n">
        <v>1</v>
      </c>
      <c r="E1210" s="3" t="n">
        <v>1.1921556</v>
      </c>
      <c r="F1210" s="3" t="n">
        <v>16</v>
      </c>
      <c r="G1210" s="3" t="n">
        <v>16</v>
      </c>
      <c r="H1210" s="3" t="n">
        <v>8</v>
      </c>
      <c r="I1210" s="3" t="n">
        <v>8</v>
      </c>
      <c r="J1210" s="3" t="n">
        <v>14</v>
      </c>
      <c r="K1210" s="3" t="n">
        <v>14</v>
      </c>
      <c r="L1210" s="3" t="n">
        <v>1</v>
      </c>
      <c r="M1210" s="3" t="n">
        <v>1</v>
      </c>
      <c r="N1210" s="3" t="n">
        <v>-1</v>
      </c>
      <c r="O1210" s="3" t="n">
        <v>-1</v>
      </c>
      <c r="P1210" s="3" t="n">
        <v>8.3</v>
      </c>
      <c r="Q1210" s="3" t="n">
        <v>24.2</v>
      </c>
      <c r="R1210" s="3" t="s">
        <v>3575</v>
      </c>
      <c r="S1210" s="4" t="n">
        <v>45747.0022800926</v>
      </c>
      <c r="T1210" s="3" t="s">
        <v>29</v>
      </c>
      <c r="U1210" s="3" t="s">
        <v>29</v>
      </c>
      <c r="V1210" s="3" t="n">
        <v>0</v>
      </c>
      <c r="W1210" s="3" t="n">
        <v>0</v>
      </c>
      <c r="X1210" s="3" t="n">
        <v>0</v>
      </c>
      <c r="Y1210" s="3" t="s">
        <v>30</v>
      </c>
      <c r="Z1210" s="3" t="s">
        <v>30</v>
      </c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</row>
    <row r="1211" customFormat="false" ht="15.75" hidden="false" customHeight="false" outlineLevel="0" collapsed="false">
      <c r="A1211" s="3" t="n">
        <v>1210</v>
      </c>
      <c r="B1211" s="3" t="s">
        <v>3576</v>
      </c>
      <c r="C1211" s="3" t="s">
        <v>3577</v>
      </c>
      <c r="D1211" s="3" t="n">
        <v>1</v>
      </c>
      <c r="E1211" s="3" t="n">
        <v>0.4168451</v>
      </c>
      <c r="F1211" s="3" t="n">
        <v>20</v>
      </c>
      <c r="G1211" s="3" t="n">
        <v>20</v>
      </c>
      <c r="H1211" s="3" t="n">
        <v>7</v>
      </c>
      <c r="I1211" s="3" t="n">
        <v>7</v>
      </c>
      <c r="J1211" s="3" t="n">
        <v>12</v>
      </c>
      <c r="K1211" s="3" t="n">
        <v>12</v>
      </c>
      <c r="L1211" s="3" t="n">
        <v>4</v>
      </c>
      <c r="M1211" s="3" t="n">
        <v>4</v>
      </c>
      <c r="N1211" s="3" t="n">
        <v>-1</v>
      </c>
      <c r="O1211" s="3" t="n">
        <v>-1</v>
      </c>
      <c r="P1211" s="3" t="n">
        <v>8.5</v>
      </c>
      <c r="Q1211" s="3" t="n">
        <v>24.2</v>
      </c>
      <c r="R1211" s="3" t="s">
        <v>3578</v>
      </c>
      <c r="S1211" s="4" t="n">
        <v>45747.0023148148</v>
      </c>
      <c r="T1211" s="3" t="s">
        <v>65</v>
      </c>
      <c r="U1211" s="3" t="s">
        <v>65</v>
      </c>
      <c r="V1211" s="3" t="n">
        <v>0</v>
      </c>
      <c r="W1211" s="3" t="n">
        <v>0</v>
      </c>
      <c r="X1211" s="3" t="n">
        <v>0</v>
      </c>
      <c r="Y1211" s="3" t="s">
        <v>30</v>
      </c>
      <c r="Z1211" s="3" t="s">
        <v>30</v>
      </c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</row>
    <row r="1212" customFormat="false" ht="15.75" hidden="false" customHeight="false" outlineLevel="0" collapsed="false">
      <c r="A1212" s="3" t="n">
        <v>1211</v>
      </c>
      <c r="B1212" s="3" t="s">
        <v>3579</v>
      </c>
      <c r="C1212" s="3" t="s">
        <v>3580</v>
      </c>
      <c r="D1212" s="3" t="n">
        <v>1</v>
      </c>
      <c r="E1212" s="3" t="n">
        <v>0.3509039</v>
      </c>
      <c r="F1212" s="3" t="n">
        <v>20</v>
      </c>
      <c r="G1212" s="3" t="n">
        <v>20</v>
      </c>
      <c r="H1212" s="3" t="n">
        <v>7</v>
      </c>
      <c r="I1212" s="3" t="n">
        <v>7</v>
      </c>
      <c r="J1212" s="3" t="n">
        <v>12</v>
      </c>
      <c r="K1212" s="3" t="n">
        <v>12</v>
      </c>
      <c r="L1212" s="3" t="n">
        <v>4</v>
      </c>
      <c r="M1212" s="3" t="n">
        <v>4</v>
      </c>
      <c r="N1212" s="3" t="n">
        <v>-1</v>
      </c>
      <c r="O1212" s="3" t="n">
        <v>-1</v>
      </c>
      <c r="P1212" s="3" t="n">
        <v>8.5</v>
      </c>
      <c r="Q1212" s="3" t="n">
        <v>24.2</v>
      </c>
      <c r="R1212" s="3" t="s">
        <v>3581</v>
      </c>
      <c r="S1212" s="4" t="n">
        <v>45747.002337963</v>
      </c>
      <c r="T1212" s="3" t="s">
        <v>65</v>
      </c>
      <c r="U1212" s="3" t="s">
        <v>65</v>
      </c>
      <c r="V1212" s="3" t="n">
        <v>0</v>
      </c>
      <c r="W1212" s="3" t="n">
        <v>0</v>
      </c>
      <c r="X1212" s="3" t="n">
        <v>0</v>
      </c>
      <c r="Y1212" s="3" t="s">
        <v>30</v>
      </c>
      <c r="Z1212" s="3" t="s">
        <v>30</v>
      </c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</row>
    <row r="1213" customFormat="false" ht="15.75" hidden="false" customHeight="false" outlineLevel="0" collapsed="false">
      <c r="A1213" s="3" t="n">
        <v>1212</v>
      </c>
      <c r="B1213" s="3" t="s">
        <v>3582</v>
      </c>
      <c r="C1213" s="3" t="s">
        <v>3583</v>
      </c>
      <c r="D1213" s="3" t="n">
        <v>1</v>
      </c>
      <c r="E1213" s="3" t="n">
        <v>12.4529581</v>
      </c>
      <c r="F1213" s="3" t="n">
        <v>24</v>
      </c>
      <c r="G1213" s="3" t="n">
        <v>24</v>
      </c>
      <c r="H1213" s="3" t="n">
        <v>9</v>
      </c>
      <c r="I1213" s="3" t="n">
        <v>9</v>
      </c>
      <c r="J1213" s="3" t="n">
        <v>23</v>
      </c>
      <c r="K1213" s="3" t="n">
        <v>23</v>
      </c>
      <c r="L1213" s="3" t="n">
        <v>2</v>
      </c>
      <c r="M1213" s="3" t="n">
        <v>2</v>
      </c>
      <c r="N1213" s="3" t="n">
        <v>-1</v>
      </c>
      <c r="O1213" s="3" t="n">
        <v>-1</v>
      </c>
      <c r="P1213" s="3" t="n">
        <v>8.4</v>
      </c>
      <c r="Q1213" s="3" t="n">
        <v>24.2</v>
      </c>
      <c r="R1213" s="3" t="s">
        <v>3584</v>
      </c>
      <c r="S1213" s="4" t="n">
        <v>45747.0027199074</v>
      </c>
      <c r="T1213" s="3" t="s">
        <v>29</v>
      </c>
      <c r="U1213" s="3" t="s">
        <v>29</v>
      </c>
      <c r="V1213" s="3" t="n">
        <v>0</v>
      </c>
      <c r="W1213" s="3" t="n">
        <v>0</v>
      </c>
      <c r="X1213" s="3" t="n">
        <v>0</v>
      </c>
      <c r="Y1213" s="3" t="s">
        <v>30</v>
      </c>
      <c r="Z1213" s="3" t="s">
        <v>30</v>
      </c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</row>
    <row r="1214" customFormat="false" ht="15.75" hidden="false" customHeight="false" outlineLevel="0" collapsed="false">
      <c r="A1214" s="3" t="n">
        <v>1213</v>
      </c>
      <c r="B1214" s="3" t="s">
        <v>3585</v>
      </c>
      <c r="C1214" s="3" t="s">
        <v>3586</v>
      </c>
      <c r="D1214" s="3" t="n">
        <v>1</v>
      </c>
      <c r="E1214" s="3" t="n">
        <v>10.3679164</v>
      </c>
      <c r="F1214" s="3" t="n">
        <v>8</v>
      </c>
      <c r="G1214" s="3" t="n">
        <v>8</v>
      </c>
      <c r="H1214" s="3" t="n">
        <v>6</v>
      </c>
      <c r="I1214" s="3" t="n">
        <v>6</v>
      </c>
      <c r="J1214" s="3" t="n">
        <v>6</v>
      </c>
      <c r="K1214" s="3" t="n">
        <v>6</v>
      </c>
      <c r="L1214" s="3" t="n">
        <v>1</v>
      </c>
      <c r="M1214" s="3" t="n">
        <v>1</v>
      </c>
      <c r="N1214" s="3" t="n">
        <v>-1</v>
      </c>
      <c r="O1214" s="3" t="n">
        <v>-1</v>
      </c>
      <c r="P1214" s="3" t="n">
        <v>8.4</v>
      </c>
      <c r="Q1214" s="3" t="n">
        <v>24.2</v>
      </c>
      <c r="R1214" s="3" t="s">
        <v>3587</v>
      </c>
      <c r="S1214" s="4" t="n">
        <v>45747.0031018519</v>
      </c>
      <c r="T1214" s="3" t="s">
        <v>29</v>
      </c>
      <c r="U1214" s="3" t="s">
        <v>29</v>
      </c>
      <c r="V1214" s="3" t="n">
        <v>0</v>
      </c>
      <c r="W1214" s="3" t="n">
        <v>0</v>
      </c>
      <c r="X1214" s="3" t="n">
        <v>0</v>
      </c>
      <c r="Y1214" s="3" t="s">
        <v>30</v>
      </c>
      <c r="Z1214" s="3" t="s">
        <v>30</v>
      </c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</row>
    <row r="1215" customFormat="false" ht="15.75" hidden="false" customHeight="false" outlineLevel="0" collapsed="false">
      <c r="A1215" s="3" t="n">
        <v>1214</v>
      </c>
      <c r="B1215" s="3" t="s">
        <v>3588</v>
      </c>
      <c r="C1215" s="3" t="s">
        <v>3589</v>
      </c>
      <c r="D1215" s="3" t="n">
        <v>1</v>
      </c>
      <c r="E1215" s="3" t="n">
        <v>1.08765</v>
      </c>
      <c r="F1215" s="3" t="n">
        <v>6</v>
      </c>
      <c r="G1215" s="3" t="n">
        <v>6</v>
      </c>
      <c r="H1215" s="3" t="n">
        <v>3</v>
      </c>
      <c r="I1215" s="3" t="n">
        <v>3</v>
      </c>
      <c r="J1215" s="3" t="n">
        <v>4</v>
      </c>
      <c r="K1215" s="3" t="n">
        <v>4</v>
      </c>
      <c r="L1215" s="3" t="n">
        <v>0</v>
      </c>
      <c r="M1215" s="3" t="n">
        <v>0</v>
      </c>
      <c r="N1215" s="3" t="n">
        <v>-1</v>
      </c>
      <c r="O1215" s="3" t="n">
        <v>-1</v>
      </c>
      <c r="P1215" s="3" t="n">
        <v>8.1</v>
      </c>
      <c r="Q1215" s="3" t="n">
        <v>24.2</v>
      </c>
      <c r="R1215" s="3" t="s">
        <v>3590</v>
      </c>
      <c r="S1215" s="4" t="n">
        <v>45747.0031828704</v>
      </c>
      <c r="T1215" s="3" t="s">
        <v>65</v>
      </c>
      <c r="U1215" s="3" t="s">
        <v>65</v>
      </c>
      <c r="V1215" s="3" t="n">
        <v>0</v>
      </c>
      <c r="W1215" s="3" t="n">
        <v>0</v>
      </c>
      <c r="X1215" s="3" t="n">
        <v>0</v>
      </c>
      <c r="Y1215" s="3" t="s">
        <v>30</v>
      </c>
      <c r="Z1215" s="3" t="s">
        <v>30</v>
      </c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</row>
    <row r="1216" customFormat="false" ht="15.75" hidden="false" customHeight="false" outlineLevel="0" collapsed="false">
      <c r="A1216" s="3" t="n">
        <v>1215</v>
      </c>
      <c r="B1216" s="3" t="s">
        <v>3591</v>
      </c>
      <c r="C1216" s="3" t="s">
        <v>3592</v>
      </c>
      <c r="D1216" s="3" t="n">
        <v>1</v>
      </c>
      <c r="E1216" s="3" t="n">
        <v>0.3113965</v>
      </c>
      <c r="F1216" s="3" t="n">
        <v>13</v>
      </c>
      <c r="G1216" s="3" t="n">
        <v>13</v>
      </c>
      <c r="H1216" s="3" t="n">
        <v>7</v>
      </c>
      <c r="I1216" s="3" t="n">
        <v>7</v>
      </c>
      <c r="J1216" s="3" t="n">
        <v>9</v>
      </c>
      <c r="K1216" s="3" t="n">
        <v>9</v>
      </c>
      <c r="L1216" s="3" t="n">
        <v>2</v>
      </c>
      <c r="M1216" s="3" t="n">
        <v>2</v>
      </c>
      <c r="N1216" s="3" t="n">
        <v>-1</v>
      </c>
      <c r="O1216" s="3" t="n">
        <v>-1</v>
      </c>
      <c r="P1216" s="3" t="n">
        <v>8.1</v>
      </c>
      <c r="Q1216" s="3" t="n">
        <v>24.2</v>
      </c>
      <c r="R1216" s="3" t="s">
        <v>3593</v>
      </c>
      <c r="S1216" s="4" t="n">
        <v>45747.0032523148</v>
      </c>
      <c r="T1216" s="3" t="s">
        <v>65</v>
      </c>
      <c r="U1216" s="3" t="s">
        <v>65</v>
      </c>
      <c r="V1216" s="3" t="n">
        <v>0</v>
      </c>
      <c r="W1216" s="3" t="n">
        <v>0</v>
      </c>
      <c r="X1216" s="3" t="n">
        <v>0</v>
      </c>
      <c r="Y1216" s="3" t="s">
        <v>30</v>
      </c>
      <c r="Z1216" s="3" t="s">
        <v>30</v>
      </c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</row>
    <row r="1217" customFormat="false" ht="15.75" hidden="false" customHeight="false" outlineLevel="0" collapsed="false">
      <c r="A1217" s="3" t="n">
        <v>1216</v>
      </c>
      <c r="B1217" s="3" t="s">
        <v>3594</v>
      </c>
      <c r="C1217" s="3" t="s">
        <v>3595</v>
      </c>
      <c r="D1217" s="3" t="n">
        <v>1</v>
      </c>
      <c r="E1217" s="3" t="n">
        <v>1.1489056</v>
      </c>
      <c r="F1217" s="3" t="n">
        <v>6</v>
      </c>
      <c r="G1217" s="3" t="n">
        <v>6</v>
      </c>
      <c r="H1217" s="3" t="n">
        <v>5</v>
      </c>
      <c r="I1217" s="3" t="n">
        <v>5</v>
      </c>
      <c r="J1217" s="3" t="n">
        <v>4</v>
      </c>
      <c r="K1217" s="3" t="n">
        <v>4</v>
      </c>
      <c r="L1217" s="3" t="n">
        <v>0</v>
      </c>
      <c r="M1217" s="3" t="n">
        <v>0</v>
      </c>
      <c r="N1217" s="3" t="n">
        <v>0</v>
      </c>
      <c r="O1217" s="3" t="n">
        <v>0</v>
      </c>
      <c r="P1217" s="3" t="n">
        <v>8.1</v>
      </c>
      <c r="Q1217" s="3" t="n">
        <v>24.2</v>
      </c>
      <c r="R1217" s="3" t="s">
        <v>3596</v>
      </c>
      <c r="S1217" s="4" t="n">
        <v>45747.0033217593</v>
      </c>
      <c r="T1217" s="3" t="s">
        <v>65</v>
      </c>
      <c r="U1217" s="3" t="s">
        <v>65</v>
      </c>
      <c r="V1217" s="3" t="n">
        <v>1</v>
      </c>
      <c r="W1217" s="3" t="n">
        <v>1</v>
      </c>
      <c r="X1217" s="3" t="n">
        <v>0</v>
      </c>
      <c r="Y1217" s="3" t="s">
        <v>30</v>
      </c>
      <c r="Z1217" s="3" t="s">
        <v>30</v>
      </c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</row>
    <row r="1218" customFormat="false" ht="15.75" hidden="false" customHeight="false" outlineLevel="0" collapsed="false">
      <c r="A1218" s="3" t="n">
        <v>1217</v>
      </c>
      <c r="B1218" s="3" t="s">
        <v>3597</v>
      </c>
      <c r="C1218" s="3" t="s">
        <v>3598</v>
      </c>
      <c r="D1218" s="3" t="n">
        <v>1</v>
      </c>
      <c r="E1218" s="3" t="n">
        <v>3.9362859</v>
      </c>
      <c r="F1218" s="3" t="n">
        <v>97</v>
      </c>
      <c r="G1218" s="3" t="n">
        <v>97</v>
      </c>
      <c r="H1218" s="3" t="n">
        <v>21</v>
      </c>
      <c r="I1218" s="3" t="n">
        <v>21</v>
      </c>
      <c r="J1218" s="3" t="n">
        <v>73</v>
      </c>
      <c r="K1218" s="3" t="n">
        <v>73</v>
      </c>
      <c r="L1218" s="3" t="n">
        <v>15</v>
      </c>
      <c r="M1218" s="3" t="n">
        <v>15</v>
      </c>
      <c r="N1218" s="3" t="n">
        <v>12</v>
      </c>
      <c r="O1218" s="3" t="n">
        <v>-1</v>
      </c>
      <c r="P1218" s="3" t="n">
        <v>8.3</v>
      </c>
      <c r="Q1218" s="3" t="n">
        <v>24.2</v>
      </c>
      <c r="R1218" s="3" t="s">
        <v>3599</v>
      </c>
      <c r="S1218" s="4" t="n">
        <v>45747.0034953704</v>
      </c>
      <c r="T1218" s="3" t="s">
        <v>29</v>
      </c>
      <c r="U1218" s="3" t="s">
        <v>29</v>
      </c>
      <c r="V1218" s="3" t="n">
        <v>1</v>
      </c>
      <c r="W1218" s="3" t="n">
        <v>0</v>
      </c>
      <c r="X1218" s="3" t="n">
        <v>0</v>
      </c>
      <c r="Y1218" s="3" t="s">
        <v>30</v>
      </c>
      <c r="Z1218" s="3" t="s">
        <v>30</v>
      </c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</row>
    <row r="1219" customFormat="false" ht="15.75" hidden="false" customHeight="false" outlineLevel="0" collapsed="false">
      <c r="A1219" s="3" t="n">
        <v>1218</v>
      </c>
      <c r="B1219" s="3" t="s">
        <v>3600</v>
      </c>
      <c r="C1219" s="3" t="s">
        <v>3601</v>
      </c>
      <c r="D1219" s="3" t="n">
        <v>1</v>
      </c>
      <c r="E1219" s="3" t="n">
        <v>3.4270512</v>
      </c>
      <c r="F1219" s="3" t="n">
        <v>98</v>
      </c>
      <c r="G1219" s="3" t="n">
        <v>98</v>
      </c>
      <c r="H1219" s="3" t="n">
        <v>22</v>
      </c>
      <c r="I1219" s="3" t="n">
        <v>22</v>
      </c>
      <c r="J1219" s="3" t="n">
        <v>74</v>
      </c>
      <c r="K1219" s="3" t="n">
        <v>74</v>
      </c>
      <c r="L1219" s="3" t="n">
        <v>15</v>
      </c>
      <c r="M1219" s="3" t="n">
        <v>15</v>
      </c>
      <c r="N1219" s="3" t="n">
        <v>12</v>
      </c>
      <c r="O1219" s="3" t="n">
        <v>-1</v>
      </c>
      <c r="P1219" s="3" t="n">
        <v>8</v>
      </c>
      <c r="Q1219" s="3" t="n">
        <v>24.2</v>
      </c>
      <c r="R1219" s="3" t="s">
        <v>3602</v>
      </c>
      <c r="S1219" s="4" t="n">
        <v>45747.0036458333</v>
      </c>
      <c r="T1219" s="3" t="s">
        <v>29</v>
      </c>
      <c r="U1219" s="3" t="s">
        <v>29</v>
      </c>
      <c r="V1219" s="3" t="n">
        <v>1</v>
      </c>
      <c r="W1219" s="3" t="n">
        <v>0</v>
      </c>
      <c r="X1219" s="3" t="n">
        <v>0</v>
      </c>
      <c r="Y1219" s="3" t="s">
        <v>30</v>
      </c>
      <c r="Z1219" s="3" t="s">
        <v>30</v>
      </c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</row>
    <row r="1220" customFormat="false" ht="15.75" hidden="false" customHeight="false" outlineLevel="0" collapsed="false">
      <c r="A1220" s="3" t="n">
        <v>1219</v>
      </c>
      <c r="B1220" s="3" t="s">
        <v>3603</v>
      </c>
      <c r="C1220" s="3" t="s">
        <v>3604</v>
      </c>
      <c r="D1220" s="3" t="n">
        <v>1</v>
      </c>
      <c r="E1220" s="3" t="n">
        <v>3.9043345</v>
      </c>
      <c r="F1220" s="3" t="n">
        <v>98</v>
      </c>
      <c r="G1220" s="3" t="n">
        <v>98</v>
      </c>
      <c r="H1220" s="3" t="n">
        <v>22</v>
      </c>
      <c r="I1220" s="3" t="n">
        <v>22</v>
      </c>
      <c r="J1220" s="3" t="n">
        <v>74</v>
      </c>
      <c r="K1220" s="3" t="n">
        <v>74</v>
      </c>
      <c r="L1220" s="3" t="n">
        <v>15</v>
      </c>
      <c r="M1220" s="3" t="n">
        <v>15</v>
      </c>
      <c r="N1220" s="3" t="n">
        <v>12</v>
      </c>
      <c r="O1220" s="3" t="n">
        <v>-1</v>
      </c>
      <c r="P1220" s="3" t="n">
        <v>8.2</v>
      </c>
      <c r="Q1220" s="3" t="n">
        <v>24.2</v>
      </c>
      <c r="R1220" s="3" t="s">
        <v>3605</v>
      </c>
      <c r="S1220" s="4" t="n">
        <v>45747.0038078704</v>
      </c>
      <c r="T1220" s="3" t="s">
        <v>29</v>
      </c>
      <c r="U1220" s="3" t="s">
        <v>29</v>
      </c>
      <c r="V1220" s="3" t="n">
        <v>1</v>
      </c>
      <c r="W1220" s="3" t="n">
        <v>0</v>
      </c>
      <c r="X1220" s="3" t="n">
        <v>0</v>
      </c>
      <c r="Y1220" s="3" t="s">
        <v>30</v>
      </c>
      <c r="Z1220" s="3" t="s">
        <v>30</v>
      </c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</row>
    <row r="1221" customFormat="false" ht="15.75" hidden="false" customHeight="false" outlineLevel="0" collapsed="false">
      <c r="A1221" s="3" t="n">
        <v>1220</v>
      </c>
      <c r="B1221" s="3" t="s">
        <v>3606</v>
      </c>
      <c r="C1221" s="3" t="s">
        <v>3607</v>
      </c>
      <c r="D1221" s="3" t="n">
        <v>1</v>
      </c>
      <c r="E1221" s="3" t="n">
        <v>0.2005366</v>
      </c>
      <c r="F1221" s="3" t="n">
        <v>7</v>
      </c>
      <c r="G1221" s="3" t="n">
        <v>7</v>
      </c>
      <c r="H1221" s="3" t="n">
        <v>5</v>
      </c>
      <c r="I1221" s="3" t="n">
        <v>5</v>
      </c>
      <c r="J1221" s="3" t="n">
        <v>6</v>
      </c>
      <c r="K1221" s="3" t="n">
        <v>6</v>
      </c>
      <c r="L1221" s="3" t="n">
        <v>0</v>
      </c>
      <c r="M1221" s="3" t="n">
        <v>0</v>
      </c>
      <c r="N1221" s="3" t="n">
        <v>0</v>
      </c>
      <c r="O1221" s="3" t="n">
        <v>0</v>
      </c>
      <c r="P1221" s="3" t="n">
        <v>8</v>
      </c>
      <c r="Q1221" s="3" t="n">
        <v>24.2</v>
      </c>
      <c r="R1221" s="3" t="s">
        <v>3608</v>
      </c>
      <c r="S1221" s="4" t="n">
        <v>45747.0038657407</v>
      </c>
      <c r="T1221" s="3" t="s">
        <v>29</v>
      </c>
      <c r="U1221" s="3" t="s">
        <v>29</v>
      </c>
      <c r="V1221" s="3" t="n">
        <v>1</v>
      </c>
      <c r="W1221" s="3" t="n">
        <v>1</v>
      </c>
      <c r="X1221" s="3" t="n">
        <v>0</v>
      </c>
      <c r="Y1221" s="3" t="s">
        <v>30</v>
      </c>
      <c r="Z1221" s="3" t="s">
        <v>81</v>
      </c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</row>
    <row r="1222" customFormat="false" ht="15.75" hidden="false" customHeight="false" outlineLevel="0" collapsed="false">
      <c r="A1222" s="3" t="n">
        <v>1221</v>
      </c>
      <c r="B1222" s="3" t="s">
        <v>3609</v>
      </c>
      <c r="C1222" s="3" t="s">
        <v>3610</v>
      </c>
      <c r="D1222" s="3" t="n">
        <v>1</v>
      </c>
      <c r="E1222" s="3" t="n">
        <v>0.3757767</v>
      </c>
      <c r="F1222" s="3" t="n">
        <v>6</v>
      </c>
      <c r="G1222" s="3" t="n">
        <v>6</v>
      </c>
      <c r="H1222" s="3" t="n">
        <v>4</v>
      </c>
      <c r="I1222" s="3" t="n">
        <v>4</v>
      </c>
      <c r="J1222" s="3" t="n">
        <v>4</v>
      </c>
      <c r="K1222" s="3" t="n">
        <v>4</v>
      </c>
      <c r="L1222" s="3" t="n">
        <v>1</v>
      </c>
      <c r="M1222" s="3" t="n">
        <v>1</v>
      </c>
      <c r="N1222" s="3" t="n">
        <v>-1</v>
      </c>
      <c r="O1222" s="3" t="n">
        <v>-1</v>
      </c>
      <c r="P1222" s="3" t="n">
        <v>8</v>
      </c>
      <c r="Q1222" s="3" t="n">
        <v>24.2</v>
      </c>
      <c r="R1222" s="3" t="s">
        <v>3611</v>
      </c>
      <c r="S1222" s="4" t="n">
        <v>45747.003912037</v>
      </c>
      <c r="T1222" s="3" t="s">
        <v>29</v>
      </c>
      <c r="U1222" s="3" t="s">
        <v>29</v>
      </c>
      <c r="V1222" s="3" t="n">
        <v>0</v>
      </c>
      <c r="W1222" s="3" t="n">
        <v>0</v>
      </c>
      <c r="X1222" s="3" t="n">
        <v>0</v>
      </c>
      <c r="Y1222" s="3" t="s">
        <v>30</v>
      </c>
      <c r="Z1222" s="3" t="s">
        <v>30</v>
      </c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</row>
    <row r="1223" customFormat="false" ht="15.75" hidden="false" customHeight="false" outlineLevel="0" collapsed="false">
      <c r="A1223" s="3" t="n">
        <v>1222</v>
      </c>
      <c r="B1223" s="3" t="s">
        <v>3612</v>
      </c>
      <c r="C1223" s="3" t="s">
        <v>3613</v>
      </c>
      <c r="D1223" s="3" t="n">
        <v>1</v>
      </c>
      <c r="E1223" s="3" t="n">
        <v>0.3820346</v>
      </c>
      <c r="F1223" s="3" t="n">
        <v>7</v>
      </c>
      <c r="G1223" s="3" t="n">
        <v>7</v>
      </c>
      <c r="H1223" s="3" t="n">
        <v>5</v>
      </c>
      <c r="I1223" s="3" t="n">
        <v>5</v>
      </c>
      <c r="J1223" s="3" t="n">
        <v>4</v>
      </c>
      <c r="K1223" s="3" t="n">
        <v>4</v>
      </c>
      <c r="L1223" s="3" t="n">
        <v>1</v>
      </c>
      <c r="M1223" s="3" t="n">
        <v>1</v>
      </c>
      <c r="N1223" s="3" t="n">
        <v>-1</v>
      </c>
      <c r="O1223" s="3" t="n">
        <v>-1</v>
      </c>
      <c r="P1223" s="3" t="n">
        <v>8.2</v>
      </c>
      <c r="Q1223" s="3" t="n">
        <v>24.2</v>
      </c>
      <c r="R1223" s="3" t="s">
        <v>3614</v>
      </c>
      <c r="S1223" s="4" t="n">
        <v>45747.0039583333</v>
      </c>
      <c r="T1223" s="3" t="s">
        <v>29</v>
      </c>
      <c r="U1223" s="3" t="s">
        <v>29</v>
      </c>
      <c r="V1223" s="3" t="n">
        <v>0</v>
      </c>
      <c r="W1223" s="3" t="n">
        <v>0</v>
      </c>
      <c r="X1223" s="3" t="n">
        <v>0</v>
      </c>
      <c r="Y1223" s="3" t="s">
        <v>30</v>
      </c>
      <c r="Z1223" s="3" t="s">
        <v>30</v>
      </c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</row>
    <row r="1224" customFormat="false" ht="15.75" hidden="false" customHeight="false" outlineLevel="0" collapsed="false">
      <c r="A1224" s="3" t="n">
        <v>1223</v>
      </c>
      <c r="B1224" s="3" t="s">
        <v>3615</v>
      </c>
      <c r="C1224" s="3" t="s">
        <v>3616</v>
      </c>
      <c r="D1224" s="3" t="n">
        <v>1</v>
      </c>
      <c r="E1224" s="3" t="n">
        <v>0.3189249</v>
      </c>
      <c r="F1224" s="3" t="n">
        <v>14</v>
      </c>
      <c r="G1224" s="3" t="n">
        <v>14</v>
      </c>
      <c r="H1224" s="3" t="n">
        <v>5</v>
      </c>
      <c r="I1224" s="3" t="n">
        <v>5</v>
      </c>
      <c r="J1224" s="3" t="n">
        <v>6</v>
      </c>
      <c r="K1224" s="3" t="n">
        <v>6</v>
      </c>
      <c r="L1224" s="3" t="n">
        <v>3</v>
      </c>
      <c r="M1224" s="3" t="n">
        <v>3</v>
      </c>
      <c r="N1224" s="3" t="n">
        <v>0</v>
      </c>
      <c r="O1224" s="3" t="n">
        <v>0</v>
      </c>
      <c r="P1224" s="3" t="n">
        <v>8.2</v>
      </c>
      <c r="Q1224" s="3" t="n">
        <v>24.2</v>
      </c>
      <c r="R1224" s="3" t="s">
        <v>3617</v>
      </c>
      <c r="S1224" s="4" t="n">
        <v>45747.0040162037</v>
      </c>
      <c r="T1224" s="3" t="s">
        <v>29</v>
      </c>
      <c r="U1224" s="3" t="s">
        <v>29</v>
      </c>
      <c r="V1224" s="3" t="n">
        <v>1</v>
      </c>
      <c r="W1224" s="3" t="n">
        <v>1</v>
      </c>
      <c r="X1224" s="3" t="n">
        <v>0</v>
      </c>
      <c r="Y1224" s="3" t="s">
        <v>81</v>
      </c>
      <c r="Z1224" s="3" t="s">
        <v>81</v>
      </c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</row>
    <row r="1225" customFormat="false" ht="15.75" hidden="false" customHeight="false" outlineLevel="0" collapsed="false">
      <c r="A1225" s="3" t="n">
        <v>1224</v>
      </c>
      <c r="B1225" s="3" t="s">
        <v>3618</v>
      </c>
      <c r="C1225" s="3" t="s">
        <v>3619</v>
      </c>
      <c r="D1225" s="3" t="n">
        <v>1</v>
      </c>
      <c r="E1225" s="3" t="n">
        <v>0.1116378</v>
      </c>
      <c r="F1225" s="3" t="n">
        <v>3</v>
      </c>
      <c r="G1225" s="3" t="n">
        <v>3</v>
      </c>
      <c r="H1225" s="3" t="n">
        <v>1</v>
      </c>
      <c r="I1225" s="3" t="n">
        <v>1</v>
      </c>
      <c r="J1225" s="3" t="n">
        <v>0</v>
      </c>
      <c r="K1225" s="3" t="n">
        <v>0</v>
      </c>
      <c r="L1225" s="3" t="n">
        <v>0</v>
      </c>
      <c r="M1225" s="3" t="n">
        <v>0</v>
      </c>
      <c r="N1225" s="3" t="n">
        <v>-1</v>
      </c>
      <c r="O1225" s="3" t="n">
        <v>-1</v>
      </c>
      <c r="P1225" s="3" t="n">
        <v>8.6</v>
      </c>
      <c r="Q1225" s="3" t="n">
        <v>24.2</v>
      </c>
      <c r="R1225" s="3" t="s">
        <v>3620</v>
      </c>
      <c r="S1225" s="4" t="n">
        <v>45747.0040509259</v>
      </c>
      <c r="T1225" s="3" t="s">
        <v>65</v>
      </c>
      <c r="U1225" s="3" t="s">
        <v>65</v>
      </c>
      <c r="V1225" s="3" t="n">
        <v>0</v>
      </c>
      <c r="W1225" s="3" t="n">
        <v>0</v>
      </c>
      <c r="X1225" s="3" t="n">
        <v>0</v>
      </c>
      <c r="Y1225" s="3" t="s">
        <v>30</v>
      </c>
      <c r="Z1225" s="3" t="s">
        <v>30</v>
      </c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</row>
    <row r="1226" customFormat="false" ht="15.75" hidden="false" customHeight="false" outlineLevel="0" collapsed="false">
      <c r="A1226" s="3" t="n">
        <v>1225</v>
      </c>
      <c r="B1226" s="3" t="s">
        <v>3621</v>
      </c>
      <c r="C1226" s="3" t="s">
        <v>3622</v>
      </c>
      <c r="D1226" s="3" t="n">
        <v>1</v>
      </c>
      <c r="E1226" s="3" t="n">
        <v>0.7091948</v>
      </c>
      <c r="F1226" s="3" t="n">
        <v>4</v>
      </c>
      <c r="G1226" s="3" t="n">
        <v>4</v>
      </c>
      <c r="H1226" s="3" t="n">
        <v>3</v>
      </c>
      <c r="I1226" s="3" t="n">
        <v>3</v>
      </c>
      <c r="J1226" s="3" t="n">
        <v>1</v>
      </c>
      <c r="K1226" s="3" t="n">
        <v>1</v>
      </c>
      <c r="L1226" s="3" t="n">
        <v>1</v>
      </c>
      <c r="M1226" s="3" t="n">
        <v>1</v>
      </c>
      <c r="N1226" s="3" t="n">
        <v>-1</v>
      </c>
      <c r="O1226" s="3" t="n">
        <v>-1</v>
      </c>
      <c r="P1226" s="3" t="n">
        <v>8.6</v>
      </c>
      <c r="Q1226" s="3" t="n">
        <v>24.2</v>
      </c>
      <c r="R1226" s="3" t="s">
        <v>3623</v>
      </c>
      <c r="S1226" s="4" t="n">
        <v>45747.0040972222</v>
      </c>
      <c r="T1226" s="3" t="s">
        <v>29</v>
      </c>
      <c r="U1226" s="3" t="s">
        <v>29</v>
      </c>
      <c r="V1226" s="3" t="n">
        <v>0</v>
      </c>
      <c r="W1226" s="3" t="n">
        <v>0</v>
      </c>
      <c r="X1226" s="3" t="n">
        <v>0</v>
      </c>
      <c r="Y1226" s="3" t="s">
        <v>30</v>
      </c>
      <c r="Z1226" s="3" t="s">
        <v>30</v>
      </c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</row>
    <row r="1227" customFormat="false" ht="15.75" hidden="false" customHeight="false" outlineLevel="0" collapsed="false">
      <c r="A1227" s="3" t="n">
        <v>1226</v>
      </c>
      <c r="B1227" s="3" t="s">
        <v>3624</v>
      </c>
      <c r="C1227" s="3" t="s">
        <v>3625</v>
      </c>
      <c r="D1227" s="3" t="n">
        <v>1</v>
      </c>
      <c r="E1227" s="3" t="n">
        <v>1.269977</v>
      </c>
      <c r="F1227" s="3" t="n">
        <v>5</v>
      </c>
      <c r="G1227" s="3" t="n">
        <v>5</v>
      </c>
      <c r="H1227" s="3" t="n">
        <v>4</v>
      </c>
      <c r="I1227" s="3" t="n">
        <v>4</v>
      </c>
      <c r="J1227" s="3" t="n">
        <v>3</v>
      </c>
      <c r="K1227" s="3" t="n">
        <v>3</v>
      </c>
      <c r="L1227" s="3" t="n">
        <v>1</v>
      </c>
      <c r="M1227" s="3" t="n">
        <v>1</v>
      </c>
      <c r="N1227" s="3" t="n">
        <v>-1</v>
      </c>
      <c r="O1227" s="3" t="n">
        <v>-1</v>
      </c>
      <c r="P1227" s="3" t="n">
        <v>8.6</v>
      </c>
      <c r="Q1227" s="3" t="n">
        <v>24.2</v>
      </c>
      <c r="R1227" s="3" t="s">
        <v>3626</v>
      </c>
      <c r="S1227" s="4" t="n">
        <v>45747.0041435185</v>
      </c>
      <c r="T1227" s="3" t="s">
        <v>29</v>
      </c>
      <c r="U1227" s="3" t="s">
        <v>29</v>
      </c>
      <c r="V1227" s="3" t="n">
        <v>0</v>
      </c>
      <c r="W1227" s="3" t="n">
        <v>0</v>
      </c>
      <c r="X1227" s="3" t="n">
        <v>0</v>
      </c>
      <c r="Y1227" s="3" t="s">
        <v>30</v>
      </c>
      <c r="Z1227" s="3" t="s">
        <v>30</v>
      </c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</row>
    <row r="1228" customFormat="false" ht="15.75" hidden="false" customHeight="false" outlineLevel="0" collapsed="false">
      <c r="A1228" s="3" t="n">
        <v>1227</v>
      </c>
      <c r="B1228" s="3" t="s">
        <v>3627</v>
      </c>
      <c r="C1228" s="3" t="s">
        <v>3628</v>
      </c>
      <c r="D1228" s="3" t="n">
        <v>1</v>
      </c>
      <c r="E1228" s="3" t="n">
        <v>0.115141</v>
      </c>
      <c r="F1228" s="3" t="n">
        <v>6</v>
      </c>
      <c r="G1228" s="3" t="n">
        <v>6</v>
      </c>
      <c r="H1228" s="3" t="n">
        <v>1</v>
      </c>
      <c r="I1228" s="3" t="n">
        <v>1</v>
      </c>
      <c r="J1228" s="3" t="n">
        <v>0</v>
      </c>
      <c r="K1228" s="3" t="n">
        <v>0</v>
      </c>
      <c r="L1228" s="3" t="n">
        <v>0</v>
      </c>
      <c r="M1228" s="3" t="n">
        <v>0</v>
      </c>
      <c r="N1228" s="3" t="n">
        <v>-1</v>
      </c>
      <c r="O1228" s="3" t="n">
        <v>-1</v>
      </c>
      <c r="P1228" s="3" t="n">
        <v>8.4</v>
      </c>
      <c r="Q1228" s="3" t="n">
        <v>24.2</v>
      </c>
      <c r="R1228" s="3" t="s">
        <v>3629</v>
      </c>
      <c r="S1228" s="4" t="n">
        <v>45747.0041666667</v>
      </c>
      <c r="T1228" s="3" t="s">
        <v>65</v>
      </c>
      <c r="U1228" s="3" t="s">
        <v>65</v>
      </c>
      <c r="V1228" s="3" t="n">
        <v>0</v>
      </c>
      <c r="W1228" s="3" t="n">
        <v>0</v>
      </c>
      <c r="X1228" s="3" t="n">
        <v>0</v>
      </c>
      <c r="Y1228" s="3" t="s">
        <v>30</v>
      </c>
      <c r="Z1228" s="3" t="s">
        <v>30</v>
      </c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</row>
    <row r="1229" customFormat="false" ht="15.75" hidden="false" customHeight="false" outlineLevel="0" collapsed="false">
      <c r="A1229" s="3" t="n">
        <v>1228</v>
      </c>
      <c r="B1229" s="3" t="s">
        <v>3630</v>
      </c>
      <c r="C1229" s="3" t="s">
        <v>3631</v>
      </c>
      <c r="D1229" s="3" t="n">
        <v>1</v>
      </c>
      <c r="E1229" s="3" t="n">
        <v>3.1913436</v>
      </c>
      <c r="F1229" s="3" t="n">
        <v>16</v>
      </c>
      <c r="G1229" s="3" t="n">
        <v>16</v>
      </c>
      <c r="H1229" s="3" t="n">
        <v>7</v>
      </c>
      <c r="I1229" s="3" t="n">
        <v>7</v>
      </c>
      <c r="J1229" s="3" t="n">
        <v>14</v>
      </c>
      <c r="K1229" s="3" t="n">
        <v>14</v>
      </c>
      <c r="L1229" s="3" t="n">
        <v>1</v>
      </c>
      <c r="M1229" s="3" t="n">
        <v>1</v>
      </c>
      <c r="N1229" s="3" t="n">
        <v>-1</v>
      </c>
      <c r="O1229" s="3" t="n">
        <v>-1</v>
      </c>
      <c r="P1229" s="3" t="n">
        <v>8.4</v>
      </c>
      <c r="Q1229" s="3" t="n">
        <v>24.2</v>
      </c>
      <c r="R1229" s="3" t="s">
        <v>3632</v>
      </c>
      <c r="S1229" s="4" t="n">
        <v>45747.004224537</v>
      </c>
      <c r="T1229" s="3" t="s">
        <v>29</v>
      </c>
      <c r="U1229" s="3" t="s">
        <v>29</v>
      </c>
      <c r="V1229" s="3" t="n">
        <v>0</v>
      </c>
      <c r="W1229" s="3" t="n">
        <v>0</v>
      </c>
      <c r="X1229" s="3" t="n">
        <v>0</v>
      </c>
      <c r="Y1229" s="3" t="s">
        <v>30</v>
      </c>
      <c r="Z1229" s="3" t="s">
        <v>30</v>
      </c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</row>
    <row r="1230" customFormat="false" ht="15.75" hidden="false" customHeight="false" outlineLevel="0" collapsed="false">
      <c r="A1230" s="3" t="n">
        <v>1229</v>
      </c>
      <c r="B1230" s="3" t="s">
        <v>3633</v>
      </c>
      <c r="C1230" s="3" t="s">
        <v>3634</v>
      </c>
      <c r="D1230" s="3" t="n">
        <v>1</v>
      </c>
      <c r="E1230" s="3" t="n">
        <v>2.0189053</v>
      </c>
      <c r="F1230" s="3" t="n">
        <v>7</v>
      </c>
      <c r="G1230" s="3" t="n">
        <v>7</v>
      </c>
      <c r="H1230" s="3" t="n">
        <v>5</v>
      </c>
      <c r="I1230" s="3" t="n">
        <v>5</v>
      </c>
      <c r="J1230" s="3" t="n">
        <v>6</v>
      </c>
      <c r="K1230" s="3" t="n">
        <v>6</v>
      </c>
      <c r="L1230" s="3" t="n">
        <v>1</v>
      </c>
      <c r="M1230" s="3" t="n">
        <v>1</v>
      </c>
      <c r="N1230" s="3" t="n">
        <v>0</v>
      </c>
      <c r="O1230" s="3" t="n">
        <v>0</v>
      </c>
      <c r="P1230" s="3" t="n">
        <v>8.4</v>
      </c>
      <c r="Q1230" s="3" t="n">
        <v>24.2</v>
      </c>
      <c r="R1230" s="3" t="s">
        <v>3635</v>
      </c>
      <c r="S1230" s="4" t="n">
        <v>45747.0042939815</v>
      </c>
      <c r="T1230" s="3" t="s">
        <v>29</v>
      </c>
      <c r="U1230" s="3" t="s">
        <v>29</v>
      </c>
      <c r="V1230" s="3" t="n">
        <v>1</v>
      </c>
      <c r="W1230" s="3" t="n">
        <v>1</v>
      </c>
      <c r="X1230" s="3" t="n">
        <v>0</v>
      </c>
      <c r="Y1230" s="3" t="s">
        <v>30</v>
      </c>
      <c r="Z1230" s="3" t="s">
        <v>30</v>
      </c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</row>
    <row r="1231" customFormat="false" ht="15.75" hidden="false" customHeight="false" outlineLevel="0" collapsed="false">
      <c r="A1231" s="3" t="n">
        <v>1230</v>
      </c>
      <c r="B1231" s="3" t="s">
        <v>3636</v>
      </c>
      <c r="C1231" s="3" t="s">
        <v>3637</v>
      </c>
      <c r="D1231" s="3" t="n">
        <v>1</v>
      </c>
      <c r="E1231" s="3" t="n">
        <v>1.411937</v>
      </c>
      <c r="F1231" s="3" t="n">
        <v>133</v>
      </c>
      <c r="G1231" s="3" t="n">
        <v>133</v>
      </c>
      <c r="H1231" s="3" t="n">
        <v>12</v>
      </c>
      <c r="I1231" s="3" t="n">
        <v>12</v>
      </c>
      <c r="J1231" s="3" t="n">
        <v>86</v>
      </c>
      <c r="K1231" s="3" t="n">
        <v>86</v>
      </c>
      <c r="L1231" s="3" t="n">
        <v>30</v>
      </c>
      <c r="M1231" s="3" t="n">
        <v>30</v>
      </c>
      <c r="N1231" s="3" t="n">
        <v>-1</v>
      </c>
      <c r="O1231" s="3" t="n">
        <v>-1</v>
      </c>
      <c r="P1231" s="3" t="n">
        <v>8.4</v>
      </c>
      <c r="Q1231" s="3" t="n">
        <v>24.2</v>
      </c>
      <c r="R1231" s="3" t="s">
        <v>3638</v>
      </c>
      <c r="S1231" s="4" t="n">
        <v>45747.0044791667</v>
      </c>
      <c r="T1231" s="3" t="s">
        <v>65</v>
      </c>
      <c r="U1231" s="3" t="s">
        <v>65</v>
      </c>
      <c r="V1231" s="3" t="n">
        <v>0</v>
      </c>
      <c r="W1231" s="3" t="n">
        <v>0</v>
      </c>
      <c r="X1231" s="3" t="n">
        <v>0</v>
      </c>
      <c r="Y1231" s="3" t="s">
        <v>30</v>
      </c>
      <c r="Z1231" s="3" t="s">
        <v>30</v>
      </c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</row>
    <row r="1232" customFormat="false" ht="15.75" hidden="false" customHeight="false" outlineLevel="0" collapsed="false">
      <c r="A1232" s="3" t="n">
        <v>1231</v>
      </c>
      <c r="B1232" s="3" t="s">
        <v>3639</v>
      </c>
      <c r="C1232" s="3" t="s">
        <v>3640</v>
      </c>
      <c r="D1232" s="3" t="n">
        <v>1</v>
      </c>
      <c r="E1232" s="3" t="n">
        <v>9.9405826</v>
      </c>
      <c r="F1232" s="3" t="n">
        <v>155</v>
      </c>
      <c r="G1232" s="3" t="n">
        <v>155</v>
      </c>
      <c r="H1232" s="3" t="n">
        <v>21</v>
      </c>
      <c r="I1232" s="3" t="n">
        <v>21</v>
      </c>
      <c r="J1232" s="3" t="n">
        <v>215</v>
      </c>
      <c r="K1232" s="3" t="n">
        <v>215</v>
      </c>
      <c r="L1232" s="3" t="n">
        <v>7</v>
      </c>
      <c r="M1232" s="3" t="n">
        <v>7</v>
      </c>
      <c r="N1232" s="3" t="n">
        <v>-1</v>
      </c>
      <c r="O1232" s="3" t="n">
        <v>-1</v>
      </c>
      <c r="P1232" s="3" t="n">
        <v>8.5</v>
      </c>
      <c r="Q1232" s="3" t="n">
        <v>24.2</v>
      </c>
      <c r="R1232" s="3" t="s">
        <v>3641</v>
      </c>
      <c r="S1232" s="4" t="n">
        <v>45747.0046990741</v>
      </c>
      <c r="T1232" s="3" t="s">
        <v>29</v>
      </c>
      <c r="U1232" s="3" t="s">
        <v>29</v>
      </c>
      <c r="V1232" s="3" t="n">
        <v>0</v>
      </c>
      <c r="W1232" s="3" t="n">
        <v>0</v>
      </c>
      <c r="X1232" s="3" t="n">
        <v>0</v>
      </c>
      <c r="Y1232" s="3" t="s">
        <v>30</v>
      </c>
      <c r="Z1232" s="3" t="s">
        <v>30</v>
      </c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</row>
    <row r="1233" customFormat="false" ht="15.75" hidden="false" customHeight="false" outlineLevel="0" collapsed="false">
      <c r="A1233" s="3" t="n">
        <v>1232</v>
      </c>
      <c r="B1233" s="3" t="s">
        <v>3642</v>
      </c>
      <c r="C1233" s="3" t="s">
        <v>3643</v>
      </c>
      <c r="D1233" s="3" t="n">
        <v>1</v>
      </c>
      <c r="E1233" s="3" t="n">
        <v>0.1704822</v>
      </c>
      <c r="F1233" s="3" t="n">
        <v>9</v>
      </c>
      <c r="G1233" s="3" t="n">
        <v>9</v>
      </c>
      <c r="H1233" s="3" t="n">
        <v>5</v>
      </c>
      <c r="I1233" s="3" t="n">
        <v>5</v>
      </c>
      <c r="J1233" s="3" t="n">
        <v>5</v>
      </c>
      <c r="K1233" s="3" t="n">
        <v>5</v>
      </c>
      <c r="L1233" s="3" t="n">
        <v>1</v>
      </c>
      <c r="M1233" s="3" t="n">
        <v>1</v>
      </c>
      <c r="N1233" s="3" t="n">
        <v>-1</v>
      </c>
      <c r="O1233" s="3" t="n">
        <v>-1</v>
      </c>
      <c r="P1233" s="3" t="n">
        <v>8.5</v>
      </c>
      <c r="Q1233" s="3" t="n">
        <v>24.2</v>
      </c>
      <c r="R1233" s="3" t="s">
        <v>3644</v>
      </c>
      <c r="S1233" s="4" t="n">
        <v>45747.0047106482</v>
      </c>
      <c r="T1233" s="3" t="s">
        <v>65</v>
      </c>
      <c r="U1233" s="3" t="s">
        <v>65</v>
      </c>
      <c r="V1233" s="3" t="n">
        <v>0</v>
      </c>
      <c r="W1233" s="3" t="n">
        <v>0</v>
      </c>
      <c r="X1233" s="3" t="n">
        <v>0</v>
      </c>
      <c r="Y1233" s="3" t="s">
        <v>30</v>
      </c>
      <c r="Z1233" s="3" t="s">
        <v>30</v>
      </c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</row>
    <row r="1234" customFormat="false" ht="15.75" hidden="false" customHeight="false" outlineLevel="0" collapsed="false">
      <c r="A1234" s="3" t="n">
        <v>1233</v>
      </c>
      <c r="B1234" s="3" t="s">
        <v>3645</v>
      </c>
      <c r="C1234" s="3" t="s">
        <v>3646</v>
      </c>
      <c r="D1234" s="3" t="n">
        <v>1</v>
      </c>
      <c r="E1234" s="3" t="n">
        <v>0.280245</v>
      </c>
      <c r="F1234" s="3" t="n">
        <v>8</v>
      </c>
      <c r="G1234" s="3" t="n">
        <v>8</v>
      </c>
      <c r="H1234" s="3" t="n">
        <v>4</v>
      </c>
      <c r="I1234" s="3" t="n">
        <v>4</v>
      </c>
      <c r="J1234" s="3" t="n">
        <v>6</v>
      </c>
      <c r="K1234" s="3" t="n">
        <v>6</v>
      </c>
      <c r="L1234" s="3" t="n">
        <v>0</v>
      </c>
      <c r="M1234" s="3" t="n">
        <v>0</v>
      </c>
      <c r="N1234" s="3" t="n">
        <v>-1</v>
      </c>
      <c r="O1234" s="3" t="n">
        <v>-1</v>
      </c>
      <c r="P1234" s="3" t="n">
        <v>8.5</v>
      </c>
      <c r="Q1234" s="3" t="n">
        <v>24.2</v>
      </c>
      <c r="R1234" s="3" t="s">
        <v>3647</v>
      </c>
      <c r="S1234" s="4" t="n">
        <v>45747.0047337963</v>
      </c>
      <c r="T1234" s="3" t="s">
        <v>65</v>
      </c>
      <c r="U1234" s="3" t="s">
        <v>65</v>
      </c>
      <c r="V1234" s="3" t="n">
        <v>0</v>
      </c>
      <c r="W1234" s="3" t="n">
        <v>0</v>
      </c>
      <c r="X1234" s="3" t="n">
        <v>0</v>
      </c>
      <c r="Y1234" s="3" t="s">
        <v>30</v>
      </c>
      <c r="Z1234" s="3" t="s">
        <v>30</v>
      </c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</row>
    <row r="1235" customFormat="false" ht="15.75" hidden="false" customHeight="false" outlineLevel="0" collapsed="false">
      <c r="A1235" s="3" t="n">
        <v>1234</v>
      </c>
      <c r="B1235" s="3" t="s">
        <v>3648</v>
      </c>
      <c r="C1235" s="3" t="s">
        <v>3649</v>
      </c>
      <c r="D1235" s="3" t="n">
        <v>1</v>
      </c>
      <c r="E1235" s="3" t="n">
        <v>0.0660301</v>
      </c>
      <c r="F1235" s="3" t="n">
        <v>2</v>
      </c>
      <c r="G1235" s="3" t="n">
        <v>2</v>
      </c>
      <c r="H1235" s="3" t="n">
        <v>10</v>
      </c>
      <c r="I1235" s="3" t="n">
        <v>10</v>
      </c>
      <c r="J1235" s="3" t="n">
        <v>0</v>
      </c>
      <c r="K1235" s="3" t="n">
        <v>0</v>
      </c>
      <c r="L1235" s="3" t="n">
        <v>0</v>
      </c>
      <c r="M1235" s="3" t="n">
        <v>0</v>
      </c>
      <c r="N1235" s="3" t="n">
        <v>-1</v>
      </c>
      <c r="O1235" s="3" t="n">
        <v>-1</v>
      </c>
      <c r="P1235" s="3" t="n">
        <v>8.5</v>
      </c>
      <c r="Q1235" s="3" t="n">
        <v>24.2</v>
      </c>
      <c r="R1235" s="3" t="s">
        <v>3650</v>
      </c>
      <c r="S1235" s="4" t="n">
        <v>45747.0047569444</v>
      </c>
      <c r="T1235" s="3" t="s">
        <v>65</v>
      </c>
      <c r="U1235" s="3" t="s">
        <v>65</v>
      </c>
      <c r="V1235" s="3" t="n">
        <v>0</v>
      </c>
      <c r="W1235" s="3" t="n">
        <v>0</v>
      </c>
      <c r="X1235" s="3" t="n">
        <v>0</v>
      </c>
      <c r="Y1235" s="3" t="s">
        <v>30</v>
      </c>
      <c r="Z1235" s="3" t="s">
        <v>30</v>
      </c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</row>
    <row r="1236" customFormat="false" ht="15.75" hidden="false" customHeight="false" outlineLevel="0" collapsed="false">
      <c r="A1236" s="3" t="n">
        <v>1235</v>
      </c>
      <c r="B1236" s="3" t="s">
        <v>3651</v>
      </c>
      <c r="C1236" s="3" t="s">
        <v>3652</v>
      </c>
      <c r="D1236" s="3" t="n">
        <v>1</v>
      </c>
      <c r="E1236" s="3" t="n">
        <v>27.947778</v>
      </c>
      <c r="F1236" s="3" t="n">
        <v>1339</v>
      </c>
      <c r="G1236" s="3" t="n">
        <v>1339</v>
      </c>
      <c r="H1236" s="3" t="n">
        <v>28</v>
      </c>
      <c r="I1236" s="3" t="n">
        <v>28</v>
      </c>
      <c r="J1236" s="3" t="n">
        <v>1628</v>
      </c>
      <c r="K1236" s="3" t="n">
        <v>1628</v>
      </c>
      <c r="L1236" s="3" t="n">
        <v>159</v>
      </c>
      <c r="M1236" s="3" t="n">
        <v>159</v>
      </c>
      <c r="N1236" s="3" t="n">
        <v>-1</v>
      </c>
      <c r="O1236" s="3" t="n">
        <v>-1</v>
      </c>
      <c r="P1236" s="3" t="n">
        <v>7.9</v>
      </c>
      <c r="Q1236" s="3" t="n">
        <v>24.2</v>
      </c>
      <c r="R1236" s="3" t="s">
        <v>3653</v>
      </c>
      <c r="S1236" s="4" t="n">
        <v>45747.0052777778</v>
      </c>
      <c r="T1236" s="3" t="s">
        <v>246</v>
      </c>
      <c r="U1236" s="3" t="s">
        <v>246</v>
      </c>
      <c r="V1236" s="3" t="n">
        <v>0</v>
      </c>
      <c r="W1236" s="3" t="n">
        <v>0</v>
      </c>
      <c r="X1236" s="3" t="n">
        <v>0</v>
      </c>
      <c r="Y1236" s="3" t="s">
        <v>30</v>
      </c>
      <c r="Z1236" s="3" t="s">
        <v>30</v>
      </c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</row>
    <row r="1237" customFormat="false" ht="15.75" hidden="false" customHeight="false" outlineLevel="0" collapsed="false">
      <c r="A1237" s="3" t="n">
        <v>1236</v>
      </c>
      <c r="B1237" s="3" t="s">
        <v>3654</v>
      </c>
      <c r="C1237" s="3" t="s">
        <v>3655</v>
      </c>
      <c r="D1237" s="3" t="n">
        <v>1</v>
      </c>
      <c r="E1237" s="3" t="n">
        <v>27.9755854</v>
      </c>
      <c r="F1237" s="3" t="n">
        <v>1339</v>
      </c>
      <c r="G1237" s="3" t="n">
        <v>1339</v>
      </c>
      <c r="H1237" s="3" t="n">
        <v>28</v>
      </c>
      <c r="I1237" s="3" t="n">
        <v>28</v>
      </c>
      <c r="J1237" s="3" t="n">
        <v>1628</v>
      </c>
      <c r="K1237" s="3" t="n">
        <v>1628</v>
      </c>
      <c r="L1237" s="3" t="n">
        <v>159</v>
      </c>
      <c r="M1237" s="3" t="n">
        <v>159</v>
      </c>
      <c r="N1237" s="3" t="n">
        <v>-1</v>
      </c>
      <c r="O1237" s="3" t="n">
        <v>-1</v>
      </c>
      <c r="P1237" s="3" t="n">
        <v>8</v>
      </c>
      <c r="Q1237" s="3" t="n">
        <v>24.2</v>
      </c>
      <c r="R1237" s="3" t="s">
        <v>3656</v>
      </c>
      <c r="S1237" s="4" t="n">
        <v>45747.0057986111</v>
      </c>
      <c r="T1237" s="3" t="s">
        <v>246</v>
      </c>
      <c r="U1237" s="3" t="s">
        <v>246</v>
      </c>
      <c r="V1237" s="3" t="n">
        <v>0</v>
      </c>
      <c r="W1237" s="3" t="n">
        <v>0</v>
      </c>
      <c r="X1237" s="3" t="n">
        <v>0</v>
      </c>
      <c r="Y1237" s="3" t="s">
        <v>30</v>
      </c>
      <c r="Z1237" s="3" t="s">
        <v>30</v>
      </c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</row>
    <row r="1238" customFormat="false" ht="15.75" hidden="false" customHeight="false" outlineLevel="0" collapsed="false">
      <c r="A1238" s="3" t="n">
        <v>1237</v>
      </c>
      <c r="B1238" s="3" t="s">
        <v>3657</v>
      </c>
      <c r="C1238" s="3" t="s">
        <v>3658</v>
      </c>
      <c r="D1238" s="3" t="n">
        <v>1</v>
      </c>
      <c r="E1238" s="3" t="n">
        <v>30.5607462</v>
      </c>
      <c r="F1238" s="3" t="n">
        <v>1339</v>
      </c>
      <c r="G1238" s="3" t="n">
        <v>1339</v>
      </c>
      <c r="H1238" s="3" t="n">
        <v>28</v>
      </c>
      <c r="I1238" s="3" t="n">
        <v>28</v>
      </c>
      <c r="J1238" s="3" t="n">
        <v>1628</v>
      </c>
      <c r="K1238" s="3" t="n">
        <v>1628</v>
      </c>
      <c r="L1238" s="3" t="n">
        <v>159</v>
      </c>
      <c r="M1238" s="3" t="n">
        <v>159</v>
      </c>
      <c r="N1238" s="3" t="n">
        <v>-1</v>
      </c>
      <c r="O1238" s="3" t="n">
        <v>-1</v>
      </c>
      <c r="P1238" s="3" t="n">
        <v>8</v>
      </c>
      <c r="Q1238" s="3" t="n">
        <v>24.2</v>
      </c>
      <c r="R1238" s="3" t="s">
        <v>3659</v>
      </c>
      <c r="S1238" s="4" t="n">
        <v>45747.0063541667</v>
      </c>
      <c r="T1238" s="3" t="s">
        <v>246</v>
      </c>
      <c r="U1238" s="3" t="s">
        <v>246</v>
      </c>
      <c r="V1238" s="3" t="n">
        <v>0</v>
      </c>
      <c r="W1238" s="3" t="n">
        <v>0</v>
      </c>
      <c r="X1238" s="3" t="n">
        <v>0</v>
      </c>
      <c r="Y1238" s="3" t="s">
        <v>30</v>
      </c>
      <c r="Z1238" s="3" t="s">
        <v>30</v>
      </c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</row>
    <row r="1239" customFormat="false" ht="15.75" hidden="false" customHeight="false" outlineLevel="0" collapsed="false">
      <c r="A1239" s="3" t="n">
        <v>1238</v>
      </c>
      <c r="B1239" s="3" t="s">
        <v>3660</v>
      </c>
      <c r="C1239" s="3" t="s">
        <v>3661</v>
      </c>
      <c r="D1239" s="3" t="n">
        <v>1</v>
      </c>
      <c r="E1239" s="3" t="n">
        <v>29.7700066</v>
      </c>
      <c r="F1239" s="3" t="n">
        <v>1339</v>
      </c>
      <c r="G1239" s="3" t="n">
        <v>1339</v>
      </c>
      <c r="H1239" s="3" t="n">
        <v>28</v>
      </c>
      <c r="I1239" s="3" t="n">
        <v>28</v>
      </c>
      <c r="J1239" s="3" t="n">
        <v>1628</v>
      </c>
      <c r="K1239" s="3" t="n">
        <v>1628</v>
      </c>
      <c r="L1239" s="3" t="n">
        <v>159</v>
      </c>
      <c r="M1239" s="3" t="n">
        <v>159</v>
      </c>
      <c r="N1239" s="3" t="n">
        <v>-1</v>
      </c>
      <c r="O1239" s="3" t="n">
        <v>-1</v>
      </c>
      <c r="P1239" s="3" t="n">
        <v>8.1</v>
      </c>
      <c r="Q1239" s="3" t="n">
        <v>24.2</v>
      </c>
      <c r="R1239" s="3" t="s">
        <v>3662</v>
      </c>
      <c r="S1239" s="4" t="n">
        <v>45747.0068981481</v>
      </c>
      <c r="T1239" s="3" t="s">
        <v>246</v>
      </c>
      <c r="U1239" s="3" t="s">
        <v>246</v>
      </c>
      <c r="V1239" s="3" t="n">
        <v>0</v>
      </c>
      <c r="W1239" s="3" t="n">
        <v>0</v>
      </c>
      <c r="X1239" s="3" t="n">
        <v>0</v>
      </c>
      <c r="Y1239" s="3" t="s">
        <v>30</v>
      </c>
      <c r="Z1239" s="3" t="s">
        <v>30</v>
      </c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</row>
    <row r="1240" customFormat="false" ht="15.75" hidden="false" customHeight="false" outlineLevel="0" collapsed="false">
      <c r="A1240" s="3" t="n">
        <v>1239</v>
      </c>
      <c r="B1240" s="3" t="s">
        <v>3663</v>
      </c>
      <c r="C1240" s="3" t="s">
        <v>3664</v>
      </c>
      <c r="D1240" s="3" t="n">
        <v>1</v>
      </c>
      <c r="E1240" s="3" t="n">
        <v>30.3975417</v>
      </c>
      <c r="F1240" s="3" t="n">
        <v>1339</v>
      </c>
      <c r="G1240" s="3" t="n">
        <v>1339</v>
      </c>
      <c r="H1240" s="3" t="n">
        <v>28</v>
      </c>
      <c r="I1240" s="3" t="n">
        <v>28</v>
      </c>
      <c r="J1240" s="3" t="n">
        <v>1628</v>
      </c>
      <c r="K1240" s="3" t="n">
        <v>1628</v>
      </c>
      <c r="L1240" s="3" t="n">
        <v>159</v>
      </c>
      <c r="M1240" s="3" t="n">
        <v>159</v>
      </c>
      <c r="N1240" s="3" t="n">
        <v>-1</v>
      </c>
      <c r="O1240" s="3" t="n">
        <v>-1</v>
      </c>
      <c r="P1240" s="3" t="n">
        <v>8.1</v>
      </c>
      <c r="Q1240" s="3" t="n">
        <v>24.2</v>
      </c>
      <c r="R1240" s="3" t="s">
        <v>3665</v>
      </c>
      <c r="S1240" s="4" t="n">
        <v>45747.0074652778</v>
      </c>
      <c r="T1240" s="3" t="s">
        <v>246</v>
      </c>
      <c r="U1240" s="3" t="s">
        <v>246</v>
      </c>
      <c r="V1240" s="3" t="n">
        <v>0</v>
      </c>
      <c r="W1240" s="3" t="n">
        <v>0</v>
      </c>
      <c r="X1240" s="3" t="n">
        <v>0</v>
      </c>
      <c r="Y1240" s="3" t="s">
        <v>30</v>
      </c>
      <c r="Z1240" s="3" t="s">
        <v>30</v>
      </c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</row>
    <row r="1241" customFormat="false" ht="15.75" hidden="false" customHeight="false" outlineLevel="0" collapsed="false">
      <c r="A1241" s="3" t="n">
        <v>1240</v>
      </c>
      <c r="B1241" s="3" t="s">
        <v>3666</v>
      </c>
      <c r="C1241" s="3" t="s">
        <v>3667</v>
      </c>
      <c r="D1241" s="3" t="n">
        <v>1</v>
      </c>
      <c r="E1241" s="3" t="n">
        <v>33.243596</v>
      </c>
      <c r="F1241" s="3" t="n">
        <v>1339</v>
      </c>
      <c r="G1241" s="3" t="n">
        <v>1339</v>
      </c>
      <c r="H1241" s="3" t="n">
        <v>28</v>
      </c>
      <c r="I1241" s="3" t="n">
        <v>28</v>
      </c>
      <c r="J1241" s="3" t="n">
        <v>1628</v>
      </c>
      <c r="K1241" s="3" t="n">
        <v>1628</v>
      </c>
      <c r="L1241" s="3" t="n">
        <v>159</v>
      </c>
      <c r="M1241" s="3" t="n">
        <v>159</v>
      </c>
      <c r="N1241" s="3" t="n">
        <v>-1</v>
      </c>
      <c r="O1241" s="3" t="n">
        <v>-1</v>
      </c>
      <c r="P1241" s="3" t="n">
        <v>8.2</v>
      </c>
      <c r="Q1241" s="3" t="n">
        <v>24.2</v>
      </c>
      <c r="R1241" s="3" t="s">
        <v>3668</v>
      </c>
      <c r="S1241" s="4" t="n">
        <v>45747.0080902778</v>
      </c>
      <c r="T1241" s="3" t="s">
        <v>246</v>
      </c>
      <c r="U1241" s="3" t="s">
        <v>246</v>
      </c>
      <c r="V1241" s="3" t="n">
        <v>0</v>
      </c>
      <c r="W1241" s="3" t="n">
        <v>0</v>
      </c>
      <c r="X1241" s="3" t="n">
        <v>0</v>
      </c>
      <c r="Y1241" s="3" t="s">
        <v>30</v>
      </c>
      <c r="Z1241" s="3" t="s">
        <v>30</v>
      </c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</row>
    <row r="1242" customFormat="false" ht="15.75" hidden="false" customHeight="false" outlineLevel="0" collapsed="false">
      <c r="A1242" s="3" t="n">
        <v>1241</v>
      </c>
      <c r="B1242" s="3" t="s">
        <v>3669</v>
      </c>
      <c r="C1242" s="3" t="s">
        <v>3670</v>
      </c>
      <c r="D1242" s="3" t="n">
        <v>1</v>
      </c>
      <c r="E1242" s="3" t="n">
        <v>31.6710794</v>
      </c>
      <c r="F1242" s="3" t="n">
        <v>1339</v>
      </c>
      <c r="G1242" s="3" t="n">
        <v>1339</v>
      </c>
      <c r="H1242" s="3" t="n">
        <v>28</v>
      </c>
      <c r="I1242" s="3" t="n">
        <v>28</v>
      </c>
      <c r="J1242" s="3" t="n">
        <v>1628</v>
      </c>
      <c r="K1242" s="3" t="n">
        <v>1628</v>
      </c>
      <c r="L1242" s="3" t="n">
        <v>159</v>
      </c>
      <c r="M1242" s="3" t="n">
        <v>159</v>
      </c>
      <c r="N1242" s="3" t="n">
        <v>-1</v>
      </c>
      <c r="O1242" s="3" t="n">
        <v>-1</v>
      </c>
      <c r="P1242" s="3" t="n">
        <v>8.2</v>
      </c>
      <c r="Q1242" s="3" t="n">
        <v>24.2</v>
      </c>
      <c r="R1242" s="3" t="s">
        <v>3671</v>
      </c>
      <c r="S1242" s="4" t="n">
        <v>45747.0086805556</v>
      </c>
      <c r="T1242" s="3" t="s">
        <v>246</v>
      </c>
      <c r="U1242" s="3" t="s">
        <v>246</v>
      </c>
      <c r="V1242" s="3" t="n">
        <v>0</v>
      </c>
      <c r="W1242" s="3" t="n">
        <v>0</v>
      </c>
      <c r="X1242" s="3" t="n">
        <v>0</v>
      </c>
      <c r="Y1242" s="3" t="s">
        <v>30</v>
      </c>
      <c r="Z1242" s="3" t="s">
        <v>30</v>
      </c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</row>
    <row r="1243" customFormat="false" ht="15.75" hidden="false" customHeight="false" outlineLevel="0" collapsed="false">
      <c r="A1243" s="3" t="n">
        <v>1242</v>
      </c>
      <c r="B1243" s="3" t="s">
        <v>3672</v>
      </c>
      <c r="C1243" s="3" t="s">
        <v>3673</v>
      </c>
      <c r="D1243" s="3" t="n">
        <v>1</v>
      </c>
      <c r="E1243" s="3" t="n">
        <v>33.3153735</v>
      </c>
      <c r="F1243" s="3" t="n">
        <v>1339</v>
      </c>
      <c r="G1243" s="3" t="n">
        <v>1339</v>
      </c>
      <c r="H1243" s="3" t="n">
        <v>28</v>
      </c>
      <c r="I1243" s="3" t="n">
        <v>28</v>
      </c>
      <c r="J1243" s="3" t="n">
        <v>1628</v>
      </c>
      <c r="K1243" s="3" t="n">
        <v>1628</v>
      </c>
      <c r="L1243" s="3" t="n">
        <v>159</v>
      </c>
      <c r="M1243" s="3" t="n">
        <v>159</v>
      </c>
      <c r="N1243" s="3" t="n">
        <v>-1</v>
      </c>
      <c r="O1243" s="3" t="n">
        <v>-1</v>
      </c>
      <c r="P1243" s="3" t="n">
        <v>8.3</v>
      </c>
      <c r="Q1243" s="3" t="n">
        <v>24.2</v>
      </c>
      <c r="R1243" s="3" t="s">
        <v>3674</v>
      </c>
      <c r="S1243" s="4" t="n">
        <v>45747.0092824074</v>
      </c>
      <c r="T1243" s="3" t="s">
        <v>246</v>
      </c>
      <c r="U1243" s="3" t="s">
        <v>246</v>
      </c>
      <c r="V1243" s="3" t="n">
        <v>0</v>
      </c>
      <c r="W1243" s="3" t="n">
        <v>0</v>
      </c>
      <c r="X1243" s="3" t="n">
        <v>0</v>
      </c>
      <c r="Y1243" s="3" t="s">
        <v>30</v>
      </c>
      <c r="Z1243" s="3" t="s">
        <v>30</v>
      </c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</row>
    <row r="1244" customFormat="false" ht="15.75" hidden="false" customHeight="false" outlineLevel="0" collapsed="false">
      <c r="A1244" s="3" t="n">
        <v>1243</v>
      </c>
      <c r="B1244" s="3" t="s">
        <v>3675</v>
      </c>
      <c r="C1244" s="3" t="s">
        <v>3676</v>
      </c>
      <c r="D1244" s="3" t="n">
        <v>1</v>
      </c>
      <c r="E1244" s="3" t="n">
        <v>33.229197</v>
      </c>
      <c r="F1244" s="3" t="n">
        <v>1339</v>
      </c>
      <c r="G1244" s="3" t="n">
        <v>1339</v>
      </c>
      <c r="H1244" s="3" t="n">
        <v>28</v>
      </c>
      <c r="I1244" s="3" t="n">
        <v>28</v>
      </c>
      <c r="J1244" s="3" t="n">
        <v>1628</v>
      </c>
      <c r="K1244" s="3" t="n">
        <v>1628</v>
      </c>
      <c r="L1244" s="3" t="n">
        <v>159</v>
      </c>
      <c r="M1244" s="3" t="n">
        <v>159</v>
      </c>
      <c r="N1244" s="3" t="n">
        <v>-1</v>
      </c>
      <c r="O1244" s="3" t="n">
        <v>-1</v>
      </c>
      <c r="P1244" s="3" t="n">
        <v>8.3</v>
      </c>
      <c r="Q1244" s="3" t="n">
        <v>24.2</v>
      </c>
      <c r="R1244" s="3" t="s">
        <v>3677</v>
      </c>
      <c r="S1244" s="4" t="n">
        <v>45747.0099305556</v>
      </c>
      <c r="T1244" s="3" t="s">
        <v>246</v>
      </c>
      <c r="U1244" s="3" t="s">
        <v>246</v>
      </c>
      <c r="V1244" s="3" t="n">
        <v>0</v>
      </c>
      <c r="W1244" s="3" t="n">
        <v>0</v>
      </c>
      <c r="X1244" s="3" t="n">
        <v>0</v>
      </c>
      <c r="Y1244" s="3" t="s">
        <v>30</v>
      </c>
      <c r="Z1244" s="3" t="s">
        <v>30</v>
      </c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</row>
    <row r="1245" customFormat="false" ht="15.75" hidden="false" customHeight="false" outlineLevel="0" collapsed="false">
      <c r="A1245" s="3" t="n">
        <v>1244</v>
      </c>
      <c r="B1245" s="3" t="s">
        <v>3678</v>
      </c>
      <c r="C1245" s="3" t="s">
        <v>3679</v>
      </c>
      <c r="D1245" s="3" t="n">
        <v>1</v>
      </c>
      <c r="E1245" s="3" t="n">
        <v>33.3607715</v>
      </c>
      <c r="F1245" s="3" t="n">
        <v>1339</v>
      </c>
      <c r="G1245" s="3" t="n">
        <v>1339</v>
      </c>
      <c r="H1245" s="3" t="n">
        <v>28</v>
      </c>
      <c r="I1245" s="3" t="n">
        <v>28</v>
      </c>
      <c r="J1245" s="3" t="n">
        <v>1628</v>
      </c>
      <c r="K1245" s="3" t="n">
        <v>1628</v>
      </c>
      <c r="L1245" s="3" t="n">
        <v>159</v>
      </c>
      <c r="M1245" s="3" t="n">
        <v>159</v>
      </c>
      <c r="N1245" s="3" t="n">
        <v>-1</v>
      </c>
      <c r="O1245" s="3" t="n">
        <v>-1</v>
      </c>
      <c r="P1245" s="3" t="n">
        <v>8.4</v>
      </c>
      <c r="Q1245" s="3" t="n">
        <v>24.2</v>
      </c>
      <c r="R1245" s="3" t="s">
        <v>3680</v>
      </c>
      <c r="S1245" s="4" t="n">
        <v>45747.0105439815</v>
      </c>
      <c r="T1245" s="3" t="s">
        <v>246</v>
      </c>
      <c r="U1245" s="3" t="s">
        <v>246</v>
      </c>
      <c r="V1245" s="3" t="n">
        <v>0</v>
      </c>
      <c r="W1245" s="3" t="n">
        <v>0</v>
      </c>
      <c r="X1245" s="3" t="n">
        <v>0</v>
      </c>
      <c r="Y1245" s="3" t="s">
        <v>30</v>
      </c>
      <c r="Z1245" s="3" t="s">
        <v>30</v>
      </c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</row>
    <row r="1246" customFormat="false" ht="15.75" hidden="false" customHeight="false" outlineLevel="0" collapsed="false">
      <c r="A1246" s="3" t="n">
        <v>1245</v>
      </c>
      <c r="B1246" s="3" t="s">
        <v>3681</v>
      </c>
      <c r="C1246" s="3" t="s">
        <v>3682</v>
      </c>
      <c r="D1246" s="3" t="n">
        <v>1</v>
      </c>
      <c r="E1246" s="3" t="n">
        <v>33.0605919</v>
      </c>
      <c r="F1246" s="3" t="n">
        <v>1339</v>
      </c>
      <c r="G1246" s="3" t="n">
        <v>1339</v>
      </c>
      <c r="H1246" s="3" t="n">
        <v>28</v>
      </c>
      <c r="I1246" s="3" t="n">
        <v>28</v>
      </c>
      <c r="J1246" s="3" t="n">
        <v>1628</v>
      </c>
      <c r="K1246" s="3" t="n">
        <v>1628</v>
      </c>
      <c r="L1246" s="3" t="n">
        <v>159</v>
      </c>
      <c r="M1246" s="3" t="n">
        <v>159</v>
      </c>
      <c r="N1246" s="3" t="n">
        <v>-1</v>
      </c>
      <c r="O1246" s="3" t="n">
        <v>-1</v>
      </c>
      <c r="P1246" s="3" t="n">
        <v>8.4</v>
      </c>
      <c r="Q1246" s="3" t="n">
        <v>24.2</v>
      </c>
      <c r="R1246" s="3" t="s">
        <v>3683</v>
      </c>
      <c r="S1246" s="4" t="n">
        <v>45747.0111574074</v>
      </c>
      <c r="T1246" s="3" t="s">
        <v>246</v>
      </c>
      <c r="U1246" s="3" t="s">
        <v>246</v>
      </c>
      <c r="V1246" s="3" t="n">
        <v>0</v>
      </c>
      <c r="W1246" s="3" t="n">
        <v>0</v>
      </c>
      <c r="X1246" s="3" t="n">
        <v>0</v>
      </c>
      <c r="Y1246" s="3" t="s">
        <v>30</v>
      </c>
      <c r="Z1246" s="3" t="s">
        <v>30</v>
      </c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</row>
    <row r="1247" customFormat="false" ht="15.75" hidden="false" customHeight="false" outlineLevel="0" collapsed="false">
      <c r="A1247" s="3" t="n">
        <v>1246</v>
      </c>
      <c r="B1247" s="3" t="s">
        <v>3684</v>
      </c>
      <c r="C1247" s="3" t="s">
        <v>3685</v>
      </c>
      <c r="D1247" s="3" t="n">
        <v>1</v>
      </c>
      <c r="E1247" s="3" t="n">
        <v>33.7466242</v>
      </c>
      <c r="F1247" s="3" t="n">
        <v>1339</v>
      </c>
      <c r="G1247" s="3" t="n">
        <v>1339</v>
      </c>
      <c r="H1247" s="3" t="n">
        <v>28</v>
      </c>
      <c r="I1247" s="3" t="n">
        <v>28</v>
      </c>
      <c r="J1247" s="3" t="n">
        <v>1628</v>
      </c>
      <c r="K1247" s="3" t="n">
        <v>1628</v>
      </c>
      <c r="L1247" s="3" t="n">
        <v>159</v>
      </c>
      <c r="M1247" s="3" t="n">
        <v>159</v>
      </c>
      <c r="N1247" s="3" t="n">
        <v>-1</v>
      </c>
      <c r="O1247" s="3" t="n">
        <v>-1</v>
      </c>
      <c r="P1247" s="3" t="n">
        <v>8.5</v>
      </c>
      <c r="Q1247" s="3" t="n">
        <v>24.2</v>
      </c>
      <c r="R1247" s="3" t="s">
        <v>3686</v>
      </c>
      <c r="S1247" s="4" t="n">
        <v>45747.0117708333</v>
      </c>
      <c r="T1247" s="3" t="s">
        <v>246</v>
      </c>
      <c r="U1247" s="3" t="s">
        <v>246</v>
      </c>
      <c r="V1247" s="3" t="n">
        <v>0</v>
      </c>
      <c r="W1247" s="3" t="n">
        <v>0</v>
      </c>
      <c r="X1247" s="3" t="n">
        <v>0</v>
      </c>
      <c r="Y1247" s="3" t="s">
        <v>30</v>
      </c>
      <c r="Z1247" s="3" t="s">
        <v>30</v>
      </c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</row>
    <row r="1248" customFormat="false" ht="15.75" hidden="false" customHeight="false" outlineLevel="0" collapsed="false">
      <c r="A1248" s="3" t="n">
        <v>1247</v>
      </c>
      <c r="B1248" s="3" t="s">
        <v>3687</v>
      </c>
      <c r="C1248" s="3" t="s">
        <v>3688</v>
      </c>
      <c r="D1248" s="3" t="n">
        <v>1</v>
      </c>
      <c r="E1248" s="3" t="n">
        <v>31.214485</v>
      </c>
      <c r="F1248" s="3" t="n">
        <v>1339</v>
      </c>
      <c r="G1248" s="3" t="n">
        <v>1339</v>
      </c>
      <c r="H1248" s="3" t="n">
        <v>28</v>
      </c>
      <c r="I1248" s="3" t="n">
        <v>28</v>
      </c>
      <c r="J1248" s="3" t="n">
        <v>1628</v>
      </c>
      <c r="K1248" s="3" t="n">
        <v>1628</v>
      </c>
      <c r="L1248" s="3" t="n">
        <v>159</v>
      </c>
      <c r="M1248" s="3" t="n">
        <v>159</v>
      </c>
      <c r="N1248" s="3" t="n">
        <v>-1</v>
      </c>
      <c r="O1248" s="3" t="n">
        <v>-1</v>
      </c>
      <c r="P1248" s="3" t="n">
        <v>8.5</v>
      </c>
      <c r="Q1248" s="3" t="n">
        <v>24.2</v>
      </c>
      <c r="R1248" s="3" t="s">
        <v>3689</v>
      </c>
      <c r="S1248" s="4" t="n">
        <v>45747.0123611111</v>
      </c>
      <c r="T1248" s="3" t="s">
        <v>246</v>
      </c>
      <c r="U1248" s="3" t="s">
        <v>246</v>
      </c>
      <c r="V1248" s="3" t="n">
        <v>0</v>
      </c>
      <c r="W1248" s="3" t="n">
        <v>0</v>
      </c>
      <c r="X1248" s="3" t="n">
        <v>0</v>
      </c>
      <c r="Y1248" s="3" t="s">
        <v>30</v>
      </c>
      <c r="Z1248" s="3" t="s">
        <v>30</v>
      </c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</row>
    <row r="1249" customFormat="false" ht="15.75" hidden="false" customHeight="false" outlineLevel="0" collapsed="false">
      <c r="A1249" s="3" t="n">
        <v>1248</v>
      </c>
      <c r="B1249" s="3" t="s">
        <v>3690</v>
      </c>
      <c r="C1249" s="3" t="s">
        <v>3691</v>
      </c>
      <c r="D1249" s="3" t="n">
        <v>1</v>
      </c>
      <c r="E1249" s="3" t="n">
        <v>32.9214513</v>
      </c>
      <c r="F1249" s="3" t="n">
        <v>1339</v>
      </c>
      <c r="G1249" s="3" t="n">
        <v>1339</v>
      </c>
      <c r="H1249" s="3" t="n">
        <v>28</v>
      </c>
      <c r="I1249" s="3" t="n">
        <v>28</v>
      </c>
      <c r="J1249" s="3" t="n">
        <v>1628</v>
      </c>
      <c r="K1249" s="3" t="n">
        <v>1628</v>
      </c>
      <c r="L1249" s="3" t="n">
        <v>159</v>
      </c>
      <c r="M1249" s="3" t="n">
        <v>159</v>
      </c>
      <c r="N1249" s="3" t="n">
        <v>-1</v>
      </c>
      <c r="O1249" s="3" t="n">
        <v>-1</v>
      </c>
      <c r="P1249" s="3" t="n">
        <v>8.5</v>
      </c>
      <c r="Q1249" s="3" t="n">
        <v>24.2</v>
      </c>
      <c r="R1249" s="3" t="s">
        <v>3692</v>
      </c>
      <c r="S1249" s="4" t="n">
        <v>45747.012974537</v>
      </c>
      <c r="T1249" s="3" t="s">
        <v>246</v>
      </c>
      <c r="U1249" s="3" t="s">
        <v>246</v>
      </c>
      <c r="V1249" s="3" t="n">
        <v>0</v>
      </c>
      <c r="W1249" s="3" t="n">
        <v>0</v>
      </c>
      <c r="X1249" s="3" t="n">
        <v>0</v>
      </c>
      <c r="Y1249" s="3" t="s">
        <v>30</v>
      </c>
      <c r="Z1249" s="3" t="s">
        <v>30</v>
      </c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</row>
    <row r="1250" customFormat="false" ht="15.75" hidden="false" customHeight="false" outlineLevel="0" collapsed="false">
      <c r="A1250" s="3" t="n">
        <v>1249</v>
      </c>
      <c r="B1250" s="3" t="s">
        <v>3693</v>
      </c>
      <c r="C1250" s="3" t="s">
        <v>3694</v>
      </c>
      <c r="D1250" s="3" t="n">
        <v>1</v>
      </c>
      <c r="E1250" s="3" t="n">
        <v>0.2863681</v>
      </c>
      <c r="F1250" s="3" t="n">
        <v>10</v>
      </c>
      <c r="G1250" s="3" t="n">
        <v>10</v>
      </c>
      <c r="H1250" s="3" t="n">
        <v>7</v>
      </c>
      <c r="I1250" s="3" t="n">
        <v>7</v>
      </c>
      <c r="J1250" s="3" t="n">
        <v>9</v>
      </c>
      <c r="K1250" s="3" t="n">
        <v>9</v>
      </c>
      <c r="L1250" s="3" t="n">
        <v>1</v>
      </c>
      <c r="M1250" s="3" t="n">
        <v>1</v>
      </c>
      <c r="N1250" s="3" t="n">
        <v>-1</v>
      </c>
      <c r="O1250" s="3" t="n">
        <v>-1</v>
      </c>
      <c r="P1250" s="3" t="n">
        <v>8.6</v>
      </c>
      <c r="Q1250" s="3" t="n">
        <v>24.2</v>
      </c>
      <c r="R1250" s="3" t="s">
        <v>3695</v>
      </c>
      <c r="S1250" s="4" t="n">
        <v>45747.0130208333</v>
      </c>
      <c r="T1250" s="3" t="s">
        <v>256</v>
      </c>
      <c r="U1250" s="3" t="s">
        <v>256</v>
      </c>
      <c r="V1250" s="3" t="n">
        <v>0</v>
      </c>
      <c r="W1250" s="3" t="n">
        <v>0</v>
      </c>
      <c r="X1250" s="3" t="n">
        <v>0</v>
      </c>
      <c r="Y1250" s="3" t="s">
        <v>30</v>
      </c>
      <c r="Z1250" s="3" t="s">
        <v>30</v>
      </c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</row>
    <row r="1251" customFormat="false" ht="15.75" hidden="false" customHeight="false" outlineLevel="0" collapsed="false">
      <c r="A1251" s="3" t="n">
        <v>1250</v>
      </c>
      <c r="B1251" s="3" t="s">
        <v>3696</v>
      </c>
      <c r="C1251" s="3" t="s">
        <v>3697</v>
      </c>
      <c r="D1251" s="3" t="n">
        <v>1</v>
      </c>
      <c r="E1251" s="3" t="n">
        <v>0.1802153</v>
      </c>
      <c r="F1251" s="3" t="n">
        <v>5</v>
      </c>
      <c r="G1251" s="3" t="n">
        <v>5</v>
      </c>
      <c r="H1251" s="3" t="n">
        <v>4</v>
      </c>
      <c r="I1251" s="3" t="n">
        <v>4</v>
      </c>
      <c r="J1251" s="3" t="n">
        <v>2</v>
      </c>
      <c r="K1251" s="3" t="n">
        <v>2</v>
      </c>
      <c r="L1251" s="3" t="n">
        <v>1</v>
      </c>
      <c r="M1251" s="3" t="n">
        <v>1</v>
      </c>
      <c r="N1251" s="3" t="n">
        <v>-1</v>
      </c>
      <c r="O1251" s="3" t="n">
        <v>-1</v>
      </c>
      <c r="P1251" s="3" t="n">
        <v>8.6</v>
      </c>
      <c r="Q1251" s="3" t="n">
        <v>24.2</v>
      </c>
      <c r="R1251" s="3" t="s">
        <v>3698</v>
      </c>
      <c r="S1251" s="4" t="n">
        <v>45747.0130555556</v>
      </c>
      <c r="T1251" s="3" t="s">
        <v>256</v>
      </c>
      <c r="U1251" s="3" t="s">
        <v>256</v>
      </c>
      <c r="V1251" s="3" t="n">
        <v>0</v>
      </c>
      <c r="W1251" s="3" t="n">
        <v>0</v>
      </c>
      <c r="X1251" s="3" t="n">
        <v>0</v>
      </c>
      <c r="Y1251" s="3" t="s">
        <v>30</v>
      </c>
      <c r="Z1251" s="3" t="s">
        <v>30</v>
      </c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</row>
    <row r="1252" customFormat="false" ht="15.75" hidden="false" customHeight="false" outlineLevel="0" collapsed="false">
      <c r="A1252" s="3" t="n">
        <v>1251</v>
      </c>
      <c r="B1252" s="3" t="s">
        <v>3699</v>
      </c>
      <c r="C1252" s="3" t="s">
        <v>3700</v>
      </c>
      <c r="D1252" s="3" t="n">
        <v>1</v>
      </c>
      <c r="E1252" s="3" t="n">
        <v>0.2821994</v>
      </c>
      <c r="F1252" s="3" t="n">
        <v>6</v>
      </c>
      <c r="G1252" s="3" t="n">
        <v>6</v>
      </c>
      <c r="H1252" s="3" t="n">
        <v>4</v>
      </c>
      <c r="I1252" s="3" t="n">
        <v>4</v>
      </c>
      <c r="J1252" s="3" t="n">
        <v>4</v>
      </c>
      <c r="K1252" s="3" t="n">
        <v>4</v>
      </c>
      <c r="L1252" s="3" t="n">
        <v>0</v>
      </c>
      <c r="M1252" s="3" t="n">
        <v>0</v>
      </c>
      <c r="N1252" s="3" t="n">
        <v>-1</v>
      </c>
      <c r="O1252" s="3" t="n">
        <v>-1</v>
      </c>
      <c r="P1252" s="3" t="n">
        <v>8.6</v>
      </c>
      <c r="Q1252" s="3" t="n">
        <v>24.2</v>
      </c>
      <c r="R1252" s="3" t="s">
        <v>3701</v>
      </c>
      <c r="S1252" s="4" t="n">
        <v>45747.0130787037</v>
      </c>
      <c r="T1252" s="3" t="s">
        <v>256</v>
      </c>
      <c r="U1252" s="3" t="s">
        <v>256</v>
      </c>
      <c r="V1252" s="3" t="n">
        <v>0</v>
      </c>
      <c r="W1252" s="3" t="n">
        <v>0</v>
      </c>
      <c r="X1252" s="3" t="n">
        <v>0</v>
      </c>
      <c r="Y1252" s="3" t="s">
        <v>30</v>
      </c>
      <c r="Z1252" s="3" t="s">
        <v>30</v>
      </c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</row>
    <row r="1253" customFormat="false" ht="15.75" hidden="false" customHeight="false" outlineLevel="0" collapsed="false">
      <c r="A1253" s="3" t="n">
        <v>1252</v>
      </c>
      <c r="B1253" s="3" t="s">
        <v>3702</v>
      </c>
      <c r="C1253" s="3" t="s">
        <v>3703</v>
      </c>
      <c r="D1253" s="3" t="n">
        <v>1</v>
      </c>
      <c r="E1253" s="3" t="n">
        <v>0.6951748</v>
      </c>
      <c r="F1253" s="3" t="n">
        <v>45</v>
      </c>
      <c r="G1253" s="3" t="n">
        <v>45</v>
      </c>
      <c r="H1253" s="3" t="n">
        <v>11</v>
      </c>
      <c r="I1253" s="3" t="n">
        <v>11</v>
      </c>
      <c r="J1253" s="3" t="n">
        <v>37</v>
      </c>
      <c r="K1253" s="3" t="n">
        <v>37</v>
      </c>
      <c r="L1253" s="3" t="n">
        <v>5</v>
      </c>
      <c r="M1253" s="3" t="n">
        <v>5</v>
      </c>
      <c r="N1253" s="3" t="n">
        <v>-1</v>
      </c>
      <c r="O1253" s="3" t="n">
        <v>-1</v>
      </c>
      <c r="P1253" s="3" t="n">
        <v>8.6</v>
      </c>
      <c r="Q1253" s="3" t="n">
        <v>24.2</v>
      </c>
      <c r="R1253" s="3" t="s">
        <v>3704</v>
      </c>
      <c r="S1253" s="4" t="n">
        <v>45747.0131365741</v>
      </c>
      <c r="T1253" s="3" t="s">
        <v>256</v>
      </c>
      <c r="U1253" s="3" t="s">
        <v>256</v>
      </c>
      <c r="V1253" s="3" t="n">
        <v>0</v>
      </c>
      <c r="W1253" s="3" t="n">
        <v>0</v>
      </c>
      <c r="X1253" s="3" t="n">
        <v>0</v>
      </c>
      <c r="Y1253" s="3" t="s">
        <v>30</v>
      </c>
      <c r="Z1253" s="3" t="s">
        <v>30</v>
      </c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</row>
    <row r="1254" customFormat="false" ht="15.75" hidden="false" customHeight="false" outlineLevel="0" collapsed="false">
      <c r="A1254" s="3" t="n">
        <v>1253</v>
      </c>
      <c r="B1254" s="3" t="s">
        <v>3705</v>
      </c>
      <c r="C1254" s="3" t="s">
        <v>3706</v>
      </c>
      <c r="D1254" s="3" t="n">
        <v>1</v>
      </c>
      <c r="E1254" s="3" t="n">
        <v>1.5638479</v>
      </c>
      <c r="F1254" s="3" t="n">
        <v>6</v>
      </c>
      <c r="G1254" s="3" t="n">
        <v>6</v>
      </c>
      <c r="H1254" s="3" t="n">
        <v>5</v>
      </c>
      <c r="I1254" s="3" t="n">
        <v>5</v>
      </c>
      <c r="J1254" s="3" t="n">
        <v>7</v>
      </c>
      <c r="K1254" s="3" t="n">
        <v>7</v>
      </c>
      <c r="L1254" s="3" t="n">
        <v>1</v>
      </c>
      <c r="M1254" s="3" t="n">
        <v>1</v>
      </c>
      <c r="N1254" s="3" t="n">
        <v>0</v>
      </c>
      <c r="O1254" s="3" t="n">
        <v>-1</v>
      </c>
      <c r="P1254" s="3" t="n">
        <v>8.5</v>
      </c>
      <c r="Q1254" s="3" t="n">
        <v>24.2</v>
      </c>
      <c r="R1254" s="3" t="s">
        <v>3707</v>
      </c>
      <c r="S1254" s="4" t="n">
        <v>45747.0132638889</v>
      </c>
      <c r="T1254" s="3" t="s">
        <v>65</v>
      </c>
      <c r="U1254" s="3" t="s">
        <v>65</v>
      </c>
      <c r="V1254" s="3" t="n">
        <v>1</v>
      </c>
      <c r="W1254" s="3" t="n">
        <v>0</v>
      </c>
      <c r="X1254" s="3" t="n">
        <v>0</v>
      </c>
      <c r="Y1254" s="3" t="s">
        <v>30</v>
      </c>
      <c r="Z1254" s="3" t="s">
        <v>30</v>
      </c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</row>
    <row r="1255" customFormat="false" ht="15.75" hidden="false" customHeight="false" outlineLevel="0" collapsed="false">
      <c r="A1255" s="3" t="n">
        <v>1254</v>
      </c>
      <c r="B1255" s="3" t="s">
        <v>3708</v>
      </c>
      <c r="C1255" s="3" t="s">
        <v>3709</v>
      </c>
      <c r="D1255" s="3" t="n">
        <v>1</v>
      </c>
      <c r="E1255" s="3" t="n">
        <v>0.41819</v>
      </c>
      <c r="F1255" s="3" t="n">
        <v>25</v>
      </c>
      <c r="G1255" s="3" t="n">
        <v>25</v>
      </c>
      <c r="H1255" s="3" t="n">
        <v>10</v>
      </c>
      <c r="I1255" s="3" t="n">
        <v>10</v>
      </c>
      <c r="J1255" s="3" t="n">
        <v>31</v>
      </c>
      <c r="K1255" s="3" t="n">
        <v>31</v>
      </c>
      <c r="L1255" s="3" t="n">
        <v>1</v>
      </c>
      <c r="M1255" s="3" t="n">
        <v>1</v>
      </c>
      <c r="N1255" s="3" t="n">
        <v>-1</v>
      </c>
      <c r="O1255" s="3" t="n">
        <v>0</v>
      </c>
      <c r="P1255" s="3" t="n">
        <v>8.8</v>
      </c>
      <c r="Q1255" s="3" t="n">
        <v>24.2</v>
      </c>
      <c r="R1255" s="3" t="s">
        <v>3710</v>
      </c>
      <c r="S1255" s="4" t="n">
        <v>45747.0133101852</v>
      </c>
      <c r="T1255" s="3" t="s">
        <v>256</v>
      </c>
      <c r="U1255" s="3" t="s">
        <v>256</v>
      </c>
      <c r="V1255" s="3" t="n">
        <v>0</v>
      </c>
      <c r="W1255" s="3" t="n">
        <v>1</v>
      </c>
      <c r="X1255" s="3" t="n">
        <v>0</v>
      </c>
      <c r="Y1255" s="3" t="s">
        <v>30</v>
      </c>
      <c r="Z1255" s="3" t="s">
        <v>81</v>
      </c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</row>
    <row r="1256" customFormat="false" ht="15.75" hidden="false" customHeight="false" outlineLevel="0" collapsed="false">
      <c r="A1256" s="3" t="n">
        <v>1255</v>
      </c>
      <c r="B1256" s="3" t="s">
        <v>3711</v>
      </c>
      <c r="C1256" s="3" t="s">
        <v>3712</v>
      </c>
      <c r="D1256" s="3" t="n">
        <v>1</v>
      </c>
      <c r="E1256" s="3" t="n">
        <v>12.8072608</v>
      </c>
      <c r="F1256" s="3" t="n">
        <v>254</v>
      </c>
      <c r="G1256" s="3" t="n">
        <v>254</v>
      </c>
      <c r="H1256" s="3" t="n">
        <v>24</v>
      </c>
      <c r="I1256" s="3" t="n">
        <v>24</v>
      </c>
      <c r="J1256" s="3" t="n">
        <v>431</v>
      </c>
      <c r="K1256" s="3" t="n">
        <v>431</v>
      </c>
      <c r="L1256" s="3" t="n">
        <v>22</v>
      </c>
      <c r="M1256" s="3" t="n">
        <v>22</v>
      </c>
      <c r="N1256" s="3" t="n">
        <v>-1</v>
      </c>
      <c r="O1256" s="3" t="n">
        <v>-1</v>
      </c>
      <c r="P1256" s="3" t="n">
        <v>8.6</v>
      </c>
      <c r="Q1256" s="3" t="n">
        <v>24.2</v>
      </c>
      <c r="R1256" s="3" t="s">
        <v>3713</v>
      </c>
      <c r="S1256" s="4" t="n">
        <v>45747.0136342593</v>
      </c>
      <c r="T1256" s="3" t="s">
        <v>37</v>
      </c>
      <c r="U1256" s="3" t="s">
        <v>37</v>
      </c>
      <c r="V1256" s="3" t="n">
        <v>0</v>
      </c>
      <c r="W1256" s="3" t="n">
        <v>0</v>
      </c>
      <c r="X1256" s="3" t="n">
        <v>0</v>
      </c>
      <c r="Y1256" s="3" t="s">
        <v>30</v>
      </c>
      <c r="Z1256" s="3" t="s">
        <v>30</v>
      </c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</row>
    <row r="1257" customFormat="false" ht="15.75" hidden="false" customHeight="false" outlineLevel="0" collapsed="false">
      <c r="A1257" s="3" t="n">
        <v>1256</v>
      </c>
      <c r="B1257" s="3" t="s">
        <v>3714</v>
      </c>
      <c r="C1257" s="3" t="s">
        <v>3715</v>
      </c>
      <c r="D1257" s="3" t="n">
        <v>1</v>
      </c>
      <c r="E1257" s="3" t="n">
        <v>1.4887154</v>
      </c>
      <c r="F1257" s="3" t="n">
        <v>25</v>
      </c>
      <c r="G1257" s="3" t="n">
        <v>25</v>
      </c>
      <c r="H1257" s="3" t="n">
        <v>11</v>
      </c>
      <c r="I1257" s="3" t="n">
        <v>11</v>
      </c>
      <c r="J1257" s="3" t="n">
        <v>33</v>
      </c>
      <c r="K1257" s="3" t="n">
        <v>33</v>
      </c>
      <c r="L1257" s="3" t="n">
        <v>3</v>
      </c>
      <c r="M1257" s="3" t="n">
        <v>3</v>
      </c>
      <c r="N1257" s="3" t="n">
        <v>3</v>
      </c>
      <c r="O1257" s="3" t="n">
        <v>0</v>
      </c>
      <c r="P1257" s="3" t="n">
        <v>8.1</v>
      </c>
      <c r="Q1257" s="3" t="n">
        <v>24.2</v>
      </c>
      <c r="R1257" s="3" t="s">
        <v>3716</v>
      </c>
      <c r="S1257" s="4" t="n">
        <v>45747.0137268519</v>
      </c>
      <c r="T1257" s="3" t="s">
        <v>65</v>
      </c>
      <c r="U1257" s="3" t="s">
        <v>65</v>
      </c>
      <c r="V1257" s="3" t="n">
        <v>1</v>
      </c>
      <c r="W1257" s="3" t="n">
        <v>1</v>
      </c>
      <c r="X1257" s="3" t="n">
        <v>0</v>
      </c>
      <c r="Y1257" s="3" t="s">
        <v>30</v>
      </c>
      <c r="Z1257" s="3" t="s">
        <v>30</v>
      </c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</row>
    <row r="1258" customFormat="false" ht="15.75" hidden="false" customHeight="false" outlineLevel="0" collapsed="false">
      <c r="A1258" s="3" t="n">
        <v>1257</v>
      </c>
      <c r="B1258" s="3" t="s">
        <v>3717</v>
      </c>
      <c r="C1258" s="3" t="s">
        <v>3718</v>
      </c>
      <c r="D1258" s="3" t="n">
        <v>1</v>
      </c>
      <c r="E1258" s="3" t="n">
        <v>0.1220092</v>
      </c>
      <c r="F1258" s="3" t="n">
        <v>6</v>
      </c>
      <c r="G1258" s="3" t="n">
        <v>6</v>
      </c>
      <c r="H1258" s="3" t="n">
        <v>2</v>
      </c>
      <c r="I1258" s="3" t="n">
        <v>2</v>
      </c>
      <c r="J1258" s="3" t="n">
        <v>7</v>
      </c>
      <c r="K1258" s="3" t="n">
        <v>7</v>
      </c>
      <c r="L1258" s="3" t="n">
        <v>0</v>
      </c>
      <c r="M1258" s="3" t="n">
        <v>0</v>
      </c>
      <c r="N1258" s="3" t="n">
        <v>0</v>
      </c>
      <c r="O1258" s="3" t="n">
        <v>0</v>
      </c>
      <c r="P1258" s="3" t="n">
        <v>8.1</v>
      </c>
      <c r="Q1258" s="3" t="n">
        <v>24.2</v>
      </c>
      <c r="R1258" s="3" t="s">
        <v>3719</v>
      </c>
      <c r="S1258" s="4" t="n">
        <v>45747.0137847222</v>
      </c>
      <c r="T1258" s="3" t="s">
        <v>65</v>
      </c>
      <c r="U1258" s="3" t="s">
        <v>65</v>
      </c>
      <c r="V1258" s="3" t="n">
        <v>1</v>
      </c>
      <c r="W1258" s="3" t="n">
        <v>1</v>
      </c>
      <c r="X1258" s="3" t="n">
        <v>1</v>
      </c>
      <c r="Y1258" s="3" t="s">
        <v>81</v>
      </c>
      <c r="Z1258" s="3" t="s">
        <v>81</v>
      </c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</row>
    <row r="1259" customFormat="false" ht="15.75" hidden="false" customHeight="false" outlineLevel="0" collapsed="false">
      <c r="A1259" s="3" t="n">
        <v>1258</v>
      </c>
      <c r="B1259" s="3" t="s">
        <v>3720</v>
      </c>
      <c r="C1259" s="3" t="s">
        <v>3721</v>
      </c>
      <c r="D1259" s="3" t="n">
        <v>1</v>
      </c>
      <c r="E1259" s="3" t="n">
        <v>1.4015352</v>
      </c>
      <c r="F1259" s="3" t="n">
        <v>25</v>
      </c>
      <c r="G1259" s="3" t="n">
        <v>25</v>
      </c>
      <c r="H1259" s="3" t="n">
        <v>11</v>
      </c>
      <c r="I1259" s="3" t="n">
        <v>11</v>
      </c>
      <c r="J1259" s="3" t="n">
        <v>33</v>
      </c>
      <c r="K1259" s="3" t="n">
        <v>33</v>
      </c>
      <c r="L1259" s="3" t="n">
        <v>3</v>
      </c>
      <c r="M1259" s="3" t="n">
        <v>3</v>
      </c>
      <c r="N1259" s="3" t="n">
        <v>3</v>
      </c>
      <c r="O1259" s="3" t="n">
        <v>0</v>
      </c>
      <c r="P1259" s="3" t="n">
        <v>8.1</v>
      </c>
      <c r="Q1259" s="3" t="n">
        <v>24.2</v>
      </c>
      <c r="R1259" s="3" t="s">
        <v>3722</v>
      </c>
      <c r="S1259" s="4" t="n">
        <v>45747.0138541667</v>
      </c>
      <c r="T1259" s="3" t="s">
        <v>65</v>
      </c>
      <c r="U1259" s="3" t="s">
        <v>65</v>
      </c>
      <c r="V1259" s="3" t="n">
        <v>1</v>
      </c>
      <c r="W1259" s="3" t="n">
        <v>1</v>
      </c>
      <c r="X1259" s="3" t="n">
        <v>0</v>
      </c>
      <c r="Y1259" s="3" t="s">
        <v>30</v>
      </c>
      <c r="Z1259" s="3" t="s">
        <v>30</v>
      </c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</row>
    <row r="1260" customFormat="false" ht="15.75" hidden="false" customHeight="false" outlineLevel="0" collapsed="false">
      <c r="A1260" s="3" t="n">
        <v>1259</v>
      </c>
      <c r="B1260" s="3" t="s">
        <v>3723</v>
      </c>
      <c r="C1260" s="3" t="s">
        <v>3724</v>
      </c>
      <c r="D1260" s="3" t="n">
        <v>1</v>
      </c>
      <c r="E1260" s="3" t="n">
        <v>1.6819676</v>
      </c>
      <c r="F1260" s="3" t="n">
        <v>24</v>
      </c>
      <c r="G1260" s="3" t="n">
        <v>24</v>
      </c>
      <c r="H1260" s="3" t="n">
        <v>12</v>
      </c>
      <c r="I1260" s="3" t="n">
        <v>12</v>
      </c>
      <c r="J1260" s="3" t="n">
        <v>22</v>
      </c>
      <c r="K1260" s="3" t="n">
        <v>22</v>
      </c>
      <c r="L1260" s="3" t="n">
        <v>3</v>
      </c>
      <c r="M1260" s="3" t="n">
        <v>3</v>
      </c>
      <c r="N1260" s="3" t="n">
        <v>31</v>
      </c>
      <c r="O1260" s="3" t="n">
        <v>-1</v>
      </c>
      <c r="P1260" s="3" t="n">
        <v>8.1</v>
      </c>
      <c r="Q1260" s="3" t="n">
        <v>24.2</v>
      </c>
      <c r="R1260" s="3" t="s">
        <v>3725</v>
      </c>
      <c r="S1260" s="4" t="n">
        <v>45747.0139930556</v>
      </c>
      <c r="T1260" s="3" t="s">
        <v>29</v>
      </c>
      <c r="U1260" s="3" t="s">
        <v>29</v>
      </c>
      <c r="V1260" s="3" t="n">
        <v>1</v>
      </c>
      <c r="W1260" s="3" t="n">
        <v>0</v>
      </c>
      <c r="X1260" s="3" t="n">
        <v>0</v>
      </c>
      <c r="Y1260" s="3" t="s">
        <v>30</v>
      </c>
      <c r="Z1260" s="3" t="s">
        <v>30</v>
      </c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</row>
    <row r="1261" customFormat="false" ht="15.75" hidden="false" customHeight="false" outlineLevel="0" collapsed="false">
      <c r="A1261" s="3" t="n">
        <v>1260</v>
      </c>
      <c r="B1261" s="3" t="s">
        <v>3726</v>
      </c>
      <c r="C1261" s="3" t="s">
        <v>3727</v>
      </c>
      <c r="D1261" s="3" t="n">
        <v>1</v>
      </c>
      <c r="E1261" s="3" t="n">
        <v>18.9924162</v>
      </c>
      <c r="F1261" s="3" t="n">
        <v>713</v>
      </c>
      <c r="G1261" s="3" t="n">
        <v>713</v>
      </c>
      <c r="H1261" s="3" t="n">
        <v>102</v>
      </c>
      <c r="I1261" s="3" t="n">
        <v>102</v>
      </c>
      <c r="J1261" s="3" t="n">
        <v>475</v>
      </c>
      <c r="K1261" s="3" t="n">
        <v>475</v>
      </c>
      <c r="L1261" s="3" t="n">
        <v>97</v>
      </c>
      <c r="M1261" s="3" t="n">
        <v>97</v>
      </c>
      <c r="N1261" s="3" t="n">
        <v>-1</v>
      </c>
      <c r="O1261" s="3" t="n">
        <v>-1</v>
      </c>
      <c r="P1261" s="3" t="n">
        <v>8.1</v>
      </c>
      <c r="Q1261" s="3" t="n">
        <v>24.2</v>
      </c>
      <c r="R1261" s="3" t="s">
        <v>3728</v>
      </c>
      <c r="S1261" s="4" t="n">
        <v>45747.014525463</v>
      </c>
      <c r="T1261" s="3" t="s">
        <v>65</v>
      </c>
      <c r="U1261" s="3" t="s">
        <v>65</v>
      </c>
      <c r="V1261" s="3" t="n">
        <v>0</v>
      </c>
      <c r="W1261" s="3" t="n">
        <v>0</v>
      </c>
      <c r="X1261" s="3" t="n">
        <v>0</v>
      </c>
      <c r="Y1261" s="3" t="s">
        <v>30</v>
      </c>
      <c r="Z1261" s="3" t="s">
        <v>30</v>
      </c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</row>
    <row r="1262" customFormat="false" ht="15.75" hidden="false" customHeight="false" outlineLevel="0" collapsed="false">
      <c r="A1262" s="3" t="n">
        <v>1261</v>
      </c>
      <c r="B1262" s="3" t="s">
        <v>3729</v>
      </c>
      <c r="C1262" s="3" t="s">
        <v>3730</v>
      </c>
      <c r="D1262" s="3" t="n">
        <v>1</v>
      </c>
      <c r="E1262" s="3" t="n">
        <v>1.1999204</v>
      </c>
      <c r="F1262" s="3" t="n">
        <v>7</v>
      </c>
      <c r="G1262" s="3" t="n">
        <v>7</v>
      </c>
      <c r="H1262" s="3" t="n">
        <v>5</v>
      </c>
      <c r="I1262" s="3" t="n">
        <v>5</v>
      </c>
      <c r="J1262" s="3" t="n">
        <v>9</v>
      </c>
      <c r="K1262" s="3" t="n">
        <v>9</v>
      </c>
      <c r="L1262" s="3" t="n">
        <v>0</v>
      </c>
      <c r="M1262" s="3" t="n">
        <v>0</v>
      </c>
      <c r="N1262" s="3" t="n">
        <v>0</v>
      </c>
      <c r="O1262" s="3" t="n">
        <v>0</v>
      </c>
      <c r="P1262" s="3" t="n">
        <v>8.1</v>
      </c>
      <c r="Q1262" s="3" t="n">
        <v>24.2</v>
      </c>
      <c r="R1262" s="3" t="s">
        <v>3731</v>
      </c>
      <c r="S1262" s="4" t="n">
        <v>45747.0146296296</v>
      </c>
      <c r="T1262" s="3" t="s">
        <v>65</v>
      </c>
      <c r="U1262" s="3" t="s">
        <v>65</v>
      </c>
      <c r="V1262" s="3" t="n">
        <v>1</v>
      </c>
      <c r="W1262" s="3" t="n">
        <v>1</v>
      </c>
      <c r="X1262" s="3" t="n">
        <v>0</v>
      </c>
      <c r="Y1262" s="3" t="s">
        <v>30</v>
      </c>
      <c r="Z1262" s="3" t="s">
        <v>30</v>
      </c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</row>
    <row r="1263" customFormat="false" ht="15.75" hidden="false" customHeight="false" outlineLevel="0" collapsed="false">
      <c r="A1263" s="3" t="n">
        <v>1262</v>
      </c>
      <c r="B1263" s="3" t="s">
        <v>3732</v>
      </c>
      <c r="C1263" s="3" t="s">
        <v>3733</v>
      </c>
      <c r="D1263" s="3" t="n">
        <v>1</v>
      </c>
      <c r="E1263" s="3" t="n">
        <v>0.2846268</v>
      </c>
      <c r="F1263" s="3" t="n">
        <v>17</v>
      </c>
      <c r="G1263" s="3" t="n">
        <v>17</v>
      </c>
      <c r="H1263" s="3" t="n">
        <v>1</v>
      </c>
      <c r="I1263" s="3" t="n">
        <v>1</v>
      </c>
      <c r="J1263" s="3" t="n">
        <v>0</v>
      </c>
      <c r="K1263" s="3" t="n">
        <v>0</v>
      </c>
      <c r="L1263" s="3" t="n">
        <v>0</v>
      </c>
      <c r="M1263" s="3" t="n">
        <v>0</v>
      </c>
      <c r="N1263" s="3" t="n">
        <v>0</v>
      </c>
      <c r="O1263" s="3" t="n">
        <v>0</v>
      </c>
      <c r="P1263" s="3" t="n">
        <v>8.3</v>
      </c>
      <c r="Q1263" s="3" t="n">
        <v>24.2</v>
      </c>
      <c r="R1263" s="3" t="s">
        <v>3734</v>
      </c>
      <c r="S1263" s="4" t="n">
        <v>45747.0146990741</v>
      </c>
      <c r="T1263" s="3" t="s">
        <v>65</v>
      </c>
      <c r="U1263" s="3" t="s">
        <v>65</v>
      </c>
      <c r="V1263" s="3" t="n">
        <v>1</v>
      </c>
      <c r="W1263" s="3" t="n">
        <v>1</v>
      </c>
      <c r="X1263" s="3" t="n">
        <v>0</v>
      </c>
      <c r="Y1263" s="3" t="s">
        <v>30</v>
      </c>
      <c r="Z1263" s="3" t="s">
        <v>30</v>
      </c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</row>
    <row r="1264" customFormat="false" ht="15.75" hidden="false" customHeight="false" outlineLevel="0" collapsed="false">
      <c r="A1264" s="3" t="n">
        <v>1263</v>
      </c>
      <c r="B1264" s="3" t="s">
        <v>3735</v>
      </c>
      <c r="C1264" s="3" t="s">
        <v>3736</v>
      </c>
      <c r="D1264" s="3" t="n">
        <v>1</v>
      </c>
      <c r="E1264" s="3" t="n">
        <v>0.261178</v>
      </c>
      <c r="F1264" s="3" t="n">
        <v>13</v>
      </c>
      <c r="G1264" s="3" t="n">
        <v>13</v>
      </c>
      <c r="H1264" s="3" t="n">
        <v>4</v>
      </c>
      <c r="I1264" s="3" t="n">
        <v>4</v>
      </c>
      <c r="J1264" s="3" t="n">
        <v>2</v>
      </c>
      <c r="K1264" s="3" t="n">
        <v>2</v>
      </c>
      <c r="L1264" s="3" t="n">
        <v>0</v>
      </c>
      <c r="M1264" s="3" t="n">
        <v>0</v>
      </c>
      <c r="N1264" s="3" t="n">
        <v>0</v>
      </c>
      <c r="O1264" s="3" t="n">
        <v>0</v>
      </c>
      <c r="P1264" s="3" t="n">
        <v>8.3</v>
      </c>
      <c r="Q1264" s="3" t="n">
        <v>24.2</v>
      </c>
      <c r="R1264" s="3" t="s">
        <v>3737</v>
      </c>
      <c r="S1264" s="4" t="n">
        <v>45747.0147685185</v>
      </c>
      <c r="T1264" s="3" t="s">
        <v>65</v>
      </c>
      <c r="U1264" s="3" t="s">
        <v>65</v>
      </c>
      <c r="V1264" s="3" t="n">
        <v>1</v>
      </c>
      <c r="W1264" s="3" t="n">
        <v>1</v>
      </c>
      <c r="X1264" s="3" t="n">
        <v>0</v>
      </c>
      <c r="Y1264" s="3" t="s">
        <v>81</v>
      </c>
      <c r="Z1264" s="3" t="s">
        <v>81</v>
      </c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</row>
    <row r="1265" customFormat="false" ht="15.75" hidden="false" customHeight="false" outlineLevel="0" collapsed="false">
      <c r="A1265" s="3" t="n">
        <v>1264</v>
      </c>
      <c r="B1265" s="3" t="s">
        <v>3738</v>
      </c>
      <c r="C1265" s="3" t="s">
        <v>3739</v>
      </c>
      <c r="D1265" s="3" t="n">
        <v>1</v>
      </c>
      <c r="E1265" s="3" t="n">
        <v>0.1415829</v>
      </c>
      <c r="F1265" s="3" t="n">
        <v>5</v>
      </c>
      <c r="G1265" s="3" t="n">
        <v>5</v>
      </c>
      <c r="H1265" s="3" t="n">
        <v>2</v>
      </c>
      <c r="I1265" s="3" t="n">
        <v>2</v>
      </c>
      <c r="J1265" s="3" t="n">
        <v>2</v>
      </c>
      <c r="K1265" s="3" t="n">
        <v>2</v>
      </c>
      <c r="L1265" s="3" t="n">
        <v>0</v>
      </c>
      <c r="M1265" s="3" t="n">
        <v>0</v>
      </c>
      <c r="N1265" s="3" t="n">
        <v>0</v>
      </c>
      <c r="O1265" s="3" t="n">
        <v>0</v>
      </c>
      <c r="P1265" s="3" t="n">
        <v>8.3</v>
      </c>
      <c r="Q1265" s="3" t="n">
        <v>24.2</v>
      </c>
      <c r="R1265" s="3" t="s">
        <v>3740</v>
      </c>
      <c r="S1265" s="4" t="n">
        <v>45747.014837963</v>
      </c>
      <c r="T1265" s="3" t="s">
        <v>65</v>
      </c>
      <c r="U1265" s="3" t="s">
        <v>65</v>
      </c>
      <c r="V1265" s="3" t="n">
        <v>1</v>
      </c>
      <c r="W1265" s="3" t="n">
        <v>1</v>
      </c>
      <c r="X1265" s="3" t="n">
        <v>0</v>
      </c>
      <c r="Y1265" s="3" t="s">
        <v>30</v>
      </c>
      <c r="Z1265" s="3" t="s">
        <v>30</v>
      </c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</row>
    <row r="1266" customFormat="false" ht="15.75" hidden="false" customHeight="false" outlineLevel="0" collapsed="false">
      <c r="A1266" s="3" t="n">
        <v>1265</v>
      </c>
      <c r="B1266" s="3" t="s">
        <v>3741</v>
      </c>
      <c r="C1266" s="3" t="s">
        <v>3742</v>
      </c>
      <c r="D1266" s="3" t="n">
        <v>1</v>
      </c>
      <c r="E1266" s="3" t="n">
        <v>0.2516311</v>
      </c>
      <c r="F1266" s="3" t="n">
        <v>17</v>
      </c>
      <c r="G1266" s="3" t="n">
        <v>17</v>
      </c>
      <c r="H1266" s="3" t="n">
        <v>2</v>
      </c>
      <c r="I1266" s="3" t="n">
        <v>2</v>
      </c>
      <c r="J1266" s="3" t="n">
        <v>8</v>
      </c>
      <c r="K1266" s="3" t="n">
        <v>8</v>
      </c>
      <c r="L1266" s="3" t="n">
        <v>0</v>
      </c>
      <c r="M1266" s="3" t="n">
        <v>0</v>
      </c>
      <c r="N1266" s="3" t="n">
        <v>0</v>
      </c>
      <c r="O1266" s="3" t="n">
        <v>0</v>
      </c>
      <c r="P1266" s="3" t="n">
        <v>8.3</v>
      </c>
      <c r="Q1266" s="3" t="n">
        <v>24.2</v>
      </c>
      <c r="R1266" s="3" t="s">
        <v>3743</v>
      </c>
      <c r="S1266" s="4" t="n">
        <v>45747.0149074074</v>
      </c>
      <c r="T1266" s="3" t="s">
        <v>65</v>
      </c>
      <c r="U1266" s="3" t="s">
        <v>65</v>
      </c>
      <c r="V1266" s="3" t="n">
        <v>1</v>
      </c>
      <c r="W1266" s="3" t="n">
        <v>1</v>
      </c>
      <c r="X1266" s="3" t="n">
        <v>0</v>
      </c>
      <c r="Y1266" s="3" t="s">
        <v>30</v>
      </c>
      <c r="Z1266" s="3" t="s">
        <v>30</v>
      </c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</row>
    <row r="1267" customFormat="false" ht="15.75" hidden="false" customHeight="false" outlineLevel="0" collapsed="false">
      <c r="A1267" s="3" t="n">
        <v>1266</v>
      </c>
      <c r="B1267" s="3" t="s">
        <v>3744</v>
      </c>
      <c r="C1267" s="3" t="s">
        <v>3745</v>
      </c>
      <c r="D1267" s="3" t="n">
        <v>1</v>
      </c>
      <c r="E1267" s="3" t="n">
        <v>0.2781467</v>
      </c>
      <c r="F1267" s="3" t="n">
        <v>32</v>
      </c>
      <c r="G1267" s="3" t="n">
        <v>32</v>
      </c>
      <c r="H1267" s="3" t="n">
        <v>4</v>
      </c>
      <c r="I1267" s="3" t="n">
        <v>4</v>
      </c>
      <c r="J1267" s="3" t="n">
        <v>10</v>
      </c>
      <c r="K1267" s="3" t="n">
        <v>10</v>
      </c>
      <c r="L1267" s="3" t="n">
        <v>5</v>
      </c>
      <c r="M1267" s="3" t="n">
        <v>5</v>
      </c>
      <c r="N1267" s="3" t="n">
        <v>0</v>
      </c>
      <c r="O1267" s="3" t="n">
        <v>0</v>
      </c>
      <c r="P1267" s="3" t="n">
        <v>8.3</v>
      </c>
      <c r="Q1267" s="3" t="n">
        <v>24.2</v>
      </c>
      <c r="R1267" s="3" t="s">
        <v>3746</v>
      </c>
      <c r="S1267" s="4" t="n">
        <v>45747.0149652778</v>
      </c>
      <c r="T1267" s="3" t="s">
        <v>65</v>
      </c>
      <c r="U1267" s="3" t="s">
        <v>65</v>
      </c>
      <c r="V1267" s="3" t="n">
        <v>1</v>
      </c>
      <c r="W1267" s="3" t="n">
        <v>1</v>
      </c>
      <c r="X1267" s="3" t="n">
        <v>0</v>
      </c>
      <c r="Y1267" s="3" t="s">
        <v>30</v>
      </c>
      <c r="Z1267" s="3" t="s">
        <v>30</v>
      </c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</row>
    <row r="1268" customFormat="false" ht="15.75" hidden="false" customHeight="false" outlineLevel="0" collapsed="false">
      <c r="A1268" s="3" t="n">
        <v>1267</v>
      </c>
      <c r="B1268" s="3" t="s">
        <v>3747</v>
      </c>
      <c r="C1268" s="3" t="s">
        <v>3748</v>
      </c>
      <c r="D1268" s="3" t="n">
        <v>1</v>
      </c>
      <c r="E1268" s="3" t="n">
        <v>0.3142914</v>
      </c>
      <c r="F1268" s="3" t="n">
        <v>39</v>
      </c>
      <c r="G1268" s="3" t="n">
        <v>39</v>
      </c>
      <c r="H1268" s="3" t="n">
        <v>4</v>
      </c>
      <c r="I1268" s="3" t="n">
        <v>4</v>
      </c>
      <c r="J1268" s="3" t="n">
        <v>26</v>
      </c>
      <c r="K1268" s="3" t="n">
        <v>26</v>
      </c>
      <c r="L1268" s="3" t="n">
        <v>2</v>
      </c>
      <c r="M1268" s="3" t="n">
        <v>2</v>
      </c>
      <c r="N1268" s="3" t="n">
        <v>0</v>
      </c>
      <c r="O1268" s="3" t="n">
        <v>0</v>
      </c>
      <c r="P1268" s="3" t="n">
        <v>8.3</v>
      </c>
      <c r="Q1268" s="3" t="n">
        <v>24.2</v>
      </c>
      <c r="R1268" s="3" t="s">
        <v>3749</v>
      </c>
      <c r="S1268" s="4" t="n">
        <v>45747.0150231481</v>
      </c>
      <c r="T1268" s="3" t="s">
        <v>65</v>
      </c>
      <c r="U1268" s="3" t="s">
        <v>65</v>
      </c>
      <c r="V1268" s="3" t="n">
        <v>1</v>
      </c>
      <c r="W1268" s="3" t="n">
        <v>1</v>
      </c>
      <c r="X1268" s="3" t="n">
        <v>0</v>
      </c>
      <c r="Y1268" s="3" t="s">
        <v>30</v>
      </c>
      <c r="Z1268" s="3" t="s">
        <v>30</v>
      </c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</row>
    <row r="1269" customFormat="false" ht="15.75" hidden="false" customHeight="false" outlineLevel="0" collapsed="false">
      <c r="A1269" s="3" t="n">
        <v>1268</v>
      </c>
      <c r="B1269" s="3" t="s">
        <v>3750</v>
      </c>
      <c r="C1269" s="3" t="s">
        <v>3751</v>
      </c>
      <c r="D1269" s="3" t="n">
        <v>1</v>
      </c>
      <c r="E1269" s="3" t="n">
        <v>0.4405358</v>
      </c>
      <c r="F1269" s="3" t="n">
        <v>43</v>
      </c>
      <c r="G1269" s="3" t="n">
        <v>43</v>
      </c>
      <c r="H1269" s="3" t="n">
        <v>2</v>
      </c>
      <c r="I1269" s="3" t="n">
        <v>2</v>
      </c>
      <c r="J1269" s="3" t="n">
        <v>35</v>
      </c>
      <c r="K1269" s="3" t="n">
        <v>35</v>
      </c>
      <c r="L1269" s="3" t="n">
        <v>0</v>
      </c>
      <c r="M1269" s="3" t="n">
        <v>0</v>
      </c>
      <c r="N1269" s="3" t="n">
        <v>0</v>
      </c>
      <c r="O1269" s="3" t="n">
        <v>0</v>
      </c>
      <c r="P1269" s="3" t="n">
        <v>8.3</v>
      </c>
      <c r="Q1269" s="3" t="n">
        <v>24.2</v>
      </c>
      <c r="R1269" s="3" t="s">
        <v>3752</v>
      </c>
      <c r="S1269" s="4" t="n">
        <v>45747.0150810185</v>
      </c>
      <c r="T1269" s="3" t="s">
        <v>65</v>
      </c>
      <c r="U1269" s="3" t="s">
        <v>65</v>
      </c>
      <c r="V1269" s="3" t="n">
        <v>1</v>
      </c>
      <c r="W1269" s="3" t="n">
        <v>1</v>
      </c>
      <c r="X1269" s="3" t="n">
        <v>0</v>
      </c>
      <c r="Y1269" s="3" t="s">
        <v>30</v>
      </c>
      <c r="Z1269" s="3" t="s">
        <v>30</v>
      </c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</row>
    <row r="1270" customFormat="false" ht="15.75" hidden="false" customHeight="false" outlineLevel="0" collapsed="false">
      <c r="A1270" s="3" t="n">
        <v>1269</v>
      </c>
      <c r="B1270" s="3" t="s">
        <v>3753</v>
      </c>
      <c r="C1270" s="3" t="s">
        <v>3754</v>
      </c>
      <c r="D1270" s="3" t="n">
        <v>1</v>
      </c>
      <c r="E1270" s="3" t="n">
        <v>0.1590253</v>
      </c>
      <c r="F1270" s="3" t="n">
        <v>9</v>
      </c>
      <c r="G1270" s="3" t="n">
        <v>9</v>
      </c>
      <c r="H1270" s="3" t="n">
        <v>1</v>
      </c>
      <c r="I1270" s="3" t="n">
        <v>1</v>
      </c>
      <c r="J1270" s="3" t="n">
        <v>0</v>
      </c>
      <c r="K1270" s="3" t="n">
        <v>0</v>
      </c>
      <c r="L1270" s="3" t="n">
        <v>0</v>
      </c>
      <c r="M1270" s="3" t="n">
        <v>0</v>
      </c>
      <c r="N1270" s="3" t="n">
        <v>0</v>
      </c>
      <c r="O1270" s="3" t="n">
        <v>0</v>
      </c>
      <c r="P1270" s="3" t="n">
        <v>8.3</v>
      </c>
      <c r="Q1270" s="3" t="n">
        <v>24.2</v>
      </c>
      <c r="R1270" s="3" t="s">
        <v>3755</v>
      </c>
      <c r="S1270" s="4" t="n">
        <v>45747.0151388889</v>
      </c>
      <c r="T1270" s="3" t="s">
        <v>65</v>
      </c>
      <c r="U1270" s="3" t="s">
        <v>65</v>
      </c>
      <c r="V1270" s="3" t="n">
        <v>1</v>
      </c>
      <c r="W1270" s="3" t="n">
        <v>1</v>
      </c>
      <c r="X1270" s="3" t="n">
        <v>0</v>
      </c>
      <c r="Y1270" s="3" t="s">
        <v>30</v>
      </c>
      <c r="Z1270" s="3" t="s">
        <v>30</v>
      </c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</row>
    <row r="1271" customFormat="false" ht="15.75" hidden="false" customHeight="false" outlineLevel="0" collapsed="false">
      <c r="A1271" s="3" t="n">
        <v>1270</v>
      </c>
      <c r="B1271" s="3" t="s">
        <v>3756</v>
      </c>
      <c r="C1271" s="3" t="s">
        <v>3757</v>
      </c>
      <c r="D1271" s="3" t="n">
        <v>1</v>
      </c>
      <c r="E1271" s="3" t="n">
        <v>1.2093792</v>
      </c>
      <c r="F1271" s="3" t="n">
        <v>71</v>
      </c>
      <c r="G1271" s="3" t="n">
        <v>71</v>
      </c>
      <c r="H1271" s="3" t="n">
        <v>5</v>
      </c>
      <c r="I1271" s="3" t="n">
        <v>5</v>
      </c>
      <c r="J1271" s="3" t="n">
        <v>28</v>
      </c>
      <c r="K1271" s="3" t="n">
        <v>28</v>
      </c>
      <c r="L1271" s="3" t="n">
        <v>12</v>
      </c>
      <c r="M1271" s="3" t="n">
        <v>12</v>
      </c>
      <c r="N1271" s="3" t="n">
        <v>25</v>
      </c>
      <c r="O1271" s="3" t="n">
        <v>25</v>
      </c>
      <c r="P1271" s="3" t="n">
        <v>8.3</v>
      </c>
      <c r="Q1271" s="3" t="n">
        <v>24.2</v>
      </c>
      <c r="R1271" s="3" t="s">
        <v>3758</v>
      </c>
      <c r="S1271" s="4" t="n">
        <v>45747.0152314815</v>
      </c>
      <c r="T1271" s="3" t="s">
        <v>65</v>
      </c>
      <c r="U1271" s="3" t="s">
        <v>65</v>
      </c>
      <c r="V1271" s="3" t="n">
        <v>1</v>
      </c>
      <c r="W1271" s="3" t="n">
        <v>1</v>
      </c>
      <c r="X1271" s="3" t="n">
        <v>0</v>
      </c>
      <c r="Y1271" s="3" t="s">
        <v>30</v>
      </c>
      <c r="Z1271" s="3" t="s">
        <v>30</v>
      </c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</row>
    <row r="1272" customFormat="false" ht="15.75" hidden="false" customHeight="false" outlineLevel="0" collapsed="false">
      <c r="A1272" s="3" t="n">
        <v>1271</v>
      </c>
      <c r="B1272" s="3" t="s">
        <v>3759</v>
      </c>
      <c r="C1272" s="3" t="s">
        <v>3760</v>
      </c>
      <c r="D1272" s="3" t="n">
        <v>1</v>
      </c>
      <c r="E1272" s="3" t="n">
        <v>0.1236686</v>
      </c>
      <c r="F1272" s="3" t="n">
        <v>4</v>
      </c>
      <c r="G1272" s="3" t="n">
        <v>4</v>
      </c>
      <c r="H1272" s="3" t="n">
        <v>3</v>
      </c>
      <c r="I1272" s="3" t="n">
        <v>3</v>
      </c>
      <c r="J1272" s="3" t="n">
        <v>2</v>
      </c>
      <c r="K1272" s="3" t="n">
        <v>2</v>
      </c>
      <c r="L1272" s="3" t="n">
        <v>0</v>
      </c>
      <c r="M1272" s="3" t="n">
        <v>0</v>
      </c>
      <c r="N1272" s="3" t="n">
        <v>0</v>
      </c>
      <c r="O1272" s="3" t="n">
        <v>0</v>
      </c>
      <c r="P1272" s="3" t="n">
        <v>8.3</v>
      </c>
      <c r="Q1272" s="3" t="n">
        <v>24.2</v>
      </c>
      <c r="R1272" s="3" t="s">
        <v>3761</v>
      </c>
      <c r="S1272" s="4" t="n">
        <v>45747.0152893519</v>
      </c>
      <c r="T1272" s="3" t="s">
        <v>65</v>
      </c>
      <c r="U1272" s="3" t="s">
        <v>65</v>
      </c>
      <c r="V1272" s="3" t="n">
        <v>1</v>
      </c>
      <c r="W1272" s="3" t="n">
        <v>1</v>
      </c>
      <c r="X1272" s="3" t="n">
        <v>0</v>
      </c>
      <c r="Y1272" s="3" t="s">
        <v>30</v>
      </c>
      <c r="Z1272" s="3" t="s">
        <v>30</v>
      </c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</row>
    <row r="1273" customFormat="false" ht="15.75" hidden="false" customHeight="false" outlineLevel="0" collapsed="false">
      <c r="A1273" s="3" t="n">
        <v>1272</v>
      </c>
      <c r="B1273" s="3" t="s">
        <v>3762</v>
      </c>
      <c r="C1273" s="3" t="s">
        <v>3763</v>
      </c>
      <c r="D1273" s="3" t="n">
        <v>1</v>
      </c>
      <c r="E1273" s="3" t="n">
        <v>0.8459896</v>
      </c>
      <c r="F1273" s="3" t="n">
        <v>7</v>
      </c>
      <c r="G1273" s="3" t="n">
        <v>7</v>
      </c>
      <c r="H1273" s="3" t="n">
        <v>5</v>
      </c>
      <c r="I1273" s="3" t="n">
        <v>5</v>
      </c>
      <c r="J1273" s="3" t="n">
        <v>9</v>
      </c>
      <c r="K1273" s="3" t="n">
        <v>9</v>
      </c>
      <c r="L1273" s="3" t="n">
        <v>0</v>
      </c>
      <c r="M1273" s="3" t="n">
        <v>0</v>
      </c>
      <c r="N1273" s="3" t="n">
        <v>0</v>
      </c>
      <c r="O1273" s="3" t="n">
        <v>0</v>
      </c>
      <c r="P1273" s="3" t="n">
        <v>8.3</v>
      </c>
      <c r="Q1273" s="3" t="n">
        <v>24.2</v>
      </c>
      <c r="R1273" s="3" t="s">
        <v>3764</v>
      </c>
      <c r="S1273" s="4" t="n">
        <v>45747.0153472222</v>
      </c>
      <c r="T1273" s="3" t="s">
        <v>65</v>
      </c>
      <c r="U1273" s="3" t="s">
        <v>65</v>
      </c>
      <c r="V1273" s="3" t="n">
        <v>1</v>
      </c>
      <c r="W1273" s="3" t="n">
        <v>1</v>
      </c>
      <c r="X1273" s="3" t="n">
        <v>0</v>
      </c>
      <c r="Y1273" s="3" t="s">
        <v>30</v>
      </c>
      <c r="Z1273" s="3" t="s">
        <v>30</v>
      </c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</row>
    <row r="1274" customFormat="false" ht="15.75" hidden="false" customHeight="false" outlineLevel="0" collapsed="false">
      <c r="A1274" s="3" t="n">
        <v>1273</v>
      </c>
      <c r="B1274" s="3" t="s">
        <v>3765</v>
      </c>
      <c r="C1274" s="3" t="s">
        <v>3766</v>
      </c>
      <c r="D1274" s="3" t="n">
        <v>1</v>
      </c>
      <c r="E1274" s="3" t="n">
        <v>0.4694558</v>
      </c>
      <c r="F1274" s="3" t="n">
        <v>4</v>
      </c>
      <c r="G1274" s="3" t="n">
        <v>4</v>
      </c>
      <c r="H1274" s="3" t="n">
        <v>1</v>
      </c>
      <c r="I1274" s="3" t="n">
        <v>1</v>
      </c>
      <c r="J1274" s="3" t="n">
        <v>0</v>
      </c>
      <c r="K1274" s="3" t="n">
        <v>0</v>
      </c>
      <c r="L1274" s="3" t="n">
        <v>0</v>
      </c>
      <c r="M1274" s="3" t="n">
        <v>0</v>
      </c>
      <c r="N1274" s="3" t="n">
        <v>-1</v>
      </c>
      <c r="O1274" s="3" t="n">
        <v>-1</v>
      </c>
      <c r="P1274" s="3" t="n">
        <v>8.3</v>
      </c>
      <c r="Q1274" s="3" t="n">
        <v>24.2</v>
      </c>
      <c r="R1274" s="3" t="s">
        <v>3767</v>
      </c>
      <c r="S1274" s="4" t="n">
        <v>45747.0153819444</v>
      </c>
      <c r="T1274" s="3" t="s">
        <v>65</v>
      </c>
      <c r="U1274" s="3" t="s">
        <v>65</v>
      </c>
      <c r="V1274" s="3" t="n">
        <v>0</v>
      </c>
      <c r="W1274" s="3" t="n">
        <v>0</v>
      </c>
      <c r="X1274" s="3" t="n">
        <v>0</v>
      </c>
      <c r="Y1274" s="3" t="s">
        <v>30</v>
      </c>
      <c r="Z1274" s="3" t="s">
        <v>30</v>
      </c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</row>
    <row r="1275" customFormat="false" ht="15.75" hidden="false" customHeight="false" outlineLevel="0" collapsed="false">
      <c r="A1275" s="3" t="n">
        <v>1274</v>
      </c>
      <c r="B1275" s="3" t="s">
        <v>3768</v>
      </c>
      <c r="C1275" s="3" t="s">
        <v>3769</v>
      </c>
      <c r="D1275" s="3" t="n">
        <v>1</v>
      </c>
      <c r="E1275" s="3" t="n">
        <v>0.1529976</v>
      </c>
      <c r="F1275" s="3" t="n">
        <v>8</v>
      </c>
      <c r="G1275" s="3" t="n">
        <v>8</v>
      </c>
      <c r="H1275" s="3" t="n">
        <v>3</v>
      </c>
      <c r="I1275" s="3" t="n">
        <v>3</v>
      </c>
      <c r="J1275" s="3" t="n">
        <v>2</v>
      </c>
      <c r="K1275" s="3" t="n">
        <v>2</v>
      </c>
      <c r="L1275" s="3" t="n">
        <v>2</v>
      </c>
      <c r="M1275" s="3" t="n">
        <v>2</v>
      </c>
      <c r="N1275" s="3" t="n">
        <v>-1</v>
      </c>
      <c r="O1275" s="3" t="n">
        <v>-1</v>
      </c>
      <c r="P1275" s="3" t="n">
        <v>8.3</v>
      </c>
      <c r="Q1275" s="3" t="n">
        <v>24.2</v>
      </c>
      <c r="R1275" s="3" t="s">
        <v>3770</v>
      </c>
      <c r="S1275" s="4" t="n">
        <v>45747.0154050926</v>
      </c>
      <c r="T1275" s="3" t="s">
        <v>65</v>
      </c>
      <c r="U1275" s="3" t="s">
        <v>65</v>
      </c>
      <c r="V1275" s="3" t="n">
        <v>0</v>
      </c>
      <c r="W1275" s="3" t="n">
        <v>0</v>
      </c>
      <c r="X1275" s="3" t="n">
        <v>0</v>
      </c>
      <c r="Y1275" s="3" t="s">
        <v>30</v>
      </c>
      <c r="Z1275" s="3" t="s">
        <v>30</v>
      </c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</row>
    <row r="1276" customFormat="false" ht="15.75" hidden="false" customHeight="false" outlineLevel="0" collapsed="false">
      <c r="A1276" s="3" t="n">
        <v>1275</v>
      </c>
      <c r="B1276" s="3" t="s">
        <v>3771</v>
      </c>
      <c r="C1276" s="3"/>
      <c r="D1276" s="3" t="n">
        <v>0</v>
      </c>
      <c r="E1276" s="3" t="s">
        <v>1901</v>
      </c>
      <c r="F1276" s="3" t="s">
        <v>1901</v>
      </c>
      <c r="G1276" s="3" t="s">
        <v>1901</v>
      </c>
      <c r="H1276" s="3" t="s">
        <v>1901</v>
      </c>
      <c r="I1276" s="3" t="s">
        <v>1901</v>
      </c>
      <c r="J1276" s="3" t="s">
        <v>1901</v>
      </c>
      <c r="K1276" s="3" t="s">
        <v>1901</v>
      </c>
      <c r="L1276" s="3" t="s">
        <v>1901</v>
      </c>
      <c r="M1276" s="3" t="s">
        <v>1901</v>
      </c>
      <c r="N1276" s="3" t="s">
        <v>1901</v>
      </c>
      <c r="O1276" s="3" t="s">
        <v>1901</v>
      </c>
      <c r="P1276" s="3"/>
      <c r="Q1276" s="3"/>
      <c r="R1276" s="3"/>
      <c r="S1276" s="3"/>
      <c r="T1276" s="3"/>
      <c r="U1276" s="3"/>
      <c r="V1276" s="3" t="s">
        <v>1901</v>
      </c>
      <c r="W1276" s="3" t="s">
        <v>1901</v>
      </c>
      <c r="X1276" s="3" t="s">
        <v>1901</v>
      </c>
      <c r="Y1276" s="3"/>
      <c r="Z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</row>
    <row r="1277" customFormat="false" ht="15.75" hidden="false" customHeight="false" outlineLevel="0" collapsed="false">
      <c r="A1277" s="3" t="n">
        <v>1276</v>
      </c>
      <c r="B1277" s="3" t="s">
        <v>3772</v>
      </c>
      <c r="C1277" s="3"/>
      <c r="D1277" s="3" t="n">
        <v>0</v>
      </c>
      <c r="E1277" s="3" t="s">
        <v>1901</v>
      </c>
      <c r="F1277" s="3" t="s">
        <v>1901</v>
      </c>
      <c r="G1277" s="3" t="s">
        <v>1901</v>
      </c>
      <c r="H1277" s="3" t="s">
        <v>1901</v>
      </c>
      <c r="I1277" s="3" t="s">
        <v>1901</v>
      </c>
      <c r="J1277" s="3" t="s">
        <v>1901</v>
      </c>
      <c r="K1277" s="3" t="s">
        <v>1901</v>
      </c>
      <c r="L1277" s="3" t="s">
        <v>1901</v>
      </c>
      <c r="M1277" s="3" t="s">
        <v>1901</v>
      </c>
      <c r="N1277" s="3" t="s">
        <v>1901</v>
      </c>
      <c r="O1277" s="3" t="s">
        <v>1901</v>
      </c>
      <c r="P1277" s="3"/>
      <c r="Q1277" s="3"/>
      <c r="R1277" s="3"/>
      <c r="S1277" s="3"/>
      <c r="T1277" s="3"/>
      <c r="U1277" s="3"/>
      <c r="V1277" s="3" t="s">
        <v>1901</v>
      </c>
      <c r="W1277" s="3" t="s">
        <v>1901</v>
      </c>
      <c r="X1277" s="3" t="s">
        <v>1901</v>
      </c>
      <c r="Y1277" s="3"/>
      <c r="Z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</row>
    <row r="1278" customFormat="false" ht="15.75" hidden="false" customHeight="false" outlineLevel="0" collapsed="false">
      <c r="A1278" s="3" t="n">
        <v>1277</v>
      </c>
      <c r="B1278" s="3" t="s">
        <v>3773</v>
      </c>
      <c r="C1278" s="3" t="s">
        <v>3774</v>
      </c>
      <c r="D1278" s="3" t="n">
        <v>1</v>
      </c>
      <c r="E1278" s="3" t="n">
        <v>0.1207603</v>
      </c>
      <c r="F1278" s="3" t="n">
        <v>4</v>
      </c>
      <c r="G1278" s="3" t="n">
        <v>4</v>
      </c>
      <c r="H1278" s="3" t="n">
        <v>1</v>
      </c>
      <c r="I1278" s="3" t="n">
        <v>1</v>
      </c>
      <c r="J1278" s="3" t="n">
        <v>0</v>
      </c>
      <c r="K1278" s="3" t="n">
        <v>0</v>
      </c>
      <c r="L1278" s="3" t="n">
        <v>0</v>
      </c>
      <c r="M1278" s="3" t="n">
        <v>0</v>
      </c>
      <c r="N1278" s="3" t="n">
        <v>-1</v>
      </c>
      <c r="O1278" s="3" t="n">
        <v>-1</v>
      </c>
      <c r="P1278" s="3" t="n">
        <v>8.5</v>
      </c>
      <c r="Q1278" s="3" t="n">
        <v>24.2</v>
      </c>
      <c r="R1278" s="3" t="s">
        <v>3775</v>
      </c>
      <c r="S1278" s="4" t="n">
        <v>45747.0154282407</v>
      </c>
      <c r="T1278" s="3" t="s">
        <v>65</v>
      </c>
      <c r="U1278" s="3" t="s">
        <v>65</v>
      </c>
      <c r="V1278" s="3" t="n">
        <v>0</v>
      </c>
      <c r="W1278" s="3" t="n">
        <v>0</v>
      </c>
      <c r="X1278" s="3" t="n">
        <v>0</v>
      </c>
      <c r="Y1278" s="3" t="s">
        <v>30</v>
      </c>
      <c r="Z1278" s="3" t="s">
        <v>30</v>
      </c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</row>
    <row r="1279" customFormat="false" ht="15.75" hidden="false" customHeight="false" outlineLevel="0" collapsed="false">
      <c r="A1279" s="3" t="n">
        <v>1278</v>
      </c>
      <c r="B1279" s="3" t="s">
        <v>3776</v>
      </c>
      <c r="C1279" s="3" t="s">
        <v>3777</v>
      </c>
      <c r="D1279" s="3" t="n">
        <v>1</v>
      </c>
      <c r="E1279" s="3" t="n">
        <v>20.5064368</v>
      </c>
      <c r="F1279" s="3" t="n">
        <v>87</v>
      </c>
      <c r="G1279" s="3" t="n">
        <v>87</v>
      </c>
      <c r="H1279" s="3" t="n">
        <v>13</v>
      </c>
      <c r="I1279" s="3" t="n">
        <v>13</v>
      </c>
      <c r="J1279" s="3" t="n">
        <v>131</v>
      </c>
      <c r="K1279" s="3" t="n">
        <v>131</v>
      </c>
      <c r="L1279" s="3" t="n">
        <v>3</v>
      </c>
      <c r="M1279" s="3" t="n">
        <v>3</v>
      </c>
      <c r="N1279" s="3" t="n">
        <v>-1</v>
      </c>
      <c r="O1279" s="3" t="n">
        <v>-1</v>
      </c>
      <c r="P1279" s="3" t="n">
        <v>8.4</v>
      </c>
      <c r="Q1279" s="3" t="n">
        <v>24.2</v>
      </c>
      <c r="R1279" s="3" t="s">
        <v>3778</v>
      </c>
      <c r="S1279" s="4" t="n">
        <v>45747.0157523148</v>
      </c>
      <c r="T1279" s="3" t="s">
        <v>65</v>
      </c>
      <c r="U1279" s="3" t="s">
        <v>65</v>
      </c>
      <c r="V1279" s="3" t="n">
        <v>0</v>
      </c>
      <c r="W1279" s="3" t="n">
        <v>0</v>
      </c>
      <c r="X1279" s="3" t="n">
        <v>0</v>
      </c>
      <c r="Y1279" s="3" t="s">
        <v>30</v>
      </c>
      <c r="Z1279" s="3" t="s">
        <v>30</v>
      </c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</row>
    <row r="1280" customFormat="false" ht="15.75" hidden="false" customHeight="false" outlineLevel="0" collapsed="false">
      <c r="A1280" s="3" t="n">
        <v>1279</v>
      </c>
      <c r="B1280" s="3" t="s">
        <v>3779</v>
      </c>
      <c r="C1280" s="3" t="s">
        <v>3780</v>
      </c>
      <c r="D1280" s="3" t="n">
        <v>1</v>
      </c>
      <c r="E1280" s="3" t="n">
        <v>8.6163244</v>
      </c>
      <c r="F1280" s="3" t="n">
        <v>26</v>
      </c>
      <c r="G1280" s="3" t="n">
        <v>26</v>
      </c>
      <c r="H1280" s="3" t="n">
        <v>8</v>
      </c>
      <c r="I1280" s="3" t="n">
        <v>8</v>
      </c>
      <c r="J1280" s="3" t="n">
        <v>32</v>
      </c>
      <c r="K1280" s="3" t="n">
        <v>32</v>
      </c>
      <c r="L1280" s="3" t="n">
        <v>0</v>
      </c>
      <c r="M1280" s="3" t="n">
        <v>0</v>
      </c>
      <c r="N1280" s="3" t="n">
        <v>-1</v>
      </c>
      <c r="O1280" s="3" t="n">
        <v>-1</v>
      </c>
      <c r="P1280" s="3" t="n">
        <v>8.4</v>
      </c>
      <c r="Q1280" s="3" t="n">
        <v>24.2</v>
      </c>
      <c r="R1280" s="3" t="s">
        <v>3781</v>
      </c>
      <c r="S1280" s="4" t="n">
        <v>45747.0158912037</v>
      </c>
      <c r="T1280" s="3" t="s">
        <v>65</v>
      </c>
      <c r="U1280" s="3" t="s">
        <v>65</v>
      </c>
      <c r="V1280" s="3" t="n">
        <v>0</v>
      </c>
      <c r="W1280" s="3" t="n">
        <v>0</v>
      </c>
      <c r="X1280" s="3" t="n">
        <v>0</v>
      </c>
      <c r="Y1280" s="3" t="s">
        <v>30</v>
      </c>
      <c r="Z1280" s="3" t="s">
        <v>30</v>
      </c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</row>
    <row r="1281" customFormat="false" ht="15.75" hidden="false" customHeight="false" outlineLevel="0" collapsed="false">
      <c r="A1281" s="3" t="n">
        <v>1280</v>
      </c>
      <c r="B1281" s="3" t="s">
        <v>3782</v>
      </c>
      <c r="C1281" s="3" t="s">
        <v>3783</v>
      </c>
      <c r="D1281" s="3" t="n">
        <v>1</v>
      </c>
      <c r="E1281" s="3" t="n">
        <v>7.986561</v>
      </c>
      <c r="F1281" s="3" t="n">
        <v>29</v>
      </c>
      <c r="G1281" s="3" t="n">
        <v>29</v>
      </c>
      <c r="H1281" s="3" t="n">
        <v>10</v>
      </c>
      <c r="I1281" s="3" t="n">
        <v>10</v>
      </c>
      <c r="J1281" s="3" t="n">
        <v>42</v>
      </c>
      <c r="K1281" s="3" t="n">
        <v>42</v>
      </c>
      <c r="L1281" s="3" t="n">
        <v>0</v>
      </c>
      <c r="M1281" s="3" t="n">
        <v>0</v>
      </c>
      <c r="N1281" s="3" t="n">
        <v>-1</v>
      </c>
      <c r="O1281" s="3" t="n">
        <v>-1</v>
      </c>
      <c r="P1281" s="3" t="n">
        <v>8.4</v>
      </c>
      <c r="Q1281" s="3" t="n">
        <v>24.2</v>
      </c>
      <c r="R1281" s="3" t="s">
        <v>3784</v>
      </c>
      <c r="S1281" s="4" t="n">
        <v>45747.0160416667</v>
      </c>
      <c r="T1281" s="3" t="s">
        <v>65</v>
      </c>
      <c r="U1281" s="3" t="s">
        <v>65</v>
      </c>
      <c r="V1281" s="3" t="n">
        <v>0</v>
      </c>
      <c r="W1281" s="3" t="n">
        <v>0</v>
      </c>
      <c r="X1281" s="3" t="n">
        <v>0</v>
      </c>
      <c r="Y1281" s="3" t="s">
        <v>30</v>
      </c>
      <c r="Z1281" s="3" t="s">
        <v>30</v>
      </c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</row>
    <row r="1282" customFormat="false" ht="15.75" hidden="false" customHeight="false" outlineLevel="0" collapsed="false">
      <c r="A1282" s="3" t="n">
        <v>1281</v>
      </c>
      <c r="B1282" s="3" t="s">
        <v>3785</v>
      </c>
      <c r="C1282" s="3" t="s">
        <v>3786</v>
      </c>
      <c r="D1282" s="3" t="n">
        <v>1</v>
      </c>
      <c r="E1282" s="3" t="n">
        <v>12.1309683</v>
      </c>
      <c r="F1282" s="3" t="n">
        <v>40</v>
      </c>
      <c r="G1282" s="3" t="n">
        <v>40</v>
      </c>
      <c r="H1282" s="3" t="n">
        <v>11</v>
      </c>
      <c r="I1282" s="3" t="n">
        <v>11</v>
      </c>
      <c r="J1282" s="3" t="n">
        <v>63</v>
      </c>
      <c r="K1282" s="3" t="n">
        <v>63</v>
      </c>
      <c r="L1282" s="3" t="n">
        <v>0</v>
      </c>
      <c r="M1282" s="3" t="n">
        <v>0</v>
      </c>
      <c r="N1282" s="3" t="n">
        <v>-1</v>
      </c>
      <c r="O1282" s="3" t="n">
        <v>-1</v>
      </c>
      <c r="P1282" s="3" t="n">
        <v>8.4</v>
      </c>
      <c r="Q1282" s="3" t="n">
        <v>24.2</v>
      </c>
      <c r="R1282" s="3" t="s">
        <v>3787</v>
      </c>
      <c r="S1282" s="4" t="n">
        <v>45747.0162384259</v>
      </c>
      <c r="T1282" s="3" t="s">
        <v>65</v>
      </c>
      <c r="U1282" s="3" t="s">
        <v>65</v>
      </c>
      <c r="V1282" s="3" t="n">
        <v>0</v>
      </c>
      <c r="W1282" s="3" t="n">
        <v>0</v>
      </c>
      <c r="X1282" s="3" t="n">
        <v>0</v>
      </c>
      <c r="Y1282" s="3" t="s">
        <v>30</v>
      </c>
      <c r="Z1282" s="3" t="s">
        <v>30</v>
      </c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</row>
    <row r="1283" customFormat="false" ht="15.75" hidden="false" customHeight="false" outlineLevel="0" collapsed="false">
      <c r="A1283" s="3" t="n">
        <v>1282</v>
      </c>
      <c r="B1283" s="3" t="s">
        <v>3788</v>
      </c>
      <c r="C1283" s="3" t="s">
        <v>3789</v>
      </c>
      <c r="D1283" s="3" t="n">
        <v>1</v>
      </c>
      <c r="E1283" s="3" t="n">
        <v>3.4754511</v>
      </c>
      <c r="F1283" s="3" t="n">
        <v>5</v>
      </c>
      <c r="G1283" s="3" t="n">
        <v>5</v>
      </c>
      <c r="H1283" s="3" t="n">
        <v>4</v>
      </c>
      <c r="I1283" s="3" t="n">
        <v>4</v>
      </c>
      <c r="J1283" s="3" t="n">
        <v>5</v>
      </c>
      <c r="K1283" s="3" t="n">
        <v>5</v>
      </c>
      <c r="L1283" s="3" t="n">
        <v>1</v>
      </c>
      <c r="M1283" s="3" t="n">
        <v>1</v>
      </c>
      <c r="N1283" s="3" t="n">
        <v>-1</v>
      </c>
      <c r="O1283" s="3" t="n">
        <v>-1</v>
      </c>
      <c r="P1283" s="3" t="n">
        <v>8.4</v>
      </c>
      <c r="Q1283" s="3" t="n">
        <v>24.2</v>
      </c>
      <c r="R1283" s="3" t="s">
        <v>3790</v>
      </c>
      <c r="S1283" s="4" t="n">
        <v>45747.0165277778</v>
      </c>
      <c r="T1283" s="3" t="s">
        <v>65</v>
      </c>
      <c r="U1283" s="3" t="s">
        <v>65</v>
      </c>
      <c r="V1283" s="3" t="n">
        <v>0</v>
      </c>
      <c r="W1283" s="3" t="n">
        <v>0</v>
      </c>
      <c r="X1283" s="3" t="n">
        <v>0</v>
      </c>
      <c r="Y1283" s="3" t="s">
        <v>30</v>
      </c>
      <c r="Z1283" s="3" t="s">
        <v>30</v>
      </c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</row>
    <row r="1284" customFormat="false" ht="15.75" hidden="false" customHeight="false" outlineLevel="0" collapsed="false">
      <c r="A1284" s="3" t="n">
        <v>1283</v>
      </c>
      <c r="B1284" s="3" t="s">
        <v>3791</v>
      </c>
      <c r="C1284" s="3" t="s">
        <v>3792</v>
      </c>
      <c r="D1284" s="3" t="n">
        <v>1</v>
      </c>
      <c r="E1284" s="3" t="n">
        <v>20.9885872</v>
      </c>
      <c r="F1284" s="3" t="n">
        <v>11</v>
      </c>
      <c r="G1284" s="3" t="n">
        <v>11</v>
      </c>
      <c r="H1284" s="3" t="n">
        <v>6</v>
      </c>
      <c r="I1284" s="3" t="n">
        <v>6</v>
      </c>
      <c r="J1284" s="3" t="n">
        <v>13</v>
      </c>
      <c r="K1284" s="3" t="n">
        <v>13</v>
      </c>
      <c r="L1284" s="3" t="n">
        <v>3</v>
      </c>
      <c r="M1284" s="3" t="n">
        <v>3</v>
      </c>
      <c r="N1284" s="3" t="n">
        <v>-1</v>
      </c>
      <c r="O1284" s="3" t="n">
        <v>-1</v>
      </c>
      <c r="P1284" s="3" t="n">
        <v>8.3</v>
      </c>
      <c r="Q1284" s="3" t="n">
        <v>24.2</v>
      </c>
      <c r="R1284" s="3" t="s">
        <v>3793</v>
      </c>
      <c r="S1284" s="4" t="n">
        <v>45747.0168634259</v>
      </c>
      <c r="T1284" s="3" t="s">
        <v>239</v>
      </c>
      <c r="U1284" s="3" t="s">
        <v>239</v>
      </c>
      <c r="V1284" s="3" t="n">
        <v>0</v>
      </c>
      <c r="W1284" s="3" t="n">
        <v>0</v>
      </c>
      <c r="X1284" s="3" t="n">
        <v>0</v>
      </c>
      <c r="Y1284" s="3" t="s">
        <v>30</v>
      </c>
      <c r="Z1284" s="3" t="s">
        <v>30</v>
      </c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</row>
    <row r="1285" customFormat="false" ht="15.75" hidden="false" customHeight="false" outlineLevel="0" collapsed="false">
      <c r="A1285" s="3" t="n">
        <v>1284</v>
      </c>
      <c r="B1285" s="3" t="s">
        <v>3794</v>
      </c>
      <c r="C1285" s="3" t="s">
        <v>3795</v>
      </c>
      <c r="D1285" s="3" t="n">
        <v>1</v>
      </c>
      <c r="E1285" s="3" t="n">
        <v>2.6155435</v>
      </c>
      <c r="F1285" s="3" t="n">
        <v>9</v>
      </c>
      <c r="G1285" s="3" t="n">
        <v>9</v>
      </c>
      <c r="H1285" s="3" t="n">
        <v>7</v>
      </c>
      <c r="I1285" s="3" t="n">
        <v>7</v>
      </c>
      <c r="J1285" s="3" t="n">
        <v>20</v>
      </c>
      <c r="K1285" s="3" t="n">
        <v>20</v>
      </c>
      <c r="L1285" s="3" t="n">
        <v>2</v>
      </c>
      <c r="M1285" s="3" t="n">
        <v>2</v>
      </c>
      <c r="N1285" s="3" t="n">
        <v>3</v>
      </c>
      <c r="O1285" s="3" t="n">
        <v>3</v>
      </c>
      <c r="P1285" s="3" t="n">
        <v>8.3</v>
      </c>
      <c r="Q1285" s="3" t="n">
        <v>24.2</v>
      </c>
      <c r="R1285" s="3" t="s">
        <v>3796</v>
      </c>
      <c r="S1285" s="4" t="n">
        <v>45747.0169560185</v>
      </c>
      <c r="T1285" s="3" t="s">
        <v>239</v>
      </c>
      <c r="U1285" s="3" t="s">
        <v>239</v>
      </c>
      <c r="V1285" s="3" t="n">
        <v>1</v>
      </c>
      <c r="W1285" s="3" t="n">
        <v>1</v>
      </c>
      <c r="X1285" s="3" t="n">
        <v>0</v>
      </c>
      <c r="Y1285" s="3" t="s">
        <v>30</v>
      </c>
      <c r="Z1285" s="3" t="s">
        <v>30</v>
      </c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</row>
    <row r="1286" customFormat="false" ht="15.75" hidden="false" customHeight="false" outlineLevel="0" collapsed="false">
      <c r="A1286" s="3" t="n">
        <v>1285</v>
      </c>
      <c r="B1286" s="3" t="s">
        <v>3797</v>
      </c>
      <c r="C1286" s="3" t="s">
        <v>3798</v>
      </c>
      <c r="D1286" s="3" t="n">
        <v>1</v>
      </c>
      <c r="E1286" s="3" t="n">
        <v>1.5667076</v>
      </c>
      <c r="F1286" s="3" t="n">
        <v>12</v>
      </c>
      <c r="G1286" s="3" t="n">
        <v>12</v>
      </c>
      <c r="H1286" s="3" t="n">
        <v>9</v>
      </c>
      <c r="I1286" s="3" t="n">
        <v>9</v>
      </c>
      <c r="J1286" s="3" t="n">
        <v>9</v>
      </c>
      <c r="K1286" s="3" t="n">
        <v>9</v>
      </c>
      <c r="L1286" s="3" t="n">
        <v>3</v>
      </c>
      <c r="M1286" s="3" t="n">
        <v>3</v>
      </c>
      <c r="N1286" s="3" t="n">
        <v>3</v>
      </c>
      <c r="O1286" s="3" t="n">
        <v>3</v>
      </c>
      <c r="P1286" s="3" t="n">
        <v>8.9</v>
      </c>
      <c r="Q1286" s="3" t="n">
        <v>24.2</v>
      </c>
      <c r="R1286" s="3" t="s">
        <v>3799</v>
      </c>
      <c r="S1286" s="4" t="n">
        <v>45747.0170486111</v>
      </c>
      <c r="T1286" s="3" t="s">
        <v>256</v>
      </c>
      <c r="U1286" s="3" t="s">
        <v>256</v>
      </c>
      <c r="V1286" s="3" t="n">
        <v>1</v>
      </c>
      <c r="W1286" s="3" t="n">
        <v>1</v>
      </c>
      <c r="X1286" s="3" t="n">
        <v>0</v>
      </c>
      <c r="Y1286" s="3" t="s">
        <v>30</v>
      </c>
      <c r="Z1286" s="3" t="s">
        <v>30</v>
      </c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</row>
    <row r="1287" customFormat="false" ht="15.75" hidden="false" customHeight="false" outlineLevel="0" collapsed="false">
      <c r="A1287" s="3" t="n">
        <v>1286</v>
      </c>
      <c r="B1287" s="3" t="s">
        <v>3800</v>
      </c>
      <c r="C1287" s="3" t="s">
        <v>3801</v>
      </c>
      <c r="D1287" s="3" t="n">
        <v>1</v>
      </c>
      <c r="E1287" s="3" t="n">
        <v>1.1464835</v>
      </c>
      <c r="F1287" s="3" t="n">
        <v>7</v>
      </c>
      <c r="G1287" s="3" t="n">
        <v>7</v>
      </c>
      <c r="H1287" s="3" t="n">
        <v>3</v>
      </c>
      <c r="I1287" s="3" t="n">
        <v>3</v>
      </c>
      <c r="J1287" s="3" t="n">
        <v>5</v>
      </c>
      <c r="K1287" s="3" t="n">
        <v>5</v>
      </c>
      <c r="L1287" s="3" t="n">
        <v>0</v>
      </c>
      <c r="M1287" s="3" t="n">
        <v>0</v>
      </c>
      <c r="N1287" s="3" t="n">
        <v>0</v>
      </c>
      <c r="O1287" s="3" t="n">
        <v>0</v>
      </c>
      <c r="P1287" s="3" t="n">
        <v>8.3</v>
      </c>
      <c r="Q1287" s="3" t="n">
        <v>24.2</v>
      </c>
      <c r="R1287" s="3" t="s">
        <v>3802</v>
      </c>
      <c r="S1287" s="4" t="n">
        <v>45747.0171296296</v>
      </c>
      <c r="T1287" s="3" t="s">
        <v>65</v>
      </c>
      <c r="U1287" s="3" t="s">
        <v>65</v>
      </c>
      <c r="V1287" s="3" t="n">
        <v>1</v>
      </c>
      <c r="W1287" s="3" t="n">
        <v>1</v>
      </c>
      <c r="X1287" s="3" t="n">
        <v>0</v>
      </c>
      <c r="Y1287" s="3" t="s">
        <v>30</v>
      </c>
      <c r="Z1287" s="3" t="s">
        <v>30</v>
      </c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</row>
    <row r="1288" customFormat="false" ht="15.75" hidden="false" customHeight="false" outlineLevel="0" collapsed="false">
      <c r="A1288" s="3" t="n">
        <v>1287</v>
      </c>
      <c r="B1288" s="3" t="s">
        <v>3803</v>
      </c>
      <c r="C1288" s="3" t="s">
        <v>3804</v>
      </c>
      <c r="D1288" s="3" t="n">
        <v>1</v>
      </c>
      <c r="E1288" s="3" t="n">
        <v>1.058928</v>
      </c>
      <c r="F1288" s="3" t="n">
        <v>3</v>
      </c>
      <c r="G1288" s="3" t="n">
        <v>3</v>
      </c>
      <c r="H1288" s="3" t="n">
        <v>2</v>
      </c>
      <c r="I1288" s="3" t="n">
        <v>2</v>
      </c>
      <c r="J1288" s="3" t="n">
        <v>1</v>
      </c>
      <c r="K1288" s="3" t="n">
        <v>1</v>
      </c>
      <c r="L1288" s="3" t="n">
        <v>0</v>
      </c>
      <c r="M1288" s="3" t="n">
        <v>0</v>
      </c>
      <c r="N1288" s="3" t="n">
        <v>-1</v>
      </c>
      <c r="O1288" s="3" t="n">
        <v>-1</v>
      </c>
      <c r="P1288" s="3" t="n">
        <v>8.3</v>
      </c>
      <c r="Q1288" s="3" t="n">
        <v>24.2</v>
      </c>
      <c r="R1288" s="3" t="s">
        <v>3805</v>
      </c>
      <c r="S1288" s="4" t="n">
        <v>45747.0171875</v>
      </c>
      <c r="T1288" s="3" t="s">
        <v>65</v>
      </c>
      <c r="U1288" s="3" t="s">
        <v>65</v>
      </c>
      <c r="V1288" s="3" t="n">
        <v>0</v>
      </c>
      <c r="W1288" s="3" t="n">
        <v>0</v>
      </c>
      <c r="X1288" s="3" t="n">
        <v>0</v>
      </c>
      <c r="Y1288" s="3" t="s">
        <v>30</v>
      </c>
      <c r="Z1288" s="3" t="s">
        <v>30</v>
      </c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</row>
    <row r="1289" customFormat="false" ht="15.75" hidden="false" customHeight="false" outlineLevel="0" collapsed="false">
      <c r="A1289" s="3" t="n">
        <v>1288</v>
      </c>
      <c r="B1289" s="3" t="s">
        <v>3806</v>
      </c>
      <c r="C1289" s="3" t="s">
        <v>3807</v>
      </c>
      <c r="D1289" s="3" t="n">
        <v>1</v>
      </c>
      <c r="E1289" s="3" t="n">
        <v>1.1461929</v>
      </c>
      <c r="F1289" s="3" t="n">
        <v>5</v>
      </c>
      <c r="G1289" s="3" t="n">
        <v>5</v>
      </c>
      <c r="H1289" s="3" t="n">
        <v>4</v>
      </c>
      <c r="I1289" s="3" t="n">
        <v>4</v>
      </c>
      <c r="J1289" s="3" t="n">
        <v>1</v>
      </c>
      <c r="K1289" s="3" t="n">
        <v>1</v>
      </c>
      <c r="L1289" s="3" t="n">
        <v>0</v>
      </c>
      <c r="M1289" s="3" t="n">
        <v>0</v>
      </c>
      <c r="N1289" s="3" t="n">
        <v>0</v>
      </c>
      <c r="O1289" s="3" t="n">
        <v>0</v>
      </c>
      <c r="P1289" s="3" t="n">
        <v>8.3</v>
      </c>
      <c r="Q1289" s="3" t="n">
        <v>24.2</v>
      </c>
      <c r="R1289" s="3" t="s">
        <v>3808</v>
      </c>
      <c r="S1289" s="4" t="n">
        <v>45747.0172453704</v>
      </c>
      <c r="T1289" s="3" t="s">
        <v>239</v>
      </c>
      <c r="U1289" s="3" t="s">
        <v>239</v>
      </c>
      <c r="V1289" s="3" t="n">
        <v>1</v>
      </c>
      <c r="W1289" s="3" t="n">
        <v>1</v>
      </c>
      <c r="X1289" s="3" t="n">
        <v>0</v>
      </c>
      <c r="Y1289" s="3" t="s">
        <v>30</v>
      </c>
      <c r="Z1289" s="3" t="s">
        <v>30</v>
      </c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</row>
    <row r="1290" customFormat="false" ht="15.75" hidden="false" customHeight="false" outlineLevel="0" collapsed="false">
      <c r="A1290" s="3" t="n">
        <v>1289</v>
      </c>
      <c r="B1290" s="3" t="s">
        <v>3809</v>
      </c>
      <c r="C1290" s="3" t="s">
        <v>3810</v>
      </c>
      <c r="D1290" s="3" t="n">
        <v>1</v>
      </c>
      <c r="E1290" s="3" t="n">
        <v>1.0328266</v>
      </c>
      <c r="F1290" s="3" t="n">
        <v>7</v>
      </c>
      <c r="G1290" s="3" t="n">
        <v>7</v>
      </c>
      <c r="H1290" s="3" t="n">
        <v>6</v>
      </c>
      <c r="I1290" s="3" t="n">
        <v>6</v>
      </c>
      <c r="J1290" s="3" t="n">
        <v>6</v>
      </c>
      <c r="K1290" s="3" t="n">
        <v>6</v>
      </c>
      <c r="L1290" s="3" t="n">
        <v>0</v>
      </c>
      <c r="M1290" s="3" t="n">
        <v>0</v>
      </c>
      <c r="N1290" s="3" t="n">
        <v>0</v>
      </c>
      <c r="O1290" s="3" t="n">
        <v>0</v>
      </c>
      <c r="P1290" s="3" t="n">
        <v>8.9</v>
      </c>
      <c r="Q1290" s="3" t="n">
        <v>24.2</v>
      </c>
      <c r="R1290" s="3" t="s">
        <v>3811</v>
      </c>
      <c r="S1290" s="4" t="n">
        <v>45747.0173148148</v>
      </c>
      <c r="T1290" s="3" t="s">
        <v>256</v>
      </c>
      <c r="U1290" s="3" t="s">
        <v>256</v>
      </c>
      <c r="V1290" s="3" t="n">
        <v>1</v>
      </c>
      <c r="W1290" s="3" t="n">
        <v>1</v>
      </c>
      <c r="X1290" s="3" t="n">
        <v>0</v>
      </c>
      <c r="Y1290" s="3" t="s">
        <v>30</v>
      </c>
      <c r="Z1290" s="3" t="s">
        <v>30</v>
      </c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</row>
    <row r="1291" customFormat="false" ht="15.75" hidden="false" customHeight="false" outlineLevel="0" collapsed="false">
      <c r="A1291" s="3" t="n">
        <v>1290</v>
      </c>
      <c r="B1291" s="3" t="s">
        <v>3812</v>
      </c>
      <c r="C1291" s="3" t="s">
        <v>3813</v>
      </c>
      <c r="D1291" s="3" t="n">
        <v>1</v>
      </c>
      <c r="E1291" s="3" t="n">
        <v>1.3645726</v>
      </c>
      <c r="F1291" s="3" t="n">
        <v>15</v>
      </c>
      <c r="G1291" s="3" t="n">
        <v>15</v>
      </c>
      <c r="H1291" s="3" t="n">
        <v>10</v>
      </c>
      <c r="I1291" s="3" t="n">
        <v>10</v>
      </c>
      <c r="J1291" s="3" t="n">
        <v>14</v>
      </c>
      <c r="K1291" s="3" t="n">
        <v>14</v>
      </c>
      <c r="L1291" s="3" t="n">
        <v>2</v>
      </c>
      <c r="M1291" s="3" t="n">
        <v>2</v>
      </c>
      <c r="N1291" s="3" t="n">
        <v>3</v>
      </c>
      <c r="O1291" s="3" t="n">
        <v>-1</v>
      </c>
      <c r="P1291" s="3" t="n">
        <v>8.9</v>
      </c>
      <c r="Q1291" s="3" t="n">
        <v>24.2</v>
      </c>
      <c r="R1291" s="3" t="s">
        <v>3814</v>
      </c>
      <c r="S1291" s="4" t="n">
        <v>45747.0174537037</v>
      </c>
      <c r="T1291" s="3" t="s">
        <v>256</v>
      </c>
      <c r="U1291" s="3" t="s">
        <v>256</v>
      </c>
      <c r="V1291" s="3" t="n">
        <v>1</v>
      </c>
      <c r="W1291" s="3" t="n">
        <v>0</v>
      </c>
      <c r="X1291" s="3" t="n">
        <v>0</v>
      </c>
      <c r="Y1291" s="3" t="s">
        <v>30</v>
      </c>
      <c r="Z1291" s="3" t="s">
        <v>30</v>
      </c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</row>
    <row r="1292" customFormat="false" ht="15.75" hidden="false" customHeight="false" outlineLevel="0" collapsed="false">
      <c r="A1292" s="3" t="n">
        <v>1291</v>
      </c>
      <c r="B1292" s="3" t="s">
        <v>3815</v>
      </c>
      <c r="C1292" s="3"/>
      <c r="D1292" s="3" t="n">
        <v>0</v>
      </c>
      <c r="E1292" s="3" t="s">
        <v>1901</v>
      </c>
      <c r="F1292" s="3" t="s">
        <v>1901</v>
      </c>
      <c r="G1292" s="3" t="s">
        <v>1901</v>
      </c>
      <c r="H1292" s="3" t="s">
        <v>1901</v>
      </c>
      <c r="I1292" s="3" t="s">
        <v>1901</v>
      </c>
      <c r="J1292" s="3" t="s">
        <v>1901</v>
      </c>
      <c r="K1292" s="3" t="s">
        <v>1901</v>
      </c>
      <c r="L1292" s="3" t="s">
        <v>1901</v>
      </c>
      <c r="M1292" s="3" t="s">
        <v>1901</v>
      </c>
      <c r="N1292" s="3" t="s">
        <v>1901</v>
      </c>
      <c r="O1292" s="3" t="s">
        <v>1901</v>
      </c>
      <c r="P1292" s="3"/>
      <c r="Q1292" s="3"/>
      <c r="R1292" s="3"/>
      <c r="S1292" s="3"/>
      <c r="T1292" s="3"/>
      <c r="U1292" s="3"/>
      <c r="V1292" s="3" t="s">
        <v>1901</v>
      </c>
      <c r="W1292" s="3" t="s">
        <v>1901</v>
      </c>
      <c r="X1292" s="3" t="s">
        <v>1901</v>
      </c>
      <c r="Y1292" s="3"/>
      <c r="Z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</row>
    <row r="1293" customFormat="false" ht="15.75" hidden="false" customHeight="false" outlineLevel="0" collapsed="false">
      <c r="A1293" s="3" t="n">
        <v>1292</v>
      </c>
      <c r="B1293" s="3" t="s">
        <v>3816</v>
      </c>
      <c r="C1293" s="3" t="s">
        <v>3817</v>
      </c>
      <c r="D1293" s="3" t="n">
        <v>1</v>
      </c>
      <c r="E1293" s="3" t="n">
        <v>1.9959661</v>
      </c>
      <c r="F1293" s="3" t="n">
        <v>10</v>
      </c>
      <c r="G1293" s="3" t="n">
        <v>10</v>
      </c>
      <c r="H1293" s="3" t="n">
        <v>9</v>
      </c>
      <c r="I1293" s="3" t="n">
        <v>9</v>
      </c>
      <c r="J1293" s="3" t="n">
        <v>19</v>
      </c>
      <c r="K1293" s="3" t="n">
        <v>19</v>
      </c>
      <c r="L1293" s="3" t="n">
        <v>1</v>
      </c>
      <c r="M1293" s="3" t="n">
        <v>1</v>
      </c>
      <c r="N1293" s="3" t="n">
        <v>-1</v>
      </c>
      <c r="O1293" s="3" t="n">
        <v>-1</v>
      </c>
      <c r="P1293" s="3" t="n">
        <v>8.3</v>
      </c>
      <c r="Q1293" s="3" t="n">
        <v>24.2</v>
      </c>
      <c r="R1293" s="3" t="s">
        <v>3818</v>
      </c>
      <c r="S1293" s="4" t="n">
        <v>45747.0175347222</v>
      </c>
      <c r="T1293" s="3" t="s">
        <v>239</v>
      </c>
      <c r="U1293" s="3" t="s">
        <v>239</v>
      </c>
      <c r="V1293" s="3" t="n">
        <v>0</v>
      </c>
      <c r="W1293" s="3" t="n">
        <v>0</v>
      </c>
      <c r="X1293" s="3" t="n">
        <v>0</v>
      </c>
      <c r="Y1293" s="3" t="s">
        <v>30</v>
      </c>
      <c r="Z1293" s="3" t="s">
        <v>30</v>
      </c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</row>
    <row r="1294" customFormat="false" ht="15.75" hidden="false" customHeight="false" outlineLevel="0" collapsed="false">
      <c r="A1294" s="3" t="n">
        <v>1293</v>
      </c>
      <c r="B1294" s="3" t="s">
        <v>3819</v>
      </c>
      <c r="C1294" s="3" t="s">
        <v>3820</v>
      </c>
      <c r="D1294" s="3" t="n">
        <v>1</v>
      </c>
      <c r="E1294" s="3" t="n">
        <v>0.7965371</v>
      </c>
      <c r="F1294" s="3" t="n">
        <v>10</v>
      </c>
      <c r="G1294" s="3" t="n">
        <v>10</v>
      </c>
      <c r="H1294" s="3" t="n">
        <v>7</v>
      </c>
      <c r="I1294" s="3" t="n">
        <v>7</v>
      </c>
      <c r="J1294" s="3" t="n">
        <v>9</v>
      </c>
      <c r="K1294" s="3" t="n">
        <v>9</v>
      </c>
      <c r="L1294" s="3" t="n">
        <v>1</v>
      </c>
      <c r="M1294" s="3" t="n">
        <v>1</v>
      </c>
      <c r="N1294" s="3" t="n">
        <v>-1</v>
      </c>
      <c r="O1294" s="3" t="n">
        <v>-1</v>
      </c>
      <c r="P1294" s="3" t="n">
        <v>8.3</v>
      </c>
      <c r="Q1294" s="3" t="n">
        <v>24.2</v>
      </c>
      <c r="R1294" s="3" t="s">
        <v>3821</v>
      </c>
      <c r="S1294" s="4" t="n">
        <v>45747.0176041667</v>
      </c>
      <c r="T1294" s="3" t="s">
        <v>29</v>
      </c>
      <c r="U1294" s="3" t="s">
        <v>29</v>
      </c>
      <c r="V1294" s="3" t="n">
        <v>0</v>
      </c>
      <c r="W1294" s="3" t="n">
        <v>0</v>
      </c>
      <c r="X1294" s="3" t="n">
        <v>0</v>
      </c>
      <c r="Y1294" s="3" t="s">
        <v>30</v>
      </c>
      <c r="Z1294" s="3" t="s">
        <v>30</v>
      </c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</row>
    <row r="1295" customFormat="false" ht="15.75" hidden="false" customHeight="false" outlineLevel="0" collapsed="false">
      <c r="A1295" s="3" t="n">
        <v>1294</v>
      </c>
      <c r="B1295" s="3" t="s">
        <v>3822</v>
      </c>
      <c r="C1295" s="3" t="s">
        <v>3823</v>
      </c>
      <c r="D1295" s="3" t="n">
        <v>1</v>
      </c>
      <c r="E1295" s="3" t="n">
        <v>1.3615157</v>
      </c>
      <c r="F1295" s="3" t="n">
        <v>12</v>
      </c>
      <c r="G1295" s="3" t="n">
        <v>12</v>
      </c>
      <c r="H1295" s="3" t="n">
        <v>6</v>
      </c>
      <c r="I1295" s="3" t="n">
        <v>6</v>
      </c>
      <c r="J1295" s="3" t="n">
        <v>13</v>
      </c>
      <c r="K1295" s="3" t="n">
        <v>13</v>
      </c>
      <c r="L1295" s="3" t="n">
        <v>0</v>
      </c>
      <c r="M1295" s="3" t="n">
        <v>0</v>
      </c>
      <c r="N1295" s="3" t="n">
        <v>-1</v>
      </c>
      <c r="O1295" s="3" t="n">
        <v>-1</v>
      </c>
      <c r="P1295" s="3" t="n">
        <v>8.9</v>
      </c>
      <c r="Q1295" s="3" t="n">
        <v>24.2</v>
      </c>
      <c r="R1295" s="3" t="s">
        <v>3824</v>
      </c>
      <c r="S1295" s="4" t="n">
        <v>45747.017662037</v>
      </c>
      <c r="T1295" s="3" t="s">
        <v>29</v>
      </c>
      <c r="U1295" s="3" t="s">
        <v>29</v>
      </c>
      <c r="V1295" s="3" t="n">
        <v>0</v>
      </c>
      <c r="W1295" s="3" t="n">
        <v>0</v>
      </c>
      <c r="X1295" s="3" t="n">
        <v>0</v>
      </c>
      <c r="Y1295" s="3" t="s">
        <v>30</v>
      </c>
      <c r="Z1295" s="3" t="s">
        <v>30</v>
      </c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</row>
    <row r="1296" customFormat="false" ht="15.75" hidden="false" customHeight="false" outlineLevel="0" collapsed="false">
      <c r="A1296" s="3" t="n">
        <v>1295</v>
      </c>
      <c r="B1296" s="3" t="s">
        <v>3825</v>
      </c>
      <c r="C1296" s="3" t="s">
        <v>3826</v>
      </c>
      <c r="D1296" s="3" t="n">
        <v>1</v>
      </c>
      <c r="E1296" s="3" t="n">
        <v>1.4885127</v>
      </c>
      <c r="F1296" s="3" t="n">
        <v>10</v>
      </c>
      <c r="G1296" s="3" t="n">
        <v>10</v>
      </c>
      <c r="H1296" s="3" t="n">
        <v>4</v>
      </c>
      <c r="I1296" s="3" t="n">
        <v>4</v>
      </c>
      <c r="J1296" s="3" t="n">
        <v>6</v>
      </c>
      <c r="K1296" s="3" t="n">
        <v>6</v>
      </c>
      <c r="L1296" s="3" t="n">
        <v>0</v>
      </c>
      <c r="M1296" s="3" t="n">
        <v>0</v>
      </c>
      <c r="N1296" s="3" t="n">
        <v>-1</v>
      </c>
      <c r="O1296" s="3" t="n">
        <v>-1</v>
      </c>
      <c r="P1296" s="3" t="n">
        <v>8.3</v>
      </c>
      <c r="Q1296" s="3" t="n">
        <v>24.2</v>
      </c>
      <c r="R1296" s="3" t="s">
        <v>3827</v>
      </c>
      <c r="S1296" s="4" t="n">
        <v>45747.0177430556</v>
      </c>
      <c r="T1296" s="3" t="s">
        <v>29</v>
      </c>
      <c r="U1296" s="3" t="s">
        <v>29</v>
      </c>
      <c r="V1296" s="3" t="n">
        <v>0</v>
      </c>
      <c r="W1296" s="3" t="n">
        <v>0</v>
      </c>
      <c r="X1296" s="3" t="n">
        <v>0</v>
      </c>
      <c r="Y1296" s="3" t="s">
        <v>30</v>
      </c>
      <c r="Z1296" s="3" t="s">
        <v>30</v>
      </c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</row>
    <row r="1297" customFormat="false" ht="15.75" hidden="false" customHeight="false" outlineLevel="0" collapsed="false">
      <c r="A1297" s="3" t="n">
        <v>1296</v>
      </c>
      <c r="B1297" s="3" t="s">
        <v>3828</v>
      </c>
      <c r="C1297" s="3" t="s">
        <v>3829</v>
      </c>
      <c r="D1297" s="3" t="n">
        <v>1</v>
      </c>
      <c r="E1297" s="3" t="n">
        <v>0.4963355</v>
      </c>
      <c r="F1297" s="3" t="n">
        <v>4</v>
      </c>
      <c r="G1297" s="3" t="n">
        <v>4</v>
      </c>
      <c r="H1297" s="3" t="n">
        <v>3</v>
      </c>
      <c r="I1297" s="3" t="n">
        <v>3</v>
      </c>
      <c r="J1297" s="3" t="n">
        <v>2</v>
      </c>
      <c r="K1297" s="3" t="n">
        <v>2</v>
      </c>
      <c r="L1297" s="3" t="n">
        <v>0</v>
      </c>
      <c r="M1297" s="3" t="n">
        <v>0</v>
      </c>
      <c r="N1297" s="3" t="n">
        <v>-1</v>
      </c>
      <c r="O1297" s="3" t="n">
        <v>-1</v>
      </c>
      <c r="P1297" s="3" t="n">
        <v>8.3</v>
      </c>
      <c r="Q1297" s="3" t="n">
        <v>24.2</v>
      </c>
      <c r="R1297" s="3" t="s">
        <v>3830</v>
      </c>
      <c r="S1297" s="4" t="n">
        <v>45747.0177893519</v>
      </c>
      <c r="T1297" s="3" t="s">
        <v>29</v>
      </c>
      <c r="U1297" s="3" t="s">
        <v>29</v>
      </c>
      <c r="V1297" s="3" t="n">
        <v>0</v>
      </c>
      <c r="W1297" s="3" t="n">
        <v>0</v>
      </c>
      <c r="X1297" s="3" t="n">
        <v>0</v>
      </c>
      <c r="Y1297" s="3" t="s">
        <v>30</v>
      </c>
      <c r="Z1297" s="3" t="s">
        <v>30</v>
      </c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</row>
    <row r="1298" customFormat="false" ht="15.75" hidden="false" customHeight="false" outlineLevel="0" collapsed="false">
      <c r="A1298" s="3" t="n">
        <v>1297</v>
      </c>
      <c r="B1298" s="3" t="s">
        <v>3831</v>
      </c>
      <c r="C1298" s="3" t="s">
        <v>3832</v>
      </c>
      <c r="D1298" s="3" t="n">
        <v>1</v>
      </c>
      <c r="E1298" s="3" t="n">
        <v>0.851927</v>
      </c>
      <c r="F1298" s="3" t="n">
        <v>4</v>
      </c>
      <c r="G1298" s="3" t="n">
        <v>4</v>
      </c>
      <c r="H1298" s="3" t="n">
        <v>3</v>
      </c>
      <c r="I1298" s="3" t="n">
        <v>3</v>
      </c>
      <c r="J1298" s="3" t="n">
        <v>2</v>
      </c>
      <c r="K1298" s="3" t="n">
        <v>2</v>
      </c>
      <c r="L1298" s="3" t="n">
        <v>0</v>
      </c>
      <c r="M1298" s="3" t="n">
        <v>0</v>
      </c>
      <c r="N1298" s="3" t="n">
        <v>0</v>
      </c>
      <c r="O1298" s="3" t="n">
        <v>0</v>
      </c>
      <c r="P1298" s="3" t="n">
        <v>8.9</v>
      </c>
      <c r="Q1298" s="3" t="n">
        <v>24.2</v>
      </c>
      <c r="R1298" s="3" t="s">
        <v>3833</v>
      </c>
      <c r="S1298" s="4" t="n">
        <v>45747.0179050926</v>
      </c>
      <c r="T1298" s="3" t="s">
        <v>29</v>
      </c>
      <c r="U1298" s="3" t="s">
        <v>29</v>
      </c>
      <c r="V1298" s="3" t="n">
        <v>0</v>
      </c>
      <c r="W1298" s="3" t="n">
        <v>0</v>
      </c>
      <c r="X1298" s="3" t="n">
        <v>0</v>
      </c>
      <c r="Y1298" s="3" t="s">
        <v>30</v>
      </c>
      <c r="Z1298" s="3" t="s">
        <v>30</v>
      </c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</row>
    <row r="1299" customFormat="false" ht="15.75" hidden="false" customHeight="false" outlineLevel="0" collapsed="false">
      <c r="A1299" s="3" t="n">
        <v>1298</v>
      </c>
      <c r="B1299" s="3" t="s">
        <v>3834</v>
      </c>
      <c r="C1299" s="3" t="s">
        <v>3835</v>
      </c>
      <c r="D1299" s="3" t="n">
        <v>1</v>
      </c>
      <c r="E1299" s="3" t="n">
        <v>0.473809</v>
      </c>
      <c r="F1299" s="3" t="n">
        <v>8</v>
      </c>
      <c r="G1299" s="3" t="n">
        <v>8</v>
      </c>
      <c r="H1299" s="3" t="n">
        <v>5</v>
      </c>
      <c r="I1299" s="3" t="n">
        <v>5</v>
      </c>
      <c r="J1299" s="3" t="n">
        <v>6</v>
      </c>
      <c r="K1299" s="3" t="n">
        <v>6</v>
      </c>
      <c r="L1299" s="3" t="n">
        <v>0</v>
      </c>
      <c r="M1299" s="3" t="n">
        <v>0</v>
      </c>
      <c r="N1299" s="3" t="n">
        <v>-1</v>
      </c>
      <c r="O1299" s="3" t="n">
        <v>-1</v>
      </c>
      <c r="P1299" s="3" t="n">
        <v>8.9</v>
      </c>
      <c r="Q1299" s="3" t="n">
        <v>24.2</v>
      </c>
      <c r="R1299" s="3" t="s">
        <v>3836</v>
      </c>
      <c r="S1299" s="4" t="n">
        <v>45747.017962963</v>
      </c>
      <c r="T1299" s="3" t="s">
        <v>29</v>
      </c>
      <c r="U1299" s="3" t="s">
        <v>29</v>
      </c>
      <c r="V1299" s="3" t="n">
        <v>0</v>
      </c>
      <c r="W1299" s="3" t="n">
        <v>0</v>
      </c>
      <c r="X1299" s="3" t="n">
        <v>0</v>
      </c>
      <c r="Y1299" s="3" t="s">
        <v>30</v>
      </c>
      <c r="Z1299" s="3" t="s">
        <v>30</v>
      </c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</row>
    <row r="1300" customFormat="false" ht="15.75" hidden="false" customHeight="false" outlineLevel="0" collapsed="false">
      <c r="A1300" s="3" t="n">
        <v>1299</v>
      </c>
      <c r="B1300" s="3" t="s">
        <v>3837</v>
      </c>
      <c r="C1300" s="3" t="s">
        <v>3838</v>
      </c>
      <c r="D1300" s="3" t="n">
        <v>1</v>
      </c>
      <c r="E1300" s="3" t="n">
        <v>0.5208892</v>
      </c>
      <c r="F1300" s="3" t="n">
        <v>18</v>
      </c>
      <c r="G1300" s="3" t="n">
        <v>18</v>
      </c>
      <c r="H1300" s="3" t="n">
        <v>8</v>
      </c>
      <c r="I1300" s="3" t="n">
        <v>8</v>
      </c>
      <c r="J1300" s="3" t="n">
        <v>17</v>
      </c>
      <c r="K1300" s="3" t="n">
        <v>17</v>
      </c>
      <c r="L1300" s="3" t="n">
        <v>2</v>
      </c>
      <c r="M1300" s="3" t="n">
        <v>2</v>
      </c>
      <c r="N1300" s="3" t="n">
        <v>5</v>
      </c>
      <c r="O1300" s="3" t="n">
        <v>-1</v>
      </c>
      <c r="P1300" s="3" t="n">
        <v>8.7</v>
      </c>
      <c r="Q1300" s="3" t="n">
        <v>24.2</v>
      </c>
      <c r="R1300" s="3" t="s">
        <v>3839</v>
      </c>
      <c r="S1300" s="4" t="n">
        <v>45747.0181018519</v>
      </c>
      <c r="T1300" s="3" t="s">
        <v>256</v>
      </c>
      <c r="U1300" s="3" t="s">
        <v>256</v>
      </c>
      <c r="V1300" s="3" t="n">
        <v>1</v>
      </c>
      <c r="W1300" s="3" t="n">
        <v>0</v>
      </c>
      <c r="X1300" s="3" t="n">
        <v>0</v>
      </c>
      <c r="Y1300" s="3" t="s">
        <v>30</v>
      </c>
      <c r="Z1300" s="3" t="s">
        <v>30</v>
      </c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</row>
    <row r="1301" customFormat="false" ht="15.75" hidden="false" customHeight="false" outlineLevel="0" collapsed="false">
      <c r="A1301" s="3" t="n">
        <v>1300</v>
      </c>
      <c r="B1301" s="3" t="s">
        <v>3840</v>
      </c>
      <c r="C1301" s="3" t="s">
        <v>3841</v>
      </c>
      <c r="D1301" s="3" t="n">
        <v>1</v>
      </c>
      <c r="E1301" s="3" t="n">
        <v>12.2728524</v>
      </c>
      <c r="F1301" s="3" t="n">
        <v>122</v>
      </c>
      <c r="G1301" s="3" t="n">
        <v>122</v>
      </c>
      <c r="H1301" s="3" t="n">
        <v>27</v>
      </c>
      <c r="I1301" s="3" t="n">
        <v>27</v>
      </c>
      <c r="J1301" s="3" t="n">
        <v>177</v>
      </c>
      <c r="K1301" s="3" t="n">
        <v>177</v>
      </c>
      <c r="L1301" s="3" t="n">
        <v>13</v>
      </c>
      <c r="M1301" s="3" t="n">
        <v>13</v>
      </c>
      <c r="N1301" s="3" t="n">
        <v>-1</v>
      </c>
      <c r="O1301" s="3" t="n">
        <v>-1</v>
      </c>
      <c r="P1301" s="3" t="n">
        <v>8.5</v>
      </c>
      <c r="Q1301" s="3" t="n">
        <v>24.2</v>
      </c>
      <c r="R1301" s="3" t="s">
        <v>3842</v>
      </c>
      <c r="S1301" s="4" t="n">
        <v>45747.0185648148</v>
      </c>
      <c r="T1301" s="3" t="s">
        <v>239</v>
      </c>
      <c r="U1301" s="3" t="s">
        <v>239</v>
      </c>
      <c r="V1301" s="3" t="n">
        <v>0</v>
      </c>
      <c r="W1301" s="3" t="n">
        <v>0</v>
      </c>
      <c r="X1301" s="3" t="n">
        <v>0</v>
      </c>
      <c r="Y1301" s="3" t="s">
        <v>30</v>
      </c>
      <c r="Z1301" s="3" t="s">
        <v>30</v>
      </c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</row>
    <row r="1302" customFormat="false" ht="15.75" hidden="false" customHeight="false" outlineLevel="0" collapsed="false">
      <c r="A1302" s="3" t="n">
        <v>1301</v>
      </c>
      <c r="B1302" s="3" t="s">
        <v>3843</v>
      </c>
      <c r="C1302" s="3" t="s">
        <v>3844</v>
      </c>
      <c r="D1302" s="3" t="n">
        <v>1</v>
      </c>
      <c r="E1302" s="3" t="n">
        <v>7.8127543</v>
      </c>
      <c r="F1302" s="3" t="n">
        <v>172</v>
      </c>
      <c r="G1302" s="3" t="n">
        <v>172</v>
      </c>
      <c r="H1302" s="3" t="n">
        <v>22</v>
      </c>
      <c r="I1302" s="3" t="n">
        <v>22</v>
      </c>
      <c r="J1302" s="3" t="n">
        <v>223</v>
      </c>
      <c r="K1302" s="3" t="n">
        <v>223</v>
      </c>
      <c r="L1302" s="3" t="n">
        <v>15</v>
      </c>
      <c r="M1302" s="3" t="n">
        <v>15</v>
      </c>
      <c r="N1302" s="3" t="n">
        <v>-1</v>
      </c>
      <c r="O1302" s="3" t="n">
        <v>-1</v>
      </c>
      <c r="P1302" s="3" t="n">
        <v>8.5</v>
      </c>
      <c r="Q1302" s="3" t="n">
        <v>24.2</v>
      </c>
      <c r="R1302" s="3" t="s">
        <v>3845</v>
      </c>
      <c r="S1302" s="4" t="n">
        <v>45747.0187847222</v>
      </c>
      <c r="T1302" s="3" t="s">
        <v>744</v>
      </c>
      <c r="U1302" s="3" t="s">
        <v>744</v>
      </c>
      <c r="V1302" s="3" t="n">
        <v>0</v>
      </c>
      <c r="W1302" s="3" t="n">
        <v>0</v>
      </c>
      <c r="X1302" s="3" t="n">
        <v>0</v>
      </c>
      <c r="Y1302" s="3" t="s">
        <v>30</v>
      </c>
      <c r="Z1302" s="3" t="s">
        <v>30</v>
      </c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</row>
    <row r="1303" customFormat="false" ht="15.75" hidden="false" customHeight="false" outlineLevel="0" collapsed="false">
      <c r="A1303" s="3" t="n">
        <v>1302</v>
      </c>
      <c r="B1303" s="3" t="s">
        <v>3846</v>
      </c>
      <c r="C1303" s="3" t="s">
        <v>3847</v>
      </c>
      <c r="D1303" s="3" t="n">
        <v>1</v>
      </c>
      <c r="E1303" s="3" t="n">
        <v>0.1308579</v>
      </c>
      <c r="F1303" s="3" t="n">
        <v>4</v>
      </c>
      <c r="G1303" s="3" t="n">
        <v>4</v>
      </c>
      <c r="H1303" s="3" t="n">
        <v>1</v>
      </c>
      <c r="I1303" s="3" t="n">
        <v>1</v>
      </c>
      <c r="J1303" s="3" t="n">
        <v>0</v>
      </c>
      <c r="K1303" s="3" t="n">
        <v>0</v>
      </c>
      <c r="L1303" s="3" t="n">
        <v>0</v>
      </c>
      <c r="M1303" s="3" t="n">
        <v>0</v>
      </c>
      <c r="N1303" s="3" t="n">
        <v>-1</v>
      </c>
      <c r="O1303" s="3" t="n">
        <v>-1</v>
      </c>
      <c r="P1303" s="3" t="n">
        <v>8.8</v>
      </c>
      <c r="Q1303" s="3" t="n">
        <v>24.2</v>
      </c>
      <c r="R1303" s="3" t="s">
        <v>3848</v>
      </c>
      <c r="S1303" s="4" t="n">
        <v>45747.0188310185</v>
      </c>
      <c r="T1303" s="3" t="s">
        <v>29</v>
      </c>
      <c r="U1303" s="3" t="s">
        <v>29</v>
      </c>
      <c r="V1303" s="3" t="n">
        <v>0</v>
      </c>
      <c r="W1303" s="3" t="n">
        <v>0</v>
      </c>
      <c r="X1303" s="3" t="n">
        <v>0</v>
      </c>
      <c r="Y1303" s="3" t="s">
        <v>30</v>
      </c>
      <c r="Z1303" s="3" t="s">
        <v>30</v>
      </c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</row>
    <row r="1304" customFormat="false" ht="15.75" hidden="false" customHeight="false" outlineLevel="0" collapsed="false">
      <c r="A1304" s="3" t="n">
        <v>1303</v>
      </c>
      <c r="B1304" s="3" t="s">
        <v>3849</v>
      </c>
      <c r="C1304" s="3" t="s">
        <v>3850</v>
      </c>
      <c r="D1304" s="3" t="n">
        <v>1</v>
      </c>
      <c r="E1304" s="3" t="n">
        <v>0.1094006</v>
      </c>
      <c r="F1304" s="3" t="n">
        <v>2</v>
      </c>
      <c r="G1304" s="3" t="n">
        <v>2</v>
      </c>
      <c r="H1304" s="3" t="n">
        <v>9</v>
      </c>
      <c r="I1304" s="3" t="n">
        <v>9</v>
      </c>
      <c r="J1304" s="3" t="n">
        <v>0</v>
      </c>
      <c r="K1304" s="3" t="n">
        <v>0</v>
      </c>
      <c r="L1304" s="3" t="n">
        <v>0</v>
      </c>
      <c r="M1304" s="3" t="n">
        <v>0</v>
      </c>
      <c r="N1304" s="3" t="n">
        <v>-1</v>
      </c>
      <c r="O1304" s="3" t="n">
        <v>-1</v>
      </c>
      <c r="P1304" s="3" t="n">
        <v>9</v>
      </c>
      <c r="Q1304" s="3" t="n">
        <v>24.2</v>
      </c>
      <c r="R1304" s="3" t="s">
        <v>3851</v>
      </c>
      <c r="S1304" s="4" t="n">
        <v>45747.0188541667</v>
      </c>
      <c r="T1304" s="3" t="s">
        <v>256</v>
      </c>
      <c r="U1304" s="3" t="s">
        <v>256</v>
      </c>
      <c r="V1304" s="3" t="n">
        <v>0</v>
      </c>
      <c r="W1304" s="3" t="n">
        <v>0</v>
      </c>
      <c r="X1304" s="3" t="n">
        <v>0</v>
      </c>
      <c r="Y1304" s="3" t="s">
        <v>30</v>
      </c>
      <c r="Z1304" s="3" t="s">
        <v>30</v>
      </c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</row>
    <row r="1305" customFormat="false" ht="15.75" hidden="false" customHeight="false" outlineLevel="0" collapsed="false">
      <c r="A1305" s="3" t="n">
        <v>1304</v>
      </c>
      <c r="B1305" s="3" t="s">
        <v>3852</v>
      </c>
      <c r="C1305" s="3" t="s">
        <v>3853</v>
      </c>
      <c r="D1305" s="3" t="n">
        <v>1</v>
      </c>
      <c r="E1305" s="3" t="n">
        <v>0.3351886</v>
      </c>
      <c r="F1305" s="3" t="n">
        <v>7</v>
      </c>
      <c r="G1305" s="3" t="n">
        <v>7</v>
      </c>
      <c r="H1305" s="3" t="n">
        <v>6</v>
      </c>
      <c r="I1305" s="3" t="n">
        <v>6</v>
      </c>
      <c r="J1305" s="3" t="n">
        <v>3</v>
      </c>
      <c r="K1305" s="3" t="n">
        <v>3</v>
      </c>
      <c r="L1305" s="3" t="n">
        <v>1</v>
      </c>
      <c r="M1305" s="3" t="n">
        <v>1</v>
      </c>
      <c r="N1305" s="3" t="n">
        <v>-1</v>
      </c>
      <c r="O1305" s="3" t="n">
        <v>-1</v>
      </c>
      <c r="P1305" s="3" t="n">
        <v>8.8</v>
      </c>
      <c r="Q1305" s="3" t="n">
        <v>24.2</v>
      </c>
      <c r="R1305" s="3" t="s">
        <v>3854</v>
      </c>
      <c r="S1305" s="4" t="n">
        <v>45747.0188773148</v>
      </c>
      <c r="T1305" s="3" t="s">
        <v>65</v>
      </c>
      <c r="U1305" s="3" t="s">
        <v>65</v>
      </c>
      <c r="V1305" s="3" t="n">
        <v>0</v>
      </c>
      <c r="W1305" s="3" t="n">
        <v>0</v>
      </c>
      <c r="X1305" s="3" t="n">
        <v>0</v>
      </c>
      <c r="Y1305" s="3" t="s">
        <v>30</v>
      </c>
      <c r="Z1305" s="3" t="s">
        <v>30</v>
      </c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</row>
    <row r="1306" customFormat="false" ht="15.75" hidden="false" customHeight="false" outlineLevel="0" collapsed="false">
      <c r="A1306" s="3" t="n">
        <v>1305</v>
      </c>
      <c r="B1306" s="3" t="s">
        <v>3855</v>
      </c>
      <c r="C1306" s="3" t="s">
        <v>3856</v>
      </c>
      <c r="D1306" s="3" t="n">
        <v>1</v>
      </c>
      <c r="E1306" s="3" t="n">
        <v>0.0869976</v>
      </c>
      <c r="F1306" s="3" t="n">
        <v>2</v>
      </c>
      <c r="G1306" s="3" t="n">
        <v>2</v>
      </c>
      <c r="H1306" s="3" t="n">
        <v>9</v>
      </c>
      <c r="I1306" s="3" t="n">
        <v>9</v>
      </c>
      <c r="J1306" s="3" t="n">
        <v>0</v>
      </c>
      <c r="K1306" s="3" t="n">
        <v>0</v>
      </c>
      <c r="L1306" s="3" t="n">
        <v>0</v>
      </c>
      <c r="M1306" s="3" t="n">
        <v>0</v>
      </c>
      <c r="N1306" s="3" t="n">
        <v>-1</v>
      </c>
      <c r="O1306" s="3" t="n">
        <v>-1</v>
      </c>
      <c r="P1306" s="3" t="n">
        <v>9</v>
      </c>
      <c r="Q1306" s="3" t="n">
        <v>24.2</v>
      </c>
      <c r="R1306" s="3" t="s">
        <v>3857</v>
      </c>
      <c r="S1306" s="4" t="n">
        <v>45747.018900463</v>
      </c>
      <c r="T1306" s="3" t="s">
        <v>256</v>
      </c>
      <c r="U1306" s="3" t="s">
        <v>256</v>
      </c>
      <c r="V1306" s="3" t="n">
        <v>0</v>
      </c>
      <c r="W1306" s="3" t="n">
        <v>0</v>
      </c>
      <c r="X1306" s="3" t="n">
        <v>0</v>
      </c>
      <c r="Y1306" s="3" t="s">
        <v>30</v>
      </c>
      <c r="Z1306" s="3" t="s">
        <v>30</v>
      </c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</row>
    <row r="1307" customFormat="false" ht="15.75" hidden="false" customHeight="false" outlineLevel="0" collapsed="false">
      <c r="A1307" s="3" t="n">
        <v>1306</v>
      </c>
      <c r="B1307" s="3" t="s">
        <v>3858</v>
      </c>
      <c r="C1307" s="3" t="s">
        <v>3859</v>
      </c>
      <c r="D1307" s="3" t="n">
        <v>1</v>
      </c>
      <c r="E1307" s="3" t="n">
        <v>0.1544962</v>
      </c>
      <c r="F1307" s="3" t="n">
        <v>5</v>
      </c>
      <c r="G1307" s="3" t="n">
        <v>5</v>
      </c>
      <c r="H1307" s="3" t="n">
        <v>2</v>
      </c>
      <c r="I1307" s="3" t="n">
        <v>2</v>
      </c>
      <c r="J1307" s="3" t="n">
        <v>0</v>
      </c>
      <c r="K1307" s="3" t="n">
        <v>0</v>
      </c>
      <c r="L1307" s="3" t="n">
        <v>3</v>
      </c>
      <c r="M1307" s="3" t="n">
        <v>3</v>
      </c>
      <c r="N1307" s="3" t="n">
        <v>-1</v>
      </c>
      <c r="O1307" s="3" t="n">
        <v>-1</v>
      </c>
      <c r="P1307" s="3" t="n">
        <v>9</v>
      </c>
      <c r="Q1307" s="3" t="n">
        <v>24.2</v>
      </c>
      <c r="R1307" s="3" t="s">
        <v>3860</v>
      </c>
      <c r="S1307" s="4" t="n">
        <v>45747.0189236111</v>
      </c>
      <c r="T1307" s="3" t="s">
        <v>65</v>
      </c>
      <c r="U1307" s="3" t="s">
        <v>65</v>
      </c>
      <c r="V1307" s="3" t="n">
        <v>0</v>
      </c>
      <c r="W1307" s="3" t="n">
        <v>0</v>
      </c>
      <c r="X1307" s="3" t="n">
        <v>0</v>
      </c>
      <c r="Y1307" s="3" t="s">
        <v>30</v>
      </c>
      <c r="Z1307" s="3" t="s">
        <v>30</v>
      </c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</row>
    <row r="1308" customFormat="false" ht="15.75" hidden="false" customHeight="false" outlineLevel="0" collapsed="false">
      <c r="A1308" s="3" t="n">
        <v>1307</v>
      </c>
      <c r="B1308" s="3" t="s">
        <v>3861</v>
      </c>
      <c r="C1308" s="3" t="s">
        <v>3862</v>
      </c>
      <c r="D1308" s="3" t="n">
        <v>1</v>
      </c>
      <c r="E1308" s="3" t="n">
        <v>0.1291721</v>
      </c>
      <c r="F1308" s="3" t="n">
        <v>4</v>
      </c>
      <c r="G1308" s="3" t="n">
        <v>4</v>
      </c>
      <c r="H1308" s="3" t="n">
        <v>1</v>
      </c>
      <c r="I1308" s="3" t="n">
        <v>1</v>
      </c>
      <c r="J1308" s="3" t="n">
        <v>0</v>
      </c>
      <c r="K1308" s="3" t="n">
        <v>0</v>
      </c>
      <c r="L1308" s="3" t="n">
        <v>0</v>
      </c>
      <c r="M1308" s="3" t="n">
        <v>0</v>
      </c>
      <c r="N1308" s="3" t="n">
        <v>-1</v>
      </c>
      <c r="O1308" s="3" t="n">
        <v>-1</v>
      </c>
      <c r="P1308" s="3" t="n">
        <v>9</v>
      </c>
      <c r="Q1308" s="3" t="n">
        <v>24.2</v>
      </c>
      <c r="R1308" s="3" t="s">
        <v>3863</v>
      </c>
      <c r="S1308" s="4" t="n">
        <v>45747.0189467593</v>
      </c>
      <c r="T1308" s="3" t="s">
        <v>256</v>
      </c>
      <c r="U1308" s="3" t="s">
        <v>256</v>
      </c>
      <c r="V1308" s="3" t="n">
        <v>0</v>
      </c>
      <c r="W1308" s="3" t="n">
        <v>0</v>
      </c>
      <c r="X1308" s="3" t="n">
        <v>0</v>
      </c>
      <c r="Y1308" s="3" t="s">
        <v>30</v>
      </c>
      <c r="Z1308" s="3" t="s">
        <v>30</v>
      </c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</row>
    <row r="1309" customFormat="false" ht="15.75" hidden="false" customHeight="false" outlineLevel="0" collapsed="false">
      <c r="A1309" s="3" t="n">
        <v>1308</v>
      </c>
      <c r="B1309" s="3" t="s">
        <v>3864</v>
      </c>
      <c r="C1309" s="3" t="s">
        <v>3865</v>
      </c>
      <c r="D1309" s="3" t="n">
        <v>1</v>
      </c>
      <c r="E1309" s="3" t="n">
        <v>0.1369577</v>
      </c>
      <c r="F1309" s="3" t="n">
        <v>4</v>
      </c>
      <c r="G1309" s="3" t="n">
        <v>4</v>
      </c>
      <c r="H1309" s="3" t="n">
        <v>1</v>
      </c>
      <c r="I1309" s="3" t="n">
        <v>1</v>
      </c>
      <c r="J1309" s="3" t="n">
        <v>0</v>
      </c>
      <c r="K1309" s="3" t="n">
        <v>0</v>
      </c>
      <c r="L1309" s="3" t="n">
        <v>0</v>
      </c>
      <c r="M1309" s="3" t="n">
        <v>0</v>
      </c>
      <c r="N1309" s="3" t="n">
        <v>-1</v>
      </c>
      <c r="O1309" s="3" t="n">
        <v>-1</v>
      </c>
      <c r="P1309" s="3" t="n">
        <v>9</v>
      </c>
      <c r="Q1309" s="3" t="n">
        <v>24.2</v>
      </c>
      <c r="R1309" s="3" t="s">
        <v>3866</v>
      </c>
      <c r="S1309" s="4" t="n">
        <v>45747.0189699074</v>
      </c>
      <c r="T1309" s="3" t="s">
        <v>256</v>
      </c>
      <c r="U1309" s="3" t="s">
        <v>256</v>
      </c>
      <c r="V1309" s="3" t="n">
        <v>0</v>
      </c>
      <c r="W1309" s="3" t="n">
        <v>0</v>
      </c>
      <c r="X1309" s="3" t="n">
        <v>0</v>
      </c>
      <c r="Y1309" s="3" t="s">
        <v>30</v>
      </c>
      <c r="Z1309" s="3" t="s">
        <v>30</v>
      </c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</row>
    <row r="1310" customFormat="false" ht="15.75" hidden="false" customHeight="false" outlineLevel="0" collapsed="false">
      <c r="A1310" s="3" t="n">
        <v>1309</v>
      </c>
      <c r="B1310" s="3" t="s">
        <v>3867</v>
      </c>
      <c r="C1310" s="3" t="s">
        <v>3868</v>
      </c>
      <c r="D1310" s="3" t="n">
        <v>1</v>
      </c>
      <c r="E1310" s="3" t="n">
        <v>0.215217</v>
      </c>
      <c r="F1310" s="3" t="n">
        <v>6</v>
      </c>
      <c r="G1310" s="3" t="n">
        <v>6</v>
      </c>
      <c r="H1310" s="3" t="n">
        <v>1</v>
      </c>
      <c r="I1310" s="3" t="n">
        <v>1</v>
      </c>
      <c r="J1310" s="3" t="n">
        <v>0</v>
      </c>
      <c r="K1310" s="3" t="n">
        <v>0</v>
      </c>
      <c r="L1310" s="3" t="n">
        <v>0</v>
      </c>
      <c r="M1310" s="3" t="n">
        <v>0</v>
      </c>
      <c r="N1310" s="3" t="n">
        <v>-1</v>
      </c>
      <c r="O1310" s="3" t="n">
        <v>-1</v>
      </c>
      <c r="P1310" s="3" t="n">
        <v>8.8</v>
      </c>
      <c r="Q1310" s="3" t="n">
        <v>24.2</v>
      </c>
      <c r="R1310" s="3" t="s">
        <v>3869</v>
      </c>
      <c r="S1310" s="4" t="n">
        <v>45747.0190046296</v>
      </c>
      <c r="T1310" s="3" t="s">
        <v>65</v>
      </c>
      <c r="U1310" s="3" t="s">
        <v>65</v>
      </c>
      <c r="V1310" s="3" t="n">
        <v>0</v>
      </c>
      <c r="W1310" s="3" t="n">
        <v>0</v>
      </c>
      <c r="X1310" s="3" t="n">
        <v>0</v>
      </c>
      <c r="Y1310" s="3" t="s">
        <v>30</v>
      </c>
      <c r="Z1310" s="3" t="s">
        <v>30</v>
      </c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</row>
    <row r="1311" customFormat="false" ht="15.75" hidden="false" customHeight="false" outlineLevel="0" collapsed="false">
      <c r="A1311" s="3" t="n">
        <v>1310</v>
      </c>
      <c r="B1311" s="3" t="s">
        <v>3870</v>
      </c>
      <c r="C1311" s="3" t="s">
        <v>3871</v>
      </c>
      <c r="D1311" s="3" t="n">
        <v>1</v>
      </c>
      <c r="E1311" s="3" t="n">
        <v>0.1329816</v>
      </c>
      <c r="F1311" s="3" t="n">
        <v>6</v>
      </c>
      <c r="G1311" s="3" t="n">
        <v>6</v>
      </c>
      <c r="H1311" s="3" t="n">
        <v>1</v>
      </c>
      <c r="I1311" s="3" t="n">
        <v>1</v>
      </c>
      <c r="J1311" s="3" t="n">
        <v>0</v>
      </c>
      <c r="K1311" s="3" t="n">
        <v>0</v>
      </c>
      <c r="L1311" s="3" t="n">
        <v>0</v>
      </c>
      <c r="M1311" s="3" t="n">
        <v>0</v>
      </c>
      <c r="N1311" s="3" t="n">
        <v>-1</v>
      </c>
      <c r="O1311" s="3" t="n">
        <v>-1</v>
      </c>
      <c r="P1311" s="3" t="n">
        <v>9</v>
      </c>
      <c r="Q1311" s="3" t="n">
        <v>24.2</v>
      </c>
      <c r="R1311" s="3" t="s">
        <v>3872</v>
      </c>
      <c r="S1311" s="4" t="n">
        <v>45747.0190277778</v>
      </c>
      <c r="T1311" s="3" t="s">
        <v>65</v>
      </c>
      <c r="U1311" s="3" t="s">
        <v>65</v>
      </c>
      <c r="V1311" s="3" t="n">
        <v>0</v>
      </c>
      <c r="W1311" s="3" t="n">
        <v>0</v>
      </c>
      <c r="X1311" s="3" t="n">
        <v>0</v>
      </c>
      <c r="Y1311" s="3" t="s">
        <v>30</v>
      </c>
      <c r="Z1311" s="3" t="s">
        <v>30</v>
      </c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</row>
    <row r="1312" customFormat="false" ht="15.75" hidden="false" customHeight="false" outlineLevel="0" collapsed="false">
      <c r="A1312" s="3" t="n">
        <v>1311</v>
      </c>
      <c r="B1312" s="3" t="s">
        <v>3873</v>
      </c>
      <c r="C1312" s="3" t="s">
        <v>3874</v>
      </c>
      <c r="D1312" s="3" t="n">
        <v>1</v>
      </c>
      <c r="E1312" s="3" t="n">
        <v>0.1240724</v>
      </c>
      <c r="F1312" s="3" t="n">
        <v>3</v>
      </c>
      <c r="G1312" s="3" t="n">
        <v>3</v>
      </c>
      <c r="H1312" s="3" t="n">
        <v>1</v>
      </c>
      <c r="I1312" s="3" t="n">
        <v>1</v>
      </c>
      <c r="J1312" s="3" t="n">
        <v>0</v>
      </c>
      <c r="K1312" s="3" t="n">
        <v>0</v>
      </c>
      <c r="L1312" s="3" t="n">
        <v>0</v>
      </c>
      <c r="M1312" s="3" t="n">
        <v>0</v>
      </c>
      <c r="N1312" s="3" t="n">
        <v>-1</v>
      </c>
      <c r="O1312" s="3" t="n">
        <v>-1</v>
      </c>
      <c r="P1312" s="3" t="n">
        <v>8.8</v>
      </c>
      <c r="Q1312" s="3" t="n">
        <v>24.2</v>
      </c>
      <c r="R1312" s="3" t="s">
        <v>3875</v>
      </c>
      <c r="S1312" s="4" t="n">
        <v>45747.0190509259</v>
      </c>
      <c r="T1312" s="3" t="s">
        <v>65</v>
      </c>
      <c r="U1312" s="3" t="s">
        <v>65</v>
      </c>
      <c r="V1312" s="3" t="n">
        <v>0</v>
      </c>
      <c r="W1312" s="3" t="n">
        <v>0</v>
      </c>
      <c r="X1312" s="3" t="n">
        <v>0</v>
      </c>
      <c r="Y1312" s="3" t="s">
        <v>30</v>
      </c>
      <c r="Z1312" s="3" t="s">
        <v>30</v>
      </c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</row>
    <row r="1313" customFormat="false" ht="15.75" hidden="false" customHeight="false" outlineLevel="0" collapsed="false">
      <c r="A1313" s="3" t="n">
        <v>1312</v>
      </c>
      <c r="B1313" s="3" t="s">
        <v>3876</v>
      </c>
      <c r="C1313" s="3" t="s">
        <v>3877</v>
      </c>
      <c r="D1313" s="3" t="n">
        <v>1</v>
      </c>
      <c r="E1313" s="3" t="n">
        <v>0.1267258</v>
      </c>
      <c r="F1313" s="3" t="n">
        <v>3</v>
      </c>
      <c r="G1313" s="3" t="n">
        <v>3</v>
      </c>
      <c r="H1313" s="3" t="n">
        <v>1</v>
      </c>
      <c r="I1313" s="3" t="n">
        <v>1</v>
      </c>
      <c r="J1313" s="3" t="n">
        <v>0</v>
      </c>
      <c r="K1313" s="3" t="n">
        <v>0</v>
      </c>
      <c r="L1313" s="3" t="n">
        <v>0</v>
      </c>
      <c r="M1313" s="3" t="n">
        <v>0</v>
      </c>
      <c r="N1313" s="3" t="n">
        <v>-1</v>
      </c>
      <c r="O1313" s="3" t="n">
        <v>-1</v>
      </c>
      <c r="P1313" s="3" t="n">
        <v>8.8</v>
      </c>
      <c r="Q1313" s="3" t="n">
        <v>24.2</v>
      </c>
      <c r="R1313" s="3" t="s">
        <v>3878</v>
      </c>
      <c r="S1313" s="4" t="n">
        <v>45747.0190740741</v>
      </c>
      <c r="T1313" s="3" t="s">
        <v>65</v>
      </c>
      <c r="U1313" s="3" t="s">
        <v>65</v>
      </c>
      <c r="V1313" s="3" t="n">
        <v>0</v>
      </c>
      <c r="W1313" s="3" t="n">
        <v>0</v>
      </c>
      <c r="X1313" s="3" t="n">
        <v>0</v>
      </c>
      <c r="Y1313" s="3" t="s">
        <v>30</v>
      </c>
      <c r="Z1313" s="3" t="s">
        <v>30</v>
      </c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</row>
    <row r="1314" customFormat="false" ht="15.75" hidden="false" customHeight="false" outlineLevel="0" collapsed="false">
      <c r="A1314" s="3" t="n">
        <v>1313</v>
      </c>
      <c r="B1314" s="3" t="s">
        <v>3879</v>
      </c>
      <c r="C1314" s="3" t="s">
        <v>3880</v>
      </c>
      <c r="D1314" s="3" t="n">
        <v>1</v>
      </c>
      <c r="E1314" s="3" t="n">
        <v>0.3892811</v>
      </c>
      <c r="F1314" s="3" t="n">
        <v>9</v>
      </c>
      <c r="G1314" s="3" t="n">
        <v>9</v>
      </c>
      <c r="H1314" s="3" t="n">
        <v>1</v>
      </c>
      <c r="I1314" s="3" t="n">
        <v>1</v>
      </c>
      <c r="J1314" s="3" t="n">
        <v>0</v>
      </c>
      <c r="K1314" s="3" t="n">
        <v>0</v>
      </c>
      <c r="L1314" s="3" t="n">
        <v>0</v>
      </c>
      <c r="M1314" s="3" t="n">
        <v>0</v>
      </c>
      <c r="N1314" s="3" t="n">
        <v>-1</v>
      </c>
      <c r="O1314" s="3" t="n">
        <v>-1</v>
      </c>
      <c r="P1314" s="3" t="n">
        <v>9</v>
      </c>
      <c r="Q1314" s="3" t="n">
        <v>24.2</v>
      </c>
      <c r="R1314" s="3" t="s">
        <v>3881</v>
      </c>
      <c r="S1314" s="4" t="n">
        <v>45747.0191087963</v>
      </c>
      <c r="T1314" s="3" t="s">
        <v>65</v>
      </c>
      <c r="U1314" s="3" t="s">
        <v>65</v>
      </c>
      <c r="V1314" s="3" t="n">
        <v>0</v>
      </c>
      <c r="W1314" s="3" t="n">
        <v>0</v>
      </c>
      <c r="X1314" s="3" t="n">
        <v>0</v>
      </c>
      <c r="Y1314" s="3" t="s">
        <v>30</v>
      </c>
      <c r="Z1314" s="3" t="s">
        <v>30</v>
      </c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</row>
    <row r="1315" customFormat="false" ht="15.75" hidden="false" customHeight="false" outlineLevel="0" collapsed="false">
      <c r="A1315" s="3" t="n">
        <v>1314</v>
      </c>
      <c r="B1315" s="3" t="s">
        <v>3882</v>
      </c>
      <c r="C1315" s="3" t="s">
        <v>3883</v>
      </c>
      <c r="D1315" s="3" t="n">
        <v>1</v>
      </c>
      <c r="E1315" s="3" t="n">
        <v>0.1132841</v>
      </c>
      <c r="F1315" s="3" t="n">
        <v>4</v>
      </c>
      <c r="G1315" s="3" t="n">
        <v>4</v>
      </c>
      <c r="H1315" s="3" t="n">
        <v>1</v>
      </c>
      <c r="I1315" s="3" t="n">
        <v>1</v>
      </c>
      <c r="J1315" s="3" t="n">
        <v>0</v>
      </c>
      <c r="K1315" s="3" t="n">
        <v>0</v>
      </c>
      <c r="L1315" s="3" t="n">
        <v>0</v>
      </c>
      <c r="M1315" s="3" t="n">
        <v>0</v>
      </c>
      <c r="N1315" s="3" t="n">
        <v>-1</v>
      </c>
      <c r="O1315" s="3" t="n">
        <v>-1</v>
      </c>
      <c r="P1315" s="3" t="n">
        <v>9</v>
      </c>
      <c r="Q1315" s="3" t="n">
        <v>24.2</v>
      </c>
      <c r="R1315" s="3" t="s">
        <v>3884</v>
      </c>
      <c r="S1315" s="4" t="n">
        <v>45747.0191319444</v>
      </c>
      <c r="T1315" s="3" t="s">
        <v>65</v>
      </c>
      <c r="U1315" s="3" t="s">
        <v>65</v>
      </c>
      <c r="V1315" s="3" t="n">
        <v>0</v>
      </c>
      <c r="W1315" s="3" t="n">
        <v>0</v>
      </c>
      <c r="X1315" s="3" t="n">
        <v>0</v>
      </c>
      <c r="Y1315" s="3" t="s">
        <v>30</v>
      </c>
      <c r="Z1315" s="3" t="s">
        <v>30</v>
      </c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</row>
    <row r="1316" customFormat="false" ht="15.75" hidden="false" customHeight="false" outlineLevel="0" collapsed="false">
      <c r="A1316" s="3" t="n">
        <v>1315</v>
      </c>
      <c r="B1316" s="3" t="s">
        <v>3885</v>
      </c>
      <c r="C1316" s="3" t="s">
        <v>3886</v>
      </c>
      <c r="D1316" s="3" t="n">
        <v>1</v>
      </c>
      <c r="E1316" s="3" t="n">
        <v>1.2920112</v>
      </c>
      <c r="F1316" s="3" t="n">
        <v>61</v>
      </c>
      <c r="G1316" s="3" t="n">
        <v>61</v>
      </c>
      <c r="H1316" s="3" t="n">
        <v>2</v>
      </c>
      <c r="I1316" s="3" t="n">
        <v>2</v>
      </c>
      <c r="J1316" s="3" t="n">
        <v>0</v>
      </c>
      <c r="K1316" s="3" t="n">
        <v>0</v>
      </c>
      <c r="L1316" s="3" t="n">
        <v>21</v>
      </c>
      <c r="M1316" s="3" t="n">
        <v>21</v>
      </c>
      <c r="N1316" s="3" t="n">
        <v>-1</v>
      </c>
      <c r="O1316" s="3" t="n">
        <v>-1</v>
      </c>
      <c r="P1316" s="3" t="n">
        <v>9</v>
      </c>
      <c r="Q1316" s="3" t="n">
        <v>24.2</v>
      </c>
      <c r="R1316" s="3" t="s">
        <v>3887</v>
      </c>
      <c r="S1316" s="4" t="n">
        <v>45747.019212963</v>
      </c>
      <c r="T1316" s="3" t="s">
        <v>65</v>
      </c>
      <c r="U1316" s="3" t="s">
        <v>65</v>
      </c>
      <c r="V1316" s="3" t="n">
        <v>0</v>
      </c>
      <c r="W1316" s="3" t="n">
        <v>0</v>
      </c>
      <c r="X1316" s="3" t="n">
        <v>0</v>
      </c>
      <c r="Y1316" s="3" t="s">
        <v>30</v>
      </c>
      <c r="Z1316" s="3" t="s">
        <v>30</v>
      </c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</row>
    <row r="1317" customFormat="false" ht="15.75" hidden="false" customHeight="false" outlineLevel="0" collapsed="false">
      <c r="A1317" s="3" t="n">
        <v>1316</v>
      </c>
      <c r="B1317" s="3" t="s">
        <v>3888</v>
      </c>
      <c r="C1317" s="3" t="s">
        <v>3889</v>
      </c>
      <c r="D1317" s="3" t="n">
        <v>1</v>
      </c>
      <c r="E1317" s="3" t="n">
        <v>0.0954031</v>
      </c>
      <c r="F1317" s="3" t="n">
        <v>4</v>
      </c>
      <c r="G1317" s="3" t="n">
        <v>4</v>
      </c>
      <c r="H1317" s="3" t="n">
        <v>1</v>
      </c>
      <c r="I1317" s="3" t="n">
        <v>1</v>
      </c>
      <c r="J1317" s="3" t="n">
        <v>0</v>
      </c>
      <c r="K1317" s="3" t="n">
        <v>0</v>
      </c>
      <c r="L1317" s="3" t="n">
        <v>3</v>
      </c>
      <c r="M1317" s="3" t="n">
        <v>3</v>
      </c>
      <c r="N1317" s="3" t="n">
        <v>-1</v>
      </c>
      <c r="O1317" s="3" t="n">
        <v>-1</v>
      </c>
      <c r="P1317" s="3" t="n">
        <v>9</v>
      </c>
      <c r="Q1317" s="3" t="n">
        <v>24.2</v>
      </c>
      <c r="R1317" s="3" t="s">
        <v>3890</v>
      </c>
      <c r="S1317" s="4" t="n">
        <v>45747.0192361111</v>
      </c>
      <c r="T1317" s="3" t="s">
        <v>256</v>
      </c>
      <c r="U1317" s="3" t="s">
        <v>256</v>
      </c>
      <c r="V1317" s="3" t="n">
        <v>0</v>
      </c>
      <c r="W1317" s="3" t="n">
        <v>0</v>
      </c>
      <c r="X1317" s="3" t="n">
        <v>0</v>
      </c>
      <c r="Y1317" s="3" t="s">
        <v>30</v>
      </c>
      <c r="Z1317" s="3" t="s">
        <v>30</v>
      </c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</row>
    <row r="1318" customFormat="false" ht="15.75" hidden="false" customHeight="false" outlineLevel="0" collapsed="false">
      <c r="A1318" s="3" t="n">
        <v>1317</v>
      </c>
      <c r="B1318" s="3" t="s">
        <v>3891</v>
      </c>
      <c r="C1318" s="3" t="s">
        <v>3892</v>
      </c>
      <c r="D1318" s="3" t="n">
        <v>1</v>
      </c>
      <c r="E1318" s="3" t="n">
        <v>0.165645</v>
      </c>
      <c r="F1318" s="3" t="n">
        <v>5</v>
      </c>
      <c r="G1318" s="3" t="n">
        <v>5</v>
      </c>
      <c r="H1318" s="3" t="n">
        <v>2</v>
      </c>
      <c r="I1318" s="3" t="n">
        <v>2</v>
      </c>
      <c r="J1318" s="3" t="n">
        <v>0</v>
      </c>
      <c r="K1318" s="3" t="n">
        <v>0</v>
      </c>
      <c r="L1318" s="3" t="n">
        <v>1</v>
      </c>
      <c r="M1318" s="3" t="n">
        <v>1</v>
      </c>
      <c r="N1318" s="3" t="n">
        <v>-1</v>
      </c>
      <c r="O1318" s="3" t="n">
        <v>-1</v>
      </c>
      <c r="P1318" s="3" t="n">
        <v>8.8</v>
      </c>
      <c r="Q1318" s="3" t="n">
        <v>24.2</v>
      </c>
      <c r="R1318" s="3" t="s">
        <v>3893</v>
      </c>
      <c r="S1318" s="4" t="n">
        <v>45747.0192592593</v>
      </c>
      <c r="T1318" s="3" t="s">
        <v>65</v>
      </c>
      <c r="U1318" s="3" t="s">
        <v>65</v>
      </c>
      <c r="V1318" s="3" t="n">
        <v>0</v>
      </c>
      <c r="W1318" s="3" t="n">
        <v>0</v>
      </c>
      <c r="X1318" s="3" t="n">
        <v>0</v>
      </c>
      <c r="Y1318" s="3" t="s">
        <v>30</v>
      </c>
      <c r="Z1318" s="3" t="s">
        <v>30</v>
      </c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</row>
    <row r="1319" customFormat="false" ht="15.75" hidden="false" customHeight="false" outlineLevel="0" collapsed="false">
      <c r="A1319" s="3" t="n">
        <v>1318</v>
      </c>
      <c r="B1319" s="3" t="s">
        <v>3894</v>
      </c>
      <c r="C1319" s="3" t="s">
        <v>3895</v>
      </c>
      <c r="D1319" s="3" t="n">
        <v>1</v>
      </c>
      <c r="E1319" s="3" t="n">
        <v>0.1446583</v>
      </c>
      <c r="F1319" s="3" t="n">
        <v>3</v>
      </c>
      <c r="G1319" s="3" t="n">
        <v>3</v>
      </c>
      <c r="H1319" s="3" t="n">
        <v>1</v>
      </c>
      <c r="I1319" s="3" t="n">
        <v>1</v>
      </c>
      <c r="J1319" s="3" t="n">
        <v>0</v>
      </c>
      <c r="K1319" s="3" t="n">
        <v>0</v>
      </c>
      <c r="L1319" s="3" t="n">
        <v>0</v>
      </c>
      <c r="M1319" s="3" t="n">
        <v>0</v>
      </c>
      <c r="N1319" s="3" t="n">
        <v>-1</v>
      </c>
      <c r="O1319" s="3" t="n">
        <v>-1</v>
      </c>
      <c r="P1319" s="3" t="n">
        <v>8.8</v>
      </c>
      <c r="Q1319" s="3" t="n">
        <v>24.2</v>
      </c>
      <c r="R1319" s="3" t="s">
        <v>3896</v>
      </c>
      <c r="S1319" s="4" t="n">
        <v>45747.0192824074</v>
      </c>
      <c r="T1319" s="3" t="s">
        <v>65</v>
      </c>
      <c r="U1319" s="3" t="s">
        <v>65</v>
      </c>
      <c r="V1319" s="3" t="n">
        <v>0</v>
      </c>
      <c r="W1319" s="3" t="n">
        <v>0</v>
      </c>
      <c r="X1319" s="3" t="n">
        <v>0</v>
      </c>
      <c r="Y1319" s="3" t="s">
        <v>30</v>
      </c>
      <c r="Z1319" s="3" t="s">
        <v>30</v>
      </c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</row>
    <row r="1320" customFormat="false" ht="15.75" hidden="false" customHeight="false" outlineLevel="0" collapsed="false">
      <c r="A1320" s="3" t="n">
        <v>1319</v>
      </c>
      <c r="B1320" s="3" t="s">
        <v>3897</v>
      </c>
      <c r="C1320" s="3" t="s">
        <v>3898</v>
      </c>
      <c r="D1320" s="3" t="n">
        <v>1</v>
      </c>
      <c r="E1320" s="3" t="n">
        <v>0.2821877</v>
      </c>
      <c r="F1320" s="3" t="n">
        <v>7</v>
      </c>
      <c r="G1320" s="3" t="n">
        <v>7</v>
      </c>
      <c r="H1320" s="3" t="n">
        <v>1</v>
      </c>
      <c r="I1320" s="3" t="n">
        <v>1</v>
      </c>
      <c r="J1320" s="3" t="n">
        <v>0</v>
      </c>
      <c r="K1320" s="3" t="n">
        <v>0</v>
      </c>
      <c r="L1320" s="3" t="n">
        <v>0</v>
      </c>
      <c r="M1320" s="3" t="n">
        <v>0</v>
      </c>
      <c r="N1320" s="3" t="n">
        <v>-1</v>
      </c>
      <c r="O1320" s="3" t="n">
        <v>-1</v>
      </c>
      <c r="P1320" s="3" t="n">
        <v>8.8</v>
      </c>
      <c r="Q1320" s="3" t="n">
        <v>24.2</v>
      </c>
      <c r="R1320" s="3" t="s">
        <v>3899</v>
      </c>
      <c r="S1320" s="4" t="n">
        <v>45747.0193055556</v>
      </c>
      <c r="T1320" s="3" t="s">
        <v>65</v>
      </c>
      <c r="U1320" s="3" t="s">
        <v>65</v>
      </c>
      <c r="V1320" s="3" t="n">
        <v>0</v>
      </c>
      <c r="W1320" s="3" t="n">
        <v>0</v>
      </c>
      <c r="X1320" s="3" t="n">
        <v>0</v>
      </c>
      <c r="Y1320" s="3" t="s">
        <v>30</v>
      </c>
      <c r="Z1320" s="3" t="s">
        <v>30</v>
      </c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</row>
    <row r="1321" customFormat="false" ht="15.75" hidden="false" customHeight="false" outlineLevel="0" collapsed="false">
      <c r="A1321" s="3" t="n">
        <v>1320</v>
      </c>
      <c r="B1321" s="3" t="s">
        <v>3900</v>
      </c>
      <c r="C1321" s="3" t="s">
        <v>3901</v>
      </c>
      <c r="D1321" s="3" t="n">
        <v>1</v>
      </c>
      <c r="E1321" s="3" t="n">
        <v>0.0783961</v>
      </c>
      <c r="F1321" s="3" t="n">
        <v>2</v>
      </c>
      <c r="G1321" s="3" t="n">
        <v>2</v>
      </c>
      <c r="H1321" s="3" t="n">
        <v>8</v>
      </c>
      <c r="I1321" s="3" t="n">
        <v>8</v>
      </c>
      <c r="J1321" s="3" t="n">
        <v>0</v>
      </c>
      <c r="K1321" s="3" t="n">
        <v>0</v>
      </c>
      <c r="L1321" s="3" t="n">
        <v>1</v>
      </c>
      <c r="M1321" s="3" t="n">
        <v>1</v>
      </c>
      <c r="N1321" s="3" t="n">
        <v>-1</v>
      </c>
      <c r="O1321" s="3" t="n">
        <v>-1</v>
      </c>
      <c r="P1321" s="3" t="n">
        <v>8.8</v>
      </c>
      <c r="Q1321" s="3" t="n">
        <v>24.2</v>
      </c>
      <c r="R1321" s="3" t="s">
        <v>3902</v>
      </c>
      <c r="S1321" s="4" t="n">
        <v>45747.0193287037</v>
      </c>
      <c r="T1321" s="3" t="s">
        <v>65</v>
      </c>
      <c r="U1321" s="3" t="s">
        <v>65</v>
      </c>
      <c r="V1321" s="3" t="n">
        <v>0</v>
      </c>
      <c r="W1321" s="3" t="n">
        <v>0</v>
      </c>
      <c r="X1321" s="3" t="n">
        <v>0</v>
      </c>
      <c r="Y1321" s="3" t="s">
        <v>30</v>
      </c>
      <c r="Z1321" s="3" t="s">
        <v>30</v>
      </c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</row>
    <row r="1322" customFormat="false" ht="15.75" hidden="false" customHeight="false" outlineLevel="0" collapsed="false">
      <c r="A1322" s="3" t="n">
        <v>1321</v>
      </c>
      <c r="B1322" s="3" t="s">
        <v>3903</v>
      </c>
      <c r="C1322" s="3" t="s">
        <v>3904</v>
      </c>
      <c r="D1322" s="3" t="n">
        <v>1</v>
      </c>
      <c r="E1322" s="3" t="n">
        <v>1.1193318</v>
      </c>
      <c r="F1322" s="3" t="n">
        <v>37</v>
      </c>
      <c r="G1322" s="3" t="n">
        <v>37</v>
      </c>
      <c r="H1322" s="3" t="n">
        <v>1</v>
      </c>
      <c r="I1322" s="3" t="n">
        <v>1</v>
      </c>
      <c r="J1322" s="3" t="n">
        <v>0</v>
      </c>
      <c r="K1322" s="3" t="n">
        <v>0</v>
      </c>
      <c r="L1322" s="3" t="n">
        <v>0</v>
      </c>
      <c r="M1322" s="3" t="n">
        <v>0</v>
      </c>
      <c r="N1322" s="3" t="n">
        <v>-1</v>
      </c>
      <c r="O1322" s="3" t="n">
        <v>-1</v>
      </c>
      <c r="P1322" s="3" t="n">
        <v>8.8</v>
      </c>
      <c r="Q1322" s="3" t="n">
        <v>24.2</v>
      </c>
      <c r="R1322" s="3" t="s">
        <v>3905</v>
      </c>
      <c r="S1322" s="4" t="n">
        <v>45747.0193865741</v>
      </c>
      <c r="T1322" s="3" t="s">
        <v>65</v>
      </c>
      <c r="U1322" s="3" t="s">
        <v>65</v>
      </c>
      <c r="V1322" s="3" t="n">
        <v>0</v>
      </c>
      <c r="W1322" s="3" t="n">
        <v>0</v>
      </c>
      <c r="X1322" s="3" t="n">
        <v>0</v>
      </c>
      <c r="Y1322" s="3" t="s">
        <v>30</v>
      </c>
      <c r="Z1322" s="3" t="s">
        <v>30</v>
      </c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</row>
    <row r="1323" customFormat="false" ht="15.75" hidden="false" customHeight="false" outlineLevel="0" collapsed="false">
      <c r="A1323" s="3" t="n">
        <v>1322</v>
      </c>
      <c r="B1323" s="3" t="s">
        <v>3906</v>
      </c>
      <c r="C1323" s="3" t="s">
        <v>3907</v>
      </c>
      <c r="D1323" s="3" t="n">
        <v>1</v>
      </c>
      <c r="E1323" s="3" t="n">
        <v>0.1381037</v>
      </c>
      <c r="F1323" s="3" t="n">
        <v>5</v>
      </c>
      <c r="G1323" s="3" t="n">
        <v>5</v>
      </c>
      <c r="H1323" s="3" t="n">
        <v>1</v>
      </c>
      <c r="I1323" s="3" t="n">
        <v>1</v>
      </c>
      <c r="J1323" s="3" t="n">
        <v>0</v>
      </c>
      <c r="K1323" s="3" t="n">
        <v>0</v>
      </c>
      <c r="L1323" s="3" t="n">
        <v>0</v>
      </c>
      <c r="M1323" s="3" t="n">
        <v>0</v>
      </c>
      <c r="N1323" s="3" t="n">
        <v>-1</v>
      </c>
      <c r="O1323" s="3" t="n">
        <v>-1</v>
      </c>
      <c r="P1323" s="3" t="n">
        <v>8.8</v>
      </c>
      <c r="Q1323" s="3" t="n">
        <v>24.2</v>
      </c>
      <c r="R1323" s="3" t="s">
        <v>3908</v>
      </c>
      <c r="S1323" s="4" t="n">
        <v>45747.0194097222</v>
      </c>
      <c r="T1323" s="3" t="s">
        <v>65</v>
      </c>
      <c r="U1323" s="3" t="s">
        <v>65</v>
      </c>
      <c r="V1323" s="3" t="n">
        <v>0</v>
      </c>
      <c r="W1323" s="3" t="n">
        <v>0</v>
      </c>
      <c r="X1323" s="3" t="n">
        <v>0</v>
      </c>
      <c r="Y1323" s="3" t="s">
        <v>30</v>
      </c>
      <c r="Z1323" s="3" t="s">
        <v>30</v>
      </c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</row>
    <row r="1324" customFormat="false" ht="15.75" hidden="false" customHeight="false" outlineLevel="0" collapsed="false">
      <c r="A1324" s="3" t="n">
        <v>1323</v>
      </c>
      <c r="B1324" s="3" t="s">
        <v>3909</v>
      </c>
      <c r="C1324" s="3" t="s">
        <v>3910</v>
      </c>
      <c r="D1324" s="3" t="n">
        <v>1</v>
      </c>
      <c r="E1324" s="3" t="n">
        <v>0.167836</v>
      </c>
      <c r="F1324" s="3" t="n">
        <v>4</v>
      </c>
      <c r="G1324" s="3" t="n">
        <v>4</v>
      </c>
      <c r="H1324" s="3" t="n">
        <v>1</v>
      </c>
      <c r="I1324" s="3" t="n">
        <v>1</v>
      </c>
      <c r="J1324" s="3" t="n">
        <v>0</v>
      </c>
      <c r="K1324" s="3" t="n">
        <v>0</v>
      </c>
      <c r="L1324" s="3" t="n">
        <v>0</v>
      </c>
      <c r="M1324" s="3" t="n">
        <v>0</v>
      </c>
      <c r="N1324" s="3" t="n">
        <v>-1</v>
      </c>
      <c r="O1324" s="3" t="n">
        <v>-1</v>
      </c>
      <c r="P1324" s="3" t="n">
        <v>9</v>
      </c>
      <c r="Q1324" s="3" t="n">
        <v>24.2</v>
      </c>
      <c r="R1324" s="3" t="s">
        <v>3911</v>
      </c>
      <c r="S1324" s="4" t="n">
        <v>45747.0194328704</v>
      </c>
      <c r="T1324" s="3" t="s">
        <v>256</v>
      </c>
      <c r="U1324" s="3" t="s">
        <v>256</v>
      </c>
      <c r="V1324" s="3" t="n">
        <v>0</v>
      </c>
      <c r="W1324" s="3" t="n">
        <v>0</v>
      </c>
      <c r="X1324" s="3" t="n">
        <v>0</v>
      </c>
      <c r="Y1324" s="3" t="s">
        <v>30</v>
      </c>
      <c r="Z1324" s="3" t="s">
        <v>30</v>
      </c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</row>
    <row r="1325" customFormat="false" ht="15.75" hidden="false" customHeight="false" outlineLevel="0" collapsed="false">
      <c r="A1325" s="3" t="n">
        <v>1324</v>
      </c>
      <c r="B1325" s="3" t="s">
        <v>3912</v>
      </c>
      <c r="C1325" s="3" t="s">
        <v>3913</v>
      </c>
      <c r="D1325" s="3" t="n">
        <v>1</v>
      </c>
      <c r="E1325" s="3" t="n">
        <v>0.0662676</v>
      </c>
      <c r="F1325" s="3" t="n">
        <v>2</v>
      </c>
      <c r="G1325" s="3" t="n">
        <v>2</v>
      </c>
      <c r="H1325" s="3" t="n">
        <v>8</v>
      </c>
      <c r="I1325" s="3" t="n">
        <v>8</v>
      </c>
      <c r="J1325" s="3" t="n">
        <v>0</v>
      </c>
      <c r="K1325" s="3" t="n">
        <v>0</v>
      </c>
      <c r="L1325" s="3" t="n">
        <v>1</v>
      </c>
      <c r="M1325" s="3" t="n">
        <v>1</v>
      </c>
      <c r="N1325" s="3" t="n">
        <v>-1</v>
      </c>
      <c r="O1325" s="3" t="n">
        <v>-1</v>
      </c>
      <c r="P1325" s="3" t="n">
        <v>8.5</v>
      </c>
      <c r="Q1325" s="3" t="n">
        <v>24.2</v>
      </c>
      <c r="R1325" s="3" t="s">
        <v>3914</v>
      </c>
      <c r="S1325" s="4" t="n">
        <v>45747.0194560185</v>
      </c>
      <c r="T1325" s="3" t="s">
        <v>65</v>
      </c>
      <c r="U1325" s="3" t="s">
        <v>65</v>
      </c>
      <c r="V1325" s="3" t="n">
        <v>0</v>
      </c>
      <c r="W1325" s="3" t="n">
        <v>0</v>
      </c>
      <c r="X1325" s="3" t="n">
        <v>0</v>
      </c>
      <c r="Y1325" s="3" t="s">
        <v>30</v>
      </c>
      <c r="Z1325" s="3" t="s">
        <v>30</v>
      </c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</row>
    <row r="1326" customFormat="false" ht="15.75" hidden="false" customHeight="false" outlineLevel="0" collapsed="false">
      <c r="A1326" s="3" t="n">
        <v>1325</v>
      </c>
      <c r="B1326" s="3" t="s">
        <v>3915</v>
      </c>
      <c r="C1326" s="3" t="s">
        <v>3916</v>
      </c>
      <c r="D1326" s="3" t="n">
        <v>1</v>
      </c>
      <c r="E1326" s="3" t="n">
        <v>0.1498467</v>
      </c>
      <c r="F1326" s="3" t="n">
        <v>8</v>
      </c>
      <c r="G1326" s="3" t="n">
        <v>8</v>
      </c>
      <c r="H1326" s="3" t="n">
        <v>1</v>
      </c>
      <c r="I1326" s="3" t="n">
        <v>1</v>
      </c>
      <c r="J1326" s="3" t="n">
        <v>0</v>
      </c>
      <c r="K1326" s="3" t="n">
        <v>0</v>
      </c>
      <c r="L1326" s="3" t="n">
        <v>7</v>
      </c>
      <c r="M1326" s="3" t="n">
        <v>7</v>
      </c>
      <c r="N1326" s="3" t="n">
        <v>-1</v>
      </c>
      <c r="O1326" s="3" t="n">
        <v>-1</v>
      </c>
      <c r="P1326" s="3" t="n">
        <v>8.8</v>
      </c>
      <c r="Q1326" s="3" t="n">
        <v>24.2</v>
      </c>
      <c r="R1326" s="3" t="s">
        <v>3917</v>
      </c>
      <c r="S1326" s="4" t="n">
        <v>45747.0194791667</v>
      </c>
      <c r="T1326" s="3" t="s">
        <v>65</v>
      </c>
      <c r="U1326" s="3" t="s">
        <v>65</v>
      </c>
      <c r="V1326" s="3" t="n">
        <v>0</v>
      </c>
      <c r="W1326" s="3" t="n">
        <v>0</v>
      </c>
      <c r="X1326" s="3" t="n">
        <v>0</v>
      </c>
      <c r="Y1326" s="3" t="s">
        <v>30</v>
      </c>
      <c r="Z1326" s="3" t="s">
        <v>30</v>
      </c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</row>
    <row r="1327" customFormat="false" ht="15.75" hidden="false" customHeight="false" outlineLevel="0" collapsed="false">
      <c r="A1327" s="3" t="n">
        <v>1326</v>
      </c>
      <c r="B1327" s="3" t="s">
        <v>3918</v>
      </c>
      <c r="C1327" s="3" t="s">
        <v>3919</v>
      </c>
      <c r="D1327" s="3" t="n">
        <v>1</v>
      </c>
      <c r="E1327" s="3" t="n">
        <v>0.6455052</v>
      </c>
      <c r="F1327" s="3" t="n">
        <v>5</v>
      </c>
      <c r="G1327" s="3" t="n">
        <v>5</v>
      </c>
      <c r="H1327" s="3" t="n">
        <v>1</v>
      </c>
      <c r="I1327" s="3" t="n">
        <v>1</v>
      </c>
      <c r="J1327" s="3" t="n">
        <v>0</v>
      </c>
      <c r="K1327" s="3" t="n">
        <v>0</v>
      </c>
      <c r="L1327" s="3" t="n">
        <v>0</v>
      </c>
      <c r="M1327" s="3" t="n">
        <v>0</v>
      </c>
      <c r="N1327" s="3" t="n">
        <v>-1</v>
      </c>
      <c r="O1327" s="3" t="n">
        <v>-1</v>
      </c>
      <c r="P1327" s="3" t="n">
        <v>8.8</v>
      </c>
      <c r="Q1327" s="3" t="n">
        <v>24.2</v>
      </c>
      <c r="R1327" s="3" t="s">
        <v>3920</v>
      </c>
      <c r="S1327" s="4" t="n">
        <v>45747.0195138889</v>
      </c>
      <c r="T1327" s="3" t="s">
        <v>65</v>
      </c>
      <c r="U1327" s="3" t="s">
        <v>65</v>
      </c>
      <c r="V1327" s="3" t="n">
        <v>0</v>
      </c>
      <c r="W1327" s="3" t="n">
        <v>0</v>
      </c>
      <c r="X1327" s="3" t="n">
        <v>0</v>
      </c>
      <c r="Y1327" s="3" t="s">
        <v>30</v>
      </c>
      <c r="Z1327" s="3" t="s">
        <v>30</v>
      </c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</row>
    <row r="1328" customFormat="false" ht="15.75" hidden="false" customHeight="false" outlineLevel="0" collapsed="false">
      <c r="A1328" s="3" t="n">
        <v>1327</v>
      </c>
      <c r="B1328" s="3" t="s">
        <v>3921</v>
      </c>
      <c r="C1328" s="3" t="s">
        <v>3922</v>
      </c>
      <c r="D1328" s="3" t="n">
        <v>1</v>
      </c>
      <c r="E1328" s="3" t="n">
        <v>0.2502396</v>
      </c>
      <c r="F1328" s="3" t="n">
        <v>5</v>
      </c>
      <c r="G1328" s="3" t="n">
        <v>5</v>
      </c>
      <c r="H1328" s="3" t="n">
        <v>1</v>
      </c>
      <c r="I1328" s="3" t="n">
        <v>1</v>
      </c>
      <c r="J1328" s="3" t="n">
        <v>0</v>
      </c>
      <c r="K1328" s="3" t="n">
        <v>0</v>
      </c>
      <c r="L1328" s="3" t="n">
        <v>0</v>
      </c>
      <c r="M1328" s="3" t="n">
        <v>0</v>
      </c>
      <c r="N1328" s="3" t="n">
        <v>-1</v>
      </c>
      <c r="O1328" s="3" t="n">
        <v>-1</v>
      </c>
      <c r="P1328" s="3" t="n">
        <v>8.8</v>
      </c>
      <c r="Q1328" s="3" t="n">
        <v>24.2</v>
      </c>
      <c r="R1328" s="3" t="s">
        <v>3923</v>
      </c>
      <c r="S1328" s="4" t="n">
        <v>45747.019537037</v>
      </c>
      <c r="T1328" s="3" t="s">
        <v>65</v>
      </c>
      <c r="U1328" s="3" t="s">
        <v>65</v>
      </c>
      <c r="V1328" s="3" t="n">
        <v>0</v>
      </c>
      <c r="W1328" s="3" t="n">
        <v>0</v>
      </c>
      <c r="X1328" s="3" t="n">
        <v>0</v>
      </c>
      <c r="Y1328" s="3" t="s">
        <v>30</v>
      </c>
      <c r="Z1328" s="3" t="s">
        <v>30</v>
      </c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</row>
    <row r="1329" customFormat="false" ht="15.75" hidden="false" customHeight="false" outlineLevel="0" collapsed="false">
      <c r="A1329" s="3" t="n">
        <v>1328</v>
      </c>
      <c r="B1329" s="3" t="s">
        <v>3924</v>
      </c>
      <c r="C1329" s="3" t="s">
        <v>3925</v>
      </c>
      <c r="D1329" s="3" t="n">
        <v>1</v>
      </c>
      <c r="E1329" s="3" t="n">
        <v>0.5136272</v>
      </c>
      <c r="F1329" s="3" t="n">
        <v>5</v>
      </c>
      <c r="G1329" s="3" t="n">
        <v>5</v>
      </c>
      <c r="H1329" s="3" t="n">
        <v>1</v>
      </c>
      <c r="I1329" s="3" t="n">
        <v>1</v>
      </c>
      <c r="J1329" s="3" t="n">
        <v>0</v>
      </c>
      <c r="K1329" s="3" t="n">
        <v>0</v>
      </c>
      <c r="L1329" s="3" t="n">
        <v>0</v>
      </c>
      <c r="M1329" s="3" t="n">
        <v>0</v>
      </c>
      <c r="N1329" s="3" t="n">
        <v>-1</v>
      </c>
      <c r="O1329" s="3" t="n">
        <v>-1</v>
      </c>
      <c r="P1329" s="3" t="n">
        <v>8.8</v>
      </c>
      <c r="Q1329" s="3" t="n">
        <v>24.2</v>
      </c>
      <c r="R1329" s="3" t="s">
        <v>3926</v>
      </c>
      <c r="S1329" s="4" t="n">
        <v>45747.0195717593</v>
      </c>
      <c r="T1329" s="3" t="s">
        <v>65</v>
      </c>
      <c r="U1329" s="3" t="s">
        <v>65</v>
      </c>
      <c r="V1329" s="3" t="n">
        <v>0</v>
      </c>
      <c r="W1329" s="3" t="n">
        <v>0</v>
      </c>
      <c r="X1329" s="3" t="n">
        <v>0</v>
      </c>
      <c r="Y1329" s="3" t="s">
        <v>30</v>
      </c>
      <c r="Z1329" s="3" t="s">
        <v>30</v>
      </c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</row>
    <row r="1330" customFormat="false" ht="15.75" hidden="false" customHeight="false" outlineLevel="0" collapsed="false">
      <c r="A1330" s="3" t="n">
        <v>1329</v>
      </c>
      <c r="B1330" s="3" t="s">
        <v>3927</v>
      </c>
      <c r="C1330" s="3" t="s">
        <v>3928</v>
      </c>
      <c r="D1330" s="3" t="n">
        <v>1</v>
      </c>
      <c r="E1330" s="3" t="n">
        <v>0.6039181</v>
      </c>
      <c r="F1330" s="3" t="n">
        <v>5</v>
      </c>
      <c r="G1330" s="3" t="n">
        <v>5</v>
      </c>
      <c r="H1330" s="3" t="n">
        <v>1</v>
      </c>
      <c r="I1330" s="3" t="n">
        <v>1</v>
      </c>
      <c r="J1330" s="3" t="n">
        <v>0</v>
      </c>
      <c r="K1330" s="3" t="n">
        <v>0</v>
      </c>
      <c r="L1330" s="3" t="n">
        <v>0</v>
      </c>
      <c r="M1330" s="3" t="n">
        <v>0</v>
      </c>
      <c r="N1330" s="3" t="n">
        <v>-1</v>
      </c>
      <c r="O1330" s="3" t="n">
        <v>-1</v>
      </c>
      <c r="P1330" s="3" t="n">
        <v>8.8</v>
      </c>
      <c r="Q1330" s="3" t="n">
        <v>24.2</v>
      </c>
      <c r="R1330" s="3" t="s">
        <v>3929</v>
      </c>
      <c r="S1330" s="4" t="n">
        <v>45747.0196064815</v>
      </c>
      <c r="T1330" s="3" t="s">
        <v>65</v>
      </c>
      <c r="U1330" s="3" t="s">
        <v>65</v>
      </c>
      <c r="V1330" s="3" t="n">
        <v>0</v>
      </c>
      <c r="W1330" s="3" t="n">
        <v>0</v>
      </c>
      <c r="X1330" s="3" t="n">
        <v>0</v>
      </c>
      <c r="Y1330" s="3" t="s">
        <v>30</v>
      </c>
      <c r="Z1330" s="3" t="s">
        <v>30</v>
      </c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</row>
    <row r="1331" customFormat="false" ht="15.75" hidden="false" customHeight="false" outlineLevel="0" collapsed="false">
      <c r="A1331" s="3" t="n">
        <v>1330</v>
      </c>
      <c r="B1331" s="3" t="s">
        <v>3930</v>
      </c>
      <c r="C1331" s="3" t="s">
        <v>3931</v>
      </c>
      <c r="D1331" s="3" t="n">
        <v>1</v>
      </c>
      <c r="E1331" s="3" t="n">
        <v>0.4270047</v>
      </c>
      <c r="F1331" s="3" t="n">
        <v>4</v>
      </c>
      <c r="G1331" s="3" t="n">
        <v>4</v>
      </c>
      <c r="H1331" s="3" t="n">
        <v>1</v>
      </c>
      <c r="I1331" s="3" t="n">
        <v>1</v>
      </c>
      <c r="J1331" s="3" t="n">
        <v>0</v>
      </c>
      <c r="K1331" s="3" t="n">
        <v>0</v>
      </c>
      <c r="L1331" s="3" t="n">
        <v>0</v>
      </c>
      <c r="M1331" s="3" t="n">
        <v>0</v>
      </c>
      <c r="N1331" s="3" t="n">
        <v>-1</v>
      </c>
      <c r="O1331" s="3" t="n">
        <v>-1</v>
      </c>
      <c r="P1331" s="3" t="n">
        <v>8.8</v>
      </c>
      <c r="Q1331" s="3" t="n">
        <v>24.2</v>
      </c>
      <c r="R1331" s="3" t="s">
        <v>3932</v>
      </c>
      <c r="S1331" s="4" t="n">
        <v>45747.0196412037</v>
      </c>
      <c r="T1331" s="3" t="s">
        <v>65</v>
      </c>
      <c r="U1331" s="3" t="s">
        <v>65</v>
      </c>
      <c r="V1331" s="3" t="n">
        <v>0</v>
      </c>
      <c r="W1331" s="3" t="n">
        <v>0</v>
      </c>
      <c r="X1331" s="3" t="n">
        <v>0</v>
      </c>
      <c r="Y1331" s="3" t="s">
        <v>30</v>
      </c>
      <c r="Z1331" s="3" t="s">
        <v>30</v>
      </c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</row>
    <row r="1332" customFormat="false" ht="15.75" hidden="false" customHeight="false" outlineLevel="0" collapsed="false">
      <c r="A1332" s="3" t="n">
        <v>1331</v>
      </c>
      <c r="B1332" s="3" t="s">
        <v>3933</v>
      </c>
      <c r="C1332" s="3" t="s">
        <v>3934</v>
      </c>
      <c r="D1332" s="3" t="n">
        <v>1</v>
      </c>
      <c r="E1332" s="3" t="n">
        <v>0.4906626</v>
      </c>
      <c r="F1332" s="3" t="n">
        <v>5</v>
      </c>
      <c r="G1332" s="3" t="n">
        <v>5</v>
      </c>
      <c r="H1332" s="3" t="n">
        <v>1</v>
      </c>
      <c r="I1332" s="3" t="n">
        <v>1</v>
      </c>
      <c r="J1332" s="3" t="n">
        <v>0</v>
      </c>
      <c r="K1332" s="3" t="n">
        <v>0</v>
      </c>
      <c r="L1332" s="3" t="n">
        <v>0</v>
      </c>
      <c r="M1332" s="3" t="n">
        <v>0</v>
      </c>
      <c r="N1332" s="3" t="n">
        <v>-1</v>
      </c>
      <c r="O1332" s="3" t="n">
        <v>-1</v>
      </c>
      <c r="P1332" s="3" t="n">
        <v>8.8</v>
      </c>
      <c r="Q1332" s="3" t="n">
        <v>24.2</v>
      </c>
      <c r="R1332" s="3" t="s">
        <v>3935</v>
      </c>
      <c r="S1332" s="4" t="n">
        <v>45747.0196643519</v>
      </c>
      <c r="T1332" s="3" t="s">
        <v>65</v>
      </c>
      <c r="U1332" s="3" t="s">
        <v>65</v>
      </c>
      <c r="V1332" s="3" t="n">
        <v>0</v>
      </c>
      <c r="W1332" s="3" t="n">
        <v>0</v>
      </c>
      <c r="X1332" s="3" t="n">
        <v>0</v>
      </c>
      <c r="Y1332" s="3" t="s">
        <v>30</v>
      </c>
      <c r="Z1332" s="3" t="s">
        <v>30</v>
      </c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</row>
    <row r="1333" customFormat="false" ht="15.75" hidden="false" customHeight="false" outlineLevel="0" collapsed="false">
      <c r="A1333" s="3" t="n">
        <v>1332</v>
      </c>
      <c r="B1333" s="3" t="s">
        <v>3936</v>
      </c>
      <c r="C1333" s="3" t="s">
        <v>3937</v>
      </c>
      <c r="D1333" s="3" t="n">
        <v>1</v>
      </c>
      <c r="E1333" s="3" t="n">
        <v>0.6486399</v>
      </c>
      <c r="F1333" s="3" t="n">
        <v>5</v>
      </c>
      <c r="G1333" s="3" t="n">
        <v>5</v>
      </c>
      <c r="H1333" s="3" t="n">
        <v>1</v>
      </c>
      <c r="I1333" s="3" t="n">
        <v>1</v>
      </c>
      <c r="J1333" s="3" t="n">
        <v>0</v>
      </c>
      <c r="K1333" s="3" t="n">
        <v>0</v>
      </c>
      <c r="L1333" s="3" t="n">
        <v>0</v>
      </c>
      <c r="M1333" s="3" t="n">
        <v>0</v>
      </c>
      <c r="N1333" s="3" t="n">
        <v>-1</v>
      </c>
      <c r="O1333" s="3" t="n">
        <v>-1</v>
      </c>
      <c r="P1333" s="3" t="n">
        <v>8.8</v>
      </c>
      <c r="Q1333" s="3" t="n">
        <v>24.2</v>
      </c>
      <c r="R1333" s="3" t="s">
        <v>3938</v>
      </c>
      <c r="S1333" s="4" t="n">
        <v>45747.0197106482</v>
      </c>
      <c r="T1333" s="3" t="s">
        <v>65</v>
      </c>
      <c r="U1333" s="3" t="s">
        <v>65</v>
      </c>
      <c r="V1333" s="3" t="n">
        <v>0</v>
      </c>
      <c r="W1333" s="3" t="n">
        <v>0</v>
      </c>
      <c r="X1333" s="3" t="n">
        <v>0</v>
      </c>
      <c r="Y1333" s="3" t="s">
        <v>30</v>
      </c>
      <c r="Z1333" s="3" t="s">
        <v>30</v>
      </c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</row>
    <row r="1334" customFormat="false" ht="15.75" hidden="false" customHeight="false" outlineLevel="0" collapsed="false">
      <c r="A1334" s="3" t="n">
        <v>1333</v>
      </c>
      <c r="B1334" s="3" t="s">
        <v>3939</v>
      </c>
      <c r="C1334" s="3" t="s">
        <v>3940</v>
      </c>
      <c r="D1334" s="3" t="n">
        <v>1</v>
      </c>
      <c r="E1334" s="3" t="n">
        <v>0.1074515</v>
      </c>
      <c r="F1334" s="3" t="n">
        <v>3</v>
      </c>
      <c r="G1334" s="3" t="n">
        <v>3</v>
      </c>
      <c r="H1334" s="3" t="n">
        <v>1</v>
      </c>
      <c r="I1334" s="3" t="n">
        <v>1</v>
      </c>
      <c r="J1334" s="3" t="n">
        <v>0</v>
      </c>
      <c r="K1334" s="3" t="n">
        <v>0</v>
      </c>
      <c r="L1334" s="3" t="n">
        <v>0</v>
      </c>
      <c r="M1334" s="3" t="n">
        <v>0</v>
      </c>
      <c r="N1334" s="3" t="n">
        <v>-1</v>
      </c>
      <c r="O1334" s="3" t="n">
        <v>-1</v>
      </c>
      <c r="P1334" s="3" t="n">
        <v>9</v>
      </c>
      <c r="Q1334" s="3" t="n">
        <v>24.2</v>
      </c>
      <c r="R1334" s="3" t="s">
        <v>3941</v>
      </c>
      <c r="S1334" s="4" t="n">
        <v>45747.0197337963</v>
      </c>
      <c r="T1334" s="3" t="s">
        <v>256</v>
      </c>
      <c r="U1334" s="3" t="s">
        <v>256</v>
      </c>
      <c r="V1334" s="3" t="n">
        <v>0</v>
      </c>
      <c r="W1334" s="3" t="n">
        <v>0</v>
      </c>
      <c r="X1334" s="3" t="n">
        <v>0</v>
      </c>
      <c r="Y1334" s="3" t="s">
        <v>30</v>
      </c>
      <c r="Z1334" s="3" t="s">
        <v>30</v>
      </c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</row>
    <row r="1335" customFormat="false" ht="15.75" hidden="false" customHeight="false" outlineLevel="0" collapsed="false">
      <c r="A1335" s="3" t="n">
        <v>1334</v>
      </c>
      <c r="B1335" s="3" t="s">
        <v>3942</v>
      </c>
      <c r="C1335" s="3" t="s">
        <v>3943</v>
      </c>
      <c r="D1335" s="3" t="n">
        <v>1</v>
      </c>
      <c r="E1335" s="3" t="n">
        <v>1.6271126</v>
      </c>
      <c r="F1335" s="3" t="n">
        <v>22</v>
      </c>
      <c r="G1335" s="3" t="n">
        <v>22</v>
      </c>
      <c r="H1335" s="3" t="n">
        <v>9</v>
      </c>
      <c r="I1335" s="3" t="n">
        <v>9</v>
      </c>
      <c r="J1335" s="3" t="n">
        <v>30</v>
      </c>
      <c r="K1335" s="3" t="n">
        <v>30</v>
      </c>
      <c r="L1335" s="3" t="n">
        <v>0</v>
      </c>
      <c r="M1335" s="3" t="n">
        <v>0</v>
      </c>
      <c r="N1335" s="3" t="n">
        <v>-1</v>
      </c>
      <c r="O1335" s="3" t="n">
        <v>-1</v>
      </c>
      <c r="P1335" s="3" t="n">
        <v>9</v>
      </c>
      <c r="Q1335" s="3" t="n">
        <v>24.2</v>
      </c>
      <c r="R1335" s="3" t="s">
        <v>3944</v>
      </c>
      <c r="S1335" s="4" t="n">
        <v>45747.0198032407</v>
      </c>
      <c r="T1335" s="3" t="s">
        <v>29</v>
      </c>
      <c r="U1335" s="3" t="s">
        <v>29</v>
      </c>
      <c r="V1335" s="3" t="n">
        <v>0</v>
      </c>
      <c r="W1335" s="3" t="n">
        <v>0</v>
      </c>
      <c r="X1335" s="3" t="n">
        <v>0</v>
      </c>
      <c r="Y1335" s="3" t="s">
        <v>30</v>
      </c>
      <c r="Z1335" s="3" t="s">
        <v>30</v>
      </c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</row>
    <row r="1336" customFormat="false" ht="15.75" hidden="false" customHeight="false" outlineLevel="0" collapsed="false">
      <c r="A1336" s="3" t="n">
        <v>1335</v>
      </c>
      <c r="B1336" s="3" t="s">
        <v>3945</v>
      </c>
      <c r="C1336" s="3" t="s">
        <v>3946</v>
      </c>
      <c r="D1336" s="3" t="n">
        <v>1</v>
      </c>
      <c r="E1336" s="3" t="n">
        <v>1.2543214</v>
      </c>
      <c r="F1336" s="3" t="n">
        <v>23</v>
      </c>
      <c r="G1336" s="3" t="n">
        <v>23</v>
      </c>
      <c r="H1336" s="3" t="n">
        <v>10</v>
      </c>
      <c r="I1336" s="3" t="n">
        <v>10</v>
      </c>
      <c r="J1336" s="3" t="n">
        <v>30</v>
      </c>
      <c r="K1336" s="3" t="n">
        <v>30</v>
      </c>
      <c r="L1336" s="3" t="n">
        <v>0</v>
      </c>
      <c r="M1336" s="3" t="n">
        <v>0</v>
      </c>
      <c r="N1336" s="3" t="n">
        <v>-1</v>
      </c>
      <c r="O1336" s="3" t="n">
        <v>-1</v>
      </c>
      <c r="P1336" s="3" t="n">
        <v>9</v>
      </c>
      <c r="Q1336" s="3" t="n">
        <v>24.2</v>
      </c>
      <c r="R1336" s="3" t="s">
        <v>3947</v>
      </c>
      <c r="S1336" s="4" t="n">
        <v>45747.0198726852</v>
      </c>
      <c r="T1336" s="3" t="s">
        <v>29</v>
      </c>
      <c r="U1336" s="3" t="s">
        <v>29</v>
      </c>
      <c r="V1336" s="3" t="n">
        <v>0</v>
      </c>
      <c r="W1336" s="3" t="n">
        <v>0</v>
      </c>
      <c r="X1336" s="3" t="n">
        <v>0</v>
      </c>
      <c r="Y1336" s="3" t="s">
        <v>30</v>
      </c>
      <c r="Z1336" s="3" t="s">
        <v>30</v>
      </c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</row>
    <row r="1337" customFormat="false" ht="15.75" hidden="false" customHeight="false" outlineLevel="0" collapsed="false">
      <c r="A1337" s="3" t="n">
        <v>1336</v>
      </c>
      <c r="B1337" s="3" t="s">
        <v>3948</v>
      </c>
      <c r="C1337" s="3" t="s">
        <v>3949</v>
      </c>
      <c r="D1337" s="3" t="n">
        <v>1</v>
      </c>
      <c r="E1337" s="3" t="n">
        <v>3.9162157</v>
      </c>
      <c r="F1337" s="3" t="n">
        <v>112</v>
      </c>
      <c r="G1337" s="3" t="n">
        <v>112</v>
      </c>
      <c r="H1337" s="3" t="n">
        <v>13</v>
      </c>
      <c r="I1337" s="3" t="n">
        <v>13</v>
      </c>
      <c r="J1337" s="3" t="n">
        <v>117</v>
      </c>
      <c r="K1337" s="3" t="n">
        <v>117</v>
      </c>
      <c r="L1337" s="3" t="n">
        <v>11</v>
      </c>
      <c r="M1337" s="3" t="n">
        <v>11</v>
      </c>
      <c r="N1337" s="3" t="n">
        <v>-1</v>
      </c>
      <c r="O1337" s="3" t="n">
        <v>-1</v>
      </c>
      <c r="P1337" s="3" t="n">
        <v>8.5</v>
      </c>
      <c r="Q1337" s="3" t="n">
        <v>24.2</v>
      </c>
      <c r="R1337" s="3" t="s">
        <v>3950</v>
      </c>
      <c r="S1337" s="4" t="n">
        <v>45747.02</v>
      </c>
      <c r="T1337" s="3" t="s">
        <v>29</v>
      </c>
      <c r="U1337" s="3" t="s">
        <v>29</v>
      </c>
      <c r="V1337" s="3" t="n">
        <v>0</v>
      </c>
      <c r="W1337" s="3" t="n">
        <v>0</v>
      </c>
      <c r="X1337" s="3" t="n">
        <v>0</v>
      </c>
      <c r="Y1337" s="3" t="s">
        <v>30</v>
      </c>
      <c r="Z1337" s="3" t="s">
        <v>30</v>
      </c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</row>
    <row r="1338" customFormat="false" ht="15.75" hidden="false" customHeight="false" outlineLevel="0" collapsed="false">
      <c r="A1338" s="3" t="n">
        <v>1337</v>
      </c>
      <c r="B1338" s="3" t="s">
        <v>3951</v>
      </c>
      <c r="C1338" s="3" t="s">
        <v>3952</v>
      </c>
      <c r="D1338" s="3" t="n">
        <v>1</v>
      </c>
      <c r="E1338" s="3" t="n">
        <v>3.4674269</v>
      </c>
      <c r="F1338" s="3" t="n">
        <v>112</v>
      </c>
      <c r="G1338" s="3" t="n">
        <v>112</v>
      </c>
      <c r="H1338" s="3" t="n">
        <v>14</v>
      </c>
      <c r="I1338" s="3" t="n">
        <v>14</v>
      </c>
      <c r="J1338" s="3" t="n">
        <v>117</v>
      </c>
      <c r="K1338" s="3" t="n">
        <v>117</v>
      </c>
      <c r="L1338" s="3" t="n">
        <v>11</v>
      </c>
      <c r="M1338" s="3" t="n">
        <v>11</v>
      </c>
      <c r="N1338" s="3" t="n">
        <v>-1</v>
      </c>
      <c r="O1338" s="3" t="n">
        <v>-1</v>
      </c>
      <c r="P1338" s="3" t="n">
        <v>8.5</v>
      </c>
      <c r="Q1338" s="3" t="n">
        <v>24.2</v>
      </c>
      <c r="R1338" s="3" t="s">
        <v>3953</v>
      </c>
      <c r="S1338" s="4" t="n">
        <v>45747.0201157407</v>
      </c>
      <c r="T1338" s="3" t="s">
        <v>29</v>
      </c>
      <c r="U1338" s="3" t="s">
        <v>29</v>
      </c>
      <c r="V1338" s="3" t="n">
        <v>0</v>
      </c>
      <c r="W1338" s="3" t="n">
        <v>0</v>
      </c>
      <c r="X1338" s="3" t="n">
        <v>0</v>
      </c>
      <c r="Y1338" s="3" t="s">
        <v>30</v>
      </c>
      <c r="Z1338" s="3" t="s">
        <v>30</v>
      </c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</row>
    <row r="1339" customFormat="false" ht="15.75" hidden="false" customHeight="false" outlineLevel="0" collapsed="false">
      <c r="A1339" s="3" t="n">
        <v>1338</v>
      </c>
      <c r="B1339" s="3" t="s">
        <v>3954</v>
      </c>
      <c r="C1339" s="3" t="s">
        <v>3955</v>
      </c>
      <c r="D1339" s="3" t="n">
        <v>1</v>
      </c>
      <c r="E1339" s="3" t="n">
        <v>1.6030358</v>
      </c>
      <c r="F1339" s="3" t="n">
        <v>17</v>
      </c>
      <c r="G1339" s="3" t="n">
        <v>17</v>
      </c>
      <c r="H1339" s="3" t="n">
        <v>5</v>
      </c>
      <c r="I1339" s="3" t="n">
        <v>5</v>
      </c>
      <c r="J1339" s="3" t="n">
        <v>28</v>
      </c>
      <c r="K1339" s="3" t="n">
        <v>28</v>
      </c>
      <c r="L1339" s="3" t="n">
        <v>2</v>
      </c>
      <c r="M1339" s="3" t="n">
        <v>2</v>
      </c>
      <c r="N1339" s="3" t="n">
        <v>-1</v>
      </c>
      <c r="O1339" s="3" t="n">
        <v>-1</v>
      </c>
      <c r="P1339" s="3" t="n">
        <v>9</v>
      </c>
      <c r="Q1339" s="3" t="n">
        <v>24.2</v>
      </c>
      <c r="R1339" s="3" t="s">
        <v>3956</v>
      </c>
      <c r="S1339" s="4" t="n">
        <v>45747.0201967593</v>
      </c>
      <c r="T1339" s="3" t="s">
        <v>29</v>
      </c>
      <c r="U1339" s="3" t="s">
        <v>29</v>
      </c>
      <c r="V1339" s="3" t="n">
        <v>0</v>
      </c>
      <c r="W1339" s="3" t="n">
        <v>0</v>
      </c>
      <c r="X1339" s="3" t="n">
        <v>0</v>
      </c>
      <c r="Y1339" s="3" t="s">
        <v>30</v>
      </c>
      <c r="Z1339" s="3" t="s">
        <v>30</v>
      </c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</row>
    <row r="1340" customFormat="false" ht="15.75" hidden="false" customHeight="false" outlineLevel="0" collapsed="false">
      <c r="A1340" s="3" t="n">
        <v>1339</v>
      </c>
      <c r="B1340" s="3" t="s">
        <v>3957</v>
      </c>
      <c r="C1340" s="3" t="s">
        <v>3958</v>
      </c>
      <c r="D1340" s="3" t="n">
        <v>1</v>
      </c>
      <c r="E1340" s="3" t="n">
        <v>2.5867389</v>
      </c>
      <c r="F1340" s="3" t="n">
        <v>19</v>
      </c>
      <c r="G1340" s="3" t="n">
        <v>19</v>
      </c>
      <c r="H1340" s="3" t="n">
        <v>2</v>
      </c>
      <c r="I1340" s="3" t="n">
        <v>2</v>
      </c>
      <c r="J1340" s="3" t="n">
        <v>16</v>
      </c>
      <c r="K1340" s="3" t="n">
        <v>16</v>
      </c>
      <c r="L1340" s="3" t="n">
        <v>4</v>
      </c>
      <c r="M1340" s="3" t="n">
        <v>4</v>
      </c>
      <c r="N1340" s="3" t="n">
        <v>-1</v>
      </c>
      <c r="O1340" s="3" t="n">
        <v>-1</v>
      </c>
      <c r="P1340" s="3" t="n">
        <v>9</v>
      </c>
      <c r="Q1340" s="3" t="n">
        <v>24.2</v>
      </c>
      <c r="R1340" s="3" t="s">
        <v>3959</v>
      </c>
      <c r="S1340" s="4" t="n">
        <v>45747.0203009259</v>
      </c>
      <c r="T1340" s="3" t="s">
        <v>29</v>
      </c>
      <c r="U1340" s="3" t="s">
        <v>29</v>
      </c>
      <c r="V1340" s="3" t="n">
        <v>0</v>
      </c>
      <c r="W1340" s="3" t="n">
        <v>0</v>
      </c>
      <c r="X1340" s="3" t="n">
        <v>0</v>
      </c>
      <c r="Y1340" s="3" t="s">
        <v>30</v>
      </c>
      <c r="Z1340" s="3" t="s">
        <v>30</v>
      </c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</row>
    <row r="1341" customFormat="false" ht="15.75" hidden="false" customHeight="false" outlineLevel="0" collapsed="false">
      <c r="A1341" s="3" t="n">
        <v>1340</v>
      </c>
      <c r="B1341" s="3" t="s">
        <v>3960</v>
      </c>
      <c r="C1341" s="3" t="s">
        <v>3961</v>
      </c>
      <c r="D1341" s="3" t="n">
        <v>1</v>
      </c>
      <c r="E1341" s="3" t="n">
        <v>0.690195</v>
      </c>
      <c r="F1341" s="3" t="n">
        <v>6</v>
      </c>
      <c r="G1341" s="3" t="n">
        <v>6</v>
      </c>
      <c r="H1341" s="3" t="n">
        <v>1</v>
      </c>
      <c r="I1341" s="3" t="n">
        <v>1</v>
      </c>
      <c r="J1341" s="3" t="n">
        <v>3</v>
      </c>
      <c r="K1341" s="3" t="n">
        <v>3</v>
      </c>
      <c r="L1341" s="3" t="n">
        <v>0</v>
      </c>
      <c r="M1341" s="3" t="n">
        <v>0</v>
      </c>
      <c r="N1341" s="3" t="n">
        <v>-1</v>
      </c>
      <c r="O1341" s="3" t="n">
        <v>-1</v>
      </c>
      <c r="P1341" s="3" t="n">
        <v>9</v>
      </c>
      <c r="Q1341" s="3" t="n">
        <v>24.2</v>
      </c>
      <c r="R1341" s="3" t="s">
        <v>3962</v>
      </c>
      <c r="S1341" s="4" t="n">
        <v>45747.0203587963</v>
      </c>
      <c r="T1341" s="3" t="s">
        <v>29</v>
      </c>
      <c r="U1341" s="3" t="s">
        <v>29</v>
      </c>
      <c r="V1341" s="3" t="n">
        <v>0</v>
      </c>
      <c r="W1341" s="3" t="n">
        <v>0</v>
      </c>
      <c r="X1341" s="3" t="n">
        <v>0</v>
      </c>
      <c r="Y1341" s="3" t="s">
        <v>30</v>
      </c>
      <c r="Z1341" s="3" t="s">
        <v>30</v>
      </c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</row>
    <row r="1342" customFormat="false" ht="15.75" hidden="false" customHeight="false" outlineLevel="0" collapsed="false">
      <c r="A1342" s="3" t="n">
        <v>1341</v>
      </c>
      <c r="B1342" s="3" t="s">
        <v>3963</v>
      </c>
      <c r="C1342" s="3" t="s">
        <v>3964</v>
      </c>
      <c r="D1342" s="3" t="n">
        <v>1</v>
      </c>
      <c r="E1342" s="3" t="n">
        <v>0.955248</v>
      </c>
      <c r="F1342" s="3" t="n">
        <v>9</v>
      </c>
      <c r="G1342" s="3" t="n">
        <v>9</v>
      </c>
      <c r="H1342" s="3" t="n">
        <v>2</v>
      </c>
      <c r="I1342" s="3" t="n">
        <v>2</v>
      </c>
      <c r="J1342" s="3" t="n">
        <v>8</v>
      </c>
      <c r="K1342" s="3" t="n">
        <v>8</v>
      </c>
      <c r="L1342" s="3" t="n">
        <v>0</v>
      </c>
      <c r="M1342" s="3" t="n">
        <v>0</v>
      </c>
      <c r="N1342" s="3" t="n">
        <v>-1</v>
      </c>
      <c r="O1342" s="3" t="n">
        <v>-1</v>
      </c>
      <c r="P1342" s="3" t="n">
        <v>9</v>
      </c>
      <c r="Q1342" s="3" t="n">
        <v>24.2</v>
      </c>
      <c r="R1342" s="3" t="s">
        <v>3965</v>
      </c>
      <c r="S1342" s="4" t="n">
        <v>45747.0204050926</v>
      </c>
      <c r="T1342" s="3" t="s">
        <v>256</v>
      </c>
      <c r="U1342" s="3" t="s">
        <v>256</v>
      </c>
      <c r="V1342" s="3" t="n">
        <v>0</v>
      </c>
      <c r="W1342" s="3" t="n">
        <v>0</v>
      </c>
      <c r="X1342" s="3" t="n">
        <v>0</v>
      </c>
      <c r="Y1342" s="3" t="s">
        <v>30</v>
      </c>
      <c r="Z1342" s="3" t="s">
        <v>30</v>
      </c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</row>
    <row r="1343" customFormat="false" ht="15.75" hidden="false" customHeight="false" outlineLevel="0" collapsed="false">
      <c r="A1343" s="3" t="n">
        <v>1342</v>
      </c>
      <c r="B1343" s="3" t="s">
        <v>3966</v>
      </c>
      <c r="C1343" s="3" t="s">
        <v>3967</v>
      </c>
      <c r="D1343" s="3" t="n">
        <v>1</v>
      </c>
      <c r="E1343" s="3" t="n">
        <v>1.3314332</v>
      </c>
      <c r="F1343" s="3" t="n">
        <v>14</v>
      </c>
      <c r="G1343" s="3" t="n">
        <v>14</v>
      </c>
      <c r="H1343" s="3" t="n">
        <v>5</v>
      </c>
      <c r="I1343" s="3" t="n">
        <v>5</v>
      </c>
      <c r="J1343" s="3" t="n">
        <v>16</v>
      </c>
      <c r="K1343" s="3" t="n">
        <v>16</v>
      </c>
      <c r="L1343" s="3" t="n">
        <v>0</v>
      </c>
      <c r="M1343" s="3" t="n">
        <v>0</v>
      </c>
      <c r="N1343" s="3" t="n">
        <v>-1</v>
      </c>
      <c r="O1343" s="3" t="n">
        <v>-1</v>
      </c>
      <c r="P1343" s="3" t="n">
        <v>8.8</v>
      </c>
      <c r="Q1343" s="3" t="n">
        <v>24.2</v>
      </c>
      <c r="R1343" s="3" t="s">
        <v>3968</v>
      </c>
      <c r="S1343" s="4" t="n">
        <v>45747.020474537</v>
      </c>
      <c r="T1343" s="3" t="s">
        <v>29</v>
      </c>
      <c r="U1343" s="3" t="s">
        <v>29</v>
      </c>
      <c r="V1343" s="3" t="n">
        <v>0</v>
      </c>
      <c r="W1343" s="3" t="n">
        <v>0</v>
      </c>
      <c r="X1343" s="3" t="n">
        <v>0</v>
      </c>
      <c r="Y1343" s="3" t="s">
        <v>30</v>
      </c>
      <c r="Z1343" s="3" t="s">
        <v>30</v>
      </c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</row>
    <row r="1344" customFormat="false" ht="15.75" hidden="false" customHeight="false" outlineLevel="0" collapsed="false">
      <c r="A1344" s="3" t="n">
        <v>1343</v>
      </c>
      <c r="B1344" s="3" t="s">
        <v>3969</v>
      </c>
      <c r="C1344" s="3" t="s">
        <v>3970</v>
      </c>
      <c r="D1344" s="3" t="n">
        <v>1</v>
      </c>
      <c r="E1344" s="3" t="n">
        <v>2.361772</v>
      </c>
      <c r="F1344" s="3" t="n">
        <v>20</v>
      </c>
      <c r="G1344" s="3" t="n">
        <v>20</v>
      </c>
      <c r="H1344" s="3" t="n">
        <v>5</v>
      </c>
      <c r="I1344" s="3" t="n">
        <v>5</v>
      </c>
      <c r="J1344" s="3" t="n">
        <v>13</v>
      </c>
      <c r="K1344" s="3" t="n">
        <v>13</v>
      </c>
      <c r="L1344" s="3" t="n">
        <v>2</v>
      </c>
      <c r="M1344" s="3" t="n">
        <v>2</v>
      </c>
      <c r="N1344" s="3" t="n">
        <v>-1</v>
      </c>
      <c r="O1344" s="3" t="n">
        <v>-1</v>
      </c>
      <c r="P1344" s="3" t="n">
        <v>8.5</v>
      </c>
      <c r="Q1344" s="3" t="n">
        <v>24.2</v>
      </c>
      <c r="R1344" s="3" t="s">
        <v>3971</v>
      </c>
      <c r="S1344" s="4" t="n">
        <v>45747.0205671296</v>
      </c>
      <c r="T1344" s="3" t="s">
        <v>65</v>
      </c>
      <c r="U1344" s="3" t="s">
        <v>65</v>
      </c>
      <c r="V1344" s="3" t="n">
        <v>0</v>
      </c>
      <c r="W1344" s="3" t="n">
        <v>0</v>
      </c>
      <c r="X1344" s="3" t="n">
        <v>0</v>
      </c>
      <c r="Y1344" s="3" t="s">
        <v>30</v>
      </c>
      <c r="Z1344" s="3" t="s">
        <v>30</v>
      </c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</row>
    <row r="1345" customFormat="false" ht="15.75" hidden="false" customHeight="false" outlineLevel="0" collapsed="false">
      <c r="A1345" s="3" t="n">
        <v>1344</v>
      </c>
      <c r="B1345" s="3" t="s">
        <v>3972</v>
      </c>
      <c r="C1345" s="3" t="s">
        <v>3973</v>
      </c>
      <c r="D1345" s="3" t="n">
        <v>1</v>
      </c>
      <c r="E1345" s="3" t="n">
        <v>2.290145</v>
      </c>
      <c r="F1345" s="3" t="n">
        <v>20</v>
      </c>
      <c r="G1345" s="3" t="n">
        <v>20</v>
      </c>
      <c r="H1345" s="3" t="n">
        <v>7</v>
      </c>
      <c r="I1345" s="3" t="n">
        <v>7</v>
      </c>
      <c r="J1345" s="3" t="n">
        <v>15</v>
      </c>
      <c r="K1345" s="3" t="n">
        <v>15</v>
      </c>
      <c r="L1345" s="3" t="n">
        <v>0</v>
      </c>
      <c r="M1345" s="3" t="n">
        <v>0</v>
      </c>
      <c r="N1345" s="3" t="n">
        <v>-1</v>
      </c>
      <c r="O1345" s="3" t="n">
        <v>-1</v>
      </c>
      <c r="P1345" s="3" t="n">
        <v>8.8</v>
      </c>
      <c r="Q1345" s="3" t="n">
        <v>24.2</v>
      </c>
      <c r="R1345" s="3" t="s">
        <v>3974</v>
      </c>
      <c r="S1345" s="4" t="n">
        <v>45747.0206597222</v>
      </c>
      <c r="T1345" s="3" t="s">
        <v>29</v>
      </c>
      <c r="U1345" s="3" t="s">
        <v>29</v>
      </c>
      <c r="V1345" s="3" t="n">
        <v>0</v>
      </c>
      <c r="W1345" s="3" t="n">
        <v>0</v>
      </c>
      <c r="X1345" s="3" t="n">
        <v>0</v>
      </c>
      <c r="Y1345" s="3" t="s">
        <v>30</v>
      </c>
      <c r="Z1345" s="3" t="s">
        <v>30</v>
      </c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</row>
    <row r="1346" customFormat="false" ht="15.75" hidden="false" customHeight="false" outlineLevel="0" collapsed="false">
      <c r="A1346" s="3" t="n">
        <v>1345</v>
      </c>
      <c r="B1346" s="3" t="s">
        <v>3975</v>
      </c>
      <c r="C1346" s="3" t="s">
        <v>3976</v>
      </c>
      <c r="D1346" s="3" t="n">
        <v>1</v>
      </c>
      <c r="E1346" s="3" t="n">
        <v>2.9907945</v>
      </c>
      <c r="F1346" s="3" t="n">
        <v>26</v>
      </c>
      <c r="G1346" s="3" t="n">
        <v>26</v>
      </c>
      <c r="H1346" s="3" t="n">
        <v>7</v>
      </c>
      <c r="I1346" s="3" t="n">
        <v>7</v>
      </c>
      <c r="J1346" s="3" t="n">
        <v>23</v>
      </c>
      <c r="K1346" s="3" t="n">
        <v>23</v>
      </c>
      <c r="L1346" s="3" t="n">
        <v>2</v>
      </c>
      <c r="M1346" s="3" t="n">
        <v>2</v>
      </c>
      <c r="N1346" s="3" t="n">
        <v>-1</v>
      </c>
      <c r="O1346" s="3" t="n">
        <v>-1</v>
      </c>
      <c r="P1346" s="3" t="n">
        <v>8.8</v>
      </c>
      <c r="Q1346" s="3" t="n">
        <v>24.2</v>
      </c>
      <c r="R1346" s="3" t="s">
        <v>3977</v>
      </c>
      <c r="S1346" s="4" t="n">
        <v>45747.020775463</v>
      </c>
      <c r="T1346" s="3" t="s">
        <v>29</v>
      </c>
      <c r="U1346" s="3" t="s">
        <v>29</v>
      </c>
      <c r="V1346" s="3" t="n">
        <v>0</v>
      </c>
      <c r="W1346" s="3" t="n">
        <v>0</v>
      </c>
      <c r="X1346" s="3" t="n">
        <v>0</v>
      </c>
      <c r="Y1346" s="3" t="s">
        <v>30</v>
      </c>
      <c r="Z1346" s="3" t="s">
        <v>30</v>
      </c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</row>
    <row r="1347" customFormat="false" ht="15.75" hidden="false" customHeight="false" outlineLevel="0" collapsed="false">
      <c r="A1347" s="3" t="n">
        <v>1346</v>
      </c>
      <c r="B1347" s="3" t="s">
        <v>3978</v>
      </c>
      <c r="C1347" s="3" t="s">
        <v>3979</v>
      </c>
      <c r="D1347" s="3" t="n">
        <v>1</v>
      </c>
      <c r="E1347" s="3" t="n">
        <v>1.7982164</v>
      </c>
      <c r="F1347" s="3" t="n">
        <v>16</v>
      </c>
      <c r="G1347" s="3" t="n">
        <v>16</v>
      </c>
      <c r="H1347" s="3" t="n">
        <v>6</v>
      </c>
      <c r="I1347" s="3" t="n">
        <v>6</v>
      </c>
      <c r="J1347" s="3" t="n">
        <v>13</v>
      </c>
      <c r="K1347" s="3" t="n">
        <v>13</v>
      </c>
      <c r="L1347" s="3" t="n">
        <v>2</v>
      </c>
      <c r="M1347" s="3" t="n">
        <v>2</v>
      </c>
      <c r="N1347" s="3" t="n">
        <v>-1</v>
      </c>
      <c r="O1347" s="3" t="n">
        <v>-1</v>
      </c>
      <c r="P1347" s="3" t="n">
        <v>8.8</v>
      </c>
      <c r="Q1347" s="3" t="n">
        <v>24.2</v>
      </c>
      <c r="R1347" s="3" t="s">
        <v>3980</v>
      </c>
      <c r="S1347" s="4" t="n">
        <v>45747.0208680556</v>
      </c>
      <c r="T1347" s="3" t="s">
        <v>29</v>
      </c>
      <c r="U1347" s="3" t="s">
        <v>29</v>
      </c>
      <c r="V1347" s="3" t="n">
        <v>0</v>
      </c>
      <c r="W1347" s="3" t="n">
        <v>0</v>
      </c>
      <c r="X1347" s="3" t="n">
        <v>0</v>
      </c>
      <c r="Y1347" s="3" t="s">
        <v>30</v>
      </c>
      <c r="Z1347" s="3" t="s">
        <v>30</v>
      </c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</row>
    <row r="1348" customFormat="false" ht="15.75" hidden="false" customHeight="false" outlineLevel="0" collapsed="false">
      <c r="A1348" s="3" t="n">
        <v>1347</v>
      </c>
      <c r="B1348" s="3" t="s">
        <v>3981</v>
      </c>
      <c r="C1348" s="3" t="s">
        <v>3982</v>
      </c>
      <c r="D1348" s="3" t="n">
        <v>1</v>
      </c>
      <c r="E1348" s="3" t="n">
        <v>0.6856978</v>
      </c>
      <c r="F1348" s="3" t="n">
        <v>6</v>
      </c>
      <c r="G1348" s="3" t="n">
        <v>6</v>
      </c>
      <c r="H1348" s="3" t="n">
        <v>3</v>
      </c>
      <c r="I1348" s="3" t="n">
        <v>3</v>
      </c>
      <c r="J1348" s="3" t="n">
        <v>2</v>
      </c>
      <c r="K1348" s="3" t="n">
        <v>2</v>
      </c>
      <c r="L1348" s="3" t="n">
        <v>2</v>
      </c>
      <c r="M1348" s="3" t="n">
        <v>2</v>
      </c>
      <c r="N1348" s="3" t="n">
        <v>-1</v>
      </c>
      <c r="O1348" s="3" t="n">
        <v>-1</v>
      </c>
      <c r="P1348" s="3" t="n">
        <v>8.8</v>
      </c>
      <c r="Q1348" s="3" t="n">
        <v>24.2</v>
      </c>
      <c r="R1348" s="3" t="s">
        <v>3983</v>
      </c>
      <c r="S1348" s="4" t="n">
        <v>45747.0209259259</v>
      </c>
      <c r="T1348" s="3" t="s">
        <v>29</v>
      </c>
      <c r="U1348" s="3" t="s">
        <v>29</v>
      </c>
      <c r="V1348" s="3" t="n">
        <v>0</v>
      </c>
      <c r="W1348" s="3" t="n">
        <v>0</v>
      </c>
      <c r="X1348" s="3" t="n">
        <v>0</v>
      </c>
      <c r="Y1348" s="3" t="s">
        <v>30</v>
      </c>
      <c r="Z1348" s="3" t="s">
        <v>30</v>
      </c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</row>
    <row r="1349" customFormat="false" ht="15.75" hidden="false" customHeight="false" outlineLevel="0" collapsed="false">
      <c r="A1349" s="3" t="n">
        <v>1348</v>
      </c>
      <c r="B1349" s="3" t="s">
        <v>3984</v>
      </c>
      <c r="C1349" s="3" t="s">
        <v>3985</v>
      </c>
      <c r="D1349" s="3" t="n">
        <v>1</v>
      </c>
      <c r="E1349" s="3" t="n">
        <v>0.5996143</v>
      </c>
      <c r="F1349" s="3" t="n">
        <v>8</v>
      </c>
      <c r="G1349" s="3" t="n">
        <v>8</v>
      </c>
      <c r="H1349" s="3" t="n">
        <v>6</v>
      </c>
      <c r="I1349" s="3" t="n">
        <v>6</v>
      </c>
      <c r="J1349" s="3" t="n">
        <v>10</v>
      </c>
      <c r="K1349" s="3" t="n">
        <v>10</v>
      </c>
      <c r="L1349" s="3" t="n">
        <v>1</v>
      </c>
      <c r="M1349" s="3" t="n">
        <v>1</v>
      </c>
      <c r="N1349" s="3" t="n">
        <v>-1</v>
      </c>
      <c r="O1349" s="3" t="n">
        <v>-1</v>
      </c>
      <c r="P1349" s="3" t="n">
        <v>8.5</v>
      </c>
      <c r="Q1349" s="3" t="n">
        <v>24.2</v>
      </c>
      <c r="R1349" s="3" t="s">
        <v>3986</v>
      </c>
      <c r="S1349" s="4" t="n">
        <v>45747.0209837963</v>
      </c>
      <c r="T1349" s="3" t="s">
        <v>29</v>
      </c>
      <c r="U1349" s="3" t="s">
        <v>29</v>
      </c>
      <c r="V1349" s="3" t="n">
        <v>0</v>
      </c>
      <c r="W1349" s="3" t="n">
        <v>0</v>
      </c>
      <c r="X1349" s="3" t="n">
        <v>0</v>
      </c>
      <c r="Y1349" s="3" t="s">
        <v>30</v>
      </c>
      <c r="Z1349" s="3" t="s">
        <v>30</v>
      </c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</row>
    <row r="1350" customFormat="false" ht="15.75" hidden="false" customHeight="false" outlineLevel="0" collapsed="false">
      <c r="A1350" s="3" t="n">
        <v>1349</v>
      </c>
      <c r="B1350" s="3" t="s">
        <v>3987</v>
      </c>
      <c r="C1350" s="3" t="s">
        <v>3988</v>
      </c>
      <c r="D1350" s="3" t="n">
        <v>1</v>
      </c>
      <c r="E1350" s="3" t="n">
        <v>1.7891099</v>
      </c>
      <c r="F1350" s="3" t="n">
        <v>12</v>
      </c>
      <c r="G1350" s="3" t="n">
        <v>12</v>
      </c>
      <c r="H1350" s="3" t="n">
        <v>3</v>
      </c>
      <c r="I1350" s="3" t="n">
        <v>3</v>
      </c>
      <c r="J1350" s="3" t="n">
        <v>13</v>
      </c>
      <c r="K1350" s="3" t="n">
        <v>13</v>
      </c>
      <c r="L1350" s="3" t="n">
        <v>4</v>
      </c>
      <c r="M1350" s="3" t="n">
        <v>4</v>
      </c>
      <c r="N1350" s="3" t="n">
        <v>-1</v>
      </c>
      <c r="O1350" s="3" t="n">
        <v>-1</v>
      </c>
      <c r="P1350" s="3" t="n">
        <v>8.8</v>
      </c>
      <c r="Q1350" s="3" t="n">
        <v>24.2</v>
      </c>
      <c r="R1350" s="3" t="s">
        <v>3989</v>
      </c>
      <c r="S1350" s="4" t="n">
        <v>45747.0210648148</v>
      </c>
      <c r="T1350" s="3" t="s">
        <v>29</v>
      </c>
      <c r="U1350" s="3" t="s">
        <v>29</v>
      </c>
      <c r="V1350" s="3" t="n">
        <v>0</v>
      </c>
      <c r="W1350" s="3" t="n">
        <v>0</v>
      </c>
      <c r="X1350" s="3" t="n">
        <v>0</v>
      </c>
      <c r="Y1350" s="3" t="s">
        <v>30</v>
      </c>
      <c r="Z1350" s="3" t="s">
        <v>30</v>
      </c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</row>
    <row r="1351" customFormat="false" ht="15.75" hidden="false" customHeight="false" outlineLevel="0" collapsed="false">
      <c r="A1351" s="3" t="n">
        <v>1350</v>
      </c>
      <c r="B1351" s="3" t="s">
        <v>3990</v>
      </c>
      <c r="C1351" s="3" t="s">
        <v>3991</v>
      </c>
      <c r="D1351" s="3" t="n">
        <v>1</v>
      </c>
      <c r="E1351" s="3" t="n">
        <v>0.4754215</v>
      </c>
      <c r="F1351" s="3" t="n">
        <v>4</v>
      </c>
      <c r="G1351" s="3" t="n">
        <v>4</v>
      </c>
      <c r="H1351" s="3" t="n">
        <v>3</v>
      </c>
      <c r="I1351" s="3" t="n">
        <v>3</v>
      </c>
      <c r="J1351" s="3" t="n">
        <v>2</v>
      </c>
      <c r="K1351" s="3" t="n">
        <v>2</v>
      </c>
      <c r="L1351" s="3" t="n">
        <v>1</v>
      </c>
      <c r="M1351" s="3" t="n">
        <v>1</v>
      </c>
      <c r="N1351" s="3" t="n">
        <v>-1</v>
      </c>
      <c r="O1351" s="3" t="n">
        <v>-1</v>
      </c>
      <c r="P1351" s="3" t="n">
        <v>8.5</v>
      </c>
      <c r="Q1351" s="3" t="n">
        <v>24.2</v>
      </c>
      <c r="R1351" s="3" t="s">
        <v>3992</v>
      </c>
      <c r="S1351" s="4" t="n">
        <v>45747.0211226852</v>
      </c>
      <c r="T1351" s="3" t="s">
        <v>29</v>
      </c>
      <c r="U1351" s="3" t="s">
        <v>29</v>
      </c>
      <c r="V1351" s="3" t="n">
        <v>0</v>
      </c>
      <c r="W1351" s="3" t="n">
        <v>0</v>
      </c>
      <c r="X1351" s="3" t="n">
        <v>0</v>
      </c>
      <c r="Y1351" s="3" t="s">
        <v>30</v>
      </c>
      <c r="Z1351" s="3" t="s">
        <v>30</v>
      </c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</row>
    <row r="1352" customFormat="false" ht="15.75" hidden="false" customHeight="false" outlineLevel="0" collapsed="false">
      <c r="A1352" s="3" t="n">
        <v>1351</v>
      </c>
      <c r="B1352" s="3" t="s">
        <v>3993</v>
      </c>
      <c r="C1352" s="3" t="s">
        <v>3994</v>
      </c>
      <c r="D1352" s="3" t="n">
        <v>1</v>
      </c>
      <c r="E1352" s="3" t="n">
        <v>0.8146694</v>
      </c>
      <c r="F1352" s="3" t="n">
        <v>16</v>
      </c>
      <c r="G1352" s="3" t="n">
        <v>16</v>
      </c>
      <c r="H1352" s="3" t="n">
        <v>7</v>
      </c>
      <c r="I1352" s="3" t="n">
        <v>7</v>
      </c>
      <c r="J1352" s="3" t="n">
        <v>37</v>
      </c>
      <c r="K1352" s="3" t="n">
        <v>37</v>
      </c>
      <c r="L1352" s="3" t="n">
        <v>1</v>
      </c>
      <c r="M1352" s="3" t="n">
        <v>1</v>
      </c>
      <c r="N1352" s="3" t="n">
        <v>-1</v>
      </c>
      <c r="O1352" s="3" t="n">
        <v>-1</v>
      </c>
      <c r="P1352" s="3" t="n">
        <v>8.5</v>
      </c>
      <c r="Q1352" s="3" t="n">
        <v>24.2</v>
      </c>
      <c r="R1352" s="3" t="s">
        <v>3995</v>
      </c>
      <c r="S1352" s="4" t="n">
        <v>45747.0211689815</v>
      </c>
      <c r="T1352" s="3" t="s">
        <v>29</v>
      </c>
      <c r="U1352" s="3" t="s">
        <v>29</v>
      </c>
      <c r="V1352" s="3" t="n">
        <v>0</v>
      </c>
      <c r="W1352" s="3" t="n">
        <v>0</v>
      </c>
      <c r="X1352" s="3" t="n">
        <v>0</v>
      </c>
      <c r="Y1352" s="3" t="s">
        <v>30</v>
      </c>
      <c r="Z1352" s="3" t="s">
        <v>30</v>
      </c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</row>
    <row r="1353" customFormat="false" ht="15.75" hidden="false" customHeight="false" outlineLevel="0" collapsed="false">
      <c r="A1353" s="3" t="n">
        <v>1352</v>
      </c>
      <c r="B1353" s="3" t="s">
        <v>3996</v>
      </c>
      <c r="C1353" s="3" t="s">
        <v>3997</v>
      </c>
      <c r="D1353" s="3" t="n">
        <v>1</v>
      </c>
      <c r="E1353" s="3" t="n">
        <v>0.6132667</v>
      </c>
      <c r="F1353" s="3" t="n">
        <v>6</v>
      </c>
      <c r="G1353" s="3" t="n">
        <v>6</v>
      </c>
      <c r="H1353" s="3" t="n">
        <v>4</v>
      </c>
      <c r="I1353" s="3" t="n">
        <v>4</v>
      </c>
      <c r="J1353" s="3" t="n">
        <v>3</v>
      </c>
      <c r="K1353" s="3" t="n">
        <v>3</v>
      </c>
      <c r="L1353" s="3" t="n">
        <v>1</v>
      </c>
      <c r="M1353" s="3" t="n">
        <v>1</v>
      </c>
      <c r="N1353" s="3" t="n">
        <v>-1</v>
      </c>
      <c r="O1353" s="3" t="n">
        <v>-1</v>
      </c>
      <c r="P1353" s="3" t="n">
        <v>8.5</v>
      </c>
      <c r="Q1353" s="3" t="n">
        <v>24.2</v>
      </c>
      <c r="R1353" s="3" t="s">
        <v>3998</v>
      </c>
      <c r="S1353" s="4" t="n">
        <v>45747.0212615741</v>
      </c>
      <c r="T1353" s="3" t="s">
        <v>29</v>
      </c>
      <c r="U1353" s="3" t="s">
        <v>29</v>
      </c>
      <c r="V1353" s="3" t="n">
        <v>0</v>
      </c>
      <c r="W1353" s="3" t="n">
        <v>0</v>
      </c>
      <c r="X1353" s="3" t="n">
        <v>0</v>
      </c>
      <c r="Y1353" s="3" t="s">
        <v>30</v>
      </c>
      <c r="Z1353" s="3" t="s">
        <v>30</v>
      </c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</row>
    <row r="1354" customFormat="false" ht="15.75" hidden="false" customHeight="false" outlineLevel="0" collapsed="false">
      <c r="A1354" s="3" t="n">
        <v>1353</v>
      </c>
      <c r="B1354" s="3" t="s">
        <v>3999</v>
      </c>
      <c r="C1354" s="3" t="s">
        <v>4000</v>
      </c>
      <c r="D1354" s="3" t="n">
        <v>1</v>
      </c>
      <c r="E1354" s="3" t="n">
        <v>0.9311488</v>
      </c>
      <c r="F1354" s="3" t="n">
        <v>9</v>
      </c>
      <c r="G1354" s="3" t="n">
        <v>9</v>
      </c>
      <c r="H1354" s="3" t="n">
        <v>3</v>
      </c>
      <c r="I1354" s="3" t="n">
        <v>3</v>
      </c>
      <c r="J1354" s="3" t="n">
        <v>7</v>
      </c>
      <c r="K1354" s="3" t="n">
        <v>7</v>
      </c>
      <c r="L1354" s="3" t="n">
        <v>1</v>
      </c>
      <c r="M1354" s="3" t="n">
        <v>1</v>
      </c>
      <c r="N1354" s="3" t="n">
        <v>-1</v>
      </c>
      <c r="O1354" s="3" t="n">
        <v>-1</v>
      </c>
      <c r="P1354" s="3" t="n">
        <v>8.5</v>
      </c>
      <c r="Q1354" s="3" t="n">
        <v>24.2</v>
      </c>
      <c r="R1354" s="3" t="s">
        <v>4001</v>
      </c>
      <c r="S1354" s="4" t="n">
        <v>45747.0213194444</v>
      </c>
      <c r="T1354" s="3" t="s">
        <v>29</v>
      </c>
      <c r="U1354" s="3" t="s">
        <v>29</v>
      </c>
      <c r="V1354" s="3" t="n">
        <v>0</v>
      </c>
      <c r="W1354" s="3" t="n">
        <v>0</v>
      </c>
      <c r="X1354" s="3" t="n">
        <v>0</v>
      </c>
      <c r="Y1354" s="3" t="s">
        <v>30</v>
      </c>
      <c r="Z1354" s="3" t="s">
        <v>30</v>
      </c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</row>
    <row r="1355" customFormat="false" ht="15.75" hidden="false" customHeight="false" outlineLevel="0" collapsed="false">
      <c r="A1355" s="3" t="n">
        <v>1354</v>
      </c>
      <c r="B1355" s="3" t="s">
        <v>4002</v>
      </c>
      <c r="C1355" s="3" t="s">
        <v>4003</v>
      </c>
      <c r="D1355" s="3" t="n">
        <v>1</v>
      </c>
      <c r="E1355" s="3" t="n">
        <v>0.2748821</v>
      </c>
      <c r="F1355" s="3" t="n">
        <v>6</v>
      </c>
      <c r="G1355" s="3" t="n">
        <v>6</v>
      </c>
      <c r="H1355" s="3" t="n">
        <v>4</v>
      </c>
      <c r="I1355" s="3" t="n">
        <v>4</v>
      </c>
      <c r="J1355" s="3" t="n">
        <v>4</v>
      </c>
      <c r="K1355" s="3" t="n">
        <v>4</v>
      </c>
      <c r="L1355" s="3" t="n">
        <v>0</v>
      </c>
      <c r="M1355" s="3" t="n">
        <v>0</v>
      </c>
      <c r="N1355" s="3" t="n">
        <v>-1</v>
      </c>
      <c r="O1355" s="3" t="n">
        <v>-1</v>
      </c>
      <c r="P1355" s="3" t="n">
        <v>8.5</v>
      </c>
      <c r="Q1355" s="3" t="n">
        <v>24.2</v>
      </c>
      <c r="R1355" s="3" t="s">
        <v>4004</v>
      </c>
      <c r="S1355" s="4" t="n">
        <v>45747.0213773148</v>
      </c>
      <c r="T1355" s="3" t="s">
        <v>29</v>
      </c>
      <c r="U1355" s="3" t="s">
        <v>29</v>
      </c>
      <c r="V1355" s="3" t="n">
        <v>0</v>
      </c>
      <c r="W1355" s="3" t="n">
        <v>0</v>
      </c>
      <c r="X1355" s="3" t="n">
        <v>0</v>
      </c>
      <c r="Y1355" s="3" t="s">
        <v>30</v>
      </c>
      <c r="Z1355" s="3" t="s">
        <v>30</v>
      </c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</row>
    <row r="1356" customFormat="false" ht="15.75" hidden="false" customHeight="false" outlineLevel="0" collapsed="false">
      <c r="A1356" s="3" t="n">
        <v>1355</v>
      </c>
      <c r="B1356" s="3" t="s">
        <v>4005</v>
      </c>
      <c r="C1356" s="3" t="s">
        <v>4006</v>
      </c>
      <c r="D1356" s="3" t="n">
        <v>1</v>
      </c>
      <c r="E1356" s="3" t="n">
        <v>0.5613692</v>
      </c>
      <c r="F1356" s="3" t="n">
        <v>6</v>
      </c>
      <c r="G1356" s="3" t="n">
        <v>6</v>
      </c>
      <c r="H1356" s="3" t="n">
        <v>4</v>
      </c>
      <c r="I1356" s="3" t="n">
        <v>4</v>
      </c>
      <c r="J1356" s="3" t="n">
        <v>5</v>
      </c>
      <c r="K1356" s="3" t="n">
        <v>5</v>
      </c>
      <c r="L1356" s="3" t="n">
        <v>1</v>
      </c>
      <c r="M1356" s="3" t="n">
        <v>1</v>
      </c>
      <c r="N1356" s="3" t="n">
        <v>-1</v>
      </c>
      <c r="O1356" s="3" t="n">
        <v>-1</v>
      </c>
      <c r="P1356" s="3" t="n">
        <v>8.5</v>
      </c>
      <c r="Q1356" s="3" t="n">
        <v>24.2</v>
      </c>
      <c r="R1356" s="3" t="s">
        <v>4007</v>
      </c>
      <c r="S1356" s="4" t="n">
        <v>45747.0214236111</v>
      </c>
      <c r="T1356" s="3" t="s">
        <v>29</v>
      </c>
      <c r="U1356" s="3" t="s">
        <v>29</v>
      </c>
      <c r="V1356" s="3" t="n">
        <v>0</v>
      </c>
      <c r="W1356" s="3" t="n">
        <v>0</v>
      </c>
      <c r="X1356" s="3" t="n">
        <v>0</v>
      </c>
      <c r="Y1356" s="3" t="s">
        <v>30</v>
      </c>
      <c r="Z1356" s="3" t="s">
        <v>30</v>
      </c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</row>
    <row r="1357" customFormat="false" ht="15.75" hidden="false" customHeight="false" outlineLevel="0" collapsed="false">
      <c r="A1357" s="3" t="n">
        <v>1356</v>
      </c>
      <c r="B1357" s="3" t="s">
        <v>4008</v>
      </c>
      <c r="C1357" s="3" t="s">
        <v>4009</v>
      </c>
      <c r="D1357" s="3" t="n">
        <v>1</v>
      </c>
      <c r="E1357" s="3" t="n">
        <v>0.611241</v>
      </c>
      <c r="F1357" s="3" t="n">
        <v>8</v>
      </c>
      <c r="G1357" s="3" t="n">
        <v>8</v>
      </c>
      <c r="H1357" s="3" t="n">
        <v>3</v>
      </c>
      <c r="I1357" s="3" t="n">
        <v>3</v>
      </c>
      <c r="J1357" s="3" t="n">
        <v>5</v>
      </c>
      <c r="K1357" s="3" t="n">
        <v>5</v>
      </c>
      <c r="L1357" s="3" t="n">
        <v>0</v>
      </c>
      <c r="M1357" s="3" t="n">
        <v>0</v>
      </c>
      <c r="N1357" s="3" t="n">
        <v>-1</v>
      </c>
      <c r="O1357" s="3" t="n">
        <v>-1</v>
      </c>
      <c r="P1357" s="3" t="n">
        <v>8.5</v>
      </c>
      <c r="Q1357" s="3" t="n">
        <v>24.2</v>
      </c>
      <c r="R1357" s="3" t="s">
        <v>4010</v>
      </c>
      <c r="S1357" s="4" t="n">
        <v>45747.0214699074</v>
      </c>
      <c r="T1357" s="3" t="s">
        <v>29</v>
      </c>
      <c r="U1357" s="3" t="s">
        <v>29</v>
      </c>
      <c r="V1357" s="3" t="n">
        <v>0</v>
      </c>
      <c r="W1357" s="3" t="n">
        <v>0</v>
      </c>
      <c r="X1357" s="3" t="n">
        <v>0</v>
      </c>
      <c r="Y1357" s="3" t="s">
        <v>30</v>
      </c>
      <c r="Z1357" s="3" t="s">
        <v>30</v>
      </c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</row>
    <row r="1358" customFormat="false" ht="15.75" hidden="false" customHeight="false" outlineLevel="0" collapsed="false">
      <c r="A1358" s="3" t="n">
        <v>1357</v>
      </c>
      <c r="B1358" s="3" t="s">
        <v>4011</v>
      </c>
      <c r="C1358" s="3" t="s">
        <v>4012</v>
      </c>
      <c r="D1358" s="3" t="n">
        <v>1</v>
      </c>
      <c r="E1358" s="3" t="n">
        <v>0.875693</v>
      </c>
      <c r="F1358" s="3" t="n">
        <v>8</v>
      </c>
      <c r="G1358" s="3" t="n">
        <v>8</v>
      </c>
      <c r="H1358" s="3" t="n">
        <v>2</v>
      </c>
      <c r="I1358" s="3" t="n">
        <v>2</v>
      </c>
      <c r="J1358" s="3" t="n">
        <v>4</v>
      </c>
      <c r="K1358" s="3" t="n">
        <v>4</v>
      </c>
      <c r="L1358" s="3" t="n">
        <v>0</v>
      </c>
      <c r="M1358" s="3" t="n">
        <v>0</v>
      </c>
      <c r="N1358" s="3" t="n">
        <v>-1</v>
      </c>
      <c r="O1358" s="3" t="n">
        <v>-1</v>
      </c>
      <c r="P1358" s="3" t="n">
        <v>8.5</v>
      </c>
      <c r="Q1358" s="3" t="n">
        <v>24.2</v>
      </c>
      <c r="R1358" s="3" t="s">
        <v>4013</v>
      </c>
      <c r="S1358" s="4" t="n">
        <v>45747.0215162037</v>
      </c>
      <c r="T1358" s="3" t="s">
        <v>29</v>
      </c>
      <c r="U1358" s="3" t="s">
        <v>29</v>
      </c>
      <c r="V1358" s="3" t="n">
        <v>0</v>
      </c>
      <c r="W1358" s="3" t="n">
        <v>0</v>
      </c>
      <c r="X1358" s="3" t="n">
        <v>0</v>
      </c>
      <c r="Y1358" s="3" t="s">
        <v>30</v>
      </c>
      <c r="Z1358" s="3" t="s">
        <v>30</v>
      </c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</row>
    <row r="1359" customFormat="false" ht="15.75" hidden="false" customHeight="false" outlineLevel="0" collapsed="false">
      <c r="A1359" s="3" t="n">
        <v>1358</v>
      </c>
      <c r="B1359" s="3" t="s">
        <v>4014</v>
      </c>
      <c r="C1359" s="3" t="s">
        <v>4015</v>
      </c>
      <c r="D1359" s="3" t="n">
        <v>1</v>
      </c>
      <c r="E1359" s="3" t="n">
        <v>2.1306889</v>
      </c>
      <c r="F1359" s="3" t="n">
        <v>33</v>
      </c>
      <c r="G1359" s="3" t="n">
        <v>33</v>
      </c>
      <c r="H1359" s="3" t="n">
        <v>6</v>
      </c>
      <c r="I1359" s="3" t="n">
        <v>6</v>
      </c>
      <c r="J1359" s="3" t="n">
        <v>25</v>
      </c>
      <c r="K1359" s="3" t="n">
        <v>25</v>
      </c>
      <c r="L1359" s="3" t="n">
        <v>0</v>
      </c>
      <c r="M1359" s="3" t="n">
        <v>0</v>
      </c>
      <c r="N1359" s="3" t="n">
        <v>-1</v>
      </c>
      <c r="O1359" s="3" t="n">
        <v>-1</v>
      </c>
      <c r="P1359" s="3" t="n">
        <v>8.5</v>
      </c>
      <c r="Q1359" s="3" t="n">
        <v>24.2</v>
      </c>
      <c r="R1359" s="3" t="s">
        <v>4016</v>
      </c>
      <c r="S1359" s="4" t="n">
        <v>45747.0215972222</v>
      </c>
      <c r="T1359" s="3" t="s">
        <v>29</v>
      </c>
      <c r="U1359" s="3" t="s">
        <v>29</v>
      </c>
      <c r="V1359" s="3" t="n">
        <v>0</v>
      </c>
      <c r="W1359" s="3" t="n">
        <v>0</v>
      </c>
      <c r="X1359" s="3" t="n">
        <v>0</v>
      </c>
      <c r="Y1359" s="3" t="s">
        <v>30</v>
      </c>
      <c r="Z1359" s="3" t="s">
        <v>30</v>
      </c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</row>
    <row r="1360" customFormat="false" ht="15.75" hidden="false" customHeight="false" outlineLevel="0" collapsed="false">
      <c r="A1360" s="3" t="n">
        <v>1359</v>
      </c>
      <c r="B1360" s="3" t="s">
        <v>4017</v>
      </c>
      <c r="C1360" s="3" t="s">
        <v>4018</v>
      </c>
      <c r="D1360" s="3" t="n">
        <v>1</v>
      </c>
      <c r="E1360" s="3" t="n">
        <v>1.4452972</v>
      </c>
      <c r="F1360" s="3" t="n">
        <v>14</v>
      </c>
      <c r="G1360" s="3" t="n">
        <v>14</v>
      </c>
      <c r="H1360" s="3" t="n">
        <v>4</v>
      </c>
      <c r="I1360" s="3" t="n">
        <v>4</v>
      </c>
      <c r="J1360" s="3" t="n">
        <v>9</v>
      </c>
      <c r="K1360" s="3" t="n">
        <v>9</v>
      </c>
      <c r="L1360" s="3" t="n">
        <v>0</v>
      </c>
      <c r="M1360" s="3" t="n">
        <v>0</v>
      </c>
      <c r="N1360" s="3" t="n">
        <v>-1</v>
      </c>
      <c r="O1360" s="3" t="n">
        <v>-1</v>
      </c>
      <c r="P1360" s="3" t="n">
        <v>8.5</v>
      </c>
      <c r="Q1360" s="3" t="n">
        <v>24.2</v>
      </c>
      <c r="R1360" s="3" t="s">
        <v>4019</v>
      </c>
      <c r="S1360" s="4" t="n">
        <v>45747.0216666667</v>
      </c>
      <c r="T1360" s="3" t="s">
        <v>29</v>
      </c>
      <c r="U1360" s="3" t="s">
        <v>29</v>
      </c>
      <c r="V1360" s="3" t="n">
        <v>0</v>
      </c>
      <c r="W1360" s="3" t="n">
        <v>0</v>
      </c>
      <c r="X1360" s="3" t="n">
        <v>0</v>
      </c>
      <c r="Y1360" s="3" t="s">
        <v>30</v>
      </c>
      <c r="Z1360" s="3" t="s">
        <v>30</v>
      </c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</row>
    <row r="1361" customFormat="false" ht="15.75" hidden="false" customHeight="false" outlineLevel="0" collapsed="false">
      <c r="A1361" s="3" t="n">
        <v>1360</v>
      </c>
      <c r="B1361" s="3" t="s">
        <v>4020</v>
      </c>
      <c r="C1361" s="3" t="s">
        <v>4021</v>
      </c>
      <c r="D1361" s="3" t="n">
        <v>1</v>
      </c>
      <c r="E1361" s="3" t="n">
        <v>1.3871544</v>
      </c>
      <c r="F1361" s="3" t="n">
        <v>17</v>
      </c>
      <c r="G1361" s="3" t="n">
        <v>17</v>
      </c>
      <c r="H1361" s="3" t="n">
        <v>5</v>
      </c>
      <c r="I1361" s="3" t="n">
        <v>5</v>
      </c>
      <c r="J1361" s="3" t="n">
        <v>11</v>
      </c>
      <c r="K1361" s="3" t="n">
        <v>11</v>
      </c>
      <c r="L1361" s="3" t="n">
        <v>0</v>
      </c>
      <c r="M1361" s="3" t="n">
        <v>0</v>
      </c>
      <c r="N1361" s="3" t="n">
        <v>-1</v>
      </c>
      <c r="O1361" s="3" t="n">
        <v>-1</v>
      </c>
      <c r="P1361" s="3" t="n">
        <v>8.5</v>
      </c>
      <c r="Q1361" s="3" t="n">
        <v>24.2</v>
      </c>
      <c r="R1361" s="3" t="s">
        <v>4022</v>
      </c>
      <c r="S1361" s="4" t="n">
        <v>45747.021724537</v>
      </c>
      <c r="T1361" s="3" t="s">
        <v>29</v>
      </c>
      <c r="U1361" s="3" t="s">
        <v>29</v>
      </c>
      <c r="V1361" s="3" t="n">
        <v>0</v>
      </c>
      <c r="W1361" s="3" t="n">
        <v>0</v>
      </c>
      <c r="X1361" s="3" t="n">
        <v>0</v>
      </c>
      <c r="Y1361" s="3" t="s">
        <v>30</v>
      </c>
      <c r="Z1361" s="3" t="s">
        <v>30</v>
      </c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</row>
    <row r="1362" customFormat="false" ht="15.75" hidden="false" customHeight="false" outlineLevel="0" collapsed="false">
      <c r="A1362" s="3" t="n">
        <v>1361</v>
      </c>
      <c r="B1362" s="3" t="s">
        <v>4023</v>
      </c>
      <c r="C1362" s="3" t="s">
        <v>4024</v>
      </c>
      <c r="D1362" s="3" t="n">
        <v>1</v>
      </c>
      <c r="E1362" s="3" t="n">
        <v>1.2619464</v>
      </c>
      <c r="F1362" s="3" t="n">
        <v>17</v>
      </c>
      <c r="G1362" s="3" t="n">
        <v>17</v>
      </c>
      <c r="H1362" s="3" t="n">
        <v>5</v>
      </c>
      <c r="I1362" s="3" t="n">
        <v>5</v>
      </c>
      <c r="J1362" s="3" t="n">
        <v>11</v>
      </c>
      <c r="K1362" s="3" t="n">
        <v>11</v>
      </c>
      <c r="L1362" s="3" t="n">
        <v>0</v>
      </c>
      <c r="M1362" s="3" t="n">
        <v>0</v>
      </c>
      <c r="N1362" s="3" t="n">
        <v>-1</v>
      </c>
      <c r="O1362" s="3" t="n">
        <v>-1</v>
      </c>
      <c r="P1362" s="3" t="n">
        <v>8.5</v>
      </c>
      <c r="Q1362" s="3" t="n">
        <v>24.2</v>
      </c>
      <c r="R1362" s="3" t="s">
        <v>4025</v>
      </c>
      <c r="S1362" s="4" t="n">
        <v>45747.0217824074</v>
      </c>
      <c r="T1362" s="3" t="s">
        <v>29</v>
      </c>
      <c r="U1362" s="3" t="s">
        <v>29</v>
      </c>
      <c r="V1362" s="3" t="n">
        <v>0</v>
      </c>
      <c r="W1362" s="3" t="n">
        <v>0</v>
      </c>
      <c r="X1362" s="3" t="n">
        <v>0</v>
      </c>
      <c r="Y1362" s="3" t="s">
        <v>30</v>
      </c>
      <c r="Z1362" s="3" t="s">
        <v>30</v>
      </c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</row>
    <row r="1363" customFormat="false" ht="15.75" hidden="false" customHeight="false" outlineLevel="0" collapsed="false">
      <c r="A1363" s="3" t="n">
        <v>1362</v>
      </c>
      <c r="B1363" s="3" t="s">
        <v>4026</v>
      </c>
      <c r="C1363" s="3" t="s">
        <v>4027</v>
      </c>
      <c r="D1363" s="3" t="n">
        <v>1</v>
      </c>
      <c r="E1363" s="3" t="n">
        <v>1.1711842</v>
      </c>
      <c r="F1363" s="3" t="n">
        <v>16</v>
      </c>
      <c r="G1363" s="3" t="n">
        <v>16</v>
      </c>
      <c r="H1363" s="3" t="n">
        <v>4</v>
      </c>
      <c r="I1363" s="3" t="n">
        <v>4</v>
      </c>
      <c r="J1363" s="3" t="n">
        <v>11</v>
      </c>
      <c r="K1363" s="3" t="n">
        <v>11</v>
      </c>
      <c r="L1363" s="3" t="n">
        <v>0</v>
      </c>
      <c r="M1363" s="3" t="n">
        <v>0</v>
      </c>
      <c r="N1363" s="3" t="n">
        <v>-1</v>
      </c>
      <c r="O1363" s="3" t="n">
        <v>-1</v>
      </c>
      <c r="P1363" s="3" t="n">
        <v>8.5</v>
      </c>
      <c r="Q1363" s="3" t="n">
        <v>24.2</v>
      </c>
      <c r="R1363" s="3" t="s">
        <v>4028</v>
      </c>
      <c r="S1363" s="4" t="n">
        <v>45747.0218518519</v>
      </c>
      <c r="T1363" s="3" t="s">
        <v>29</v>
      </c>
      <c r="U1363" s="3" t="s">
        <v>29</v>
      </c>
      <c r="V1363" s="3" t="n">
        <v>0</v>
      </c>
      <c r="W1363" s="3" t="n">
        <v>0</v>
      </c>
      <c r="X1363" s="3" t="n">
        <v>0</v>
      </c>
      <c r="Y1363" s="3" t="s">
        <v>30</v>
      </c>
      <c r="Z1363" s="3" t="s">
        <v>30</v>
      </c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</row>
    <row r="1364" customFormat="false" ht="15.75" hidden="false" customHeight="false" outlineLevel="0" collapsed="false">
      <c r="A1364" s="3" t="n">
        <v>1363</v>
      </c>
      <c r="B1364" s="3" t="s">
        <v>4029</v>
      </c>
      <c r="C1364" s="3" t="s">
        <v>4030</v>
      </c>
      <c r="D1364" s="3" t="n">
        <v>1</v>
      </c>
      <c r="E1364" s="3" t="n">
        <v>2.1535984</v>
      </c>
      <c r="F1364" s="3" t="n">
        <v>28</v>
      </c>
      <c r="G1364" s="3" t="n">
        <v>28</v>
      </c>
      <c r="H1364" s="3" t="n">
        <v>9</v>
      </c>
      <c r="I1364" s="3" t="n">
        <v>9</v>
      </c>
      <c r="J1364" s="3" t="n">
        <v>26</v>
      </c>
      <c r="K1364" s="3" t="n">
        <v>26</v>
      </c>
      <c r="L1364" s="3" t="n">
        <v>1</v>
      </c>
      <c r="M1364" s="3" t="n">
        <v>1</v>
      </c>
      <c r="N1364" s="3" t="n">
        <v>-1</v>
      </c>
      <c r="O1364" s="3" t="n">
        <v>-1</v>
      </c>
      <c r="P1364" s="3" t="n">
        <v>8.5</v>
      </c>
      <c r="Q1364" s="3" t="n">
        <v>24.2</v>
      </c>
      <c r="R1364" s="3" t="s">
        <v>4031</v>
      </c>
      <c r="S1364" s="4" t="n">
        <v>45747.0219328704</v>
      </c>
      <c r="T1364" s="3" t="s">
        <v>29</v>
      </c>
      <c r="U1364" s="3" t="s">
        <v>29</v>
      </c>
      <c r="V1364" s="3" t="n">
        <v>0</v>
      </c>
      <c r="W1364" s="3" t="n">
        <v>0</v>
      </c>
      <c r="X1364" s="3" t="n">
        <v>0</v>
      </c>
      <c r="Y1364" s="3" t="s">
        <v>30</v>
      </c>
      <c r="Z1364" s="3" t="s">
        <v>30</v>
      </c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</row>
    <row r="1365" customFormat="false" ht="15.75" hidden="false" customHeight="false" outlineLevel="0" collapsed="false">
      <c r="A1365" s="3" t="n">
        <v>1364</v>
      </c>
      <c r="B1365" s="3" t="s">
        <v>4032</v>
      </c>
      <c r="C1365" s="3" t="s">
        <v>4033</v>
      </c>
      <c r="D1365" s="3" t="n">
        <v>1</v>
      </c>
      <c r="E1365" s="3" t="n">
        <v>2.1215336</v>
      </c>
      <c r="F1365" s="3" t="n">
        <v>27</v>
      </c>
      <c r="G1365" s="3" t="n">
        <v>27</v>
      </c>
      <c r="H1365" s="3" t="n">
        <v>9</v>
      </c>
      <c r="I1365" s="3" t="n">
        <v>9</v>
      </c>
      <c r="J1365" s="3" t="n">
        <v>26</v>
      </c>
      <c r="K1365" s="3" t="n">
        <v>26</v>
      </c>
      <c r="L1365" s="3" t="n">
        <v>1</v>
      </c>
      <c r="M1365" s="3" t="n">
        <v>1</v>
      </c>
      <c r="N1365" s="3" t="n">
        <v>-1</v>
      </c>
      <c r="O1365" s="3" t="n">
        <v>-1</v>
      </c>
      <c r="P1365" s="3" t="n">
        <v>8.5</v>
      </c>
      <c r="Q1365" s="3" t="n">
        <v>24.2</v>
      </c>
      <c r="R1365" s="3" t="s">
        <v>4034</v>
      </c>
      <c r="S1365" s="4" t="n">
        <v>45747.022025463</v>
      </c>
      <c r="T1365" s="3" t="s">
        <v>29</v>
      </c>
      <c r="U1365" s="3" t="s">
        <v>29</v>
      </c>
      <c r="V1365" s="3" t="n">
        <v>0</v>
      </c>
      <c r="W1365" s="3" t="n">
        <v>0</v>
      </c>
      <c r="X1365" s="3" t="n">
        <v>0</v>
      </c>
      <c r="Y1365" s="3" t="s">
        <v>30</v>
      </c>
      <c r="Z1365" s="3" t="s">
        <v>30</v>
      </c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</row>
    <row r="1366" customFormat="false" ht="15.75" hidden="false" customHeight="false" outlineLevel="0" collapsed="false">
      <c r="A1366" s="3" t="n">
        <v>1365</v>
      </c>
      <c r="B1366" s="3" t="s">
        <v>4035</v>
      </c>
      <c r="C1366" s="3" t="s">
        <v>4036</v>
      </c>
      <c r="D1366" s="3" t="n">
        <v>1</v>
      </c>
      <c r="E1366" s="3" t="n">
        <v>2.1966039</v>
      </c>
      <c r="F1366" s="3" t="n">
        <v>40</v>
      </c>
      <c r="G1366" s="3" t="n">
        <v>40</v>
      </c>
      <c r="H1366" s="3" t="n">
        <v>14</v>
      </c>
      <c r="I1366" s="3" t="n">
        <v>14</v>
      </c>
      <c r="J1366" s="3" t="n">
        <v>37</v>
      </c>
      <c r="K1366" s="3" t="n">
        <v>37</v>
      </c>
      <c r="L1366" s="3" t="n">
        <v>1</v>
      </c>
      <c r="M1366" s="3" t="n">
        <v>1</v>
      </c>
      <c r="N1366" s="3" t="n">
        <v>-1</v>
      </c>
      <c r="O1366" s="3" t="n">
        <v>-1</v>
      </c>
      <c r="P1366" s="3" t="n">
        <v>8.5</v>
      </c>
      <c r="Q1366" s="3" t="n">
        <v>24.2</v>
      </c>
      <c r="R1366" s="3" t="s">
        <v>4037</v>
      </c>
      <c r="S1366" s="4" t="n">
        <v>45747.0221296296</v>
      </c>
      <c r="T1366" s="3" t="s">
        <v>29</v>
      </c>
      <c r="U1366" s="3" t="s">
        <v>29</v>
      </c>
      <c r="V1366" s="3" t="n">
        <v>0</v>
      </c>
      <c r="W1366" s="3" t="n">
        <v>0</v>
      </c>
      <c r="X1366" s="3" t="n">
        <v>0</v>
      </c>
      <c r="Y1366" s="3" t="s">
        <v>30</v>
      </c>
      <c r="Z1366" s="3" t="s">
        <v>30</v>
      </c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</row>
    <row r="1367" customFormat="false" ht="15.75" hidden="false" customHeight="false" outlineLevel="0" collapsed="false">
      <c r="A1367" s="3" t="n">
        <v>1366</v>
      </c>
      <c r="B1367" s="3" t="s">
        <v>4038</v>
      </c>
      <c r="C1367" s="3" t="s">
        <v>4039</v>
      </c>
      <c r="D1367" s="3" t="n">
        <v>1</v>
      </c>
      <c r="E1367" s="3" t="n">
        <v>1.3474547</v>
      </c>
      <c r="F1367" s="3" t="n">
        <v>16</v>
      </c>
      <c r="G1367" s="3" t="n">
        <v>16</v>
      </c>
      <c r="H1367" s="3" t="n">
        <v>4</v>
      </c>
      <c r="I1367" s="3" t="n">
        <v>4</v>
      </c>
      <c r="J1367" s="3" t="n">
        <v>11</v>
      </c>
      <c r="K1367" s="3" t="n">
        <v>11</v>
      </c>
      <c r="L1367" s="3" t="n">
        <v>0</v>
      </c>
      <c r="M1367" s="3" t="n">
        <v>0</v>
      </c>
      <c r="N1367" s="3" t="n">
        <v>-1</v>
      </c>
      <c r="O1367" s="3" t="n">
        <v>-1</v>
      </c>
      <c r="P1367" s="3" t="n">
        <v>8.5</v>
      </c>
      <c r="Q1367" s="3" t="n">
        <v>24.2</v>
      </c>
      <c r="R1367" s="3" t="s">
        <v>4040</v>
      </c>
      <c r="S1367" s="4" t="n">
        <v>45747.0221875</v>
      </c>
      <c r="T1367" s="3" t="s">
        <v>29</v>
      </c>
      <c r="U1367" s="3" t="s">
        <v>29</v>
      </c>
      <c r="V1367" s="3" t="n">
        <v>0</v>
      </c>
      <c r="W1367" s="3" t="n">
        <v>0</v>
      </c>
      <c r="X1367" s="3" t="n">
        <v>0</v>
      </c>
      <c r="Y1367" s="3" t="s">
        <v>30</v>
      </c>
      <c r="Z1367" s="3" t="s">
        <v>30</v>
      </c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</row>
    <row r="1368" customFormat="false" ht="15.75" hidden="false" customHeight="false" outlineLevel="0" collapsed="false">
      <c r="A1368" s="3" t="n">
        <v>1367</v>
      </c>
      <c r="B1368" s="3" t="s">
        <v>4041</v>
      </c>
      <c r="C1368" s="3" t="s">
        <v>4042</v>
      </c>
      <c r="D1368" s="3" t="n">
        <v>1</v>
      </c>
      <c r="E1368" s="3" t="n">
        <v>1.3084637</v>
      </c>
      <c r="F1368" s="3" t="n">
        <v>16</v>
      </c>
      <c r="G1368" s="3" t="n">
        <v>16</v>
      </c>
      <c r="H1368" s="3" t="n">
        <v>5</v>
      </c>
      <c r="I1368" s="3" t="n">
        <v>5</v>
      </c>
      <c r="J1368" s="3" t="n">
        <v>12</v>
      </c>
      <c r="K1368" s="3" t="n">
        <v>12</v>
      </c>
      <c r="L1368" s="3" t="n">
        <v>0</v>
      </c>
      <c r="M1368" s="3" t="n">
        <v>0</v>
      </c>
      <c r="N1368" s="3" t="n">
        <v>-1</v>
      </c>
      <c r="O1368" s="3" t="n">
        <v>-1</v>
      </c>
      <c r="P1368" s="3" t="n">
        <v>8.5</v>
      </c>
      <c r="Q1368" s="3" t="n">
        <v>24.2</v>
      </c>
      <c r="R1368" s="3" t="s">
        <v>4043</v>
      </c>
      <c r="S1368" s="4" t="n">
        <v>45747.0222569444</v>
      </c>
      <c r="T1368" s="3" t="s">
        <v>29</v>
      </c>
      <c r="U1368" s="3" t="s">
        <v>29</v>
      </c>
      <c r="V1368" s="3" t="n">
        <v>0</v>
      </c>
      <c r="W1368" s="3" t="n">
        <v>0</v>
      </c>
      <c r="X1368" s="3" t="n">
        <v>0</v>
      </c>
      <c r="Y1368" s="3" t="s">
        <v>30</v>
      </c>
      <c r="Z1368" s="3" t="s">
        <v>30</v>
      </c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</row>
    <row r="1369" customFormat="false" ht="15.75" hidden="false" customHeight="false" outlineLevel="0" collapsed="false">
      <c r="A1369" s="3" t="n">
        <v>1368</v>
      </c>
      <c r="B1369" s="3" t="s">
        <v>4044</v>
      </c>
      <c r="C1369" s="3" t="s">
        <v>4045</v>
      </c>
      <c r="D1369" s="3" t="n">
        <v>1</v>
      </c>
      <c r="E1369" s="3" t="n">
        <v>1.5351262</v>
      </c>
      <c r="F1369" s="3" t="n">
        <v>17</v>
      </c>
      <c r="G1369" s="3" t="n">
        <v>17</v>
      </c>
      <c r="H1369" s="3" t="n">
        <v>5</v>
      </c>
      <c r="I1369" s="3" t="n">
        <v>5</v>
      </c>
      <c r="J1369" s="3" t="n">
        <v>11</v>
      </c>
      <c r="K1369" s="3" t="n">
        <v>11</v>
      </c>
      <c r="L1369" s="3" t="n">
        <v>0</v>
      </c>
      <c r="M1369" s="3" t="n">
        <v>0</v>
      </c>
      <c r="N1369" s="3" t="n">
        <v>-1</v>
      </c>
      <c r="O1369" s="3" t="n">
        <v>-1</v>
      </c>
      <c r="P1369" s="3" t="n">
        <v>8.5</v>
      </c>
      <c r="Q1369" s="3" t="n">
        <v>24.2</v>
      </c>
      <c r="R1369" s="3" t="s">
        <v>4046</v>
      </c>
      <c r="S1369" s="4" t="n">
        <v>45747.0223148148</v>
      </c>
      <c r="T1369" s="3" t="s">
        <v>29</v>
      </c>
      <c r="U1369" s="3" t="s">
        <v>29</v>
      </c>
      <c r="V1369" s="3" t="n">
        <v>0</v>
      </c>
      <c r="W1369" s="3" t="n">
        <v>0</v>
      </c>
      <c r="X1369" s="3" t="n">
        <v>0</v>
      </c>
      <c r="Y1369" s="3" t="s">
        <v>30</v>
      </c>
      <c r="Z1369" s="3" t="s">
        <v>30</v>
      </c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</row>
    <row r="1370" customFormat="false" ht="15.75" hidden="false" customHeight="false" outlineLevel="0" collapsed="false">
      <c r="A1370" s="3" t="n">
        <v>1369</v>
      </c>
      <c r="B1370" s="3" t="s">
        <v>4047</v>
      </c>
      <c r="C1370" s="3" t="s">
        <v>4048</v>
      </c>
      <c r="D1370" s="3" t="n">
        <v>1</v>
      </c>
      <c r="E1370" s="3" t="n">
        <v>2.5912534</v>
      </c>
      <c r="F1370" s="3" t="n">
        <v>27</v>
      </c>
      <c r="G1370" s="3" t="n">
        <v>27</v>
      </c>
      <c r="H1370" s="3" t="n">
        <v>4</v>
      </c>
      <c r="I1370" s="3" t="n">
        <v>4</v>
      </c>
      <c r="J1370" s="3" t="n">
        <v>19</v>
      </c>
      <c r="K1370" s="3" t="n">
        <v>19</v>
      </c>
      <c r="L1370" s="3" t="n">
        <v>0</v>
      </c>
      <c r="M1370" s="3" t="n">
        <v>0</v>
      </c>
      <c r="N1370" s="3" t="n">
        <v>-1</v>
      </c>
      <c r="O1370" s="3" t="n">
        <v>-1</v>
      </c>
      <c r="P1370" s="3" t="n">
        <v>8.5</v>
      </c>
      <c r="Q1370" s="3" t="n">
        <v>24.2</v>
      </c>
      <c r="R1370" s="3" t="s">
        <v>4049</v>
      </c>
      <c r="S1370" s="4" t="n">
        <v>45747.0223958333</v>
      </c>
      <c r="T1370" s="3" t="s">
        <v>29</v>
      </c>
      <c r="U1370" s="3" t="s">
        <v>29</v>
      </c>
      <c r="V1370" s="3" t="n">
        <v>0</v>
      </c>
      <c r="W1370" s="3" t="n">
        <v>0</v>
      </c>
      <c r="X1370" s="3" t="n">
        <v>0</v>
      </c>
      <c r="Y1370" s="3" t="s">
        <v>30</v>
      </c>
      <c r="Z1370" s="3" t="s">
        <v>30</v>
      </c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</row>
    <row r="1371" customFormat="false" ht="15.75" hidden="false" customHeight="false" outlineLevel="0" collapsed="false">
      <c r="A1371" s="3" t="n">
        <v>1370</v>
      </c>
      <c r="B1371" s="3" t="s">
        <v>4050</v>
      </c>
      <c r="C1371" s="3" t="s">
        <v>4051</v>
      </c>
      <c r="D1371" s="3" t="n">
        <v>1</v>
      </c>
      <c r="E1371" s="3" t="n">
        <v>1.5875492</v>
      </c>
      <c r="F1371" s="3" t="n">
        <v>17</v>
      </c>
      <c r="G1371" s="3" t="n">
        <v>17</v>
      </c>
      <c r="H1371" s="3" t="n">
        <v>5</v>
      </c>
      <c r="I1371" s="3" t="n">
        <v>5</v>
      </c>
      <c r="J1371" s="3" t="n">
        <v>11</v>
      </c>
      <c r="K1371" s="3" t="n">
        <v>11</v>
      </c>
      <c r="L1371" s="3" t="n">
        <v>0</v>
      </c>
      <c r="M1371" s="3" t="n">
        <v>0</v>
      </c>
      <c r="N1371" s="3" t="n">
        <v>-1</v>
      </c>
      <c r="O1371" s="3" t="n">
        <v>-1</v>
      </c>
      <c r="P1371" s="3" t="n">
        <v>8.5</v>
      </c>
      <c r="Q1371" s="3" t="n">
        <v>24.2</v>
      </c>
      <c r="R1371" s="3" t="s">
        <v>4052</v>
      </c>
      <c r="S1371" s="4" t="n">
        <v>45747.0224768519</v>
      </c>
      <c r="T1371" s="3" t="s">
        <v>29</v>
      </c>
      <c r="U1371" s="3" t="s">
        <v>29</v>
      </c>
      <c r="V1371" s="3" t="n">
        <v>0</v>
      </c>
      <c r="W1371" s="3" t="n">
        <v>0</v>
      </c>
      <c r="X1371" s="3" t="n">
        <v>0</v>
      </c>
      <c r="Y1371" s="3" t="s">
        <v>30</v>
      </c>
      <c r="Z1371" s="3" t="s">
        <v>30</v>
      </c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</row>
    <row r="1372" customFormat="false" ht="15.75" hidden="false" customHeight="false" outlineLevel="0" collapsed="false">
      <c r="A1372" s="3" t="n">
        <v>1371</v>
      </c>
      <c r="B1372" s="3" t="s">
        <v>4053</v>
      </c>
      <c r="C1372" s="3" t="s">
        <v>4054</v>
      </c>
      <c r="D1372" s="3" t="n">
        <v>1</v>
      </c>
      <c r="E1372" s="3" t="n">
        <v>2.1334618</v>
      </c>
      <c r="F1372" s="3" t="n">
        <v>17</v>
      </c>
      <c r="G1372" s="3" t="n">
        <v>17</v>
      </c>
      <c r="H1372" s="3" t="n">
        <v>5</v>
      </c>
      <c r="I1372" s="3" t="n">
        <v>5</v>
      </c>
      <c r="J1372" s="3" t="n">
        <v>11</v>
      </c>
      <c r="K1372" s="3" t="n">
        <v>11</v>
      </c>
      <c r="L1372" s="3" t="n">
        <v>0</v>
      </c>
      <c r="M1372" s="3" t="n">
        <v>0</v>
      </c>
      <c r="N1372" s="3" t="n">
        <v>-1</v>
      </c>
      <c r="O1372" s="3" t="n">
        <v>-1</v>
      </c>
      <c r="P1372" s="3" t="n">
        <v>8.5</v>
      </c>
      <c r="Q1372" s="3" t="n">
        <v>24.2</v>
      </c>
      <c r="R1372" s="3" t="s">
        <v>4055</v>
      </c>
      <c r="S1372" s="4" t="n">
        <v>45747.0225462963</v>
      </c>
      <c r="T1372" s="3" t="s">
        <v>29</v>
      </c>
      <c r="U1372" s="3" t="s">
        <v>29</v>
      </c>
      <c r="V1372" s="3" t="n">
        <v>0</v>
      </c>
      <c r="W1372" s="3" t="n">
        <v>0</v>
      </c>
      <c r="X1372" s="3" t="n">
        <v>0</v>
      </c>
      <c r="Y1372" s="3" t="s">
        <v>30</v>
      </c>
      <c r="Z1372" s="3" t="s">
        <v>30</v>
      </c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</row>
    <row r="1373" customFormat="false" ht="15.75" hidden="false" customHeight="false" outlineLevel="0" collapsed="false">
      <c r="A1373" s="3" t="n">
        <v>1372</v>
      </c>
      <c r="B1373" s="3" t="s">
        <v>4056</v>
      </c>
      <c r="C1373" s="3" t="s">
        <v>4057</v>
      </c>
      <c r="D1373" s="3" t="n">
        <v>1</v>
      </c>
      <c r="E1373" s="3" t="n">
        <v>1.6312462</v>
      </c>
      <c r="F1373" s="3" t="n">
        <v>16</v>
      </c>
      <c r="G1373" s="3" t="n">
        <v>16</v>
      </c>
      <c r="H1373" s="3" t="n">
        <v>5</v>
      </c>
      <c r="I1373" s="3" t="n">
        <v>5</v>
      </c>
      <c r="J1373" s="3" t="n">
        <v>12</v>
      </c>
      <c r="K1373" s="3" t="n">
        <v>12</v>
      </c>
      <c r="L1373" s="3" t="n">
        <v>0</v>
      </c>
      <c r="M1373" s="3" t="n">
        <v>0</v>
      </c>
      <c r="N1373" s="3" t="n">
        <v>-1</v>
      </c>
      <c r="O1373" s="3" t="n">
        <v>-1</v>
      </c>
      <c r="P1373" s="3" t="n">
        <v>8.5</v>
      </c>
      <c r="Q1373" s="3" t="n">
        <v>24.2</v>
      </c>
      <c r="R1373" s="3" t="s">
        <v>4058</v>
      </c>
      <c r="S1373" s="4" t="n">
        <v>45747.0226388889</v>
      </c>
      <c r="T1373" s="3" t="s">
        <v>29</v>
      </c>
      <c r="U1373" s="3" t="s">
        <v>29</v>
      </c>
      <c r="V1373" s="3" t="n">
        <v>0</v>
      </c>
      <c r="W1373" s="3" t="n">
        <v>0</v>
      </c>
      <c r="X1373" s="3" t="n">
        <v>0</v>
      </c>
      <c r="Y1373" s="3" t="s">
        <v>30</v>
      </c>
      <c r="Z1373" s="3" t="s">
        <v>30</v>
      </c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</row>
    <row r="1374" customFormat="false" ht="15.75" hidden="false" customHeight="false" outlineLevel="0" collapsed="false">
      <c r="A1374" s="3" t="n">
        <v>1373</v>
      </c>
      <c r="B1374" s="3" t="s">
        <v>4059</v>
      </c>
      <c r="C1374" s="3" t="s">
        <v>4060</v>
      </c>
      <c r="D1374" s="3" t="n">
        <v>1</v>
      </c>
      <c r="E1374" s="3" t="n">
        <v>1.2731322</v>
      </c>
      <c r="F1374" s="3" t="n">
        <v>11</v>
      </c>
      <c r="G1374" s="3" t="n">
        <v>11</v>
      </c>
      <c r="H1374" s="3" t="n">
        <v>3</v>
      </c>
      <c r="I1374" s="3" t="n">
        <v>3</v>
      </c>
      <c r="J1374" s="3" t="n">
        <v>6</v>
      </c>
      <c r="K1374" s="3" t="n">
        <v>6</v>
      </c>
      <c r="L1374" s="3" t="n">
        <v>0</v>
      </c>
      <c r="M1374" s="3" t="n">
        <v>0</v>
      </c>
      <c r="N1374" s="3" t="n">
        <v>-1</v>
      </c>
      <c r="O1374" s="3" t="n">
        <v>-1</v>
      </c>
      <c r="P1374" s="3" t="n">
        <v>8.5</v>
      </c>
      <c r="Q1374" s="3" t="n">
        <v>24.2</v>
      </c>
      <c r="R1374" s="3" t="s">
        <v>4061</v>
      </c>
      <c r="S1374" s="4" t="n">
        <v>45747.0226967593</v>
      </c>
      <c r="T1374" s="3" t="s">
        <v>29</v>
      </c>
      <c r="U1374" s="3" t="s">
        <v>29</v>
      </c>
      <c r="V1374" s="3" t="n">
        <v>0</v>
      </c>
      <c r="W1374" s="3" t="n">
        <v>0</v>
      </c>
      <c r="X1374" s="3" t="n">
        <v>0</v>
      </c>
      <c r="Y1374" s="3" t="s">
        <v>30</v>
      </c>
      <c r="Z1374" s="3" t="s">
        <v>30</v>
      </c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</row>
    <row r="1375" customFormat="false" ht="15.75" hidden="false" customHeight="false" outlineLevel="0" collapsed="false">
      <c r="A1375" s="3" t="n">
        <v>1374</v>
      </c>
      <c r="B1375" s="3" t="s">
        <v>4062</v>
      </c>
      <c r="C1375" s="3" t="s">
        <v>4063</v>
      </c>
      <c r="D1375" s="3" t="n">
        <v>1</v>
      </c>
      <c r="E1375" s="3" t="n">
        <v>2.7818023</v>
      </c>
      <c r="F1375" s="3" t="n">
        <v>29</v>
      </c>
      <c r="G1375" s="3" t="n">
        <v>29</v>
      </c>
      <c r="H1375" s="3" t="n">
        <v>3</v>
      </c>
      <c r="I1375" s="3" t="n">
        <v>3</v>
      </c>
      <c r="J1375" s="3" t="n">
        <v>25</v>
      </c>
      <c r="K1375" s="3" t="n">
        <v>25</v>
      </c>
      <c r="L1375" s="3" t="n">
        <v>0</v>
      </c>
      <c r="M1375" s="3" t="n">
        <v>0</v>
      </c>
      <c r="N1375" s="3" t="n">
        <v>-1</v>
      </c>
      <c r="O1375" s="3" t="n">
        <v>-1</v>
      </c>
      <c r="P1375" s="3" t="n">
        <v>8.5</v>
      </c>
      <c r="Q1375" s="3" t="n">
        <v>24.2</v>
      </c>
      <c r="R1375" s="3" t="s">
        <v>4064</v>
      </c>
      <c r="S1375" s="4" t="n">
        <v>45747.0228009259</v>
      </c>
      <c r="T1375" s="3" t="s">
        <v>29</v>
      </c>
      <c r="U1375" s="3" t="s">
        <v>29</v>
      </c>
      <c r="V1375" s="3" t="n">
        <v>0</v>
      </c>
      <c r="W1375" s="3" t="n">
        <v>0</v>
      </c>
      <c r="X1375" s="3" t="n">
        <v>0</v>
      </c>
      <c r="Y1375" s="3" t="s">
        <v>30</v>
      </c>
      <c r="Z1375" s="3" t="s">
        <v>30</v>
      </c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</row>
    <row r="1376" customFormat="false" ht="15.75" hidden="false" customHeight="false" outlineLevel="0" collapsed="false">
      <c r="A1376" s="3" t="n">
        <v>1375</v>
      </c>
      <c r="B1376" s="3" t="s">
        <v>4065</v>
      </c>
      <c r="C1376" s="3"/>
      <c r="D1376" s="3" t="n">
        <v>0</v>
      </c>
      <c r="E1376" s="3" t="s">
        <v>1901</v>
      </c>
      <c r="F1376" s="3" t="s">
        <v>1901</v>
      </c>
      <c r="G1376" s="3" t="s">
        <v>1901</v>
      </c>
      <c r="H1376" s="3" t="s">
        <v>1901</v>
      </c>
      <c r="I1376" s="3" t="s">
        <v>1901</v>
      </c>
      <c r="J1376" s="3" t="s">
        <v>1901</v>
      </c>
      <c r="K1376" s="3" t="s">
        <v>1901</v>
      </c>
      <c r="L1376" s="3" t="s">
        <v>1901</v>
      </c>
      <c r="M1376" s="3" t="s">
        <v>1901</v>
      </c>
      <c r="N1376" s="3" t="s">
        <v>1901</v>
      </c>
      <c r="O1376" s="3" t="s">
        <v>1901</v>
      </c>
      <c r="P1376" s="3"/>
      <c r="Q1376" s="3"/>
      <c r="R1376" s="3"/>
      <c r="S1376" s="3"/>
      <c r="T1376" s="3"/>
      <c r="U1376" s="3"/>
      <c r="V1376" s="3" t="s">
        <v>1901</v>
      </c>
      <c r="W1376" s="3" t="s">
        <v>1901</v>
      </c>
      <c r="X1376" s="3" t="s">
        <v>1901</v>
      </c>
      <c r="Y1376" s="3"/>
      <c r="Z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</row>
    <row r="1377" customFormat="false" ht="15.75" hidden="false" customHeight="false" outlineLevel="0" collapsed="false">
      <c r="A1377" s="3" t="n">
        <v>1376</v>
      </c>
      <c r="B1377" s="3" t="s">
        <v>4066</v>
      </c>
      <c r="C1377" s="3" t="s">
        <v>4067</v>
      </c>
      <c r="D1377" s="3" t="n">
        <v>1</v>
      </c>
      <c r="E1377" s="3" t="n">
        <v>1.4240773</v>
      </c>
      <c r="F1377" s="3" t="n">
        <v>12</v>
      </c>
      <c r="G1377" s="3" t="n">
        <v>12</v>
      </c>
      <c r="H1377" s="3" t="n">
        <v>6</v>
      </c>
      <c r="I1377" s="3" t="n">
        <v>6</v>
      </c>
      <c r="J1377" s="3" t="n">
        <v>13</v>
      </c>
      <c r="K1377" s="3" t="n">
        <v>13</v>
      </c>
      <c r="L1377" s="3" t="n">
        <v>1</v>
      </c>
      <c r="M1377" s="3" t="n">
        <v>1</v>
      </c>
      <c r="N1377" s="3" t="n">
        <v>-1</v>
      </c>
      <c r="O1377" s="3" t="n">
        <v>-1</v>
      </c>
      <c r="P1377" s="3" t="n">
        <v>9</v>
      </c>
      <c r="Q1377" s="3" t="n">
        <v>24.2</v>
      </c>
      <c r="R1377" s="3" t="s">
        <v>4068</v>
      </c>
      <c r="S1377" s="4" t="n">
        <v>45747.0228703704</v>
      </c>
      <c r="T1377" s="3" t="s">
        <v>29</v>
      </c>
      <c r="U1377" s="3" t="s">
        <v>29</v>
      </c>
      <c r="V1377" s="3" t="n">
        <v>0</v>
      </c>
      <c r="W1377" s="3" t="n">
        <v>0</v>
      </c>
      <c r="X1377" s="3" t="n">
        <v>0</v>
      </c>
      <c r="Y1377" s="3" t="s">
        <v>30</v>
      </c>
      <c r="Z1377" s="3" t="s">
        <v>30</v>
      </c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</row>
    <row r="1378" customFormat="false" ht="15.75" hidden="false" customHeight="false" outlineLevel="0" collapsed="false">
      <c r="A1378" s="3" t="n">
        <v>1377</v>
      </c>
      <c r="B1378" s="3" t="s">
        <v>4069</v>
      </c>
      <c r="C1378" s="3" t="s">
        <v>4070</v>
      </c>
      <c r="D1378" s="3" t="n">
        <v>1</v>
      </c>
      <c r="E1378" s="3" t="n">
        <v>2.2948536</v>
      </c>
      <c r="F1378" s="3" t="n">
        <v>13</v>
      </c>
      <c r="G1378" s="3" t="n">
        <v>13</v>
      </c>
      <c r="H1378" s="3" t="n">
        <v>10</v>
      </c>
      <c r="I1378" s="3" t="n">
        <v>10</v>
      </c>
      <c r="J1378" s="3" t="n">
        <v>10</v>
      </c>
      <c r="K1378" s="3" t="n">
        <v>10</v>
      </c>
      <c r="L1378" s="3" t="n">
        <v>1</v>
      </c>
      <c r="M1378" s="3" t="n">
        <v>1</v>
      </c>
      <c r="N1378" s="3" t="n">
        <v>12</v>
      </c>
      <c r="O1378" s="3" t="n">
        <v>-1</v>
      </c>
      <c r="P1378" s="3" t="n">
        <v>8.8</v>
      </c>
      <c r="Q1378" s="3" t="n">
        <v>24.2</v>
      </c>
      <c r="R1378" s="3" t="s">
        <v>4071</v>
      </c>
      <c r="S1378" s="4" t="n">
        <v>45747.0232407407</v>
      </c>
      <c r="T1378" s="3" t="s">
        <v>29</v>
      </c>
      <c r="U1378" s="3" t="s">
        <v>29</v>
      </c>
      <c r="V1378" s="3" t="n">
        <v>1</v>
      </c>
      <c r="W1378" s="3" t="n">
        <v>0</v>
      </c>
      <c r="X1378" s="3" t="n">
        <v>0</v>
      </c>
      <c r="Y1378" s="3" t="s">
        <v>30</v>
      </c>
      <c r="Z1378" s="3" t="s">
        <v>30</v>
      </c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</row>
    <row r="1379" customFormat="false" ht="15.75" hidden="false" customHeight="false" outlineLevel="0" collapsed="false">
      <c r="A1379" s="3" t="n">
        <v>1378</v>
      </c>
      <c r="B1379" s="3" t="s">
        <v>4072</v>
      </c>
      <c r="C1379" s="3" t="s">
        <v>4073</v>
      </c>
      <c r="D1379" s="3" t="n">
        <v>1</v>
      </c>
      <c r="E1379" s="3" t="n">
        <v>1.3551501</v>
      </c>
      <c r="F1379" s="3" t="n">
        <v>21</v>
      </c>
      <c r="G1379" s="3" t="n">
        <v>21</v>
      </c>
      <c r="H1379" s="3" t="n">
        <v>7</v>
      </c>
      <c r="I1379" s="3" t="n">
        <v>7</v>
      </c>
      <c r="J1379" s="3" t="n">
        <v>42</v>
      </c>
      <c r="K1379" s="3" t="n">
        <v>42</v>
      </c>
      <c r="L1379" s="3" t="n">
        <v>1</v>
      </c>
      <c r="M1379" s="3" t="n">
        <v>1</v>
      </c>
      <c r="N1379" s="3" t="n">
        <v>-1</v>
      </c>
      <c r="O1379" s="3" t="n">
        <v>-1</v>
      </c>
      <c r="P1379" s="3" t="n">
        <v>8.8</v>
      </c>
      <c r="Q1379" s="3" t="n">
        <v>24.2</v>
      </c>
      <c r="R1379" s="3" t="s">
        <v>4074</v>
      </c>
      <c r="S1379" s="4" t="n">
        <v>45747.0233217593</v>
      </c>
      <c r="T1379" s="3" t="s">
        <v>29</v>
      </c>
      <c r="U1379" s="3" t="s">
        <v>29</v>
      </c>
      <c r="V1379" s="3" t="n">
        <v>0</v>
      </c>
      <c r="W1379" s="3" t="n">
        <v>0</v>
      </c>
      <c r="X1379" s="3" t="n">
        <v>0</v>
      </c>
      <c r="Y1379" s="3" t="s">
        <v>30</v>
      </c>
      <c r="Z1379" s="3" t="s">
        <v>30</v>
      </c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</row>
    <row r="1380" customFormat="false" ht="15.75" hidden="false" customHeight="false" outlineLevel="0" collapsed="false">
      <c r="A1380" s="3" t="n">
        <v>1379</v>
      </c>
      <c r="B1380" s="3" t="s">
        <v>4075</v>
      </c>
      <c r="C1380" s="3" t="s">
        <v>4076</v>
      </c>
      <c r="D1380" s="3" t="n">
        <v>1</v>
      </c>
      <c r="E1380" s="3" t="n">
        <v>0.2747635</v>
      </c>
      <c r="F1380" s="3" t="n">
        <v>6</v>
      </c>
      <c r="G1380" s="3" t="n">
        <v>6</v>
      </c>
      <c r="H1380" s="3" t="n">
        <v>3</v>
      </c>
      <c r="I1380" s="3" t="n">
        <v>3</v>
      </c>
      <c r="J1380" s="3" t="n">
        <v>2</v>
      </c>
      <c r="K1380" s="3" t="n">
        <v>2</v>
      </c>
      <c r="L1380" s="3" t="n">
        <v>1</v>
      </c>
      <c r="M1380" s="3" t="n">
        <v>1</v>
      </c>
      <c r="N1380" s="3" t="n">
        <v>-1</v>
      </c>
      <c r="O1380" s="3" t="n">
        <v>-1</v>
      </c>
      <c r="P1380" s="3" t="n">
        <v>9</v>
      </c>
      <c r="Q1380" s="3" t="n">
        <v>24.2</v>
      </c>
      <c r="R1380" s="3" t="s">
        <v>4077</v>
      </c>
      <c r="S1380" s="4" t="n">
        <v>45747.0233449074</v>
      </c>
      <c r="T1380" s="3" t="s">
        <v>29</v>
      </c>
      <c r="U1380" s="3" t="s">
        <v>29</v>
      </c>
      <c r="V1380" s="3" t="n">
        <v>0</v>
      </c>
      <c r="W1380" s="3" t="n">
        <v>0</v>
      </c>
      <c r="X1380" s="3" t="n">
        <v>0</v>
      </c>
      <c r="Y1380" s="3" t="s">
        <v>30</v>
      </c>
      <c r="Z1380" s="3" t="s">
        <v>30</v>
      </c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</row>
    <row r="1381" customFormat="false" ht="15.75" hidden="false" customHeight="false" outlineLevel="0" collapsed="false">
      <c r="A1381" s="3" t="n">
        <v>1380</v>
      </c>
      <c r="B1381" s="3" t="s">
        <v>4078</v>
      </c>
      <c r="C1381" s="3" t="s">
        <v>4079</v>
      </c>
      <c r="D1381" s="3" t="n">
        <v>1</v>
      </c>
      <c r="E1381" s="3" t="n">
        <v>0.8535827</v>
      </c>
      <c r="F1381" s="3" t="n">
        <v>10</v>
      </c>
      <c r="G1381" s="3" t="n">
        <v>10</v>
      </c>
      <c r="H1381" s="3" t="n">
        <v>6</v>
      </c>
      <c r="I1381" s="3" t="n">
        <v>6</v>
      </c>
      <c r="J1381" s="3" t="n">
        <v>5</v>
      </c>
      <c r="K1381" s="3" t="n">
        <v>5</v>
      </c>
      <c r="L1381" s="3" t="n">
        <v>1</v>
      </c>
      <c r="M1381" s="3" t="n">
        <v>1</v>
      </c>
      <c r="N1381" s="3" t="n">
        <v>-1</v>
      </c>
      <c r="O1381" s="3" t="n">
        <v>-1</v>
      </c>
      <c r="P1381" s="3" t="n">
        <v>8.8</v>
      </c>
      <c r="Q1381" s="3" t="n">
        <v>24.2</v>
      </c>
      <c r="R1381" s="3" t="s">
        <v>4080</v>
      </c>
      <c r="S1381" s="4" t="n">
        <v>45747.0233796296</v>
      </c>
      <c r="T1381" s="3" t="s">
        <v>29</v>
      </c>
      <c r="U1381" s="3" t="s">
        <v>29</v>
      </c>
      <c r="V1381" s="3" t="n">
        <v>0</v>
      </c>
      <c r="W1381" s="3" t="n">
        <v>0</v>
      </c>
      <c r="X1381" s="3" t="n">
        <v>0</v>
      </c>
      <c r="Y1381" s="3" t="s">
        <v>30</v>
      </c>
      <c r="Z1381" s="3" t="s">
        <v>30</v>
      </c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</row>
    <row r="1382" customFormat="false" ht="15.75" hidden="false" customHeight="false" outlineLevel="0" collapsed="false">
      <c r="A1382" s="3" t="n">
        <v>1381</v>
      </c>
      <c r="B1382" s="3" t="s">
        <v>4081</v>
      </c>
      <c r="C1382" s="3" t="s">
        <v>4082</v>
      </c>
      <c r="D1382" s="3" t="n">
        <v>1</v>
      </c>
      <c r="E1382" s="3" t="n">
        <v>1.2557489</v>
      </c>
      <c r="F1382" s="3" t="n">
        <v>19</v>
      </c>
      <c r="G1382" s="3" t="n">
        <v>19</v>
      </c>
      <c r="H1382" s="3" t="n">
        <v>10</v>
      </c>
      <c r="I1382" s="3" t="n">
        <v>10</v>
      </c>
      <c r="J1382" s="3" t="n">
        <v>12</v>
      </c>
      <c r="K1382" s="3" t="n">
        <v>12</v>
      </c>
      <c r="L1382" s="3" t="n">
        <v>2</v>
      </c>
      <c r="M1382" s="3" t="n">
        <v>2</v>
      </c>
      <c r="N1382" s="3" t="n">
        <v>-1</v>
      </c>
      <c r="O1382" s="3" t="n">
        <v>-1</v>
      </c>
      <c r="P1382" s="3" t="n">
        <v>8.8</v>
      </c>
      <c r="Q1382" s="3" t="n">
        <v>24.2</v>
      </c>
      <c r="R1382" s="3" t="s">
        <v>4083</v>
      </c>
      <c r="S1382" s="4" t="n">
        <v>45747.0234375</v>
      </c>
      <c r="T1382" s="3" t="s">
        <v>29</v>
      </c>
      <c r="U1382" s="3" t="s">
        <v>29</v>
      </c>
      <c r="V1382" s="3" t="n">
        <v>0</v>
      </c>
      <c r="W1382" s="3" t="n">
        <v>0</v>
      </c>
      <c r="X1382" s="3" t="n">
        <v>0</v>
      </c>
      <c r="Y1382" s="3" t="s">
        <v>30</v>
      </c>
      <c r="Z1382" s="3" t="s">
        <v>30</v>
      </c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</row>
    <row r="1383" customFormat="false" ht="15.75" hidden="false" customHeight="false" outlineLevel="0" collapsed="false">
      <c r="A1383" s="3" t="n">
        <v>1382</v>
      </c>
      <c r="B1383" s="3" t="s">
        <v>4084</v>
      </c>
      <c r="C1383" s="3" t="s">
        <v>4085</v>
      </c>
      <c r="D1383" s="3" t="n">
        <v>1</v>
      </c>
      <c r="E1383" s="3" t="n">
        <v>0.8758399</v>
      </c>
      <c r="F1383" s="3" t="n">
        <v>10</v>
      </c>
      <c r="G1383" s="3" t="n">
        <v>10</v>
      </c>
      <c r="H1383" s="3" t="n">
        <v>6</v>
      </c>
      <c r="I1383" s="3" t="n">
        <v>6</v>
      </c>
      <c r="J1383" s="3" t="n">
        <v>7</v>
      </c>
      <c r="K1383" s="3" t="n">
        <v>7</v>
      </c>
      <c r="L1383" s="3" t="n">
        <v>2</v>
      </c>
      <c r="M1383" s="3" t="n">
        <v>2</v>
      </c>
      <c r="N1383" s="3" t="n">
        <v>-1</v>
      </c>
      <c r="O1383" s="3" t="n">
        <v>-1</v>
      </c>
      <c r="P1383" s="3" t="n">
        <v>8.8</v>
      </c>
      <c r="Q1383" s="3" t="n">
        <v>24.2</v>
      </c>
      <c r="R1383" s="3" t="s">
        <v>4086</v>
      </c>
      <c r="S1383" s="4" t="n">
        <v>45747.0234837963</v>
      </c>
      <c r="T1383" s="3" t="s">
        <v>29</v>
      </c>
      <c r="U1383" s="3" t="s">
        <v>29</v>
      </c>
      <c r="V1383" s="3" t="n">
        <v>0</v>
      </c>
      <c r="W1383" s="3" t="n">
        <v>0</v>
      </c>
      <c r="X1383" s="3" t="n">
        <v>0</v>
      </c>
      <c r="Y1383" s="3" t="s">
        <v>30</v>
      </c>
      <c r="Z1383" s="3" t="s">
        <v>30</v>
      </c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</row>
    <row r="1384" customFormat="false" ht="15.75" hidden="false" customHeight="false" outlineLevel="0" collapsed="false">
      <c r="A1384" s="3" t="n">
        <v>1383</v>
      </c>
      <c r="B1384" s="3" t="s">
        <v>4087</v>
      </c>
      <c r="C1384" s="3" t="s">
        <v>4088</v>
      </c>
      <c r="D1384" s="3" t="n">
        <v>1</v>
      </c>
      <c r="E1384" s="3" t="n">
        <v>0.967762</v>
      </c>
      <c r="F1384" s="3" t="n">
        <v>10</v>
      </c>
      <c r="G1384" s="3" t="n">
        <v>10</v>
      </c>
      <c r="H1384" s="3" t="n">
        <v>6</v>
      </c>
      <c r="I1384" s="3" t="n">
        <v>6</v>
      </c>
      <c r="J1384" s="3" t="n">
        <v>7</v>
      </c>
      <c r="K1384" s="3" t="n">
        <v>7</v>
      </c>
      <c r="L1384" s="3" t="n">
        <v>2</v>
      </c>
      <c r="M1384" s="3" t="n">
        <v>2</v>
      </c>
      <c r="N1384" s="3" t="n">
        <v>-1</v>
      </c>
      <c r="O1384" s="3" t="n">
        <v>-1</v>
      </c>
      <c r="P1384" s="3" t="n">
        <v>8.8</v>
      </c>
      <c r="Q1384" s="3" t="n">
        <v>24.2</v>
      </c>
      <c r="R1384" s="3" t="s">
        <v>4089</v>
      </c>
      <c r="S1384" s="4" t="n">
        <v>45747.0235300926</v>
      </c>
      <c r="T1384" s="3" t="s">
        <v>29</v>
      </c>
      <c r="U1384" s="3" t="s">
        <v>29</v>
      </c>
      <c r="V1384" s="3" t="n">
        <v>0</v>
      </c>
      <c r="W1384" s="3" t="n">
        <v>0</v>
      </c>
      <c r="X1384" s="3" t="n">
        <v>0</v>
      </c>
      <c r="Y1384" s="3" t="s">
        <v>30</v>
      </c>
      <c r="Z1384" s="3" t="s">
        <v>30</v>
      </c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</row>
    <row r="1385" customFormat="false" ht="15.75" hidden="false" customHeight="false" outlineLevel="0" collapsed="false">
      <c r="A1385" s="3" t="n">
        <v>1384</v>
      </c>
      <c r="B1385" s="3" t="s">
        <v>4090</v>
      </c>
      <c r="C1385" s="3" t="s">
        <v>4091</v>
      </c>
      <c r="D1385" s="3" t="n">
        <v>1</v>
      </c>
      <c r="E1385" s="3" t="n">
        <v>0.873</v>
      </c>
      <c r="F1385" s="3" t="n">
        <v>8</v>
      </c>
      <c r="G1385" s="3" t="n">
        <v>8</v>
      </c>
      <c r="H1385" s="3" t="n">
        <v>4</v>
      </c>
      <c r="I1385" s="3" t="n">
        <v>4</v>
      </c>
      <c r="J1385" s="3" t="n">
        <v>5</v>
      </c>
      <c r="K1385" s="3" t="n">
        <v>5</v>
      </c>
      <c r="L1385" s="3" t="n">
        <v>2</v>
      </c>
      <c r="M1385" s="3" t="n">
        <v>2</v>
      </c>
      <c r="N1385" s="3" t="n">
        <v>-1</v>
      </c>
      <c r="O1385" s="3" t="n">
        <v>-1</v>
      </c>
      <c r="P1385" s="3" t="n">
        <v>8.8</v>
      </c>
      <c r="Q1385" s="3" t="n">
        <v>24.2</v>
      </c>
      <c r="R1385" s="3" t="s">
        <v>4092</v>
      </c>
      <c r="S1385" s="4" t="n">
        <v>45747.023587963</v>
      </c>
      <c r="T1385" s="3" t="s">
        <v>29</v>
      </c>
      <c r="U1385" s="3" t="s">
        <v>29</v>
      </c>
      <c r="V1385" s="3" t="n">
        <v>0</v>
      </c>
      <c r="W1385" s="3" t="n">
        <v>0</v>
      </c>
      <c r="X1385" s="3" t="n">
        <v>0</v>
      </c>
      <c r="Y1385" s="3" t="s">
        <v>30</v>
      </c>
      <c r="Z1385" s="3" t="s">
        <v>30</v>
      </c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</row>
    <row r="1386" customFormat="false" ht="15.75" hidden="false" customHeight="false" outlineLevel="0" collapsed="false">
      <c r="A1386" s="3" t="n">
        <v>1385</v>
      </c>
      <c r="B1386" s="3" t="s">
        <v>4093</v>
      </c>
      <c r="C1386" s="3" t="s">
        <v>4094</v>
      </c>
      <c r="D1386" s="3" t="n">
        <v>1</v>
      </c>
      <c r="E1386" s="3" t="n">
        <v>1.1789289</v>
      </c>
      <c r="F1386" s="3" t="n">
        <v>12</v>
      </c>
      <c r="G1386" s="3" t="n">
        <v>12</v>
      </c>
      <c r="H1386" s="3" t="n">
        <v>7</v>
      </c>
      <c r="I1386" s="3" t="n">
        <v>7</v>
      </c>
      <c r="J1386" s="3" t="n">
        <v>7</v>
      </c>
      <c r="K1386" s="3" t="n">
        <v>7</v>
      </c>
      <c r="L1386" s="3" t="n">
        <v>2</v>
      </c>
      <c r="M1386" s="3" t="n">
        <v>2</v>
      </c>
      <c r="N1386" s="3" t="n">
        <v>-1</v>
      </c>
      <c r="O1386" s="3" t="n">
        <v>-1</v>
      </c>
      <c r="P1386" s="3" t="n">
        <v>9</v>
      </c>
      <c r="Q1386" s="3" t="n">
        <v>24.2</v>
      </c>
      <c r="R1386" s="3" t="s">
        <v>4095</v>
      </c>
      <c r="S1386" s="4" t="n">
        <v>45747.0236342593</v>
      </c>
      <c r="T1386" s="3" t="s">
        <v>29</v>
      </c>
      <c r="U1386" s="3" t="s">
        <v>29</v>
      </c>
      <c r="V1386" s="3" t="n">
        <v>0</v>
      </c>
      <c r="W1386" s="3" t="n">
        <v>0</v>
      </c>
      <c r="X1386" s="3" t="n">
        <v>0</v>
      </c>
      <c r="Y1386" s="3" t="s">
        <v>30</v>
      </c>
      <c r="Z1386" s="3" t="s">
        <v>30</v>
      </c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</row>
    <row r="1387" customFormat="false" ht="15.75" hidden="false" customHeight="false" outlineLevel="0" collapsed="false">
      <c r="A1387" s="3" t="n">
        <v>1386</v>
      </c>
      <c r="B1387" s="3" t="s">
        <v>4096</v>
      </c>
      <c r="C1387" s="3" t="s">
        <v>4097</v>
      </c>
      <c r="D1387" s="3" t="n">
        <v>1</v>
      </c>
      <c r="E1387" s="3" t="n">
        <v>1.2310159</v>
      </c>
      <c r="F1387" s="3" t="n">
        <v>12</v>
      </c>
      <c r="G1387" s="3" t="n">
        <v>12</v>
      </c>
      <c r="H1387" s="3" t="n">
        <v>6</v>
      </c>
      <c r="I1387" s="3" t="n">
        <v>6</v>
      </c>
      <c r="J1387" s="3" t="n">
        <v>5</v>
      </c>
      <c r="K1387" s="3" t="n">
        <v>5</v>
      </c>
      <c r="L1387" s="3" t="n">
        <v>2</v>
      </c>
      <c r="M1387" s="3" t="n">
        <v>2</v>
      </c>
      <c r="N1387" s="3" t="n">
        <v>-1</v>
      </c>
      <c r="O1387" s="3" t="n">
        <v>-1</v>
      </c>
      <c r="P1387" s="3" t="n">
        <v>9</v>
      </c>
      <c r="Q1387" s="3" t="n">
        <v>24.2</v>
      </c>
      <c r="R1387" s="3" t="s">
        <v>4098</v>
      </c>
      <c r="S1387" s="4" t="n">
        <v>45747.0237037037</v>
      </c>
      <c r="T1387" s="3" t="s">
        <v>29</v>
      </c>
      <c r="U1387" s="3" t="s">
        <v>29</v>
      </c>
      <c r="V1387" s="3" t="n">
        <v>0</v>
      </c>
      <c r="W1387" s="3" t="n">
        <v>0</v>
      </c>
      <c r="X1387" s="3" t="n">
        <v>0</v>
      </c>
      <c r="Y1387" s="3" t="s">
        <v>30</v>
      </c>
      <c r="Z1387" s="3" t="s">
        <v>30</v>
      </c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</row>
    <row r="1388" customFormat="false" ht="15.75" hidden="false" customHeight="false" outlineLevel="0" collapsed="false">
      <c r="A1388" s="3" t="n">
        <v>1387</v>
      </c>
      <c r="B1388" s="3" t="s">
        <v>4099</v>
      </c>
      <c r="C1388" s="3" t="s">
        <v>4100</v>
      </c>
      <c r="D1388" s="3" t="n">
        <v>1</v>
      </c>
      <c r="E1388" s="3" t="n">
        <v>1.191067</v>
      </c>
      <c r="F1388" s="3" t="n">
        <v>15</v>
      </c>
      <c r="G1388" s="3" t="n">
        <v>15</v>
      </c>
      <c r="H1388" s="3" t="n">
        <v>6</v>
      </c>
      <c r="I1388" s="3" t="n">
        <v>6</v>
      </c>
      <c r="J1388" s="3" t="n">
        <v>8</v>
      </c>
      <c r="K1388" s="3" t="n">
        <v>8</v>
      </c>
      <c r="L1388" s="3" t="n">
        <v>3</v>
      </c>
      <c r="M1388" s="3" t="n">
        <v>3</v>
      </c>
      <c r="N1388" s="3" t="n">
        <v>-1</v>
      </c>
      <c r="O1388" s="3" t="n">
        <v>-1</v>
      </c>
      <c r="P1388" s="3" t="n">
        <v>9</v>
      </c>
      <c r="Q1388" s="3" t="n">
        <v>24.2</v>
      </c>
      <c r="R1388" s="3" t="s">
        <v>4101</v>
      </c>
      <c r="S1388" s="4" t="n">
        <v>45747.0237731482</v>
      </c>
      <c r="T1388" s="3" t="s">
        <v>29</v>
      </c>
      <c r="U1388" s="3" t="s">
        <v>29</v>
      </c>
      <c r="V1388" s="3" t="n">
        <v>0</v>
      </c>
      <c r="W1388" s="3" t="n">
        <v>0</v>
      </c>
      <c r="X1388" s="3" t="n">
        <v>0</v>
      </c>
      <c r="Y1388" s="3" t="s">
        <v>30</v>
      </c>
      <c r="Z1388" s="3" t="s">
        <v>30</v>
      </c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</row>
    <row r="1389" customFormat="false" ht="15.75" hidden="false" customHeight="false" outlineLevel="0" collapsed="false">
      <c r="A1389" s="3" t="n">
        <v>1388</v>
      </c>
      <c r="B1389" s="3" t="s">
        <v>4102</v>
      </c>
      <c r="C1389" s="3" t="s">
        <v>4103</v>
      </c>
      <c r="D1389" s="3" t="n">
        <v>1</v>
      </c>
      <c r="E1389" s="3" t="n">
        <v>0.937067</v>
      </c>
      <c r="F1389" s="3" t="n">
        <v>8</v>
      </c>
      <c r="G1389" s="3" t="n">
        <v>8</v>
      </c>
      <c r="H1389" s="3" t="n">
        <v>2</v>
      </c>
      <c r="I1389" s="3" t="n">
        <v>2</v>
      </c>
      <c r="J1389" s="3" t="n">
        <v>5</v>
      </c>
      <c r="K1389" s="3" t="n">
        <v>5</v>
      </c>
      <c r="L1389" s="3" t="n">
        <v>0</v>
      </c>
      <c r="M1389" s="3" t="n">
        <v>0</v>
      </c>
      <c r="N1389" s="3" t="n">
        <v>-1</v>
      </c>
      <c r="O1389" s="3" t="n">
        <v>-1</v>
      </c>
      <c r="P1389" s="3" t="n">
        <v>9</v>
      </c>
      <c r="Q1389" s="3" t="n">
        <v>24.2</v>
      </c>
      <c r="R1389" s="3" t="s">
        <v>4104</v>
      </c>
      <c r="S1389" s="4" t="n">
        <v>45747.0238310185</v>
      </c>
      <c r="T1389" s="3" t="s">
        <v>29</v>
      </c>
      <c r="U1389" s="3" t="s">
        <v>29</v>
      </c>
      <c r="V1389" s="3" t="n">
        <v>0</v>
      </c>
      <c r="W1389" s="3" t="n">
        <v>0</v>
      </c>
      <c r="X1389" s="3" t="n">
        <v>0</v>
      </c>
      <c r="Y1389" s="3" t="s">
        <v>30</v>
      </c>
      <c r="Z1389" s="3" t="s">
        <v>30</v>
      </c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</row>
    <row r="1390" customFormat="false" ht="15.75" hidden="false" customHeight="false" outlineLevel="0" collapsed="false">
      <c r="A1390" s="3" t="n">
        <v>1389</v>
      </c>
      <c r="B1390" s="3" t="s">
        <v>4105</v>
      </c>
      <c r="C1390" s="3" t="s">
        <v>4106</v>
      </c>
      <c r="D1390" s="3" t="n">
        <v>1</v>
      </c>
      <c r="E1390" s="3" t="n">
        <v>0.6708221</v>
      </c>
      <c r="F1390" s="3" t="n">
        <v>7</v>
      </c>
      <c r="G1390" s="3" t="n">
        <v>7</v>
      </c>
      <c r="H1390" s="3" t="n">
        <v>4</v>
      </c>
      <c r="I1390" s="3" t="n">
        <v>4</v>
      </c>
      <c r="J1390" s="3" t="n">
        <v>4</v>
      </c>
      <c r="K1390" s="3" t="n">
        <v>4</v>
      </c>
      <c r="L1390" s="3" t="n">
        <v>1</v>
      </c>
      <c r="M1390" s="3" t="n">
        <v>1</v>
      </c>
      <c r="N1390" s="3" t="n">
        <v>-1</v>
      </c>
      <c r="O1390" s="3" t="n">
        <v>-1</v>
      </c>
      <c r="P1390" s="3" t="n">
        <v>8.8</v>
      </c>
      <c r="Q1390" s="3" t="n">
        <v>24.2</v>
      </c>
      <c r="R1390" s="3" t="s">
        <v>4107</v>
      </c>
      <c r="S1390" s="4" t="n">
        <v>45747.0238888889</v>
      </c>
      <c r="T1390" s="3" t="s">
        <v>29</v>
      </c>
      <c r="U1390" s="3" t="s">
        <v>29</v>
      </c>
      <c r="V1390" s="3" t="n">
        <v>0</v>
      </c>
      <c r="W1390" s="3" t="n">
        <v>0</v>
      </c>
      <c r="X1390" s="3" t="n">
        <v>0</v>
      </c>
      <c r="Y1390" s="3" t="s">
        <v>30</v>
      </c>
      <c r="Z1390" s="3" t="s">
        <v>30</v>
      </c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</row>
    <row r="1391" customFormat="false" ht="15.75" hidden="false" customHeight="false" outlineLevel="0" collapsed="false">
      <c r="A1391" s="3" t="n">
        <v>1390</v>
      </c>
      <c r="B1391" s="3" t="s">
        <v>4108</v>
      </c>
      <c r="C1391" s="3" t="s">
        <v>4109</v>
      </c>
      <c r="D1391" s="3" t="n">
        <v>1</v>
      </c>
      <c r="E1391" s="3" t="n">
        <v>0.3301671</v>
      </c>
      <c r="F1391" s="3" t="n">
        <v>4</v>
      </c>
      <c r="G1391" s="3" t="n">
        <v>4</v>
      </c>
      <c r="H1391" s="3" t="n">
        <v>3</v>
      </c>
      <c r="I1391" s="3" t="n">
        <v>3</v>
      </c>
      <c r="J1391" s="3" t="n">
        <v>2</v>
      </c>
      <c r="K1391" s="3" t="n">
        <v>2</v>
      </c>
      <c r="L1391" s="3" t="n">
        <v>0</v>
      </c>
      <c r="M1391" s="3" t="n">
        <v>0</v>
      </c>
      <c r="N1391" s="3" t="n">
        <v>-1</v>
      </c>
      <c r="O1391" s="3" t="n">
        <v>-1</v>
      </c>
      <c r="P1391" s="3" t="n">
        <v>9</v>
      </c>
      <c r="Q1391" s="3" t="n">
        <v>24.2</v>
      </c>
      <c r="R1391" s="3" t="s">
        <v>4110</v>
      </c>
      <c r="S1391" s="4" t="n">
        <v>45747.0239351852</v>
      </c>
      <c r="T1391" s="3" t="s">
        <v>29</v>
      </c>
      <c r="U1391" s="3" t="s">
        <v>29</v>
      </c>
      <c r="V1391" s="3" t="n">
        <v>0</v>
      </c>
      <c r="W1391" s="3" t="n">
        <v>0</v>
      </c>
      <c r="X1391" s="3" t="n">
        <v>0</v>
      </c>
      <c r="Y1391" s="3" t="s">
        <v>30</v>
      </c>
      <c r="Z1391" s="3" t="s">
        <v>30</v>
      </c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</row>
    <row r="1392" customFormat="false" ht="15.75" hidden="false" customHeight="false" outlineLevel="0" collapsed="false">
      <c r="A1392" s="3" t="n">
        <v>1391</v>
      </c>
      <c r="B1392" s="3" t="s">
        <v>4111</v>
      </c>
      <c r="C1392" s="3" t="s">
        <v>4112</v>
      </c>
      <c r="D1392" s="3" t="n">
        <v>1</v>
      </c>
      <c r="E1392" s="3" t="n">
        <v>0.253548</v>
      </c>
      <c r="F1392" s="3" t="n">
        <v>4</v>
      </c>
      <c r="G1392" s="3" t="n">
        <v>4</v>
      </c>
      <c r="H1392" s="3" t="n">
        <v>3</v>
      </c>
      <c r="I1392" s="3" t="n">
        <v>3</v>
      </c>
      <c r="J1392" s="3" t="n">
        <v>2</v>
      </c>
      <c r="K1392" s="3" t="n">
        <v>2</v>
      </c>
      <c r="L1392" s="3" t="n">
        <v>0</v>
      </c>
      <c r="M1392" s="3" t="n">
        <v>0</v>
      </c>
      <c r="N1392" s="3" t="n">
        <v>-1</v>
      </c>
      <c r="O1392" s="3" t="n">
        <v>-1</v>
      </c>
      <c r="P1392" s="3" t="n">
        <v>8.8</v>
      </c>
      <c r="Q1392" s="3" t="n">
        <v>24.2</v>
      </c>
      <c r="R1392" s="3" t="s">
        <v>4113</v>
      </c>
      <c r="S1392" s="4" t="n">
        <v>45747.0239699074</v>
      </c>
      <c r="T1392" s="3" t="s">
        <v>29</v>
      </c>
      <c r="U1392" s="3" t="s">
        <v>29</v>
      </c>
      <c r="V1392" s="3" t="n">
        <v>0</v>
      </c>
      <c r="W1392" s="3" t="n">
        <v>0</v>
      </c>
      <c r="X1392" s="3" t="n">
        <v>0</v>
      </c>
      <c r="Y1392" s="3" t="s">
        <v>30</v>
      </c>
      <c r="Z1392" s="3" t="s">
        <v>30</v>
      </c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</row>
    <row r="1393" customFormat="false" ht="15.75" hidden="false" customHeight="false" outlineLevel="0" collapsed="false">
      <c r="A1393" s="3" t="n">
        <v>1392</v>
      </c>
      <c r="B1393" s="3" t="s">
        <v>4114</v>
      </c>
      <c r="C1393" s="3" t="s">
        <v>4115</v>
      </c>
      <c r="D1393" s="3" t="n">
        <v>1</v>
      </c>
      <c r="E1393" s="3" t="n">
        <v>0.6011444</v>
      </c>
      <c r="F1393" s="3" t="n">
        <v>6</v>
      </c>
      <c r="G1393" s="3" t="n">
        <v>6</v>
      </c>
      <c r="H1393" s="3" t="n">
        <v>2</v>
      </c>
      <c r="I1393" s="3" t="n">
        <v>2</v>
      </c>
      <c r="J1393" s="3" t="n">
        <v>5</v>
      </c>
      <c r="K1393" s="3" t="n">
        <v>5</v>
      </c>
      <c r="L1393" s="3" t="n">
        <v>0</v>
      </c>
      <c r="M1393" s="3" t="n">
        <v>0</v>
      </c>
      <c r="N1393" s="3" t="n">
        <v>-1</v>
      </c>
      <c r="O1393" s="3" t="n">
        <v>-1</v>
      </c>
      <c r="P1393" s="3" t="n">
        <v>9</v>
      </c>
      <c r="Q1393" s="3" t="n">
        <v>24.2</v>
      </c>
      <c r="R1393" s="3" t="s">
        <v>4116</v>
      </c>
      <c r="S1393" s="4" t="n">
        <v>45747.0240162037</v>
      </c>
      <c r="T1393" s="3" t="s">
        <v>29</v>
      </c>
      <c r="U1393" s="3" t="s">
        <v>29</v>
      </c>
      <c r="V1393" s="3" t="n">
        <v>0</v>
      </c>
      <c r="W1393" s="3" t="n">
        <v>0</v>
      </c>
      <c r="X1393" s="3" t="n">
        <v>0</v>
      </c>
      <c r="Y1393" s="3" t="s">
        <v>30</v>
      </c>
      <c r="Z1393" s="3" t="s">
        <v>30</v>
      </c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</row>
    <row r="1394" customFormat="false" ht="15.75" hidden="false" customHeight="false" outlineLevel="0" collapsed="false">
      <c r="A1394" s="3" t="n">
        <v>1393</v>
      </c>
      <c r="B1394" s="3" t="s">
        <v>4117</v>
      </c>
      <c r="C1394" s="3" t="s">
        <v>4118</v>
      </c>
      <c r="D1394" s="3" t="n">
        <v>1</v>
      </c>
      <c r="E1394" s="3" t="n">
        <v>0.5152241</v>
      </c>
      <c r="F1394" s="3" t="n">
        <v>3</v>
      </c>
      <c r="G1394" s="3" t="n">
        <v>3</v>
      </c>
      <c r="H1394" s="3" t="n">
        <v>1</v>
      </c>
      <c r="I1394" s="3" t="n">
        <v>1</v>
      </c>
      <c r="J1394" s="3" t="n">
        <v>1</v>
      </c>
      <c r="K1394" s="3" t="n">
        <v>1</v>
      </c>
      <c r="L1394" s="3" t="n">
        <v>0</v>
      </c>
      <c r="M1394" s="3" t="n">
        <v>0</v>
      </c>
      <c r="N1394" s="3" t="n">
        <v>-1</v>
      </c>
      <c r="O1394" s="3" t="n">
        <v>-1</v>
      </c>
      <c r="P1394" s="3" t="n">
        <v>8.8</v>
      </c>
      <c r="Q1394" s="3" t="n">
        <v>24.2</v>
      </c>
      <c r="R1394" s="3" t="s">
        <v>4119</v>
      </c>
      <c r="S1394" s="4" t="n">
        <v>45747.0240509259</v>
      </c>
      <c r="T1394" s="3" t="s">
        <v>29</v>
      </c>
      <c r="U1394" s="3" t="s">
        <v>29</v>
      </c>
      <c r="V1394" s="3" t="n">
        <v>0</v>
      </c>
      <c r="W1394" s="3" t="n">
        <v>0</v>
      </c>
      <c r="X1394" s="3" t="n">
        <v>0</v>
      </c>
      <c r="Y1394" s="3" t="s">
        <v>30</v>
      </c>
      <c r="Z1394" s="3" t="s">
        <v>30</v>
      </c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</row>
    <row r="1395" customFormat="false" ht="15.75" hidden="false" customHeight="false" outlineLevel="0" collapsed="false">
      <c r="A1395" s="3" t="n">
        <v>1394</v>
      </c>
      <c r="B1395" s="3" t="s">
        <v>4120</v>
      </c>
      <c r="C1395" s="3" t="s">
        <v>4121</v>
      </c>
      <c r="D1395" s="3" t="n">
        <v>1</v>
      </c>
      <c r="E1395" s="3" t="n">
        <v>0.4101433</v>
      </c>
      <c r="F1395" s="3" t="n">
        <v>3</v>
      </c>
      <c r="G1395" s="3" t="n">
        <v>3</v>
      </c>
      <c r="H1395" s="3" t="n">
        <v>1</v>
      </c>
      <c r="I1395" s="3" t="n">
        <v>1</v>
      </c>
      <c r="J1395" s="3" t="n">
        <v>1</v>
      </c>
      <c r="K1395" s="3" t="n">
        <v>1</v>
      </c>
      <c r="L1395" s="3" t="n">
        <v>0</v>
      </c>
      <c r="M1395" s="3" t="n">
        <v>0</v>
      </c>
      <c r="N1395" s="3" t="n">
        <v>-1</v>
      </c>
      <c r="O1395" s="3" t="n">
        <v>-1</v>
      </c>
      <c r="P1395" s="3" t="n">
        <v>8.8</v>
      </c>
      <c r="Q1395" s="3" t="n">
        <v>24.2</v>
      </c>
      <c r="R1395" s="3" t="s">
        <v>4122</v>
      </c>
      <c r="S1395" s="4" t="n">
        <v>45747.0240972222</v>
      </c>
      <c r="T1395" s="3" t="s">
        <v>29</v>
      </c>
      <c r="U1395" s="3" t="s">
        <v>29</v>
      </c>
      <c r="V1395" s="3" t="n">
        <v>0</v>
      </c>
      <c r="W1395" s="3" t="n">
        <v>0</v>
      </c>
      <c r="X1395" s="3" t="n">
        <v>0</v>
      </c>
      <c r="Y1395" s="3" t="s">
        <v>30</v>
      </c>
      <c r="Z1395" s="3" t="s">
        <v>30</v>
      </c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</row>
    <row r="1396" customFormat="false" ht="15.75" hidden="false" customHeight="false" outlineLevel="0" collapsed="false">
      <c r="A1396" s="3" t="n">
        <v>1395</v>
      </c>
      <c r="B1396" s="3" t="s">
        <v>4123</v>
      </c>
      <c r="C1396" s="3" t="s">
        <v>4124</v>
      </c>
      <c r="D1396" s="3" t="n">
        <v>1</v>
      </c>
      <c r="E1396" s="3" t="n">
        <v>1.9328961</v>
      </c>
      <c r="F1396" s="3" t="n">
        <v>11</v>
      </c>
      <c r="G1396" s="3" t="n">
        <v>11</v>
      </c>
      <c r="H1396" s="3" t="n">
        <v>1</v>
      </c>
      <c r="I1396" s="3" t="n">
        <v>1</v>
      </c>
      <c r="J1396" s="3" t="n">
        <v>4</v>
      </c>
      <c r="K1396" s="3" t="n">
        <v>4</v>
      </c>
      <c r="L1396" s="3" t="n">
        <v>0</v>
      </c>
      <c r="M1396" s="3" t="n">
        <v>0</v>
      </c>
      <c r="N1396" s="3" t="n">
        <v>-1</v>
      </c>
      <c r="O1396" s="3" t="n">
        <v>-1</v>
      </c>
      <c r="P1396" s="3" t="n">
        <v>9</v>
      </c>
      <c r="Q1396" s="3" t="n">
        <v>24.2</v>
      </c>
      <c r="R1396" s="3" t="s">
        <v>4125</v>
      </c>
      <c r="S1396" s="4" t="n">
        <v>45747.0241782407</v>
      </c>
      <c r="T1396" s="3" t="s">
        <v>29</v>
      </c>
      <c r="U1396" s="3" t="s">
        <v>29</v>
      </c>
      <c r="V1396" s="3" t="n">
        <v>0</v>
      </c>
      <c r="W1396" s="3" t="n">
        <v>0</v>
      </c>
      <c r="X1396" s="3" t="n">
        <v>0</v>
      </c>
      <c r="Y1396" s="3" t="s">
        <v>30</v>
      </c>
      <c r="Z1396" s="3" t="s">
        <v>30</v>
      </c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</row>
    <row r="1397" customFormat="false" ht="15.75" hidden="false" customHeight="false" outlineLevel="0" collapsed="false">
      <c r="A1397" s="3" t="n">
        <v>1396</v>
      </c>
      <c r="B1397" s="3" t="s">
        <v>4126</v>
      </c>
      <c r="C1397" s="3" t="s">
        <v>4127</v>
      </c>
      <c r="D1397" s="3" t="n">
        <v>1</v>
      </c>
      <c r="E1397" s="3" t="n">
        <v>1.0851566</v>
      </c>
      <c r="F1397" s="3" t="n">
        <v>14</v>
      </c>
      <c r="G1397" s="3" t="n">
        <v>14</v>
      </c>
      <c r="H1397" s="3" t="n">
        <v>8</v>
      </c>
      <c r="I1397" s="3" t="n">
        <v>8</v>
      </c>
      <c r="J1397" s="3" t="n">
        <v>10</v>
      </c>
      <c r="K1397" s="3" t="n">
        <v>10</v>
      </c>
      <c r="L1397" s="3" t="n">
        <v>1</v>
      </c>
      <c r="M1397" s="3" t="n">
        <v>1</v>
      </c>
      <c r="N1397" s="3" t="n">
        <v>-1</v>
      </c>
      <c r="O1397" s="3" t="n">
        <v>-1</v>
      </c>
      <c r="P1397" s="3" t="n">
        <v>9</v>
      </c>
      <c r="Q1397" s="3" t="n">
        <v>24.2</v>
      </c>
      <c r="R1397" s="3" t="s">
        <v>4128</v>
      </c>
      <c r="S1397" s="4" t="n">
        <v>45747.0242361111</v>
      </c>
      <c r="T1397" s="3" t="s">
        <v>29</v>
      </c>
      <c r="U1397" s="3" t="s">
        <v>29</v>
      </c>
      <c r="V1397" s="3" t="n">
        <v>0</v>
      </c>
      <c r="W1397" s="3" t="n">
        <v>0</v>
      </c>
      <c r="X1397" s="3" t="n">
        <v>0</v>
      </c>
      <c r="Y1397" s="3" t="s">
        <v>30</v>
      </c>
      <c r="Z1397" s="3" t="s">
        <v>30</v>
      </c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</row>
    <row r="1398" customFormat="false" ht="15.75" hidden="false" customHeight="false" outlineLevel="0" collapsed="false">
      <c r="A1398" s="3" t="n">
        <v>1397</v>
      </c>
      <c r="B1398" s="3" t="s">
        <v>4129</v>
      </c>
      <c r="C1398" s="3" t="s">
        <v>4130</v>
      </c>
      <c r="D1398" s="3" t="n">
        <v>1</v>
      </c>
      <c r="E1398" s="3" t="n">
        <v>1.1107986</v>
      </c>
      <c r="F1398" s="3" t="n">
        <v>14</v>
      </c>
      <c r="G1398" s="3" t="n">
        <v>14</v>
      </c>
      <c r="H1398" s="3" t="n">
        <v>5</v>
      </c>
      <c r="I1398" s="3" t="n">
        <v>5</v>
      </c>
      <c r="J1398" s="3" t="n">
        <v>9</v>
      </c>
      <c r="K1398" s="3" t="n">
        <v>9</v>
      </c>
      <c r="L1398" s="3" t="n">
        <v>0</v>
      </c>
      <c r="M1398" s="3" t="n">
        <v>0</v>
      </c>
      <c r="N1398" s="3" t="n">
        <v>-1</v>
      </c>
      <c r="O1398" s="3" t="n">
        <v>-1</v>
      </c>
      <c r="P1398" s="3" t="n">
        <v>9</v>
      </c>
      <c r="Q1398" s="3" t="n">
        <v>24.2</v>
      </c>
      <c r="R1398" s="3" t="s">
        <v>4131</v>
      </c>
      <c r="S1398" s="4" t="n">
        <v>45747.0242939815</v>
      </c>
      <c r="T1398" s="3" t="s">
        <v>29</v>
      </c>
      <c r="U1398" s="3" t="s">
        <v>29</v>
      </c>
      <c r="V1398" s="3" t="n">
        <v>0</v>
      </c>
      <c r="W1398" s="3" t="n">
        <v>0</v>
      </c>
      <c r="X1398" s="3" t="n">
        <v>0</v>
      </c>
      <c r="Y1398" s="3" t="s">
        <v>30</v>
      </c>
      <c r="Z1398" s="3" t="s">
        <v>30</v>
      </c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</row>
    <row r="1399" customFormat="false" ht="15.75" hidden="false" customHeight="false" outlineLevel="0" collapsed="false">
      <c r="A1399" s="3" t="n">
        <v>1398</v>
      </c>
      <c r="B1399" s="3" t="s">
        <v>4132</v>
      </c>
      <c r="C1399" s="3" t="s">
        <v>4133</v>
      </c>
      <c r="D1399" s="3" t="n">
        <v>1</v>
      </c>
      <c r="E1399" s="3" t="n">
        <v>1.323428</v>
      </c>
      <c r="F1399" s="3" t="n">
        <v>18</v>
      </c>
      <c r="G1399" s="3" t="n">
        <v>18</v>
      </c>
      <c r="H1399" s="3" t="n">
        <v>7</v>
      </c>
      <c r="I1399" s="3" t="n">
        <v>7</v>
      </c>
      <c r="J1399" s="3" t="n">
        <v>13</v>
      </c>
      <c r="K1399" s="3" t="n">
        <v>13</v>
      </c>
      <c r="L1399" s="3" t="n">
        <v>0</v>
      </c>
      <c r="M1399" s="3" t="n">
        <v>0</v>
      </c>
      <c r="N1399" s="3" t="n">
        <v>-1</v>
      </c>
      <c r="O1399" s="3" t="n">
        <v>-1</v>
      </c>
      <c r="P1399" s="3" t="n">
        <v>9</v>
      </c>
      <c r="Q1399" s="3" t="n">
        <v>24.2</v>
      </c>
      <c r="R1399" s="3" t="s">
        <v>4134</v>
      </c>
      <c r="S1399" s="4" t="n">
        <v>45747.0243634259</v>
      </c>
      <c r="T1399" s="3" t="s">
        <v>29</v>
      </c>
      <c r="U1399" s="3" t="s">
        <v>29</v>
      </c>
      <c r="V1399" s="3" t="n">
        <v>0</v>
      </c>
      <c r="W1399" s="3" t="n">
        <v>0</v>
      </c>
      <c r="X1399" s="3" t="n">
        <v>0</v>
      </c>
      <c r="Y1399" s="3" t="s">
        <v>30</v>
      </c>
      <c r="Z1399" s="3" t="s">
        <v>30</v>
      </c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</row>
    <row r="1400" customFormat="false" ht="15.75" hidden="false" customHeight="false" outlineLevel="0" collapsed="false">
      <c r="A1400" s="3" t="n">
        <v>1399</v>
      </c>
      <c r="B1400" s="3" t="s">
        <v>4135</v>
      </c>
      <c r="C1400" s="3" t="s">
        <v>4136</v>
      </c>
      <c r="D1400" s="3" t="n">
        <v>1</v>
      </c>
      <c r="E1400" s="3" t="n">
        <v>1.396074</v>
      </c>
      <c r="F1400" s="3" t="n">
        <v>14</v>
      </c>
      <c r="G1400" s="3" t="n">
        <v>14</v>
      </c>
      <c r="H1400" s="3" t="n">
        <v>3</v>
      </c>
      <c r="I1400" s="3" t="n">
        <v>3</v>
      </c>
      <c r="J1400" s="3" t="n">
        <v>9</v>
      </c>
      <c r="K1400" s="3" t="n">
        <v>9</v>
      </c>
      <c r="L1400" s="3" t="n">
        <v>0</v>
      </c>
      <c r="M1400" s="3" t="n">
        <v>0</v>
      </c>
      <c r="N1400" s="3" t="n">
        <v>-1</v>
      </c>
      <c r="O1400" s="3" t="n">
        <v>-1</v>
      </c>
      <c r="P1400" s="3" t="n">
        <v>9</v>
      </c>
      <c r="Q1400" s="3" t="n">
        <v>24.2</v>
      </c>
      <c r="R1400" s="3" t="s">
        <v>4137</v>
      </c>
      <c r="S1400" s="4" t="n">
        <v>45747.0244212963</v>
      </c>
      <c r="T1400" s="3" t="s">
        <v>29</v>
      </c>
      <c r="U1400" s="3" t="s">
        <v>29</v>
      </c>
      <c r="V1400" s="3" t="n">
        <v>0</v>
      </c>
      <c r="W1400" s="3" t="n">
        <v>0</v>
      </c>
      <c r="X1400" s="3" t="n">
        <v>0</v>
      </c>
      <c r="Y1400" s="3" t="s">
        <v>30</v>
      </c>
      <c r="Z1400" s="3" t="s">
        <v>30</v>
      </c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</row>
    <row r="1401" customFormat="false" ht="15.75" hidden="false" customHeight="false" outlineLevel="0" collapsed="false">
      <c r="A1401" s="3" t="n">
        <v>1400</v>
      </c>
      <c r="B1401" s="3" t="s">
        <v>4138</v>
      </c>
      <c r="C1401" s="3" t="s">
        <v>4139</v>
      </c>
      <c r="D1401" s="3" t="n">
        <v>1</v>
      </c>
      <c r="E1401" s="3" t="n">
        <v>1.1860557</v>
      </c>
      <c r="F1401" s="3" t="n">
        <v>15</v>
      </c>
      <c r="G1401" s="3" t="n">
        <v>15</v>
      </c>
      <c r="H1401" s="3" t="n">
        <v>6</v>
      </c>
      <c r="I1401" s="3" t="n">
        <v>6</v>
      </c>
      <c r="J1401" s="3" t="n">
        <v>11</v>
      </c>
      <c r="K1401" s="3" t="n">
        <v>11</v>
      </c>
      <c r="L1401" s="3" t="n">
        <v>1</v>
      </c>
      <c r="M1401" s="3" t="n">
        <v>1</v>
      </c>
      <c r="N1401" s="3" t="n">
        <v>-1</v>
      </c>
      <c r="O1401" s="3" t="n">
        <v>-1</v>
      </c>
      <c r="P1401" s="3" t="n">
        <v>8.8</v>
      </c>
      <c r="Q1401" s="3" t="n">
        <v>24.2</v>
      </c>
      <c r="R1401" s="3" t="s">
        <v>4140</v>
      </c>
      <c r="S1401" s="4" t="n">
        <v>45747.0244907407</v>
      </c>
      <c r="T1401" s="3" t="s">
        <v>29</v>
      </c>
      <c r="U1401" s="3" t="s">
        <v>29</v>
      </c>
      <c r="V1401" s="3" t="n">
        <v>0</v>
      </c>
      <c r="W1401" s="3" t="n">
        <v>0</v>
      </c>
      <c r="X1401" s="3" t="n">
        <v>0</v>
      </c>
      <c r="Y1401" s="3" t="s">
        <v>30</v>
      </c>
      <c r="Z1401" s="3" t="s">
        <v>30</v>
      </c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</row>
    <row r="1402" customFormat="false" ht="15.75" hidden="false" customHeight="false" outlineLevel="0" collapsed="false">
      <c r="A1402" s="3" t="n">
        <v>1401</v>
      </c>
      <c r="B1402" s="3" t="s">
        <v>4141</v>
      </c>
      <c r="C1402" s="3" t="s">
        <v>4142</v>
      </c>
      <c r="D1402" s="3" t="n">
        <v>1</v>
      </c>
      <c r="E1402" s="3" t="n">
        <v>0.9654439</v>
      </c>
      <c r="F1402" s="3" t="n">
        <v>11</v>
      </c>
      <c r="G1402" s="3" t="n">
        <v>11</v>
      </c>
      <c r="H1402" s="3" t="n">
        <v>5</v>
      </c>
      <c r="I1402" s="3" t="n">
        <v>5</v>
      </c>
      <c r="J1402" s="3" t="n">
        <v>8</v>
      </c>
      <c r="K1402" s="3" t="n">
        <v>8</v>
      </c>
      <c r="L1402" s="3" t="n">
        <v>2</v>
      </c>
      <c r="M1402" s="3" t="n">
        <v>2</v>
      </c>
      <c r="N1402" s="3" t="n">
        <v>-1</v>
      </c>
      <c r="O1402" s="3" t="n">
        <v>-1</v>
      </c>
      <c r="P1402" s="3" t="n">
        <v>8.8</v>
      </c>
      <c r="Q1402" s="3" t="n">
        <v>24.2</v>
      </c>
      <c r="R1402" s="3" t="s">
        <v>4143</v>
      </c>
      <c r="S1402" s="4" t="n">
        <v>45747.024537037</v>
      </c>
      <c r="T1402" s="3" t="s">
        <v>29</v>
      </c>
      <c r="U1402" s="3" t="s">
        <v>29</v>
      </c>
      <c r="V1402" s="3" t="n">
        <v>0</v>
      </c>
      <c r="W1402" s="3" t="n">
        <v>0</v>
      </c>
      <c r="X1402" s="3" t="n">
        <v>0</v>
      </c>
      <c r="Y1402" s="3" t="s">
        <v>30</v>
      </c>
      <c r="Z1402" s="3" t="s">
        <v>30</v>
      </c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</row>
    <row r="1403" customFormat="false" ht="15.75" hidden="false" customHeight="false" outlineLevel="0" collapsed="false">
      <c r="A1403" s="3" t="n">
        <v>1402</v>
      </c>
      <c r="B1403" s="3" t="s">
        <v>4144</v>
      </c>
      <c r="C1403" s="3" t="s">
        <v>4145</v>
      </c>
      <c r="D1403" s="3" t="n">
        <v>1</v>
      </c>
      <c r="E1403" s="3" t="n">
        <v>1.3267676</v>
      </c>
      <c r="F1403" s="3" t="n">
        <v>16</v>
      </c>
      <c r="G1403" s="3" t="n">
        <v>16</v>
      </c>
      <c r="H1403" s="3" t="n">
        <v>7</v>
      </c>
      <c r="I1403" s="3" t="n">
        <v>7</v>
      </c>
      <c r="J1403" s="3" t="n">
        <v>19</v>
      </c>
      <c r="K1403" s="3" t="n">
        <v>19</v>
      </c>
      <c r="L1403" s="3" t="n">
        <v>0</v>
      </c>
      <c r="M1403" s="3" t="n">
        <v>0</v>
      </c>
      <c r="N1403" s="3" t="n">
        <v>-1</v>
      </c>
      <c r="O1403" s="3" t="n">
        <v>-1</v>
      </c>
      <c r="P1403" s="3" t="n">
        <v>8.8</v>
      </c>
      <c r="Q1403" s="3" t="n">
        <v>24.2</v>
      </c>
      <c r="R1403" s="3" t="s">
        <v>4146</v>
      </c>
      <c r="S1403" s="4" t="n">
        <v>45747.0246064815</v>
      </c>
      <c r="T1403" s="3" t="s">
        <v>29</v>
      </c>
      <c r="U1403" s="3" t="s">
        <v>29</v>
      </c>
      <c r="V1403" s="3" t="n">
        <v>0</v>
      </c>
      <c r="W1403" s="3" t="n">
        <v>0</v>
      </c>
      <c r="X1403" s="3" t="n">
        <v>0</v>
      </c>
      <c r="Y1403" s="3" t="s">
        <v>30</v>
      </c>
      <c r="Z1403" s="3" t="s">
        <v>30</v>
      </c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</row>
    <row r="1404" customFormat="false" ht="15.75" hidden="false" customHeight="false" outlineLevel="0" collapsed="false">
      <c r="A1404" s="3" t="n">
        <v>1403</v>
      </c>
      <c r="B1404" s="3" t="s">
        <v>4147</v>
      </c>
      <c r="C1404" s="3" t="s">
        <v>4148</v>
      </c>
      <c r="D1404" s="3" t="n">
        <v>1</v>
      </c>
      <c r="E1404" s="3" t="n">
        <v>0.6605638</v>
      </c>
      <c r="F1404" s="3" t="n">
        <v>11</v>
      </c>
      <c r="G1404" s="3" t="n">
        <v>11</v>
      </c>
      <c r="H1404" s="3" t="n">
        <v>5</v>
      </c>
      <c r="I1404" s="3" t="n">
        <v>5</v>
      </c>
      <c r="J1404" s="3" t="n">
        <v>11</v>
      </c>
      <c r="K1404" s="3" t="n">
        <v>11</v>
      </c>
      <c r="L1404" s="3" t="n">
        <v>0</v>
      </c>
      <c r="M1404" s="3" t="n">
        <v>0</v>
      </c>
      <c r="N1404" s="3" t="n">
        <v>-1</v>
      </c>
      <c r="O1404" s="3" t="n">
        <v>-1</v>
      </c>
      <c r="P1404" s="3" t="n">
        <v>8.8</v>
      </c>
      <c r="Q1404" s="3" t="n">
        <v>24.2</v>
      </c>
      <c r="R1404" s="3" t="s">
        <v>4149</v>
      </c>
      <c r="S1404" s="4" t="n">
        <v>45747.0246527778</v>
      </c>
      <c r="T1404" s="3" t="s">
        <v>29</v>
      </c>
      <c r="U1404" s="3" t="s">
        <v>29</v>
      </c>
      <c r="V1404" s="3" t="n">
        <v>0</v>
      </c>
      <c r="W1404" s="3" t="n">
        <v>0</v>
      </c>
      <c r="X1404" s="3" t="n">
        <v>0</v>
      </c>
      <c r="Y1404" s="3" t="s">
        <v>30</v>
      </c>
      <c r="Z1404" s="3" t="s">
        <v>30</v>
      </c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</row>
    <row r="1405" customFormat="false" ht="15.75" hidden="false" customHeight="false" outlineLevel="0" collapsed="false">
      <c r="A1405" s="3" t="n">
        <v>1404</v>
      </c>
      <c r="B1405" s="3" t="s">
        <v>4150</v>
      </c>
      <c r="C1405" s="3" t="s">
        <v>4151</v>
      </c>
      <c r="D1405" s="3" t="n">
        <v>1</v>
      </c>
      <c r="E1405" s="3" t="n">
        <v>0.8133465</v>
      </c>
      <c r="F1405" s="3" t="n">
        <v>11</v>
      </c>
      <c r="G1405" s="3" t="n">
        <v>11</v>
      </c>
      <c r="H1405" s="3" t="n">
        <v>4</v>
      </c>
      <c r="I1405" s="3" t="n">
        <v>4</v>
      </c>
      <c r="J1405" s="3" t="n">
        <v>10</v>
      </c>
      <c r="K1405" s="3" t="n">
        <v>10</v>
      </c>
      <c r="L1405" s="3" t="n">
        <v>0</v>
      </c>
      <c r="M1405" s="3" t="n">
        <v>0</v>
      </c>
      <c r="N1405" s="3" t="n">
        <v>-1</v>
      </c>
      <c r="O1405" s="3" t="n">
        <v>-1</v>
      </c>
      <c r="P1405" s="3" t="n">
        <v>8.8</v>
      </c>
      <c r="Q1405" s="3" t="n">
        <v>24.2</v>
      </c>
      <c r="R1405" s="3" t="s">
        <v>4152</v>
      </c>
      <c r="S1405" s="4" t="n">
        <v>45747.0246990741</v>
      </c>
      <c r="T1405" s="3" t="s">
        <v>29</v>
      </c>
      <c r="U1405" s="3" t="s">
        <v>29</v>
      </c>
      <c r="V1405" s="3" t="n">
        <v>0</v>
      </c>
      <c r="W1405" s="3" t="n">
        <v>0</v>
      </c>
      <c r="X1405" s="3" t="n">
        <v>0</v>
      </c>
      <c r="Y1405" s="3" t="s">
        <v>30</v>
      </c>
      <c r="Z1405" s="3" t="s">
        <v>30</v>
      </c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</row>
    <row r="1406" customFormat="false" ht="15.75" hidden="false" customHeight="false" outlineLevel="0" collapsed="false">
      <c r="A1406" s="3" t="n">
        <v>1405</v>
      </c>
      <c r="B1406" s="3" t="s">
        <v>4153</v>
      </c>
      <c r="C1406" s="3" t="s">
        <v>4154</v>
      </c>
      <c r="D1406" s="3" t="n">
        <v>1</v>
      </c>
      <c r="E1406" s="3" t="n">
        <v>0.9683933</v>
      </c>
      <c r="F1406" s="3" t="n">
        <v>11</v>
      </c>
      <c r="G1406" s="3" t="n">
        <v>11</v>
      </c>
      <c r="H1406" s="3" t="n">
        <v>4</v>
      </c>
      <c r="I1406" s="3" t="n">
        <v>4</v>
      </c>
      <c r="J1406" s="3" t="n">
        <v>10</v>
      </c>
      <c r="K1406" s="3" t="n">
        <v>10</v>
      </c>
      <c r="L1406" s="3" t="n">
        <v>0</v>
      </c>
      <c r="M1406" s="3" t="n">
        <v>0</v>
      </c>
      <c r="N1406" s="3" t="n">
        <v>-1</v>
      </c>
      <c r="O1406" s="3" t="n">
        <v>-1</v>
      </c>
      <c r="P1406" s="3" t="n">
        <v>8.8</v>
      </c>
      <c r="Q1406" s="3" t="n">
        <v>24.2</v>
      </c>
      <c r="R1406" s="3" t="s">
        <v>4155</v>
      </c>
      <c r="S1406" s="4" t="n">
        <v>45747.0247453704</v>
      </c>
      <c r="T1406" s="3" t="s">
        <v>29</v>
      </c>
      <c r="U1406" s="3" t="s">
        <v>29</v>
      </c>
      <c r="V1406" s="3" t="n">
        <v>0</v>
      </c>
      <c r="W1406" s="3" t="n">
        <v>0</v>
      </c>
      <c r="X1406" s="3" t="n">
        <v>0</v>
      </c>
      <c r="Y1406" s="3" t="s">
        <v>30</v>
      </c>
      <c r="Z1406" s="3" t="s">
        <v>30</v>
      </c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</row>
    <row r="1407" customFormat="false" ht="15.75" hidden="false" customHeight="false" outlineLevel="0" collapsed="false">
      <c r="A1407" s="3" t="n">
        <v>1406</v>
      </c>
      <c r="B1407" s="3" t="s">
        <v>4156</v>
      </c>
      <c r="C1407" s="3" t="s">
        <v>4157</v>
      </c>
      <c r="D1407" s="3" t="n">
        <v>1</v>
      </c>
      <c r="E1407" s="3" t="n">
        <v>1.0995235</v>
      </c>
      <c r="F1407" s="3" t="n">
        <v>10</v>
      </c>
      <c r="G1407" s="3" t="n">
        <v>10</v>
      </c>
      <c r="H1407" s="3" t="n">
        <v>3</v>
      </c>
      <c r="I1407" s="3" t="n">
        <v>3</v>
      </c>
      <c r="J1407" s="3" t="n">
        <v>8</v>
      </c>
      <c r="K1407" s="3" t="n">
        <v>8</v>
      </c>
      <c r="L1407" s="3" t="n">
        <v>2</v>
      </c>
      <c r="M1407" s="3" t="n">
        <v>2</v>
      </c>
      <c r="N1407" s="3" t="n">
        <v>-1</v>
      </c>
      <c r="O1407" s="3" t="n">
        <v>-1</v>
      </c>
      <c r="P1407" s="3" t="n">
        <v>8.8</v>
      </c>
      <c r="Q1407" s="3" t="n">
        <v>24.2</v>
      </c>
      <c r="R1407" s="3" t="s">
        <v>4158</v>
      </c>
      <c r="S1407" s="4" t="n">
        <v>45747.0248032407</v>
      </c>
      <c r="T1407" s="3" t="s">
        <v>29</v>
      </c>
      <c r="U1407" s="3" t="s">
        <v>29</v>
      </c>
      <c r="V1407" s="3" t="n">
        <v>0</v>
      </c>
      <c r="W1407" s="3" t="n">
        <v>0</v>
      </c>
      <c r="X1407" s="3" t="n">
        <v>0</v>
      </c>
      <c r="Y1407" s="3" t="s">
        <v>30</v>
      </c>
      <c r="Z1407" s="3" t="s">
        <v>30</v>
      </c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</row>
    <row r="1408" customFormat="false" ht="15.75" hidden="false" customHeight="false" outlineLevel="0" collapsed="false">
      <c r="A1408" s="3" t="n">
        <v>1407</v>
      </c>
      <c r="B1408" s="3" t="s">
        <v>4159</v>
      </c>
      <c r="C1408" s="3" t="s">
        <v>4160</v>
      </c>
      <c r="D1408" s="3" t="n">
        <v>1</v>
      </c>
      <c r="E1408" s="3" t="n">
        <v>0.9952968</v>
      </c>
      <c r="F1408" s="3" t="n">
        <v>10</v>
      </c>
      <c r="G1408" s="3" t="n">
        <v>10</v>
      </c>
      <c r="H1408" s="3" t="n">
        <v>3</v>
      </c>
      <c r="I1408" s="3" t="n">
        <v>3</v>
      </c>
      <c r="J1408" s="3" t="n">
        <v>8</v>
      </c>
      <c r="K1408" s="3" t="n">
        <v>8</v>
      </c>
      <c r="L1408" s="3" t="n">
        <v>2</v>
      </c>
      <c r="M1408" s="3" t="n">
        <v>2</v>
      </c>
      <c r="N1408" s="3" t="n">
        <v>-1</v>
      </c>
      <c r="O1408" s="3" t="n">
        <v>-1</v>
      </c>
      <c r="P1408" s="3" t="n">
        <v>8.8</v>
      </c>
      <c r="Q1408" s="3" t="n">
        <v>24.2</v>
      </c>
      <c r="R1408" s="3" t="s">
        <v>4158</v>
      </c>
      <c r="S1408" s="4" t="n">
        <v>45747.0248611111</v>
      </c>
      <c r="T1408" s="3" t="s">
        <v>29</v>
      </c>
      <c r="U1408" s="3" t="s">
        <v>29</v>
      </c>
      <c r="V1408" s="3" t="n">
        <v>0</v>
      </c>
      <c r="W1408" s="3" t="n">
        <v>0</v>
      </c>
      <c r="X1408" s="3" t="n">
        <v>0</v>
      </c>
      <c r="Y1408" s="3" t="s">
        <v>30</v>
      </c>
      <c r="Z1408" s="3" t="s">
        <v>30</v>
      </c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</row>
    <row r="1409" customFormat="false" ht="15.75" hidden="false" customHeight="false" outlineLevel="0" collapsed="false">
      <c r="A1409" s="3" t="n">
        <v>1408</v>
      </c>
      <c r="B1409" s="3" t="s">
        <v>4161</v>
      </c>
      <c r="C1409" s="3" t="s">
        <v>4162</v>
      </c>
      <c r="D1409" s="3" t="n">
        <v>1</v>
      </c>
      <c r="E1409" s="3" t="n">
        <v>0.5606297</v>
      </c>
      <c r="F1409" s="3" t="n">
        <v>8</v>
      </c>
      <c r="G1409" s="3" t="n">
        <v>8</v>
      </c>
      <c r="H1409" s="3" t="n">
        <v>5</v>
      </c>
      <c r="I1409" s="3" t="n">
        <v>5</v>
      </c>
      <c r="J1409" s="3" t="n">
        <v>4</v>
      </c>
      <c r="K1409" s="3" t="n">
        <v>4</v>
      </c>
      <c r="L1409" s="3" t="n">
        <v>1</v>
      </c>
      <c r="M1409" s="3" t="n">
        <v>1</v>
      </c>
      <c r="N1409" s="3" t="n">
        <v>-1</v>
      </c>
      <c r="O1409" s="3" t="n">
        <v>-1</v>
      </c>
      <c r="P1409" s="3" t="n">
        <v>9</v>
      </c>
      <c r="Q1409" s="3" t="n">
        <v>24.2</v>
      </c>
      <c r="R1409" s="3" t="s">
        <v>4163</v>
      </c>
      <c r="S1409" s="4" t="n">
        <v>45747.0249074074</v>
      </c>
      <c r="T1409" s="3" t="s">
        <v>29</v>
      </c>
      <c r="U1409" s="3" t="s">
        <v>29</v>
      </c>
      <c r="V1409" s="3" t="n">
        <v>0</v>
      </c>
      <c r="W1409" s="3" t="n">
        <v>0</v>
      </c>
      <c r="X1409" s="3" t="n">
        <v>0</v>
      </c>
      <c r="Y1409" s="3" t="s">
        <v>30</v>
      </c>
      <c r="Z1409" s="3" t="s">
        <v>30</v>
      </c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</row>
    <row r="1410" customFormat="false" ht="15.75" hidden="false" customHeight="false" outlineLevel="0" collapsed="false">
      <c r="A1410" s="3" t="n">
        <v>1409</v>
      </c>
      <c r="B1410" s="3" t="s">
        <v>4164</v>
      </c>
      <c r="C1410" s="3" t="s">
        <v>4165</v>
      </c>
      <c r="D1410" s="3" t="n">
        <v>1</v>
      </c>
      <c r="E1410" s="3" t="n">
        <v>0.9543682</v>
      </c>
      <c r="F1410" s="3" t="n">
        <v>9</v>
      </c>
      <c r="G1410" s="3" t="n">
        <v>9</v>
      </c>
      <c r="H1410" s="3" t="n">
        <v>5</v>
      </c>
      <c r="I1410" s="3" t="n">
        <v>5</v>
      </c>
      <c r="J1410" s="3" t="n">
        <v>9</v>
      </c>
      <c r="K1410" s="3" t="n">
        <v>9</v>
      </c>
      <c r="L1410" s="3" t="n">
        <v>1</v>
      </c>
      <c r="M1410" s="3" t="n">
        <v>1</v>
      </c>
      <c r="N1410" s="3" t="n">
        <v>-1</v>
      </c>
      <c r="O1410" s="3" t="n">
        <v>-1</v>
      </c>
      <c r="P1410" s="3" t="n">
        <v>9</v>
      </c>
      <c r="Q1410" s="3" t="n">
        <v>24.2</v>
      </c>
      <c r="R1410" s="3" t="s">
        <v>4166</v>
      </c>
      <c r="S1410" s="4" t="n">
        <v>45747.0249537037</v>
      </c>
      <c r="T1410" s="3" t="s">
        <v>29</v>
      </c>
      <c r="U1410" s="3" t="s">
        <v>29</v>
      </c>
      <c r="V1410" s="3" t="n">
        <v>0</v>
      </c>
      <c r="W1410" s="3" t="n">
        <v>0</v>
      </c>
      <c r="X1410" s="3" t="n">
        <v>0</v>
      </c>
      <c r="Y1410" s="3" t="s">
        <v>30</v>
      </c>
      <c r="Z1410" s="3" t="s">
        <v>30</v>
      </c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</row>
    <row r="1411" customFormat="false" ht="15.75" hidden="false" customHeight="false" outlineLevel="0" collapsed="false">
      <c r="A1411" s="3" t="n">
        <v>1410</v>
      </c>
      <c r="B1411" s="3" t="s">
        <v>4167</v>
      </c>
      <c r="C1411" s="3" t="s">
        <v>4168</v>
      </c>
      <c r="D1411" s="3" t="n">
        <v>1</v>
      </c>
      <c r="E1411" s="3" t="n">
        <v>0.7510069</v>
      </c>
      <c r="F1411" s="3" t="n">
        <v>10</v>
      </c>
      <c r="G1411" s="3" t="n">
        <v>10</v>
      </c>
      <c r="H1411" s="3" t="n">
        <v>7</v>
      </c>
      <c r="I1411" s="3" t="n">
        <v>7</v>
      </c>
      <c r="J1411" s="3" t="n">
        <v>6</v>
      </c>
      <c r="K1411" s="3" t="n">
        <v>6</v>
      </c>
      <c r="L1411" s="3" t="n">
        <v>1</v>
      </c>
      <c r="M1411" s="3" t="n">
        <v>1</v>
      </c>
      <c r="N1411" s="3" t="n">
        <v>-1</v>
      </c>
      <c r="O1411" s="3" t="n">
        <v>-1</v>
      </c>
      <c r="P1411" s="3" t="n">
        <v>9</v>
      </c>
      <c r="Q1411" s="3" t="n">
        <v>24.2</v>
      </c>
      <c r="R1411" s="3" t="s">
        <v>4169</v>
      </c>
      <c r="S1411" s="4" t="n">
        <v>45747.0250115741</v>
      </c>
      <c r="T1411" s="3" t="s">
        <v>29</v>
      </c>
      <c r="U1411" s="3" t="s">
        <v>29</v>
      </c>
      <c r="V1411" s="3" t="n">
        <v>0</v>
      </c>
      <c r="W1411" s="3" t="n">
        <v>0</v>
      </c>
      <c r="X1411" s="3" t="n">
        <v>0</v>
      </c>
      <c r="Y1411" s="3" t="s">
        <v>30</v>
      </c>
      <c r="Z1411" s="3" t="s">
        <v>30</v>
      </c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</row>
    <row r="1412" customFormat="false" ht="15.75" hidden="false" customHeight="false" outlineLevel="0" collapsed="false">
      <c r="A1412" s="3" t="n">
        <v>1411</v>
      </c>
      <c r="B1412" s="3" t="s">
        <v>4170</v>
      </c>
      <c r="C1412" s="3" t="s">
        <v>4171</v>
      </c>
      <c r="D1412" s="3" t="n">
        <v>1</v>
      </c>
      <c r="E1412" s="3" t="n">
        <v>0.6406404</v>
      </c>
      <c r="F1412" s="3" t="n">
        <v>7</v>
      </c>
      <c r="G1412" s="3" t="n">
        <v>7</v>
      </c>
      <c r="H1412" s="3" t="n">
        <v>4</v>
      </c>
      <c r="I1412" s="3" t="n">
        <v>4</v>
      </c>
      <c r="J1412" s="3" t="n">
        <v>3</v>
      </c>
      <c r="K1412" s="3" t="n">
        <v>3</v>
      </c>
      <c r="L1412" s="3" t="n">
        <v>1</v>
      </c>
      <c r="M1412" s="3" t="n">
        <v>1</v>
      </c>
      <c r="N1412" s="3" t="n">
        <v>-1</v>
      </c>
      <c r="O1412" s="3" t="n">
        <v>-1</v>
      </c>
      <c r="P1412" s="3" t="n">
        <v>9</v>
      </c>
      <c r="Q1412" s="3" t="n">
        <v>24.2</v>
      </c>
      <c r="R1412" s="3" t="s">
        <v>4172</v>
      </c>
      <c r="S1412" s="4" t="n">
        <v>45747.0250462963</v>
      </c>
      <c r="T1412" s="3" t="s">
        <v>29</v>
      </c>
      <c r="U1412" s="3" t="s">
        <v>29</v>
      </c>
      <c r="V1412" s="3" t="n">
        <v>0</v>
      </c>
      <c r="W1412" s="3" t="n">
        <v>0</v>
      </c>
      <c r="X1412" s="3" t="n">
        <v>0</v>
      </c>
      <c r="Y1412" s="3" t="s">
        <v>30</v>
      </c>
      <c r="Z1412" s="3" t="s">
        <v>30</v>
      </c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</row>
    <row r="1413" customFormat="false" ht="15.75" hidden="false" customHeight="false" outlineLevel="0" collapsed="false">
      <c r="A1413" s="3" t="n">
        <v>1412</v>
      </c>
      <c r="B1413" s="3" t="s">
        <v>4173</v>
      </c>
      <c r="C1413" s="3" t="s">
        <v>4174</v>
      </c>
      <c r="D1413" s="3" t="n">
        <v>1</v>
      </c>
      <c r="E1413" s="3" t="n">
        <v>0.9582969</v>
      </c>
      <c r="F1413" s="3" t="n">
        <v>16</v>
      </c>
      <c r="G1413" s="3" t="n">
        <v>16</v>
      </c>
      <c r="H1413" s="3" t="n">
        <v>7</v>
      </c>
      <c r="I1413" s="3" t="n">
        <v>7</v>
      </c>
      <c r="J1413" s="3" t="n">
        <v>11</v>
      </c>
      <c r="K1413" s="3" t="n">
        <v>11</v>
      </c>
      <c r="L1413" s="3" t="n">
        <v>2</v>
      </c>
      <c r="M1413" s="3" t="n">
        <v>2</v>
      </c>
      <c r="N1413" s="3" t="n">
        <v>-1</v>
      </c>
      <c r="O1413" s="3" t="n">
        <v>-1</v>
      </c>
      <c r="P1413" s="3" t="n">
        <v>9</v>
      </c>
      <c r="Q1413" s="3" t="n">
        <v>24.2</v>
      </c>
      <c r="R1413" s="3" t="s">
        <v>4175</v>
      </c>
      <c r="S1413" s="4" t="n">
        <v>45747.0251157407</v>
      </c>
      <c r="T1413" s="3" t="s">
        <v>29</v>
      </c>
      <c r="U1413" s="3" t="s">
        <v>29</v>
      </c>
      <c r="V1413" s="3" t="n">
        <v>0</v>
      </c>
      <c r="W1413" s="3" t="n">
        <v>0</v>
      </c>
      <c r="X1413" s="3" t="n">
        <v>0</v>
      </c>
      <c r="Y1413" s="3" t="s">
        <v>30</v>
      </c>
      <c r="Z1413" s="3" t="s">
        <v>30</v>
      </c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</row>
    <row r="1414" customFormat="false" ht="15.75" hidden="false" customHeight="false" outlineLevel="0" collapsed="false">
      <c r="A1414" s="3" t="n">
        <v>1413</v>
      </c>
      <c r="B1414" s="3" t="s">
        <v>4176</v>
      </c>
      <c r="C1414" s="3" t="s">
        <v>4177</v>
      </c>
      <c r="D1414" s="3" t="n">
        <v>1</v>
      </c>
      <c r="E1414" s="3" t="n">
        <v>1.5848577</v>
      </c>
      <c r="F1414" s="3" t="n">
        <v>18</v>
      </c>
      <c r="G1414" s="3" t="n">
        <v>18</v>
      </c>
      <c r="H1414" s="3" t="n">
        <v>7</v>
      </c>
      <c r="I1414" s="3" t="n">
        <v>7</v>
      </c>
      <c r="J1414" s="3" t="n">
        <v>19</v>
      </c>
      <c r="K1414" s="3" t="n">
        <v>19</v>
      </c>
      <c r="L1414" s="3" t="n">
        <v>2</v>
      </c>
      <c r="M1414" s="3" t="n">
        <v>2</v>
      </c>
      <c r="N1414" s="3" t="n">
        <v>-1</v>
      </c>
      <c r="O1414" s="3" t="n">
        <v>-1</v>
      </c>
      <c r="P1414" s="3" t="n">
        <v>9</v>
      </c>
      <c r="Q1414" s="3" t="n">
        <v>24.2</v>
      </c>
      <c r="R1414" s="3" t="s">
        <v>4178</v>
      </c>
      <c r="S1414" s="4" t="n">
        <v>45747.0251736111</v>
      </c>
      <c r="T1414" s="3" t="s">
        <v>29</v>
      </c>
      <c r="U1414" s="3" t="s">
        <v>29</v>
      </c>
      <c r="V1414" s="3" t="n">
        <v>0</v>
      </c>
      <c r="W1414" s="3" t="n">
        <v>0</v>
      </c>
      <c r="X1414" s="3" t="n">
        <v>0</v>
      </c>
      <c r="Y1414" s="3" t="s">
        <v>30</v>
      </c>
      <c r="Z1414" s="3" t="s">
        <v>30</v>
      </c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</row>
    <row r="1415" customFormat="false" ht="15.75" hidden="false" customHeight="false" outlineLevel="0" collapsed="false">
      <c r="A1415" s="3" t="n">
        <v>1414</v>
      </c>
      <c r="B1415" s="3" t="s">
        <v>4179</v>
      </c>
      <c r="C1415" s="3" t="s">
        <v>4180</v>
      </c>
      <c r="D1415" s="3" t="n">
        <v>1</v>
      </c>
      <c r="E1415" s="3" t="n">
        <v>1.3970277</v>
      </c>
      <c r="F1415" s="3" t="n">
        <v>13</v>
      </c>
      <c r="G1415" s="3" t="n">
        <v>13</v>
      </c>
      <c r="H1415" s="3" t="n">
        <v>4</v>
      </c>
      <c r="I1415" s="3" t="n">
        <v>4</v>
      </c>
      <c r="J1415" s="3" t="n">
        <v>10</v>
      </c>
      <c r="K1415" s="3" t="n">
        <v>10</v>
      </c>
      <c r="L1415" s="3" t="n">
        <v>0</v>
      </c>
      <c r="M1415" s="3" t="n">
        <v>0</v>
      </c>
      <c r="N1415" s="3" t="n">
        <v>-1</v>
      </c>
      <c r="O1415" s="3" t="n">
        <v>-1</v>
      </c>
      <c r="P1415" s="3" t="n">
        <v>8.8</v>
      </c>
      <c r="Q1415" s="3" t="n">
        <v>24.2</v>
      </c>
      <c r="R1415" s="3" t="s">
        <v>4181</v>
      </c>
      <c r="S1415" s="4" t="n">
        <v>45747.0252430556</v>
      </c>
      <c r="T1415" s="3" t="s">
        <v>29</v>
      </c>
      <c r="U1415" s="3" t="s">
        <v>29</v>
      </c>
      <c r="V1415" s="3" t="n">
        <v>0</v>
      </c>
      <c r="W1415" s="3" t="n">
        <v>0</v>
      </c>
      <c r="X1415" s="3" t="n">
        <v>0</v>
      </c>
      <c r="Y1415" s="3" t="s">
        <v>30</v>
      </c>
      <c r="Z1415" s="3" t="s">
        <v>30</v>
      </c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</row>
    <row r="1416" customFormat="false" ht="15.75" hidden="false" customHeight="false" outlineLevel="0" collapsed="false">
      <c r="A1416" s="3" t="n">
        <v>1415</v>
      </c>
      <c r="B1416" s="3" t="s">
        <v>4182</v>
      </c>
      <c r="C1416" s="3" t="s">
        <v>4183</v>
      </c>
      <c r="D1416" s="3" t="n">
        <v>1</v>
      </c>
      <c r="E1416" s="3" t="n">
        <v>1.0866569</v>
      </c>
      <c r="F1416" s="3" t="n">
        <v>11</v>
      </c>
      <c r="G1416" s="3" t="n">
        <v>11</v>
      </c>
      <c r="H1416" s="3" t="n">
        <v>3</v>
      </c>
      <c r="I1416" s="3" t="n">
        <v>3</v>
      </c>
      <c r="J1416" s="3" t="n">
        <v>17</v>
      </c>
      <c r="K1416" s="3" t="n">
        <v>17</v>
      </c>
      <c r="L1416" s="3" t="n">
        <v>0</v>
      </c>
      <c r="M1416" s="3" t="n">
        <v>0</v>
      </c>
      <c r="N1416" s="3" t="n">
        <v>-1</v>
      </c>
      <c r="O1416" s="3" t="n">
        <v>-1</v>
      </c>
      <c r="P1416" s="3" t="n">
        <v>8.8</v>
      </c>
      <c r="Q1416" s="3" t="n">
        <v>24.2</v>
      </c>
      <c r="R1416" s="3" t="s">
        <v>4184</v>
      </c>
      <c r="S1416" s="4" t="n">
        <v>45747.0253009259</v>
      </c>
      <c r="T1416" s="3" t="s">
        <v>29</v>
      </c>
      <c r="U1416" s="3" t="s">
        <v>29</v>
      </c>
      <c r="V1416" s="3" t="n">
        <v>0</v>
      </c>
      <c r="W1416" s="3" t="n">
        <v>0</v>
      </c>
      <c r="X1416" s="3" t="n">
        <v>0</v>
      </c>
      <c r="Y1416" s="3" t="s">
        <v>30</v>
      </c>
      <c r="Z1416" s="3" t="s">
        <v>30</v>
      </c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</row>
    <row r="1417" customFormat="false" ht="15.75" hidden="false" customHeight="false" outlineLevel="0" collapsed="false">
      <c r="A1417" s="3" t="n">
        <v>1416</v>
      </c>
      <c r="B1417" s="3" t="s">
        <v>4185</v>
      </c>
      <c r="C1417" s="3" t="s">
        <v>4186</v>
      </c>
      <c r="D1417" s="3" t="n">
        <v>1</v>
      </c>
      <c r="E1417" s="3" t="n">
        <v>0.8036098</v>
      </c>
      <c r="F1417" s="3" t="n">
        <v>6</v>
      </c>
      <c r="G1417" s="3" t="n">
        <v>6</v>
      </c>
      <c r="H1417" s="3" t="n">
        <v>1</v>
      </c>
      <c r="I1417" s="3" t="n">
        <v>1</v>
      </c>
      <c r="J1417" s="3" t="n">
        <v>3</v>
      </c>
      <c r="K1417" s="3" t="n">
        <v>3</v>
      </c>
      <c r="L1417" s="3" t="n">
        <v>0</v>
      </c>
      <c r="M1417" s="3" t="n">
        <v>0</v>
      </c>
      <c r="N1417" s="3" t="n">
        <v>-1</v>
      </c>
      <c r="O1417" s="3" t="n">
        <v>-1</v>
      </c>
      <c r="P1417" s="3" t="n">
        <v>8.8</v>
      </c>
      <c r="Q1417" s="3" t="n">
        <v>24.2</v>
      </c>
      <c r="R1417" s="3" t="s">
        <v>4187</v>
      </c>
      <c r="S1417" s="4" t="n">
        <v>45747.0253472222</v>
      </c>
      <c r="T1417" s="3" t="s">
        <v>29</v>
      </c>
      <c r="U1417" s="3" t="s">
        <v>29</v>
      </c>
      <c r="V1417" s="3" t="n">
        <v>0</v>
      </c>
      <c r="W1417" s="3" t="n">
        <v>0</v>
      </c>
      <c r="X1417" s="3" t="n">
        <v>0</v>
      </c>
      <c r="Y1417" s="3" t="s">
        <v>30</v>
      </c>
      <c r="Z1417" s="3" t="s">
        <v>30</v>
      </c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</row>
    <row r="1418" customFormat="false" ht="15.75" hidden="false" customHeight="false" outlineLevel="0" collapsed="false">
      <c r="A1418" s="3" t="n">
        <v>1417</v>
      </c>
      <c r="B1418" s="3" t="s">
        <v>4188</v>
      </c>
      <c r="C1418" s="3" t="s">
        <v>4189</v>
      </c>
      <c r="D1418" s="3" t="n">
        <v>1</v>
      </c>
      <c r="E1418" s="3" t="n">
        <v>0.50025</v>
      </c>
      <c r="F1418" s="3" t="n">
        <v>10</v>
      </c>
      <c r="G1418" s="3" t="n">
        <v>10</v>
      </c>
      <c r="H1418" s="3" t="n">
        <v>3</v>
      </c>
      <c r="I1418" s="3" t="n">
        <v>3</v>
      </c>
      <c r="J1418" s="3" t="n">
        <v>6</v>
      </c>
      <c r="K1418" s="3" t="n">
        <v>6</v>
      </c>
      <c r="L1418" s="3" t="n">
        <v>0</v>
      </c>
      <c r="M1418" s="3" t="n">
        <v>0</v>
      </c>
      <c r="N1418" s="3" t="n">
        <v>-1</v>
      </c>
      <c r="O1418" s="3" t="n">
        <v>-1</v>
      </c>
      <c r="P1418" s="3" t="n">
        <v>8.8</v>
      </c>
      <c r="Q1418" s="3" t="n">
        <v>24.2</v>
      </c>
      <c r="R1418" s="3" t="s">
        <v>4190</v>
      </c>
      <c r="S1418" s="4" t="n">
        <v>45747.0253935185</v>
      </c>
      <c r="T1418" s="3" t="s">
        <v>29</v>
      </c>
      <c r="U1418" s="3" t="s">
        <v>29</v>
      </c>
      <c r="V1418" s="3" t="n">
        <v>0</v>
      </c>
      <c r="W1418" s="3" t="n">
        <v>0</v>
      </c>
      <c r="X1418" s="3" t="n">
        <v>0</v>
      </c>
      <c r="Y1418" s="3" t="s">
        <v>30</v>
      </c>
      <c r="Z1418" s="3" t="s">
        <v>30</v>
      </c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</row>
    <row r="1419" customFormat="false" ht="15.75" hidden="false" customHeight="false" outlineLevel="0" collapsed="false">
      <c r="A1419" s="3" t="n">
        <v>1418</v>
      </c>
      <c r="B1419" s="3" t="s">
        <v>4191</v>
      </c>
      <c r="C1419" s="3" t="s">
        <v>4192</v>
      </c>
      <c r="D1419" s="3" t="n">
        <v>1</v>
      </c>
      <c r="E1419" s="3" t="n">
        <v>0.3065984</v>
      </c>
      <c r="F1419" s="3" t="n">
        <v>12</v>
      </c>
      <c r="G1419" s="3" t="n">
        <v>12</v>
      </c>
      <c r="H1419" s="3" t="n">
        <v>9</v>
      </c>
      <c r="I1419" s="3" t="n">
        <v>9</v>
      </c>
      <c r="J1419" s="3" t="n">
        <v>10</v>
      </c>
      <c r="K1419" s="3" t="n">
        <v>10</v>
      </c>
      <c r="L1419" s="3" t="n">
        <v>2</v>
      </c>
      <c r="M1419" s="3" t="n">
        <v>2</v>
      </c>
      <c r="N1419" s="3" t="n">
        <v>0</v>
      </c>
      <c r="O1419" s="3" t="n">
        <v>0</v>
      </c>
      <c r="P1419" s="3" t="n">
        <v>8.6</v>
      </c>
      <c r="Q1419" s="3" t="n">
        <v>24.2</v>
      </c>
      <c r="R1419" s="3" t="s">
        <v>4193</v>
      </c>
      <c r="S1419" s="4" t="n">
        <v>45747.0254513889</v>
      </c>
      <c r="T1419" s="3" t="s">
        <v>246</v>
      </c>
      <c r="U1419" s="3" t="s">
        <v>246</v>
      </c>
      <c r="V1419" s="3" t="n">
        <v>1</v>
      </c>
      <c r="W1419" s="3" t="n">
        <v>1</v>
      </c>
      <c r="X1419" s="3" t="n">
        <v>0</v>
      </c>
      <c r="Y1419" s="3" t="s">
        <v>30</v>
      </c>
      <c r="Z1419" s="3" t="s">
        <v>30</v>
      </c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</row>
    <row r="1420" customFormat="false" ht="15.75" hidden="false" customHeight="false" outlineLevel="0" collapsed="false">
      <c r="A1420" s="3" t="n">
        <v>1419</v>
      </c>
      <c r="B1420" s="3" t="s">
        <v>4194</v>
      </c>
      <c r="C1420" s="3" t="s">
        <v>4195</v>
      </c>
      <c r="D1420" s="3" t="n">
        <v>1</v>
      </c>
      <c r="E1420" s="3" t="n">
        <v>1.1713208</v>
      </c>
      <c r="F1420" s="3" t="n">
        <v>7</v>
      </c>
      <c r="G1420" s="3" t="n">
        <v>7</v>
      </c>
      <c r="H1420" s="3" t="n">
        <v>6</v>
      </c>
      <c r="I1420" s="3" t="n">
        <v>6</v>
      </c>
      <c r="J1420" s="3" t="n">
        <v>7</v>
      </c>
      <c r="K1420" s="3" t="n">
        <v>7</v>
      </c>
      <c r="L1420" s="3" t="n">
        <v>0</v>
      </c>
      <c r="M1420" s="3" t="n">
        <v>0</v>
      </c>
      <c r="N1420" s="3" t="n">
        <v>0</v>
      </c>
      <c r="O1420" s="3" t="n">
        <v>0</v>
      </c>
      <c r="P1420" s="3" t="n">
        <v>8.4</v>
      </c>
      <c r="Q1420" s="3" t="n">
        <v>24.2</v>
      </c>
      <c r="R1420" s="3" t="s">
        <v>4196</v>
      </c>
      <c r="S1420" s="4" t="n">
        <v>45747.0255324074</v>
      </c>
      <c r="T1420" s="3" t="s">
        <v>246</v>
      </c>
      <c r="U1420" s="3" t="s">
        <v>246</v>
      </c>
      <c r="V1420" s="3" t="n">
        <v>1</v>
      </c>
      <c r="W1420" s="3" t="n">
        <v>1</v>
      </c>
      <c r="X1420" s="3" t="n">
        <v>0</v>
      </c>
      <c r="Y1420" s="3" t="s">
        <v>30</v>
      </c>
      <c r="Z1420" s="3" t="s">
        <v>30</v>
      </c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</row>
    <row r="1421" customFormat="false" ht="15.75" hidden="false" customHeight="false" outlineLevel="0" collapsed="false">
      <c r="A1421" s="3" t="n">
        <v>1420</v>
      </c>
      <c r="B1421" s="3" t="s">
        <v>4197</v>
      </c>
      <c r="C1421" s="3" t="s">
        <v>4198</v>
      </c>
      <c r="D1421" s="3" t="n">
        <v>1</v>
      </c>
      <c r="E1421" s="3" t="n">
        <v>1.311381</v>
      </c>
      <c r="F1421" s="3" t="n">
        <v>12</v>
      </c>
      <c r="G1421" s="3" t="n">
        <v>12</v>
      </c>
      <c r="H1421" s="3" t="n">
        <v>9</v>
      </c>
      <c r="I1421" s="3" t="n">
        <v>9</v>
      </c>
      <c r="J1421" s="3" t="n">
        <v>10</v>
      </c>
      <c r="K1421" s="3" t="n">
        <v>10</v>
      </c>
      <c r="L1421" s="3" t="n">
        <v>2</v>
      </c>
      <c r="M1421" s="3" t="n">
        <v>2</v>
      </c>
      <c r="N1421" s="3" t="n">
        <v>0</v>
      </c>
      <c r="O1421" s="3" t="n">
        <v>0</v>
      </c>
      <c r="P1421" s="3" t="n">
        <v>8.4</v>
      </c>
      <c r="Q1421" s="3" t="n">
        <v>24.2</v>
      </c>
      <c r="R1421" s="3" t="s">
        <v>4199</v>
      </c>
      <c r="S1421" s="4" t="n">
        <v>45747.0256134259</v>
      </c>
      <c r="T1421" s="3" t="s">
        <v>246</v>
      </c>
      <c r="U1421" s="3" t="s">
        <v>246</v>
      </c>
      <c r="V1421" s="3" t="n">
        <v>1</v>
      </c>
      <c r="W1421" s="3" t="n">
        <v>1</v>
      </c>
      <c r="X1421" s="3" t="n">
        <v>0</v>
      </c>
      <c r="Y1421" s="3" t="s">
        <v>30</v>
      </c>
      <c r="Z1421" s="3" t="s">
        <v>30</v>
      </c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</row>
    <row r="1422" customFormat="false" ht="15.75" hidden="false" customHeight="false" outlineLevel="0" collapsed="false">
      <c r="A1422" s="3" t="n">
        <v>1421</v>
      </c>
      <c r="B1422" s="3" t="s">
        <v>4200</v>
      </c>
      <c r="C1422" s="3" t="s">
        <v>4201</v>
      </c>
      <c r="D1422" s="3" t="n">
        <v>1</v>
      </c>
      <c r="E1422" s="3" t="n">
        <v>1.3106663</v>
      </c>
      <c r="F1422" s="3" t="n">
        <v>12</v>
      </c>
      <c r="G1422" s="3" t="n">
        <v>12</v>
      </c>
      <c r="H1422" s="3" t="n">
        <v>9</v>
      </c>
      <c r="I1422" s="3" t="n">
        <v>9</v>
      </c>
      <c r="J1422" s="3" t="n">
        <v>10</v>
      </c>
      <c r="K1422" s="3" t="n">
        <v>10</v>
      </c>
      <c r="L1422" s="3" t="n">
        <v>2</v>
      </c>
      <c r="M1422" s="3" t="n">
        <v>2</v>
      </c>
      <c r="N1422" s="3" t="n">
        <v>0</v>
      </c>
      <c r="O1422" s="3" t="n">
        <v>0</v>
      </c>
      <c r="P1422" s="3" t="n">
        <v>8.4</v>
      </c>
      <c r="Q1422" s="3" t="n">
        <v>24.2</v>
      </c>
      <c r="R1422" s="3" t="s">
        <v>4202</v>
      </c>
      <c r="S1422" s="4" t="n">
        <v>45747.0256944444</v>
      </c>
      <c r="T1422" s="3" t="s">
        <v>246</v>
      </c>
      <c r="U1422" s="3" t="s">
        <v>246</v>
      </c>
      <c r="V1422" s="3" t="n">
        <v>1</v>
      </c>
      <c r="W1422" s="3" t="n">
        <v>1</v>
      </c>
      <c r="X1422" s="3" t="n">
        <v>0</v>
      </c>
      <c r="Y1422" s="3" t="s">
        <v>30</v>
      </c>
      <c r="Z1422" s="3" t="s">
        <v>30</v>
      </c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</row>
    <row r="1423" customFormat="false" ht="15.75" hidden="false" customHeight="false" outlineLevel="0" collapsed="false">
      <c r="A1423" s="3" t="n">
        <v>1422</v>
      </c>
      <c r="B1423" s="3" t="s">
        <v>4203</v>
      </c>
      <c r="C1423" s="3" t="s">
        <v>4204</v>
      </c>
      <c r="D1423" s="3" t="n">
        <v>1</v>
      </c>
      <c r="E1423" s="3" t="n">
        <v>0.2207168</v>
      </c>
      <c r="F1423" s="3" t="n">
        <v>12</v>
      </c>
      <c r="G1423" s="3" t="n">
        <v>12</v>
      </c>
      <c r="H1423" s="3" t="n">
        <v>9</v>
      </c>
      <c r="I1423" s="3" t="n">
        <v>9</v>
      </c>
      <c r="J1423" s="3" t="n">
        <v>10</v>
      </c>
      <c r="K1423" s="3" t="n">
        <v>10</v>
      </c>
      <c r="L1423" s="3" t="n">
        <v>2</v>
      </c>
      <c r="M1423" s="3" t="n">
        <v>2</v>
      </c>
      <c r="N1423" s="3" t="n">
        <v>0</v>
      </c>
      <c r="O1423" s="3" t="n">
        <v>0</v>
      </c>
      <c r="P1423" s="3" t="n">
        <v>8.4</v>
      </c>
      <c r="Q1423" s="3" t="n">
        <v>24.2</v>
      </c>
      <c r="R1423" s="3" t="s">
        <v>4205</v>
      </c>
      <c r="S1423" s="4" t="n">
        <v>45747.0257523148</v>
      </c>
      <c r="T1423" s="3" t="s">
        <v>246</v>
      </c>
      <c r="U1423" s="3" t="s">
        <v>246</v>
      </c>
      <c r="V1423" s="3" t="n">
        <v>1</v>
      </c>
      <c r="W1423" s="3" t="n">
        <v>1</v>
      </c>
      <c r="X1423" s="3" t="n">
        <v>0</v>
      </c>
      <c r="Y1423" s="3" t="s">
        <v>30</v>
      </c>
      <c r="Z1423" s="3" t="s">
        <v>30</v>
      </c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</row>
    <row r="1424" customFormat="false" ht="15.75" hidden="false" customHeight="false" outlineLevel="0" collapsed="false">
      <c r="A1424" s="3" t="n">
        <v>1423</v>
      </c>
      <c r="B1424" s="3" t="s">
        <v>4206</v>
      </c>
      <c r="C1424" s="3" t="s">
        <v>4207</v>
      </c>
      <c r="D1424" s="3" t="n">
        <v>1</v>
      </c>
      <c r="E1424" s="3" t="n">
        <v>0.2102236</v>
      </c>
      <c r="F1424" s="3" t="n">
        <v>12</v>
      </c>
      <c r="G1424" s="3" t="n">
        <v>12</v>
      </c>
      <c r="H1424" s="3" t="n">
        <v>9</v>
      </c>
      <c r="I1424" s="3" t="n">
        <v>9</v>
      </c>
      <c r="J1424" s="3" t="n">
        <v>10</v>
      </c>
      <c r="K1424" s="3" t="n">
        <v>10</v>
      </c>
      <c r="L1424" s="3" t="n">
        <v>2</v>
      </c>
      <c r="M1424" s="3" t="n">
        <v>2</v>
      </c>
      <c r="N1424" s="3" t="n">
        <v>0</v>
      </c>
      <c r="O1424" s="3" t="n">
        <v>0</v>
      </c>
      <c r="P1424" s="3" t="n">
        <v>8.4</v>
      </c>
      <c r="Q1424" s="3" t="n">
        <v>24.2</v>
      </c>
      <c r="R1424" s="3" t="s">
        <v>4208</v>
      </c>
      <c r="S1424" s="4" t="n">
        <v>45747.0258217593</v>
      </c>
      <c r="T1424" s="3" t="s">
        <v>246</v>
      </c>
      <c r="U1424" s="3" t="s">
        <v>246</v>
      </c>
      <c r="V1424" s="3" t="n">
        <v>1</v>
      </c>
      <c r="W1424" s="3" t="n">
        <v>1</v>
      </c>
      <c r="X1424" s="3" t="n">
        <v>0</v>
      </c>
      <c r="Y1424" s="3" t="s">
        <v>30</v>
      </c>
      <c r="Z1424" s="3" t="s">
        <v>30</v>
      </c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</row>
    <row r="1425" customFormat="false" ht="15.75" hidden="false" customHeight="false" outlineLevel="0" collapsed="false">
      <c r="A1425" s="3" t="n">
        <v>1424</v>
      </c>
      <c r="B1425" s="3" t="s">
        <v>4209</v>
      </c>
      <c r="C1425" s="3" t="s">
        <v>4210</v>
      </c>
      <c r="D1425" s="3" t="n">
        <v>1</v>
      </c>
      <c r="E1425" s="3" t="n">
        <v>0.2211241</v>
      </c>
      <c r="F1425" s="3" t="n">
        <v>12</v>
      </c>
      <c r="G1425" s="3" t="n">
        <v>12</v>
      </c>
      <c r="H1425" s="3" t="n">
        <v>9</v>
      </c>
      <c r="I1425" s="3" t="n">
        <v>9</v>
      </c>
      <c r="J1425" s="3" t="n">
        <v>10</v>
      </c>
      <c r="K1425" s="3" t="n">
        <v>10</v>
      </c>
      <c r="L1425" s="3" t="n">
        <v>2</v>
      </c>
      <c r="M1425" s="3" t="n">
        <v>2</v>
      </c>
      <c r="N1425" s="3" t="n">
        <v>-1</v>
      </c>
      <c r="O1425" s="3" t="n">
        <v>0</v>
      </c>
      <c r="P1425" s="3" t="n">
        <v>8.4</v>
      </c>
      <c r="Q1425" s="3" t="n">
        <v>24.2</v>
      </c>
      <c r="R1425" s="3" t="s">
        <v>4211</v>
      </c>
      <c r="S1425" s="4" t="n">
        <v>45747.0258680556</v>
      </c>
      <c r="T1425" s="3" t="s">
        <v>246</v>
      </c>
      <c r="U1425" s="3" t="s">
        <v>246</v>
      </c>
      <c r="V1425" s="3" t="n">
        <v>0</v>
      </c>
      <c r="W1425" s="3" t="n">
        <v>1</v>
      </c>
      <c r="X1425" s="3" t="n">
        <v>0</v>
      </c>
      <c r="Y1425" s="3" t="s">
        <v>30</v>
      </c>
      <c r="Z1425" s="3" t="s">
        <v>30</v>
      </c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</row>
    <row r="1426" customFormat="false" ht="15.75" hidden="false" customHeight="false" outlineLevel="0" collapsed="false">
      <c r="A1426" s="3" t="n">
        <v>1425</v>
      </c>
      <c r="B1426" s="3" t="s">
        <v>4212</v>
      </c>
      <c r="C1426" s="3" t="s">
        <v>4213</v>
      </c>
      <c r="D1426" s="3" t="n">
        <v>1</v>
      </c>
      <c r="E1426" s="3" t="n">
        <v>0.2223654</v>
      </c>
      <c r="F1426" s="3" t="n">
        <v>12</v>
      </c>
      <c r="G1426" s="3" t="n">
        <v>12</v>
      </c>
      <c r="H1426" s="3" t="n">
        <v>9</v>
      </c>
      <c r="I1426" s="3" t="n">
        <v>9</v>
      </c>
      <c r="J1426" s="3" t="n">
        <v>10</v>
      </c>
      <c r="K1426" s="3" t="n">
        <v>10</v>
      </c>
      <c r="L1426" s="3" t="n">
        <v>2</v>
      </c>
      <c r="M1426" s="3" t="n">
        <v>2</v>
      </c>
      <c r="N1426" s="3" t="n">
        <v>-1</v>
      </c>
      <c r="O1426" s="3" t="n">
        <v>0</v>
      </c>
      <c r="P1426" s="3" t="n">
        <v>8.4</v>
      </c>
      <c r="Q1426" s="3" t="n">
        <v>24.2</v>
      </c>
      <c r="R1426" s="3" t="s">
        <v>4214</v>
      </c>
      <c r="S1426" s="4" t="n">
        <v>45747.0259143519</v>
      </c>
      <c r="T1426" s="3" t="s">
        <v>246</v>
      </c>
      <c r="U1426" s="3" t="s">
        <v>246</v>
      </c>
      <c r="V1426" s="3" t="n">
        <v>0</v>
      </c>
      <c r="W1426" s="3" t="n">
        <v>1</v>
      </c>
      <c r="X1426" s="3" t="n">
        <v>0</v>
      </c>
      <c r="Y1426" s="3" t="s">
        <v>30</v>
      </c>
      <c r="Z1426" s="3" t="s">
        <v>30</v>
      </c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</row>
    <row r="1427" customFormat="false" ht="15.75" hidden="false" customHeight="false" outlineLevel="0" collapsed="false">
      <c r="A1427" s="3" t="n">
        <v>1426</v>
      </c>
      <c r="B1427" s="3" t="s">
        <v>4215</v>
      </c>
      <c r="C1427" s="3" t="s">
        <v>4216</v>
      </c>
      <c r="D1427" s="3" t="n">
        <v>1</v>
      </c>
      <c r="E1427" s="3" t="n">
        <v>0.1901649</v>
      </c>
      <c r="F1427" s="3" t="n">
        <v>12</v>
      </c>
      <c r="G1427" s="3" t="n">
        <v>12</v>
      </c>
      <c r="H1427" s="3" t="n">
        <v>9</v>
      </c>
      <c r="I1427" s="3" t="n">
        <v>9</v>
      </c>
      <c r="J1427" s="3" t="n">
        <v>10</v>
      </c>
      <c r="K1427" s="3" t="n">
        <v>10</v>
      </c>
      <c r="L1427" s="3" t="n">
        <v>2</v>
      </c>
      <c r="M1427" s="3" t="n">
        <v>2</v>
      </c>
      <c r="N1427" s="3" t="n">
        <v>-1</v>
      </c>
      <c r="O1427" s="3" t="n">
        <v>0</v>
      </c>
      <c r="P1427" s="3" t="n">
        <v>8.4</v>
      </c>
      <c r="Q1427" s="3" t="n">
        <v>24.2</v>
      </c>
      <c r="R1427" s="3" t="s">
        <v>4217</v>
      </c>
      <c r="S1427" s="4" t="n">
        <v>45747.0259606482</v>
      </c>
      <c r="T1427" s="3" t="s">
        <v>246</v>
      </c>
      <c r="U1427" s="3" t="s">
        <v>246</v>
      </c>
      <c r="V1427" s="3" t="n">
        <v>0</v>
      </c>
      <c r="W1427" s="3" t="n">
        <v>1</v>
      </c>
      <c r="X1427" s="3" t="n">
        <v>0</v>
      </c>
      <c r="Y1427" s="3" t="s">
        <v>30</v>
      </c>
      <c r="Z1427" s="3" t="s">
        <v>30</v>
      </c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</row>
    <row r="1428" customFormat="false" ht="15.75" hidden="false" customHeight="false" outlineLevel="0" collapsed="false">
      <c r="A1428" s="3" t="n">
        <v>1427</v>
      </c>
      <c r="B1428" s="3" t="s">
        <v>4218</v>
      </c>
      <c r="C1428" s="3" t="s">
        <v>4219</v>
      </c>
      <c r="D1428" s="3" t="n">
        <v>1</v>
      </c>
      <c r="E1428" s="3" t="n">
        <v>0.3041647</v>
      </c>
      <c r="F1428" s="3" t="n">
        <v>12</v>
      </c>
      <c r="G1428" s="3" t="n">
        <v>12</v>
      </c>
      <c r="H1428" s="3" t="n">
        <v>9</v>
      </c>
      <c r="I1428" s="3" t="n">
        <v>9</v>
      </c>
      <c r="J1428" s="3" t="n">
        <v>10</v>
      </c>
      <c r="K1428" s="3" t="n">
        <v>10</v>
      </c>
      <c r="L1428" s="3" t="n">
        <v>2</v>
      </c>
      <c r="M1428" s="3" t="n">
        <v>2</v>
      </c>
      <c r="N1428" s="3" t="n">
        <v>0</v>
      </c>
      <c r="O1428" s="3" t="n">
        <v>0</v>
      </c>
      <c r="P1428" s="3" t="n">
        <v>8.4</v>
      </c>
      <c r="Q1428" s="3" t="n">
        <v>24.2</v>
      </c>
      <c r="R1428" s="3" t="s">
        <v>4220</v>
      </c>
      <c r="S1428" s="4" t="n">
        <v>45747.0260300926</v>
      </c>
      <c r="T1428" s="3" t="s">
        <v>246</v>
      </c>
      <c r="U1428" s="3" t="s">
        <v>246</v>
      </c>
      <c r="V1428" s="3" t="n">
        <v>1</v>
      </c>
      <c r="W1428" s="3" t="n">
        <v>1</v>
      </c>
      <c r="X1428" s="3" t="n">
        <v>0</v>
      </c>
      <c r="Y1428" s="3" t="s">
        <v>30</v>
      </c>
      <c r="Z1428" s="3" t="s">
        <v>30</v>
      </c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</row>
    <row r="1429" customFormat="false" ht="15.75" hidden="false" customHeight="false" outlineLevel="0" collapsed="false">
      <c r="A1429" s="3" t="n">
        <v>1428</v>
      </c>
      <c r="B1429" s="3" t="s">
        <v>4221</v>
      </c>
      <c r="C1429" s="3" t="s">
        <v>4222</v>
      </c>
      <c r="D1429" s="3" t="n">
        <v>1</v>
      </c>
      <c r="E1429" s="3" t="n">
        <v>0.2338777</v>
      </c>
      <c r="F1429" s="3" t="n">
        <v>12</v>
      </c>
      <c r="G1429" s="3" t="n">
        <v>12</v>
      </c>
      <c r="H1429" s="3" t="n">
        <v>9</v>
      </c>
      <c r="I1429" s="3" t="n">
        <v>9</v>
      </c>
      <c r="J1429" s="3" t="n">
        <v>10</v>
      </c>
      <c r="K1429" s="3" t="n">
        <v>10</v>
      </c>
      <c r="L1429" s="3" t="n">
        <v>2</v>
      </c>
      <c r="M1429" s="3" t="n">
        <v>2</v>
      </c>
      <c r="N1429" s="3" t="n">
        <v>0</v>
      </c>
      <c r="O1429" s="3" t="n">
        <v>0</v>
      </c>
      <c r="P1429" s="3" t="n">
        <v>8.4</v>
      </c>
      <c r="Q1429" s="3" t="n">
        <v>24.2</v>
      </c>
      <c r="R1429" s="3" t="s">
        <v>4220</v>
      </c>
      <c r="S1429" s="4" t="n">
        <v>45747.026099537</v>
      </c>
      <c r="T1429" s="3" t="s">
        <v>246</v>
      </c>
      <c r="U1429" s="3" t="s">
        <v>246</v>
      </c>
      <c r="V1429" s="3" t="n">
        <v>1</v>
      </c>
      <c r="W1429" s="3" t="n">
        <v>1</v>
      </c>
      <c r="X1429" s="3" t="n">
        <v>0</v>
      </c>
      <c r="Y1429" s="3" t="s">
        <v>30</v>
      </c>
      <c r="Z1429" s="3" t="s">
        <v>30</v>
      </c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</row>
    <row r="1430" customFormat="false" ht="15.75" hidden="false" customHeight="false" outlineLevel="0" collapsed="false">
      <c r="A1430" s="3" t="n">
        <v>1429</v>
      </c>
      <c r="B1430" s="3" t="s">
        <v>4223</v>
      </c>
      <c r="C1430" s="3" t="s">
        <v>4224</v>
      </c>
      <c r="D1430" s="3" t="n">
        <v>1</v>
      </c>
      <c r="E1430" s="3" t="n">
        <v>0.300809</v>
      </c>
      <c r="F1430" s="3" t="n">
        <v>16</v>
      </c>
      <c r="G1430" s="3" t="n">
        <v>16</v>
      </c>
      <c r="H1430" s="3" t="n">
        <v>10</v>
      </c>
      <c r="I1430" s="3" t="n">
        <v>10</v>
      </c>
      <c r="J1430" s="3" t="n">
        <v>13</v>
      </c>
      <c r="K1430" s="3" t="n">
        <v>13</v>
      </c>
      <c r="L1430" s="3" t="n">
        <v>3</v>
      </c>
      <c r="M1430" s="3" t="n">
        <v>3</v>
      </c>
      <c r="N1430" s="3" t="n">
        <v>0</v>
      </c>
      <c r="O1430" s="3" t="n">
        <v>0</v>
      </c>
      <c r="P1430" s="3" t="n">
        <v>8.6</v>
      </c>
      <c r="Q1430" s="3" t="n">
        <v>24.2</v>
      </c>
      <c r="R1430" s="3" t="s">
        <v>4225</v>
      </c>
      <c r="S1430" s="4" t="n">
        <v>45747.0261689815</v>
      </c>
      <c r="T1430" s="3" t="s">
        <v>246</v>
      </c>
      <c r="U1430" s="3" t="s">
        <v>246</v>
      </c>
      <c r="V1430" s="3" t="n">
        <v>1</v>
      </c>
      <c r="W1430" s="3" t="n">
        <v>1</v>
      </c>
      <c r="X1430" s="3" t="n">
        <v>0</v>
      </c>
      <c r="Y1430" s="3" t="s">
        <v>30</v>
      </c>
      <c r="Z1430" s="3" t="s">
        <v>30</v>
      </c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</row>
    <row r="1431" customFormat="false" ht="15.75" hidden="false" customHeight="false" outlineLevel="0" collapsed="false">
      <c r="A1431" s="3" t="n">
        <v>1430</v>
      </c>
      <c r="B1431" s="3" t="s">
        <v>4226</v>
      </c>
      <c r="C1431" s="3" t="s">
        <v>4227</v>
      </c>
      <c r="D1431" s="3" t="n">
        <v>1</v>
      </c>
      <c r="E1431" s="3" t="n">
        <v>0.2086543</v>
      </c>
      <c r="F1431" s="3" t="n">
        <v>12</v>
      </c>
      <c r="G1431" s="3" t="n">
        <v>12</v>
      </c>
      <c r="H1431" s="3" t="n">
        <v>9</v>
      </c>
      <c r="I1431" s="3" t="n">
        <v>9</v>
      </c>
      <c r="J1431" s="3" t="n">
        <v>10</v>
      </c>
      <c r="K1431" s="3" t="n">
        <v>10</v>
      </c>
      <c r="L1431" s="3" t="n">
        <v>2</v>
      </c>
      <c r="M1431" s="3" t="n">
        <v>2</v>
      </c>
      <c r="N1431" s="3" t="n">
        <v>0</v>
      </c>
      <c r="O1431" s="3" t="n">
        <v>0</v>
      </c>
      <c r="P1431" s="3" t="n">
        <v>8.4</v>
      </c>
      <c r="Q1431" s="3" t="n">
        <v>24.2</v>
      </c>
      <c r="R1431" s="3" t="s">
        <v>4220</v>
      </c>
      <c r="S1431" s="4" t="n">
        <v>45747.0262384259</v>
      </c>
      <c r="T1431" s="3" t="s">
        <v>246</v>
      </c>
      <c r="U1431" s="3" t="s">
        <v>246</v>
      </c>
      <c r="V1431" s="3" t="n">
        <v>1</v>
      </c>
      <c r="W1431" s="3" t="n">
        <v>1</v>
      </c>
      <c r="X1431" s="3" t="n">
        <v>0</v>
      </c>
      <c r="Y1431" s="3" t="s">
        <v>30</v>
      </c>
      <c r="Z1431" s="3" t="s">
        <v>30</v>
      </c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</row>
    <row r="1432" customFormat="false" ht="15.75" hidden="false" customHeight="false" outlineLevel="0" collapsed="false">
      <c r="A1432" s="3" t="n">
        <v>1431</v>
      </c>
      <c r="B1432" s="3" t="s">
        <v>4228</v>
      </c>
      <c r="C1432" s="3" t="s">
        <v>4229</v>
      </c>
      <c r="D1432" s="3" t="n">
        <v>1</v>
      </c>
      <c r="E1432" s="3" t="n">
        <v>0.2351214</v>
      </c>
      <c r="F1432" s="3" t="n">
        <v>13</v>
      </c>
      <c r="G1432" s="3" t="n">
        <v>13</v>
      </c>
      <c r="H1432" s="3" t="n">
        <v>10</v>
      </c>
      <c r="I1432" s="3" t="n">
        <v>10</v>
      </c>
      <c r="J1432" s="3" t="n">
        <v>11</v>
      </c>
      <c r="K1432" s="3" t="n">
        <v>11</v>
      </c>
      <c r="L1432" s="3" t="n">
        <v>2</v>
      </c>
      <c r="M1432" s="3" t="n">
        <v>2</v>
      </c>
      <c r="N1432" s="3" t="n">
        <v>0</v>
      </c>
      <c r="O1432" s="3" t="n">
        <v>0</v>
      </c>
      <c r="P1432" s="3" t="n">
        <v>8.4</v>
      </c>
      <c r="Q1432" s="3" t="n">
        <v>24.2</v>
      </c>
      <c r="R1432" s="3" t="s">
        <v>4230</v>
      </c>
      <c r="S1432" s="4" t="n">
        <v>45747.0263078704</v>
      </c>
      <c r="T1432" s="3" t="s">
        <v>246</v>
      </c>
      <c r="U1432" s="3" t="s">
        <v>246</v>
      </c>
      <c r="V1432" s="3" t="n">
        <v>1</v>
      </c>
      <c r="W1432" s="3" t="n">
        <v>1</v>
      </c>
      <c r="X1432" s="3" t="n">
        <v>0</v>
      </c>
      <c r="Y1432" s="3" t="s">
        <v>30</v>
      </c>
      <c r="Z1432" s="3" t="s">
        <v>30</v>
      </c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</row>
    <row r="1433" customFormat="false" ht="15.75" hidden="false" customHeight="false" outlineLevel="0" collapsed="false">
      <c r="A1433" s="3" t="n">
        <v>1432</v>
      </c>
      <c r="B1433" s="3" t="s">
        <v>4231</v>
      </c>
      <c r="C1433" s="3" t="s">
        <v>4232</v>
      </c>
      <c r="D1433" s="3" t="n">
        <v>1</v>
      </c>
      <c r="E1433" s="3" t="n">
        <v>0.3267358</v>
      </c>
      <c r="F1433" s="3" t="n">
        <v>16</v>
      </c>
      <c r="G1433" s="3" t="n">
        <v>16</v>
      </c>
      <c r="H1433" s="3" t="n">
        <v>10</v>
      </c>
      <c r="I1433" s="3" t="n">
        <v>10</v>
      </c>
      <c r="J1433" s="3" t="n">
        <v>13</v>
      </c>
      <c r="K1433" s="3" t="n">
        <v>13</v>
      </c>
      <c r="L1433" s="3" t="n">
        <v>3</v>
      </c>
      <c r="M1433" s="3" t="n">
        <v>3</v>
      </c>
      <c r="N1433" s="3" t="n">
        <v>0</v>
      </c>
      <c r="O1433" s="3" t="n">
        <v>0</v>
      </c>
      <c r="P1433" s="3" t="n">
        <v>8.4</v>
      </c>
      <c r="Q1433" s="3" t="n">
        <v>24.2</v>
      </c>
      <c r="R1433" s="3" t="s">
        <v>4233</v>
      </c>
      <c r="S1433" s="4" t="n">
        <v>45747.0263888889</v>
      </c>
      <c r="T1433" s="3" t="s">
        <v>246</v>
      </c>
      <c r="U1433" s="3" t="s">
        <v>246</v>
      </c>
      <c r="V1433" s="3" t="n">
        <v>1</v>
      </c>
      <c r="W1433" s="3" t="n">
        <v>1</v>
      </c>
      <c r="X1433" s="3" t="n">
        <v>0</v>
      </c>
      <c r="Y1433" s="3" t="s">
        <v>30</v>
      </c>
      <c r="Z1433" s="3" t="s">
        <v>30</v>
      </c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</row>
    <row r="1434" customFormat="false" ht="15.75" hidden="false" customHeight="false" outlineLevel="0" collapsed="false">
      <c r="A1434" s="3" t="n">
        <v>1433</v>
      </c>
      <c r="B1434" s="3" t="s">
        <v>4234</v>
      </c>
      <c r="C1434" s="3" t="s">
        <v>4235</v>
      </c>
      <c r="D1434" s="3" t="n">
        <v>1</v>
      </c>
      <c r="E1434" s="3" t="n">
        <v>0.4131373</v>
      </c>
      <c r="F1434" s="3" t="n">
        <v>16</v>
      </c>
      <c r="G1434" s="3" t="n">
        <v>16</v>
      </c>
      <c r="H1434" s="3" t="n">
        <v>10</v>
      </c>
      <c r="I1434" s="3" t="n">
        <v>10</v>
      </c>
      <c r="J1434" s="3" t="n">
        <v>13</v>
      </c>
      <c r="K1434" s="3" t="n">
        <v>13</v>
      </c>
      <c r="L1434" s="3" t="n">
        <v>3</v>
      </c>
      <c r="M1434" s="3" t="n">
        <v>3</v>
      </c>
      <c r="N1434" s="3" t="n">
        <v>0</v>
      </c>
      <c r="O1434" s="3" t="n">
        <v>0</v>
      </c>
      <c r="P1434" s="3" t="n">
        <v>8.4</v>
      </c>
      <c r="Q1434" s="3" t="n">
        <v>24.2</v>
      </c>
      <c r="R1434" s="3" t="s">
        <v>4236</v>
      </c>
      <c r="S1434" s="4" t="n">
        <v>45747.0264699074</v>
      </c>
      <c r="T1434" s="3" t="s">
        <v>246</v>
      </c>
      <c r="U1434" s="3" t="s">
        <v>246</v>
      </c>
      <c r="V1434" s="3" t="n">
        <v>1</v>
      </c>
      <c r="W1434" s="3" t="n">
        <v>1</v>
      </c>
      <c r="X1434" s="3" t="n">
        <v>0</v>
      </c>
      <c r="Y1434" s="3" t="s">
        <v>30</v>
      </c>
      <c r="Z1434" s="3" t="s">
        <v>30</v>
      </c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</row>
    <row r="1435" customFormat="false" ht="15.75" hidden="false" customHeight="false" outlineLevel="0" collapsed="false">
      <c r="A1435" s="3" t="n">
        <v>1434</v>
      </c>
      <c r="B1435" s="3" t="s">
        <v>4237</v>
      </c>
      <c r="C1435" s="3" t="s">
        <v>4238</v>
      </c>
      <c r="D1435" s="3" t="n">
        <v>1</v>
      </c>
      <c r="E1435" s="3" t="n">
        <v>0.6874166</v>
      </c>
      <c r="F1435" s="3" t="n">
        <v>32</v>
      </c>
      <c r="G1435" s="3" t="n">
        <v>32</v>
      </c>
      <c r="H1435" s="3" t="n">
        <v>13</v>
      </c>
      <c r="I1435" s="3" t="n">
        <v>13</v>
      </c>
      <c r="J1435" s="3" t="n">
        <v>27</v>
      </c>
      <c r="K1435" s="3" t="n">
        <v>27</v>
      </c>
      <c r="L1435" s="3" t="n">
        <v>6</v>
      </c>
      <c r="M1435" s="3" t="n">
        <v>6</v>
      </c>
      <c r="N1435" s="3" t="n">
        <v>-1</v>
      </c>
      <c r="O1435" s="3" t="n">
        <v>-1</v>
      </c>
      <c r="P1435" s="3" t="n">
        <v>8.6</v>
      </c>
      <c r="Q1435" s="3" t="n">
        <v>24.2</v>
      </c>
      <c r="R1435" s="3" t="s">
        <v>4239</v>
      </c>
      <c r="S1435" s="4" t="n">
        <v>45747.0265393519</v>
      </c>
      <c r="T1435" s="3" t="s">
        <v>246</v>
      </c>
      <c r="U1435" s="3" t="s">
        <v>246</v>
      </c>
      <c r="V1435" s="3" t="n">
        <v>0</v>
      </c>
      <c r="W1435" s="3" t="n">
        <v>0</v>
      </c>
      <c r="X1435" s="3" t="n">
        <v>0</v>
      </c>
      <c r="Y1435" s="3" t="s">
        <v>30</v>
      </c>
      <c r="Z1435" s="3" t="s">
        <v>30</v>
      </c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</row>
    <row r="1436" customFormat="false" ht="15.75" hidden="false" customHeight="false" outlineLevel="0" collapsed="false">
      <c r="A1436" s="3" t="n">
        <v>1435</v>
      </c>
      <c r="B1436" s="3" t="s">
        <v>4240</v>
      </c>
      <c r="C1436" s="3" t="s">
        <v>4241</v>
      </c>
      <c r="D1436" s="3" t="n">
        <v>1</v>
      </c>
      <c r="E1436" s="3" t="n">
        <v>0.2706562</v>
      </c>
      <c r="F1436" s="3" t="n">
        <v>16</v>
      </c>
      <c r="G1436" s="3" t="n">
        <v>16</v>
      </c>
      <c r="H1436" s="3" t="n">
        <v>10</v>
      </c>
      <c r="I1436" s="3" t="n">
        <v>10</v>
      </c>
      <c r="J1436" s="3" t="n">
        <v>13</v>
      </c>
      <c r="K1436" s="3" t="n">
        <v>13</v>
      </c>
      <c r="L1436" s="3" t="n">
        <v>3</v>
      </c>
      <c r="M1436" s="3" t="n">
        <v>3</v>
      </c>
      <c r="N1436" s="3" t="n">
        <v>0</v>
      </c>
      <c r="O1436" s="3" t="n">
        <v>0</v>
      </c>
      <c r="P1436" s="3" t="n">
        <v>8.4</v>
      </c>
      <c r="Q1436" s="3" t="n">
        <v>24.2</v>
      </c>
      <c r="R1436" s="3" t="s">
        <v>4236</v>
      </c>
      <c r="S1436" s="4" t="n">
        <v>45747.0265972222</v>
      </c>
      <c r="T1436" s="3" t="s">
        <v>246</v>
      </c>
      <c r="U1436" s="3" t="s">
        <v>246</v>
      </c>
      <c r="V1436" s="3" t="n">
        <v>1</v>
      </c>
      <c r="W1436" s="3" t="n">
        <v>1</v>
      </c>
      <c r="X1436" s="3" t="n">
        <v>0</v>
      </c>
      <c r="Y1436" s="3" t="s">
        <v>30</v>
      </c>
      <c r="Z1436" s="3" t="s">
        <v>30</v>
      </c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</row>
    <row r="1437" customFormat="false" ht="15.75" hidden="false" customHeight="false" outlineLevel="0" collapsed="false">
      <c r="A1437" s="3" t="n">
        <v>1436</v>
      </c>
      <c r="B1437" s="3" t="s">
        <v>4242</v>
      </c>
      <c r="C1437" s="3" t="s">
        <v>4243</v>
      </c>
      <c r="D1437" s="3" t="n">
        <v>1</v>
      </c>
      <c r="E1437" s="3" t="n">
        <v>0.6151699</v>
      </c>
      <c r="F1437" s="3" t="n">
        <v>32</v>
      </c>
      <c r="G1437" s="3" t="n">
        <v>32</v>
      </c>
      <c r="H1437" s="3" t="n">
        <v>13</v>
      </c>
      <c r="I1437" s="3" t="n">
        <v>13</v>
      </c>
      <c r="J1437" s="3" t="n">
        <v>27</v>
      </c>
      <c r="K1437" s="3" t="n">
        <v>27</v>
      </c>
      <c r="L1437" s="3" t="n">
        <v>6</v>
      </c>
      <c r="M1437" s="3" t="n">
        <v>6</v>
      </c>
      <c r="N1437" s="3" t="n">
        <v>-1</v>
      </c>
      <c r="O1437" s="3" t="n">
        <v>-1</v>
      </c>
      <c r="P1437" s="3" t="n">
        <v>8.4</v>
      </c>
      <c r="Q1437" s="3" t="n">
        <v>24.2</v>
      </c>
      <c r="R1437" s="3" t="s">
        <v>4244</v>
      </c>
      <c r="S1437" s="4" t="n">
        <v>45747.0266550926</v>
      </c>
      <c r="T1437" s="3" t="s">
        <v>246</v>
      </c>
      <c r="U1437" s="3" t="s">
        <v>246</v>
      </c>
      <c r="V1437" s="3" t="n">
        <v>0</v>
      </c>
      <c r="W1437" s="3" t="n">
        <v>0</v>
      </c>
      <c r="X1437" s="3" t="n">
        <v>0</v>
      </c>
      <c r="Y1437" s="3" t="s">
        <v>30</v>
      </c>
      <c r="Z1437" s="3" t="s">
        <v>30</v>
      </c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</row>
    <row r="1438" customFormat="false" ht="15.75" hidden="false" customHeight="false" outlineLevel="0" collapsed="false">
      <c r="A1438" s="3" t="n">
        <v>1437</v>
      </c>
      <c r="B1438" s="3" t="s">
        <v>4245</v>
      </c>
      <c r="C1438" s="3" t="s">
        <v>4246</v>
      </c>
      <c r="D1438" s="3" t="n">
        <v>1</v>
      </c>
      <c r="E1438" s="3" t="n">
        <v>0.681158</v>
      </c>
      <c r="F1438" s="3" t="n">
        <v>32</v>
      </c>
      <c r="G1438" s="3" t="n">
        <v>32</v>
      </c>
      <c r="H1438" s="3" t="n">
        <v>13</v>
      </c>
      <c r="I1438" s="3" t="n">
        <v>13</v>
      </c>
      <c r="J1438" s="3" t="n">
        <v>27</v>
      </c>
      <c r="K1438" s="3" t="n">
        <v>27</v>
      </c>
      <c r="L1438" s="3" t="n">
        <v>6</v>
      </c>
      <c r="M1438" s="3" t="n">
        <v>6</v>
      </c>
      <c r="N1438" s="3" t="n">
        <v>-1</v>
      </c>
      <c r="O1438" s="3" t="n">
        <v>-1</v>
      </c>
      <c r="P1438" s="3" t="n">
        <v>8.4</v>
      </c>
      <c r="Q1438" s="3" t="n">
        <v>24.2</v>
      </c>
      <c r="R1438" s="3" t="s">
        <v>4247</v>
      </c>
      <c r="S1438" s="4" t="n">
        <v>45747.0267013889</v>
      </c>
      <c r="T1438" s="3" t="s">
        <v>246</v>
      </c>
      <c r="U1438" s="3" t="s">
        <v>246</v>
      </c>
      <c r="V1438" s="3" t="n">
        <v>0</v>
      </c>
      <c r="W1438" s="3" t="n">
        <v>0</v>
      </c>
      <c r="X1438" s="3" t="n">
        <v>0</v>
      </c>
      <c r="Y1438" s="3" t="s">
        <v>30</v>
      </c>
      <c r="Z1438" s="3" t="s">
        <v>30</v>
      </c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</row>
    <row r="1439" customFormat="false" ht="15.75" hidden="false" customHeight="false" outlineLevel="0" collapsed="false">
      <c r="A1439" s="3" t="n">
        <v>1438</v>
      </c>
      <c r="B1439" s="3" t="s">
        <v>4248</v>
      </c>
      <c r="C1439" s="3" t="s">
        <v>4249</v>
      </c>
      <c r="D1439" s="3" t="n">
        <v>1</v>
      </c>
      <c r="E1439" s="3" t="n">
        <v>0.4968859</v>
      </c>
      <c r="F1439" s="3" t="n">
        <v>32</v>
      </c>
      <c r="G1439" s="3" t="n">
        <v>32</v>
      </c>
      <c r="H1439" s="3" t="n">
        <v>1</v>
      </c>
      <c r="I1439" s="3" t="n">
        <v>1</v>
      </c>
      <c r="J1439" s="3" t="n">
        <v>0</v>
      </c>
      <c r="K1439" s="3" t="n">
        <v>0</v>
      </c>
      <c r="L1439" s="3" t="n">
        <v>0</v>
      </c>
      <c r="M1439" s="3" t="n">
        <v>0</v>
      </c>
      <c r="N1439" s="3" t="n">
        <v>-1</v>
      </c>
      <c r="O1439" s="3" t="n">
        <v>-1</v>
      </c>
      <c r="P1439" s="3" t="n">
        <v>8.1</v>
      </c>
      <c r="Q1439" s="3" t="n">
        <v>24.2</v>
      </c>
      <c r="R1439" s="3" t="s">
        <v>4250</v>
      </c>
      <c r="S1439" s="4" t="n">
        <v>45747.0267361111</v>
      </c>
      <c r="T1439" s="3" t="s">
        <v>65</v>
      </c>
      <c r="U1439" s="3" t="s">
        <v>65</v>
      </c>
      <c r="V1439" s="3" t="n">
        <v>0</v>
      </c>
      <c r="W1439" s="3" t="n">
        <v>0</v>
      </c>
      <c r="X1439" s="3" t="n">
        <v>0</v>
      </c>
      <c r="Y1439" s="3" t="s">
        <v>30</v>
      </c>
      <c r="Z1439" s="3" t="s">
        <v>30</v>
      </c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</row>
    <row r="1440" customFormat="false" ht="15.75" hidden="false" customHeight="false" outlineLevel="0" collapsed="false">
      <c r="A1440" s="3" t="n">
        <v>1439</v>
      </c>
      <c r="B1440" s="3" t="s">
        <v>4251</v>
      </c>
      <c r="C1440" s="3" t="s">
        <v>4252</v>
      </c>
      <c r="D1440" s="3" t="n">
        <v>1</v>
      </c>
      <c r="E1440" s="3" t="n">
        <v>2.8725997</v>
      </c>
      <c r="F1440" s="3" t="n">
        <v>15</v>
      </c>
      <c r="G1440" s="3" t="n">
        <v>15</v>
      </c>
      <c r="H1440" s="3" t="n">
        <v>8</v>
      </c>
      <c r="I1440" s="3" t="n">
        <v>8</v>
      </c>
      <c r="J1440" s="3" t="n">
        <v>15</v>
      </c>
      <c r="K1440" s="3" t="n">
        <v>15</v>
      </c>
      <c r="L1440" s="3" t="n">
        <v>1</v>
      </c>
      <c r="M1440" s="3" t="n">
        <v>1</v>
      </c>
      <c r="N1440" s="3" t="n">
        <v>-1</v>
      </c>
      <c r="O1440" s="3" t="n">
        <v>-1</v>
      </c>
      <c r="P1440" s="3" t="n">
        <v>8.1</v>
      </c>
      <c r="Q1440" s="3" t="n">
        <v>24.2</v>
      </c>
      <c r="R1440" s="3" t="s">
        <v>4253</v>
      </c>
      <c r="S1440" s="4" t="n">
        <v>45747.0268171296</v>
      </c>
      <c r="T1440" s="3" t="s">
        <v>29</v>
      </c>
      <c r="U1440" s="3" t="s">
        <v>29</v>
      </c>
      <c r="V1440" s="3" t="n">
        <v>0</v>
      </c>
      <c r="W1440" s="3" t="n">
        <v>0</v>
      </c>
      <c r="X1440" s="3" t="n">
        <v>0</v>
      </c>
      <c r="Y1440" s="3" t="s">
        <v>30</v>
      </c>
      <c r="Z1440" s="3" t="s">
        <v>30</v>
      </c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</row>
    <row r="1441" customFormat="false" ht="15.75" hidden="false" customHeight="false" outlineLevel="0" collapsed="false">
      <c r="A1441" s="3" t="n">
        <v>1440</v>
      </c>
      <c r="B1441" s="3" t="s">
        <v>4254</v>
      </c>
      <c r="C1441" s="3" t="s">
        <v>4255</v>
      </c>
      <c r="D1441" s="3" t="n">
        <v>1</v>
      </c>
      <c r="E1441" s="3" t="n">
        <v>2.6569231</v>
      </c>
      <c r="F1441" s="3" t="n">
        <v>15</v>
      </c>
      <c r="G1441" s="3" t="n">
        <v>15</v>
      </c>
      <c r="H1441" s="3" t="n">
        <v>8</v>
      </c>
      <c r="I1441" s="3" t="n">
        <v>8</v>
      </c>
      <c r="J1441" s="3" t="n">
        <v>15</v>
      </c>
      <c r="K1441" s="3" t="n">
        <v>15</v>
      </c>
      <c r="L1441" s="3" t="n">
        <v>1</v>
      </c>
      <c r="M1441" s="3" t="n">
        <v>1</v>
      </c>
      <c r="N1441" s="3" t="n">
        <v>-1</v>
      </c>
      <c r="O1441" s="3" t="n">
        <v>-1</v>
      </c>
      <c r="P1441" s="3" t="n">
        <v>8.1</v>
      </c>
      <c r="Q1441" s="3" t="n">
        <v>24.2</v>
      </c>
      <c r="R1441" s="3" t="s">
        <v>4256</v>
      </c>
      <c r="S1441" s="4" t="n">
        <v>45747.0268981482</v>
      </c>
      <c r="T1441" s="3" t="s">
        <v>29</v>
      </c>
      <c r="U1441" s="3" t="s">
        <v>29</v>
      </c>
      <c r="V1441" s="3" t="n">
        <v>0</v>
      </c>
      <c r="W1441" s="3" t="n">
        <v>0</v>
      </c>
      <c r="X1441" s="3" t="n">
        <v>0</v>
      </c>
      <c r="Y1441" s="3" t="s">
        <v>30</v>
      </c>
      <c r="Z1441" s="3" t="s">
        <v>30</v>
      </c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</row>
    <row r="1442" customFormat="false" ht="15.75" hidden="false" customHeight="false" outlineLevel="0" collapsed="false">
      <c r="A1442" s="3" t="n">
        <v>1441</v>
      </c>
      <c r="B1442" s="3" t="s">
        <v>4257</v>
      </c>
      <c r="C1442" s="3" t="s">
        <v>4258</v>
      </c>
      <c r="D1442" s="3" t="n">
        <v>1</v>
      </c>
      <c r="E1442" s="3" t="n">
        <v>5.1216547</v>
      </c>
      <c r="F1442" s="3" t="n">
        <v>23</v>
      </c>
      <c r="G1442" s="3" t="n">
        <v>23</v>
      </c>
      <c r="H1442" s="3" t="n">
        <v>10</v>
      </c>
      <c r="I1442" s="3" t="n">
        <v>10</v>
      </c>
      <c r="J1442" s="3" t="n">
        <v>20</v>
      </c>
      <c r="K1442" s="3" t="n">
        <v>20</v>
      </c>
      <c r="L1442" s="3" t="n">
        <v>1</v>
      </c>
      <c r="M1442" s="3" t="n">
        <v>1</v>
      </c>
      <c r="N1442" s="3" t="n">
        <v>-1</v>
      </c>
      <c r="O1442" s="3" t="n">
        <v>-1</v>
      </c>
      <c r="P1442" s="3" t="n">
        <v>8.1</v>
      </c>
      <c r="Q1442" s="3" t="n">
        <v>24.2</v>
      </c>
      <c r="R1442" s="3" t="s">
        <v>4259</v>
      </c>
      <c r="S1442" s="4" t="n">
        <v>45747.0270138889</v>
      </c>
      <c r="T1442" s="3" t="s">
        <v>29</v>
      </c>
      <c r="U1442" s="3" t="s">
        <v>29</v>
      </c>
      <c r="V1442" s="3" t="n">
        <v>0</v>
      </c>
      <c r="W1442" s="3" t="n">
        <v>0</v>
      </c>
      <c r="X1442" s="3" t="n">
        <v>0</v>
      </c>
      <c r="Y1442" s="3" t="s">
        <v>30</v>
      </c>
      <c r="Z1442" s="3" t="s">
        <v>30</v>
      </c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</row>
    <row r="1443" customFormat="false" ht="15.75" hidden="false" customHeight="false" outlineLevel="0" collapsed="false">
      <c r="A1443" s="3" t="n">
        <v>1442</v>
      </c>
      <c r="B1443" s="3" t="s">
        <v>4260</v>
      </c>
      <c r="C1443" s="3" t="s">
        <v>4261</v>
      </c>
      <c r="D1443" s="3" t="n">
        <v>1</v>
      </c>
      <c r="E1443" s="3" t="n">
        <v>0.1862542</v>
      </c>
      <c r="F1443" s="3" t="n">
        <v>11</v>
      </c>
      <c r="G1443" s="3" t="n">
        <v>11</v>
      </c>
      <c r="H1443" s="3" t="n">
        <v>1</v>
      </c>
      <c r="I1443" s="3" t="n">
        <v>1</v>
      </c>
      <c r="J1443" s="3" t="n">
        <v>0</v>
      </c>
      <c r="K1443" s="3" t="n">
        <v>0</v>
      </c>
      <c r="L1443" s="3" t="n">
        <v>0</v>
      </c>
      <c r="M1443" s="3" t="n">
        <v>0</v>
      </c>
      <c r="N1443" s="3" t="n">
        <v>-1</v>
      </c>
      <c r="O1443" s="3" t="n">
        <v>-1</v>
      </c>
      <c r="P1443" s="3" t="n">
        <v>8.1</v>
      </c>
      <c r="Q1443" s="3" t="n">
        <v>24.2</v>
      </c>
      <c r="R1443" s="3" t="s">
        <v>4262</v>
      </c>
      <c r="S1443" s="4" t="n">
        <v>45747.027037037</v>
      </c>
      <c r="T1443" s="3" t="s">
        <v>65</v>
      </c>
      <c r="U1443" s="3" t="s">
        <v>65</v>
      </c>
      <c r="V1443" s="3" t="n">
        <v>0</v>
      </c>
      <c r="W1443" s="3" t="n">
        <v>0</v>
      </c>
      <c r="X1443" s="3" t="n">
        <v>0</v>
      </c>
      <c r="Y1443" s="3" t="s">
        <v>30</v>
      </c>
      <c r="Z1443" s="3" t="s">
        <v>30</v>
      </c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</row>
    <row r="1444" customFormat="false" ht="15.75" hidden="false" customHeight="false" outlineLevel="0" collapsed="false">
      <c r="A1444" s="3" t="n">
        <v>1443</v>
      </c>
      <c r="B1444" s="3" t="s">
        <v>4263</v>
      </c>
      <c r="C1444" s="3" t="s">
        <v>4264</v>
      </c>
      <c r="D1444" s="3" t="n">
        <v>1</v>
      </c>
      <c r="E1444" s="3" t="n">
        <v>0.1689817</v>
      </c>
      <c r="F1444" s="3" t="n">
        <v>10</v>
      </c>
      <c r="G1444" s="3" t="n">
        <v>10</v>
      </c>
      <c r="H1444" s="3" t="n">
        <v>1</v>
      </c>
      <c r="I1444" s="3" t="n">
        <v>1</v>
      </c>
      <c r="J1444" s="3" t="n">
        <v>0</v>
      </c>
      <c r="K1444" s="3" t="n">
        <v>0</v>
      </c>
      <c r="L1444" s="3" t="n">
        <v>0</v>
      </c>
      <c r="M1444" s="3" t="n">
        <v>0</v>
      </c>
      <c r="N1444" s="3" t="n">
        <v>-1</v>
      </c>
      <c r="O1444" s="3" t="n">
        <v>-1</v>
      </c>
      <c r="P1444" s="3" t="n">
        <v>8.1</v>
      </c>
      <c r="Q1444" s="3" t="n">
        <v>24.2</v>
      </c>
      <c r="R1444" s="3" t="s">
        <v>4265</v>
      </c>
      <c r="S1444" s="4" t="n">
        <v>45747.0270601852</v>
      </c>
      <c r="T1444" s="3" t="s">
        <v>65</v>
      </c>
      <c r="U1444" s="3" t="s">
        <v>65</v>
      </c>
      <c r="V1444" s="3" t="n">
        <v>0</v>
      </c>
      <c r="W1444" s="3" t="n">
        <v>0</v>
      </c>
      <c r="X1444" s="3" t="n">
        <v>0</v>
      </c>
      <c r="Y1444" s="3" t="s">
        <v>30</v>
      </c>
      <c r="Z1444" s="3" t="s">
        <v>30</v>
      </c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</row>
    <row r="1445" customFormat="false" ht="15.75" hidden="false" customHeight="false" outlineLevel="0" collapsed="false">
      <c r="A1445" s="3" t="n">
        <v>1444</v>
      </c>
      <c r="B1445" s="3" t="s">
        <v>4266</v>
      </c>
      <c r="C1445" s="3" t="s">
        <v>4267</v>
      </c>
      <c r="D1445" s="3" t="n">
        <v>1</v>
      </c>
      <c r="E1445" s="3" t="n">
        <v>0.1029805</v>
      </c>
      <c r="F1445" s="3" t="n">
        <v>4</v>
      </c>
      <c r="G1445" s="3" t="n">
        <v>4</v>
      </c>
      <c r="H1445" s="3" t="n">
        <v>1</v>
      </c>
      <c r="I1445" s="3" t="n">
        <v>1</v>
      </c>
      <c r="J1445" s="3" t="n">
        <v>0</v>
      </c>
      <c r="K1445" s="3" t="n">
        <v>0</v>
      </c>
      <c r="L1445" s="3" t="n">
        <v>3</v>
      </c>
      <c r="M1445" s="3" t="n">
        <v>3</v>
      </c>
      <c r="N1445" s="3" t="n">
        <v>-1</v>
      </c>
      <c r="O1445" s="3" t="n">
        <v>-1</v>
      </c>
      <c r="P1445" s="3" t="n">
        <v>8.1</v>
      </c>
      <c r="Q1445" s="3" t="n">
        <v>24.2</v>
      </c>
      <c r="R1445" s="3" t="s">
        <v>4268</v>
      </c>
      <c r="S1445" s="4" t="n">
        <v>45747.0270833333</v>
      </c>
      <c r="T1445" s="3" t="s">
        <v>65</v>
      </c>
      <c r="U1445" s="3" t="s">
        <v>65</v>
      </c>
      <c r="V1445" s="3" t="n">
        <v>0</v>
      </c>
      <c r="W1445" s="3" t="n">
        <v>0</v>
      </c>
      <c r="X1445" s="3" t="n">
        <v>0</v>
      </c>
      <c r="Y1445" s="3" t="s">
        <v>30</v>
      </c>
      <c r="Z1445" s="3" t="s">
        <v>30</v>
      </c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</row>
    <row r="1446" customFormat="false" ht="15.75" hidden="false" customHeight="false" outlineLevel="0" collapsed="false">
      <c r="A1446" s="3" t="n">
        <v>1445</v>
      </c>
      <c r="B1446" s="3" t="s">
        <v>4269</v>
      </c>
      <c r="C1446" s="3" t="s">
        <v>4270</v>
      </c>
      <c r="D1446" s="3" t="n">
        <v>1</v>
      </c>
      <c r="E1446" s="3" t="n">
        <v>0.1476619</v>
      </c>
      <c r="F1446" s="3" t="n">
        <v>8</v>
      </c>
      <c r="G1446" s="3" t="n">
        <v>8</v>
      </c>
      <c r="H1446" s="3" t="n">
        <v>1</v>
      </c>
      <c r="I1446" s="3" t="n">
        <v>1</v>
      </c>
      <c r="J1446" s="3" t="n">
        <v>0</v>
      </c>
      <c r="K1446" s="3" t="n">
        <v>0</v>
      </c>
      <c r="L1446" s="3" t="n">
        <v>0</v>
      </c>
      <c r="M1446" s="3" t="n">
        <v>0</v>
      </c>
      <c r="N1446" s="3" t="n">
        <v>-1</v>
      </c>
      <c r="O1446" s="3" t="n">
        <v>-1</v>
      </c>
      <c r="P1446" s="3" t="n">
        <v>8.1</v>
      </c>
      <c r="Q1446" s="3" t="n">
        <v>24.2</v>
      </c>
      <c r="R1446" s="3" t="s">
        <v>4271</v>
      </c>
      <c r="S1446" s="4" t="n">
        <v>45747.0270949074</v>
      </c>
      <c r="T1446" s="3" t="s">
        <v>65</v>
      </c>
      <c r="U1446" s="3" t="s">
        <v>65</v>
      </c>
      <c r="V1446" s="3" t="n">
        <v>0</v>
      </c>
      <c r="W1446" s="3" t="n">
        <v>0</v>
      </c>
      <c r="X1446" s="3" t="n">
        <v>0</v>
      </c>
      <c r="Y1446" s="3" t="s">
        <v>30</v>
      </c>
      <c r="Z1446" s="3" t="s">
        <v>30</v>
      </c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</row>
    <row r="1447" customFormat="false" ht="15.75" hidden="false" customHeight="false" outlineLevel="0" collapsed="false">
      <c r="A1447" s="3" t="n">
        <v>1446</v>
      </c>
      <c r="B1447" s="3" t="s">
        <v>4272</v>
      </c>
      <c r="C1447" s="3" t="s">
        <v>4273</v>
      </c>
      <c r="D1447" s="3" t="n">
        <v>1</v>
      </c>
      <c r="E1447" s="3" t="n">
        <v>0.3547736</v>
      </c>
      <c r="F1447" s="3" t="n">
        <v>17</v>
      </c>
      <c r="G1447" s="3" t="n">
        <v>17</v>
      </c>
      <c r="H1447" s="3" t="n">
        <v>4</v>
      </c>
      <c r="I1447" s="3" t="n">
        <v>4</v>
      </c>
      <c r="J1447" s="3" t="n">
        <v>2</v>
      </c>
      <c r="K1447" s="3" t="n">
        <v>2</v>
      </c>
      <c r="L1447" s="3" t="n">
        <v>5</v>
      </c>
      <c r="M1447" s="3" t="n">
        <v>5</v>
      </c>
      <c r="N1447" s="3" t="n">
        <v>-1</v>
      </c>
      <c r="O1447" s="3" t="n">
        <v>-1</v>
      </c>
      <c r="P1447" s="3" t="n">
        <v>8.4</v>
      </c>
      <c r="Q1447" s="3" t="n">
        <v>24.2</v>
      </c>
      <c r="R1447" s="3" t="s">
        <v>4274</v>
      </c>
      <c r="S1447" s="4" t="n">
        <v>45747.0271412037</v>
      </c>
      <c r="T1447" s="3" t="s">
        <v>65</v>
      </c>
      <c r="U1447" s="3" t="s">
        <v>65</v>
      </c>
      <c r="V1447" s="3" t="n">
        <v>0</v>
      </c>
      <c r="W1447" s="3" t="n">
        <v>0</v>
      </c>
      <c r="X1447" s="3" t="n">
        <v>0</v>
      </c>
      <c r="Y1447" s="3" t="s">
        <v>30</v>
      </c>
      <c r="Z1447" s="3" t="s">
        <v>30</v>
      </c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</row>
    <row r="1448" customFormat="false" ht="15.75" hidden="false" customHeight="false" outlineLevel="0" collapsed="false">
      <c r="A1448" s="3" t="n">
        <v>1447</v>
      </c>
      <c r="B1448" s="3" t="s">
        <v>4275</v>
      </c>
      <c r="C1448" s="3" t="s">
        <v>4276</v>
      </c>
      <c r="D1448" s="3" t="n">
        <v>1</v>
      </c>
      <c r="E1448" s="3" t="n">
        <v>45.5828465</v>
      </c>
      <c r="F1448" s="3" t="n">
        <v>452</v>
      </c>
      <c r="G1448" s="3" t="n">
        <v>452</v>
      </c>
      <c r="H1448" s="3" t="n">
        <v>39</v>
      </c>
      <c r="I1448" s="3" t="n">
        <v>39</v>
      </c>
      <c r="J1448" s="3" t="n">
        <v>508</v>
      </c>
      <c r="K1448" s="3" t="n">
        <v>508</v>
      </c>
      <c r="L1448" s="3" t="n">
        <v>61</v>
      </c>
      <c r="M1448" s="3" t="n">
        <v>61</v>
      </c>
      <c r="N1448" s="3" t="n">
        <v>-1</v>
      </c>
      <c r="O1448" s="3" t="n">
        <v>-1</v>
      </c>
      <c r="P1448" s="3" t="n">
        <v>9.2</v>
      </c>
      <c r="Q1448" s="3" t="n">
        <v>24.2</v>
      </c>
      <c r="R1448" s="3" t="s">
        <v>4277</v>
      </c>
      <c r="S1448" s="4" t="n">
        <v>45747.0286111111</v>
      </c>
      <c r="T1448" s="3" t="s">
        <v>29</v>
      </c>
      <c r="U1448" s="3" t="s">
        <v>29</v>
      </c>
      <c r="V1448" s="3" t="n">
        <v>0</v>
      </c>
      <c r="W1448" s="3" t="n">
        <v>0</v>
      </c>
      <c r="X1448" s="3" t="n">
        <v>0</v>
      </c>
      <c r="Y1448" s="3" t="s">
        <v>30</v>
      </c>
      <c r="Z1448" s="3" t="s">
        <v>30</v>
      </c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</row>
    <row r="1449" customFormat="false" ht="15.75" hidden="false" customHeight="false" outlineLevel="0" collapsed="false">
      <c r="A1449" s="3" t="n">
        <v>1448</v>
      </c>
      <c r="B1449" s="3" t="s">
        <v>4278</v>
      </c>
      <c r="C1449" s="3" t="s">
        <v>4279</v>
      </c>
      <c r="D1449" s="3" t="n">
        <v>1</v>
      </c>
      <c r="E1449" s="3" t="n">
        <v>11.2660364</v>
      </c>
      <c r="F1449" s="3" t="n">
        <v>232</v>
      </c>
      <c r="G1449" s="3" t="n">
        <v>232</v>
      </c>
      <c r="H1449" s="3" t="n">
        <v>34</v>
      </c>
      <c r="I1449" s="3" t="n">
        <v>34</v>
      </c>
      <c r="J1449" s="3" t="n">
        <v>260</v>
      </c>
      <c r="K1449" s="3" t="n">
        <v>260</v>
      </c>
      <c r="L1449" s="3" t="n">
        <v>35</v>
      </c>
      <c r="M1449" s="3" t="n">
        <v>35</v>
      </c>
      <c r="N1449" s="3" t="n">
        <v>-1</v>
      </c>
      <c r="O1449" s="3" t="n">
        <v>-1</v>
      </c>
      <c r="P1449" s="3" t="n">
        <v>9.2</v>
      </c>
      <c r="Q1449" s="3" t="n">
        <v>24.2</v>
      </c>
      <c r="R1449" s="3" t="s">
        <v>4280</v>
      </c>
      <c r="S1449" s="4" t="n">
        <v>45747.0289467593</v>
      </c>
      <c r="T1449" s="3" t="s">
        <v>256</v>
      </c>
      <c r="U1449" s="3" t="s">
        <v>256</v>
      </c>
      <c r="V1449" s="3" t="n">
        <v>0</v>
      </c>
      <c r="W1449" s="3" t="n">
        <v>0</v>
      </c>
      <c r="X1449" s="3" t="n">
        <v>0</v>
      </c>
      <c r="Y1449" s="3" t="s">
        <v>30</v>
      </c>
      <c r="Z1449" s="3" t="s">
        <v>30</v>
      </c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</row>
    <row r="1450" customFormat="false" ht="15.75" hidden="false" customHeight="false" outlineLevel="0" collapsed="false">
      <c r="A1450" s="3" t="n">
        <v>1449</v>
      </c>
      <c r="B1450" s="3" t="s">
        <v>4281</v>
      </c>
      <c r="C1450" s="3" t="s">
        <v>4282</v>
      </c>
      <c r="D1450" s="3" t="n">
        <v>1</v>
      </c>
      <c r="E1450" s="3" t="n">
        <v>0.6914248</v>
      </c>
      <c r="F1450" s="3" t="n">
        <v>4</v>
      </c>
      <c r="G1450" s="3" t="n">
        <v>4</v>
      </c>
      <c r="H1450" s="3" t="n">
        <v>3</v>
      </c>
      <c r="I1450" s="3" t="n">
        <v>3</v>
      </c>
      <c r="J1450" s="3" t="n">
        <v>2</v>
      </c>
      <c r="K1450" s="3" t="n">
        <v>2</v>
      </c>
      <c r="L1450" s="3" t="n">
        <v>0</v>
      </c>
      <c r="M1450" s="3" t="n">
        <v>0</v>
      </c>
      <c r="N1450" s="3" t="n">
        <v>0</v>
      </c>
      <c r="O1450" s="3" t="n">
        <v>0</v>
      </c>
      <c r="P1450" s="3" t="n">
        <v>8.7</v>
      </c>
      <c r="Q1450" s="3" t="n">
        <v>24.2</v>
      </c>
      <c r="R1450" s="3" t="s">
        <v>4283</v>
      </c>
      <c r="S1450" s="4" t="n">
        <v>45747.0290393519</v>
      </c>
      <c r="T1450" s="3" t="s">
        <v>29</v>
      </c>
      <c r="U1450" s="3" t="s">
        <v>29</v>
      </c>
      <c r="V1450" s="3" t="n">
        <v>1</v>
      </c>
      <c r="W1450" s="3" t="n">
        <v>1</v>
      </c>
      <c r="X1450" s="3" t="n">
        <v>0</v>
      </c>
      <c r="Y1450" s="3" t="s">
        <v>30</v>
      </c>
      <c r="Z1450" s="3" t="s">
        <v>81</v>
      </c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</row>
    <row r="1451" customFormat="false" ht="15.75" hidden="false" customHeight="false" outlineLevel="0" collapsed="false">
      <c r="A1451" s="3" t="n">
        <v>1450</v>
      </c>
      <c r="B1451" s="3" t="s">
        <v>4284</v>
      </c>
      <c r="C1451" s="3" t="s">
        <v>4285</v>
      </c>
      <c r="D1451" s="3" t="n">
        <v>1</v>
      </c>
      <c r="E1451" s="3" t="n">
        <v>0.5646948</v>
      </c>
      <c r="F1451" s="3" t="n">
        <v>6</v>
      </c>
      <c r="G1451" s="3" t="n">
        <v>6</v>
      </c>
      <c r="H1451" s="3" t="n">
        <v>5</v>
      </c>
      <c r="I1451" s="3" t="n">
        <v>5</v>
      </c>
      <c r="J1451" s="3" t="n">
        <v>5</v>
      </c>
      <c r="K1451" s="3" t="n">
        <v>5</v>
      </c>
      <c r="L1451" s="3" t="n">
        <v>0</v>
      </c>
      <c r="M1451" s="3" t="n">
        <v>0</v>
      </c>
      <c r="N1451" s="3" t="n">
        <v>-1</v>
      </c>
      <c r="O1451" s="3" t="n">
        <v>-1</v>
      </c>
      <c r="P1451" s="3" t="n">
        <v>8.8</v>
      </c>
      <c r="Q1451" s="3" t="n">
        <v>24.2</v>
      </c>
      <c r="R1451" s="3" t="s">
        <v>4286</v>
      </c>
      <c r="S1451" s="4" t="n">
        <v>45747.0291087963</v>
      </c>
      <c r="T1451" s="3" t="s">
        <v>29</v>
      </c>
      <c r="U1451" s="3" t="s">
        <v>29</v>
      </c>
      <c r="V1451" s="3" t="n">
        <v>0</v>
      </c>
      <c r="W1451" s="3" t="n">
        <v>0</v>
      </c>
      <c r="X1451" s="3" t="n">
        <v>0</v>
      </c>
      <c r="Y1451" s="3" t="s">
        <v>30</v>
      </c>
      <c r="Z1451" s="3" t="s">
        <v>30</v>
      </c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</row>
    <row r="1452" customFormat="false" ht="15.75" hidden="false" customHeight="false" outlineLevel="0" collapsed="false">
      <c r="A1452" s="3" t="n">
        <v>1451</v>
      </c>
      <c r="B1452" s="3" t="s">
        <v>4287</v>
      </c>
      <c r="C1452" s="3" t="s">
        <v>4288</v>
      </c>
      <c r="D1452" s="3" t="n">
        <v>1</v>
      </c>
      <c r="E1452" s="3" t="n">
        <v>0.2688042</v>
      </c>
      <c r="F1452" s="3" t="n">
        <v>13</v>
      </c>
      <c r="G1452" s="3" t="n">
        <v>13</v>
      </c>
      <c r="H1452" s="3" t="n">
        <v>4</v>
      </c>
      <c r="I1452" s="3" t="n">
        <v>4</v>
      </c>
      <c r="J1452" s="3" t="n">
        <v>9</v>
      </c>
      <c r="K1452" s="3" t="n">
        <v>9</v>
      </c>
      <c r="L1452" s="3" t="n">
        <v>0</v>
      </c>
      <c r="M1452" s="3" t="n">
        <v>0</v>
      </c>
      <c r="N1452" s="3" t="n">
        <v>0</v>
      </c>
      <c r="O1452" s="3" t="n">
        <v>0</v>
      </c>
      <c r="P1452" s="3" t="n">
        <v>8.1</v>
      </c>
      <c r="Q1452" s="3" t="n">
        <v>24.2</v>
      </c>
      <c r="R1452" s="3" t="s">
        <v>4289</v>
      </c>
      <c r="S1452" s="4" t="n">
        <v>45747.0291782407</v>
      </c>
      <c r="T1452" s="3" t="s">
        <v>29</v>
      </c>
      <c r="U1452" s="3" t="s">
        <v>29</v>
      </c>
      <c r="V1452" s="3" t="n">
        <v>1</v>
      </c>
      <c r="W1452" s="3" t="n">
        <v>1</v>
      </c>
      <c r="X1452" s="3" t="n">
        <v>0</v>
      </c>
      <c r="Y1452" s="3" t="s">
        <v>30</v>
      </c>
      <c r="Z1452" s="3" t="s">
        <v>81</v>
      </c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</row>
    <row r="1453" customFormat="false" ht="15.75" hidden="false" customHeight="false" outlineLevel="0" collapsed="false">
      <c r="A1453" s="3" t="n">
        <v>1452</v>
      </c>
      <c r="B1453" s="3" t="s">
        <v>4290</v>
      </c>
      <c r="C1453" s="3" t="s">
        <v>4291</v>
      </c>
      <c r="D1453" s="3" t="n">
        <v>1</v>
      </c>
      <c r="E1453" s="3" t="n">
        <v>0.2861229</v>
      </c>
      <c r="F1453" s="3" t="n">
        <v>13</v>
      </c>
      <c r="G1453" s="3" t="n">
        <v>13</v>
      </c>
      <c r="H1453" s="3" t="n">
        <v>5</v>
      </c>
      <c r="I1453" s="3" t="n">
        <v>5</v>
      </c>
      <c r="J1453" s="3" t="n">
        <v>12</v>
      </c>
      <c r="K1453" s="3" t="n">
        <v>12</v>
      </c>
      <c r="L1453" s="3" t="n">
        <v>0</v>
      </c>
      <c r="M1453" s="3" t="n">
        <v>0</v>
      </c>
      <c r="N1453" s="3" t="n">
        <v>0</v>
      </c>
      <c r="O1453" s="3" t="n">
        <v>0</v>
      </c>
      <c r="P1453" s="3" t="n">
        <v>8.8</v>
      </c>
      <c r="Q1453" s="3" t="n">
        <v>24.2</v>
      </c>
      <c r="R1453" s="3" t="s">
        <v>4292</v>
      </c>
      <c r="S1453" s="4" t="n">
        <v>45747.0292476852</v>
      </c>
      <c r="T1453" s="3" t="s">
        <v>29</v>
      </c>
      <c r="U1453" s="3" t="s">
        <v>29</v>
      </c>
      <c r="V1453" s="3" t="n">
        <v>1</v>
      </c>
      <c r="W1453" s="3" t="n">
        <v>1</v>
      </c>
      <c r="X1453" s="3" t="n">
        <v>0</v>
      </c>
      <c r="Y1453" s="3" t="s">
        <v>81</v>
      </c>
      <c r="Z1453" s="3" t="s">
        <v>81</v>
      </c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</row>
    <row r="1454" customFormat="false" ht="15.75" hidden="false" customHeight="false" outlineLevel="0" collapsed="false">
      <c r="A1454" s="3" t="n">
        <v>1453</v>
      </c>
      <c r="B1454" s="3" t="s">
        <v>4293</v>
      </c>
      <c r="C1454" s="3" t="s">
        <v>4294</v>
      </c>
      <c r="D1454" s="3" t="n">
        <v>1</v>
      </c>
      <c r="E1454" s="3" t="n">
        <v>0.1140328</v>
      </c>
      <c r="F1454" s="3" t="n">
        <v>5</v>
      </c>
      <c r="G1454" s="3" t="n">
        <v>5</v>
      </c>
      <c r="H1454" s="3" t="n">
        <v>4</v>
      </c>
      <c r="I1454" s="3" t="n">
        <v>4</v>
      </c>
      <c r="J1454" s="3" t="n">
        <v>3</v>
      </c>
      <c r="K1454" s="3" t="n">
        <v>3</v>
      </c>
      <c r="L1454" s="3" t="n">
        <v>0</v>
      </c>
      <c r="M1454" s="3" t="n">
        <v>0</v>
      </c>
      <c r="N1454" s="3" t="n">
        <v>0</v>
      </c>
      <c r="O1454" s="3" t="n">
        <v>0</v>
      </c>
      <c r="P1454" s="3" t="n">
        <v>8.1</v>
      </c>
      <c r="Q1454" s="3" t="n">
        <v>24.2</v>
      </c>
      <c r="R1454" s="3" t="s">
        <v>4295</v>
      </c>
      <c r="S1454" s="4" t="n">
        <v>45747.0293171296</v>
      </c>
      <c r="T1454" s="3" t="s">
        <v>29</v>
      </c>
      <c r="U1454" s="3" t="s">
        <v>29</v>
      </c>
      <c r="V1454" s="3" t="n">
        <v>1</v>
      </c>
      <c r="W1454" s="3" t="n">
        <v>1</v>
      </c>
      <c r="X1454" s="3" t="n">
        <v>0</v>
      </c>
      <c r="Y1454" s="3" t="s">
        <v>30</v>
      </c>
      <c r="Z1454" s="3" t="s">
        <v>30</v>
      </c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</row>
    <row r="1455" customFormat="false" ht="15.75" hidden="false" customHeight="false" outlineLevel="0" collapsed="false">
      <c r="A1455" s="3" t="n">
        <v>1454</v>
      </c>
      <c r="B1455" s="3" t="s">
        <v>4296</v>
      </c>
      <c r="C1455" s="3" t="s">
        <v>4297</v>
      </c>
      <c r="D1455" s="3" t="n">
        <v>1</v>
      </c>
      <c r="E1455" s="3" t="n">
        <v>0.2789539</v>
      </c>
      <c r="F1455" s="3" t="n">
        <v>6</v>
      </c>
      <c r="G1455" s="3" t="n">
        <v>6</v>
      </c>
      <c r="H1455" s="3" t="n">
        <v>3</v>
      </c>
      <c r="I1455" s="3" t="n">
        <v>3</v>
      </c>
      <c r="J1455" s="3" t="n">
        <v>8</v>
      </c>
      <c r="K1455" s="3" t="n">
        <v>8</v>
      </c>
      <c r="L1455" s="3" t="n">
        <v>0</v>
      </c>
      <c r="M1455" s="3" t="n">
        <v>0</v>
      </c>
      <c r="N1455" s="3" t="n">
        <v>-1</v>
      </c>
      <c r="O1455" s="3" t="n">
        <v>-1</v>
      </c>
      <c r="P1455" s="3" t="n">
        <v>8.1</v>
      </c>
      <c r="Q1455" s="3" t="n">
        <v>24.2</v>
      </c>
      <c r="R1455" s="3" t="s">
        <v>4298</v>
      </c>
      <c r="S1455" s="4" t="n">
        <v>45747.029375</v>
      </c>
      <c r="T1455" s="3" t="s">
        <v>29</v>
      </c>
      <c r="U1455" s="3" t="s">
        <v>29</v>
      </c>
      <c r="V1455" s="3" t="n">
        <v>0</v>
      </c>
      <c r="W1455" s="3" t="n">
        <v>0</v>
      </c>
      <c r="X1455" s="3" t="n">
        <v>0</v>
      </c>
      <c r="Y1455" s="3" t="s">
        <v>30</v>
      </c>
      <c r="Z1455" s="3" t="s">
        <v>30</v>
      </c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</row>
    <row r="1456" customFormat="false" ht="15.75" hidden="false" customHeight="false" outlineLevel="0" collapsed="false">
      <c r="A1456" s="3" t="n">
        <v>1455</v>
      </c>
      <c r="B1456" s="3" t="s">
        <v>4299</v>
      </c>
      <c r="C1456" s="3" t="s">
        <v>4300</v>
      </c>
      <c r="D1456" s="3" t="n">
        <v>1</v>
      </c>
      <c r="E1456" s="3" t="n">
        <v>0.8210708</v>
      </c>
      <c r="F1456" s="3" t="n">
        <v>15</v>
      </c>
      <c r="G1456" s="3" t="n">
        <v>15</v>
      </c>
      <c r="H1456" s="3" t="n">
        <v>5</v>
      </c>
      <c r="I1456" s="3" t="n">
        <v>5</v>
      </c>
      <c r="J1456" s="3" t="n">
        <v>17</v>
      </c>
      <c r="K1456" s="3" t="n">
        <v>17</v>
      </c>
      <c r="L1456" s="3" t="n">
        <v>1</v>
      </c>
      <c r="M1456" s="3" t="n">
        <v>1</v>
      </c>
      <c r="N1456" s="3" t="n">
        <v>-1</v>
      </c>
      <c r="O1456" s="3" t="n">
        <v>-1</v>
      </c>
      <c r="P1456" s="3" t="n">
        <v>8.1</v>
      </c>
      <c r="Q1456" s="3" t="n">
        <v>24.2</v>
      </c>
      <c r="R1456" s="3" t="s">
        <v>4301</v>
      </c>
      <c r="S1456" s="4" t="n">
        <v>45747.0294212963</v>
      </c>
      <c r="T1456" s="3" t="s">
        <v>29</v>
      </c>
      <c r="U1456" s="3" t="s">
        <v>29</v>
      </c>
      <c r="V1456" s="3" t="n">
        <v>0</v>
      </c>
      <c r="W1456" s="3" t="n">
        <v>0</v>
      </c>
      <c r="X1456" s="3" t="n">
        <v>0</v>
      </c>
      <c r="Y1456" s="3" t="s">
        <v>30</v>
      </c>
      <c r="Z1456" s="3" t="s">
        <v>30</v>
      </c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</row>
    <row r="1457" customFormat="false" ht="15.75" hidden="false" customHeight="false" outlineLevel="0" collapsed="false">
      <c r="A1457" s="3" t="n">
        <v>1456</v>
      </c>
      <c r="B1457" s="3" t="s">
        <v>4302</v>
      </c>
      <c r="C1457" s="3" t="s">
        <v>4303</v>
      </c>
      <c r="D1457" s="3" t="n">
        <v>1</v>
      </c>
      <c r="E1457" s="3" t="n">
        <v>1.0576903</v>
      </c>
      <c r="F1457" s="3" t="n">
        <v>8</v>
      </c>
      <c r="G1457" s="3" t="n">
        <v>8</v>
      </c>
      <c r="H1457" s="3" t="n">
        <v>3</v>
      </c>
      <c r="I1457" s="3" t="n">
        <v>3</v>
      </c>
      <c r="J1457" s="3" t="n">
        <v>5</v>
      </c>
      <c r="K1457" s="3" t="n">
        <v>5</v>
      </c>
      <c r="L1457" s="3" t="n">
        <v>1</v>
      </c>
      <c r="M1457" s="3" t="n">
        <v>1</v>
      </c>
      <c r="N1457" s="3" t="n">
        <v>-1</v>
      </c>
      <c r="O1457" s="3" t="n">
        <v>-1</v>
      </c>
      <c r="P1457" s="3" t="n">
        <v>8.1</v>
      </c>
      <c r="Q1457" s="3" t="n">
        <v>24.2</v>
      </c>
      <c r="R1457" s="3" t="s">
        <v>4304</v>
      </c>
      <c r="S1457" s="4" t="n">
        <v>45747.0294907407</v>
      </c>
      <c r="T1457" s="3" t="s">
        <v>29</v>
      </c>
      <c r="U1457" s="3" t="s">
        <v>29</v>
      </c>
      <c r="V1457" s="3" t="n">
        <v>0</v>
      </c>
      <c r="W1457" s="3" t="n">
        <v>0</v>
      </c>
      <c r="X1457" s="3" t="n">
        <v>0</v>
      </c>
      <c r="Y1457" s="3" t="s">
        <v>30</v>
      </c>
      <c r="Z1457" s="3" t="s">
        <v>30</v>
      </c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</row>
    <row r="1458" customFormat="false" ht="15.75" hidden="false" customHeight="false" outlineLevel="0" collapsed="false">
      <c r="A1458" s="3" t="n">
        <v>1457</v>
      </c>
      <c r="B1458" s="3" t="s">
        <v>4305</v>
      </c>
      <c r="C1458" s="3" t="s">
        <v>4306</v>
      </c>
      <c r="D1458" s="3" t="n">
        <v>1</v>
      </c>
      <c r="E1458" s="3" t="n">
        <v>1.7757562</v>
      </c>
      <c r="F1458" s="3" t="n">
        <v>21</v>
      </c>
      <c r="G1458" s="3" t="n">
        <v>21</v>
      </c>
      <c r="H1458" s="3" t="n">
        <v>8</v>
      </c>
      <c r="I1458" s="3" t="n">
        <v>8</v>
      </c>
      <c r="J1458" s="3" t="n">
        <v>24</v>
      </c>
      <c r="K1458" s="3" t="n">
        <v>24</v>
      </c>
      <c r="L1458" s="3" t="n">
        <v>3</v>
      </c>
      <c r="M1458" s="3" t="n">
        <v>3</v>
      </c>
      <c r="N1458" s="3" t="n">
        <v>-1</v>
      </c>
      <c r="O1458" s="3" t="n">
        <v>-1</v>
      </c>
      <c r="P1458" s="3" t="n">
        <v>8.1</v>
      </c>
      <c r="Q1458" s="3" t="n">
        <v>24.2</v>
      </c>
      <c r="R1458" s="3" t="s">
        <v>4307</v>
      </c>
      <c r="S1458" s="4" t="n">
        <v>45747.0295949074</v>
      </c>
      <c r="T1458" s="3" t="s">
        <v>29</v>
      </c>
      <c r="U1458" s="3" t="s">
        <v>29</v>
      </c>
      <c r="V1458" s="3" t="n">
        <v>0</v>
      </c>
      <c r="W1458" s="3" t="n">
        <v>0</v>
      </c>
      <c r="X1458" s="3" t="n">
        <v>0</v>
      </c>
      <c r="Y1458" s="3" t="s">
        <v>30</v>
      </c>
      <c r="Z1458" s="3" t="s">
        <v>30</v>
      </c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</row>
    <row r="1459" customFormat="false" ht="15.75" hidden="false" customHeight="false" outlineLevel="0" collapsed="false">
      <c r="A1459" s="3" t="n">
        <v>1458</v>
      </c>
      <c r="B1459" s="3" t="s">
        <v>4308</v>
      </c>
      <c r="C1459" s="3" t="s">
        <v>4309</v>
      </c>
      <c r="D1459" s="3" t="n">
        <v>1</v>
      </c>
      <c r="E1459" s="3" t="n">
        <v>1.830647</v>
      </c>
      <c r="F1459" s="3" t="n">
        <v>17</v>
      </c>
      <c r="G1459" s="3" t="n">
        <v>17</v>
      </c>
      <c r="H1459" s="3" t="n">
        <v>4</v>
      </c>
      <c r="I1459" s="3" t="n">
        <v>4</v>
      </c>
      <c r="J1459" s="3" t="n">
        <v>11</v>
      </c>
      <c r="K1459" s="3" t="n">
        <v>11</v>
      </c>
      <c r="L1459" s="3" t="n">
        <v>3</v>
      </c>
      <c r="M1459" s="3" t="n">
        <v>3</v>
      </c>
      <c r="N1459" s="3" t="n">
        <v>-1</v>
      </c>
      <c r="O1459" s="3" t="n">
        <v>-1</v>
      </c>
      <c r="P1459" s="3" t="n">
        <v>8.1</v>
      </c>
      <c r="Q1459" s="3" t="n">
        <v>24.2</v>
      </c>
      <c r="R1459" s="3" t="s">
        <v>4310</v>
      </c>
      <c r="S1459" s="4" t="n">
        <v>45747.0296759259</v>
      </c>
      <c r="T1459" s="3" t="s">
        <v>29</v>
      </c>
      <c r="U1459" s="3" t="s">
        <v>29</v>
      </c>
      <c r="V1459" s="3" t="n">
        <v>0</v>
      </c>
      <c r="W1459" s="3" t="n">
        <v>0</v>
      </c>
      <c r="X1459" s="3" t="n">
        <v>0</v>
      </c>
      <c r="Y1459" s="3" t="s">
        <v>30</v>
      </c>
      <c r="Z1459" s="3" t="s">
        <v>30</v>
      </c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</row>
    <row r="1460" customFormat="false" ht="15.75" hidden="false" customHeight="false" outlineLevel="0" collapsed="false">
      <c r="A1460" s="3" t="n">
        <v>1459</v>
      </c>
      <c r="B1460" s="3" t="s">
        <v>4311</v>
      </c>
      <c r="C1460" s="3" t="s">
        <v>4312</v>
      </c>
      <c r="D1460" s="3" t="n">
        <v>1</v>
      </c>
      <c r="E1460" s="3" t="n">
        <v>0.7315393</v>
      </c>
      <c r="F1460" s="3" t="n">
        <v>6</v>
      </c>
      <c r="G1460" s="3" t="n">
        <v>6</v>
      </c>
      <c r="H1460" s="3" t="n">
        <v>1</v>
      </c>
      <c r="I1460" s="3" t="n">
        <v>1</v>
      </c>
      <c r="J1460" s="3" t="n">
        <v>3</v>
      </c>
      <c r="K1460" s="3" t="n">
        <v>3</v>
      </c>
      <c r="L1460" s="3" t="n">
        <v>0</v>
      </c>
      <c r="M1460" s="3" t="n">
        <v>0</v>
      </c>
      <c r="N1460" s="3" t="n">
        <v>-1</v>
      </c>
      <c r="O1460" s="3" t="n">
        <v>-1</v>
      </c>
      <c r="P1460" s="3" t="n">
        <v>8</v>
      </c>
      <c r="Q1460" s="3" t="n">
        <v>24.2</v>
      </c>
      <c r="R1460" s="3" t="s">
        <v>4313</v>
      </c>
      <c r="S1460" s="4" t="n">
        <v>45747.0297222222</v>
      </c>
      <c r="T1460" s="3" t="s">
        <v>29</v>
      </c>
      <c r="U1460" s="3" t="s">
        <v>29</v>
      </c>
      <c r="V1460" s="3" t="n">
        <v>0</v>
      </c>
      <c r="W1460" s="3" t="n">
        <v>0</v>
      </c>
      <c r="X1460" s="3" t="n">
        <v>0</v>
      </c>
      <c r="Y1460" s="3" t="s">
        <v>30</v>
      </c>
      <c r="Z1460" s="3" t="s">
        <v>30</v>
      </c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</row>
    <row r="1461" customFormat="false" ht="15.75" hidden="false" customHeight="false" outlineLevel="0" collapsed="false">
      <c r="A1461" s="3" t="n">
        <v>1460</v>
      </c>
      <c r="B1461" s="3" t="s">
        <v>4314</v>
      </c>
      <c r="C1461" s="3" t="s">
        <v>4315</v>
      </c>
      <c r="D1461" s="3" t="n">
        <v>1</v>
      </c>
      <c r="E1461" s="3" t="n">
        <v>0.1886639</v>
      </c>
      <c r="F1461" s="3" t="n">
        <v>8</v>
      </c>
      <c r="G1461" s="3" t="n">
        <v>8</v>
      </c>
      <c r="H1461" s="3" t="n">
        <v>3</v>
      </c>
      <c r="I1461" s="3" t="n">
        <v>3</v>
      </c>
      <c r="J1461" s="3" t="n">
        <v>6</v>
      </c>
      <c r="K1461" s="3" t="n">
        <v>6</v>
      </c>
      <c r="L1461" s="3" t="n">
        <v>0</v>
      </c>
      <c r="M1461" s="3" t="n">
        <v>0</v>
      </c>
      <c r="N1461" s="3" t="n">
        <v>-1</v>
      </c>
      <c r="O1461" s="3" t="n">
        <v>-1</v>
      </c>
      <c r="P1461" s="3" t="n">
        <v>8.1</v>
      </c>
      <c r="Q1461" s="3" t="n">
        <v>24.2</v>
      </c>
      <c r="R1461" s="3" t="s">
        <v>4316</v>
      </c>
      <c r="S1461" s="4" t="n">
        <v>45747.0297569444</v>
      </c>
      <c r="T1461" s="3" t="s">
        <v>29</v>
      </c>
      <c r="U1461" s="3" t="s">
        <v>29</v>
      </c>
      <c r="V1461" s="3" t="n">
        <v>0</v>
      </c>
      <c r="W1461" s="3" t="n">
        <v>0</v>
      </c>
      <c r="X1461" s="3" t="n">
        <v>0</v>
      </c>
      <c r="Y1461" s="3" t="s">
        <v>30</v>
      </c>
      <c r="Z1461" s="3" t="s">
        <v>30</v>
      </c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</row>
    <row r="1462" customFormat="false" ht="15.75" hidden="false" customHeight="false" outlineLevel="0" collapsed="false">
      <c r="A1462" s="3" t="n">
        <v>1461</v>
      </c>
      <c r="B1462" s="3" t="s">
        <v>4317</v>
      </c>
      <c r="C1462" s="3" t="s">
        <v>4318</v>
      </c>
      <c r="D1462" s="3" t="n">
        <v>1</v>
      </c>
      <c r="E1462" s="3" t="n">
        <v>0.1131582</v>
      </c>
      <c r="F1462" s="3" t="n">
        <v>6</v>
      </c>
      <c r="G1462" s="3" t="n">
        <v>6</v>
      </c>
      <c r="H1462" s="3" t="n">
        <v>3</v>
      </c>
      <c r="I1462" s="3" t="n">
        <v>3</v>
      </c>
      <c r="J1462" s="3" t="n">
        <v>4</v>
      </c>
      <c r="K1462" s="3" t="n">
        <v>4</v>
      </c>
      <c r="L1462" s="3" t="n">
        <v>0</v>
      </c>
      <c r="M1462" s="3" t="n">
        <v>0</v>
      </c>
      <c r="N1462" s="3" t="n">
        <v>-1</v>
      </c>
      <c r="O1462" s="3" t="n">
        <v>-1</v>
      </c>
      <c r="P1462" s="3" t="n">
        <v>8.8</v>
      </c>
      <c r="Q1462" s="3" t="n">
        <v>24.2</v>
      </c>
      <c r="R1462" s="3" t="s">
        <v>4319</v>
      </c>
      <c r="S1462" s="4" t="n">
        <v>45747.0297916667</v>
      </c>
      <c r="T1462" s="3" t="s">
        <v>29</v>
      </c>
      <c r="U1462" s="3" t="s">
        <v>29</v>
      </c>
      <c r="V1462" s="3" t="n">
        <v>0</v>
      </c>
      <c r="W1462" s="3" t="n">
        <v>0</v>
      </c>
      <c r="X1462" s="3" t="n">
        <v>0</v>
      </c>
      <c r="Y1462" s="3" t="s">
        <v>30</v>
      </c>
      <c r="Z1462" s="3" t="s">
        <v>30</v>
      </c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</row>
    <row r="1463" customFormat="false" ht="15.75" hidden="false" customHeight="false" outlineLevel="0" collapsed="false">
      <c r="A1463" s="3" t="n">
        <v>1462</v>
      </c>
      <c r="B1463" s="3" t="s">
        <v>4320</v>
      </c>
      <c r="C1463" s="3" t="s">
        <v>4321</v>
      </c>
      <c r="D1463" s="3" t="n">
        <v>1</v>
      </c>
      <c r="E1463" s="3" t="n">
        <v>0.1808198</v>
      </c>
      <c r="F1463" s="3" t="n">
        <v>8</v>
      </c>
      <c r="G1463" s="3" t="n">
        <v>8</v>
      </c>
      <c r="H1463" s="3" t="n">
        <v>3</v>
      </c>
      <c r="I1463" s="3" t="n">
        <v>3</v>
      </c>
      <c r="J1463" s="3" t="n">
        <v>6</v>
      </c>
      <c r="K1463" s="3" t="n">
        <v>6</v>
      </c>
      <c r="L1463" s="3" t="n">
        <v>0</v>
      </c>
      <c r="M1463" s="3" t="n">
        <v>0</v>
      </c>
      <c r="N1463" s="3" t="n">
        <v>-1</v>
      </c>
      <c r="O1463" s="3" t="n">
        <v>-1</v>
      </c>
      <c r="P1463" s="3" t="n">
        <v>8.1</v>
      </c>
      <c r="Q1463" s="3" t="n">
        <v>24.2</v>
      </c>
      <c r="R1463" s="3" t="s">
        <v>4322</v>
      </c>
      <c r="S1463" s="4" t="n">
        <v>45747.0298263889</v>
      </c>
      <c r="T1463" s="3" t="s">
        <v>29</v>
      </c>
      <c r="U1463" s="3" t="s">
        <v>29</v>
      </c>
      <c r="V1463" s="3" t="n">
        <v>0</v>
      </c>
      <c r="W1463" s="3" t="n">
        <v>0</v>
      </c>
      <c r="X1463" s="3" t="n">
        <v>0</v>
      </c>
      <c r="Y1463" s="3" t="s">
        <v>30</v>
      </c>
      <c r="Z1463" s="3" t="s">
        <v>30</v>
      </c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</row>
    <row r="1464" customFormat="false" ht="15.75" hidden="false" customHeight="false" outlineLevel="0" collapsed="false">
      <c r="A1464" s="3" t="n">
        <v>1463</v>
      </c>
      <c r="B1464" s="3" t="s">
        <v>4323</v>
      </c>
      <c r="C1464" s="3" t="s">
        <v>4324</v>
      </c>
      <c r="D1464" s="3" t="n">
        <v>1</v>
      </c>
      <c r="E1464" s="3" t="n">
        <v>0.2983011</v>
      </c>
      <c r="F1464" s="3" t="n">
        <v>4</v>
      </c>
      <c r="G1464" s="3" t="n">
        <v>4</v>
      </c>
      <c r="H1464" s="3" t="n">
        <v>2</v>
      </c>
      <c r="I1464" s="3" t="n">
        <v>2</v>
      </c>
      <c r="J1464" s="3" t="n">
        <v>2</v>
      </c>
      <c r="K1464" s="3" t="n">
        <v>2</v>
      </c>
      <c r="L1464" s="3" t="n">
        <v>0</v>
      </c>
      <c r="M1464" s="3" t="n">
        <v>0</v>
      </c>
      <c r="N1464" s="3" t="n">
        <v>-1</v>
      </c>
      <c r="O1464" s="3" t="n">
        <v>-1</v>
      </c>
      <c r="P1464" s="3" t="n">
        <v>8.1</v>
      </c>
      <c r="Q1464" s="3" t="n">
        <v>24.2</v>
      </c>
      <c r="R1464" s="3" t="s">
        <v>4325</v>
      </c>
      <c r="S1464" s="4" t="n">
        <v>45747.0298611111</v>
      </c>
      <c r="T1464" s="3" t="s">
        <v>29</v>
      </c>
      <c r="U1464" s="3" t="s">
        <v>29</v>
      </c>
      <c r="V1464" s="3" t="n">
        <v>0</v>
      </c>
      <c r="W1464" s="3" t="n">
        <v>0</v>
      </c>
      <c r="X1464" s="3" t="n">
        <v>0</v>
      </c>
      <c r="Y1464" s="3" t="s">
        <v>30</v>
      </c>
      <c r="Z1464" s="3" t="s">
        <v>30</v>
      </c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</row>
    <row r="1465" customFormat="false" ht="15.75" hidden="false" customHeight="false" outlineLevel="0" collapsed="false">
      <c r="A1465" s="3" t="n">
        <v>1464</v>
      </c>
      <c r="B1465" s="3" t="s">
        <v>4326</v>
      </c>
      <c r="C1465" s="3" t="s">
        <v>4327</v>
      </c>
      <c r="D1465" s="3" t="n">
        <v>1</v>
      </c>
      <c r="E1465" s="3" t="n">
        <v>0.3320023</v>
      </c>
      <c r="F1465" s="3" t="n">
        <v>4</v>
      </c>
      <c r="G1465" s="3" t="n">
        <v>4</v>
      </c>
      <c r="H1465" s="3" t="n">
        <v>2</v>
      </c>
      <c r="I1465" s="3" t="n">
        <v>2</v>
      </c>
      <c r="J1465" s="3" t="n">
        <v>2</v>
      </c>
      <c r="K1465" s="3" t="n">
        <v>2</v>
      </c>
      <c r="L1465" s="3" t="n">
        <v>0</v>
      </c>
      <c r="M1465" s="3" t="n">
        <v>0</v>
      </c>
      <c r="N1465" s="3" t="n">
        <v>-1</v>
      </c>
      <c r="O1465" s="3" t="n">
        <v>-1</v>
      </c>
      <c r="P1465" s="3" t="n">
        <v>8.1</v>
      </c>
      <c r="Q1465" s="3" t="n">
        <v>24.2</v>
      </c>
      <c r="R1465" s="3" t="s">
        <v>4328</v>
      </c>
      <c r="S1465" s="4" t="n">
        <v>45747.0298958333</v>
      </c>
      <c r="T1465" s="3" t="s">
        <v>29</v>
      </c>
      <c r="U1465" s="3" t="s">
        <v>29</v>
      </c>
      <c r="V1465" s="3" t="n">
        <v>0</v>
      </c>
      <c r="W1465" s="3" t="n">
        <v>0</v>
      </c>
      <c r="X1465" s="3" t="n">
        <v>0</v>
      </c>
      <c r="Y1465" s="3" t="s">
        <v>30</v>
      </c>
      <c r="Z1465" s="3" t="s">
        <v>30</v>
      </c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</row>
    <row r="1466" customFormat="false" ht="15.75" hidden="false" customHeight="false" outlineLevel="0" collapsed="false">
      <c r="A1466" s="3" t="n">
        <v>1465</v>
      </c>
      <c r="B1466" s="3" t="s">
        <v>4329</v>
      </c>
      <c r="C1466" s="3" t="s">
        <v>4330</v>
      </c>
      <c r="D1466" s="3" t="n">
        <v>1</v>
      </c>
      <c r="E1466" s="3" t="n">
        <v>0.7973993</v>
      </c>
      <c r="F1466" s="3" t="n">
        <v>8</v>
      </c>
      <c r="G1466" s="3" t="n">
        <v>8</v>
      </c>
      <c r="H1466" s="3" t="n">
        <v>5</v>
      </c>
      <c r="I1466" s="3" t="n">
        <v>5</v>
      </c>
      <c r="J1466" s="3" t="n">
        <v>5</v>
      </c>
      <c r="K1466" s="3" t="n">
        <v>5</v>
      </c>
      <c r="L1466" s="3" t="n">
        <v>2</v>
      </c>
      <c r="M1466" s="3" t="n">
        <v>2</v>
      </c>
      <c r="N1466" s="3" t="n">
        <v>-1</v>
      </c>
      <c r="O1466" s="3" t="n">
        <v>-1</v>
      </c>
      <c r="P1466" s="3" t="n">
        <v>8.1</v>
      </c>
      <c r="Q1466" s="3" t="n">
        <v>24.2</v>
      </c>
      <c r="R1466" s="3" t="s">
        <v>4331</v>
      </c>
      <c r="S1466" s="4" t="n">
        <v>45747.0299421296</v>
      </c>
      <c r="T1466" s="3" t="s">
        <v>29</v>
      </c>
      <c r="U1466" s="3" t="s">
        <v>29</v>
      </c>
      <c r="V1466" s="3" t="n">
        <v>0</v>
      </c>
      <c r="W1466" s="3" t="n">
        <v>0</v>
      </c>
      <c r="X1466" s="3" t="n">
        <v>0</v>
      </c>
      <c r="Y1466" s="3" t="s">
        <v>30</v>
      </c>
      <c r="Z1466" s="3" t="s">
        <v>30</v>
      </c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</row>
    <row r="1467" customFormat="false" ht="15.75" hidden="false" customHeight="false" outlineLevel="0" collapsed="false">
      <c r="A1467" s="3" t="n">
        <v>1466</v>
      </c>
      <c r="B1467" s="3" t="s">
        <v>4332</v>
      </c>
      <c r="C1467" s="3" t="s">
        <v>4333</v>
      </c>
      <c r="D1467" s="3" t="n">
        <v>1</v>
      </c>
      <c r="E1467" s="3" t="n">
        <v>0.1395142</v>
      </c>
      <c r="F1467" s="3" t="n">
        <v>6</v>
      </c>
      <c r="G1467" s="3" t="n">
        <v>6</v>
      </c>
      <c r="H1467" s="3" t="n">
        <v>4</v>
      </c>
      <c r="I1467" s="3" t="n">
        <v>4</v>
      </c>
      <c r="J1467" s="3" t="n">
        <v>4</v>
      </c>
      <c r="K1467" s="3" t="n">
        <v>4</v>
      </c>
      <c r="L1467" s="3" t="n">
        <v>0</v>
      </c>
      <c r="M1467" s="3" t="n">
        <v>0</v>
      </c>
      <c r="N1467" s="3" t="n">
        <v>-1</v>
      </c>
      <c r="O1467" s="3" t="n">
        <v>-1</v>
      </c>
      <c r="P1467" s="3" t="n">
        <v>8.4</v>
      </c>
      <c r="Q1467" s="3" t="n">
        <v>24.2</v>
      </c>
      <c r="R1467" s="3" t="s">
        <v>4334</v>
      </c>
      <c r="S1467" s="4" t="n">
        <v>45747.0299768519</v>
      </c>
      <c r="T1467" s="3" t="s">
        <v>29</v>
      </c>
      <c r="U1467" s="3" t="s">
        <v>29</v>
      </c>
      <c r="V1467" s="3" t="n">
        <v>0</v>
      </c>
      <c r="W1467" s="3" t="n">
        <v>0</v>
      </c>
      <c r="X1467" s="3" t="n">
        <v>0</v>
      </c>
      <c r="Y1467" s="3" t="s">
        <v>30</v>
      </c>
      <c r="Z1467" s="3" t="s">
        <v>30</v>
      </c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</row>
    <row r="1468" customFormat="false" ht="15.75" hidden="false" customHeight="false" outlineLevel="0" collapsed="false">
      <c r="A1468" s="3" t="n">
        <v>1467</v>
      </c>
      <c r="B1468" s="3" t="s">
        <v>4335</v>
      </c>
      <c r="C1468" s="3" t="s">
        <v>4336</v>
      </c>
      <c r="D1468" s="3" t="n">
        <v>1</v>
      </c>
      <c r="E1468" s="3" t="n">
        <v>0.1182705</v>
      </c>
      <c r="F1468" s="3" t="n">
        <v>5</v>
      </c>
      <c r="G1468" s="3" t="n">
        <v>5</v>
      </c>
      <c r="H1468" s="3" t="n">
        <v>2</v>
      </c>
      <c r="I1468" s="3" t="n">
        <v>2</v>
      </c>
      <c r="J1468" s="3" t="n">
        <v>3</v>
      </c>
      <c r="K1468" s="3" t="n">
        <v>3</v>
      </c>
      <c r="L1468" s="3" t="n">
        <v>0</v>
      </c>
      <c r="M1468" s="3" t="n">
        <v>0</v>
      </c>
      <c r="N1468" s="3" t="n">
        <v>-1</v>
      </c>
      <c r="O1468" s="3" t="n">
        <v>-1</v>
      </c>
      <c r="P1468" s="3" t="n">
        <v>8.7</v>
      </c>
      <c r="Q1468" s="3" t="n">
        <v>24.2</v>
      </c>
      <c r="R1468" s="3" t="s">
        <v>4337</v>
      </c>
      <c r="S1468" s="4" t="n">
        <v>45747.03</v>
      </c>
      <c r="T1468" s="3" t="s">
        <v>29</v>
      </c>
      <c r="U1468" s="3" t="s">
        <v>29</v>
      </c>
      <c r="V1468" s="3" t="n">
        <v>0</v>
      </c>
      <c r="W1468" s="3" t="n">
        <v>0</v>
      </c>
      <c r="X1468" s="3" t="n">
        <v>0</v>
      </c>
      <c r="Y1468" s="3" t="s">
        <v>30</v>
      </c>
      <c r="Z1468" s="3" t="s">
        <v>30</v>
      </c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</row>
    <row r="1469" customFormat="false" ht="15.75" hidden="false" customHeight="false" outlineLevel="0" collapsed="false">
      <c r="A1469" s="3" t="n">
        <v>1468</v>
      </c>
      <c r="B1469" s="3" t="s">
        <v>4338</v>
      </c>
      <c r="C1469" s="3" t="s">
        <v>4339</v>
      </c>
      <c r="D1469" s="3" t="n">
        <v>1</v>
      </c>
      <c r="E1469" s="3" t="n">
        <v>1.6446919</v>
      </c>
      <c r="F1469" s="3" t="n">
        <v>12</v>
      </c>
      <c r="G1469" s="3" t="n">
        <v>12</v>
      </c>
      <c r="H1469" s="3" t="n">
        <v>8</v>
      </c>
      <c r="I1469" s="3" t="n">
        <v>8</v>
      </c>
      <c r="J1469" s="3" t="n">
        <v>37</v>
      </c>
      <c r="K1469" s="3" t="n">
        <v>37</v>
      </c>
      <c r="L1469" s="3" t="n">
        <v>0</v>
      </c>
      <c r="M1469" s="3" t="n">
        <v>0</v>
      </c>
      <c r="N1469" s="3" t="n">
        <v>-1</v>
      </c>
      <c r="O1469" s="3" t="n">
        <v>-1</v>
      </c>
      <c r="P1469" s="3" t="n">
        <v>8.7</v>
      </c>
      <c r="Q1469" s="3" t="n">
        <v>24.2</v>
      </c>
      <c r="R1469" s="3" t="s">
        <v>4340</v>
      </c>
      <c r="S1469" s="4" t="n">
        <v>45747.0300694444</v>
      </c>
      <c r="T1469" s="3" t="s">
        <v>744</v>
      </c>
      <c r="U1469" s="3" t="s">
        <v>744</v>
      </c>
      <c r="V1469" s="3" t="n">
        <v>0</v>
      </c>
      <c r="W1469" s="3" t="n">
        <v>0</v>
      </c>
      <c r="X1469" s="3" t="n">
        <v>0</v>
      </c>
      <c r="Y1469" s="3" t="s">
        <v>30</v>
      </c>
      <c r="Z1469" s="3" t="s">
        <v>30</v>
      </c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</row>
    <row r="1470" customFormat="false" ht="15.75" hidden="false" customHeight="false" outlineLevel="0" collapsed="false">
      <c r="A1470" s="3" t="n">
        <v>1469</v>
      </c>
      <c r="B1470" s="3" t="s">
        <v>4341</v>
      </c>
      <c r="C1470" s="3" t="s">
        <v>4342</v>
      </c>
      <c r="D1470" s="3" t="n">
        <v>1</v>
      </c>
      <c r="E1470" s="3" t="n">
        <v>3.0259994</v>
      </c>
      <c r="F1470" s="3" t="n">
        <v>139</v>
      </c>
      <c r="G1470" s="3" t="n">
        <v>139</v>
      </c>
      <c r="H1470" s="3" t="n">
        <v>17</v>
      </c>
      <c r="I1470" s="3" t="n">
        <v>17</v>
      </c>
      <c r="J1470" s="3" t="n">
        <v>136</v>
      </c>
      <c r="K1470" s="3" t="n">
        <v>136</v>
      </c>
      <c r="L1470" s="3" t="n">
        <v>14</v>
      </c>
      <c r="M1470" s="3" t="n">
        <v>14</v>
      </c>
      <c r="N1470" s="3" t="n">
        <v>-1</v>
      </c>
      <c r="O1470" s="3" t="n">
        <v>-1</v>
      </c>
      <c r="P1470" s="3" t="n">
        <v>8.7</v>
      </c>
      <c r="Q1470" s="3" t="n">
        <v>24.2</v>
      </c>
      <c r="R1470" s="3" t="s">
        <v>4343</v>
      </c>
      <c r="S1470" s="4" t="n">
        <v>45747.0302662037</v>
      </c>
      <c r="T1470" s="3" t="s">
        <v>65</v>
      </c>
      <c r="U1470" s="3" t="s">
        <v>65</v>
      </c>
      <c r="V1470" s="3" t="n">
        <v>0</v>
      </c>
      <c r="W1470" s="3" t="n">
        <v>0</v>
      </c>
      <c r="X1470" s="3" t="n">
        <v>0</v>
      </c>
      <c r="Y1470" s="3" t="s">
        <v>30</v>
      </c>
      <c r="Z1470" s="3" t="s">
        <v>30</v>
      </c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</row>
    <row r="1471" customFormat="false" ht="15.75" hidden="false" customHeight="false" outlineLevel="0" collapsed="false">
      <c r="A1471" s="3" t="n">
        <v>1470</v>
      </c>
      <c r="B1471" s="3" t="s">
        <v>4344</v>
      </c>
      <c r="C1471" s="3" t="s">
        <v>4345</v>
      </c>
      <c r="D1471" s="3" t="n">
        <v>1</v>
      </c>
      <c r="E1471" s="3" t="n">
        <v>1.7226574</v>
      </c>
      <c r="F1471" s="3" t="n">
        <v>42</v>
      </c>
      <c r="G1471" s="3" t="n">
        <v>42</v>
      </c>
      <c r="H1471" s="3" t="n">
        <v>6</v>
      </c>
      <c r="I1471" s="3" t="n">
        <v>6</v>
      </c>
      <c r="J1471" s="3" t="n">
        <v>30</v>
      </c>
      <c r="K1471" s="3" t="n">
        <v>30</v>
      </c>
      <c r="L1471" s="3" t="n">
        <v>5</v>
      </c>
      <c r="M1471" s="3" t="n">
        <v>5</v>
      </c>
      <c r="N1471" s="3" t="n">
        <v>-1</v>
      </c>
      <c r="O1471" s="3" t="n">
        <v>-1</v>
      </c>
      <c r="P1471" s="3" t="n">
        <v>9.1</v>
      </c>
      <c r="Q1471" s="3" t="n">
        <v>24.2</v>
      </c>
      <c r="R1471" s="3" t="s">
        <v>4346</v>
      </c>
      <c r="S1471" s="4" t="n">
        <v>45747.0303240741</v>
      </c>
      <c r="T1471" s="3" t="s">
        <v>37</v>
      </c>
      <c r="U1471" s="3" t="s">
        <v>37</v>
      </c>
      <c r="V1471" s="3" t="n">
        <v>0</v>
      </c>
      <c r="W1471" s="3" t="n">
        <v>0</v>
      </c>
      <c r="X1471" s="3" t="n">
        <v>0</v>
      </c>
      <c r="Y1471" s="3" t="s">
        <v>30</v>
      </c>
      <c r="Z1471" s="3" t="s">
        <v>30</v>
      </c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</row>
    <row r="1472" customFormat="false" ht="15.75" hidden="false" customHeight="false" outlineLevel="0" collapsed="false">
      <c r="A1472" s="3" t="n">
        <v>1471</v>
      </c>
      <c r="B1472" s="3" t="s">
        <v>4347</v>
      </c>
      <c r="C1472" s="3" t="s">
        <v>4348</v>
      </c>
      <c r="D1472" s="3" t="n">
        <v>1</v>
      </c>
      <c r="E1472" s="3" t="n">
        <v>2.0477746</v>
      </c>
      <c r="F1472" s="3" t="n">
        <v>82</v>
      </c>
      <c r="G1472" s="3" t="n">
        <v>82</v>
      </c>
      <c r="H1472" s="3" t="n">
        <v>10</v>
      </c>
      <c r="I1472" s="3" t="n">
        <v>10</v>
      </c>
      <c r="J1472" s="3" t="n">
        <v>53</v>
      </c>
      <c r="K1472" s="3" t="n">
        <v>53</v>
      </c>
      <c r="L1472" s="3" t="n">
        <v>18</v>
      </c>
      <c r="M1472" s="3" t="n">
        <v>18</v>
      </c>
      <c r="N1472" s="3" t="n">
        <v>-1</v>
      </c>
      <c r="O1472" s="3" t="n">
        <v>-1</v>
      </c>
      <c r="P1472" s="3" t="n">
        <v>8.8</v>
      </c>
      <c r="Q1472" s="3" t="n">
        <v>24.2</v>
      </c>
      <c r="R1472" s="3" t="s">
        <v>4349</v>
      </c>
      <c r="S1472" s="4" t="n">
        <v>45747.0304050926</v>
      </c>
      <c r="T1472" s="3" t="s">
        <v>65</v>
      </c>
      <c r="U1472" s="3" t="s">
        <v>65</v>
      </c>
      <c r="V1472" s="3" t="n">
        <v>0</v>
      </c>
      <c r="W1472" s="3" t="n">
        <v>0</v>
      </c>
      <c r="X1472" s="3" t="n">
        <v>0</v>
      </c>
      <c r="Y1472" s="3" t="s">
        <v>30</v>
      </c>
      <c r="Z1472" s="3" t="s">
        <v>30</v>
      </c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</row>
    <row r="1473" customFormat="false" ht="15.75" hidden="false" customHeight="false" outlineLevel="0" collapsed="false">
      <c r="A1473" s="3" t="n">
        <v>1472</v>
      </c>
      <c r="B1473" s="3" t="s">
        <v>4350</v>
      </c>
      <c r="C1473" s="3" t="s">
        <v>4351</v>
      </c>
      <c r="D1473" s="3" t="n">
        <v>1</v>
      </c>
      <c r="E1473" s="3" t="n">
        <v>0.2553427</v>
      </c>
      <c r="F1473" s="3" t="n">
        <v>15</v>
      </c>
      <c r="G1473" s="3" t="n">
        <v>15</v>
      </c>
      <c r="H1473" s="3" t="n">
        <v>2</v>
      </c>
      <c r="I1473" s="3" t="n">
        <v>2</v>
      </c>
      <c r="J1473" s="3" t="n">
        <v>0</v>
      </c>
      <c r="K1473" s="3" t="n">
        <v>0</v>
      </c>
      <c r="L1473" s="3" t="n">
        <v>6</v>
      </c>
      <c r="M1473" s="3" t="n">
        <v>6</v>
      </c>
      <c r="N1473" s="3" t="n">
        <v>0</v>
      </c>
      <c r="O1473" s="3" t="n">
        <v>-1</v>
      </c>
      <c r="P1473" s="3" t="n">
        <v>8.8</v>
      </c>
      <c r="Q1473" s="3" t="n">
        <v>24.2</v>
      </c>
      <c r="R1473" s="3" t="s">
        <v>4352</v>
      </c>
      <c r="S1473" s="4" t="n">
        <v>45747.0307986111</v>
      </c>
      <c r="T1473" s="3" t="s">
        <v>256</v>
      </c>
      <c r="U1473" s="3" t="s">
        <v>256</v>
      </c>
      <c r="V1473" s="3" t="n">
        <v>1</v>
      </c>
      <c r="W1473" s="3" t="n">
        <v>0</v>
      </c>
      <c r="X1473" s="3" t="n">
        <v>0</v>
      </c>
      <c r="Y1473" s="3" t="s">
        <v>30</v>
      </c>
      <c r="Z1473" s="3" t="s">
        <v>30</v>
      </c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</row>
    <row r="1474" customFormat="false" ht="15.75" hidden="false" customHeight="false" outlineLevel="0" collapsed="false">
      <c r="A1474" s="3" t="n">
        <v>1473</v>
      </c>
      <c r="B1474" s="3" t="s">
        <v>4353</v>
      </c>
      <c r="C1474" s="3" t="s">
        <v>4354</v>
      </c>
      <c r="D1474" s="3" t="n">
        <v>1</v>
      </c>
      <c r="E1474" s="3" t="n">
        <v>7.1225975</v>
      </c>
      <c r="F1474" s="3" t="n">
        <v>221</v>
      </c>
      <c r="G1474" s="3" t="n">
        <v>221</v>
      </c>
      <c r="H1474" s="3" t="n">
        <v>17</v>
      </c>
      <c r="I1474" s="3" t="n">
        <v>17</v>
      </c>
      <c r="J1474" s="3" t="n">
        <v>223</v>
      </c>
      <c r="K1474" s="3" t="n">
        <v>223</v>
      </c>
      <c r="L1474" s="3" t="n">
        <v>26</v>
      </c>
      <c r="M1474" s="3" t="n">
        <v>26</v>
      </c>
      <c r="N1474" s="3" t="n">
        <v>-1</v>
      </c>
      <c r="O1474" s="3" t="n">
        <v>-1</v>
      </c>
      <c r="P1474" s="3" t="n">
        <v>8.8</v>
      </c>
      <c r="Q1474" s="3" t="n">
        <v>24.2</v>
      </c>
      <c r="R1474" s="3" t="s">
        <v>4355</v>
      </c>
      <c r="S1474" s="4" t="n">
        <v>45747.0309722222</v>
      </c>
      <c r="T1474" s="3" t="s">
        <v>65</v>
      </c>
      <c r="U1474" s="3" t="s">
        <v>65</v>
      </c>
      <c r="V1474" s="3" t="n">
        <v>0</v>
      </c>
      <c r="W1474" s="3" t="n">
        <v>0</v>
      </c>
      <c r="X1474" s="3" t="n">
        <v>0</v>
      </c>
      <c r="Y1474" s="3" t="s">
        <v>30</v>
      </c>
      <c r="Z1474" s="3" t="s">
        <v>30</v>
      </c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</row>
    <row r="1475" customFormat="false" ht="15.75" hidden="false" customHeight="false" outlineLevel="0" collapsed="false">
      <c r="A1475" s="3" t="n">
        <v>1474</v>
      </c>
      <c r="B1475" s="3" t="s">
        <v>4356</v>
      </c>
      <c r="C1475" s="3" t="s">
        <v>4357</v>
      </c>
      <c r="D1475" s="3" t="n">
        <v>1</v>
      </c>
      <c r="E1475" s="3" t="n">
        <v>3.1114964</v>
      </c>
      <c r="F1475" s="3" t="n">
        <v>28</v>
      </c>
      <c r="G1475" s="3" t="n">
        <v>28</v>
      </c>
      <c r="H1475" s="3" t="n">
        <v>9</v>
      </c>
      <c r="I1475" s="3" t="n">
        <v>9</v>
      </c>
      <c r="J1475" s="3" t="n">
        <v>28</v>
      </c>
      <c r="K1475" s="3" t="n">
        <v>28</v>
      </c>
      <c r="L1475" s="3" t="n">
        <v>4</v>
      </c>
      <c r="M1475" s="3" t="n">
        <v>4</v>
      </c>
      <c r="N1475" s="3" t="n">
        <v>-1</v>
      </c>
      <c r="O1475" s="3" t="n">
        <v>-1</v>
      </c>
      <c r="P1475" s="3" t="n">
        <v>8.8</v>
      </c>
      <c r="Q1475" s="3" t="n">
        <v>24.2</v>
      </c>
      <c r="R1475" s="3" t="s">
        <v>4358</v>
      </c>
      <c r="S1475" s="4" t="n">
        <v>45747.0311111111</v>
      </c>
      <c r="T1475" s="3" t="s">
        <v>1920</v>
      </c>
      <c r="U1475" s="3" t="s">
        <v>1920</v>
      </c>
      <c r="V1475" s="3" t="n">
        <v>0</v>
      </c>
      <c r="W1475" s="3" t="n">
        <v>0</v>
      </c>
      <c r="X1475" s="3" t="n">
        <v>0</v>
      </c>
      <c r="Y1475" s="3" t="s">
        <v>30</v>
      </c>
      <c r="Z1475" s="3" t="s">
        <v>30</v>
      </c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</row>
    <row r="1476" customFormat="false" ht="15.75" hidden="false" customHeight="false" outlineLevel="0" collapsed="false">
      <c r="A1476" s="3" t="n">
        <v>1475</v>
      </c>
      <c r="B1476" s="3" t="s">
        <v>4359</v>
      </c>
      <c r="C1476" s="3" t="s">
        <v>4360</v>
      </c>
      <c r="D1476" s="3" t="n">
        <v>1</v>
      </c>
      <c r="E1476" s="3" t="n">
        <v>2.1594613</v>
      </c>
      <c r="F1476" s="3" t="n">
        <v>9</v>
      </c>
      <c r="G1476" s="3" t="n">
        <v>9</v>
      </c>
      <c r="H1476" s="3" t="n">
        <v>5</v>
      </c>
      <c r="I1476" s="3" t="n">
        <v>5</v>
      </c>
      <c r="J1476" s="3" t="n">
        <v>11</v>
      </c>
      <c r="K1476" s="3" t="n">
        <v>11</v>
      </c>
      <c r="L1476" s="3" t="n">
        <v>0</v>
      </c>
      <c r="M1476" s="3" t="n">
        <v>0</v>
      </c>
      <c r="N1476" s="3" t="n">
        <v>-1</v>
      </c>
      <c r="O1476" s="3" t="n">
        <v>-1</v>
      </c>
      <c r="P1476" s="3" t="n">
        <v>8.5</v>
      </c>
      <c r="Q1476" s="3" t="n">
        <v>24.2</v>
      </c>
      <c r="R1476" s="3" t="s">
        <v>4361</v>
      </c>
      <c r="S1476" s="4" t="n">
        <v>45747.0311921296</v>
      </c>
      <c r="T1476" s="3" t="s">
        <v>65</v>
      </c>
      <c r="U1476" s="3" t="s">
        <v>65</v>
      </c>
      <c r="V1476" s="3" t="n">
        <v>0</v>
      </c>
      <c r="W1476" s="3" t="n">
        <v>0</v>
      </c>
      <c r="X1476" s="3" t="n">
        <v>0</v>
      </c>
      <c r="Y1476" s="3" t="s">
        <v>30</v>
      </c>
      <c r="Z1476" s="3" t="s">
        <v>30</v>
      </c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</row>
    <row r="1477" customFormat="false" ht="15.75" hidden="false" customHeight="false" outlineLevel="0" collapsed="false">
      <c r="A1477" s="3" t="n">
        <v>1476</v>
      </c>
      <c r="B1477" s="3" t="s">
        <v>4362</v>
      </c>
      <c r="C1477" s="3" t="s">
        <v>4363</v>
      </c>
      <c r="D1477" s="3" t="n">
        <v>1</v>
      </c>
      <c r="E1477" s="3" t="n">
        <v>0.788838</v>
      </c>
      <c r="F1477" s="3" t="n">
        <v>12</v>
      </c>
      <c r="G1477" s="3" t="n">
        <v>12</v>
      </c>
      <c r="H1477" s="3" t="n">
        <v>6</v>
      </c>
      <c r="I1477" s="3" t="n">
        <v>6</v>
      </c>
      <c r="J1477" s="3" t="n">
        <v>11</v>
      </c>
      <c r="K1477" s="3" t="n">
        <v>11</v>
      </c>
      <c r="L1477" s="3" t="n">
        <v>1</v>
      </c>
      <c r="M1477" s="3" t="n">
        <v>1</v>
      </c>
      <c r="N1477" s="3" t="n">
        <v>-1</v>
      </c>
      <c r="O1477" s="3" t="n">
        <v>-1</v>
      </c>
      <c r="P1477" s="3" t="n">
        <v>8.8</v>
      </c>
      <c r="Q1477" s="3" t="n">
        <v>24.2</v>
      </c>
      <c r="R1477" s="3" t="s">
        <v>4364</v>
      </c>
      <c r="S1477" s="4" t="n">
        <v>45747.03125</v>
      </c>
      <c r="T1477" s="3" t="s">
        <v>1920</v>
      </c>
      <c r="U1477" s="3" t="s">
        <v>1920</v>
      </c>
      <c r="V1477" s="3" t="n">
        <v>0</v>
      </c>
      <c r="W1477" s="3" t="n">
        <v>0</v>
      </c>
      <c r="X1477" s="3" t="n">
        <v>0</v>
      </c>
      <c r="Y1477" s="3" t="s">
        <v>30</v>
      </c>
      <c r="Z1477" s="3" t="s">
        <v>30</v>
      </c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</row>
    <row r="1478" customFormat="false" ht="15.75" hidden="false" customHeight="false" outlineLevel="0" collapsed="false">
      <c r="A1478" s="3" t="n">
        <v>1477</v>
      </c>
      <c r="B1478" s="3" t="s">
        <v>4365</v>
      </c>
      <c r="C1478" s="3" t="s">
        <v>4366</v>
      </c>
      <c r="D1478" s="3" t="n">
        <v>1</v>
      </c>
      <c r="E1478" s="3" t="n">
        <v>2.8147411</v>
      </c>
      <c r="F1478" s="3" t="n">
        <v>22</v>
      </c>
      <c r="G1478" s="3" t="n">
        <v>22</v>
      </c>
      <c r="H1478" s="3" t="n">
        <v>9</v>
      </c>
      <c r="I1478" s="3" t="n">
        <v>9</v>
      </c>
      <c r="J1478" s="3" t="n">
        <v>20</v>
      </c>
      <c r="K1478" s="3" t="n">
        <v>20</v>
      </c>
      <c r="L1478" s="3" t="n">
        <v>3</v>
      </c>
      <c r="M1478" s="3" t="n">
        <v>3</v>
      </c>
      <c r="N1478" s="3" t="n">
        <v>-1</v>
      </c>
      <c r="O1478" s="3" t="n">
        <v>-1</v>
      </c>
      <c r="P1478" s="3" t="n">
        <v>8.8</v>
      </c>
      <c r="Q1478" s="3" t="n">
        <v>24.2</v>
      </c>
      <c r="R1478" s="3" t="s">
        <v>4367</v>
      </c>
      <c r="S1478" s="4" t="n">
        <v>45747.0313541667</v>
      </c>
      <c r="T1478" s="3" t="s">
        <v>1920</v>
      </c>
      <c r="U1478" s="3" t="s">
        <v>1920</v>
      </c>
      <c r="V1478" s="3" t="n">
        <v>0</v>
      </c>
      <c r="W1478" s="3" t="n">
        <v>0</v>
      </c>
      <c r="X1478" s="3" t="n">
        <v>0</v>
      </c>
      <c r="Y1478" s="3" t="s">
        <v>30</v>
      </c>
      <c r="Z1478" s="3" t="s">
        <v>30</v>
      </c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</row>
    <row r="1479" customFormat="false" ht="15.75" hidden="false" customHeight="false" outlineLevel="0" collapsed="false">
      <c r="A1479" s="3" t="n">
        <v>1478</v>
      </c>
      <c r="B1479" s="3" t="s">
        <v>4368</v>
      </c>
      <c r="C1479" s="3" t="s">
        <v>4369</v>
      </c>
      <c r="D1479" s="3" t="n">
        <v>1</v>
      </c>
      <c r="E1479" s="3" t="n">
        <v>7.5706665</v>
      </c>
      <c r="F1479" s="3" t="n">
        <v>84</v>
      </c>
      <c r="G1479" s="3" t="n">
        <v>84</v>
      </c>
      <c r="H1479" s="3" t="n">
        <v>15</v>
      </c>
      <c r="I1479" s="3" t="n">
        <v>15</v>
      </c>
      <c r="J1479" s="3" t="n">
        <v>96</v>
      </c>
      <c r="K1479" s="3" t="n">
        <v>96</v>
      </c>
      <c r="L1479" s="3" t="n">
        <v>11</v>
      </c>
      <c r="M1479" s="3" t="n">
        <v>11</v>
      </c>
      <c r="N1479" s="3" t="n">
        <v>-1</v>
      </c>
      <c r="O1479" s="3" t="n">
        <v>-1</v>
      </c>
      <c r="P1479" s="3" t="n">
        <v>8.7</v>
      </c>
      <c r="Q1479" s="3" t="n">
        <v>24.2</v>
      </c>
      <c r="R1479" s="3" t="s">
        <v>4370</v>
      </c>
      <c r="S1479" s="4" t="n">
        <v>45747.0323726852</v>
      </c>
      <c r="T1479" s="3" t="s">
        <v>37</v>
      </c>
      <c r="U1479" s="3" t="s">
        <v>37</v>
      </c>
      <c r="V1479" s="3" t="n">
        <v>0</v>
      </c>
      <c r="W1479" s="3" t="n">
        <v>0</v>
      </c>
      <c r="X1479" s="3" t="n">
        <v>0</v>
      </c>
      <c r="Y1479" s="3" t="s">
        <v>30</v>
      </c>
      <c r="Z1479" s="3" t="s">
        <v>30</v>
      </c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</row>
    <row r="1480" customFormat="false" ht="15.75" hidden="false" customHeight="false" outlineLevel="0" collapsed="false">
      <c r="A1480" s="3" t="n">
        <v>1479</v>
      </c>
      <c r="B1480" s="3" t="s">
        <v>4371</v>
      </c>
      <c r="C1480" s="3" t="s">
        <v>4372</v>
      </c>
      <c r="D1480" s="3" t="n">
        <v>1</v>
      </c>
      <c r="E1480" s="3" t="n">
        <v>3.2363172</v>
      </c>
      <c r="F1480" s="3" t="n">
        <v>22</v>
      </c>
      <c r="G1480" s="3" t="n">
        <v>22</v>
      </c>
      <c r="H1480" s="3" t="n">
        <v>9</v>
      </c>
      <c r="I1480" s="3" t="n">
        <v>9</v>
      </c>
      <c r="J1480" s="3" t="n">
        <v>21</v>
      </c>
      <c r="K1480" s="3" t="n">
        <v>21</v>
      </c>
      <c r="L1480" s="3" t="n">
        <v>3</v>
      </c>
      <c r="M1480" s="3" t="n">
        <v>3</v>
      </c>
      <c r="N1480" s="3" t="n">
        <v>-1</v>
      </c>
      <c r="O1480" s="3" t="n">
        <v>-1</v>
      </c>
      <c r="P1480" s="3" t="n">
        <v>8.7</v>
      </c>
      <c r="Q1480" s="3" t="n">
        <v>24.2</v>
      </c>
      <c r="R1480" s="3" t="s">
        <v>4373</v>
      </c>
      <c r="S1480" s="4" t="n">
        <v>45747.0327893519</v>
      </c>
      <c r="T1480" s="3" t="s">
        <v>37</v>
      </c>
      <c r="U1480" s="3" t="s">
        <v>37</v>
      </c>
      <c r="V1480" s="3" t="n">
        <v>0</v>
      </c>
      <c r="W1480" s="3" t="n">
        <v>0</v>
      </c>
      <c r="X1480" s="3" t="n">
        <v>0</v>
      </c>
      <c r="Y1480" s="3" t="s">
        <v>30</v>
      </c>
      <c r="Z1480" s="3" t="s">
        <v>30</v>
      </c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</row>
    <row r="1481" customFormat="false" ht="15.75" hidden="false" customHeight="false" outlineLevel="0" collapsed="false">
      <c r="A1481" s="3" t="n">
        <v>1480</v>
      </c>
      <c r="B1481" s="3" t="s">
        <v>4374</v>
      </c>
      <c r="C1481" s="3" t="s">
        <v>4375</v>
      </c>
      <c r="D1481" s="3" t="n">
        <v>1</v>
      </c>
      <c r="E1481" s="3" t="n">
        <v>3.5623799</v>
      </c>
      <c r="F1481" s="3" t="n">
        <v>35</v>
      </c>
      <c r="G1481" s="3" t="n">
        <v>35</v>
      </c>
      <c r="H1481" s="3" t="n">
        <v>8</v>
      </c>
      <c r="I1481" s="3" t="n">
        <v>8</v>
      </c>
      <c r="J1481" s="3" t="n">
        <v>38</v>
      </c>
      <c r="K1481" s="3" t="n">
        <v>38</v>
      </c>
      <c r="L1481" s="3" t="n">
        <v>4</v>
      </c>
      <c r="M1481" s="3" t="n">
        <v>4</v>
      </c>
      <c r="N1481" s="3" t="n">
        <v>-1</v>
      </c>
      <c r="O1481" s="3" t="n">
        <v>-1</v>
      </c>
      <c r="P1481" s="3" t="n">
        <v>8.7</v>
      </c>
      <c r="Q1481" s="3" t="n">
        <v>24.2</v>
      </c>
      <c r="R1481" s="3" t="s">
        <v>4376</v>
      </c>
      <c r="S1481" s="4" t="n">
        <v>45747.0332291667</v>
      </c>
      <c r="T1481" s="3" t="s">
        <v>37</v>
      </c>
      <c r="U1481" s="3" t="s">
        <v>37</v>
      </c>
      <c r="V1481" s="3" t="n">
        <v>0</v>
      </c>
      <c r="W1481" s="3" t="n">
        <v>0</v>
      </c>
      <c r="X1481" s="3" t="n">
        <v>0</v>
      </c>
      <c r="Y1481" s="3" t="s">
        <v>30</v>
      </c>
      <c r="Z1481" s="3" t="s">
        <v>30</v>
      </c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</row>
    <row r="1482" customFormat="false" ht="15.75" hidden="false" customHeight="false" outlineLevel="0" collapsed="false">
      <c r="A1482" s="3" t="n">
        <v>1481</v>
      </c>
      <c r="B1482" s="3" t="s">
        <v>4377</v>
      </c>
      <c r="C1482" s="3" t="s">
        <v>4378</v>
      </c>
      <c r="D1482" s="3" t="n">
        <v>1</v>
      </c>
      <c r="E1482" s="3" t="n">
        <v>5.4201566</v>
      </c>
      <c r="F1482" s="3" t="n">
        <v>58</v>
      </c>
      <c r="G1482" s="3" t="n">
        <v>58</v>
      </c>
      <c r="H1482" s="3" t="n">
        <v>12</v>
      </c>
      <c r="I1482" s="3" t="n">
        <v>12</v>
      </c>
      <c r="J1482" s="3" t="n">
        <v>73</v>
      </c>
      <c r="K1482" s="3" t="n">
        <v>73</v>
      </c>
      <c r="L1482" s="3" t="n">
        <v>9</v>
      </c>
      <c r="M1482" s="3" t="n">
        <v>9</v>
      </c>
      <c r="N1482" s="3" t="n">
        <v>-1</v>
      </c>
      <c r="O1482" s="3" t="n">
        <v>-1</v>
      </c>
      <c r="P1482" s="3" t="n">
        <v>8.7</v>
      </c>
      <c r="Q1482" s="3" t="n">
        <v>24.2</v>
      </c>
      <c r="R1482" s="3" t="s">
        <v>4379</v>
      </c>
      <c r="S1482" s="4" t="n">
        <v>45747.0334722222</v>
      </c>
      <c r="T1482" s="3" t="s">
        <v>37</v>
      </c>
      <c r="U1482" s="3" t="s">
        <v>37</v>
      </c>
      <c r="V1482" s="3" t="n">
        <v>0</v>
      </c>
      <c r="W1482" s="3" t="n">
        <v>0</v>
      </c>
      <c r="X1482" s="3" t="n">
        <v>0</v>
      </c>
      <c r="Y1482" s="3" t="s">
        <v>30</v>
      </c>
      <c r="Z1482" s="3" t="s">
        <v>30</v>
      </c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</row>
    <row r="1483" customFormat="false" ht="15.75" hidden="false" customHeight="false" outlineLevel="0" collapsed="false">
      <c r="A1483" s="3" t="n">
        <v>1482</v>
      </c>
      <c r="B1483" s="3" t="s">
        <v>4380</v>
      </c>
      <c r="C1483" s="3" t="s">
        <v>4381</v>
      </c>
      <c r="D1483" s="3" t="n">
        <v>1</v>
      </c>
      <c r="E1483" s="3" t="n">
        <v>4.3505276</v>
      </c>
      <c r="F1483" s="3" t="n">
        <v>16</v>
      </c>
      <c r="G1483" s="3" t="n">
        <v>16</v>
      </c>
      <c r="H1483" s="3" t="n">
        <v>10</v>
      </c>
      <c r="I1483" s="3" t="n">
        <v>10</v>
      </c>
      <c r="J1483" s="3" t="n">
        <v>18</v>
      </c>
      <c r="K1483" s="3" t="n">
        <v>18</v>
      </c>
      <c r="L1483" s="3" t="n">
        <v>3</v>
      </c>
      <c r="M1483" s="3" t="n">
        <v>3</v>
      </c>
      <c r="N1483" s="3" t="n">
        <v>-1</v>
      </c>
      <c r="O1483" s="3" t="n">
        <v>-1</v>
      </c>
      <c r="P1483" s="3" t="n">
        <v>8.7</v>
      </c>
      <c r="Q1483" s="3" t="n">
        <v>24.2</v>
      </c>
      <c r="R1483" s="3" t="s">
        <v>4382</v>
      </c>
      <c r="S1483" s="4" t="n">
        <v>45747.0338541667</v>
      </c>
      <c r="T1483" s="3" t="s">
        <v>37</v>
      </c>
      <c r="U1483" s="3" t="s">
        <v>37</v>
      </c>
      <c r="V1483" s="3" t="n">
        <v>0</v>
      </c>
      <c r="W1483" s="3" t="n">
        <v>0</v>
      </c>
      <c r="X1483" s="3" t="n">
        <v>0</v>
      </c>
      <c r="Y1483" s="3" t="s">
        <v>30</v>
      </c>
      <c r="Z1483" s="3" t="s">
        <v>30</v>
      </c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</row>
    <row r="1484" customFormat="false" ht="15.75" hidden="false" customHeight="false" outlineLevel="0" collapsed="false">
      <c r="A1484" s="3" t="n">
        <v>1483</v>
      </c>
      <c r="B1484" s="3" t="s">
        <v>4383</v>
      </c>
      <c r="C1484" s="3" t="s">
        <v>4384</v>
      </c>
      <c r="D1484" s="3" t="n">
        <v>1</v>
      </c>
      <c r="E1484" s="3" t="n">
        <v>3.5422851</v>
      </c>
      <c r="F1484" s="3" t="n">
        <v>14</v>
      </c>
      <c r="G1484" s="3" t="n">
        <v>14</v>
      </c>
      <c r="H1484" s="3" t="n">
        <v>9</v>
      </c>
      <c r="I1484" s="3" t="n">
        <v>9</v>
      </c>
      <c r="J1484" s="3" t="n">
        <v>13</v>
      </c>
      <c r="K1484" s="3" t="n">
        <v>13</v>
      </c>
      <c r="L1484" s="3" t="n">
        <v>4</v>
      </c>
      <c r="M1484" s="3" t="n">
        <v>4</v>
      </c>
      <c r="N1484" s="3" t="n">
        <v>-1</v>
      </c>
      <c r="O1484" s="3" t="n">
        <v>-1</v>
      </c>
      <c r="P1484" s="3" t="n">
        <v>8.7</v>
      </c>
      <c r="Q1484" s="3" t="n">
        <v>24.2</v>
      </c>
      <c r="R1484" s="3" t="s">
        <v>4385</v>
      </c>
      <c r="S1484" s="4" t="n">
        <v>45747.034224537</v>
      </c>
      <c r="T1484" s="3" t="s">
        <v>37</v>
      </c>
      <c r="U1484" s="3" t="s">
        <v>37</v>
      </c>
      <c r="V1484" s="3" t="n">
        <v>0</v>
      </c>
      <c r="W1484" s="3" t="n">
        <v>0</v>
      </c>
      <c r="X1484" s="3" t="n">
        <v>0</v>
      </c>
      <c r="Y1484" s="3" t="s">
        <v>30</v>
      </c>
      <c r="Z1484" s="3" t="s">
        <v>30</v>
      </c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</row>
    <row r="1485" customFormat="false" ht="15.75" hidden="false" customHeight="false" outlineLevel="0" collapsed="false">
      <c r="A1485" s="3" t="n">
        <v>1484</v>
      </c>
      <c r="B1485" s="3" t="s">
        <v>4386</v>
      </c>
      <c r="C1485" s="3" t="s">
        <v>4387</v>
      </c>
      <c r="D1485" s="3" t="n">
        <v>1</v>
      </c>
      <c r="E1485" s="3" t="n">
        <v>10.5311848</v>
      </c>
      <c r="F1485" s="3" t="n">
        <v>67</v>
      </c>
      <c r="G1485" s="3" t="n">
        <v>67</v>
      </c>
      <c r="H1485" s="3" t="n">
        <v>15</v>
      </c>
      <c r="I1485" s="3" t="n">
        <v>15</v>
      </c>
      <c r="J1485" s="3" t="n">
        <v>77</v>
      </c>
      <c r="K1485" s="3" t="n">
        <v>77</v>
      </c>
      <c r="L1485" s="3" t="n">
        <v>8</v>
      </c>
      <c r="M1485" s="3" t="n">
        <v>8</v>
      </c>
      <c r="N1485" s="3" t="n">
        <v>-1</v>
      </c>
      <c r="O1485" s="3" t="n">
        <v>-1</v>
      </c>
      <c r="P1485" s="3" t="n">
        <v>8.3</v>
      </c>
      <c r="Q1485" s="3" t="n">
        <v>24.2</v>
      </c>
      <c r="R1485" s="3" t="s">
        <v>4388</v>
      </c>
      <c r="S1485" s="4" t="n">
        <v>45747.0346180556</v>
      </c>
      <c r="T1485" s="3" t="s">
        <v>29</v>
      </c>
      <c r="U1485" s="3" t="s">
        <v>29</v>
      </c>
      <c r="V1485" s="3" t="n">
        <v>0</v>
      </c>
      <c r="W1485" s="3" t="n">
        <v>0</v>
      </c>
      <c r="X1485" s="3" t="n">
        <v>0</v>
      </c>
      <c r="Y1485" s="3" t="s">
        <v>30</v>
      </c>
      <c r="Z1485" s="3" t="s">
        <v>30</v>
      </c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</row>
    <row r="1486" customFormat="false" ht="15.75" hidden="false" customHeight="false" outlineLevel="0" collapsed="false">
      <c r="A1486" s="3" t="n">
        <v>1485</v>
      </c>
      <c r="B1486" s="3" t="s">
        <v>4389</v>
      </c>
      <c r="C1486" s="3" t="s">
        <v>4390</v>
      </c>
      <c r="D1486" s="3" t="n">
        <v>1</v>
      </c>
      <c r="E1486" s="3" t="n">
        <v>5.920733</v>
      </c>
      <c r="F1486" s="3" t="n">
        <v>18</v>
      </c>
      <c r="G1486" s="3" t="n">
        <v>18</v>
      </c>
      <c r="H1486" s="3" t="n">
        <v>8</v>
      </c>
      <c r="I1486" s="3" t="n">
        <v>8</v>
      </c>
      <c r="J1486" s="3" t="n">
        <v>15</v>
      </c>
      <c r="K1486" s="3" t="n">
        <v>15</v>
      </c>
      <c r="L1486" s="3" t="n">
        <v>2</v>
      </c>
      <c r="M1486" s="3" t="n">
        <v>2</v>
      </c>
      <c r="N1486" s="3" t="n">
        <v>-1</v>
      </c>
      <c r="O1486" s="3" t="n">
        <v>-1</v>
      </c>
      <c r="P1486" s="3" t="n">
        <v>8.9</v>
      </c>
      <c r="Q1486" s="3" t="n">
        <v>24.2</v>
      </c>
      <c r="R1486" s="3" t="s">
        <v>4391</v>
      </c>
      <c r="S1486" s="4" t="n">
        <v>45747.0347685185</v>
      </c>
      <c r="T1486" s="3" t="s">
        <v>232</v>
      </c>
      <c r="U1486" s="3" t="s">
        <v>232</v>
      </c>
      <c r="V1486" s="3" t="n">
        <v>0</v>
      </c>
      <c r="W1486" s="3" t="n">
        <v>0</v>
      </c>
      <c r="X1486" s="3" t="n">
        <v>0</v>
      </c>
      <c r="Y1486" s="3" t="s">
        <v>30</v>
      </c>
      <c r="Z1486" s="3" t="s">
        <v>30</v>
      </c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</row>
    <row r="1487" customFormat="false" ht="15.75" hidden="false" customHeight="false" outlineLevel="0" collapsed="false">
      <c r="A1487" s="3" t="n">
        <v>1486</v>
      </c>
      <c r="B1487" s="3" t="s">
        <v>4392</v>
      </c>
      <c r="C1487" s="3" t="s">
        <v>4393</v>
      </c>
      <c r="D1487" s="3" t="n">
        <v>1</v>
      </c>
      <c r="E1487" s="3" t="n">
        <v>1.76261</v>
      </c>
      <c r="F1487" s="3" t="n">
        <v>14</v>
      </c>
      <c r="G1487" s="3" t="n">
        <v>14</v>
      </c>
      <c r="H1487" s="3" t="n">
        <v>8</v>
      </c>
      <c r="I1487" s="3" t="n">
        <v>8</v>
      </c>
      <c r="J1487" s="3" t="n">
        <v>13</v>
      </c>
      <c r="K1487" s="3" t="n">
        <v>13</v>
      </c>
      <c r="L1487" s="3" t="n">
        <v>2</v>
      </c>
      <c r="M1487" s="3" t="n">
        <v>2</v>
      </c>
      <c r="N1487" s="3" t="n">
        <v>-1</v>
      </c>
      <c r="O1487" s="3" t="n">
        <v>-1</v>
      </c>
      <c r="P1487" s="3" t="n">
        <v>8.1</v>
      </c>
      <c r="Q1487" s="3" t="n">
        <v>24.2</v>
      </c>
      <c r="R1487" s="3" t="s">
        <v>4394</v>
      </c>
      <c r="S1487" s="4" t="n">
        <v>45747.0348148148</v>
      </c>
      <c r="T1487" s="3" t="s">
        <v>29</v>
      </c>
      <c r="U1487" s="3" t="s">
        <v>29</v>
      </c>
      <c r="V1487" s="3" t="n">
        <v>0</v>
      </c>
      <c r="W1487" s="3" t="n">
        <v>0</v>
      </c>
      <c r="X1487" s="3" t="n">
        <v>0</v>
      </c>
      <c r="Y1487" s="3" t="s">
        <v>30</v>
      </c>
      <c r="Z1487" s="3" t="s">
        <v>30</v>
      </c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</row>
    <row r="1488" customFormat="false" ht="15.75" hidden="false" customHeight="false" outlineLevel="0" collapsed="false">
      <c r="A1488" s="3" t="n">
        <v>1487</v>
      </c>
      <c r="B1488" s="3" t="s">
        <v>4395</v>
      </c>
      <c r="C1488" s="3" t="s">
        <v>4396</v>
      </c>
      <c r="D1488" s="3" t="n">
        <v>1</v>
      </c>
      <c r="E1488" s="3" t="n">
        <v>1.8991091</v>
      </c>
      <c r="F1488" s="3" t="n">
        <v>14</v>
      </c>
      <c r="G1488" s="3" t="n">
        <v>14</v>
      </c>
      <c r="H1488" s="3" t="n">
        <v>8</v>
      </c>
      <c r="I1488" s="3" t="n">
        <v>8</v>
      </c>
      <c r="J1488" s="3" t="n">
        <v>13</v>
      </c>
      <c r="K1488" s="3" t="n">
        <v>13</v>
      </c>
      <c r="L1488" s="3" t="n">
        <v>2</v>
      </c>
      <c r="M1488" s="3" t="n">
        <v>2</v>
      </c>
      <c r="N1488" s="3" t="n">
        <v>-1</v>
      </c>
      <c r="O1488" s="3" t="n">
        <v>-1</v>
      </c>
      <c r="P1488" s="3" t="n">
        <v>8.1</v>
      </c>
      <c r="Q1488" s="3" t="n">
        <v>24.2</v>
      </c>
      <c r="R1488" s="3" t="s">
        <v>4397</v>
      </c>
      <c r="S1488" s="4" t="n">
        <v>45747.0348611111</v>
      </c>
      <c r="T1488" s="3" t="s">
        <v>29</v>
      </c>
      <c r="U1488" s="3" t="s">
        <v>29</v>
      </c>
      <c r="V1488" s="3" t="n">
        <v>0</v>
      </c>
      <c r="W1488" s="3" t="n">
        <v>0</v>
      </c>
      <c r="X1488" s="3" t="n">
        <v>0</v>
      </c>
      <c r="Y1488" s="3" t="s">
        <v>30</v>
      </c>
      <c r="Z1488" s="3" t="s">
        <v>30</v>
      </c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</row>
    <row r="1489" customFormat="false" ht="15.75" hidden="false" customHeight="false" outlineLevel="0" collapsed="false">
      <c r="A1489" s="3" t="n">
        <v>1488</v>
      </c>
      <c r="B1489" s="3" t="s">
        <v>4398</v>
      </c>
      <c r="C1489" s="3" t="s">
        <v>4399</v>
      </c>
      <c r="D1489" s="3" t="n">
        <v>1</v>
      </c>
      <c r="E1489" s="3" t="n">
        <v>0.8978959</v>
      </c>
      <c r="F1489" s="3" t="n">
        <v>37</v>
      </c>
      <c r="G1489" s="3" t="n">
        <v>37</v>
      </c>
      <c r="H1489" s="3" t="n">
        <v>15</v>
      </c>
      <c r="I1489" s="3" t="n">
        <v>15</v>
      </c>
      <c r="J1489" s="3" t="n">
        <v>36</v>
      </c>
      <c r="K1489" s="3" t="n">
        <v>36</v>
      </c>
      <c r="L1489" s="3" t="n">
        <v>2</v>
      </c>
      <c r="M1489" s="3" t="n">
        <v>2</v>
      </c>
      <c r="N1489" s="3" t="n">
        <v>-1</v>
      </c>
      <c r="O1489" s="3" t="n">
        <v>-1</v>
      </c>
      <c r="P1489" s="3" t="n">
        <v>8.9</v>
      </c>
      <c r="Q1489" s="3" t="n">
        <v>24.2</v>
      </c>
      <c r="R1489" s="3" t="s">
        <v>4400</v>
      </c>
      <c r="S1489" s="4" t="n">
        <v>45747.0348958333</v>
      </c>
      <c r="T1489" s="3" t="s">
        <v>232</v>
      </c>
      <c r="U1489" s="3" t="s">
        <v>232</v>
      </c>
      <c r="V1489" s="3" t="n">
        <v>0</v>
      </c>
      <c r="W1489" s="3" t="n">
        <v>0</v>
      </c>
      <c r="X1489" s="3" t="n">
        <v>0</v>
      </c>
      <c r="Y1489" s="3" t="s">
        <v>30</v>
      </c>
      <c r="Z1489" s="3" t="s">
        <v>30</v>
      </c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</row>
    <row r="1490" customFormat="false" ht="15.75" hidden="false" customHeight="false" outlineLevel="0" collapsed="false">
      <c r="A1490" s="3" t="n">
        <v>1489</v>
      </c>
      <c r="B1490" s="3" t="s">
        <v>4401</v>
      </c>
      <c r="C1490" s="3" t="s">
        <v>4402</v>
      </c>
      <c r="D1490" s="3" t="n">
        <v>1</v>
      </c>
      <c r="E1490" s="3" t="n">
        <v>0.6265174</v>
      </c>
      <c r="F1490" s="3" t="n">
        <v>33</v>
      </c>
      <c r="G1490" s="3" t="n">
        <v>33</v>
      </c>
      <c r="H1490" s="3" t="n">
        <v>13</v>
      </c>
      <c r="I1490" s="3" t="n">
        <v>13</v>
      </c>
      <c r="J1490" s="3" t="n">
        <v>33</v>
      </c>
      <c r="K1490" s="3" t="n">
        <v>33</v>
      </c>
      <c r="L1490" s="3" t="n">
        <v>2</v>
      </c>
      <c r="M1490" s="3" t="n">
        <v>2</v>
      </c>
      <c r="N1490" s="3" t="n">
        <v>-1</v>
      </c>
      <c r="O1490" s="3" t="n">
        <v>-1</v>
      </c>
      <c r="P1490" s="3" t="n">
        <v>9.1</v>
      </c>
      <c r="Q1490" s="3" t="n">
        <v>24.2</v>
      </c>
      <c r="R1490" s="3" t="s">
        <v>4403</v>
      </c>
      <c r="S1490" s="4" t="n">
        <v>45747.0349305556</v>
      </c>
      <c r="T1490" s="3" t="s">
        <v>232</v>
      </c>
      <c r="U1490" s="3" t="s">
        <v>232</v>
      </c>
      <c r="V1490" s="3" t="n">
        <v>0</v>
      </c>
      <c r="W1490" s="3" t="n">
        <v>0</v>
      </c>
      <c r="X1490" s="3" t="n">
        <v>0</v>
      </c>
      <c r="Y1490" s="3" t="s">
        <v>30</v>
      </c>
      <c r="Z1490" s="3" t="s">
        <v>30</v>
      </c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</row>
    <row r="1491" customFormat="false" ht="15.75" hidden="false" customHeight="false" outlineLevel="0" collapsed="false">
      <c r="A1491" s="3" t="n">
        <v>1490</v>
      </c>
      <c r="B1491" s="3" t="s">
        <v>4404</v>
      </c>
      <c r="C1491" s="3" t="s">
        <v>4405</v>
      </c>
      <c r="D1491" s="3" t="n">
        <v>1</v>
      </c>
      <c r="E1491" s="3" t="n">
        <v>0.222701</v>
      </c>
      <c r="F1491" s="3" t="n">
        <v>6</v>
      </c>
      <c r="G1491" s="3" t="n">
        <v>6</v>
      </c>
      <c r="H1491" s="3" t="n">
        <v>1</v>
      </c>
      <c r="I1491" s="3" t="n">
        <v>1</v>
      </c>
      <c r="J1491" s="3" t="n">
        <v>0</v>
      </c>
      <c r="K1491" s="3" t="n">
        <v>0</v>
      </c>
      <c r="L1491" s="3" t="n">
        <v>0</v>
      </c>
      <c r="M1491" s="3" t="n">
        <v>0</v>
      </c>
      <c r="N1491" s="3" t="n">
        <v>-1</v>
      </c>
      <c r="O1491" s="3" t="n">
        <v>-1</v>
      </c>
      <c r="P1491" s="3" t="n">
        <v>8.9</v>
      </c>
      <c r="Q1491" s="3" t="n">
        <v>24.2</v>
      </c>
      <c r="R1491" s="3" t="s">
        <v>4406</v>
      </c>
      <c r="S1491" s="4" t="n">
        <v>45747.0349537037</v>
      </c>
      <c r="T1491" s="3" t="s">
        <v>65</v>
      </c>
      <c r="U1491" s="3" t="s">
        <v>65</v>
      </c>
      <c r="V1491" s="3" t="n">
        <v>0</v>
      </c>
      <c r="W1491" s="3" t="n">
        <v>0</v>
      </c>
      <c r="X1491" s="3" t="n">
        <v>0</v>
      </c>
      <c r="Y1491" s="3" t="s">
        <v>30</v>
      </c>
      <c r="Z1491" s="3" t="s">
        <v>30</v>
      </c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</row>
    <row r="1492" customFormat="false" ht="15.75" hidden="false" customHeight="false" outlineLevel="0" collapsed="false">
      <c r="A1492" s="3" t="n">
        <v>1491</v>
      </c>
      <c r="B1492" s="3" t="s">
        <v>4407</v>
      </c>
      <c r="C1492" s="3" t="s">
        <v>4408</v>
      </c>
      <c r="D1492" s="3" t="n">
        <v>1</v>
      </c>
      <c r="E1492" s="3" t="n">
        <v>0.1699857</v>
      </c>
      <c r="F1492" s="3" t="n">
        <v>6</v>
      </c>
      <c r="G1492" s="3" t="n">
        <v>6</v>
      </c>
      <c r="H1492" s="3" t="n">
        <v>1</v>
      </c>
      <c r="I1492" s="3" t="n">
        <v>1</v>
      </c>
      <c r="J1492" s="3" t="n">
        <v>0</v>
      </c>
      <c r="K1492" s="3" t="n">
        <v>0</v>
      </c>
      <c r="L1492" s="3" t="n">
        <v>0</v>
      </c>
      <c r="M1492" s="3" t="n">
        <v>0</v>
      </c>
      <c r="N1492" s="3" t="n">
        <v>-1</v>
      </c>
      <c r="O1492" s="3" t="n">
        <v>-1</v>
      </c>
      <c r="P1492" s="3" t="n">
        <v>8</v>
      </c>
      <c r="Q1492" s="3" t="n">
        <v>24.2</v>
      </c>
      <c r="R1492" s="3" t="s">
        <v>4409</v>
      </c>
      <c r="S1492" s="4" t="n">
        <v>45747.0349768519</v>
      </c>
      <c r="T1492" s="3" t="s">
        <v>65</v>
      </c>
      <c r="U1492" s="3" t="s">
        <v>65</v>
      </c>
      <c r="V1492" s="3" t="n">
        <v>0</v>
      </c>
      <c r="W1492" s="3" t="n">
        <v>0</v>
      </c>
      <c r="X1492" s="3" t="n">
        <v>0</v>
      </c>
      <c r="Y1492" s="3" t="s">
        <v>30</v>
      </c>
      <c r="Z1492" s="3" t="s">
        <v>30</v>
      </c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</row>
    <row r="1493" customFormat="false" ht="15.75" hidden="false" customHeight="false" outlineLevel="0" collapsed="false">
      <c r="A1493" s="3" t="n">
        <v>1492</v>
      </c>
      <c r="B1493" s="3" t="s">
        <v>4410</v>
      </c>
      <c r="C1493" s="3" t="s">
        <v>4411</v>
      </c>
      <c r="D1493" s="3" t="n">
        <v>1</v>
      </c>
      <c r="E1493" s="3" t="n">
        <v>0.1532813</v>
      </c>
      <c r="F1493" s="3" t="n">
        <v>6</v>
      </c>
      <c r="G1493" s="3" t="n">
        <v>6</v>
      </c>
      <c r="H1493" s="3" t="n">
        <v>1</v>
      </c>
      <c r="I1493" s="3" t="n">
        <v>1</v>
      </c>
      <c r="J1493" s="3" t="n">
        <v>0</v>
      </c>
      <c r="K1493" s="3" t="n">
        <v>0</v>
      </c>
      <c r="L1493" s="3" t="n">
        <v>0</v>
      </c>
      <c r="M1493" s="3" t="n">
        <v>0</v>
      </c>
      <c r="N1493" s="3" t="n">
        <v>-1</v>
      </c>
      <c r="O1493" s="3" t="n">
        <v>-1</v>
      </c>
      <c r="P1493" s="3" t="n">
        <v>8.1</v>
      </c>
      <c r="Q1493" s="3" t="n">
        <v>24.2</v>
      </c>
      <c r="R1493" s="3" t="s">
        <v>4412</v>
      </c>
      <c r="S1493" s="4" t="n">
        <v>45747.035</v>
      </c>
      <c r="T1493" s="3" t="s">
        <v>65</v>
      </c>
      <c r="U1493" s="3" t="s">
        <v>65</v>
      </c>
      <c r="V1493" s="3" t="n">
        <v>0</v>
      </c>
      <c r="W1493" s="3" t="n">
        <v>0</v>
      </c>
      <c r="X1493" s="3" t="n">
        <v>0</v>
      </c>
      <c r="Y1493" s="3" t="s">
        <v>30</v>
      </c>
      <c r="Z1493" s="3" t="s">
        <v>30</v>
      </c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</row>
    <row r="1494" customFormat="false" ht="15.75" hidden="false" customHeight="false" outlineLevel="0" collapsed="false">
      <c r="A1494" s="3" t="n">
        <v>1493</v>
      </c>
      <c r="B1494" s="3" t="s">
        <v>4413</v>
      </c>
      <c r="C1494" s="3" t="s">
        <v>4414</v>
      </c>
      <c r="D1494" s="3" t="n">
        <v>1</v>
      </c>
      <c r="E1494" s="3" t="n">
        <v>0.1549892</v>
      </c>
      <c r="F1494" s="3" t="n">
        <v>6</v>
      </c>
      <c r="G1494" s="3" t="n">
        <v>6</v>
      </c>
      <c r="H1494" s="3" t="n">
        <v>1</v>
      </c>
      <c r="I1494" s="3" t="n">
        <v>1</v>
      </c>
      <c r="J1494" s="3" t="n">
        <v>0</v>
      </c>
      <c r="K1494" s="3" t="n">
        <v>0</v>
      </c>
      <c r="L1494" s="3" t="n">
        <v>0</v>
      </c>
      <c r="M1494" s="3" t="n">
        <v>0</v>
      </c>
      <c r="N1494" s="3" t="n">
        <v>-1</v>
      </c>
      <c r="O1494" s="3" t="n">
        <v>-1</v>
      </c>
      <c r="P1494" s="3" t="n">
        <v>8.2</v>
      </c>
      <c r="Q1494" s="3" t="n">
        <v>24.2</v>
      </c>
      <c r="R1494" s="3" t="s">
        <v>4415</v>
      </c>
      <c r="S1494" s="4" t="n">
        <v>45747.0350231482</v>
      </c>
      <c r="T1494" s="3" t="s">
        <v>65</v>
      </c>
      <c r="U1494" s="3" t="s">
        <v>65</v>
      </c>
      <c r="V1494" s="3" t="n">
        <v>0</v>
      </c>
      <c r="W1494" s="3" t="n">
        <v>0</v>
      </c>
      <c r="X1494" s="3" t="n">
        <v>0</v>
      </c>
      <c r="Y1494" s="3" t="s">
        <v>30</v>
      </c>
      <c r="Z1494" s="3" t="s">
        <v>30</v>
      </c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</row>
    <row r="1495" customFormat="false" ht="15.75" hidden="false" customHeight="false" outlineLevel="0" collapsed="false">
      <c r="A1495" s="3" t="n">
        <v>1494</v>
      </c>
      <c r="B1495" s="3" t="s">
        <v>4416</v>
      </c>
      <c r="C1495" s="3" t="s">
        <v>4417</v>
      </c>
      <c r="D1495" s="3" t="n">
        <v>1</v>
      </c>
      <c r="E1495" s="3" t="n">
        <v>0.1459809</v>
      </c>
      <c r="F1495" s="3" t="n">
        <v>6</v>
      </c>
      <c r="G1495" s="3" t="n">
        <v>6</v>
      </c>
      <c r="H1495" s="3" t="n">
        <v>1</v>
      </c>
      <c r="I1495" s="3" t="n">
        <v>1</v>
      </c>
      <c r="J1495" s="3" t="n">
        <v>0</v>
      </c>
      <c r="K1495" s="3" t="n">
        <v>0</v>
      </c>
      <c r="L1495" s="3" t="n">
        <v>0</v>
      </c>
      <c r="M1495" s="3" t="n">
        <v>0</v>
      </c>
      <c r="N1495" s="3" t="n">
        <v>-1</v>
      </c>
      <c r="O1495" s="3" t="n">
        <v>-1</v>
      </c>
      <c r="P1495" s="3" t="n">
        <v>8.3</v>
      </c>
      <c r="Q1495" s="3" t="n">
        <v>24.2</v>
      </c>
      <c r="R1495" s="3" t="s">
        <v>4415</v>
      </c>
      <c r="S1495" s="4" t="n">
        <v>45747.0350347222</v>
      </c>
      <c r="T1495" s="3" t="s">
        <v>65</v>
      </c>
      <c r="U1495" s="3" t="s">
        <v>65</v>
      </c>
      <c r="V1495" s="3" t="n">
        <v>0</v>
      </c>
      <c r="W1495" s="3" t="n">
        <v>0</v>
      </c>
      <c r="X1495" s="3" t="n">
        <v>0</v>
      </c>
      <c r="Y1495" s="3" t="s">
        <v>30</v>
      </c>
      <c r="Z1495" s="3" t="s">
        <v>30</v>
      </c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</row>
    <row r="1496" customFormat="false" ht="15.75" hidden="false" customHeight="false" outlineLevel="0" collapsed="false">
      <c r="A1496" s="3" t="n">
        <v>1495</v>
      </c>
      <c r="B1496" s="3" t="s">
        <v>4418</v>
      </c>
      <c r="C1496" s="3" t="s">
        <v>4419</v>
      </c>
      <c r="D1496" s="3" t="n">
        <v>1</v>
      </c>
      <c r="E1496" s="3" t="n">
        <v>0.1500953</v>
      </c>
      <c r="F1496" s="3" t="n">
        <v>6</v>
      </c>
      <c r="G1496" s="3" t="n">
        <v>6</v>
      </c>
      <c r="H1496" s="3" t="n">
        <v>1</v>
      </c>
      <c r="I1496" s="3" t="n">
        <v>1</v>
      </c>
      <c r="J1496" s="3" t="n">
        <v>0</v>
      </c>
      <c r="K1496" s="3" t="n">
        <v>0</v>
      </c>
      <c r="L1496" s="3" t="n">
        <v>0</v>
      </c>
      <c r="M1496" s="3" t="n">
        <v>0</v>
      </c>
      <c r="N1496" s="3" t="n">
        <v>-1</v>
      </c>
      <c r="O1496" s="3" t="n">
        <v>-1</v>
      </c>
      <c r="P1496" s="3" t="n">
        <v>8.4</v>
      </c>
      <c r="Q1496" s="3" t="n">
        <v>24.2</v>
      </c>
      <c r="R1496" s="3" t="s">
        <v>4420</v>
      </c>
      <c r="S1496" s="4" t="n">
        <v>45747.0350694444</v>
      </c>
      <c r="T1496" s="3" t="s">
        <v>65</v>
      </c>
      <c r="U1496" s="3" t="s">
        <v>65</v>
      </c>
      <c r="V1496" s="3" t="n">
        <v>0</v>
      </c>
      <c r="W1496" s="3" t="n">
        <v>0</v>
      </c>
      <c r="X1496" s="3" t="n">
        <v>0</v>
      </c>
      <c r="Y1496" s="3" t="s">
        <v>30</v>
      </c>
      <c r="Z1496" s="3" t="s">
        <v>30</v>
      </c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</row>
    <row r="1497" customFormat="false" ht="15.75" hidden="false" customHeight="false" outlineLevel="0" collapsed="false">
      <c r="A1497" s="3" t="n">
        <v>1496</v>
      </c>
      <c r="B1497" s="3" t="s">
        <v>4421</v>
      </c>
      <c r="C1497" s="3" t="s">
        <v>4422</v>
      </c>
      <c r="D1497" s="3" t="n">
        <v>1</v>
      </c>
      <c r="E1497" s="3" t="n">
        <v>0.1289486</v>
      </c>
      <c r="F1497" s="3" t="n">
        <v>6</v>
      </c>
      <c r="G1497" s="3" t="n">
        <v>6</v>
      </c>
      <c r="H1497" s="3" t="n">
        <v>1</v>
      </c>
      <c r="I1497" s="3" t="n">
        <v>1</v>
      </c>
      <c r="J1497" s="3" t="n">
        <v>0</v>
      </c>
      <c r="K1497" s="3" t="n">
        <v>0</v>
      </c>
      <c r="L1497" s="3" t="n">
        <v>0</v>
      </c>
      <c r="M1497" s="3" t="n">
        <v>0</v>
      </c>
      <c r="N1497" s="3" t="n">
        <v>-1</v>
      </c>
      <c r="O1497" s="3" t="n">
        <v>-1</v>
      </c>
      <c r="P1497" s="3" t="n">
        <v>8.5</v>
      </c>
      <c r="Q1497" s="3" t="n">
        <v>24.2</v>
      </c>
      <c r="R1497" s="3" t="s">
        <v>4423</v>
      </c>
      <c r="S1497" s="4" t="n">
        <v>45747.0350925926</v>
      </c>
      <c r="T1497" s="3" t="s">
        <v>65</v>
      </c>
      <c r="U1497" s="3" t="s">
        <v>65</v>
      </c>
      <c r="V1497" s="3" t="n">
        <v>0</v>
      </c>
      <c r="W1497" s="3" t="n">
        <v>0</v>
      </c>
      <c r="X1497" s="3" t="n">
        <v>0</v>
      </c>
      <c r="Y1497" s="3" t="s">
        <v>30</v>
      </c>
      <c r="Z1497" s="3" t="s">
        <v>30</v>
      </c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</row>
    <row r="1498" customFormat="false" ht="15.75" hidden="false" customHeight="false" outlineLevel="0" collapsed="false">
      <c r="A1498" s="3" t="n">
        <v>1497</v>
      </c>
      <c r="B1498" s="3" t="s">
        <v>4424</v>
      </c>
      <c r="C1498" s="3" t="s">
        <v>4425</v>
      </c>
      <c r="D1498" s="3" t="n">
        <v>1</v>
      </c>
      <c r="E1498" s="3" t="n">
        <v>0.1242078</v>
      </c>
      <c r="F1498" s="3" t="n">
        <v>6</v>
      </c>
      <c r="G1498" s="3" t="n">
        <v>6</v>
      </c>
      <c r="H1498" s="3" t="n">
        <v>1</v>
      </c>
      <c r="I1498" s="3" t="n">
        <v>1</v>
      </c>
      <c r="J1498" s="3" t="n">
        <v>0</v>
      </c>
      <c r="K1498" s="3" t="n">
        <v>0</v>
      </c>
      <c r="L1498" s="3" t="n">
        <v>0</v>
      </c>
      <c r="M1498" s="3" t="n">
        <v>0</v>
      </c>
      <c r="N1498" s="3" t="n">
        <v>-1</v>
      </c>
      <c r="O1498" s="3" t="n">
        <v>-1</v>
      </c>
      <c r="P1498" s="3" t="n">
        <v>8.6</v>
      </c>
      <c r="Q1498" s="3" t="n">
        <v>24.2</v>
      </c>
      <c r="R1498" s="3" t="s">
        <v>4426</v>
      </c>
      <c r="S1498" s="4" t="n">
        <v>45747.0351157407</v>
      </c>
      <c r="T1498" s="3" t="s">
        <v>65</v>
      </c>
      <c r="U1498" s="3" t="s">
        <v>65</v>
      </c>
      <c r="V1498" s="3" t="n">
        <v>0</v>
      </c>
      <c r="W1498" s="3" t="n">
        <v>0</v>
      </c>
      <c r="X1498" s="3" t="n">
        <v>0</v>
      </c>
      <c r="Y1498" s="3" t="s">
        <v>30</v>
      </c>
      <c r="Z1498" s="3" t="s">
        <v>30</v>
      </c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</row>
    <row r="1499" customFormat="false" ht="15.75" hidden="false" customHeight="false" outlineLevel="0" collapsed="false">
      <c r="A1499" s="3" t="n">
        <v>1498</v>
      </c>
      <c r="B1499" s="3" t="s">
        <v>4427</v>
      </c>
      <c r="C1499" s="3" t="s">
        <v>4428</v>
      </c>
      <c r="D1499" s="3" t="n">
        <v>1</v>
      </c>
      <c r="E1499" s="3" t="n">
        <v>0.1341818</v>
      </c>
      <c r="F1499" s="3" t="n">
        <v>6</v>
      </c>
      <c r="G1499" s="3" t="n">
        <v>6</v>
      </c>
      <c r="H1499" s="3" t="n">
        <v>1</v>
      </c>
      <c r="I1499" s="3" t="n">
        <v>1</v>
      </c>
      <c r="J1499" s="3" t="n">
        <v>0</v>
      </c>
      <c r="K1499" s="3" t="n">
        <v>0</v>
      </c>
      <c r="L1499" s="3" t="n">
        <v>0</v>
      </c>
      <c r="M1499" s="3" t="n">
        <v>0</v>
      </c>
      <c r="N1499" s="3" t="n">
        <v>-1</v>
      </c>
      <c r="O1499" s="3" t="n">
        <v>-1</v>
      </c>
      <c r="P1499" s="3" t="n">
        <v>8.7</v>
      </c>
      <c r="Q1499" s="3" t="n">
        <v>24.2</v>
      </c>
      <c r="R1499" s="3" t="s">
        <v>4429</v>
      </c>
      <c r="S1499" s="4" t="n">
        <v>45747.0351388889</v>
      </c>
      <c r="T1499" s="3" t="s">
        <v>65</v>
      </c>
      <c r="U1499" s="3" t="s">
        <v>65</v>
      </c>
      <c r="V1499" s="3" t="n">
        <v>0</v>
      </c>
      <c r="W1499" s="3" t="n">
        <v>0</v>
      </c>
      <c r="X1499" s="3" t="n">
        <v>0</v>
      </c>
      <c r="Y1499" s="3" t="s">
        <v>30</v>
      </c>
      <c r="Z1499" s="3" t="s">
        <v>30</v>
      </c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</row>
    <row r="1500" customFormat="false" ht="15.75" hidden="false" customHeight="false" outlineLevel="0" collapsed="false">
      <c r="A1500" s="3" t="n">
        <v>1499</v>
      </c>
      <c r="B1500" s="3" t="s">
        <v>4430</v>
      </c>
      <c r="C1500" s="3" t="s">
        <v>4431</v>
      </c>
      <c r="D1500" s="3" t="n">
        <v>1</v>
      </c>
      <c r="E1500" s="3" t="n">
        <v>0.1541131</v>
      </c>
      <c r="F1500" s="3" t="n">
        <v>6</v>
      </c>
      <c r="G1500" s="3" t="n">
        <v>6</v>
      </c>
      <c r="H1500" s="3" t="n">
        <v>1</v>
      </c>
      <c r="I1500" s="3" t="n">
        <v>1</v>
      </c>
      <c r="J1500" s="3" t="n">
        <v>0</v>
      </c>
      <c r="K1500" s="3" t="n">
        <v>0</v>
      </c>
      <c r="L1500" s="3" t="n">
        <v>0</v>
      </c>
      <c r="M1500" s="3" t="n">
        <v>0</v>
      </c>
      <c r="N1500" s="3" t="n">
        <v>-1</v>
      </c>
      <c r="O1500" s="3" t="n">
        <v>-1</v>
      </c>
      <c r="P1500" s="3" t="n">
        <v>8.8</v>
      </c>
      <c r="Q1500" s="3" t="n">
        <v>24.2</v>
      </c>
      <c r="R1500" s="3" t="s">
        <v>4432</v>
      </c>
      <c r="S1500" s="4" t="n">
        <v>45747.035162037</v>
      </c>
      <c r="T1500" s="3" t="s">
        <v>65</v>
      </c>
      <c r="U1500" s="3" t="s">
        <v>65</v>
      </c>
      <c r="V1500" s="3" t="n">
        <v>0</v>
      </c>
      <c r="W1500" s="3" t="n">
        <v>0</v>
      </c>
      <c r="X1500" s="3" t="n">
        <v>0</v>
      </c>
      <c r="Y1500" s="3" t="s">
        <v>30</v>
      </c>
      <c r="Z1500" s="3" t="s">
        <v>30</v>
      </c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</row>
    <row r="1501" customFormat="false" ht="15.75" hidden="false" customHeight="false" outlineLevel="0" collapsed="false">
      <c r="A1501" s="3" t="n">
        <v>1500</v>
      </c>
      <c r="B1501" s="3" t="s">
        <v>4433</v>
      </c>
      <c r="C1501" s="3" t="s">
        <v>4434</v>
      </c>
      <c r="D1501" s="3" t="n">
        <v>1</v>
      </c>
      <c r="E1501" s="3" t="n">
        <v>0.2497612</v>
      </c>
      <c r="F1501" s="3" t="n">
        <v>6</v>
      </c>
      <c r="G1501" s="3" t="n">
        <v>6</v>
      </c>
      <c r="H1501" s="3" t="n">
        <v>1</v>
      </c>
      <c r="I1501" s="3" t="n">
        <v>1</v>
      </c>
      <c r="J1501" s="3" t="n">
        <v>0</v>
      </c>
      <c r="K1501" s="3" t="n">
        <v>0</v>
      </c>
      <c r="L1501" s="3" t="n">
        <v>0</v>
      </c>
      <c r="M1501" s="3" t="n">
        <v>0</v>
      </c>
      <c r="N1501" s="3" t="n">
        <v>-1</v>
      </c>
      <c r="O1501" s="3" t="n">
        <v>-1</v>
      </c>
      <c r="P1501" s="3" t="n">
        <v>9</v>
      </c>
      <c r="Q1501" s="3" t="n">
        <v>24.2</v>
      </c>
      <c r="R1501" s="3" t="s">
        <v>4435</v>
      </c>
      <c r="S1501" s="4" t="n">
        <v>45747.0351851852</v>
      </c>
      <c r="T1501" s="3" t="s">
        <v>65</v>
      </c>
      <c r="U1501" s="3" t="s">
        <v>65</v>
      </c>
      <c r="V1501" s="3" t="n">
        <v>0</v>
      </c>
      <c r="W1501" s="3" t="n">
        <v>0</v>
      </c>
      <c r="X1501" s="3" t="n">
        <v>0</v>
      </c>
      <c r="Y1501" s="3" t="s">
        <v>30</v>
      </c>
      <c r="Z1501" s="3" t="s">
        <v>30</v>
      </c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</row>
    <row r="1502" customFormat="false" ht="15.75" hidden="false" customHeight="false" outlineLevel="0" collapsed="false">
      <c r="A1502" s="3" t="n">
        <v>1501</v>
      </c>
      <c r="B1502" s="3" t="s">
        <v>4436</v>
      </c>
      <c r="C1502" s="3" t="s">
        <v>4437</v>
      </c>
      <c r="D1502" s="3" t="n">
        <v>1</v>
      </c>
      <c r="E1502" s="3" t="n">
        <v>0.1392813</v>
      </c>
      <c r="F1502" s="3" t="n">
        <v>6</v>
      </c>
      <c r="G1502" s="3" t="n">
        <v>6</v>
      </c>
      <c r="H1502" s="3" t="n">
        <v>1</v>
      </c>
      <c r="I1502" s="3" t="n">
        <v>1</v>
      </c>
      <c r="J1502" s="3" t="n">
        <v>0</v>
      </c>
      <c r="K1502" s="3" t="n">
        <v>0</v>
      </c>
      <c r="L1502" s="3" t="n">
        <v>0</v>
      </c>
      <c r="M1502" s="3" t="n">
        <v>0</v>
      </c>
      <c r="N1502" s="3" t="n">
        <v>-1</v>
      </c>
      <c r="O1502" s="3" t="n">
        <v>-1</v>
      </c>
      <c r="P1502" s="3" t="n">
        <v>9</v>
      </c>
      <c r="Q1502" s="3" t="n">
        <v>24.2</v>
      </c>
      <c r="R1502" s="3" t="s">
        <v>4435</v>
      </c>
      <c r="S1502" s="4" t="n">
        <v>45747.0352083333</v>
      </c>
      <c r="T1502" s="3" t="s">
        <v>65</v>
      </c>
      <c r="U1502" s="3" t="s">
        <v>65</v>
      </c>
      <c r="V1502" s="3" t="n">
        <v>0</v>
      </c>
      <c r="W1502" s="3" t="n">
        <v>0</v>
      </c>
      <c r="X1502" s="3" t="n">
        <v>0</v>
      </c>
      <c r="Y1502" s="3" t="s">
        <v>30</v>
      </c>
      <c r="Z1502" s="3" t="s">
        <v>30</v>
      </c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</row>
    <row r="1503" customFormat="false" ht="15.75" hidden="false" customHeight="false" outlineLevel="0" collapsed="false">
      <c r="A1503" s="3" t="n">
        <v>1502</v>
      </c>
      <c r="B1503" s="3" t="s">
        <v>4438</v>
      </c>
      <c r="C1503" s="3" t="s">
        <v>4439</v>
      </c>
      <c r="D1503" s="3" t="n">
        <v>1</v>
      </c>
      <c r="E1503" s="3" t="n">
        <v>0.3175921</v>
      </c>
      <c r="F1503" s="3" t="n">
        <v>6</v>
      </c>
      <c r="G1503" s="3" t="n">
        <v>6</v>
      </c>
      <c r="H1503" s="3" t="n">
        <v>1</v>
      </c>
      <c r="I1503" s="3" t="n">
        <v>1</v>
      </c>
      <c r="J1503" s="3" t="n">
        <v>0</v>
      </c>
      <c r="K1503" s="3" t="n">
        <v>0</v>
      </c>
      <c r="L1503" s="3" t="n">
        <v>0</v>
      </c>
      <c r="M1503" s="3" t="n">
        <v>0</v>
      </c>
      <c r="N1503" s="3" t="n">
        <v>-1</v>
      </c>
      <c r="O1503" s="3" t="n">
        <v>-1</v>
      </c>
      <c r="P1503" s="3" t="n">
        <v>8.9</v>
      </c>
      <c r="Q1503" s="3" t="n">
        <v>24.2</v>
      </c>
      <c r="R1503" s="3" t="s">
        <v>4406</v>
      </c>
      <c r="S1503" s="4" t="n">
        <v>45747.0352314815</v>
      </c>
      <c r="T1503" s="3" t="s">
        <v>65</v>
      </c>
      <c r="U1503" s="3" t="s">
        <v>65</v>
      </c>
      <c r="V1503" s="3" t="n">
        <v>0</v>
      </c>
      <c r="W1503" s="3" t="n">
        <v>0</v>
      </c>
      <c r="X1503" s="3" t="n">
        <v>0</v>
      </c>
      <c r="Y1503" s="3" t="s">
        <v>30</v>
      </c>
      <c r="Z1503" s="3" t="s">
        <v>30</v>
      </c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</row>
    <row r="1504" customFormat="false" ht="15.75" hidden="false" customHeight="false" outlineLevel="0" collapsed="false">
      <c r="A1504" s="3" t="n">
        <v>1503</v>
      </c>
      <c r="B1504" s="3" t="s">
        <v>4440</v>
      </c>
      <c r="C1504" s="3" t="s">
        <v>4441</v>
      </c>
      <c r="D1504" s="3" t="n">
        <v>1</v>
      </c>
      <c r="E1504" s="3" t="n">
        <v>0.160423</v>
      </c>
      <c r="F1504" s="3" t="n">
        <v>6</v>
      </c>
      <c r="G1504" s="3" t="n">
        <v>6</v>
      </c>
      <c r="H1504" s="3" t="n">
        <v>1</v>
      </c>
      <c r="I1504" s="3" t="n">
        <v>1</v>
      </c>
      <c r="J1504" s="3" t="n">
        <v>0</v>
      </c>
      <c r="K1504" s="3" t="n">
        <v>0</v>
      </c>
      <c r="L1504" s="3" t="n">
        <v>0</v>
      </c>
      <c r="M1504" s="3" t="n">
        <v>0</v>
      </c>
      <c r="N1504" s="3" t="n">
        <v>-1</v>
      </c>
      <c r="O1504" s="3" t="n">
        <v>-1</v>
      </c>
      <c r="P1504" s="3" t="n">
        <v>8.9</v>
      </c>
      <c r="Q1504" s="3" t="n">
        <v>24.2</v>
      </c>
      <c r="R1504" s="3" t="s">
        <v>4406</v>
      </c>
      <c r="S1504" s="4" t="n">
        <v>45747.0352662037</v>
      </c>
      <c r="T1504" s="3" t="s">
        <v>65</v>
      </c>
      <c r="U1504" s="3" t="s">
        <v>65</v>
      </c>
      <c r="V1504" s="3" t="n">
        <v>0</v>
      </c>
      <c r="W1504" s="3" t="n">
        <v>0</v>
      </c>
      <c r="X1504" s="3" t="n">
        <v>0</v>
      </c>
      <c r="Y1504" s="3" t="s">
        <v>30</v>
      </c>
      <c r="Z1504" s="3" t="s">
        <v>30</v>
      </c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</row>
    <row r="1505" customFormat="false" ht="15.75" hidden="false" customHeight="false" outlineLevel="0" collapsed="false">
      <c r="A1505" s="3" t="n">
        <v>1504</v>
      </c>
      <c r="B1505" s="3" t="s">
        <v>4442</v>
      </c>
      <c r="C1505" s="3" t="s">
        <v>4443</v>
      </c>
      <c r="D1505" s="3" t="n">
        <v>1</v>
      </c>
      <c r="E1505" s="3" t="n">
        <v>0.1660155</v>
      </c>
      <c r="F1505" s="3" t="n">
        <v>6</v>
      </c>
      <c r="G1505" s="3" t="n">
        <v>6</v>
      </c>
      <c r="H1505" s="3" t="n">
        <v>1</v>
      </c>
      <c r="I1505" s="3" t="n">
        <v>1</v>
      </c>
      <c r="J1505" s="3" t="n">
        <v>0</v>
      </c>
      <c r="K1505" s="3" t="n">
        <v>0</v>
      </c>
      <c r="L1505" s="3" t="n">
        <v>0</v>
      </c>
      <c r="M1505" s="3" t="n">
        <v>0</v>
      </c>
      <c r="N1505" s="3" t="n">
        <v>-1</v>
      </c>
      <c r="O1505" s="3" t="n">
        <v>-1</v>
      </c>
      <c r="P1505" s="3" t="n">
        <v>8.9</v>
      </c>
      <c r="Q1505" s="3" t="n">
        <v>24.2</v>
      </c>
      <c r="R1505" s="3" t="s">
        <v>4406</v>
      </c>
      <c r="S1505" s="4" t="n">
        <v>45747.0352893519</v>
      </c>
      <c r="T1505" s="3" t="s">
        <v>65</v>
      </c>
      <c r="U1505" s="3" t="s">
        <v>65</v>
      </c>
      <c r="V1505" s="3" t="n">
        <v>0</v>
      </c>
      <c r="W1505" s="3" t="n">
        <v>0</v>
      </c>
      <c r="X1505" s="3" t="n">
        <v>0</v>
      </c>
      <c r="Y1505" s="3" t="s">
        <v>30</v>
      </c>
      <c r="Z1505" s="3" t="s">
        <v>30</v>
      </c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</row>
    <row r="1506" customFormat="false" ht="15.75" hidden="false" customHeight="false" outlineLevel="0" collapsed="false">
      <c r="A1506" s="3" t="n">
        <v>1505</v>
      </c>
      <c r="B1506" s="3" t="s">
        <v>4444</v>
      </c>
      <c r="C1506" s="3" t="s">
        <v>4445</v>
      </c>
      <c r="D1506" s="3" t="n">
        <v>1</v>
      </c>
      <c r="E1506" s="3" t="n">
        <v>0.2353461</v>
      </c>
      <c r="F1506" s="3" t="n">
        <v>11</v>
      </c>
      <c r="G1506" s="3" t="n">
        <v>11</v>
      </c>
      <c r="H1506" s="3" t="n">
        <v>7</v>
      </c>
      <c r="I1506" s="3" t="n">
        <v>7</v>
      </c>
      <c r="J1506" s="3" t="n">
        <v>11</v>
      </c>
      <c r="K1506" s="3" t="n">
        <v>11</v>
      </c>
      <c r="L1506" s="3" t="n">
        <v>1</v>
      </c>
      <c r="M1506" s="3" t="n">
        <v>1</v>
      </c>
      <c r="N1506" s="3" t="n">
        <v>-1</v>
      </c>
      <c r="O1506" s="3" t="n">
        <v>-1</v>
      </c>
      <c r="P1506" s="3" t="n">
        <v>8.4</v>
      </c>
      <c r="Q1506" s="3" t="n">
        <v>24.2</v>
      </c>
      <c r="R1506" s="3" t="s">
        <v>4446</v>
      </c>
      <c r="S1506" s="4" t="n">
        <v>45747.0353125</v>
      </c>
      <c r="T1506" s="3" t="s">
        <v>65</v>
      </c>
      <c r="U1506" s="3" t="s">
        <v>65</v>
      </c>
      <c r="V1506" s="3" t="n">
        <v>0</v>
      </c>
      <c r="W1506" s="3" t="n">
        <v>0</v>
      </c>
      <c r="X1506" s="3" t="n">
        <v>0</v>
      </c>
      <c r="Y1506" s="3" t="s">
        <v>30</v>
      </c>
      <c r="Z1506" s="3" t="s">
        <v>30</v>
      </c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</row>
    <row r="1507" customFormat="false" ht="15.75" hidden="false" customHeight="false" outlineLevel="0" collapsed="false">
      <c r="A1507" s="3" t="n">
        <v>1506</v>
      </c>
      <c r="B1507" s="3" t="s">
        <v>4447</v>
      </c>
      <c r="C1507" s="3" t="s">
        <v>4448</v>
      </c>
      <c r="D1507" s="3" t="n">
        <v>1</v>
      </c>
      <c r="E1507" s="3" t="n">
        <v>0.2106373</v>
      </c>
      <c r="F1507" s="3" t="n">
        <v>11</v>
      </c>
      <c r="G1507" s="3" t="n">
        <v>11</v>
      </c>
      <c r="H1507" s="3" t="n">
        <v>7</v>
      </c>
      <c r="I1507" s="3" t="n">
        <v>7</v>
      </c>
      <c r="J1507" s="3" t="n">
        <v>11</v>
      </c>
      <c r="K1507" s="3" t="n">
        <v>11</v>
      </c>
      <c r="L1507" s="3" t="n">
        <v>1</v>
      </c>
      <c r="M1507" s="3" t="n">
        <v>1</v>
      </c>
      <c r="N1507" s="3" t="n">
        <v>-1</v>
      </c>
      <c r="O1507" s="3" t="n">
        <v>-1</v>
      </c>
      <c r="P1507" s="3" t="n">
        <v>8</v>
      </c>
      <c r="Q1507" s="3" t="n">
        <v>24.2</v>
      </c>
      <c r="R1507" s="3" t="s">
        <v>4449</v>
      </c>
      <c r="S1507" s="4" t="n">
        <v>45747.0353356482</v>
      </c>
      <c r="T1507" s="3" t="s">
        <v>65</v>
      </c>
      <c r="U1507" s="3" t="s">
        <v>65</v>
      </c>
      <c r="V1507" s="3" t="n">
        <v>0</v>
      </c>
      <c r="W1507" s="3" t="n">
        <v>0</v>
      </c>
      <c r="X1507" s="3" t="n">
        <v>0</v>
      </c>
      <c r="Y1507" s="3" t="s">
        <v>30</v>
      </c>
      <c r="Z1507" s="3" t="s">
        <v>30</v>
      </c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</row>
    <row r="1508" customFormat="false" ht="15.75" hidden="false" customHeight="false" outlineLevel="0" collapsed="false">
      <c r="A1508" s="3" t="n">
        <v>1507</v>
      </c>
      <c r="B1508" s="3" t="s">
        <v>4450</v>
      </c>
      <c r="C1508" s="3" t="s">
        <v>4451</v>
      </c>
      <c r="D1508" s="3" t="n">
        <v>1</v>
      </c>
      <c r="E1508" s="3" t="n">
        <v>0.2039996</v>
      </c>
      <c r="F1508" s="3" t="n">
        <v>11</v>
      </c>
      <c r="G1508" s="3" t="n">
        <v>11</v>
      </c>
      <c r="H1508" s="3" t="n">
        <v>7</v>
      </c>
      <c r="I1508" s="3" t="n">
        <v>7</v>
      </c>
      <c r="J1508" s="3" t="n">
        <v>11</v>
      </c>
      <c r="K1508" s="3" t="n">
        <v>11</v>
      </c>
      <c r="L1508" s="3" t="n">
        <v>1</v>
      </c>
      <c r="M1508" s="3" t="n">
        <v>1</v>
      </c>
      <c r="N1508" s="3" t="n">
        <v>-1</v>
      </c>
      <c r="O1508" s="3" t="n">
        <v>-1</v>
      </c>
      <c r="P1508" s="3" t="n">
        <v>8.1</v>
      </c>
      <c r="Q1508" s="3" t="n">
        <v>24.2</v>
      </c>
      <c r="R1508" s="3" t="s">
        <v>4452</v>
      </c>
      <c r="S1508" s="4" t="n">
        <v>45747.0353587963</v>
      </c>
      <c r="T1508" s="3" t="s">
        <v>65</v>
      </c>
      <c r="U1508" s="3" t="s">
        <v>65</v>
      </c>
      <c r="V1508" s="3" t="n">
        <v>0</v>
      </c>
      <c r="W1508" s="3" t="n">
        <v>0</v>
      </c>
      <c r="X1508" s="3" t="n">
        <v>0</v>
      </c>
      <c r="Y1508" s="3" t="s">
        <v>30</v>
      </c>
      <c r="Z1508" s="3" t="s">
        <v>30</v>
      </c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</row>
    <row r="1509" customFormat="false" ht="15.75" hidden="false" customHeight="false" outlineLevel="0" collapsed="false">
      <c r="A1509" s="3" t="n">
        <v>1508</v>
      </c>
      <c r="B1509" s="3" t="s">
        <v>4453</v>
      </c>
      <c r="C1509" s="3" t="s">
        <v>4454</v>
      </c>
      <c r="D1509" s="3" t="n">
        <v>1</v>
      </c>
      <c r="E1509" s="3" t="n">
        <v>0.222085</v>
      </c>
      <c r="F1509" s="3" t="n">
        <v>11</v>
      </c>
      <c r="G1509" s="3" t="n">
        <v>11</v>
      </c>
      <c r="H1509" s="3" t="n">
        <v>7</v>
      </c>
      <c r="I1509" s="3" t="n">
        <v>7</v>
      </c>
      <c r="J1509" s="3" t="n">
        <v>11</v>
      </c>
      <c r="K1509" s="3" t="n">
        <v>11</v>
      </c>
      <c r="L1509" s="3" t="n">
        <v>1</v>
      </c>
      <c r="M1509" s="3" t="n">
        <v>1</v>
      </c>
      <c r="N1509" s="3" t="n">
        <v>-1</v>
      </c>
      <c r="O1509" s="3" t="n">
        <v>-1</v>
      </c>
      <c r="P1509" s="3" t="n">
        <v>8.2</v>
      </c>
      <c r="Q1509" s="3" t="n">
        <v>24.2</v>
      </c>
      <c r="R1509" s="3" t="s">
        <v>4452</v>
      </c>
      <c r="S1509" s="4" t="n">
        <v>45747.0353819444</v>
      </c>
      <c r="T1509" s="3" t="s">
        <v>65</v>
      </c>
      <c r="U1509" s="3" t="s">
        <v>65</v>
      </c>
      <c r="V1509" s="3" t="n">
        <v>0</v>
      </c>
      <c r="W1509" s="3" t="n">
        <v>0</v>
      </c>
      <c r="X1509" s="3" t="n">
        <v>0</v>
      </c>
      <c r="Y1509" s="3" t="s">
        <v>30</v>
      </c>
      <c r="Z1509" s="3" t="s">
        <v>30</v>
      </c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</row>
    <row r="1510" customFormat="false" ht="15.75" hidden="false" customHeight="false" outlineLevel="0" collapsed="false">
      <c r="A1510" s="3" t="n">
        <v>1509</v>
      </c>
      <c r="B1510" s="3" t="s">
        <v>4455</v>
      </c>
      <c r="C1510" s="3" t="s">
        <v>4456</v>
      </c>
      <c r="D1510" s="3" t="n">
        <v>1</v>
      </c>
      <c r="E1510" s="3" t="n">
        <v>0.2131244</v>
      </c>
      <c r="F1510" s="3" t="n">
        <v>11</v>
      </c>
      <c r="G1510" s="3" t="n">
        <v>11</v>
      </c>
      <c r="H1510" s="3" t="n">
        <v>7</v>
      </c>
      <c r="I1510" s="3" t="n">
        <v>7</v>
      </c>
      <c r="J1510" s="3" t="n">
        <v>11</v>
      </c>
      <c r="K1510" s="3" t="n">
        <v>11</v>
      </c>
      <c r="L1510" s="3" t="n">
        <v>1</v>
      </c>
      <c r="M1510" s="3" t="n">
        <v>1</v>
      </c>
      <c r="N1510" s="3" t="n">
        <v>-1</v>
      </c>
      <c r="O1510" s="3" t="n">
        <v>-1</v>
      </c>
      <c r="P1510" s="3" t="n">
        <v>8.3</v>
      </c>
      <c r="Q1510" s="3" t="n">
        <v>24.2</v>
      </c>
      <c r="R1510" s="3" t="s">
        <v>4457</v>
      </c>
      <c r="S1510" s="4" t="n">
        <v>45747.0354050926</v>
      </c>
      <c r="T1510" s="3" t="s">
        <v>65</v>
      </c>
      <c r="U1510" s="3" t="s">
        <v>65</v>
      </c>
      <c r="V1510" s="3" t="n">
        <v>0</v>
      </c>
      <c r="W1510" s="3" t="n">
        <v>0</v>
      </c>
      <c r="X1510" s="3" t="n">
        <v>0</v>
      </c>
      <c r="Y1510" s="3" t="s">
        <v>30</v>
      </c>
      <c r="Z1510" s="3" t="s">
        <v>30</v>
      </c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</row>
    <row r="1511" customFormat="false" ht="15.75" hidden="false" customHeight="false" outlineLevel="0" collapsed="false">
      <c r="A1511" s="3" t="n">
        <v>1510</v>
      </c>
      <c r="B1511" s="3" t="s">
        <v>4458</v>
      </c>
      <c r="C1511" s="3" t="s">
        <v>4459</v>
      </c>
      <c r="D1511" s="3" t="n">
        <v>1</v>
      </c>
      <c r="E1511" s="3" t="n">
        <v>0.2142285</v>
      </c>
      <c r="F1511" s="3" t="n">
        <v>11</v>
      </c>
      <c r="G1511" s="3" t="n">
        <v>11</v>
      </c>
      <c r="H1511" s="3" t="n">
        <v>7</v>
      </c>
      <c r="I1511" s="3" t="n">
        <v>7</v>
      </c>
      <c r="J1511" s="3" t="n">
        <v>11</v>
      </c>
      <c r="K1511" s="3" t="n">
        <v>11</v>
      </c>
      <c r="L1511" s="3" t="n">
        <v>1</v>
      </c>
      <c r="M1511" s="3" t="n">
        <v>1</v>
      </c>
      <c r="N1511" s="3" t="n">
        <v>-1</v>
      </c>
      <c r="O1511" s="3" t="n">
        <v>-1</v>
      </c>
      <c r="P1511" s="3" t="n">
        <v>8.4</v>
      </c>
      <c r="Q1511" s="3" t="n">
        <v>24.2</v>
      </c>
      <c r="R1511" s="3" t="s">
        <v>4457</v>
      </c>
      <c r="S1511" s="4" t="n">
        <v>45747.0354282407</v>
      </c>
      <c r="T1511" s="3" t="s">
        <v>65</v>
      </c>
      <c r="U1511" s="3" t="s">
        <v>65</v>
      </c>
      <c r="V1511" s="3" t="n">
        <v>0</v>
      </c>
      <c r="W1511" s="3" t="n">
        <v>0</v>
      </c>
      <c r="X1511" s="3" t="n">
        <v>0</v>
      </c>
      <c r="Y1511" s="3" t="s">
        <v>30</v>
      </c>
      <c r="Z1511" s="3" t="s">
        <v>30</v>
      </c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</row>
    <row r="1512" customFormat="false" ht="15.75" hidden="false" customHeight="false" outlineLevel="0" collapsed="false">
      <c r="A1512" s="3" t="n">
        <v>1511</v>
      </c>
      <c r="B1512" s="3" t="s">
        <v>4460</v>
      </c>
      <c r="C1512" s="3" t="s">
        <v>4461</v>
      </c>
      <c r="D1512" s="3" t="n">
        <v>1</v>
      </c>
      <c r="E1512" s="3" t="n">
        <v>0.1979202</v>
      </c>
      <c r="F1512" s="3" t="n">
        <v>11</v>
      </c>
      <c r="G1512" s="3" t="n">
        <v>11</v>
      </c>
      <c r="H1512" s="3" t="n">
        <v>7</v>
      </c>
      <c r="I1512" s="3" t="n">
        <v>7</v>
      </c>
      <c r="J1512" s="3" t="n">
        <v>11</v>
      </c>
      <c r="K1512" s="3" t="n">
        <v>11</v>
      </c>
      <c r="L1512" s="3" t="n">
        <v>1</v>
      </c>
      <c r="M1512" s="3" t="n">
        <v>1</v>
      </c>
      <c r="N1512" s="3" t="n">
        <v>-1</v>
      </c>
      <c r="O1512" s="3" t="n">
        <v>-1</v>
      </c>
      <c r="P1512" s="3" t="n">
        <v>8.5</v>
      </c>
      <c r="Q1512" s="3" t="n">
        <v>24.2</v>
      </c>
      <c r="R1512" s="3" t="s">
        <v>4462</v>
      </c>
      <c r="S1512" s="4" t="n">
        <v>45747.0354398148</v>
      </c>
      <c r="T1512" s="3" t="s">
        <v>65</v>
      </c>
      <c r="U1512" s="3" t="s">
        <v>65</v>
      </c>
      <c r="V1512" s="3" t="n">
        <v>0</v>
      </c>
      <c r="W1512" s="3" t="n">
        <v>0</v>
      </c>
      <c r="X1512" s="3" t="n">
        <v>0</v>
      </c>
      <c r="Y1512" s="3" t="s">
        <v>30</v>
      </c>
      <c r="Z1512" s="3" t="s">
        <v>30</v>
      </c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</row>
    <row r="1513" customFormat="false" ht="15.75" hidden="false" customHeight="false" outlineLevel="0" collapsed="false">
      <c r="A1513" s="3" t="n">
        <v>1512</v>
      </c>
      <c r="B1513" s="3" t="s">
        <v>4463</v>
      </c>
      <c r="C1513" s="3" t="s">
        <v>4464</v>
      </c>
      <c r="D1513" s="3" t="n">
        <v>1</v>
      </c>
      <c r="E1513" s="3" t="n">
        <v>0.2235962</v>
      </c>
      <c r="F1513" s="3" t="n">
        <v>11</v>
      </c>
      <c r="G1513" s="3" t="n">
        <v>11</v>
      </c>
      <c r="H1513" s="3" t="n">
        <v>7</v>
      </c>
      <c r="I1513" s="3" t="n">
        <v>7</v>
      </c>
      <c r="J1513" s="3" t="n">
        <v>11</v>
      </c>
      <c r="K1513" s="3" t="n">
        <v>11</v>
      </c>
      <c r="L1513" s="3" t="n">
        <v>1</v>
      </c>
      <c r="M1513" s="3" t="n">
        <v>1</v>
      </c>
      <c r="N1513" s="3" t="n">
        <v>-1</v>
      </c>
      <c r="O1513" s="3" t="n">
        <v>-1</v>
      </c>
      <c r="P1513" s="3" t="n">
        <v>8.6</v>
      </c>
      <c r="Q1513" s="3" t="n">
        <v>24.2</v>
      </c>
      <c r="R1513" s="3" t="s">
        <v>4465</v>
      </c>
      <c r="S1513" s="4" t="n">
        <v>45747.035474537</v>
      </c>
      <c r="T1513" s="3" t="s">
        <v>65</v>
      </c>
      <c r="U1513" s="3" t="s">
        <v>65</v>
      </c>
      <c r="V1513" s="3" t="n">
        <v>0</v>
      </c>
      <c r="W1513" s="3" t="n">
        <v>0</v>
      </c>
      <c r="X1513" s="3" t="n">
        <v>0</v>
      </c>
      <c r="Y1513" s="3" t="s">
        <v>30</v>
      </c>
      <c r="Z1513" s="3" t="s">
        <v>30</v>
      </c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</row>
    <row r="1514" customFormat="false" ht="15.75" hidden="false" customHeight="false" outlineLevel="0" collapsed="false">
      <c r="A1514" s="3" t="n">
        <v>1513</v>
      </c>
      <c r="B1514" s="3" t="s">
        <v>4466</v>
      </c>
      <c r="C1514" s="3" t="s">
        <v>4467</v>
      </c>
      <c r="D1514" s="3" t="n">
        <v>1</v>
      </c>
      <c r="E1514" s="3" t="n">
        <v>0.1949395</v>
      </c>
      <c r="F1514" s="3" t="n">
        <v>11</v>
      </c>
      <c r="G1514" s="3" t="n">
        <v>11</v>
      </c>
      <c r="H1514" s="3" t="n">
        <v>7</v>
      </c>
      <c r="I1514" s="3" t="n">
        <v>7</v>
      </c>
      <c r="J1514" s="3" t="n">
        <v>11</v>
      </c>
      <c r="K1514" s="3" t="n">
        <v>11</v>
      </c>
      <c r="L1514" s="3" t="n">
        <v>1</v>
      </c>
      <c r="M1514" s="3" t="n">
        <v>1</v>
      </c>
      <c r="N1514" s="3" t="n">
        <v>-1</v>
      </c>
      <c r="O1514" s="3" t="n">
        <v>-1</v>
      </c>
      <c r="P1514" s="3" t="n">
        <v>8.7</v>
      </c>
      <c r="Q1514" s="3" t="n">
        <v>24.2</v>
      </c>
      <c r="R1514" s="3" t="s">
        <v>4468</v>
      </c>
      <c r="S1514" s="4" t="n">
        <v>45747.0354861111</v>
      </c>
      <c r="T1514" s="3" t="s">
        <v>65</v>
      </c>
      <c r="U1514" s="3" t="s">
        <v>65</v>
      </c>
      <c r="V1514" s="3" t="n">
        <v>0</v>
      </c>
      <c r="W1514" s="3" t="n">
        <v>0</v>
      </c>
      <c r="X1514" s="3" t="n">
        <v>0</v>
      </c>
      <c r="Y1514" s="3" t="s">
        <v>30</v>
      </c>
      <c r="Z1514" s="3" t="s">
        <v>30</v>
      </c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</row>
    <row r="1515" customFormat="false" ht="15.75" hidden="false" customHeight="false" outlineLevel="0" collapsed="false">
      <c r="A1515" s="3" t="n">
        <v>1514</v>
      </c>
      <c r="B1515" s="3" t="s">
        <v>4469</v>
      </c>
      <c r="C1515" s="3" t="s">
        <v>4470</v>
      </c>
      <c r="D1515" s="3" t="n">
        <v>1</v>
      </c>
      <c r="E1515" s="3" t="n">
        <v>0.1884087</v>
      </c>
      <c r="F1515" s="3" t="n">
        <v>11</v>
      </c>
      <c r="G1515" s="3" t="n">
        <v>11</v>
      </c>
      <c r="H1515" s="3" t="n">
        <v>7</v>
      </c>
      <c r="I1515" s="3" t="n">
        <v>7</v>
      </c>
      <c r="J1515" s="3" t="n">
        <v>11</v>
      </c>
      <c r="K1515" s="3" t="n">
        <v>11</v>
      </c>
      <c r="L1515" s="3" t="n">
        <v>1</v>
      </c>
      <c r="M1515" s="3" t="n">
        <v>1</v>
      </c>
      <c r="N1515" s="3" t="n">
        <v>-1</v>
      </c>
      <c r="O1515" s="3" t="n">
        <v>-1</v>
      </c>
      <c r="P1515" s="3" t="n">
        <v>8.4</v>
      </c>
      <c r="Q1515" s="3" t="n">
        <v>24.2</v>
      </c>
      <c r="R1515" s="3" t="s">
        <v>4446</v>
      </c>
      <c r="S1515" s="4" t="n">
        <v>45747.0355092593</v>
      </c>
      <c r="T1515" s="3" t="s">
        <v>65</v>
      </c>
      <c r="U1515" s="3" t="s">
        <v>65</v>
      </c>
      <c r="V1515" s="3" t="n">
        <v>0</v>
      </c>
      <c r="W1515" s="3" t="n">
        <v>0</v>
      </c>
      <c r="X1515" s="3" t="n">
        <v>0</v>
      </c>
      <c r="Y1515" s="3" t="s">
        <v>30</v>
      </c>
      <c r="Z1515" s="3" t="s">
        <v>30</v>
      </c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</row>
    <row r="1516" customFormat="false" ht="15.75" hidden="false" customHeight="false" outlineLevel="0" collapsed="false">
      <c r="A1516" s="3" t="n">
        <v>1515</v>
      </c>
      <c r="B1516" s="3" t="s">
        <v>4471</v>
      </c>
      <c r="C1516" s="3" t="s">
        <v>4472</v>
      </c>
      <c r="D1516" s="3" t="n">
        <v>1</v>
      </c>
      <c r="E1516" s="3" t="n">
        <v>0.3070576</v>
      </c>
      <c r="F1516" s="3" t="n">
        <v>11</v>
      </c>
      <c r="G1516" s="3" t="n">
        <v>11</v>
      </c>
      <c r="H1516" s="3" t="n">
        <v>7</v>
      </c>
      <c r="I1516" s="3" t="n">
        <v>7</v>
      </c>
      <c r="J1516" s="3" t="n">
        <v>11</v>
      </c>
      <c r="K1516" s="3" t="n">
        <v>11</v>
      </c>
      <c r="L1516" s="3" t="n">
        <v>1</v>
      </c>
      <c r="M1516" s="3" t="n">
        <v>1</v>
      </c>
      <c r="N1516" s="3" t="n">
        <v>-1</v>
      </c>
      <c r="O1516" s="3" t="n">
        <v>-1</v>
      </c>
      <c r="P1516" s="3" t="n">
        <v>8.4</v>
      </c>
      <c r="Q1516" s="3" t="n">
        <v>24.2</v>
      </c>
      <c r="R1516" s="3" t="s">
        <v>4446</v>
      </c>
      <c r="S1516" s="4" t="n">
        <v>45747.0355439815</v>
      </c>
      <c r="T1516" s="3" t="s">
        <v>65</v>
      </c>
      <c r="U1516" s="3" t="s">
        <v>65</v>
      </c>
      <c r="V1516" s="3" t="n">
        <v>0</v>
      </c>
      <c r="W1516" s="3" t="n">
        <v>0</v>
      </c>
      <c r="X1516" s="3" t="n">
        <v>0</v>
      </c>
      <c r="Y1516" s="3" t="s">
        <v>30</v>
      </c>
      <c r="Z1516" s="3" t="s">
        <v>30</v>
      </c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</row>
    <row r="1517" customFormat="false" ht="15.75" hidden="false" customHeight="false" outlineLevel="0" collapsed="false">
      <c r="A1517" s="3" t="n">
        <v>1516</v>
      </c>
      <c r="B1517" s="3" t="s">
        <v>4473</v>
      </c>
      <c r="C1517" s="3" t="s">
        <v>4474</v>
      </c>
      <c r="D1517" s="3" t="n">
        <v>1</v>
      </c>
      <c r="E1517" s="3" t="n">
        <v>0.1802912</v>
      </c>
      <c r="F1517" s="3" t="n">
        <v>11</v>
      </c>
      <c r="G1517" s="3" t="n">
        <v>11</v>
      </c>
      <c r="H1517" s="3" t="n">
        <v>7</v>
      </c>
      <c r="I1517" s="3" t="n">
        <v>7</v>
      </c>
      <c r="J1517" s="3" t="n">
        <v>11</v>
      </c>
      <c r="K1517" s="3" t="n">
        <v>11</v>
      </c>
      <c r="L1517" s="3" t="n">
        <v>1</v>
      </c>
      <c r="M1517" s="3" t="n">
        <v>1</v>
      </c>
      <c r="N1517" s="3" t="n">
        <v>-1</v>
      </c>
      <c r="O1517" s="3" t="n">
        <v>-1</v>
      </c>
      <c r="P1517" s="3" t="n">
        <v>8.4</v>
      </c>
      <c r="Q1517" s="3" t="n">
        <v>24.2</v>
      </c>
      <c r="R1517" s="3" t="s">
        <v>4446</v>
      </c>
      <c r="S1517" s="4" t="n">
        <v>45747.0355555556</v>
      </c>
      <c r="T1517" s="3" t="s">
        <v>65</v>
      </c>
      <c r="U1517" s="3" t="s">
        <v>65</v>
      </c>
      <c r="V1517" s="3" t="n">
        <v>0</v>
      </c>
      <c r="W1517" s="3" t="n">
        <v>0</v>
      </c>
      <c r="X1517" s="3" t="n">
        <v>0</v>
      </c>
      <c r="Y1517" s="3" t="s">
        <v>30</v>
      </c>
      <c r="Z1517" s="3" t="s">
        <v>30</v>
      </c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</row>
    <row r="1518" customFormat="false" ht="15.75" hidden="false" customHeight="false" outlineLevel="0" collapsed="false">
      <c r="A1518" s="3" t="n">
        <v>1517</v>
      </c>
      <c r="B1518" s="3" t="s">
        <v>4475</v>
      </c>
      <c r="C1518" s="3" t="s">
        <v>4476</v>
      </c>
      <c r="D1518" s="3" t="n">
        <v>1</v>
      </c>
      <c r="E1518" s="3" t="n">
        <v>0.105611</v>
      </c>
      <c r="F1518" s="3" t="n">
        <v>11</v>
      </c>
      <c r="G1518" s="3" t="n">
        <v>11</v>
      </c>
      <c r="H1518" s="3" t="n">
        <v>7</v>
      </c>
      <c r="I1518" s="3" t="n">
        <v>7</v>
      </c>
      <c r="J1518" s="3" t="n">
        <v>11</v>
      </c>
      <c r="K1518" s="3" t="n">
        <v>11</v>
      </c>
      <c r="L1518" s="3" t="n">
        <v>1</v>
      </c>
      <c r="M1518" s="3" t="n">
        <v>1</v>
      </c>
      <c r="N1518" s="3" t="n">
        <v>-1</v>
      </c>
      <c r="O1518" s="3" t="n">
        <v>-1</v>
      </c>
      <c r="P1518" s="3" t="n">
        <v>8.4</v>
      </c>
      <c r="Q1518" s="3" t="n">
        <v>24.2</v>
      </c>
      <c r="R1518" s="3" t="s">
        <v>4446</v>
      </c>
      <c r="S1518" s="4" t="n">
        <v>45747.0355787037</v>
      </c>
      <c r="T1518" s="3" t="s">
        <v>65</v>
      </c>
      <c r="U1518" s="3" t="s">
        <v>65</v>
      </c>
      <c r="V1518" s="3" t="n">
        <v>0</v>
      </c>
      <c r="W1518" s="3" t="n">
        <v>0</v>
      </c>
      <c r="X1518" s="3" t="n">
        <v>0</v>
      </c>
      <c r="Y1518" s="3" t="s">
        <v>30</v>
      </c>
      <c r="Z1518" s="3" t="s">
        <v>30</v>
      </c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</row>
    <row r="1519" customFormat="false" ht="15.75" hidden="false" customHeight="false" outlineLevel="0" collapsed="false">
      <c r="A1519" s="3" t="n">
        <v>1518</v>
      </c>
      <c r="B1519" s="3" t="s">
        <v>4477</v>
      </c>
      <c r="C1519" s="3" t="s">
        <v>4478</v>
      </c>
      <c r="D1519" s="3" t="n">
        <v>1</v>
      </c>
      <c r="E1519" s="3" t="n">
        <v>0.1368398</v>
      </c>
      <c r="F1519" s="3" t="n">
        <v>11</v>
      </c>
      <c r="G1519" s="3" t="n">
        <v>11</v>
      </c>
      <c r="H1519" s="3" t="n">
        <v>7</v>
      </c>
      <c r="I1519" s="3" t="n">
        <v>7</v>
      </c>
      <c r="J1519" s="3" t="n">
        <v>11</v>
      </c>
      <c r="K1519" s="3" t="n">
        <v>11</v>
      </c>
      <c r="L1519" s="3" t="n">
        <v>1</v>
      </c>
      <c r="M1519" s="3" t="n">
        <v>1</v>
      </c>
      <c r="N1519" s="3" t="n">
        <v>-1</v>
      </c>
      <c r="O1519" s="3" t="n">
        <v>-1</v>
      </c>
      <c r="P1519" s="3" t="n">
        <v>8.4</v>
      </c>
      <c r="Q1519" s="3" t="n">
        <v>24.2</v>
      </c>
      <c r="R1519" s="3" t="s">
        <v>4446</v>
      </c>
      <c r="S1519" s="4" t="n">
        <v>45747.0356018519</v>
      </c>
      <c r="T1519" s="3" t="s">
        <v>65</v>
      </c>
      <c r="U1519" s="3" t="s">
        <v>65</v>
      </c>
      <c r="V1519" s="3" t="n">
        <v>0</v>
      </c>
      <c r="W1519" s="3" t="n">
        <v>0</v>
      </c>
      <c r="X1519" s="3" t="n">
        <v>0</v>
      </c>
      <c r="Y1519" s="3" t="s">
        <v>30</v>
      </c>
      <c r="Z1519" s="3" t="s">
        <v>30</v>
      </c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</row>
    <row r="1520" customFormat="false" ht="15.75" hidden="false" customHeight="false" outlineLevel="0" collapsed="false">
      <c r="A1520" s="3" t="n">
        <v>1519</v>
      </c>
      <c r="B1520" s="3" t="s">
        <v>4479</v>
      </c>
      <c r="C1520" s="3" t="s">
        <v>4480</v>
      </c>
      <c r="D1520" s="3" t="n">
        <v>1</v>
      </c>
      <c r="E1520" s="3" t="n">
        <v>0.1380824</v>
      </c>
      <c r="F1520" s="3" t="n">
        <v>11</v>
      </c>
      <c r="G1520" s="3" t="n">
        <v>11</v>
      </c>
      <c r="H1520" s="3" t="n">
        <v>7</v>
      </c>
      <c r="I1520" s="3" t="n">
        <v>7</v>
      </c>
      <c r="J1520" s="3" t="n">
        <v>11</v>
      </c>
      <c r="K1520" s="3" t="n">
        <v>11</v>
      </c>
      <c r="L1520" s="3" t="n">
        <v>1</v>
      </c>
      <c r="M1520" s="3" t="n">
        <v>1</v>
      </c>
      <c r="N1520" s="3" t="n">
        <v>-1</v>
      </c>
      <c r="O1520" s="3" t="n">
        <v>-1</v>
      </c>
      <c r="P1520" s="3" t="n">
        <v>8.4</v>
      </c>
      <c r="Q1520" s="3" t="n">
        <v>24.2</v>
      </c>
      <c r="R1520" s="3" t="s">
        <v>4446</v>
      </c>
      <c r="S1520" s="4" t="n">
        <v>45747.0356134259</v>
      </c>
      <c r="T1520" s="3" t="s">
        <v>65</v>
      </c>
      <c r="U1520" s="3" t="s">
        <v>65</v>
      </c>
      <c r="V1520" s="3" t="n">
        <v>0</v>
      </c>
      <c r="W1520" s="3" t="n">
        <v>0</v>
      </c>
      <c r="X1520" s="3" t="n">
        <v>0</v>
      </c>
      <c r="Y1520" s="3" t="s">
        <v>30</v>
      </c>
      <c r="Z1520" s="3" t="s">
        <v>30</v>
      </c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</row>
    <row r="1521" customFormat="false" ht="15.75" hidden="false" customHeight="false" outlineLevel="0" collapsed="false">
      <c r="A1521" s="3" t="n">
        <v>1520</v>
      </c>
      <c r="B1521" s="3" t="s">
        <v>4481</v>
      </c>
      <c r="C1521" s="3" t="s">
        <v>4482</v>
      </c>
      <c r="D1521" s="3" t="n">
        <v>1</v>
      </c>
      <c r="E1521" s="3" t="n">
        <v>8.9980528</v>
      </c>
      <c r="F1521" s="3" t="n">
        <v>15</v>
      </c>
      <c r="G1521" s="3" t="n">
        <v>15</v>
      </c>
      <c r="H1521" s="3" t="n">
        <v>5</v>
      </c>
      <c r="I1521" s="3" t="n">
        <v>5</v>
      </c>
      <c r="J1521" s="3" t="n">
        <v>12</v>
      </c>
      <c r="K1521" s="3" t="n">
        <v>12</v>
      </c>
      <c r="L1521" s="3" t="n">
        <v>4</v>
      </c>
      <c r="M1521" s="3" t="n">
        <v>4</v>
      </c>
      <c r="N1521" s="3" t="n">
        <v>0</v>
      </c>
      <c r="O1521" s="3" t="n">
        <v>-1</v>
      </c>
      <c r="P1521" s="3" t="n">
        <v>8.7</v>
      </c>
      <c r="Q1521" s="3" t="n">
        <v>24.2</v>
      </c>
      <c r="R1521" s="3" t="s">
        <v>4483</v>
      </c>
      <c r="S1521" s="4" t="n">
        <v>45747.0359490741</v>
      </c>
      <c r="T1521" s="3" t="s">
        <v>256</v>
      </c>
      <c r="U1521" s="3" t="s">
        <v>256</v>
      </c>
      <c r="V1521" s="3" t="n">
        <v>1</v>
      </c>
      <c r="W1521" s="3" t="n">
        <v>0</v>
      </c>
      <c r="X1521" s="3" t="n">
        <v>0</v>
      </c>
      <c r="Y1521" s="3" t="s">
        <v>81</v>
      </c>
      <c r="Z1521" s="3" t="s">
        <v>30</v>
      </c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</row>
    <row r="1522" customFormat="false" ht="15.75" hidden="false" customHeight="false" outlineLevel="0" collapsed="false">
      <c r="A1522" s="3" t="n">
        <v>1521</v>
      </c>
      <c r="B1522" s="3" t="s">
        <v>4484</v>
      </c>
      <c r="C1522" s="3" t="s">
        <v>4485</v>
      </c>
      <c r="D1522" s="3" t="n">
        <v>1</v>
      </c>
      <c r="E1522" s="3" t="n">
        <v>3.8384066</v>
      </c>
      <c r="F1522" s="3" t="n">
        <v>36</v>
      </c>
      <c r="G1522" s="3" t="n">
        <v>36</v>
      </c>
      <c r="H1522" s="3" t="n">
        <v>8</v>
      </c>
      <c r="I1522" s="3" t="n">
        <v>8</v>
      </c>
      <c r="J1522" s="3" t="n">
        <v>46</v>
      </c>
      <c r="K1522" s="3" t="n">
        <v>46</v>
      </c>
      <c r="L1522" s="3" t="n">
        <v>3</v>
      </c>
      <c r="M1522" s="3" t="n">
        <v>3</v>
      </c>
      <c r="N1522" s="3" t="n">
        <v>0</v>
      </c>
      <c r="O1522" s="3" t="n">
        <v>0</v>
      </c>
      <c r="P1522" s="3" t="n">
        <v>8.7</v>
      </c>
      <c r="Q1522" s="3" t="n">
        <v>24.2</v>
      </c>
      <c r="R1522" s="3" t="s">
        <v>4486</v>
      </c>
      <c r="S1522" s="4" t="n">
        <v>45747.036087963</v>
      </c>
      <c r="T1522" s="3" t="s">
        <v>256</v>
      </c>
      <c r="U1522" s="3" t="s">
        <v>256</v>
      </c>
      <c r="V1522" s="3" t="n">
        <v>1</v>
      </c>
      <c r="W1522" s="3" t="n">
        <v>1</v>
      </c>
      <c r="X1522" s="3" t="n">
        <v>0</v>
      </c>
      <c r="Y1522" s="3" t="s">
        <v>30</v>
      </c>
      <c r="Z1522" s="3" t="s">
        <v>30</v>
      </c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</row>
    <row r="1523" customFormat="false" ht="15.75" hidden="false" customHeight="false" outlineLevel="0" collapsed="false">
      <c r="A1523" s="3" t="n">
        <v>1522</v>
      </c>
      <c r="B1523" s="3" t="s">
        <v>4487</v>
      </c>
      <c r="C1523" s="3" t="s">
        <v>4488</v>
      </c>
      <c r="D1523" s="3" t="n">
        <v>1</v>
      </c>
      <c r="E1523" s="3" t="n">
        <v>1.8084294</v>
      </c>
      <c r="F1523" s="3" t="n">
        <v>16</v>
      </c>
      <c r="G1523" s="3" t="n">
        <v>16</v>
      </c>
      <c r="H1523" s="3" t="n">
        <v>8</v>
      </c>
      <c r="I1523" s="3" t="n">
        <v>8</v>
      </c>
      <c r="J1523" s="3" t="n">
        <v>11</v>
      </c>
      <c r="K1523" s="3" t="n">
        <v>11</v>
      </c>
      <c r="L1523" s="3" t="n">
        <v>3</v>
      </c>
      <c r="M1523" s="3" t="n">
        <v>3</v>
      </c>
      <c r="N1523" s="3" t="n">
        <v>-1</v>
      </c>
      <c r="O1523" s="3" t="n">
        <v>-1</v>
      </c>
      <c r="P1523" s="3" t="n">
        <v>8.7</v>
      </c>
      <c r="Q1523" s="3" t="n">
        <v>24.2</v>
      </c>
      <c r="R1523" s="3" t="s">
        <v>4489</v>
      </c>
      <c r="S1523" s="4" t="n">
        <v>45747.0362268519</v>
      </c>
      <c r="T1523" s="3" t="s">
        <v>256</v>
      </c>
      <c r="U1523" s="3" t="s">
        <v>256</v>
      </c>
      <c r="V1523" s="3" t="n">
        <v>0</v>
      </c>
      <c r="W1523" s="3" t="n">
        <v>0</v>
      </c>
      <c r="X1523" s="3" t="n">
        <v>0</v>
      </c>
      <c r="Y1523" s="3" t="s">
        <v>30</v>
      </c>
      <c r="Z1523" s="3" t="s">
        <v>30</v>
      </c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</row>
    <row r="1524" customFormat="false" ht="15.75" hidden="false" customHeight="false" outlineLevel="0" collapsed="false">
      <c r="A1524" s="3" t="n">
        <v>1523</v>
      </c>
      <c r="B1524" s="3" t="s">
        <v>4490</v>
      </c>
      <c r="C1524" s="3" t="s">
        <v>4491</v>
      </c>
      <c r="D1524" s="3" t="n">
        <v>1</v>
      </c>
      <c r="E1524" s="3" t="n">
        <v>0.191709</v>
      </c>
      <c r="F1524" s="3" t="n">
        <v>10</v>
      </c>
      <c r="G1524" s="3" t="n">
        <v>10</v>
      </c>
      <c r="H1524" s="3" t="n">
        <v>5</v>
      </c>
      <c r="I1524" s="3" t="n">
        <v>5</v>
      </c>
      <c r="J1524" s="3" t="n">
        <v>4</v>
      </c>
      <c r="K1524" s="3" t="n">
        <v>4</v>
      </c>
      <c r="L1524" s="3" t="n">
        <v>2</v>
      </c>
      <c r="M1524" s="3" t="n">
        <v>2</v>
      </c>
      <c r="N1524" s="3" t="n">
        <v>-1</v>
      </c>
      <c r="O1524" s="3" t="n">
        <v>-1</v>
      </c>
      <c r="P1524" s="3" t="n">
        <v>8.8</v>
      </c>
      <c r="Q1524" s="3" t="n">
        <v>24.2</v>
      </c>
      <c r="R1524" s="3" t="s">
        <v>4492</v>
      </c>
      <c r="S1524" s="4" t="n">
        <v>45747.0362615741</v>
      </c>
      <c r="T1524" s="3" t="s">
        <v>256</v>
      </c>
      <c r="U1524" s="3" t="s">
        <v>256</v>
      </c>
      <c r="V1524" s="3" t="n">
        <v>0</v>
      </c>
      <c r="W1524" s="3" t="n">
        <v>0</v>
      </c>
      <c r="X1524" s="3" t="n">
        <v>0</v>
      </c>
      <c r="Y1524" s="3" t="s">
        <v>30</v>
      </c>
      <c r="Z1524" s="3" t="s">
        <v>30</v>
      </c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</row>
    <row r="1525" customFormat="false" ht="15.75" hidden="false" customHeight="false" outlineLevel="0" collapsed="false">
      <c r="A1525" s="3" t="n">
        <v>1524</v>
      </c>
      <c r="B1525" s="3" t="s">
        <v>4493</v>
      </c>
      <c r="C1525" s="3" t="s">
        <v>4494</v>
      </c>
      <c r="D1525" s="3" t="n">
        <v>1</v>
      </c>
      <c r="E1525" s="3" t="n">
        <v>2.651491</v>
      </c>
      <c r="F1525" s="3" t="n">
        <v>23</v>
      </c>
      <c r="G1525" s="3" t="n">
        <v>23</v>
      </c>
      <c r="H1525" s="3" t="n">
        <v>10</v>
      </c>
      <c r="I1525" s="3" t="n">
        <v>10</v>
      </c>
      <c r="J1525" s="3" t="n">
        <v>24</v>
      </c>
      <c r="K1525" s="3" t="n">
        <v>24</v>
      </c>
      <c r="L1525" s="3" t="n">
        <v>3</v>
      </c>
      <c r="M1525" s="3" t="n">
        <v>3</v>
      </c>
      <c r="N1525" s="3" t="n">
        <v>-1</v>
      </c>
      <c r="O1525" s="3" t="n">
        <v>-1</v>
      </c>
      <c r="P1525" s="3" t="n">
        <v>8.8</v>
      </c>
      <c r="Q1525" s="3" t="n">
        <v>24.2</v>
      </c>
      <c r="R1525" s="3" t="s">
        <v>4495</v>
      </c>
      <c r="S1525" s="4" t="n">
        <v>45747.0363425926</v>
      </c>
      <c r="T1525" s="3" t="s">
        <v>256</v>
      </c>
      <c r="U1525" s="3" t="s">
        <v>256</v>
      </c>
      <c r="V1525" s="3" t="n">
        <v>0</v>
      </c>
      <c r="W1525" s="3" t="n">
        <v>0</v>
      </c>
      <c r="X1525" s="3" t="n">
        <v>0</v>
      </c>
      <c r="Y1525" s="3" t="s">
        <v>30</v>
      </c>
      <c r="Z1525" s="3" t="s">
        <v>30</v>
      </c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</row>
    <row r="1526" customFormat="false" ht="15.75" hidden="false" customHeight="false" outlineLevel="0" collapsed="false">
      <c r="A1526" s="3" t="n">
        <v>1525</v>
      </c>
      <c r="B1526" s="3" t="s">
        <v>4496</v>
      </c>
      <c r="C1526" s="3" t="s">
        <v>4497</v>
      </c>
      <c r="D1526" s="3" t="n">
        <v>1</v>
      </c>
      <c r="E1526" s="3" t="n">
        <v>0.1569931</v>
      </c>
      <c r="F1526" s="3" t="n">
        <v>11</v>
      </c>
      <c r="G1526" s="3" t="n">
        <v>11</v>
      </c>
      <c r="H1526" s="3" t="n">
        <v>2</v>
      </c>
      <c r="I1526" s="3" t="n">
        <v>2</v>
      </c>
      <c r="J1526" s="3" t="n">
        <v>0</v>
      </c>
      <c r="K1526" s="3" t="n">
        <v>0</v>
      </c>
      <c r="L1526" s="3" t="n">
        <v>5</v>
      </c>
      <c r="M1526" s="3" t="n">
        <v>5</v>
      </c>
      <c r="N1526" s="3" t="n">
        <v>0</v>
      </c>
      <c r="O1526" s="3" t="n">
        <v>0</v>
      </c>
      <c r="P1526" s="3" t="n">
        <v>7.9</v>
      </c>
      <c r="Q1526" s="3" t="n">
        <v>24.2</v>
      </c>
      <c r="R1526" s="3" t="s">
        <v>4498</v>
      </c>
      <c r="S1526" s="4" t="n">
        <v>45747.036400463</v>
      </c>
      <c r="T1526" s="3" t="s">
        <v>65</v>
      </c>
      <c r="U1526" s="3" t="s">
        <v>65</v>
      </c>
      <c r="V1526" s="3" t="n">
        <v>1</v>
      </c>
      <c r="W1526" s="3" t="n">
        <v>1</v>
      </c>
      <c r="X1526" s="3" t="n">
        <v>0</v>
      </c>
      <c r="Y1526" s="3" t="s">
        <v>30</v>
      </c>
      <c r="Z1526" s="3" t="s">
        <v>30</v>
      </c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</row>
    <row r="1527" customFormat="false" ht="15.75" hidden="false" customHeight="false" outlineLevel="0" collapsed="false">
      <c r="A1527" s="3" t="n">
        <v>1526</v>
      </c>
      <c r="B1527" s="3" t="s">
        <v>4499</v>
      </c>
      <c r="C1527" s="3" t="s">
        <v>4500</v>
      </c>
      <c r="D1527" s="3" t="n">
        <v>1</v>
      </c>
      <c r="E1527" s="3" t="n">
        <v>13.1385421</v>
      </c>
      <c r="F1527" s="3" t="n">
        <v>716</v>
      </c>
      <c r="G1527" s="3" t="n">
        <v>716</v>
      </c>
      <c r="H1527" s="3" t="n">
        <v>17</v>
      </c>
      <c r="I1527" s="3" t="n">
        <v>17</v>
      </c>
      <c r="J1527" s="3" t="n">
        <v>806</v>
      </c>
      <c r="K1527" s="3" t="n">
        <v>806</v>
      </c>
      <c r="L1527" s="3" t="n">
        <v>140</v>
      </c>
      <c r="M1527" s="3" t="n">
        <v>140</v>
      </c>
      <c r="N1527" s="3" t="n">
        <v>-1</v>
      </c>
      <c r="O1527" s="3" t="n">
        <v>-1</v>
      </c>
      <c r="P1527" s="3" t="n">
        <v>8.9</v>
      </c>
      <c r="Q1527" s="3" t="n">
        <v>24.2</v>
      </c>
      <c r="R1527" s="3" t="s">
        <v>4501</v>
      </c>
      <c r="S1527" s="4" t="n">
        <v>45747.0368634259</v>
      </c>
      <c r="T1527" s="3" t="s">
        <v>65</v>
      </c>
      <c r="U1527" s="3" t="s">
        <v>65</v>
      </c>
      <c r="V1527" s="3" t="n">
        <v>0</v>
      </c>
      <c r="W1527" s="3" t="n">
        <v>0</v>
      </c>
      <c r="X1527" s="3" t="n">
        <v>0</v>
      </c>
      <c r="Y1527" s="3" t="s">
        <v>30</v>
      </c>
      <c r="Z1527" s="3" t="s">
        <v>30</v>
      </c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</row>
    <row r="1528" customFormat="false" ht="15.75" hidden="false" customHeight="false" outlineLevel="0" collapsed="false">
      <c r="A1528" s="3" t="n">
        <v>1527</v>
      </c>
      <c r="B1528" s="3" t="s">
        <v>4502</v>
      </c>
      <c r="C1528" s="3" t="s">
        <v>4503</v>
      </c>
      <c r="D1528" s="3" t="n">
        <v>1</v>
      </c>
      <c r="E1528" s="3" t="n">
        <v>1.155718</v>
      </c>
      <c r="F1528" s="3" t="n">
        <v>67</v>
      </c>
      <c r="G1528" s="3" t="n">
        <v>67</v>
      </c>
      <c r="H1528" s="3" t="n">
        <v>14</v>
      </c>
      <c r="I1528" s="3" t="n">
        <v>14</v>
      </c>
      <c r="J1528" s="3" t="n">
        <v>78</v>
      </c>
      <c r="K1528" s="3" t="n">
        <v>78</v>
      </c>
      <c r="L1528" s="3" t="n">
        <v>14</v>
      </c>
      <c r="M1528" s="3" t="n">
        <v>14</v>
      </c>
      <c r="N1528" s="3" t="n">
        <v>-1</v>
      </c>
      <c r="O1528" s="3" t="n">
        <v>-1</v>
      </c>
      <c r="P1528" s="3" t="n">
        <v>7.9</v>
      </c>
      <c r="Q1528" s="3" t="n">
        <v>24.2</v>
      </c>
      <c r="R1528" s="3" t="s">
        <v>4504</v>
      </c>
      <c r="S1528" s="4" t="n">
        <v>45747.0369212963</v>
      </c>
      <c r="T1528" s="3" t="s">
        <v>65</v>
      </c>
      <c r="U1528" s="3" t="s">
        <v>65</v>
      </c>
      <c r="V1528" s="3" t="n">
        <v>0</v>
      </c>
      <c r="W1528" s="3" t="n">
        <v>0</v>
      </c>
      <c r="X1528" s="3" t="n">
        <v>0</v>
      </c>
      <c r="Y1528" s="3" t="s">
        <v>30</v>
      </c>
      <c r="Z1528" s="3" t="s">
        <v>30</v>
      </c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</row>
    <row r="1529" customFormat="false" ht="15.75" hidden="false" customHeight="false" outlineLevel="0" collapsed="false">
      <c r="A1529" s="3" t="n">
        <v>1528</v>
      </c>
      <c r="B1529" s="3" t="s">
        <v>4505</v>
      </c>
      <c r="C1529" s="3" t="s">
        <v>4506</v>
      </c>
      <c r="D1529" s="3" t="n">
        <v>1</v>
      </c>
      <c r="E1529" s="3" t="n">
        <v>3.3823677</v>
      </c>
      <c r="F1529" s="3" t="n">
        <v>174</v>
      </c>
      <c r="G1529" s="3" t="n">
        <v>174</v>
      </c>
      <c r="H1529" s="3" t="n">
        <v>15</v>
      </c>
      <c r="I1529" s="3" t="n">
        <v>15</v>
      </c>
      <c r="J1529" s="3" t="n">
        <v>199</v>
      </c>
      <c r="K1529" s="3" t="n">
        <v>199</v>
      </c>
      <c r="L1529" s="3" t="n">
        <v>33</v>
      </c>
      <c r="M1529" s="3" t="n">
        <v>33</v>
      </c>
      <c r="N1529" s="3" t="n">
        <v>-1</v>
      </c>
      <c r="O1529" s="3" t="n">
        <v>-1</v>
      </c>
      <c r="P1529" s="3" t="n">
        <v>7.9</v>
      </c>
      <c r="Q1529" s="3" t="n">
        <v>24.2</v>
      </c>
      <c r="R1529" s="3" t="s">
        <v>4507</v>
      </c>
      <c r="S1529" s="4" t="n">
        <v>45747.037037037</v>
      </c>
      <c r="T1529" s="3" t="s">
        <v>65</v>
      </c>
      <c r="U1529" s="3" t="s">
        <v>65</v>
      </c>
      <c r="V1529" s="3" t="n">
        <v>0</v>
      </c>
      <c r="W1529" s="3" t="n">
        <v>0</v>
      </c>
      <c r="X1529" s="3" t="n">
        <v>0</v>
      </c>
      <c r="Y1529" s="3" t="s">
        <v>30</v>
      </c>
      <c r="Z1529" s="3" t="s">
        <v>30</v>
      </c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</row>
    <row r="1530" customFormat="false" ht="15.75" hidden="false" customHeight="false" outlineLevel="0" collapsed="false">
      <c r="A1530" s="3" t="n">
        <v>1529</v>
      </c>
      <c r="B1530" s="3" t="s">
        <v>4508</v>
      </c>
      <c r="C1530" s="3" t="s">
        <v>4509</v>
      </c>
      <c r="D1530" s="3" t="n">
        <v>1</v>
      </c>
      <c r="E1530" s="3" t="n">
        <v>1.6945226</v>
      </c>
      <c r="F1530" s="3" t="n">
        <v>97</v>
      </c>
      <c r="G1530" s="3" t="n">
        <v>97</v>
      </c>
      <c r="H1530" s="3" t="n">
        <v>17</v>
      </c>
      <c r="I1530" s="3" t="n">
        <v>17</v>
      </c>
      <c r="J1530" s="3" t="n">
        <v>113</v>
      </c>
      <c r="K1530" s="3" t="n">
        <v>113</v>
      </c>
      <c r="L1530" s="3" t="n">
        <v>17</v>
      </c>
      <c r="M1530" s="3" t="n">
        <v>17</v>
      </c>
      <c r="N1530" s="3" t="n">
        <v>-1</v>
      </c>
      <c r="O1530" s="3" t="n">
        <v>-1</v>
      </c>
      <c r="P1530" s="3" t="n">
        <v>7.9</v>
      </c>
      <c r="Q1530" s="3" t="n">
        <v>24.2</v>
      </c>
      <c r="R1530" s="3" t="s">
        <v>4510</v>
      </c>
      <c r="S1530" s="4" t="n">
        <v>45747.0371180556</v>
      </c>
      <c r="T1530" s="3" t="s">
        <v>65</v>
      </c>
      <c r="U1530" s="3" t="s">
        <v>65</v>
      </c>
      <c r="V1530" s="3" t="n">
        <v>0</v>
      </c>
      <c r="W1530" s="3" t="n">
        <v>0</v>
      </c>
      <c r="X1530" s="3" t="n">
        <v>0</v>
      </c>
      <c r="Y1530" s="3" t="s">
        <v>30</v>
      </c>
      <c r="Z1530" s="3" t="s">
        <v>30</v>
      </c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</row>
    <row r="1531" customFormat="false" ht="15.75" hidden="false" customHeight="false" outlineLevel="0" collapsed="false">
      <c r="A1531" s="3" t="n">
        <v>1530</v>
      </c>
      <c r="B1531" s="3" t="s">
        <v>4511</v>
      </c>
      <c r="C1531" s="3" t="s">
        <v>4512</v>
      </c>
      <c r="D1531" s="3" t="n">
        <v>1</v>
      </c>
      <c r="E1531" s="3" t="n">
        <v>3.5333798</v>
      </c>
      <c r="F1531" s="3" t="n">
        <v>188</v>
      </c>
      <c r="G1531" s="3" t="n">
        <v>188</v>
      </c>
      <c r="H1531" s="3" t="n">
        <v>16</v>
      </c>
      <c r="I1531" s="3" t="n">
        <v>16</v>
      </c>
      <c r="J1531" s="3" t="n">
        <v>223</v>
      </c>
      <c r="K1531" s="3" t="n">
        <v>223</v>
      </c>
      <c r="L1531" s="3" t="n">
        <v>32</v>
      </c>
      <c r="M1531" s="3" t="n">
        <v>32</v>
      </c>
      <c r="N1531" s="3" t="n">
        <v>-1</v>
      </c>
      <c r="O1531" s="3" t="n">
        <v>-1</v>
      </c>
      <c r="P1531" s="3" t="n">
        <v>7.9</v>
      </c>
      <c r="Q1531" s="3" t="n">
        <v>24.2</v>
      </c>
      <c r="R1531" s="3" t="s">
        <v>4513</v>
      </c>
      <c r="S1531" s="4" t="n">
        <v>45747.0372453704</v>
      </c>
      <c r="T1531" s="3" t="s">
        <v>65</v>
      </c>
      <c r="U1531" s="3" t="s">
        <v>65</v>
      </c>
      <c r="V1531" s="3" t="n">
        <v>0</v>
      </c>
      <c r="W1531" s="3" t="n">
        <v>0</v>
      </c>
      <c r="X1531" s="3" t="n">
        <v>0</v>
      </c>
      <c r="Y1531" s="3" t="s">
        <v>30</v>
      </c>
      <c r="Z1531" s="3" t="s">
        <v>30</v>
      </c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</row>
    <row r="1532" customFormat="false" ht="15.75" hidden="false" customHeight="false" outlineLevel="0" collapsed="false">
      <c r="A1532" s="3" t="n">
        <v>1531</v>
      </c>
      <c r="B1532" s="3" t="s">
        <v>4514</v>
      </c>
      <c r="C1532" s="3" t="s">
        <v>4515</v>
      </c>
      <c r="D1532" s="3" t="n">
        <v>1</v>
      </c>
      <c r="E1532" s="3" t="n">
        <v>5.9136626</v>
      </c>
      <c r="F1532" s="3" t="n">
        <v>285</v>
      </c>
      <c r="G1532" s="3" t="n">
        <v>285</v>
      </c>
      <c r="H1532" s="3" t="n">
        <v>19</v>
      </c>
      <c r="I1532" s="3" t="n">
        <v>19</v>
      </c>
      <c r="J1532" s="3" t="n">
        <v>342</v>
      </c>
      <c r="K1532" s="3" t="n">
        <v>342</v>
      </c>
      <c r="L1532" s="3" t="n">
        <v>48</v>
      </c>
      <c r="M1532" s="3" t="n">
        <v>48</v>
      </c>
      <c r="N1532" s="3" t="n">
        <v>-1</v>
      </c>
      <c r="O1532" s="3" t="n">
        <v>-1</v>
      </c>
      <c r="P1532" s="3" t="n">
        <v>7.9</v>
      </c>
      <c r="Q1532" s="3" t="n">
        <v>24.2</v>
      </c>
      <c r="R1532" s="3" t="s">
        <v>4516</v>
      </c>
      <c r="S1532" s="4" t="n">
        <v>45747.0374189815</v>
      </c>
      <c r="T1532" s="3" t="s">
        <v>65</v>
      </c>
      <c r="U1532" s="3" t="s">
        <v>65</v>
      </c>
      <c r="V1532" s="3" t="n">
        <v>0</v>
      </c>
      <c r="W1532" s="3" t="n">
        <v>0</v>
      </c>
      <c r="X1532" s="3" t="n">
        <v>0</v>
      </c>
      <c r="Y1532" s="3" t="s">
        <v>30</v>
      </c>
      <c r="Z1532" s="3" t="s">
        <v>30</v>
      </c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</row>
    <row r="1533" customFormat="false" ht="15.75" hidden="false" customHeight="false" outlineLevel="0" collapsed="false">
      <c r="A1533" s="3" t="n">
        <v>1532</v>
      </c>
      <c r="B1533" s="3" t="s">
        <v>4517</v>
      </c>
      <c r="C1533" s="3" t="s">
        <v>4518</v>
      </c>
      <c r="D1533" s="3" t="n">
        <v>1</v>
      </c>
      <c r="E1533" s="3" t="n">
        <v>2.0406702</v>
      </c>
      <c r="F1533" s="3" t="n">
        <v>99</v>
      </c>
      <c r="G1533" s="3" t="n">
        <v>99</v>
      </c>
      <c r="H1533" s="3" t="n">
        <v>17</v>
      </c>
      <c r="I1533" s="3" t="n">
        <v>17</v>
      </c>
      <c r="J1533" s="3" t="n">
        <v>115</v>
      </c>
      <c r="K1533" s="3" t="n">
        <v>115</v>
      </c>
      <c r="L1533" s="3" t="n">
        <v>17</v>
      </c>
      <c r="M1533" s="3" t="n">
        <v>17</v>
      </c>
      <c r="N1533" s="3" t="n">
        <v>-1</v>
      </c>
      <c r="O1533" s="3" t="n">
        <v>-1</v>
      </c>
      <c r="P1533" s="3" t="n">
        <v>7.9</v>
      </c>
      <c r="Q1533" s="3" t="n">
        <v>24.2</v>
      </c>
      <c r="R1533" s="3" t="s">
        <v>4519</v>
      </c>
      <c r="S1533" s="4" t="n">
        <v>45747.0375115741</v>
      </c>
      <c r="T1533" s="3" t="s">
        <v>65</v>
      </c>
      <c r="U1533" s="3" t="s">
        <v>65</v>
      </c>
      <c r="V1533" s="3" t="n">
        <v>0</v>
      </c>
      <c r="W1533" s="3" t="n">
        <v>0</v>
      </c>
      <c r="X1533" s="3" t="n">
        <v>0</v>
      </c>
      <c r="Y1533" s="3" t="s">
        <v>30</v>
      </c>
      <c r="Z1533" s="3" t="s">
        <v>30</v>
      </c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</row>
    <row r="1534" customFormat="false" ht="15.75" hidden="false" customHeight="false" outlineLevel="0" collapsed="false">
      <c r="A1534" s="3" t="n">
        <v>1533</v>
      </c>
      <c r="B1534" s="3" t="s">
        <v>4520</v>
      </c>
      <c r="C1534" s="3" t="s">
        <v>4521</v>
      </c>
      <c r="D1534" s="3" t="n">
        <v>1</v>
      </c>
      <c r="E1534" s="3" t="n">
        <v>2.2537784</v>
      </c>
      <c r="F1534" s="3" t="n">
        <v>103</v>
      </c>
      <c r="G1534" s="3" t="n">
        <v>103</v>
      </c>
      <c r="H1534" s="3" t="n">
        <v>17</v>
      </c>
      <c r="I1534" s="3" t="n">
        <v>17</v>
      </c>
      <c r="J1534" s="3" t="n">
        <v>120</v>
      </c>
      <c r="K1534" s="3" t="n">
        <v>120</v>
      </c>
      <c r="L1534" s="3" t="n">
        <v>18</v>
      </c>
      <c r="M1534" s="3" t="n">
        <v>18</v>
      </c>
      <c r="N1534" s="3" t="n">
        <v>-1</v>
      </c>
      <c r="O1534" s="3" t="n">
        <v>-1</v>
      </c>
      <c r="P1534" s="3" t="n">
        <v>7.9</v>
      </c>
      <c r="Q1534" s="3" t="n">
        <v>24.2</v>
      </c>
      <c r="R1534" s="3" t="s">
        <v>4522</v>
      </c>
      <c r="S1534" s="4" t="n">
        <v>45747.0376041667</v>
      </c>
      <c r="T1534" s="3" t="s">
        <v>65</v>
      </c>
      <c r="U1534" s="3" t="s">
        <v>65</v>
      </c>
      <c r="V1534" s="3" t="n">
        <v>0</v>
      </c>
      <c r="W1534" s="3" t="n">
        <v>0</v>
      </c>
      <c r="X1534" s="3" t="n">
        <v>0</v>
      </c>
      <c r="Y1534" s="3" t="s">
        <v>30</v>
      </c>
      <c r="Z1534" s="3" t="s">
        <v>30</v>
      </c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</row>
    <row r="1535" customFormat="false" ht="15.75" hidden="false" customHeight="false" outlineLevel="0" collapsed="false">
      <c r="A1535" s="3" t="n">
        <v>1534</v>
      </c>
      <c r="B1535" s="3" t="s">
        <v>4523</v>
      </c>
      <c r="C1535" s="3" t="s">
        <v>4524</v>
      </c>
      <c r="D1535" s="3" t="n">
        <v>1</v>
      </c>
      <c r="E1535" s="3" t="n">
        <v>5.3618514</v>
      </c>
      <c r="F1535" s="3" t="n">
        <v>284</v>
      </c>
      <c r="G1535" s="3" t="n">
        <v>284</v>
      </c>
      <c r="H1535" s="3" t="n">
        <v>17</v>
      </c>
      <c r="I1535" s="3" t="n">
        <v>17</v>
      </c>
      <c r="J1535" s="3" t="n">
        <v>338</v>
      </c>
      <c r="K1535" s="3" t="n">
        <v>338</v>
      </c>
      <c r="L1535" s="3" t="n">
        <v>48</v>
      </c>
      <c r="M1535" s="3" t="n">
        <v>48</v>
      </c>
      <c r="N1535" s="3" t="n">
        <v>-1</v>
      </c>
      <c r="O1535" s="3" t="n">
        <v>-1</v>
      </c>
      <c r="P1535" s="3" t="n">
        <v>7.9</v>
      </c>
      <c r="Q1535" s="3" t="n">
        <v>24.2</v>
      </c>
      <c r="R1535" s="3" t="s">
        <v>4525</v>
      </c>
      <c r="S1535" s="4" t="n">
        <v>45747.0377893519</v>
      </c>
      <c r="T1535" s="3" t="s">
        <v>65</v>
      </c>
      <c r="U1535" s="3" t="s">
        <v>65</v>
      </c>
      <c r="V1535" s="3" t="n">
        <v>0</v>
      </c>
      <c r="W1535" s="3" t="n">
        <v>0</v>
      </c>
      <c r="X1535" s="3" t="n">
        <v>0</v>
      </c>
      <c r="Y1535" s="3" t="s">
        <v>30</v>
      </c>
      <c r="Z1535" s="3" t="s">
        <v>30</v>
      </c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</row>
    <row r="1536" customFormat="false" ht="15.75" hidden="false" customHeight="false" outlineLevel="0" collapsed="false">
      <c r="A1536" s="3" t="n">
        <v>1535</v>
      </c>
      <c r="B1536" s="3" t="s">
        <v>4526</v>
      </c>
      <c r="C1536" s="3" t="s">
        <v>4527</v>
      </c>
      <c r="D1536" s="3" t="n">
        <v>1</v>
      </c>
      <c r="E1536" s="3" t="n">
        <v>5.6851085</v>
      </c>
      <c r="F1536" s="3" t="n">
        <v>282</v>
      </c>
      <c r="G1536" s="3" t="n">
        <v>282</v>
      </c>
      <c r="H1536" s="3" t="n">
        <v>18</v>
      </c>
      <c r="I1536" s="3" t="n">
        <v>18</v>
      </c>
      <c r="J1536" s="3" t="n">
        <v>339</v>
      </c>
      <c r="K1536" s="3" t="n">
        <v>339</v>
      </c>
      <c r="L1536" s="3" t="n">
        <v>47</v>
      </c>
      <c r="M1536" s="3" t="n">
        <v>47</v>
      </c>
      <c r="N1536" s="3" t="n">
        <v>-1</v>
      </c>
      <c r="O1536" s="3" t="n">
        <v>-1</v>
      </c>
      <c r="P1536" s="3" t="n">
        <v>7.9</v>
      </c>
      <c r="Q1536" s="3" t="n">
        <v>24.2</v>
      </c>
      <c r="R1536" s="3" t="s">
        <v>4528</v>
      </c>
      <c r="S1536" s="4" t="n">
        <v>45747.0379861111</v>
      </c>
      <c r="T1536" s="3" t="s">
        <v>65</v>
      </c>
      <c r="U1536" s="3" t="s">
        <v>65</v>
      </c>
      <c r="V1536" s="3" t="n">
        <v>0</v>
      </c>
      <c r="W1536" s="3" t="n">
        <v>0</v>
      </c>
      <c r="X1536" s="3" t="n">
        <v>0</v>
      </c>
      <c r="Y1536" s="3" t="s">
        <v>30</v>
      </c>
      <c r="Z1536" s="3" t="s">
        <v>30</v>
      </c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</row>
    <row r="1537" customFormat="false" ht="15.75" hidden="false" customHeight="false" outlineLevel="0" collapsed="false">
      <c r="A1537" s="3" t="n">
        <v>1536</v>
      </c>
      <c r="B1537" s="3" t="s">
        <v>4529</v>
      </c>
      <c r="C1537" s="3" t="s">
        <v>4530</v>
      </c>
      <c r="D1537" s="3" t="n">
        <v>1</v>
      </c>
      <c r="E1537" s="3" t="n">
        <v>3.5834276</v>
      </c>
      <c r="F1537" s="3" t="n">
        <v>188</v>
      </c>
      <c r="G1537" s="3" t="n">
        <v>188</v>
      </c>
      <c r="H1537" s="3" t="n">
        <v>16</v>
      </c>
      <c r="I1537" s="3" t="n">
        <v>16</v>
      </c>
      <c r="J1537" s="3" t="n">
        <v>223</v>
      </c>
      <c r="K1537" s="3" t="n">
        <v>223</v>
      </c>
      <c r="L1537" s="3" t="n">
        <v>32</v>
      </c>
      <c r="M1537" s="3" t="n">
        <v>32</v>
      </c>
      <c r="N1537" s="3" t="n">
        <v>-1</v>
      </c>
      <c r="O1537" s="3" t="n">
        <v>-1</v>
      </c>
      <c r="P1537" s="3" t="n">
        <v>7.9</v>
      </c>
      <c r="Q1537" s="3" t="n">
        <v>24.2</v>
      </c>
      <c r="R1537" s="3" t="s">
        <v>4531</v>
      </c>
      <c r="S1537" s="4" t="n">
        <v>45747.0381134259</v>
      </c>
      <c r="T1537" s="3" t="s">
        <v>65</v>
      </c>
      <c r="U1537" s="3" t="s">
        <v>65</v>
      </c>
      <c r="V1537" s="3" t="n">
        <v>0</v>
      </c>
      <c r="W1537" s="3" t="n">
        <v>0</v>
      </c>
      <c r="X1537" s="3" t="n">
        <v>0</v>
      </c>
      <c r="Y1537" s="3" t="s">
        <v>30</v>
      </c>
      <c r="Z1537" s="3" t="s">
        <v>30</v>
      </c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</row>
    <row r="1538" customFormat="false" ht="15.75" hidden="false" customHeight="false" outlineLevel="0" collapsed="false">
      <c r="A1538" s="3" t="n">
        <v>1537</v>
      </c>
      <c r="B1538" s="3" t="s">
        <v>4532</v>
      </c>
      <c r="C1538" s="3" t="s">
        <v>4533</v>
      </c>
      <c r="D1538" s="3" t="n">
        <v>1</v>
      </c>
      <c r="E1538" s="3" t="n">
        <v>1.7223499</v>
      </c>
      <c r="F1538" s="3" t="n">
        <v>67</v>
      </c>
      <c r="G1538" s="3" t="n">
        <v>67</v>
      </c>
      <c r="H1538" s="3" t="n">
        <v>15</v>
      </c>
      <c r="I1538" s="3" t="n">
        <v>15</v>
      </c>
      <c r="J1538" s="3" t="n">
        <v>80</v>
      </c>
      <c r="K1538" s="3" t="n">
        <v>80</v>
      </c>
      <c r="L1538" s="3" t="n">
        <v>12</v>
      </c>
      <c r="M1538" s="3" t="n">
        <v>12</v>
      </c>
      <c r="N1538" s="3" t="n">
        <v>-1</v>
      </c>
      <c r="O1538" s="3" t="n">
        <v>-1</v>
      </c>
      <c r="P1538" s="3" t="n">
        <v>7.9</v>
      </c>
      <c r="Q1538" s="3" t="n">
        <v>24.2</v>
      </c>
      <c r="R1538" s="3" t="s">
        <v>4534</v>
      </c>
      <c r="S1538" s="4" t="n">
        <v>45747.0381828704</v>
      </c>
      <c r="T1538" s="3" t="s">
        <v>65</v>
      </c>
      <c r="U1538" s="3" t="s">
        <v>65</v>
      </c>
      <c r="V1538" s="3" t="n">
        <v>0</v>
      </c>
      <c r="W1538" s="3" t="n">
        <v>0</v>
      </c>
      <c r="X1538" s="3" t="n">
        <v>0</v>
      </c>
      <c r="Y1538" s="3" t="s">
        <v>30</v>
      </c>
      <c r="Z1538" s="3" t="s">
        <v>30</v>
      </c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</row>
    <row r="1539" customFormat="false" ht="15.75" hidden="false" customHeight="false" outlineLevel="0" collapsed="false">
      <c r="A1539" s="3" t="n">
        <v>1538</v>
      </c>
      <c r="B1539" s="3" t="s">
        <v>4535</v>
      </c>
      <c r="C1539" s="3" t="s">
        <v>4536</v>
      </c>
      <c r="D1539" s="3" t="n">
        <v>1</v>
      </c>
      <c r="E1539" s="3" t="n">
        <v>2.873684</v>
      </c>
      <c r="F1539" s="3" t="n">
        <v>93</v>
      </c>
      <c r="G1539" s="3" t="n">
        <v>93</v>
      </c>
      <c r="H1539" s="3" t="n">
        <v>17</v>
      </c>
      <c r="I1539" s="3" t="n">
        <v>17</v>
      </c>
      <c r="J1539" s="3" t="n">
        <v>108</v>
      </c>
      <c r="K1539" s="3" t="n">
        <v>108</v>
      </c>
      <c r="L1539" s="3" t="n">
        <v>16</v>
      </c>
      <c r="M1539" s="3" t="n">
        <v>16</v>
      </c>
      <c r="N1539" s="3" t="n">
        <v>-1</v>
      </c>
      <c r="O1539" s="3" t="n">
        <v>-1</v>
      </c>
      <c r="P1539" s="3" t="n">
        <v>7.9</v>
      </c>
      <c r="Q1539" s="3" t="n">
        <v>24.2</v>
      </c>
      <c r="R1539" s="3" t="s">
        <v>4537</v>
      </c>
      <c r="S1539" s="4" t="n">
        <v>45747.038287037</v>
      </c>
      <c r="T1539" s="3" t="s">
        <v>65</v>
      </c>
      <c r="U1539" s="3" t="s">
        <v>65</v>
      </c>
      <c r="V1539" s="3" t="n">
        <v>0</v>
      </c>
      <c r="W1539" s="3" t="n">
        <v>0</v>
      </c>
      <c r="X1539" s="3" t="n">
        <v>0</v>
      </c>
      <c r="Y1539" s="3" t="s">
        <v>30</v>
      </c>
      <c r="Z1539" s="3" t="s">
        <v>30</v>
      </c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</row>
    <row r="1540" customFormat="false" ht="15.75" hidden="false" customHeight="false" outlineLevel="0" collapsed="false">
      <c r="A1540" s="3" t="n">
        <v>1539</v>
      </c>
      <c r="B1540" s="3" t="s">
        <v>4538</v>
      </c>
      <c r="C1540" s="3" t="s">
        <v>4539</v>
      </c>
      <c r="D1540" s="3" t="n">
        <v>1</v>
      </c>
      <c r="E1540" s="3" t="n">
        <v>2.0102887</v>
      </c>
      <c r="F1540" s="3" t="n">
        <v>90</v>
      </c>
      <c r="G1540" s="3" t="n">
        <v>90</v>
      </c>
      <c r="H1540" s="3" t="n">
        <v>18</v>
      </c>
      <c r="I1540" s="3" t="n">
        <v>18</v>
      </c>
      <c r="J1540" s="3" t="n">
        <v>107</v>
      </c>
      <c r="K1540" s="3" t="n">
        <v>107</v>
      </c>
      <c r="L1540" s="3" t="n">
        <v>15</v>
      </c>
      <c r="M1540" s="3" t="n">
        <v>15</v>
      </c>
      <c r="N1540" s="3" t="n">
        <v>-1</v>
      </c>
      <c r="O1540" s="3" t="n">
        <v>-1</v>
      </c>
      <c r="P1540" s="3" t="n">
        <v>7.9</v>
      </c>
      <c r="Q1540" s="3" t="n">
        <v>24.2</v>
      </c>
      <c r="R1540" s="3" t="s">
        <v>4540</v>
      </c>
      <c r="S1540" s="4" t="n">
        <v>45747.0383796296</v>
      </c>
      <c r="T1540" s="3" t="s">
        <v>65</v>
      </c>
      <c r="U1540" s="3" t="s">
        <v>65</v>
      </c>
      <c r="V1540" s="3" t="n">
        <v>0</v>
      </c>
      <c r="W1540" s="3" t="n">
        <v>0</v>
      </c>
      <c r="X1540" s="3" t="n">
        <v>0</v>
      </c>
      <c r="Y1540" s="3" t="s">
        <v>30</v>
      </c>
      <c r="Z1540" s="3" t="s">
        <v>30</v>
      </c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</row>
    <row r="1541" customFormat="false" ht="15.75" hidden="false" customHeight="false" outlineLevel="0" collapsed="false">
      <c r="A1541" s="3" t="n">
        <v>1540</v>
      </c>
      <c r="B1541" s="3" t="s">
        <v>4541</v>
      </c>
      <c r="C1541" s="3" t="s">
        <v>4542</v>
      </c>
      <c r="D1541" s="3" t="n">
        <v>1</v>
      </c>
      <c r="E1541" s="3" t="n">
        <v>2.0345419</v>
      </c>
      <c r="F1541" s="3" t="n">
        <v>92</v>
      </c>
      <c r="G1541" s="3" t="n">
        <v>92</v>
      </c>
      <c r="H1541" s="3" t="n">
        <v>16</v>
      </c>
      <c r="I1541" s="3" t="n">
        <v>16</v>
      </c>
      <c r="J1541" s="3" t="n">
        <v>107</v>
      </c>
      <c r="K1541" s="3" t="n">
        <v>107</v>
      </c>
      <c r="L1541" s="3" t="n">
        <v>16</v>
      </c>
      <c r="M1541" s="3" t="n">
        <v>16</v>
      </c>
      <c r="N1541" s="3" t="n">
        <v>-1</v>
      </c>
      <c r="O1541" s="3" t="n">
        <v>-1</v>
      </c>
      <c r="P1541" s="3" t="n">
        <v>7.9</v>
      </c>
      <c r="Q1541" s="3" t="n">
        <v>24.2</v>
      </c>
      <c r="R1541" s="3" t="s">
        <v>4543</v>
      </c>
      <c r="S1541" s="4" t="n">
        <v>45747.0384606481</v>
      </c>
      <c r="T1541" s="3" t="s">
        <v>65</v>
      </c>
      <c r="U1541" s="3" t="s">
        <v>65</v>
      </c>
      <c r="V1541" s="3" t="n">
        <v>0</v>
      </c>
      <c r="W1541" s="3" t="n">
        <v>0</v>
      </c>
      <c r="X1541" s="3" t="n">
        <v>0</v>
      </c>
      <c r="Y1541" s="3" t="s">
        <v>30</v>
      </c>
      <c r="Z1541" s="3" t="s">
        <v>30</v>
      </c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</row>
    <row r="1542" customFormat="false" ht="15.75" hidden="false" customHeight="false" outlineLevel="0" collapsed="false">
      <c r="A1542" s="3" t="n">
        <v>1541</v>
      </c>
      <c r="B1542" s="3" t="s">
        <v>4544</v>
      </c>
      <c r="C1542" s="3" t="s">
        <v>4545</v>
      </c>
      <c r="D1542" s="3" t="n">
        <v>1</v>
      </c>
      <c r="E1542" s="3" t="n">
        <v>4.8889265</v>
      </c>
      <c r="F1542" s="3" t="n">
        <v>188</v>
      </c>
      <c r="G1542" s="3" t="n">
        <v>188</v>
      </c>
      <c r="H1542" s="3" t="n">
        <v>18</v>
      </c>
      <c r="I1542" s="3" t="n">
        <v>18</v>
      </c>
      <c r="J1542" s="3" t="n">
        <v>228</v>
      </c>
      <c r="K1542" s="3" t="n">
        <v>228</v>
      </c>
      <c r="L1542" s="3" t="n">
        <v>29</v>
      </c>
      <c r="M1542" s="3" t="n">
        <v>29</v>
      </c>
      <c r="N1542" s="3" t="n">
        <v>-1</v>
      </c>
      <c r="O1542" s="3" t="n">
        <v>-1</v>
      </c>
      <c r="P1542" s="3" t="n">
        <v>7.9</v>
      </c>
      <c r="Q1542" s="3" t="n">
        <v>24.2</v>
      </c>
      <c r="R1542" s="3" t="s">
        <v>4546</v>
      </c>
      <c r="S1542" s="4" t="n">
        <v>45747.0386226852</v>
      </c>
      <c r="T1542" s="3" t="s">
        <v>65</v>
      </c>
      <c r="U1542" s="3" t="s">
        <v>65</v>
      </c>
      <c r="V1542" s="3" t="n">
        <v>0</v>
      </c>
      <c r="W1542" s="3" t="n">
        <v>0</v>
      </c>
      <c r="X1542" s="3" t="n">
        <v>0</v>
      </c>
      <c r="Y1542" s="3" t="s">
        <v>30</v>
      </c>
      <c r="Z1542" s="3" t="s">
        <v>30</v>
      </c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</row>
    <row r="1543" customFormat="false" ht="15.75" hidden="false" customHeight="false" outlineLevel="0" collapsed="false">
      <c r="A1543" s="3" t="n">
        <v>1542</v>
      </c>
      <c r="B1543" s="3" t="s">
        <v>4547</v>
      </c>
      <c r="C1543" s="3" t="s">
        <v>4548</v>
      </c>
      <c r="D1543" s="3" t="n">
        <v>1</v>
      </c>
      <c r="E1543" s="3" t="n">
        <v>3.9581327</v>
      </c>
      <c r="F1543" s="3" t="n">
        <v>184</v>
      </c>
      <c r="G1543" s="3" t="n">
        <v>184</v>
      </c>
      <c r="H1543" s="3" t="n">
        <v>17</v>
      </c>
      <c r="I1543" s="3" t="n">
        <v>17</v>
      </c>
      <c r="J1543" s="3" t="n">
        <v>224</v>
      </c>
      <c r="K1543" s="3" t="n">
        <v>224</v>
      </c>
      <c r="L1543" s="3" t="n">
        <v>29</v>
      </c>
      <c r="M1543" s="3" t="n">
        <v>29</v>
      </c>
      <c r="N1543" s="3" t="n">
        <v>-1</v>
      </c>
      <c r="O1543" s="3" t="n">
        <v>-1</v>
      </c>
      <c r="P1543" s="3" t="n">
        <v>7.9</v>
      </c>
      <c r="Q1543" s="3" t="n">
        <v>24.2</v>
      </c>
      <c r="R1543" s="3" t="s">
        <v>4549</v>
      </c>
      <c r="S1543" s="4" t="n">
        <v>45747.0387731481</v>
      </c>
      <c r="T1543" s="3" t="s">
        <v>65</v>
      </c>
      <c r="U1543" s="3" t="s">
        <v>65</v>
      </c>
      <c r="V1543" s="3" t="n">
        <v>0</v>
      </c>
      <c r="W1543" s="3" t="n">
        <v>0</v>
      </c>
      <c r="X1543" s="3" t="n">
        <v>0</v>
      </c>
      <c r="Y1543" s="3" t="s">
        <v>30</v>
      </c>
      <c r="Z1543" s="3" t="s">
        <v>30</v>
      </c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</row>
    <row r="1544" customFormat="false" ht="15.75" hidden="false" customHeight="false" outlineLevel="0" collapsed="false">
      <c r="A1544" s="3" t="n">
        <v>1543</v>
      </c>
      <c r="B1544" s="3" t="s">
        <v>4550</v>
      </c>
      <c r="C1544" s="3" t="s">
        <v>4551</v>
      </c>
      <c r="D1544" s="3" t="n">
        <v>1</v>
      </c>
      <c r="E1544" s="3" t="n">
        <v>2.2289612</v>
      </c>
      <c r="F1544" s="3" t="n">
        <v>87</v>
      </c>
      <c r="G1544" s="3" t="n">
        <v>87</v>
      </c>
      <c r="H1544" s="3" t="n">
        <v>16</v>
      </c>
      <c r="I1544" s="3" t="n">
        <v>16</v>
      </c>
      <c r="J1544" s="3" t="n">
        <v>96</v>
      </c>
      <c r="K1544" s="3" t="n">
        <v>96</v>
      </c>
      <c r="L1544" s="3" t="n">
        <v>16</v>
      </c>
      <c r="M1544" s="3" t="n">
        <v>16</v>
      </c>
      <c r="N1544" s="3" t="n">
        <v>-1</v>
      </c>
      <c r="O1544" s="3" t="n">
        <v>-1</v>
      </c>
      <c r="P1544" s="3" t="n">
        <v>7.9</v>
      </c>
      <c r="Q1544" s="3" t="n">
        <v>24.2</v>
      </c>
      <c r="R1544" s="3" t="s">
        <v>4552</v>
      </c>
      <c r="S1544" s="4" t="n">
        <v>45747.0388657407</v>
      </c>
      <c r="T1544" s="3" t="s">
        <v>65</v>
      </c>
      <c r="U1544" s="3" t="s">
        <v>65</v>
      </c>
      <c r="V1544" s="3" t="n">
        <v>0</v>
      </c>
      <c r="W1544" s="3" t="n">
        <v>0</v>
      </c>
      <c r="X1544" s="3" t="n">
        <v>0</v>
      </c>
      <c r="Y1544" s="3" t="s">
        <v>30</v>
      </c>
      <c r="Z1544" s="3" t="s">
        <v>30</v>
      </c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</row>
    <row r="1545" customFormat="false" ht="15.75" hidden="false" customHeight="false" outlineLevel="0" collapsed="false">
      <c r="A1545" s="3" t="n">
        <v>1544</v>
      </c>
      <c r="B1545" s="3" t="s">
        <v>4553</v>
      </c>
      <c r="C1545" s="3" t="s">
        <v>4554</v>
      </c>
      <c r="D1545" s="3" t="n">
        <v>1</v>
      </c>
      <c r="E1545" s="3" t="n">
        <v>1.7881445</v>
      </c>
      <c r="F1545" s="3" t="n">
        <v>87</v>
      </c>
      <c r="G1545" s="3" t="n">
        <v>87</v>
      </c>
      <c r="H1545" s="3" t="n">
        <v>16</v>
      </c>
      <c r="I1545" s="3" t="n">
        <v>16</v>
      </c>
      <c r="J1545" s="3" t="n">
        <v>96</v>
      </c>
      <c r="K1545" s="3" t="n">
        <v>96</v>
      </c>
      <c r="L1545" s="3" t="n">
        <v>16</v>
      </c>
      <c r="M1545" s="3" t="n">
        <v>16</v>
      </c>
      <c r="N1545" s="3" t="n">
        <v>-1</v>
      </c>
      <c r="O1545" s="3" t="n">
        <v>-1</v>
      </c>
      <c r="P1545" s="3" t="n">
        <v>7.9</v>
      </c>
      <c r="Q1545" s="3" t="n">
        <v>24.2</v>
      </c>
      <c r="R1545" s="3" t="s">
        <v>4555</v>
      </c>
      <c r="S1545" s="4" t="n">
        <v>45747.0389583333</v>
      </c>
      <c r="T1545" s="3" t="s">
        <v>65</v>
      </c>
      <c r="U1545" s="3" t="s">
        <v>65</v>
      </c>
      <c r="V1545" s="3" t="n">
        <v>0</v>
      </c>
      <c r="W1545" s="3" t="n">
        <v>0</v>
      </c>
      <c r="X1545" s="3" t="n">
        <v>0</v>
      </c>
      <c r="Y1545" s="3" t="s">
        <v>30</v>
      </c>
      <c r="Z1545" s="3" t="s">
        <v>30</v>
      </c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</row>
    <row r="1546" customFormat="false" ht="15.75" hidden="false" customHeight="false" outlineLevel="0" collapsed="false">
      <c r="A1546" s="3" t="n">
        <v>1545</v>
      </c>
      <c r="B1546" s="3" t="s">
        <v>4556</v>
      </c>
      <c r="C1546" s="3" t="s">
        <v>4557</v>
      </c>
      <c r="D1546" s="3" t="n">
        <v>1</v>
      </c>
      <c r="E1546" s="3" t="n">
        <v>2.2318958</v>
      </c>
      <c r="F1546" s="3" t="n">
        <v>87</v>
      </c>
      <c r="G1546" s="3" t="n">
        <v>87</v>
      </c>
      <c r="H1546" s="3" t="n">
        <v>16</v>
      </c>
      <c r="I1546" s="3" t="n">
        <v>16</v>
      </c>
      <c r="J1546" s="3" t="n">
        <v>96</v>
      </c>
      <c r="K1546" s="3" t="n">
        <v>96</v>
      </c>
      <c r="L1546" s="3" t="n">
        <v>16</v>
      </c>
      <c r="M1546" s="3" t="n">
        <v>16</v>
      </c>
      <c r="N1546" s="3" t="n">
        <v>-1</v>
      </c>
      <c r="O1546" s="3" t="n">
        <v>-1</v>
      </c>
      <c r="P1546" s="3" t="n">
        <v>7.9</v>
      </c>
      <c r="Q1546" s="3" t="n">
        <v>24.2</v>
      </c>
      <c r="R1546" s="3" t="s">
        <v>4558</v>
      </c>
      <c r="S1546" s="4" t="n">
        <v>45747.0390625</v>
      </c>
      <c r="T1546" s="3" t="s">
        <v>65</v>
      </c>
      <c r="U1546" s="3" t="s">
        <v>65</v>
      </c>
      <c r="V1546" s="3" t="n">
        <v>0</v>
      </c>
      <c r="W1546" s="3" t="n">
        <v>0</v>
      </c>
      <c r="X1546" s="3" t="n">
        <v>0</v>
      </c>
      <c r="Y1546" s="3" t="s">
        <v>30</v>
      </c>
      <c r="Z1546" s="3" t="s">
        <v>30</v>
      </c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</row>
    <row r="1547" customFormat="false" ht="15.75" hidden="false" customHeight="false" outlineLevel="0" collapsed="false">
      <c r="A1547" s="3" t="n">
        <v>1546</v>
      </c>
      <c r="B1547" s="3" t="s">
        <v>4559</v>
      </c>
      <c r="C1547" s="3" t="s">
        <v>4560</v>
      </c>
      <c r="D1547" s="3" t="n">
        <v>1</v>
      </c>
      <c r="E1547" s="3" t="n">
        <v>2.4412911</v>
      </c>
      <c r="F1547" s="3" t="n">
        <v>87</v>
      </c>
      <c r="G1547" s="3" t="n">
        <v>87</v>
      </c>
      <c r="H1547" s="3" t="n">
        <v>16</v>
      </c>
      <c r="I1547" s="3" t="n">
        <v>16</v>
      </c>
      <c r="J1547" s="3" t="n">
        <v>96</v>
      </c>
      <c r="K1547" s="3" t="n">
        <v>96</v>
      </c>
      <c r="L1547" s="3" t="n">
        <v>16</v>
      </c>
      <c r="M1547" s="3" t="n">
        <v>16</v>
      </c>
      <c r="N1547" s="3" t="n">
        <v>-1</v>
      </c>
      <c r="O1547" s="3" t="n">
        <v>-1</v>
      </c>
      <c r="P1547" s="3" t="n">
        <v>7.9</v>
      </c>
      <c r="Q1547" s="3" t="n">
        <v>24.2</v>
      </c>
      <c r="R1547" s="3" t="s">
        <v>4561</v>
      </c>
      <c r="S1547" s="4" t="n">
        <v>45747.0391666667</v>
      </c>
      <c r="T1547" s="3" t="s">
        <v>65</v>
      </c>
      <c r="U1547" s="3" t="s">
        <v>65</v>
      </c>
      <c r="V1547" s="3" t="n">
        <v>0</v>
      </c>
      <c r="W1547" s="3" t="n">
        <v>0</v>
      </c>
      <c r="X1547" s="3" t="n">
        <v>0</v>
      </c>
      <c r="Y1547" s="3" t="s">
        <v>30</v>
      </c>
      <c r="Z1547" s="3" t="s">
        <v>30</v>
      </c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</row>
    <row r="1548" customFormat="false" ht="15.75" hidden="false" customHeight="false" outlineLevel="0" collapsed="false">
      <c r="A1548" s="3" t="n">
        <v>1547</v>
      </c>
      <c r="B1548" s="3" t="s">
        <v>4562</v>
      </c>
      <c r="C1548" s="3" t="s">
        <v>4563</v>
      </c>
      <c r="D1548" s="3" t="n">
        <v>1</v>
      </c>
      <c r="E1548" s="3" t="n">
        <v>2.1611431</v>
      </c>
      <c r="F1548" s="3" t="n">
        <v>87</v>
      </c>
      <c r="G1548" s="3" t="n">
        <v>87</v>
      </c>
      <c r="H1548" s="3" t="n">
        <v>16</v>
      </c>
      <c r="I1548" s="3" t="n">
        <v>16</v>
      </c>
      <c r="J1548" s="3" t="n">
        <v>96</v>
      </c>
      <c r="K1548" s="3" t="n">
        <v>96</v>
      </c>
      <c r="L1548" s="3" t="n">
        <v>16</v>
      </c>
      <c r="M1548" s="3" t="n">
        <v>16</v>
      </c>
      <c r="N1548" s="3" t="n">
        <v>-1</v>
      </c>
      <c r="O1548" s="3" t="n">
        <v>-1</v>
      </c>
      <c r="P1548" s="3" t="n">
        <v>7.9</v>
      </c>
      <c r="Q1548" s="3" t="n">
        <v>24.2</v>
      </c>
      <c r="R1548" s="3" t="s">
        <v>4564</v>
      </c>
      <c r="S1548" s="4" t="n">
        <v>45747.0392592593</v>
      </c>
      <c r="T1548" s="3" t="s">
        <v>65</v>
      </c>
      <c r="U1548" s="3" t="s">
        <v>65</v>
      </c>
      <c r="V1548" s="3" t="n">
        <v>0</v>
      </c>
      <c r="W1548" s="3" t="n">
        <v>0</v>
      </c>
      <c r="X1548" s="3" t="n">
        <v>0</v>
      </c>
      <c r="Y1548" s="3" t="s">
        <v>30</v>
      </c>
      <c r="Z1548" s="3" t="s">
        <v>30</v>
      </c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</row>
    <row r="1549" customFormat="false" ht="15.75" hidden="false" customHeight="false" outlineLevel="0" collapsed="false">
      <c r="A1549" s="3" t="n">
        <v>1548</v>
      </c>
      <c r="B1549" s="3" t="s">
        <v>4565</v>
      </c>
      <c r="C1549" s="3" t="s">
        <v>4566</v>
      </c>
      <c r="D1549" s="3" t="n">
        <v>1</v>
      </c>
      <c r="E1549" s="3" t="n">
        <v>4.0513267</v>
      </c>
      <c r="F1549" s="3" t="n">
        <v>53</v>
      </c>
      <c r="G1549" s="3" t="n">
        <v>53</v>
      </c>
      <c r="H1549" s="3" t="n">
        <v>18</v>
      </c>
      <c r="I1549" s="3" t="n">
        <v>18</v>
      </c>
      <c r="J1549" s="3" t="n">
        <v>50</v>
      </c>
      <c r="K1549" s="3" t="n">
        <v>50</v>
      </c>
      <c r="L1549" s="3" t="n">
        <v>9</v>
      </c>
      <c r="M1549" s="3" t="n">
        <v>9</v>
      </c>
      <c r="N1549" s="3" t="n">
        <v>10</v>
      </c>
      <c r="O1549" s="3" t="n">
        <v>-1</v>
      </c>
      <c r="P1549" s="3" t="n">
        <v>8.8</v>
      </c>
      <c r="Q1549" s="3" t="n">
        <v>24.2</v>
      </c>
      <c r="R1549" s="3" t="s">
        <v>4567</v>
      </c>
      <c r="S1549" s="4" t="n">
        <v>45747.0397337963</v>
      </c>
      <c r="T1549" s="3" t="s">
        <v>37</v>
      </c>
      <c r="U1549" s="3" t="s">
        <v>37</v>
      </c>
      <c r="V1549" s="3" t="n">
        <v>1</v>
      </c>
      <c r="W1549" s="3" t="n">
        <v>0</v>
      </c>
      <c r="X1549" s="3" t="n">
        <v>0</v>
      </c>
      <c r="Y1549" s="3" t="s">
        <v>30</v>
      </c>
      <c r="Z1549" s="3" t="s">
        <v>30</v>
      </c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</row>
    <row r="1550" customFormat="false" ht="15.75" hidden="false" customHeight="false" outlineLevel="0" collapsed="false">
      <c r="A1550" s="3" t="n">
        <v>1549</v>
      </c>
      <c r="B1550" s="3" t="s">
        <v>4568</v>
      </c>
      <c r="C1550" s="3" t="s">
        <v>4569</v>
      </c>
      <c r="D1550" s="3" t="n">
        <v>1</v>
      </c>
      <c r="E1550" s="3" t="n">
        <v>7.4404628</v>
      </c>
      <c r="F1550" s="3" t="n">
        <v>100</v>
      </c>
      <c r="G1550" s="3" t="n">
        <v>100</v>
      </c>
      <c r="H1550" s="3" t="n">
        <v>24</v>
      </c>
      <c r="I1550" s="3" t="n">
        <v>24</v>
      </c>
      <c r="J1550" s="3" t="n">
        <v>110</v>
      </c>
      <c r="K1550" s="3" t="n">
        <v>110</v>
      </c>
      <c r="L1550" s="3" t="n">
        <v>16</v>
      </c>
      <c r="M1550" s="3" t="n">
        <v>16</v>
      </c>
      <c r="N1550" s="3" t="n">
        <v>31</v>
      </c>
      <c r="O1550" s="3" t="n">
        <v>-1</v>
      </c>
      <c r="P1550" s="3" t="n">
        <v>8.8</v>
      </c>
      <c r="Q1550" s="3" t="n">
        <v>24.2</v>
      </c>
      <c r="R1550" s="3" t="s">
        <v>4570</v>
      </c>
      <c r="S1550" s="4" t="n">
        <v>45747.0402777778</v>
      </c>
      <c r="T1550" s="3" t="s">
        <v>37</v>
      </c>
      <c r="U1550" s="3" t="s">
        <v>37</v>
      </c>
      <c r="V1550" s="3" t="n">
        <v>1</v>
      </c>
      <c r="W1550" s="3" t="n">
        <v>0</v>
      </c>
      <c r="X1550" s="3" t="n">
        <v>0</v>
      </c>
      <c r="Y1550" s="3" t="s">
        <v>30</v>
      </c>
      <c r="Z1550" s="3" t="s">
        <v>30</v>
      </c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</row>
    <row r="1551" customFormat="false" ht="15.75" hidden="false" customHeight="false" outlineLevel="0" collapsed="false">
      <c r="A1551" s="3" t="n">
        <v>1550</v>
      </c>
      <c r="B1551" s="3" t="s">
        <v>4571</v>
      </c>
      <c r="C1551" s="3" t="s">
        <v>4572</v>
      </c>
      <c r="D1551" s="3" t="n">
        <v>1</v>
      </c>
      <c r="E1551" s="3" t="n">
        <v>7.4382833</v>
      </c>
      <c r="F1551" s="3" t="n">
        <v>112</v>
      </c>
      <c r="G1551" s="3" t="n">
        <v>112</v>
      </c>
      <c r="H1551" s="3" t="n">
        <v>27</v>
      </c>
      <c r="I1551" s="3" t="n">
        <v>27</v>
      </c>
      <c r="J1551" s="3" t="n">
        <v>117</v>
      </c>
      <c r="K1551" s="3" t="n">
        <v>117</v>
      </c>
      <c r="L1551" s="3" t="n">
        <v>18</v>
      </c>
      <c r="M1551" s="3" t="n">
        <v>18</v>
      </c>
      <c r="N1551" s="3" t="n">
        <v>33</v>
      </c>
      <c r="O1551" s="3" t="n">
        <v>-1</v>
      </c>
      <c r="P1551" s="3" t="n">
        <v>8.8</v>
      </c>
      <c r="Q1551" s="3" t="n">
        <v>24.2</v>
      </c>
      <c r="R1551" s="3" t="s">
        <v>4573</v>
      </c>
      <c r="S1551" s="4" t="n">
        <v>45747.0407407407</v>
      </c>
      <c r="T1551" s="3" t="s">
        <v>37</v>
      </c>
      <c r="U1551" s="3" t="s">
        <v>37</v>
      </c>
      <c r="V1551" s="3" t="n">
        <v>1</v>
      </c>
      <c r="W1551" s="3" t="n">
        <v>0</v>
      </c>
      <c r="X1551" s="3" t="n">
        <v>0</v>
      </c>
      <c r="Y1551" s="3" t="s">
        <v>30</v>
      </c>
      <c r="Z1551" s="3" t="s">
        <v>30</v>
      </c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</row>
    <row r="1552" customFormat="false" ht="15.75" hidden="false" customHeight="false" outlineLevel="0" collapsed="false">
      <c r="A1552" s="3" t="n">
        <v>1551</v>
      </c>
      <c r="B1552" s="3" t="s">
        <v>4574</v>
      </c>
      <c r="C1552" s="3" t="s">
        <v>4575</v>
      </c>
      <c r="D1552" s="3" t="n">
        <v>1</v>
      </c>
      <c r="E1552" s="3" t="n">
        <v>2.2436692</v>
      </c>
      <c r="F1552" s="3" t="n">
        <v>48</v>
      </c>
      <c r="G1552" s="3" t="n">
        <v>48</v>
      </c>
      <c r="H1552" s="3" t="n">
        <v>14</v>
      </c>
      <c r="I1552" s="3" t="n">
        <v>14</v>
      </c>
      <c r="J1552" s="3" t="n">
        <v>47</v>
      </c>
      <c r="K1552" s="3" t="n">
        <v>47</v>
      </c>
      <c r="L1552" s="3" t="n">
        <v>4</v>
      </c>
      <c r="M1552" s="3" t="n">
        <v>4</v>
      </c>
      <c r="N1552" s="3" t="n">
        <v>-1</v>
      </c>
      <c r="O1552" s="3" t="n">
        <v>-1</v>
      </c>
      <c r="P1552" s="3" t="n">
        <v>9</v>
      </c>
      <c r="Q1552" s="3" t="n">
        <v>24.2</v>
      </c>
      <c r="R1552" s="3" t="s">
        <v>4576</v>
      </c>
      <c r="S1552" s="4" t="n">
        <v>45747.0409027778</v>
      </c>
      <c r="T1552" s="3" t="s">
        <v>29</v>
      </c>
      <c r="U1552" s="3" t="s">
        <v>29</v>
      </c>
      <c r="V1552" s="3" t="n">
        <v>0</v>
      </c>
      <c r="W1552" s="3" t="n">
        <v>0</v>
      </c>
      <c r="X1552" s="3" t="n">
        <v>0</v>
      </c>
      <c r="Y1552" s="3" t="s">
        <v>30</v>
      </c>
      <c r="Z1552" s="3" t="s">
        <v>30</v>
      </c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</row>
    <row r="1553" customFormat="false" ht="15.75" hidden="false" customHeight="false" outlineLevel="0" collapsed="false">
      <c r="A1553" s="3" t="n">
        <v>1552</v>
      </c>
      <c r="B1553" s="3" t="s">
        <v>4577</v>
      </c>
      <c r="C1553" s="3" t="s">
        <v>4578</v>
      </c>
      <c r="D1553" s="3" t="n">
        <v>1</v>
      </c>
      <c r="E1553" s="3" t="n">
        <v>0.3569252</v>
      </c>
      <c r="F1553" s="3" t="n">
        <v>3</v>
      </c>
      <c r="G1553" s="3" t="n">
        <v>3</v>
      </c>
      <c r="H1553" s="3" t="n">
        <v>1</v>
      </c>
      <c r="I1553" s="3" t="n">
        <v>1</v>
      </c>
      <c r="J1553" s="3" t="n">
        <v>0</v>
      </c>
      <c r="K1553" s="3" t="n">
        <v>0</v>
      </c>
      <c r="L1553" s="3" t="n">
        <v>0</v>
      </c>
      <c r="M1553" s="3" t="n">
        <v>0</v>
      </c>
      <c r="N1553" s="3" t="n">
        <v>-1</v>
      </c>
      <c r="O1553" s="3" t="n">
        <v>-1</v>
      </c>
      <c r="P1553" s="3" t="n">
        <v>9</v>
      </c>
      <c r="Q1553" s="3" t="n">
        <v>24.2</v>
      </c>
      <c r="R1553" s="3" t="s">
        <v>2151</v>
      </c>
      <c r="S1553" s="4" t="n">
        <v>45747.0409375</v>
      </c>
      <c r="T1553" s="3" t="s">
        <v>256</v>
      </c>
      <c r="U1553" s="3" t="s">
        <v>256</v>
      </c>
      <c r="V1553" s="3" t="n">
        <v>0</v>
      </c>
      <c r="W1553" s="3" t="n">
        <v>0</v>
      </c>
      <c r="X1553" s="3" t="n">
        <v>0</v>
      </c>
      <c r="Y1553" s="3" t="s">
        <v>30</v>
      </c>
      <c r="Z1553" s="3" t="s">
        <v>30</v>
      </c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</row>
    <row r="1554" customFormat="false" ht="15.75" hidden="false" customHeight="false" outlineLevel="0" collapsed="false">
      <c r="A1554" s="3" t="n">
        <v>1553</v>
      </c>
      <c r="B1554" s="3" t="s">
        <v>4579</v>
      </c>
      <c r="C1554" s="3" t="s">
        <v>4580</v>
      </c>
      <c r="D1554" s="3" t="n">
        <v>1</v>
      </c>
      <c r="E1554" s="3" t="n">
        <v>39.5123277</v>
      </c>
      <c r="F1554" s="3" t="n">
        <v>971</v>
      </c>
      <c r="G1554" s="3" t="n">
        <v>971</v>
      </c>
      <c r="H1554" s="3" t="n">
        <v>40</v>
      </c>
      <c r="I1554" s="3" t="n">
        <v>40</v>
      </c>
      <c r="J1554" s="3" t="n">
        <v>1307</v>
      </c>
      <c r="K1554" s="3" t="n">
        <v>1307</v>
      </c>
      <c r="L1554" s="3" t="n">
        <v>115</v>
      </c>
      <c r="M1554" s="3" t="n">
        <v>115</v>
      </c>
      <c r="N1554" s="3" t="n">
        <v>-1</v>
      </c>
      <c r="O1554" s="3" t="n">
        <v>-1</v>
      </c>
      <c r="P1554" s="3" t="n">
        <v>9</v>
      </c>
      <c r="Q1554" s="3" t="n">
        <v>24.2</v>
      </c>
      <c r="R1554" s="3" t="s">
        <v>2154</v>
      </c>
      <c r="S1554" s="4" t="n">
        <v>45747.042962963</v>
      </c>
      <c r="T1554" s="3" t="s">
        <v>256</v>
      </c>
      <c r="U1554" s="3" t="s">
        <v>256</v>
      </c>
      <c r="V1554" s="3" t="n">
        <v>0</v>
      </c>
      <c r="W1554" s="3" t="n">
        <v>0</v>
      </c>
      <c r="X1554" s="3" t="n">
        <v>0</v>
      </c>
      <c r="Y1554" s="3" t="s">
        <v>30</v>
      </c>
      <c r="Z1554" s="3" t="s">
        <v>30</v>
      </c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</row>
    <row r="1555" customFormat="false" ht="15.75" hidden="false" customHeight="false" outlineLevel="0" collapsed="false">
      <c r="A1555" s="3" t="n">
        <v>1554</v>
      </c>
      <c r="B1555" s="3" t="s">
        <v>4581</v>
      </c>
      <c r="C1555" s="3" t="s">
        <v>4582</v>
      </c>
      <c r="D1555" s="3" t="n">
        <v>1</v>
      </c>
      <c r="E1555" s="3" t="n">
        <v>1.0308811</v>
      </c>
      <c r="F1555" s="3" t="n">
        <v>36</v>
      </c>
      <c r="G1555" s="3" t="n">
        <v>36</v>
      </c>
      <c r="H1555" s="3" t="n">
        <v>13</v>
      </c>
      <c r="I1555" s="3" t="n">
        <v>13</v>
      </c>
      <c r="J1555" s="3" t="n">
        <v>34</v>
      </c>
      <c r="K1555" s="3" t="n">
        <v>34</v>
      </c>
      <c r="L1555" s="3" t="n">
        <v>2</v>
      </c>
      <c r="M1555" s="3" t="n">
        <v>2</v>
      </c>
      <c r="N1555" s="3" t="n">
        <v>-1</v>
      </c>
      <c r="O1555" s="3" t="n">
        <v>-1</v>
      </c>
      <c r="P1555" s="3" t="n">
        <v>9</v>
      </c>
      <c r="Q1555" s="3" t="n">
        <v>24.2</v>
      </c>
      <c r="R1555" s="3" t="s">
        <v>2157</v>
      </c>
      <c r="S1555" s="4" t="n">
        <v>45747.0431597222</v>
      </c>
      <c r="T1555" s="3" t="s">
        <v>29</v>
      </c>
      <c r="U1555" s="3" t="s">
        <v>29</v>
      </c>
      <c r="V1555" s="3" t="n">
        <v>0</v>
      </c>
      <c r="W1555" s="3" t="n">
        <v>0</v>
      </c>
      <c r="X1555" s="3" t="n">
        <v>0</v>
      </c>
      <c r="Y1555" s="3" t="s">
        <v>30</v>
      </c>
      <c r="Z1555" s="3" t="s">
        <v>30</v>
      </c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</row>
    <row r="1556" customFormat="false" ht="15.75" hidden="false" customHeight="false" outlineLevel="0" collapsed="false">
      <c r="A1556" s="3" t="n">
        <v>1555</v>
      </c>
      <c r="B1556" s="3" t="s">
        <v>4583</v>
      </c>
      <c r="C1556" s="3" t="s">
        <v>4584</v>
      </c>
      <c r="D1556" s="3" t="n">
        <v>1</v>
      </c>
      <c r="E1556" s="3" t="n">
        <v>6.5629276</v>
      </c>
      <c r="F1556" s="3" t="n">
        <v>219</v>
      </c>
      <c r="G1556" s="3" t="n">
        <v>219</v>
      </c>
      <c r="H1556" s="3" t="n">
        <v>25</v>
      </c>
      <c r="I1556" s="3" t="n">
        <v>25</v>
      </c>
      <c r="J1556" s="3" t="n">
        <v>245</v>
      </c>
      <c r="K1556" s="3" t="n">
        <v>245</v>
      </c>
      <c r="L1556" s="3" t="n">
        <v>16</v>
      </c>
      <c r="M1556" s="3" t="n">
        <v>16</v>
      </c>
      <c r="N1556" s="3" t="n">
        <v>-1</v>
      </c>
      <c r="O1556" s="3" t="n">
        <v>-1</v>
      </c>
      <c r="P1556" s="3" t="n">
        <v>9</v>
      </c>
      <c r="Q1556" s="3" t="n">
        <v>24.2</v>
      </c>
      <c r="R1556" s="3" t="s">
        <v>2160</v>
      </c>
      <c r="S1556" s="4" t="n">
        <v>45747.0433333333</v>
      </c>
      <c r="T1556" s="3" t="s">
        <v>29</v>
      </c>
      <c r="U1556" s="3" t="s">
        <v>29</v>
      </c>
      <c r="V1556" s="3" t="n">
        <v>0</v>
      </c>
      <c r="W1556" s="3" t="n">
        <v>0</v>
      </c>
      <c r="X1556" s="3" t="n">
        <v>0</v>
      </c>
      <c r="Y1556" s="3" t="s">
        <v>30</v>
      </c>
      <c r="Z1556" s="3" t="s">
        <v>30</v>
      </c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</row>
    <row r="1557" customFormat="false" ht="15.75" hidden="false" customHeight="false" outlineLevel="0" collapsed="false">
      <c r="A1557" s="3" t="n">
        <v>1556</v>
      </c>
      <c r="B1557" s="3" t="s">
        <v>4585</v>
      </c>
      <c r="C1557" s="3" t="s">
        <v>4586</v>
      </c>
      <c r="D1557" s="3" t="n">
        <v>1</v>
      </c>
      <c r="E1557" s="3" t="n">
        <v>0.5189988</v>
      </c>
      <c r="F1557" s="3" t="n">
        <v>9</v>
      </c>
      <c r="G1557" s="3" t="n">
        <v>9</v>
      </c>
      <c r="H1557" s="3" t="n">
        <v>7</v>
      </c>
      <c r="I1557" s="3" t="n">
        <v>7</v>
      </c>
      <c r="J1557" s="3" t="n">
        <v>7</v>
      </c>
      <c r="K1557" s="3" t="n">
        <v>7</v>
      </c>
      <c r="L1557" s="3" t="n">
        <v>1</v>
      </c>
      <c r="M1557" s="3" t="n">
        <v>1</v>
      </c>
      <c r="N1557" s="3" t="n">
        <v>-1</v>
      </c>
      <c r="O1557" s="3" t="n">
        <v>-1</v>
      </c>
      <c r="P1557" s="3" t="n">
        <v>9</v>
      </c>
      <c r="Q1557" s="3" t="n">
        <v>24.2</v>
      </c>
      <c r="R1557" s="3" t="s">
        <v>4587</v>
      </c>
      <c r="S1557" s="4" t="n">
        <v>45747.0433912037</v>
      </c>
      <c r="T1557" s="3" t="s">
        <v>29</v>
      </c>
      <c r="U1557" s="3" t="s">
        <v>29</v>
      </c>
      <c r="V1557" s="3" t="n">
        <v>0</v>
      </c>
      <c r="W1557" s="3" t="n">
        <v>0</v>
      </c>
      <c r="X1557" s="3" t="n">
        <v>0</v>
      </c>
      <c r="Y1557" s="3" t="s">
        <v>30</v>
      </c>
      <c r="Z1557" s="3" t="s">
        <v>30</v>
      </c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</row>
    <row r="1558" customFormat="false" ht="15.75" hidden="false" customHeight="false" outlineLevel="0" collapsed="false">
      <c r="A1558" s="3" t="n">
        <v>1557</v>
      </c>
      <c r="B1558" s="3" t="s">
        <v>4588</v>
      </c>
      <c r="C1558" s="3" t="s">
        <v>4589</v>
      </c>
      <c r="D1558" s="3" t="n">
        <v>1</v>
      </c>
      <c r="E1558" s="3" t="n">
        <v>6.1053773</v>
      </c>
      <c r="F1558" s="3" t="n">
        <v>182</v>
      </c>
      <c r="G1558" s="3" t="n">
        <v>182</v>
      </c>
      <c r="H1558" s="3" t="n">
        <v>24</v>
      </c>
      <c r="I1558" s="3" t="n">
        <v>24</v>
      </c>
      <c r="J1558" s="3" t="n">
        <v>189</v>
      </c>
      <c r="K1558" s="3" t="n">
        <v>189</v>
      </c>
      <c r="L1558" s="3" t="n">
        <v>13</v>
      </c>
      <c r="M1558" s="3" t="n">
        <v>13</v>
      </c>
      <c r="N1558" s="3" t="n">
        <v>-1</v>
      </c>
      <c r="O1558" s="3" t="n">
        <v>-1</v>
      </c>
      <c r="P1558" s="3" t="n">
        <v>9</v>
      </c>
      <c r="Q1558" s="3" t="n">
        <v>24.2</v>
      </c>
      <c r="R1558" s="3" t="s">
        <v>4590</v>
      </c>
      <c r="S1558" s="4" t="n">
        <v>45747.0435532407</v>
      </c>
      <c r="T1558" s="3" t="s">
        <v>29</v>
      </c>
      <c r="U1558" s="3" t="s">
        <v>29</v>
      </c>
      <c r="V1558" s="3" t="n">
        <v>0</v>
      </c>
      <c r="W1558" s="3" t="n">
        <v>0</v>
      </c>
      <c r="X1558" s="3" t="n">
        <v>0</v>
      </c>
      <c r="Y1558" s="3" t="s">
        <v>30</v>
      </c>
      <c r="Z1558" s="3" t="s">
        <v>30</v>
      </c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</row>
    <row r="1559" customFormat="false" ht="15.75" hidden="false" customHeight="false" outlineLevel="0" collapsed="false">
      <c r="A1559" s="3" t="n">
        <v>1558</v>
      </c>
      <c r="B1559" s="3" t="s">
        <v>4591</v>
      </c>
      <c r="C1559" s="3" t="s">
        <v>4592</v>
      </c>
      <c r="D1559" s="3" t="n">
        <v>1</v>
      </c>
      <c r="E1559" s="3" t="n">
        <v>2.811874</v>
      </c>
      <c r="F1559" s="3" t="n">
        <v>8</v>
      </c>
      <c r="G1559" s="3" t="n">
        <v>8</v>
      </c>
      <c r="H1559" s="3" t="n">
        <v>5</v>
      </c>
      <c r="I1559" s="3" t="n">
        <v>5</v>
      </c>
      <c r="J1559" s="3" t="n">
        <v>11</v>
      </c>
      <c r="K1559" s="3" t="n">
        <v>11</v>
      </c>
      <c r="L1559" s="3" t="n">
        <v>0</v>
      </c>
      <c r="M1559" s="3" t="n">
        <v>0</v>
      </c>
      <c r="N1559" s="3" t="n">
        <v>-1</v>
      </c>
      <c r="O1559" s="3" t="n">
        <v>-1</v>
      </c>
      <c r="P1559" s="3" t="n">
        <v>9</v>
      </c>
      <c r="Q1559" s="3" t="n">
        <v>24.2</v>
      </c>
      <c r="R1559" s="3" t="s">
        <v>2172</v>
      </c>
      <c r="S1559" s="4" t="n">
        <v>45747.0436689815</v>
      </c>
      <c r="T1559" s="3" t="s">
        <v>256</v>
      </c>
      <c r="U1559" s="3" t="s">
        <v>256</v>
      </c>
      <c r="V1559" s="3" t="n">
        <v>0</v>
      </c>
      <c r="W1559" s="3" t="n">
        <v>0</v>
      </c>
      <c r="X1559" s="3" t="n">
        <v>0</v>
      </c>
      <c r="Y1559" s="3" t="s">
        <v>30</v>
      </c>
      <c r="Z1559" s="3" t="s">
        <v>30</v>
      </c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</row>
    <row r="1560" customFormat="false" ht="15.75" hidden="false" customHeight="false" outlineLevel="0" collapsed="false">
      <c r="A1560" s="3" t="n">
        <v>1559</v>
      </c>
      <c r="B1560" s="3" t="s">
        <v>4593</v>
      </c>
      <c r="C1560" s="3" t="s">
        <v>4594</v>
      </c>
      <c r="D1560" s="3" t="n">
        <v>1</v>
      </c>
      <c r="E1560" s="3" t="n">
        <v>4.671046</v>
      </c>
      <c r="F1560" s="3" t="n">
        <v>172</v>
      </c>
      <c r="G1560" s="3" t="n">
        <v>172</v>
      </c>
      <c r="H1560" s="3" t="n">
        <v>23</v>
      </c>
      <c r="I1560" s="3" t="n">
        <v>23</v>
      </c>
      <c r="J1560" s="3" t="n">
        <v>186</v>
      </c>
      <c r="K1560" s="3" t="n">
        <v>186</v>
      </c>
      <c r="L1560" s="3" t="n">
        <v>13</v>
      </c>
      <c r="M1560" s="3" t="n">
        <v>13</v>
      </c>
      <c r="N1560" s="3" t="n">
        <v>-1</v>
      </c>
      <c r="O1560" s="3" t="n">
        <v>-1</v>
      </c>
      <c r="P1560" s="3" t="n">
        <v>9</v>
      </c>
      <c r="Q1560" s="3" t="n">
        <v>24.2</v>
      </c>
      <c r="R1560" s="3" t="s">
        <v>2175</v>
      </c>
      <c r="S1560" s="4" t="n">
        <v>45747.0438194444</v>
      </c>
      <c r="T1560" s="3" t="s">
        <v>29</v>
      </c>
      <c r="U1560" s="3" t="s">
        <v>29</v>
      </c>
      <c r="V1560" s="3" t="n">
        <v>0</v>
      </c>
      <c r="W1560" s="3" t="n">
        <v>0</v>
      </c>
      <c r="X1560" s="3" t="n">
        <v>0</v>
      </c>
      <c r="Y1560" s="3" t="s">
        <v>30</v>
      </c>
      <c r="Z1560" s="3" t="s">
        <v>30</v>
      </c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</row>
    <row r="1561" customFormat="false" ht="15.75" hidden="false" customHeight="false" outlineLevel="0" collapsed="false">
      <c r="A1561" s="3" t="n">
        <v>1560</v>
      </c>
      <c r="B1561" s="3" t="s">
        <v>4595</v>
      </c>
      <c r="C1561" s="3" t="s">
        <v>4596</v>
      </c>
      <c r="D1561" s="3" t="n">
        <v>1</v>
      </c>
      <c r="E1561" s="3" t="n">
        <v>0.2366114</v>
      </c>
      <c r="F1561" s="3" t="n">
        <v>5</v>
      </c>
      <c r="G1561" s="3" t="n">
        <v>5</v>
      </c>
      <c r="H1561" s="3" t="n">
        <v>4</v>
      </c>
      <c r="I1561" s="3" t="n">
        <v>4</v>
      </c>
      <c r="J1561" s="3" t="n">
        <v>5</v>
      </c>
      <c r="K1561" s="3" t="n">
        <v>5</v>
      </c>
      <c r="L1561" s="3" t="n">
        <v>0</v>
      </c>
      <c r="M1561" s="3" t="n">
        <v>0</v>
      </c>
      <c r="N1561" s="3" t="n">
        <v>-1</v>
      </c>
      <c r="O1561" s="3" t="n">
        <v>-1</v>
      </c>
      <c r="P1561" s="3" t="n">
        <v>9</v>
      </c>
      <c r="Q1561" s="3" t="n">
        <v>24.2</v>
      </c>
      <c r="R1561" s="3" t="s">
        <v>2181</v>
      </c>
      <c r="S1561" s="4" t="n">
        <v>45747.0438657407</v>
      </c>
      <c r="T1561" s="3" t="s">
        <v>29</v>
      </c>
      <c r="U1561" s="3" t="s">
        <v>29</v>
      </c>
      <c r="V1561" s="3" t="n">
        <v>0</v>
      </c>
      <c r="W1561" s="3" t="n">
        <v>0</v>
      </c>
      <c r="X1561" s="3" t="n">
        <v>0</v>
      </c>
      <c r="Y1561" s="3" t="s">
        <v>30</v>
      </c>
      <c r="Z1561" s="3" t="s">
        <v>30</v>
      </c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</row>
    <row r="1562" customFormat="false" ht="15.75" hidden="false" customHeight="false" outlineLevel="0" collapsed="false">
      <c r="A1562" s="3" t="n">
        <v>1561</v>
      </c>
      <c r="B1562" s="3" t="s">
        <v>4597</v>
      </c>
      <c r="C1562" s="3" t="s">
        <v>4598</v>
      </c>
      <c r="D1562" s="3" t="n">
        <v>1</v>
      </c>
      <c r="E1562" s="3" t="n">
        <v>3.3894346</v>
      </c>
      <c r="F1562" s="3" t="n">
        <v>107</v>
      </c>
      <c r="G1562" s="3" t="n">
        <v>107</v>
      </c>
      <c r="H1562" s="3" t="n">
        <v>23</v>
      </c>
      <c r="I1562" s="3" t="n">
        <v>23</v>
      </c>
      <c r="J1562" s="3" t="n">
        <v>113</v>
      </c>
      <c r="K1562" s="3" t="n">
        <v>113</v>
      </c>
      <c r="L1562" s="3" t="n">
        <v>6</v>
      </c>
      <c r="M1562" s="3" t="n">
        <v>6</v>
      </c>
      <c r="N1562" s="3" t="n">
        <v>-1</v>
      </c>
      <c r="O1562" s="3" t="n">
        <v>-1</v>
      </c>
      <c r="P1562" s="3" t="n">
        <v>9</v>
      </c>
      <c r="Q1562" s="3" t="n">
        <v>24.2</v>
      </c>
      <c r="R1562" s="3" t="s">
        <v>2184</v>
      </c>
      <c r="S1562" s="4" t="n">
        <v>45747.0439699074</v>
      </c>
      <c r="T1562" s="3" t="s">
        <v>29</v>
      </c>
      <c r="U1562" s="3" t="s">
        <v>29</v>
      </c>
      <c r="V1562" s="3" t="n">
        <v>0</v>
      </c>
      <c r="W1562" s="3" t="n">
        <v>0</v>
      </c>
      <c r="X1562" s="3" t="n">
        <v>0</v>
      </c>
      <c r="Y1562" s="3" t="s">
        <v>30</v>
      </c>
      <c r="Z1562" s="3" t="s">
        <v>30</v>
      </c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</row>
    <row r="1563" customFormat="false" ht="15.75" hidden="false" customHeight="false" outlineLevel="0" collapsed="false">
      <c r="A1563" s="3" t="n">
        <v>1562</v>
      </c>
      <c r="B1563" s="3" t="s">
        <v>4599</v>
      </c>
      <c r="C1563" s="3" t="s">
        <v>4600</v>
      </c>
      <c r="D1563" s="3" t="n">
        <v>1</v>
      </c>
      <c r="E1563" s="3" t="n">
        <v>1.2277635</v>
      </c>
      <c r="F1563" s="3" t="n">
        <v>58</v>
      </c>
      <c r="G1563" s="3" t="n">
        <v>58</v>
      </c>
      <c r="H1563" s="3" t="n">
        <v>12</v>
      </c>
      <c r="I1563" s="3" t="n">
        <v>12</v>
      </c>
      <c r="J1563" s="3" t="n">
        <v>42</v>
      </c>
      <c r="K1563" s="3" t="n">
        <v>42</v>
      </c>
      <c r="L1563" s="3" t="n">
        <v>2</v>
      </c>
      <c r="M1563" s="3" t="n">
        <v>2</v>
      </c>
      <c r="N1563" s="3" t="n">
        <v>-1</v>
      </c>
      <c r="O1563" s="3" t="n">
        <v>-1</v>
      </c>
      <c r="P1563" s="3" t="n">
        <v>9</v>
      </c>
      <c r="Q1563" s="3" t="n">
        <v>24.2</v>
      </c>
      <c r="R1563" s="3" t="s">
        <v>4601</v>
      </c>
      <c r="S1563" s="4" t="n">
        <v>45747.0440509259</v>
      </c>
      <c r="T1563" s="3" t="s">
        <v>29</v>
      </c>
      <c r="U1563" s="3" t="s">
        <v>29</v>
      </c>
      <c r="V1563" s="3" t="n">
        <v>0</v>
      </c>
      <c r="W1563" s="3" t="n">
        <v>0</v>
      </c>
      <c r="X1563" s="3" t="n">
        <v>0</v>
      </c>
      <c r="Y1563" s="3" t="s">
        <v>30</v>
      </c>
      <c r="Z1563" s="3" t="s">
        <v>30</v>
      </c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</row>
    <row r="1564" customFormat="false" ht="15.75" hidden="false" customHeight="false" outlineLevel="0" collapsed="false">
      <c r="A1564" s="3" t="n">
        <v>1563</v>
      </c>
      <c r="B1564" s="3" t="s">
        <v>4602</v>
      </c>
      <c r="C1564" s="3" t="s">
        <v>4603</v>
      </c>
      <c r="D1564" s="3" t="n">
        <v>1</v>
      </c>
      <c r="E1564" s="3" t="n">
        <v>6.8926953</v>
      </c>
      <c r="F1564" s="3" t="n">
        <v>182</v>
      </c>
      <c r="G1564" s="3" t="n">
        <v>182</v>
      </c>
      <c r="H1564" s="3" t="n">
        <v>24</v>
      </c>
      <c r="I1564" s="3" t="n">
        <v>24</v>
      </c>
      <c r="J1564" s="3" t="n">
        <v>189</v>
      </c>
      <c r="K1564" s="3" t="n">
        <v>189</v>
      </c>
      <c r="L1564" s="3" t="n">
        <v>13</v>
      </c>
      <c r="M1564" s="3" t="n">
        <v>13</v>
      </c>
      <c r="N1564" s="3" t="n">
        <v>-1</v>
      </c>
      <c r="O1564" s="3" t="n">
        <v>-1</v>
      </c>
      <c r="P1564" s="3" t="n">
        <v>9</v>
      </c>
      <c r="Q1564" s="3" t="n">
        <v>24.2</v>
      </c>
      <c r="R1564" s="3" t="s">
        <v>4604</v>
      </c>
      <c r="S1564" s="4" t="n">
        <v>45747.0442361111</v>
      </c>
      <c r="T1564" s="3" t="s">
        <v>29</v>
      </c>
      <c r="U1564" s="3" t="s">
        <v>29</v>
      </c>
      <c r="V1564" s="3" t="n">
        <v>0</v>
      </c>
      <c r="W1564" s="3" t="n">
        <v>0</v>
      </c>
      <c r="X1564" s="3" t="n">
        <v>0</v>
      </c>
      <c r="Y1564" s="3" t="s">
        <v>30</v>
      </c>
      <c r="Z1564" s="3" t="s">
        <v>30</v>
      </c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</row>
    <row r="1565" customFormat="false" ht="15.75" hidden="false" customHeight="false" outlineLevel="0" collapsed="false">
      <c r="A1565" s="3" t="n">
        <v>1564</v>
      </c>
      <c r="B1565" s="3" t="s">
        <v>4605</v>
      </c>
      <c r="C1565" s="3" t="s">
        <v>4606</v>
      </c>
      <c r="D1565" s="3" t="n">
        <v>1</v>
      </c>
      <c r="E1565" s="3" t="n">
        <v>4.8488945</v>
      </c>
      <c r="F1565" s="3" t="n">
        <v>99</v>
      </c>
      <c r="G1565" s="3" t="n">
        <v>99</v>
      </c>
      <c r="H1565" s="3" t="n">
        <v>18</v>
      </c>
      <c r="I1565" s="3" t="n">
        <v>18</v>
      </c>
      <c r="J1565" s="3" t="n">
        <v>100</v>
      </c>
      <c r="K1565" s="3" t="n">
        <v>100</v>
      </c>
      <c r="L1565" s="3" t="n">
        <v>8</v>
      </c>
      <c r="M1565" s="3" t="n">
        <v>8</v>
      </c>
      <c r="N1565" s="3" t="n">
        <v>-1</v>
      </c>
      <c r="O1565" s="3" t="n">
        <v>-1</v>
      </c>
      <c r="P1565" s="3" t="n">
        <v>9</v>
      </c>
      <c r="Q1565" s="3" t="n">
        <v>24.2</v>
      </c>
      <c r="R1565" s="3" t="s">
        <v>4607</v>
      </c>
      <c r="S1565" s="4" t="n">
        <v>45747.0443865741</v>
      </c>
      <c r="T1565" s="3" t="s">
        <v>29</v>
      </c>
      <c r="U1565" s="3" t="s">
        <v>29</v>
      </c>
      <c r="V1565" s="3" t="n">
        <v>0</v>
      </c>
      <c r="W1565" s="3" t="n">
        <v>0</v>
      </c>
      <c r="X1565" s="3" t="n">
        <v>0</v>
      </c>
      <c r="Y1565" s="3" t="s">
        <v>30</v>
      </c>
      <c r="Z1565" s="3" t="s">
        <v>30</v>
      </c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</row>
    <row r="1566" customFormat="false" ht="15.75" hidden="false" customHeight="false" outlineLevel="0" collapsed="false">
      <c r="A1566" s="3" t="n">
        <v>1565</v>
      </c>
      <c r="B1566" s="3" t="s">
        <v>4608</v>
      </c>
      <c r="C1566" s="3" t="s">
        <v>4609</v>
      </c>
      <c r="D1566" s="3" t="n">
        <v>1</v>
      </c>
      <c r="E1566" s="3" t="n">
        <v>1.686364</v>
      </c>
      <c r="F1566" s="3" t="n">
        <v>23</v>
      </c>
      <c r="G1566" s="3" t="n">
        <v>23</v>
      </c>
      <c r="H1566" s="3" t="n">
        <v>10</v>
      </c>
      <c r="I1566" s="3" t="n">
        <v>10</v>
      </c>
      <c r="J1566" s="3" t="n">
        <v>21</v>
      </c>
      <c r="K1566" s="3" t="n">
        <v>21</v>
      </c>
      <c r="L1566" s="3" t="n">
        <v>3</v>
      </c>
      <c r="M1566" s="3" t="n">
        <v>3</v>
      </c>
      <c r="N1566" s="3" t="n">
        <v>-1</v>
      </c>
      <c r="O1566" s="3" t="n">
        <v>-1</v>
      </c>
      <c r="P1566" s="3" t="n">
        <v>9</v>
      </c>
      <c r="Q1566" s="3" t="n">
        <v>24.2</v>
      </c>
      <c r="R1566" s="3" t="s">
        <v>2187</v>
      </c>
      <c r="S1566" s="4" t="n">
        <v>45747.0444791667</v>
      </c>
      <c r="T1566" s="3" t="s">
        <v>29</v>
      </c>
      <c r="U1566" s="3" t="s">
        <v>29</v>
      </c>
      <c r="V1566" s="3" t="n">
        <v>0</v>
      </c>
      <c r="W1566" s="3" t="n">
        <v>0</v>
      </c>
      <c r="X1566" s="3" t="n">
        <v>0</v>
      </c>
      <c r="Y1566" s="3" t="s">
        <v>30</v>
      </c>
      <c r="Z1566" s="3" t="s">
        <v>30</v>
      </c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</row>
    <row r="1567" customFormat="false" ht="15.75" hidden="false" customHeight="false" outlineLevel="0" collapsed="false">
      <c r="A1567" s="3" t="n">
        <v>1566</v>
      </c>
      <c r="B1567" s="3" t="s">
        <v>4610</v>
      </c>
      <c r="C1567" s="3" t="s">
        <v>4611</v>
      </c>
      <c r="D1567" s="3" t="n">
        <v>1</v>
      </c>
      <c r="E1567" s="3" t="n">
        <v>12.3111144</v>
      </c>
      <c r="F1567" s="3" t="n">
        <v>398</v>
      </c>
      <c r="G1567" s="3" t="n">
        <v>398</v>
      </c>
      <c r="H1567" s="3" t="n">
        <v>34</v>
      </c>
      <c r="I1567" s="3" t="n">
        <v>34</v>
      </c>
      <c r="J1567" s="3" t="n">
        <v>571</v>
      </c>
      <c r="K1567" s="3" t="n">
        <v>571</v>
      </c>
      <c r="L1567" s="3" t="n">
        <v>46</v>
      </c>
      <c r="M1567" s="3" t="n">
        <v>46</v>
      </c>
      <c r="N1567" s="3" t="n">
        <v>-1</v>
      </c>
      <c r="O1567" s="3" t="n">
        <v>-1</v>
      </c>
      <c r="P1567" s="3" t="n">
        <v>9</v>
      </c>
      <c r="Q1567" s="3" t="n">
        <v>24.2</v>
      </c>
      <c r="R1567" s="3" t="s">
        <v>2190</v>
      </c>
      <c r="S1567" s="4" t="n">
        <v>45747.0454050926</v>
      </c>
      <c r="T1567" s="3" t="s">
        <v>256</v>
      </c>
      <c r="U1567" s="3" t="s">
        <v>256</v>
      </c>
      <c r="V1567" s="3" t="n">
        <v>0</v>
      </c>
      <c r="W1567" s="3" t="n">
        <v>0</v>
      </c>
      <c r="X1567" s="3" t="n">
        <v>0</v>
      </c>
      <c r="Y1567" s="3" t="s">
        <v>30</v>
      </c>
      <c r="Z1567" s="3" t="s">
        <v>30</v>
      </c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</row>
    <row r="1568" customFormat="false" ht="15.75" hidden="false" customHeight="false" outlineLevel="0" collapsed="false">
      <c r="A1568" s="3" t="n">
        <v>1567</v>
      </c>
      <c r="B1568" s="3" t="s">
        <v>4612</v>
      </c>
      <c r="C1568" s="3" t="s">
        <v>4613</v>
      </c>
      <c r="D1568" s="3" t="n">
        <v>1</v>
      </c>
      <c r="E1568" s="3" t="n">
        <v>2.2475722</v>
      </c>
      <c r="F1568" s="3" t="n">
        <v>53</v>
      </c>
      <c r="G1568" s="3" t="n">
        <v>53</v>
      </c>
      <c r="H1568" s="3" t="n">
        <v>14</v>
      </c>
      <c r="I1568" s="3" t="n">
        <v>14</v>
      </c>
      <c r="J1568" s="3" t="n">
        <v>53</v>
      </c>
      <c r="K1568" s="3" t="n">
        <v>53</v>
      </c>
      <c r="L1568" s="3" t="n">
        <v>4</v>
      </c>
      <c r="M1568" s="3" t="n">
        <v>4</v>
      </c>
      <c r="N1568" s="3" t="n">
        <v>-1</v>
      </c>
      <c r="O1568" s="3" t="n">
        <v>-1</v>
      </c>
      <c r="P1568" s="3" t="n">
        <v>9</v>
      </c>
      <c r="Q1568" s="3" t="n">
        <v>24.2</v>
      </c>
      <c r="R1568" s="3" t="s">
        <v>2193</v>
      </c>
      <c r="S1568" s="4" t="n">
        <v>45747.0455208333</v>
      </c>
      <c r="T1568" s="3" t="s">
        <v>29</v>
      </c>
      <c r="U1568" s="3" t="s">
        <v>29</v>
      </c>
      <c r="V1568" s="3" t="n">
        <v>0</v>
      </c>
      <c r="W1568" s="3" t="n">
        <v>0</v>
      </c>
      <c r="X1568" s="3" t="n">
        <v>0</v>
      </c>
      <c r="Y1568" s="3" t="s">
        <v>30</v>
      </c>
      <c r="Z1568" s="3" t="s">
        <v>30</v>
      </c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</row>
    <row r="1569" customFormat="false" ht="15.75" hidden="false" customHeight="false" outlineLevel="0" collapsed="false">
      <c r="A1569" s="3" t="n">
        <v>1568</v>
      </c>
      <c r="B1569" s="3" t="s">
        <v>4614</v>
      </c>
      <c r="C1569" s="3" t="s">
        <v>4615</v>
      </c>
      <c r="D1569" s="3" t="n">
        <v>1</v>
      </c>
      <c r="E1569" s="3" t="n">
        <v>1.7491527</v>
      </c>
      <c r="F1569" s="3" t="n">
        <v>29</v>
      </c>
      <c r="G1569" s="3" t="n">
        <v>29</v>
      </c>
      <c r="H1569" s="3" t="n">
        <v>11</v>
      </c>
      <c r="I1569" s="3" t="n">
        <v>11</v>
      </c>
      <c r="J1569" s="3" t="n">
        <v>27</v>
      </c>
      <c r="K1569" s="3" t="n">
        <v>27</v>
      </c>
      <c r="L1569" s="3" t="n">
        <v>3</v>
      </c>
      <c r="M1569" s="3" t="n">
        <v>3</v>
      </c>
      <c r="N1569" s="3" t="n">
        <v>-1</v>
      </c>
      <c r="O1569" s="3" t="n">
        <v>-1</v>
      </c>
      <c r="P1569" s="3" t="n">
        <v>9</v>
      </c>
      <c r="Q1569" s="3" t="n">
        <v>24.2</v>
      </c>
      <c r="R1569" s="3" t="s">
        <v>2196</v>
      </c>
      <c r="S1569" s="4" t="n">
        <v>45747.045625</v>
      </c>
      <c r="T1569" s="3" t="s">
        <v>29</v>
      </c>
      <c r="U1569" s="3" t="s">
        <v>29</v>
      </c>
      <c r="V1569" s="3" t="n">
        <v>0</v>
      </c>
      <c r="W1569" s="3" t="n">
        <v>0</v>
      </c>
      <c r="X1569" s="3" t="n">
        <v>0</v>
      </c>
      <c r="Y1569" s="3" t="s">
        <v>30</v>
      </c>
      <c r="Z1569" s="3" t="s">
        <v>30</v>
      </c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</row>
    <row r="1570" customFormat="false" ht="15.75" hidden="false" customHeight="false" outlineLevel="0" collapsed="false">
      <c r="A1570" s="3" t="n">
        <v>1569</v>
      </c>
      <c r="B1570" s="3" t="s">
        <v>4616</v>
      </c>
      <c r="C1570" s="3" t="s">
        <v>4617</v>
      </c>
      <c r="D1570" s="3" t="n">
        <v>1</v>
      </c>
      <c r="E1570" s="3" t="n">
        <v>3.5718913</v>
      </c>
      <c r="F1570" s="3" t="n">
        <v>115</v>
      </c>
      <c r="G1570" s="3" t="n">
        <v>115</v>
      </c>
      <c r="H1570" s="3" t="n">
        <v>24</v>
      </c>
      <c r="I1570" s="3" t="n">
        <v>24</v>
      </c>
      <c r="J1570" s="3" t="n">
        <v>122</v>
      </c>
      <c r="K1570" s="3" t="n">
        <v>122</v>
      </c>
      <c r="L1570" s="3" t="n">
        <v>6</v>
      </c>
      <c r="M1570" s="3" t="n">
        <v>6</v>
      </c>
      <c r="N1570" s="3" t="n">
        <v>-1</v>
      </c>
      <c r="O1570" s="3" t="n">
        <v>-1</v>
      </c>
      <c r="P1570" s="3" t="n">
        <v>9</v>
      </c>
      <c r="Q1570" s="3" t="n">
        <v>24.2</v>
      </c>
      <c r="R1570" s="3" t="s">
        <v>2199</v>
      </c>
      <c r="S1570" s="4" t="n">
        <v>45747.0457523148</v>
      </c>
      <c r="T1570" s="3" t="s">
        <v>29</v>
      </c>
      <c r="U1570" s="3" t="s">
        <v>29</v>
      </c>
      <c r="V1570" s="3" t="n">
        <v>0</v>
      </c>
      <c r="W1570" s="3" t="n">
        <v>0</v>
      </c>
      <c r="X1570" s="3" t="n">
        <v>0</v>
      </c>
      <c r="Y1570" s="3" t="s">
        <v>30</v>
      </c>
      <c r="Z1570" s="3" t="s">
        <v>30</v>
      </c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</row>
    <row r="1571" customFormat="false" ht="15.75" hidden="false" customHeight="false" outlineLevel="0" collapsed="false">
      <c r="A1571" s="3" t="n">
        <v>1570</v>
      </c>
      <c r="B1571" s="3" t="s">
        <v>4618</v>
      </c>
      <c r="C1571" s="3" t="s">
        <v>4619</v>
      </c>
      <c r="D1571" s="3" t="n">
        <v>1</v>
      </c>
      <c r="E1571" s="3" t="n">
        <v>2.8284534</v>
      </c>
      <c r="F1571" s="3" t="n">
        <v>5</v>
      </c>
      <c r="G1571" s="3" t="n">
        <v>5</v>
      </c>
      <c r="H1571" s="3" t="n">
        <v>4</v>
      </c>
      <c r="I1571" s="3" t="n">
        <v>4</v>
      </c>
      <c r="J1571" s="3" t="n">
        <v>6</v>
      </c>
      <c r="K1571" s="3" t="n">
        <v>6</v>
      </c>
      <c r="L1571" s="3" t="n">
        <v>0</v>
      </c>
      <c r="M1571" s="3" t="n">
        <v>0</v>
      </c>
      <c r="N1571" s="3" t="n">
        <v>-1</v>
      </c>
      <c r="O1571" s="3" t="n">
        <v>-1</v>
      </c>
      <c r="P1571" s="3" t="n">
        <v>9</v>
      </c>
      <c r="Q1571" s="3" t="n">
        <v>24.2</v>
      </c>
      <c r="R1571" s="3" t="s">
        <v>2202</v>
      </c>
      <c r="S1571" s="4" t="n">
        <v>45747.0458333333</v>
      </c>
      <c r="T1571" s="3" t="s">
        <v>29</v>
      </c>
      <c r="U1571" s="3" t="s">
        <v>29</v>
      </c>
      <c r="V1571" s="3" t="n">
        <v>0</v>
      </c>
      <c r="W1571" s="3" t="n">
        <v>0</v>
      </c>
      <c r="X1571" s="3" t="n">
        <v>0</v>
      </c>
      <c r="Y1571" s="3" t="s">
        <v>30</v>
      </c>
      <c r="Z1571" s="3" t="s">
        <v>30</v>
      </c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</row>
    <row r="1572" customFormat="false" ht="15.75" hidden="false" customHeight="false" outlineLevel="0" collapsed="false">
      <c r="A1572" s="3" t="n">
        <v>1571</v>
      </c>
      <c r="B1572" s="3" t="s">
        <v>4620</v>
      </c>
      <c r="C1572" s="3" t="s">
        <v>4621</v>
      </c>
      <c r="D1572" s="3" t="n">
        <v>1</v>
      </c>
      <c r="E1572" s="3" t="n">
        <v>0.5056423</v>
      </c>
      <c r="F1572" s="3" t="n">
        <v>5</v>
      </c>
      <c r="G1572" s="3" t="n">
        <v>5</v>
      </c>
      <c r="H1572" s="3" t="n">
        <v>4</v>
      </c>
      <c r="I1572" s="3" t="n">
        <v>4</v>
      </c>
      <c r="J1572" s="3" t="n">
        <v>5</v>
      </c>
      <c r="K1572" s="3" t="n">
        <v>5</v>
      </c>
      <c r="L1572" s="3" t="n">
        <v>0</v>
      </c>
      <c r="M1572" s="3" t="n">
        <v>0</v>
      </c>
      <c r="N1572" s="3" t="n">
        <v>-1</v>
      </c>
      <c r="O1572" s="3" t="n">
        <v>-1</v>
      </c>
      <c r="P1572" s="3" t="n">
        <v>9</v>
      </c>
      <c r="Q1572" s="3" t="n">
        <v>24.2</v>
      </c>
      <c r="R1572" s="3" t="s">
        <v>2205</v>
      </c>
      <c r="S1572" s="4" t="n">
        <v>45747.0458796296</v>
      </c>
      <c r="T1572" s="3" t="s">
        <v>29</v>
      </c>
      <c r="U1572" s="3" t="s">
        <v>29</v>
      </c>
      <c r="V1572" s="3" t="n">
        <v>0</v>
      </c>
      <c r="W1572" s="3" t="n">
        <v>0</v>
      </c>
      <c r="X1572" s="3" t="n">
        <v>0</v>
      </c>
      <c r="Y1572" s="3" t="s">
        <v>30</v>
      </c>
      <c r="Z1572" s="3" t="s">
        <v>30</v>
      </c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</row>
    <row r="1573" customFormat="false" ht="15.75" hidden="false" customHeight="false" outlineLevel="0" collapsed="false">
      <c r="A1573" s="3" t="n">
        <v>1572</v>
      </c>
      <c r="B1573" s="3" t="s">
        <v>4622</v>
      </c>
      <c r="C1573" s="3" t="s">
        <v>4623</v>
      </c>
      <c r="D1573" s="3" t="n">
        <v>1</v>
      </c>
      <c r="E1573" s="3" t="n">
        <v>1.8918735</v>
      </c>
      <c r="F1573" s="3" t="n">
        <v>23</v>
      </c>
      <c r="G1573" s="3" t="n">
        <v>23</v>
      </c>
      <c r="H1573" s="3" t="n">
        <v>5</v>
      </c>
      <c r="I1573" s="3" t="n">
        <v>5</v>
      </c>
      <c r="J1573" s="3" t="n">
        <v>24</v>
      </c>
      <c r="K1573" s="3" t="n">
        <v>24</v>
      </c>
      <c r="L1573" s="3" t="n">
        <v>1</v>
      </c>
      <c r="M1573" s="3" t="n">
        <v>1</v>
      </c>
      <c r="N1573" s="3" t="n">
        <v>-1</v>
      </c>
      <c r="O1573" s="3" t="n">
        <v>-1</v>
      </c>
      <c r="P1573" s="3" t="n">
        <v>8.9</v>
      </c>
      <c r="Q1573" s="3" t="n">
        <v>24.2</v>
      </c>
      <c r="R1573" s="3" t="s">
        <v>4624</v>
      </c>
      <c r="S1573" s="4" t="n">
        <v>45747.0459375</v>
      </c>
      <c r="T1573" s="3" t="s">
        <v>65</v>
      </c>
      <c r="U1573" s="3" t="s">
        <v>65</v>
      </c>
      <c r="V1573" s="3" t="n">
        <v>0</v>
      </c>
      <c r="W1573" s="3" t="n">
        <v>0</v>
      </c>
      <c r="X1573" s="3" t="n">
        <v>0</v>
      </c>
      <c r="Y1573" s="3" t="s">
        <v>30</v>
      </c>
      <c r="Z1573" s="3" t="s">
        <v>30</v>
      </c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</row>
    <row r="1574" customFormat="false" ht="15.75" hidden="false" customHeight="false" outlineLevel="0" collapsed="false">
      <c r="A1574" s="3" t="n">
        <v>1573</v>
      </c>
      <c r="B1574" s="3" t="s">
        <v>4625</v>
      </c>
      <c r="C1574" s="3" t="s">
        <v>4626</v>
      </c>
      <c r="D1574" s="3" t="n">
        <v>1</v>
      </c>
      <c r="E1574" s="3" t="n">
        <v>3.7802963</v>
      </c>
      <c r="F1574" s="3" t="n">
        <v>57</v>
      </c>
      <c r="G1574" s="3" t="n">
        <v>57</v>
      </c>
      <c r="H1574" s="3" t="n">
        <v>7</v>
      </c>
      <c r="I1574" s="3" t="n">
        <v>7</v>
      </c>
      <c r="J1574" s="3" t="n">
        <v>62</v>
      </c>
      <c r="K1574" s="3" t="n">
        <v>62</v>
      </c>
      <c r="L1574" s="3" t="n">
        <v>4</v>
      </c>
      <c r="M1574" s="3" t="n">
        <v>4</v>
      </c>
      <c r="N1574" s="3" t="n">
        <v>-1</v>
      </c>
      <c r="O1574" s="3" t="n">
        <v>-1</v>
      </c>
      <c r="P1574" s="3" t="n">
        <v>8.9</v>
      </c>
      <c r="Q1574" s="3" t="n">
        <v>24.2</v>
      </c>
      <c r="R1574" s="3" t="s">
        <v>4627</v>
      </c>
      <c r="S1574" s="4" t="n">
        <v>45747.0460300926</v>
      </c>
      <c r="T1574" s="3" t="s">
        <v>256</v>
      </c>
      <c r="U1574" s="3" t="s">
        <v>256</v>
      </c>
      <c r="V1574" s="3" t="n">
        <v>0</v>
      </c>
      <c r="W1574" s="3" t="n">
        <v>0</v>
      </c>
      <c r="X1574" s="3" t="n">
        <v>0</v>
      </c>
      <c r="Y1574" s="3" t="s">
        <v>30</v>
      </c>
      <c r="Z1574" s="3" t="s">
        <v>30</v>
      </c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</row>
    <row r="1575" customFormat="false" ht="15.75" hidden="false" customHeight="false" outlineLevel="0" collapsed="false">
      <c r="A1575" s="3" t="n">
        <v>1574</v>
      </c>
      <c r="B1575" s="3" t="s">
        <v>4628</v>
      </c>
      <c r="C1575" s="3" t="s">
        <v>4629</v>
      </c>
      <c r="D1575" s="3" t="n">
        <v>1</v>
      </c>
      <c r="E1575" s="3" t="n">
        <v>2.8226191</v>
      </c>
      <c r="F1575" s="3" t="n">
        <v>33</v>
      </c>
      <c r="G1575" s="3" t="n">
        <v>33</v>
      </c>
      <c r="H1575" s="3" t="n">
        <v>7</v>
      </c>
      <c r="I1575" s="3" t="n">
        <v>7</v>
      </c>
      <c r="J1575" s="3" t="n">
        <v>42</v>
      </c>
      <c r="K1575" s="3" t="n">
        <v>42</v>
      </c>
      <c r="L1575" s="3" t="n">
        <v>1</v>
      </c>
      <c r="M1575" s="3" t="n">
        <v>1</v>
      </c>
      <c r="N1575" s="3" t="n">
        <v>-1</v>
      </c>
      <c r="O1575" s="3" t="n">
        <v>-1</v>
      </c>
      <c r="P1575" s="3" t="n">
        <v>8.9</v>
      </c>
      <c r="Q1575" s="3" t="n">
        <v>24.2</v>
      </c>
      <c r="R1575" s="3" t="s">
        <v>4630</v>
      </c>
      <c r="S1575" s="4" t="n">
        <v>45747.0461111111</v>
      </c>
      <c r="T1575" s="3" t="s">
        <v>256</v>
      </c>
      <c r="U1575" s="3" t="s">
        <v>256</v>
      </c>
      <c r="V1575" s="3" t="n">
        <v>0</v>
      </c>
      <c r="W1575" s="3" t="n">
        <v>0</v>
      </c>
      <c r="X1575" s="3" t="n">
        <v>0</v>
      </c>
      <c r="Y1575" s="3" t="s">
        <v>30</v>
      </c>
      <c r="Z1575" s="3" t="s">
        <v>30</v>
      </c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</row>
    <row r="1576" customFormat="false" ht="15.75" hidden="false" customHeight="false" outlineLevel="0" collapsed="false">
      <c r="A1576" s="3" t="n">
        <v>1575</v>
      </c>
      <c r="B1576" s="3" t="s">
        <v>4631</v>
      </c>
      <c r="C1576" s="3" t="s">
        <v>4632</v>
      </c>
      <c r="D1576" s="3" t="n">
        <v>1</v>
      </c>
      <c r="E1576" s="3" t="n">
        <v>1.4985215</v>
      </c>
      <c r="F1576" s="3" t="n">
        <v>18</v>
      </c>
      <c r="G1576" s="3" t="n">
        <v>18</v>
      </c>
      <c r="H1576" s="3" t="n">
        <v>6</v>
      </c>
      <c r="I1576" s="3" t="n">
        <v>6</v>
      </c>
      <c r="J1576" s="3" t="n">
        <v>17</v>
      </c>
      <c r="K1576" s="3" t="n">
        <v>17</v>
      </c>
      <c r="L1576" s="3" t="n">
        <v>1</v>
      </c>
      <c r="M1576" s="3" t="n">
        <v>1</v>
      </c>
      <c r="N1576" s="3" t="n">
        <v>-1</v>
      </c>
      <c r="O1576" s="3" t="n">
        <v>-1</v>
      </c>
      <c r="P1576" s="3" t="n">
        <v>8.9</v>
      </c>
      <c r="Q1576" s="3" t="n">
        <v>24.2</v>
      </c>
      <c r="R1576" s="3" t="s">
        <v>4633</v>
      </c>
      <c r="S1576" s="4" t="n">
        <v>45747.0461574074</v>
      </c>
      <c r="T1576" s="3" t="s">
        <v>256</v>
      </c>
      <c r="U1576" s="3" t="s">
        <v>256</v>
      </c>
      <c r="V1576" s="3" t="n">
        <v>0</v>
      </c>
      <c r="W1576" s="3" t="n">
        <v>0</v>
      </c>
      <c r="X1576" s="3" t="n">
        <v>0</v>
      </c>
      <c r="Y1576" s="3" t="s">
        <v>30</v>
      </c>
      <c r="Z1576" s="3" t="s">
        <v>30</v>
      </c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</row>
    <row r="1577" customFormat="false" ht="15.75" hidden="false" customHeight="false" outlineLevel="0" collapsed="false">
      <c r="A1577" s="3" t="n">
        <v>1576</v>
      </c>
      <c r="B1577" s="3" t="s">
        <v>4634</v>
      </c>
      <c r="C1577" s="3" t="s">
        <v>4635</v>
      </c>
      <c r="D1577" s="3" t="n">
        <v>1</v>
      </c>
      <c r="E1577" s="3" t="n">
        <v>23.0475801</v>
      </c>
      <c r="F1577" s="3" t="n">
        <v>263</v>
      </c>
      <c r="G1577" s="3" t="n">
        <v>263</v>
      </c>
      <c r="H1577" s="3" t="n">
        <v>16</v>
      </c>
      <c r="I1577" s="3" t="n">
        <v>16</v>
      </c>
      <c r="J1577" s="3" t="n">
        <v>377</v>
      </c>
      <c r="K1577" s="3" t="n">
        <v>377</v>
      </c>
      <c r="L1577" s="3" t="n">
        <v>17</v>
      </c>
      <c r="M1577" s="3" t="n">
        <v>17</v>
      </c>
      <c r="N1577" s="3" t="n">
        <v>-1</v>
      </c>
      <c r="O1577" s="3" t="n">
        <v>-1</v>
      </c>
      <c r="P1577" s="3" t="n">
        <v>8.9</v>
      </c>
      <c r="Q1577" s="3" t="n">
        <v>24.2</v>
      </c>
      <c r="R1577" s="3" t="s">
        <v>4636</v>
      </c>
      <c r="S1577" s="4" t="n">
        <v>45747.0466087963</v>
      </c>
      <c r="T1577" s="3" t="s">
        <v>37</v>
      </c>
      <c r="U1577" s="3" t="s">
        <v>37</v>
      </c>
      <c r="V1577" s="3" t="n">
        <v>0</v>
      </c>
      <c r="W1577" s="3" t="n">
        <v>0</v>
      </c>
      <c r="X1577" s="3" t="n">
        <v>0</v>
      </c>
      <c r="Y1577" s="3" t="s">
        <v>30</v>
      </c>
      <c r="Z1577" s="3" t="s">
        <v>30</v>
      </c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</row>
    <row r="1578" customFormat="false" ht="15.75" hidden="false" customHeight="false" outlineLevel="0" collapsed="false">
      <c r="A1578" s="3" t="n">
        <v>1577</v>
      </c>
      <c r="B1578" s="3" t="s">
        <v>4637</v>
      </c>
      <c r="C1578" s="3" t="s">
        <v>4638</v>
      </c>
      <c r="D1578" s="3" t="n">
        <v>1</v>
      </c>
      <c r="E1578" s="3" t="n">
        <v>18.8391059</v>
      </c>
      <c r="F1578" s="3" t="n">
        <v>195</v>
      </c>
      <c r="G1578" s="3" t="n">
        <v>195</v>
      </c>
      <c r="H1578" s="3" t="n">
        <v>16</v>
      </c>
      <c r="I1578" s="3" t="n">
        <v>16</v>
      </c>
      <c r="J1578" s="3" t="n">
        <v>274</v>
      </c>
      <c r="K1578" s="3" t="n">
        <v>274</v>
      </c>
      <c r="L1578" s="3" t="n">
        <v>13</v>
      </c>
      <c r="M1578" s="3" t="n">
        <v>13</v>
      </c>
      <c r="N1578" s="3" t="n">
        <v>-1</v>
      </c>
      <c r="O1578" s="3" t="n">
        <v>-1</v>
      </c>
      <c r="P1578" s="3" t="n">
        <v>8.9</v>
      </c>
      <c r="Q1578" s="3" t="n">
        <v>24.2</v>
      </c>
      <c r="R1578" s="3" t="s">
        <v>4639</v>
      </c>
      <c r="S1578" s="4" t="n">
        <v>45747.0469907407</v>
      </c>
      <c r="T1578" s="3" t="s">
        <v>37</v>
      </c>
      <c r="U1578" s="3" t="s">
        <v>37</v>
      </c>
      <c r="V1578" s="3" t="n">
        <v>0</v>
      </c>
      <c r="W1578" s="3" t="n">
        <v>0</v>
      </c>
      <c r="X1578" s="3" t="n">
        <v>0</v>
      </c>
      <c r="Y1578" s="3" t="s">
        <v>30</v>
      </c>
      <c r="Z1578" s="3" t="s">
        <v>30</v>
      </c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</row>
    <row r="1579" customFormat="false" ht="15.75" hidden="false" customHeight="false" outlineLevel="0" collapsed="false">
      <c r="A1579" s="3" t="n">
        <v>1578</v>
      </c>
      <c r="B1579" s="3" t="s">
        <v>4640</v>
      </c>
      <c r="C1579" s="3" t="s">
        <v>4641</v>
      </c>
      <c r="D1579" s="3" t="n">
        <v>1</v>
      </c>
      <c r="E1579" s="3" t="n">
        <v>0.4043887</v>
      </c>
      <c r="F1579" s="3" t="n">
        <v>13</v>
      </c>
      <c r="G1579" s="3" t="n">
        <v>13</v>
      </c>
      <c r="H1579" s="3" t="n">
        <v>6</v>
      </c>
      <c r="I1579" s="3" t="n">
        <v>6</v>
      </c>
      <c r="J1579" s="3" t="n">
        <v>13</v>
      </c>
      <c r="K1579" s="3" t="n">
        <v>13</v>
      </c>
      <c r="L1579" s="3" t="n">
        <v>0</v>
      </c>
      <c r="M1579" s="3" t="n">
        <v>0</v>
      </c>
      <c r="N1579" s="3" t="n">
        <v>-1</v>
      </c>
      <c r="O1579" s="3" t="n">
        <v>-1</v>
      </c>
      <c r="P1579" s="3" t="n">
        <v>8.5</v>
      </c>
      <c r="Q1579" s="3" t="n">
        <v>24.2</v>
      </c>
      <c r="R1579" s="3" t="s">
        <v>4642</v>
      </c>
      <c r="S1579" s="4" t="n">
        <v>45747.0470717593</v>
      </c>
      <c r="T1579" s="3" t="s">
        <v>239</v>
      </c>
      <c r="U1579" s="3" t="s">
        <v>239</v>
      </c>
      <c r="V1579" s="3" t="n">
        <v>0</v>
      </c>
      <c r="W1579" s="3" t="n">
        <v>0</v>
      </c>
      <c r="X1579" s="3" t="n">
        <v>0</v>
      </c>
      <c r="Y1579" s="3" t="s">
        <v>30</v>
      </c>
      <c r="Z1579" s="3" t="s">
        <v>30</v>
      </c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</row>
    <row r="1580" customFormat="false" ht="15.75" hidden="false" customHeight="false" outlineLevel="0" collapsed="false">
      <c r="A1580" s="3" t="n">
        <v>1579</v>
      </c>
      <c r="B1580" s="3" t="s">
        <v>4643</v>
      </c>
      <c r="C1580" s="3" t="s">
        <v>4644</v>
      </c>
      <c r="D1580" s="3" t="n">
        <v>1</v>
      </c>
      <c r="E1580" s="3" t="n">
        <v>1.6156146</v>
      </c>
      <c r="F1580" s="3" t="n">
        <v>25</v>
      </c>
      <c r="G1580" s="3" t="n">
        <v>25</v>
      </c>
      <c r="H1580" s="3" t="n">
        <v>10</v>
      </c>
      <c r="I1580" s="3" t="n">
        <v>10</v>
      </c>
      <c r="J1580" s="3" t="n">
        <v>47</v>
      </c>
      <c r="K1580" s="3" t="n">
        <v>47</v>
      </c>
      <c r="L1580" s="3" t="n">
        <v>0</v>
      </c>
      <c r="M1580" s="3" t="n">
        <v>0</v>
      </c>
      <c r="N1580" s="3" t="n">
        <v>-1</v>
      </c>
      <c r="O1580" s="3" t="n">
        <v>-1</v>
      </c>
      <c r="P1580" s="3" t="n">
        <v>8.5</v>
      </c>
      <c r="Q1580" s="3" t="n">
        <v>24.2</v>
      </c>
      <c r="R1580" s="3" t="s">
        <v>4645</v>
      </c>
      <c r="S1580" s="4" t="n">
        <v>45747.0471296296</v>
      </c>
      <c r="T1580" s="3" t="s">
        <v>239</v>
      </c>
      <c r="U1580" s="3" t="s">
        <v>239</v>
      </c>
      <c r="V1580" s="3" t="n">
        <v>0</v>
      </c>
      <c r="W1580" s="3" t="n">
        <v>0</v>
      </c>
      <c r="X1580" s="3" t="n">
        <v>0</v>
      </c>
      <c r="Y1580" s="3" t="s">
        <v>30</v>
      </c>
      <c r="Z1580" s="3" t="s">
        <v>30</v>
      </c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</row>
    <row r="1581" customFormat="false" ht="15.75" hidden="false" customHeight="false" outlineLevel="0" collapsed="false">
      <c r="A1581" s="3" t="n">
        <v>1580</v>
      </c>
      <c r="B1581" s="3" t="s">
        <v>4646</v>
      </c>
      <c r="C1581" s="3" t="s">
        <v>4647</v>
      </c>
      <c r="D1581" s="3" t="n">
        <v>1</v>
      </c>
      <c r="E1581" s="3" t="n">
        <v>11.3859668</v>
      </c>
      <c r="F1581" s="3" t="n">
        <v>342</v>
      </c>
      <c r="G1581" s="3" t="n">
        <v>342</v>
      </c>
      <c r="H1581" s="3" t="n">
        <v>19</v>
      </c>
      <c r="I1581" s="3" t="n">
        <v>19</v>
      </c>
      <c r="J1581" s="3" t="n">
        <v>507</v>
      </c>
      <c r="K1581" s="3" t="n">
        <v>507</v>
      </c>
      <c r="L1581" s="3" t="n">
        <v>19</v>
      </c>
      <c r="M1581" s="3" t="n">
        <v>19</v>
      </c>
      <c r="N1581" s="3" t="n">
        <v>-1</v>
      </c>
      <c r="O1581" s="3" t="n">
        <v>-1</v>
      </c>
      <c r="P1581" s="3" t="n">
        <v>8.5</v>
      </c>
      <c r="Q1581" s="3" t="n">
        <v>24.2</v>
      </c>
      <c r="R1581" s="3" t="s">
        <v>4648</v>
      </c>
      <c r="S1581" s="4" t="n">
        <v>45747.0473726852</v>
      </c>
      <c r="T1581" s="3" t="s">
        <v>239</v>
      </c>
      <c r="U1581" s="3" t="s">
        <v>239</v>
      </c>
      <c r="V1581" s="3" t="n">
        <v>0</v>
      </c>
      <c r="W1581" s="3" t="n">
        <v>0</v>
      </c>
      <c r="X1581" s="3" t="n">
        <v>0</v>
      </c>
      <c r="Y1581" s="3" t="s">
        <v>30</v>
      </c>
      <c r="Z1581" s="3" t="s">
        <v>30</v>
      </c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</row>
    <row r="1582" customFormat="false" ht="15.75" hidden="false" customHeight="false" outlineLevel="0" collapsed="false">
      <c r="A1582" s="3" t="n">
        <v>1581</v>
      </c>
      <c r="B1582" s="3" t="s">
        <v>4649</v>
      </c>
      <c r="C1582" s="3" t="s">
        <v>4650</v>
      </c>
      <c r="D1582" s="3" t="n">
        <v>1</v>
      </c>
      <c r="E1582" s="3" t="n">
        <v>1.6469755</v>
      </c>
      <c r="F1582" s="3" t="n">
        <v>10</v>
      </c>
      <c r="G1582" s="3" t="n">
        <v>10</v>
      </c>
      <c r="H1582" s="3" t="n">
        <v>6</v>
      </c>
      <c r="I1582" s="3" t="n">
        <v>6</v>
      </c>
      <c r="J1582" s="3" t="n">
        <v>9</v>
      </c>
      <c r="K1582" s="3" t="n">
        <v>9</v>
      </c>
      <c r="L1582" s="3" t="n">
        <v>0</v>
      </c>
      <c r="M1582" s="3" t="n">
        <v>0</v>
      </c>
      <c r="N1582" s="3" t="n">
        <v>-1</v>
      </c>
      <c r="O1582" s="3" t="n">
        <v>-1</v>
      </c>
      <c r="P1582" s="3" t="n">
        <v>8.5</v>
      </c>
      <c r="Q1582" s="3" t="n">
        <v>24.2</v>
      </c>
      <c r="R1582" s="3" t="s">
        <v>4651</v>
      </c>
      <c r="S1582" s="4" t="n">
        <v>45747.0474305556</v>
      </c>
      <c r="T1582" s="3" t="s">
        <v>239</v>
      </c>
      <c r="U1582" s="3" t="s">
        <v>239</v>
      </c>
      <c r="V1582" s="3" t="n">
        <v>0</v>
      </c>
      <c r="W1582" s="3" t="n">
        <v>0</v>
      </c>
      <c r="X1582" s="3" t="n">
        <v>0</v>
      </c>
      <c r="Y1582" s="3" t="s">
        <v>30</v>
      </c>
      <c r="Z1582" s="3" t="s">
        <v>30</v>
      </c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</row>
    <row r="1583" customFormat="false" ht="15.75" hidden="false" customHeight="false" outlineLevel="0" collapsed="false">
      <c r="A1583" s="3" t="n">
        <v>1582</v>
      </c>
      <c r="B1583" s="3" t="s">
        <v>4652</v>
      </c>
      <c r="C1583" s="3" t="s">
        <v>4653</v>
      </c>
      <c r="D1583" s="3" t="n">
        <v>1</v>
      </c>
      <c r="E1583" s="3" t="n">
        <v>1.5549851</v>
      </c>
      <c r="F1583" s="3" t="n">
        <v>11</v>
      </c>
      <c r="G1583" s="3" t="n">
        <v>11</v>
      </c>
      <c r="H1583" s="3" t="n">
        <v>6</v>
      </c>
      <c r="I1583" s="3" t="n">
        <v>6</v>
      </c>
      <c r="J1583" s="3" t="n">
        <v>11</v>
      </c>
      <c r="K1583" s="3" t="n">
        <v>11</v>
      </c>
      <c r="L1583" s="3" t="n">
        <v>0</v>
      </c>
      <c r="M1583" s="3" t="n">
        <v>0</v>
      </c>
      <c r="N1583" s="3" t="n">
        <v>-1</v>
      </c>
      <c r="O1583" s="3" t="n">
        <v>-1</v>
      </c>
      <c r="P1583" s="3" t="n">
        <v>8.5</v>
      </c>
      <c r="Q1583" s="3" t="n">
        <v>24.2</v>
      </c>
      <c r="R1583" s="3" t="s">
        <v>4654</v>
      </c>
      <c r="S1583" s="4" t="n">
        <v>45747.0474884259</v>
      </c>
      <c r="T1583" s="3" t="s">
        <v>239</v>
      </c>
      <c r="U1583" s="3" t="s">
        <v>239</v>
      </c>
      <c r="V1583" s="3" t="n">
        <v>0</v>
      </c>
      <c r="W1583" s="3" t="n">
        <v>0</v>
      </c>
      <c r="X1583" s="3" t="n">
        <v>0</v>
      </c>
      <c r="Y1583" s="3" t="s">
        <v>30</v>
      </c>
      <c r="Z1583" s="3" t="s">
        <v>30</v>
      </c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</row>
    <row r="1584" customFormat="false" ht="15.75" hidden="false" customHeight="false" outlineLevel="0" collapsed="false">
      <c r="A1584" s="3" t="n">
        <v>1583</v>
      </c>
      <c r="B1584" s="3" t="s">
        <v>4655</v>
      </c>
      <c r="C1584" s="3" t="s">
        <v>4656</v>
      </c>
      <c r="D1584" s="3" t="n">
        <v>1</v>
      </c>
      <c r="E1584" s="3" t="n">
        <v>1.5155335</v>
      </c>
      <c r="F1584" s="3" t="n">
        <v>22</v>
      </c>
      <c r="G1584" s="3" t="n">
        <v>22</v>
      </c>
      <c r="H1584" s="3" t="n">
        <v>9</v>
      </c>
      <c r="I1584" s="3" t="n">
        <v>9</v>
      </c>
      <c r="J1584" s="3" t="n">
        <v>38</v>
      </c>
      <c r="K1584" s="3" t="n">
        <v>38</v>
      </c>
      <c r="L1584" s="3" t="n">
        <v>0</v>
      </c>
      <c r="M1584" s="3" t="n">
        <v>0</v>
      </c>
      <c r="N1584" s="3" t="n">
        <v>-1</v>
      </c>
      <c r="O1584" s="3" t="n">
        <v>-1</v>
      </c>
      <c r="P1584" s="3" t="n">
        <v>8.5</v>
      </c>
      <c r="Q1584" s="3" t="n">
        <v>24.2</v>
      </c>
      <c r="R1584" s="3" t="s">
        <v>4657</v>
      </c>
      <c r="S1584" s="4" t="n">
        <v>45747.0475462963</v>
      </c>
      <c r="T1584" s="3" t="s">
        <v>239</v>
      </c>
      <c r="U1584" s="3" t="s">
        <v>239</v>
      </c>
      <c r="V1584" s="3" t="n">
        <v>0</v>
      </c>
      <c r="W1584" s="3" t="n">
        <v>0</v>
      </c>
      <c r="X1584" s="3" t="n">
        <v>0</v>
      </c>
      <c r="Y1584" s="3" t="s">
        <v>30</v>
      </c>
      <c r="Z1584" s="3" t="s">
        <v>30</v>
      </c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</row>
    <row r="1585" customFormat="false" ht="15.75" hidden="false" customHeight="false" outlineLevel="0" collapsed="false">
      <c r="A1585" s="3" t="n">
        <v>1584</v>
      </c>
      <c r="B1585" s="3" t="s">
        <v>4658</v>
      </c>
      <c r="C1585" s="3" t="s">
        <v>4659</v>
      </c>
      <c r="D1585" s="3" t="n">
        <v>1</v>
      </c>
      <c r="E1585" s="3" t="n">
        <v>0.7808977</v>
      </c>
      <c r="F1585" s="3" t="n">
        <v>20</v>
      </c>
      <c r="G1585" s="3" t="n">
        <v>20</v>
      </c>
      <c r="H1585" s="3" t="n">
        <v>8</v>
      </c>
      <c r="I1585" s="3" t="n">
        <v>8</v>
      </c>
      <c r="J1585" s="3" t="n">
        <v>35</v>
      </c>
      <c r="K1585" s="3" t="n">
        <v>35</v>
      </c>
      <c r="L1585" s="3" t="n">
        <v>0</v>
      </c>
      <c r="M1585" s="3" t="n">
        <v>0</v>
      </c>
      <c r="N1585" s="3" t="n">
        <v>-1</v>
      </c>
      <c r="O1585" s="3" t="n">
        <v>-1</v>
      </c>
      <c r="P1585" s="3" t="n">
        <v>8.5</v>
      </c>
      <c r="Q1585" s="3" t="n">
        <v>24.2</v>
      </c>
      <c r="R1585" s="3" t="s">
        <v>4660</v>
      </c>
      <c r="S1585" s="4" t="n">
        <v>45747.0475925926</v>
      </c>
      <c r="T1585" s="3" t="s">
        <v>239</v>
      </c>
      <c r="U1585" s="3" t="s">
        <v>239</v>
      </c>
      <c r="V1585" s="3" t="n">
        <v>0</v>
      </c>
      <c r="W1585" s="3" t="n">
        <v>0</v>
      </c>
      <c r="X1585" s="3" t="n">
        <v>0</v>
      </c>
      <c r="Y1585" s="3" t="s">
        <v>30</v>
      </c>
      <c r="Z1585" s="3" t="s">
        <v>30</v>
      </c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</row>
    <row r="1586" customFormat="false" ht="15.75" hidden="false" customHeight="false" outlineLevel="0" collapsed="false">
      <c r="A1586" s="3" t="n">
        <v>1585</v>
      </c>
      <c r="B1586" s="3" t="s">
        <v>4661</v>
      </c>
      <c r="C1586" s="3" t="s">
        <v>4662</v>
      </c>
      <c r="D1586" s="3" t="n">
        <v>1</v>
      </c>
      <c r="E1586" s="3" t="n">
        <v>1.9543345</v>
      </c>
      <c r="F1586" s="3" t="n">
        <v>23</v>
      </c>
      <c r="G1586" s="3" t="n">
        <v>23</v>
      </c>
      <c r="H1586" s="3" t="n">
        <v>8</v>
      </c>
      <c r="I1586" s="3" t="n">
        <v>8</v>
      </c>
      <c r="J1586" s="3" t="n">
        <v>28</v>
      </c>
      <c r="K1586" s="3" t="n">
        <v>28</v>
      </c>
      <c r="L1586" s="3" t="n">
        <v>0</v>
      </c>
      <c r="M1586" s="3" t="n">
        <v>0</v>
      </c>
      <c r="N1586" s="3" t="n">
        <v>-1</v>
      </c>
      <c r="O1586" s="3" t="n">
        <v>-1</v>
      </c>
      <c r="P1586" s="3" t="n">
        <v>8.5</v>
      </c>
      <c r="Q1586" s="3" t="n">
        <v>24.2</v>
      </c>
      <c r="R1586" s="3" t="s">
        <v>4663</v>
      </c>
      <c r="S1586" s="4" t="n">
        <v>45747.047662037</v>
      </c>
      <c r="T1586" s="3" t="s">
        <v>239</v>
      </c>
      <c r="U1586" s="3" t="s">
        <v>239</v>
      </c>
      <c r="V1586" s="3" t="n">
        <v>0</v>
      </c>
      <c r="W1586" s="3" t="n">
        <v>0</v>
      </c>
      <c r="X1586" s="3" t="n">
        <v>0</v>
      </c>
      <c r="Y1586" s="3" t="s">
        <v>30</v>
      </c>
      <c r="Z1586" s="3" t="s">
        <v>30</v>
      </c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</row>
    <row r="1587" customFormat="false" ht="15.75" hidden="false" customHeight="false" outlineLevel="0" collapsed="false">
      <c r="A1587" s="3" t="n">
        <v>1586</v>
      </c>
      <c r="B1587" s="3" t="s">
        <v>4664</v>
      </c>
      <c r="C1587" s="3" t="s">
        <v>4665</v>
      </c>
      <c r="D1587" s="3" t="n">
        <v>1</v>
      </c>
      <c r="E1587" s="3" t="n">
        <v>7.178108</v>
      </c>
      <c r="F1587" s="3" t="n">
        <v>424</v>
      </c>
      <c r="G1587" s="3" t="n">
        <v>424</v>
      </c>
      <c r="H1587" s="3" t="n">
        <v>14</v>
      </c>
      <c r="I1587" s="3" t="n">
        <v>14</v>
      </c>
      <c r="J1587" s="3" t="n">
        <v>566</v>
      </c>
      <c r="K1587" s="3" t="n">
        <v>566</v>
      </c>
      <c r="L1587" s="3" t="n">
        <v>26</v>
      </c>
      <c r="M1587" s="3" t="n">
        <v>26</v>
      </c>
      <c r="N1587" s="3" t="n">
        <v>-1</v>
      </c>
      <c r="O1587" s="3" t="n">
        <v>-1</v>
      </c>
      <c r="P1587" s="3" t="n">
        <v>8.5</v>
      </c>
      <c r="Q1587" s="3" t="n">
        <v>24.2</v>
      </c>
      <c r="R1587" s="3" t="s">
        <v>4666</v>
      </c>
      <c r="S1587" s="4" t="n">
        <v>45747.0478125</v>
      </c>
      <c r="T1587" s="3" t="s">
        <v>65</v>
      </c>
      <c r="U1587" s="3" t="s">
        <v>65</v>
      </c>
      <c r="V1587" s="3" t="n">
        <v>0</v>
      </c>
      <c r="W1587" s="3" t="n">
        <v>0</v>
      </c>
      <c r="X1587" s="3" t="n">
        <v>0</v>
      </c>
      <c r="Y1587" s="3" t="s">
        <v>30</v>
      </c>
      <c r="Z1587" s="3" t="s">
        <v>30</v>
      </c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</row>
    <row r="1588" customFormat="false" ht="15.75" hidden="false" customHeight="false" outlineLevel="0" collapsed="false">
      <c r="A1588" s="3" t="n">
        <v>1587</v>
      </c>
      <c r="B1588" s="3" t="s">
        <v>4667</v>
      </c>
      <c r="C1588" s="3" t="s">
        <v>4668</v>
      </c>
      <c r="D1588" s="3" t="n">
        <v>1</v>
      </c>
      <c r="E1588" s="3" t="n">
        <v>20.8039128</v>
      </c>
      <c r="F1588" s="3" t="n">
        <v>319</v>
      </c>
      <c r="G1588" s="3" t="n">
        <v>319</v>
      </c>
      <c r="H1588" s="3" t="n">
        <v>28</v>
      </c>
      <c r="I1588" s="3" t="n">
        <v>28</v>
      </c>
      <c r="J1588" s="3" t="n">
        <v>359</v>
      </c>
      <c r="K1588" s="3" t="n">
        <v>359</v>
      </c>
      <c r="L1588" s="3" t="n">
        <v>31</v>
      </c>
      <c r="M1588" s="3" t="n">
        <v>31</v>
      </c>
      <c r="N1588" s="3" t="n">
        <v>-1</v>
      </c>
      <c r="O1588" s="3" t="n">
        <v>-1</v>
      </c>
      <c r="P1588" s="3" t="n">
        <v>8.9</v>
      </c>
      <c r="Q1588" s="3" t="n">
        <v>24.2</v>
      </c>
      <c r="R1588" s="3" t="s">
        <v>4669</v>
      </c>
      <c r="S1588" s="4" t="n">
        <v>45747.0485648148</v>
      </c>
      <c r="T1588" s="3" t="s">
        <v>246</v>
      </c>
      <c r="U1588" s="3" t="s">
        <v>246</v>
      </c>
      <c r="V1588" s="3" t="n">
        <v>0</v>
      </c>
      <c r="W1588" s="3" t="n">
        <v>0</v>
      </c>
      <c r="X1588" s="3" t="n">
        <v>0</v>
      </c>
      <c r="Y1588" s="3" t="s">
        <v>30</v>
      </c>
      <c r="Z1588" s="3" t="s">
        <v>30</v>
      </c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</row>
    <row r="1589" customFormat="false" ht="15.75" hidden="false" customHeight="false" outlineLevel="0" collapsed="false">
      <c r="A1589" s="3" t="n">
        <v>1588</v>
      </c>
      <c r="B1589" s="3" t="s">
        <v>4670</v>
      </c>
      <c r="C1589" s="3" t="s">
        <v>4671</v>
      </c>
      <c r="D1589" s="3" t="n">
        <v>1</v>
      </c>
      <c r="E1589" s="3" t="n">
        <v>14.829149</v>
      </c>
      <c r="F1589" s="3" t="n">
        <v>360</v>
      </c>
      <c r="G1589" s="3" t="n">
        <v>360</v>
      </c>
      <c r="H1589" s="3" t="n">
        <v>24</v>
      </c>
      <c r="I1589" s="3" t="n">
        <v>24</v>
      </c>
      <c r="J1589" s="3" t="n">
        <v>409</v>
      </c>
      <c r="K1589" s="3" t="n">
        <v>409</v>
      </c>
      <c r="L1589" s="3" t="n">
        <v>46</v>
      </c>
      <c r="M1589" s="3" t="n">
        <v>46</v>
      </c>
      <c r="N1589" s="3" t="n">
        <v>-1</v>
      </c>
      <c r="O1589" s="3" t="n">
        <v>-1</v>
      </c>
      <c r="P1589" s="3" t="n">
        <v>8.9</v>
      </c>
      <c r="Q1589" s="3" t="n">
        <v>24.2</v>
      </c>
      <c r="R1589" s="3" t="s">
        <v>4672</v>
      </c>
      <c r="S1589" s="4" t="n">
        <v>45747.0491203704</v>
      </c>
      <c r="T1589" s="3" t="s">
        <v>246</v>
      </c>
      <c r="U1589" s="3" t="s">
        <v>246</v>
      </c>
      <c r="V1589" s="3" t="n">
        <v>0</v>
      </c>
      <c r="W1589" s="3" t="n">
        <v>0</v>
      </c>
      <c r="X1589" s="3" t="n">
        <v>0</v>
      </c>
      <c r="Y1589" s="3" t="s">
        <v>30</v>
      </c>
      <c r="Z1589" s="3" t="s">
        <v>30</v>
      </c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</row>
    <row r="1590" customFormat="false" ht="15.75" hidden="false" customHeight="false" outlineLevel="0" collapsed="false">
      <c r="A1590" s="3" t="n">
        <v>1589</v>
      </c>
      <c r="B1590" s="3" t="s">
        <v>4673</v>
      </c>
      <c r="C1590" s="3" t="s">
        <v>4674</v>
      </c>
      <c r="D1590" s="3" t="n">
        <v>1</v>
      </c>
      <c r="E1590" s="3" t="n">
        <v>4.1396443</v>
      </c>
      <c r="F1590" s="3" t="n">
        <v>108</v>
      </c>
      <c r="G1590" s="3" t="n">
        <v>108</v>
      </c>
      <c r="H1590" s="3" t="n">
        <v>17</v>
      </c>
      <c r="I1590" s="3" t="n">
        <v>17</v>
      </c>
      <c r="J1590" s="3" t="n">
        <v>123</v>
      </c>
      <c r="K1590" s="3" t="n">
        <v>123</v>
      </c>
      <c r="L1590" s="3" t="n">
        <v>11</v>
      </c>
      <c r="M1590" s="3" t="n">
        <v>11</v>
      </c>
      <c r="N1590" s="3" t="n">
        <v>-1</v>
      </c>
      <c r="O1590" s="3" t="n">
        <v>-1</v>
      </c>
      <c r="P1590" s="3" t="n">
        <v>8.9</v>
      </c>
      <c r="Q1590" s="3" t="n">
        <v>24.2</v>
      </c>
      <c r="R1590" s="3" t="s">
        <v>4675</v>
      </c>
      <c r="S1590" s="4" t="n">
        <v>45747.0492824074</v>
      </c>
      <c r="T1590" s="3" t="s">
        <v>256</v>
      </c>
      <c r="U1590" s="3" t="s">
        <v>256</v>
      </c>
      <c r="V1590" s="3" t="n">
        <v>0</v>
      </c>
      <c r="W1590" s="3" t="n">
        <v>0</v>
      </c>
      <c r="X1590" s="3" t="n">
        <v>0</v>
      </c>
      <c r="Y1590" s="3" t="s">
        <v>30</v>
      </c>
      <c r="Z1590" s="3" t="s">
        <v>30</v>
      </c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</row>
    <row r="1591" customFormat="false" ht="15.75" hidden="false" customHeight="false" outlineLevel="0" collapsed="false">
      <c r="A1591" s="3" t="n">
        <v>1590</v>
      </c>
      <c r="B1591" s="3" t="s">
        <v>4676</v>
      </c>
      <c r="C1591" s="3" t="s">
        <v>4677</v>
      </c>
      <c r="D1591" s="3" t="n">
        <v>1</v>
      </c>
      <c r="E1591" s="3" t="n">
        <v>0.258859</v>
      </c>
      <c r="F1591" s="3" t="n">
        <v>2</v>
      </c>
      <c r="G1591" s="3" t="n">
        <v>2</v>
      </c>
      <c r="H1591" s="3" t="n">
        <v>9</v>
      </c>
      <c r="I1591" s="3" t="n">
        <v>9</v>
      </c>
      <c r="J1591" s="3" t="n">
        <v>0</v>
      </c>
      <c r="K1591" s="3" t="n">
        <v>0</v>
      </c>
      <c r="L1591" s="3" t="n">
        <v>0</v>
      </c>
      <c r="M1591" s="3" t="n">
        <v>0</v>
      </c>
      <c r="N1591" s="3" t="n">
        <v>-1</v>
      </c>
      <c r="O1591" s="3" t="n">
        <v>-1</v>
      </c>
      <c r="P1591" s="3" t="n">
        <v>8.4</v>
      </c>
      <c r="Q1591" s="3" t="n">
        <v>24.2</v>
      </c>
      <c r="R1591" s="3" t="s">
        <v>4678</v>
      </c>
      <c r="S1591" s="4" t="n">
        <v>45747.0493055556</v>
      </c>
      <c r="T1591" s="3" t="s">
        <v>65</v>
      </c>
      <c r="U1591" s="3" t="s">
        <v>65</v>
      </c>
      <c r="V1591" s="3" t="n">
        <v>0</v>
      </c>
      <c r="W1591" s="3" t="n">
        <v>0</v>
      </c>
      <c r="X1591" s="3" t="n">
        <v>0</v>
      </c>
      <c r="Y1591" s="3" t="s">
        <v>30</v>
      </c>
      <c r="Z1591" s="3" t="s">
        <v>30</v>
      </c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</row>
    <row r="1592" customFormat="false" ht="15.75" hidden="false" customHeight="false" outlineLevel="0" collapsed="false">
      <c r="A1592" s="3" t="n">
        <v>1591</v>
      </c>
      <c r="B1592" s="3" t="s">
        <v>4679</v>
      </c>
      <c r="C1592" s="3" t="s">
        <v>4680</v>
      </c>
      <c r="D1592" s="3" t="n">
        <v>1</v>
      </c>
      <c r="E1592" s="3" t="n">
        <v>1.0227174</v>
      </c>
      <c r="F1592" s="3" t="n">
        <v>4</v>
      </c>
      <c r="G1592" s="3" t="n">
        <v>4</v>
      </c>
      <c r="H1592" s="3" t="n">
        <v>3</v>
      </c>
      <c r="I1592" s="3" t="n">
        <v>3</v>
      </c>
      <c r="J1592" s="3" t="n">
        <v>2</v>
      </c>
      <c r="K1592" s="3" t="n">
        <v>2</v>
      </c>
      <c r="L1592" s="3" t="n">
        <v>0</v>
      </c>
      <c r="M1592" s="3" t="n">
        <v>0</v>
      </c>
      <c r="N1592" s="3" t="n">
        <v>-1</v>
      </c>
      <c r="O1592" s="3" t="n">
        <v>-1</v>
      </c>
      <c r="P1592" s="3" t="n">
        <v>8.4</v>
      </c>
      <c r="Q1592" s="3" t="n">
        <v>24.2</v>
      </c>
      <c r="R1592" s="3" t="s">
        <v>4681</v>
      </c>
      <c r="S1592" s="4" t="n">
        <v>45747.0493402778</v>
      </c>
      <c r="T1592" s="3" t="s">
        <v>29</v>
      </c>
      <c r="U1592" s="3" t="s">
        <v>29</v>
      </c>
      <c r="V1592" s="3" t="n">
        <v>0</v>
      </c>
      <c r="W1592" s="3" t="n">
        <v>0</v>
      </c>
      <c r="X1592" s="3" t="n">
        <v>0</v>
      </c>
      <c r="Y1592" s="3" t="s">
        <v>30</v>
      </c>
      <c r="Z1592" s="3" t="s">
        <v>30</v>
      </c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</row>
    <row r="1593" customFormat="false" ht="15.75" hidden="false" customHeight="false" outlineLevel="0" collapsed="false">
      <c r="A1593" s="3" t="n">
        <v>1592</v>
      </c>
      <c r="B1593" s="3" t="s">
        <v>4682</v>
      </c>
      <c r="C1593" s="3" t="s">
        <v>4683</v>
      </c>
      <c r="D1593" s="3" t="n">
        <v>1</v>
      </c>
      <c r="E1593" s="3" t="n">
        <v>1.8307485</v>
      </c>
      <c r="F1593" s="3" t="n">
        <v>6</v>
      </c>
      <c r="G1593" s="3" t="n">
        <v>6</v>
      </c>
      <c r="H1593" s="3" t="n">
        <v>4</v>
      </c>
      <c r="I1593" s="3" t="n">
        <v>4</v>
      </c>
      <c r="J1593" s="3" t="n">
        <v>8</v>
      </c>
      <c r="K1593" s="3" t="n">
        <v>8</v>
      </c>
      <c r="L1593" s="3" t="n">
        <v>2</v>
      </c>
      <c r="M1593" s="3" t="n">
        <v>2</v>
      </c>
      <c r="N1593" s="3" t="n">
        <v>-1</v>
      </c>
      <c r="O1593" s="3" t="n">
        <v>-1</v>
      </c>
      <c r="P1593" s="3" t="n">
        <v>8.4</v>
      </c>
      <c r="Q1593" s="3" t="n">
        <v>24.2</v>
      </c>
      <c r="R1593" s="3" t="s">
        <v>4684</v>
      </c>
      <c r="S1593" s="4" t="n">
        <v>45747.0494097222</v>
      </c>
      <c r="T1593" s="3" t="s">
        <v>29</v>
      </c>
      <c r="U1593" s="3" t="s">
        <v>29</v>
      </c>
      <c r="V1593" s="3" t="n">
        <v>0</v>
      </c>
      <c r="W1593" s="3" t="n">
        <v>0</v>
      </c>
      <c r="X1593" s="3" t="n">
        <v>0</v>
      </c>
      <c r="Y1593" s="3" t="s">
        <v>30</v>
      </c>
      <c r="Z1593" s="3" t="s">
        <v>30</v>
      </c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</row>
    <row r="1594" customFormat="false" ht="15.75" hidden="false" customHeight="false" outlineLevel="0" collapsed="false">
      <c r="A1594" s="3" t="n">
        <v>1593</v>
      </c>
      <c r="B1594" s="3" t="s">
        <v>4685</v>
      </c>
      <c r="C1594" s="3" t="s">
        <v>4686</v>
      </c>
      <c r="D1594" s="3" t="n">
        <v>1</v>
      </c>
      <c r="E1594" s="3" t="n">
        <v>0.9276903</v>
      </c>
      <c r="F1594" s="3" t="n">
        <v>4</v>
      </c>
      <c r="G1594" s="3" t="n">
        <v>4</v>
      </c>
      <c r="H1594" s="3" t="n">
        <v>3</v>
      </c>
      <c r="I1594" s="3" t="n">
        <v>3</v>
      </c>
      <c r="J1594" s="3" t="n">
        <v>2</v>
      </c>
      <c r="K1594" s="3" t="n">
        <v>2</v>
      </c>
      <c r="L1594" s="3" t="n">
        <v>0</v>
      </c>
      <c r="M1594" s="3" t="n">
        <v>0</v>
      </c>
      <c r="N1594" s="3" t="n">
        <v>0</v>
      </c>
      <c r="O1594" s="3" t="n">
        <v>0</v>
      </c>
      <c r="P1594" s="3" t="n">
        <v>8.7</v>
      </c>
      <c r="Q1594" s="3" t="n">
        <v>24.2</v>
      </c>
      <c r="R1594" s="3" t="s">
        <v>4687</v>
      </c>
      <c r="S1594" s="4" t="n">
        <v>45747.0494675926</v>
      </c>
      <c r="T1594" s="3" t="s">
        <v>256</v>
      </c>
      <c r="U1594" s="3" t="s">
        <v>256</v>
      </c>
      <c r="V1594" s="3" t="n">
        <v>1</v>
      </c>
      <c r="W1594" s="3" t="n">
        <v>1</v>
      </c>
      <c r="X1594" s="3" t="n">
        <v>0</v>
      </c>
      <c r="Y1594" s="3" t="s">
        <v>30</v>
      </c>
      <c r="Z1594" s="3" t="s">
        <v>30</v>
      </c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</row>
    <row r="1595" customFormat="false" ht="15.75" hidden="false" customHeight="false" outlineLevel="0" collapsed="false">
      <c r="A1595" s="3" t="n">
        <v>1594</v>
      </c>
      <c r="B1595" s="3" t="s">
        <v>4688</v>
      </c>
      <c r="C1595" s="3" t="s">
        <v>4689</v>
      </c>
      <c r="D1595" s="3" t="n">
        <v>1</v>
      </c>
      <c r="E1595" s="3" t="n">
        <v>0.8147066</v>
      </c>
      <c r="F1595" s="3" t="n">
        <v>4</v>
      </c>
      <c r="G1595" s="3" t="n">
        <v>4</v>
      </c>
      <c r="H1595" s="3" t="n">
        <v>3</v>
      </c>
      <c r="I1595" s="3" t="n">
        <v>3</v>
      </c>
      <c r="J1595" s="3" t="n">
        <v>2</v>
      </c>
      <c r="K1595" s="3" t="n">
        <v>2</v>
      </c>
      <c r="L1595" s="3" t="n">
        <v>0</v>
      </c>
      <c r="M1595" s="3" t="n">
        <v>0</v>
      </c>
      <c r="N1595" s="3" t="n">
        <v>0</v>
      </c>
      <c r="O1595" s="3" t="n">
        <v>0</v>
      </c>
      <c r="P1595" s="3" t="n">
        <v>8.7</v>
      </c>
      <c r="Q1595" s="3" t="n">
        <v>24.2</v>
      </c>
      <c r="R1595" s="3" t="s">
        <v>4690</v>
      </c>
      <c r="S1595" s="4" t="n">
        <v>45747.049537037</v>
      </c>
      <c r="T1595" s="3" t="s">
        <v>256</v>
      </c>
      <c r="U1595" s="3" t="s">
        <v>256</v>
      </c>
      <c r="V1595" s="3" t="n">
        <v>1</v>
      </c>
      <c r="W1595" s="3" t="n">
        <v>1</v>
      </c>
      <c r="X1595" s="3" t="n">
        <v>0</v>
      </c>
      <c r="Y1595" s="3" t="s">
        <v>30</v>
      </c>
      <c r="Z1595" s="3" t="s">
        <v>30</v>
      </c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</row>
    <row r="1596" customFormat="false" ht="15.75" hidden="false" customHeight="false" outlineLevel="0" collapsed="false">
      <c r="A1596" s="3" t="n">
        <v>1595</v>
      </c>
      <c r="B1596" s="3" t="s">
        <v>4691</v>
      </c>
      <c r="C1596" s="3" t="s">
        <v>4692</v>
      </c>
      <c r="D1596" s="3" t="n">
        <v>1</v>
      </c>
      <c r="E1596" s="3" t="n">
        <v>0.9465457</v>
      </c>
      <c r="F1596" s="3" t="n">
        <v>4</v>
      </c>
      <c r="G1596" s="3" t="n">
        <v>4</v>
      </c>
      <c r="H1596" s="3" t="n">
        <v>3</v>
      </c>
      <c r="I1596" s="3" t="n">
        <v>3</v>
      </c>
      <c r="J1596" s="3" t="n">
        <v>2</v>
      </c>
      <c r="K1596" s="3" t="n">
        <v>2</v>
      </c>
      <c r="L1596" s="3" t="n">
        <v>0</v>
      </c>
      <c r="M1596" s="3" t="n">
        <v>0</v>
      </c>
      <c r="N1596" s="3" t="n">
        <v>0</v>
      </c>
      <c r="O1596" s="3" t="n">
        <v>0</v>
      </c>
      <c r="P1596" s="3" t="n">
        <v>8.7</v>
      </c>
      <c r="Q1596" s="3" t="n">
        <v>24.2</v>
      </c>
      <c r="R1596" s="3" t="s">
        <v>4693</v>
      </c>
      <c r="S1596" s="4" t="n">
        <v>45747.0496064815</v>
      </c>
      <c r="T1596" s="3" t="s">
        <v>256</v>
      </c>
      <c r="U1596" s="3" t="s">
        <v>256</v>
      </c>
      <c r="V1596" s="3" t="n">
        <v>1</v>
      </c>
      <c r="W1596" s="3" t="n">
        <v>1</v>
      </c>
      <c r="X1596" s="3" t="n">
        <v>0</v>
      </c>
      <c r="Y1596" s="3" t="s">
        <v>30</v>
      </c>
      <c r="Z1596" s="3" t="s">
        <v>30</v>
      </c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</row>
    <row r="1597" customFormat="false" ht="15.75" hidden="false" customHeight="false" outlineLevel="0" collapsed="false">
      <c r="A1597" s="3" t="n">
        <v>1596</v>
      </c>
      <c r="B1597" s="3" t="s">
        <v>4694</v>
      </c>
      <c r="C1597" s="3" t="s">
        <v>4695</v>
      </c>
      <c r="D1597" s="3" t="n">
        <v>1</v>
      </c>
      <c r="E1597" s="3" t="n">
        <v>0.8887882</v>
      </c>
      <c r="F1597" s="3" t="n">
        <v>4</v>
      </c>
      <c r="G1597" s="3" t="n">
        <v>4</v>
      </c>
      <c r="H1597" s="3" t="n">
        <v>3</v>
      </c>
      <c r="I1597" s="3" t="n">
        <v>3</v>
      </c>
      <c r="J1597" s="3" t="n">
        <v>2</v>
      </c>
      <c r="K1597" s="3" t="n">
        <v>2</v>
      </c>
      <c r="L1597" s="3" t="n">
        <v>0</v>
      </c>
      <c r="M1597" s="3" t="n">
        <v>0</v>
      </c>
      <c r="N1597" s="3" t="n">
        <v>0</v>
      </c>
      <c r="O1597" s="3" t="n">
        <v>0</v>
      </c>
      <c r="P1597" s="3" t="n">
        <v>8.8</v>
      </c>
      <c r="Q1597" s="3" t="n">
        <v>24.2</v>
      </c>
      <c r="R1597" s="3" t="s">
        <v>4696</v>
      </c>
      <c r="S1597" s="4" t="n">
        <v>45747.0496759259</v>
      </c>
      <c r="T1597" s="3" t="s">
        <v>256</v>
      </c>
      <c r="U1597" s="3" t="s">
        <v>256</v>
      </c>
      <c r="V1597" s="3" t="n">
        <v>1</v>
      </c>
      <c r="W1597" s="3" t="n">
        <v>1</v>
      </c>
      <c r="X1597" s="3" t="n">
        <v>0</v>
      </c>
      <c r="Y1597" s="3" t="s">
        <v>30</v>
      </c>
      <c r="Z1597" s="3" t="s">
        <v>30</v>
      </c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</row>
    <row r="1598" customFormat="false" ht="15.75" hidden="false" customHeight="false" outlineLevel="0" collapsed="false">
      <c r="A1598" s="3" t="n">
        <v>1597</v>
      </c>
      <c r="B1598" s="3" t="s">
        <v>4697</v>
      </c>
      <c r="C1598" s="3" t="s">
        <v>4698</v>
      </c>
      <c r="D1598" s="3" t="n">
        <v>1</v>
      </c>
      <c r="E1598" s="3" t="n">
        <v>0.9850219</v>
      </c>
      <c r="F1598" s="3" t="n">
        <v>4</v>
      </c>
      <c r="G1598" s="3" t="n">
        <v>4</v>
      </c>
      <c r="H1598" s="3" t="n">
        <v>3</v>
      </c>
      <c r="I1598" s="3" t="n">
        <v>3</v>
      </c>
      <c r="J1598" s="3" t="n">
        <v>2</v>
      </c>
      <c r="K1598" s="3" t="n">
        <v>2</v>
      </c>
      <c r="L1598" s="3" t="n">
        <v>0</v>
      </c>
      <c r="M1598" s="3" t="n">
        <v>0</v>
      </c>
      <c r="N1598" s="3" t="n">
        <v>0</v>
      </c>
      <c r="O1598" s="3" t="n">
        <v>0</v>
      </c>
      <c r="P1598" s="3" t="n">
        <v>8.7</v>
      </c>
      <c r="Q1598" s="3" t="n">
        <v>24.2</v>
      </c>
      <c r="R1598" s="3" t="s">
        <v>4699</v>
      </c>
      <c r="S1598" s="4" t="n">
        <v>45747.0497569444</v>
      </c>
      <c r="T1598" s="3" t="s">
        <v>256</v>
      </c>
      <c r="U1598" s="3" t="s">
        <v>256</v>
      </c>
      <c r="V1598" s="3" t="n">
        <v>1</v>
      </c>
      <c r="W1598" s="3" t="n">
        <v>1</v>
      </c>
      <c r="X1598" s="3" t="n">
        <v>0</v>
      </c>
      <c r="Y1598" s="3" t="s">
        <v>30</v>
      </c>
      <c r="Z1598" s="3" t="s">
        <v>30</v>
      </c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</row>
    <row r="1599" customFormat="false" ht="15.75" hidden="false" customHeight="false" outlineLevel="0" collapsed="false">
      <c r="A1599" s="3" t="n">
        <v>1598</v>
      </c>
      <c r="B1599" s="3" t="s">
        <v>4700</v>
      </c>
      <c r="C1599" s="3" t="s">
        <v>4701</v>
      </c>
      <c r="D1599" s="3" t="n">
        <v>1</v>
      </c>
      <c r="E1599" s="3" t="n">
        <v>0.0534866</v>
      </c>
      <c r="F1599" s="3" t="n">
        <v>1</v>
      </c>
      <c r="G1599" s="3" t="n">
        <v>1</v>
      </c>
      <c r="H1599" s="3" t="n">
        <v>0</v>
      </c>
      <c r="I1599" s="3" t="n">
        <v>0</v>
      </c>
      <c r="J1599" s="3" t="n">
        <v>0</v>
      </c>
      <c r="K1599" s="3" t="n">
        <v>0</v>
      </c>
      <c r="L1599" s="3" t="n">
        <v>0</v>
      </c>
      <c r="M1599" s="3" t="n">
        <v>0</v>
      </c>
      <c r="N1599" s="3" t="n">
        <v>-1</v>
      </c>
      <c r="O1599" s="3" t="n">
        <v>-1</v>
      </c>
      <c r="P1599" s="3" t="n">
        <v>9.1</v>
      </c>
      <c r="Q1599" s="3" t="n">
        <v>24.2</v>
      </c>
      <c r="R1599" s="3" t="s">
        <v>4702</v>
      </c>
      <c r="S1599" s="4" t="n">
        <v>45747.0498032407</v>
      </c>
      <c r="T1599" s="3" t="s">
        <v>256</v>
      </c>
      <c r="U1599" s="3" t="s">
        <v>256</v>
      </c>
      <c r="V1599" s="3" t="n">
        <v>0</v>
      </c>
      <c r="W1599" s="3" t="n">
        <v>0</v>
      </c>
      <c r="X1599" s="3" t="n">
        <v>0</v>
      </c>
      <c r="Y1599" s="3" t="s">
        <v>30</v>
      </c>
      <c r="Z1599" s="3" t="s">
        <v>30</v>
      </c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</row>
    <row r="1600" customFormat="false" ht="15.75" hidden="false" customHeight="false" outlineLevel="0" collapsed="false">
      <c r="A1600" s="3" t="n">
        <v>1599</v>
      </c>
      <c r="B1600" s="3" t="s">
        <v>4703</v>
      </c>
      <c r="C1600" s="3" t="s">
        <v>4704</v>
      </c>
      <c r="D1600" s="3" t="n">
        <v>1</v>
      </c>
      <c r="E1600" s="3" t="n">
        <v>0.1042416</v>
      </c>
      <c r="F1600" s="3" t="n">
        <v>5</v>
      </c>
      <c r="G1600" s="3" t="n">
        <v>5</v>
      </c>
      <c r="H1600" s="3" t="n">
        <v>3</v>
      </c>
      <c r="I1600" s="3" t="n">
        <v>3</v>
      </c>
      <c r="J1600" s="3" t="n">
        <v>3</v>
      </c>
      <c r="K1600" s="3" t="n">
        <v>3</v>
      </c>
      <c r="L1600" s="3" t="n">
        <v>0</v>
      </c>
      <c r="M1600" s="3" t="n">
        <v>0</v>
      </c>
      <c r="N1600" s="3" t="n">
        <v>-1</v>
      </c>
      <c r="O1600" s="3" t="n">
        <v>0</v>
      </c>
      <c r="P1600" s="3" t="n">
        <v>9.1</v>
      </c>
      <c r="Q1600" s="3" t="n">
        <v>24.2</v>
      </c>
      <c r="R1600" s="3" t="s">
        <v>4705</v>
      </c>
      <c r="S1600" s="4" t="n">
        <v>45747.049837963</v>
      </c>
      <c r="T1600" s="3" t="s">
        <v>256</v>
      </c>
      <c r="U1600" s="3" t="s">
        <v>256</v>
      </c>
      <c r="V1600" s="3" t="n">
        <v>0</v>
      </c>
      <c r="W1600" s="3" t="n">
        <v>1</v>
      </c>
      <c r="X1600" s="3" t="n">
        <v>0</v>
      </c>
      <c r="Y1600" s="3" t="s">
        <v>30</v>
      </c>
      <c r="Z1600" s="3" t="s">
        <v>30</v>
      </c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</row>
    <row r="1601" customFormat="false" ht="15.75" hidden="false" customHeight="false" outlineLevel="0" collapsed="false">
      <c r="A1601" s="3" t="n">
        <v>1600</v>
      </c>
      <c r="B1601" s="3" t="s">
        <v>4706</v>
      </c>
      <c r="C1601" s="3" t="s">
        <v>4707</v>
      </c>
      <c r="D1601" s="3" t="n">
        <v>1</v>
      </c>
      <c r="E1601" s="3" t="n">
        <v>0.876692</v>
      </c>
      <c r="F1601" s="3" t="n">
        <v>9</v>
      </c>
      <c r="G1601" s="3" t="n">
        <v>9</v>
      </c>
      <c r="H1601" s="3" t="n">
        <v>5</v>
      </c>
      <c r="I1601" s="3" t="n">
        <v>5</v>
      </c>
      <c r="J1601" s="3" t="n">
        <v>11</v>
      </c>
      <c r="K1601" s="3" t="n">
        <v>11</v>
      </c>
      <c r="L1601" s="3" t="n">
        <v>0</v>
      </c>
      <c r="M1601" s="3" t="n">
        <v>0</v>
      </c>
      <c r="N1601" s="3" t="n">
        <v>-1</v>
      </c>
      <c r="O1601" s="3" t="n">
        <v>0</v>
      </c>
      <c r="P1601" s="3" t="n">
        <v>9.1</v>
      </c>
      <c r="Q1601" s="3" t="n">
        <v>24.2</v>
      </c>
      <c r="R1601" s="3" t="s">
        <v>4708</v>
      </c>
      <c r="S1601" s="4" t="n">
        <v>45747.0498958333</v>
      </c>
      <c r="T1601" s="3" t="s">
        <v>256</v>
      </c>
      <c r="U1601" s="3" t="s">
        <v>256</v>
      </c>
      <c r="V1601" s="3" t="n">
        <v>0</v>
      </c>
      <c r="W1601" s="3" t="n">
        <v>1</v>
      </c>
      <c r="X1601" s="3" t="n">
        <v>0</v>
      </c>
      <c r="Y1601" s="3" t="s">
        <v>30</v>
      </c>
      <c r="Z1601" s="3" t="s">
        <v>30</v>
      </c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</row>
    <row r="1602" customFormat="false" ht="15.75" hidden="false" customHeight="false" outlineLevel="0" collapsed="false">
      <c r="A1602" s="3" t="n">
        <v>1601</v>
      </c>
      <c r="B1602" s="3" t="s">
        <v>4709</v>
      </c>
      <c r="C1602" s="3" t="s">
        <v>4710</v>
      </c>
      <c r="D1602" s="3" t="n">
        <v>1</v>
      </c>
      <c r="E1602" s="3" t="n">
        <v>0.8075871</v>
      </c>
      <c r="F1602" s="3" t="n">
        <v>9</v>
      </c>
      <c r="G1602" s="3" t="n">
        <v>9</v>
      </c>
      <c r="H1602" s="3" t="n">
        <v>5</v>
      </c>
      <c r="I1602" s="3" t="n">
        <v>5</v>
      </c>
      <c r="J1602" s="3" t="n">
        <v>11</v>
      </c>
      <c r="K1602" s="3" t="n">
        <v>11</v>
      </c>
      <c r="L1602" s="3" t="n">
        <v>0</v>
      </c>
      <c r="M1602" s="3" t="n">
        <v>0</v>
      </c>
      <c r="N1602" s="3" t="n">
        <v>0</v>
      </c>
      <c r="O1602" s="3" t="n">
        <v>0</v>
      </c>
      <c r="P1602" s="3" t="n">
        <v>9.1</v>
      </c>
      <c r="Q1602" s="3" t="n">
        <v>24.2</v>
      </c>
      <c r="R1602" s="3" t="s">
        <v>4711</v>
      </c>
      <c r="S1602" s="4" t="n">
        <v>45747.0499652778</v>
      </c>
      <c r="T1602" s="3" t="s">
        <v>256</v>
      </c>
      <c r="U1602" s="3" t="s">
        <v>256</v>
      </c>
      <c r="V1602" s="3" t="n">
        <v>1</v>
      </c>
      <c r="W1602" s="3" t="n">
        <v>1</v>
      </c>
      <c r="X1602" s="3" t="n">
        <v>0</v>
      </c>
      <c r="Y1602" s="3" t="s">
        <v>30</v>
      </c>
      <c r="Z1602" s="3" t="s">
        <v>30</v>
      </c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</row>
    <row r="1603" customFormat="false" ht="15.75" hidden="false" customHeight="false" outlineLevel="0" collapsed="false">
      <c r="A1603" s="3" t="n">
        <v>1602</v>
      </c>
      <c r="B1603" s="3" t="s">
        <v>4712</v>
      </c>
      <c r="C1603" s="3" t="s">
        <v>4713</v>
      </c>
      <c r="D1603" s="3" t="n">
        <v>1</v>
      </c>
      <c r="E1603" s="3" t="n">
        <v>0.8972817</v>
      </c>
      <c r="F1603" s="3" t="n">
        <v>13</v>
      </c>
      <c r="G1603" s="3" t="n">
        <v>13</v>
      </c>
      <c r="H1603" s="3" t="n">
        <v>9</v>
      </c>
      <c r="I1603" s="3" t="n">
        <v>9</v>
      </c>
      <c r="J1603" s="3" t="n">
        <v>16</v>
      </c>
      <c r="K1603" s="3" t="n">
        <v>16</v>
      </c>
      <c r="L1603" s="3" t="n">
        <v>1</v>
      </c>
      <c r="M1603" s="3" t="n">
        <v>1</v>
      </c>
      <c r="N1603" s="3" t="n">
        <v>0</v>
      </c>
      <c r="O1603" s="3" t="n">
        <v>0</v>
      </c>
      <c r="P1603" s="3" t="n">
        <v>9.1</v>
      </c>
      <c r="Q1603" s="3" t="n">
        <v>24.2</v>
      </c>
      <c r="R1603" s="3" t="s">
        <v>4714</v>
      </c>
      <c r="S1603" s="4" t="n">
        <v>45747.0500347222</v>
      </c>
      <c r="T1603" s="3" t="s">
        <v>256</v>
      </c>
      <c r="U1603" s="3" t="s">
        <v>256</v>
      </c>
      <c r="V1603" s="3" t="n">
        <v>1</v>
      </c>
      <c r="W1603" s="3" t="n">
        <v>1</v>
      </c>
      <c r="X1603" s="3" t="n">
        <v>0</v>
      </c>
      <c r="Y1603" s="3" t="s">
        <v>30</v>
      </c>
      <c r="Z1603" s="3" t="s">
        <v>30</v>
      </c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</row>
    <row r="1604" customFormat="false" ht="15.75" hidden="false" customHeight="false" outlineLevel="0" collapsed="false">
      <c r="A1604" s="3" t="n">
        <v>1603</v>
      </c>
      <c r="B1604" s="3" t="s">
        <v>4715</v>
      </c>
      <c r="C1604" s="3" t="s">
        <v>4716</v>
      </c>
      <c r="D1604" s="3" t="n">
        <v>1</v>
      </c>
      <c r="E1604" s="3" t="n">
        <v>1.1971015</v>
      </c>
      <c r="F1604" s="3" t="n">
        <v>20</v>
      </c>
      <c r="G1604" s="3" t="n">
        <v>20</v>
      </c>
      <c r="H1604" s="3" t="n">
        <v>10</v>
      </c>
      <c r="I1604" s="3" t="n">
        <v>10</v>
      </c>
      <c r="J1604" s="3" t="n">
        <v>22</v>
      </c>
      <c r="K1604" s="3" t="n">
        <v>22</v>
      </c>
      <c r="L1604" s="3" t="n">
        <v>2</v>
      </c>
      <c r="M1604" s="3" t="n">
        <v>2</v>
      </c>
      <c r="N1604" s="3" t="n">
        <v>-1</v>
      </c>
      <c r="O1604" s="3" t="n">
        <v>-1</v>
      </c>
      <c r="P1604" s="3" t="n">
        <v>9.1</v>
      </c>
      <c r="Q1604" s="3" t="n">
        <v>24.2</v>
      </c>
      <c r="R1604" s="3" t="s">
        <v>4717</v>
      </c>
      <c r="S1604" s="4" t="n">
        <v>45747.0501157407</v>
      </c>
      <c r="T1604" s="3" t="s">
        <v>256</v>
      </c>
      <c r="U1604" s="3" t="s">
        <v>256</v>
      </c>
      <c r="V1604" s="3" t="n">
        <v>0</v>
      </c>
      <c r="W1604" s="3" t="n">
        <v>0</v>
      </c>
      <c r="X1604" s="3" t="n">
        <v>0</v>
      </c>
      <c r="Y1604" s="3" t="s">
        <v>30</v>
      </c>
      <c r="Z1604" s="3" t="s">
        <v>30</v>
      </c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</row>
    <row r="1605" customFormat="false" ht="15.75" hidden="false" customHeight="false" outlineLevel="0" collapsed="false">
      <c r="A1605" s="3" t="n">
        <v>1604</v>
      </c>
      <c r="B1605" s="3" t="s">
        <v>4718</v>
      </c>
      <c r="C1605" s="3" t="s">
        <v>4719</v>
      </c>
      <c r="D1605" s="3" t="n">
        <v>1</v>
      </c>
      <c r="E1605" s="3" t="n">
        <v>2.2579718</v>
      </c>
      <c r="F1605" s="3" t="n">
        <v>26</v>
      </c>
      <c r="G1605" s="3" t="n">
        <v>26</v>
      </c>
      <c r="H1605" s="3" t="n">
        <v>10</v>
      </c>
      <c r="I1605" s="3" t="n">
        <v>10</v>
      </c>
      <c r="J1605" s="3" t="n">
        <v>35</v>
      </c>
      <c r="K1605" s="3" t="n">
        <v>35</v>
      </c>
      <c r="L1605" s="3" t="n">
        <v>5</v>
      </c>
      <c r="M1605" s="3" t="n">
        <v>5</v>
      </c>
      <c r="N1605" s="3" t="n">
        <v>0</v>
      </c>
      <c r="O1605" s="3" t="n">
        <v>-1</v>
      </c>
      <c r="P1605" s="3" t="n">
        <v>9.1</v>
      </c>
      <c r="Q1605" s="3" t="n">
        <v>24.2</v>
      </c>
      <c r="R1605" s="3" t="s">
        <v>4720</v>
      </c>
      <c r="S1605" s="4" t="n">
        <v>45747.0502314815</v>
      </c>
      <c r="T1605" s="3" t="s">
        <v>256</v>
      </c>
      <c r="U1605" s="3" t="s">
        <v>256</v>
      </c>
      <c r="V1605" s="3" t="n">
        <v>1</v>
      </c>
      <c r="W1605" s="3" t="n">
        <v>0</v>
      </c>
      <c r="X1605" s="3" t="n">
        <v>0</v>
      </c>
      <c r="Y1605" s="3" t="s">
        <v>30</v>
      </c>
      <c r="Z1605" s="3" t="s">
        <v>30</v>
      </c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</row>
    <row r="1606" customFormat="false" ht="15.75" hidden="false" customHeight="false" outlineLevel="0" collapsed="false">
      <c r="A1606" s="3" t="n">
        <v>1605</v>
      </c>
      <c r="B1606" s="3" t="s">
        <v>4721</v>
      </c>
      <c r="C1606" s="3" t="s">
        <v>4722</v>
      </c>
      <c r="D1606" s="3" t="n">
        <v>1</v>
      </c>
      <c r="E1606" s="3" t="n">
        <v>2.3200022</v>
      </c>
      <c r="F1606" s="3" t="n">
        <v>26</v>
      </c>
      <c r="G1606" s="3" t="n">
        <v>26</v>
      </c>
      <c r="H1606" s="3" t="n">
        <v>10</v>
      </c>
      <c r="I1606" s="3" t="n">
        <v>10</v>
      </c>
      <c r="J1606" s="3" t="n">
        <v>38</v>
      </c>
      <c r="K1606" s="3" t="n">
        <v>38</v>
      </c>
      <c r="L1606" s="3" t="n">
        <v>5</v>
      </c>
      <c r="M1606" s="3" t="n">
        <v>5</v>
      </c>
      <c r="N1606" s="3" t="n">
        <v>0</v>
      </c>
      <c r="O1606" s="3" t="n">
        <v>-1</v>
      </c>
      <c r="P1606" s="3" t="n">
        <v>9.1</v>
      </c>
      <c r="Q1606" s="3" t="n">
        <v>24.2</v>
      </c>
      <c r="R1606" s="3" t="s">
        <v>4723</v>
      </c>
      <c r="S1606" s="4" t="n">
        <v>45747.0503587963</v>
      </c>
      <c r="T1606" s="3" t="s">
        <v>256</v>
      </c>
      <c r="U1606" s="3" t="s">
        <v>256</v>
      </c>
      <c r="V1606" s="3" t="n">
        <v>1</v>
      </c>
      <c r="W1606" s="3" t="n">
        <v>0</v>
      </c>
      <c r="X1606" s="3" t="n">
        <v>0</v>
      </c>
      <c r="Y1606" s="3" t="s">
        <v>30</v>
      </c>
      <c r="Z1606" s="3" t="s">
        <v>30</v>
      </c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</row>
    <row r="1607" customFormat="false" ht="15.75" hidden="false" customHeight="false" outlineLevel="0" collapsed="false">
      <c r="A1607" s="3" t="n">
        <v>1606</v>
      </c>
      <c r="B1607" s="3" t="s">
        <v>4724</v>
      </c>
      <c r="C1607" s="3" t="s">
        <v>4725</v>
      </c>
      <c r="D1607" s="3" t="n">
        <v>1</v>
      </c>
      <c r="E1607" s="3" t="n">
        <v>3.5414729</v>
      </c>
      <c r="F1607" s="3" t="n">
        <v>36</v>
      </c>
      <c r="G1607" s="3" t="n">
        <v>36</v>
      </c>
      <c r="H1607" s="3" t="n">
        <v>11</v>
      </c>
      <c r="I1607" s="3" t="n">
        <v>11</v>
      </c>
      <c r="J1607" s="3" t="n">
        <v>43</v>
      </c>
      <c r="K1607" s="3" t="n">
        <v>43</v>
      </c>
      <c r="L1607" s="3" t="n">
        <v>9</v>
      </c>
      <c r="M1607" s="3" t="n">
        <v>9</v>
      </c>
      <c r="N1607" s="3" t="n">
        <v>0</v>
      </c>
      <c r="O1607" s="3" t="n">
        <v>-1</v>
      </c>
      <c r="P1607" s="3" t="n">
        <v>9.1</v>
      </c>
      <c r="Q1607" s="3" t="n">
        <v>24.2</v>
      </c>
      <c r="R1607" s="3" t="s">
        <v>4726</v>
      </c>
      <c r="S1607" s="4" t="n">
        <v>45747.0505208333</v>
      </c>
      <c r="T1607" s="3" t="s">
        <v>256</v>
      </c>
      <c r="U1607" s="3" t="s">
        <v>256</v>
      </c>
      <c r="V1607" s="3" t="n">
        <v>1</v>
      </c>
      <c r="W1607" s="3" t="n">
        <v>0</v>
      </c>
      <c r="X1607" s="3" t="n">
        <v>0</v>
      </c>
      <c r="Y1607" s="3" t="s">
        <v>30</v>
      </c>
      <c r="Z1607" s="3" t="s">
        <v>30</v>
      </c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</row>
    <row r="1608" customFormat="false" ht="15.75" hidden="false" customHeight="false" outlineLevel="0" collapsed="false">
      <c r="A1608" s="3" t="n">
        <v>1607</v>
      </c>
      <c r="B1608" s="3" t="s">
        <v>4727</v>
      </c>
      <c r="C1608" s="3" t="s">
        <v>4728</v>
      </c>
      <c r="D1608" s="3" t="n">
        <v>1</v>
      </c>
      <c r="E1608" s="3" t="n">
        <v>3.3140651</v>
      </c>
      <c r="F1608" s="3" t="n">
        <v>36</v>
      </c>
      <c r="G1608" s="3" t="n">
        <v>36</v>
      </c>
      <c r="H1608" s="3" t="n">
        <v>11</v>
      </c>
      <c r="I1608" s="3" t="n">
        <v>11</v>
      </c>
      <c r="J1608" s="3" t="n">
        <v>51</v>
      </c>
      <c r="K1608" s="3" t="n">
        <v>51</v>
      </c>
      <c r="L1608" s="3" t="n">
        <v>9</v>
      </c>
      <c r="M1608" s="3" t="n">
        <v>9</v>
      </c>
      <c r="N1608" s="3" t="n">
        <v>0</v>
      </c>
      <c r="O1608" s="3" t="n">
        <v>-1</v>
      </c>
      <c r="P1608" s="3" t="n">
        <v>9.1</v>
      </c>
      <c r="Q1608" s="3" t="n">
        <v>24.2</v>
      </c>
      <c r="R1608" s="3" t="s">
        <v>4729</v>
      </c>
      <c r="S1608" s="4" t="n">
        <v>45747.0506712963</v>
      </c>
      <c r="T1608" s="3" t="s">
        <v>256</v>
      </c>
      <c r="U1608" s="3" t="s">
        <v>256</v>
      </c>
      <c r="V1608" s="3" t="n">
        <v>1</v>
      </c>
      <c r="W1608" s="3" t="n">
        <v>0</v>
      </c>
      <c r="X1608" s="3" t="n">
        <v>0</v>
      </c>
      <c r="Y1608" s="3" t="s">
        <v>30</v>
      </c>
      <c r="Z1608" s="3" t="s">
        <v>30</v>
      </c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</row>
    <row r="1609" customFormat="false" ht="15.75" hidden="false" customHeight="false" outlineLevel="0" collapsed="false">
      <c r="A1609" s="3" t="n">
        <v>1608</v>
      </c>
      <c r="B1609" s="3" t="s">
        <v>4730</v>
      </c>
      <c r="C1609" s="3" t="s">
        <v>4731</v>
      </c>
      <c r="D1609" s="3" t="n">
        <v>1</v>
      </c>
      <c r="E1609" s="3" t="n">
        <v>1.4794653</v>
      </c>
      <c r="F1609" s="3" t="n">
        <v>7</v>
      </c>
      <c r="G1609" s="3" t="n">
        <v>7</v>
      </c>
      <c r="H1609" s="3" t="n">
        <v>3</v>
      </c>
      <c r="I1609" s="3" t="n">
        <v>3</v>
      </c>
      <c r="J1609" s="3" t="n">
        <v>3</v>
      </c>
      <c r="K1609" s="3" t="n">
        <v>3</v>
      </c>
      <c r="L1609" s="3" t="n">
        <v>2</v>
      </c>
      <c r="M1609" s="3" t="n">
        <v>2</v>
      </c>
      <c r="N1609" s="3" t="n">
        <v>-1</v>
      </c>
      <c r="O1609" s="3" t="n">
        <v>-1</v>
      </c>
      <c r="P1609" s="3" t="n">
        <v>9.1</v>
      </c>
      <c r="Q1609" s="3" t="n">
        <v>24.2</v>
      </c>
      <c r="R1609" s="3" t="s">
        <v>4732</v>
      </c>
      <c r="S1609" s="4" t="n">
        <v>45747.0507291667</v>
      </c>
      <c r="T1609" s="3" t="s">
        <v>256</v>
      </c>
      <c r="U1609" s="3" t="s">
        <v>256</v>
      </c>
      <c r="V1609" s="3" t="n">
        <v>0</v>
      </c>
      <c r="W1609" s="3" t="n">
        <v>0</v>
      </c>
      <c r="X1609" s="3" t="n">
        <v>0</v>
      </c>
      <c r="Y1609" s="3" t="s">
        <v>30</v>
      </c>
      <c r="Z1609" s="3" t="s">
        <v>30</v>
      </c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</row>
    <row r="1610" customFormat="false" ht="15.75" hidden="false" customHeight="false" outlineLevel="0" collapsed="false">
      <c r="A1610" s="3" t="n">
        <v>1609</v>
      </c>
      <c r="B1610" s="3" t="s">
        <v>4733</v>
      </c>
      <c r="C1610" s="3" t="s">
        <v>4734</v>
      </c>
      <c r="D1610" s="3" t="n">
        <v>1</v>
      </c>
      <c r="E1610" s="3" t="n">
        <v>1.6355903</v>
      </c>
      <c r="F1610" s="3" t="n">
        <v>10</v>
      </c>
      <c r="G1610" s="3" t="n">
        <v>10</v>
      </c>
      <c r="H1610" s="3" t="n">
        <v>3</v>
      </c>
      <c r="I1610" s="3" t="n">
        <v>3</v>
      </c>
      <c r="J1610" s="3" t="n">
        <v>10</v>
      </c>
      <c r="K1610" s="3" t="n">
        <v>10</v>
      </c>
      <c r="L1610" s="3" t="n">
        <v>2</v>
      </c>
      <c r="M1610" s="3" t="n">
        <v>2</v>
      </c>
      <c r="N1610" s="3" t="n">
        <v>0</v>
      </c>
      <c r="O1610" s="3" t="n">
        <v>-1</v>
      </c>
      <c r="P1610" s="3" t="n">
        <v>9.1</v>
      </c>
      <c r="Q1610" s="3" t="n">
        <v>24.2</v>
      </c>
      <c r="R1610" s="3" t="s">
        <v>4735</v>
      </c>
      <c r="S1610" s="4" t="n">
        <v>45747.0508333333</v>
      </c>
      <c r="T1610" s="3" t="s">
        <v>256</v>
      </c>
      <c r="U1610" s="3" t="s">
        <v>256</v>
      </c>
      <c r="V1610" s="3" t="n">
        <v>1</v>
      </c>
      <c r="W1610" s="3" t="n">
        <v>0</v>
      </c>
      <c r="X1610" s="3" t="n">
        <v>0</v>
      </c>
      <c r="Y1610" s="3" t="s">
        <v>30</v>
      </c>
      <c r="Z1610" s="3" t="s">
        <v>30</v>
      </c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</row>
    <row r="1611" customFormat="false" ht="15.75" hidden="false" customHeight="false" outlineLevel="0" collapsed="false">
      <c r="A1611" s="3" t="n">
        <v>1610</v>
      </c>
      <c r="B1611" s="3" t="s">
        <v>4736</v>
      </c>
      <c r="C1611" s="3" t="s">
        <v>4737</v>
      </c>
      <c r="D1611" s="3" t="n">
        <v>1</v>
      </c>
      <c r="E1611" s="3" t="n">
        <v>1.8513891</v>
      </c>
      <c r="F1611" s="3" t="n">
        <v>13</v>
      </c>
      <c r="G1611" s="3" t="n">
        <v>13</v>
      </c>
      <c r="H1611" s="3" t="n">
        <v>3</v>
      </c>
      <c r="I1611" s="3" t="n">
        <v>3</v>
      </c>
      <c r="J1611" s="3" t="n">
        <v>16</v>
      </c>
      <c r="K1611" s="3" t="n">
        <v>16</v>
      </c>
      <c r="L1611" s="3" t="n">
        <v>2</v>
      </c>
      <c r="M1611" s="3" t="n">
        <v>2</v>
      </c>
      <c r="N1611" s="3" t="n">
        <v>0</v>
      </c>
      <c r="O1611" s="3" t="n">
        <v>-1</v>
      </c>
      <c r="P1611" s="3" t="n">
        <v>9.1</v>
      </c>
      <c r="Q1611" s="3" t="n">
        <v>24.2</v>
      </c>
      <c r="R1611" s="3" t="s">
        <v>4738</v>
      </c>
      <c r="S1611" s="4" t="n">
        <v>45747.0509375</v>
      </c>
      <c r="T1611" s="3" t="s">
        <v>256</v>
      </c>
      <c r="U1611" s="3" t="s">
        <v>256</v>
      </c>
      <c r="V1611" s="3" t="n">
        <v>1</v>
      </c>
      <c r="W1611" s="3" t="n">
        <v>0</v>
      </c>
      <c r="X1611" s="3" t="n">
        <v>0</v>
      </c>
      <c r="Y1611" s="3" t="s">
        <v>30</v>
      </c>
      <c r="Z1611" s="3" t="s">
        <v>30</v>
      </c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</row>
    <row r="1612" customFormat="false" ht="15.75" hidden="false" customHeight="false" outlineLevel="0" collapsed="false">
      <c r="A1612" s="3" t="n">
        <v>1611</v>
      </c>
      <c r="B1612" s="3" t="s">
        <v>4739</v>
      </c>
      <c r="C1612" s="3" t="s">
        <v>4740</v>
      </c>
      <c r="D1612" s="3" t="n">
        <v>1</v>
      </c>
      <c r="E1612" s="3" t="n">
        <v>1.7627142</v>
      </c>
      <c r="F1612" s="3" t="n">
        <v>15</v>
      </c>
      <c r="G1612" s="3" t="n">
        <v>15</v>
      </c>
      <c r="H1612" s="3" t="n">
        <v>3</v>
      </c>
      <c r="I1612" s="3" t="n">
        <v>3</v>
      </c>
      <c r="J1612" s="3" t="n">
        <v>20</v>
      </c>
      <c r="K1612" s="3" t="n">
        <v>20</v>
      </c>
      <c r="L1612" s="3" t="n">
        <v>2</v>
      </c>
      <c r="M1612" s="3" t="n">
        <v>2</v>
      </c>
      <c r="N1612" s="3" t="n">
        <v>0</v>
      </c>
      <c r="O1612" s="3" t="n">
        <v>-1</v>
      </c>
      <c r="P1612" s="3" t="n">
        <v>9.1</v>
      </c>
      <c r="Q1612" s="3" t="n">
        <v>24.2</v>
      </c>
      <c r="R1612" s="3" t="s">
        <v>4741</v>
      </c>
      <c r="S1612" s="4" t="n">
        <v>45747.0510416667</v>
      </c>
      <c r="T1612" s="3" t="s">
        <v>256</v>
      </c>
      <c r="U1612" s="3" t="s">
        <v>256</v>
      </c>
      <c r="V1612" s="3" t="n">
        <v>1</v>
      </c>
      <c r="W1612" s="3" t="n">
        <v>0</v>
      </c>
      <c r="X1612" s="3" t="n">
        <v>0</v>
      </c>
      <c r="Y1612" s="3" t="s">
        <v>30</v>
      </c>
      <c r="Z1612" s="3" t="s">
        <v>30</v>
      </c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</row>
    <row r="1613" customFormat="false" ht="15.75" hidden="false" customHeight="false" outlineLevel="0" collapsed="false">
      <c r="A1613" s="3" t="n">
        <v>1612</v>
      </c>
      <c r="B1613" s="3" t="s">
        <v>4742</v>
      </c>
      <c r="C1613" s="3" t="s">
        <v>4743</v>
      </c>
      <c r="D1613" s="3" t="n">
        <v>1</v>
      </c>
      <c r="E1613" s="3" t="n">
        <v>3.6807831</v>
      </c>
      <c r="F1613" s="3" t="n">
        <v>60</v>
      </c>
      <c r="G1613" s="3" t="n">
        <v>60</v>
      </c>
      <c r="H1613" s="3" t="n">
        <v>11</v>
      </c>
      <c r="I1613" s="3" t="n">
        <v>11</v>
      </c>
      <c r="J1613" s="3" t="n">
        <v>74</v>
      </c>
      <c r="K1613" s="3" t="n">
        <v>74</v>
      </c>
      <c r="L1613" s="3" t="n">
        <v>12</v>
      </c>
      <c r="M1613" s="3" t="n">
        <v>12</v>
      </c>
      <c r="N1613" s="3" t="n">
        <v>-1</v>
      </c>
      <c r="O1613" s="3" t="n">
        <v>-1</v>
      </c>
      <c r="P1613" s="3" t="n">
        <v>9.1</v>
      </c>
      <c r="Q1613" s="3" t="n">
        <v>24.2</v>
      </c>
      <c r="R1613" s="3" t="s">
        <v>4744</v>
      </c>
      <c r="S1613" s="4" t="n">
        <v>45747.0511458333</v>
      </c>
      <c r="T1613" s="3" t="s">
        <v>1920</v>
      </c>
      <c r="U1613" s="3" t="s">
        <v>1920</v>
      </c>
      <c r="V1613" s="3" t="n">
        <v>0</v>
      </c>
      <c r="W1613" s="3" t="n">
        <v>0</v>
      </c>
      <c r="X1613" s="3" t="n">
        <v>0</v>
      </c>
      <c r="Y1613" s="3" t="s">
        <v>30</v>
      </c>
      <c r="Z1613" s="3" t="s">
        <v>30</v>
      </c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</row>
    <row r="1614" customFormat="false" ht="15.75" hidden="false" customHeight="false" outlineLevel="0" collapsed="false">
      <c r="A1614" s="3" t="n">
        <v>1613</v>
      </c>
      <c r="B1614" s="3" t="s">
        <v>4745</v>
      </c>
      <c r="C1614" s="3" t="s">
        <v>4746</v>
      </c>
      <c r="D1614" s="3" t="n">
        <v>1</v>
      </c>
      <c r="E1614" s="3" t="n">
        <v>3.9891641</v>
      </c>
      <c r="F1614" s="3" t="n">
        <v>60</v>
      </c>
      <c r="G1614" s="3" t="n">
        <v>60</v>
      </c>
      <c r="H1614" s="3" t="n">
        <v>11</v>
      </c>
      <c r="I1614" s="3" t="n">
        <v>11</v>
      </c>
      <c r="J1614" s="3" t="n">
        <v>74</v>
      </c>
      <c r="K1614" s="3" t="n">
        <v>74</v>
      </c>
      <c r="L1614" s="3" t="n">
        <v>12</v>
      </c>
      <c r="M1614" s="3" t="n">
        <v>12</v>
      </c>
      <c r="N1614" s="3" t="n">
        <v>-1</v>
      </c>
      <c r="O1614" s="3" t="n">
        <v>-1</v>
      </c>
      <c r="P1614" s="3" t="n">
        <v>9.1</v>
      </c>
      <c r="Q1614" s="3" t="n">
        <v>24.2</v>
      </c>
      <c r="R1614" s="3" t="s">
        <v>4747</v>
      </c>
      <c r="S1614" s="4" t="n">
        <v>45747.0512615741</v>
      </c>
      <c r="T1614" s="3" t="s">
        <v>1920</v>
      </c>
      <c r="U1614" s="3" t="s">
        <v>1920</v>
      </c>
      <c r="V1614" s="3" t="n">
        <v>0</v>
      </c>
      <c r="W1614" s="3" t="n">
        <v>0</v>
      </c>
      <c r="X1614" s="3" t="n">
        <v>0</v>
      </c>
      <c r="Y1614" s="3" t="s">
        <v>30</v>
      </c>
      <c r="Z1614" s="3" t="s">
        <v>30</v>
      </c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</row>
    <row r="1615" customFormat="false" ht="15.75" hidden="false" customHeight="false" outlineLevel="0" collapsed="false">
      <c r="A1615" s="3" t="n">
        <v>1614</v>
      </c>
      <c r="B1615" s="3" t="s">
        <v>4748</v>
      </c>
      <c r="C1615" s="3" t="s">
        <v>4749</v>
      </c>
      <c r="D1615" s="3" t="n">
        <v>1</v>
      </c>
      <c r="E1615" s="3" t="n">
        <v>1.8868918</v>
      </c>
      <c r="F1615" s="3" t="n">
        <v>10</v>
      </c>
      <c r="G1615" s="3" t="n">
        <v>10</v>
      </c>
      <c r="H1615" s="3" t="n">
        <v>3</v>
      </c>
      <c r="I1615" s="3" t="n">
        <v>3</v>
      </c>
      <c r="J1615" s="3" t="n">
        <v>6</v>
      </c>
      <c r="K1615" s="3" t="n">
        <v>6</v>
      </c>
      <c r="L1615" s="3" t="n">
        <v>3</v>
      </c>
      <c r="M1615" s="3" t="n">
        <v>3</v>
      </c>
      <c r="N1615" s="3" t="n">
        <v>0</v>
      </c>
      <c r="O1615" s="3" t="n">
        <v>-1</v>
      </c>
      <c r="P1615" s="3" t="n">
        <v>9.1</v>
      </c>
      <c r="Q1615" s="3" t="n">
        <v>24.2</v>
      </c>
      <c r="R1615" s="3" t="s">
        <v>4750</v>
      </c>
      <c r="S1615" s="4" t="n">
        <v>45747.0513773148</v>
      </c>
      <c r="T1615" s="3" t="s">
        <v>256</v>
      </c>
      <c r="U1615" s="3" t="s">
        <v>256</v>
      </c>
      <c r="V1615" s="3" t="n">
        <v>1</v>
      </c>
      <c r="W1615" s="3" t="n">
        <v>0</v>
      </c>
      <c r="X1615" s="3" t="n">
        <v>0</v>
      </c>
      <c r="Y1615" s="3" t="s">
        <v>30</v>
      </c>
      <c r="Z1615" s="3" t="s">
        <v>30</v>
      </c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</row>
    <row r="1616" customFormat="false" ht="15.75" hidden="false" customHeight="false" outlineLevel="0" collapsed="false">
      <c r="A1616" s="3" t="n">
        <v>1615</v>
      </c>
      <c r="B1616" s="3" t="s">
        <v>4751</v>
      </c>
      <c r="C1616" s="3" t="s">
        <v>4752</v>
      </c>
      <c r="D1616" s="3" t="n">
        <v>1</v>
      </c>
      <c r="E1616" s="3" t="n">
        <v>1.8662579</v>
      </c>
      <c r="F1616" s="3" t="n">
        <v>10</v>
      </c>
      <c r="G1616" s="3" t="n">
        <v>10</v>
      </c>
      <c r="H1616" s="3" t="n">
        <v>3</v>
      </c>
      <c r="I1616" s="3" t="n">
        <v>3</v>
      </c>
      <c r="J1616" s="3" t="n">
        <v>7</v>
      </c>
      <c r="K1616" s="3" t="n">
        <v>7</v>
      </c>
      <c r="L1616" s="3" t="n">
        <v>3</v>
      </c>
      <c r="M1616" s="3" t="n">
        <v>3</v>
      </c>
      <c r="N1616" s="3" t="n">
        <v>0</v>
      </c>
      <c r="O1616" s="3" t="n">
        <v>-1</v>
      </c>
      <c r="P1616" s="3" t="n">
        <v>9.1</v>
      </c>
      <c r="Q1616" s="3" t="n">
        <v>24.2</v>
      </c>
      <c r="R1616" s="3" t="s">
        <v>4753</v>
      </c>
      <c r="S1616" s="4" t="n">
        <v>45747.0514930556</v>
      </c>
      <c r="T1616" s="3" t="s">
        <v>256</v>
      </c>
      <c r="U1616" s="3" t="s">
        <v>256</v>
      </c>
      <c r="V1616" s="3" t="n">
        <v>1</v>
      </c>
      <c r="W1616" s="3" t="n">
        <v>0</v>
      </c>
      <c r="X1616" s="3" t="n">
        <v>0</v>
      </c>
      <c r="Y1616" s="3" t="s">
        <v>30</v>
      </c>
      <c r="Z1616" s="3" t="s">
        <v>30</v>
      </c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</row>
    <row r="1617" customFormat="false" ht="15.75" hidden="false" customHeight="false" outlineLevel="0" collapsed="false">
      <c r="A1617" s="3" t="n">
        <v>1616</v>
      </c>
      <c r="B1617" s="3" t="s">
        <v>4754</v>
      </c>
      <c r="C1617" s="3" t="s">
        <v>4755</v>
      </c>
      <c r="D1617" s="3" t="n">
        <v>1</v>
      </c>
      <c r="E1617" s="3" t="n">
        <v>2.8450744</v>
      </c>
      <c r="F1617" s="3" t="n">
        <v>12</v>
      </c>
      <c r="G1617" s="3" t="n">
        <v>12</v>
      </c>
      <c r="H1617" s="3" t="n">
        <v>3</v>
      </c>
      <c r="I1617" s="3" t="n">
        <v>3</v>
      </c>
      <c r="J1617" s="3" t="n">
        <v>9</v>
      </c>
      <c r="K1617" s="3" t="n">
        <v>9</v>
      </c>
      <c r="L1617" s="3" t="n">
        <v>3</v>
      </c>
      <c r="M1617" s="3" t="n">
        <v>3</v>
      </c>
      <c r="N1617" s="3" t="n">
        <v>0</v>
      </c>
      <c r="O1617" s="3" t="n">
        <v>-1</v>
      </c>
      <c r="P1617" s="3" t="n">
        <v>9.1</v>
      </c>
      <c r="Q1617" s="3" t="n">
        <v>24.2</v>
      </c>
      <c r="R1617" s="3" t="s">
        <v>4756</v>
      </c>
      <c r="S1617" s="4" t="n">
        <v>45747.0516087963</v>
      </c>
      <c r="T1617" s="3" t="s">
        <v>256</v>
      </c>
      <c r="U1617" s="3" t="s">
        <v>256</v>
      </c>
      <c r="V1617" s="3" t="n">
        <v>1</v>
      </c>
      <c r="W1617" s="3" t="n">
        <v>0</v>
      </c>
      <c r="X1617" s="3" t="n">
        <v>0</v>
      </c>
      <c r="Y1617" s="3" t="s">
        <v>30</v>
      </c>
      <c r="Z1617" s="3" t="s">
        <v>30</v>
      </c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</row>
    <row r="1618" customFormat="false" ht="15.75" hidden="false" customHeight="false" outlineLevel="0" collapsed="false">
      <c r="A1618" s="3" t="n">
        <v>1617</v>
      </c>
      <c r="B1618" s="3" t="s">
        <v>4757</v>
      </c>
      <c r="C1618" s="3" t="s">
        <v>4758</v>
      </c>
      <c r="D1618" s="3" t="n">
        <v>1</v>
      </c>
      <c r="E1618" s="3" t="n">
        <v>3.1592507</v>
      </c>
      <c r="F1618" s="3" t="n">
        <v>14</v>
      </c>
      <c r="G1618" s="3" t="n">
        <v>14</v>
      </c>
      <c r="H1618" s="3" t="n">
        <v>4</v>
      </c>
      <c r="I1618" s="3" t="n">
        <v>4</v>
      </c>
      <c r="J1618" s="3" t="n">
        <v>15</v>
      </c>
      <c r="K1618" s="3" t="n">
        <v>15</v>
      </c>
      <c r="L1618" s="3" t="n">
        <v>3</v>
      </c>
      <c r="M1618" s="3" t="n">
        <v>3</v>
      </c>
      <c r="N1618" s="3" t="n">
        <v>0</v>
      </c>
      <c r="O1618" s="3" t="n">
        <v>-1</v>
      </c>
      <c r="P1618" s="3" t="n">
        <v>9.1</v>
      </c>
      <c r="Q1618" s="3" t="n">
        <v>24.2</v>
      </c>
      <c r="R1618" s="3" t="s">
        <v>4759</v>
      </c>
      <c r="S1618" s="4" t="n">
        <v>45747.0517476852</v>
      </c>
      <c r="T1618" s="3" t="s">
        <v>256</v>
      </c>
      <c r="U1618" s="3" t="s">
        <v>256</v>
      </c>
      <c r="V1618" s="3" t="n">
        <v>1</v>
      </c>
      <c r="W1618" s="3" t="n">
        <v>0</v>
      </c>
      <c r="X1618" s="3" t="n">
        <v>0</v>
      </c>
      <c r="Y1618" s="3" t="s">
        <v>30</v>
      </c>
      <c r="Z1618" s="3" t="s">
        <v>30</v>
      </c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</row>
    <row r="1619" customFormat="false" ht="15.75" hidden="false" customHeight="false" outlineLevel="0" collapsed="false">
      <c r="A1619" s="3" t="n">
        <v>1618</v>
      </c>
      <c r="B1619" s="3" t="s">
        <v>4760</v>
      </c>
      <c r="C1619" s="3" t="s">
        <v>4761</v>
      </c>
      <c r="D1619" s="3" t="n">
        <v>1</v>
      </c>
      <c r="E1619" s="3" t="n">
        <v>4.68684</v>
      </c>
      <c r="F1619" s="3" t="n">
        <v>83</v>
      </c>
      <c r="G1619" s="3" t="n">
        <v>83</v>
      </c>
      <c r="H1619" s="3" t="n">
        <v>9</v>
      </c>
      <c r="I1619" s="3" t="n">
        <v>9</v>
      </c>
      <c r="J1619" s="3" t="n">
        <v>86</v>
      </c>
      <c r="K1619" s="3" t="n">
        <v>86</v>
      </c>
      <c r="L1619" s="3" t="n">
        <v>15</v>
      </c>
      <c r="M1619" s="3" t="n">
        <v>15</v>
      </c>
      <c r="N1619" s="3" t="n">
        <v>-1</v>
      </c>
      <c r="O1619" s="3" t="n">
        <v>-1</v>
      </c>
      <c r="P1619" s="3" t="n">
        <v>9.1</v>
      </c>
      <c r="Q1619" s="3" t="n">
        <v>24.2</v>
      </c>
      <c r="R1619" s="3" t="s">
        <v>4762</v>
      </c>
      <c r="S1619" s="4" t="n">
        <v>45747.051875</v>
      </c>
      <c r="T1619" s="3" t="s">
        <v>65</v>
      </c>
      <c r="U1619" s="3" t="s">
        <v>65</v>
      </c>
      <c r="V1619" s="3" t="n">
        <v>0</v>
      </c>
      <c r="W1619" s="3" t="n">
        <v>0</v>
      </c>
      <c r="X1619" s="3" t="n">
        <v>0</v>
      </c>
      <c r="Y1619" s="3" t="s">
        <v>30</v>
      </c>
      <c r="Z1619" s="3" t="s">
        <v>30</v>
      </c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</row>
    <row r="1620" customFormat="false" ht="15.75" hidden="false" customHeight="false" outlineLevel="0" collapsed="false">
      <c r="A1620" s="3" t="n">
        <v>1619</v>
      </c>
      <c r="B1620" s="3" t="s">
        <v>4763</v>
      </c>
      <c r="C1620" s="3" t="s">
        <v>4764</v>
      </c>
      <c r="D1620" s="3" t="n">
        <v>1</v>
      </c>
      <c r="E1620" s="3" t="n">
        <v>1.5447148</v>
      </c>
      <c r="F1620" s="3" t="n">
        <v>9</v>
      </c>
      <c r="G1620" s="3" t="n">
        <v>9</v>
      </c>
      <c r="H1620" s="3" t="n">
        <v>5</v>
      </c>
      <c r="I1620" s="3" t="n">
        <v>5</v>
      </c>
      <c r="J1620" s="3" t="n">
        <v>6</v>
      </c>
      <c r="K1620" s="3" t="n">
        <v>6</v>
      </c>
      <c r="L1620" s="3" t="n">
        <v>3</v>
      </c>
      <c r="M1620" s="3" t="n">
        <v>3</v>
      </c>
      <c r="N1620" s="3" t="n">
        <v>-1</v>
      </c>
      <c r="O1620" s="3" t="n">
        <v>-1</v>
      </c>
      <c r="P1620" s="3" t="n">
        <v>9.1</v>
      </c>
      <c r="Q1620" s="3" t="n">
        <v>24.2</v>
      </c>
      <c r="R1620" s="3" t="s">
        <v>4765</v>
      </c>
      <c r="S1620" s="4" t="n">
        <v>45747.0519444444</v>
      </c>
      <c r="T1620" s="3" t="s">
        <v>256</v>
      </c>
      <c r="U1620" s="3" t="s">
        <v>256</v>
      </c>
      <c r="V1620" s="3" t="n">
        <v>0</v>
      </c>
      <c r="W1620" s="3" t="n">
        <v>0</v>
      </c>
      <c r="X1620" s="3" t="n">
        <v>0</v>
      </c>
      <c r="Y1620" s="3" t="s">
        <v>30</v>
      </c>
      <c r="Z1620" s="3" t="s">
        <v>30</v>
      </c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</row>
    <row r="1621" customFormat="false" ht="15.75" hidden="false" customHeight="false" outlineLevel="0" collapsed="false">
      <c r="A1621" s="3" t="n">
        <v>1620</v>
      </c>
      <c r="B1621" s="3" t="s">
        <v>4766</v>
      </c>
      <c r="C1621" s="3" t="s">
        <v>4767</v>
      </c>
      <c r="D1621" s="3" t="n">
        <v>1</v>
      </c>
      <c r="E1621" s="3" t="n">
        <v>2.0228755</v>
      </c>
      <c r="F1621" s="3" t="n">
        <v>9</v>
      </c>
      <c r="G1621" s="3" t="n">
        <v>9</v>
      </c>
      <c r="H1621" s="3" t="n">
        <v>6</v>
      </c>
      <c r="I1621" s="3" t="n">
        <v>6</v>
      </c>
      <c r="J1621" s="3" t="n">
        <v>12</v>
      </c>
      <c r="K1621" s="3" t="n">
        <v>12</v>
      </c>
      <c r="L1621" s="3" t="n">
        <v>1</v>
      </c>
      <c r="M1621" s="3" t="n">
        <v>1</v>
      </c>
      <c r="N1621" s="3" t="n">
        <v>-1</v>
      </c>
      <c r="O1621" s="3" t="n">
        <v>-1</v>
      </c>
      <c r="P1621" s="3" t="n">
        <v>9.1</v>
      </c>
      <c r="Q1621" s="3" t="n">
        <v>24.2</v>
      </c>
      <c r="R1621" s="3" t="s">
        <v>4768</v>
      </c>
      <c r="S1621" s="4" t="n">
        <v>45747.0520023148</v>
      </c>
      <c r="T1621" s="3" t="s">
        <v>256</v>
      </c>
      <c r="U1621" s="3" t="s">
        <v>256</v>
      </c>
      <c r="V1621" s="3" t="n">
        <v>0</v>
      </c>
      <c r="W1621" s="3" t="n">
        <v>0</v>
      </c>
      <c r="X1621" s="3" t="n">
        <v>0</v>
      </c>
      <c r="Y1621" s="3" t="s">
        <v>30</v>
      </c>
      <c r="Z1621" s="3" t="s">
        <v>30</v>
      </c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</row>
    <row r="1622" customFormat="false" ht="15.75" hidden="false" customHeight="false" outlineLevel="0" collapsed="false">
      <c r="A1622" s="3" t="n">
        <v>1621</v>
      </c>
      <c r="B1622" s="3" t="s">
        <v>4769</v>
      </c>
      <c r="C1622" s="3" t="s">
        <v>4770</v>
      </c>
      <c r="D1622" s="3" t="n">
        <v>1</v>
      </c>
      <c r="E1622" s="3" t="n">
        <v>2.1057975</v>
      </c>
      <c r="F1622" s="3" t="n">
        <v>10</v>
      </c>
      <c r="G1622" s="3" t="n">
        <v>10</v>
      </c>
      <c r="H1622" s="3" t="n">
        <v>3</v>
      </c>
      <c r="I1622" s="3" t="n">
        <v>3</v>
      </c>
      <c r="J1622" s="3" t="n">
        <v>6</v>
      </c>
      <c r="K1622" s="3" t="n">
        <v>6</v>
      </c>
      <c r="L1622" s="3" t="n">
        <v>3</v>
      </c>
      <c r="M1622" s="3" t="n">
        <v>3</v>
      </c>
      <c r="N1622" s="3" t="n">
        <v>-1</v>
      </c>
      <c r="O1622" s="3" t="n">
        <v>-1</v>
      </c>
      <c r="P1622" s="3" t="n">
        <v>9.1</v>
      </c>
      <c r="Q1622" s="3" t="n">
        <v>24.2</v>
      </c>
      <c r="R1622" s="3" t="s">
        <v>4771</v>
      </c>
      <c r="S1622" s="4" t="n">
        <v>45747.0520833333</v>
      </c>
      <c r="T1622" s="3" t="s">
        <v>256</v>
      </c>
      <c r="U1622" s="3" t="s">
        <v>256</v>
      </c>
      <c r="V1622" s="3" t="n">
        <v>0</v>
      </c>
      <c r="W1622" s="3" t="n">
        <v>0</v>
      </c>
      <c r="X1622" s="3" t="n">
        <v>0</v>
      </c>
      <c r="Y1622" s="3" t="s">
        <v>30</v>
      </c>
      <c r="Z1622" s="3" t="s">
        <v>30</v>
      </c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</row>
    <row r="1623" customFormat="false" ht="15.75" hidden="false" customHeight="false" outlineLevel="0" collapsed="false">
      <c r="A1623" s="3" t="n">
        <v>1622</v>
      </c>
      <c r="B1623" s="3" t="s">
        <v>4772</v>
      </c>
      <c r="C1623" s="3" t="s">
        <v>4773</v>
      </c>
      <c r="D1623" s="3" t="n">
        <v>1</v>
      </c>
      <c r="E1623" s="3" t="n">
        <v>1.8460589</v>
      </c>
      <c r="F1623" s="3" t="n">
        <v>10</v>
      </c>
      <c r="G1623" s="3" t="n">
        <v>10</v>
      </c>
      <c r="H1623" s="3" t="n">
        <v>3</v>
      </c>
      <c r="I1623" s="3" t="n">
        <v>3</v>
      </c>
      <c r="J1623" s="3" t="n">
        <v>7</v>
      </c>
      <c r="K1623" s="3" t="n">
        <v>7</v>
      </c>
      <c r="L1623" s="3" t="n">
        <v>3</v>
      </c>
      <c r="M1623" s="3" t="n">
        <v>3</v>
      </c>
      <c r="N1623" s="3" t="n">
        <v>-1</v>
      </c>
      <c r="O1623" s="3" t="n">
        <v>-1</v>
      </c>
      <c r="P1623" s="3" t="n">
        <v>9.1</v>
      </c>
      <c r="Q1623" s="3" t="n">
        <v>24.2</v>
      </c>
      <c r="R1623" s="3" t="s">
        <v>4774</v>
      </c>
      <c r="S1623" s="4" t="n">
        <v>45747.0521527778</v>
      </c>
      <c r="T1623" s="3" t="s">
        <v>256</v>
      </c>
      <c r="U1623" s="3" t="s">
        <v>256</v>
      </c>
      <c r="V1623" s="3" t="n">
        <v>0</v>
      </c>
      <c r="W1623" s="3" t="n">
        <v>0</v>
      </c>
      <c r="X1623" s="3" t="n">
        <v>0</v>
      </c>
      <c r="Y1623" s="3" t="s">
        <v>30</v>
      </c>
      <c r="Z1623" s="3" t="s">
        <v>30</v>
      </c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</row>
    <row r="1624" customFormat="false" ht="15.75" hidden="false" customHeight="false" outlineLevel="0" collapsed="false">
      <c r="A1624" s="3" t="n">
        <v>1623</v>
      </c>
      <c r="B1624" s="3" t="s">
        <v>4775</v>
      </c>
      <c r="C1624" s="3" t="s">
        <v>4776</v>
      </c>
      <c r="D1624" s="3" t="n">
        <v>1</v>
      </c>
      <c r="E1624" s="3" t="n">
        <v>2.2724216</v>
      </c>
      <c r="F1624" s="3" t="n">
        <v>12</v>
      </c>
      <c r="G1624" s="3" t="n">
        <v>12</v>
      </c>
      <c r="H1624" s="3" t="n">
        <v>3</v>
      </c>
      <c r="I1624" s="3" t="n">
        <v>3</v>
      </c>
      <c r="J1624" s="3" t="n">
        <v>9</v>
      </c>
      <c r="K1624" s="3" t="n">
        <v>9</v>
      </c>
      <c r="L1624" s="3" t="n">
        <v>3</v>
      </c>
      <c r="M1624" s="3" t="n">
        <v>3</v>
      </c>
      <c r="N1624" s="3" t="n">
        <v>-1</v>
      </c>
      <c r="O1624" s="3" t="n">
        <v>-1</v>
      </c>
      <c r="P1624" s="3" t="n">
        <v>9.1</v>
      </c>
      <c r="Q1624" s="3" t="n">
        <v>24.2</v>
      </c>
      <c r="R1624" s="3" t="s">
        <v>4777</v>
      </c>
      <c r="S1624" s="4" t="n">
        <v>45747.0522222222</v>
      </c>
      <c r="T1624" s="3" t="s">
        <v>256</v>
      </c>
      <c r="U1624" s="3" t="s">
        <v>256</v>
      </c>
      <c r="V1624" s="3" t="n">
        <v>0</v>
      </c>
      <c r="W1624" s="3" t="n">
        <v>0</v>
      </c>
      <c r="X1624" s="3" t="n">
        <v>0</v>
      </c>
      <c r="Y1624" s="3" t="s">
        <v>30</v>
      </c>
      <c r="Z1624" s="3" t="s">
        <v>30</v>
      </c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</row>
    <row r="1625" customFormat="false" ht="15.75" hidden="false" customHeight="false" outlineLevel="0" collapsed="false">
      <c r="A1625" s="3" t="n">
        <v>1624</v>
      </c>
      <c r="B1625" s="3" t="s">
        <v>4778</v>
      </c>
      <c r="C1625" s="3" t="s">
        <v>4779</v>
      </c>
      <c r="D1625" s="3" t="n">
        <v>1</v>
      </c>
      <c r="E1625" s="3" t="n">
        <v>2.611209</v>
      </c>
      <c r="F1625" s="3" t="n">
        <v>14</v>
      </c>
      <c r="G1625" s="3" t="n">
        <v>14</v>
      </c>
      <c r="H1625" s="3" t="n">
        <v>3</v>
      </c>
      <c r="I1625" s="3" t="n">
        <v>3</v>
      </c>
      <c r="J1625" s="3" t="n">
        <v>11</v>
      </c>
      <c r="K1625" s="3" t="n">
        <v>11</v>
      </c>
      <c r="L1625" s="3" t="n">
        <v>3</v>
      </c>
      <c r="M1625" s="3" t="n">
        <v>3</v>
      </c>
      <c r="N1625" s="3" t="n">
        <v>-1</v>
      </c>
      <c r="O1625" s="3" t="n">
        <v>-1</v>
      </c>
      <c r="P1625" s="3" t="n">
        <v>9.1</v>
      </c>
      <c r="Q1625" s="3" t="n">
        <v>24.2</v>
      </c>
      <c r="R1625" s="3" t="s">
        <v>4780</v>
      </c>
      <c r="S1625" s="4" t="n">
        <v>45747.0523148148</v>
      </c>
      <c r="T1625" s="3" t="s">
        <v>256</v>
      </c>
      <c r="U1625" s="3" t="s">
        <v>256</v>
      </c>
      <c r="V1625" s="3" t="n">
        <v>0</v>
      </c>
      <c r="W1625" s="3" t="n">
        <v>0</v>
      </c>
      <c r="X1625" s="3" t="n">
        <v>0</v>
      </c>
      <c r="Y1625" s="3" t="s">
        <v>30</v>
      </c>
      <c r="Z1625" s="3" t="s">
        <v>30</v>
      </c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</row>
    <row r="1626" customFormat="false" ht="15.75" hidden="false" customHeight="false" outlineLevel="0" collapsed="false">
      <c r="A1626" s="3" t="n">
        <v>1625</v>
      </c>
      <c r="B1626" s="3" t="s">
        <v>4781</v>
      </c>
      <c r="C1626" s="3" t="s">
        <v>4782</v>
      </c>
      <c r="D1626" s="3" t="n">
        <v>1</v>
      </c>
      <c r="E1626" s="3" t="n">
        <v>3.4633991</v>
      </c>
      <c r="F1626" s="3" t="n">
        <v>16</v>
      </c>
      <c r="G1626" s="3" t="n">
        <v>16</v>
      </c>
      <c r="H1626" s="3" t="n">
        <v>3</v>
      </c>
      <c r="I1626" s="3" t="n">
        <v>3</v>
      </c>
      <c r="J1626" s="3" t="n">
        <v>17</v>
      </c>
      <c r="K1626" s="3" t="n">
        <v>17</v>
      </c>
      <c r="L1626" s="3" t="n">
        <v>4</v>
      </c>
      <c r="M1626" s="3" t="n">
        <v>4</v>
      </c>
      <c r="N1626" s="3" t="n">
        <v>-1</v>
      </c>
      <c r="O1626" s="3" t="n">
        <v>-1</v>
      </c>
      <c r="P1626" s="3" t="n">
        <v>9.1</v>
      </c>
      <c r="Q1626" s="3" t="n">
        <v>24.2</v>
      </c>
      <c r="R1626" s="3" t="s">
        <v>4783</v>
      </c>
      <c r="S1626" s="4" t="n">
        <v>45747.0524189815</v>
      </c>
      <c r="T1626" s="3" t="s">
        <v>256</v>
      </c>
      <c r="U1626" s="3" t="s">
        <v>256</v>
      </c>
      <c r="V1626" s="3" t="n">
        <v>0</v>
      </c>
      <c r="W1626" s="3" t="n">
        <v>0</v>
      </c>
      <c r="X1626" s="3" t="n">
        <v>0</v>
      </c>
      <c r="Y1626" s="3" t="s">
        <v>30</v>
      </c>
      <c r="Z1626" s="3" t="s">
        <v>30</v>
      </c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</row>
    <row r="1627" customFormat="false" ht="15.75" hidden="false" customHeight="false" outlineLevel="0" collapsed="false">
      <c r="A1627" s="3" t="n">
        <v>1626</v>
      </c>
      <c r="B1627" s="3" t="s">
        <v>4784</v>
      </c>
      <c r="C1627" s="3" t="s">
        <v>4785</v>
      </c>
      <c r="D1627" s="3" t="n">
        <v>1</v>
      </c>
      <c r="E1627" s="3" t="n">
        <v>3.9338813</v>
      </c>
      <c r="F1627" s="3" t="n">
        <v>17</v>
      </c>
      <c r="G1627" s="3" t="n">
        <v>17</v>
      </c>
      <c r="H1627" s="3" t="n">
        <v>3</v>
      </c>
      <c r="I1627" s="3" t="n">
        <v>3</v>
      </c>
      <c r="J1627" s="3" t="n">
        <v>19</v>
      </c>
      <c r="K1627" s="3" t="n">
        <v>19</v>
      </c>
      <c r="L1627" s="3" t="n">
        <v>5</v>
      </c>
      <c r="M1627" s="3" t="n">
        <v>5</v>
      </c>
      <c r="N1627" s="3" t="n">
        <v>-1</v>
      </c>
      <c r="O1627" s="3" t="n">
        <v>-1</v>
      </c>
      <c r="P1627" s="3" t="n">
        <v>9.1</v>
      </c>
      <c r="Q1627" s="3" t="n">
        <v>24.2</v>
      </c>
      <c r="R1627" s="3" t="s">
        <v>4786</v>
      </c>
      <c r="S1627" s="4" t="n">
        <v>45747.0525231482</v>
      </c>
      <c r="T1627" s="3" t="s">
        <v>256</v>
      </c>
      <c r="U1627" s="3" t="s">
        <v>256</v>
      </c>
      <c r="V1627" s="3" t="n">
        <v>0</v>
      </c>
      <c r="W1627" s="3" t="n">
        <v>0</v>
      </c>
      <c r="X1627" s="3" t="n">
        <v>0</v>
      </c>
      <c r="Y1627" s="3" t="s">
        <v>30</v>
      </c>
      <c r="Z1627" s="3" t="s">
        <v>30</v>
      </c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</row>
    <row r="1628" customFormat="false" ht="15.75" hidden="false" customHeight="false" outlineLevel="0" collapsed="false">
      <c r="A1628" s="3" t="n">
        <v>1627</v>
      </c>
      <c r="B1628" s="3" t="s">
        <v>4787</v>
      </c>
      <c r="C1628" s="3" t="s">
        <v>4788</v>
      </c>
      <c r="D1628" s="3" t="n">
        <v>1</v>
      </c>
      <c r="E1628" s="3" t="n">
        <v>39.218861</v>
      </c>
      <c r="F1628" s="3" t="n">
        <v>3882</v>
      </c>
      <c r="G1628" s="3" t="n">
        <v>3882</v>
      </c>
      <c r="H1628" s="3" t="n">
        <v>42</v>
      </c>
      <c r="I1628" s="3" t="n">
        <v>42</v>
      </c>
      <c r="J1628" s="3" t="n">
        <v>5322</v>
      </c>
      <c r="K1628" s="3" t="n">
        <v>5322</v>
      </c>
      <c r="L1628" s="3" t="n">
        <v>570</v>
      </c>
      <c r="M1628" s="3" t="n">
        <v>570</v>
      </c>
      <c r="N1628" s="3" t="n">
        <v>-1</v>
      </c>
      <c r="O1628" s="3" t="n">
        <v>-1</v>
      </c>
      <c r="P1628" s="3" t="n">
        <v>9.1</v>
      </c>
      <c r="Q1628" s="3" t="n">
        <v>24.2</v>
      </c>
      <c r="R1628" s="3" t="s">
        <v>4789</v>
      </c>
      <c r="S1628" s="4" t="n">
        <v>45747.5769791667</v>
      </c>
      <c r="T1628" s="3" t="s">
        <v>65</v>
      </c>
      <c r="U1628" s="3" t="s">
        <v>65</v>
      </c>
      <c r="V1628" s="3" t="n">
        <v>0</v>
      </c>
      <c r="W1628" s="3" t="n">
        <v>0</v>
      </c>
      <c r="X1628" s="3" t="n">
        <v>0</v>
      </c>
      <c r="Y1628" s="3" t="s">
        <v>30</v>
      </c>
      <c r="Z1628" s="3" t="s">
        <v>30</v>
      </c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</row>
    <row r="1629" customFormat="false" ht="15.75" hidden="false" customHeight="false" outlineLevel="0" collapsed="false">
      <c r="A1629" s="3" t="n">
        <v>1628</v>
      </c>
      <c r="B1629" s="3" t="s">
        <v>4790</v>
      </c>
      <c r="C1629" s="3" t="s">
        <v>4791</v>
      </c>
      <c r="D1629" s="3" t="n">
        <v>1</v>
      </c>
      <c r="E1629" s="3" t="n">
        <v>9.1423835</v>
      </c>
      <c r="F1629" s="3" t="n">
        <v>43</v>
      </c>
      <c r="G1629" s="3" t="n">
        <v>43</v>
      </c>
      <c r="H1629" s="3" t="n">
        <v>3</v>
      </c>
      <c r="I1629" s="3" t="n">
        <v>3</v>
      </c>
      <c r="J1629" s="3" t="n">
        <v>44</v>
      </c>
      <c r="K1629" s="3" t="n">
        <v>44</v>
      </c>
      <c r="L1629" s="3" t="n">
        <v>6</v>
      </c>
      <c r="M1629" s="3" t="n">
        <v>6</v>
      </c>
      <c r="N1629" s="3" t="n">
        <v>-1</v>
      </c>
      <c r="O1629" s="3" t="n">
        <v>-1</v>
      </c>
      <c r="P1629" s="3" t="n">
        <v>9.1</v>
      </c>
      <c r="Q1629" s="3" t="n">
        <v>24.2</v>
      </c>
      <c r="R1629" s="3" t="s">
        <v>4792</v>
      </c>
      <c r="S1629" s="4" t="n">
        <v>45747.0565972222</v>
      </c>
      <c r="T1629" s="3" t="s">
        <v>65</v>
      </c>
      <c r="U1629" s="3" t="s">
        <v>65</v>
      </c>
      <c r="V1629" s="3" t="n">
        <v>0</v>
      </c>
      <c r="W1629" s="3" t="n">
        <v>0</v>
      </c>
      <c r="X1629" s="3" t="n">
        <v>0</v>
      </c>
      <c r="Y1629" s="3" t="s">
        <v>30</v>
      </c>
      <c r="Z1629" s="3" t="s">
        <v>30</v>
      </c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</row>
    <row r="1630" customFormat="false" ht="15.75" hidden="false" customHeight="false" outlineLevel="0" collapsed="false">
      <c r="A1630" s="3" t="n">
        <v>1629</v>
      </c>
      <c r="B1630" s="3" t="s">
        <v>4793</v>
      </c>
      <c r="C1630" s="3" t="s">
        <v>4794</v>
      </c>
      <c r="D1630" s="3" t="n">
        <v>1</v>
      </c>
      <c r="E1630" s="3" t="n">
        <v>2.3534689</v>
      </c>
      <c r="F1630" s="3" t="n">
        <v>10</v>
      </c>
      <c r="G1630" s="3" t="n">
        <v>10</v>
      </c>
      <c r="H1630" s="3" t="n">
        <v>3</v>
      </c>
      <c r="I1630" s="3" t="n">
        <v>3</v>
      </c>
      <c r="J1630" s="3" t="n">
        <v>5</v>
      </c>
      <c r="K1630" s="3" t="n">
        <v>5</v>
      </c>
      <c r="L1630" s="3" t="n">
        <v>3</v>
      </c>
      <c r="M1630" s="3" t="n">
        <v>3</v>
      </c>
      <c r="N1630" s="3" t="n">
        <v>0</v>
      </c>
      <c r="O1630" s="3" t="n">
        <v>-1</v>
      </c>
      <c r="P1630" s="3" t="n">
        <v>9.1</v>
      </c>
      <c r="Q1630" s="3" t="n">
        <v>24.2</v>
      </c>
      <c r="R1630" s="3" t="s">
        <v>4795</v>
      </c>
      <c r="S1630" s="4" t="n">
        <v>45747.056712963</v>
      </c>
      <c r="T1630" s="3" t="s">
        <v>256</v>
      </c>
      <c r="U1630" s="3" t="s">
        <v>256</v>
      </c>
      <c r="V1630" s="3" t="n">
        <v>1</v>
      </c>
      <c r="W1630" s="3" t="n">
        <v>0</v>
      </c>
      <c r="X1630" s="3" t="n">
        <v>0</v>
      </c>
      <c r="Y1630" s="3" t="s">
        <v>30</v>
      </c>
      <c r="Z1630" s="3" t="s">
        <v>30</v>
      </c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</row>
    <row r="1631" customFormat="false" ht="15.75" hidden="false" customHeight="false" outlineLevel="0" collapsed="false">
      <c r="A1631" s="3" t="n">
        <v>1630</v>
      </c>
      <c r="B1631" s="3" t="s">
        <v>4796</v>
      </c>
      <c r="C1631" s="3" t="s">
        <v>4797</v>
      </c>
      <c r="D1631" s="3" t="n">
        <v>1</v>
      </c>
      <c r="E1631" s="3" t="n">
        <v>3.697953</v>
      </c>
      <c r="F1631" s="3" t="n">
        <v>10</v>
      </c>
      <c r="G1631" s="3" t="n">
        <v>10</v>
      </c>
      <c r="H1631" s="3" t="n">
        <v>3</v>
      </c>
      <c r="I1631" s="3" t="n">
        <v>3</v>
      </c>
      <c r="J1631" s="3" t="n">
        <v>6</v>
      </c>
      <c r="K1631" s="3" t="n">
        <v>6</v>
      </c>
      <c r="L1631" s="3" t="n">
        <v>3</v>
      </c>
      <c r="M1631" s="3" t="n">
        <v>3</v>
      </c>
      <c r="N1631" s="3" t="n">
        <v>-1</v>
      </c>
      <c r="O1631" s="3" t="n">
        <v>-1</v>
      </c>
      <c r="P1631" s="3" t="n">
        <v>9.1</v>
      </c>
      <c r="Q1631" s="3" t="n">
        <v>24.2</v>
      </c>
      <c r="R1631" s="3" t="s">
        <v>4798</v>
      </c>
      <c r="S1631" s="4" t="n">
        <v>45747.0568287037</v>
      </c>
      <c r="T1631" s="3" t="s">
        <v>256</v>
      </c>
      <c r="U1631" s="3" t="s">
        <v>256</v>
      </c>
      <c r="V1631" s="3" t="n">
        <v>0</v>
      </c>
      <c r="W1631" s="3" t="n">
        <v>0</v>
      </c>
      <c r="X1631" s="3" t="n">
        <v>0</v>
      </c>
      <c r="Y1631" s="3" t="s">
        <v>30</v>
      </c>
      <c r="Z1631" s="3" t="s">
        <v>30</v>
      </c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</row>
    <row r="1632" customFormat="false" ht="15.75" hidden="false" customHeight="false" outlineLevel="0" collapsed="false">
      <c r="A1632" s="3" t="n">
        <v>1631</v>
      </c>
      <c r="B1632" s="3" t="s">
        <v>4799</v>
      </c>
      <c r="C1632" s="3" t="s">
        <v>4800</v>
      </c>
      <c r="D1632" s="3" t="n">
        <v>1</v>
      </c>
      <c r="E1632" s="3" t="n">
        <v>2.5244142</v>
      </c>
      <c r="F1632" s="3" t="n">
        <v>11</v>
      </c>
      <c r="G1632" s="3" t="n">
        <v>11</v>
      </c>
      <c r="H1632" s="3" t="n">
        <v>3</v>
      </c>
      <c r="I1632" s="3" t="n">
        <v>3</v>
      </c>
      <c r="J1632" s="3" t="n">
        <v>9</v>
      </c>
      <c r="K1632" s="3" t="n">
        <v>9</v>
      </c>
      <c r="L1632" s="3" t="n">
        <v>4</v>
      </c>
      <c r="M1632" s="3" t="n">
        <v>4</v>
      </c>
      <c r="N1632" s="3" t="n">
        <v>-1</v>
      </c>
      <c r="O1632" s="3" t="n">
        <v>-1</v>
      </c>
      <c r="P1632" s="3" t="n">
        <v>9.1</v>
      </c>
      <c r="Q1632" s="3" t="n">
        <v>24.2</v>
      </c>
      <c r="R1632" s="3" t="s">
        <v>4801</v>
      </c>
      <c r="S1632" s="4" t="n">
        <v>45747.0569328704</v>
      </c>
      <c r="T1632" s="3" t="s">
        <v>256</v>
      </c>
      <c r="U1632" s="3" t="s">
        <v>256</v>
      </c>
      <c r="V1632" s="3" t="n">
        <v>0</v>
      </c>
      <c r="W1632" s="3" t="n">
        <v>0</v>
      </c>
      <c r="X1632" s="3" t="n">
        <v>0</v>
      </c>
      <c r="Y1632" s="3" t="s">
        <v>30</v>
      </c>
      <c r="Z1632" s="3" t="s">
        <v>30</v>
      </c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</row>
    <row r="1633" customFormat="false" ht="15.75" hidden="false" customHeight="false" outlineLevel="0" collapsed="false">
      <c r="A1633" s="3" t="n">
        <v>1632</v>
      </c>
      <c r="B1633" s="3" t="s">
        <v>4802</v>
      </c>
      <c r="C1633" s="3" t="s">
        <v>4803</v>
      </c>
      <c r="D1633" s="3" t="n">
        <v>1</v>
      </c>
      <c r="E1633" s="3" t="n">
        <v>2.5122731</v>
      </c>
      <c r="F1633" s="3" t="n">
        <v>12</v>
      </c>
      <c r="G1633" s="3" t="n">
        <v>12</v>
      </c>
      <c r="H1633" s="3" t="n">
        <v>3</v>
      </c>
      <c r="I1633" s="3" t="n">
        <v>3</v>
      </c>
      <c r="J1633" s="3" t="n">
        <v>9</v>
      </c>
      <c r="K1633" s="3" t="n">
        <v>9</v>
      </c>
      <c r="L1633" s="3" t="n">
        <v>4</v>
      </c>
      <c r="M1633" s="3" t="n">
        <v>4</v>
      </c>
      <c r="N1633" s="3" t="n">
        <v>-1</v>
      </c>
      <c r="O1633" s="3" t="n">
        <v>-1</v>
      </c>
      <c r="P1633" s="3" t="n">
        <v>9.1</v>
      </c>
      <c r="Q1633" s="3" t="n">
        <v>24.2</v>
      </c>
      <c r="R1633" s="3" t="s">
        <v>4804</v>
      </c>
      <c r="S1633" s="4" t="n">
        <v>45747.057025463</v>
      </c>
      <c r="T1633" s="3" t="s">
        <v>256</v>
      </c>
      <c r="U1633" s="3" t="s">
        <v>256</v>
      </c>
      <c r="V1633" s="3" t="n">
        <v>0</v>
      </c>
      <c r="W1633" s="3" t="n">
        <v>0</v>
      </c>
      <c r="X1633" s="3" t="n">
        <v>0</v>
      </c>
      <c r="Y1633" s="3" t="s">
        <v>30</v>
      </c>
      <c r="Z1633" s="3" t="s">
        <v>30</v>
      </c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</row>
    <row r="1634" customFormat="false" ht="15.75" hidden="false" customHeight="false" outlineLevel="0" collapsed="false">
      <c r="A1634" s="3" t="n">
        <v>1633</v>
      </c>
      <c r="B1634" s="3" t="s">
        <v>4805</v>
      </c>
      <c r="C1634" s="3" t="s">
        <v>4806</v>
      </c>
      <c r="D1634" s="3" t="n">
        <v>1</v>
      </c>
      <c r="E1634" s="3" t="n">
        <v>3.9690331</v>
      </c>
      <c r="F1634" s="3" t="n">
        <v>13</v>
      </c>
      <c r="G1634" s="3" t="n">
        <v>13</v>
      </c>
      <c r="H1634" s="3" t="n">
        <v>3</v>
      </c>
      <c r="I1634" s="3" t="n">
        <v>3</v>
      </c>
      <c r="J1634" s="3" t="n">
        <v>11</v>
      </c>
      <c r="K1634" s="3" t="n">
        <v>11</v>
      </c>
      <c r="L1634" s="3" t="n">
        <v>4</v>
      </c>
      <c r="M1634" s="3" t="n">
        <v>4</v>
      </c>
      <c r="N1634" s="3" t="n">
        <v>-1</v>
      </c>
      <c r="O1634" s="3" t="n">
        <v>-1</v>
      </c>
      <c r="P1634" s="3" t="n">
        <v>9.1</v>
      </c>
      <c r="Q1634" s="3" t="n">
        <v>24.2</v>
      </c>
      <c r="R1634" s="3" t="s">
        <v>4807</v>
      </c>
      <c r="S1634" s="4" t="n">
        <v>45747.0571296296</v>
      </c>
      <c r="T1634" s="3" t="s">
        <v>256</v>
      </c>
      <c r="U1634" s="3" t="s">
        <v>256</v>
      </c>
      <c r="V1634" s="3" t="n">
        <v>0</v>
      </c>
      <c r="W1634" s="3" t="n">
        <v>0</v>
      </c>
      <c r="X1634" s="3" t="n">
        <v>0</v>
      </c>
      <c r="Y1634" s="3" t="s">
        <v>30</v>
      </c>
      <c r="Z1634" s="3" t="s">
        <v>30</v>
      </c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</row>
    <row r="1635" customFormat="false" ht="15.75" hidden="false" customHeight="false" outlineLevel="0" collapsed="false">
      <c r="A1635" s="3" t="n">
        <v>1634</v>
      </c>
      <c r="B1635" s="3" t="s">
        <v>4808</v>
      </c>
      <c r="C1635" s="3" t="s">
        <v>4809</v>
      </c>
      <c r="D1635" s="3" t="n">
        <v>1</v>
      </c>
      <c r="E1635" s="3" t="n">
        <v>2.8024909</v>
      </c>
      <c r="F1635" s="3" t="n">
        <v>14</v>
      </c>
      <c r="G1635" s="3" t="n">
        <v>14</v>
      </c>
      <c r="H1635" s="3" t="n">
        <v>3</v>
      </c>
      <c r="I1635" s="3" t="n">
        <v>3</v>
      </c>
      <c r="J1635" s="3" t="n">
        <v>13</v>
      </c>
      <c r="K1635" s="3" t="n">
        <v>13</v>
      </c>
      <c r="L1635" s="3" t="n">
        <v>4</v>
      </c>
      <c r="M1635" s="3" t="n">
        <v>4</v>
      </c>
      <c r="N1635" s="3" t="n">
        <v>-1</v>
      </c>
      <c r="O1635" s="3" t="n">
        <v>-1</v>
      </c>
      <c r="P1635" s="3" t="n">
        <v>9.1</v>
      </c>
      <c r="Q1635" s="3" t="n">
        <v>24.2</v>
      </c>
      <c r="R1635" s="3" t="s">
        <v>4810</v>
      </c>
      <c r="S1635" s="4" t="n">
        <v>45747.0572222222</v>
      </c>
      <c r="T1635" s="3" t="s">
        <v>256</v>
      </c>
      <c r="U1635" s="3" t="s">
        <v>256</v>
      </c>
      <c r="V1635" s="3" t="n">
        <v>0</v>
      </c>
      <c r="W1635" s="3" t="n">
        <v>0</v>
      </c>
      <c r="X1635" s="3" t="n">
        <v>0</v>
      </c>
      <c r="Y1635" s="3" t="s">
        <v>30</v>
      </c>
      <c r="Z1635" s="3" t="s">
        <v>30</v>
      </c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</row>
    <row r="1636" customFormat="false" ht="15.75" hidden="false" customHeight="false" outlineLevel="0" collapsed="false">
      <c r="A1636" s="3" t="n">
        <v>1635</v>
      </c>
      <c r="B1636" s="3" t="s">
        <v>4811</v>
      </c>
      <c r="C1636" s="3" t="s">
        <v>4812</v>
      </c>
      <c r="D1636" s="3" t="n">
        <v>1</v>
      </c>
      <c r="E1636" s="3" t="n">
        <v>3.2741704</v>
      </c>
      <c r="F1636" s="3" t="n">
        <v>15</v>
      </c>
      <c r="G1636" s="3" t="n">
        <v>15</v>
      </c>
      <c r="H1636" s="3" t="n">
        <v>4</v>
      </c>
      <c r="I1636" s="3" t="n">
        <v>4</v>
      </c>
      <c r="J1636" s="3" t="n">
        <v>15</v>
      </c>
      <c r="K1636" s="3" t="n">
        <v>15</v>
      </c>
      <c r="L1636" s="3" t="n">
        <v>4</v>
      </c>
      <c r="M1636" s="3" t="n">
        <v>4</v>
      </c>
      <c r="N1636" s="3" t="n">
        <v>-1</v>
      </c>
      <c r="O1636" s="3" t="n">
        <v>-1</v>
      </c>
      <c r="P1636" s="3" t="n">
        <v>9.1</v>
      </c>
      <c r="Q1636" s="3" t="n">
        <v>24.2</v>
      </c>
      <c r="R1636" s="3" t="s">
        <v>4813</v>
      </c>
      <c r="S1636" s="4" t="n">
        <v>45747.0573148148</v>
      </c>
      <c r="T1636" s="3" t="s">
        <v>3197</v>
      </c>
      <c r="U1636" s="3" t="s">
        <v>3197</v>
      </c>
      <c r="V1636" s="3" t="n">
        <v>0</v>
      </c>
      <c r="W1636" s="3" t="n">
        <v>0</v>
      </c>
      <c r="X1636" s="3" t="n">
        <v>0</v>
      </c>
      <c r="Y1636" s="3" t="s">
        <v>30</v>
      </c>
      <c r="Z1636" s="3" t="s">
        <v>30</v>
      </c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</row>
    <row r="1637" customFormat="false" ht="15.75" hidden="false" customHeight="false" outlineLevel="0" collapsed="false">
      <c r="A1637" s="3" t="n">
        <v>1636</v>
      </c>
      <c r="B1637" s="3" t="s">
        <v>4814</v>
      </c>
      <c r="C1637" s="3" t="s">
        <v>4815</v>
      </c>
      <c r="D1637" s="3" t="n">
        <v>1</v>
      </c>
      <c r="E1637" s="3" t="n">
        <v>2.3147418</v>
      </c>
      <c r="F1637" s="3" t="n">
        <v>16</v>
      </c>
      <c r="G1637" s="3" t="n">
        <v>16</v>
      </c>
      <c r="H1637" s="3" t="n">
        <v>4</v>
      </c>
      <c r="I1637" s="3" t="n">
        <v>4</v>
      </c>
      <c r="J1637" s="3" t="n">
        <v>19</v>
      </c>
      <c r="K1637" s="3" t="n">
        <v>19</v>
      </c>
      <c r="L1637" s="3" t="n">
        <v>4</v>
      </c>
      <c r="M1637" s="3" t="n">
        <v>4</v>
      </c>
      <c r="N1637" s="3" t="n">
        <v>-1</v>
      </c>
      <c r="O1637" s="3" t="n">
        <v>-1</v>
      </c>
      <c r="P1637" s="3" t="n">
        <v>9.1</v>
      </c>
      <c r="Q1637" s="3" t="n">
        <v>24.2</v>
      </c>
      <c r="R1637" s="3" t="s">
        <v>4816</v>
      </c>
      <c r="S1637" s="4" t="n">
        <v>45747.0573726852</v>
      </c>
      <c r="T1637" s="3" t="s">
        <v>3197</v>
      </c>
      <c r="U1637" s="3" t="s">
        <v>3197</v>
      </c>
      <c r="V1637" s="3" t="n">
        <v>0</v>
      </c>
      <c r="W1637" s="3" t="n">
        <v>0</v>
      </c>
      <c r="X1637" s="3" t="n">
        <v>0</v>
      </c>
      <c r="Y1637" s="3" t="s">
        <v>30</v>
      </c>
      <c r="Z1637" s="3" t="s">
        <v>30</v>
      </c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</row>
    <row r="1638" customFormat="false" ht="15.75" hidden="false" customHeight="false" outlineLevel="0" collapsed="false">
      <c r="A1638" s="3" t="n">
        <v>1637</v>
      </c>
      <c r="B1638" s="3" t="s">
        <v>4817</v>
      </c>
      <c r="C1638" s="3" t="s">
        <v>4818</v>
      </c>
      <c r="D1638" s="3" t="n">
        <v>1</v>
      </c>
      <c r="E1638" s="3" t="n">
        <v>2.8919876</v>
      </c>
      <c r="F1638" s="3" t="n">
        <v>16</v>
      </c>
      <c r="G1638" s="3" t="n">
        <v>16</v>
      </c>
      <c r="H1638" s="3" t="n">
        <v>4</v>
      </c>
      <c r="I1638" s="3" t="n">
        <v>4</v>
      </c>
      <c r="J1638" s="3" t="n">
        <v>19</v>
      </c>
      <c r="K1638" s="3" t="n">
        <v>19</v>
      </c>
      <c r="L1638" s="3" t="n">
        <v>4</v>
      </c>
      <c r="M1638" s="3" t="n">
        <v>4</v>
      </c>
      <c r="N1638" s="3" t="n">
        <v>-1</v>
      </c>
      <c r="O1638" s="3" t="n">
        <v>-1</v>
      </c>
      <c r="P1638" s="3" t="n">
        <v>9.1</v>
      </c>
      <c r="Q1638" s="3" t="n">
        <v>24.2</v>
      </c>
      <c r="R1638" s="3" t="s">
        <v>4819</v>
      </c>
      <c r="S1638" s="4" t="n">
        <v>45747.0574537037</v>
      </c>
      <c r="T1638" s="3" t="s">
        <v>3197</v>
      </c>
      <c r="U1638" s="3" t="s">
        <v>3197</v>
      </c>
      <c r="V1638" s="3" t="n">
        <v>0</v>
      </c>
      <c r="W1638" s="3" t="n">
        <v>0</v>
      </c>
      <c r="X1638" s="3" t="n">
        <v>0</v>
      </c>
      <c r="Y1638" s="3" t="s">
        <v>30</v>
      </c>
      <c r="Z1638" s="3" t="s">
        <v>30</v>
      </c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</row>
    <row r="1639" customFormat="false" ht="15.75" hidden="false" customHeight="false" outlineLevel="0" collapsed="false">
      <c r="A1639" s="3" t="n">
        <v>1638</v>
      </c>
      <c r="B1639" s="3" t="s">
        <v>4820</v>
      </c>
      <c r="C1639" s="3" t="s">
        <v>4821</v>
      </c>
      <c r="D1639" s="3" t="n">
        <v>1</v>
      </c>
      <c r="E1639" s="3" t="n">
        <v>2.1161309</v>
      </c>
      <c r="F1639" s="3" t="n">
        <v>8</v>
      </c>
      <c r="G1639" s="3" t="n">
        <v>8</v>
      </c>
      <c r="H1639" s="3" t="n">
        <v>3</v>
      </c>
      <c r="I1639" s="3" t="n">
        <v>3</v>
      </c>
      <c r="J1639" s="3" t="n">
        <v>5</v>
      </c>
      <c r="K1639" s="3" t="n">
        <v>5</v>
      </c>
      <c r="L1639" s="3" t="n">
        <v>3</v>
      </c>
      <c r="M1639" s="3" t="n">
        <v>3</v>
      </c>
      <c r="N1639" s="3" t="n">
        <v>0</v>
      </c>
      <c r="O1639" s="3" t="n">
        <v>-1</v>
      </c>
      <c r="P1639" s="3" t="n">
        <v>9.1</v>
      </c>
      <c r="Q1639" s="3" t="n">
        <v>24.2</v>
      </c>
      <c r="R1639" s="3" t="s">
        <v>4822</v>
      </c>
      <c r="S1639" s="4" t="n">
        <v>45747.0575810185</v>
      </c>
      <c r="T1639" s="3" t="s">
        <v>256</v>
      </c>
      <c r="U1639" s="3" t="s">
        <v>256</v>
      </c>
      <c r="V1639" s="3" t="n">
        <v>1</v>
      </c>
      <c r="W1639" s="3" t="n">
        <v>0</v>
      </c>
      <c r="X1639" s="3" t="n">
        <v>0</v>
      </c>
      <c r="Y1639" s="3" t="s">
        <v>30</v>
      </c>
      <c r="Z1639" s="3" t="s">
        <v>30</v>
      </c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</row>
    <row r="1640" customFormat="false" ht="15.75" hidden="false" customHeight="false" outlineLevel="0" collapsed="false">
      <c r="A1640" s="3" t="n">
        <v>1639</v>
      </c>
      <c r="B1640" s="3" t="s">
        <v>4823</v>
      </c>
      <c r="C1640" s="3" t="s">
        <v>4824</v>
      </c>
      <c r="D1640" s="3" t="n">
        <v>1</v>
      </c>
      <c r="E1640" s="3" t="n">
        <v>2.9011022</v>
      </c>
      <c r="F1640" s="3" t="n">
        <v>12</v>
      </c>
      <c r="G1640" s="3" t="n">
        <v>12</v>
      </c>
      <c r="H1640" s="3" t="n">
        <v>3</v>
      </c>
      <c r="I1640" s="3" t="n">
        <v>3</v>
      </c>
      <c r="J1640" s="3" t="n">
        <v>11</v>
      </c>
      <c r="K1640" s="3" t="n">
        <v>11</v>
      </c>
      <c r="L1640" s="3" t="n">
        <v>3</v>
      </c>
      <c r="M1640" s="3" t="n">
        <v>3</v>
      </c>
      <c r="N1640" s="3" t="n">
        <v>0</v>
      </c>
      <c r="O1640" s="3" t="n">
        <v>-1</v>
      </c>
      <c r="P1640" s="3" t="n">
        <v>9.1</v>
      </c>
      <c r="Q1640" s="3" t="n">
        <v>24.2</v>
      </c>
      <c r="R1640" s="3" t="s">
        <v>4825</v>
      </c>
      <c r="S1640" s="4" t="n">
        <v>45747.0577314815</v>
      </c>
      <c r="T1640" s="3" t="s">
        <v>256</v>
      </c>
      <c r="U1640" s="3" t="s">
        <v>256</v>
      </c>
      <c r="V1640" s="3" t="n">
        <v>1</v>
      </c>
      <c r="W1640" s="3" t="n">
        <v>0</v>
      </c>
      <c r="X1640" s="3" t="n">
        <v>0</v>
      </c>
      <c r="Y1640" s="3" t="s">
        <v>30</v>
      </c>
      <c r="Z1640" s="3" t="s">
        <v>30</v>
      </c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</row>
    <row r="1641" customFormat="false" ht="15.75" hidden="false" customHeight="false" outlineLevel="0" collapsed="false">
      <c r="A1641" s="3" t="n">
        <v>1640</v>
      </c>
      <c r="B1641" s="3" t="s">
        <v>4826</v>
      </c>
      <c r="C1641" s="3" t="s">
        <v>4827</v>
      </c>
      <c r="D1641" s="3" t="n">
        <v>1</v>
      </c>
      <c r="E1641" s="3" t="n">
        <v>6.1187606</v>
      </c>
      <c r="F1641" s="3" t="n">
        <v>16</v>
      </c>
      <c r="G1641" s="3" t="n">
        <v>16</v>
      </c>
      <c r="H1641" s="3" t="n">
        <v>3</v>
      </c>
      <c r="I1641" s="3" t="n">
        <v>3</v>
      </c>
      <c r="J1641" s="3" t="n">
        <v>21</v>
      </c>
      <c r="K1641" s="3" t="n">
        <v>21</v>
      </c>
      <c r="L1641" s="3" t="n">
        <v>3</v>
      </c>
      <c r="M1641" s="3" t="n">
        <v>3</v>
      </c>
      <c r="N1641" s="3" t="n">
        <v>0</v>
      </c>
      <c r="O1641" s="3" t="n">
        <v>-1</v>
      </c>
      <c r="P1641" s="3" t="n">
        <v>9.1</v>
      </c>
      <c r="Q1641" s="3" t="n">
        <v>24.2</v>
      </c>
      <c r="R1641" s="3" t="s">
        <v>4828</v>
      </c>
      <c r="S1641" s="4" t="n">
        <v>45747.057974537</v>
      </c>
      <c r="T1641" s="3" t="s">
        <v>256</v>
      </c>
      <c r="U1641" s="3" t="s">
        <v>256</v>
      </c>
      <c r="V1641" s="3" t="n">
        <v>1</v>
      </c>
      <c r="W1641" s="3" t="n">
        <v>0</v>
      </c>
      <c r="X1641" s="3" t="n">
        <v>0</v>
      </c>
      <c r="Y1641" s="3" t="s">
        <v>30</v>
      </c>
      <c r="Z1641" s="3" t="s">
        <v>30</v>
      </c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</row>
    <row r="1642" customFormat="false" ht="15.75" hidden="false" customHeight="false" outlineLevel="0" collapsed="false">
      <c r="A1642" s="3" t="n">
        <v>1641</v>
      </c>
      <c r="B1642" s="3" t="s">
        <v>4829</v>
      </c>
      <c r="C1642" s="3" t="s">
        <v>4830</v>
      </c>
      <c r="D1642" s="3" t="n">
        <v>1</v>
      </c>
      <c r="E1642" s="3" t="n">
        <v>4.6038798</v>
      </c>
      <c r="F1642" s="3" t="n">
        <v>54</v>
      </c>
      <c r="G1642" s="3" t="n">
        <v>54</v>
      </c>
      <c r="H1642" s="3" t="n">
        <v>14</v>
      </c>
      <c r="I1642" s="3" t="n">
        <v>14</v>
      </c>
      <c r="J1642" s="3" t="n">
        <v>65</v>
      </c>
      <c r="K1642" s="3" t="n">
        <v>65</v>
      </c>
      <c r="L1642" s="3" t="n">
        <v>10</v>
      </c>
      <c r="M1642" s="3" t="n">
        <v>10</v>
      </c>
      <c r="N1642" s="3" t="n">
        <v>-1</v>
      </c>
      <c r="O1642" s="3" t="n">
        <v>-1</v>
      </c>
      <c r="P1642" s="3" t="n">
        <v>9.1</v>
      </c>
      <c r="Q1642" s="3" t="n">
        <v>24.2</v>
      </c>
      <c r="R1642" s="3" t="s">
        <v>4831</v>
      </c>
      <c r="S1642" s="4" t="n">
        <v>45747.0581134259</v>
      </c>
      <c r="T1642" s="3" t="s">
        <v>65</v>
      </c>
      <c r="U1642" s="3" t="s">
        <v>65</v>
      </c>
      <c r="V1642" s="3" t="n">
        <v>0</v>
      </c>
      <c r="W1642" s="3" t="n">
        <v>0</v>
      </c>
      <c r="X1642" s="3" t="n">
        <v>0</v>
      </c>
      <c r="Y1642" s="3" t="s">
        <v>30</v>
      </c>
      <c r="Z1642" s="3" t="s">
        <v>30</v>
      </c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</row>
    <row r="1643" customFormat="false" ht="15.75" hidden="false" customHeight="false" outlineLevel="0" collapsed="false">
      <c r="A1643" s="3" t="n">
        <v>1642</v>
      </c>
      <c r="B1643" s="3" t="s">
        <v>4832</v>
      </c>
      <c r="C1643" s="3" t="s">
        <v>4833</v>
      </c>
      <c r="D1643" s="3" t="n">
        <v>1</v>
      </c>
      <c r="E1643" s="3" t="n">
        <v>6.949141</v>
      </c>
      <c r="F1643" s="3" t="n">
        <v>25</v>
      </c>
      <c r="G1643" s="3" t="n">
        <v>25</v>
      </c>
      <c r="H1643" s="3" t="n">
        <v>7</v>
      </c>
      <c r="I1643" s="3" t="n">
        <v>7</v>
      </c>
      <c r="J1643" s="3" t="n">
        <v>32</v>
      </c>
      <c r="K1643" s="3" t="n">
        <v>32</v>
      </c>
      <c r="L1643" s="3" t="n">
        <v>5</v>
      </c>
      <c r="M1643" s="3" t="n">
        <v>5</v>
      </c>
      <c r="N1643" s="3" t="n">
        <v>0</v>
      </c>
      <c r="O1643" s="3" t="n">
        <v>-1</v>
      </c>
      <c r="P1643" s="3" t="n">
        <v>9.1</v>
      </c>
      <c r="Q1643" s="3" t="n">
        <v>24.2</v>
      </c>
      <c r="R1643" s="3" t="s">
        <v>4834</v>
      </c>
      <c r="S1643" s="4" t="n">
        <v>45747.0583564815</v>
      </c>
      <c r="T1643" s="3" t="s">
        <v>256</v>
      </c>
      <c r="U1643" s="3" t="s">
        <v>256</v>
      </c>
      <c r="V1643" s="3" t="n">
        <v>1</v>
      </c>
      <c r="W1643" s="3" t="n">
        <v>0</v>
      </c>
      <c r="X1643" s="3" t="n">
        <v>0</v>
      </c>
      <c r="Y1643" s="3" t="s">
        <v>30</v>
      </c>
      <c r="Z1643" s="3" t="s">
        <v>30</v>
      </c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</row>
    <row r="1644" customFormat="false" ht="15.75" hidden="false" customHeight="false" outlineLevel="0" collapsed="false">
      <c r="A1644" s="3" t="n">
        <v>1643</v>
      </c>
      <c r="B1644" s="3" t="s">
        <v>4835</v>
      </c>
      <c r="C1644" s="3" t="s">
        <v>4836</v>
      </c>
      <c r="D1644" s="3" t="n">
        <v>1</v>
      </c>
      <c r="E1644" s="3" t="n">
        <v>9.3725513</v>
      </c>
      <c r="F1644" s="3" t="n">
        <v>76</v>
      </c>
      <c r="G1644" s="3" t="n">
        <v>76</v>
      </c>
      <c r="H1644" s="3" t="n">
        <v>16</v>
      </c>
      <c r="I1644" s="3" t="n">
        <v>16</v>
      </c>
      <c r="J1644" s="3" t="n">
        <v>99</v>
      </c>
      <c r="K1644" s="3" t="n">
        <v>99</v>
      </c>
      <c r="L1644" s="3" t="n">
        <v>14</v>
      </c>
      <c r="M1644" s="3" t="n">
        <v>14</v>
      </c>
      <c r="N1644" s="3" t="n">
        <v>-1</v>
      </c>
      <c r="O1644" s="3" t="n">
        <v>-1</v>
      </c>
      <c r="P1644" s="3" t="n">
        <v>9.1</v>
      </c>
      <c r="Q1644" s="3" t="n">
        <v>24.2</v>
      </c>
      <c r="R1644" s="3" t="s">
        <v>4837</v>
      </c>
      <c r="S1644" s="4" t="n">
        <v>45747.0585763889</v>
      </c>
      <c r="T1644" s="3" t="s">
        <v>256</v>
      </c>
      <c r="U1644" s="3" t="s">
        <v>256</v>
      </c>
      <c r="V1644" s="3" t="n">
        <v>0</v>
      </c>
      <c r="W1644" s="3" t="n">
        <v>0</v>
      </c>
      <c r="X1644" s="3" t="n">
        <v>0</v>
      </c>
      <c r="Y1644" s="3" t="s">
        <v>30</v>
      </c>
      <c r="Z1644" s="3" t="s">
        <v>30</v>
      </c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</row>
    <row r="1645" customFormat="false" ht="15.75" hidden="false" customHeight="false" outlineLevel="0" collapsed="false">
      <c r="A1645" s="3" t="n">
        <v>1644</v>
      </c>
      <c r="B1645" s="3" t="s">
        <v>4838</v>
      </c>
      <c r="C1645" s="3" t="s">
        <v>4839</v>
      </c>
      <c r="D1645" s="3" t="n">
        <v>1</v>
      </c>
      <c r="E1645" s="3" t="n">
        <v>9.5615941</v>
      </c>
      <c r="F1645" s="3" t="n">
        <v>76</v>
      </c>
      <c r="G1645" s="3" t="n">
        <v>76</v>
      </c>
      <c r="H1645" s="3" t="n">
        <v>16</v>
      </c>
      <c r="I1645" s="3" t="n">
        <v>16</v>
      </c>
      <c r="J1645" s="3" t="n">
        <v>99</v>
      </c>
      <c r="K1645" s="3" t="n">
        <v>99</v>
      </c>
      <c r="L1645" s="3" t="n">
        <v>14</v>
      </c>
      <c r="M1645" s="3" t="n">
        <v>14</v>
      </c>
      <c r="N1645" s="3" t="n">
        <v>11</v>
      </c>
      <c r="O1645" s="3" t="n">
        <v>-1</v>
      </c>
      <c r="P1645" s="3" t="n">
        <v>9.1</v>
      </c>
      <c r="Q1645" s="3" t="n">
        <v>24.2</v>
      </c>
      <c r="R1645" s="3" t="s">
        <v>4840</v>
      </c>
      <c r="S1645" s="4" t="n">
        <v>45747.0589699074</v>
      </c>
      <c r="T1645" s="3" t="s">
        <v>256</v>
      </c>
      <c r="U1645" s="3" t="s">
        <v>256</v>
      </c>
      <c r="V1645" s="3" t="n">
        <v>1</v>
      </c>
      <c r="W1645" s="3" t="n">
        <v>0</v>
      </c>
      <c r="X1645" s="3" t="n">
        <v>0</v>
      </c>
      <c r="Y1645" s="3" t="s">
        <v>30</v>
      </c>
      <c r="Z1645" s="3" t="s">
        <v>30</v>
      </c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</row>
    <row r="1646" customFormat="false" ht="15.75" hidden="false" customHeight="false" outlineLevel="0" collapsed="false">
      <c r="A1646" s="3" t="n">
        <v>1645</v>
      </c>
      <c r="B1646" s="3" t="s">
        <v>4841</v>
      </c>
      <c r="C1646" s="3" t="s">
        <v>4842</v>
      </c>
      <c r="D1646" s="3" t="n">
        <v>1</v>
      </c>
      <c r="E1646" s="3" t="n">
        <v>11.7759702</v>
      </c>
      <c r="F1646" s="3" t="n">
        <v>80</v>
      </c>
      <c r="G1646" s="3" t="n">
        <v>80</v>
      </c>
      <c r="H1646" s="3" t="n">
        <v>17</v>
      </c>
      <c r="I1646" s="3" t="n">
        <v>17</v>
      </c>
      <c r="J1646" s="3" t="n">
        <v>102</v>
      </c>
      <c r="K1646" s="3" t="n">
        <v>102</v>
      </c>
      <c r="L1646" s="3" t="n">
        <v>16</v>
      </c>
      <c r="M1646" s="3" t="n">
        <v>16</v>
      </c>
      <c r="N1646" s="3" t="n">
        <v>11</v>
      </c>
      <c r="O1646" s="3" t="n">
        <v>-1</v>
      </c>
      <c r="P1646" s="3" t="n">
        <v>9.1</v>
      </c>
      <c r="Q1646" s="3" t="n">
        <v>24.2</v>
      </c>
      <c r="R1646" s="3" t="s">
        <v>4843</v>
      </c>
      <c r="S1646" s="4" t="n">
        <v>45747.0594097222</v>
      </c>
      <c r="T1646" s="3" t="s">
        <v>256</v>
      </c>
      <c r="U1646" s="3" t="s">
        <v>256</v>
      </c>
      <c r="V1646" s="3" t="n">
        <v>1</v>
      </c>
      <c r="W1646" s="3" t="n">
        <v>0</v>
      </c>
      <c r="X1646" s="3" t="n">
        <v>0</v>
      </c>
      <c r="Y1646" s="3" t="s">
        <v>30</v>
      </c>
      <c r="Z1646" s="3" t="s">
        <v>30</v>
      </c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</row>
    <row r="1647" customFormat="false" ht="15.75" hidden="false" customHeight="false" outlineLevel="0" collapsed="false">
      <c r="A1647" s="3" t="n">
        <v>1646</v>
      </c>
      <c r="B1647" s="3" t="s">
        <v>4844</v>
      </c>
      <c r="C1647" s="3" t="s">
        <v>4845</v>
      </c>
      <c r="D1647" s="3" t="n">
        <v>1</v>
      </c>
      <c r="E1647" s="3" t="n">
        <v>1.7518701</v>
      </c>
      <c r="F1647" s="3" t="n">
        <v>9</v>
      </c>
      <c r="G1647" s="3" t="n">
        <v>9</v>
      </c>
      <c r="H1647" s="3" t="n">
        <v>3</v>
      </c>
      <c r="I1647" s="3" t="n">
        <v>3</v>
      </c>
      <c r="J1647" s="3" t="n">
        <v>6</v>
      </c>
      <c r="K1647" s="3" t="n">
        <v>6</v>
      </c>
      <c r="L1647" s="3" t="n">
        <v>3</v>
      </c>
      <c r="M1647" s="3" t="n">
        <v>3</v>
      </c>
      <c r="N1647" s="3" t="n">
        <v>0</v>
      </c>
      <c r="O1647" s="3" t="n">
        <v>-1</v>
      </c>
      <c r="P1647" s="3" t="n">
        <v>9.1</v>
      </c>
      <c r="Q1647" s="3" t="n">
        <v>24.2</v>
      </c>
      <c r="R1647" s="3" t="s">
        <v>4846</v>
      </c>
      <c r="S1647" s="4" t="n">
        <v>45747.059537037</v>
      </c>
      <c r="T1647" s="3" t="s">
        <v>256</v>
      </c>
      <c r="U1647" s="3" t="s">
        <v>256</v>
      </c>
      <c r="V1647" s="3" t="n">
        <v>1</v>
      </c>
      <c r="W1647" s="3" t="n">
        <v>0</v>
      </c>
      <c r="X1647" s="3" t="n">
        <v>0</v>
      </c>
      <c r="Y1647" s="3" t="s">
        <v>30</v>
      </c>
      <c r="Z1647" s="3" t="s">
        <v>30</v>
      </c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</row>
    <row r="1648" customFormat="false" ht="15.75" hidden="false" customHeight="false" outlineLevel="0" collapsed="false">
      <c r="A1648" s="3" t="n">
        <v>1647</v>
      </c>
      <c r="B1648" s="3" t="s">
        <v>4847</v>
      </c>
      <c r="C1648" s="3" t="s">
        <v>4848</v>
      </c>
      <c r="D1648" s="3" t="n">
        <v>1</v>
      </c>
      <c r="E1648" s="3" t="n">
        <v>2.8135024</v>
      </c>
      <c r="F1648" s="3" t="n">
        <v>13</v>
      </c>
      <c r="G1648" s="3" t="n">
        <v>13</v>
      </c>
      <c r="H1648" s="3" t="n">
        <v>3</v>
      </c>
      <c r="I1648" s="3" t="n">
        <v>3</v>
      </c>
      <c r="J1648" s="3" t="n">
        <v>12</v>
      </c>
      <c r="K1648" s="3" t="n">
        <v>12</v>
      </c>
      <c r="L1648" s="3" t="n">
        <v>4</v>
      </c>
      <c r="M1648" s="3" t="n">
        <v>4</v>
      </c>
      <c r="N1648" s="3" t="n">
        <v>0</v>
      </c>
      <c r="O1648" s="3" t="n">
        <v>-1</v>
      </c>
      <c r="P1648" s="3" t="n">
        <v>9.1</v>
      </c>
      <c r="Q1648" s="3" t="n">
        <v>24.2</v>
      </c>
      <c r="R1648" s="3" t="s">
        <v>4849</v>
      </c>
      <c r="S1648" s="4" t="n">
        <v>45747.0596875</v>
      </c>
      <c r="T1648" s="3" t="s">
        <v>256</v>
      </c>
      <c r="U1648" s="3" t="s">
        <v>256</v>
      </c>
      <c r="V1648" s="3" t="n">
        <v>1</v>
      </c>
      <c r="W1648" s="3" t="n">
        <v>0</v>
      </c>
      <c r="X1648" s="3" t="n">
        <v>0</v>
      </c>
      <c r="Y1648" s="3" t="s">
        <v>30</v>
      </c>
      <c r="Z1648" s="3" t="s">
        <v>30</v>
      </c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</row>
    <row r="1649" customFormat="false" ht="15.75" hidden="false" customHeight="false" outlineLevel="0" collapsed="false">
      <c r="A1649" s="3" t="n">
        <v>1648</v>
      </c>
      <c r="B1649" s="3" t="s">
        <v>4850</v>
      </c>
      <c r="C1649" s="3" t="s">
        <v>4851</v>
      </c>
      <c r="D1649" s="3" t="n">
        <v>1</v>
      </c>
      <c r="E1649" s="3" t="n">
        <v>2.8610409</v>
      </c>
      <c r="F1649" s="3" t="n">
        <v>19</v>
      </c>
      <c r="G1649" s="3" t="n">
        <v>19</v>
      </c>
      <c r="H1649" s="3" t="n">
        <v>4</v>
      </c>
      <c r="I1649" s="3" t="n">
        <v>4</v>
      </c>
      <c r="J1649" s="3" t="n">
        <v>21</v>
      </c>
      <c r="K1649" s="3" t="n">
        <v>21</v>
      </c>
      <c r="L1649" s="3" t="n">
        <v>5</v>
      </c>
      <c r="M1649" s="3" t="n">
        <v>5</v>
      </c>
      <c r="N1649" s="3" t="n">
        <v>0</v>
      </c>
      <c r="O1649" s="3" t="n">
        <v>-1</v>
      </c>
      <c r="P1649" s="3" t="n">
        <v>9.1</v>
      </c>
      <c r="Q1649" s="3" t="n">
        <v>24.2</v>
      </c>
      <c r="R1649" s="3" t="s">
        <v>4852</v>
      </c>
      <c r="S1649" s="4" t="n">
        <v>45747.059849537</v>
      </c>
      <c r="T1649" s="3" t="s">
        <v>256</v>
      </c>
      <c r="U1649" s="3" t="s">
        <v>256</v>
      </c>
      <c r="V1649" s="3" t="n">
        <v>1</v>
      </c>
      <c r="W1649" s="3" t="n">
        <v>0</v>
      </c>
      <c r="X1649" s="3" t="n">
        <v>0</v>
      </c>
      <c r="Y1649" s="3" t="s">
        <v>30</v>
      </c>
      <c r="Z1649" s="3" t="s">
        <v>30</v>
      </c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</row>
    <row r="1650" customFormat="false" ht="15.75" hidden="false" customHeight="false" outlineLevel="0" collapsed="false">
      <c r="A1650" s="3" t="n">
        <v>1649</v>
      </c>
      <c r="B1650" s="3" t="s">
        <v>4853</v>
      </c>
      <c r="C1650" s="3" t="s">
        <v>4854</v>
      </c>
      <c r="D1650" s="3" t="n">
        <v>1</v>
      </c>
      <c r="E1650" s="3" t="n">
        <v>2.7582413</v>
      </c>
      <c r="F1650" s="3" t="n">
        <v>19</v>
      </c>
      <c r="G1650" s="3" t="n">
        <v>19</v>
      </c>
      <c r="H1650" s="3" t="n">
        <v>4</v>
      </c>
      <c r="I1650" s="3" t="n">
        <v>4</v>
      </c>
      <c r="J1650" s="3" t="n">
        <v>24</v>
      </c>
      <c r="K1650" s="3" t="n">
        <v>24</v>
      </c>
      <c r="L1650" s="3" t="n">
        <v>5</v>
      </c>
      <c r="M1650" s="3" t="n">
        <v>5</v>
      </c>
      <c r="N1650" s="3" t="n">
        <v>0</v>
      </c>
      <c r="O1650" s="3" t="n">
        <v>-1</v>
      </c>
      <c r="P1650" s="3" t="n">
        <v>9.1</v>
      </c>
      <c r="Q1650" s="3" t="n">
        <v>24.2</v>
      </c>
      <c r="R1650" s="3" t="s">
        <v>4855</v>
      </c>
      <c r="S1650" s="4" t="n">
        <v>45747.06</v>
      </c>
      <c r="T1650" s="3" t="s">
        <v>256</v>
      </c>
      <c r="U1650" s="3" t="s">
        <v>256</v>
      </c>
      <c r="V1650" s="3" t="n">
        <v>1</v>
      </c>
      <c r="W1650" s="3" t="n">
        <v>0</v>
      </c>
      <c r="X1650" s="3" t="n">
        <v>0</v>
      </c>
      <c r="Y1650" s="3" t="s">
        <v>30</v>
      </c>
      <c r="Z1650" s="3" t="s">
        <v>30</v>
      </c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</row>
    <row r="1651" customFormat="false" ht="15.75" hidden="false" customHeight="false" outlineLevel="0" collapsed="false">
      <c r="A1651" s="3" t="n">
        <v>1650</v>
      </c>
      <c r="B1651" s="3" t="s">
        <v>4856</v>
      </c>
      <c r="C1651" s="3" t="s">
        <v>4857</v>
      </c>
      <c r="D1651" s="3" t="n">
        <v>1</v>
      </c>
      <c r="E1651" s="3" t="n">
        <v>0.9830725</v>
      </c>
      <c r="F1651" s="3" t="n">
        <v>9</v>
      </c>
      <c r="G1651" s="3" t="n">
        <v>9</v>
      </c>
      <c r="H1651" s="3" t="n">
        <v>4</v>
      </c>
      <c r="I1651" s="3" t="n">
        <v>4</v>
      </c>
      <c r="J1651" s="3" t="n">
        <v>7</v>
      </c>
      <c r="K1651" s="3" t="n">
        <v>7</v>
      </c>
      <c r="L1651" s="3" t="n">
        <v>3</v>
      </c>
      <c r="M1651" s="3" t="n">
        <v>3</v>
      </c>
      <c r="N1651" s="3" t="n">
        <v>0</v>
      </c>
      <c r="O1651" s="3" t="n">
        <v>-1</v>
      </c>
      <c r="P1651" s="3" t="n">
        <v>9.1</v>
      </c>
      <c r="Q1651" s="3" t="n">
        <v>24.2</v>
      </c>
      <c r="R1651" s="3" t="s">
        <v>4858</v>
      </c>
      <c r="S1651" s="4" t="n">
        <v>45747.0600694444</v>
      </c>
      <c r="T1651" s="3" t="s">
        <v>256</v>
      </c>
      <c r="U1651" s="3" t="s">
        <v>256</v>
      </c>
      <c r="V1651" s="3" t="n">
        <v>1</v>
      </c>
      <c r="W1651" s="3" t="n">
        <v>0</v>
      </c>
      <c r="X1651" s="3" t="n">
        <v>0</v>
      </c>
      <c r="Y1651" s="3" t="s">
        <v>30</v>
      </c>
      <c r="Z1651" s="3" t="s">
        <v>30</v>
      </c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</row>
    <row r="1652" customFormat="false" ht="15.75" hidden="false" customHeight="false" outlineLevel="0" collapsed="false">
      <c r="A1652" s="3" t="n">
        <v>1651</v>
      </c>
      <c r="B1652" s="3" t="s">
        <v>4859</v>
      </c>
      <c r="C1652" s="3" t="s">
        <v>4860</v>
      </c>
      <c r="D1652" s="3" t="n">
        <v>1</v>
      </c>
      <c r="E1652" s="3" t="n">
        <v>2.1657207</v>
      </c>
      <c r="F1652" s="3" t="n">
        <v>11</v>
      </c>
      <c r="G1652" s="3" t="n">
        <v>11</v>
      </c>
      <c r="H1652" s="3" t="n">
        <v>4</v>
      </c>
      <c r="I1652" s="3" t="n">
        <v>4</v>
      </c>
      <c r="J1652" s="3" t="n">
        <v>10</v>
      </c>
      <c r="K1652" s="3" t="n">
        <v>10</v>
      </c>
      <c r="L1652" s="3" t="n">
        <v>3</v>
      </c>
      <c r="M1652" s="3" t="n">
        <v>3</v>
      </c>
      <c r="N1652" s="3" t="n">
        <v>0</v>
      </c>
      <c r="O1652" s="3" t="n">
        <v>-1</v>
      </c>
      <c r="P1652" s="3" t="n">
        <v>9.1</v>
      </c>
      <c r="Q1652" s="3" t="n">
        <v>24.2</v>
      </c>
      <c r="R1652" s="3" t="s">
        <v>4861</v>
      </c>
      <c r="S1652" s="4" t="n">
        <v>45747.0601851852</v>
      </c>
      <c r="T1652" s="3" t="s">
        <v>256</v>
      </c>
      <c r="U1652" s="3" t="s">
        <v>256</v>
      </c>
      <c r="V1652" s="3" t="n">
        <v>1</v>
      </c>
      <c r="W1652" s="3" t="n">
        <v>0</v>
      </c>
      <c r="X1652" s="3" t="n">
        <v>0</v>
      </c>
      <c r="Y1652" s="3" t="s">
        <v>30</v>
      </c>
      <c r="Z1652" s="3" t="s">
        <v>30</v>
      </c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</row>
    <row r="1653" customFormat="false" ht="15.75" hidden="false" customHeight="false" outlineLevel="0" collapsed="false">
      <c r="A1653" s="3" t="n">
        <v>1652</v>
      </c>
      <c r="B1653" s="3" t="s">
        <v>4862</v>
      </c>
      <c r="C1653" s="3" t="s">
        <v>4863</v>
      </c>
      <c r="D1653" s="3" t="n">
        <v>1</v>
      </c>
      <c r="E1653" s="3" t="n">
        <v>2.5466545</v>
      </c>
      <c r="F1653" s="3" t="n">
        <v>14</v>
      </c>
      <c r="G1653" s="3" t="n">
        <v>14</v>
      </c>
      <c r="H1653" s="3" t="n">
        <v>4</v>
      </c>
      <c r="I1653" s="3" t="n">
        <v>4</v>
      </c>
      <c r="J1653" s="3" t="n">
        <v>14</v>
      </c>
      <c r="K1653" s="3" t="n">
        <v>14</v>
      </c>
      <c r="L1653" s="3" t="n">
        <v>3</v>
      </c>
      <c r="M1653" s="3" t="n">
        <v>3</v>
      </c>
      <c r="N1653" s="3" t="n">
        <v>0</v>
      </c>
      <c r="O1653" s="3" t="n">
        <v>-1</v>
      </c>
      <c r="P1653" s="3" t="n">
        <v>9.1</v>
      </c>
      <c r="Q1653" s="3" t="n">
        <v>24.2</v>
      </c>
      <c r="R1653" s="3" t="s">
        <v>4864</v>
      </c>
      <c r="S1653" s="4" t="n">
        <v>45747.0603356482</v>
      </c>
      <c r="T1653" s="3" t="s">
        <v>256</v>
      </c>
      <c r="U1653" s="3" t="s">
        <v>256</v>
      </c>
      <c r="V1653" s="3" t="n">
        <v>1</v>
      </c>
      <c r="W1653" s="3" t="n">
        <v>0</v>
      </c>
      <c r="X1653" s="3" t="n">
        <v>0</v>
      </c>
      <c r="Y1653" s="3" t="s">
        <v>30</v>
      </c>
      <c r="Z1653" s="3" t="s">
        <v>30</v>
      </c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</row>
    <row r="1654" customFormat="false" ht="15.75" hidden="false" customHeight="false" outlineLevel="0" collapsed="false">
      <c r="A1654" s="3" t="n">
        <v>1653</v>
      </c>
      <c r="B1654" s="3" t="s">
        <v>4865</v>
      </c>
      <c r="C1654" s="3" t="s">
        <v>4866</v>
      </c>
      <c r="D1654" s="3" t="n">
        <v>1</v>
      </c>
      <c r="E1654" s="3" t="n">
        <v>2.4506091</v>
      </c>
      <c r="F1654" s="3" t="n">
        <v>18</v>
      </c>
      <c r="G1654" s="3" t="n">
        <v>18</v>
      </c>
      <c r="H1654" s="3" t="n">
        <v>4</v>
      </c>
      <c r="I1654" s="3" t="n">
        <v>4</v>
      </c>
      <c r="J1654" s="3" t="n">
        <v>22</v>
      </c>
      <c r="K1654" s="3" t="n">
        <v>22</v>
      </c>
      <c r="L1654" s="3" t="n">
        <v>4</v>
      </c>
      <c r="M1654" s="3" t="n">
        <v>4</v>
      </c>
      <c r="N1654" s="3" t="n">
        <v>0</v>
      </c>
      <c r="O1654" s="3" t="n">
        <v>-1</v>
      </c>
      <c r="P1654" s="3" t="n">
        <v>9.1</v>
      </c>
      <c r="Q1654" s="3" t="n">
        <v>24.2</v>
      </c>
      <c r="R1654" s="3" t="s">
        <v>4867</v>
      </c>
      <c r="S1654" s="4" t="n">
        <v>45747.060462963</v>
      </c>
      <c r="T1654" s="3" t="s">
        <v>256</v>
      </c>
      <c r="U1654" s="3" t="s">
        <v>256</v>
      </c>
      <c r="V1654" s="3" t="n">
        <v>1</v>
      </c>
      <c r="W1654" s="3" t="n">
        <v>0</v>
      </c>
      <c r="X1654" s="3" t="n">
        <v>0</v>
      </c>
      <c r="Y1654" s="3" t="s">
        <v>30</v>
      </c>
      <c r="Z1654" s="3" t="s">
        <v>30</v>
      </c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</row>
    <row r="1655" customFormat="false" ht="15.75" hidden="false" customHeight="false" outlineLevel="0" collapsed="false">
      <c r="A1655" s="3" t="n">
        <v>1654</v>
      </c>
      <c r="B1655" s="3" t="s">
        <v>4868</v>
      </c>
      <c r="C1655" s="3" t="s">
        <v>4869</v>
      </c>
      <c r="D1655" s="3" t="n">
        <v>1</v>
      </c>
      <c r="E1655" s="3" t="n">
        <v>2.3293894</v>
      </c>
      <c r="F1655" s="3" t="n">
        <v>8</v>
      </c>
      <c r="G1655" s="3" t="n">
        <v>8</v>
      </c>
      <c r="H1655" s="3" t="n">
        <v>3</v>
      </c>
      <c r="I1655" s="3" t="n">
        <v>3</v>
      </c>
      <c r="J1655" s="3" t="n">
        <v>4</v>
      </c>
      <c r="K1655" s="3" t="n">
        <v>4</v>
      </c>
      <c r="L1655" s="3" t="n">
        <v>3</v>
      </c>
      <c r="M1655" s="3" t="n">
        <v>3</v>
      </c>
      <c r="N1655" s="3" t="n">
        <v>-1</v>
      </c>
      <c r="O1655" s="3" t="n">
        <v>-1</v>
      </c>
      <c r="P1655" s="3" t="n">
        <v>9.1</v>
      </c>
      <c r="Q1655" s="3" t="n">
        <v>24.2</v>
      </c>
      <c r="R1655" s="3" t="s">
        <v>4870</v>
      </c>
      <c r="S1655" s="4" t="n">
        <v>45747.0605439815</v>
      </c>
      <c r="T1655" s="3" t="s">
        <v>256</v>
      </c>
      <c r="U1655" s="3" t="s">
        <v>256</v>
      </c>
      <c r="V1655" s="3" t="n">
        <v>0</v>
      </c>
      <c r="W1655" s="3" t="n">
        <v>0</v>
      </c>
      <c r="X1655" s="3" t="n">
        <v>0</v>
      </c>
      <c r="Y1655" s="3" t="s">
        <v>30</v>
      </c>
      <c r="Z1655" s="3" t="s">
        <v>30</v>
      </c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</row>
    <row r="1656" customFormat="false" ht="15.75" hidden="false" customHeight="false" outlineLevel="0" collapsed="false">
      <c r="A1656" s="3" t="n">
        <v>1655</v>
      </c>
      <c r="B1656" s="3" t="s">
        <v>4871</v>
      </c>
      <c r="C1656" s="3" t="s">
        <v>4872</v>
      </c>
      <c r="D1656" s="3" t="n">
        <v>1</v>
      </c>
      <c r="E1656" s="3" t="n">
        <v>3.0853822</v>
      </c>
      <c r="F1656" s="3" t="n">
        <v>11</v>
      </c>
      <c r="G1656" s="3" t="n">
        <v>11</v>
      </c>
      <c r="H1656" s="3" t="n">
        <v>3</v>
      </c>
      <c r="I1656" s="3" t="n">
        <v>3</v>
      </c>
      <c r="J1656" s="3" t="n">
        <v>11</v>
      </c>
      <c r="K1656" s="3" t="n">
        <v>11</v>
      </c>
      <c r="L1656" s="3" t="n">
        <v>3</v>
      </c>
      <c r="M1656" s="3" t="n">
        <v>3</v>
      </c>
      <c r="N1656" s="3" t="n">
        <v>-1</v>
      </c>
      <c r="O1656" s="3" t="n">
        <v>-1</v>
      </c>
      <c r="P1656" s="3" t="n">
        <v>9.1</v>
      </c>
      <c r="Q1656" s="3" t="n">
        <v>24.2</v>
      </c>
      <c r="R1656" s="3" t="s">
        <v>4873</v>
      </c>
      <c r="S1656" s="4" t="n">
        <v>45747.0606365741</v>
      </c>
      <c r="T1656" s="3" t="s">
        <v>256</v>
      </c>
      <c r="U1656" s="3" t="s">
        <v>256</v>
      </c>
      <c r="V1656" s="3" t="n">
        <v>0</v>
      </c>
      <c r="W1656" s="3" t="n">
        <v>0</v>
      </c>
      <c r="X1656" s="3" t="n">
        <v>0</v>
      </c>
      <c r="Y1656" s="3" t="s">
        <v>30</v>
      </c>
      <c r="Z1656" s="3" t="s">
        <v>30</v>
      </c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</row>
    <row r="1657" customFormat="false" ht="15.75" hidden="false" customHeight="false" outlineLevel="0" collapsed="false">
      <c r="A1657" s="3" t="n">
        <v>1656</v>
      </c>
      <c r="B1657" s="3" t="s">
        <v>4874</v>
      </c>
      <c r="C1657" s="3" t="s">
        <v>4875</v>
      </c>
      <c r="D1657" s="3" t="n">
        <v>1</v>
      </c>
      <c r="E1657" s="3" t="n">
        <v>3.295446</v>
      </c>
      <c r="F1657" s="3" t="n">
        <v>14</v>
      </c>
      <c r="G1657" s="3" t="n">
        <v>14</v>
      </c>
      <c r="H1657" s="3" t="n">
        <v>3</v>
      </c>
      <c r="I1657" s="3" t="n">
        <v>3</v>
      </c>
      <c r="J1657" s="3" t="n">
        <v>17</v>
      </c>
      <c r="K1657" s="3" t="n">
        <v>17</v>
      </c>
      <c r="L1657" s="3" t="n">
        <v>3</v>
      </c>
      <c r="M1657" s="3" t="n">
        <v>3</v>
      </c>
      <c r="N1657" s="3" t="n">
        <v>0</v>
      </c>
      <c r="O1657" s="3" t="n">
        <v>-1</v>
      </c>
      <c r="P1657" s="3" t="n">
        <v>9.1</v>
      </c>
      <c r="Q1657" s="3" t="n">
        <v>24.2</v>
      </c>
      <c r="R1657" s="3" t="s">
        <v>4876</v>
      </c>
      <c r="S1657" s="4" t="n">
        <v>45747.0608449074</v>
      </c>
      <c r="T1657" s="3" t="s">
        <v>256</v>
      </c>
      <c r="U1657" s="3" t="s">
        <v>256</v>
      </c>
      <c r="V1657" s="3" t="n">
        <v>1</v>
      </c>
      <c r="W1657" s="3" t="n">
        <v>0</v>
      </c>
      <c r="X1657" s="3" t="n">
        <v>0</v>
      </c>
      <c r="Y1657" s="3" t="s">
        <v>30</v>
      </c>
      <c r="Z1657" s="3" t="s">
        <v>30</v>
      </c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</row>
    <row r="1658" customFormat="false" ht="15.75" hidden="false" customHeight="false" outlineLevel="0" collapsed="false">
      <c r="A1658" s="3" t="n">
        <v>1657</v>
      </c>
      <c r="B1658" s="3" t="s">
        <v>4877</v>
      </c>
      <c r="C1658" s="3" t="s">
        <v>4878</v>
      </c>
      <c r="D1658" s="3" t="n">
        <v>1</v>
      </c>
      <c r="E1658" s="3" t="n">
        <v>3.8306994</v>
      </c>
      <c r="F1658" s="3" t="n">
        <v>18</v>
      </c>
      <c r="G1658" s="3" t="n">
        <v>18</v>
      </c>
      <c r="H1658" s="3" t="n">
        <v>4</v>
      </c>
      <c r="I1658" s="3" t="n">
        <v>4</v>
      </c>
      <c r="J1658" s="3" t="n">
        <v>24</v>
      </c>
      <c r="K1658" s="3" t="n">
        <v>24</v>
      </c>
      <c r="L1658" s="3" t="n">
        <v>3</v>
      </c>
      <c r="M1658" s="3" t="n">
        <v>3</v>
      </c>
      <c r="N1658" s="3" t="n">
        <v>0</v>
      </c>
      <c r="O1658" s="3" t="n">
        <v>-1</v>
      </c>
      <c r="P1658" s="3" t="n">
        <v>9.1</v>
      </c>
      <c r="Q1658" s="3" t="n">
        <v>24.2</v>
      </c>
      <c r="R1658" s="3" t="s">
        <v>4879</v>
      </c>
      <c r="S1658" s="4" t="n">
        <v>45747.0610416667</v>
      </c>
      <c r="T1658" s="3" t="s">
        <v>256</v>
      </c>
      <c r="U1658" s="3" t="s">
        <v>256</v>
      </c>
      <c r="V1658" s="3" t="n">
        <v>1</v>
      </c>
      <c r="W1658" s="3" t="n">
        <v>0</v>
      </c>
      <c r="X1658" s="3" t="n">
        <v>0</v>
      </c>
      <c r="Y1658" s="3" t="s">
        <v>30</v>
      </c>
      <c r="Z1658" s="3" t="s">
        <v>30</v>
      </c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</row>
    <row r="1659" customFormat="false" ht="15.75" hidden="false" customHeight="false" outlineLevel="0" collapsed="false">
      <c r="A1659" s="3" t="n">
        <v>1658</v>
      </c>
      <c r="B1659" s="3" t="s">
        <v>4880</v>
      </c>
      <c r="C1659" s="3" t="s">
        <v>4881</v>
      </c>
      <c r="D1659" s="3" t="n">
        <v>1</v>
      </c>
      <c r="E1659" s="3" t="n">
        <v>4.2713467</v>
      </c>
      <c r="F1659" s="3" t="n">
        <v>22</v>
      </c>
      <c r="G1659" s="3" t="n">
        <v>22</v>
      </c>
      <c r="H1659" s="3" t="n">
        <v>4</v>
      </c>
      <c r="I1659" s="3" t="n">
        <v>4</v>
      </c>
      <c r="J1659" s="3" t="n">
        <v>35</v>
      </c>
      <c r="K1659" s="3" t="n">
        <v>35</v>
      </c>
      <c r="L1659" s="3" t="n">
        <v>3</v>
      </c>
      <c r="M1659" s="3" t="n">
        <v>3</v>
      </c>
      <c r="N1659" s="3" t="n">
        <v>0</v>
      </c>
      <c r="O1659" s="3" t="n">
        <v>-1</v>
      </c>
      <c r="P1659" s="3" t="n">
        <v>9.1</v>
      </c>
      <c r="Q1659" s="3" t="n">
        <v>24.2</v>
      </c>
      <c r="R1659" s="3" t="s">
        <v>4882</v>
      </c>
      <c r="S1659" s="4" t="n">
        <v>45747.0612615741</v>
      </c>
      <c r="T1659" s="3" t="s">
        <v>256</v>
      </c>
      <c r="U1659" s="3" t="s">
        <v>256</v>
      </c>
      <c r="V1659" s="3" t="n">
        <v>1</v>
      </c>
      <c r="W1659" s="3" t="n">
        <v>0</v>
      </c>
      <c r="X1659" s="3" t="n">
        <v>0</v>
      </c>
      <c r="Y1659" s="3" t="s">
        <v>30</v>
      </c>
      <c r="Z1659" s="3" t="s">
        <v>30</v>
      </c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</row>
    <row r="1660" customFormat="false" ht="15.75" hidden="false" customHeight="false" outlineLevel="0" collapsed="false">
      <c r="A1660" s="3" t="n">
        <v>1659</v>
      </c>
      <c r="B1660" s="3" t="s">
        <v>4883</v>
      </c>
      <c r="C1660" s="3" t="s">
        <v>4884</v>
      </c>
      <c r="D1660" s="3" t="n">
        <v>1</v>
      </c>
      <c r="E1660" s="3" t="n">
        <v>2.0711445</v>
      </c>
      <c r="F1660" s="3" t="n">
        <v>9</v>
      </c>
      <c r="G1660" s="3" t="n">
        <v>9</v>
      </c>
      <c r="H1660" s="3" t="n">
        <v>3</v>
      </c>
      <c r="I1660" s="3" t="n">
        <v>3</v>
      </c>
      <c r="J1660" s="3" t="n">
        <v>6</v>
      </c>
      <c r="K1660" s="3" t="n">
        <v>6</v>
      </c>
      <c r="L1660" s="3" t="n">
        <v>3</v>
      </c>
      <c r="M1660" s="3" t="n">
        <v>3</v>
      </c>
      <c r="N1660" s="3" t="n">
        <v>-1</v>
      </c>
      <c r="O1660" s="3" t="n">
        <v>-1</v>
      </c>
      <c r="P1660" s="3" t="n">
        <v>9.1</v>
      </c>
      <c r="Q1660" s="3" t="n">
        <v>24.2</v>
      </c>
      <c r="R1660" s="3" t="s">
        <v>4885</v>
      </c>
      <c r="S1660" s="4" t="n">
        <v>45747.0613425926</v>
      </c>
      <c r="T1660" s="3" t="s">
        <v>256</v>
      </c>
      <c r="U1660" s="3" t="s">
        <v>256</v>
      </c>
      <c r="V1660" s="3" t="n">
        <v>0</v>
      </c>
      <c r="W1660" s="3" t="n">
        <v>0</v>
      </c>
      <c r="X1660" s="3" t="n">
        <v>0</v>
      </c>
      <c r="Y1660" s="3" t="s">
        <v>30</v>
      </c>
      <c r="Z1660" s="3" t="s">
        <v>30</v>
      </c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</row>
    <row r="1661" customFormat="false" ht="15.75" hidden="false" customHeight="false" outlineLevel="0" collapsed="false">
      <c r="A1661" s="3" t="n">
        <v>1660</v>
      </c>
      <c r="B1661" s="3" t="s">
        <v>4886</v>
      </c>
      <c r="C1661" s="3" t="s">
        <v>4887</v>
      </c>
      <c r="D1661" s="3" t="n">
        <v>1</v>
      </c>
      <c r="E1661" s="3" t="n">
        <v>1.7897299</v>
      </c>
      <c r="F1661" s="3" t="n">
        <v>13</v>
      </c>
      <c r="G1661" s="3" t="n">
        <v>13</v>
      </c>
      <c r="H1661" s="3" t="n">
        <v>6</v>
      </c>
      <c r="I1661" s="3" t="n">
        <v>6</v>
      </c>
      <c r="J1661" s="3" t="n">
        <v>12</v>
      </c>
      <c r="K1661" s="3" t="n">
        <v>12</v>
      </c>
      <c r="L1661" s="3" t="n">
        <v>4</v>
      </c>
      <c r="M1661" s="3" t="n">
        <v>4</v>
      </c>
      <c r="N1661" s="3" t="n">
        <v>0</v>
      </c>
      <c r="O1661" s="3" t="n">
        <v>-1</v>
      </c>
      <c r="P1661" s="3" t="n">
        <v>9.1</v>
      </c>
      <c r="Q1661" s="3" t="n">
        <v>24.2</v>
      </c>
      <c r="R1661" s="3" t="s">
        <v>4888</v>
      </c>
      <c r="S1661" s="4" t="n">
        <v>45747.0614583333</v>
      </c>
      <c r="T1661" s="3" t="s">
        <v>256</v>
      </c>
      <c r="U1661" s="3" t="s">
        <v>256</v>
      </c>
      <c r="V1661" s="3" t="n">
        <v>1</v>
      </c>
      <c r="W1661" s="3" t="n">
        <v>0</v>
      </c>
      <c r="X1661" s="3" t="n">
        <v>0</v>
      </c>
      <c r="Y1661" s="3" t="s">
        <v>30</v>
      </c>
      <c r="Z1661" s="3" t="s">
        <v>30</v>
      </c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</row>
    <row r="1662" customFormat="false" ht="15.75" hidden="false" customHeight="false" outlineLevel="0" collapsed="false">
      <c r="A1662" s="3" t="n">
        <v>1661</v>
      </c>
      <c r="B1662" s="3" t="s">
        <v>4889</v>
      </c>
      <c r="C1662" s="3" t="s">
        <v>4890</v>
      </c>
      <c r="D1662" s="3" t="n">
        <v>1</v>
      </c>
      <c r="E1662" s="3" t="n">
        <v>3.0620766</v>
      </c>
      <c r="F1662" s="3" t="n">
        <v>16</v>
      </c>
      <c r="G1662" s="3" t="n">
        <v>16</v>
      </c>
      <c r="H1662" s="3" t="n">
        <v>6</v>
      </c>
      <c r="I1662" s="3" t="n">
        <v>6</v>
      </c>
      <c r="J1662" s="3" t="n">
        <v>19</v>
      </c>
      <c r="K1662" s="3" t="n">
        <v>19</v>
      </c>
      <c r="L1662" s="3" t="n">
        <v>5</v>
      </c>
      <c r="M1662" s="3" t="n">
        <v>5</v>
      </c>
      <c r="N1662" s="3" t="n">
        <v>0</v>
      </c>
      <c r="O1662" s="3" t="n">
        <v>-1</v>
      </c>
      <c r="P1662" s="3" t="n">
        <v>9.1</v>
      </c>
      <c r="Q1662" s="3" t="n">
        <v>24.2</v>
      </c>
      <c r="R1662" s="3" t="s">
        <v>4891</v>
      </c>
      <c r="S1662" s="4" t="n">
        <v>45747.0615972222</v>
      </c>
      <c r="T1662" s="3" t="s">
        <v>256</v>
      </c>
      <c r="U1662" s="3" t="s">
        <v>256</v>
      </c>
      <c r="V1662" s="3" t="n">
        <v>1</v>
      </c>
      <c r="W1662" s="3" t="n">
        <v>0</v>
      </c>
      <c r="X1662" s="3" t="n">
        <v>0</v>
      </c>
      <c r="Y1662" s="3" t="s">
        <v>30</v>
      </c>
      <c r="Z1662" s="3" t="s">
        <v>30</v>
      </c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</row>
    <row r="1663" customFormat="false" ht="15.75" hidden="false" customHeight="false" outlineLevel="0" collapsed="false">
      <c r="A1663" s="3" t="n">
        <v>1662</v>
      </c>
      <c r="B1663" s="3" t="s">
        <v>4892</v>
      </c>
      <c r="C1663" s="3" t="s">
        <v>4893</v>
      </c>
      <c r="D1663" s="3" t="n">
        <v>1</v>
      </c>
      <c r="E1663" s="3" t="n">
        <v>3.0523941</v>
      </c>
      <c r="F1663" s="3" t="n">
        <v>13</v>
      </c>
      <c r="G1663" s="3" t="n">
        <v>13</v>
      </c>
      <c r="H1663" s="3" t="n">
        <v>3</v>
      </c>
      <c r="I1663" s="3" t="n">
        <v>3</v>
      </c>
      <c r="J1663" s="3" t="n">
        <v>25</v>
      </c>
      <c r="K1663" s="3" t="n">
        <v>25</v>
      </c>
      <c r="L1663" s="3" t="n">
        <v>3</v>
      </c>
      <c r="M1663" s="3" t="n">
        <v>3</v>
      </c>
      <c r="N1663" s="3" t="n">
        <v>0</v>
      </c>
      <c r="O1663" s="3" t="n">
        <v>-1</v>
      </c>
      <c r="P1663" s="3" t="n">
        <v>9.1</v>
      </c>
      <c r="Q1663" s="3" t="n">
        <v>24.2</v>
      </c>
      <c r="R1663" s="3" t="s">
        <v>4894</v>
      </c>
      <c r="S1663" s="4" t="n">
        <v>45747.0617592593</v>
      </c>
      <c r="T1663" s="3" t="s">
        <v>256</v>
      </c>
      <c r="U1663" s="3" t="s">
        <v>256</v>
      </c>
      <c r="V1663" s="3" t="n">
        <v>1</v>
      </c>
      <c r="W1663" s="3" t="n">
        <v>0</v>
      </c>
      <c r="X1663" s="3" t="n">
        <v>0</v>
      </c>
      <c r="Y1663" s="3" t="s">
        <v>30</v>
      </c>
      <c r="Z1663" s="3" t="s">
        <v>30</v>
      </c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</row>
    <row r="1664" customFormat="false" ht="15.75" hidden="false" customHeight="false" outlineLevel="0" collapsed="false">
      <c r="A1664" s="3" t="n">
        <v>1663</v>
      </c>
      <c r="B1664" s="3" t="s">
        <v>4895</v>
      </c>
      <c r="C1664" s="3" t="s">
        <v>4896</v>
      </c>
      <c r="D1664" s="3" t="n">
        <v>1</v>
      </c>
      <c r="E1664" s="3" t="n">
        <v>3.5785533</v>
      </c>
      <c r="F1664" s="3" t="n">
        <v>20</v>
      </c>
      <c r="G1664" s="3" t="n">
        <v>20</v>
      </c>
      <c r="H1664" s="3" t="n">
        <v>6</v>
      </c>
      <c r="I1664" s="3" t="n">
        <v>6</v>
      </c>
      <c r="J1664" s="3" t="n">
        <v>27</v>
      </c>
      <c r="K1664" s="3" t="n">
        <v>27</v>
      </c>
      <c r="L1664" s="3" t="n">
        <v>5</v>
      </c>
      <c r="M1664" s="3" t="n">
        <v>5</v>
      </c>
      <c r="N1664" s="3" t="n">
        <v>0</v>
      </c>
      <c r="O1664" s="3" t="n">
        <v>-1</v>
      </c>
      <c r="P1664" s="3" t="n">
        <v>9.1</v>
      </c>
      <c r="Q1664" s="3" t="n">
        <v>24.2</v>
      </c>
      <c r="R1664" s="3" t="s">
        <v>4897</v>
      </c>
      <c r="S1664" s="4" t="n">
        <v>45747.0619444444</v>
      </c>
      <c r="T1664" s="3" t="s">
        <v>256</v>
      </c>
      <c r="U1664" s="3" t="s">
        <v>256</v>
      </c>
      <c r="V1664" s="3" t="n">
        <v>1</v>
      </c>
      <c r="W1664" s="3" t="n">
        <v>0</v>
      </c>
      <c r="X1664" s="3" t="n">
        <v>0</v>
      </c>
      <c r="Y1664" s="3" t="s">
        <v>30</v>
      </c>
      <c r="Z1664" s="3" t="s">
        <v>30</v>
      </c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</row>
    <row r="1665" customFormat="false" ht="15.75" hidden="false" customHeight="false" outlineLevel="0" collapsed="false">
      <c r="A1665" s="3" t="n">
        <v>1664</v>
      </c>
      <c r="B1665" s="3" t="s">
        <v>4898</v>
      </c>
      <c r="C1665" s="3" t="s">
        <v>4899</v>
      </c>
      <c r="D1665" s="3" t="n">
        <v>1</v>
      </c>
      <c r="E1665" s="3" t="n">
        <v>3.398904</v>
      </c>
      <c r="F1665" s="3" t="n">
        <v>24</v>
      </c>
      <c r="G1665" s="3" t="n">
        <v>24</v>
      </c>
      <c r="H1665" s="3" t="n">
        <v>6</v>
      </c>
      <c r="I1665" s="3" t="n">
        <v>6</v>
      </c>
      <c r="J1665" s="3" t="n">
        <v>30</v>
      </c>
      <c r="K1665" s="3" t="n">
        <v>30</v>
      </c>
      <c r="L1665" s="3" t="n">
        <v>6</v>
      </c>
      <c r="M1665" s="3" t="n">
        <v>6</v>
      </c>
      <c r="N1665" s="3" t="n">
        <v>0</v>
      </c>
      <c r="O1665" s="3" t="n">
        <v>-1</v>
      </c>
      <c r="P1665" s="3" t="n">
        <v>9.1</v>
      </c>
      <c r="Q1665" s="3" t="n">
        <v>24.2</v>
      </c>
      <c r="R1665" s="3" t="s">
        <v>4900</v>
      </c>
      <c r="S1665" s="4" t="n">
        <v>45747.0621296296</v>
      </c>
      <c r="T1665" s="3" t="s">
        <v>256</v>
      </c>
      <c r="U1665" s="3" t="s">
        <v>256</v>
      </c>
      <c r="V1665" s="3" t="n">
        <v>1</v>
      </c>
      <c r="W1665" s="3" t="n">
        <v>0</v>
      </c>
      <c r="X1665" s="3" t="n">
        <v>0</v>
      </c>
      <c r="Y1665" s="3" t="s">
        <v>30</v>
      </c>
      <c r="Z1665" s="3" t="s">
        <v>30</v>
      </c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</row>
    <row r="1666" customFormat="false" ht="15.75" hidden="false" customHeight="false" outlineLevel="0" collapsed="false">
      <c r="A1666" s="3" t="n">
        <v>1665</v>
      </c>
      <c r="B1666" s="3" t="s">
        <v>4901</v>
      </c>
      <c r="C1666" s="3" t="s">
        <v>4902</v>
      </c>
      <c r="D1666" s="3" t="n">
        <v>1</v>
      </c>
      <c r="E1666" s="3" t="n">
        <v>3.4762641</v>
      </c>
      <c r="F1666" s="3" t="n">
        <v>17</v>
      </c>
      <c r="G1666" s="3" t="n">
        <v>17</v>
      </c>
      <c r="H1666" s="3" t="n">
        <v>4</v>
      </c>
      <c r="I1666" s="3" t="n">
        <v>4</v>
      </c>
      <c r="J1666" s="3" t="n">
        <v>29</v>
      </c>
      <c r="K1666" s="3" t="n">
        <v>29</v>
      </c>
      <c r="L1666" s="3" t="n">
        <v>4</v>
      </c>
      <c r="M1666" s="3" t="n">
        <v>4</v>
      </c>
      <c r="N1666" s="3" t="n">
        <v>0</v>
      </c>
      <c r="O1666" s="3" t="n">
        <v>-1</v>
      </c>
      <c r="P1666" s="3" t="n">
        <v>9.1</v>
      </c>
      <c r="Q1666" s="3" t="n">
        <v>24.2</v>
      </c>
      <c r="R1666" s="3" t="s">
        <v>4903</v>
      </c>
      <c r="S1666" s="4" t="n">
        <v>45747.0623148148</v>
      </c>
      <c r="T1666" s="3" t="s">
        <v>256</v>
      </c>
      <c r="U1666" s="3" t="s">
        <v>256</v>
      </c>
      <c r="V1666" s="3" t="n">
        <v>1</v>
      </c>
      <c r="W1666" s="3" t="n">
        <v>0</v>
      </c>
      <c r="X1666" s="3" t="n">
        <v>0</v>
      </c>
      <c r="Y1666" s="3" t="s">
        <v>30</v>
      </c>
      <c r="Z1666" s="3" t="s">
        <v>30</v>
      </c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</row>
    <row r="1667" customFormat="false" ht="15.75" hidden="false" customHeight="false" outlineLevel="0" collapsed="false">
      <c r="A1667" s="3" t="n">
        <v>1666</v>
      </c>
      <c r="B1667" s="3" t="s">
        <v>4904</v>
      </c>
      <c r="C1667" s="3" t="s">
        <v>4905</v>
      </c>
      <c r="D1667" s="3" t="n">
        <v>1</v>
      </c>
      <c r="E1667" s="3" t="n">
        <v>3.4605784</v>
      </c>
      <c r="F1667" s="3" t="n">
        <v>17</v>
      </c>
      <c r="G1667" s="3" t="n">
        <v>17</v>
      </c>
      <c r="H1667" s="3" t="n">
        <v>4</v>
      </c>
      <c r="I1667" s="3" t="n">
        <v>4</v>
      </c>
      <c r="J1667" s="3" t="n">
        <v>29</v>
      </c>
      <c r="K1667" s="3" t="n">
        <v>29</v>
      </c>
      <c r="L1667" s="3" t="n">
        <v>4</v>
      </c>
      <c r="M1667" s="3" t="n">
        <v>4</v>
      </c>
      <c r="N1667" s="3" t="n">
        <v>0</v>
      </c>
      <c r="O1667" s="3" t="n">
        <v>-1</v>
      </c>
      <c r="P1667" s="3" t="n">
        <v>9.1</v>
      </c>
      <c r="Q1667" s="3" t="n">
        <v>24.2</v>
      </c>
      <c r="R1667" s="3" t="s">
        <v>4906</v>
      </c>
      <c r="S1667" s="4" t="n">
        <v>45747.0624884259</v>
      </c>
      <c r="T1667" s="3" t="s">
        <v>256</v>
      </c>
      <c r="U1667" s="3" t="s">
        <v>256</v>
      </c>
      <c r="V1667" s="3" t="n">
        <v>1</v>
      </c>
      <c r="W1667" s="3" t="n">
        <v>0</v>
      </c>
      <c r="X1667" s="3" t="n">
        <v>0</v>
      </c>
      <c r="Y1667" s="3" t="s">
        <v>30</v>
      </c>
      <c r="Z1667" s="3" t="s">
        <v>30</v>
      </c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</row>
    <row r="1668" customFormat="false" ht="15.75" hidden="false" customHeight="false" outlineLevel="0" collapsed="false">
      <c r="A1668" s="3" t="n">
        <v>1667</v>
      </c>
      <c r="B1668" s="3" t="s">
        <v>4907</v>
      </c>
      <c r="C1668" s="3" t="s">
        <v>4908</v>
      </c>
      <c r="D1668" s="3" t="n">
        <v>1</v>
      </c>
      <c r="E1668" s="3" t="n">
        <v>1.3984641</v>
      </c>
      <c r="F1668" s="3" t="n">
        <v>5</v>
      </c>
      <c r="G1668" s="3" t="n">
        <v>5</v>
      </c>
      <c r="H1668" s="3" t="n">
        <v>2</v>
      </c>
      <c r="I1668" s="3" t="n">
        <v>2</v>
      </c>
      <c r="J1668" s="3" t="n">
        <v>4</v>
      </c>
      <c r="K1668" s="3" t="n">
        <v>4</v>
      </c>
      <c r="L1668" s="3" t="n">
        <v>3</v>
      </c>
      <c r="M1668" s="3" t="n">
        <v>3</v>
      </c>
      <c r="N1668" s="3" t="n">
        <v>4</v>
      </c>
      <c r="O1668" s="3" t="n">
        <v>4</v>
      </c>
      <c r="P1668" s="3" t="n">
        <v>9.1</v>
      </c>
      <c r="Q1668" s="3" t="n">
        <v>24.2</v>
      </c>
      <c r="R1668" s="3" t="s">
        <v>4909</v>
      </c>
      <c r="S1668" s="4" t="n">
        <v>45747.0626273148</v>
      </c>
      <c r="T1668" s="3" t="s">
        <v>4910</v>
      </c>
      <c r="U1668" s="3" t="s">
        <v>4910</v>
      </c>
      <c r="V1668" s="3" t="n">
        <v>1</v>
      </c>
      <c r="W1668" s="3" t="n">
        <v>1</v>
      </c>
      <c r="X1668" s="3" t="n">
        <v>0</v>
      </c>
      <c r="Y1668" s="3" t="s">
        <v>30</v>
      </c>
      <c r="Z1668" s="3" t="s">
        <v>30</v>
      </c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</row>
    <row r="1669" customFormat="false" ht="15.75" hidden="false" customHeight="false" outlineLevel="0" collapsed="false">
      <c r="A1669" s="3" t="n">
        <v>1668</v>
      </c>
      <c r="B1669" s="3" t="s">
        <v>4911</v>
      </c>
      <c r="C1669" s="3" t="s">
        <v>4912</v>
      </c>
      <c r="D1669" s="3" t="n">
        <v>1</v>
      </c>
      <c r="E1669" s="3" t="n">
        <v>3.025373</v>
      </c>
      <c r="F1669" s="3" t="n">
        <v>7</v>
      </c>
      <c r="G1669" s="3" t="n">
        <v>7</v>
      </c>
      <c r="H1669" s="3" t="n">
        <v>2</v>
      </c>
      <c r="I1669" s="3" t="n">
        <v>2</v>
      </c>
      <c r="J1669" s="3" t="n">
        <v>8</v>
      </c>
      <c r="K1669" s="3" t="n">
        <v>8</v>
      </c>
      <c r="L1669" s="3" t="n">
        <v>5</v>
      </c>
      <c r="M1669" s="3" t="n">
        <v>5</v>
      </c>
      <c r="N1669" s="3" t="n">
        <v>39</v>
      </c>
      <c r="O1669" s="3" t="n">
        <v>-1</v>
      </c>
      <c r="P1669" s="3" t="n">
        <v>9.1</v>
      </c>
      <c r="Q1669" s="3" t="n">
        <v>24.2</v>
      </c>
      <c r="R1669" s="3" t="s">
        <v>4913</v>
      </c>
      <c r="S1669" s="4" t="n">
        <v>45747.0629398148</v>
      </c>
      <c r="T1669" s="3" t="s">
        <v>4910</v>
      </c>
      <c r="U1669" s="3" t="s">
        <v>4910</v>
      </c>
      <c r="V1669" s="3" t="n">
        <v>1</v>
      </c>
      <c r="W1669" s="3" t="n">
        <v>0</v>
      </c>
      <c r="X1669" s="3" t="n">
        <v>0</v>
      </c>
      <c r="Y1669" s="3" t="s">
        <v>30</v>
      </c>
      <c r="Z1669" s="3" t="s">
        <v>30</v>
      </c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</row>
    <row r="1670" customFormat="false" ht="15.75" hidden="false" customHeight="false" outlineLevel="0" collapsed="false">
      <c r="A1670" s="3" t="n">
        <v>1669</v>
      </c>
      <c r="B1670" s="3" t="s">
        <v>4914</v>
      </c>
      <c r="C1670" s="3" t="s">
        <v>4915</v>
      </c>
      <c r="D1670" s="3" t="n">
        <v>1</v>
      </c>
      <c r="E1670" s="3" t="n">
        <v>2.7085112</v>
      </c>
      <c r="F1670" s="3" t="n">
        <v>10</v>
      </c>
      <c r="G1670" s="3" t="n">
        <v>10</v>
      </c>
      <c r="H1670" s="3" t="n">
        <v>4</v>
      </c>
      <c r="I1670" s="3" t="n">
        <v>4</v>
      </c>
      <c r="J1670" s="3" t="n">
        <v>14</v>
      </c>
      <c r="K1670" s="3" t="n">
        <v>14</v>
      </c>
      <c r="L1670" s="3" t="n">
        <v>5</v>
      </c>
      <c r="M1670" s="3" t="n">
        <v>5</v>
      </c>
      <c r="N1670" s="3" t="n">
        <v>40</v>
      </c>
      <c r="O1670" s="3" t="n">
        <v>-1</v>
      </c>
      <c r="P1670" s="3" t="n">
        <v>9.1</v>
      </c>
      <c r="Q1670" s="3" t="n">
        <v>24.2</v>
      </c>
      <c r="R1670" s="3" t="s">
        <v>4916</v>
      </c>
      <c r="S1670" s="4" t="n">
        <v>45747.0631944445</v>
      </c>
      <c r="T1670" s="3" t="s">
        <v>4910</v>
      </c>
      <c r="U1670" s="3" t="s">
        <v>4910</v>
      </c>
      <c r="V1670" s="3" t="n">
        <v>1</v>
      </c>
      <c r="W1670" s="3" t="n">
        <v>0</v>
      </c>
      <c r="X1670" s="3" t="n">
        <v>0</v>
      </c>
      <c r="Y1670" s="3" t="s">
        <v>30</v>
      </c>
      <c r="Z1670" s="3" t="s">
        <v>30</v>
      </c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</row>
    <row r="1671" customFormat="false" ht="15.75" hidden="false" customHeight="false" outlineLevel="0" collapsed="false">
      <c r="A1671" s="3" t="n">
        <v>1670</v>
      </c>
      <c r="B1671" s="3" t="s">
        <v>4917</v>
      </c>
      <c r="C1671" s="3" t="s">
        <v>4918</v>
      </c>
      <c r="D1671" s="3" t="n">
        <v>1</v>
      </c>
      <c r="E1671" s="3" t="n">
        <v>4.3076564</v>
      </c>
      <c r="F1671" s="3" t="n">
        <v>12</v>
      </c>
      <c r="G1671" s="3" t="n">
        <v>12</v>
      </c>
      <c r="H1671" s="3" t="n">
        <v>5</v>
      </c>
      <c r="I1671" s="3" t="n">
        <v>5</v>
      </c>
      <c r="J1671" s="3" t="n">
        <v>22</v>
      </c>
      <c r="K1671" s="3" t="n">
        <v>22</v>
      </c>
      <c r="L1671" s="3" t="n">
        <v>6</v>
      </c>
      <c r="M1671" s="3" t="n">
        <v>6</v>
      </c>
      <c r="N1671" s="3" t="n">
        <v>40</v>
      </c>
      <c r="O1671" s="3" t="n">
        <v>-1</v>
      </c>
      <c r="P1671" s="3" t="n">
        <v>9.1</v>
      </c>
      <c r="Q1671" s="3" t="n">
        <v>24.2</v>
      </c>
      <c r="R1671" s="3" t="s">
        <v>4919</v>
      </c>
      <c r="S1671" s="4" t="n">
        <v>45747.0634259259</v>
      </c>
      <c r="T1671" s="3" t="s">
        <v>4910</v>
      </c>
      <c r="U1671" s="3" t="s">
        <v>4910</v>
      </c>
      <c r="V1671" s="3" t="n">
        <v>1</v>
      </c>
      <c r="W1671" s="3" t="n">
        <v>0</v>
      </c>
      <c r="X1671" s="3" t="n">
        <v>0</v>
      </c>
      <c r="Y1671" s="3" t="s">
        <v>30</v>
      </c>
      <c r="Z1671" s="3" t="s">
        <v>30</v>
      </c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</row>
    <row r="1672" customFormat="false" ht="15.75" hidden="false" customHeight="false" outlineLevel="0" collapsed="false">
      <c r="A1672" s="3" t="n">
        <v>1671</v>
      </c>
      <c r="B1672" s="3" t="s">
        <v>4920</v>
      </c>
      <c r="C1672" s="3" t="s">
        <v>4921</v>
      </c>
      <c r="D1672" s="3" t="n">
        <v>1</v>
      </c>
      <c r="E1672" s="3" t="n">
        <v>5.3058437</v>
      </c>
      <c r="F1672" s="3" t="n">
        <v>12</v>
      </c>
      <c r="G1672" s="3" t="n">
        <v>12</v>
      </c>
      <c r="H1672" s="3" t="n">
        <v>5</v>
      </c>
      <c r="I1672" s="3" t="n">
        <v>5</v>
      </c>
      <c r="J1672" s="3" t="n">
        <v>22</v>
      </c>
      <c r="K1672" s="3" t="n">
        <v>22</v>
      </c>
      <c r="L1672" s="3" t="n">
        <v>6</v>
      </c>
      <c r="M1672" s="3" t="n">
        <v>6</v>
      </c>
      <c r="N1672" s="3" t="n">
        <v>41</v>
      </c>
      <c r="O1672" s="3" t="n">
        <v>-1</v>
      </c>
      <c r="P1672" s="3" t="n">
        <v>9.1</v>
      </c>
      <c r="Q1672" s="3" t="n">
        <v>24.2</v>
      </c>
      <c r="R1672" s="3" t="s">
        <v>4922</v>
      </c>
      <c r="S1672" s="4" t="n">
        <v>45747.06375</v>
      </c>
      <c r="T1672" s="3" t="s">
        <v>37</v>
      </c>
      <c r="U1672" s="3" t="s">
        <v>37</v>
      </c>
      <c r="V1672" s="3" t="n">
        <v>1</v>
      </c>
      <c r="W1672" s="3" t="n">
        <v>0</v>
      </c>
      <c r="X1672" s="3" t="n">
        <v>0</v>
      </c>
      <c r="Y1672" s="3" t="s">
        <v>30</v>
      </c>
      <c r="Z1672" s="3" t="s">
        <v>30</v>
      </c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</row>
    <row r="1673" customFormat="false" ht="15.75" hidden="false" customHeight="false" outlineLevel="0" collapsed="false">
      <c r="A1673" s="3" t="n">
        <v>1672</v>
      </c>
      <c r="B1673" s="3" t="s">
        <v>4923</v>
      </c>
      <c r="C1673" s="3" t="s">
        <v>4924</v>
      </c>
      <c r="D1673" s="3" t="n">
        <v>1</v>
      </c>
      <c r="E1673" s="3" t="n">
        <v>2.687317</v>
      </c>
      <c r="F1673" s="3" t="n">
        <v>33</v>
      </c>
      <c r="G1673" s="3" t="n">
        <v>33</v>
      </c>
      <c r="H1673" s="3" t="n">
        <v>9</v>
      </c>
      <c r="I1673" s="3" t="n">
        <v>9</v>
      </c>
      <c r="J1673" s="3" t="n">
        <v>39</v>
      </c>
      <c r="K1673" s="3" t="n">
        <v>39</v>
      </c>
      <c r="L1673" s="3" t="n">
        <v>6</v>
      </c>
      <c r="M1673" s="3" t="n">
        <v>6</v>
      </c>
      <c r="N1673" s="3" t="n">
        <v>-1</v>
      </c>
      <c r="O1673" s="3" t="n">
        <v>-1</v>
      </c>
      <c r="P1673" s="3" t="n">
        <v>9.1</v>
      </c>
      <c r="Q1673" s="3" t="n">
        <v>24.2</v>
      </c>
      <c r="R1673" s="3" t="s">
        <v>4925</v>
      </c>
      <c r="S1673" s="4" t="n">
        <v>45747.0638773148</v>
      </c>
      <c r="T1673" s="3" t="s">
        <v>256</v>
      </c>
      <c r="U1673" s="3" t="s">
        <v>256</v>
      </c>
      <c r="V1673" s="3" t="n">
        <v>0</v>
      </c>
      <c r="W1673" s="3" t="n">
        <v>0</v>
      </c>
      <c r="X1673" s="3" t="n">
        <v>0</v>
      </c>
      <c r="Y1673" s="3" t="s">
        <v>30</v>
      </c>
      <c r="Z1673" s="3" t="s">
        <v>30</v>
      </c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</row>
    <row r="1674" customFormat="false" ht="15.75" hidden="false" customHeight="false" outlineLevel="0" collapsed="false">
      <c r="A1674" s="3" t="n">
        <v>1673</v>
      </c>
      <c r="B1674" s="3" t="s">
        <v>4926</v>
      </c>
      <c r="C1674" s="3" t="s">
        <v>4927</v>
      </c>
      <c r="D1674" s="3" t="n">
        <v>1</v>
      </c>
      <c r="E1674" s="3" t="n">
        <v>2.4703326</v>
      </c>
      <c r="F1674" s="3" t="n">
        <v>34</v>
      </c>
      <c r="G1674" s="3" t="n">
        <v>34</v>
      </c>
      <c r="H1674" s="3" t="n">
        <v>9</v>
      </c>
      <c r="I1674" s="3" t="n">
        <v>9</v>
      </c>
      <c r="J1674" s="3" t="n">
        <v>39</v>
      </c>
      <c r="K1674" s="3" t="n">
        <v>39</v>
      </c>
      <c r="L1674" s="3" t="n">
        <v>6</v>
      </c>
      <c r="M1674" s="3" t="n">
        <v>6</v>
      </c>
      <c r="N1674" s="3" t="n">
        <v>-1</v>
      </c>
      <c r="O1674" s="3" t="n">
        <v>-1</v>
      </c>
      <c r="P1674" s="3" t="n">
        <v>9.1</v>
      </c>
      <c r="Q1674" s="3" t="n">
        <v>24.2</v>
      </c>
      <c r="R1674" s="3" t="s">
        <v>4928</v>
      </c>
      <c r="S1674" s="4" t="n">
        <v>45747.0639699074</v>
      </c>
      <c r="T1674" s="3" t="s">
        <v>256</v>
      </c>
      <c r="U1674" s="3" t="s">
        <v>256</v>
      </c>
      <c r="V1674" s="3" t="n">
        <v>0</v>
      </c>
      <c r="W1674" s="3" t="n">
        <v>0</v>
      </c>
      <c r="X1674" s="3" t="n">
        <v>0</v>
      </c>
      <c r="Y1674" s="3" t="s">
        <v>30</v>
      </c>
      <c r="Z1674" s="3" t="s">
        <v>30</v>
      </c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</row>
    <row r="1675" customFormat="false" ht="15.75" hidden="false" customHeight="false" outlineLevel="0" collapsed="false">
      <c r="A1675" s="3" t="n">
        <v>1674</v>
      </c>
      <c r="B1675" s="3" t="s">
        <v>4929</v>
      </c>
      <c r="C1675" s="3" t="s">
        <v>4930</v>
      </c>
      <c r="D1675" s="3" t="n">
        <v>1</v>
      </c>
      <c r="E1675" s="3" t="n">
        <v>2.6436819</v>
      </c>
      <c r="F1675" s="3" t="n">
        <v>34</v>
      </c>
      <c r="G1675" s="3" t="n">
        <v>34</v>
      </c>
      <c r="H1675" s="3" t="n">
        <v>9</v>
      </c>
      <c r="I1675" s="3" t="n">
        <v>9</v>
      </c>
      <c r="J1675" s="3" t="n">
        <v>39</v>
      </c>
      <c r="K1675" s="3" t="n">
        <v>39</v>
      </c>
      <c r="L1675" s="3" t="n">
        <v>6</v>
      </c>
      <c r="M1675" s="3" t="n">
        <v>6</v>
      </c>
      <c r="N1675" s="3" t="n">
        <v>-1</v>
      </c>
      <c r="O1675" s="3" t="n">
        <v>-1</v>
      </c>
      <c r="P1675" s="3" t="n">
        <v>9.1</v>
      </c>
      <c r="Q1675" s="3" t="n">
        <v>24.2</v>
      </c>
      <c r="R1675" s="3" t="s">
        <v>4931</v>
      </c>
      <c r="S1675" s="4" t="n">
        <v>45747.0640509259</v>
      </c>
      <c r="T1675" s="3" t="s">
        <v>256</v>
      </c>
      <c r="U1675" s="3" t="s">
        <v>256</v>
      </c>
      <c r="V1675" s="3" t="n">
        <v>0</v>
      </c>
      <c r="W1675" s="3" t="n">
        <v>0</v>
      </c>
      <c r="X1675" s="3" t="n">
        <v>0</v>
      </c>
      <c r="Y1675" s="3" t="s">
        <v>30</v>
      </c>
      <c r="Z1675" s="3" t="s">
        <v>30</v>
      </c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</row>
    <row r="1676" customFormat="false" ht="15.75" hidden="false" customHeight="false" outlineLevel="0" collapsed="false">
      <c r="A1676" s="3" t="n">
        <v>1675</v>
      </c>
      <c r="B1676" s="3" t="s">
        <v>4932</v>
      </c>
      <c r="C1676" s="3" t="s">
        <v>4933</v>
      </c>
      <c r="D1676" s="3" t="n">
        <v>1</v>
      </c>
      <c r="E1676" s="3" t="n">
        <v>2.3190022</v>
      </c>
      <c r="F1676" s="3" t="n">
        <v>34</v>
      </c>
      <c r="G1676" s="3" t="n">
        <v>34</v>
      </c>
      <c r="H1676" s="3" t="n">
        <v>9</v>
      </c>
      <c r="I1676" s="3" t="n">
        <v>9</v>
      </c>
      <c r="J1676" s="3" t="n">
        <v>39</v>
      </c>
      <c r="K1676" s="3" t="n">
        <v>39</v>
      </c>
      <c r="L1676" s="3" t="n">
        <v>6</v>
      </c>
      <c r="M1676" s="3" t="n">
        <v>6</v>
      </c>
      <c r="N1676" s="3" t="n">
        <v>-1</v>
      </c>
      <c r="O1676" s="3" t="n">
        <v>-1</v>
      </c>
      <c r="P1676" s="3" t="n">
        <v>9.1</v>
      </c>
      <c r="Q1676" s="3" t="n">
        <v>24.2</v>
      </c>
      <c r="R1676" s="3" t="s">
        <v>4934</v>
      </c>
      <c r="S1676" s="4" t="n">
        <v>45747.0641435185</v>
      </c>
      <c r="T1676" s="3" t="s">
        <v>256</v>
      </c>
      <c r="U1676" s="3" t="s">
        <v>256</v>
      </c>
      <c r="V1676" s="3" t="n">
        <v>0</v>
      </c>
      <c r="W1676" s="3" t="n">
        <v>0</v>
      </c>
      <c r="X1676" s="3" t="n">
        <v>0</v>
      </c>
      <c r="Y1676" s="3" t="s">
        <v>30</v>
      </c>
      <c r="Z1676" s="3" t="s">
        <v>30</v>
      </c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</row>
    <row r="1677" customFormat="false" ht="15.75" hidden="false" customHeight="false" outlineLevel="0" collapsed="false">
      <c r="A1677" s="3" t="n">
        <v>1676</v>
      </c>
      <c r="B1677" s="3" t="s">
        <v>4935</v>
      </c>
      <c r="C1677" s="3" t="s">
        <v>4936</v>
      </c>
      <c r="D1677" s="3" t="n">
        <v>1</v>
      </c>
      <c r="E1677" s="3" t="n">
        <v>3.1487077</v>
      </c>
      <c r="F1677" s="3" t="n">
        <v>38</v>
      </c>
      <c r="G1677" s="3" t="n">
        <v>38</v>
      </c>
      <c r="H1677" s="3" t="n">
        <v>9</v>
      </c>
      <c r="I1677" s="3" t="n">
        <v>9</v>
      </c>
      <c r="J1677" s="3" t="n">
        <v>43</v>
      </c>
      <c r="K1677" s="3" t="n">
        <v>43</v>
      </c>
      <c r="L1677" s="3" t="n">
        <v>8</v>
      </c>
      <c r="M1677" s="3" t="n">
        <v>8</v>
      </c>
      <c r="N1677" s="3" t="n">
        <v>-1</v>
      </c>
      <c r="O1677" s="3" t="n">
        <v>-1</v>
      </c>
      <c r="P1677" s="3" t="n">
        <v>9.1</v>
      </c>
      <c r="Q1677" s="3" t="n">
        <v>24.2</v>
      </c>
      <c r="R1677" s="3" t="s">
        <v>4937</v>
      </c>
      <c r="S1677" s="4" t="n">
        <v>45747.0642361111</v>
      </c>
      <c r="T1677" s="3" t="s">
        <v>256</v>
      </c>
      <c r="U1677" s="3" t="s">
        <v>256</v>
      </c>
      <c r="V1677" s="3" t="n">
        <v>0</v>
      </c>
      <c r="W1677" s="3" t="n">
        <v>0</v>
      </c>
      <c r="X1677" s="3" t="n">
        <v>0</v>
      </c>
      <c r="Y1677" s="3" t="s">
        <v>30</v>
      </c>
      <c r="Z1677" s="3" t="s">
        <v>30</v>
      </c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</row>
    <row r="1678" customFormat="false" ht="15.75" hidden="false" customHeight="false" outlineLevel="0" collapsed="false">
      <c r="A1678" s="3" t="n">
        <v>1677</v>
      </c>
      <c r="B1678" s="3" t="s">
        <v>4938</v>
      </c>
      <c r="C1678" s="3" t="s">
        <v>4939</v>
      </c>
      <c r="D1678" s="3" t="n">
        <v>1</v>
      </c>
      <c r="E1678" s="3" t="n">
        <v>2.9421288</v>
      </c>
      <c r="F1678" s="3" t="n">
        <v>38</v>
      </c>
      <c r="G1678" s="3" t="n">
        <v>38</v>
      </c>
      <c r="H1678" s="3" t="n">
        <v>9</v>
      </c>
      <c r="I1678" s="3" t="n">
        <v>9</v>
      </c>
      <c r="J1678" s="3" t="n">
        <v>43</v>
      </c>
      <c r="K1678" s="3" t="n">
        <v>43</v>
      </c>
      <c r="L1678" s="3" t="n">
        <v>7</v>
      </c>
      <c r="M1678" s="3" t="n">
        <v>7</v>
      </c>
      <c r="N1678" s="3" t="n">
        <v>-1</v>
      </c>
      <c r="O1678" s="3" t="n">
        <v>-1</v>
      </c>
      <c r="P1678" s="3" t="n">
        <v>9.1</v>
      </c>
      <c r="Q1678" s="3" t="n">
        <v>24.2</v>
      </c>
      <c r="R1678" s="3" t="s">
        <v>4940</v>
      </c>
      <c r="S1678" s="4" t="n">
        <v>45747.0643402778</v>
      </c>
      <c r="T1678" s="3" t="s">
        <v>256</v>
      </c>
      <c r="U1678" s="3" t="s">
        <v>256</v>
      </c>
      <c r="V1678" s="3" t="n">
        <v>0</v>
      </c>
      <c r="W1678" s="3" t="n">
        <v>0</v>
      </c>
      <c r="X1678" s="3" t="n">
        <v>0</v>
      </c>
      <c r="Y1678" s="3" t="s">
        <v>30</v>
      </c>
      <c r="Z1678" s="3" t="s">
        <v>30</v>
      </c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</row>
    <row r="1679" customFormat="false" ht="15.75" hidden="false" customHeight="false" outlineLevel="0" collapsed="false">
      <c r="A1679" s="3" t="n">
        <v>1678</v>
      </c>
      <c r="B1679" s="3" t="s">
        <v>4941</v>
      </c>
      <c r="C1679" s="3" t="s">
        <v>4942</v>
      </c>
      <c r="D1679" s="3" t="n">
        <v>1</v>
      </c>
      <c r="E1679" s="3" t="n">
        <v>2.4325551</v>
      </c>
      <c r="F1679" s="3" t="n">
        <v>34</v>
      </c>
      <c r="G1679" s="3" t="n">
        <v>34</v>
      </c>
      <c r="H1679" s="3" t="n">
        <v>9</v>
      </c>
      <c r="I1679" s="3" t="n">
        <v>9</v>
      </c>
      <c r="J1679" s="3" t="n">
        <v>39</v>
      </c>
      <c r="K1679" s="3" t="n">
        <v>39</v>
      </c>
      <c r="L1679" s="3" t="n">
        <v>6</v>
      </c>
      <c r="M1679" s="3" t="n">
        <v>6</v>
      </c>
      <c r="N1679" s="3" t="n">
        <v>-1</v>
      </c>
      <c r="O1679" s="3" t="n">
        <v>-1</v>
      </c>
      <c r="P1679" s="3" t="n">
        <v>9.1</v>
      </c>
      <c r="Q1679" s="3" t="n">
        <v>24.2</v>
      </c>
      <c r="R1679" s="3" t="s">
        <v>4943</v>
      </c>
      <c r="S1679" s="4" t="n">
        <v>45747.0644328704</v>
      </c>
      <c r="T1679" s="3" t="s">
        <v>256</v>
      </c>
      <c r="U1679" s="3" t="s">
        <v>256</v>
      </c>
      <c r="V1679" s="3" t="n">
        <v>0</v>
      </c>
      <c r="W1679" s="3" t="n">
        <v>0</v>
      </c>
      <c r="X1679" s="3" t="n">
        <v>0</v>
      </c>
      <c r="Y1679" s="3" t="s">
        <v>30</v>
      </c>
      <c r="Z1679" s="3" t="s">
        <v>30</v>
      </c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</row>
    <row r="1680" customFormat="false" ht="15.75" hidden="false" customHeight="false" outlineLevel="0" collapsed="false">
      <c r="A1680" s="3" t="n">
        <v>1679</v>
      </c>
      <c r="B1680" s="3" t="s">
        <v>4944</v>
      </c>
      <c r="C1680" s="3" t="s">
        <v>4945</v>
      </c>
      <c r="D1680" s="3" t="n">
        <v>1</v>
      </c>
      <c r="E1680" s="3" t="n">
        <v>5.5440879</v>
      </c>
      <c r="F1680" s="3" t="n">
        <v>118</v>
      </c>
      <c r="G1680" s="3" t="n">
        <v>118</v>
      </c>
      <c r="H1680" s="3" t="n">
        <v>9</v>
      </c>
      <c r="I1680" s="3" t="n">
        <v>9</v>
      </c>
      <c r="J1680" s="3" t="n">
        <v>143</v>
      </c>
      <c r="K1680" s="3" t="n">
        <v>143</v>
      </c>
      <c r="L1680" s="3" t="n">
        <v>19</v>
      </c>
      <c r="M1680" s="3" t="n">
        <v>19</v>
      </c>
      <c r="N1680" s="3" t="n">
        <v>-1</v>
      </c>
      <c r="O1680" s="3" t="n">
        <v>-1</v>
      </c>
      <c r="P1680" s="3" t="n">
        <v>9.1</v>
      </c>
      <c r="Q1680" s="3" t="n">
        <v>24.2</v>
      </c>
      <c r="R1680" s="3" t="s">
        <v>4946</v>
      </c>
      <c r="S1680" s="4" t="n">
        <v>45747.0646180556</v>
      </c>
      <c r="T1680" s="3" t="s">
        <v>3197</v>
      </c>
      <c r="U1680" s="3" t="s">
        <v>3197</v>
      </c>
      <c r="V1680" s="3" t="n">
        <v>0</v>
      </c>
      <c r="W1680" s="3" t="n">
        <v>0</v>
      </c>
      <c r="X1680" s="3" t="n">
        <v>0</v>
      </c>
      <c r="Y1680" s="3" t="s">
        <v>30</v>
      </c>
      <c r="Z1680" s="3" t="s">
        <v>30</v>
      </c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</row>
    <row r="1681" customFormat="false" ht="15.75" hidden="false" customHeight="false" outlineLevel="0" collapsed="false">
      <c r="A1681" s="3" t="n">
        <v>1680</v>
      </c>
      <c r="B1681" s="3" t="s">
        <v>4947</v>
      </c>
      <c r="C1681" s="3" t="s">
        <v>4948</v>
      </c>
      <c r="D1681" s="3" t="n">
        <v>1</v>
      </c>
      <c r="E1681" s="3" t="n">
        <v>0.0505988</v>
      </c>
      <c r="F1681" s="3" t="n">
        <v>1</v>
      </c>
      <c r="G1681" s="3" t="n">
        <v>1</v>
      </c>
      <c r="H1681" s="3" t="n">
        <v>0</v>
      </c>
      <c r="I1681" s="3" t="n">
        <v>0</v>
      </c>
      <c r="J1681" s="3" t="n">
        <v>0</v>
      </c>
      <c r="K1681" s="3" t="n">
        <v>0</v>
      </c>
      <c r="L1681" s="3" t="n">
        <v>0</v>
      </c>
      <c r="M1681" s="3" t="n">
        <v>0</v>
      </c>
      <c r="N1681" s="3" t="n">
        <v>-1</v>
      </c>
      <c r="O1681" s="3" t="n">
        <v>-1</v>
      </c>
      <c r="P1681" s="3" t="n">
        <v>9.2</v>
      </c>
      <c r="Q1681" s="3" t="n">
        <v>24.2</v>
      </c>
      <c r="R1681" s="3" t="s">
        <v>4949</v>
      </c>
      <c r="S1681" s="4" t="n">
        <v>45747.0646643519</v>
      </c>
      <c r="T1681" s="3" t="s">
        <v>256</v>
      </c>
      <c r="U1681" s="3" t="s">
        <v>256</v>
      </c>
      <c r="V1681" s="3" t="n">
        <v>0</v>
      </c>
      <c r="W1681" s="3" t="n">
        <v>0</v>
      </c>
      <c r="X1681" s="3" t="n">
        <v>0</v>
      </c>
      <c r="Y1681" s="3" t="s">
        <v>30</v>
      </c>
      <c r="Z1681" s="3" t="s">
        <v>30</v>
      </c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</row>
    <row r="1682" customFormat="false" ht="15.75" hidden="false" customHeight="false" outlineLevel="0" collapsed="false">
      <c r="A1682" s="3" t="n">
        <v>1681</v>
      </c>
      <c r="B1682" s="3" t="s">
        <v>4950</v>
      </c>
      <c r="C1682" s="3" t="s">
        <v>4951</v>
      </c>
      <c r="D1682" s="3" t="n">
        <v>1</v>
      </c>
      <c r="E1682" s="3" t="n">
        <v>0.117967</v>
      </c>
      <c r="F1682" s="3" t="n">
        <v>5</v>
      </c>
      <c r="G1682" s="3" t="n">
        <v>5</v>
      </c>
      <c r="H1682" s="3" t="n">
        <v>3</v>
      </c>
      <c r="I1682" s="3" t="n">
        <v>3</v>
      </c>
      <c r="J1682" s="3" t="n">
        <v>3</v>
      </c>
      <c r="K1682" s="3" t="n">
        <v>3</v>
      </c>
      <c r="L1682" s="3" t="n">
        <v>0</v>
      </c>
      <c r="M1682" s="3" t="n">
        <v>0</v>
      </c>
      <c r="N1682" s="3" t="n">
        <v>0</v>
      </c>
      <c r="O1682" s="3" t="n">
        <v>0</v>
      </c>
      <c r="P1682" s="3" t="n">
        <v>9.2</v>
      </c>
      <c r="Q1682" s="3" t="n">
        <v>24.2</v>
      </c>
      <c r="R1682" s="3" t="s">
        <v>4952</v>
      </c>
      <c r="S1682" s="4" t="n">
        <v>45747.0647106482</v>
      </c>
      <c r="T1682" s="3" t="s">
        <v>256</v>
      </c>
      <c r="U1682" s="3" t="s">
        <v>256</v>
      </c>
      <c r="V1682" s="3" t="n">
        <v>1</v>
      </c>
      <c r="W1682" s="3" t="n">
        <v>1</v>
      </c>
      <c r="X1682" s="3" t="n">
        <v>0</v>
      </c>
      <c r="Y1682" s="3" t="s">
        <v>30</v>
      </c>
      <c r="Z1682" s="3" t="s">
        <v>30</v>
      </c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</row>
    <row r="1683" customFormat="false" ht="15.75" hidden="false" customHeight="false" outlineLevel="0" collapsed="false">
      <c r="A1683" s="3" t="n">
        <v>1682</v>
      </c>
      <c r="B1683" s="3" t="s">
        <v>4953</v>
      </c>
      <c r="C1683" s="3" t="s">
        <v>4954</v>
      </c>
      <c r="D1683" s="3" t="n">
        <v>1</v>
      </c>
      <c r="E1683" s="3" t="n">
        <v>0.9646127</v>
      </c>
      <c r="F1683" s="3" t="n">
        <v>9</v>
      </c>
      <c r="G1683" s="3" t="n">
        <v>9</v>
      </c>
      <c r="H1683" s="3" t="n">
        <v>5</v>
      </c>
      <c r="I1683" s="3" t="n">
        <v>5</v>
      </c>
      <c r="J1683" s="3" t="n">
        <v>11</v>
      </c>
      <c r="K1683" s="3" t="n">
        <v>11</v>
      </c>
      <c r="L1683" s="3" t="n">
        <v>0</v>
      </c>
      <c r="M1683" s="3" t="n">
        <v>0</v>
      </c>
      <c r="N1683" s="3" t="n">
        <v>0</v>
      </c>
      <c r="O1683" s="3" t="n">
        <v>0</v>
      </c>
      <c r="P1683" s="3" t="n">
        <v>9.2</v>
      </c>
      <c r="Q1683" s="3" t="n">
        <v>24.2</v>
      </c>
      <c r="R1683" s="3" t="s">
        <v>4955</v>
      </c>
      <c r="S1683" s="4" t="n">
        <v>45747.0647916667</v>
      </c>
      <c r="T1683" s="3" t="s">
        <v>256</v>
      </c>
      <c r="U1683" s="3" t="s">
        <v>256</v>
      </c>
      <c r="V1683" s="3" t="n">
        <v>1</v>
      </c>
      <c r="W1683" s="3" t="n">
        <v>1</v>
      </c>
      <c r="X1683" s="3" t="n">
        <v>0</v>
      </c>
      <c r="Y1683" s="3" t="s">
        <v>30</v>
      </c>
      <c r="Z1683" s="3" t="s">
        <v>30</v>
      </c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</row>
    <row r="1684" customFormat="false" ht="15.75" hidden="false" customHeight="false" outlineLevel="0" collapsed="false">
      <c r="A1684" s="3" t="n">
        <v>1683</v>
      </c>
      <c r="B1684" s="3" t="s">
        <v>4956</v>
      </c>
      <c r="C1684" s="3" t="s">
        <v>4957</v>
      </c>
      <c r="D1684" s="3" t="n">
        <v>1</v>
      </c>
      <c r="E1684" s="3" t="n">
        <v>1.0221622</v>
      </c>
      <c r="F1684" s="3" t="n">
        <v>9</v>
      </c>
      <c r="G1684" s="3" t="n">
        <v>9</v>
      </c>
      <c r="H1684" s="3" t="n">
        <v>5</v>
      </c>
      <c r="I1684" s="3" t="n">
        <v>5</v>
      </c>
      <c r="J1684" s="3" t="n">
        <v>11</v>
      </c>
      <c r="K1684" s="3" t="n">
        <v>11</v>
      </c>
      <c r="L1684" s="3" t="n">
        <v>0</v>
      </c>
      <c r="M1684" s="3" t="n">
        <v>0</v>
      </c>
      <c r="N1684" s="3" t="n">
        <v>0</v>
      </c>
      <c r="O1684" s="3" t="n">
        <v>0</v>
      </c>
      <c r="P1684" s="3" t="n">
        <v>9.2</v>
      </c>
      <c r="Q1684" s="3" t="n">
        <v>24.2</v>
      </c>
      <c r="R1684" s="3" t="s">
        <v>4958</v>
      </c>
      <c r="S1684" s="4" t="n">
        <v>45747.0648842593</v>
      </c>
      <c r="T1684" s="3" t="s">
        <v>256</v>
      </c>
      <c r="U1684" s="3" t="s">
        <v>256</v>
      </c>
      <c r="V1684" s="3" t="n">
        <v>1</v>
      </c>
      <c r="W1684" s="3" t="n">
        <v>1</v>
      </c>
      <c r="X1684" s="3" t="n">
        <v>0</v>
      </c>
      <c r="Y1684" s="3" t="s">
        <v>30</v>
      </c>
      <c r="Z1684" s="3" t="s">
        <v>30</v>
      </c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</row>
    <row r="1685" customFormat="false" ht="15.75" hidden="false" customHeight="false" outlineLevel="0" collapsed="false">
      <c r="A1685" s="3" t="n">
        <v>1684</v>
      </c>
      <c r="B1685" s="3" t="s">
        <v>4959</v>
      </c>
      <c r="C1685" s="3" t="s">
        <v>4960</v>
      </c>
      <c r="D1685" s="3" t="n">
        <v>1</v>
      </c>
      <c r="E1685" s="3" t="n">
        <v>0.9775107</v>
      </c>
      <c r="F1685" s="3" t="n">
        <v>13</v>
      </c>
      <c r="G1685" s="3" t="n">
        <v>13</v>
      </c>
      <c r="H1685" s="3" t="n">
        <v>9</v>
      </c>
      <c r="I1685" s="3" t="n">
        <v>9</v>
      </c>
      <c r="J1685" s="3" t="n">
        <v>16</v>
      </c>
      <c r="K1685" s="3" t="n">
        <v>16</v>
      </c>
      <c r="L1685" s="3" t="n">
        <v>1</v>
      </c>
      <c r="M1685" s="3" t="n">
        <v>1</v>
      </c>
      <c r="N1685" s="3" t="n">
        <v>0</v>
      </c>
      <c r="O1685" s="3" t="n">
        <v>0</v>
      </c>
      <c r="P1685" s="3" t="n">
        <v>9.2</v>
      </c>
      <c r="Q1685" s="3" t="n">
        <v>24.2</v>
      </c>
      <c r="R1685" s="3" t="s">
        <v>4961</v>
      </c>
      <c r="S1685" s="4" t="n">
        <v>45747.0649652778</v>
      </c>
      <c r="T1685" s="3" t="s">
        <v>256</v>
      </c>
      <c r="U1685" s="3" t="s">
        <v>256</v>
      </c>
      <c r="V1685" s="3" t="n">
        <v>1</v>
      </c>
      <c r="W1685" s="3" t="n">
        <v>1</v>
      </c>
      <c r="X1685" s="3" t="n">
        <v>0</v>
      </c>
      <c r="Y1685" s="3" t="s">
        <v>30</v>
      </c>
      <c r="Z1685" s="3" t="s">
        <v>30</v>
      </c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</row>
    <row r="1686" customFormat="false" ht="15.75" hidden="false" customHeight="false" outlineLevel="0" collapsed="false">
      <c r="A1686" s="3" t="n">
        <v>1685</v>
      </c>
      <c r="B1686" s="3" t="s">
        <v>4962</v>
      </c>
      <c r="C1686" s="3" t="s">
        <v>4963</v>
      </c>
      <c r="D1686" s="3" t="n">
        <v>1</v>
      </c>
      <c r="E1686" s="3" t="n">
        <v>1.5021446</v>
      </c>
      <c r="F1686" s="3" t="n">
        <v>20</v>
      </c>
      <c r="G1686" s="3" t="n">
        <v>20</v>
      </c>
      <c r="H1686" s="3" t="n">
        <v>10</v>
      </c>
      <c r="I1686" s="3" t="n">
        <v>10</v>
      </c>
      <c r="J1686" s="3" t="n">
        <v>22</v>
      </c>
      <c r="K1686" s="3" t="n">
        <v>22</v>
      </c>
      <c r="L1686" s="3" t="n">
        <v>2</v>
      </c>
      <c r="M1686" s="3" t="n">
        <v>2</v>
      </c>
      <c r="N1686" s="3" t="n">
        <v>-1</v>
      </c>
      <c r="O1686" s="3" t="n">
        <v>-1</v>
      </c>
      <c r="P1686" s="3" t="n">
        <v>9.2</v>
      </c>
      <c r="Q1686" s="3" t="n">
        <v>24.2</v>
      </c>
      <c r="R1686" s="3" t="s">
        <v>4964</v>
      </c>
      <c r="S1686" s="4" t="n">
        <v>45747.0650462963</v>
      </c>
      <c r="T1686" s="3" t="s">
        <v>256</v>
      </c>
      <c r="U1686" s="3" t="s">
        <v>256</v>
      </c>
      <c r="V1686" s="3" t="n">
        <v>0</v>
      </c>
      <c r="W1686" s="3" t="n">
        <v>0</v>
      </c>
      <c r="X1686" s="3" t="n">
        <v>0</v>
      </c>
      <c r="Y1686" s="3" t="s">
        <v>30</v>
      </c>
      <c r="Z1686" s="3" t="s">
        <v>30</v>
      </c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</row>
    <row r="1687" customFormat="false" ht="15.75" hidden="false" customHeight="false" outlineLevel="0" collapsed="false">
      <c r="A1687" s="3" t="n">
        <v>1686</v>
      </c>
      <c r="B1687" s="3" t="s">
        <v>4965</v>
      </c>
      <c r="C1687" s="3" t="s">
        <v>4966</v>
      </c>
      <c r="D1687" s="3" t="n">
        <v>1</v>
      </c>
      <c r="E1687" s="3" t="n">
        <v>2.2921905</v>
      </c>
      <c r="F1687" s="3" t="n">
        <v>26</v>
      </c>
      <c r="G1687" s="3" t="n">
        <v>26</v>
      </c>
      <c r="H1687" s="3" t="n">
        <v>10</v>
      </c>
      <c r="I1687" s="3" t="n">
        <v>10</v>
      </c>
      <c r="J1687" s="3" t="n">
        <v>35</v>
      </c>
      <c r="K1687" s="3" t="n">
        <v>35</v>
      </c>
      <c r="L1687" s="3" t="n">
        <v>5</v>
      </c>
      <c r="M1687" s="3" t="n">
        <v>5</v>
      </c>
      <c r="N1687" s="3" t="n">
        <v>0</v>
      </c>
      <c r="O1687" s="3" t="n">
        <v>-1</v>
      </c>
      <c r="P1687" s="3" t="n">
        <v>9.2</v>
      </c>
      <c r="Q1687" s="3" t="n">
        <v>24.2</v>
      </c>
      <c r="R1687" s="3" t="s">
        <v>4967</v>
      </c>
      <c r="S1687" s="4" t="n">
        <v>45747.065162037</v>
      </c>
      <c r="T1687" s="3" t="s">
        <v>256</v>
      </c>
      <c r="U1687" s="3" t="s">
        <v>256</v>
      </c>
      <c r="V1687" s="3" t="n">
        <v>1</v>
      </c>
      <c r="W1687" s="3" t="n">
        <v>0</v>
      </c>
      <c r="X1687" s="3" t="n">
        <v>0</v>
      </c>
      <c r="Y1687" s="3" t="s">
        <v>30</v>
      </c>
      <c r="Z1687" s="3" t="s">
        <v>30</v>
      </c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</row>
    <row r="1688" customFormat="false" ht="15.75" hidden="false" customHeight="false" outlineLevel="0" collapsed="false">
      <c r="A1688" s="3" t="n">
        <v>1687</v>
      </c>
      <c r="B1688" s="3" t="s">
        <v>4968</v>
      </c>
      <c r="C1688" s="3" t="s">
        <v>4969</v>
      </c>
      <c r="D1688" s="3" t="n">
        <v>1</v>
      </c>
      <c r="E1688" s="3" t="n">
        <v>2.2717063</v>
      </c>
      <c r="F1688" s="3" t="n">
        <v>26</v>
      </c>
      <c r="G1688" s="3" t="n">
        <v>26</v>
      </c>
      <c r="H1688" s="3" t="n">
        <v>10</v>
      </c>
      <c r="I1688" s="3" t="n">
        <v>10</v>
      </c>
      <c r="J1688" s="3" t="n">
        <v>38</v>
      </c>
      <c r="K1688" s="3" t="n">
        <v>38</v>
      </c>
      <c r="L1688" s="3" t="n">
        <v>5</v>
      </c>
      <c r="M1688" s="3" t="n">
        <v>5</v>
      </c>
      <c r="N1688" s="3" t="n">
        <v>0</v>
      </c>
      <c r="O1688" s="3" t="n">
        <v>-1</v>
      </c>
      <c r="P1688" s="3" t="n">
        <v>9.2</v>
      </c>
      <c r="Q1688" s="3" t="n">
        <v>24.2</v>
      </c>
      <c r="R1688" s="3" t="s">
        <v>4970</v>
      </c>
      <c r="S1688" s="4" t="n">
        <v>45747.0652777778</v>
      </c>
      <c r="T1688" s="3" t="s">
        <v>256</v>
      </c>
      <c r="U1688" s="3" t="s">
        <v>256</v>
      </c>
      <c r="V1688" s="3" t="n">
        <v>1</v>
      </c>
      <c r="W1688" s="3" t="n">
        <v>0</v>
      </c>
      <c r="X1688" s="3" t="n">
        <v>0</v>
      </c>
      <c r="Y1688" s="3" t="s">
        <v>30</v>
      </c>
      <c r="Z1688" s="3" t="s">
        <v>30</v>
      </c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</row>
    <row r="1689" customFormat="false" ht="15.75" hidden="false" customHeight="false" outlineLevel="0" collapsed="false">
      <c r="A1689" s="3" t="n">
        <v>1688</v>
      </c>
      <c r="B1689" s="3" t="s">
        <v>4971</v>
      </c>
      <c r="C1689" s="3" t="s">
        <v>4972</v>
      </c>
      <c r="D1689" s="3" t="n">
        <v>1</v>
      </c>
      <c r="E1689" s="3" t="n">
        <v>3.4675636</v>
      </c>
      <c r="F1689" s="3" t="n">
        <v>36</v>
      </c>
      <c r="G1689" s="3" t="n">
        <v>36</v>
      </c>
      <c r="H1689" s="3" t="n">
        <v>11</v>
      </c>
      <c r="I1689" s="3" t="n">
        <v>11</v>
      </c>
      <c r="J1689" s="3" t="n">
        <v>43</v>
      </c>
      <c r="K1689" s="3" t="n">
        <v>43</v>
      </c>
      <c r="L1689" s="3" t="n">
        <v>9</v>
      </c>
      <c r="M1689" s="3" t="n">
        <v>9</v>
      </c>
      <c r="N1689" s="3" t="n">
        <v>0</v>
      </c>
      <c r="O1689" s="3" t="n">
        <v>-1</v>
      </c>
      <c r="P1689" s="3" t="n">
        <v>9.2</v>
      </c>
      <c r="Q1689" s="3" t="n">
        <v>24.2</v>
      </c>
      <c r="R1689" s="3" t="s">
        <v>4973</v>
      </c>
      <c r="S1689" s="4" t="n">
        <v>45747.0654282407</v>
      </c>
      <c r="T1689" s="3" t="s">
        <v>256</v>
      </c>
      <c r="U1689" s="3" t="s">
        <v>256</v>
      </c>
      <c r="V1689" s="3" t="n">
        <v>1</v>
      </c>
      <c r="W1689" s="3" t="n">
        <v>0</v>
      </c>
      <c r="X1689" s="3" t="n">
        <v>0</v>
      </c>
      <c r="Y1689" s="3" t="s">
        <v>30</v>
      </c>
      <c r="Z1689" s="3" t="s">
        <v>30</v>
      </c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</row>
    <row r="1690" customFormat="false" ht="15.75" hidden="false" customHeight="false" outlineLevel="0" collapsed="false">
      <c r="A1690" s="3" t="n">
        <v>1689</v>
      </c>
      <c r="B1690" s="3" t="s">
        <v>4974</v>
      </c>
      <c r="C1690" s="3" t="s">
        <v>4975</v>
      </c>
      <c r="D1690" s="3" t="n">
        <v>1</v>
      </c>
      <c r="E1690" s="3" t="n">
        <v>3.171716</v>
      </c>
      <c r="F1690" s="3" t="n">
        <v>36</v>
      </c>
      <c r="G1690" s="3" t="n">
        <v>36</v>
      </c>
      <c r="H1690" s="3" t="n">
        <v>11</v>
      </c>
      <c r="I1690" s="3" t="n">
        <v>11</v>
      </c>
      <c r="J1690" s="3" t="n">
        <v>51</v>
      </c>
      <c r="K1690" s="3" t="n">
        <v>51</v>
      </c>
      <c r="L1690" s="3" t="n">
        <v>9</v>
      </c>
      <c r="M1690" s="3" t="n">
        <v>9</v>
      </c>
      <c r="N1690" s="3" t="n">
        <v>0</v>
      </c>
      <c r="O1690" s="3" t="n">
        <v>-1</v>
      </c>
      <c r="P1690" s="3" t="n">
        <v>9.2</v>
      </c>
      <c r="Q1690" s="3" t="n">
        <v>24.2</v>
      </c>
      <c r="R1690" s="3" t="s">
        <v>4976</v>
      </c>
      <c r="S1690" s="4" t="n">
        <v>45747.0655902778</v>
      </c>
      <c r="T1690" s="3" t="s">
        <v>256</v>
      </c>
      <c r="U1690" s="3" t="s">
        <v>256</v>
      </c>
      <c r="V1690" s="3" t="n">
        <v>1</v>
      </c>
      <c r="W1690" s="3" t="n">
        <v>0</v>
      </c>
      <c r="X1690" s="3" t="n">
        <v>0</v>
      </c>
      <c r="Y1690" s="3" t="s">
        <v>30</v>
      </c>
      <c r="Z1690" s="3" t="s">
        <v>30</v>
      </c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</row>
    <row r="1691" customFormat="false" ht="15.75" hidden="false" customHeight="false" outlineLevel="0" collapsed="false">
      <c r="A1691" s="3" t="n">
        <v>1690</v>
      </c>
      <c r="B1691" s="3" t="s">
        <v>4977</v>
      </c>
      <c r="C1691" s="3" t="s">
        <v>4978</v>
      </c>
      <c r="D1691" s="3" t="n">
        <v>1</v>
      </c>
      <c r="E1691" s="3" t="n">
        <v>1.9090454</v>
      </c>
      <c r="F1691" s="3" t="n">
        <v>7</v>
      </c>
      <c r="G1691" s="3" t="n">
        <v>7</v>
      </c>
      <c r="H1691" s="3" t="n">
        <v>3</v>
      </c>
      <c r="I1691" s="3" t="n">
        <v>3</v>
      </c>
      <c r="J1691" s="3" t="n">
        <v>3</v>
      </c>
      <c r="K1691" s="3" t="n">
        <v>3</v>
      </c>
      <c r="L1691" s="3" t="n">
        <v>2</v>
      </c>
      <c r="M1691" s="3" t="n">
        <v>2</v>
      </c>
      <c r="N1691" s="3" t="n">
        <v>-1</v>
      </c>
      <c r="O1691" s="3" t="n">
        <v>-1</v>
      </c>
      <c r="P1691" s="3" t="n">
        <v>9.2</v>
      </c>
      <c r="Q1691" s="3" t="n">
        <v>24.2</v>
      </c>
      <c r="R1691" s="3" t="s">
        <v>4979</v>
      </c>
      <c r="S1691" s="4" t="n">
        <v>45747.0656712963</v>
      </c>
      <c r="T1691" s="3" t="s">
        <v>256</v>
      </c>
      <c r="U1691" s="3" t="s">
        <v>256</v>
      </c>
      <c r="V1691" s="3" t="n">
        <v>0</v>
      </c>
      <c r="W1691" s="3" t="n">
        <v>0</v>
      </c>
      <c r="X1691" s="3" t="n">
        <v>0</v>
      </c>
      <c r="Y1691" s="3" t="s">
        <v>30</v>
      </c>
      <c r="Z1691" s="3" t="s">
        <v>30</v>
      </c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</row>
    <row r="1692" customFormat="false" ht="15.75" hidden="false" customHeight="false" outlineLevel="0" collapsed="false">
      <c r="A1692" s="3" t="n">
        <v>1691</v>
      </c>
      <c r="B1692" s="3" t="s">
        <v>4980</v>
      </c>
      <c r="C1692" s="3" t="s">
        <v>4981</v>
      </c>
      <c r="D1692" s="3" t="n">
        <v>1</v>
      </c>
      <c r="E1692" s="3" t="n">
        <v>1.7638805</v>
      </c>
      <c r="F1692" s="3" t="n">
        <v>10</v>
      </c>
      <c r="G1692" s="3" t="n">
        <v>10</v>
      </c>
      <c r="H1692" s="3" t="n">
        <v>3</v>
      </c>
      <c r="I1692" s="3" t="n">
        <v>3</v>
      </c>
      <c r="J1692" s="3" t="n">
        <v>10</v>
      </c>
      <c r="K1692" s="3" t="n">
        <v>10</v>
      </c>
      <c r="L1692" s="3" t="n">
        <v>2</v>
      </c>
      <c r="M1692" s="3" t="n">
        <v>2</v>
      </c>
      <c r="N1692" s="3" t="n">
        <v>0</v>
      </c>
      <c r="O1692" s="3" t="n">
        <v>-1</v>
      </c>
      <c r="P1692" s="3" t="n">
        <v>9.2</v>
      </c>
      <c r="Q1692" s="3" t="n">
        <v>24.2</v>
      </c>
      <c r="R1692" s="3" t="s">
        <v>4982</v>
      </c>
      <c r="S1692" s="4" t="n">
        <v>45747.065775463</v>
      </c>
      <c r="T1692" s="3" t="s">
        <v>256</v>
      </c>
      <c r="U1692" s="3" t="s">
        <v>256</v>
      </c>
      <c r="V1692" s="3" t="n">
        <v>1</v>
      </c>
      <c r="W1692" s="3" t="n">
        <v>0</v>
      </c>
      <c r="X1692" s="3" t="n">
        <v>0</v>
      </c>
      <c r="Y1692" s="3" t="s">
        <v>30</v>
      </c>
      <c r="Z1692" s="3" t="s">
        <v>30</v>
      </c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</row>
    <row r="1693" customFormat="false" ht="15.75" hidden="false" customHeight="false" outlineLevel="0" collapsed="false">
      <c r="A1693" s="3" t="n">
        <v>1692</v>
      </c>
      <c r="B1693" s="3" t="s">
        <v>4983</v>
      </c>
      <c r="C1693" s="3" t="s">
        <v>4984</v>
      </c>
      <c r="D1693" s="3" t="n">
        <v>1</v>
      </c>
      <c r="E1693" s="3" t="n">
        <v>1.9185771</v>
      </c>
      <c r="F1693" s="3" t="n">
        <v>13</v>
      </c>
      <c r="G1693" s="3" t="n">
        <v>13</v>
      </c>
      <c r="H1693" s="3" t="n">
        <v>3</v>
      </c>
      <c r="I1693" s="3" t="n">
        <v>3</v>
      </c>
      <c r="J1693" s="3" t="n">
        <v>16</v>
      </c>
      <c r="K1693" s="3" t="n">
        <v>16</v>
      </c>
      <c r="L1693" s="3" t="n">
        <v>2</v>
      </c>
      <c r="M1693" s="3" t="n">
        <v>2</v>
      </c>
      <c r="N1693" s="3" t="n">
        <v>0</v>
      </c>
      <c r="O1693" s="3" t="n">
        <v>-1</v>
      </c>
      <c r="P1693" s="3" t="n">
        <v>9.2</v>
      </c>
      <c r="Q1693" s="3" t="n">
        <v>24.2</v>
      </c>
      <c r="R1693" s="3" t="s">
        <v>4985</v>
      </c>
      <c r="S1693" s="4" t="n">
        <v>45747.0658796296</v>
      </c>
      <c r="T1693" s="3" t="s">
        <v>256</v>
      </c>
      <c r="U1693" s="3" t="s">
        <v>256</v>
      </c>
      <c r="V1693" s="3" t="n">
        <v>1</v>
      </c>
      <c r="W1693" s="3" t="n">
        <v>0</v>
      </c>
      <c r="X1693" s="3" t="n">
        <v>0</v>
      </c>
      <c r="Y1693" s="3" t="s">
        <v>30</v>
      </c>
      <c r="Z1693" s="3" t="s">
        <v>30</v>
      </c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</row>
    <row r="1694" customFormat="false" ht="15.75" hidden="false" customHeight="false" outlineLevel="0" collapsed="false">
      <c r="A1694" s="3" t="n">
        <v>1693</v>
      </c>
      <c r="B1694" s="3" t="s">
        <v>4986</v>
      </c>
      <c r="C1694" s="3" t="s">
        <v>4987</v>
      </c>
      <c r="D1694" s="3" t="n">
        <v>1</v>
      </c>
      <c r="E1694" s="3" t="n">
        <v>2.1750802</v>
      </c>
      <c r="F1694" s="3" t="n">
        <v>15</v>
      </c>
      <c r="G1694" s="3" t="n">
        <v>15</v>
      </c>
      <c r="H1694" s="3" t="n">
        <v>3</v>
      </c>
      <c r="I1694" s="3" t="n">
        <v>3</v>
      </c>
      <c r="J1694" s="3" t="n">
        <v>20</v>
      </c>
      <c r="K1694" s="3" t="n">
        <v>20</v>
      </c>
      <c r="L1694" s="3" t="n">
        <v>2</v>
      </c>
      <c r="M1694" s="3" t="n">
        <v>2</v>
      </c>
      <c r="N1694" s="3" t="n">
        <v>0</v>
      </c>
      <c r="O1694" s="3" t="n">
        <v>-1</v>
      </c>
      <c r="P1694" s="3" t="n">
        <v>9.2</v>
      </c>
      <c r="Q1694" s="3" t="n">
        <v>24.2</v>
      </c>
      <c r="R1694" s="3" t="s">
        <v>4988</v>
      </c>
      <c r="S1694" s="4" t="n">
        <v>45747.0660069444</v>
      </c>
      <c r="T1694" s="3" t="s">
        <v>256</v>
      </c>
      <c r="U1694" s="3" t="s">
        <v>256</v>
      </c>
      <c r="V1694" s="3" t="n">
        <v>1</v>
      </c>
      <c r="W1694" s="3" t="n">
        <v>0</v>
      </c>
      <c r="X1694" s="3" t="n">
        <v>0</v>
      </c>
      <c r="Y1694" s="3" t="s">
        <v>30</v>
      </c>
      <c r="Z1694" s="3" t="s">
        <v>30</v>
      </c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</row>
    <row r="1695" customFormat="false" ht="15.75" hidden="false" customHeight="false" outlineLevel="0" collapsed="false">
      <c r="A1695" s="3" t="n">
        <v>1694</v>
      </c>
      <c r="B1695" s="3" t="s">
        <v>4989</v>
      </c>
      <c r="C1695" s="3" t="s">
        <v>4990</v>
      </c>
      <c r="D1695" s="3" t="n">
        <v>1</v>
      </c>
      <c r="E1695" s="3" t="n">
        <v>4.10851</v>
      </c>
      <c r="F1695" s="3" t="n">
        <v>60</v>
      </c>
      <c r="G1695" s="3" t="n">
        <v>60</v>
      </c>
      <c r="H1695" s="3" t="n">
        <v>11</v>
      </c>
      <c r="I1695" s="3" t="n">
        <v>11</v>
      </c>
      <c r="J1695" s="3" t="n">
        <v>74</v>
      </c>
      <c r="K1695" s="3" t="n">
        <v>74</v>
      </c>
      <c r="L1695" s="3" t="n">
        <v>12</v>
      </c>
      <c r="M1695" s="3" t="n">
        <v>12</v>
      </c>
      <c r="N1695" s="3" t="n">
        <v>-1</v>
      </c>
      <c r="O1695" s="3" t="n">
        <v>-1</v>
      </c>
      <c r="P1695" s="3" t="n">
        <v>9.2</v>
      </c>
      <c r="Q1695" s="3" t="n">
        <v>24.2</v>
      </c>
      <c r="R1695" s="3" t="s">
        <v>4991</v>
      </c>
      <c r="S1695" s="4" t="n">
        <v>45747.0661226852</v>
      </c>
      <c r="T1695" s="3" t="s">
        <v>1920</v>
      </c>
      <c r="U1695" s="3" t="s">
        <v>1920</v>
      </c>
      <c r="V1695" s="3" t="n">
        <v>0</v>
      </c>
      <c r="W1695" s="3" t="n">
        <v>0</v>
      </c>
      <c r="X1695" s="3" t="n">
        <v>0</v>
      </c>
      <c r="Y1695" s="3" t="s">
        <v>30</v>
      </c>
      <c r="Z1695" s="3" t="s">
        <v>30</v>
      </c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</row>
    <row r="1696" customFormat="false" ht="15.75" hidden="false" customHeight="false" outlineLevel="0" collapsed="false">
      <c r="A1696" s="3" t="n">
        <v>1695</v>
      </c>
      <c r="B1696" s="3" t="s">
        <v>4992</v>
      </c>
      <c r="C1696" s="3" t="s">
        <v>4993</v>
      </c>
      <c r="D1696" s="3" t="n">
        <v>1</v>
      </c>
      <c r="E1696" s="3" t="n">
        <v>4.2903957</v>
      </c>
      <c r="F1696" s="3" t="n">
        <v>60</v>
      </c>
      <c r="G1696" s="3" t="n">
        <v>60</v>
      </c>
      <c r="H1696" s="3" t="n">
        <v>11</v>
      </c>
      <c r="I1696" s="3" t="n">
        <v>11</v>
      </c>
      <c r="J1696" s="3" t="n">
        <v>74</v>
      </c>
      <c r="K1696" s="3" t="n">
        <v>74</v>
      </c>
      <c r="L1696" s="3" t="n">
        <v>12</v>
      </c>
      <c r="M1696" s="3" t="n">
        <v>12</v>
      </c>
      <c r="N1696" s="3" t="n">
        <v>-1</v>
      </c>
      <c r="O1696" s="3" t="n">
        <v>-1</v>
      </c>
      <c r="P1696" s="3" t="n">
        <v>9.2</v>
      </c>
      <c r="Q1696" s="3" t="n">
        <v>24.2</v>
      </c>
      <c r="R1696" s="3" t="s">
        <v>4994</v>
      </c>
      <c r="S1696" s="4" t="n">
        <v>45747.0662384259</v>
      </c>
      <c r="T1696" s="3" t="s">
        <v>1920</v>
      </c>
      <c r="U1696" s="3" t="s">
        <v>1920</v>
      </c>
      <c r="V1696" s="3" t="n">
        <v>0</v>
      </c>
      <c r="W1696" s="3" t="n">
        <v>0</v>
      </c>
      <c r="X1696" s="3" t="n">
        <v>0</v>
      </c>
      <c r="Y1696" s="3" t="s">
        <v>30</v>
      </c>
      <c r="Z1696" s="3" t="s">
        <v>30</v>
      </c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</row>
    <row r="1697" customFormat="false" ht="15.75" hidden="false" customHeight="false" outlineLevel="0" collapsed="false">
      <c r="A1697" s="3" t="n">
        <v>1696</v>
      </c>
      <c r="B1697" s="3" t="s">
        <v>4995</v>
      </c>
      <c r="C1697" s="3" t="s">
        <v>4996</v>
      </c>
      <c r="D1697" s="3" t="n">
        <v>1</v>
      </c>
      <c r="E1697" s="3" t="n">
        <v>2.3829489</v>
      </c>
      <c r="F1697" s="3" t="n">
        <v>10</v>
      </c>
      <c r="G1697" s="3" t="n">
        <v>10</v>
      </c>
      <c r="H1697" s="3" t="n">
        <v>3</v>
      </c>
      <c r="I1697" s="3" t="n">
        <v>3</v>
      </c>
      <c r="J1697" s="3" t="n">
        <v>6</v>
      </c>
      <c r="K1697" s="3" t="n">
        <v>6</v>
      </c>
      <c r="L1697" s="3" t="n">
        <v>3</v>
      </c>
      <c r="M1697" s="3" t="n">
        <v>3</v>
      </c>
      <c r="N1697" s="3" t="n">
        <v>0</v>
      </c>
      <c r="O1697" s="3" t="n">
        <v>-1</v>
      </c>
      <c r="P1697" s="3" t="n">
        <v>9.2</v>
      </c>
      <c r="Q1697" s="3" t="n">
        <v>24.2</v>
      </c>
      <c r="R1697" s="3" t="s">
        <v>4997</v>
      </c>
      <c r="S1697" s="4" t="n">
        <v>45747.0663541667</v>
      </c>
      <c r="T1697" s="3" t="s">
        <v>256</v>
      </c>
      <c r="U1697" s="3" t="s">
        <v>256</v>
      </c>
      <c r="V1697" s="3" t="n">
        <v>1</v>
      </c>
      <c r="W1697" s="3" t="n">
        <v>0</v>
      </c>
      <c r="X1697" s="3" t="n">
        <v>0</v>
      </c>
      <c r="Y1697" s="3" t="s">
        <v>30</v>
      </c>
      <c r="Z1697" s="3" t="s">
        <v>30</v>
      </c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</row>
    <row r="1698" customFormat="false" ht="15.75" hidden="false" customHeight="false" outlineLevel="0" collapsed="false">
      <c r="A1698" s="3" t="n">
        <v>1697</v>
      </c>
      <c r="B1698" s="3" t="s">
        <v>4998</v>
      </c>
      <c r="C1698" s="3" t="s">
        <v>4999</v>
      </c>
      <c r="D1698" s="3" t="n">
        <v>1</v>
      </c>
      <c r="E1698" s="3" t="n">
        <v>2.1808228</v>
      </c>
      <c r="F1698" s="3" t="n">
        <v>10</v>
      </c>
      <c r="G1698" s="3" t="n">
        <v>10</v>
      </c>
      <c r="H1698" s="3" t="n">
        <v>3</v>
      </c>
      <c r="I1698" s="3" t="n">
        <v>3</v>
      </c>
      <c r="J1698" s="3" t="n">
        <v>7</v>
      </c>
      <c r="K1698" s="3" t="n">
        <v>7</v>
      </c>
      <c r="L1698" s="3" t="n">
        <v>3</v>
      </c>
      <c r="M1698" s="3" t="n">
        <v>3</v>
      </c>
      <c r="N1698" s="3" t="n">
        <v>0</v>
      </c>
      <c r="O1698" s="3" t="n">
        <v>-1</v>
      </c>
      <c r="P1698" s="3" t="n">
        <v>9.2</v>
      </c>
      <c r="Q1698" s="3" t="n">
        <v>24.2</v>
      </c>
      <c r="R1698" s="3" t="s">
        <v>5000</v>
      </c>
      <c r="S1698" s="4" t="n">
        <v>45747.0664699074</v>
      </c>
      <c r="T1698" s="3" t="s">
        <v>256</v>
      </c>
      <c r="U1698" s="3" t="s">
        <v>256</v>
      </c>
      <c r="V1698" s="3" t="n">
        <v>1</v>
      </c>
      <c r="W1698" s="3" t="n">
        <v>0</v>
      </c>
      <c r="X1698" s="3" t="n">
        <v>0</v>
      </c>
      <c r="Y1698" s="3" t="s">
        <v>30</v>
      </c>
      <c r="Z1698" s="3" t="s">
        <v>30</v>
      </c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</row>
    <row r="1699" customFormat="false" ht="15.75" hidden="false" customHeight="false" outlineLevel="0" collapsed="false">
      <c r="A1699" s="3" t="n">
        <v>1698</v>
      </c>
      <c r="B1699" s="3" t="s">
        <v>5001</v>
      </c>
      <c r="C1699" s="3" t="s">
        <v>5002</v>
      </c>
      <c r="D1699" s="3" t="n">
        <v>1</v>
      </c>
      <c r="E1699" s="3" t="n">
        <v>2.9762004</v>
      </c>
      <c r="F1699" s="3" t="n">
        <v>12</v>
      </c>
      <c r="G1699" s="3" t="n">
        <v>12</v>
      </c>
      <c r="H1699" s="3" t="n">
        <v>3</v>
      </c>
      <c r="I1699" s="3" t="n">
        <v>3</v>
      </c>
      <c r="J1699" s="3" t="n">
        <v>9</v>
      </c>
      <c r="K1699" s="3" t="n">
        <v>9</v>
      </c>
      <c r="L1699" s="3" t="n">
        <v>3</v>
      </c>
      <c r="M1699" s="3" t="n">
        <v>3</v>
      </c>
      <c r="N1699" s="3" t="n">
        <v>0</v>
      </c>
      <c r="O1699" s="3" t="n">
        <v>-1</v>
      </c>
      <c r="P1699" s="3" t="n">
        <v>9.2</v>
      </c>
      <c r="Q1699" s="3" t="n">
        <v>24.2</v>
      </c>
      <c r="R1699" s="3" t="s">
        <v>5003</v>
      </c>
      <c r="S1699" s="4" t="n">
        <v>45747.0665972222</v>
      </c>
      <c r="T1699" s="3" t="s">
        <v>256</v>
      </c>
      <c r="U1699" s="3" t="s">
        <v>256</v>
      </c>
      <c r="V1699" s="3" t="n">
        <v>1</v>
      </c>
      <c r="W1699" s="3" t="n">
        <v>0</v>
      </c>
      <c r="X1699" s="3" t="n">
        <v>0</v>
      </c>
      <c r="Y1699" s="3" t="s">
        <v>30</v>
      </c>
      <c r="Z1699" s="3" t="s">
        <v>30</v>
      </c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</row>
    <row r="1700" customFormat="false" ht="15.75" hidden="false" customHeight="false" outlineLevel="0" collapsed="false">
      <c r="A1700" s="3" t="n">
        <v>1699</v>
      </c>
      <c r="B1700" s="3" t="s">
        <v>5004</v>
      </c>
      <c r="C1700" s="3" t="s">
        <v>5005</v>
      </c>
      <c r="D1700" s="3" t="n">
        <v>1</v>
      </c>
      <c r="E1700" s="3" t="n">
        <v>2.9949645</v>
      </c>
      <c r="F1700" s="3" t="n">
        <v>14</v>
      </c>
      <c r="G1700" s="3" t="n">
        <v>14</v>
      </c>
      <c r="H1700" s="3" t="n">
        <v>4</v>
      </c>
      <c r="I1700" s="3" t="n">
        <v>4</v>
      </c>
      <c r="J1700" s="3" t="n">
        <v>15</v>
      </c>
      <c r="K1700" s="3" t="n">
        <v>15</v>
      </c>
      <c r="L1700" s="3" t="n">
        <v>3</v>
      </c>
      <c r="M1700" s="3" t="n">
        <v>3</v>
      </c>
      <c r="N1700" s="3" t="n">
        <v>0</v>
      </c>
      <c r="O1700" s="3" t="n">
        <v>-1</v>
      </c>
      <c r="P1700" s="3" t="n">
        <v>9.2</v>
      </c>
      <c r="Q1700" s="3" t="n">
        <v>24.2</v>
      </c>
      <c r="R1700" s="3" t="s">
        <v>5006</v>
      </c>
      <c r="S1700" s="4" t="n">
        <v>45747.0667361111</v>
      </c>
      <c r="T1700" s="3" t="s">
        <v>256</v>
      </c>
      <c r="U1700" s="3" t="s">
        <v>256</v>
      </c>
      <c r="V1700" s="3" t="n">
        <v>1</v>
      </c>
      <c r="W1700" s="3" t="n">
        <v>0</v>
      </c>
      <c r="X1700" s="3" t="n">
        <v>0</v>
      </c>
      <c r="Y1700" s="3" t="s">
        <v>30</v>
      </c>
      <c r="Z1700" s="3" t="s">
        <v>30</v>
      </c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</row>
    <row r="1701" customFormat="false" ht="15.75" hidden="false" customHeight="false" outlineLevel="0" collapsed="false">
      <c r="A1701" s="3" t="n">
        <v>1700</v>
      </c>
      <c r="B1701" s="3" t="s">
        <v>5007</v>
      </c>
      <c r="C1701" s="3" t="s">
        <v>5008</v>
      </c>
      <c r="D1701" s="3" t="n">
        <v>1</v>
      </c>
      <c r="E1701" s="3" t="n">
        <v>5.0961475</v>
      </c>
      <c r="F1701" s="3" t="n">
        <v>83</v>
      </c>
      <c r="G1701" s="3" t="n">
        <v>83</v>
      </c>
      <c r="H1701" s="3" t="n">
        <v>9</v>
      </c>
      <c r="I1701" s="3" t="n">
        <v>9</v>
      </c>
      <c r="J1701" s="3" t="n">
        <v>86</v>
      </c>
      <c r="K1701" s="3" t="n">
        <v>86</v>
      </c>
      <c r="L1701" s="3" t="n">
        <v>15</v>
      </c>
      <c r="M1701" s="3" t="n">
        <v>15</v>
      </c>
      <c r="N1701" s="3" t="n">
        <v>-1</v>
      </c>
      <c r="O1701" s="3" t="n">
        <v>-1</v>
      </c>
      <c r="P1701" s="3" t="n">
        <v>9.2</v>
      </c>
      <c r="Q1701" s="3" t="n">
        <v>24.2</v>
      </c>
      <c r="R1701" s="3" t="s">
        <v>5009</v>
      </c>
      <c r="S1701" s="4" t="n">
        <v>45747.0668634259</v>
      </c>
      <c r="T1701" s="3" t="s">
        <v>65</v>
      </c>
      <c r="U1701" s="3" t="s">
        <v>65</v>
      </c>
      <c r="V1701" s="3" t="n">
        <v>0</v>
      </c>
      <c r="W1701" s="3" t="n">
        <v>0</v>
      </c>
      <c r="X1701" s="3" t="n">
        <v>0</v>
      </c>
      <c r="Y1701" s="3" t="s">
        <v>30</v>
      </c>
      <c r="Z1701" s="3" t="s">
        <v>30</v>
      </c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</row>
    <row r="1702" customFormat="false" ht="15.75" hidden="false" customHeight="false" outlineLevel="0" collapsed="false">
      <c r="A1702" s="3" t="n">
        <v>1701</v>
      </c>
      <c r="B1702" s="3" t="s">
        <v>5010</v>
      </c>
      <c r="C1702" s="3" t="s">
        <v>5011</v>
      </c>
      <c r="D1702" s="3" t="n">
        <v>1</v>
      </c>
      <c r="E1702" s="3" t="n">
        <v>1.7466469</v>
      </c>
      <c r="F1702" s="3" t="n">
        <v>9</v>
      </c>
      <c r="G1702" s="3" t="n">
        <v>9</v>
      </c>
      <c r="H1702" s="3" t="n">
        <v>5</v>
      </c>
      <c r="I1702" s="3" t="n">
        <v>5</v>
      </c>
      <c r="J1702" s="3" t="n">
        <v>6</v>
      </c>
      <c r="K1702" s="3" t="n">
        <v>6</v>
      </c>
      <c r="L1702" s="3" t="n">
        <v>3</v>
      </c>
      <c r="M1702" s="3" t="n">
        <v>3</v>
      </c>
      <c r="N1702" s="3" t="n">
        <v>-1</v>
      </c>
      <c r="O1702" s="3" t="n">
        <v>-1</v>
      </c>
      <c r="P1702" s="3" t="n">
        <v>9.2</v>
      </c>
      <c r="Q1702" s="3" t="n">
        <v>24.2</v>
      </c>
      <c r="R1702" s="3" t="s">
        <v>5012</v>
      </c>
      <c r="S1702" s="4" t="n">
        <v>45747.0669328704</v>
      </c>
      <c r="T1702" s="3" t="s">
        <v>256</v>
      </c>
      <c r="U1702" s="3" t="s">
        <v>256</v>
      </c>
      <c r="V1702" s="3" t="n">
        <v>0</v>
      </c>
      <c r="W1702" s="3" t="n">
        <v>0</v>
      </c>
      <c r="X1702" s="3" t="n">
        <v>0</v>
      </c>
      <c r="Y1702" s="3" t="s">
        <v>30</v>
      </c>
      <c r="Z1702" s="3" t="s">
        <v>30</v>
      </c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</row>
    <row r="1703" customFormat="false" ht="15.75" hidden="false" customHeight="false" outlineLevel="0" collapsed="false">
      <c r="A1703" s="3" t="n">
        <v>1702</v>
      </c>
      <c r="B1703" s="3" t="s">
        <v>5013</v>
      </c>
      <c r="C1703" s="3" t="s">
        <v>5014</v>
      </c>
      <c r="D1703" s="3" t="n">
        <v>1</v>
      </c>
      <c r="E1703" s="3" t="n">
        <v>2.0589753</v>
      </c>
      <c r="F1703" s="3" t="n">
        <v>9</v>
      </c>
      <c r="G1703" s="3" t="n">
        <v>9</v>
      </c>
      <c r="H1703" s="3" t="n">
        <v>6</v>
      </c>
      <c r="I1703" s="3" t="n">
        <v>6</v>
      </c>
      <c r="J1703" s="3" t="n">
        <v>12</v>
      </c>
      <c r="K1703" s="3" t="n">
        <v>12</v>
      </c>
      <c r="L1703" s="3" t="n">
        <v>1</v>
      </c>
      <c r="M1703" s="3" t="n">
        <v>1</v>
      </c>
      <c r="N1703" s="3" t="n">
        <v>-1</v>
      </c>
      <c r="O1703" s="3" t="n">
        <v>-1</v>
      </c>
      <c r="P1703" s="3" t="n">
        <v>9.2</v>
      </c>
      <c r="Q1703" s="3" t="n">
        <v>24.2</v>
      </c>
      <c r="R1703" s="3" t="s">
        <v>5015</v>
      </c>
      <c r="S1703" s="4" t="n">
        <v>45747.0670023148</v>
      </c>
      <c r="T1703" s="3" t="s">
        <v>256</v>
      </c>
      <c r="U1703" s="3" t="s">
        <v>256</v>
      </c>
      <c r="V1703" s="3" t="n">
        <v>0</v>
      </c>
      <c r="W1703" s="3" t="n">
        <v>0</v>
      </c>
      <c r="X1703" s="3" t="n">
        <v>0</v>
      </c>
      <c r="Y1703" s="3" t="s">
        <v>30</v>
      </c>
      <c r="Z1703" s="3" t="s">
        <v>30</v>
      </c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</row>
    <row r="1704" customFormat="false" ht="15.75" hidden="false" customHeight="false" outlineLevel="0" collapsed="false">
      <c r="A1704" s="3" t="n">
        <v>1703</v>
      </c>
      <c r="B1704" s="3" t="s">
        <v>5016</v>
      </c>
      <c r="C1704" s="3" t="s">
        <v>5017</v>
      </c>
      <c r="D1704" s="3" t="n">
        <v>1</v>
      </c>
      <c r="E1704" s="3" t="n">
        <v>1.9675824</v>
      </c>
      <c r="F1704" s="3" t="n">
        <v>10</v>
      </c>
      <c r="G1704" s="3" t="n">
        <v>10</v>
      </c>
      <c r="H1704" s="3" t="n">
        <v>3</v>
      </c>
      <c r="I1704" s="3" t="n">
        <v>3</v>
      </c>
      <c r="J1704" s="3" t="n">
        <v>6</v>
      </c>
      <c r="K1704" s="3" t="n">
        <v>6</v>
      </c>
      <c r="L1704" s="3" t="n">
        <v>3</v>
      </c>
      <c r="M1704" s="3" t="n">
        <v>3</v>
      </c>
      <c r="N1704" s="3" t="n">
        <v>-1</v>
      </c>
      <c r="O1704" s="3" t="n">
        <v>-1</v>
      </c>
      <c r="P1704" s="3" t="n">
        <v>9.2</v>
      </c>
      <c r="Q1704" s="3" t="n">
        <v>24.2</v>
      </c>
      <c r="R1704" s="3" t="s">
        <v>5018</v>
      </c>
      <c r="S1704" s="4" t="n">
        <v>45747.0670717593</v>
      </c>
      <c r="T1704" s="3" t="s">
        <v>256</v>
      </c>
      <c r="U1704" s="3" t="s">
        <v>256</v>
      </c>
      <c r="V1704" s="3" t="n">
        <v>0</v>
      </c>
      <c r="W1704" s="3" t="n">
        <v>0</v>
      </c>
      <c r="X1704" s="3" t="n">
        <v>0</v>
      </c>
      <c r="Y1704" s="3" t="s">
        <v>30</v>
      </c>
      <c r="Z1704" s="3" t="s">
        <v>30</v>
      </c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</row>
    <row r="1705" customFormat="false" ht="15.75" hidden="false" customHeight="false" outlineLevel="0" collapsed="false">
      <c r="A1705" s="3" t="n">
        <v>1704</v>
      </c>
      <c r="B1705" s="3" t="s">
        <v>5019</v>
      </c>
      <c r="C1705" s="3" t="s">
        <v>5020</v>
      </c>
      <c r="D1705" s="3" t="n">
        <v>1</v>
      </c>
      <c r="E1705" s="3" t="n">
        <v>1.9986671</v>
      </c>
      <c r="F1705" s="3" t="n">
        <v>10</v>
      </c>
      <c r="G1705" s="3" t="n">
        <v>10</v>
      </c>
      <c r="H1705" s="3" t="n">
        <v>3</v>
      </c>
      <c r="I1705" s="3" t="n">
        <v>3</v>
      </c>
      <c r="J1705" s="3" t="n">
        <v>7</v>
      </c>
      <c r="K1705" s="3" t="n">
        <v>7</v>
      </c>
      <c r="L1705" s="3" t="n">
        <v>3</v>
      </c>
      <c r="M1705" s="3" t="n">
        <v>3</v>
      </c>
      <c r="N1705" s="3" t="n">
        <v>-1</v>
      </c>
      <c r="O1705" s="3" t="n">
        <v>-1</v>
      </c>
      <c r="P1705" s="3" t="n">
        <v>9.2</v>
      </c>
      <c r="Q1705" s="3" t="n">
        <v>24.2</v>
      </c>
      <c r="R1705" s="3" t="s">
        <v>5021</v>
      </c>
      <c r="S1705" s="4" t="n">
        <v>45747.0671412037</v>
      </c>
      <c r="T1705" s="3" t="s">
        <v>256</v>
      </c>
      <c r="U1705" s="3" t="s">
        <v>256</v>
      </c>
      <c r="V1705" s="3" t="n">
        <v>0</v>
      </c>
      <c r="W1705" s="3" t="n">
        <v>0</v>
      </c>
      <c r="X1705" s="3" t="n">
        <v>0</v>
      </c>
      <c r="Y1705" s="3" t="s">
        <v>30</v>
      </c>
      <c r="Z1705" s="3" t="s">
        <v>30</v>
      </c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</row>
    <row r="1706" customFormat="false" ht="15.75" hidden="false" customHeight="false" outlineLevel="0" collapsed="false">
      <c r="A1706" s="3" t="n">
        <v>1705</v>
      </c>
      <c r="B1706" s="3" t="s">
        <v>5022</v>
      </c>
      <c r="C1706" s="3" t="s">
        <v>5023</v>
      </c>
      <c r="D1706" s="3" t="n">
        <v>1</v>
      </c>
      <c r="E1706" s="3" t="n">
        <v>2.7330293</v>
      </c>
      <c r="F1706" s="3" t="n">
        <v>12</v>
      </c>
      <c r="G1706" s="3" t="n">
        <v>12</v>
      </c>
      <c r="H1706" s="3" t="n">
        <v>3</v>
      </c>
      <c r="I1706" s="3" t="n">
        <v>3</v>
      </c>
      <c r="J1706" s="3" t="n">
        <v>9</v>
      </c>
      <c r="K1706" s="3" t="n">
        <v>9</v>
      </c>
      <c r="L1706" s="3" t="n">
        <v>3</v>
      </c>
      <c r="M1706" s="3" t="n">
        <v>3</v>
      </c>
      <c r="N1706" s="3" t="n">
        <v>-1</v>
      </c>
      <c r="O1706" s="3" t="n">
        <v>-1</v>
      </c>
      <c r="P1706" s="3" t="n">
        <v>9.2</v>
      </c>
      <c r="Q1706" s="3" t="n">
        <v>24.2</v>
      </c>
      <c r="R1706" s="3" t="s">
        <v>5024</v>
      </c>
      <c r="S1706" s="4" t="n">
        <v>45747.0672222222</v>
      </c>
      <c r="T1706" s="3" t="s">
        <v>256</v>
      </c>
      <c r="U1706" s="3" t="s">
        <v>256</v>
      </c>
      <c r="V1706" s="3" t="n">
        <v>0</v>
      </c>
      <c r="W1706" s="3" t="n">
        <v>0</v>
      </c>
      <c r="X1706" s="3" t="n">
        <v>0</v>
      </c>
      <c r="Y1706" s="3" t="s">
        <v>30</v>
      </c>
      <c r="Z1706" s="3" t="s">
        <v>30</v>
      </c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</row>
    <row r="1707" customFormat="false" ht="15.75" hidden="false" customHeight="false" outlineLevel="0" collapsed="false">
      <c r="A1707" s="3" t="n">
        <v>1706</v>
      </c>
      <c r="B1707" s="3" t="s">
        <v>5025</v>
      </c>
      <c r="C1707" s="3" t="s">
        <v>5026</v>
      </c>
      <c r="D1707" s="3" t="n">
        <v>1</v>
      </c>
      <c r="E1707" s="3" t="n">
        <v>3.7849948</v>
      </c>
      <c r="F1707" s="3" t="n">
        <v>14</v>
      </c>
      <c r="G1707" s="3" t="n">
        <v>14</v>
      </c>
      <c r="H1707" s="3" t="n">
        <v>3</v>
      </c>
      <c r="I1707" s="3" t="n">
        <v>3</v>
      </c>
      <c r="J1707" s="3" t="n">
        <v>11</v>
      </c>
      <c r="K1707" s="3" t="n">
        <v>11</v>
      </c>
      <c r="L1707" s="3" t="n">
        <v>3</v>
      </c>
      <c r="M1707" s="3" t="n">
        <v>3</v>
      </c>
      <c r="N1707" s="3" t="n">
        <v>-1</v>
      </c>
      <c r="O1707" s="3" t="n">
        <v>-1</v>
      </c>
      <c r="P1707" s="3" t="n">
        <v>9.2</v>
      </c>
      <c r="Q1707" s="3" t="n">
        <v>24.2</v>
      </c>
      <c r="R1707" s="3" t="s">
        <v>5027</v>
      </c>
      <c r="S1707" s="4" t="n">
        <v>45747.067337963</v>
      </c>
      <c r="T1707" s="3" t="s">
        <v>256</v>
      </c>
      <c r="U1707" s="3" t="s">
        <v>256</v>
      </c>
      <c r="V1707" s="3" t="n">
        <v>0</v>
      </c>
      <c r="W1707" s="3" t="n">
        <v>0</v>
      </c>
      <c r="X1707" s="3" t="n">
        <v>0</v>
      </c>
      <c r="Y1707" s="3" t="s">
        <v>30</v>
      </c>
      <c r="Z1707" s="3" t="s">
        <v>30</v>
      </c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</row>
    <row r="1708" customFormat="false" ht="15.75" hidden="false" customHeight="false" outlineLevel="0" collapsed="false">
      <c r="A1708" s="3" t="n">
        <v>1707</v>
      </c>
      <c r="B1708" s="3" t="s">
        <v>5028</v>
      </c>
      <c r="C1708" s="3" t="s">
        <v>5029</v>
      </c>
      <c r="D1708" s="3" t="n">
        <v>1</v>
      </c>
      <c r="E1708" s="3" t="n">
        <v>4.7945431</v>
      </c>
      <c r="F1708" s="3" t="n">
        <v>16</v>
      </c>
      <c r="G1708" s="3" t="n">
        <v>16</v>
      </c>
      <c r="H1708" s="3" t="n">
        <v>3</v>
      </c>
      <c r="I1708" s="3" t="n">
        <v>3</v>
      </c>
      <c r="J1708" s="3" t="n">
        <v>17</v>
      </c>
      <c r="K1708" s="3" t="n">
        <v>17</v>
      </c>
      <c r="L1708" s="3" t="n">
        <v>4</v>
      </c>
      <c r="M1708" s="3" t="n">
        <v>4</v>
      </c>
      <c r="N1708" s="3" t="n">
        <v>-1</v>
      </c>
      <c r="O1708" s="3" t="n">
        <v>-1</v>
      </c>
      <c r="P1708" s="3" t="n">
        <v>9.2</v>
      </c>
      <c r="Q1708" s="3" t="n">
        <v>24.2</v>
      </c>
      <c r="R1708" s="3" t="s">
        <v>5030</v>
      </c>
      <c r="S1708" s="4" t="n">
        <v>45747.0674768519</v>
      </c>
      <c r="T1708" s="3" t="s">
        <v>256</v>
      </c>
      <c r="U1708" s="3" t="s">
        <v>256</v>
      </c>
      <c r="V1708" s="3" t="n">
        <v>0</v>
      </c>
      <c r="W1708" s="3" t="n">
        <v>0</v>
      </c>
      <c r="X1708" s="3" t="n">
        <v>0</v>
      </c>
      <c r="Y1708" s="3" t="s">
        <v>30</v>
      </c>
      <c r="Z1708" s="3" t="s">
        <v>30</v>
      </c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</row>
    <row r="1709" customFormat="false" ht="15.75" hidden="false" customHeight="false" outlineLevel="0" collapsed="false">
      <c r="A1709" s="3" t="n">
        <v>1708</v>
      </c>
      <c r="B1709" s="3" t="s">
        <v>5031</v>
      </c>
      <c r="C1709" s="3" t="s">
        <v>5032</v>
      </c>
      <c r="D1709" s="3" t="n">
        <v>1</v>
      </c>
      <c r="E1709" s="3" t="n">
        <v>3.6927396</v>
      </c>
      <c r="F1709" s="3" t="n">
        <v>17</v>
      </c>
      <c r="G1709" s="3" t="n">
        <v>17</v>
      </c>
      <c r="H1709" s="3" t="n">
        <v>3</v>
      </c>
      <c r="I1709" s="3" t="n">
        <v>3</v>
      </c>
      <c r="J1709" s="3" t="n">
        <v>19</v>
      </c>
      <c r="K1709" s="3" t="n">
        <v>19</v>
      </c>
      <c r="L1709" s="3" t="n">
        <v>5</v>
      </c>
      <c r="M1709" s="3" t="n">
        <v>5</v>
      </c>
      <c r="N1709" s="3" t="n">
        <v>-1</v>
      </c>
      <c r="O1709" s="3" t="n">
        <v>-1</v>
      </c>
      <c r="P1709" s="3" t="n">
        <v>9.2</v>
      </c>
      <c r="Q1709" s="3" t="n">
        <v>24.2</v>
      </c>
      <c r="R1709" s="3" t="s">
        <v>5033</v>
      </c>
      <c r="S1709" s="4" t="n">
        <v>45747.0675925926</v>
      </c>
      <c r="T1709" s="3" t="s">
        <v>256</v>
      </c>
      <c r="U1709" s="3" t="s">
        <v>256</v>
      </c>
      <c r="V1709" s="3" t="n">
        <v>0</v>
      </c>
      <c r="W1709" s="3" t="n">
        <v>0</v>
      </c>
      <c r="X1709" s="3" t="n">
        <v>0</v>
      </c>
      <c r="Y1709" s="3" t="s">
        <v>30</v>
      </c>
      <c r="Z1709" s="3" t="s">
        <v>30</v>
      </c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</row>
    <row r="1710" customFormat="false" ht="15.75" hidden="false" customHeight="false" outlineLevel="0" collapsed="false">
      <c r="A1710" s="3" t="n">
        <v>1709</v>
      </c>
      <c r="B1710" s="3" t="s">
        <v>5034</v>
      </c>
      <c r="C1710" s="3" t="s">
        <v>5035</v>
      </c>
      <c r="D1710" s="3" t="n">
        <v>1</v>
      </c>
      <c r="E1710" s="3" t="n">
        <v>37.6140032</v>
      </c>
      <c r="F1710" s="3" t="n">
        <v>3882</v>
      </c>
      <c r="G1710" s="3" t="n">
        <v>3882</v>
      </c>
      <c r="H1710" s="3" t="n">
        <v>42</v>
      </c>
      <c r="I1710" s="3" t="n">
        <v>42</v>
      </c>
      <c r="J1710" s="3" t="n">
        <v>5322</v>
      </c>
      <c r="K1710" s="3" t="n">
        <v>5322</v>
      </c>
      <c r="L1710" s="3" t="n">
        <v>570</v>
      </c>
      <c r="M1710" s="3" t="n">
        <v>570</v>
      </c>
      <c r="N1710" s="3" t="n">
        <v>-1</v>
      </c>
      <c r="O1710" s="3" t="n">
        <v>-1</v>
      </c>
      <c r="P1710" s="3" t="n">
        <v>9.2</v>
      </c>
      <c r="Q1710" s="3" t="n">
        <v>24.2</v>
      </c>
      <c r="R1710" s="3" t="s">
        <v>5036</v>
      </c>
      <c r="S1710" s="4" t="n">
        <v>45747.5784722222</v>
      </c>
      <c r="T1710" s="3" t="s">
        <v>65</v>
      </c>
      <c r="U1710" s="3" t="s">
        <v>65</v>
      </c>
      <c r="V1710" s="3" t="n">
        <v>0</v>
      </c>
      <c r="W1710" s="3" t="n">
        <v>0</v>
      </c>
      <c r="X1710" s="3" t="n">
        <v>0</v>
      </c>
      <c r="Y1710" s="3" t="s">
        <v>30</v>
      </c>
      <c r="Z1710" s="3" t="s">
        <v>30</v>
      </c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</row>
    <row r="1711" customFormat="false" ht="15.75" hidden="false" customHeight="false" outlineLevel="0" collapsed="false">
      <c r="A1711" s="3" t="n">
        <v>1710</v>
      </c>
      <c r="B1711" s="3" t="s">
        <v>5037</v>
      </c>
      <c r="C1711" s="3" t="s">
        <v>5038</v>
      </c>
      <c r="D1711" s="3" t="n">
        <v>1</v>
      </c>
      <c r="E1711" s="3" t="n">
        <v>13.6436769</v>
      </c>
      <c r="F1711" s="3" t="n">
        <v>69</v>
      </c>
      <c r="G1711" s="3" t="n">
        <v>69</v>
      </c>
      <c r="H1711" s="3" t="n">
        <v>3</v>
      </c>
      <c r="I1711" s="3" t="n">
        <v>3</v>
      </c>
      <c r="J1711" s="3" t="n">
        <v>66</v>
      </c>
      <c r="K1711" s="3" t="n">
        <v>66</v>
      </c>
      <c r="L1711" s="3" t="n">
        <v>10</v>
      </c>
      <c r="M1711" s="3" t="n">
        <v>10</v>
      </c>
      <c r="N1711" s="3" t="n">
        <v>-1</v>
      </c>
      <c r="O1711" s="3" t="n">
        <v>-1</v>
      </c>
      <c r="P1711" s="3" t="n">
        <v>9.2</v>
      </c>
      <c r="Q1711" s="3" t="n">
        <v>24.2</v>
      </c>
      <c r="R1711" s="3" t="s">
        <v>5039</v>
      </c>
      <c r="S1711" s="4" t="n">
        <v>45747.0719560185</v>
      </c>
      <c r="T1711" s="3" t="s">
        <v>65</v>
      </c>
      <c r="U1711" s="3" t="s">
        <v>65</v>
      </c>
      <c r="V1711" s="3" t="n">
        <v>0</v>
      </c>
      <c r="W1711" s="3" t="n">
        <v>0</v>
      </c>
      <c r="X1711" s="3" t="n">
        <v>0</v>
      </c>
      <c r="Y1711" s="3" t="s">
        <v>30</v>
      </c>
      <c r="Z1711" s="3" t="s">
        <v>30</v>
      </c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</row>
    <row r="1712" customFormat="false" ht="15.75" hidden="false" customHeight="false" outlineLevel="0" collapsed="false">
      <c r="A1712" s="3" t="n">
        <v>1711</v>
      </c>
      <c r="B1712" s="3" t="s">
        <v>5040</v>
      </c>
      <c r="C1712" s="3" t="s">
        <v>5041</v>
      </c>
      <c r="D1712" s="3" t="n">
        <v>1</v>
      </c>
      <c r="E1712" s="3" t="n">
        <v>1.3443308</v>
      </c>
      <c r="F1712" s="3" t="n">
        <v>10</v>
      </c>
      <c r="G1712" s="3" t="n">
        <v>10</v>
      </c>
      <c r="H1712" s="3" t="n">
        <v>3</v>
      </c>
      <c r="I1712" s="3" t="n">
        <v>3</v>
      </c>
      <c r="J1712" s="3" t="n">
        <v>5</v>
      </c>
      <c r="K1712" s="3" t="n">
        <v>5</v>
      </c>
      <c r="L1712" s="3" t="n">
        <v>3</v>
      </c>
      <c r="M1712" s="3" t="n">
        <v>3</v>
      </c>
      <c r="N1712" s="3" t="n">
        <v>0</v>
      </c>
      <c r="O1712" s="3" t="n">
        <v>-1</v>
      </c>
      <c r="P1712" s="3" t="n">
        <v>9.2</v>
      </c>
      <c r="Q1712" s="3" t="n">
        <v>24.2</v>
      </c>
      <c r="R1712" s="3" t="s">
        <v>5042</v>
      </c>
      <c r="S1712" s="4" t="n">
        <v>45747.0720601852</v>
      </c>
      <c r="T1712" s="3" t="s">
        <v>256</v>
      </c>
      <c r="U1712" s="3" t="s">
        <v>256</v>
      </c>
      <c r="V1712" s="3" t="n">
        <v>1</v>
      </c>
      <c r="W1712" s="3" t="n">
        <v>0</v>
      </c>
      <c r="X1712" s="3" t="n">
        <v>0</v>
      </c>
      <c r="Y1712" s="3" t="s">
        <v>30</v>
      </c>
      <c r="Z1712" s="3" t="s">
        <v>30</v>
      </c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</row>
    <row r="1713" customFormat="false" ht="15.75" hidden="false" customHeight="false" outlineLevel="0" collapsed="false">
      <c r="A1713" s="3" t="n">
        <v>1712</v>
      </c>
      <c r="B1713" s="3" t="s">
        <v>5043</v>
      </c>
      <c r="C1713" s="3" t="s">
        <v>5044</v>
      </c>
      <c r="D1713" s="3" t="n">
        <v>1</v>
      </c>
      <c r="E1713" s="3" t="n">
        <v>1.4248727</v>
      </c>
      <c r="F1713" s="3" t="n">
        <v>10</v>
      </c>
      <c r="G1713" s="3" t="n">
        <v>10</v>
      </c>
      <c r="H1713" s="3" t="n">
        <v>3</v>
      </c>
      <c r="I1713" s="3" t="n">
        <v>3</v>
      </c>
      <c r="J1713" s="3" t="n">
        <v>6</v>
      </c>
      <c r="K1713" s="3" t="n">
        <v>6</v>
      </c>
      <c r="L1713" s="3" t="n">
        <v>3</v>
      </c>
      <c r="M1713" s="3" t="n">
        <v>3</v>
      </c>
      <c r="N1713" s="3" t="n">
        <v>-1</v>
      </c>
      <c r="O1713" s="3" t="n">
        <v>-1</v>
      </c>
      <c r="P1713" s="3" t="n">
        <v>9.2</v>
      </c>
      <c r="Q1713" s="3" t="n">
        <v>24.2</v>
      </c>
      <c r="R1713" s="3" t="s">
        <v>5045</v>
      </c>
      <c r="S1713" s="4" t="n">
        <v>45747.0721064815</v>
      </c>
      <c r="T1713" s="3" t="s">
        <v>256</v>
      </c>
      <c r="U1713" s="3" t="s">
        <v>256</v>
      </c>
      <c r="V1713" s="3" t="n">
        <v>0</v>
      </c>
      <c r="W1713" s="3" t="n">
        <v>0</v>
      </c>
      <c r="X1713" s="3" t="n">
        <v>0</v>
      </c>
      <c r="Y1713" s="3" t="s">
        <v>30</v>
      </c>
      <c r="Z1713" s="3" t="s">
        <v>30</v>
      </c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</row>
    <row r="1714" customFormat="false" ht="15.75" hidden="false" customHeight="false" outlineLevel="0" collapsed="false">
      <c r="A1714" s="3" t="n">
        <v>1713</v>
      </c>
      <c r="B1714" s="3" t="s">
        <v>5046</v>
      </c>
      <c r="C1714" s="3" t="s">
        <v>5047</v>
      </c>
      <c r="D1714" s="3" t="n">
        <v>1</v>
      </c>
      <c r="E1714" s="3" t="n">
        <v>1.4508783</v>
      </c>
      <c r="F1714" s="3" t="n">
        <v>11</v>
      </c>
      <c r="G1714" s="3" t="n">
        <v>11</v>
      </c>
      <c r="H1714" s="3" t="n">
        <v>3</v>
      </c>
      <c r="I1714" s="3" t="n">
        <v>3</v>
      </c>
      <c r="J1714" s="3" t="n">
        <v>9</v>
      </c>
      <c r="K1714" s="3" t="n">
        <v>9</v>
      </c>
      <c r="L1714" s="3" t="n">
        <v>4</v>
      </c>
      <c r="M1714" s="3" t="n">
        <v>4</v>
      </c>
      <c r="N1714" s="3" t="n">
        <v>-1</v>
      </c>
      <c r="O1714" s="3" t="n">
        <v>-1</v>
      </c>
      <c r="P1714" s="3" t="n">
        <v>9.2</v>
      </c>
      <c r="Q1714" s="3" t="n">
        <v>24.2</v>
      </c>
      <c r="R1714" s="3" t="s">
        <v>5048</v>
      </c>
      <c r="S1714" s="4" t="n">
        <v>45747.0721527778</v>
      </c>
      <c r="T1714" s="3" t="s">
        <v>256</v>
      </c>
      <c r="U1714" s="3" t="s">
        <v>256</v>
      </c>
      <c r="V1714" s="3" t="n">
        <v>0</v>
      </c>
      <c r="W1714" s="3" t="n">
        <v>0</v>
      </c>
      <c r="X1714" s="3" t="n">
        <v>0</v>
      </c>
      <c r="Y1714" s="3" t="s">
        <v>30</v>
      </c>
      <c r="Z1714" s="3" t="s">
        <v>30</v>
      </c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</row>
    <row r="1715" customFormat="false" ht="15.75" hidden="false" customHeight="false" outlineLevel="0" collapsed="false">
      <c r="A1715" s="3" t="n">
        <v>1714</v>
      </c>
      <c r="B1715" s="3" t="s">
        <v>5049</v>
      </c>
      <c r="C1715" s="3" t="s">
        <v>5050</v>
      </c>
      <c r="D1715" s="3" t="n">
        <v>1</v>
      </c>
      <c r="E1715" s="3" t="n">
        <v>3.1812998</v>
      </c>
      <c r="F1715" s="3" t="n">
        <v>12</v>
      </c>
      <c r="G1715" s="3" t="n">
        <v>12</v>
      </c>
      <c r="H1715" s="3" t="n">
        <v>3</v>
      </c>
      <c r="I1715" s="3" t="n">
        <v>3</v>
      </c>
      <c r="J1715" s="3" t="n">
        <v>9</v>
      </c>
      <c r="K1715" s="3" t="n">
        <v>9</v>
      </c>
      <c r="L1715" s="3" t="n">
        <v>4</v>
      </c>
      <c r="M1715" s="3" t="n">
        <v>4</v>
      </c>
      <c r="N1715" s="3" t="n">
        <v>-1</v>
      </c>
      <c r="O1715" s="3" t="n">
        <v>-1</v>
      </c>
      <c r="P1715" s="3" t="n">
        <v>9.2</v>
      </c>
      <c r="Q1715" s="3" t="n">
        <v>24.2</v>
      </c>
      <c r="R1715" s="3" t="s">
        <v>5051</v>
      </c>
      <c r="S1715" s="4" t="n">
        <v>45747.0722569445</v>
      </c>
      <c r="T1715" s="3" t="s">
        <v>256</v>
      </c>
      <c r="U1715" s="3" t="s">
        <v>256</v>
      </c>
      <c r="V1715" s="3" t="n">
        <v>0</v>
      </c>
      <c r="W1715" s="3" t="n">
        <v>0</v>
      </c>
      <c r="X1715" s="3" t="n">
        <v>0</v>
      </c>
      <c r="Y1715" s="3" t="s">
        <v>30</v>
      </c>
      <c r="Z1715" s="3" t="s">
        <v>30</v>
      </c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</row>
    <row r="1716" customFormat="false" ht="15.75" hidden="false" customHeight="false" outlineLevel="0" collapsed="false">
      <c r="A1716" s="3" t="n">
        <v>1715</v>
      </c>
      <c r="B1716" s="3" t="s">
        <v>5052</v>
      </c>
      <c r="C1716" s="3" t="s">
        <v>5053</v>
      </c>
      <c r="D1716" s="3" t="n">
        <v>1</v>
      </c>
      <c r="E1716" s="3" t="n">
        <v>4.1089416</v>
      </c>
      <c r="F1716" s="3" t="n">
        <v>13</v>
      </c>
      <c r="G1716" s="3" t="n">
        <v>13</v>
      </c>
      <c r="H1716" s="3" t="n">
        <v>3</v>
      </c>
      <c r="I1716" s="3" t="n">
        <v>3</v>
      </c>
      <c r="J1716" s="3" t="n">
        <v>11</v>
      </c>
      <c r="K1716" s="3" t="n">
        <v>11</v>
      </c>
      <c r="L1716" s="3" t="n">
        <v>4</v>
      </c>
      <c r="M1716" s="3" t="n">
        <v>4</v>
      </c>
      <c r="N1716" s="3" t="n">
        <v>-1</v>
      </c>
      <c r="O1716" s="3" t="n">
        <v>-1</v>
      </c>
      <c r="P1716" s="3" t="n">
        <v>9.2</v>
      </c>
      <c r="Q1716" s="3" t="n">
        <v>24.2</v>
      </c>
      <c r="R1716" s="3" t="s">
        <v>5054</v>
      </c>
      <c r="S1716" s="4" t="n">
        <v>45747.0723726852</v>
      </c>
      <c r="T1716" s="3" t="s">
        <v>256</v>
      </c>
      <c r="U1716" s="3" t="s">
        <v>256</v>
      </c>
      <c r="V1716" s="3" t="n">
        <v>0</v>
      </c>
      <c r="W1716" s="3" t="n">
        <v>0</v>
      </c>
      <c r="X1716" s="3" t="n">
        <v>0</v>
      </c>
      <c r="Y1716" s="3" t="s">
        <v>30</v>
      </c>
      <c r="Z1716" s="3" t="s">
        <v>30</v>
      </c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</row>
    <row r="1717" customFormat="false" ht="15.75" hidden="false" customHeight="false" outlineLevel="0" collapsed="false">
      <c r="A1717" s="3" t="n">
        <v>1716</v>
      </c>
      <c r="B1717" s="3" t="s">
        <v>5055</v>
      </c>
      <c r="C1717" s="3" t="s">
        <v>5056</v>
      </c>
      <c r="D1717" s="3" t="n">
        <v>1</v>
      </c>
      <c r="E1717" s="3" t="n">
        <v>4.1757522</v>
      </c>
      <c r="F1717" s="3" t="n">
        <v>14</v>
      </c>
      <c r="G1717" s="3" t="n">
        <v>14</v>
      </c>
      <c r="H1717" s="3" t="n">
        <v>3</v>
      </c>
      <c r="I1717" s="3" t="n">
        <v>3</v>
      </c>
      <c r="J1717" s="3" t="n">
        <v>13</v>
      </c>
      <c r="K1717" s="3" t="n">
        <v>13</v>
      </c>
      <c r="L1717" s="3" t="n">
        <v>4</v>
      </c>
      <c r="M1717" s="3" t="n">
        <v>4</v>
      </c>
      <c r="N1717" s="3" t="n">
        <v>-1</v>
      </c>
      <c r="O1717" s="3" t="n">
        <v>-1</v>
      </c>
      <c r="P1717" s="3" t="n">
        <v>9.2</v>
      </c>
      <c r="Q1717" s="3" t="n">
        <v>24.2</v>
      </c>
      <c r="R1717" s="3" t="s">
        <v>5057</v>
      </c>
      <c r="S1717" s="4" t="n">
        <v>45747.0725</v>
      </c>
      <c r="T1717" s="3" t="s">
        <v>256</v>
      </c>
      <c r="U1717" s="3" t="s">
        <v>256</v>
      </c>
      <c r="V1717" s="3" t="n">
        <v>0</v>
      </c>
      <c r="W1717" s="3" t="n">
        <v>0</v>
      </c>
      <c r="X1717" s="3" t="n">
        <v>0</v>
      </c>
      <c r="Y1717" s="3" t="s">
        <v>30</v>
      </c>
      <c r="Z1717" s="3" t="s">
        <v>30</v>
      </c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</row>
    <row r="1718" customFormat="false" ht="15.75" hidden="false" customHeight="false" outlineLevel="0" collapsed="false">
      <c r="A1718" s="3" t="n">
        <v>1717</v>
      </c>
      <c r="B1718" s="3" t="s">
        <v>5058</v>
      </c>
      <c r="C1718" s="3" t="s">
        <v>5059</v>
      </c>
      <c r="D1718" s="3" t="n">
        <v>1</v>
      </c>
      <c r="E1718" s="3" t="n">
        <v>4.1445303</v>
      </c>
      <c r="F1718" s="3" t="n">
        <v>15</v>
      </c>
      <c r="G1718" s="3" t="n">
        <v>15</v>
      </c>
      <c r="H1718" s="3" t="n">
        <v>4</v>
      </c>
      <c r="I1718" s="3" t="n">
        <v>4</v>
      </c>
      <c r="J1718" s="3" t="n">
        <v>15</v>
      </c>
      <c r="K1718" s="3" t="n">
        <v>15</v>
      </c>
      <c r="L1718" s="3" t="n">
        <v>4</v>
      </c>
      <c r="M1718" s="3" t="n">
        <v>4</v>
      </c>
      <c r="N1718" s="3" t="n">
        <v>-1</v>
      </c>
      <c r="O1718" s="3" t="n">
        <v>-1</v>
      </c>
      <c r="P1718" s="3" t="n">
        <v>9.2</v>
      </c>
      <c r="Q1718" s="3" t="n">
        <v>24.2</v>
      </c>
      <c r="R1718" s="3" t="s">
        <v>5060</v>
      </c>
      <c r="S1718" s="4" t="n">
        <v>45747.0726273148</v>
      </c>
      <c r="T1718" s="3" t="s">
        <v>3197</v>
      </c>
      <c r="U1718" s="3" t="s">
        <v>3197</v>
      </c>
      <c r="V1718" s="3" t="n">
        <v>0</v>
      </c>
      <c r="W1718" s="3" t="n">
        <v>0</v>
      </c>
      <c r="X1718" s="3" t="n">
        <v>0</v>
      </c>
      <c r="Y1718" s="3" t="s">
        <v>30</v>
      </c>
      <c r="Z1718" s="3" t="s">
        <v>30</v>
      </c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</row>
    <row r="1719" customFormat="false" ht="15.75" hidden="false" customHeight="false" outlineLevel="0" collapsed="false">
      <c r="A1719" s="3" t="n">
        <v>1718</v>
      </c>
      <c r="B1719" s="3" t="s">
        <v>5061</v>
      </c>
      <c r="C1719" s="3" t="s">
        <v>5062</v>
      </c>
      <c r="D1719" s="3" t="n">
        <v>1</v>
      </c>
      <c r="E1719" s="3" t="n">
        <v>5.0236135</v>
      </c>
      <c r="F1719" s="3" t="n">
        <v>16</v>
      </c>
      <c r="G1719" s="3" t="n">
        <v>16</v>
      </c>
      <c r="H1719" s="3" t="n">
        <v>4</v>
      </c>
      <c r="I1719" s="3" t="n">
        <v>4</v>
      </c>
      <c r="J1719" s="3" t="n">
        <v>19</v>
      </c>
      <c r="K1719" s="3" t="n">
        <v>19</v>
      </c>
      <c r="L1719" s="3" t="n">
        <v>4</v>
      </c>
      <c r="M1719" s="3" t="n">
        <v>4</v>
      </c>
      <c r="N1719" s="3" t="n">
        <v>-1</v>
      </c>
      <c r="O1719" s="3" t="n">
        <v>-1</v>
      </c>
      <c r="P1719" s="3" t="n">
        <v>9.2</v>
      </c>
      <c r="Q1719" s="3" t="n">
        <v>24.2</v>
      </c>
      <c r="R1719" s="3" t="s">
        <v>5063</v>
      </c>
      <c r="S1719" s="4" t="n">
        <v>45747.0727662037</v>
      </c>
      <c r="T1719" s="3" t="s">
        <v>3197</v>
      </c>
      <c r="U1719" s="3" t="s">
        <v>3197</v>
      </c>
      <c r="V1719" s="3" t="n">
        <v>0</v>
      </c>
      <c r="W1719" s="3" t="n">
        <v>0</v>
      </c>
      <c r="X1719" s="3" t="n">
        <v>0</v>
      </c>
      <c r="Y1719" s="3" t="s">
        <v>30</v>
      </c>
      <c r="Z1719" s="3" t="s">
        <v>30</v>
      </c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</row>
    <row r="1720" customFormat="false" ht="15.75" hidden="false" customHeight="false" outlineLevel="0" collapsed="false">
      <c r="A1720" s="3" t="n">
        <v>1719</v>
      </c>
      <c r="B1720" s="3" t="s">
        <v>5064</v>
      </c>
      <c r="C1720" s="3" t="s">
        <v>5065</v>
      </c>
      <c r="D1720" s="3" t="n">
        <v>1</v>
      </c>
      <c r="E1720" s="3" t="n">
        <v>5.2059883</v>
      </c>
      <c r="F1720" s="3" t="n">
        <v>16</v>
      </c>
      <c r="G1720" s="3" t="n">
        <v>16</v>
      </c>
      <c r="H1720" s="3" t="n">
        <v>4</v>
      </c>
      <c r="I1720" s="3" t="n">
        <v>4</v>
      </c>
      <c r="J1720" s="3" t="n">
        <v>19</v>
      </c>
      <c r="K1720" s="3" t="n">
        <v>19</v>
      </c>
      <c r="L1720" s="3" t="n">
        <v>4</v>
      </c>
      <c r="M1720" s="3" t="n">
        <v>4</v>
      </c>
      <c r="N1720" s="3" t="n">
        <v>-1</v>
      </c>
      <c r="O1720" s="3" t="n">
        <v>-1</v>
      </c>
      <c r="P1720" s="3" t="n">
        <v>9.2</v>
      </c>
      <c r="Q1720" s="3" t="n">
        <v>24.2</v>
      </c>
      <c r="R1720" s="3" t="s">
        <v>5066</v>
      </c>
      <c r="S1720" s="4" t="n">
        <v>45747.0728935185</v>
      </c>
      <c r="T1720" s="3" t="s">
        <v>3197</v>
      </c>
      <c r="U1720" s="3" t="s">
        <v>3197</v>
      </c>
      <c r="V1720" s="3" t="n">
        <v>0</v>
      </c>
      <c r="W1720" s="3" t="n">
        <v>0</v>
      </c>
      <c r="X1720" s="3" t="n">
        <v>0</v>
      </c>
      <c r="Y1720" s="3" t="s">
        <v>30</v>
      </c>
      <c r="Z1720" s="3" t="s">
        <v>30</v>
      </c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</row>
    <row r="1721" customFormat="false" ht="15.75" hidden="false" customHeight="false" outlineLevel="0" collapsed="false">
      <c r="A1721" s="3" t="n">
        <v>1720</v>
      </c>
      <c r="B1721" s="3" t="s">
        <v>5067</v>
      </c>
      <c r="C1721" s="3" t="s">
        <v>5068</v>
      </c>
      <c r="D1721" s="3" t="n">
        <v>1</v>
      </c>
      <c r="E1721" s="3" t="n">
        <v>1.5703342</v>
      </c>
      <c r="F1721" s="3" t="n">
        <v>8</v>
      </c>
      <c r="G1721" s="3" t="n">
        <v>8</v>
      </c>
      <c r="H1721" s="3" t="n">
        <v>3</v>
      </c>
      <c r="I1721" s="3" t="n">
        <v>3</v>
      </c>
      <c r="J1721" s="3" t="n">
        <v>5</v>
      </c>
      <c r="K1721" s="3" t="n">
        <v>5</v>
      </c>
      <c r="L1721" s="3" t="n">
        <v>3</v>
      </c>
      <c r="M1721" s="3" t="n">
        <v>3</v>
      </c>
      <c r="N1721" s="3" t="n">
        <v>0</v>
      </c>
      <c r="O1721" s="3" t="n">
        <v>-1</v>
      </c>
      <c r="P1721" s="3" t="n">
        <v>9.2</v>
      </c>
      <c r="Q1721" s="3" t="n">
        <v>24.2</v>
      </c>
      <c r="R1721" s="3" t="s">
        <v>5069</v>
      </c>
      <c r="S1721" s="4" t="n">
        <v>45747.0729976852</v>
      </c>
      <c r="T1721" s="3" t="s">
        <v>256</v>
      </c>
      <c r="U1721" s="3" t="s">
        <v>256</v>
      </c>
      <c r="V1721" s="3" t="n">
        <v>1</v>
      </c>
      <c r="W1721" s="3" t="n">
        <v>0</v>
      </c>
      <c r="X1721" s="3" t="n">
        <v>0</v>
      </c>
      <c r="Y1721" s="3" t="s">
        <v>30</v>
      </c>
      <c r="Z1721" s="3" t="s">
        <v>30</v>
      </c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</row>
    <row r="1722" customFormat="false" ht="15.75" hidden="false" customHeight="false" outlineLevel="0" collapsed="false">
      <c r="A1722" s="3" t="n">
        <v>1721</v>
      </c>
      <c r="B1722" s="3" t="s">
        <v>5070</v>
      </c>
      <c r="C1722" s="3" t="s">
        <v>5071</v>
      </c>
      <c r="D1722" s="3" t="n">
        <v>1</v>
      </c>
      <c r="E1722" s="3" t="n">
        <v>2.6547437</v>
      </c>
      <c r="F1722" s="3" t="n">
        <v>12</v>
      </c>
      <c r="G1722" s="3" t="n">
        <v>12</v>
      </c>
      <c r="H1722" s="3" t="n">
        <v>3</v>
      </c>
      <c r="I1722" s="3" t="n">
        <v>3</v>
      </c>
      <c r="J1722" s="3" t="n">
        <v>11</v>
      </c>
      <c r="K1722" s="3" t="n">
        <v>11</v>
      </c>
      <c r="L1722" s="3" t="n">
        <v>3</v>
      </c>
      <c r="M1722" s="3" t="n">
        <v>3</v>
      </c>
      <c r="N1722" s="3" t="n">
        <v>0</v>
      </c>
      <c r="O1722" s="3" t="n">
        <v>-1</v>
      </c>
      <c r="P1722" s="3" t="n">
        <v>9.2</v>
      </c>
      <c r="Q1722" s="3" t="n">
        <v>24.2</v>
      </c>
      <c r="R1722" s="3" t="s">
        <v>5072</v>
      </c>
      <c r="S1722" s="4" t="n">
        <v>45747.0731597222</v>
      </c>
      <c r="T1722" s="3" t="s">
        <v>256</v>
      </c>
      <c r="U1722" s="3" t="s">
        <v>256</v>
      </c>
      <c r="V1722" s="3" t="n">
        <v>1</v>
      </c>
      <c r="W1722" s="3" t="n">
        <v>0</v>
      </c>
      <c r="X1722" s="3" t="n">
        <v>0</v>
      </c>
      <c r="Y1722" s="3" t="s">
        <v>30</v>
      </c>
      <c r="Z1722" s="3" t="s">
        <v>30</v>
      </c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</row>
    <row r="1723" customFormat="false" ht="15.75" hidden="false" customHeight="false" outlineLevel="0" collapsed="false">
      <c r="A1723" s="3" t="n">
        <v>1722</v>
      </c>
      <c r="B1723" s="3" t="s">
        <v>5073</v>
      </c>
      <c r="C1723" s="3" t="s">
        <v>5074</v>
      </c>
      <c r="D1723" s="3" t="n">
        <v>1</v>
      </c>
      <c r="E1723" s="3" t="n">
        <v>5.6317814</v>
      </c>
      <c r="F1723" s="3" t="n">
        <v>16</v>
      </c>
      <c r="G1723" s="3" t="n">
        <v>16</v>
      </c>
      <c r="H1723" s="3" t="n">
        <v>3</v>
      </c>
      <c r="I1723" s="3" t="n">
        <v>3</v>
      </c>
      <c r="J1723" s="3" t="n">
        <v>21</v>
      </c>
      <c r="K1723" s="3" t="n">
        <v>21</v>
      </c>
      <c r="L1723" s="3" t="n">
        <v>3</v>
      </c>
      <c r="M1723" s="3" t="n">
        <v>3</v>
      </c>
      <c r="N1723" s="3" t="n">
        <v>0</v>
      </c>
      <c r="O1723" s="3" t="n">
        <v>-1</v>
      </c>
      <c r="P1723" s="3" t="n">
        <v>9.2</v>
      </c>
      <c r="Q1723" s="3" t="n">
        <v>24.2</v>
      </c>
      <c r="R1723" s="3" t="s">
        <v>5075</v>
      </c>
      <c r="S1723" s="4" t="n">
        <v>45747.0733680556</v>
      </c>
      <c r="T1723" s="3" t="s">
        <v>256</v>
      </c>
      <c r="U1723" s="3" t="s">
        <v>256</v>
      </c>
      <c r="V1723" s="3" t="n">
        <v>1</v>
      </c>
      <c r="W1723" s="3" t="n">
        <v>0</v>
      </c>
      <c r="X1723" s="3" t="n">
        <v>0</v>
      </c>
      <c r="Y1723" s="3" t="s">
        <v>30</v>
      </c>
      <c r="Z1723" s="3" t="s">
        <v>30</v>
      </c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</row>
    <row r="1724" customFormat="false" ht="15.75" hidden="false" customHeight="false" outlineLevel="0" collapsed="false">
      <c r="A1724" s="3" t="n">
        <v>1723</v>
      </c>
      <c r="B1724" s="3" t="s">
        <v>5076</v>
      </c>
      <c r="C1724" s="3" t="s">
        <v>5077</v>
      </c>
      <c r="D1724" s="3" t="n">
        <v>1</v>
      </c>
      <c r="E1724" s="3" t="n">
        <v>3.8767522</v>
      </c>
      <c r="F1724" s="3" t="n">
        <v>54</v>
      </c>
      <c r="G1724" s="3" t="n">
        <v>54</v>
      </c>
      <c r="H1724" s="3" t="n">
        <v>14</v>
      </c>
      <c r="I1724" s="3" t="n">
        <v>14</v>
      </c>
      <c r="J1724" s="3" t="n">
        <v>65</v>
      </c>
      <c r="K1724" s="3" t="n">
        <v>65</v>
      </c>
      <c r="L1724" s="3" t="n">
        <v>10</v>
      </c>
      <c r="M1724" s="3" t="n">
        <v>10</v>
      </c>
      <c r="N1724" s="3" t="n">
        <v>-1</v>
      </c>
      <c r="O1724" s="3" t="n">
        <v>-1</v>
      </c>
      <c r="P1724" s="3" t="n">
        <v>9.2</v>
      </c>
      <c r="Q1724" s="3" t="n">
        <v>24.2</v>
      </c>
      <c r="R1724" s="3" t="s">
        <v>5078</v>
      </c>
      <c r="S1724" s="4" t="n">
        <v>45747.0735185185</v>
      </c>
      <c r="T1724" s="3" t="s">
        <v>65</v>
      </c>
      <c r="U1724" s="3" t="s">
        <v>65</v>
      </c>
      <c r="V1724" s="3" t="n">
        <v>0</v>
      </c>
      <c r="W1724" s="3" t="n">
        <v>0</v>
      </c>
      <c r="X1724" s="3" t="n">
        <v>0</v>
      </c>
      <c r="Y1724" s="3" t="s">
        <v>30</v>
      </c>
      <c r="Z1724" s="3" t="s">
        <v>30</v>
      </c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</row>
    <row r="1725" customFormat="false" ht="15.75" hidden="false" customHeight="false" outlineLevel="0" collapsed="false">
      <c r="A1725" s="3" t="n">
        <v>1724</v>
      </c>
      <c r="B1725" s="3" t="s">
        <v>5079</v>
      </c>
      <c r="C1725" s="3" t="s">
        <v>5080</v>
      </c>
      <c r="D1725" s="3" t="n">
        <v>1</v>
      </c>
      <c r="E1725" s="3" t="n">
        <v>6.3666252</v>
      </c>
      <c r="F1725" s="3" t="n">
        <v>25</v>
      </c>
      <c r="G1725" s="3" t="n">
        <v>25</v>
      </c>
      <c r="H1725" s="3" t="n">
        <v>7</v>
      </c>
      <c r="I1725" s="3" t="n">
        <v>7</v>
      </c>
      <c r="J1725" s="3" t="n">
        <v>32</v>
      </c>
      <c r="K1725" s="3" t="n">
        <v>32</v>
      </c>
      <c r="L1725" s="3" t="n">
        <v>5</v>
      </c>
      <c r="M1725" s="3" t="n">
        <v>5</v>
      </c>
      <c r="N1725" s="3" t="n">
        <v>0</v>
      </c>
      <c r="O1725" s="3" t="n">
        <v>-1</v>
      </c>
      <c r="P1725" s="3" t="n">
        <v>9.2</v>
      </c>
      <c r="Q1725" s="3" t="n">
        <v>24.2</v>
      </c>
      <c r="R1725" s="3" t="s">
        <v>5081</v>
      </c>
      <c r="S1725" s="4" t="n">
        <v>45747.0737152778</v>
      </c>
      <c r="T1725" s="3" t="s">
        <v>256</v>
      </c>
      <c r="U1725" s="3" t="s">
        <v>256</v>
      </c>
      <c r="V1725" s="3" t="n">
        <v>1</v>
      </c>
      <c r="W1725" s="3" t="n">
        <v>0</v>
      </c>
      <c r="X1725" s="3" t="n">
        <v>0</v>
      </c>
      <c r="Y1725" s="3" t="s">
        <v>30</v>
      </c>
      <c r="Z1725" s="3" t="s">
        <v>30</v>
      </c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</row>
    <row r="1726" customFormat="false" ht="15.75" hidden="false" customHeight="false" outlineLevel="0" collapsed="false">
      <c r="A1726" s="3" t="n">
        <v>1725</v>
      </c>
      <c r="B1726" s="3" t="s">
        <v>5082</v>
      </c>
      <c r="C1726" s="3" t="s">
        <v>5083</v>
      </c>
      <c r="D1726" s="3" t="n">
        <v>1</v>
      </c>
      <c r="E1726" s="3" t="n">
        <v>5.6756688</v>
      </c>
      <c r="F1726" s="3" t="n">
        <v>76</v>
      </c>
      <c r="G1726" s="3" t="n">
        <v>76</v>
      </c>
      <c r="H1726" s="3" t="n">
        <v>16</v>
      </c>
      <c r="I1726" s="3" t="n">
        <v>16</v>
      </c>
      <c r="J1726" s="3" t="n">
        <v>99</v>
      </c>
      <c r="K1726" s="3" t="n">
        <v>99</v>
      </c>
      <c r="L1726" s="3" t="n">
        <v>14</v>
      </c>
      <c r="M1726" s="3" t="n">
        <v>14</v>
      </c>
      <c r="N1726" s="3" t="n">
        <v>-1</v>
      </c>
      <c r="O1726" s="3" t="n">
        <v>-1</v>
      </c>
      <c r="P1726" s="3" t="n">
        <v>9.2</v>
      </c>
      <c r="Q1726" s="3" t="n">
        <v>24.2</v>
      </c>
      <c r="R1726" s="3" t="s">
        <v>5084</v>
      </c>
      <c r="S1726" s="4" t="n">
        <v>45747.0738773148</v>
      </c>
      <c r="T1726" s="3" t="s">
        <v>256</v>
      </c>
      <c r="U1726" s="3" t="s">
        <v>256</v>
      </c>
      <c r="V1726" s="3" t="n">
        <v>0</v>
      </c>
      <c r="W1726" s="3" t="n">
        <v>0</v>
      </c>
      <c r="X1726" s="3" t="n">
        <v>0</v>
      </c>
      <c r="Y1726" s="3" t="s">
        <v>30</v>
      </c>
      <c r="Z1726" s="3" t="s">
        <v>30</v>
      </c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</row>
    <row r="1727" customFormat="false" ht="15.75" hidden="false" customHeight="false" outlineLevel="0" collapsed="false">
      <c r="A1727" s="3" t="n">
        <v>1726</v>
      </c>
      <c r="B1727" s="3" t="s">
        <v>5085</v>
      </c>
      <c r="C1727" s="3" t="s">
        <v>5086</v>
      </c>
      <c r="D1727" s="3" t="n">
        <v>1</v>
      </c>
      <c r="E1727" s="3" t="n">
        <v>9.8512919</v>
      </c>
      <c r="F1727" s="3" t="n">
        <v>76</v>
      </c>
      <c r="G1727" s="3" t="n">
        <v>76</v>
      </c>
      <c r="H1727" s="3" t="n">
        <v>16</v>
      </c>
      <c r="I1727" s="3" t="n">
        <v>16</v>
      </c>
      <c r="J1727" s="3" t="n">
        <v>99</v>
      </c>
      <c r="K1727" s="3" t="n">
        <v>99</v>
      </c>
      <c r="L1727" s="3" t="n">
        <v>14</v>
      </c>
      <c r="M1727" s="3" t="n">
        <v>14</v>
      </c>
      <c r="N1727" s="3" t="n">
        <v>11</v>
      </c>
      <c r="O1727" s="3" t="n">
        <v>-1</v>
      </c>
      <c r="P1727" s="3" t="n">
        <v>9.2</v>
      </c>
      <c r="Q1727" s="3" t="n">
        <v>24.2</v>
      </c>
      <c r="R1727" s="3" t="s">
        <v>5087</v>
      </c>
      <c r="S1727" s="4" t="n">
        <v>45747.074224537</v>
      </c>
      <c r="T1727" s="3" t="s">
        <v>256</v>
      </c>
      <c r="U1727" s="3" t="s">
        <v>256</v>
      </c>
      <c r="V1727" s="3" t="n">
        <v>1</v>
      </c>
      <c r="W1727" s="3" t="n">
        <v>0</v>
      </c>
      <c r="X1727" s="3" t="n">
        <v>0</v>
      </c>
      <c r="Y1727" s="3" t="s">
        <v>30</v>
      </c>
      <c r="Z1727" s="3" t="s">
        <v>30</v>
      </c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</row>
    <row r="1728" customFormat="false" ht="15.75" hidden="false" customHeight="false" outlineLevel="0" collapsed="false">
      <c r="A1728" s="3" t="n">
        <v>1727</v>
      </c>
      <c r="B1728" s="3" t="s">
        <v>5088</v>
      </c>
      <c r="C1728" s="3" t="s">
        <v>5089</v>
      </c>
      <c r="D1728" s="3" t="n">
        <v>1</v>
      </c>
      <c r="E1728" s="3" t="n">
        <v>9.927572</v>
      </c>
      <c r="F1728" s="3" t="n">
        <v>80</v>
      </c>
      <c r="G1728" s="3" t="n">
        <v>80</v>
      </c>
      <c r="H1728" s="3" t="n">
        <v>17</v>
      </c>
      <c r="I1728" s="3" t="n">
        <v>17</v>
      </c>
      <c r="J1728" s="3" t="n">
        <v>102</v>
      </c>
      <c r="K1728" s="3" t="n">
        <v>102</v>
      </c>
      <c r="L1728" s="3" t="n">
        <v>16</v>
      </c>
      <c r="M1728" s="3" t="n">
        <v>16</v>
      </c>
      <c r="N1728" s="3" t="n">
        <v>11</v>
      </c>
      <c r="O1728" s="3" t="n">
        <v>-1</v>
      </c>
      <c r="P1728" s="3" t="n">
        <v>9.2</v>
      </c>
      <c r="Q1728" s="3" t="n">
        <v>24.2</v>
      </c>
      <c r="R1728" s="3" t="s">
        <v>5090</v>
      </c>
      <c r="S1728" s="4" t="n">
        <v>45747.0746412037</v>
      </c>
      <c r="T1728" s="3" t="s">
        <v>256</v>
      </c>
      <c r="U1728" s="3" t="s">
        <v>256</v>
      </c>
      <c r="V1728" s="3" t="n">
        <v>1</v>
      </c>
      <c r="W1728" s="3" t="n">
        <v>0</v>
      </c>
      <c r="X1728" s="3" t="n">
        <v>0</v>
      </c>
      <c r="Y1728" s="3" t="s">
        <v>30</v>
      </c>
      <c r="Z1728" s="3" t="s">
        <v>30</v>
      </c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</row>
    <row r="1729" customFormat="false" ht="15.75" hidden="false" customHeight="false" outlineLevel="0" collapsed="false">
      <c r="A1729" s="3" t="n">
        <v>1728</v>
      </c>
      <c r="B1729" s="3" t="s">
        <v>5091</v>
      </c>
      <c r="C1729" s="3" t="s">
        <v>5092</v>
      </c>
      <c r="D1729" s="3" t="n">
        <v>1</v>
      </c>
      <c r="E1729" s="3" t="n">
        <v>1.6954409</v>
      </c>
      <c r="F1729" s="3" t="n">
        <v>9</v>
      </c>
      <c r="G1729" s="3" t="n">
        <v>9</v>
      </c>
      <c r="H1729" s="3" t="n">
        <v>3</v>
      </c>
      <c r="I1729" s="3" t="n">
        <v>3</v>
      </c>
      <c r="J1729" s="3" t="n">
        <v>6</v>
      </c>
      <c r="K1729" s="3" t="n">
        <v>6</v>
      </c>
      <c r="L1729" s="3" t="n">
        <v>3</v>
      </c>
      <c r="M1729" s="3" t="n">
        <v>3</v>
      </c>
      <c r="N1729" s="3" t="n">
        <v>0</v>
      </c>
      <c r="O1729" s="3" t="n">
        <v>-1</v>
      </c>
      <c r="P1729" s="3" t="n">
        <v>9.2</v>
      </c>
      <c r="Q1729" s="3" t="n">
        <v>24.2</v>
      </c>
      <c r="R1729" s="3" t="s">
        <v>5093</v>
      </c>
      <c r="S1729" s="4" t="n">
        <v>45747.0747569444</v>
      </c>
      <c r="T1729" s="3" t="s">
        <v>256</v>
      </c>
      <c r="U1729" s="3" t="s">
        <v>256</v>
      </c>
      <c r="V1729" s="3" t="n">
        <v>1</v>
      </c>
      <c r="W1729" s="3" t="n">
        <v>0</v>
      </c>
      <c r="X1729" s="3" t="n">
        <v>0</v>
      </c>
      <c r="Y1729" s="3" t="s">
        <v>30</v>
      </c>
      <c r="Z1729" s="3" t="s">
        <v>30</v>
      </c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</row>
    <row r="1730" customFormat="false" ht="15.75" hidden="false" customHeight="false" outlineLevel="0" collapsed="false">
      <c r="A1730" s="3" t="n">
        <v>1729</v>
      </c>
      <c r="B1730" s="3" t="s">
        <v>5094</v>
      </c>
      <c r="C1730" s="3" t="s">
        <v>5095</v>
      </c>
      <c r="D1730" s="3" t="n">
        <v>1</v>
      </c>
      <c r="E1730" s="3" t="n">
        <v>3.3291578</v>
      </c>
      <c r="F1730" s="3" t="n">
        <v>13</v>
      </c>
      <c r="G1730" s="3" t="n">
        <v>13</v>
      </c>
      <c r="H1730" s="3" t="n">
        <v>3</v>
      </c>
      <c r="I1730" s="3" t="n">
        <v>3</v>
      </c>
      <c r="J1730" s="3" t="n">
        <v>12</v>
      </c>
      <c r="K1730" s="3" t="n">
        <v>12</v>
      </c>
      <c r="L1730" s="3" t="n">
        <v>4</v>
      </c>
      <c r="M1730" s="3" t="n">
        <v>4</v>
      </c>
      <c r="N1730" s="3" t="n">
        <v>0</v>
      </c>
      <c r="O1730" s="3" t="n">
        <v>-1</v>
      </c>
      <c r="P1730" s="3" t="n">
        <v>9.2</v>
      </c>
      <c r="Q1730" s="3" t="n">
        <v>24.2</v>
      </c>
      <c r="R1730" s="3" t="s">
        <v>5096</v>
      </c>
      <c r="S1730" s="4" t="n">
        <v>45747.0749305556</v>
      </c>
      <c r="T1730" s="3" t="s">
        <v>256</v>
      </c>
      <c r="U1730" s="3" t="s">
        <v>256</v>
      </c>
      <c r="V1730" s="3" t="n">
        <v>1</v>
      </c>
      <c r="W1730" s="3" t="n">
        <v>0</v>
      </c>
      <c r="X1730" s="3" t="n">
        <v>0</v>
      </c>
      <c r="Y1730" s="3" t="s">
        <v>30</v>
      </c>
      <c r="Z1730" s="3" t="s">
        <v>30</v>
      </c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</row>
    <row r="1731" customFormat="false" ht="15.75" hidden="false" customHeight="false" outlineLevel="0" collapsed="false">
      <c r="A1731" s="3" t="n">
        <v>1730</v>
      </c>
      <c r="B1731" s="3" t="s">
        <v>5097</v>
      </c>
      <c r="C1731" s="3" t="s">
        <v>5098</v>
      </c>
      <c r="D1731" s="3" t="n">
        <v>1</v>
      </c>
      <c r="E1731" s="3" t="n">
        <v>3.9892522</v>
      </c>
      <c r="F1731" s="3" t="n">
        <v>19</v>
      </c>
      <c r="G1731" s="3" t="n">
        <v>19</v>
      </c>
      <c r="H1731" s="3" t="n">
        <v>4</v>
      </c>
      <c r="I1731" s="3" t="n">
        <v>4</v>
      </c>
      <c r="J1731" s="3" t="n">
        <v>21</v>
      </c>
      <c r="K1731" s="3" t="n">
        <v>21</v>
      </c>
      <c r="L1731" s="3" t="n">
        <v>5</v>
      </c>
      <c r="M1731" s="3" t="n">
        <v>5</v>
      </c>
      <c r="N1731" s="3" t="n">
        <v>0</v>
      </c>
      <c r="O1731" s="3" t="n">
        <v>-1</v>
      </c>
      <c r="P1731" s="3" t="n">
        <v>9.2</v>
      </c>
      <c r="Q1731" s="3" t="n">
        <v>24.2</v>
      </c>
      <c r="R1731" s="3" t="s">
        <v>5099</v>
      </c>
      <c r="S1731" s="4" t="n">
        <v>45747.0751273148</v>
      </c>
      <c r="T1731" s="3" t="s">
        <v>256</v>
      </c>
      <c r="U1731" s="3" t="s">
        <v>256</v>
      </c>
      <c r="V1731" s="3" t="n">
        <v>1</v>
      </c>
      <c r="W1731" s="3" t="n">
        <v>0</v>
      </c>
      <c r="X1731" s="3" t="n">
        <v>0</v>
      </c>
      <c r="Y1731" s="3" t="s">
        <v>30</v>
      </c>
      <c r="Z1731" s="3" t="s">
        <v>30</v>
      </c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</row>
    <row r="1732" customFormat="false" ht="15.75" hidden="false" customHeight="false" outlineLevel="0" collapsed="false">
      <c r="A1732" s="3" t="n">
        <v>1731</v>
      </c>
      <c r="B1732" s="3" t="s">
        <v>5100</v>
      </c>
      <c r="C1732" s="3" t="s">
        <v>5101</v>
      </c>
      <c r="D1732" s="3" t="n">
        <v>1</v>
      </c>
      <c r="E1732" s="3" t="n">
        <v>3.6056577</v>
      </c>
      <c r="F1732" s="3" t="n">
        <v>19</v>
      </c>
      <c r="G1732" s="3" t="n">
        <v>19</v>
      </c>
      <c r="H1732" s="3" t="n">
        <v>4</v>
      </c>
      <c r="I1732" s="3" t="n">
        <v>4</v>
      </c>
      <c r="J1732" s="3" t="n">
        <v>24</v>
      </c>
      <c r="K1732" s="3" t="n">
        <v>24</v>
      </c>
      <c r="L1732" s="3" t="n">
        <v>5</v>
      </c>
      <c r="M1732" s="3" t="n">
        <v>5</v>
      </c>
      <c r="N1732" s="3" t="n">
        <v>0</v>
      </c>
      <c r="O1732" s="3" t="n">
        <v>-1</v>
      </c>
      <c r="P1732" s="3" t="n">
        <v>9.2</v>
      </c>
      <c r="Q1732" s="3" t="n">
        <v>24.2</v>
      </c>
      <c r="R1732" s="3" t="s">
        <v>5102</v>
      </c>
      <c r="S1732" s="4" t="n">
        <v>45747.0753009259</v>
      </c>
      <c r="T1732" s="3" t="s">
        <v>256</v>
      </c>
      <c r="U1732" s="3" t="s">
        <v>256</v>
      </c>
      <c r="V1732" s="3" t="n">
        <v>1</v>
      </c>
      <c r="W1732" s="3" t="n">
        <v>0</v>
      </c>
      <c r="X1732" s="3" t="n">
        <v>0</v>
      </c>
      <c r="Y1732" s="3" t="s">
        <v>30</v>
      </c>
      <c r="Z1732" s="3" t="s">
        <v>30</v>
      </c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</row>
    <row r="1733" customFormat="false" ht="15.75" hidden="false" customHeight="false" outlineLevel="0" collapsed="false">
      <c r="A1733" s="3" t="n">
        <v>1732</v>
      </c>
      <c r="B1733" s="3" t="s">
        <v>5103</v>
      </c>
      <c r="C1733" s="3" t="s">
        <v>5104</v>
      </c>
      <c r="D1733" s="3" t="n">
        <v>1</v>
      </c>
      <c r="E1733" s="3" t="n">
        <v>0.8644805</v>
      </c>
      <c r="F1733" s="3" t="n">
        <v>9</v>
      </c>
      <c r="G1733" s="3" t="n">
        <v>9</v>
      </c>
      <c r="H1733" s="3" t="n">
        <v>4</v>
      </c>
      <c r="I1733" s="3" t="n">
        <v>4</v>
      </c>
      <c r="J1733" s="3" t="n">
        <v>7</v>
      </c>
      <c r="K1733" s="3" t="n">
        <v>7</v>
      </c>
      <c r="L1733" s="3" t="n">
        <v>3</v>
      </c>
      <c r="M1733" s="3" t="n">
        <v>3</v>
      </c>
      <c r="N1733" s="3" t="n">
        <v>0</v>
      </c>
      <c r="O1733" s="3" t="n">
        <v>-1</v>
      </c>
      <c r="P1733" s="3" t="n">
        <v>9.2</v>
      </c>
      <c r="Q1733" s="3" t="n">
        <v>24.2</v>
      </c>
      <c r="R1733" s="3" t="s">
        <v>5105</v>
      </c>
      <c r="S1733" s="4" t="n">
        <v>45747.0754050926</v>
      </c>
      <c r="T1733" s="3" t="s">
        <v>256</v>
      </c>
      <c r="U1733" s="3" t="s">
        <v>256</v>
      </c>
      <c r="V1733" s="3" t="n">
        <v>1</v>
      </c>
      <c r="W1733" s="3" t="n">
        <v>0</v>
      </c>
      <c r="X1733" s="3" t="n">
        <v>0</v>
      </c>
      <c r="Y1733" s="3" t="s">
        <v>30</v>
      </c>
      <c r="Z1733" s="3" t="s">
        <v>30</v>
      </c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</row>
    <row r="1734" customFormat="false" ht="15.75" hidden="false" customHeight="false" outlineLevel="0" collapsed="false">
      <c r="A1734" s="3" t="n">
        <v>1733</v>
      </c>
      <c r="B1734" s="3" t="s">
        <v>5106</v>
      </c>
      <c r="C1734" s="3" t="s">
        <v>5107</v>
      </c>
      <c r="D1734" s="3" t="n">
        <v>1</v>
      </c>
      <c r="E1734" s="3" t="n">
        <v>1.8544304</v>
      </c>
      <c r="F1734" s="3" t="n">
        <v>11</v>
      </c>
      <c r="G1734" s="3" t="n">
        <v>11</v>
      </c>
      <c r="H1734" s="3" t="n">
        <v>4</v>
      </c>
      <c r="I1734" s="3" t="n">
        <v>4</v>
      </c>
      <c r="J1734" s="3" t="n">
        <v>10</v>
      </c>
      <c r="K1734" s="3" t="n">
        <v>10</v>
      </c>
      <c r="L1734" s="3" t="n">
        <v>3</v>
      </c>
      <c r="M1734" s="3" t="n">
        <v>3</v>
      </c>
      <c r="N1734" s="3" t="n">
        <v>0</v>
      </c>
      <c r="O1734" s="3" t="n">
        <v>-1</v>
      </c>
      <c r="P1734" s="3" t="n">
        <v>9.2</v>
      </c>
      <c r="Q1734" s="3" t="n">
        <v>24.2</v>
      </c>
      <c r="R1734" s="3" t="s">
        <v>5108</v>
      </c>
      <c r="S1734" s="4" t="n">
        <v>45747.0755439815</v>
      </c>
      <c r="T1734" s="3" t="s">
        <v>256</v>
      </c>
      <c r="U1734" s="3" t="s">
        <v>256</v>
      </c>
      <c r="V1734" s="3" t="n">
        <v>1</v>
      </c>
      <c r="W1734" s="3" t="n">
        <v>0</v>
      </c>
      <c r="X1734" s="3" t="n">
        <v>0</v>
      </c>
      <c r="Y1734" s="3" t="s">
        <v>30</v>
      </c>
      <c r="Z1734" s="3" t="s">
        <v>30</v>
      </c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</row>
    <row r="1735" customFormat="false" ht="15.75" hidden="false" customHeight="false" outlineLevel="0" collapsed="false">
      <c r="A1735" s="3" t="n">
        <v>1734</v>
      </c>
      <c r="B1735" s="3" t="s">
        <v>5109</v>
      </c>
      <c r="C1735" s="3" t="s">
        <v>5110</v>
      </c>
      <c r="D1735" s="3" t="n">
        <v>1</v>
      </c>
      <c r="E1735" s="3" t="n">
        <v>2.2262424</v>
      </c>
      <c r="F1735" s="3" t="n">
        <v>14</v>
      </c>
      <c r="G1735" s="3" t="n">
        <v>14</v>
      </c>
      <c r="H1735" s="3" t="n">
        <v>4</v>
      </c>
      <c r="I1735" s="3" t="n">
        <v>4</v>
      </c>
      <c r="J1735" s="3" t="n">
        <v>14</v>
      </c>
      <c r="K1735" s="3" t="n">
        <v>14</v>
      </c>
      <c r="L1735" s="3" t="n">
        <v>3</v>
      </c>
      <c r="M1735" s="3" t="n">
        <v>3</v>
      </c>
      <c r="N1735" s="3" t="n">
        <v>0</v>
      </c>
      <c r="O1735" s="3" t="n">
        <v>-1</v>
      </c>
      <c r="P1735" s="3" t="n">
        <v>9.2</v>
      </c>
      <c r="Q1735" s="3" t="n">
        <v>24.2</v>
      </c>
      <c r="R1735" s="3" t="s">
        <v>5111</v>
      </c>
      <c r="S1735" s="4" t="n">
        <v>45747.0756712963</v>
      </c>
      <c r="T1735" s="3" t="s">
        <v>256</v>
      </c>
      <c r="U1735" s="3" t="s">
        <v>256</v>
      </c>
      <c r="V1735" s="3" t="n">
        <v>1</v>
      </c>
      <c r="W1735" s="3" t="n">
        <v>0</v>
      </c>
      <c r="X1735" s="3" t="n">
        <v>0</v>
      </c>
      <c r="Y1735" s="3" t="s">
        <v>30</v>
      </c>
      <c r="Z1735" s="3" t="s">
        <v>30</v>
      </c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</row>
    <row r="1736" customFormat="false" ht="15.75" hidden="false" customHeight="false" outlineLevel="0" collapsed="false">
      <c r="A1736" s="3" t="n">
        <v>1735</v>
      </c>
      <c r="B1736" s="3" t="s">
        <v>5112</v>
      </c>
      <c r="C1736" s="3" t="s">
        <v>5113</v>
      </c>
      <c r="D1736" s="3" t="n">
        <v>1</v>
      </c>
      <c r="E1736" s="3" t="n">
        <v>2.8053504</v>
      </c>
      <c r="F1736" s="3" t="n">
        <v>18</v>
      </c>
      <c r="G1736" s="3" t="n">
        <v>18</v>
      </c>
      <c r="H1736" s="3" t="n">
        <v>4</v>
      </c>
      <c r="I1736" s="3" t="n">
        <v>4</v>
      </c>
      <c r="J1736" s="3" t="n">
        <v>22</v>
      </c>
      <c r="K1736" s="3" t="n">
        <v>22</v>
      </c>
      <c r="L1736" s="3" t="n">
        <v>4</v>
      </c>
      <c r="M1736" s="3" t="n">
        <v>4</v>
      </c>
      <c r="N1736" s="3" t="n">
        <v>0</v>
      </c>
      <c r="O1736" s="3" t="n">
        <v>-1</v>
      </c>
      <c r="P1736" s="3" t="n">
        <v>9.2</v>
      </c>
      <c r="Q1736" s="3" t="n">
        <v>24.2</v>
      </c>
      <c r="R1736" s="3" t="s">
        <v>5114</v>
      </c>
      <c r="S1736" s="4" t="n">
        <v>45747.0758101852</v>
      </c>
      <c r="T1736" s="3" t="s">
        <v>256</v>
      </c>
      <c r="U1736" s="3" t="s">
        <v>256</v>
      </c>
      <c r="V1736" s="3" t="n">
        <v>1</v>
      </c>
      <c r="W1736" s="3" t="n">
        <v>0</v>
      </c>
      <c r="X1736" s="3" t="n">
        <v>0</v>
      </c>
      <c r="Y1736" s="3" t="s">
        <v>30</v>
      </c>
      <c r="Z1736" s="3" t="s">
        <v>30</v>
      </c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</row>
    <row r="1737" customFormat="false" ht="15.75" hidden="false" customHeight="false" outlineLevel="0" collapsed="false">
      <c r="A1737" s="3" t="n">
        <v>1736</v>
      </c>
      <c r="B1737" s="3" t="s">
        <v>5115</v>
      </c>
      <c r="C1737" s="3" t="s">
        <v>5116</v>
      </c>
      <c r="D1737" s="3" t="n">
        <v>1</v>
      </c>
      <c r="E1737" s="3" t="n">
        <v>2.6310176</v>
      </c>
      <c r="F1737" s="3" t="n">
        <v>8</v>
      </c>
      <c r="G1737" s="3" t="n">
        <v>8</v>
      </c>
      <c r="H1737" s="3" t="n">
        <v>3</v>
      </c>
      <c r="I1737" s="3" t="n">
        <v>3</v>
      </c>
      <c r="J1737" s="3" t="n">
        <v>4</v>
      </c>
      <c r="K1737" s="3" t="n">
        <v>4</v>
      </c>
      <c r="L1737" s="3" t="n">
        <v>3</v>
      </c>
      <c r="M1737" s="3" t="n">
        <v>3</v>
      </c>
      <c r="N1737" s="3" t="n">
        <v>-1</v>
      </c>
      <c r="O1737" s="3" t="n">
        <v>-1</v>
      </c>
      <c r="P1737" s="3" t="n">
        <v>9.2</v>
      </c>
      <c r="Q1737" s="3" t="n">
        <v>24.2</v>
      </c>
      <c r="R1737" s="3" t="s">
        <v>5117</v>
      </c>
      <c r="S1737" s="4" t="n">
        <v>45747.0758912037</v>
      </c>
      <c r="T1737" s="3" t="s">
        <v>256</v>
      </c>
      <c r="U1737" s="3" t="s">
        <v>256</v>
      </c>
      <c r="V1737" s="3" t="n">
        <v>0</v>
      </c>
      <c r="W1737" s="3" t="n">
        <v>0</v>
      </c>
      <c r="X1737" s="3" t="n">
        <v>0</v>
      </c>
      <c r="Y1737" s="3" t="s">
        <v>30</v>
      </c>
      <c r="Z1737" s="3" t="s">
        <v>30</v>
      </c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</row>
    <row r="1738" customFormat="false" ht="15.75" hidden="false" customHeight="false" outlineLevel="0" collapsed="false">
      <c r="A1738" s="3" t="n">
        <v>1737</v>
      </c>
      <c r="B1738" s="3" t="s">
        <v>5118</v>
      </c>
      <c r="C1738" s="3" t="s">
        <v>5119</v>
      </c>
      <c r="D1738" s="3" t="n">
        <v>1</v>
      </c>
      <c r="E1738" s="3" t="n">
        <v>2.9482182</v>
      </c>
      <c r="F1738" s="3" t="n">
        <v>11</v>
      </c>
      <c r="G1738" s="3" t="n">
        <v>11</v>
      </c>
      <c r="H1738" s="3" t="n">
        <v>3</v>
      </c>
      <c r="I1738" s="3" t="n">
        <v>3</v>
      </c>
      <c r="J1738" s="3" t="n">
        <v>11</v>
      </c>
      <c r="K1738" s="3" t="n">
        <v>11</v>
      </c>
      <c r="L1738" s="3" t="n">
        <v>3</v>
      </c>
      <c r="M1738" s="3" t="n">
        <v>3</v>
      </c>
      <c r="N1738" s="3" t="n">
        <v>-1</v>
      </c>
      <c r="O1738" s="3" t="n">
        <v>-1</v>
      </c>
      <c r="P1738" s="3" t="n">
        <v>9.2</v>
      </c>
      <c r="Q1738" s="3" t="n">
        <v>24.2</v>
      </c>
      <c r="R1738" s="3" t="s">
        <v>5120</v>
      </c>
      <c r="S1738" s="4" t="n">
        <v>45747.0759837963</v>
      </c>
      <c r="T1738" s="3" t="s">
        <v>256</v>
      </c>
      <c r="U1738" s="3" t="s">
        <v>256</v>
      </c>
      <c r="V1738" s="3" t="n">
        <v>0</v>
      </c>
      <c r="W1738" s="3" t="n">
        <v>0</v>
      </c>
      <c r="X1738" s="3" t="n">
        <v>0</v>
      </c>
      <c r="Y1738" s="3" t="s">
        <v>30</v>
      </c>
      <c r="Z1738" s="3" t="s">
        <v>30</v>
      </c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</row>
    <row r="1739" customFormat="false" ht="15.75" hidden="false" customHeight="false" outlineLevel="0" collapsed="false">
      <c r="A1739" s="3" t="n">
        <v>1738</v>
      </c>
      <c r="B1739" s="3" t="s">
        <v>5121</v>
      </c>
      <c r="C1739" s="3" t="s">
        <v>5122</v>
      </c>
      <c r="D1739" s="3" t="n">
        <v>1</v>
      </c>
      <c r="E1739" s="3" t="n">
        <v>1.8966396</v>
      </c>
      <c r="F1739" s="3" t="n">
        <v>14</v>
      </c>
      <c r="G1739" s="3" t="n">
        <v>14</v>
      </c>
      <c r="H1739" s="3" t="n">
        <v>3</v>
      </c>
      <c r="I1739" s="3" t="n">
        <v>3</v>
      </c>
      <c r="J1739" s="3" t="n">
        <v>17</v>
      </c>
      <c r="K1739" s="3" t="n">
        <v>17</v>
      </c>
      <c r="L1739" s="3" t="n">
        <v>3</v>
      </c>
      <c r="M1739" s="3" t="n">
        <v>3</v>
      </c>
      <c r="N1739" s="3" t="n">
        <v>0</v>
      </c>
      <c r="O1739" s="3" t="n">
        <v>-1</v>
      </c>
      <c r="P1739" s="3" t="n">
        <v>9.2</v>
      </c>
      <c r="Q1739" s="3" t="n">
        <v>24.2</v>
      </c>
      <c r="R1739" s="3" t="s">
        <v>5123</v>
      </c>
      <c r="S1739" s="4" t="n">
        <v>45747.0761342593</v>
      </c>
      <c r="T1739" s="3" t="s">
        <v>256</v>
      </c>
      <c r="U1739" s="3" t="s">
        <v>256</v>
      </c>
      <c r="V1739" s="3" t="n">
        <v>1</v>
      </c>
      <c r="W1739" s="3" t="n">
        <v>0</v>
      </c>
      <c r="X1739" s="3" t="n">
        <v>0</v>
      </c>
      <c r="Y1739" s="3" t="s">
        <v>30</v>
      </c>
      <c r="Z1739" s="3" t="s">
        <v>30</v>
      </c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</row>
    <row r="1740" customFormat="false" ht="15.75" hidden="false" customHeight="false" outlineLevel="0" collapsed="false">
      <c r="A1740" s="3" t="n">
        <v>1739</v>
      </c>
      <c r="B1740" s="3" t="s">
        <v>5124</v>
      </c>
      <c r="C1740" s="3" t="s">
        <v>5125</v>
      </c>
      <c r="D1740" s="3" t="n">
        <v>1</v>
      </c>
      <c r="E1740" s="3" t="n">
        <v>2.3053441</v>
      </c>
      <c r="F1740" s="3" t="n">
        <v>18</v>
      </c>
      <c r="G1740" s="3" t="n">
        <v>18</v>
      </c>
      <c r="H1740" s="3" t="n">
        <v>4</v>
      </c>
      <c r="I1740" s="3" t="n">
        <v>4</v>
      </c>
      <c r="J1740" s="3" t="n">
        <v>24</v>
      </c>
      <c r="K1740" s="3" t="n">
        <v>24</v>
      </c>
      <c r="L1740" s="3" t="n">
        <v>3</v>
      </c>
      <c r="M1740" s="3" t="n">
        <v>3</v>
      </c>
      <c r="N1740" s="3" t="n">
        <v>0</v>
      </c>
      <c r="O1740" s="3" t="n">
        <v>-1</v>
      </c>
      <c r="P1740" s="3" t="n">
        <v>9.2</v>
      </c>
      <c r="Q1740" s="3" t="n">
        <v>24.2</v>
      </c>
      <c r="R1740" s="3" t="s">
        <v>5126</v>
      </c>
      <c r="S1740" s="4" t="n">
        <v>45747.0762962963</v>
      </c>
      <c r="T1740" s="3" t="s">
        <v>256</v>
      </c>
      <c r="U1740" s="3" t="s">
        <v>256</v>
      </c>
      <c r="V1740" s="3" t="n">
        <v>1</v>
      </c>
      <c r="W1740" s="3" t="n">
        <v>0</v>
      </c>
      <c r="X1740" s="3" t="n">
        <v>0</v>
      </c>
      <c r="Y1740" s="3" t="s">
        <v>30</v>
      </c>
      <c r="Z1740" s="3" t="s">
        <v>30</v>
      </c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</row>
    <row r="1741" customFormat="false" ht="15.75" hidden="false" customHeight="false" outlineLevel="0" collapsed="false">
      <c r="A1741" s="3" t="n">
        <v>1740</v>
      </c>
      <c r="B1741" s="3" t="s">
        <v>5127</v>
      </c>
      <c r="C1741" s="3" t="s">
        <v>5128</v>
      </c>
      <c r="D1741" s="3" t="n">
        <v>1</v>
      </c>
      <c r="E1741" s="3" t="n">
        <v>3.3935069</v>
      </c>
      <c r="F1741" s="3" t="n">
        <v>22</v>
      </c>
      <c r="G1741" s="3" t="n">
        <v>22</v>
      </c>
      <c r="H1741" s="3" t="n">
        <v>4</v>
      </c>
      <c r="I1741" s="3" t="n">
        <v>4</v>
      </c>
      <c r="J1741" s="3" t="n">
        <v>35</v>
      </c>
      <c r="K1741" s="3" t="n">
        <v>35</v>
      </c>
      <c r="L1741" s="3" t="n">
        <v>3</v>
      </c>
      <c r="M1741" s="3" t="n">
        <v>3</v>
      </c>
      <c r="N1741" s="3" t="n">
        <v>0</v>
      </c>
      <c r="O1741" s="3" t="n">
        <v>-1</v>
      </c>
      <c r="P1741" s="3" t="n">
        <v>9.2</v>
      </c>
      <c r="Q1741" s="3" t="n">
        <v>24.2</v>
      </c>
      <c r="R1741" s="3" t="s">
        <v>5129</v>
      </c>
      <c r="S1741" s="4" t="n">
        <v>45747.0764814815</v>
      </c>
      <c r="T1741" s="3" t="s">
        <v>256</v>
      </c>
      <c r="U1741" s="3" t="s">
        <v>256</v>
      </c>
      <c r="V1741" s="3" t="n">
        <v>1</v>
      </c>
      <c r="W1741" s="3" t="n">
        <v>0</v>
      </c>
      <c r="X1741" s="3" t="n">
        <v>0</v>
      </c>
      <c r="Y1741" s="3" t="s">
        <v>30</v>
      </c>
      <c r="Z1741" s="3" t="s">
        <v>30</v>
      </c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</row>
    <row r="1742" customFormat="false" ht="15.75" hidden="false" customHeight="false" outlineLevel="0" collapsed="false">
      <c r="A1742" s="3" t="n">
        <v>1741</v>
      </c>
      <c r="B1742" s="3" t="s">
        <v>5130</v>
      </c>
      <c r="C1742" s="3" t="s">
        <v>5131</v>
      </c>
      <c r="D1742" s="3" t="n">
        <v>1</v>
      </c>
      <c r="E1742" s="3" t="n">
        <v>1.7119068</v>
      </c>
      <c r="F1742" s="3" t="n">
        <v>9</v>
      </c>
      <c r="G1742" s="3" t="n">
        <v>9</v>
      </c>
      <c r="H1742" s="3" t="n">
        <v>3</v>
      </c>
      <c r="I1742" s="3" t="n">
        <v>3</v>
      </c>
      <c r="J1742" s="3" t="n">
        <v>6</v>
      </c>
      <c r="K1742" s="3" t="n">
        <v>6</v>
      </c>
      <c r="L1742" s="3" t="n">
        <v>3</v>
      </c>
      <c r="M1742" s="3" t="n">
        <v>3</v>
      </c>
      <c r="N1742" s="3" t="n">
        <v>-1</v>
      </c>
      <c r="O1742" s="3" t="n">
        <v>-1</v>
      </c>
      <c r="P1742" s="3" t="n">
        <v>9.2</v>
      </c>
      <c r="Q1742" s="3" t="n">
        <v>24.2</v>
      </c>
      <c r="R1742" s="3" t="s">
        <v>5132</v>
      </c>
      <c r="S1742" s="4" t="n">
        <v>45747.0765509259</v>
      </c>
      <c r="T1742" s="3" t="s">
        <v>256</v>
      </c>
      <c r="U1742" s="3" t="s">
        <v>256</v>
      </c>
      <c r="V1742" s="3" t="n">
        <v>0</v>
      </c>
      <c r="W1742" s="3" t="n">
        <v>0</v>
      </c>
      <c r="X1742" s="3" t="n">
        <v>0</v>
      </c>
      <c r="Y1742" s="3" t="s">
        <v>30</v>
      </c>
      <c r="Z1742" s="3" t="s">
        <v>30</v>
      </c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</row>
    <row r="1743" customFormat="false" ht="15.75" hidden="false" customHeight="false" outlineLevel="0" collapsed="false">
      <c r="A1743" s="3" t="n">
        <v>1742</v>
      </c>
      <c r="B1743" s="3" t="s">
        <v>5133</v>
      </c>
      <c r="C1743" s="3" t="s">
        <v>5134</v>
      </c>
      <c r="D1743" s="3" t="n">
        <v>1</v>
      </c>
      <c r="E1743" s="3" t="n">
        <v>1.4475632</v>
      </c>
      <c r="F1743" s="3" t="n">
        <v>13</v>
      </c>
      <c r="G1743" s="3" t="n">
        <v>13</v>
      </c>
      <c r="H1743" s="3" t="n">
        <v>6</v>
      </c>
      <c r="I1743" s="3" t="n">
        <v>6</v>
      </c>
      <c r="J1743" s="3" t="n">
        <v>12</v>
      </c>
      <c r="K1743" s="3" t="n">
        <v>12</v>
      </c>
      <c r="L1743" s="3" t="n">
        <v>4</v>
      </c>
      <c r="M1743" s="3" t="n">
        <v>4</v>
      </c>
      <c r="N1743" s="3" t="n">
        <v>0</v>
      </c>
      <c r="O1743" s="3" t="n">
        <v>-1</v>
      </c>
      <c r="P1743" s="3" t="n">
        <v>9.2</v>
      </c>
      <c r="Q1743" s="3" t="n">
        <v>24.2</v>
      </c>
      <c r="R1743" s="3" t="s">
        <v>5135</v>
      </c>
      <c r="S1743" s="4" t="n">
        <v>45747.0766666667</v>
      </c>
      <c r="T1743" s="3" t="s">
        <v>256</v>
      </c>
      <c r="U1743" s="3" t="s">
        <v>256</v>
      </c>
      <c r="V1743" s="3" t="n">
        <v>1</v>
      </c>
      <c r="W1743" s="3" t="n">
        <v>0</v>
      </c>
      <c r="X1743" s="3" t="n">
        <v>0</v>
      </c>
      <c r="Y1743" s="3" t="s">
        <v>30</v>
      </c>
      <c r="Z1743" s="3" t="s">
        <v>30</v>
      </c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</row>
    <row r="1744" customFormat="false" ht="15.75" hidden="false" customHeight="false" outlineLevel="0" collapsed="false">
      <c r="A1744" s="3" t="n">
        <v>1743</v>
      </c>
      <c r="B1744" s="3" t="s">
        <v>5136</v>
      </c>
      <c r="C1744" s="3" t="s">
        <v>5137</v>
      </c>
      <c r="D1744" s="3" t="n">
        <v>1</v>
      </c>
      <c r="E1744" s="3" t="n">
        <v>3.0488327</v>
      </c>
      <c r="F1744" s="3" t="n">
        <v>16</v>
      </c>
      <c r="G1744" s="3" t="n">
        <v>16</v>
      </c>
      <c r="H1744" s="3" t="n">
        <v>6</v>
      </c>
      <c r="I1744" s="3" t="n">
        <v>6</v>
      </c>
      <c r="J1744" s="3" t="n">
        <v>19</v>
      </c>
      <c r="K1744" s="3" t="n">
        <v>19</v>
      </c>
      <c r="L1744" s="3" t="n">
        <v>5</v>
      </c>
      <c r="M1744" s="3" t="n">
        <v>5</v>
      </c>
      <c r="N1744" s="3" t="n">
        <v>0</v>
      </c>
      <c r="O1744" s="3" t="n">
        <v>-1</v>
      </c>
      <c r="P1744" s="3" t="n">
        <v>9.2</v>
      </c>
      <c r="Q1744" s="3" t="n">
        <v>24.2</v>
      </c>
      <c r="R1744" s="3" t="s">
        <v>5138</v>
      </c>
      <c r="S1744" s="4" t="n">
        <v>45747.0768055556</v>
      </c>
      <c r="T1744" s="3" t="s">
        <v>256</v>
      </c>
      <c r="U1744" s="3" t="s">
        <v>256</v>
      </c>
      <c r="V1744" s="3" t="n">
        <v>1</v>
      </c>
      <c r="W1744" s="3" t="n">
        <v>0</v>
      </c>
      <c r="X1744" s="3" t="n">
        <v>0</v>
      </c>
      <c r="Y1744" s="3" t="s">
        <v>30</v>
      </c>
      <c r="Z1744" s="3" t="s">
        <v>30</v>
      </c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</row>
    <row r="1745" customFormat="false" ht="15.75" hidden="false" customHeight="false" outlineLevel="0" collapsed="false">
      <c r="A1745" s="3" t="n">
        <v>1744</v>
      </c>
      <c r="B1745" s="3" t="s">
        <v>5139</v>
      </c>
      <c r="C1745" s="3" t="s">
        <v>5140</v>
      </c>
      <c r="D1745" s="3" t="n">
        <v>1</v>
      </c>
      <c r="E1745" s="3" t="n">
        <v>2.4497704</v>
      </c>
      <c r="F1745" s="3" t="n">
        <v>13</v>
      </c>
      <c r="G1745" s="3" t="n">
        <v>13</v>
      </c>
      <c r="H1745" s="3" t="n">
        <v>3</v>
      </c>
      <c r="I1745" s="3" t="n">
        <v>3</v>
      </c>
      <c r="J1745" s="3" t="n">
        <v>25</v>
      </c>
      <c r="K1745" s="3" t="n">
        <v>25</v>
      </c>
      <c r="L1745" s="3" t="n">
        <v>3</v>
      </c>
      <c r="M1745" s="3" t="n">
        <v>3</v>
      </c>
      <c r="N1745" s="3" t="n">
        <v>0</v>
      </c>
      <c r="O1745" s="3" t="n">
        <v>-1</v>
      </c>
      <c r="P1745" s="3" t="n">
        <v>9.2</v>
      </c>
      <c r="Q1745" s="3" t="n">
        <v>24.2</v>
      </c>
      <c r="R1745" s="3" t="s">
        <v>5141</v>
      </c>
      <c r="S1745" s="4" t="n">
        <v>45747.0769791667</v>
      </c>
      <c r="T1745" s="3" t="s">
        <v>256</v>
      </c>
      <c r="U1745" s="3" t="s">
        <v>256</v>
      </c>
      <c r="V1745" s="3" t="n">
        <v>1</v>
      </c>
      <c r="W1745" s="3" t="n">
        <v>0</v>
      </c>
      <c r="X1745" s="3" t="n">
        <v>0</v>
      </c>
      <c r="Y1745" s="3" t="s">
        <v>30</v>
      </c>
      <c r="Z1745" s="3" t="s">
        <v>30</v>
      </c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</row>
    <row r="1746" customFormat="false" ht="15.75" hidden="false" customHeight="false" outlineLevel="0" collapsed="false">
      <c r="A1746" s="3" t="n">
        <v>1745</v>
      </c>
      <c r="B1746" s="3" t="s">
        <v>5142</v>
      </c>
      <c r="C1746" s="3" t="s">
        <v>5143</v>
      </c>
      <c r="D1746" s="3" t="n">
        <v>1</v>
      </c>
      <c r="E1746" s="3" t="n">
        <v>1.7138334</v>
      </c>
      <c r="F1746" s="3" t="n">
        <v>20</v>
      </c>
      <c r="G1746" s="3" t="n">
        <v>20</v>
      </c>
      <c r="H1746" s="3" t="n">
        <v>6</v>
      </c>
      <c r="I1746" s="3" t="n">
        <v>6</v>
      </c>
      <c r="J1746" s="3" t="n">
        <v>27</v>
      </c>
      <c r="K1746" s="3" t="n">
        <v>27</v>
      </c>
      <c r="L1746" s="3" t="n">
        <v>5</v>
      </c>
      <c r="M1746" s="3" t="n">
        <v>5</v>
      </c>
      <c r="N1746" s="3" t="n">
        <v>0</v>
      </c>
      <c r="O1746" s="3" t="n">
        <v>-1</v>
      </c>
      <c r="P1746" s="3" t="n">
        <v>9.2</v>
      </c>
      <c r="Q1746" s="3" t="n">
        <v>24.2</v>
      </c>
      <c r="R1746" s="3" t="s">
        <v>5144</v>
      </c>
      <c r="S1746" s="4" t="n">
        <v>45747.0770833333</v>
      </c>
      <c r="T1746" s="3" t="s">
        <v>256</v>
      </c>
      <c r="U1746" s="3" t="s">
        <v>256</v>
      </c>
      <c r="V1746" s="3" t="n">
        <v>1</v>
      </c>
      <c r="W1746" s="3" t="n">
        <v>0</v>
      </c>
      <c r="X1746" s="3" t="n">
        <v>0</v>
      </c>
      <c r="Y1746" s="3" t="s">
        <v>30</v>
      </c>
      <c r="Z1746" s="3" t="s">
        <v>30</v>
      </c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</row>
    <row r="1747" customFormat="false" ht="15.75" hidden="false" customHeight="false" outlineLevel="0" collapsed="false">
      <c r="A1747" s="3" t="n">
        <v>1746</v>
      </c>
      <c r="B1747" s="3" t="s">
        <v>5145</v>
      </c>
      <c r="C1747" s="3" t="s">
        <v>5146</v>
      </c>
      <c r="D1747" s="3" t="n">
        <v>1</v>
      </c>
      <c r="E1747" s="3" t="n">
        <v>1.9255627</v>
      </c>
      <c r="F1747" s="3" t="n">
        <v>24</v>
      </c>
      <c r="G1747" s="3" t="n">
        <v>24</v>
      </c>
      <c r="H1747" s="3" t="n">
        <v>6</v>
      </c>
      <c r="I1747" s="3" t="n">
        <v>6</v>
      </c>
      <c r="J1747" s="3" t="n">
        <v>30</v>
      </c>
      <c r="K1747" s="3" t="n">
        <v>30</v>
      </c>
      <c r="L1747" s="3" t="n">
        <v>6</v>
      </c>
      <c r="M1747" s="3" t="n">
        <v>6</v>
      </c>
      <c r="N1747" s="3" t="n">
        <v>0</v>
      </c>
      <c r="O1747" s="3" t="n">
        <v>-1</v>
      </c>
      <c r="P1747" s="3" t="n">
        <v>9.2</v>
      </c>
      <c r="Q1747" s="3" t="n">
        <v>24.2</v>
      </c>
      <c r="R1747" s="3" t="s">
        <v>5147</v>
      </c>
      <c r="S1747" s="4" t="n">
        <v>45747.0771875</v>
      </c>
      <c r="T1747" s="3" t="s">
        <v>256</v>
      </c>
      <c r="U1747" s="3" t="s">
        <v>256</v>
      </c>
      <c r="V1747" s="3" t="n">
        <v>1</v>
      </c>
      <c r="W1747" s="3" t="n">
        <v>0</v>
      </c>
      <c r="X1747" s="3" t="n">
        <v>0</v>
      </c>
      <c r="Y1747" s="3" t="s">
        <v>30</v>
      </c>
      <c r="Z1747" s="3" t="s">
        <v>30</v>
      </c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</row>
    <row r="1748" customFormat="false" ht="15.75" hidden="false" customHeight="false" outlineLevel="0" collapsed="false">
      <c r="A1748" s="3" t="n">
        <v>1747</v>
      </c>
      <c r="B1748" s="3" t="s">
        <v>5148</v>
      </c>
      <c r="C1748" s="3" t="s">
        <v>5149</v>
      </c>
      <c r="D1748" s="3" t="n">
        <v>1</v>
      </c>
      <c r="E1748" s="3" t="n">
        <v>1.9298261</v>
      </c>
      <c r="F1748" s="3" t="n">
        <v>17</v>
      </c>
      <c r="G1748" s="3" t="n">
        <v>17</v>
      </c>
      <c r="H1748" s="3" t="n">
        <v>4</v>
      </c>
      <c r="I1748" s="3" t="n">
        <v>4</v>
      </c>
      <c r="J1748" s="3" t="n">
        <v>29</v>
      </c>
      <c r="K1748" s="3" t="n">
        <v>29</v>
      </c>
      <c r="L1748" s="3" t="n">
        <v>4</v>
      </c>
      <c r="M1748" s="3" t="n">
        <v>4</v>
      </c>
      <c r="N1748" s="3" t="n">
        <v>0</v>
      </c>
      <c r="O1748" s="3" t="n">
        <v>-1</v>
      </c>
      <c r="P1748" s="3" t="n">
        <v>9.2</v>
      </c>
      <c r="Q1748" s="3" t="n">
        <v>24.2</v>
      </c>
      <c r="R1748" s="3" t="s">
        <v>5150</v>
      </c>
      <c r="S1748" s="4" t="n">
        <v>45747.0773032407</v>
      </c>
      <c r="T1748" s="3" t="s">
        <v>256</v>
      </c>
      <c r="U1748" s="3" t="s">
        <v>256</v>
      </c>
      <c r="V1748" s="3" t="n">
        <v>1</v>
      </c>
      <c r="W1748" s="3" t="n">
        <v>0</v>
      </c>
      <c r="X1748" s="3" t="n">
        <v>0</v>
      </c>
      <c r="Y1748" s="3" t="s">
        <v>30</v>
      </c>
      <c r="Z1748" s="3" t="s">
        <v>30</v>
      </c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</row>
    <row r="1749" customFormat="false" ht="15.75" hidden="false" customHeight="false" outlineLevel="0" collapsed="false">
      <c r="A1749" s="3" t="n">
        <v>1748</v>
      </c>
      <c r="B1749" s="3" t="s">
        <v>5151</v>
      </c>
      <c r="C1749" s="3" t="s">
        <v>5152</v>
      </c>
      <c r="D1749" s="3" t="n">
        <v>1</v>
      </c>
      <c r="E1749" s="3" t="n">
        <v>1.8436869</v>
      </c>
      <c r="F1749" s="3" t="n">
        <v>17</v>
      </c>
      <c r="G1749" s="3" t="n">
        <v>17</v>
      </c>
      <c r="H1749" s="3" t="n">
        <v>4</v>
      </c>
      <c r="I1749" s="3" t="n">
        <v>4</v>
      </c>
      <c r="J1749" s="3" t="n">
        <v>29</v>
      </c>
      <c r="K1749" s="3" t="n">
        <v>29</v>
      </c>
      <c r="L1749" s="3" t="n">
        <v>4</v>
      </c>
      <c r="M1749" s="3" t="n">
        <v>4</v>
      </c>
      <c r="N1749" s="3" t="n">
        <v>0</v>
      </c>
      <c r="O1749" s="3" t="n">
        <v>-1</v>
      </c>
      <c r="P1749" s="3" t="n">
        <v>9.2</v>
      </c>
      <c r="Q1749" s="3" t="n">
        <v>24.2</v>
      </c>
      <c r="R1749" s="3" t="s">
        <v>5153</v>
      </c>
      <c r="S1749" s="4" t="n">
        <v>45747.0774074074</v>
      </c>
      <c r="T1749" s="3" t="s">
        <v>256</v>
      </c>
      <c r="U1749" s="3" t="s">
        <v>256</v>
      </c>
      <c r="V1749" s="3" t="n">
        <v>1</v>
      </c>
      <c r="W1749" s="3" t="n">
        <v>0</v>
      </c>
      <c r="X1749" s="3" t="n">
        <v>0</v>
      </c>
      <c r="Y1749" s="3" t="s">
        <v>30</v>
      </c>
      <c r="Z1749" s="3" t="s">
        <v>30</v>
      </c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</row>
    <row r="1750" customFormat="false" ht="15.75" hidden="false" customHeight="false" outlineLevel="0" collapsed="false">
      <c r="A1750" s="3" t="n">
        <v>1749</v>
      </c>
      <c r="B1750" s="3" t="s">
        <v>5154</v>
      </c>
      <c r="C1750" s="3" t="s">
        <v>5155</v>
      </c>
      <c r="D1750" s="3" t="n">
        <v>1</v>
      </c>
      <c r="E1750" s="3" t="n">
        <v>1.0195048</v>
      </c>
      <c r="F1750" s="3" t="n">
        <v>5</v>
      </c>
      <c r="G1750" s="3" t="n">
        <v>5</v>
      </c>
      <c r="H1750" s="3" t="n">
        <v>2</v>
      </c>
      <c r="I1750" s="3" t="n">
        <v>2</v>
      </c>
      <c r="J1750" s="3" t="n">
        <v>4</v>
      </c>
      <c r="K1750" s="3" t="n">
        <v>4</v>
      </c>
      <c r="L1750" s="3" t="n">
        <v>3</v>
      </c>
      <c r="M1750" s="3" t="n">
        <v>3</v>
      </c>
      <c r="N1750" s="3" t="n">
        <v>4</v>
      </c>
      <c r="O1750" s="3" t="n">
        <v>4</v>
      </c>
      <c r="P1750" s="3" t="n">
        <v>9.2</v>
      </c>
      <c r="Q1750" s="3" t="n">
        <v>24.2</v>
      </c>
      <c r="R1750" s="3" t="s">
        <v>5156</v>
      </c>
      <c r="S1750" s="4" t="n">
        <v>45747.0774884259</v>
      </c>
      <c r="T1750" s="3" t="s">
        <v>4910</v>
      </c>
      <c r="U1750" s="3" t="s">
        <v>4910</v>
      </c>
      <c r="V1750" s="3" t="n">
        <v>1</v>
      </c>
      <c r="W1750" s="3" t="n">
        <v>1</v>
      </c>
      <c r="X1750" s="3" t="n">
        <v>0</v>
      </c>
      <c r="Y1750" s="3" t="s">
        <v>30</v>
      </c>
      <c r="Z1750" s="3" t="s">
        <v>30</v>
      </c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</row>
    <row r="1751" customFormat="false" ht="15.75" hidden="false" customHeight="false" outlineLevel="0" collapsed="false">
      <c r="A1751" s="3" t="n">
        <v>1750</v>
      </c>
      <c r="B1751" s="3" t="s">
        <v>5157</v>
      </c>
      <c r="C1751" s="3" t="s">
        <v>5158</v>
      </c>
      <c r="D1751" s="3" t="n">
        <v>1</v>
      </c>
      <c r="E1751" s="3" t="n">
        <v>2.7857707</v>
      </c>
      <c r="F1751" s="3" t="n">
        <v>7</v>
      </c>
      <c r="G1751" s="3" t="n">
        <v>7</v>
      </c>
      <c r="H1751" s="3" t="n">
        <v>2</v>
      </c>
      <c r="I1751" s="3" t="n">
        <v>2</v>
      </c>
      <c r="J1751" s="3" t="n">
        <v>8</v>
      </c>
      <c r="K1751" s="3" t="n">
        <v>8</v>
      </c>
      <c r="L1751" s="3" t="n">
        <v>5</v>
      </c>
      <c r="M1751" s="3" t="n">
        <v>5</v>
      </c>
      <c r="N1751" s="3" t="n">
        <v>39</v>
      </c>
      <c r="O1751" s="3" t="n">
        <v>-1</v>
      </c>
      <c r="P1751" s="3" t="n">
        <v>9.2</v>
      </c>
      <c r="Q1751" s="3" t="n">
        <v>24.2</v>
      </c>
      <c r="R1751" s="3" t="s">
        <v>5159</v>
      </c>
      <c r="S1751" s="4" t="n">
        <v>45747.0777662037</v>
      </c>
      <c r="T1751" s="3" t="s">
        <v>4910</v>
      </c>
      <c r="U1751" s="3" t="s">
        <v>4910</v>
      </c>
      <c r="V1751" s="3" t="n">
        <v>1</v>
      </c>
      <c r="W1751" s="3" t="n">
        <v>0</v>
      </c>
      <c r="X1751" s="3" t="n">
        <v>0</v>
      </c>
      <c r="Y1751" s="3" t="s">
        <v>30</v>
      </c>
      <c r="Z1751" s="3" t="s">
        <v>30</v>
      </c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</row>
    <row r="1752" customFormat="false" ht="15.75" hidden="false" customHeight="false" outlineLevel="0" collapsed="false">
      <c r="A1752" s="3" t="n">
        <v>1751</v>
      </c>
      <c r="B1752" s="3" t="s">
        <v>5160</v>
      </c>
      <c r="C1752" s="3" t="s">
        <v>5161</v>
      </c>
      <c r="D1752" s="3" t="n">
        <v>1</v>
      </c>
      <c r="E1752" s="3" t="n">
        <v>4.2180194</v>
      </c>
      <c r="F1752" s="3" t="n">
        <v>10</v>
      </c>
      <c r="G1752" s="3" t="n">
        <v>10</v>
      </c>
      <c r="H1752" s="3" t="n">
        <v>4</v>
      </c>
      <c r="I1752" s="3" t="n">
        <v>4</v>
      </c>
      <c r="J1752" s="3" t="n">
        <v>14</v>
      </c>
      <c r="K1752" s="3" t="n">
        <v>14</v>
      </c>
      <c r="L1752" s="3" t="n">
        <v>5</v>
      </c>
      <c r="M1752" s="3" t="n">
        <v>5</v>
      </c>
      <c r="N1752" s="3" t="n">
        <v>40</v>
      </c>
      <c r="O1752" s="3" t="n">
        <v>-1</v>
      </c>
      <c r="P1752" s="3" t="n">
        <v>9.2</v>
      </c>
      <c r="Q1752" s="3" t="n">
        <v>24.2</v>
      </c>
      <c r="R1752" s="3" t="s">
        <v>5162</v>
      </c>
      <c r="S1752" s="4" t="n">
        <v>45747.0780555556</v>
      </c>
      <c r="T1752" s="3" t="s">
        <v>4910</v>
      </c>
      <c r="U1752" s="3" t="s">
        <v>4910</v>
      </c>
      <c r="V1752" s="3" t="n">
        <v>1</v>
      </c>
      <c r="W1752" s="3" t="n">
        <v>0</v>
      </c>
      <c r="X1752" s="3" t="n">
        <v>0</v>
      </c>
      <c r="Y1752" s="3" t="s">
        <v>30</v>
      </c>
      <c r="Z1752" s="3" t="s">
        <v>30</v>
      </c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</row>
    <row r="1753" customFormat="false" ht="15.75" hidden="false" customHeight="false" outlineLevel="0" collapsed="false">
      <c r="A1753" s="3" t="n">
        <v>1752</v>
      </c>
      <c r="B1753" s="3" t="s">
        <v>5163</v>
      </c>
      <c r="C1753" s="3" t="s">
        <v>5164</v>
      </c>
      <c r="D1753" s="3" t="n">
        <v>1</v>
      </c>
      <c r="E1753" s="3" t="n">
        <v>4.424488</v>
      </c>
      <c r="F1753" s="3" t="n">
        <v>12</v>
      </c>
      <c r="G1753" s="3" t="n">
        <v>12</v>
      </c>
      <c r="H1753" s="3" t="n">
        <v>5</v>
      </c>
      <c r="I1753" s="3" t="n">
        <v>5</v>
      </c>
      <c r="J1753" s="3" t="n">
        <v>22</v>
      </c>
      <c r="K1753" s="3" t="n">
        <v>22</v>
      </c>
      <c r="L1753" s="3" t="n">
        <v>6</v>
      </c>
      <c r="M1753" s="3" t="n">
        <v>6</v>
      </c>
      <c r="N1753" s="3" t="n">
        <v>40</v>
      </c>
      <c r="O1753" s="3" t="n">
        <v>-1</v>
      </c>
      <c r="P1753" s="3" t="n">
        <v>9.2</v>
      </c>
      <c r="Q1753" s="3" t="n">
        <v>24.2</v>
      </c>
      <c r="R1753" s="3" t="s">
        <v>5165</v>
      </c>
      <c r="S1753" s="4" t="n">
        <v>45747.0783449074</v>
      </c>
      <c r="T1753" s="3" t="s">
        <v>4910</v>
      </c>
      <c r="U1753" s="3" t="s">
        <v>4910</v>
      </c>
      <c r="V1753" s="3" t="n">
        <v>1</v>
      </c>
      <c r="W1753" s="3" t="n">
        <v>0</v>
      </c>
      <c r="X1753" s="3" t="n">
        <v>0</v>
      </c>
      <c r="Y1753" s="3" t="s">
        <v>30</v>
      </c>
      <c r="Z1753" s="3" t="s">
        <v>30</v>
      </c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</row>
    <row r="1754" customFormat="false" ht="15.75" hidden="false" customHeight="false" outlineLevel="0" collapsed="false">
      <c r="A1754" s="3" t="n">
        <v>1753</v>
      </c>
      <c r="B1754" s="3" t="s">
        <v>5166</v>
      </c>
      <c r="C1754" s="3" t="s">
        <v>5167</v>
      </c>
      <c r="D1754" s="3" t="n">
        <v>1</v>
      </c>
      <c r="E1754" s="3" t="n">
        <v>4.2989161</v>
      </c>
      <c r="F1754" s="3" t="n">
        <v>12</v>
      </c>
      <c r="G1754" s="3" t="n">
        <v>12</v>
      </c>
      <c r="H1754" s="3" t="n">
        <v>5</v>
      </c>
      <c r="I1754" s="3" t="n">
        <v>5</v>
      </c>
      <c r="J1754" s="3" t="n">
        <v>22</v>
      </c>
      <c r="K1754" s="3" t="n">
        <v>22</v>
      </c>
      <c r="L1754" s="3" t="n">
        <v>6</v>
      </c>
      <c r="M1754" s="3" t="n">
        <v>6</v>
      </c>
      <c r="N1754" s="3" t="n">
        <v>41</v>
      </c>
      <c r="O1754" s="3" t="n">
        <v>-1</v>
      </c>
      <c r="P1754" s="3" t="n">
        <v>9.2</v>
      </c>
      <c r="Q1754" s="3" t="n">
        <v>24.2</v>
      </c>
      <c r="R1754" s="3" t="s">
        <v>5168</v>
      </c>
      <c r="S1754" s="4" t="n">
        <v>45747.0786342593</v>
      </c>
      <c r="T1754" s="3" t="s">
        <v>37</v>
      </c>
      <c r="U1754" s="3" t="s">
        <v>37</v>
      </c>
      <c r="V1754" s="3" t="n">
        <v>1</v>
      </c>
      <c r="W1754" s="3" t="n">
        <v>0</v>
      </c>
      <c r="X1754" s="3" t="n">
        <v>0</v>
      </c>
      <c r="Y1754" s="3" t="s">
        <v>30</v>
      </c>
      <c r="Z1754" s="3" t="s">
        <v>30</v>
      </c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</row>
    <row r="1755" customFormat="false" ht="15.75" hidden="false" customHeight="false" outlineLevel="0" collapsed="false">
      <c r="A1755" s="3" t="n">
        <v>1754</v>
      </c>
      <c r="B1755" s="3" t="s">
        <v>5169</v>
      </c>
      <c r="C1755" s="3" t="s">
        <v>5170</v>
      </c>
      <c r="D1755" s="3" t="n">
        <v>1</v>
      </c>
      <c r="E1755" s="3" t="n">
        <v>2.4094034</v>
      </c>
      <c r="F1755" s="3" t="n">
        <v>33</v>
      </c>
      <c r="G1755" s="3" t="n">
        <v>33</v>
      </c>
      <c r="H1755" s="3" t="n">
        <v>9</v>
      </c>
      <c r="I1755" s="3" t="n">
        <v>9</v>
      </c>
      <c r="J1755" s="3" t="n">
        <v>39</v>
      </c>
      <c r="K1755" s="3" t="n">
        <v>39</v>
      </c>
      <c r="L1755" s="3" t="n">
        <v>6</v>
      </c>
      <c r="M1755" s="3" t="n">
        <v>6</v>
      </c>
      <c r="N1755" s="3" t="n">
        <v>-1</v>
      </c>
      <c r="O1755" s="3" t="n">
        <v>-1</v>
      </c>
      <c r="P1755" s="3" t="n">
        <v>9.2</v>
      </c>
      <c r="Q1755" s="3" t="n">
        <v>24.2</v>
      </c>
      <c r="R1755" s="3" t="s">
        <v>5171</v>
      </c>
      <c r="S1755" s="4" t="n">
        <v>45747.0787384259</v>
      </c>
      <c r="T1755" s="3" t="s">
        <v>256</v>
      </c>
      <c r="U1755" s="3" t="s">
        <v>256</v>
      </c>
      <c r="V1755" s="3" t="n">
        <v>0</v>
      </c>
      <c r="W1755" s="3" t="n">
        <v>0</v>
      </c>
      <c r="X1755" s="3" t="n">
        <v>0</v>
      </c>
      <c r="Y1755" s="3" t="s">
        <v>30</v>
      </c>
      <c r="Z1755" s="3" t="s">
        <v>30</v>
      </c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</row>
    <row r="1756" customFormat="false" ht="15.75" hidden="false" customHeight="false" outlineLevel="0" collapsed="false">
      <c r="A1756" s="3" t="n">
        <v>1755</v>
      </c>
      <c r="B1756" s="3" t="s">
        <v>5172</v>
      </c>
      <c r="C1756" s="3" t="s">
        <v>5173</v>
      </c>
      <c r="D1756" s="3" t="n">
        <v>1</v>
      </c>
      <c r="E1756" s="3" t="n">
        <v>2.15604</v>
      </c>
      <c r="F1756" s="3" t="n">
        <v>34</v>
      </c>
      <c r="G1756" s="3" t="n">
        <v>34</v>
      </c>
      <c r="H1756" s="3" t="n">
        <v>9</v>
      </c>
      <c r="I1756" s="3" t="n">
        <v>9</v>
      </c>
      <c r="J1756" s="3" t="n">
        <v>39</v>
      </c>
      <c r="K1756" s="3" t="n">
        <v>39</v>
      </c>
      <c r="L1756" s="3" t="n">
        <v>6</v>
      </c>
      <c r="M1756" s="3" t="n">
        <v>6</v>
      </c>
      <c r="N1756" s="3" t="n">
        <v>-1</v>
      </c>
      <c r="O1756" s="3" t="n">
        <v>-1</v>
      </c>
      <c r="P1756" s="3" t="n">
        <v>9.2</v>
      </c>
      <c r="Q1756" s="3" t="n">
        <v>24.2</v>
      </c>
      <c r="R1756" s="3" t="s">
        <v>5174</v>
      </c>
      <c r="S1756" s="4" t="n">
        <v>45747.0788194445</v>
      </c>
      <c r="T1756" s="3" t="s">
        <v>256</v>
      </c>
      <c r="U1756" s="3" t="s">
        <v>256</v>
      </c>
      <c r="V1756" s="3" t="n">
        <v>0</v>
      </c>
      <c r="W1756" s="3" t="n">
        <v>0</v>
      </c>
      <c r="X1756" s="3" t="n">
        <v>0</v>
      </c>
      <c r="Y1756" s="3" t="s">
        <v>30</v>
      </c>
      <c r="Z1756" s="3" t="s">
        <v>30</v>
      </c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</row>
    <row r="1757" customFormat="false" ht="15.75" hidden="false" customHeight="false" outlineLevel="0" collapsed="false">
      <c r="A1757" s="3" t="n">
        <v>1756</v>
      </c>
      <c r="B1757" s="3" t="s">
        <v>5175</v>
      </c>
      <c r="C1757" s="3" t="s">
        <v>5176</v>
      </c>
      <c r="D1757" s="3" t="n">
        <v>1</v>
      </c>
      <c r="E1757" s="3" t="n">
        <v>2.2908036</v>
      </c>
      <c r="F1757" s="3" t="n">
        <v>34</v>
      </c>
      <c r="G1757" s="3" t="n">
        <v>34</v>
      </c>
      <c r="H1757" s="3" t="n">
        <v>9</v>
      </c>
      <c r="I1757" s="3" t="n">
        <v>9</v>
      </c>
      <c r="J1757" s="3" t="n">
        <v>39</v>
      </c>
      <c r="K1757" s="3" t="n">
        <v>39</v>
      </c>
      <c r="L1757" s="3" t="n">
        <v>6</v>
      </c>
      <c r="M1757" s="3" t="n">
        <v>6</v>
      </c>
      <c r="N1757" s="3" t="n">
        <v>-1</v>
      </c>
      <c r="O1757" s="3" t="n">
        <v>-1</v>
      </c>
      <c r="P1757" s="3" t="n">
        <v>9.2</v>
      </c>
      <c r="Q1757" s="3" t="n">
        <v>24.2</v>
      </c>
      <c r="R1757" s="3" t="s">
        <v>5177</v>
      </c>
      <c r="S1757" s="4" t="n">
        <v>45747.078912037</v>
      </c>
      <c r="T1757" s="3" t="s">
        <v>256</v>
      </c>
      <c r="U1757" s="3" t="s">
        <v>256</v>
      </c>
      <c r="V1757" s="3" t="n">
        <v>0</v>
      </c>
      <c r="W1757" s="3" t="n">
        <v>0</v>
      </c>
      <c r="X1757" s="3" t="n">
        <v>0</v>
      </c>
      <c r="Y1757" s="3" t="s">
        <v>30</v>
      </c>
      <c r="Z1757" s="3" t="s">
        <v>30</v>
      </c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</row>
    <row r="1758" customFormat="false" ht="15.75" hidden="false" customHeight="false" outlineLevel="0" collapsed="false">
      <c r="A1758" s="3" t="n">
        <v>1757</v>
      </c>
      <c r="B1758" s="3" t="s">
        <v>5178</v>
      </c>
      <c r="C1758" s="3" t="s">
        <v>5179</v>
      </c>
      <c r="D1758" s="3" t="n">
        <v>1</v>
      </c>
      <c r="E1758" s="3" t="n">
        <v>1.2277617</v>
      </c>
      <c r="F1758" s="3" t="n">
        <v>34</v>
      </c>
      <c r="G1758" s="3" t="n">
        <v>34</v>
      </c>
      <c r="H1758" s="3" t="n">
        <v>9</v>
      </c>
      <c r="I1758" s="3" t="n">
        <v>9</v>
      </c>
      <c r="J1758" s="3" t="n">
        <v>39</v>
      </c>
      <c r="K1758" s="3" t="n">
        <v>39</v>
      </c>
      <c r="L1758" s="3" t="n">
        <v>6</v>
      </c>
      <c r="M1758" s="3" t="n">
        <v>6</v>
      </c>
      <c r="N1758" s="3" t="n">
        <v>-1</v>
      </c>
      <c r="O1758" s="3" t="n">
        <v>-1</v>
      </c>
      <c r="P1758" s="3" t="n">
        <v>9.2</v>
      </c>
      <c r="Q1758" s="3" t="n">
        <v>24.2</v>
      </c>
      <c r="R1758" s="3" t="s">
        <v>5180</v>
      </c>
      <c r="S1758" s="4" t="n">
        <v>45747.0789699074</v>
      </c>
      <c r="T1758" s="3" t="s">
        <v>256</v>
      </c>
      <c r="U1758" s="3" t="s">
        <v>256</v>
      </c>
      <c r="V1758" s="3" t="n">
        <v>0</v>
      </c>
      <c r="W1758" s="3" t="n">
        <v>0</v>
      </c>
      <c r="X1758" s="3" t="n">
        <v>0</v>
      </c>
      <c r="Y1758" s="3" t="s">
        <v>30</v>
      </c>
      <c r="Z1758" s="3" t="s">
        <v>30</v>
      </c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</row>
    <row r="1759" customFormat="false" ht="15.75" hidden="false" customHeight="false" outlineLevel="0" collapsed="false">
      <c r="A1759" s="3" t="n">
        <v>1758</v>
      </c>
      <c r="B1759" s="3" t="s">
        <v>5181</v>
      </c>
      <c r="C1759" s="3" t="s">
        <v>5182</v>
      </c>
      <c r="D1759" s="3" t="n">
        <v>1</v>
      </c>
      <c r="E1759" s="3" t="n">
        <v>1.9168418</v>
      </c>
      <c r="F1759" s="3" t="n">
        <v>38</v>
      </c>
      <c r="G1759" s="3" t="n">
        <v>38</v>
      </c>
      <c r="H1759" s="3" t="n">
        <v>9</v>
      </c>
      <c r="I1759" s="3" t="n">
        <v>9</v>
      </c>
      <c r="J1759" s="3" t="n">
        <v>43</v>
      </c>
      <c r="K1759" s="3" t="n">
        <v>43</v>
      </c>
      <c r="L1759" s="3" t="n">
        <v>8</v>
      </c>
      <c r="M1759" s="3" t="n">
        <v>8</v>
      </c>
      <c r="N1759" s="3" t="n">
        <v>-1</v>
      </c>
      <c r="O1759" s="3" t="n">
        <v>-1</v>
      </c>
      <c r="P1759" s="3" t="n">
        <v>9.2</v>
      </c>
      <c r="Q1759" s="3" t="n">
        <v>24.2</v>
      </c>
      <c r="R1759" s="3" t="s">
        <v>5183</v>
      </c>
      <c r="S1759" s="4" t="n">
        <v>45747.0790277778</v>
      </c>
      <c r="T1759" s="3" t="s">
        <v>256</v>
      </c>
      <c r="U1759" s="3" t="s">
        <v>256</v>
      </c>
      <c r="V1759" s="3" t="n">
        <v>0</v>
      </c>
      <c r="W1759" s="3" t="n">
        <v>0</v>
      </c>
      <c r="X1759" s="3" t="n">
        <v>0</v>
      </c>
      <c r="Y1759" s="3" t="s">
        <v>30</v>
      </c>
      <c r="Z1759" s="3" t="s">
        <v>30</v>
      </c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</row>
    <row r="1760" customFormat="false" ht="15.75" hidden="false" customHeight="false" outlineLevel="0" collapsed="false">
      <c r="A1760" s="3" t="n">
        <v>1759</v>
      </c>
      <c r="B1760" s="3" t="s">
        <v>5184</v>
      </c>
      <c r="C1760" s="3" t="s">
        <v>5185</v>
      </c>
      <c r="D1760" s="3" t="n">
        <v>1</v>
      </c>
      <c r="E1760" s="3" t="n">
        <v>1.4589299</v>
      </c>
      <c r="F1760" s="3" t="n">
        <v>38</v>
      </c>
      <c r="G1760" s="3" t="n">
        <v>38</v>
      </c>
      <c r="H1760" s="3" t="n">
        <v>9</v>
      </c>
      <c r="I1760" s="3" t="n">
        <v>9</v>
      </c>
      <c r="J1760" s="3" t="n">
        <v>43</v>
      </c>
      <c r="K1760" s="3" t="n">
        <v>43</v>
      </c>
      <c r="L1760" s="3" t="n">
        <v>7</v>
      </c>
      <c r="M1760" s="3" t="n">
        <v>7</v>
      </c>
      <c r="N1760" s="3" t="n">
        <v>-1</v>
      </c>
      <c r="O1760" s="3" t="n">
        <v>-1</v>
      </c>
      <c r="P1760" s="3" t="n">
        <v>9.2</v>
      </c>
      <c r="Q1760" s="3" t="n">
        <v>24.2</v>
      </c>
      <c r="R1760" s="3" t="s">
        <v>5186</v>
      </c>
      <c r="S1760" s="4" t="n">
        <v>45747.0790856482</v>
      </c>
      <c r="T1760" s="3" t="s">
        <v>256</v>
      </c>
      <c r="U1760" s="3" t="s">
        <v>256</v>
      </c>
      <c r="V1760" s="3" t="n">
        <v>0</v>
      </c>
      <c r="W1760" s="3" t="n">
        <v>0</v>
      </c>
      <c r="X1760" s="3" t="n">
        <v>0</v>
      </c>
      <c r="Y1760" s="3" t="s">
        <v>30</v>
      </c>
      <c r="Z1760" s="3" t="s">
        <v>30</v>
      </c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</row>
    <row r="1761" customFormat="false" ht="15.75" hidden="false" customHeight="false" outlineLevel="0" collapsed="false">
      <c r="A1761" s="3" t="n">
        <v>1760</v>
      </c>
      <c r="B1761" s="3" t="s">
        <v>5187</v>
      </c>
      <c r="C1761" s="3" t="s">
        <v>5188</v>
      </c>
      <c r="D1761" s="3" t="n">
        <v>1</v>
      </c>
      <c r="E1761" s="3" t="n">
        <v>1.2749428</v>
      </c>
      <c r="F1761" s="3" t="n">
        <v>34</v>
      </c>
      <c r="G1761" s="3" t="n">
        <v>34</v>
      </c>
      <c r="H1761" s="3" t="n">
        <v>9</v>
      </c>
      <c r="I1761" s="3" t="n">
        <v>9</v>
      </c>
      <c r="J1761" s="3" t="n">
        <v>39</v>
      </c>
      <c r="K1761" s="3" t="n">
        <v>39</v>
      </c>
      <c r="L1761" s="3" t="n">
        <v>6</v>
      </c>
      <c r="M1761" s="3" t="n">
        <v>6</v>
      </c>
      <c r="N1761" s="3" t="n">
        <v>-1</v>
      </c>
      <c r="O1761" s="3" t="n">
        <v>-1</v>
      </c>
      <c r="P1761" s="3" t="n">
        <v>9.2</v>
      </c>
      <c r="Q1761" s="3" t="n">
        <v>24.2</v>
      </c>
      <c r="R1761" s="3" t="s">
        <v>5189</v>
      </c>
      <c r="S1761" s="4" t="n">
        <v>45747.0791319445</v>
      </c>
      <c r="T1761" s="3" t="s">
        <v>256</v>
      </c>
      <c r="U1761" s="3" t="s">
        <v>256</v>
      </c>
      <c r="V1761" s="3" t="n">
        <v>0</v>
      </c>
      <c r="W1761" s="3" t="n">
        <v>0</v>
      </c>
      <c r="X1761" s="3" t="n">
        <v>0</v>
      </c>
      <c r="Y1761" s="3" t="s">
        <v>30</v>
      </c>
      <c r="Z1761" s="3" t="s">
        <v>30</v>
      </c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</row>
    <row r="1762" customFormat="false" ht="15.75" hidden="false" customHeight="false" outlineLevel="0" collapsed="false">
      <c r="A1762" s="3" t="n">
        <v>1761</v>
      </c>
      <c r="B1762" s="3" t="s">
        <v>5190</v>
      </c>
      <c r="C1762" s="3" t="s">
        <v>5191</v>
      </c>
      <c r="D1762" s="3" t="n">
        <v>1</v>
      </c>
      <c r="E1762" s="3" t="n">
        <v>2.892155</v>
      </c>
      <c r="F1762" s="3" t="n">
        <v>118</v>
      </c>
      <c r="G1762" s="3" t="n">
        <v>118</v>
      </c>
      <c r="H1762" s="3" t="n">
        <v>9</v>
      </c>
      <c r="I1762" s="3" t="n">
        <v>9</v>
      </c>
      <c r="J1762" s="3" t="n">
        <v>143</v>
      </c>
      <c r="K1762" s="3" t="n">
        <v>143</v>
      </c>
      <c r="L1762" s="3" t="n">
        <v>19</v>
      </c>
      <c r="M1762" s="3" t="n">
        <v>19</v>
      </c>
      <c r="N1762" s="3" t="n">
        <v>-1</v>
      </c>
      <c r="O1762" s="3" t="n">
        <v>-1</v>
      </c>
      <c r="P1762" s="3" t="n">
        <v>9.2</v>
      </c>
      <c r="Q1762" s="3" t="n">
        <v>24.2</v>
      </c>
      <c r="R1762" s="3" t="s">
        <v>5192</v>
      </c>
      <c r="S1762" s="4" t="n">
        <v>45747.079224537</v>
      </c>
      <c r="T1762" s="3" t="s">
        <v>3197</v>
      </c>
      <c r="U1762" s="3" t="s">
        <v>3197</v>
      </c>
      <c r="V1762" s="3" t="n">
        <v>0</v>
      </c>
      <c r="W1762" s="3" t="n">
        <v>0</v>
      </c>
      <c r="X1762" s="3" t="n">
        <v>0</v>
      </c>
      <c r="Y1762" s="3" t="s">
        <v>30</v>
      </c>
      <c r="Z1762" s="3" t="s">
        <v>30</v>
      </c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</row>
    <row r="1763" customFormat="false" ht="15.75" hidden="false" customHeight="false" outlineLevel="0" collapsed="false">
      <c r="A1763" s="3" t="n">
        <v>1762</v>
      </c>
      <c r="B1763" s="3" t="s">
        <v>5193</v>
      </c>
      <c r="C1763" s="3" t="s">
        <v>5194</v>
      </c>
      <c r="D1763" s="3" t="n">
        <v>1</v>
      </c>
      <c r="E1763" s="3" t="n">
        <v>0.0181255</v>
      </c>
      <c r="F1763" s="3" t="n">
        <v>1</v>
      </c>
      <c r="G1763" s="3" t="n">
        <v>1</v>
      </c>
      <c r="H1763" s="3" t="n">
        <v>0</v>
      </c>
      <c r="I1763" s="3" t="n">
        <v>0</v>
      </c>
      <c r="J1763" s="3" t="n">
        <v>0</v>
      </c>
      <c r="K1763" s="3" t="n">
        <v>0</v>
      </c>
      <c r="L1763" s="3" t="n">
        <v>0</v>
      </c>
      <c r="M1763" s="3" t="n">
        <v>0</v>
      </c>
      <c r="N1763" s="3" t="n">
        <v>-1</v>
      </c>
      <c r="O1763" s="3" t="n">
        <v>-1</v>
      </c>
      <c r="P1763" s="3" t="n">
        <v>9.2</v>
      </c>
      <c r="Q1763" s="3" t="n">
        <v>24.2</v>
      </c>
      <c r="R1763" s="3" t="s">
        <v>4949</v>
      </c>
      <c r="S1763" s="4" t="n">
        <v>45747.0792476852</v>
      </c>
      <c r="T1763" s="3" t="s">
        <v>256</v>
      </c>
      <c r="U1763" s="3" t="s">
        <v>256</v>
      </c>
      <c r="V1763" s="3" t="n">
        <v>0</v>
      </c>
      <c r="W1763" s="3" t="n">
        <v>0</v>
      </c>
      <c r="X1763" s="3" t="n">
        <v>0</v>
      </c>
      <c r="Y1763" s="3" t="s">
        <v>30</v>
      </c>
      <c r="Z1763" s="3" t="s">
        <v>30</v>
      </c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</row>
    <row r="1764" customFormat="false" ht="15.75" hidden="false" customHeight="false" outlineLevel="0" collapsed="false">
      <c r="A1764" s="3" t="n">
        <v>1763</v>
      </c>
      <c r="B1764" s="3" t="s">
        <v>5195</v>
      </c>
      <c r="C1764" s="3" t="s">
        <v>5196</v>
      </c>
      <c r="D1764" s="3" t="n">
        <v>1</v>
      </c>
      <c r="E1764" s="3" t="n">
        <v>0.0543849</v>
      </c>
      <c r="F1764" s="3" t="n">
        <v>5</v>
      </c>
      <c r="G1764" s="3" t="n">
        <v>5</v>
      </c>
      <c r="H1764" s="3" t="n">
        <v>3</v>
      </c>
      <c r="I1764" s="3" t="n">
        <v>3</v>
      </c>
      <c r="J1764" s="3" t="n">
        <v>3</v>
      </c>
      <c r="K1764" s="3" t="n">
        <v>3</v>
      </c>
      <c r="L1764" s="3" t="n">
        <v>0</v>
      </c>
      <c r="M1764" s="3" t="n">
        <v>0</v>
      </c>
      <c r="N1764" s="3" t="n">
        <v>0</v>
      </c>
      <c r="O1764" s="3" t="n">
        <v>0</v>
      </c>
      <c r="P1764" s="3" t="n">
        <v>9.2</v>
      </c>
      <c r="Q1764" s="3" t="n">
        <v>24.2</v>
      </c>
      <c r="R1764" s="3" t="s">
        <v>4952</v>
      </c>
      <c r="S1764" s="4" t="n">
        <v>45747.0792824074</v>
      </c>
      <c r="T1764" s="3" t="s">
        <v>256</v>
      </c>
      <c r="U1764" s="3" t="s">
        <v>256</v>
      </c>
      <c r="V1764" s="3" t="n">
        <v>1</v>
      </c>
      <c r="W1764" s="3" t="n">
        <v>1</v>
      </c>
      <c r="X1764" s="3" t="n">
        <v>0</v>
      </c>
      <c r="Y1764" s="3" t="s">
        <v>30</v>
      </c>
      <c r="Z1764" s="3" t="s">
        <v>30</v>
      </c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</row>
    <row r="1765" customFormat="false" ht="15.75" hidden="false" customHeight="false" outlineLevel="0" collapsed="false">
      <c r="A1765" s="3" t="n">
        <v>1764</v>
      </c>
      <c r="B1765" s="3" t="s">
        <v>5197</v>
      </c>
      <c r="C1765" s="3" t="s">
        <v>5198</v>
      </c>
      <c r="D1765" s="3" t="n">
        <v>1</v>
      </c>
      <c r="E1765" s="3" t="n">
        <v>0.4707595</v>
      </c>
      <c r="F1765" s="3" t="n">
        <v>9</v>
      </c>
      <c r="G1765" s="3" t="n">
        <v>9</v>
      </c>
      <c r="H1765" s="3" t="n">
        <v>5</v>
      </c>
      <c r="I1765" s="3" t="n">
        <v>5</v>
      </c>
      <c r="J1765" s="3" t="n">
        <v>11</v>
      </c>
      <c r="K1765" s="3" t="n">
        <v>11</v>
      </c>
      <c r="L1765" s="3" t="n">
        <v>0</v>
      </c>
      <c r="M1765" s="3" t="n">
        <v>0</v>
      </c>
      <c r="N1765" s="3" t="n">
        <v>0</v>
      </c>
      <c r="O1765" s="3" t="n">
        <v>0</v>
      </c>
      <c r="P1765" s="3" t="n">
        <v>9.2</v>
      </c>
      <c r="Q1765" s="3" t="n">
        <v>24.2</v>
      </c>
      <c r="R1765" s="3" t="s">
        <v>4955</v>
      </c>
      <c r="S1765" s="4" t="n">
        <v>45747.0793402778</v>
      </c>
      <c r="T1765" s="3" t="s">
        <v>256</v>
      </c>
      <c r="U1765" s="3" t="s">
        <v>256</v>
      </c>
      <c r="V1765" s="3" t="n">
        <v>1</v>
      </c>
      <c r="W1765" s="3" t="n">
        <v>1</v>
      </c>
      <c r="X1765" s="3" t="n">
        <v>0</v>
      </c>
      <c r="Y1765" s="3" t="s">
        <v>30</v>
      </c>
      <c r="Z1765" s="3" t="s">
        <v>30</v>
      </c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</row>
    <row r="1766" customFormat="false" ht="15.75" hidden="false" customHeight="false" outlineLevel="0" collapsed="false">
      <c r="A1766" s="3" t="n">
        <v>1765</v>
      </c>
      <c r="B1766" s="3" t="s">
        <v>5199</v>
      </c>
      <c r="C1766" s="3" t="s">
        <v>5200</v>
      </c>
      <c r="D1766" s="3" t="n">
        <v>1</v>
      </c>
      <c r="E1766" s="3" t="n">
        <v>0.4717032</v>
      </c>
      <c r="F1766" s="3" t="n">
        <v>9</v>
      </c>
      <c r="G1766" s="3" t="n">
        <v>9</v>
      </c>
      <c r="H1766" s="3" t="n">
        <v>5</v>
      </c>
      <c r="I1766" s="3" t="n">
        <v>5</v>
      </c>
      <c r="J1766" s="3" t="n">
        <v>11</v>
      </c>
      <c r="K1766" s="3" t="n">
        <v>11</v>
      </c>
      <c r="L1766" s="3" t="n">
        <v>0</v>
      </c>
      <c r="M1766" s="3" t="n">
        <v>0</v>
      </c>
      <c r="N1766" s="3" t="n">
        <v>0</v>
      </c>
      <c r="O1766" s="3" t="n">
        <v>0</v>
      </c>
      <c r="P1766" s="3" t="n">
        <v>9.2</v>
      </c>
      <c r="Q1766" s="3" t="n">
        <v>24.2</v>
      </c>
      <c r="R1766" s="3" t="s">
        <v>4958</v>
      </c>
      <c r="S1766" s="4" t="n">
        <v>45747.0793865741</v>
      </c>
      <c r="T1766" s="3" t="s">
        <v>256</v>
      </c>
      <c r="U1766" s="3" t="s">
        <v>256</v>
      </c>
      <c r="V1766" s="3" t="n">
        <v>1</v>
      </c>
      <c r="W1766" s="3" t="n">
        <v>1</v>
      </c>
      <c r="X1766" s="3" t="n">
        <v>0</v>
      </c>
      <c r="Y1766" s="3" t="s">
        <v>30</v>
      </c>
      <c r="Z1766" s="3" t="s">
        <v>30</v>
      </c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</row>
    <row r="1767" customFormat="false" ht="15.75" hidden="false" customHeight="false" outlineLevel="0" collapsed="false">
      <c r="A1767" s="3" t="n">
        <v>1766</v>
      </c>
      <c r="B1767" s="3" t="s">
        <v>5201</v>
      </c>
      <c r="C1767" s="3" t="s">
        <v>5202</v>
      </c>
      <c r="D1767" s="3" t="n">
        <v>1</v>
      </c>
      <c r="E1767" s="3" t="n">
        <v>0.4881316</v>
      </c>
      <c r="F1767" s="3" t="n">
        <v>13</v>
      </c>
      <c r="G1767" s="3" t="n">
        <v>13</v>
      </c>
      <c r="H1767" s="3" t="n">
        <v>9</v>
      </c>
      <c r="I1767" s="3" t="n">
        <v>9</v>
      </c>
      <c r="J1767" s="3" t="n">
        <v>16</v>
      </c>
      <c r="K1767" s="3" t="n">
        <v>16</v>
      </c>
      <c r="L1767" s="3" t="n">
        <v>1</v>
      </c>
      <c r="M1767" s="3" t="n">
        <v>1</v>
      </c>
      <c r="N1767" s="3" t="n">
        <v>0</v>
      </c>
      <c r="O1767" s="3" t="n">
        <v>0</v>
      </c>
      <c r="P1767" s="3" t="n">
        <v>9.2</v>
      </c>
      <c r="Q1767" s="3" t="n">
        <v>24.2</v>
      </c>
      <c r="R1767" s="3" t="s">
        <v>4961</v>
      </c>
      <c r="S1767" s="4" t="n">
        <v>45747.0794444445</v>
      </c>
      <c r="T1767" s="3" t="s">
        <v>256</v>
      </c>
      <c r="U1767" s="3" t="s">
        <v>256</v>
      </c>
      <c r="V1767" s="3" t="n">
        <v>1</v>
      </c>
      <c r="W1767" s="3" t="n">
        <v>1</v>
      </c>
      <c r="X1767" s="3" t="n">
        <v>0</v>
      </c>
      <c r="Y1767" s="3" t="s">
        <v>30</v>
      </c>
      <c r="Z1767" s="3" t="s">
        <v>30</v>
      </c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</row>
    <row r="1768" customFormat="false" ht="15.75" hidden="false" customHeight="false" outlineLevel="0" collapsed="false">
      <c r="A1768" s="3" t="n">
        <v>1767</v>
      </c>
      <c r="B1768" s="3" t="s">
        <v>5203</v>
      </c>
      <c r="C1768" s="3" t="s">
        <v>5204</v>
      </c>
      <c r="D1768" s="3" t="n">
        <v>1</v>
      </c>
      <c r="E1768" s="3" t="n">
        <v>0.7885008</v>
      </c>
      <c r="F1768" s="3" t="n">
        <v>20</v>
      </c>
      <c r="G1768" s="3" t="n">
        <v>20</v>
      </c>
      <c r="H1768" s="3" t="n">
        <v>10</v>
      </c>
      <c r="I1768" s="3" t="n">
        <v>10</v>
      </c>
      <c r="J1768" s="3" t="n">
        <v>22</v>
      </c>
      <c r="K1768" s="3" t="n">
        <v>22</v>
      </c>
      <c r="L1768" s="3" t="n">
        <v>2</v>
      </c>
      <c r="M1768" s="3" t="n">
        <v>2</v>
      </c>
      <c r="N1768" s="3" t="n">
        <v>-1</v>
      </c>
      <c r="O1768" s="3" t="n">
        <v>-1</v>
      </c>
      <c r="P1768" s="3" t="n">
        <v>9.2</v>
      </c>
      <c r="Q1768" s="3" t="n">
        <v>24.2</v>
      </c>
      <c r="R1768" s="3" t="s">
        <v>4964</v>
      </c>
      <c r="S1768" s="4" t="n">
        <v>45747.0794907407</v>
      </c>
      <c r="T1768" s="3" t="s">
        <v>256</v>
      </c>
      <c r="U1768" s="3" t="s">
        <v>256</v>
      </c>
      <c r="V1768" s="3" t="n">
        <v>0</v>
      </c>
      <c r="W1768" s="3" t="n">
        <v>0</v>
      </c>
      <c r="X1768" s="3" t="n">
        <v>0</v>
      </c>
      <c r="Y1768" s="3" t="s">
        <v>30</v>
      </c>
      <c r="Z1768" s="3" t="s">
        <v>30</v>
      </c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</row>
    <row r="1769" customFormat="false" ht="15.75" hidden="false" customHeight="false" outlineLevel="0" collapsed="false">
      <c r="A1769" s="3" t="n">
        <v>1768</v>
      </c>
      <c r="B1769" s="3" t="s">
        <v>5205</v>
      </c>
      <c r="C1769" s="3" t="s">
        <v>5206</v>
      </c>
      <c r="D1769" s="3" t="n">
        <v>1</v>
      </c>
      <c r="E1769" s="3" t="n">
        <v>1.1619082</v>
      </c>
      <c r="F1769" s="3" t="n">
        <v>26</v>
      </c>
      <c r="G1769" s="3" t="n">
        <v>26</v>
      </c>
      <c r="H1769" s="3" t="n">
        <v>10</v>
      </c>
      <c r="I1769" s="3" t="n">
        <v>10</v>
      </c>
      <c r="J1769" s="3" t="n">
        <v>35</v>
      </c>
      <c r="K1769" s="3" t="n">
        <v>35</v>
      </c>
      <c r="L1769" s="3" t="n">
        <v>5</v>
      </c>
      <c r="M1769" s="3" t="n">
        <v>5</v>
      </c>
      <c r="N1769" s="3" t="n">
        <v>0</v>
      </c>
      <c r="O1769" s="3" t="n">
        <v>-1</v>
      </c>
      <c r="P1769" s="3" t="n">
        <v>9.2</v>
      </c>
      <c r="Q1769" s="3" t="n">
        <v>24.2</v>
      </c>
      <c r="R1769" s="3" t="s">
        <v>4967</v>
      </c>
      <c r="S1769" s="4" t="n">
        <v>45747.0795601852</v>
      </c>
      <c r="T1769" s="3" t="s">
        <v>256</v>
      </c>
      <c r="U1769" s="3" t="s">
        <v>256</v>
      </c>
      <c r="V1769" s="3" t="n">
        <v>1</v>
      </c>
      <c r="W1769" s="3" t="n">
        <v>0</v>
      </c>
      <c r="X1769" s="3" t="n">
        <v>0</v>
      </c>
      <c r="Y1769" s="3" t="s">
        <v>30</v>
      </c>
      <c r="Z1769" s="3" t="s">
        <v>30</v>
      </c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</row>
    <row r="1770" customFormat="false" ht="15.75" hidden="false" customHeight="false" outlineLevel="0" collapsed="false">
      <c r="A1770" s="3" t="n">
        <v>1769</v>
      </c>
      <c r="B1770" s="3" t="s">
        <v>5207</v>
      </c>
      <c r="C1770" s="3" t="s">
        <v>5208</v>
      </c>
      <c r="D1770" s="3" t="n">
        <v>1</v>
      </c>
      <c r="E1770" s="3" t="n">
        <v>1.1057135</v>
      </c>
      <c r="F1770" s="3" t="n">
        <v>26</v>
      </c>
      <c r="G1770" s="3" t="n">
        <v>26</v>
      </c>
      <c r="H1770" s="3" t="n">
        <v>10</v>
      </c>
      <c r="I1770" s="3" t="n">
        <v>10</v>
      </c>
      <c r="J1770" s="3" t="n">
        <v>38</v>
      </c>
      <c r="K1770" s="3" t="n">
        <v>38</v>
      </c>
      <c r="L1770" s="3" t="n">
        <v>5</v>
      </c>
      <c r="M1770" s="3" t="n">
        <v>5</v>
      </c>
      <c r="N1770" s="3" t="n">
        <v>0</v>
      </c>
      <c r="O1770" s="3" t="n">
        <v>-1</v>
      </c>
      <c r="P1770" s="3" t="n">
        <v>9.2</v>
      </c>
      <c r="Q1770" s="3" t="n">
        <v>24.2</v>
      </c>
      <c r="R1770" s="3" t="s">
        <v>4970</v>
      </c>
      <c r="S1770" s="4" t="n">
        <v>45747.0796180556</v>
      </c>
      <c r="T1770" s="3" t="s">
        <v>256</v>
      </c>
      <c r="U1770" s="3" t="s">
        <v>256</v>
      </c>
      <c r="V1770" s="3" t="n">
        <v>1</v>
      </c>
      <c r="W1770" s="3" t="n">
        <v>0</v>
      </c>
      <c r="X1770" s="3" t="n">
        <v>0</v>
      </c>
      <c r="Y1770" s="3" t="s">
        <v>30</v>
      </c>
      <c r="Z1770" s="3" t="s">
        <v>30</v>
      </c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</row>
    <row r="1771" customFormat="false" ht="15.75" hidden="false" customHeight="false" outlineLevel="0" collapsed="false">
      <c r="A1771" s="3" t="n">
        <v>1770</v>
      </c>
      <c r="B1771" s="3" t="s">
        <v>5209</v>
      </c>
      <c r="C1771" s="3" t="s">
        <v>5210</v>
      </c>
      <c r="D1771" s="3" t="n">
        <v>1</v>
      </c>
      <c r="E1771" s="3" t="n">
        <v>1.6404192</v>
      </c>
      <c r="F1771" s="3" t="n">
        <v>36</v>
      </c>
      <c r="G1771" s="3" t="n">
        <v>36</v>
      </c>
      <c r="H1771" s="3" t="n">
        <v>11</v>
      </c>
      <c r="I1771" s="3" t="n">
        <v>11</v>
      </c>
      <c r="J1771" s="3" t="n">
        <v>43</v>
      </c>
      <c r="K1771" s="3" t="n">
        <v>43</v>
      </c>
      <c r="L1771" s="3" t="n">
        <v>9</v>
      </c>
      <c r="M1771" s="3" t="n">
        <v>9</v>
      </c>
      <c r="N1771" s="3" t="n">
        <v>0</v>
      </c>
      <c r="O1771" s="3" t="n">
        <v>-1</v>
      </c>
      <c r="P1771" s="3" t="n">
        <v>9.2</v>
      </c>
      <c r="Q1771" s="3" t="n">
        <v>24.2</v>
      </c>
      <c r="R1771" s="3" t="s">
        <v>4973</v>
      </c>
      <c r="S1771" s="4" t="n">
        <v>45747.0797106482</v>
      </c>
      <c r="T1771" s="3" t="s">
        <v>256</v>
      </c>
      <c r="U1771" s="3" t="s">
        <v>256</v>
      </c>
      <c r="V1771" s="3" t="n">
        <v>1</v>
      </c>
      <c r="W1771" s="3" t="n">
        <v>0</v>
      </c>
      <c r="X1771" s="3" t="n">
        <v>0</v>
      </c>
      <c r="Y1771" s="3" t="s">
        <v>30</v>
      </c>
      <c r="Z1771" s="3" t="s">
        <v>30</v>
      </c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</row>
    <row r="1772" customFormat="false" ht="15.75" hidden="false" customHeight="false" outlineLevel="0" collapsed="false">
      <c r="A1772" s="3" t="n">
        <v>1771</v>
      </c>
      <c r="B1772" s="3" t="s">
        <v>5211</v>
      </c>
      <c r="C1772" s="3" t="s">
        <v>5212</v>
      </c>
      <c r="D1772" s="3" t="n">
        <v>1</v>
      </c>
      <c r="E1772" s="3" t="n">
        <v>1.905138</v>
      </c>
      <c r="F1772" s="3" t="n">
        <v>36</v>
      </c>
      <c r="G1772" s="3" t="n">
        <v>36</v>
      </c>
      <c r="H1772" s="3" t="n">
        <v>11</v>
      </c>
      <c r="I1772" s="3" t="n">
        <v>11</v>
      </c>
      <c r="J1772" s="3" t="n">
        <v>51</v>
      </c>
      <c r="K1772" s="3" t="n">
        <v>51</v>
      </c>
      <c r="L1772" s="3" t="n">
        <v>9</v>
      </c>
      <c r="M1772" s="3" t="n">
        <v>9</v>
      </c>
      <c r="N1772" s="3" t="n">
        <v>0</v>
      </c>
      <c r="O1772" s="3" t="n">
        <v>-1</v>
      </c>
      <c r="P1772" s="3" t="n">
        <v>9.2</v>
      </c>
      <c r="Q1772" s="3" t="n">
        <v>24.2</v>
      </c>
      <c r="R1772" s="3" t="s">
        <v>4976</v>
      </c>
      <c r="S1772" s="4" t="n">
        <v>45747.0798032407</v>
      </c>
      <c r="T1772" s="3" t="s">
        <v>256</v>
      </c>
      <c r="U1772" s="3" t="s">
        <v>256</v>
      </c>
      <c r="V1772" s="3" t="n">
        <v>1</v>
      </c>
      <c r="W1772" s="3" t="n">
        <v>0</v>
      </c>
      <c r="X1772" s="3" t="n">
        <v>0</v>
      </c>
      <c r="Y1772" s="3" t="s">
        <v>30</v>
      </c>
      <c r="Z1772" s="3" t="s">
        <v>30</v>
      </c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</row>
    <row r="1773" customFormat="false" ht="15.75" hidden="false" customHeight="false" outlineLevel="0" collapsed="false">
      <c r="A1773" s="3" t="n">
        <v>1772</v>
      </c>
      <c r="B1773" s="3" t="s">
        <v>5213</v>
      </c>
      <c r="C1773" s="3" t="s">
        <v>5214</v>
      </c>
      <c r="D1773" s="3" t="n">
        <v>1</v>
      </c>
      <c r="E1773" s="3" t="n">
        <v>0.8088265</v>
      </c>
      <c r="F1773" s="3" t="n">
        <v>7</v>
      </c>
      <c r="G1773" s="3" t="n">
        <v>7</v>
      </c>
      <c r="H1773" s="3" t="n">
        <v>3</v>
      </c>
      <c r="I1773" s="3" t="n">
        <v>3</v>
      </c>
      <c r="J1773" s="3" t="n">
        <v>3</v>
      </c>
      <c r="K1773" s="3" t="n">
        <v>3</v>
      </c>
      <c r="L1773" s="3" t="n">
        <v>2</v>
      </c>
      <c r="M1773" s="3" t="n">
        <v>2</v>
      </c>
      <c r="N1773" s="3" t="n">
        <v>-1</v>
      </c>
      <c r="O1773" s="3" t="n">
        <v>-1</v>
      </c>
      <c r="P1773" s="3" t="n">
        <v>9.2</v>
      </c>
      <c r="Q1773" s="3" t="n">
        <v>24.2</v>
      </c>
      <c r="R1773" s="3" t="s">
        <v>4979</v>
      </c>
      <c r="S1773" s="4" t="n">
        <v>45747.079837963</v>
      </c>
      <c r="T1773" s="3" t="s">
        <v>256</v>
      </c>
      <c r="U1773" s="3" t="s">
        <v>256</v>
      </c>
      <c r="V1773" s="3" t="n">
        <v>0</v>
      </c>
      <c r="W1773" s="3" t="n">
        <v>0</v>
      </c>
      <c r="X1773" s="3" t="n">
        <v>0</v>
      </c>
      <c r="Y1773" s="3" t="s">
        <v>30</v>
      </c>
      <c r="Z1773" s="3" t="s">
        <v>30</v>
      </c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</row>
    <row r="1774" customFormat="false" ht="15.75" hidden="false" customHeight="false" outlineLevel="0" collapsed="false">
      <c r="A1774" s="3" t="n">
        <v>1773</v>
      </c>
      <c r="B1774" s="3" t="s">
        <v>5215</v>
      </c>
      <c r="C1774" s="3" t="s">
        <v>5216</v>
      </c>
      <c r="D1774" s="3" t="n">
        <v>1</v>
      </c>
      <c r="E1774" s="3" t="n">
        <v>0.9681276</v>
      </c>
      <c r="F1774" s="3" t="n">
        <v>10</v>
      </c>
      <c r="G1774" s="3" t="n">
        <v>10</v>
      </c>
      <c r="H1774" s="3" t="n">
        <v>3</v>
      </c>
      <c r="I1774" s="3" t="n">
        <v>3</v>
      </c>
      <c r="J1774" s="3" t="n">
        <v>10</v>
      </c>
      <c r="K1774" s="3" t="n">
        <v>10</v>
      </c>
      <c r="L1774" s="3" t="n">
        <v>2</v>
      </c>
      <c r="M1774" s="3" t="n">
        <v>2</v>
      </c>
      <c r="N1774" s="3" t="n">
        <v>0</v>
      </c>
      <c r="O1774" s="3" t="n">
        <v>-1</v>
      </c>
      <c r="P1774" s="3" t="n">
        <v>9.2</v>
      </c>
      <c r="Q1774" s="3" t="n">
        <v>24.2</v>
      </c>
      <c r="R1774" s="3" t="s">
        <v>4982</v>
      </c>
      <c r="S1774" s="4" t="n">
        <v>45747.0799074074</v>
      </c>
      <c r="T1774" s="3" t="s">
        <v>256</v>
      </c>
      <c r="U1774" s="3" t="s">
        <v>256</v>
      </c>
      <c r="V1774" s="3" t="n">
        <v>1</v>
      </c>
      <c r="W1774" s="3" t="n">
        <v>0</v>
      </c>
      <c r="X1774" s="3" t="n">
        <v>0</v>
      </c>
      <c r="Y1774" s="3" t="s">
        <v>30</v>
      </c>
      <c r="Z1774" s="3" t="s">
        <v>30</v>
      </c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</row>
    <row r="1775" customFormat="false" ht="15.75" hidden="false" customHeight="false" outlineLevel="0" collapsed="false">
      <c r="A1775" s="3" t="n">
        <v>1774</v>
      </c>
      <c r="B1775" s="3" t="s">
        <v>5217</v>
      </c>
      <c r="C1775" s="3" t="s">
        <v>5218</v>
      </c>
      <c r="D1775" s="3" t="n">
        <v>1</v>
      </c>
      <c r="E1775" s="3" t="n">
        <v>1.4419438</v>
      </c>
      <c r="F1775" s="3" t="n">
        <v>13</v>
      </c>
      <c r="G1775" s="3" t="n">
        <v>13</v>
      </c>
      <c r="H1775" s="3" t="n">
        <v>3</v>
      </c>
      <c r="I1775" s="3" t="n">
        <v>3</v>
      </c>
      <c r="J1775" s="3" t="n">
        <v>16</v>
      </c>
      <c r="K1775" s="3" t="n">
        <v>16</v>
      </c>
      <c r="L1775" s="3" t="n">
        <v>2</v>
      </c>
      <c r="M1775" s="3" t="n">
        <v>2</v>
      </c>
      <c r="N1775" s="3" t="n">
        <v>0</v>
      </c>
      <c r="O1775" s="3" t="n">
        <v>-1</v>
      </c>
      <c r="P1775" s="3" t="n">
        <v>9.2</v>
      </c>
      <c r="Q1775" s="3" t="n">
        <v>24.2</v>
      </c>
      <c r="R1775" s="3" t="s">
        <v>4985</v>
      </c>
      <c r="S1775" s="4" t="n">
        <v>45747.0799768519</v>
      </c>
      <c r="T1775" s="3" t="s">
        <v>256</v>
      </c>
      <c r="U1775" s="3" t="s">
        <v>256</v>
      </c>
      <c r="V1775" s="3" t="n">
        <v>1</v>
      </c>
      <c r="W1775" s="3" t="n">
        <v>0</v>
      </c>
      <c r="X1775" s="3" t="n">
        <v>0</v>
      </c>
      <c r="Y1775" s="3" t="s">
        <v>30</v>
      </c>
      <c r="Z1775" s="3" t="s">
        <v>30</v>
      </c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</row>
    <row r="1776" customFormat="false" ht="15.75" hidden="false" customHeight="false" outlineLevel="0" collapsed="false">
      <c r="A1776" s="3" t="n">
        <v>1775</v>
      </c>
      <c r="B1776" s="3" t="s">
        <v>5219</v>
      </c>
      <c r="C1776" s="3" t="s">
        <v>5220</v>
      </c>
      <c r="D1776" s="3" t="n">
        <v>1</v>
      </c>
      <c r="E1776" s="3" t="n">
        <v>2.1811099</v>
      </c>
      <c r="F1776" s="3" t="n">
        <v>15</v>
      </c>
      <c r="G1776" s="3" t="n">
        <v>15</v>
      </c>
      <c r="H1776" s="3" t="n">
        <v>3</v>
      </c>
      <c r="I1776" s="3" t="n">
        <v>3</v>
      </c>
      <c r="J1776" s="3" t="n">
        <v>20</v>
      </c>
      <c r="K1776" s="3" t="n">
        <v>20</v>
      </c>
      <c r="L1776" s="3" t="n">
        <v>2</v>
      </c>
      <c r="M1776" s="3" t="n">
        <v>2</v>
      </c>
      <c r="N1776" s="3" t="n">
        <v>0</v>
      </c>
      <c r="O1776" s="3" t="n">
        <v>-1</v>
      </c>
      <c r="P1776" s="3" t="n">
        <v>9.2</v>
      </c>
      <c r="Q1776" s="3" t="n">
        <v>24.2</v>
      </c>
      <c r="R1776" s="3" t="s">
        <v>4988</v>
      </c>
      <c r="S1776" s="4" t="n">
        <v>45747.0800810185</v>
      </c>
      <c r="T1776" s="3" t="s">
        <v>256</v>
      </c>
      <c r="U1776" s="3" t="s">
        <v>256</v>
      </c>
      <c r="V1776" s="3" t="n">
        <v>1</v>
      </c>
      <c r="W1776" s="3" t="n">
        <v>0</v>
      </c>
      <c r="X1776" s="3" t="n">
        <v>0</v>
      </c>
      <c r="Y1776" s="3" t="s">
        <v>30</v>
      </c>
      <c r="Z1776" s="3" t="s">
        <v>30</v>
      </c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</row>
    <row r="1777" customFormat="false" ht="15.75" hidden="false" customHeight="false" outlineLevel="0" collapsed="false">
      <c r="A1777" s="3" t="n">
        <v>1776</v>
      </c>
      <c r="B1777" s="3" t="s">
        <v>5221</v>
      </c>
      <c r="C1777" s="3" t="s">
        <v>5222</v>
      </c>
      <c r="D1777" s="3" t="n">
        <v>1</v>
      </c>
      <c r="E1777" s="3" t="n">
        <v>4.7066899</v>
      </c>
      <c r="F1777" s="3" t="n">
        <v>60</v>
      </c>
      <c r="G1777" s="3" t="n">
        <v>60</v>
      </c>
      <c r="H1777" s="3" t="n">
        <v>11</v>
      </c>
      <c r="I1777" s="3" t="n">
        <v>11</v>
      </c>
      <c r="J1777" s="3" t="n">
        <v>74</v>
      </c>
      <c r="K1777" s="3" t="n">
        <v>74</v>
      </c>
      <c r="L1777" s="3" t="n">
        <v>12</v>
      </c>
      <c r="M1777" s="3" t="n">
        <v>12</v>
      </c>
      <c r="N1777" s="3" t="n">
        <v>-1</v>
      </c>
      <c r="O1777" s="3" t="n">
        <v>-1</v>
      </c>
      <c r="P1777" s="3" t="n">
        <v>9.2</v>
      </c>
      <c r="Q1777" s="3" t="n">
        <v>24.2</v>
      </c>
      <c r="R1777" s="3" t="s">
        <v>4991</v>
      </c>
      <c r="S1777" s="4" t="n">
        <v>45747.0802199074</v>
      </c>
      <c r="T1777" s="3" t="s">
        <v>1920</v>
      </c>
      <c r="U1777" s="3" t="s">
        <v>1920</v>
      </c>
      <c r="V1777" s="3" t="n">
        <v>0</v>
      </c>
      <c r="W1777" s="3" t="n">
        <v>0</v>
      </c>
      <c r="X1777" s="3" t="n">
        <v>0</v>
      </c>
      <c r="Y1777" s="3" t="s">
        <v>30</v>
      </c>
      <c r="Z1777" s="3" t="s">
        <v>30</v>
      </c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</row>
    <row r="1778" customFormat="false" ht="15.75" hidden="false" customHeight="false" outlineLevel="0" collapsed="false">
      <c r="A1778" s="3" t="n">
        <v>1777</v>
      </c>
      <c r="B1778" s="3" t="s">
        <v>5223</v>
      </c>
      <c r="C1778" s="3" t="s">
        <v>5224</v>
      </c>
      <c r="D1778" s="3" t="n">
        <v>1</v>
      </c>
      <c r="E1778" s="3" t="n">
        <v>4.8124812</v>
      </c>
      <c r="F1778" s="3" t="n">
        <v>60</v>
      </c>
      <c r="G1778" s="3" t="n">
        <v>60</v>
      </c>
      <c r="H1778" s="3" t="n">
        <v>11</v>
      </c>
      <c r="I1778" s="3" t="n">
        <v>11</v>
      </c>
      <c r="J1778" s="3" t="n">
        <v>74</v>
      </c>
      <c r="K1778" s="3" t="n">
        <v>74</v>
      </c>
      <c r="L1778" s="3" t="n">
        <v>12</v>
      </c>
      <c r="M1778" s="3" t="n">
        <v>12</v>
      </c>
      <c r="N1778" s="3" t="n">
        <v>-1</v>
      </c>
      <c r="O1778" s="3" t="n">
        <v>-1</v>
      </c>
      <c r="P1778" s="3" t="n">
        <v>9.2</v>
      </c>
      <c r="Q1778" s="3" t="n">
        <v>24.2</v>
      </c>
      <c r="R1778" s="3" t="s">
        <v>4994</v>
      </c>
      <c r="S1778" s="4" t="n">
        <v>45747.0803472222</v>
      </c>
      <c r="T1778" s="3" t="s">
        <v>1920</v>
      </c>
      <c r="U1778" s="3" t="s">
        <v>1920</v>
      </c>
      <c r="V1778" s="3" t="n">
        <v>0</v>
      </c>
      <c r="W1778" s="3" t="n">
        <v>0</v>
      </c>
      <c r="X1778" s="3" t="n">
        <v>0</v>
      </c>
      <c r="Y1778" s="3" t="s">
        <v>30</v>
      </c>
      <c r="Z1778" s="3" t="s">
        <v>30</v>
      </c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</row>
    <row r="1779" customFormat="false" ht="15.75" hidden="false" customHeight="false" outlineLevel="0" collapsed="false">
      <c r="A1779" s="3" t="n">
        <v>1778</v>
      </c>
      <c r="B1779" s="3" t="s">
        <v>5225</v>
      </c>
      <c r="C1779" s="3" t="s">
        <v>5226</v>
      </c>
      <c r="D1779" s="3" t="n">
        <v>1</v>
      </c>
      <c r="E1779" s="3" t="n">
        <v>1.2489148</v>
      </c>
      <c r="F1779" s="3" t="n">
        <v>10</v>
      </c>
      <c r="G1779" s="3" t="n">
        <v>10</v>
      </c>
      <c r="H1779" s="3" t="n">
        <v>3</v>
      </c>
      <c r="I1779" s="3" t="n">
        <v>3</v>
      </c>
      <c r="J1779" s="3" t="n">
        <v>6</v>
      </c>
      <c r="K1779" s="3" t="n">
        <v>6</v>
      </c>
      <c r="L1779" s="3" t="n">
        <v>3</v>
      </c>
      <c r="M1779" s="3" t="n">
        <v>3</v>
      </c>
      <c r="N1779" s="3" t="n">
        <v>0</v>
      </c>
      <c r="O1779" s="3" t="n">
        <v>-1</v>
      </c>
      <c r="P1779" s="3" t="n">
        <v>9.2</v>
      </c>
      <c r="Q1779" s="3" t="n">
        <v>24.2</v>
      </c>
      <c r="R1779" s="3" t="s">
        <v>4997</v>
      </c>
      <c r="S1779" s="4" t="n">
        <v>45747.080474537</v>
      </c>
      <c r="T1779" s="3" t="s">
        <v>256</v>
      </c>
      <c r="U1779" s="3" t="s">
        <v>256</v>
      </c>
      <c r="V1779" s="3" t="n">
        <v>1</v>
      </c>
      <c r="W1779" s="3" t="n">
        <v>0</v>
      </c>
      <c r="X1779" s="3" t="n">
        <v>0</v>
      </c>
      <c r="Y1779" s="3" t="s">
        <v>30</v>
      </c>
      <c r="Z1779" s="3" t="s">
        <v>30</v>
      </c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</row>
    <row r="1780" customFormat="false" ht="15.75" hidden="false" customHeight="false" outlineLevel="0" collapsed="false">
      <c r="A1780" s="3" t="n">
        <v>1779</v>
      </c>
      <c r="B1780" s="3" t="s">
        <v>5227</v>
      </c>
      <c r="C1780" s="3" t="s">
        <v>5228</v>
      </c>
      <c r="D1780" s="3" t="n">
        <v>1</v>
      </c>
      <c r="E1780" s="3" t="n">
        <v>1.5070795</v>
      </c>
      <c r="F1780" s="3" t="n">
        <v>10</v>
      </c>
      <c r="G1780" s="3" t="n">
        <v>10</v>
      </c>
      <c r="H1780" s="3" t="n">
        <v>3</v>
      </c>
      <c r="I1780" s="3" t="n">
        <v>3</v>
      </c>
      <c r="J1780" s="3" t="n">
        <v>7</v>
      </c>
      <c r="K1780" s="3" t="n">
        <v>7</v>
      </c>
      <c r="L1780" s="3" t="n">
        <v>3</v>
      </c>
      <c r="M1780" s="3" t="n">
        <v>3</v>
      </c>
      <c r="N1780" s="3" t="n">
        <v>0</v>
      </c>
      <c r="O1780" s="3" t="n">
        <v>-1</v>
      </c>
      <c r="P1780" s="3" t="n">
        <v>9.2</v>
      </c>
      <c r="Q1780" s="3" t="n">
        <v>24.2</v>
      </c>
      <c r="R1780" s="3" t="s">
        <v>5000</v>
      </c>
      <c r="S1780" s="4" t="n">
        <v>45747.0805902778</v>
      </c>
      <c r="T1780" s="3" t="s">
        <v>256</v>
      </c>
      <c r="U1780" s="3" t="s">
        <v>256</v>
      </c>
      <c r="V1780" s="3" t="n">
        <v>1</v>
      </c>
      <c r="W1780" s="3" t="n">
        <v>0</v>
      </c>
      <c r="X1780" s="3" t="n">
        <v>0</v>
      </c>
      <c r="Y1780" s="3" t="s">
        <v>30</v>
      </c>
      <c r="Z1780" s="3" t="s">
        <v>30</v>
      </c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</row>
    <row r="1781" customFormat="false" ht="15.75" hidden="false" customHeight="false" outlineLevel="0" collapsed="false">
      <c r="A1781" s="3" t="n">
        <v>1780</v>
      </c>
      <c r="B1781" s="3" t="s">
        <v>5229</v>
      </c>
      <c r="C1781" s="3" t="s">
        <v>5230</v>
      </c>
      <c r="D1781" s="3" t="n">
        <v>1</v>
      </c>
      <c r="E1781" s="3" t="n">
        <v>2.1859757</v>
      </c>
      <c r="F1781" s="3" t="n">
        <v>12</v>
      </c>
      <c r="G1781" s="3" t="n">
        <v>12</v>
      </c>
      <c r="H1781" s="3" t="n">
        <v>3</v>
      </c>
      <c r="I1781" s="3" t="n">
        <v>3</v>
      </c>
      <c r="J1781" s="3" t="n">
        <v>9</v>
      </c>
      <c r="K1781" s="3" t="n">
        <v>9</v>
      </c>
      <c r="L1781" s="3" t="n">
        <v>3</v>
      </c>
      <c r="M1781" s="3" t="n">
        <v>3</v>
      </c>
      <c r="N1781" s="3" t="n">
        <v>0</v>
      </c>
      <c r="O1781" s="3" t="n">
        <v>-1</v>
      </c>
      <c r="P1781" s="3" t="n">
        <v>9.2</v>
      </c>
      <c r="Q1781" s="3" t="n">
        <v>24.2</v>
      </c>
      <c r="R1781" s="3" t="s">
        <v>5003</v>
      </c>
      <c r="S1781" s="4" t="n">
        <v>45747.0806712963</v>
      </c>
      <c r="T1781" s="3" t="s">
        <v>256</v>
      </c>
      <c r="U1781" s="3" t="s">
        <v>256</v>
      </c>
      <c r="V1781" s="3" t="n">
        <v>1</v>
      </c>
      <c r="W1781" s="3" t="n">
        <v>0</v>
      </c>
      <c r="X1781" s="3" t="n">
        <v>0</v>
      </c>
      <c r="Y1781" s="3" t="s">
        <v>30</v>
      </c>
      <c r="Z1781" s="3" t="s">
        <v>30</v>
      </c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</row>
    <row r="1782" customFormat="false" ht="15.75" hidden="false" customHeight="false" outlineLevel="0" collapsed="false">
      <c r="A1782" s="3" t="n">
        <v>1781</v>
      </c>
      <c r="B1782" s="3" t="s">
        <v>5231</v>
      </c>
      <c r="C1782" s="3" t="s">
        <v>5232</v>
      </c>
      <c r="D1782" s="3" t="n">
        <v>1</v>
      </c>
      <c r="E1782" s="3" t="n">
        <v>2.7229677</v>
      </c>
      <c r="F1782" s="3" t="n">
        <v>14</v>
      </c>
      <c r="G1782" s="3" t="n">
        <v>14</v>
      </c>
      <c r="H1782" s="3" t="n">
        <v>4</v>
      </c>
      <c r="I1782" s="3" t="n">
        <v>4</v>
      </c>
      <c r="J1782" s="3" t="n">
        <v>15</v>
      </c>
      <c r="K1782" s="3" t="n">
        <v>15</v>
      </c>
      <c r="L1782" s="3" t="n">
        <v>3</v>
      </c>
      <c r="M1782" s="3" t="n">
        <v>3</v>
      </c>
      <c r="N1782" s="3" t="n">
        <v>0</v>
      </c>
      <c r="O1782" s="3" t="n">
        <v>-1</v>
      </c>
      <c r="P1782" s="3" t="n">
        <v>9.2</v>
      </c>
      <c r="Q1782" s="3" t="n">
        <v>24.2</v>
      </c>
      <c r="R1782" s="3" t="s">
        <v>5006</v>
      </c>
      <c r="S1782" s="4" t="n">
        <v>45747.080775463</v>
      </c>
      <c r="T1782" s="3" t="s">
        <v>256</v>
      </c>
      <c r="U1782" s="3" t="s">
        <v>256</v>
      </c>
      <c r="V1782" s="3" t="n">
        <v>1</v>
      </c>
      <c r="W1782" s="3" t="n">
        <v>0</v>
      </c>
      <c r="X1782" s="3" t="n">
        <v>0</v>
      </c>
      <c r="Y1782" s="3" t="s">
        <v>30</v>
      </c>
      <c r="Z1782" s="3" t="s">
        <v>30</v>
      </c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</row>
    <row r="1783" customFormat="false" ht="15.75" hidden="false" customHeight="false" outlineLevel="0" collapsed="false">
      <c r="A1783" s="3" t="n">
        <v>1782</v>
      </c>
      <c r="B1783" s="3" t="s">
        <v>5233</v>
      </c>
      <c r="C1783" s="3" t="s">
        <v>5234</v>
      </c>
      <c r="D1783" s="3" t="n">
        <v>1</v>
      </c>
      <c r="E1783" s="3" t="n">
        <v>3.4849078</v>
      </c>
      <c r="F1783" s="3" t="n">
        <v>83</v>
      </c>
      <c r="G1783" s="3" t="n">
        <v>83</v>
      </c>
      <c r="H1783" s="3" t="n">
        <v>9</v>
      </c>
      <c r="I1783" s="3" t="n">
        <v>9</v>
      </c>
      <c r="J1783" s="3" t="n">
        <v>86</v>
      </c>
      <c r="K1783" s="3" t="n">
        <v>86</v>
      </c>
      <c r="L1783" s="3" t="n">
        <v>15</v>
      </c>
      <c r="M1783" s="3" t="n">
        <v>15</v>
      </c>
      <c r="N1783" s="3" t="n">
        <v>-1</v>
      </c>
      <c r="O1783" s="3" t="n">
        <v>-1</v>
      </c>
      <c r="P1783" s="3" t="n">
        <v>9.2</v>
      </c>
      <c r="Q1783" s="3" t="n">
        <v>24.2</v>
      </c>
      <c r="R1783" s="3" t="s">
        <v>5009</v>
      </c>
      <c r="S1783" s="4" t="n">
        <v>45747.0808564815</v>
      </c>
      <c r="T1783" s="3" t="s">
        <v>65</v>
      </c>
      <c r="U1783" s="3" t="s">
        <v>65</v>
      </c>
      <c r="V1783" s="3" t="n">
        <v>0</v>
      </c>
      <c r="W1783" s="3" t="n">
        <v>0</v>
      </c>
      <c r="X1783" s="3" t="n">
        <v>0</v>
      </c>
      <c r="Y1783" s="3" t="s">
        <v>30</v>
      </c>
      <c r="Z1783" s="3" t="s">
        <v>30</v>
      </c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</row>
    <row r="1784" customFormat="false" ht="15.75" hidden="false" customHeight="false" outlineLevel="0" collapsed="false">
      <c r="A1784" s="3" t="n">
        <v>1783</v>
      </c>
      <c r="B1784" s="3" t="s">
        <v>5235</v>
      </c>
      <c r="C1784" s="3" t="s">
        <v>5236</v>
      </c>
      <c r="D1784" s="3" t="n">
        <v>1</v>
      </c>
      <c r="E1784" s="3" t="n">
        <v>0.999541</v>
      </c>
      <c r="F1784" s="3" t="n">
        <v>9</v>
      </c>
      <c r="G1784" s="3" t="n">
        <v>9</v>
      </c>
      <c r="H1784" s="3" t="n">
        <v>5</v>
      </c>
      <c r="I1784" s="3" t="n">
        <v>5</v>
      </c>
      <c r="J1784" s="3" t="n">
        <v>6</v>
      </c>
      <c r="K1784" s="3" t="n">
        <v>6</v>
      </c>
      <c r="L1784" s="3" t="n">
        <v>3</v>
      </c>
      <c r="M1784" s="3" t="n">
        <v>3</v>
      </c>
      <c r="N1784" s="3" t="n">
        <v>-1</v>
      </c>
      <c r="O1784" s="3" t="n">
        <v>-1</v>
      </c>
      <c r="P1784" s="3" t="n">
        <v>9.2</v>
      </c>
      <c r="Q1784" s="3" t="n">
        <v>24.2</v>
      </c>
      <c r="R1784" s="3" t="s">
        <v>5012</v>
      </c>
      <c r="S1784" s="4" t="n">
        <v>45747.0809027778</v>
      </c>
      <c r="T1784" s="3" t="s">
        <v>256</v>
      </c>
      <c r="U1784" s="3" t="s">
        <v>256</v>
      </c>
      <c r="V1784" s="3" t="n">
        <v>0</v>
      </c>
      <c r="W1784" s="3" t="n">
        <v>0</v>
      </c>
      <c r="X1784" s="3" t="n">
        <v>0</v>
      </c>
      <c r="Y1784" s="3" t="s">
        <v>30</v>
      </c>
      <c r="Z1784" s="3" t="s">
        <v>30</v>
      </c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</row>
    <row r="1785" customFormat="false" ht="15.75" hidden="false" customHeight="false" outlineLevel="0" collapsed="false">
      <c r="A1785" s="3" t="n">
        <v>1784</v>
      </c>
      <c r="B1785" s="3" t="s">
        <v>5237</v>
      </c>
      <c r="C1785" s="3" t="s">
        <v>5238</v>
      </c>
      <c r="D1785" s="3" t="n">
        <v>1</v>
      </c>
      <c r="E1785" s="3" t="n">
        <v>1.2874018</v>
      </c>
      <c r="F1785" s="3" t="n">
        <v>9</v>
      </c>
      <c r="G1785" s="3" t="n">
        <v>9</v>
      </c>
      <c r="H1785" s="3" t="n">
        <v>6</v>
      </c>
      <c r="I1785" s="3" t="n">
        <v>6</v>
      </c>
      <c r="J1785" s="3" t="n">
        <v>12</v>
      </c>
      <c r="K1785" s="3" t="n">
        <v>12</v>
      </c>
      <c r="L1785" s="3" t="n">
        <v>1</v>
      </c>
      <c r="M1785" s="3" t="n">
        <v>1</v>
      </c>
      <c r="N1785" s="3" t="n">
        <v>-1</v>
      </c>
      <c r="O1785" s="3" t="n">
        <v>-1</v>
      </c>
      <c r="P1785" s="3" t="n">
        <v>9.2</v>
      </c>
      <c r="Q1785" s="3" t="n">
        <v>24.2</v>
      </c>
      <c r="R1785" s="3" t="s">
        <v>5015</v>
      </c>
      <c r="S1785" s="4" t="n">
        <v>45747.0809490741</v>
      </c>
      <c r="T1785" s="3" t="s">
        <v>256</v>
      </c>
      <c r="U1785" s="3" t="s">
        <v>256</v>
      </c>
      <c r="V1785" s="3" t="n">
        <v>0</v>
      </c>
      <c r="W1785" s="3" t="n">
        <v>0</v>
      </c>
      <c r="X1785" s="3" t="n">
        <v>0</v>
      </c>
      <c r="Y1785" s="3" t="s">
        <v>30</v>
      </c>
      <c r="Z1785" s="3" t="s">
        <v>30</v>
      </c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</row>
    <row r="1786" customFormat="false" ht="15.75" hidden="false" customHeight="false" outlineLevel="0" collapsed="false">
      <c r="A1786" s="3" t="n">
        <v>1785</v>
      </c>
      <c r="B1786" s="3" t="s">
        <v>5239</v>
      </c>
      <c r="C1786" s="3" t="s">
        <v>5240</v>
      </c>
      <c r="D1786" s="3" t="n">
        <v>1</v>
      </c>
      <c r="E1786" s="3" t="n">
        <v>2.2370646</v>
      </c>
      <c r="F1786" s="3" t="n">
        <v>10</v>
      </c>
      <c r="G1786" s="3" t="n">
        <v>10</v>
      </c>
      <c r="H1786" s="3" t="n">
        <v>3</v>
      </c>
      <c r="I1786" s="3" t="n">
        <v>3</v>
      </c>
      <c r="J1786" s="3" t="n">
        <v>6</v>
      </c>
      <c r="K1786" s="3" t="n">
        <v>6</v>
      </c>
      <c r="L1786" s="3" t="n">
        <v>3</v>
      </c>
      <c r="M1786" s="3" t="n">
        <v>3</v>
      </c>
      <c r="N1786" s="3" t="n">
        <v>-1</v>
      </c>
      <c r="O1786" s="3" t="n">
        <v>-1</v>
      </c>
      <c r="P1786" s="3" t="n">
        <v>9.2</v>
      </c>
      <c r="Q1786" s="3" t="n">
        <v>24.2</v>
      </c>
      <c r="R1786" s="3" t="s">
        <v>5018</v>
      </c>
      <c r="S1786" s="4" t="n">
        <v>45747.0810185185</v>
      </c>
      <c r="T1786" s="3" t="s">
        <v>256</v>
      </c>
      <c r="U1786" s="3" t="s">
        <v>256</v>
      </c>
      <c r="V1786" s="3" t="n">
        <v>0</v>
      </c>
      <c r="W1786" s="3" t="n">
        <v>0</v>
      </c>
      <c r="X1786" s="3" t="n">
        <v>0</v>
      </c>
      <c r="Y1786" s="3" t="s">
        <v>30</v>
      </c>
      <c r="Z1786" s="3" t="s">
        <v>30</v>
      </c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</row>
    <row r="1787" customFormat="false" ht="15.75" hidden="false" customHeight="false" outlineLevel="0" collapsed="false">
      <c r="A1787" s="3" t="n">
        <v>1786</v>
      </c>
      <c r="B1787" s="3" t="s">
        <v>5241</v>
      </c>
      <c r="C1787" s="3" t="s">
        <v>5242</v>
      </c>
      <c r="D1787" s="3" t="n">
        <v>1</v>
      </c>
      <c r="E1787" s="3" t="n">
        <v>2.397127</v>
      </c>
      <c r="F1787" s="3" t="n">
        <v>10</v>
      </c>
      <c r="G1787" s="3" t="n">
        <v>10</v>
      </c>
      <c r="H1787" s="3" t="n">
        <v>3</v>
      </c>
      <c r="I1787" s="3" t="n">
        <v>3</v>
      </c>
      <c r="J1787" s="3" t="n">
        <v>7</v>
      </c>
      <c r="K1787" s="3" t="n">
        <v>7</v>
      </c>
      <c r="L1787" s="3" t="n">
        <v>3</v>
      </c>
      <c r="M1787" s="3" t="n">
        <v>3</v>
      </c>
      <c r="N1787" s="3" t="n">
        <v>-1</v>
      </c>
      <c r="O1787" s="3" t="n">
        <v>-1</v>
      </c>
      <c r="P1787" s="3" t="n">
        <v>9.2</v>
      </c>
      <c r="Q1787" s="3" t="n">
        <v>24.2</v>
      </c>
      <c r="R1787" s="3" t="s">
        <v>5021</v>
      </c>
      <c r="S1787" s="4" t="n">
        <v>45747.0811111111</v>
      </c>
      <c r="T1787" s="3" t="s">
        <v>256</v>
      </c>
      <c r="U1787" s="3" t="s">
        <v>256</v>
      </c>
      <c r="V1787" s="3" t="n">
        <v>0</v>
      </c>
      <c r="W1787" s="3" t="n">
        <v>0</v>
      </c>
      <c r="X1787" s="3" t="n">
        <v>0</v>
      </c>
      <c r="Y1787" s="3" t="s">
        <v>30</v>
      </c>
      <c r="Z1787" s="3" t="s">
        <v>30</v>
      </c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</row>
    <row r="1788" customFormat="false" ht="15.75" hidden="false" customHeight="false" outlineLevel="0" collapsed="false">
      <c r="A1788" s="3" t="n">
        <v>1787</v>
      </c>
      <c r="B1788" s="3" t="s">
        <v>5243</v>
      </c>
      <c r="C1788" s="3" t="s">
        <v>5244</v>
      </c>
      <c r="D1788" s="3" t="n">
        <v>1</v>
      </c>
      <c r="E1788" s="3" t="n">
        <v>3.4103461</v>
      </c>
      <c r="F1788" s="3" t="n">
        <v>12</v>
      </c>
      <c r="G1788" s="3" t="n">
        <v>12</v>
      </c>
      <c r="H1788" s="3" t="n">
        <v>3</v>
      </c>
      <c r="I1788" s="3" t="n">
        <v>3</v>
      </c>
      <c r="J1788" s="3" t="n">
        <v>9</v>
      </c>
      <c r="K1788" s="3" t="n">
        <v>9</v>
      </c>
      <c r="L1788" s="3" t="n">
        <v>3</v>
      </c>
      <c r="M1788" s="3" t="n">
        <v>3</v>
      </c>
      <c r="N1788" s="3" t="n">
        <v>-1</v>
      </c>
      <c r="O1788" s="3" t="n">
        <v>-1</v>
      </c>
      <c r="P1788" s="3" t="n">
        <v>9.2</v>
      </c>
      <c r="Q1788" s="3" t="n">
        <v>24.2</v>
      </c>
      <c r="R1788" s="3" t="s">
        <v>5024</v>
      </c>
      <c r="S1788" s="4" t="n">
        <v>45747.0812152778</v>
      </c>
      <c r="T1788" s="3" t="s">
        <v>256</v>
      </c>
      <c r="U1788" s="3" t="s">
        <v>256</v>
      </c>
      <c r="V1788" s="3" t="n">
        <v>0</v>
      </c>
      <c r="W1788" s="3" t="n">
        <v>0</v>
      </c>
      <c r="X1788" s="3" t="n">
        <v>0</v>
      </c>
      <c r="Y1788" s="3" t="s">
        <v>30</v>
      </c>
      <c r="Z1788" s="3" t="s">
        <v>30</v>
      </c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</row>
    <row r="1789" customFormat="false" ht="15.75" hidden="false" customHeight="false" outlineLevel="0" collapsed="false">
      <c r="A1789" s="3" t="n">
        <v>1788</v>
      </c>
      <c r="B1789" s="3" t="s">
        <v>5245</v>
      </c>
      <c r="C1789" s="3" t="s">
        <v>5246</v>
      </c>
      <c r="D1789" s="3" t="n">
        <v>1</v>
      </c>
      <c r="E1789" s="3" t="n">
        <v>3.8622936</v>
      </c>
      <c r="F1789" s="3" t="n">
        <v>14</v>
      </c>
      <c r="G1789" s="3" t="n">
        <v>14</v>
      </c>
      <c r="H1789" s="3" t="n">
        <v>3</v>
      </c>
      <c r="I1789" s="3" t="n">
        <v>3</v>
      </c>
      <c r="J1789" s="3" t="n">
        <v>11</v>
      </c>
      <c r="K1789" s="3" t="n">
        <v>11</v>
      </c>
      <c r="L1789" s="3" t="n">
        <v>3</v>
      </c>
      <c r="M1789" s="3" t="n">
        <v>3</v>
      </c>
      <c r="N1789" s="3" t="n">
        <v>-1</v>
      </c>
      <c r="O1789" s="3" t="n">
        <v>-1</v>
      </c>
      <c r="P1789" s="3" t="n">
        <v>9.2</v>
      </c>
      <c r="Q1789" s="3" t="n">
        <v>24.2</v>
      </c>
      <c r="R1789" s="3" t="s">
        <v>5027</v>
      </c>
      <c r="S1789" s="4" t="n">
        <v>45747.0813310185</v>
      </c>
      <c r="T1789" s="3" t="s">
        <v>256</v>
      </c>
      <c r="U1789" s="3" t="s">
        <v>256</v>
      </c>
      <c r="V1789" s="3" t="n">
        <v>0</v>
      </c>
      <c r="W1789" s="3" t="n">
        <v>0</v>
      </c>
      <c r="X1789" s="3" t="n">
        <v>0</v>
      </c>
      <c r="Y1789" s="3" t="s">
        <v>30</v>
      </c>
      <c r="Z1789" s="3" t="s">
        <v>30</v>
      </c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</row>
    <row r="1790" customFormat="false" ht="15.75" hidden="false" customHeight="false" outlineLevel="0" collapsed="false">
      <c r="A1790" s="3" t="n">
        <v>1789</v>
      </c>
      <c r="B1790" s="3" t="s">
        <v>5247</v>
      </c>
      <c r="C1790" s="3" t="s">
        <v>5248</v>
      </c>
      <c r="D1790" s="3" t="n">
        <v>1</v>
      </c>
      <c r="E1790" s="3" t="n">
        <v>3.8470247</v>
      </c>
      <c r="F1790" s="3" t="n">
        <v>16</v>
      </c>
      <c r="G1790" s="3" t="n">
        <v>16</v>
      </c>
      <c r="H1790" s="3" t="n">
        <v>3</v>
      </c>
      <c r="I1790" s="3" t="n">
        <v>3</v>
      </c>
      <c r="J1790" s="3" t="n">
        <v>17</v>
      </c>
      <c r="K1790" s="3" t="n">
        <v>17</v>
      </c>
      <c r="L1790" s="3" t="n">
        <v>4</v>
      </c>
      <c r="M1790" s="3" t="n">
        <v>4</v>
      </c>
      <c r="N1790" s="3" t="n">
        <v>-1</v>
      </c>
      <c r="O1790" s="3" t="n">
        <v>-1</v>
      </c>
      <c r="P1790" s="3" t="n">
        <v>9.2</v>
      </c>
      <c r="Q1790" s="3" t="n">
        <v>24.2</v>
      </c>
      <c r="R1790" s="3" t="s">
        <v>5030</v>
      </c>
      <c r="S1790" s="4" t="n">
        <v>45747.0814583333</v>
      </c>
      <c r="T1790" s="3" t="s">
        <v>256</v>
      </c>
      <c r="U1790" s="3" t="s">
        <v>256</v>
      </c>
      <c r="V1790" s="3" t="n">
        <v>0</v>
      </c>
      <c r="W1790" s="3" t="n">
        <v>0</v>
      </c>
      <c r="X1790" s="3" t="n">
        <v>0</v>
      </c>
      <c r="Y1790" s="3" t="s">
        <v>30</v>
      </c>
      <c r="Z1790" s="3" t="s">
        <v>30</v>
      </c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</row>
    <row r="1791" customFormat="false" ht="15.75" hidden="false" customHeight="false" outlineLevel="0" collapsed="false">
      <c r="A1791" s="3" t="n">
        <v>1790</v>
      </c>
      <c r="B1791" s="3" t="s">
        <v>5249</v>
      </c>
      <c r="C1791" s="3" t="s">
        <v>5250</v>
      </c>
      <c r="D1791" s="3" t="n">
        <v>1</v>
      </c>
      <c r="E1791" s="3" t="n">
        <v>4.5088261</v>
      </c>
      <c r="F1791" s="3" t="n">
        <v>17</v>
      </c>
      <c r="G1791" s="3" t="n">
        <v>17</v>
      </c>
      <c r="H1791" s="3" t="n">
        <v>3</v>
      </c>
      <c r="I1791" s="3" t="n">
        <v>3</v>
      </c>
      <c r="J1791" s="3" t="n">
        <v>19</v>
      </c>
      <c r="K1791" s="3" t="n">
        <v>19</v>
      </c>
      <c r="L1791" s="3" t="n">
        <v>5</v>
      </c>
      <c r="M1791" s="3" t="n">
        <v>5</v>
      </c>
      <c r="N1791" s="3" t="n">
        <v>-1</v>
      </c>
      <c r="O1791" s="3" t="n">
        <v>-1</v>
      </c>
      <c r="P1791" s="3" t="n">
        <v>9.2</v>
      </c>
      <c r="Q1791" s="3" t="n">
        <v>24.2</v>
      </c>
      <c r="R1791" s="3" t="s">
        <v>5033</v>
      </c>
      <c r="S1791" s="4" t="n">
        <v>45747.0815856482</v>
      </c>
      <c r="T1791" s="3" t="s">
        <v>256</v>
      </c>
      <c r="U1791" s="3" t="s">
        <v>256</v>
      </c>
      <c r="V1791" s="3" t="n">
        <v>0</v>
      </c>
      <c r="W1791" s="3" t="n">
        <v>0</v>
      </c>
      <c r="X1791" s="3" t="n">
        <v>0</v>
      </c>
      <c r="Y1791" s="3" t="s">
        <v>30</v>
      </c>
      <c r="Z1791" s="3" t="s">
        <v>30</v>
      </c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</row>
    <row r="1792" customFormat="false" ht="15.75" hidden="false" customHeight="false" outlineLevel="0" collapsed="false">
      <c r="A1792" s="3" t="n">
        <v>1791</v>
      </c>
      <c r="B1792" s="3" t="s">
        <v>5251</v>
      </c>
      <c r="C1792" s="3" t="s">
        <v>5252</v>
      </c>
      <c r="D1792" s="3" t="n">
        <v>1</v>
      </c>
      <c r="E1792" s="3" t="n">
        <v>35.7714855</v>
      </c>
      <c r="F1792" s="3" t="n">
        <v>3882</v>
      </c>
      <c r="G1792" s="3" t="n">
        <v>3882</v>
      </c>
      <c r="H1792" s="3" t="n">
        <v>42</v>
      </c>
      <c r="I1792" s="3" t="n">
        <v>42</v>
      </c>
      <c r="J1792" s="3" t="n">
        <v>5322</v>
      </c>
      <c r="K1792" s="3" t="n">
        <v>5322</v>
      </c>
      <c r="L1792" s="3" t="n">
        <v>570</v>
      </c>
      <c r="M1792" s="3" t="n">
        <v>570</v>
      </c>
      <c r="N1792" s="3" t="n">
        <v>-1</v>
      </c>
      <c r="O1792" s="3" t="n">
        <v>-1</v>
      </c>
      <c r="P1792" s="3" t="n">
        <v>9.2</v>
      </c>
      <c r="Q1792" s="3" t="n">
        <v>24.2</v>
      </c>
      <c r="R1792" s="3" t="s">
        <v>5036</v>
      </c>
      <c r="S1792" s="4" t="n">
        <v>45747.5798726852</v>
      </c>
      <c r="T1792" s="3" t="s">
        <v>65</v>
      </c>
      <c r="U1792" s="3" t="s">
        <v>65</v>
      </c>
      <c r="V1792" s="3" t="n">
        <v>0</v>
      </c>
      <c r="W1792" s="3" t="n">
        <v>0</v>
      </c>
      <c r="X1792" s="3" t="n">
        <v>0</v>
      </c>
      <c r="Y1792" s="3" t="s">
        <v>30</v>
      </c>
      <c r="Z1792" s="3" t="s">
        <v>30</v>
      </c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</row>
    <row r="1793" customFormat="false" ht="15.75" hidden="false" customHeight="false" outlineLevel="0" collapsed="false">
      <c r="A1793" s="3" t="n">
        <v>1792</v>
      </c>
      <c r="B1793" s="3" t="s">
        <v>5253</v>
      </c>
      <c r="C1793" s="3" t="s">
        <v>5254</v>
      </c>
      <c r="D1793" s="3" t="n">
        <v>1</v>
      </c>
      <c r="E1793" s="3" t="n">
        <v>15.4817107</v>
      </c>
      <c r="F1793" s="3" t="n">
        <v>69</v>
      </c>
      <c r="G1793" s="3" t="n">
        <v>69</v>
      </c>
      <c r="H1793" s="3" t="n">
        <v>3</v>
      </c>
      <c r="I1793" s="3" t="n">
        <v>3</v>
      </c>
      <c r="J1793" s="3" t="n">
        <v>66</v>
      </c>
      <c r="K1793" s="3" t="n">
        <v>66</v>
      </c>
      <c r="L1793" s="3" t="n">
        <v>10</v>
      </c>
      <c r="M1793" s="3" t="n">
        <v>10</v>
      </c>
      <c r="N1793" s="3" t="n">
        <v>-1</v>
      </c>
      <c r="O1793" s="3" t="n">
        <v>-1</v>
      </c>
      <c r="P1793" s="3" t="n">
        <v>9.2</v>
      </c>
      <c r="Q1793" s="3" t="n">
        <v>24.2</v>
      </c>
      <c r="R1793" s="3" t="s">
        <v>5039</v>
      </c>
      <c r="S1793" s="4" t="n">
        <v>45747.0863773148</v>
      </c>
      <c r="T1793" s="3" t="s">
        <v>65</v>
      </c>
      <c r="U1793" s="3" t="s">
        <v>65</v>
      </c>
      <c r="V1793" s="3" t="n">
        <v>0</v>
      </c>
      <c r="W1793" s="3" t="n">
        <v>0</v>
      </c>
      <c r="X1793" s="3" t="n">
        <v>0</v>
      </c>
      <c r="Y1793" s="3" t="s">
        <v>30</v>
      </c>
      <c r="Z1793" s="3" t="s">
        <v>30</v>
      </c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</row>
    <row r="1794" customFormat="false" ht="15.75" hidden="false" customHeight="false" outlineLevel="0" collapsed="false">
      <c r="A1794" s="3" t="n">
        <v>1793</v>
      </c>
      <c r="B1794" s="3" t="s">
        <v>5255</v>
      </c>
      <c r="C1794" s="3" t="s">
        <v>5256</v>
      </c>
      <c r="D1794" s="3" t="n">
        <v>1</v>
      </c>
      <c r="E1794" s="3" t="n">
        <v>1.3179388</v>
      </c>
      <c r="F1794" s="3" t="n">
        <v>10</v>
      </c>
      <c r="G1794" s="3" t="n">
        <v>10</v>
      </c>
      <c r="H1794" s="3" t="n">
        <v>3</v>
      </c>
      <c r="I1794" s="3" t="n">
        <v>3</v>
      </c>
      <c r="J1794" s="3" t="n">
        <v>5</v>
      </c>
      <c r="K1794" s="3" t="n">
        <v>5</v>
      </c>
      <c r="L1794" s="3" t="n">
        <v>3</v>
      </c>
      <c r="M1794" s="3" t="n">
        <v>3</v>
      </c>
      <c r="N1794" s="3" t="n">
        <v>0</v>
      </c>
      <c r="O1794" s="3" t="n">
        <v>-1</v>
      </c>
      <c r="P1794" s="3" t="n">
        <v>9.2</v>
      </c>
      <c r="Q1794" s="3" t="n">
        <v>24.2</v>
      </c>
      <c r="R1794" s="3" t="s">
        <v>5042</v>
      </c>
      <c r="S1794" s="4" t="n">
        <v>45747.0864930556</v>
      </c>
      <c r="T1794" s="3" t="s">
        <v>256</v>
      </c>
      <c r="U1794" s="3" t="s">
        <v>256</v>
      </c>
      <c r="V1794" s="3" t="n">
        <v>1</v>
      </c>
      <c r="W1794" s="3" t="n">
        <v>0</v>
      </c>
      <c r="X1794" s="3" t="n">
        <v>0</v>
      </c>
      <c r="Y1794" s="3" t="s">
        <v>30</v>
      </c>
      <c r="Z1794" s="3" t="s">
        <v>30</v>
      </c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</row>
    <row r="1795" customFormat="false" ht="15.75" hidden="false" customHeight="false" outlineLevel="0" collapsed="false">
      <c r="A1795" s="3" t="n">
        <v>1794</v>
      </c>
      <c r="B1795" s="3" t="s">
        <v>5257</v>
      </c>
      <c r="C1795" s="3" t="s">
        <v>5258</v>
      </c>
      <c r="D1795" s="3" t="n">
        <v>1</v>
      </c>
      <c r="E1795" s="3" t="n">
        <v>2.9033725</v>
      </c>
      <c r="F1795" s="3" t="n">
        <v>10</v>
      </c>
      <c r="G1795" s="3" t="n">
        <v>10</v>
      </c>
      <c r="H1795" s="3" t="n">
        <v>3</v>
      </c>
      <c r="I1795" s="3" t="n">
        <v>3</v>
      </c>
      <c r="J1795" s="3" t="n">
        <v>6</v>
      </c>
      <c r="K1795" s="3" t="n">
        <v>6</v>
      </c>
      <c r="L1795" s="3" t="n">
        <v>3</v>
      </c>
      <c r="M1795" s="3" t="n">
        <v>3</v>
      </c>
      <c r="N1795" s="3" t="n">
        <v>-1</v>
      </c>
      <c r="O1795" s="3" t="n">
        <v>-1</v>
      </c>
      <c r="P1795" s="3" t="n">
        <v>9.2</v>
      </c>
      <c r="Q1795" s="3" t="n">
        <v>24.2</v>
      </c>
      <c r="R1795" s="3" t="s">
        <v>5045</v>
      </c>
      <c r="S1795" s="4" t="n">
        <v>45747.0865972222</v>
      </c>
      <c r="T1795" s="3" t="s">
        <v>256</v>
      </c>
      <c r="U1795" s="3" t="s">
        <v>256</v>
      </c>
      <c r="V1795" s="3" t="n">
        <v>0</v>
      </c>
      <c r="W1795" s="3" t="n">
        <v>0</v>
      </c>
      <c r="X1795" s="3" t="n">
        <v>0</v>
      </c>
      <c r="Y1795" s="3" t="s">
        <v>30</v>
      </c>
      <c r="Z1795" s="3" t="s">
        <v>30</v>
      </c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</row>
    <row r="1796" customFormat="false" ht="15.75" hidden="false" customHeight="false" outlineLevel="0" collapsed="false">
      <c r="A1796" s="3" t="n">
        <v>1795</v>
      </c>
      <c r="B1796" s="3" t="s">
        <v>5259</v>
      </c>
      <c r="C1796" s="3" t="s">
        <v>5260</v>
      </c>
      <c r="D1796" s="3" t="n">
        <v>1</v>
      </c>
      <c r="E1796" s="3" t="n">
        <v>3.0972769</v>
      </c>
      <c r="F1796" s="3" t="n">
        <v>11</v>
      </c>
      <c r="G1796" s="3" t="n">
        <v>11</v>
      </c>
      <c r="H1796" s="3" t="n">
        <v>3</v>
      </c>
      <c r="I1796" s="3" t="n">
        <v>3</v>
      </c>
      <c r="J1796" s="3" t="n">
        <v>9</v>
      </c>
      <c r="K1796" s="3" t="n">
        <v>9</v>
      </c>
      <c r="L1796" s="3" t="n">
        <v>4</v>
      </c>
      <c r="M1796" s="3" t="n">
        <v>4</v>
      </c>
      <c r="N1796" s="3" t="n">
        <v>-1</v>
      </c>
      <c r="O1796" s="3" t="n">
        <v>-1</v>
      </c>
      <c r="P1796" s="3" t="n">
        <v>9.2</v>
      </c>
      <c r="Q1796" s="3" t="n">
        <v>24.2</v>
      </c>
      <c r="R1796" s="3" t="s">
        <v>5048</v>
      </c>
      <c r="S1796" s="4" t="n">
        <v>45747.0867013889</v>
      </c>
      <c r="T1796" s="3" t="s">
        <v>256</v>
      </c>
      <c r="U1796" s="3" t="s">
        <v>256</v>
      </c>
      <c r="V1796" s="3" t="n">
        <v>0</v>
      </c>
      <c r="W1796" s="3" t="n">
        <v>0</v>
      </c>
      <c r="X1796" s="3" t="n">
        <v>0</v>
      </c>
      <c r="Y1796" s="3" t="s">
        <v>30</v>
      </c>
      <c r="Z1796" s="3" t="s">
        <v>30</v>
      </c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</row>
    <row r="1797" customFormat="false" ht="15.75" hidden="false" customHeight="false" outlineLevel="0" collapsed="false">
      <c r="A1797" s="3" t="n">
        <v>1796</v>
      </c>
      <c r="B1797" s="3" t="s">
        <v>5261</v>
      </c>
      <c r="C1797" s="3" t="s">
        <v>5262</v>
      </c>
      <c r="D1797" s="3" t="n">
        <v>1</v>
      </c>
      <c r="E1797" s="3" t="n">
        <v>2.6602305</v>
      </c>
      <c r="F1797" s="3" t="n">
        <v>12</v>
      </c>
      <c r="G1797" s="3" t="n">
        <v>12</v>
      </c>
      <c r="H1797" s="3" t="n">
        <v>3</v>
      </c>
      <c r="I1797" s="3" t="n">
        <v>3</v>
      </c>
      <c r="J1797" s="3" t="n">
        <v>9</v>
      </c>
      <c r="K1797" s="3" t="n">
        <v>9</v>
      </c>
      <c r="L1797" s="3" t="n">
        <v>4</v>
      </c>
      <c r="M1797" s="3" t="n">
        <v>4</v>
      </c>
      <c r="N1797" s="3" t="n">
        <v>-1</v>
      </c>
      <c r="O1797" s="3" t="n">
        <v>-1</v>
      </c>
      <c r="P1797" s="3" t="n">
        <v>9.2</v>
      </c>
      <c r="Q1797" s="3" t="n">
        <v>24.2</v>
      </c>
      <c r="R1797" s="3" t="s">
        <v>5051</v>
      </c>
      <c r="S1797" s="4" t="n">
        <v>45747.0868055556</v>
      </c>
      <c r="T1797" s="3" t="s">
        <v>256</v>
      </c>
      <c r="U1797" s="3" t="s">
        <v>256</v>
      </c>
      <c r="V1797" s="3" t="n">
        <v>0</v>
      </c>
      <c r="W1797" s="3" t="n">
        <v>0</v>
      </c>
      <c r="X1797" s="3" t="n">
        <v>0</v>
      </c>
      <c r="Y1797" s="3" t="s">
        <v>30</v>
      </c>
      <c r="Z1797" s="3" t="s">
        <v>30</v>
      </c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</row>
    <row r="1798" customFormat="false" ht="15.75" hidden="false" customHeight="false" outlineLevel="0" collapsed="false">
      <c r="A1798" s="3" t="n">
        <v>1797</v>
      </c>
      <c r="B1798" s="3" t="s">
        <v>5263</v>
      </c>
      <c r="C1798" s="3" t="s">
        <v>5264</v>
      </c>
      <c r="D1798" s="3" t="n">
        <v>1</v>
      </c>
      <c r="E1798" s="3" t="n">
        <v>3.3713137</v>
      </c>
      <c r="F1798" s="3" t="n">
        <v>13</v>
      </c>
      <c r="G1798" s="3" t="n">
        <v>13</v>
      </c>
      <c r="H1798" s="3" t="n">
        <v>3</v>
      </c>
      <c r="I1798" s="3" t="n">
        <v>3</v>
      </c>
      <c r="J1798" s="3" t="n">
        <v>11</v>
      </c>
      <c r="K1798" s="3" t="n">
        <v>11</v>
      </c>
      <c r="L1798" s="3" t="n">
        <v>4</v>
      </c>
      <c r="M1798" s="3" t="n">
        <v>4</v>
      </c>
      <c r="N1798" s="3" t="n">
        <v>-1</v>
      </c>
      <c r="O1798" s="3" t="n">
        <v>-1</v>
      </c>
      <c r="P1798" s="3" t="n">
        <v>9.2</v>
      </c>
      <c r="Q1798" s="3" t="n">
        <v>24.2</v>
      </c>
      <c r="R1798" s="3" t="s">
        <v>5054</v>
      </c>
      <c r="S1798" s="4" t="n">
        <v>45747.0869212963</v>
      </c>
      <c r="T1798" s="3" t="s">
        <v>256</v>
      </c>
      <c r="U1798" s="3" t="s">
        <v>256</v>
      </c>
      <c r="V1798" s="3" t="n">
        <v>0</v>
      </c>
      <c r="W1798" s="3" t="n">
        <v>0</v>
      </c>
      <c r="X1798" s="3" t="n">
        <v>0</v>
      </c>
      <c r="Y1798" s="3" t="s">
        <v>30</v>
      </c>
      <c r="Z1798" s="3" t="s">
        <v>30</v>
      </c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</row>
    <row r="1799" customFormat="false" ht="15.75" hidden="false" customHeight="false" outlineLevel="0" collapsed="false">
      <c r="A1799" s="3" t="n">
        <v>1798</v>
      </c>
      <c r="B1799" s="3" t="s">
        <v>5265</v>
      </c>
      <c r="C1799" s="3" t="s">
        <v>5266</v>
      </c>
      <c r="D1799" s="3" t="n">
        <v>1</v>
      </c>
      <c r="E1799" s="3" t="n">
        <v>3.6482369</v>
      </c>
      <c r="F1799" s="3" t="n">
        <v>14</v>
      </c>
      <c r="G1799" s="3" t="n">
        <v>14</v>
      </c>
      <c r="H1799" s="3" t="n">
        <v>3</v>
      </c>
      <c r="I1799" s="3" t="n">
        <v>3</v>
      </c>
      <c r="J1799" s="3" t="n">
        <v>13</v>
      </c>
      <c r="K1799" s="3" t="n">
        <v>13</v>
      </c>
      <c r="L1799" s="3" t="n">
        <v>4</v>
      </c>
      <c r="M1799" s="3" t="n">
        <v>4</v>
      </c>
      <c r="N1799" s="3" t="n">
        <v>-1</v>
      </c>
      <c r="O1799" s="3" t="n">
        <v>-1</v>
      </c>
      <c r="P1799" s="3" t="n">
        <v>9.2</v>
      </c>
      <c r="Q1799" s="3" t="n">
        <v>24.2</v>
      </c>
      <c r="R1799" s="3" t="s">
        <v>5057</v>
      </c>
      <c r="S1799" s="4" t="n">
        <v>45747.087025463</v>
      </c>
      <c r="T1799" s="3" t="s">
        <v>256</v>
      </c>
      <c r="U1799" s="3" t="s">
        <v>256</v>
      </c>
      <c r="V1799" s="3" t="n">
        <v>0</v>
      </c>
      <c r="W1799" s="3" t="n">
        <v>0</v>
      </c>
      <c r="X1799" s="3" t="n">
        <v>0</v>
      </c>
      <c r="Y1799" s="3" t="s">
        <v>30</v>
      </c>
      <c r="Z1799" s="3" t="s">
        <v>30</v>
      </c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</row>
    <row r="1800" customFormat="false" ht="15.75" hidden="false" customHeight="false" outlineLevel="0" collapsed="false">
      <c r="A1800" s="3" t="n">
        <v>1799</v>
      </c>
      <c r="B1800" s="3" t="s">
        <v>5267</v>
      </c>
      <c r="C1800" s="3" t="s">
        <v>5268</v>
      </c>
      <c r="D1800" s="3" t="n">
        <v>1</v>
      </c>
      <c r="E1800" s="3" t="n">
        <v>3.3746508</v>
      </c>
      <c r="F1800" s="3" t="n">
        <v>15</v>
      </c>
      <c r="G1800" s="3" t="n">
        <v>15</v>
      </c>
      <c r="H1800" s="3" t="n">
        <v>4</v>
      </c>
      <c r="I1800" s="3" t="n">
        <v>4</v>
      </c>
      <c r="J1800" s="3" t="n">
        <v>15</v>
      </c>
      <c r="K1800" s="3" t="n">
        <v>15</v>
      </c>
      <c r="L1800" s="3" t="n">
        <v>4</v>
      </c>
      <c r="M1800" s="3" t="n">
        <v>4</v>
      </c>
      <c r="N1800" s="3" t="n">
        <v>-1</v>
      </c>
      <c r="O1800" s="3" t="n">
        <v>-1</v>
      </c>
      <c r="P1800" s="3" t="n">
        <v>9.2</v>
      </c>
      <c r="Q1800" s="3" t="n">
        <v>24.2</v>
      </c>
      <c r="R1800" s="3" t="s">
        <v>5060</v>
      </c>
      <c r="S1800" s="4" t="n">
        <v>45747.0871296296</v>
      </c>
      <c r="T1800" s="3" t="s">
        <v>3197</v>
      </c>
      <c r="U1800" s="3" t="s">
        <v>3197</v>
      </c>
      <c r="V1800" s="3" t="n">
        <v>0</v>
      </c>
      <c r="W1800" s="3" t="n">
        <v>0</v>
      </c>
      <c r="X1800" s="3" t="n">
        <v>0</v>
      </c>
      <c r="Y1800" s="3" t="s">
        <v>30</v>
      </c>
      <c r="Z1800" s="3" t="s">
        <v>30</v>
      </c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</row>
    <row r="1801" customFormat="false" ht="15.75" hidden="false" customHeight="false" outlineLevel="0" collapsed="false">
      <c r="A1801" s="3" t="n">
        <v>1800</v>
      </c>
      <c r="B1801" s="3" t="s">
        <v>5269</v>
      </c>
      <c r="C1801" s="3" t="s">
        <v>5270</v>
      </c>
      <c r="D1801" s="3" t="n">
        <v>1</v>
      </c>
      <c r="E1801" s="3" t="n">
        <v>3.802735</v>
      </c>
      <c r="F1801" s="3" t="n">
        <v>16</v>
      </c>
      <c r="G1801" s="3" t="n">
        <v>16</v>
      </c>
      <c r="H1801" s="3" t="n">
        <v>4</v>
      </c>
      <c r="I1801" s="3" t="n">
        <v>4</v>
      </c>
      <c r="J1801" s="3" t="n">
        <v>19</v>
      </c>
      <c r="K1801" s="3" t="n">
        <v>19</v>
      </c>
      <c r="L1801" s="3" t="n">
        <v>4</v>
      </c>
      <c r="M1801" s="3" t="n">
        <v>4</v>
      </c>
      <c r="N1801" s="3" t="n">
        <v>-1</v>
      </c>
      <c r="O1801" s="3" t="n">
        <v>-1</v>
      </c>
      <c r="P1801" s="3" t="n">
        <v>9.2</v>
      </c>
      <c r="Q1801" s="3" t="n">
        <v>24.2</v>
      </c>
      <c r="R1801" s="3" t="s">
        <v>5063</v>
      </c>
      <c r="S1801" s="4" t="n">
        <v>45747.0872337963</v>
      </c>
      <c r="T1801" s="3" t="s">
        <v>3197</v>
      </c>
      <c r="U1801" s="3" t="s">
        <v>3197</v>
      </c>
      <c r="V1801" s="3" t="n">
        <v>0</v>
      </c>
      <c r="W1801" s="3" t="n">
        <v>0</v>
      </c>
      <c r="X1801" s="3" t="n">
        <v>0</v>
      </c>
      <c r="Y1801" s="3" t="s">
        <v>30</v>
      </c>
      <c r="Z1801" s="3" t="s">
        <v>30</v>
      </c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</row>
    <row r="1802" customFormat="false" ht="15.75" hidden="false" customHeight="false" outlineLevel="0" collapsed="false">
      <c r="A1802" s="3" t="n">
        <v>1801</v>
      </c>
      <c r="B1802" s="3" t="s">
        <v>5271</v>
      </c>
      <c r="C1802" s="3" t="s">
        <v>5272</v>
      </c>
      <c r="D1802" s="3" t="n">
        <v>1</v>
      </c>
      <c r="E1802" s="3" t="n">
        <v>4.1457383</v>
      </c>
      <c r="F1802" s="3" t="n">
        <v>16</v>
      </c>
      <c r="G1802" s="3" t="n">
        <v>16</v>
      </c>
      <c r="H1802" s="3" t="n">
        <v>4</v>
      </c>
      <c r="I1802" s="3" t="n">
        <v>4</v>
      </c>
      <c r="J1802" s="3" t="n">
        <v>19</v>
      </c>
      <c r="K1802" s="3" t="n">
        <v>19</v>
      </c>
      <c r="L1802" s="3" t="n">
        <v>4</v>
      </c>
      <c r="M1802" s="3" t="n">
        <v>4</v>
      </c>
      <c r="N1802" s="3" t="n">
        <v>-1</v>
      </c>
      <c r="O1802" s="3" t="n">
        <v>-1</v>
      </c>
      <c r="P1802" s="3" t="n">
        <v>9.2</v>
      </c>
      <c r="Q1802" s="3" t="n">
        <v>24.2</v>
      </c>
      <c r="R1802" s="3" t="s">
        <v>5066</v>
      </c>
      <c r="S1802" s="4" t="n">
        <v>45747.087349537</v>
      </c>
      <c r="T1802" s="3" t="s">
        <v>3197</v>
      </c>
      <c r="U1802" s="3" t="s">
        <v>3197</v>
      </c>
      <c r="V1802" s="3" t="n">
        <v>0</v>
      </c>
      <c r="W1802" s="3" t="n">
        <v>0</v>
      </c>
      <c r="X1802" s="3" t="n">
        <v>0</v>
      </c>
      <c r="Y1802" s="3" t="s">
        <v>30</v>
      </c>
      <c r="Z1802" s="3" t="s">
        <v>30</v>
      </c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</row>
    <row r="1803" customFormat="false" ht="15.75" hidden="false" customHeight="false" outlineLevel="0" collapsed="false">
      <c r="A1803" s="3" t="n">
        <v>1802</v>
      </c>
      <c r="B1803" s="3" t="s">
        <v>5273</v>
      </c>
      <c r="C1803" s="3" t="s">
        <v>5274</v>
      </c>
      <c r="D1803" s="3" t="n">
        <v>1</v>
      </c>
      <c r="E1803" s="3" t="n">
        <v>1.1278565</v>
      </c>
      <c r="F1803" s="3" t="n">
        <v>8</v>
      </c>
      <c r="G1803" s="3" t="n">
        <v>8</v>
      </c>
      <c r="H1803" s="3" t="n">
        <v>3</v>
      </c>
      <c r="I1803" s="3" t="n">
        <v>3</v>
      </c>
      <c r="J1803" s="3" t="n">
        <v>5</v>
      </c>
      <c r="K1803" s="3" t="n">
        <v>5</v>
      </c>
      <c r="L1803" s="3" t="n">
        <v>3</v>
      </c>
      <c r="M1803" s="3" t="n">
        <v>3</v>
      </c>
      <c r="N1803" s="3" t="n">
        <v>0</v>
      </c>
      <c r="O1803" s="3" t="n">
        <v>-1</v>
      </c>
      <c r="P1803" s="3" t="n">
        <v>9.2</v>
      </c>
      <c r="Q1803" s="3" t="n">
        <v>24.2</v>
      </c>
      <c r="R1803" s="3" t="s">
        <v>5069</v>
      </c>
      <c r="S1803" s="4" t="n">
        <v>45747.0874421296</v>
      </c>
      <c r="T1803" s="3" t="s">
        <v>256</v>
      </c>
      <c r="U1803" s="3" t="s">
        <v>256</v>
      </c>
      <c r="V1803" s="3" t="n">
        <v>1</v>
      </c>
      <c r="W1803" s="3" t="n">
        <v>0</v>
      </c>
      <c r="X1803" s="3" t="n">
        <v>0</v>
      </c>
      <c r="Y1803" s="3" t="s">
        <v>30</v>
      </c>
      <c r="Z1803" s="3" t="s">
        <v>30</v>
      </c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</row>
    <row r="1804" customFormat="false" ht="15.75" hidden="false" customHeight="false" outlineLevel="0" collapsed="false">
      <c r="A1804" s="3" t="n">
        <v>1803</v>
      </c>
      <c r="B1804" s="3" t="s">
        <v>5275</v>
      </c>
      <c r="C1804" s="3" t="s">
        <v>5276</v>
      </c>
      <c r="D1804" s="3" t="n">
        <v>1</v>
      </c>
      <c r="E1804" s="3" t="n">
        <v>2.9127201</v>
      </c>
      <c r="F1804" s="3" t="n">
        <v>12</v>
      </c>
      <c r="G1804" s="3" t="n">
        <v>12</v>
      </c>
      <c r="H1804" s="3" t="n">
        <v>3</v>
      </c>
      <c r="I1804" s="3" t="n">
        <v>3</v>
      </c>
      <c r="J1804" s="3" t="n">
        <v>11</v>
      </c>
      <c r="K1804" s="3" t="n">
        <v>11</v>
      </c>
      <c r="L1804" s="3" t="n">
        <v>3</v>
      </c>
      <c r="M1804" s="3" t="n">
        <v>3</v>
      </c>
      <c r="N1804" s="3" t="n">
        <v>0</v>
      </c>
      <c r="O1804" s="3" t="n">
        <v>-1</v>
      </c>
      <c r="P1804" s="3" t="n">
        <v>9.2</v>
      </c>
      <c r="Q1804" s="3" t="n">
        <v>24.2</v>
      </c>
      <c r="R1804" s="3" t="s">
        <v>5072</v>
      </c>
      <c r="S1804" s="4" t="n">
        <v>45747.0875925926</v>
      </c>
      <c r="T1804" s="3" t="s">
        <v>256</v>
      </c>
      <c r="U1804" s="3" t="s">
        <v>256</v>
      </c>
      <c r="V1804" s="3" t="n">
        <v>1</v>
      </c>
      <c r="W1804" s="3" t="n">
        <v>0</v>
      </c>
      <c r="X1804" s="3" t="n">
        <v>0</v>
      </c>
      <c r="Y1804" s="3" t="s">
        <v>30</v>
      </c>
      <c r="Z1804" s="3" t="s">
        <v>30</v>
      </c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</row>
    <row r="1805" customFormat="false" ht="15.75" hidden="false" customHeight="false" outlineLevel="0" collapsed="false">
      <c r="A1805" s="3" t="n">
        <v>1804</v>
      </c>
      <c r="B1805" s="3" t="s">
        <v>5277</v>
      </c>
      <c r="C1805" s="3" t="s">
        <v>5278</v>
      </c>
      <c r="D1805" s="3" t="n">
        <v>1</v>
      </c>
      <c r="E1805" s="3" t="n">
        <v>6.1085681</v>
      </c>
      <c r="F1805" s="3" t="n">
        <v>16</v>
      </c>
      <c r="G1805" s="3" t="n">
        <v>16</v>
      </c>
      <c r="H1805" s="3" t="n">
        <v>3</v>
      </c>
      <c r="I1805" s="3" t="n">
        <v>3</v>
      </c>
      <c r="J1805" s="3" t="n">
        <v>21</v>
      </c>
      <c r="K1805" s="3" t="n">
        <v>21</v>
      </c>
      <c r="L1805" s="3" t="n">
        <v>3</v>
      </c>
      <c r="M1805" s="3" t="n">
        <v>3</v>
      </c>
      <c r="N1805" s="3" t="n">
        <v>0</v>
      </c>
      <c r="O1805" s="3" t="n">
        <v>-1</v>
      </c>
      <c r="P1805" s="3" t="n">
        <v>9.2</v>
      </c>
      <c r="Q1805" s="3" t="n">
        <v>24.2</v>
      </c>
      <c r="R1805" s="3" t="s">
        <v>5075</v>
      </c>
      <c r="S1805" s="4" t="n">
        <v>45747.0878472222</v>
      </c>
      <c r="T1805" s="3" t="s">
        <v>256</v>
      </c>
      <c r="U1805" s="3" t="s">
        <v>256</v>
      </c>
      <c r="V1805" s="3" t="n">
        <v>1</v>
      </c>
      <c r="W1805" s="3" t="n">
        <v>0</v>
      </c>
      <c r="X1805" s="3" t="n">
        <v>0</v>
      </c>
      <c r="Y1805" s="3" t="s">
        <v>30</v>
      </c>
      <c r="Z1805" s="3" t="s">
        <v>30</v>
      </c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</row>
    <row r="1806" customFormat="false" ht="15.75" hidden="false" customHeight="false" outlineLevel="0" collapsed="false">
      <c r="A1806" s="3" t="n">
        <v>1805</v>
      </c>
      <c r="B1806" s="3" t="s">
        <v>5279</v>
      </c>
      <c r="C1806" s="3" t="s">
        <v>5280</v>
      </c>
      <c r="D1806" s="3" t="n">
        <v>1</v>
      </c>
      <c r="E1806" s="3" t="n">
        <v>4.3066312</v>
      </c>
      <c r="F1806" s="3" t="n">
        <v>54</v>
      </c>
      <c r="G1806" s="3" t="n">
        <v>54</v>
      </c>
      <c r="H1806" s="3" t="n">
        <v>14</v>
      </c>
      <c r="I1806" s="3" t="n">
        <v>14</v>
      </c>
      <c r="J1806" s="3" t="n">
        <v>65</v>
      </c>
      <c r="K1806" s="3" t="n">
        <v>65</v>
      </c>
      <c r="L1806" s="3" t="n">
        <v>10</v>
      </c>
      <c r="M1806" s="3" t="n">
        <v>10</v>
      </c>
      <c r="N1806" s="3" t="n">
        <v>-1</v>
      </c>
      <c r="O1806" s="3" t="n">
        <v>-1</v>
      </c>
      <c r="P1806" s="3" t="n">
        <v>9.2</v>
      </c>
      <c r="Q1806" s="3" t="n">
        <v>24.2</v>
      </c>
      <c r="R1806" s="3" t="s">
        <v>5078</v>
      </c>
      <c r="S1806" s="4" t="n">
        <v>45747.0879861111</v>
      </c>
      <c r="T1806" s="3" t="s">
        <v>65</v>
      </c>
      <c r="U1806" s="3" t="s">
        <v>65</v>
      </c>
      <c r="V1806" s="3" t="n">
        <v>0</v>
      </c>
      <c r="W1806" s="3" t="n">
        <v>0</v>
      </c>
      <c r="X1806" s="3" t="n">
        <v>0</v>
      </c>
      <c r="Y1806" s="3" t="s">
        <v>30</v>
      </c>
      <c r="Z1806" s="3" t="s">
        <v>30</v>
      </c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</row>
    <row r="1807" customFormat="false" ht="15.75" hidden="false" customHeight="false" outlineLevel="0" collapsed="false">
      <c r="A1807" s="3" t="n">
        <v>1806</v>
      </c>
      <c r="B1807" s="3" t="s">
        <v>5281</v>
      </c>
      <c r="C1807" s="3" t="s">
        <v>5282</v>
      </c>
      <c r="D1807" s="3" t="n">
        <v>1</v>
      </c>
      <c r="E1807" s="3" t="n">
        <v>6.3642562</v>
      </c>
      <c r="F1807" s="3" t="n">
        <v>25</v>
      </c>
      <c r="G1807" s="3" t="n">
        <v>25</v>
      </c>
      <c r="H1807" s="3" t="n">
        <v>7</v>
      </c>
      <c r="I1807" s="3" t="n">
        <v>7</v>
      </c>
      <c r="J1807" s="3" t="n">
        <v>32</v>
      </c>
      <c r="K1807" s="3" t="n">
        <v>32</v>
      </c>
      <c r="L1807" s="3" t="n">
        <v>5</v>
      </c>
      <c r="M1807" s="3" t="n">
        <v>5</v>
      </c>
      <c r="N1807" s="3" t="n">
        <v>0</v>
      </c>
      <c r="O1807" s="3" t="n">
        <v>-1</v>
      </c>
      <c r="P1807" s="3" t="n">
        <v>9.2</v>
      </c>
      <c r="Q1807" s="3" t="n">
        <v>24.2</v>
      </c>
      <c r="R1807" s="3" t="s">
        <v>5081</v>
      </c>
      <c r="S1807" s="4" t="n">
        <v>45747.0882291667</v>
      </c>
      <c r="T1807" s="3" t="s">
        <v>256</v>
      </c>
      <c r="U1807" s="3" t="s">
        <v>256</v>
      </c>
      <c r="V1807" s="3" t="n">
        <v>1</v>
      </c>
      <c r="W1807" s="3" t="n">
        <v>0</v>
      </c>
      <c r="X1807" s="3" t="n">
        <v>0</v>
      </c>
      <c r="Y1807" s="3" t="s">
        <v>30</v>
      </c>
      <c r="Z1807" s="3" t="s">
        <v>30</v>
      </c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</row>
    <row r="1808" customFormat="false" ht="15.75" hidden="false" customHeight="false" outlineLevel="0" collapsed="false">
      <c r="A1808" s="3" t="n">
        <v>1807</v>
      </c>
      <c r="B1808" s="3" t="s">
        <v>5283</v>
      </c>
      <c r="C1808" s="3" t="s">
        <v>5284</v>
      </c>
      <c r="D1808" s="3" t="n">
        <v>1</v>
      </c>
      <c r="E1808" s="3" t="n">
        <v>9.3150792</v>
      </c>
      <c r="F1808" s="3" t="n">
        <v>76</v>
      </c>
      <c r="G1808" s="3" t="n">
        <v>76</v>
      </c>
      <c r="H1808" s="3" t="n">
        <v>16</v>
      </c>
      <c r="I1808" s="3" t="n">
        <v>16</v>
      </c>
      <c r="J1808" s="3" t="n">
        <v>99</v>
      </c>
      <c r="K1808" s="3" t="n">
        <v>99</v>
      </c>
      <c r="L1808" s="3" t="n">
        <v>14</v>
      </c>
      <c r="M1808" s="3" t="n">
        <v>14</v>
      </c>
      <c r="N1808" s="3" t="n">
        <v>-1</v>
      </c>
      <c r="O1808" s="3" t="n">
        <v>-1</v>
      </c>
      <c r="P1808" s="3" t="n">
        <v>9.2</v>
      </c>
      <c r="Q1808" s="3" t="n">
        <v>24.2</v>
      </c>
      <c r="R1808" s="3" t="s">
        <v>5084</v>
      </c>
      <c r="S1808" s="4" t="n">
        <v>45747.0884375</v>
      </c>
      <c r="T1808" s="3" t="s">
        <v>256</v>
      </c>
      <c r="U1808" s="3" t="s">
        <v>256</v>
      </c>
      <c r="V1808" s="3" t="n">
        <v>0</v>
      </c>
      <c r="W1808" s="3" t="n">
        <v>0</v>
      </c>
      <c r="X1808" s="3" t="n">
        <v>0</v>
      </c>
      <c r="Y1808" s="3" t="s">
        <v>30</v>
      </c>
      <c r="Z1808" s="3" t="s">
        <v>30</v>
      </c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</row>
    <row r="1809" customFormat="false" ht="15.75" hidden="false" customHeight="false" outlineLevel="0" collapsed="false">
      <c r="A1809" s="3" t="n">
        <v>1808</v>
      </c>
      <c r="B1809" s="3" t="s">
        <v>5285</v>
      </c>
      <c r="C1809" s="3" t="s">
        <v>5286</v>
      </c>
      <c r="D1809" s="3" t="n">
        <v>1</v>
      </c>
      <c r="E1809" s="3" t="n">
        <v>8.7143721</v>
      </c>
      <c r="F1809" s="3" t="n">
        <v>76</v>
      </c>
      <c r="G1809" s="3" t="n">
        <v>76</v>
      </c>
      <c r="H1809" s="3" t="n">
        <v>16</v>
      </c>
      <c r="I1809" s="3" t="n">
        <v>16</v>
      </c>
      <c r="J1809" s="3" t="n">
        <v>99</v>
      </c>
      <c r="K1809" s="3" t="n">
        <v>99</v>
      </c>
      <c r="L1809" s="3" t="n">
        <v>14</v>
      </c>
      <c r="M1809" s="3" t="n">
        <v>14</v>
      </c>
      <c r="N1809" s="3" t="n">
        <v>11</v>
      </c>
      <c r="O1809" s="3" t="n">
        <v>-1</v>
      </c>
      <c r="P1809" s="3" t="n">
        <v>9.2</v>
      </c>
      <c r="Q1809" s="3" t="n">
        <v>24.2</v>
      </c>
      <c r="R1809" s="3" t="s">
        <v>5087</v>
      </c>
      <c r="S1809" s="4" t="n">
        <v>45747.0888194444</v>
      </c>
      <c r="T1809" s="3" t="s">
        <v>256</v>
      </c>
      <c r="U1809" s="3" t="s">
        <v>256</v>
      </c>
      <c r="V1809" s="3" t="n">
        <v>1</v>
      </c>
      <c r="W1809" s="3" t="n">
        <v>0</v>
      </c>
      <c r="X1809" s="3" t="n">
        <v>0</v>
      </c>
      <c r="Y1809" s="3" t="s">
        <v>30</v>
      </c>
      <c r="Z1809" s="3" t="s">
        <v>30</v>
      </c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</row>
    <row r="1810" customFormat="false" ht="15.75" hidden="false" customHeight="false" outlineLevel="0" collapsed="false">
      <c r="A1810" s="3" t="n">
        <v>1809</v>
      </c>
      <c r="B1810" s="3" t="s">
        <v>5287</v>
      </c>
      <c r="C1810" s="3" t="s">
        <v>5288</v>
      </c>
      <c r="D1810" s="3" t="n">
        <v>1</v>
      </c>
      <c r="E1810" s="3" t="n">
        <v>8.757029</v>
      </c>
      <c r="F1810" s="3" t="n">
        <v>80</v>
      </c>
      <c r="G1810" s="3" t="n">
        <v>80</v>
      </c>
      <c r="H1810" s="3" t="n">
        <v>17</v>
      </c>
      <c r="I1810" s="3" t="n">
        <v>17</v>
      </c>
      <c r="J1810" s="3" t="n">
        <v>102</v>
      </c>
      <c r="K1810" s="3" t="n">
        <v>102</v>
      </c>
      <c r="L1810" s="3" t="n">
        <v>16</v>
      </c>
      <c r="M1810" s="3" t="n">
        <v>16</v>
      </c>
      <c r="N1810" s="3" t="n">
        <v>11</v>
      </c>
      <c r="O1810" s="3" t="n">
        <v>-1</v>
      </c>
      <c r="P1810" s="3" t="n">
        <v>9.2</v>
      </c>
      <c r="Q1810" s="3" t="n">
        <v>24.2</v>
      </c>
      <c r="R1810" s="3" t="s">
        <v>5090</v>
      </c>
      <c r="S1810" s="4" t="n">
        <v>45747.0891782407</v>
      </c>
      <c r="T1810" s="3" t="s">
        <v>256</v>
      </c>
      <c r="U1810" s="3" t="s">
        <v>256</v>
      </c>
      <c r="V1810" s="3" t="n">
        <v>1</v>
      </c>
      <c r="W1810" s="3" t="n">
        <v>0</v>
      </c>
      <c r="X1810" s="3" t="n">
        <v>0</v>
      </c>
      <c r="Y1810" s="3" t="s">
        <v>30</v>
      </c>
      <c r="Z1810" s="3" t="s">
        <v>30</v>
      </c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</row>
    <row r="1811" customFormat="false" ht="15.75" hidden="false" customHeight="false" outlineLevel="0" collapsed="false">
      <c r="A1811" s="3" t="n">
        <v>1810</v>
      </c>
      <c r="B1811" s="3" t="s">
        <v>5289</v>
      </c>
      <c r="C1811" s="3" t="s">
        <v>5290</v>
      </c>
      <c r="D1811" s="3" t="n">
        <v>1</v>
      </c>
      <c r="E1811" s="3" t="n">
        <v>1.4316663</v>
      </c>
      <c r="F1811" s="3" t="n">
        <v>9</v>
      </c>
      <c r="G1811" s="3" t="n">
        <v>9</v>
      </c>
      <c r="H1811" s="3" t="n">
        <v>3</v>
      </c>
      <c r="I1811" s="3" t="n">
        <v>3</v>
      </c>
      <c r="J1811" s="3" t="n">
        <v>6</v>
      </c>
      <c r="K1811" s="3" t="n">
        <v>6</v>
      </c>
      <c r="L1811" s="3" t="n">
        <v>3</v>
      </c>
      <c r="M1811" s="3" t="n">
        <v>3</v>
      </c>
      <c r="N1811" s="3" t="n">
        <v>0</v>
      </c>
      <c r="O1811" s="3" t="n">
        <v>-1</v>
      </c>
      <c r="P1811" s="3" t="n">
        <v>9.2</v>
      </c>
      <c r="Q1811" s="3" t="n">
        <v>24.2</v>
      </c>
      <c r="R1811" s="3" t="s">
        <v>5093</v>
      </c>
      <c r="S1811" s="4" t="n">
        <v>45747.0892824074</v>
      </c>
      <c r="T1811" s="3" t="s">
        <v>256</v>
      </c>
      <c r="U1811" s="3" t="s">
        <v>256</v>
      </c>
      <c r="V1811" s="3" t="n">
        <v>1</v>
      </c>
      <c r="W1811" s="3" t="n">
        <v>0</v>
      </c>
      <c r="X1811" s="3" t="n">
        <v>0</v>
      </c>
      <c r="Y1811" s="3" t="s">
        <v>30</v>
      </c>
      <c r="Z1811" s="3" t="s">
        <v>30</v>
      </c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</row>
    <row r="1812" customFormat="false" ht="15.75" hidden="false" customHeight="false" outlineLevel="0" collapsed="false">
      <c r="A1812" s="3" t="n">
        <v>1811</v>
      </c>
      <c r="B1812" s="3" t="s">
        <v>5291</v>
      </c>
      <c r="C1812" s="3" t="s">
        <v>5292</v>
      </c>
      <c r="D1812" s="3" t="n">
        <v>1</v>
      </c>
      <c r="E1812" s="3" t="n">
        <v>2.7065278</v>
      </c>
      <c r="F1812" s="3" t="n">
        <v>13</v>
      </c>
      <c r="G1812" s="3" t="n">
        <v>13</v>
      </c>
      <c r="H1812" s="3" t="n">
        <v>3</v>
      </c>
      <c r="I1812" s="3" t="n">
        <v>3</v>
      </c>
      <c r="J1812" s="3" t="n">
        <v>12</v>
      </c>
      <c r="K1812" s="3" t="n">
        <v>12</v>
      </c>
      <c r="L1812" s="3" t="n">
        <v>4</v>
      </c>
      <c r="M1812" s="3" t="n">
        <v>4</v>
      </c>
      <c r="N1812" s="3" t="n">
        <v>0</v>
      </c>
      <c r="O1812" s="3" t="n">
        <v>-1</v>
      </c>
      <c r="P1812" s="3" t="n">
        <v>9.2</v>
      </c>
      <c r="Q1812" s="3" t="n">
        <v>24.2</v>
      </c>
      <c r="R1812" s="3" t="s">
        <v>5096</v>
      </c>
      <c r="S1812" s="4" t="n">
        <v>45747.0894328704</v>
      </c>
      <c r="T1812" s="3" t="s">
        <v>256</v>
      </c>
      <c r="U1812" s="3" t="s">
        <v>256</v>
      </c>
      <c r="V1812" s="3" t="n">
        <v>1</v>
      </c>
      <c r="W1812" s="3" t="n">
        <v>0</v>
      </c>
      <c r="X1812" s="3" t="n">
        <v>0</v>
      </c>
      <c r="Y1812" s="3" t="s">
        <v>30</v>
      </c>
      <c r="Z1812" s="3" t="s">
        <v>30</v>
      </c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</row>
    <row r="1813" customFormat="false" ht="15.75" hidden="false" customHeight="false" outlineLevel="0" collapsed="false">
      <c r="A1813" s="3" t="n">
        <v>1812</v>
      </c>
      <c r="B1813" s="3" t="s">
        <v>5293</v>
      </c>
      <c r="C1813" s="3" t="s">
        <v>5294</v>
      </c>
      <c r="D1813" s="3" t="n">
        <v>1</v>
      </c>
      <c r="E1813" s="3" t="n">
        <v>3.451128</v>
      </c>
      <c r="F1813" s="3" t="n">
        <v>19</v>
      </c>
      <c r="G1813" s="3" t="n">
        <v>19</v>
      </c>
      <c r="H1813" s="3" t="n">
        <v>4</v>
      </c>
      <c r="I1813" s="3" t="n">
        <v>4</v>
      </c>
      <c r="J1813" s="3" t="n">
        <v>21</v>
      </c>
      <c r="K1813" s="3" t="n">
        <v>21</v>
      </c>
      <c r="L1813" s="3" t="n">
        <v>5</v>
      </c>
      <c r="M1813" s="3" t="n">
        <v>5</v>
      </c>
      <c r="N1813" s="3" t="n">
        <v>0</v>
      </c>
      <c r="O1813" s="3" t="n">
        <v>-1</v>
      </c>
      <c r="P1813" s="3" t="n">
        <v>9.2</v>
      </c>
      <c r="Q1813" s="3" t="n">
        <v>24.2</v>
      </c>
      <c r="R1813" s="3" t="s">
        <v>5099</v>
      </c>
      <c r="S1813" s="4" t="n">
        <v>45747.0896180556</v>
      </c>
      <c r="T1813" s="3" t="s">
        <v>256</v>
      </c>
      <c r="U1813" s="3" t="s">
        <v>256</v>
      </c>
      <c r="V1813" s="3" t="n">
        <v>1</v>
      </c>
      <c r="W1813" s="3" t="n">
        <v>0</v>
      </c>
      <c r="X1813" s="3" t="n">
        <v>0</v>
      </c>
      <c r="Y1813" s="3" t="s">
        <v>30</v>
      </c>
      <c r="Z1813" s="3" t="s">
        <v>30</v>
      </c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</row>
    <row r="1814" customFormat="false" ht="15.75" hidden="false" customHeight="false" outlineLevel="0" collapsed="false">
      <c r="A1814" s="3" t="n">
        <v>1813</v>
      </c>
      <c r="B1814" s="3" t="s">
        <v>5295</v>
      </c>
      <c r="C1814" s="3" t="s">
        <v>5296</v>
      </c>
      <c r="D1814" s="3" t="n">
        <v>1</v>
      </c>
      <c r="E1814" s="3" t="n">
        <v>4.5282916</v>
      </c>
      <c r="F1814" s="3" t="n">
        <v>19</v>
      </c>
      <c r="G1814" s="3" t="n">
        <v>19</v>
      </c>
      <c r="H1814" s="3" t="n">
        <v>4</v>
      </c>
      <c r="I1814" s="3" t="n">
        <v>4</v>
      </c>
      <c r="J1814" s="3" t="n">
        <v>24</v>
      </c>
      <c r="K1814" s="3" t="n">
        <v>24</v>
      </c>
      <c r="L1814" s="3" t="n">
        <v>5</v>
      </c>
      <c r="M1814" s="3" t="n">
        <v>5</v>
      </c>
      <c r="N1814" s="3" t="n">
        <v>0</v>
      </c>
      <c r="O1814" s="3" t="n">
        <v>-1</v>
      </c>
      <c r="P1814" s="3" t="n">
        <v>9.2</v>
      </c>
      <c r="Q1814" s="3" t="n">
        <v>24.2</v>
      </c>
      <c r="R1814" s="3" t="s">
        <v>5102</v>
      </c>
      <c r="S1814" s="4" t="n">
        <v>45747.0898032407</v>
      </c>
      <c r="T1814" s="3" t="s">
        <v>256</v>
      </c>
      <c r="U1814" s="3" t="s">
        <v>256</v>
      </c>
      <c r="V1814" s="3" t="n">
        <v>1</v>
      </c>
      <c r="W1814" s="3" t="n">
        <v>0</v>
      </c>
      <c r="X1814" s="3" t="n">
        <v>0</v>
      </c>
      <c r="Y1814" s="3" t="s">
        <v>30</v>
      </c>
      <c r="Z1814" s="3" t="s">
        <v>30</v>
      </c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</row>
    <row r="1815" customFormat="false" ht="15.75" hidden="false" customHeight="false" outlineLevel="0" collapsed="false">
      <c r="A1815" s="3" t="n">
        <v>1814</v>
      </c>
      <c r="B1815" s="3" t="s">
        <v>5297</v>
      </c>
      <c r="C1815" s="3" t="s">
        <v>5298</v>
      </c>
      <c r="D1815" s="3" t="n">
        <v>1</v>
      </c>
      <c r="E1815" s="3" t="n">
        <v>1.2030271</v>
      </c>
      <c r="F1815" s="3" t="n">
        <v>9</v>
      </c>
      <c r="G1815" s="3" t="n">
        <v>9</v>
      </c>
      <c r="H1815" s="3" t="n">
        <v>4</v>
      </c>
      <c r="I1815" s="3" t="n">
        <v>4</v>
      </c>
      <c r="J1815" s="3" t="n">
        <v>7</v>
      </c>
      <c r="K1815" s="3" t="n">
        <v>7</v>
      </c>
      <c r="L1815" s="3" t="n">
        <v>3</v>
      </c>
      <c r="M1815" s="3" t="n">
        <v>3</v>
      </c>
      <c r="N1815" s="3" t="n">
        <v>0</v>
      </c>
      <c r="O1815" s="3" t="n">
        <v>-1</v>
      </c>
      <c r="P1815" s="3" t="n">
        <v>9.2</v>
      </c>
      <c r="Q1815" s="3" t="n">
        <v>24.2</v>
      </c>
      <c r="R1815" s="3" t="s">
        <v>5105</v>
      </c>
      <c r="S1815" s="4" t="n">
        <v>45747.0899189815</v>
      </c>
      <c r="T1815" s="3" t="s">
        <v>256</v>
      </c>
      <c r="U1815" s="3" t="s">
        <v>256</v>
      </c>
      <c r="V1815" s="3" t="n">
        <v>1</v>
      </c>
      <c r="W1815" s="3" t="n">
        <v>0</v>
      </c>
      <c r="X1815" s="3" t="n">
        <v>0</v>
      </c>
      <c r="Y1815" s="3" t="s">
        <v>30</v>
      </c>
      <c r="Z1815" s="3" t="s">
        <v>30</v>
      </c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</row>
    <row r="1816" customFormat="false" ht="15.75" hidden="false" customHeight="false" outlineLevel="0" collapsed="false">
      <c r="A1816" s="3" t="n">
        <v>1815</v>
      </c>
      <c r="B1816" s="3" t="s">
        <v>5299</v>
      </c>
      <c r="C1816" s="3" t="s">
        <v>5300</v>
      </c>
      <c r="D1816" s="3" t="n">
        <v>1</v>
      </c>
      <c r="E1816" s="3" t="n">
        <v>2.3625785</v>
      </c>
      <c r="F1816" s="3" t="n">
        <v>11</v>
      </c>
      <c r="G1816" s="3" t="n">
        <v>11</v>
      </c>
      <c r="H1816" s="3" t="n">
        <v>4</v>
      </c>
      <c r="I1816" s="3" t="n">
        <v>4</v>
      </c>
      <c r="J1816" s="3" t="n">
        <v>10</v>
      </c>
      <c r="K1816" s="3" t="n">
        <v>10</v>
      </c>
      <c r="L1816" s="3" t="n">
        <v>3</v>
      </c>
      <c r="M1816" s="3" t="n">
        <v>3</v>
      </c>
      <c r="N1816" s="3" t="n">
        <v>0</v>
      </c>
      <c r="O1816" s="3" t="n">
        <v>-1</v>
      </c>
      <c r="P1816" s="3" t="n">
        <v>9.2</v>
      </c>
      <c r="Q1816" s="3" t="n">
        <v>24.2</v>
      </c>
      <c r="R1816" s="3" t="s">
        <v>5108</v>
      </c>
      <c r="S1816" s="4" t="n">
        <v>45747.0900462963</v>
      </c>
      <c r="T1816" s="3" t="s">
        <v>256</v>
      </c>
      <c r="U1816" s="3" t="s">
        <v>256</v>
      </c>
      <c r="V1816" s="3" t="n">
        <v>1</v>
      </c>
      <c r="W1816" s="3" t="n">
        <v>0</v>
      </c>
      <c r="X1816" s="3" t="n">
        <v>0</v>
      </c>
      <c r="Y1816" s="3" t="s">
        <v>30</v>
      </c>
      <c r="Z1816" s="3" t="s">
        <v>30</v>
      </c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</row>
    <row r="1817" customFormat="false" ht="15.75" hidden="false" customHeight="false" outlineLevel="0" collapsed="false">
      <c r="A1817" s="3" t="n">
        <v>1816</v>
      </c>
      <c r="B1817" s="3" t="s">
        <v>5301</v>
      </c>
      <c r="C1817" s="3" t="s">
        <v>5302</v>
      </c>
      <c r="D1817" s="3" t="n">
        <v>1</v>
      </c>
      <c r="E1817" s="3" t="n">
        <v>2.730076</v>
      </c>
      <c r="F1817" s="3" t="n">
        <v>14</v>
      </c>
      <c r="G1817" s="3" t="n">
        <v>14</v>
      </c>
      <c r="H1817" s="3" t="n">
        <v>4</v>
      </c>
      <c r="I1817" s="3" t="n">
        <v>4</v>
      </c>
      <c r="J1817" s="3" t="n">
        <v>14</v>
      </c>
      <c r="K1817" s="3" t="n">
        <v>14</v>
      </c>
      <c r="L1817" s="3" t="n">
        <v>3</v>
      </c>
      <c r="M1817" s="3" t="n">
        <v>3</v>
      </c>
      <c r="N1817" s="3" t="n">
        <v>0</v>
      </c>
      <c r="O1817" s="3" t="n">
        <v>-1</v>
      </c>
      <c r="P1817" s="3" t="n">
        <v>9.2</v>
      </c>
      <c r="Q1817" s="3" t="n">
        <v>24.2</v>
      </c>
      <c r="R1817" s="3" t="s">
        <v>5111</v>
      </c>
      <c r="S1817" s="4" t="n">
        <v>45747.0902083333</v>
      </c>
      <c r="T1817" s="3" t="s">
        <v>256</v>
      </c>
      <c r="U1817" s="3" t="s">
        <v>256</v>
      </c>
      <c r="V1817" s="3" t="n">
        <v>1</v>
      </c>
      <c r="W1817" s="3" t="n">
        <v>0</v>
      </c>
      <c r="X1817" s="3" t="n">
        <v>0</v>
      </c>
      <c r="Y1817" s="3" t="s">
        <v>30</v>
      </c>
      <c r="Z1817" s="3" t="s">
        <v>30</v>
      </c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</row>
    <row r="1818" customFormat="false" ht="15.75" hidden="false" customHeight="false" outlineLevel="0" collapsed="false">
      <c r="A1818" s="3" t="n">
        <v>1817</v>
      </c>
      <c r="B1818" s="3" t="s">
        <v>5303</v>
      </c>
      <c r="C1818" s="3" t="s">
        <v>5304</v>
      </c>
      <c r="D1818" s="3" t="n">
        <v>1</v>
      </c>
      <c r="E1818" s="3" t="n">
        <v>3.0594315</v>
      </c>
      <c r="F1818" s="3" t="n">
        <v>18</v>
      </c>
      <c r="G1818" s="3" t="n">
        <v>18</v>
      </c>
      <c r="H1818" s="3" t="n">
        <v>4</v>
      </c>
      <c r="I1818" s="3" t="n">
        <v>4</v>
      </c>
      <c r="J1818" s="3" t="n">
        <v>22</v>
      </c>
      <c r="K1818" s="3" t="n">
        <v>22</v>
      </c>
      <c r="L1818" s="3" t="n">
        <v>4</v>
      </c>
      <c r="M1818" s="3" t="n">
        <v>4</v>
      </c>
      <c r="N1818" s="3" t="n">
        <v>0</v>
      </c>
      <c r="O1818" s="3" t="n">
        <v>-1</v>
      </c>
      <c r="P1818" s="3" t="n">
        <v>9.2</v>
      </c>
      <c r="Q1818" s="3" t="n">
        <v>24.2</v>
      </c>
      <c r="R1818" s="3" t="s">
        <v>5114</v>
      </c>
      <c r="S1818" s="4" t="n">
        <v>45747.0903703704</v>
      </c>
      <c r="T1818" s="3" t="s">
        <v>256</v>
      </c>
      <c r="U1818" s="3" t="s">
        <v>256</v>
      </c>
      <c r="V1818" s="3" t="n">
        <v>1</v>
      </c>
      <c r="W1818" s="3" t="n">
        <v>0</v>
      </c>
      <c r="X1818" s="3" t="n">
        <v>0</v>
      </c>
      <c r="Y1818" s="3" t="s">
        <v>30</v>
      </c>
      <c r="Z1818" s="3" t="s">
        <v>30</v>
      </c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</row>
    <row r="1819" customFormat="false" ht="15.75" hidden="false" customHeight="false" outlineLevel="0" collapsed="false">
      <c r="A1819" s="3" t="n">
        <v>1818</v>
      </c>
      <c r="B1819" s="3" t="s">
        <v>5305</v>
      </c>
      <c r="C1819" s="3" t="s">
        <v>5306</v>
      </c>
      <c r="D1819" s="3" t="n">
        <v>1</v>
      </c>
      <c r="E1819" s="3" t="n">
        <v>2.5391757</v>
      </c>
      <c r="F1819" s="3" t="n">
        <v>8</v>
      </c>
      <c r="G1819" s="3" t="n">
        <v>8</v>
      </c>
      <c r="H1819" s="3" t="n">
        <v>3</v>
      </c>
      <c r="I1819" s="3" t="n">
        <v>3</v>
      </c>
      <c r="J1819" s="3" t="n">
        <v>4</v>
      </c>
      <c r="K1819" s="3" t="n">
        <v>4</v>
      </c>
      <c r="L1819" s="3" t="n">
        <v>3</v>
      </c>
      <c r="M1819" s="3" t="n">
        <v>3</v>
      </c>
      <c r="N1819" s="3" t="n">
        <v>-1</v>
      </c>
      <c r="O1819" s="3" t="n">
        <v>-1</v>
      </c>
      <c r="P1819" s="3" t="n">
        <v>9.2</v>
      </c>
      <c r="Q1819" s="3" t="n">
        <v>24.2</v>
      </c>
      <c r="R1819" s="3" t="s">
        <v>5117</v>
      </c>
      <c r="S1819" s="4" t="n">
        <v>45747.090462963</v>
      </c>
      <c r="T1819" s="3" t="s">
        <v>256</v>
      </c>
      <c r="U1819" s="3" t="s">
        <v>256</v>
      </c>
      <c r="V1819" s="3" t="n">
        <v>0</v>
      </c>
      <c r="W1819" s="3" t="n">
        <v>0</v>
      </c>
      <c r="X1819" s="3" t="n">
        <v>0</v>
      </c>
      <c r="Y1819" s="3" t="s">
        <v>30</v>
      </c>
      <c r="Z1819" s="3" t="s">
        <v>30</v>
      </c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</row>
    <row r="1820" customFormat="false" ht="15.75" hidden="false" customHeight="false" outlineLevel="0" collapsed="false">
      <c r="A1820" s="3" t="n">
        <v>1819</v>
      </c>
      <c r="B1820" s="3" t="s">
        <v>5307</v>
      </c>
      <c r="C1820" s="3" t="s">
        <v>5308</v>
      </c>
      <c r="D1820" s="3" t="n">
        <v>1</v>
      </c>
      <c r="E1820" s="3" t="n">
        <v>3.2102121</v>
      </c>
      <c r="F1820" s="3" t="n">
        <v>11</v>
      </c>
      <c r="G1820" s="3" t="n">
        <v>11</v>
      </c>
      <c r="H1820" s="3" t="n">
        <v>3</v>
      </c>
      <c r="I1820" s="3" t="n">
        <v>3</v>
      </c>
      <c r="J1820" s="3" t="n">
        <v>11</v>
      </c>
      <c r="K1820" s="3" t="n">
        <v>11</v>
      </c>
      <c r="L1820" s="3" t="n">
        <v>3</v>
      </c>
      <c r="M1820" s="3" t="n">
        <v>3</v>
      </c>
      <c r="N1820" s="3" t="n">
        <v>-1</v>
      </c>
      <c r="O1820" s="3" t="n">
        <v>-1</v>
      </c>
      <c r="P1820" s="3" t="n">
        <v>9.2</v>
      </c>
      <c r="Q1820" s="3" t="n">
        <v>24.2</v>
      </c>
      <c r="R1820" s="3" t="s">
        <v>5120</v>
      </c>
      <c r="S1820" s="4" t="n">
        <v>45747.0905671296</v>
      </c>
      <c r="T1820" s="3" t="s">
        <v>256</v>
      </c>
      <c r="U1820" s="3" t="s">
        <v>256</v>
      </c>
      <c r="V1820" s="3" t="n">
        <v>0</v>
      </c>
      <c r="W1820" s="3" t="n">
        <v>0</v>
      </c>
      <c r="X1820" s="3" t="n">
        <v>0</v>
      </c>
      <c r="Y1820" s="3" t="s">
        <v>30</v>
      </c>
      <c r="Z1820" s="3" t="s">
        <v>30</v>
      </c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</row>
    <row r="1821" customFormat="false" ht="15.75" hidden="false" customHeight="false" outlineLevel="0" collapsed="false">
      <c r="A1821" s="3" t="n">
        <v>1820</v>
      </c>
      <c r="B1821" s="3" t="s">
        <v>5309</v>
      </c>
      <c r="C1821" s="3" t="s">
        <v>5310</v>
      </c>
      <c r="D1821" s="3" t="n">
        <v>1</v>
      </c>
      <c r="E1821" s="3" t="n">
        <v>1.8584279</v>
      </c>
      <c r="F1821" s="3" t="n">
        <v>14</v>
      </c>
      <c r="G1821" s="3" t="n">
        <v>14</v>
      </c>
      <c r="H1821" s="3" t="n">
        <v>3</v>
      </c>
      <c r="I1821" s="3" t="n">
        <v>3</v>
      </c>
      <c r="J1821" s="3" t="n">
        <v>17</v>
      </c>
      <c r="K1821" s="3" t="n">
        <v>17</v>
      </c>
      <c r="L1821" s="3" t="n">
        <v>3</v>
      </c>
      <c r="M1821" s="3" t="n">
        <v>3</v>
      </c>
      <c r="N1821" s="3" t="n">
        <v>0</v>
      </c>
      <c r="O1821" s="3" t="n">
        <v>-1</v>
      </c>
      <c r="P1821" s="3" t="n">
        <v>9.2</v>
      </c>
      <c r="Q1821" s="3" t="n">
        <v>24.2</v>
      </c>
      <c r="R1821" s="3" t="s">
        <v>5123</v>
      </c>
      <c r="S1821" s="4" t="n">
        <v>45747.0907407407</v>
      </c>
      <c r="T1821" s="3" t="s">
        <v>256</v>
      </c>
      <c r="U1821" s="3" t="s">
        <v>256</v>
      </c>
      <c r="V1821" s="3" t="n">
        <v>1</v>
      </c>
      <c r="W1821" s="3" t="n">
        <v>0</v>
      </c>
      <c r="X1821" s="3" t="n">
        <v>0</v>
      </c>
      <c r="Y1821" s="3" t="s">
        <v>30</v>
      </c>
      <c r="Z1821" s="3" t="s">
        <v>30</v>
      </c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</row>
    <row r="1822" customFormat="false" ht="15.75" hidden="false" customHeight="false" outlineLevel="0" collapsed="false">
      <c r="A1822" s="3" t="n">
        <v>1821</v>
      </c>
      <c r="B1822" s="3" t="s">
        <v>5311</v>
      </c>
      <c r="C1822" s="3" t="s">
        <v>5312</v>
      </c>
      <c r="D1822" s="3" t="n">
        <v>1</v>
      </c>
      <c r="E1822" s="3" t="n">
        <v>3.0383342</v>
      </c>
      <c r="F1822" s="3" t="n">
        <v>18</v>
      </c>
      <c r="G1822" s="3" t="n">
        <v>18</v>
      </c>
      <c r="H1822" s="3" t="n">
        <v>4</v>
      </c>
      <c r="I1822" s="3" t="n">
        <v>4</v>
      </c>
      <c r="J1822" s="3" t="n">
        <v>24</v>
      </c>
      <c r="K1822" s="3" t="n">
        <v>24</v>
      </c>
      <c r="L1822" s="3" t="n">
        <v>3</v>
      </c>
      <c r="M1822" s="3" t="n">
        <v>3</v>
      </c>
      <c r="N1822" s="3" t="n">
        <v>0</v>
      </c>
      <c r="O1822" s="3" t="n">
        <v>-1</v>
      </c>
      <c r="P1822" s="3" t="n">
        <v>9.2</v>
      </c>
      <c r="Q1822" s="3" t="n">
        <v>24.2</v>
      </c>
      <c r="R1822" s="3" t="s">
        <v>5126</v>
      </c>
      <c r="S1822" s="4" t="n">
        <v>45747.0909490741</v>
      </c>
      <c r="T1822" s="3" t="s">
        <v>256</v>
      </c>
      <c r="U1822" s="3" t="s">
        <v>256</v>
      </c>
      <c r="V1822" s="3" t="n">
        <v>1</v>
      </c>
      <c r="W1822" s="3" t="n">
        <v>0</v>
      </c>
      <c r="X1822" s="3" t="n">
        <v>0</v>
      </c>
      <c r="Y1822" s="3" t="s">
        <v>30</v>
      </c>
      <c r="Z1822" s="3" t="s">
        <v>30</v>
      </c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</row>
    <row r="1823" customFormat="false" ht="15.75" hidden="false" customHeight="false" outlineLevel="0" collapsed="false">
      <c r="A1823" s="3" t="n">
        <v>1822</v>
      </c>
      <c r="B1823" s="3" t="s">
        <v>5313</v>
      </c>
      <c r="C1823" s="3" t="s">
        <v>5314</v>
      </c>
      <c r="D1823" s="3" t="n">
        <v>1</v>
      </c>
      <c r="E1823" s="3" t="n">
        <v>4.2243354</v>
      </c>
      <c r="F1823" s="3" t="n">
        <v>22</v>
      </c>
      <c r="G1823" s="3" t="n">
        <v>22</v>
      </c>
      <c r="H1823" s="3" t="n">
        <v>4</v>
      </c>
      <c r="I1823" s="3" t="n">
        <v>4</v>
      </c>
      <c r="J1823" s="3" t="n">
        <v>35</v>
      </c>
      <c r="K1823" s="3" t="n">
        <v>35</v>
      </c>
      <c r="L1823" s="3" t="n">
        <v>3</v>
      </c>
      <c r="M1823" s="3" t="n">
        <v>3</v>
      </c>
      <c r="N1823" s="3" t="n">
        <v>0</v>
      </c>
      <c r="O1823" s="3" t="n">
        <v>-1</v>
      </c>
      <c r="P1823" s="3" t="n">
        <v>9.2</v>
      </c>
      <c r="Q1823" s="3" t="n">
        <v>24.2</v>
      </c>
      <c r="R1823" s="3" t="s">
        <v>5129</v>
      </c>
      <c r="S1823" s="4" t="n">
        <v>45747.0911921296</v>
      </c>
      <c r="T1823" s="3" t="s">
        <v>256</v>
      </c>
      <c r="U1823" s="3" t="s">
        <v>256</v>
      </c>
      <c r="V1823" s="3" t="n">
        <v>1</v>
      </c>
      <c r="W1823" s="3" t="n">
        <v>0</v>
      </c>
      <c r="X1823" s="3" t="n">
        <v>0</v>
      </c>
      <c r="Y1823" s="3" t="s">
        <v>30</v>
      </c>
      <c r="Z1823" s="3" t="s">
        <v>30</v>
      </c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</row>
    <row r="1824" customFormat="false" ht="15.75" hidden="false" customHeight="false" outlineLevel="0" collapsed="false">
      <c r="A1824" s="3" t="n">
        <v>1823</v>
      </c>
      <c r="B1824" s="3" t="s">
        <v>5315</v>
      </c>
      <c r="C1824" s="3" t="s">
        <v>5316</v>
      </c>
      <c r="D1824" s="3" t="n">
        <v>1</v>
      </c>
      <c r="E1824" s="3" t="n">
        <v>2.3377001</v>
      </c>
      <c r="F1824" s="3" t="n">
        <v>9</v>
      </c>
      <c r="G1824" s="3" t="n">
        <v>9</v>
      </c>
      <c r="H1824" s="3" t="n">
        <v>3</v>
      </c>
      <c r="I1824" s="3" t="n">
        <v>3</v>
      </c>
      <c r="J1824" s="3" t="n">
        <v>6</v>
      </c>
      <c r="K1824" s="3" t="n">
        <v>6</v>
      </c>
      <c r="L1824" s="3" t="n">
        <v>3</v>
      </c>
      <c r="M1824" s="3" t="n">
        <v>3</v>
      </c>
      <c r="N1824" s="3" t="n">
        <v>-1</v>
      </c>
      <c r="O1824" s="3" t="n">
        <v>-1</v>
      </c>
      <c r="P1824" s="3" t="n">
        <v>9.2</v>
      </c>
      <c r="Q1824" s="3" t="n">
        <v>24.2</v>
      </c>
      <c r="R1824" s="3" t="s">
        <v>5132</v>
      </c>
      <c r="S1824" s="4" t="n">
        <v>45747.0912847222</v>
      </c>
      <c r="T1824" s="3" t="s">
        <v>256</v>
      </c>
      <c r="U1824" s="3" t="s">
        <v>256</v>
      </c>
      <c r="V1824" s="3" t="n">
        <v>0</v>
      </c>
      <c r="W1824" s="3" t="n">
        <v>0</v>
      </c>
      <c r="X1824" s="3" t="n">
        <v>0</v>
      </c>
      <c r="Y1824" s="3" t="s">
        <v>30</v>
      </c>
      <c r="Z1824" s="3" t="s">
        <v>30</v>
      </c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</row>
    <row r="1825" customFormat="false" ht="15.75" hidden="false" customHeight="false" outlineLevel="0" collapsed="false">
      <c r="A1825" s="3" t="n">
        <v>1824</v>
      </c>
      <c r="B1825" s="3" t="s">
        <v>5317</v>
      </c>
      <c r="C1825" s="3" t="s">
        <v>5318</v>
      </c>
      <c r="D1825" s="3" t="n">
        <v>1</v>
      </c>
      <c r="E1825" s="3" t="n">
        <v>1.3842227</v>
      </c>
      <c r="F1825" s="3" t="n">
        <v>13</v>
      </c>
      <c r="G1825" s="3" t="n">
        <v>13</v>
      </c>
      <c r="H1825" s="3" t="n">
        <v>6</v>
      </c>
      <c r="I1825" s="3" t="n">
        <v>6</v>
      </c>
      <c r="J1825" s="3" t="n">
        <v>12</v>
      </c>
      <c r="K1825" s="3" t="n">
        <v>12</v>
      </c>
      <c r="L1825" s="3" t="n">
        <v>4</v>
      </c>
      <c r="M1825" s="3" t="n">
        <v>4</v>
      </c>
      <c r="N1825" s="3" t="n">
        <v>0</v>
      </c>
      <c r="O1825" s="3" t="n">
        <v>-1</v>
      </c>
      <c r="P1825" s="3" t="n">
        <v>9.2</v>
      </c>
      <c r="Q1825" s="3" t="n">
        <v>24.2</v>
      </c>
      <c r="R1825" s="3" t="s">
        <v>5135</v>
      </c>
      <c r="S1825" s="4" t="n">
        <v>45747.091412037</v>
      </c>
      <c r="T1825" s="3" t="s">
        <v>256</v>
      </c>
      <c r="U1825" s="3" t="s">
        <v>256</v>
      </c>
      <c r="V1825" s="3" t="n">
        <v>1</v>
      </c>
      <c r="W1825" s="3" t="n">
        <v>0</v>
      </c>
      <c r="X1825" s="3" t="n">
        <v>0</v>
      </c>
      <c r="Y1825" s="3" t="s">
        <v>30</v>
      </c>
      <c r="Z1825" s="3" t="s">
        <v>30</v>
      </c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</row>
    <row r="1826" customFormat="false" ht="15.75" hidden="false" customHeight="false" outlineLevel="0" collapsed="false">
      <c r="A1826" s="3" t="n">
        <v>1825</v>
      </c>
      <c r="B1826" s="3" t="s">
        <v>5319</v>
      </c>
      <c r="C1826" s="3" t="s">
        <v>5320</v>
      </c>
      <c r="D1826" s="3" t="n">
        <v>1</v>
      </c>
      <c r="E1826" s="3" t="n">
        <v>2.8069319</v>
      </c>
      <c r="F1826" s="3" t="n">
        <v>16</v>
      </c>
      <c r="G1826" s="3" t="n">
        <v>16</v>
      </c>
      <c r="H1826" s="3" t="n">
        <v>6</v>
      </c>
      <c r="I1826" s="3" t="n">
        <v>6</v>
      </c>
      <c r="J1826" s="3" t="n">
        <v>19</v>
      </c>
      <c r="K1826" s="3" t="n">
        <v>19</v>
      </c>
      <c r="L1826" s="3" t="n">
        <v>5</v>
      </c>
      <c r="M1826" s="3" t="n">
        <v>5</v>
      </c>
      <c r="N1826" s="3" t="n">
        <v>0</v>
      </c>
      <c r="O1826" s="3" t="n">
        <v>-1</v>
      </c>
      <c r="P1826" s="3" t="n">
        <v>9.2</v>
      </c>
      <c r="Q1826" s="3" t="n">
        <v>24.2</v>
      </c>
      <c r="R1826" s="3" t="s">
        <v>5138</v>
      </c>
      <c r="S1826" s="4" t="n">
        <v>45747.0915509259</v>
      </c>
      <c r="T1826" s="3" t="s">
        <v>256</v>
      </c>
      <c r="U1826" s="3" t="s">
        <v>256</v>
      </c>
      <c r="V1826" s="3" t="n">
        <v>1</v>
      </c>
      <c r="W1826" s="3" t="n">
        <v>0</v>
      </c>
      <c r="X1826" s="3" t="n">
        <v>0</v>
      </c>
      <c r="Y1826" s="3" t="s">
        <v>30</v>
      </c>
      <c r="Z1826" s="3" t="s">
        <v>30</v>
      </c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</row>
    <row r="1827" customFormat="false" ht="15.75" hidden="false" customHeight="false" outlineLevel="0" collapsed="false">
      <c r="A1827" s="3" t="n">
        <v>1826</v>
      </c>
      <c r="B1827" s="3" t="s">
        <v>5321</v>
      </c>
      <c r="C1827" s="3" t="s">
        <v>5322</v>
      </c>
      <c r="D1827" s="3" t="n">
        <v>1</v>
      </c>
      <c r="E1827" s="3" t="n">
        <v>3.4696323</v>
      </c>
      <c r="F1827" s="3" t="n">
        <v>13</v>
      </c>
      <c r="G1827" s="3" t="n">
        <v>13</v>
      </c>
      <c r="H1827" s="3" t="n">
        <v>3</v>
      </c>
      <c r="I1827" s="3" t="n">
        <v>3</v>
      </c>
      <c r="J1827" s="3" t="n">
        <v>25</v>
      </c>
      <c r="K1827" s="3" t="n">
        <v>25</v>
      </c>
      <c r="L1827" s="3" t="n">
        <v>3</v>
      </c>
      <c r="M1827" s="3" t="n">
        <v>3</v>
      </c>
      <c r="N1827" s="3" t="n">
        <v>0</v>
      </c>
      <c r="O1827" s="3" t="n">
        <v>-1</v>
      </c>
      <c r="P1827" s="3" t="n">
        <v>9.2</v>
      </c>
      <c r="Q1827" s="3" t="n">
        <v>24.2</v>
      </c>
      <c r="R1827" s="3" t="s">
        <v>5141</v>
      </c>
      <c r="S1827" s="4" t="n">
        <v>45747.0917361111</v>
      </c>
      <c r="T1827" s="3" t="s">
        <v>256</v>
      </c>
      <c r="U1827" s="3" t="s">
        <v>256</v>
      </c>
      <c r="V1827" s="3" t="n">
        <v>1</v>
      </c>
      <c r="W1827" s="3" t="n">
        <v>0</v>
      </c>
      <c r="X1827" s="3" t="n">
        <v>0</v>
      </c>
      <c r="Y1827" s="3" t="s">
        <v>30</v>
      </c>
      <c r="Z1827" s="3" t="s">
        <v>30</v>
      </c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</row>
    <row r="1828" customFormat="false" ht="15.75" hidden="false" customHeight="false" outlineLevel="0" collapsed="false">
      <c r="A1828" s="3" t="n">
        <v>1827</v>
      </c>
      <c r="B1828" s="3" t="s">
        <v>5323</v>
      </c>
      <c r="C1828" s="3" t="s">
        <v>5324</v>
      </c>
      <c r="D1828" s="3" t="n">
        <v>1</v>
      </c>
      <c r="E1828" s="3" t="n">
        <v>3.6639096</v>
      </c>
      <c r="F1828" s="3" t="n">
        <v>20</v>
      </c>
      <c r="G1828" s="3" t="n">
        <v>20</v>
      </c>
      <c r="H1828" s="3" t="n">
        <v>6</v>
      </c>
      <c r="I1828" s="3" t="n">
        <v>6</v>
      </c>
      <c r="J1828" s="3" t="n">
        <v>27</v>
      </c>
      <c r="K1828" s="3" t="n">
        <v>27</v>
      </c>
      <c r="L1828" s="3" t="n">
        <v>5</v>
      </c>
      <c r="M1828" s="3" t="n">
        <v>5</v>
      </c>
      <c r="N1828" s="3" t="n">
        <v>0</v>
      </c>
      <c r="O1828" s="3" t="n">
        <v>-1</v>
      </c>
      <c r="P1828" s="3" t="n">
        <v>9.2</v>
      </c>
      <c r="Q1828" s="3" t="n">
        <v>24.2</v>
      </c>
      <c r="R1828" s="3" t="s">
        <v>5144</v>
      </c>
      <c r="S1828" s="4" t="n">
        <v>45747.0919212963</v>
      </c>
      <c r="T1828" s="3" t="s">
        <v>256</v>
      </c>
      <c r="U1828" s="3" t="s">
        <v>256</v>
      </c>
      <c r="V1828" s="3" t="n">
        <v>1</v>
      </c>
      <c r="W1828" s="3" t="n">
        <v>0</v>
      </c>
      <c r="X1828" s="3" t="n">
        <v>0</v>
      </c>
      <c r="Y1828" s="3" t="s">
        <v>30</v>
      </c>
      <c r="Z1828" s="3" t="s">
        <v>30</v>
      </c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</row>
    <row r="1829" customFormat="false" ht="15.75" hidden="false" customHeight="false" outlineLevel="0" collapsed="false">
      <c r="A1829" s="3" t="n">
        <v>1828</v>
      </c>
      <c r="B1829" s="3" t="s">
        <v>5325</v>
      </c>
      <c r="C1829" s="3" t="s">
        <v>5326</v>
      </c>
      <c r="D1829" s="3" t="n">
        <v>1</v>
      </c>
      <c r="E1829" s="3" t="n">
        <v>3.5895802</v>
      </c>
      <c r="F1829" s="3" t="n">
        <v>24</v>
      </c>
      <c r="G1829" s="3" t="n">
        <v>24</v>
      </c>
      <c r="H1829" s="3" t="n">
        <v>6</v>
      </c>
      <c r="I1829" s="3" t="n">
        <v>6</v>
      </c>
      <c r="J1829" s="3" t="n">
        <v>30</v>
      </c>
      <c r="K1829" s="3" t="n">
        <v>30</v>
      </c>
      <c r="L1829" s="3" t="n">
        <v>6</v>
      </c>
      <c r="M1829" s="3" t="n">
        <v>6</v>
      </c>
      <c r="N1829" s="3" t="n">
        <v>0</v>
      </c>
      <c r="O1829" s="3" t="n">
        <v>-1</v>
      </c>
      <c r="P1829" s="3" t="n">
        <v>9.2</v>
      </c>
      <c r="Q1829" s="3" t="n">
        <v>24.2</v>
      </c>
      <c r="R1829" s="3" t="s">
        <v>5147</v>
      </c>
      <c r="S1829" s="4" t="n">
        <v>45747.0921064815</v>
      </c>
      <c r="T1829" s="3" t="s">
        <v>256</v>
      </c>
      <c r="U1829" s="3" t="s">
        <v>256</v>
      </c>
      <c r="V1829" s="3" t="n">
        <v>1</v>
      </c>
      <c r="W1829" s="3" t="n">
        <v>0</v>
      </c>
      <c r="X1829" s="3" t="n">
        <v>0</v>
      </c>
      <c r="Y1829" s="3" t="s">
        <v>30</v>
      </c>
      <c r="Z1829" s="3" t="s">
        <v>30</v>
      </c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</row>
    <row r="1830" customFormat="false" ht="15.75" hidden="false" customHeight="false" outlineLevel="0" collapsed="false">
      <c r="A1830" s="3" t="n">
        <v>1829</v>
      </c>
      <c r="B1830" s="3" t="s">
        <v>5327</v>
      </c>
      <c r="C1830" s="3" t="s">
        <v>5328</v>
      </c>
      <c r="D1830" s="3" t="n">
        <v>1</v>
      </c>
      <c r="E1830" s="3" t="n">
        <v>3.5519175</v>
      </c>
      <c r="F1830" s="3" t="n">
        <v>17</v>
      </c>
      <c r="G1830" s="3" t="n">
        <v>17</v>
      </c>
      <c r="H1830" s="3" t="n">
        <v>4</v>
      </c>
      <c r="I1830" s="3" t="n">
        <v>4</v>
      </c>
      <c r="J1830" s="3" t="n">
        <v>29</v>
      </c>
      <c r="K1830" s="3" t="n">
        <v>29</v>
      </c>
      <c r="L1830" s="3" t="n">
        <v>4</v>
      </c>
      <c r="M1830" s="3" t="n">
        <v>4</v>
      </c>
      <c r="N1830" s="3" t="n">
        <v>0</v>
      </c>
      <c r="O1830" s="3" t="n">
        <v>-1</v>
      </c>
      <c r="P1830" s="3" t="n">
        <v>9.2</v>
      </c>
      <c r="Q1830" s="3" t="n">
        <v>24.2</v>
      </c>
      <c r="R1830" s="3" t="s">
        <v>5150</v>
      </c>
      <c r="S1830" s="4" t="n">
        <v>45747.0922916667</v>
      </c>
      <c r="T1830" s="3" t="s">
        <v>256</v>
      </c>
      <c r="U1830" s="3" t="s">
        <v>256</v>
      </c>
      <c r="V1830" s="3" t="n">
        <v>1</v>
      </c>
      <c r="W1830" s="3" t="n">
        <v>0</v>
      </c>
      <c r="X1830" s="3" t="n">
        <v>0</v>
      </c>
      <c r="Y1830" s="3" t="s">
        <v>30</v>
      </c>
      <c r="Z1830" s="3" t="s">
        <v>30</v>
      </c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</row>
    <row r="1831" customFormat="false" ht="15.75" hidden="false" customHeight="false" outlineLevel="0" collapsed="false">
      <c r="A1831" s="3" t="n">
        <v>1830</v>
      </c>
      <c r="B1831" s="3" t="s">
        <v>5329</v>
      </c>
      <c r="C1831" s="3" t="s">
        <v>5330</v>
      </c>
      <c r="D1831" s="3" t="n">
        <v>1</v>
      </c>
      <c r="E1831" s="3" t="n">
        <v>4.0632938</v>
      </c>
      <c r="F1831" s="3" t="n">
        <v>17</v>
      </c>
      <c r="G1831" s="3" t="n">
        <v>17</v>
      </c>
      <c r="H1831" s="3" t="n">
        <v>4</v>
      </c>
      <c r="I1831" s="3" t="n">
        <v>4</v>
      </c>
      <c r="J1831" s="3" t="n">
        <v>29</v>
      </c>
      <c r="K1831" s="3" t="n">
        <v>29</v>
      </c>
      <c r="L1831" s="3" t="n">
        <v>4</v>
      </c>
      <c r="M1831" s="3" t="n">
        <v>4</v>
      </c>
      <c r="N1831" s="3" t="n">
        <v>0</v>
      </c>
      <c r="O1831" s="3" t="n">
        <v>-1</v>
      </c>
      <c r="P1831" s="3" t="n">
        <v>9.2</v>
      </c>
      <c r="Q1831" s="3" t="n">
        <v>24.2</v>
      </c>
      <c r="R1831" s="3" t="s">
        <v>5153</v>
      </c>
      <c r="S1831" s="4" t="n">
        <v>45747.0925115741</v>
      </c>
      <c r="T1831" s="3" t="s">
        <v>256</v>
      </c>
      <c r="U1831" s="3" t="s">
        <v>256</v>
      </c>
      <c r="V1831" s="3" t="n">
        <v>1</v>
      </c>
      <c r="W1831" s="3" t="n">
        <v>0</v>
      </c>
      <c r="X1831" s="3" t="n">
        <v>0</v>
      </c>
      <c r="Y1831" s="3" t="s">
        <v>30</v>
      </c>
      <c r="Z1831" s="3" t="s">
        <v>30</v>
      </c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</row>
    <row r="1832" customFormat="false" ht="15.75" hidden="false" customHeight="false" outlineLevel="0" collapsed="false">
      <c r="A1832" s="3" t="n">
        <v>1831</v>
      </c>
      <c r="B1832" s="3" t="s">
        <v>5331</v>
      </c>
      <c r="C1832" s="3" t="s">
        <v>5332</v>
      </c>
      <c r="D1832" s="3" t="n">
        <v>1</v>
      </c>
      <c r="E1832" s="3" t="n">
        <v>1.469821</v>
      </c>
      <c r="F1832" s="3" t="n">
        <v>5</v>
      </c>
      <c r="G1832" s="3" t="n">
        <v>5</v>
      </c>
      <c r="H1832" s="3" t="n">
        <v>2</v>
      </c>
      <c r="I1832" s="3" t="n">
        <v>2</v>
      </c>
      <c r="J1832" s="3" t="n">
        <v>4</v>
      </c>
      <c r="K1832" s="3" t="n">
        <v>4</v>
      </c>
      <c r="L1832" s="3" t="n">
        <v>3</v>
      </c>
      <c r="M1832" s="3" t="n">
        <v>3</v>
      </c>
      <c r="N1832" s="3" t="n">
        <v>4</v>
      </c>
      <c r="O1832" s="3" t="n">
        <v>4</v>
      </c>
      <c r="P1832" s="3" t="n">
        <v>9.2</v>
      </c>
      <c r="Q1832" s="3" t="n">
        <v>24.2</v>
      </c>
      <c r="R1832" s="3" t="s">
        <v>5156</v>
      </c>
      <c r="S1832" s="4" t="n">
        <v>45747.092650463</v>
      </c>
      <c r="T1832" s="3" t="s">
        <v>4910</v>
      </c>
      <c r="U1832" s="3" t="s">
        <v>4910</v>
      </c>
      <c r="V1832" s="3" t="n">
        <v>1</v>
      </c>
      <c r="W1832" s="3" t="n">
        <v>1</v>
      </c>
      <c r="X1832" s="3" t="n">
        <v>0</v>
      </c>
      <c r="Y1832" s="3" t="s">
        <v>30</v>
      </c>
      <c r="Z1832" s="3" t="s">
        <v>30</v>
      </c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</row>
    <row r="1833" customFormat="false" ht="15.75" hidden="false" customHeight="false" outlineLevel="0" collapsed="false">
      <c r="A1833" s="3" t="n">
        <v>1832</v>
      </c>
      <c r="B1833" s="3" t="s">
        <v>5333</v>
      </c>
      <c r="C1833" s="3" t="s">
        <v>5334</v>
      </c>
      <c r="D1833" s="3" t="n">
        <v>1</v>
      </c>
      <c r="E1833" s="3" t="n">
        <v>3.1745078</v>
      </c>
      <c r="F1833" s="3" t="n">
        <v>7</v>
      </c>
      <c r="G1833" s="3" t="n">
        <v>7</v>
      </c>
      <c r="H1833" s="3" t="n">
        <v>2</v>
      </c>
      <c r="I1833" s="3" t="n">
        <v>2</v>
      </c>
      <c r="J1833" s="3" t="n">
        <v>8</v>
      </c>
      <c r="K1833" s="3" t="n">
        <v>8</v>
      </c>
      <c r="L1833" s="3" t="n">
        <v>5</v>
      </c>
      <c r="M1833" s="3" t="n">
        <v>5</v>
      </c>
      <c r="N1833" s="3" t="n">
        <v>39</v>
      </c>
      <c r="O1833" s="3" t="n">
        <v>-1</v>
      </c>
      <c r="P1833" s="3" t="n">
        <v>9.2</v>
      </c>
      <c r="Q1833" s="3" t="n">
        <v>24.2</v>
      </c>
      <c r="R1833" s="3" t="s">
        <v>5159</v>
      </c>
      <c r="S1833" s="4" t="n">
        <v>45747.0929861111</v>
      </c>
      <c r="T1833" s="3" t="s">
        <v>4910</v>
      </c>
      <c r="U1833" s="3" t="s">
        <v>4910</v>
      </c>
      <c r="V1833" s="3" t="n">
        <v>1</v>
      </c>
      <c r="W1833" s="3" t="n">
        <v>0</v>
      </c>
      <c r="X1833" s="3" t="n">
        <v>0</v>
      </c>
      <c r="Y1833" s="3" t="s">
        <v>30</v>
      </c>
      <c r="Z1833" s="3" t="s">
        <v>30</v>
      </c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</row>
    <row r="1834" customFormat="false" ht="15.75" hidden="false" customHeight="false" outlineLevel="0" collapsed="false">
      <c r="A1834" s="3" t="n">
        <v>1833</v>
      </c>
      <c r="B1834" s="3" t="s">
        <v>5335</v>
      </c>
      <c r="C1834" s="3" t="s">
        <v>5336</v>
      </c>
      <c r="D1834" s="3" t="n">
        <v>1</v>
      </c>
      <c r="E1834" s="3" t="n">
        <v>5.0064606</v>
      </c>
      <c r="F1834" s="3" t="n">
        <v>10</v>
      </c>
      <c r="G1834" s="3" t="n">
        <v>10</v>
      </c>
      <c r="H1834" s="3" t="n">
        <v>4</v>
      </c>
      <c r="I1834" s="3" t="n">
        <v>4</v>
      </c>
      <c r="J1834" s="3" t="n">
        <v>14</v>
      </c>
      <c r="K1834" s="3" t="n">
        <v>14</v>
      </c>
      <c r="L1834" s="3" t="n">
        <v>5</v>
      </c>
      <c r="M1834" s="3" t="n">
        <v>5</v>
      </c>
      <c r="N1834" s="3" t="n">
        <v>40</v>
      </c>
      <c r="O1834" s="3" t="n">
        <v>-1</v>
      </c>
      <c r="P1834" s="3" t="n">
        <v>9.2</v>
      </c>
      <c r="Q1834" s="3" t="n">
        <v>24.2</v>
      </c>
      <c r="R1834" s="3" t="s">
        <v>5162</v>
      </c>
      <c r="S1834" s="4" t="n">
        <v>45747.0933101852</v>
      </c>
      <c r="T1834" s="3" t="s">
        <v>4910</v>
      </c>
      <c r="U1834" s="3" t="s">
        <v>4910</v>
      </c>
      <c r="V1834" s="3" t="n">
        <v>1</v>
      </c>
      <c r="W1834" s="3" t="n">
        <v>0</v>
      </c>
      <c r="X1834" s="3" t="n">
        <v>0</v>
      </c>
      <c r="Y1834" s="3" t="s">
        <v>30</v>
      </c>
      <c r="Z1834" s="3" t="s">
        <v>30</v>
      </c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</row>
    <row r="1835" customFormat="false" ht="15.75" hidden="false" customHeight="false" outlineLevel="0" collapsed="false">
      <c r="A1835" s="3" t="n">
        <v>1834</v>
      </c>
      <c r="B1835" s="3" t="s">
        <v>5337</v>
      </c>
      <c r="C1835" s="3" t="s">
        <v>5338</v>
      </c>
      <c r="D1835" s="3" t="n">
        <v>1</v>
      </c>
      <c r="E1835" s="3" t="n">
        <v>4.939365</v>
      </c>
      <c r="F1835" s="3" t="n">
        <v>12</v>
      </c>
      <c r="G1835" s="3" t="n">
        <v>12</v>
      </c>
      <c r="H1835" s="3" t="n">
        <v>5</v>
      </c>
      <c r="I1835" s="3" t="n">
        <v>5</v>
      </c>
      <c r="J1835" s="3" t="n">
        <v>22</v>
      </c>
      <c r="K1835" s="3" t="n">
        <v>22</v>
      </c>
      <c r="L1835" s="3" t="n">
        <v>6</v>
      </c>
      <c r="M1835" s="3" t="n">
        <v>6</v>
      </c>
      <c r="N1835" s="3" t="n">
        <v>40</v>
      </c>
      <c r="O1835" s="3" t="n">
        <v>-1</v>
      </c>
      <c r="P1835" s="3" t="n">
        <v>9.2</v>
      </c>
      <c r="Q1835" s="3" t="n">
        <v>24.2</v>
      </c>
      <c r="R1835" s="3" t="s">
        <v>5165</v>
      </c>
      <c r="S1835" s="4" t="n">
        <v>45747.0936342593</v>
      </c>
      <c r="T1835" s="3" t="s">
        <v>4910</v>
      </c>
      <c r="U1835" s="3" t="s">
        <v>4910</v>
      </c>
      <c r="V1835" s="3" t="n">
        <v>1</v>
      </c>
      <c r="W1835" s="3" t="n">
        <v>0</v>
      </c>
      <c r="X1835" s="3" t="n">
        <v>0</v>
      </c>
      <c r="Y1835" s="3" t="s">
        <v>30</v>
      </c>
      <c r="Z1835" s="3" t="s">
        <v>30</v>
      </c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</row>
    <row r="1836" customFormat="false" ht="15.75" hidden="false" customHeight="false" outlineLevel="0" collapsed="false">
      <c r="A1836" s="3" t="n">
        <v>1835</v>
      </c>
      <c r="B1836" s="3" t="s">
        <v>5339</v>
      </c>
      <c r="C1836" s="3" t="s">
        <v>5340</v>
      </c>
      <c r="D1836" s="3" t="n">
        <v>1</v>
      </c>
      <c r="E1836" s="3" t="n">
        <v>5.3412183</v>
      </c>
      <c r="F1836" s="3" t="n">
        <v>12</v>
      </c>
      <c r="G1836" s="3" t="n">
        <v>12</v>
      </c>
      <c r="H1836" s="3" t="n">
        <v>5</v>
      </c>
      <c r="I1836" s="3" t="n">
        <v>5</v>
      </c>
      <c r="J1836" s="3" t="n">
        <v>22</v>
      </c>
      <c r="K1836" s="3" t="n">
        <v>22</v>
      </c>
      <c r="L1836" s="3" t="n">
        <v>6</v>
      </c>
      <c r="M1836" s="3" t="n">
        <v>6</v>
      </c>
      <c r="N1836" s="3" t="n">
        <v>41</v>
      </c>
      <c r="O1836" s="3" t="n">
        <v>-1</v>
      </c>
      <c r="P1836" s="3" t="n">
        <v>9.2</v>
      </c>
      <c r="Q1836" s="3" t="n">
        <v>24.2</v>
      </c>
      <c r="R1836" s="3" t="s">
        <v>5168</v>
      </c>
      <c r="S1836" s="4" t="n">
        <v>45747.0939699074</v>
      </c>
      <c r="T1836" s="3" t="s">
        <v>37</v>
      </c>
      <c r="U1836" s="3" t="s">
        <v>37</v>
      </c>
      <c r="V1836" s="3" t="n">
        <v>1</v>
      </c>
      <c r="W1836" s="3" t="n">
        <v>0</v>
      </c>
      <c r="X1836" s="3" t="n">
        <v>0</v>
      </c>
      <c r="Y1836" s="3" t="s">
        <v>30</v>
      </c>
      <c r="Z1836" s="3" t="s">
        <v>30</v>
      </c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</row>
    <row r="1837" customFormat="false" ht="15.75" hidden="false" customHeight="false" outlineLevel="0" collapsed="false">
      <c r="A1837" s="3" t="n">
        <v>1836</v>
      </c>
      <c r="B1837" s="3" t="s">
        <v>5341</v>
      </c>
      <c r="C1837" s="3" t="s">
        <v>5342</v>
      </c>
      <c r="D1837" s="3" t="n">
        <v>1</v>
      </c>
      <c r="E1837" s="3" t="n">
        <v>2.5711084</v>
      </c>
      <c r="F1837" s="3" t="n">
        <v>33</v>
      </c>
      <c r="G1837" s="3" t="n">
        <v>33</v>
      </c>
      <c r="H1837" s="3" t="n">
        <v>9</v>
      </c>
      <c r="I1837" s="3" t="n">
        <v>9</v>
      </c>
      <c r="J1837" s="3" t="n">
        <v>39</v>
      </c>
      <c r="K1837" s="3" t="n">
        <v>39</v>
      </c>
      <c r="L1837" s="3" t="n">
        <v>6</v>
      </c>
      <c r="M1837" s="3" t="n">
        <v>6</v>
      </c>
      <c r="N1837" s="3" t="n">
        <v>-1</v>
      </c>
      <c r="O1837" s="3" t="n">
        <v>-1</v>
      </c>
      <c r="P1837" s="3" t="n">
        <v>9.2</v>
      </c>
      <c r="Q1837" s="3" t="n">
        <v>24.2</v>
      </c>
      <c r="R1837" s="3" t="s">
        <v>5171</v>
      </c>
      <c r="S1837" s="4" t="n">
        <v>45747.0940856482</v>
      </c>
      <c r="T1837" s="3" t="s">
        <v>256</v>
      </c>
      <c r="U1837" s="3" t="s">
        <v>256</v>
      </c>
      <c r="V1837" s="3" t="n">
        <v>0</v>
      </c>
      <c r="W1837" s="3" t="n">
        <v>0</v>
      </c>
      <c r="X1837" s="3" t="n">
        <v>0</v>
      </c>
      <c r="Y1837" s="3" t="s">
        <v>30</v>
      </c>
      <c r="Z1837" s="3" t="s">
        <v>30</v>
      </c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</row>
    <row r="1838" customFormat="false" ht="15.75" hidden="false" customHeight="false" outlineLevel="0" collapsed="false">
      <c r="A1838" s="3" t="n">
        <v>1837</v>
      </c>
      <c r="B1838" s="3" t="s">
        <v>5343</v>
      </c>
      <c r="C1838" s="3" t="s">
        <v>5344</v>
      </c>
      <c r="D1838" s="3" t="n">
        <v>1</v>
      </c>
      <c r="E1838" s="3" t="n">
        <v>2.7021809</v>
      </c>
      <c r="F1838" s="3" t="n">
        <v>34</v>
      </c>
      <c r="G1838" s="3" t="n">
        <v>34</v>
      </c>
      <c r="H1838" s="3" t="n">
        <v>9</v>
      </c>
      <c r="I1838" s="3" t="n">
        <v>9</v>
      </c>
      <c r="J1838" s="3" t="n">
        <v>39</v>
      </c>
      <c r="K1838" s="3" t="n">
        <v>39</v>
      </c>
      <c r="L1838" s="3" t="n">
        <v>6</v>
      </c>
      <c r="M1838" s="3" t="n">
        <v>6</v>
      </c>
      <c r="N1838" s="3" t="n">
        <v>-1</v>
      </c>
      <c r="O1838" s="3" t="n">
        <v>-1</v>
      </c>
      <c r="P1838" s="3" t="n">
        <v>9.2</v>
      </c>
      <c r="Q1838" s="3" t="n">
        <v>24.2</v>
      </c>
      <c r="R1838" s="3" t="s">
        <v>5174</v>
      </c>
      <c r="S1838" s="4" t="n">
        <v>45747.0941666667</v>
      </c>
      <c r="T1838" s="3" t="s">
        <v>256</v>
      </c>
      <c r="U1838" s="3" t="s">
        <v>256</v>
      </c>
      <c r="V1838" s="3" t="n">
        <v>0</v>
      </c>
      <c r="W1838" s="3" t="n">
        <v>0</v>
      </c>
      <c r="X1838" s="3" t="n">
        <v>0</v>
      </c>
      <c r="Y1838" s="3" t="s">
        <v>30</v>
      </c>
      <c r="Z1838" s="3" t="s">
        <v>30</v>
      </c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</row>
    <row r="1839" customFormat="false" ht="15.75" hidden="false" customHeight="false" outlineLevel="0" collapsed="false">
      <c r="A1839" s="3" t="n">
        <v>1838</v>
      </c>
      <c r="B1839" s="3" t="s">
        <v>5345</v>
      </c>
      <c r="C1839" s="3" t="s">
        <v>5346</v>
      </c>
      <c r="D1839" s="3" t="n">
        <v>1</v>
      </c>
      <c r="E1839" s="3" t="n">
        <v>2.3232451</v>
      </c>
      <c r="F1839" s="3" t="n">
        <v>34</v>
      </c>
      <c r="G1839" s="3" t="n">
        <v>34</v>
      </c>
      <c r="H1839" s="3" t="n">
        <v>9</v>
      </c>
      <c r="I1839" s="3" t="n">
        <v>9</v>
      </c>
      <c r="J1839" s="3" t="n">
        <v>39</v>
      </c>
      <c r="K1839" s="3" t="n">
        <v>39</v>
      </c>
      <c r="L1839" s="3" t="n">
        <v>6</v>
      </c>
      <c r="M1839" s="3" t="n">
        <v>6</v>
      </c>
      <c r="N1839" s="3" t="n">
        <v>-1</v>
      </c>
      <c r="O1839" s="3" t="n">
        <v>-1</v>
      </c>
      <c r="P1839" s="3" t="n">
        <v>9.2</v>
      </c>
      <c r="Q1839" s="3" t="n">
        <v>24.2</v>
      </c>
      <c r="R1839" s="3" t="s">
        <v>5177</v>
      </c>
      <c r="S1839" s="4" t="n">
        <v>45747.0942592593</v>
      </c>
      <c r="T1839" s="3" t="s">
        <v>256</v>
      </c>
      <c r="U1839" s="3" t="s">
        <v>256</v>
      </c>
      <c r="V1839" s="3" t="n">
        <v>0</v>
      </c>
      <c r="W1839" s="3" t="n">
        <v>0</v>
      </c>
      <c r="X1839" s="3" t="n">
        <v>0</v>
      </c>
      <c r="Y1839" s="3" t="s">
        <v>30</v>
      </c>
      <c r="Z1839" s="3" t="s">
        <v>30</v>
      </c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</row>
    <row r="1840" customFormat="false" ht="15.75" hidden="false" customHeight="false" outlineLevel="0" collapsed="false">
      <c r="A1840" s="3" t="n">
        <v>1839</v>
      </c>
      <c r="B1840" s="3" t="s">
        <v>5347</v>
      </c>
      <c r="C1840" s="3" t="s">
        <v>5348</v>
      </c>
      <c r="D1840" s="3" t="n">
        <v>1</v>
      </c>
      <c r="E1840" s="3" t="n">
        <v>2.5750509</v>
      </c>
      <c r="F1840" s="3" t="n">
        <v>34</v>
      </c>
      <c r="G1840" s="3" t="n">
        <v>34</v>
      </c>
      <c r="H1840" s="3" t="n">
        <v>9</v>
      </c>
      <c r="I1840" s="3" t="n">
        <v>9</v>
      </c>
      <c r="J1840" s="3" t="n">
        <v>39</v>
      </c>
      <c r="K1840" s="3" t="n">
        <v>39</v>
      </c>
      <c r="L1840" s="3" t="n">
        <v>6</v>
      </c>
      <c r="M1840" s="3" t="n">
        <v>6</v>
      </c>
      <c r="N1840" s="3" t="n">
        <v>-1</v>
      </c>
      <c r="O1840" s="3" t="n">
        <v>-1</v>
      </c>
      <c r="P1840" s="3" t="n">
        <v>9.2</v>
      </c>
      <c r="Q1840" s="3" t="n">
        <v>24.2</v>
      </c>
      <c r="R1840" s="3" t="s">
        <v>5180</v>
      </c>
      <c r="S1840" s="4" t="n">
        <v>45747.0943518519</v>
      </c>
      <c r="T1840" s="3" t="s">
        <v>256</v>
      </c>
      <c r="U1840" s="3" t="s">
        <v>256</v>
      </c>
      <c r="V1840" s="3" t="n">
        <v>0</v>
      </c>
      <c r="W1840" s="3" t="n">
        <v>0</v>
      </c>
      <c r="X1840" s="3" t="n">
        <v>0</v>
      </c>
      <c r="Y1840" s="3" t="s">
        <v>30</v>
      </c>
      <c r="Z1840" s="3" t="s">
        <v>30</v>
      </c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</row>
    <row r="1841" customFormat="false" ht="15.75" hidden="false" customHeight="false" outlineLevel="0" collapsed="false">
      <c r="A1841" s="3" t="n">
        <v>1840</v>
      </c>
      <c r="B1841" s="3" t="s">
        <v>5349</v>
      </c>
      <c r="C1841" s="3" t="s">
        <v>5350</v>
      </c>
      <c r="D1841" s="3" t="n">
        <v>1</v>
      </c>
      <c r="E1841" s="3" t="n">
        <v>3.5450898</v>
      </c>
      <c r="F1841" s="3" t="n">
        <v>38</v>
      </c>
      <c r="G1841" s="3" t="n">
        <v>38</v>
      </c>
      <c r="H1841" s="3" t="n">
        <v>9</v>
      </c>
      <c r="I1841" s="3" t="n">
        <v>9</v>
      </c>
      <c r="J1841" s="3" t="n">
        <v>43</v>
      </c>
      <c r="K1841" s="3" t="n">
        <v>43</v>
      </c>
      <c r="L1841" s="3" t="n">
        <v>8</v>
      </c>
      <c r="M1841" s="3" t="n">
        <v>8</v>
      </c>
      <c r="N1841" s="3" t="n">
        <v>-1</v>
      </c>
      <c r="O1841" s="3" t="n">
        <v>-1</v>
      </c>
      <c r="P1841" s="3" t="n">
        <v>9.2</v>
      </c>
      <c r="Q1841" s="3" t="n">
        <v>24.2</v>
      </c>
      <c r="R1841" s="3" t="s">
        <v>5183</v>
      </c>
      <c r="S1841" s="4" t="n">
        <v>45747.0944675926</v>
      </c>
      <c r="T1841" s="3" t="s">
        <v>256</v>
      </c>
      <c r="U1841" s="3" t="s">
        <v>256</v>
      </c>
      <c r="V1841" s="3" t="n">
        <v>0</v>
      </c>
      <c r="W1841" s="3" t="n">
        <v>0</v>
      </c>
      <c r="X1841" s="3" t="n">
        <v>0</v>
      </c>
      <c r="Y1841" s="3" t="s">
        <v>30</v>
      </c>
      <c r="Z1841" s="3" t="s">
        <v>30</v>
      </c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</row>
    <row r="1842" customFormat="false" ht="15.75" hidden="false" customHeight="false" outlineLevel="0" collapsed="false">
      <c r="A1842" s="3" t="n">
        <v>1841</v>
      </c>
      <c r="B1842" s="3" t="s">
        <v>5351</v>
      </c>
      <c r="C1842" s="3" t="s">
        <v>5352</v>
      </c>
      <c r="D1842" s="3" t="n">
        <v>1</v>
      </c>
      <c r="E1842" s="3" t="n">
        <v>3.1693583</v>
      </c>
      <c r="F1842" s="3" t="n">
        <v>38</v>
      </c>
      <c r="G1842" s="3" t="n">
        <v>38</v>
      </c>
      <c r="H1842" s="3" t="n">
        <v>9</v>
      </c>
      <c r="I1842" s="3" t="n">
        <v>9</v>
      </c>
      <c r="J1842" s="3" t="n">
        <v>43</v>
      </c>
      <c r="K1842" s="3" t="n">
        <v>43</v>
      </c>
      <c r="L1842" s="3" t="n">
        <v>7</v>
      </c>
      <c r="M1842" s="3" t="n">
        <v>7</v>
      </c>
      <c r="N1842" s="3" t="n">
        <v>-1</v>
      </c>
      <c r="O1842" s="3" t="n">
        <v>-1</v>
      </c>
      <c r="P1842" s="3" t="n">
        <v>9.2</v>
      </c>
      <c r="Q1842" s="3" t="n">
        <v>24.2</v>
      </c>
      <c r="R1842" s="3" t="s">
        <v>5186</v>
      </c>
      <c r="S1842" s="4" t="n">
        <v>45747.0945717593</v>
      </c>
      <c r="T1842" s="3" t="s">
        <v>256</v>
      </c>
      <c r="U1842" s="3" t="s">
        <v>256</v>
      </c>
      <c r="V1842" s="3" t="n">
        <v>0</v>
      </c>
      <c r="W1842" s="3" t="n">
        <v>0</v>
      </c>
      <c r="X1842" s="3" t="n">
        <v>0</v>
      </c>
      <c r="Y1842" s="3" t="s">
        <v>30</v>
      </c>
      <c r="Z1842" s="3" t="s">
        <v>30</v>
      </c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</row>
    <row r="1843" customFormat="false" ht="15.75" hidden="false" customHeight="false" outlineLevel="0" collapsed="false">
      <c r="A1843" s="3" t="n">
        <v>1842</v>
      </c>
      <c r="B1843" s="3" t="s">
        <v>5353</v>
      </c>
      <c r="C1843" s="3" t="s">
        <v>5354</v>
      </c>
      <c r="D1843" s="3" t="n">
        <v>1</v>
      </c>
      <c r="E1843" s="3" t="n">
        <v>2.2264495</v>
      </c>
      <c r="F1843" s="3" t="n">
        <v>34</v>
      </c>
      <c r="G1843" s="3" t="n">
        <v>34</v>
      </c>
      <c r="H1843" s="3" t="n">
        <v>9</v>
      </c>
      <c r="I1843" s="3" t="n">
        <v>9</v>
      </c>
      <c r="J1843" s="3" t="n">
        <v>39</v>
      </c>
      <c r="K1843" s="3" t="n">
        <v>39</v>
      </c>
      <c r="L1843" s="3" t="n">
        <v>6</v>
      </c>
      <c r="M1843" s="3" t="n">
        <v>6</v>
      </c>
      <c r="N1843" s="3" t="n">
        <v>-1</v>
      </c>
      <c r="O1843" s="3" t="n">
        <v>-1</v>
      </c>
      <c r="P1843" s="3" t="n">
        <v>9.2</v>
      </c>
      <c r="Q1843" s="3" t="n">
        <v>24.2</v>
      </c>
      <c r="R1843" s="3" t="s">
        <v>5189</v>
      </c>
      <c r="S1843" s="4" t="n">
        <v>45747.0946527778</v>
      </c>
      <c r="T1843" s="3" t="s">
        <v>256</v>
      </c>
      <c r="U1843" s="3" t="s">
        <v>256</v>
      </c>
      <c r="V1843" s="3" t="n">
        <v>0</v>
      </c>
      <c r="W1843" s="3" t="n">
        <v>0</v>
      </c>
      <c r="X1843" s="3" t="n">
        <v>0</v>
      </c>
      <c r="Y1843" s="3" t="s">
        <v>30</v>
      </c>
      <c r="Z1843" s="3" t="s">
        <v>30</v>
      </c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</row>
    <row r="1844" customFormat="false" ht="15.75" hidden="false" customHeight="false" outlineLevel="0" collapsed="false">
      <c r="A1844" s="3" t="n">
        <v>1843</v>
      </c>
      <c r="B1844" s="3" t="s">
        <v>5355</v>
      </c>
      <c r="C1844" s="3" t="s">
        <v>5356</v>
      </c>
      <c r="D1844" s="3" t="n">
        <v>1</v>
      </c>
      <c r="E1844" s="3" t="n">
        <v>5.4248242</v>
      </c>
      <c r="F1844" s="3" t="n">
        <v>118</v>
      </c>
      <c r="G1844" s="3" t="n">
        <v>118</v>
      </c>
      <c r="H1844" s="3" t="n">
        <v>9</v>
      </c>
      <c r="I1844" s="3" t="n">
        <v>9</v>
      </c>
      <c r="J1844" s="3" t="n">
        <v>143</v>
      </c>
      <c r="K1844" s="3" t="n">
        <v>143</v>
      </c>
      <c r="L1844" s="3" t="n">
        <v>19</v>
      </c>
      <c r="M1844" s="3" t="n">
        <v>19</v>
      </c>
      <c r="N1844" s="3" t="n">
        <v>-1</v>
      </c>
      <c r="O1844" s="3" t="n">
        <v>-1</v>
      </c>
      <c r="P1844" s="3" t="n">
        <v>9.2</v>
      </c>
      <c r="Q1844" s="3" t="n">
        <v>24.2</v>
      </c>
      <c r="R1844" s="3" t="s">
        <v>5192</v>
      </c>
      <c r="S1844" s="4" t="n">
        <v>45747.0948263889</v>
      </c>
      <c r="T1844" s="3" t="s">
        <v>3197</v>
      </c>
      <c r="U1844" s="3" t="s">
        <v>3197</v>
      </c>
      <c r="V1844" s="3" t="n">
        <v>0</v>
      </c>
      <c r="W1844" s="3" t="n">
        <v>0</v>
      </c>
      <c r="X1844" s="3" t="n">
        <v>0</v>
      </c>
      <c r="Y1844" s="3" t="s">
        <v>30</v>
      </c>
      <c r="Z1844" s="3" t="s">
        <v>30</v>
      </c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</row>
    <row r="1845" customFormat="false" ht="15.75" hidden="false" customHeight="false" outlineLevel="0" collapsed="false">
      <c r="A1845" s="3" t="n">
        <v>1844</v>
      </c>
      <c r="B1845" s="3" t="s">
        <v>5357</v>
      </c>
      <c r="C1845" s="3" t="s">
        <v>5358</v>
      </c>
      <c r="D1845" s="3" t="n">
        <v>1</v>
      </c>
      <c r="E1845" s="3" t="n">
        <v>36.1554197</v>
      </c>
      <c r="F1845" s="3" t="n">
        <v>213</v>
      </c>
      <c r="G1845" s="3" t="n">
        <v>213</v>
      </c>
      <c r="H1845" s="3" t="n">
        <v>19</v>
      </c>
      <c r="I1845" s="3" t="n">
        <v>19</v>
      </c>
      <c r="J1845" s="3" t="n">
        <v>182</v>
      </c>
      <c r="K1845" s="3" t="n">
        <v>182</v>
      </c>
      <c r="L1845" s="3" t="n">
        <v>53</v>
      </c>
      <c r="M1845" s="3" t="n">
        <v>53</v>
      </c>
      <c r="N1845" s="3" t="n">
        <v>-1</v>
      </c>
      <c r="O1845" s="3" t="n">
        <v>-1</v>
      </c>
      <c r="P1845" s="3" t="n">
        <v>8.1</v>
      </c>
      <c r="Q1845" s="3" t="n">
        <v>24.2</v>
      </c>
      <c r="R1845" s="3" t="s">
        <v>5359</v>
      </c>
      <c r="S1845" s="4" t="n">
        <v>45747.095462963</v>
      </c>
      <c r="T1845" s="3" t="s">
        <v>3197</v>
      </c>
      <c r="U1845" s="3" t="s">
        <v>3197</v>
      </c>
      <c r="V1845" s="3" t="n">
        <v>0</v>
      </c>
      <c r="W1845" s="3" t="n">
        <v>0</v>
      </c>
      <c r="X1845" s="3" t="n">
        <v>0</v>
      </c>
      <c r="Y1845" s="3" t="s">
        <v>30</v>
      </c>
      <c r="Z1845" s="3" t="s">
        <v>30</v>
      </c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</row>
    <row r="1846" customFormat="false" ht="15.75" hidden="false" customHeight="false" outlineLevel="0" collapsed="false">
      <c r="A1846" s="3" t="n">
        <v>1845</v>
      </c>
      <c r="B1846" s="3" t="s">
        <v>5360</v>
      </c>
      <c r="C1846" s="3" t="s">
        <v>5361</v>
      </c>
      <c r="D1846" s="3" t="n">
        <v>1</v>
      </c>
      <c r="E1846" s="3" t="n">
        <v>20.4411373</v>
      </c>
      <c r="F1846" s="3" t="n">
        <v>110</v>
      </c>
      <c r="G1846" s="3" t="n">
        <v>110</v>
      </c>
      <c r="H1846" s="3" t="n">
        <v>3</v>
      </c>
      <c r="I1846" s="3" t="n">
        <v>3</v>
      </c>
      <c r="J1846" s="3" t="n">
        <v>126</v>
      </c>
      <c r="K1846" s="3" t="n">
        <v>126</v>
      </c>
      <c r="L1846" s="3" t="n">
        <v>7</v>
      </c>
      <c r="M1846" s="3" t="n">
        <v>7</v>
      </c>
      <c r="N1846" s="3" t="n">
        <v>-1</v>
      </c>
      <c r="O1846" s="3" t="n">
        <v>-1</v>
      </c>
      <c r="P1846" s="3" t="n">
        <v>8.1</v>
      </c>
      <c r="Q1846" s="3" t="n">
        <v>24.2</v>
      </c>
      <c r="R1846" s="3" t="s">
        <v>5362</v>
      </c>
      <c r="S1846" s="4" t="n">
        <v>45747.0958101852</v>
      </c>
      <c r="T1846" s="3" t="s">
        <v>65</v>
      </c>
      <c r="U1846" s="3" t="s">
        <v>65</v>
      </c>
      <c r="V1846" s="3" t="n">
        <v>0</v>
      </c>
      <c r="W1846" s="3" t="n">
        <v>0</v>
      </c>
      <c r="X1846" s="3" t="n">
        <v>0</v>
      </c>
      <c r="Y1846" s="3" t="s">
        <v>30</v>
      </c>
      <c r="Z1846" s="3" t="s">
        <v>30</v>
      </c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</row>
    <row r="1847" customFormat="false" ht="15.75" hidden="false" customHeight="false" outlineLevel="0" collapsed="false">
      <c r="A1847" s="3" t="n">
        <v>1846</v>
      </c>
      <c r="B1847" s="3" t="s">
        <v>5363</v>
      </c>
      <c r="C1847" s="3" t="s">
        <v>5364</v>
      </c>
      <c r="D1847" s="3" t="n">
        <v>1</v>
      </c>
      <c r="E1847" s="3" t="n">
        <v>0.7341854</v>
      </c>
      <c r="F1847" s="3" t="n">
        <v>6</v>
      </c>
      <c r="G1847" s="3" t="n">
        <v>6</v>
      </c>
      <c r="H1847" s="3" t="n">
        <v>3</v>
      </c>
      <c r="I1847" s="3" t="n">
        <v>3</v>
      </c>
      <c r="J1847" s="3" t="n">
        <v>5</v>
      </c>
      <c r="K1847" s="3" t="n">
        <v>5</v>
      </c>
      <c r="L1847" s="3" t="n">
        <v>1</v>
      </c>
      <c r="M1847" s="3" t="n">
        <v>1</v>
      </c>
      <c r="N1847" s="3" t="n">
        <v>-1</v>
      </c>
      <c r="O1847" s="3" t="n">
        <v>-1</v>
      </c>
      <c r="P1847" s="3" t="n">
        <v>8.1</v>
      </c>
      <c r="Q1847" s="3" t="n">
        <v>24.2</v>
      </c>
      <c r="R1847" s="3" t="s">
        <v>5365</v>
      </c>
      <c r="S1847" s="4" t="n">
        <v>45747.0958680556</v>
      </c>
      <c r="T1847" s="3" t="s">
        <v>65</v>
      </c>
      <c r="U1847" s="3" t="s">
        <v>65</v>
      </c>
      <c r="V1847" s="3" t="n">
        <v>0</v>
      </c>
      <c r="W1847" s="3" t="n">
        <v>0</v>
      </c>
      <c r="X1847" s="3" t="n">
        <v>0</v>
      </c>
      <c r="Y1847" s="3" t="s">
        <v>30</v>
      </c>
      <c r="Z1847" s="3" t="s">
        <v>30</v>
      </c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</row>
    <row r="1848" customFormat="false" ht="15.75" hidden="false" customHeight="false" outlineLevel="0" collapsed="false">
      <c r="A1848" s="3" t="n">
        <v>1847</v>
      </c>
      <c r="B1848" s="3" t="s">
        <v>5366</v>
      </c>
      <c r="C1848" s="3" t="s">
        <v>5367</v>
      </c>
      <c r="D1848" s="3" t="n">
        <v>1</v>
      </c>
      <c r="E1848" s="3" t="n">
        <v>15.4460794</v>
      </c>
      <c r="F1848" s="3" t="n">
        <v>105</v>
      </c>
      <c r="G1848" s="3" t="n">
        <v>105</v>
      </c>
      <c r="H1848" s="3" t="n">
        <v>12</v>
      </c>
      <c r="I1848" s="3" t="n">
        <v>12</v>
      </c>
      <c r="J1848" s="3" t="n">
        <v>102</v>
      </c>
      <c r="K1848" s="3" t="n">
        <v>102</v>
      </c>
      <c r="L1848" s="3" t="n">
        <v>19</v>
      </c>
      <c r="M1848" s="3" t="n">
        <v>19</v>
      </c>
      <c r="N1848" s="3" t="n">
        <v>-1</v>
      </c>
      <c r="O1848" s="3" t="n">
        <v>-1</v>
      </c>
      <c r="P1848" s="3" t="n">
        <v>8.1</v>
      </c>
      <c r="Q1848" s="3" t="n">
        <v>24.2</v>
      </c>
      <c r="R1848" s="3" t="s">
        <v>5368</v>
      </c>
      <c r="S1848" s="4" t="n">
        <v>45747.0961342593</v>
      </c>
      <c r="T1848" s="3" t="s">
        <v>1920</v>
      </c>
      <c r="U1848" s="3" t="s">
        <v>1920</v>
      </c>
      <c r="V1848" s="3" t="n">
        <v>0</v>
      </c>
      <c r="W1848" s="3" t="n">
        <v>0</v>
      </c>
      <c r="X1848" s="3" t="n">
        <v>0</v>
      </c>
      <c r="Y1848" s="3" t="s">
        <v>30</v>
      </c>
      <c r="Z1848" s="3" t="s">
        <v>30</v>
      </c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</row>
    <row r="1849" customFormat="false" ht="15.75" hidden="false" customHeight="false" outlineLevel="0" collapsed="false">
      <c r="A1849" s="3" t="n">
        <v>1848</v>
      </c>
      <c r="B1849" s="3" t="s">
        <v>5369</v>
      </c>
      <c r="C1849" s="3" t="s">
        <v>5370</v>
      </c>
      <c r="D1849" s="3" t="n">
        <v>1</v>
      </c>
      <c r="E1849" s="3" t="n">
        <v>1.1060798</v>
      </c>
      <c r="F1849" s="3" t="n">
        <v>18</v>
      </c>
      <c r="G1849" s="3" t="n">
        <v>18</v>
      </c>
      <c r="H1849" s="3" t="n">
        <v>6</v>
      </c>
      <c r="I1849" s="3" t="n">
        <v>6</v>
      </c>
      <c r="J1849" s="3" t="n">
        <v>16</v>
      </c>
      <c r="K1849" s="3" t="n">
        <v>16</v>
      </c>
      <c r="L1849" s="3" t="n">
        <v>2</v>
      </c>
      <c r="M1849" s="3" t="n">
        <v>2</v>
      </c>
      <c r="N1849" s="3" t="n">
        <v>-1</v>
      </c>
      <c r="O1849" s="3" t="n">
        <v>-1</v>
      </c>
      <c r="P1849" s="3" t="n">
        <v>8.1</v>
      </c>
      <c r="Q1849" s="3" t="n">
        <v>24.2</v>
      </c>
      <c r="R1849" s="3" t="s">
        <v>5371</v>
      </c>
      <c r="S1849" s="4" t="n">
        <v>45747.0961805556</v>
      </c>
      <c r="T1849" s="3" t="s">
        <v>65</v>
      </c>
      <c r="U1849" s="3" t="s">
        <v>65</v>
      </c>
      <c r="V1849" s="3" t="n">
        <v>0</v>
      </c>
      <c r="W1849" s="3" t="n">
        <v>0</v>
      </c>
      <c r="X1849" s="3" t="n">
        <v>0</v>
      </c>
      <c r="Y1849" s="3" t="s">
        <v>30</v>
      </c>
      <c r="Z1849" s="3" t="s">
        <v>30</v>
      </c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</row>
    <row r="1850" customFormat="false" ht="15.75" hidden="false" customHeight="false" outlineLevel="0" collapsed="false">
      <c r="A1850" s="3" t="n">
        <v>1849</v>
      </c>
      <c r="B1850" s="3" t="s">
        <v>5372</v>
      </c>
      <c r="C1850" s="3"/>
      <c r="D1850" s="3" t="n">
        <v>0</v>
      </c>
      <c r="E1850" s="3" t="s">
        <v>1901</v>
      </c>
      <c r="F1850" s="3" t="s">
        <v>1901</v>
      </c>
      <c r="G1850" s="3" t="s">
        <v>1901</v>
      </c>
      <c r="H1850" s="3" t="s">
        <v>1901</v>
      </c>
      <c r="I1850" s="3" t="s">
        <v>1901</v>
      </c>
      <c r="J1850" s="3" t="s">
        <v>1901</v>
      </c>
      <c r="K1850" s="3" t="s">
        <v>1901</v>
      </c>
      <c r="L1850" s="3" t="s">
        <v>1901</v>
      </c>
      <c r="M1850" s="3" t="s">
        <v>1901</v>
      </c>
      <c r="N1850" s="3" t="s">
        <v>1901</v>
      </c>
      <c r="O1850" s="3" t="s">
        <v>1901</v>
      </c>
      <c r="P1850" s="3"/>
      <c r="Q1850" s="3"/>
      <c r="R1850" s="3"/>
      <c r="S1850" s="3"/>
      <c r="T1850" s="3"/>
      <c r="U1850" s="3"/>
      <c r="V1850" s="3" t="s">
        <v>1901</v>
      </c>
      <c r="W1850" s="3" t="s">
        <v>1901</v>
      </c>
      <c r="X1850" s="3" t="s">
        <v>1901</v>
      </c>
      <c r="Y1850" s="3"/>
      <c r="Z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</row>
    <row r="1851" customFormat="false" ht="15.75" hidden="false" customHeight="false" outlineLevel="0" collapsed="false">
      <c r="A1851" s="3" t="n">
        <v>1850</v>
      </c>
      <c r="B1851" s="3" t="s">
        <v>5373</v>
      </c>
      <c r="C1851" s="3" t="s">
        <v>5374</v>
      </c>
      <c r="D1851" s="3" t="n">
        <v>1</v>
      </c>
      <c r="E1851" s="3" t="n">
        <v>1.4265471</v>
      </c>
      <c r="F1851" s="3" t="n">
        <v>25</v>
      </c>
      <c r="G1851" s="3" t="n">
        <v>25</v>
      </c>
      <c r="H1851" s="3" t="n">
        <v>11</v>
      </c>
      <c r="I1851" s="3" t="n">
        <v>11</v>
      </c>
      <c r="J1851" s="3" t="n">
        <v>24</v>
      </c>
      <c r="K1851" s="3" t="n">
        <v>24</v>
      </c>
      <c r="L1851" s="3" t="n">
        <v>5</v>
      </c>
      <c r="M1851" s="3" t="n">
        <v>5</v>
      </c>
      <c r="N1851" s="3" t="n">
        <v>-1</v>
      </c>
      <c r="O1851" s="3" t="n">
        <v>-1</v>
      </c>
      <c r="P1851" s="3" t="n">
        <v>8.1</v>
      </c>
      <c r="Q1851" s="3" t="n">
        <v>24.2</v>
      </c>
      <c r="R1851" s="3" t="s">
        <v>5375</v>
      </c>
      <c r="S1851" s="4" t="n">
        <v>45747.0962731482</v>
      </c>
      <c r="T1851" s="3" t="s">
        <v>65</v>
      </c>
      <c r="U1851" s="3" t="s">
        <v>65</v>
      </c>
      <c r="V1851" s="3" t="n">
        <v>0</v>
      </c>
      <c r="W1851" s="3" t="n">
        <v>0</v>
      </c>
      <c r="X1851" s="3" t="n">
        <v>0</v>
      </c>
      <c r="Y1851" s="3" t="s">
        <v>30</v>
      </c>
      <c r="Z1851" s="3" t="s">
        <v>30</v>
      </c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</row>
    <row r="1852" customFormat="false" ht="15.75" hidden="false" customHeight="false" outlineLevel="0" collapsed="false">
      <c r="A1852" s="3" t="n">
        <v>1851</v>
      </c>
      <c r="B1852" s="3" t="s">
        <v>5376</v>
      </c>
      <c r="C1852" s="3" t="s">
        <v>5377</v>
      </c>
      <c r="D1852" s="3" t="n">
        <v>1</v>
      </c>
      <c r="E1852" s="3" t="n">
        <v>0.4287657</v>
      </c>
      <c r="F1852" s="3" t="n">
        <v>4</v>
      </c>
      <c r="G1852" s="3" t="n">
        <v>4</v>
      </c>
      <c r="H1852" s="3" t="n">
        <v>1</v>
      </c>
      <c r="I1852" s="3" t="n">
        <v>1</v>
      </c>
      <c r="J1852" s="3" t="n">
        <v>3</v>
      </c>
      <c r="K1852" s="3" t="n">
        <v>3</v>
      </c>
      <c r="L1852" s="3" t="n">
        <v>0</v>
      </c>
      <c r="M1852" s="3" t="n">
        <v>0</v>
      </c>
      <c r="N1852" s="3" t="n">
        <v>-1</v>
      </c>
      <c r="O1852" s="3" t="n">
        <v>-1</v>
      </c>
      <c r="P1852" s="3" t="n">
        <v>8.1</v>
      </c>
      <c r="Q1852" s="3" t="n">
        <v>24.2</v>
      </c>
      <c r="R1852" s="3" t="s">
        <v>5378</v>
      </c>
      <c r="S1852" s="4" t="n">
        <v>45747.0963194444</v>
      </c>
      <c r="T1852" s="3" t="s">
        <v>65</v>
      </c>
      <c r="U1852" s="3" t="s">
        <v>65</v>
      </c>
      <c r="V1852" s="3" t="n">
        <v>0</v>
      </c>
      <c r="W1852" s="3" t="n">
        <v>0</v>
      </c>
      <c r="X1852" s="3" t="n">
        <v>0</v>
      </c>
      <c r="Y1852" s="3" t="s">
        <v>30</v>
      </c>
      <c r="Z1852" s="3" t="s">
        <v>30</v>
      </c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</row>
    <row r="1853" customFormat="false" ht="15.75" hidden="false" customHeight="false" outlineLevel="0" collapsed="false">
      <c r="A1853" s="3" t="n">
        <v>1852</v>
      </c>
      <c r="B1853" s="3" t="s">
        <v>5379</v>
      </c>
      <c r="C1853" s="3" t="s">
        <v>5380</v>
      </c>
      <c r="D1853" s="3" t="n">
        <v>1</v>
      </c>
      <c r="E1853" s="3" t="n">
        <v>0.9410597</v>
      </c>
      <c r="F1853" s="3" t="n">
        <v>60</v>
      </c>
      <c r="G1853" s="3" t="n">
        <v>60</v>
      </c>
      <c r="H1853" s="3" t="n">
        <v>10</v>
      </c>
      <c r="I1853" s="3" t="n">
        <v>10</v>
      </c>
      <c r="J1853" s="3" t="n">
        <v>42</v>
      </c>
      <c r="K1853" s="3" t="n">
        <v>42</v>
      </c>
      <c r="L1853" s="3" t="n">
        <v>14</v>
      </c>
      <c r="M1853" s="3" t="n">
        <v>14</v>
      </c>
      <c r="N1853" s="3" t="n">
        <v>-1</v>
      </c>
      <c r="O1853" s="3" t="n">
        <v>-1</v>
      </c>
      <c r="P1853" s="3" t="n">
        <v>8.1</v>
      </c>
      <c r="Q1853" s="3" t="n">
        <v>24.2</v>
      </c>
      <c r="R1853" s="3" t="s">
        <v>5378</v>
      </c>
      <c r="S1853" s="4" t="n">
        <v>45747.096400463</v>
      </c>
      <c r="T1853" s="3" t="s">
        <v>65</v>
      </c>
      <c r="U1853" s="3" t="s">
        <v>65</v>
      </c>
      <c r="V1853" s="3" t="n">
        <v>0</v>
      </c>
      <c r="W1853" s="3" t="n">
        <v>0</v>
      </c>
      <c r="X1853" s="3" t="n">
        <v>0</v>
      </c>
      <c r="Y1853" s="3" t="s">
        <v>30</v>
      </c>
      <c r="Z1853" s="3" t="s">
        <v>30</v>
      </c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</row>
    <row r="1854" customFormat="false" ht="15.75" hidden="false" customHeight="false" outlineLevel="0" collapsed="false">
      <c r="A1854" s="3" t="n">
        <v>1853</v>
      </c>
      <c r="B1854" s="3" t="s">
        <v>5381</v>
      </c>
      <c r="C1854" s="3" t="s">
        <v>5382</v>
      </c>
      <c r="D1854" s="3" t="n">
        <v>1</v>
      </c>
      <c r="E1854" s="3" t="n">
        <v>14.6918448</v>
      </c>
      <c r="F1854" s="3" t="n">
        <v>299</v>
      </c>
      <c r="G1854" s="3" t="n">
        <v>299</v>
      </c>
      <c r="H1854" s="3" t="n">
        <v>28</v>
      </c>
      <c r="I1854" s="3" t="n">
        <v>28</v>
      </c>
      <c r="J1854" s="3" t="n">
        <v>356</v>
      </c>
      <c r="K1854" s="3" t="n">
        <v>356</v>
      </c>
      <c r="L1854" s="3" t="n">
        <v>44</v>
      </c>
      <c r="M1854" s="3" t="n">
        <v>44</v>
      </c>
      <c r="N1854" s="3" t="n">
        <v>-1</v>
      </c>
      <c r="O1854" s="3" t="n">
        <v>-1</v>
      </c>
      <c r="P1854" s="3" t="n">
        <v>8.1</v>
      </c>
      <c r="Q1854" s="3" t="n">
        <v>24.2</v>
      </c>
      <c r="R1854" s="3" t="s">
        <v>5383</v>
      </c>
      <c r="S1854" s="4" t="n">
        <v>45747.0966898148</v>
      </c>
      <c r="T1854" s="3" t="s">
        <v>65</v>
      </c>
      <c r="U1854" s="3" t="s">
        <v>65</v>
      </c>
      <c r="V1854" s="3" t="n">
        <v>0</v>
      </c>
      <c r="W1854" s="3" t="n">
        <v>0</v>
      </c>
      <c r="X1854" s="3" t="n">
        <v>0</v>
      </c>
      <c r="Y1854" s="3" t="s">
        <v>30</v>
      </c>
      <c r="Z1854" s="3" t="s">
        <v>30</v>
      </c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</row>
    <row r="1855" customFormat="false" ht="15.75" hidden="false" customHeight="false" outlineLevel="0" collapsed="false">
      <c r="A1855" s="3" t="n">
        <v>1854</v>
      </c>
      <c r="B1855" s="3" t="s">
        <v>5384</v>
      </c>
      <c r="C1855" s="3" t="s">
        <v>5385</v>
      </c>
      <c r="D1855" s="3" t="n">
        <v>1</v>
      </c>
      <c r="E1855" s="3" t="n">
        <v>19.1342959</v>
      </c>
      <c r="F1855" s="3" t="n">
        <v>108</v>
      </c>
      <c r="G1855" s="3" t="n">
        <v>108</v>
      </c>
      <c r="H1855" s="3" t="n">
        <v>20</v>
      </c>
      <c r="I1855" s="3" t="n">
        <v>20</v>
      </c>
      <c r="J1855" s="3" t="n">
        <v>110</v>
      </c>
      <c r="K1855" s="3" t="n">
        <v>110</v>
      </c>
      <c r="L1855" s="3" t="n">
        <v>9</v>
      </c>
      <c r="M1855" s="3" t="n">
        <v>9</v>
      </c>
      <c r="N1855" s="3" t="n">
        <v>-1</v>
      </c>
      <c r="O1855" s="3" t="n">
        <v>-1</v>
      </c>
      <c r="P1855" s="3" t="n">
        <v>8.1</v>
      </c>
      <c r="Q1855" s="3" t="n">
        <v>24.2</v>
      </c>
      <c r="R1855" s="3" t="s">
        <v>5386</v>
      </c>
      <c r="S1855" s="4" t="n">
        <v>45747.0970138889</v>
      </c>
      <c r="T1855" s="3" t="s">
        <v>3197</v>
      </c>
      <c r="U1855" s="3" t="s">
        <v>3197</v>
      </c>
      <c r="V1855" s="3" t="n">
        <v>0</v>
      </c>
      <c r="W1855" s="3" t="n">
        <v>0</v>
      </c>
      <c r="X1855" s="3" t="n">
        <v>0</v>
      </c>
      <c r="Y1855" s="3" t="s">
        <v>30</v>
      </c>
      <c r="Z1855" s="3" t="s">
        <v>30</v>
      </c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</row>
    <row r="1856" customFormat="false" ht="15.75" hidden="false" customHeight="false" outlineLevel="0" collapsed="false">
      <c r="A1856" s="3" t="n">
        <v>1855</v>
      </c>
      <c r="B1856" s="3" t="s">
        <v>5387</v>
      </c>
      <c r="C1856" s="3" t="s">
        <v>5388</v>
      </c>
      <c r="D1856" s="3" t="n">
        <v>1</v>
      </c>
      <c r="E1856" s="3" t="n">
        <v>2.488113</v>
      </c>
      <c r="F1856" s="3" t="n">
        <v>38</v>
      </c>
      <c r="G1856" s="3" t="n">
        <v>38</v>
      </c>
      <c r="H1856" s="3" t="n">
        <v>8</v>
      </c>
      <c r="I1856" s="3" t="n">
        <v>8</v>
      </c>
      <c r="J1856" s="3" t="n">
        <v>30</v>
      </c>
      <c r="K1856" s="3" t="n">
        <v>30</v>
      </c>
      <c r="L1856" s="3" t="n">
        <v>7</v>
      </c>
      <c r="M1856" s="3" t="n">
        <v>7</v>
      </c>
      <c r="N1856" s="3" t="n">
        <v>-1</v>
      </c>
      <c r="O1856" s="3" t="n">
        <v>-1</v>
      </c>
      <c r="P1856" s="3" t="n">
        <v>8.1</v>
      </c>
      <c r="Q1856" s="3" t="n">
        <v>24.2</v>
      </c>
      <c r="R1856" s="3" t="s">
        <v>5389</v>
      </c>
      <c r="S1856" s="4" t="n">
        <v>45747.0970949074</v>
      </c>
      <c r="T1856" s="3" t="s">
        <v>65</v>
      </c>
      <c r="U1856" s="3" t="s">
        <v>65</v>
      </c>
      <c r="V1856" s="3" t="n">
        <v>0</v>
      </c>
      <c r="W1856" s="3" t="n">
        <v>0</v>
      </c>
      <c r="X1856" s="3" t="n">
        <v>0</v>
      </c>
      <c r="Y1856" s="3" t="s">
        <v>30</v>
      </c>
      <c r="Z1856" s="3" t="s">
        <v>30</v>
      </c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</row>
    <row r="1857" customFormat="false" ht="15.75" hidden="false" customHeight="false" outlineLevel="0" collapsed="false">
      <c r="A1857" s="3" t="n">
        <v>1856</v>
      </c>
      <c r="B1857" s="3" t="s">
        <v>5390</v>
      </c>
      <c r="C1857" s="3" t="s">
        <v>5391</v>
      </c>
      <c r="D1857" s="3" t="n">
        <v>1</v>
      </c>
      <c r="E1857" s="3" t="n">
        <v>4.740524</v>
      </c>
      <c r="F1857" s="3" t="n">
        <v>20</v>
      </c>
      <c r="G1857" s="3" t="n">
        <v>20</v>
      </c>
      <c r="H1857" s="3" t="n">
        <v>9</v>
      </c>
      <c r="I1857" s="3" t="n">
        <v>9</v>
      </c>
      <c r="J1857" s="3" t="n">
        <v>24</v>
      </c>
      <c r="K1857" s="3" t="n">
        <v>24</v>
      </c>
      <c r="L1857" s="3" t="n">
        <v>3</v>
      </c>
      <c r="M1857" s="3" t="n">
        <v>3</v>
      </c>
      <c r="N1857" s="3" t="n">
        <v>-1</v>
      </c>
      <c r="O1857" s="3" t="n">
        <v>-1</v>
      </c>
      <c r="P1857" s="3" t="n">
        <v>8.1</v>
      </c>
      <c r="Q1857" s="3" t="n">
        <v>24.2</v>
      </c>
      <c r="R1857" s="3" t="s">
        <v>5392</v>
      </c>
      <c r="S1857" s="4" t="n">
        <v>45747.0972106482</v>
      </c>
      <c r="T1857" s="3" t="s">
        <v>1920</v>
      </c>
      <c r="U1857" s="3" t="s">
        <v>1920</v>
      </c>
      <c r="V1857" s="3" t="n">
        <v>0</v>
      </c>
      <c r="W1857" s="3" t="n">
        <v>0</v>
      </c>
      <c r="X1857" s="3" t="n">
        <v>0</v>
      </c>
      <c r="Y1857" s="3" t="s">
        <v>30</v>
      </c>
      <c r="Z1857" s="3" t="s">
        <v>30</v>
      </c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</row>
    <row r="1858" customFormat="false" ht="15.75" hidden="false" customHeight="false" outlineLevel="0" collapsed="false">
      <c r="A1858" s="3" t="n">
        <v>1857</v>
      </c>
      <c r="B1858" s="3" t="s">
        <v>5393</v>
      </c>
      <c r="C1858" s="3" t="s">
        <v>5394</v>
      </c>
      <c r="D1858" s="3" t="n">
        <v>1</v>
      </c>
      <c r="E1858" s="3" t="n">
        <v>18.7240493</v>
      </c>
      <c r="F1858" s="3" t="n">
        <v>165</v>
      </c>
      <c r="G1858" s="3" t="n">
        <v>165</v>
      </c>
      <c r="H1858" s="3" t="n">
        <v>25</v>
      </c>
      <c r="I1858" s="3" t="n">
        <v>25</v>
      </c>
      <c r="J1858" s="3" t="n">
        <v>177</v>
      </c>
      <c r="K1858" s="3" t="n">
        <v>177</v>
      </c>
      <c r="L1858" s="3" t="n">
        <v>25</v>
      </c>
      <c r="M1858" s="3" t="n">
        <v>25</v>
      </c>
      <c r="N1858" s="3" t="n">
        <v>-1</v>
      </c>
      <c r="O1858" s="3" t="n">
        <v>-1</v>
      </c>
      <c r="P1858" s="3" t="n">
        <v>8.1</v>
      </c>
      <c r="Q1858" s="3" t="n">
        <v>24.2</v>
      </c>
      <c r="R1858" s="3" t="s">
        <v>5395</v>
      </c>
      <c r="S1858" s="4" t="n">
        <v>45747.0976736111</v>
      </c>
      <c r="T1858" s="3" t="s">
        <v>65</v>
      </c>
      <c r="U1858" s="3" t="s">
        <v>65</v>
      </c>
      <c r="V1858" s="3" t="n">
        <v>0</v>
      </c>
      <c r="W1858" s="3" t="n">
        <v>0</v>
      </c>
      <c r="X1858" s="3" t="n">
        <v>0</v>
      </c>
      <c r="Y1858" s="3" t="s">
        <v>30</v>
      </c>
      <c r="Z1858" s="3" t="s">
        <v>30</v>
      </c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</row>
    <row r="1859" customFormat="false" ht="15.75" hidden="false" customHeight="false" outlineLevel="0" collapsed="false">
      <c r="A1859" s="3" t="n">
        <v>1858</v>
      </c>
      <c r="B1859" s="3" t="s">
        <v>5396</v>
      </c>
      <c r="C1859" s="3" t="s">
        <v>5397</v>
      </c>
      <c r="D1859" s="3" t="n">
        <v>1</v>
      </c>
      <c r="E1859" s="3" t="n">
        <v>15.0238979</v>
      </c>
      <c r="F1859" s="3" t="n">
        <v>108</v>
      </c>
      <c r="G1859" s="3" t="n">
        <v>108</v>
      </c>
      <c r="H1859" s="3" t="n">
        <v>24</v>
      </c>
      <c r="I1859" s="3" t="n">
        <v>24</v>
      </c>
      <c r="J1859" s="3" t="n">
        <v>114</v>
      </c>
      <c r="K1859" s="3" t="n">
        <v>114</v>
      </c>
      <c r="L1859" s="3" t="n">
        <v>19</v>
      </c>
      <c r="M1859" s="3" t="n">
        <v>19</v>
      </c>
      <c r="N1859" s="3" t="n">
        <v>-1</v>
      </c>
      <c r="O1859" s="3" t="n">
        <v>-1</v>
      </c>
      <c r="P1859" s="3" t="n">
        <v>8.1</v>
      </c>
      <c r="Q1859" s="3" t="n">
        <v>24.2</v>
      </c>
      <c r="R1859" s="3" t="s">
        <v>5398</v>
      </c>
      <c r="S1859" s="4" t="n">
        <v>45747.0980671296</v>
      </c>
      <c r="T1859" s="3" t="s">
        <v>3197</v>
      </c>
      <c r="U1859" s="3" t="s">
        <v>3197</v>
      </c>
      <c r="V1859" s="3" t="n">
        <v>0</v>
      </c>
      <c r="W1859" s="3" t="n">
        <v>0</v>
      </c>
      <c r="X1859" s="3" t="n">
        <v>0</v>
      </c>
      <c r="Y1859" s="3" t="s">
        <v>30</v>
      </c>
      <c r="Z1859" s="3" t="s">
        <v>30</v>
      </c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</row>
    <row r="1860" customFormat="false" ht="15.75" hidden="false" customHeight="false" outlineLevel="0" collapsed="false">
      <c r="A1860" s="3" t="n">
        <v>1859</v>
      </c>
      <c r="B1860" s="3" t="s">
        <v>5399</v>
      </c>
      <c r="C1860" s="3" t="s">
        <v>5400</v>
      </c>
      <c r="D1860" s="3" t="n">
        <v>1</v>
      </c>
      <c r="E1860" s="3" t="n">
        <v>5.2555447</v>
      </c>
      <c r="F1860" s="3" t="n">
        <v>65</v>
      </c>
      <c r="G1860" s="3" t="n">
        <v>65</v>
      </c>
      <c r="H1860" s="3" t="n">
        <v>15</v>
      </c>
      <c r="I1860" s="3" t="n">
        <v>15</v>
      </c>
      <c r="J1860" s="3" t="n">
        <v>53</v>
      </c>
      <c r="K1860" s="3" t="n">
        <v>53</v>
      </c>
      <c r="L1860" s="3" t="n">
        <v>5</v>
      </c>
      <c r="M1860" s="3" t="n">
        <v>5</v>
      </c>
      <c r="N1860" s="3" t="n">
        <v>-1</v>
      </c>
      <c r="O1860" s="3" t="n">
        <v>-1</v>
      </c>
      <c r="P1860" s="3" t="n">
        <v>8.1</v>
      </c>
      <c r="Q1860" s="3" t="n">
        <v>24.2</v>
      </c>
      <c r="R1860" s="3" t="s">
        <v>5401</v>
      </c>
      <c r="S1860" s="4" t="n">
        <v>45747.0981944444</v>
      </c>
      <c r="T1860" s="3" t="s">
        <v>65</v>
      </c>
      <c r="U1860" s="3" t="s">
        <v>65</v>
      </c>
      <c r="V1860" s="3" t="n">
        <v>0</v>
      </c>
      <c r="W1860" s="3" t="n">
        <v>0</v>
      </c>
      <c r="X1860" s="3" t="n">
        <v>0</v>
      </c>
      <c r="Y1860" s="3" t="s">
        <v>30</v>
      </c>
      <c r="Z1860" s="3" t="s">
        <v>30</v>
      </c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</row>
    <row r="1861" customFormat="false" ht="15.75" hidden="false" customHeight="false" outlineLevel="0" collapsed="false">
      <c r="A1861" s="3" t="n">
        <v>1860</v>
      </c>
      <c r="B1861" s="3" t="s">
        <v>5402</v>
      </c>
      <c r="C1861" s="3" t="s">
        <v>5403</v>
      </c>
      <c r="D1861" s="3" t="n">
        <v>1</v>
      </c>
      <c r="E1861" s="3" t="n">
        <v>0.311346</v>
      </c>
      <c r="F1861" s="3" t="n">
        <v>11</v>
      </c>
      <c r="G1861" s="3" t="n">
        <v>11</v>
      </c>
      <c r="H1861" s="3" t="n">
        <v>6</v>
      </c>
      <c r="I1861" s="3" t="n">
        <v>6</v>
      </c>
      <c r="J1861" s="3" t="n">
        <v>8</v>
      </c>
      <c r="K1861" s="3" t="n">
        <v>8</v>
      </c>
      <c r="L1861" s="3" t="n">
        <v>1</v>
      </c>
      <c r="M1861" s="3" t="n">
        <v>1</v>
      </c>
      <c r="N1861" s="3" t="n">
        <v>-1</v>
      </c>
      <c r="O1861" s="3" t="n">
        <v>-1</v>
      </c>
      <c r="P1861" s="3" t="n">
        <v>8.1</v>
      </c>
      <c r="Q1861" s="3" t="n">
        <v>24.2</v>
      </c>
      <c r="R1861" s="3" t="s">
        <v>5401</v>
      </c>
      <c r="S1861" s="4" t="n">
        <v>45747.0982291667</v>
      </c>
      <c r="T1861" s="3" t="s">
        <v>65</v>
      </c>
      <c r="U1861" s="3" t="s">
        <v>65</v>
      </c>
      <c r="V1861" s="3" t="n">
        <v>0</v>
      </c>
      <c r="W1861" s="3" t="n">
        <v>0</v>
      </c>
      <c r="X1861" s="3" t="n">
        <v>0</v>
      </c>
      <c r="Y1861" s="3" t="s">
        <v>30</v>
      </c>
      <c r="Z1861" s="3" t="s">
        <v>30</v>
      </c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</row>
    <row r="1862" customFormat="false" ht="15.75" hidden="false" customHeight="false" outlineLevel="0" collapsed="false">
      <c r="A1862" s="3" t="n">
        <v>1861</v>
      </c>
      <c r="B1862" s="3" t="s">
        <v>5404</v>
      </c>
      <c r="C1862" s="3" t="s">
        <v>5405</v>
      </c>
      <c r="D1862" s="3" t="n">
        <v>1</v>
      </c>
      <c r="E1862" s="3" t="n">
        <v>1.9366813</v>
      </c>
      <c r="F1862" s="3" t="n">
        <v>8</v>
      </c>
      <c r="G1862" s="3" t="n">
        <v>8</v>
      </c>
      <c r="H1862" s="3" t="n">
        <v>6</v>
      </c>
      <c r="I1862" s="3" t="n">
        <v>6</v>
      </c>
      <c r="J1862" s="3" t="n">
        <v>9</v>
      </c>
      <c r="K1862" s="3" t="n">
        <v>9</v>
      </c>
      <c r="L1862" s="3" t="n">
        <v>1</v>
      </c>
      <c r="M1862" s="3" t="n">
        <v>1</v>
      </c>
      <c r="N1862" s="3" t="n">
        <v>-1</v>
      </c>
      <c r="O1862" s="3" t="n">
        <v>-1</v>
      </c>
      <c r="P1862" s="3" t="n">
        <v>8.1</v>
      </c>
      <c r="Q1862" s="3" t="n">
        <v>24.2</v>
      </c>
      <c r="R1862" s="3" t="s">
        <v>5406</v>
      </c>
      <c r="S1862" s="4" t="n">
        <v>45747.098287037</v>
      </c>
      <c r="T1862" s="3" t="s">
        <v>65</v>
      </c>
      <c r="U1862" s="3" t="s">
        <v>65</v>
      </c>
      <c r="V1862" s="3" t="n">
        <v>0</v>
      </c>
      <c r="W1862" s="3" t="n">
        <v>0</v>
      </c>
      <c r="X1862" s="3" t="n">
        <v>0</v>
      </c>
      <c r="Y1862" s="3" t="s">
        <v>30</v>
      </c>
      <c r="Z1862" s="3" t="s">
        <v>30</v>
      </c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</row>
    <row r="1863" customFormat="false" ht="15.75" hidden="false" customHeight="false" outlineLevel="0" collapsed="false">
      <c r="A1863" s="3" t="n">
        <v>1862</v>
      </c>
      <c r="B1863" s="3" t="s">
        <v>5407</v>
      </c>
      <c r="C1863" s="3" t="s">
        <v>5408</v>
      </c>
      <c r="D1863" s="3" t="n">
        <v>1</v>
      </c>
      <c r="E1863" s="3" t="n">
        <v>1.9996819</v>
      </c>
      <c r="F1863" s="3" t="n">
        <v>40</v>
      </c>
      <c r="G1863" s="3" t="n">
        <v>40</v>
      </c>
      <c r="H1863" s="3" t="n">
        <v>10</v>
      </c>
      <c r="I1863" s="3" t="n">
        <v>10</v>
      </c>
      <c r="J1863" s="3" t="n">
        <v>28</v>
      </c>
      <c r="K1863" s="3" t="n">
        <v>28</v>
      </c>
      <c r="L1863" s="3" t="n">
        <v>10</v>
      </c>
      <c r="M1863" s="3" t="n">
        <v>10</v>
      </c>
      <c r="N1863" s="3" t="n">
        <v>-1</v>
      </c>
      <c r="O1863" s="3" t="n">
        <v>-1</v>
      </c>
      <c r="P1863" s="3" t="n">
        <v>8.1</v>
      </c>
      <c r="Q1863" s="3" t="n">
        <v>24.2</v>
      </c>
      <c r="R1863" s="3" t="s">
        <v>5409</v>
      </c>
      <c r="S1863" s="4" t="n">
        <v>45747.0983564815</v>
      </c>
      <c r="T1863" s="3" t="s">
        <v>65</v>
      </c>
      <c r="U1863" s="3" t="s">
        <v>65</v>
      </c>
      <c r="V1863" s="3" t="n">
        <v>0</v>
      </c>
      <c r="W1863" s="3" t="n">
        <v>0</v>
      </c>
      <c r="X1863" s="3" t="n">
        <v>0</v>
      </c>
      <c r="Y1863" s="3" t="s">
        <v>30</v>
      </c>
      <c r="Z1863" s="3" t="s">
        <v>30</v>
      </c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</row>
    <row r="1864" customFormat="false" ht="15.75" hidden="false" customHeight="false" outlineLevel="0" collapsed="false">
      <c r="A1864" s="3" t="n">
        <v>1863</v>
      </c>
      <c r="B1864" s="3" t="s">
        <v>5410</v>
      </c>
      <c r="C1864" s="3" t="s">
        <v>5411</v>
      </c>
      <c r="D1864" s="3" t="n">
        <v>1</v>
      </c>
      <c r="E1864" s="3" t="n">
        <v>5.259343</v>
      </c>
      <c r="F1864" s="3" t="n">
        <v>104</v>
      </c>
      <c r="G1864" s="3" t="n">
        <v>104</v>
      </c>
      <c r="H1864" s="3" t="n">
        <v>14</v>
      </c>
      <c r="I1864" s="3" t="n">
        <v>14</v>
      </c>
      <c r="J1864" s="3" t="n">
        <v>105</v>
      </c>
      <c r="K1864" s="3" t="n">
        <v>105</v>
      </c>
      <c r="L1864" s="3" t="n">
        <v>22</v>
      </c>
      <c r="M1864" s="3" t="n">
        <v>22</v>
      </c>
      <c r="N1864" s="3" t="n">
        <v>-1</v>
      </c>
      <c r="O1864" s="3" t="n">
        <v>-1</v>
      </c>
      <c r="P1864" s="3" t="n">
        <v>8.1</v>
      </c>
      <c r="Q1864" s="3" t="n">
        <v>24.2</v>
      </c>
      <c r="R1864" s="3" t="s">
        <v>5412</v>
      </c>
      <c r="S1864" s="4" t="n">
        <v>45747.0985300926</v>
      </c>
      <c r="T1864" s="3" t="s">
        <v>65</v>
      </c>
      <c r="U1864" s="3" t="s">
        <v>65</v>
      </c>
      <c r="V1864" s="3" t="n">
        <v>0</v>
      </c>
      <c r="W1864" s="3" t="n">
        <v>0</v>
      </c>
      <c r="X1864" s="3" t="n">
        <v>0</v>
      </c>
      <c r="Y1864" s="3" t="s">
        <v>30</v>
      </c>
      <c r="Z1864" s="3" t="s">
        <v>30</v>
      </c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</row>
    <row r="1865" customFormat="false" ht="15.75" hidden="false" customHeight="false" outlineLevel="0" collapsed="false">
      <c r="A1865" s="3" t="n">
        <v>1864</v>
      </c>
      <c r="B1865" s="3" t="s">
        <v>5413</v>
      </c>
      <c r="C1865" s="3" t="s">
        <v>5414</v>
      </c>
      <c r="D1865" s="3" t="n">
        <v>1</v>
      </c>
      <c r="E1865" s="3" t="n">
        <v>8.0379846</v>
      </c>
      <c r="F1865" s="3" t="n">
        <v>45</v>
      </c>
      <c r="G1865" s="3" t="n">
        <v>45</v>
      </c>
      <c r="H1865" s="3" t="n">
        <v>9</v>
      </c>
      <c r="I1865" s="3" t="n">
        <v>9</v>
      </c>
      <c r="J1865" s="3" t="n">
        <v>45</v>
      </c>
      <c r="K1865" s="3" t="n">
        <v>45</v>
      </c>
      <c r="L1865" s="3" t="n">
        <v>7</v>
      </c>
      <c r="M1865" s="3" t="n">
        <v>7</v>
      </c>
      <c r="N1865" s="3" t="n">
        <v>-1</v>
      </c>
      <c r="O1865" s="3" t="n">
        <v>-1</v>
      </c>
      <c r="P1865" s="3" t="n">
        <v>8.1</v>
      </c>
      <c r="Q1865" s="3" t="n">
        <v>24.2</v>
      </c>
      <c r="R1865" s="3" t="s">
        <v>5415</v>
      </c>
      <c r="S1865" s="4" t="n">
        <v>45747.0987152778</v>
      </c>
      <c r="T1865" s="3" t="s">
        <v>1920</v>
      </c>
      <c r="U1865" s="3" t="s">
        <v>1920</v>
      </c>
      <c r="V1865" s="3" t="n">
        <v>0</v>
      </c>
      <c r="W1865" s="3" t="n">
        <v>0</v>
      </c>
      <c r="X1865" s="3" t="n">
        <v>0</v>
      </c>
      <c r="Y1865" s="3" t="s">
        <v>30</v>
      </c>
      <c r="Z1865" s="3" t="s">
        <v>30</v>
      </c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</row>
    <row r="1866" customFormat="false" ht="15.75" hidden="false" customHeight="false" outlineLevel="0" collapsed="false">
      <c r="A1866" s="3" t="n">
        <v>1865</v>
      </c>
      <c r="B1866" s="3" t="s">
        <v>5416</v>
      </c>
      <c r="C1866" s="3" t="s">
        <v>5417</v>
      </c>
      <c r="D1866" s="3" t="n">
        <v>1</v>
      </c>
      <c r="E1866" s="3" t="n">
        <v>3.0744685</v>
      </c>
      <c r="F1866" s="3" t="n">
        <v>111</v>
      </c>
      <c r="G1866" s="3" t="n">
        <v>111</v>
      </c>
      <c r="H1866" s="3" t="n">
        <v>18</v>
      </c>
      <c r="I1866" s="3" t="n">
        <v>18</v>
      </c>
      <c r="J1866" s="3" t="n">
        <v>120</v>
      </c>
      <c r="K1866" s="3" t="n">
        <v>120</v>
      </c>
      <c r="L1866" s="3" t="n">
        <v>12</v>
      </c>
      <c r="M1866" s="3" t="n">
        <v>12</v>
      </c>
      <c r="N1866" s="3" t="n">
        <v>-1</v>
      </c>
      <c r="O1866" s="3" t="n">
        <v>-1</v>
      </c>
      <c r="P1866" s="3" t="n">
        <v>8.1</v>
      </c>
      <c r="Q1866" s="3" t="n">
        <v>24.2</v>
      </c>
      <c r="R1866" s="3" t="s">
        <v>5418</v>
      </c>
      <c r="S1866" s="4" t="n">
        <v>45747.0988078704</v>
      </c>
      <c r="T1866" s="3" t="s">
        <v>65</v>
      </c>
      <c r="U1866" s="3" t="s">
        <v>65</v>
      </c>
      <c r="V1866" s="3" t="n">
        <v>0</v>
      </c>
      <c r="W1866" s="3" t="n">
        <v>0</v>
      </c>
      <c r="X1866" s="3" t="n">
        <v>0</v>
      </c>
      <c r="Y1866" s="3" t="s">
        <v>30</v>
      </c>
      <c r="Z1866" s="3" t="s">
        <v>30</v>
      </c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</row>
    <row r="1867" customFormat="false" ht="15.75" hidden="false" customHeight="false" outlineLevel="0" collapsed="false">
      <c r="A1867" s="3" t="n">
        <v>1866</v>
      </c>
      <c r="B1867" s="3" t="s">
        <v>5419</v>
      </c>
      <c r="C1867" s="3" t="s">
        <v>5420</v>
      </c>
      <c r="D1867" s="3" t="n">
        <v>1</v>
      </c>
      <c r="E1867" s="3" t="n">
        <v>6.2422784</v>
      </c>
      <c r="F1867" s="3" t="n">
        <v>41</v>
      </c>
      <c r="G1867" s="3" t="n">
        <v>41</v>
      </c>
      <c r="H1867" s="3" t="n">
        <v>6</v>
      </c>
      <c r="I1867" s="3" t="n">
        <v>6</v>
      </c>
      <c r="J1867" s="3" t="n">
        <v>40</v>
      </c>
      <c r="K1867" s="3" t="n">
        <v>40</v>
      </c>
      <c r="L1867" s="3" t="n">
        <v>7</v>
      </c>
      <c r="M1867" s="3" t="n">
        <v>7</v>
      </c>
      <c r="N1867" s="3" t="n">
        <v>-1</v>
      </c>
      <c r="O1867" s="3" t="n">
        <v>-1</v>
      </c>
      <c r="P1867" s="3" t="n">
        <v>8.1</v>
      </c>
      <c r="Q1867" s="3" t="n">
        <v>24.2</v>
      </c>
      <c r="R1867" s="3" t="s">
        <v>5421</v>
      </c>
      <c r="S1867" s="4" t="n">
        <v>45747.0989583333</v>
      </c>
      <c r="T1867" s="3" t="s">
        <v>1920</v>
      </c>
      <c r="U1867" s="3" t="s">
        <v>1920</v>
      </c>
      <c r="V1867" s="3" t="n">
        <v>0</v>
      </c>
      <c r="W1867" s="3" t="n">
        <v>0</v>
      </c>
      <c r="X1867" s="3" t="n">
        <v>0</v>
      </c>
      <c r="Y1867" s="3" t="s">
        <v>30</v>
      </c>
      <c r="Z1867" s="3" t="s">
        <v>30</v>
      </c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</row>
    <row r="1868" customFormat="false" ht="15.75" hidden="false" customHeight="false" outlineLevel="0" collapsed="false">
      <c r="A1868" s="3" t="n">
        <v>1867</v>
      </c>
      <c r="B1868" s="3" t="s">
        <v>5422</v>
      </c>
      <c r="C1868" s="3" t="s">
        <v>5423</v>
      </c>
      <c r="D1868" s="3" t="n">
        <v>1</v>
      </c>
      <c r="E1868" s="3" t="n">
        <v>0.7056129</v>
      </c>
      <c r="F1868" s="3" t="n">
        <v>16</v>
      </c>
      <c r="G1868" s="3" t="n">
        <v>16</v>
      </c>
      <c r="H1868" s="3" t="n">
        <v>9</v>
      </c>
      <c r="I1868" s="3" t="n">
        <v>9</v>
      </c>
      <c r="J1868" s="3" t="n">
        <v>16</v>
      </c>
      <c r="K1868" s="3" t="n">
        <v>16</v>
      </c>
      <c r="L1868" s="3" t="n">
        <v>1</v>
      </c>
      <c r="M1868" s="3" t="n">
        <v>1</v>
      </c>
      <c r="N1868" s="3" t="n">
        <v>-1</v>
      </c>
      <c r="O1868" s="3" t="n">
        <v>-1</v>
      </c>
      <c r="P1868" s="3" t="n">
        <v>8.1</v>
      </c>
      <c r="Q1868" s="3" t="n">
        <v>24.2</v>
      </c>
      <c r="R1868" s="3" t="s">
        <v>5424</v>
      </c>
      <c r="S1868" s="4" t="n">
        <v>45747.0990162037</v>
      </c>
      <c r="T1868" s="3" t="s">
        <v>65</v>
      </c>
      <c r="U1868" s="3" t="s">
        <v>65</v>
      </c>
      <c r="V1868" s="3" t="n">
        <v>0</v>
      </c>
      <c r="W1868" s="3" t="n">
        <v>0</v>
      </c>
      <c r="X1868" s="3" t="n">
        <v>0</v>
      </c>
      <c r="Y1868" s="3" t="s">
        <v>30</v>
      </c>
      <c r="Z1868" s="3" t="s">
        <v>30</v>
      </c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</row>
    <row r="1869" customFormat="false" ht="15.75" hidden="false" customHeight="false" outlineLevel="0" collapsed="false">
      <c r="A1869" s="3" t="n">
        <v>1868</v>
      </c>
      <c r="B1869" s="3" t="s">
        <v>5425</v>
      </c>
      <c r="C1869" s="3" t="s">
        <v>5426</v>
      </c>
      <c r="D1869" s="3" t="n">
        <v>1</v>
      </c>
      <c r="E1869" s="3" t="n">
        <v>49.9144103</v>
      </c>
      <c r="F1869" s="3" t="n">
        <v>448</v>
      </c>
      <c r="G1869" s="3" t="n">
        <v>448</v>
      </c>
      <c r="H1869" s="3" t="n">
        <v>13</v>
      </c>
      <c r="I1869" s="3" t="n">
        <v>13</v>
      </c>
      <c r="J1869" s="3" t="n">
        <v>416</v>
      </c>
      <c r="K1869" s="3" t="n">
        <v>416</v>
      </c>
      <c r="L1869" s="3" t="n">
        <v>64</v>
      </c>
      <c r="M1869" s="3" t="n">
        <v>64</v>
      </c>
      <c r="N1869" s="3" t="n">
        <v>-1</v>
      </c>
      <c r="O1869" s="3" t="n">
        <v>-1</v>
      </c>
      <c r="P1869" s="3" t="n">
        <v>8.1</v>
      </c>
      <c r="Q1869" s="3" t="n">
        <v>24.2</v>
      </c>
      <c r="R1869" s="3" t="s">
        <v>5427</v>
      </c>
      <c r="S1869" s="4" t="n">
        <v>45747.0997685185</v>
      </c>
      <c r="T1869" s="3" t="s">
        <v>65</v>
      </c>
      <c r="U1869" s="3" t="s">
        <v>65</v>
      </c>
      <c r="V1869" s="3" t="n">
        <v>0</v>
      </c>
      <c r="W1869" s="3" t="n">
        <v>0</v>
      </c>
      <c r="X1869" s="3" t="n">
        <v>0</v>
      </c>
      <c r="Y1869" s="3" t="s">
        <v>30</v>
      </c>
      <c r="Z1869" s="3" t="s">
        <v>30</v>
      </c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</row>
    <row r="1870" customFormat="false" ht="15.75" hidden="false" customHeight="false" outlineLevel="0" collapsed="false">
      <c r="A1870" s="3" t="n">
        <v>1869</v>
      </c>
      <c r="B1870" s="3" t="s">
        <v>5428</v>
      </c>
      <c r="C1870" s="3" t="s">
        <v>5429</v>
      </c>
      <c r="D1870" s="3" t="n">
        <v>1</v>
      </c>
      <c r="E1870" s="3" t="n">
        <v>4.1407559</v>
      </c>
      <c r="F1870" s="3" t="n">
        <v>49</v>
      </c>
      <c r="G1870" s="3" t="n">
        <v>49</v>
      </c>
      <c r="H1870" s="3" t="n">
        <v>17</v>
      </c>
      <c r="I1870" s="3" t="n">
        <v>17</v>
      </c>
      <c r="J1870" s="3" t="n">
        <v>47</v>
      </c>
      <c r="K1870" s="3" t="n">
        <v>47</v>
      </c>
      <c r="L1870" s="3" t="n">
        <v>9</v>
      </c>
      <c r="M1870" s="3" t="n">
        <v>9</v>
      </c>
      <c r="N1870" s="3" t="n">
        <v>-1</v>
      </c>
      <c r="O1870" s="3" t="n">
        <v>-1</v>
      </c>
      <c r="P1870" s="3" t="n">
        <v>8.1</v>
      </c>
      <c r="Q1870" s="3" t="n">
        <v>24.2</v>
      </c>
      <c r="R1870" s="3" t="s">
        <v>5430</v>
      </c>
      <c r="S1870" s="4" t="n">
        <v>45747.0999305556</v>
      </c>
      <c r="T1870" s="3" t="s">
        <v>1920</v>
      </c>
      <c r="U1870" s="3" t="s">
        <v>1920</v>
      </c>
      <c r="V1870" s="3" t="n">
        <v>0</v>
      </c>
      <c r="W1870" s="3" t="n">
        <v>0</v>
      </c>
      <c r="X1870" s="3" t="n">
        <v>0</v>
      </c>
      <c r="Y1870" s="3" t="s">
        <v>30</v>
      </c>
      <c r="Z1870" s="3" t="s">
        <v>30</v>
      </c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</row>
    <row r="1871" customFormat="false" ht="15.75" hidden="false" customHeight="false" outlineLevel="0" collapsed="false">
      <c r="A1871" s="3" t="n">
        <v>1870</v>
      </c>
      <c r="B1871" s="3" t="s">
        <v>5431</v>
      </c>
      <c r="C1871" s="3" t="s">
        <v>5432</v>
      </c>
      <c r="D1871" s="3" t="n">
        <v>1</v>
      </c>
      <c r="E1871" s="3" t="n">
        <v>7.4264779</v>
      </c>
      <c r="F1871" s="3" t="n">
        <v>68</v>
      </c>
      <c r="G1871" s="3" t="n">
        <v>68</v>
      </c>
      <c r="H1871" s="3" t="n">
        <v>18</v>
      </c>
      <c r="I1871" s="3" t="n">
        <v>18</v>
      </c>
      <c r="J1871" s="3" t="n">
        <v>72</v>
      </c>
      <c r="K1871" s="3" t="n">
        <v>72</v>
      </c>
      <c r="L1871" s="3" t="n">
        <v>12</v>
      </c>
      <c r="M1871" s="3" t="n">
        <v>12</v>
      </c>
      <c r="N1871" s="3" t="n">
        <v>-1</v>
      </c>
      <c r="O1871" s="3" t="n">
        <v>-1</v>
      </c>
      <c r="P1871" s="3" t="n">
        <v>8.1</v>
      </c>
      <c r="Q1871" s="3" t="n">
        <v>24.2</v>
      </c>
      <c r="R1871" s="3" t="s">
        <v>5433</v>
      </c>
      <c r="S1871" s="4" t="n">
        <v>45747.1000925926</v>
      </c>
      <c r="T1871" s="3" t="s">
        <v>1920</v>
      </c>
      <c r="U1871" s="3" t="s">
        <v>1920</v>
      </c>
      <c r="V1871" s="3" t="n">
        <v>0</v>
      </c>
      <c r="W1871" s="3" t="n">
        <v>0</v>
      </c>
      <c r="X1871" s="3" t="n">
        <v>0</v>
      </c>
      <c r="Y1871" s="3" t="s">
        <v>30</v>
      </c>
      <c r="Z1871" s="3" t="s">
        <v>30</v>
      </c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</row>
    <row r="1872" customFormat="false" ht="15.75" hidden="false" customHeight="false" outlineLevel="0" collapsed="false">
      <c r="A1872" s="3" t="n">
        <v>1871</v>
      </c>
      <c r="B1872" s="3" t="s">
        <v>5434</v>
      </c>
      <c r="C1872" s="3" t="s">
        <v>5435</v>
      </c>
      <c r="D1872" s="3" t="n">
        <v>1</v>
      </c>
      <c r="E1872" s="3" t="n">
        <v>6.8653664</v>
      </c>
      <c r="F1872" s="3" t="n">
        <v>162</v>
      </c>
      <c r="G1872" s="3" t="n">
        <v>162</v>
      </c>
      <c r="H1872" s="3" t="n">
        <v>23</v>
      </c>
      <c r="I1872" s="3" t="n">
        <v>23</v>
      </c>
      <c r="J1872" s="3" t="n">
        <v>161</v>
      </c>
      <c r="K1872" s="3" t="n">
        <v>161</v>
      </c>
      <c r="L1872" s="3" t="n">
        <v>25</v>
      </c>
      <c r="M1872" s="3" t="n">
        <v>25</v>
      </c>
      <c r="N1872" s="3" t="n">
        <v>-1</v>
      </c>
      <c r="O1872" s="3" t="n">
        <v>-1</v>
      </c>
      <c r="P1872" s="3" t="n">
        <v>8.1</v>
      </c>
      <c r="Q1872" s="3" t="n">
        <v>24.2</v>
      </c>
      <c r="R1872" s="3" t="s">
        <v>5436</v>
      </c>
      <c r="S1872" s="4" t="n">
        <v>45747.1002314815</v>
      </c>
      <c r="T1872" s="3" t="s">
        <v>65</v>
      </c>
      <c r="U1872" s="3" t="s">
        <v>65</v>
      </c>
      <c r="V1872" s="3" t="n">
        <v>0</v>
      </c>
      <c r="W1872" s="3" t="n">
        <v>0</v>
      </c>
      <c r="X1872" s="3" t="n">
        <v>0</v>
      </c>
      <c r="Y1872" s="3" t="s">
        <v>30</v>
      </c>
      <c r="Z1872" s="3" t="s">
        <v>30</v>
      </c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</row>
    <row r="1873" customFormat="false" ht="15.75" hidden="false" customHeight="false" outlineLevel="0" collapsed="false">
      <c r="A1873" s="3" t="n">
        <v>1872</v>
      </c>
      <c r="B1873" s="3" t="s">
        <v>5437</v>
      </c>
      <c r="C1873" s="3" t="s">
        <v>5438</v>
      </c>
      <c r="D1873" s="3" t="n">
        <v>1</v>
      </c>
      <c r="E1873" s="3" t="n">
        <v>0.9366169</v>
      </c>
      <c r="F1873" s="3" t="n">
        <v>15</v>
      </c>
      <c r="G1873" s="3" t="n">
        <v>15</v>
      </c>
      <c r="H1873" s="3" t="n">
        <v>3</v>
      </c>
      <c r="I1873" s="3" t="n">
        <v>3</v>
      </c>
      <c r="J1873" s="3" t="n">
        <v>12</v>
      </c>
      <c r="K1873" s="3" t="n">
        <v>12</v>
      </c>
      <c r="L1873" s="3" t="n">
        <v>1</v>
      </c>
      <c r="M1873" s="3" t="n">
        <v>1</v>
      </c>
      <c r="N1873" s="3" t="n">
        <v>-1</v>
      </c>
      <c r="O1873" s="3" t="n">
        <v>-1</v>
      </c>
      <c r="P1873" s="3" t="n">
        <v>8.1</v>
      </c>
      <c r="Q1873" s="3" t="n">
        <v>24.2</v>
      </c>
      <c r="R1873" s="3" t="s">
        <v>5439</v>
      </c>
      <c r="S1873" s="4" t="n">
        <v>45747.1002777778</v>
      </c>
      <c r="T1873" s="3" t="s">
        <v>65</v>
      </c>
      <c r="U1873" s="3" t="s">
        <v>65</v>
      </c>
      <c r="V1873" s="3" t="n">
        <v>0</v>
      </c>
      <c r="W1873" s="3" t="n">
        <v>0</v>
      </c>
      <c r="X1873" s="3" t="n">
        <v>0</v>
      </c>
      <c r="Y1873" s="3" t="s">
        <v>30</v>
      </c>
      <c r="Z1873" s="3" t="s">
        <v>30</v>
      </c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</row>
    <row r="1874" customFormat="false" ht="15.75" hidden="false" customHeight="false" outlineLevel="0" collapsed="false">
      <c r="A1874" s="3" t="n">
        <v>1873</v>
      </c>
      <c r="B1874" s="3" t="s">
        <v>5440</v>
      </c>
      <c r="C1874" s="3" t="s">
        <v>5441</v>
      </c>
      <c r="D1874" s="3" t="n">
        <v>1</v>
      </c>
      <c r="E1874" s="3" t="n">
        <v>2.2433961</v>
      </c>
      <c r="F1874" s="3" t="n">
        <v>74</v>
      </c>
      <c r="G1874" s="3" t="n">
        <v>74</v>
      </c>
      <c r="H1874" s="3" t="n">
        <v>13</v>
      </c>
      <c r="I1874" s="3" t="n">
        <v>13</v>
      </c>
      <c r="J1874" s="3" t="n">
        <v>107</v>
      </c>
      <c r="K1874" s="3" t="n">
        <v>107</v>
      </c>
      <c r="L1874" s="3" t="n">
        <v>6</v>
      </c>
      <c r="M1874" s="3" t="n">
        <v>6</v>
      </c>
      <c r="N1874" s="3" t="n">
        <v>-1</v>
      </c>
      <c r="O1874" s="3" t="n">
        <v>-1</v>
      </c>
      <c r="P1874" s="3" t="n">
        <v>8.1</v>
      </c>
      <c r="Q1874" s="3" t="n">
        <v>24.2</v>
      </c>
      <c r="R1874" s="3" t="s">
        <v>5442</v>
      </c>
      <c r="S1874" s="4" t="n">
        <v>45747.1003472222</v>
      </c>
      <c r="T1874" s="3" t="s">
        <v>65</v>
      </c>
      <c r="U1874" s="3" t="s">
        <v>65</v>
      </c>
      <c r="V1874" s="3" t="n">
        <v>0</v>
      </c>
      <c r="W1874" s="3" t="n">
        <v>0</v>
      </c>
      <c r="X1874" s="3" t="n">
        <v>0</v>
      </c>
      <c r="Y1874" s="3" t="s">
        <v>30</v>
      </c>
      <c r="Z1874" s="3" t="s">
        <v>30</v>
      </c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</row>
    <row r="1875" customFormat="false" ht="15.75" hidden="false" customHeight="false" outlineLevel="0" collapsed="false">
      <c r="A1875" s="3" t="n">
        <v>1874</v>
      </c>
      <c r="B1875" s="3" t="s">
        <v>5443</v>
      </c>
      <c r="C1875" s="3" t="s">
        <v>5444</v>
      </c>
      <c r="D1875" s="3" t="n">
        <v>1</v>
      </c>
      <c r="E1875" s="3" t="n">
        <v>2.7667934</v>
      </c>
      <c r="F1875" s="3" t="n">
        <v>21</v>
      </c>
      <c r="G1875" s="3" t="n">
        <v>21</v>
      </c>
      <c r="H1875" s="3" t="n">
        <v>9</v>
      </c>
      <c r="I1875" s="3" t="n">
        <v>9</v>
      </c>
      <c r="J1875" s="3" t="n">
        <v>21</v>
      </c>
      <c r="K1875" s="3" t="n">
        <v>21</v>
      </c>
      <c r="L1875" s="3" t="n">
        <v>5</v>
      </c>
      <c r="M1875" s="3" t="n">
        <v>5</v>
      </c>
      <c r="N1875" s="3" t="n">
        <v>-1</v>
      </c>
      <c r="O1875" s="3" t="n">
        <v>-1</v>
      </c>
      <c r="P1875" s="3" t="n">
        <v>8.1</v>
      </c>
      <c r="Q1875" s="3" t="n">
        <v>24.2</v>
      </c>
      <c r="R1875" s="3" t="s">
        <v>5445</v>
      </c>
      <c r="S1875" s="4" t="n">
        <v>45747.1004282407</v>
      </c>
      <c r="T1875" s="3" t="s">
        <v>1920</v>
      </c>
      <c r="U1875" s="3" t="s">
        <v>1920</v>
      </c>
      <c r="V1875" s="3" t="n">
        <v>0</v>
      </c>
      <c r="W1875" s="3" t="n">
        <v>0</v>
      </c>
      <c r="X1875" s="3" t="n">
        <v>0</v>
      </c>
      <c r="Y1875" s="3" t="s">
        <v>30</v>
      </c>
      <c r="Z1875" s="3" t="s">
        <v>30</v>
      </c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</row>
    <row r="1876" customFormat="false" ht="15.75" hidden="false" customHeight="false" outlineLevel="0" collapsed="false">
      <c r="A1876" s="3" t="n">
        <v>1875</v>
      </c>
      <c r="B1876" s="3" t="s">
        <v>5446</v>
      </c>
      <c r="C1876" s="3" t="s">
        <v>5447</v>
      </c>
      <c r="D1876" s="3" t="n">
        <v>1</v>
      </c>
      <c r="E1876" s="3" t="n">
        <v>1.4884342</v>
      </c>
      <c r="F1876" s="3" t="n">
        <v>15</v>
      </c>
      <c r="G1876" s="3" t="n">
        <v>15</v>
      </c>
      <c r="H1876" s="3" t="n">
        <v>3</v>
      </c>
      <c r="I1876" s="3" t="n">
        <v>3</v>
      </c>
      <c r="J1876" s="3" t="n">
        <v>24</v>
      </c>
      <c r="K1876" s="3" t="n">
        <v>24</v>
      </c>
      <c r="L1876" s="3" t="n">
        <v>1</v>
      </c>
      <c r="M1876" s="3" t="n">
        <v>1</v>
      </c>
      <c r="N1876" s="3" t="n">
        <v>-1</v>
      </c>
      <c r="O1876" s="3" t="n">
        <v>-1</v>
      </c>
      <c r="P1876" s="3" t="n">
        <v>8.1</v>
      </c>
      <c r="Q1876" s="3" t="n">
        <v>24.2</v>
      </c>
      <c r="R1876" s="3" t="s">
        <v>5448</v>
      </c>
      <c r="S1876" s="4" t="n">
        <v>45747.1004861111</v>
      </c>
      <c r="T1876" s="3" t="s">
        <v>65</v>
      </c>
      <c r="U1876" s="3" t="s">
        <v>65</v>
      </c>
      <c r="V1876" s="3" t="n">
        <v>0</v>
      </c>
      <c r="W1876" s="3" t="n">
        <v>0</v>
      </c>
      <c r="X1876" s="3" t="n">
        <v>0</v>
      </c>
      <c r="Y1876" s="3" t="s">
        <v>30</v>
      </c>
      <c r="Z1876" s="3" t="s">
        <v>30</v>
      </c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</row>
    <row r="1877" customFormat="false" ht="15.75" hidden="false" customHeight="false" outlineLevel="0" collapsed="false">
      <c r="A1877" s="3" t="n">
        <v>1876</v>
      </c>
      <c r="B1877" s="3" t="s">
        <v>5449</v>
      </c>
      <c r="C1877" s="3" t="s">
        <v>5450</v>
      </c>
      <c r="D1877" s="3" t="n">
        <v>1</v>
      </c>
      <c r="E1877" s="3" t="n">
        <v>3.1080698</v>
      </c>
      <c r="F1877" s="3" t="n">
        <v>23</v>
      </c>
      <c r="G1877" s="3" t="n">
        <v>23</v>
      </c>
      <c r="H1877" s="3" t="n">
        <v>8</v>
      </c>
      <c r="I1877" s="3" t="n">
        <v>8</v>
      </c>
      <c r="J1877" s="3" t="n">
        <v>26</v>
      </c>
      <c r="K1877" s="3" t="n">
        <v>26</v>
      </c>
      <c r="L1877" s="3" t="n">
        <v>6</v>
      </c>
      <c r="M1877" s="3" t="n">
        <v>6</v>
      </c>
      <c r="N1877" s="3" t="n">
        <v>-1</v>
      </c>
      <c r="O1877" s="3" t="n">
        <v>-1</v>
      </c>
      <c r="P1877" s="3" t="n">
        <v>8.1</v>
      </c>
      <c r="Q1877" s="3" t="n">
        <v>24.2</v>
      </c>
      <c r="R1877" s="3" t="s">
        <v>5451</v>
      </c>
      <c r="S1877" s="4" t="n">
        <v>45747.1005902778</v>
      </c>
      <c r="T1877" s="3" t="s">
        <v>3197</v>
      </c>
      <c r="U1877" s="3" t="s">
        <v>3197</v>
      </c>
      <c r="V1877" s="3" t="n">
        <v>0</v>
      </c>
      <c r="W1877" s="3" t="n">
        <v>0</v>
      </c>
      <c r="X1877" s="3" t="n">
        <v>0</v>
      </c>
      <c r="Y1877" s="3" t="s">
        <v>30</v>
      </c>
      <c r="Z1877" s="3" t="s">
        <v>30</v>
      </c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</row>
    <row r="1878" customFormat="false" ht="15.75" hidden="false" customHeight="false" outlineLevel="0" collapsed="false">
      <c r="A1878" s="3" t="n">
        <v>1877</v>
      </c>
      <c r="B1878" s="3" t="s">
        <v>5452</v>
      </c>
      <c r="C1878" s="3" t="s">
        <v>5453</v>
      </c>
      <c r="D1878" s="3" t="n">
        <v>1</v>
      </c>
      <c r="E1878" s="3" t="n">
        <v>0.7507253</v>
      </c>
      <c r="F1878" s="3" t="n">
        <v>19</v>
      </c>
      <c r="G1878" s="3" t="n">
        <v>19</v>
      </c>
      <c r="H1878" s="3" t="n">
        <v>10</v>
      </c>
      <c r="I1878" s="3" t="n">
        <v>10</v>
      </c>
      <c r="J1878" s="3" t="n">
        <v>21</v>
      </c>
      <c r="K1878" s="3" t="n">
        <v>21</v>
      </c>
      <c r="L1878" s="3" t="n">
        <v>2</v>
      </c>
      <c r="M1878" s="3" t="n">
        <v>2</v>
      </c>
      <c r="N1878" s="3" t="n">
        <v>-1</v>
      </c>
      <c r="O1878" s="3" t="n">
        <v>-1</v>
      </c>
      <c r="P1878" s="3" t="n">
        <v>8.1</v>
      </c>
      <c r="Q1878" s="3" t="n">
        <v>24.2</v>
      </c>
      <c r="R1878" s="3" t="s">
        <v>5451</v>
      </c>
      <c r="S1878" s="4" t="n">
        <v>45747.100625</v>
      </c>
      <c r="T1878" s="3" t="s">
        <v>65</v>
      </c>
      <c r="U1878" s="3" t="s">
        <v>65</v>
      </c>
      <c r="V1878" s="3" t="n">
        <v>0</v>
      </c>
      <c r="W1878" s="3" t="n">
        <v>0</v>
      </c>
      <c r="X1878" s="3" t="n">
        <v>0</v>
      </c>
      <c r="Y1878" s="3" t="s">
        <v>30</v>
      </c>
      <c r="Z1878" s="3" t="s">
        <v>30</v>
      </c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</row>
    <row r="1879" customFormat="false" ht="15.75" hidden="false" customHeight="false" outlineLevel="0" collapsed="false">
      <c r="A1879" s="3" t="n">
        <v>1878</v>
      </c>
      <c r="B1879" s="3" t="s">
        <v>5454</v>
      </c>
      <c r="C1879" s="3" t="s">
        <v>5455</v>
      </c>
      <c r="D1879" s="3" t="n">
        <v>1</v>
      </c>
      <c r="E1879" s="3" t="n">
        <v>1.6184897</v>
      </c>
      <c r="F1879" s="3" t="n">
        <v>20</v>
      </c>
      <c r="G1879" s="3" t="n">
        <v>20</v>
      </c>
      <c r="H1879" s="3" t="n">
        <v>7</v>
      </c>
      <c r="I1879" s="3" t="n">
        <v>7</v>
      </c>
      <c r="J1879" s="3" t="n">
        <v>17</v>
      </c>
      <c r="K1879" s="3" t="n">
        <v>17</v>
      </c>
      <c r="L1879" s="3" t="n">
        <v>5</v>
      </c>
      <c r="M1879" s="3" t="n">
        <v>5</v>
      </c>
      <c r="N1879" s="3" t="n">
        <v>-1</v>
      </c>
      <c r="O1879" s="3" t="n">
        <v>-1</v>
      </c>
      <c r="P1879" s="3" t="n">
        <v>8.1</v>
      </c>
      <c r="Q1879" s="3" t="n">
        <v>24.2</v>
      </c>
      <c r="R1879" s="3" t="s">
        <v>5456</v>
      </c>
      <c r="S1879" s="4" t="n">
        <v>45747.1006944444</v>
      </c>
      <c r="T1879" s="3" t="s">
        <v>65</v>
      </c>
      <c r="U1879" s="3" t="s">
        <v>65</v>
      </c>
      <c r="V1879" s="3" t="n">
        <v>0</v>
      </c>
      <c r="W1879" s="3" t="n">
        <v>0</v>
      </c>
      <c r="X1879" s="3" t="n">
        <v>0</v>
      </c>
      <c r="Y1879" s="3" t="s">
        <v>30</v>
      </c>
      <c r="Z1879" s="3" t="s">
        <v>30</v>
      </c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</row>
    <row r="1880" customFormat="false" ht="15.75" hidden="false" customHeight="false" outlineLevel="0" collapsed="false">
      <c r="A1880" s="3" t="n">
        <v>1879</v>
      </c>
      <c r="B1880" s="3" t="s">
        <v>5457</v>
      </c>
      <c r="C1880" s="3" t="s">
        <v>5458</v>
      </c>
      <c r="D1880" s="3" t="n">
        <v>1</v>
      </c>
      <c r="E1880" s="3" t="n">
        <v>3.2889533</v>
      </c>
      <c r="F1880" s="3" t="n">
        <v>33</v>
      </c>
      <c r="G1880" s="3" t="n">
        <v>33</v>
      </c>
      <c r="H1880" s="3" t="n">
        <v>10</v>
      </c>
      <c r="I1880" s="3" t="n">
        <v>10</v>
      </c>
      <c r="J1880" s="3" t="n">
        <v>30</v>
      </c>
      <c r="K1880" s="3" t="n">
        <v>30</v>
      </c>
      <c r="L1880" s="3" t="n">
        <v>8</v>
      </c>
      <c r="M1880" s="3" t="n">
        <v>8</v>
      </c>
      <c r="N1880" s="3" t="n">
        <v>-1</v>
      </c>
      <c r="O1880" s="3" t="n">
        <v>-1</v>
      </c>
      <c r="P1880" s="3" t="n">
        <v>8.1</v>
      </c>
      <c r="Q1880" s="3" t="n">
        <v>24.2</v>
      </c>
      <c r="R1880" s="3" t="s">
        <v>5459</v>
      </c>
      <c r="S1880" s="4" t="n">
        <v>45747.100787037</v>
      </c>
      <c r="T1880" s="3" t="s">
        <v>65</v>
      </c>
      <c r="U1880" s="3" t="s">
        <v>65</v>
      </c>
      <c r="V1880" s="3" t="n">
        <v>0</v>
      </c>
      <c r="W1880" s="3" t="n">
        <v>0</v>
      </c>
      <c r="X1880" s="3" t="n">
        <v>0</v>
      </c>
      <c r="Y1880" s="3" t="s">
        <v>30</v>
      </c>
      <c r="Z1880" s="3" t="s">
        <v>30</v>
      </c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</row>
    <row r="1881" customFormat="false" ht="15.75" hidden="false" customHeight="false" outlineLevel="0" collapsed="false">
      <c r="A1881" s="3" t="n">
        <v>1880</v>
      </c>
      <c r="B1881" s="3" t="s">
        <v>5460</v>
      </c>
      <c r="C1881" s="3" t="s">
        <v>5461</v>
      </c>
      <c r="D1881" s="3" t="n">
        <v>1</v>
      </c>
      <c r="E1881" s="3" t="n">
        <v>4.8141985</v>
      </c>
      <c r="F1881" s="3" t="n">
        <v>70</v>
      </c>
      <c r="G1881" s="3" t="n">
        <v>70</v>
      </c>
      <c r="H1881" s="3" t="n">
        <v>9</v>
      </c>
      <c r="I1881" s="3" t="n">
        <v>9</v>
      </c>
      <c r="J1881" s="3" t="n">
        <v>57</v>
      </c>
      <c r="K1881" s="3" t="n">
        <v>57</v>
      </c>
      <c r="L1881" s="3" t="n">
        <v>13</v>
      </c>
      <c r="M1881" s="3" t="n">
        <v>13</v>
      </c>
      <c r="N1881" s="3" t="n">
        <v>-1</v>
      </c>
      <c r="O1881" s="3" t="n">
        <v>-1</v>
      </c>
      <c r="P1881" s="3" t="n">
        <v>8.1</v>
      </c>
      <c r="Q1881" s="3" t="n">
        <v>24.2</v>
      </c>
      <c r="R1881" s="3" t="s">
        <v>5462</v>
      </c>
      <c r="S1881" s="4" t="n">
        <v>45747.1009027778</v>
      </c>
      <c r="T1881" s="3" t="s">
        <v>65</v>
      </c>
      <c r="U1881" s="3" t="s">
        <v>65</v>
      </c>
      <c r="V1881" s="3" t="n">
        <v>0</v>
      </c>
      <c r="W1881" s="3" t="n">
        <v>0</v>
      </c>
      <c r="X1881" s="3" t="n">
        <v>0</v>
      </c>
      <c r="Y1881" s="3" t="s">
        <v>30</v>
      </c>
      <c r="Z1881" s="3" t="s">
        <v>30</v>
      </c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</row>
    <row r="1882" customFormat="false" ht="15.75" hidden="false" customHeight="false" outlineLevel="0" collapsed="false">
      <c r="A1882" s="3" t="n">
        <v>1881</v>
      </c>
      <c r="B1882" s="3" t="s">
        <v>5463</v>
      </c>
      <c r="C1882" s="3" t="s">
        <v>5464</v>
      </c>
      <c r="D1882" s="3" t="n">
        <v>1</v>
      </c>
      <c r="E1882" s="3" t="n">
        <v>4.9637</v>
      </c>
      <c r="F1882" s="3" t="n">
        <v>72</v>
      </c>
      <c r="G1882" s="3" t="n">
        <v>72</v>
      </c>
      <c r="H1882" s="3" t="n">
        <v>16</v>
      </c>
      <c r="I1882" s="3" t="n">
        <v>16</v>
      </c>
      <c r="J1882" s="3" t="n">
        <v>76</v>
      </c>
      <c r="K1882" s="3" t="n">
        <v>76</v>
      </c>
      <c r="L1882" s="3" t="n">
        <v>10</v>
      </c>
      <c r="M1882" s="3" t="n">
        <v>10</v>
      </c>
      <c r="N1882" s="3" t="n">
        <v>-1</v>
      </c>
      <c r="O1882" s="3" t="n">
        <v>-1</v>
      </c>
      <c r="P1882" s="3" t="n">
        <v>8.1</v>
      </c>
      <c r="Q1882" s="3" t="n">
        <v>24.2</v>
      </c>
      <c r="R1882" s="3" t="s">
        <v>5465</v>
      </c>
      <c r="S1882" s="4" t="n">
        <v>45747.1010069444</v>
      </c>
      <c r="T1882" s="3" t="s">
        <v>65</v>
      </c>
      <c r="U1882" s="3" t="s">
        <v>65</v>
      </c>
      <c r="V1882" s="3" t="n">
        <v>0</v>
      </c>
      <c r="W1882" s="3" t="n">
        <v>0</v>
      </c>
      <c r="X1882" s="3" t="n">
        <v>0</v>
      </c>
      <c r="Y1882" s="3" t="s">
        <v>30</v>
      </c>
      <c r="Z1882" s="3" t="s">
        <v>30</v>
      </c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</row>
    <row r="1883" customFormat="false" ht="15.75" hidden="false" customHeight="false" outlineLevel="0" collapsed="false">
      <c r="A1883" s="3" t="n">
        <v>1882</v>
      </c>
      <c r="B1883" s="3" t="s">
        <v>5466</v>
      </c>
      <c r="C1883" s="3" t="s">
        <v>5467</v>
      </c>
      <c r="D1883" s="3" t="n">
        <v>1</v>
      </c>
      <c r="E1883" s="3" t="n">
        <v>37.3037199</v>
      </c>
      <c r="F1883" s="3" t="n">
        <v>218</v>
      </c>
      <c r="G1883" s="3" t="n">
        <v>218</v>
      </c>
      <c r="H1883" s="3" t="n">
        <v>19</v>
      </c>
      <c r="I1883" s="3" t="n">
        <v>19</v>
      </c>
      <c r="J1883" s="3" t="n">
        <v>188</v>
      </c>
      <c r="K1883" s="3" t="n">
        <v>188</v>
      </c>
      <c r="L1883" s="3" t="n">
        <v>54</v>
      </c>
      <c r="M1883" s="3" t="n">
        <v>54</v>
      </c>
      <c r="N1883" s="3" t="n">
        <v>-1</v>
      </c>
      <c r="O1883" s="3" t="n">
        <v>-1</v>
      </c>
      <c r="P1883" s="3" t="n">
        <v>8.1</v>
      </c>
      <c r="Q1883" s="3" t="n">
        <v>24.2</v>
      </c>
      <c r="R1883" s="3" t="s">
        <v>5468</v>
      </c>
      <c r="S1883" s="4" t="n">
        <v>45747.1016435185</v>
      </c>
      <c r="T1883" s="3" t="s">
        <v>3197</v>
      </c>
      <c r="U1883" s="3" t="s">
        <v>3197</v>
      </c>
      <c r="V1883" s="3" t="n">
        <v>0</v>
      </c>
      <c r="W1883" s="3" t="n">
        <v>0</v>
      </c>
      <c r="X1883" s="3" t="n">
        <v>0</v>
      </c>
      <c r="Y1883" s="3" t="s">
        <v>30</v>
      </c>
      <c r="Z1883" s="3" t="s">
        <v>30</v>
      </c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</row>
    <row r="1884" customFormat="false" ht="15.75" hidden="false" customHeight="false" outlineLevel="0" collapsed="false">
      <c r="A1884" s="3" t="n">
        <v>1883</v>
      </c>
      <c r="B1884" s="3" t="s">
        <v>5469</v>
      </c>
      <c r="C1884" s="3" t="s">
        <v>5470</v>
      </c>
      <c r="D1884" s="3" t="n">
        <v>1</v>
      </c>
      <c r="E1884" s="3" t="n">
        <v>12.1610746</v>
      </c>
      <c r="F1884" s="3" t="n">
        <v>155</v>
      </c>
      <c r="G1884" s="3" t="n">
        <v>155</v>
      </c>
      <c r="H1884" s="3" t="n">
        <v>19</v>
      </c>
      <c r="I1884" s="3" t="n">
        <v>19</v>
      </c>
      <c r="J1884" s="3" t="n">
        <v>157</v>
      </c>
      <c r="K1884" s="3" t="n">
        <v>157</v>
      </c>
      <c r="L1884" s="3" t="n">
        <v>34</v>
      </c>
      <c r="M1884" s="3" t="n">
        <v>34</v>
      </c>
      <c r="N1884" s="3" t="n">
        <v>-1</v>
      </c>
      <c r="O1884" s="3" t="n">
        <v>-1</v>
      </c>
      <c r="P1884" s="3" t="n">
        <v>8.1</v>
      </c>
      <c r="Q1884" s="3" t="n">
        <v>24.2</v>
      </c>
      <c r="R1884" s="3" t="s">
        <v>5471</v>
      </c>
      <c r="S1884" s="4" t="n">
        <v>45747.1019560185</v>
      </c>
      <c r="T1884" s="3" t="s">
        <v>1920</v>
      </c>
      <c r="U1884" s="3" t="s">
        <v>1920</v>
      </c>
      <c r="V1884" s="3" t="n">
        <v>0</v>
      </c>
      <c r="W1884" s="3" t="n">
        <v>0</v>
      </c>
      <c r="X1884" s="3" t="n">
        <v>0</v>
      </c>
      <c r="Y1884" s="3" t="s">
        <v>30</v>
      </c>
      <c r="Z1884" s="3" t="s">
        <v>30</v>
      </c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</row>
    <row r="1885" customFormat="false" ht="15.75" hidden="false" customHeight="false" outlineLevel="0" collapsed="false">
      <c r="A1885" s="3" t="n">
        <v>1884</v>
      </c>
      <c r="B1885" s="3" t="s">
        <v>5472</v>
      </c>
      <c r="C1885" s="3" t="s">
        <v>5473</v>
      </c>
      <c r="D1885" s="3" t="n">
        <v>1</v>
      </c>
      <c r="E1885" s="3" t="n">
        <v>11.4592201</v>
      </c>
      <c r="F1885" s="3" t="n">
        <v>151</v>
      </c>
      <c r="G1885" s="3" t="n">
        <v>151</v>
      </c>
      <c r="H1885" s="3" t="n">
        <v>19</v>
      </c>
      <c r="I1885" s="3" t="n">
        <v>19</v>
      </c>
      <c r="J1885" s="3" t="n">
        <v>155</v>
      </c>
      <c r="K1885" s="3" t="n">
        <v>155</v>
      </c>
      <c r="L1885" s="3" t="n">
        <v>30</v>
      </c>
      <c r="M1885" s="3" t="n">
        <v>30</v>
      </c>
      <c r="N1885" s="3" t="n">
        <v>-1</v>
      </c>
      <c r="O1885" s="3" t="n">
        <v>-1</v>
      </c>
      <c r="P1885" s="3" t="n">
        <v>8.1</v>
      </c>
      <c r="Q1885" s="3" t="n">
        <v>24.2</v>
      </c>
      <c r="R1885" s="3" t="s">
        <v>5474</v>
      </c>
      <c r="S1885" s="4" t="n">
        <v>45747.1022337963</v>
      </c>
      <c r="T1885" s="3" t="s">
        <v>1920</v>
      </c>
      <c r="U1885" s="3" t="s">
        <v>1920</v>
      </c>
      <c r="V1885" s="3" t="n">
        <v>0</v>
      </c>
      <c r="W1885" s="3" t="n">
        <v>0</v>
      </c>
      <c r="X1885" s="3" t="n">
        <v>0</v>
      </c>
      <c r="Y1885" s="3" t="s">
        <v>30</v>
      </c>
      <c r="Z1885" s="3" t="s">
        <v>30</v>
      </c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</row>
    <row r="1886" customFormat="false" ht="15.75" hidden="false" customHeight="false" outlineLevel="0" collapsed="false">
      <c r="A1886" s="3" t="n">
        <v>1885</v>
      </c>
      <c r="B1886" s="3" t="s">
        <v>5475</v>
      </c>
      <c r="C1886" s="3" t="s">
        <v>5476</v>
      </c>
      <c r="D1886" s="3" t="n">
        <v>1</v>
      </c>
      <c r="E1886" s="3" t="n">
        <v>39.0500424</v>
      </c>
      <c r="F1886" s="3" t="n">
        <v>237</v>
      </c>
      <c r="G1886" s="3" t="n">
        <v>237</v>
      </c>
      <c r="H1886" s="3" t="n">
        <v>21</v>
      </c>
      <c r="I1886" s="3" t="n">
        <v>21</v>
      </c>
      <c r="J1886" s="3" t="n">
        <v>159</v>
      </c>
      <c r="K1886" s="3" t="n">
        <v>159</v>
      </c>
      <c r="L1886" s="3" t="n">
        <v>54</v>
      </c>
      <c r="M1886" s="3" t="n">
        <v>54</v>
      </c>
      <c r="N1886" s="3" t="n">
        <v>-1</v>
      </c>
      <c r="O1886" s="3" t="n">
        <v>-1</v>
      </c>
      <c r="P1886" s="3" t="n">
        <v>8.8</v>
      </c>
      <c r="Q1886" s="3" t="n">
        <v>24.2</v>
      </c>
      <c r="R1886" s="3" t="s">
        <v>5477</v>
      </c>
      <c r="S1886" s="4" t="n">
        <v>45747.1029398148</v>
      </c>
      <c r="T1886" s="3" t="s">
        <v>3197</v>
      </c>
      <c r="U1886" s="3" t="s">
        <v>3197</v>
      </c>
      <c r="V1886" s="3" t="n">
        <v>0</v>
      </c>
      <c r="W1886" s="3" t="n">
        <v>0</v>
      </c>
      <c r="X1886" s="3" t="n">
        <v>0</v>
      </c>
      <c r="Y1886" s="3" t="s">
        <v>30</v>
      </c>
      <c r="Z1886" s="3" t="s">
        <v>30</v>
      </c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</row>
    <row r="1887" customFormat="false" ht="15.75" hidden="false" customHeight="false" outlineLevel="0" collapsed="false">
      <c r="A1887" s="3" t="n">
        <v>1886</v>
      </c>
      <c r="B1887" s="3" t="s">
        <v>5478</v>
      </c>
      <c r="C1887" s="3" t="s">
        <v>5479</v>
      </c>
      <c r="D1887" s="3" t="n">
        <v>1</v>
      </c>
      <c r="E1887" s="3" t="n">
        <v>16.5276296</v>
      </c>
      <c r="F1887" s="3" t="n">
        <v>110</v>
      </c>
      <c r="G1887" s="3" t="n">
        <v>110</v>
      </c>
      <c r="H1887" s="3" t="n">
        <v>3</v>
      </c>
      <c r="I1887" s="3" t="n">
        <v>3</v>
      </c>
      <c r="J1887" s="3" t="n">
        <v>126</v>
      </c>
      <c r="K1887" s="3" t="n">
        <v>126</v>
      </c>
      <c r="L1887" s="3" t="n">
        <v>7</v>
      </c>
      <c r="M1887" s="3" t="n">
        <v>7</v>
      </c>
      <c r="N1887" s="3" t="n">
        <v>-1</v>
      </c>
      <c r="O1887" s="3" t="n">
        <v>-1</v>
      </c>
      <c r="P1887" s="3" t="n">
        <v>8.8</v>
      </c>
      <c r="Q1887" s="3" t="n">
        <v>24.2</v>
      </c>
      <c r="R1887" s="3" t="s">
        <v>5480</v>
      </c>
      <c r="S1887" s="4" t="n">
        <v>45747.1032291667</v>
      </c>
      <c r="T1887" s="3" t="s">
        <v>65</v>
      </c>
      <c r="U1887" s="3" t="s">
        <v>65</v>
      </c>
      <c r="V1887" s="3" t="n">
        <v>0</v>
      </c>
      <c r="W1887" s="3" t="n">
        <v>0</v>
      </c>
      <c r="X1887" s="3" t="n">
        <v>0</v>
      </c>
      <c r="Y1887" s="3" t="s">
        <v>30</v>
      </c>
      <c r="Z1887" s="3" t="s">
        <v>30</v>
      </c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</row>
    <row r="1888" customFormat="false" ht="15.75" hidden="false" customHeight="false" outlineLevel="0" collapsed="false">
      <c r="A1888" s="3" t="n">
        <v>1887</v>
      </c>
      <c r="B1888" s="3" t="s">
        <v>5481</v>
      </c>
      <c r="C1888" s="3" t="s">
        <v>5482</v>
      </c>
      <c r="D1888" s="3" t="n">
        <v>1</v>
      </c>
      <c r="E1888" s="3" t="n">
        <v>0.7505234</v>
      </c>
      <c r="F1888" s="3" t="n">
        <v>6</v>
      </c>
      <c r="G1888" s="3" t="n">
        <v>6</v>
      </c>
      <c r="H1888" s="3" t="n">
        <v>3</v>
      </c>
      <c r="I1888" s="3" t="n">
        <v>3</v>
      </c>
      <c r="J1888" s="3" t="n">
        <v>5</v>
      </c>
      <c r="K1888" s="3" t="n">
        <v>5</v>
      </c>
      <c r="L1888" s="3" t="n">
        <v>1</v>
      </c>
      <c r="M1888" s="3" t="n">
        <v>1</v>
      </c>
      <c r="N1888" s="3" t="n">
        <v>-1</v>
      </c>
      <c r="O1888" s="3" t="n">
        <v>-1</v>
      </c>
      <c r="P1888" s="3" t="n">
        <v>8.8</v>
      </c>
      <c r="Q1888" s="3" t="n">
        <v>24.2</v>
      </c>
      <c r="R1888" s="3" t="s">
        <v>5483</v>
      </c>
      <c r="S1888" s="4" t="n">
        <v>45747.103287037</v>
      </c>
      <c r="T1888" s="3" t="s">
        <v>65</v>
      </c>
      <c r="U1888" s="3" t="s">
        <v>65</v>
      </c>
      <c r="V1888" s="3" t="n">
        <v>0</v>
      </c>
      <c r="W1888" s="3" t="n">
        <v>0</v>
      </c>
      <c r="X1888" s="3" t="n">
        <v>0</v>
      </c>
      <c r="Y1888" s="3" t="s">
        <v>30</v>
      </c>
      <c r="Z1888" s="3" t="s">
        <v>30</v>
      </c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</row>
    <row r="1889" customFormat="false" ht="15.75" hidden="false" customHeight="false" outlineLevel="0" collapsed="false">
      <c r="A1889" s="3" t="n">
        <v>1888</v>
      </c>
      <c r="B1889" s="3" t="s">
        <v>5484</v>
      </c>
      <c r="C1889" s="3" t="s">
        <v>5485</v>
      </c>
      <c r="D1889" s="3" t="n">
        <v>1</v>
      </c>
      <c r="E1889" s="3" t="n">
        <v>14.25337</v>
      </c>
      <c r="F1889" s="3" t="n">
        <v>105</v>
      </c>
      <c r="G1889" s="3" t="n">
        <v>105</v>
      </c>
      <c r="H1889" s="3" t="n">
        <v>12</v>
      </c>
      <c r="I1889" s="3" t="n">
        <v>12</v>
      </c>
      <c r="J1889" s="3" t="n">
        <v>102</v>
      </c>
      <c r="K1889" s="3" t="n">
        <v>102</v>
      </c>
      <c r="L1889" s="3" t="n">
        <v>19</v>
      </c>
      <c r="M1889" s="3" t="n">
        <v>19</v>
      </c>
      <c r="N1889" s="3" t="n">
        <v>-1</v>
      </c>
      <c r="O1889" s="3" t="n">
        <v>-1</v>
      </c>
      <c r="P1889" s="3" t="n">
        <v>8.8</v>
      </c>
      <c r="Q1889" s="3" t="n">
        <v>24.2</v>
      </c>
      <c r="R1889" s="3" t="s">
        <v>5486</v>
      </c>
      <c r="S1889" s="4" t="n">
        <v>45747.1035185185</v>
      </c>
      <c r="T1889" s="3" t="s">
        <v>1920</v>
      </c>
      <c r="U1889" s="3" t="s">
        <v>1920</v>
      </c>
      <c r="V1889" s="3" t="n">
        <v>0</v>
      </c>
      <c r="W1889" s="3" t="n">
        <v>0</v>
      </c>
      <c r="X1889" s="3" t="n">
        <v>0</v>
      </c>
      <c r="Y1889" s="3" t="s">
        <v>30</v>
      </c>
      <c r="Z1889" s="3" t="s">
        <v>30</v>
      </c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</row>
    <row r="1890" customFormat="false" ht="15.75" hidden="false" customHeight="false" outlineLevel="0" collapsed="false">
      <c r="A1890" s="3" t="n">
        <v>1889</v>
      </c>
      <c r="B1890" s="3" t="s">
        <v>5487</v>
      </c>
      <c r="C1890" s="3" t="s">
        <v>5488</v>
      </c>
      <c r="D1890" s="3" t="n">
        <v>1</v>
      </c>
      <c r="E1890" s="3" t="n">
        <v>1.0369009</v>
      </c>
      <c r="F1890" s="3" t="n">
        <v>18</v>
      </c>
      <c r="G1890" s="3" t="n">
        <v>18</v>
      </c>
      <c r="H1890" s="3" t="n">
        <v>6</v>
      </c>
      <c r="I1890" s="3" t="n">
        <v>6</v>
      </c>
      <c r="J1890" s="3" t="n">
        <v>16</v>
      </c>
      <c r="K1890" s="3" t="n">
        <v>16</v>
      </c>
      <c r="L1890" s="3" t="n">
        <v>2</v>
      </c>
      <c r="M1890" s="3" t="n">
        <v>2</v>
      </c>
      <c r="N1890" s="3" t="n">
        <v>-1</v>
      </c>
      <c r="O1890" s="3" t="n">
        <v>-1</v>
      </c>
      <c r="P1890" s="3" t="n">
        <v>8.8</v>
      </c>
      <c r="Q1890" s="3" t="n">
        <v>24.2</v>
      </c>
      <c r="R1890" s="3" t="s">
        <v>5489</v>
      </c>
      <c r="S1890" s="4" t="n">
        <v>45747.1035648148</v>
      </c>
      <c r="T1890" s="3" t="s">
        <v>65</v>
      </c>
      <c r="U1890" s="3" t="s">
        <v>65</v>
      </c>
      <c r="V1890" s="3" t="n">
        <v>0</v>
      </c>
      <c r="W1890" s="3" t="n">
        <v>0</v>
      </c>
      <c r="X1890" s="3" t="n">
        <v>0</v>
      </c>
      <c r="Y1890" s="3" t="s">
        <v>30</v>
      </c>
      <c r="Z1890" s="3" t="s">
        <v>30</v>
      </c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</row>
    <row r="1891" customFormat="false" ht="15.75" hidden="false" customHeight="false" outlineLevel="0" collapsed="false">
      <c r="A1891" s="3" t="n">
        <v>1890</v>
      </c>
      <c r="B1891" s="3" t="s">
        <v>5490</v>
      </c>
      <c r="C1891" s="3"/>
      <c r="D1891" s="3" t="n">
        <v>0</v>
      </c>
      <c r="E1891" s="3" t="s">
        <v>1901</v>
      </c>
      <c r="F1891" s="3" t="s">
        <v>1901</v>
      </c>
      <c r="G1891" s="3" t="s">
        <v>1901</v>
      </c>
      <c r="H1891" s="3" t="s">
        <v>1901</v>
      </c>
      <c r="I1891" s="3" t="s">
        <v>1901</v>
      </c>
      <c r="J1891" s="3" t="s">
        <v>1901</v>
      </c>
      <c r="K1891" s="3" t="s">
        <v>1901</v>
      </c>
      <c r="L1891" s="3" t="s">
        <v>1901</v>
      </c>
      <c r="M1891" s="3" t="s">
        <v>1901</v>
      </c>
      <c r="N1891" s="3" t="s">
        <v>1901</v>
      </c>
      <c r="O1891" s="3" t="s">
        <v>1901</v>
      </c>
      <c r="P1891" s="3"/>
      <c r="Q1891" s="3"/>
      <c r="R1891" s="3"/>
      <c r="S1891" s="3"/>
      <c r="T1891" s="3"/>
      <c r="U1891" s="3"/>
      <c r="V1891" s="3" t="s">
        <v>1901</v>
      </c>
      <c r="W1891" s="3" t="s">
        <v>1901</v>
      </c>
      <c r="X1891" s="3" t="s">
        <v>1901</v>
      </c>
      <c r="Y1891" s="3"/>
      <c r="Z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</row>
    <row r="1892" customFormat="false" ht="15.75" hidden="false" customHeight="false" outlineLevel="0" collapsed="false">
      <c r="A1892" s="3" t="n">
        <v>1891</v>
      </c>
      <c r="B1892" s="3" t="s">
        <v>5491</v>
      </c>
      <c r="C1892" s="3" t="s">
        <v>5492</v>
      </c>
      <c r="D1892" s="3" t="n">
        <v>1</v>
      </c>
      <c r="E1892" s="3" t="n">
        <v>1.2942703</v>
      </c>
      <c r="F1892" s="3" t="n">
        <v>25</v>
      </c>
      <c r="G1892" s="3" t="n">
        <v>25</v>
      </c>
      <c r="H1892" s="3" t="n">
        <v>11</v>
      </c>
      <c r="I1892" s="3" t="n">
        <v>11</v>
      </c>
      <c r="J1892" s="3" t="n">
        <v>24</v>
      </c>
      <c r="K1892" s="3" t="n">
        <v>24</v>
      </c>
      <c r="L1892" s="3" t="n">
        <v>5</v>
      </c>
      <c r="M1892" s="3" t="n">
        <v>5</v>
      </c>
      <c r="N1892" s="3" t="n">
        <v>-1</v>
      </c>
      <c r="O1892" s="3" t="n">
        <v>-1</v>
      </c>
      <c r="P1892" s="3" t="n">
        <v>8.8</v>
      </c>
      <c r="Q1892" s="3" t="n">
        <v>24.2</v>
      </c>
      <c r="R1892" s="3" t="s">
        <v>5493</v>
      </c>
      <c r="S1892" s="4" t="n">
        <v>45747.1036574074</v>
      </c>
      <c r="T1892" s="3" t="s">
        <v>65</v>
      </c>
      <c r="U1892" s="3" t="s">
        <v>65</v>
      </c>
      <c r="V1892" s="3" t="n">
        <v>0</v>
      </c>
      <c r="W1892" s="3" t="n">
        <v>0</v>
      </c>
      <c r="X1892" s="3" t="n">
        <v>0</v>
      </c>
      <c r="Y1892" s="3" t="s">
        <v>30</v>
      </c>
      <c r="Z1892" s="3" t="s">
        <v>30</v>
      </c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</row>
    <row r="1893" customFormat="false" ht="15.75" hidden="false" customHeight="false" outlineLevel="0" collapsed="false">
      <c r="A1893" s="3" t="n">
        <v>1892</v>
      </c>
      <c r="B1893" s="3" t="s">
        <v>5494</v>
      </c>
      <c r="C1893" s="3" t="s">
        <v>5495</v>
      </c>
      <c r="D1893" s="3" t="n">
        <v>1</v>
      </c>
      <c r="E1893" s="3" t="n">
        <v>0.3877084</v>
      </c>
      <c r="F1893" s="3" t="n">
        <v>4</v>
      </c>
      <c r="G1893" s="3" t="n">
        <v>4</v>
      </c>
      <c r="H1893" s="3" t="n">
        <v>1</v>
      </c>
      <c r="I1893" s="3" t="n">
        <v>1</v>
      </c>
      <c r="J1893" s="3" t="n">
        <v>3</v>
      </c>
      <c r="K1893" s="3" t="n">
        <v>3</v>
      </c>
      <c r="L1893" s="3" t="n">
        <v>0</v>
      </c>
      <c r="M1893" s="3" t="n">
        <v>0</v>
      </c>
      <c r="N1893" s="3" t="n">
        <v>-1</v>
      </c>
      <c r="O1893" s="3" t="n">
        <v>-1</v>
      </c>
      <c r="P1893" s="3" t="n">
        <v>8.8</v>
      </c>
      <c r="Q1893" s="3" t="n">
        <v>24.2</v>
      </c>
      <c r="R1893" s="3" t="s">
        <v>5496</v>
      </c>
      <c r="S1893" s="4" t="n">
        <v>45747.1036921296</v>
      </c>
      <c r="T1893" s="3" t="s">
        <v>65</v>
      </c>
      <c r="U1893" s="3" t="s">
        <v>65</v>
      </c>
      <c r="V1893" s="3" t="n">
        <v>0</v>
      </c>
      <c r="W1893" s="3" t="n">
        <v>0</v>
      </c>
      <c r="X1893" s="3" t="n">
        <v>0</v>
      </c>
      <c r="Y1893" s="3" t="s">
        <v>30</v>
      </c>
      <c r="Z1893" s="3" t="s">
        <v>30</v>
      </c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</row>
    <row r="1894" customFormat="false" ht="15.75" hidden="false" customHeight="false" outlineLevel="0" collapsed="false">
      <c r="A1894" s="3" t="n">
        <v>1893</v>
      </c>
      <c r="B1894" s="3" t="s">
        <v>5497</v>
      </c>
      <c r="C1894" s="3" t="s">
        <v>5498</v>
      </c>
      <c r="D1894" s="3" t="n">
        <v>1</v>
      </c>
      <c r="E1894" s="3" t="n">
        <v>1.1645057</v>
      </c>
      <c r="F1894" s="3" t="n">
        <v>60</v>
      </c>
      <c r="G1894" s="3" t="n">
        <v>60</v>
      </c>
      <c r="H1894" s="3" t="n">
        <v>10</v>
      </c>
      <c r="I1894" s="3" t="n">
        <v>10</v>
      </c>
      <c r="J1894" s="3" t="n">
        <v>42</v>
      </c>
      <c r="K1894" s="3" t="n">
        <v>42</v>
      </c>
      <c r="L1894" s="3" t="n">
        <v>14</v>
      </c>
      <c r="M1894" s="3" t="n">
        <v>14</v>
      </c>
      <c r="N1894" s="3" t="n">
        <v>-1</v>
      </c>
      <c r="O1894" s="3" t="n">
        <v>-1</v>
      </c>
      <c r="P1894" s="3" t="n">
        <v>8.8</v>
      </c>
      <c r="Q1894" s="3" t="n">
        <v>24.2</v>
      </c>
      <c r="R1894" s="3" t="s">
        <v>5499</v>
      </c>
      <c r="S1894" s="4" t="n">
        <v>45747.1037615741</v>
      </c>
      <c r="T1894" s="3" t="s">
        <v>65</v>
      </c>
      <c r="U1894" s="3" t="s">
        <v>65</v>
      </c>
      <c r="V1894" s="3" t="n">
        <v>0</v>
      </c>
      <c r="W1894" s="3" t="n">
        <v>0</v>
      </c>
      <c r="X1894" s="3" t="n">
        <v>0</v>
      </c>
      <c r="Y1894" s="3" t="s">
        <v>30</v>
      </c>
      <c r="Z1894" s="3" t="s">
        <v>30</v>
      </c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</row>
    <row r="1895" customFormat="false" ht="15.75" hidden="false" customHeight="false" outlineLevel="0" collapsed="false">
      <c r="A1895" s="3" t="n">
        <v>1894</v>
      </c>
      <c r="B1895" s="3" t="s">
        <v>5500</v>
      </c>
      <c r="C1895" s="3" t="s">
        <v>5501</v>
      </c>
      <c r="D1895" s="3" t="n">
        <v>1</v>
      </c>
      <c r="E1895" s="3" t="n">
        <v>15.2287168</v>
      </c>
      <c r="F1895" s="3" t="n">
        <v>299</v>
      </c>
      <c r="G1895" s="3" t="n">
        <v>299</v>
      </c>
      <c r="H1895" s="3" t="n">
        <v>28</v>
      </c>
      <c r="I1895" s="3" t="n">
        <v>28</v>
      </c>
      <c r="J1895" s="3" t="n">
        <v>356</v>
      </c>
      <c r="K1895" s="3" t="n">
        <v>356</v>
      </c>
      <c r="L1895" s="3" t="n">
        <v>44</v>
      </c>
      <c r="M1895" s="3" t="n">
        <v>44</v>
      </c>
      <c r="N1895" s="3" t="n">
        <v>-1</v>
      </c>
      <c r="O1895" s="3" t="n">
        <v>-1</v>
      </c>
      <c r="P1895" s="3" t="n">
        <v>8.8</v>
      </c>
      <c r="Q1895" s="3" t="n">
        <v>24.2</v>
      </c>
      <c r="R1895" s="3" t="s">
        <v>5502</v>
      </c>
      <c r="S1895" s="4" t="n">
        <v>45747.1041087963</v>
      </c>
      <c r="T1895" s="3" t="s">
        <v>65</v>
      </c>
      <c r="U1895" s="3" t="s">
        <v>65</v>
      </c>
      <c r="V1895" s="3" t="n">
        <v>0</v>
      </c>
      <c r="W1895" s="3" t="n">
        <v>0</v>
      </c>
      <c r="X1895" s="3" t="n">
        <v>0</v>
      </c>
      <c r="Y1895" s="3" t="s">
        <v>30</v>
      </c>
      <c r="Z1895" s="3" t="s">
        <v>30</v>
      </c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</row>
    <row r="1896" customFormat="false" ht="15.75" hidden="false" customHeight="false" outlineLevel="0" collapsed="false">
      <c r="A1896" s="3" t="n">
        <v>1895</v>
      </c>
      <c r="B1896" s="3" t="s">
        <v>5503</v>
      </c>
      <c r="C1896" s="3" t="s">
        <v>5504</v>
      </c>
      <c r="D1896" s="3" t="n">
        <v>1</v>
      </c>
      <c r="E1896" s="3" t="n">
        <v>18.6091311</v>
      </c>
      <c r="F1896" s="3" t="n">
        <v>108</v>
      </c>
      <c r="G1896" s="3" t="n">
        <v>108</v>
      </c>
      <c r="H1896" s="3" t="n">
        <v>20</v>
      </c>
      <c r="I1896" s="3" t="n">
        <v>20</v>
      </c>
      <c r="J1896" s="3" t="n">
        <v>110</v>
      </c>
      <c r="K1896" s="3" t="n">
        <v>110</v>
      </c>
      <c r="L1896" s="3" t="n">
        <v>9</v>
      </c>
      <c r="M1896" s="3" t="n">
        <v>9</v>
      </c>
      <c r="N1896" s="3" t="n">
        <v>-1</v>
      </c>
      <c r="O1896" s="3" t="n">
        <v>-1</v>
      </c>
      <c r="P1896" s="3" t="n">
        <v>8.8</v>
      </c>
      <c r="Q1896" s="3" t="n">
        <v>24.2</v>
      </c>
      <c r="R1896" s="3" t="s">
        <v>5505</v>
      </c>
      <c r="S1896" s="4" t="n">
        <v>45747.1044212963</v>
      </c>
      <c r="T1896" s="3" t="s">
        <v>3197</v>
      </c>
      <c r="U1896" s="3" t="s">
        <v>3197</v>
      </c>
      <c r="V1896" s="3" t="n">
        <v>0</v>
      </c>
      <c r="W1896" s="3" t="n">
        <v>0</v>
      </c>
      <c r="X1896" s="3" t="n">
        <v>0</v>
      </c>
      <c r="Y1896" s="3" t="s">
        <v>30</v>
      </c>
      <c r="Z1896" s="3" t="s">
        <v>30</v>
      </c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</row>
    <row r="1897" customFormat="false" ht="15.75" hidden="false" customHeight="false" outlineLevel="0" collapsed="false">
      <c r="A1897" s="3" t="n">
        <v>1896</v>
      </c>
      <c r="B1897" s="3" t="s">
        <v>5506</v>
      </c>
      <c r="C1897" s="3" t="s">
        <v>5507</v>
      </c>
      <c r="D1897" s="3" t="n">
        <v>1</v>
      </c>
      <c r="E1897" s="3" t="n">
        <v>3.1113224</v>
      </c>
      <c r="F1897" s="3" t="n">
        <v>38</v>
      </c>
      <c r="G1897" s="3" t="n">
        <v>38</v>
      </c>
      <c r="H1897" s="3" t="n">
        <v>8</v>
      </c>
      <c r="I1897" s="3" t="n">
        <v>8</v>
      </c>
      <c r="J1897" s="3" t="n">
        <v>30</v>
      </c>
      <c r="K1897" s="3" t="n">
        <v>30</v>
      </c>
      <c r="L1897" s="3" t="n">
        <v>7</v>
      </c>
      <c r="M1897" s="3" t="n">
        <v>7</v>
      </c>
      <c r="N1897" s="3" t="n">
        <v>-1</v>
      </c>
      <c r="O1897" s="3" t="n">
        <v>-1</v>
      </c>
      <c r="P1897" s="3" t="n">
        <v>8.8</v>
      </c>
      <c r="Q1897" s="3" t="n">
        <v>24.2</v>
      </c>
      <c r="R1897" s="3" t="s">
        <v>5508</v>
      </c>
      <c r="S1897" s="4" t="n">
        <v>45747.1045138889</v>
      </c>
      <c r="T1897" s="3" t="s">
        <v>65</v>
      </c>
      <c r="U1897" s="3" t="s">
        <v>65</v>
      </c>
      <c r="V1897" s="3" t="n">
        <v>0</v>
      </c>
      <c r="W1897" s="3" t="n">
        <v>0</v>
      </c>
      <c r="X1897" s="3" t="n">
        <v>0</v>
      </c>
      <c r="Y1897" s="3" t="s">
        <v>30</v>
      </c>
      <c r="Z1897" s="3" t="s">
        <v>30</v>
      </c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</row>
    <row r="1898" customFormat="false" ht="15.75" hidden="false" customHeight="false" outlineLevel="0" collapsed="false">
      <c r="A1898" s="3" t="n">
        <v>1897</v>
      </c>
      <c r="B1898" s="3" t="s">
        <v>5509</v>
      </c>
      <c r="C1898" s="3" t="s">
        <v>5510</v>
      </c>
      <c r="D1898" s="3" t="n">
        <v>1</v>
      </c>
      <c r="E1898" s="3" t="n">
        <v>4.7075198</v>
      </c>
      <c r="F1898" s="3" t="n">
        <v>20</v>
      </c>
      <c r="G1898" s="3" t="n">
        <v>20</v>
      </c>
      <c r="H1898" s="3" t="n">
        <v>9</v>
      </c>
      <c r="I1898" s="3" t="n">
        <v>9</v>
      </c>
      <c r="J1898" s="3" t="n">
        <v>24</v>
      </c>
      <c r="K1898" s="3" t="n">
        <v>24</v>
      </c>
      <c r="L1898" s="3" t="n">
        <v>3</v>
      </c>
      <c r="M1898" s="3" t="n">
        <v>3</v>
      </c>
      <c r="N1898" s="3" t="n">
        <v>-1</v>
      </c>
      <c r="O1898" s="3" t="n">
        <v>-1</v>
      </c>
      <c r="P1898" s="3" t="n">
        <v>8.8</v>
      </c>
      <c r="Q1898" s="3" t="n">
        <v>24.2</v>
      </c>
      <c r="R1898" s="3" t="s">
        <v>5511</v>
      </c>
      <c r="S1898" s="4" t="n">
        <v>45747.1046412037</v>
      </c>
      <c r="T1898" s="3" t="s">
        <v>1920</v>
      </c>
      <c r="U1898" s="3" t="s">
        <v>1920</v>
      </c>
      <c r="V1898" s="3" t="n">
        <v>0</v>
      </c>
      <c r="W1898" s="3" t="n">
        <v>0</v>
      </c>
      <c r="X1898" s="3" t="n">
        <v>0</v>
      </c>
      <c r="Y1898" s="3" t="s">
        <v>30</v>
      </c>
      <c r="Z1898" s="3" t="s">
        <v>30</v>
      </c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</row>
    <row r="1899" customFormat="false" ht="15.75" hidden="false" customHeight="false" outlineLevel="0" collapsed="false">
      <c r="A1899" s="3" t="n">
        <v>1898</v>
      </c>
      <c r="B1899" s="3" t="s">
        <v>5512</v>
      </c>
      <c r="C1899" s="3" t="s">
        <v>5513</v>
      </c>
      <c r="D1899" s="3" t="n">
        <v>1</v>
      </c>
      <c r="E1899" s="3" t="n">
        <v>12.0420773</v>
      </c>
      <c r="F1899" s="3" t="n">
        <v>165</v>
      </c>
      <c r="G1899" s="3" t="n">
        <v>165</v>
      </c>
      <c r="H1899" s="3" t="n">
        <v>25</v>
      </c>
      <c r="I1899" s="3" t="n">
        <v>25</v>
      </c>
      <c r="J1899" s="3" t="n">
        <v>177</v>
      </c>
      <c r="K1899" s="3" t="n">
        <v>177</v>
      </c>
      <c r="L1899" s="3" t="n">
        <v>25</v>
      </c>
      <c r="M1899" s="3" t="n">
        <v>25</v>
      </c>
      <c r="N1899" s="3" t="n">
        <v>-1</v>
      </c>
      <c r="O1899" s="3" t="n">
        <v>-1</v>
      </c>
      <c r="P1899" s="3" t="n">
        <v>8.8</v>
      </c>
      <c r="Q1899" s="3" t="n">
        <v>24.2</v>
      </c>
      <c r="R1899" s="3" t="s">
        <v>5514</v>
      </c>
      <c r="S1899" s="4" t="n">
        <v>45747.105</v>
      </c>
      <c r="T1899" s="3" t="s">
        <v>65</v>
      </c>
      <c r="U1899" s="3" t="s">
        <v>65</v>
      </c>
      <c r="V1899" s="3" t="n">
        <v>0</v>
      </c>
      <c r="W1899" s="3" t="n">
        <v>0</v>
      </c>
      <c r="X1899" s="3" t="n">
        <v>0</v>
      </c>
      <c r="Y1899" s="3" t="s">
        <v>30</v>
      </c>
      <c r="Z1899" s="3" t="s">
        <v>30</v>
      </c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</row>
    <row r="1900" customFormat="false" ht="15.75" hidden="false" customHeight="false" outlineLevel="0" collapsed="false">
      <c r="A1900" s="3" t="n">
        <v>1899</v>
      </c>
      <c r="B1900" s="3" t="s">
        <v>5515</v>
      </c>
      <c r="C1900" s="3" t="s">
        <v>5516</v>
      </c>
      <c r="D1900" s="3" t="n">
        <v>1</v>
      </c>
      <c r="E1900" s="3" t="n">
        <v>14.9563689</v>
      </c>
      <c r="F1900" s="3" t="n">
        <v>108</v>
      </c>
      <c r="G1900" s="3" t="n">
        <v>108</v>
      </c>
      <c r="H1900" s="3" t="n">
        <v>24</v>
      </c>
      <c r="I1900" s="3" t="n">
        <v>24</v>
      </c>
      <c r="J1900" s="3" t="n">
        <v>114</v>
      </c>
      <c r="K1900" s="3" t="n">
        <v>114</v>
      </c>
      <c r="L1900" s="3" t="n">
        <v>19</v>
      </c>
      <c r="M1900" s="3" t="n">
        <v>19</v>
      </c>
      <c r="N1900" s="3" t="n">
        <v>-1</v>
      </c>
      <c r="O1900" s="3" t="n">
        <v>-1</v>
      </c>
      <c r="P1900" s="3" t="n">
        <v>8.8</v>
      </c>
      <c r="Q1900" s="3" t="n">
        <v>24.2</v>
      </c>
      <c r="R1900" s="3" t="s">
        <v>5517</v>
      </c>
      <c r="S1900" s="4" t="n">
        <v>45747.1053009259</v>
      </c>
      <c r="T1900" s="3" t="s">
        <v>3197</v>
      </c>
      <c r="U1900" s="3" t="s">
        <v>3197</v>
      </c>
      <c r="V1900" s="3" t="n">
        <v>0</v>
      </c>
      <c r="W1900" s="3" t="n">
        <v>0</v>
      </c>
      <c r="X1900" s="3" t="n">
        <v>0</v>
      </c>
      <c r="Y1900" s="3" t="s">
        <v>30</v>
      </c>
      <c r="Z1900" s="3" t="s">
        <v>30</v>
      </c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</row>
    <row r="1901" customFormat="false" ht="15.75" hidden="false" customHeight="false" outlineLevel="0" collapsed="false">
      <c r="A1901" s="3" t="n">
        <v>1900</v>
      </c>
      <c r="B1901" s="3" t="s">
        <v>5518</v>
      </c>
      <c r="C1901" s="3" t="s">
        <v>5519</v>
      </c>
      <c r="D1901" s="3" t="n">
        <v>1</v>
      </c>
      <c r="E1901" s="3" t="n">
        <v>5.2893653</v>
      </c>
      <c r="F1901" s="3" t="n">
        <v>65</v>
      </c>
      <c r="G1901" s="3" t="n">
        <v>65</v>
      </c>
      <c r="H1901" s="3" t="n">
        <v>15</v>
      </c>
      <c r="I1901" s="3" t="n">
        <v>15</v>
      </c>
      <c r="J1901" s="3" t="n">
        <v>53</v>
      </c>
      <c r="K1901" s="3" t="n">
        <v>53</v>
      </c>
      <c r="L1901" s="3" t="n">
        <v>5</v>
      </c>
      <c r="M1901" s="3" t="n">
        <v>5</v>
      </c>
      <c r="N1901" s="3" t="n">
        <v>-1</v>
      </c>
      <c r="O1901" s="3" t="n">
        <v>-1</v>
      </c>
      <c r="P1901" s="3" t="n">
        <v>8.8</v>
      </c>
      <c r="Q1901" s="3" t="n">
        <v>24.2</v>
      </c>
      <c r="R1901" s="3" t="s">
        <v>5520</v>
      </c>
      <c r="S1901" s="4" t="n">
        <v>45747.1054282407</v>
      </c>
      <c r="T1901" s="3" t="s">
        <v>65</v>
      </c>
      <c r="U1901" s="3" t="s">
        <v>65</v>
      </c>
      <c r="V1901" s="3" t="n">
        <v>0</v>
      </c>
      <c r="W1901" s="3" t="n">
        <v>0</v>
      </c>
      <c r="X1901" s="3" t="n">
        <v>0</v>
      </c>
      <c r="Y1901" s="3" t="s">
        <v>30</v>
      </c>
      <c r="Z1901" s="3" t="s">
        <v>30</v>
      </c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</row>
    <row r="1902" customFormat="false" ht="15.75" hidden="false" customHeight="false" outlineLevel="0" collapsed="false">
      <c r="A1902" s="3" t="n">
        <v>1901</v>
      </c>
      <c r="B1902" s="3" t="s">
        <v>5521</v>
      </c>
      <c r="C1902" s="3" t="s">
        <v>5522</v>
      </c>
      <c r="D1902" s="3" t="n">
        <v>1</v>
      </c>
      <c r="E1902" s="3" t="n">
        <v>0.2638457</v>
      </c>
      <c r="F1902" s="3" t="n">
        <v>11</v>
      </c>
      <c r="G1902" s="3" t="n">
        <v>11</v>
      </c>
      <c r="H1902" s="3" t="n">
        <v>6</v>
      </c>
      <c r="I1902" s="3" t="n">
        <v>6</v>
      </c>
      <c r="J1902" s="3" t="n">
        <v>8</v>
      </c>
      <c r="K1902" s="3" t="n">
        <v>8</v>
      </c>
      <c r="L1902" s="3" t="n">
        <v>1</v>
      </c>
      <c r="M1902" s="3" t="n">
        <v>1</v>
      </c>
      <c r="N1902" s="3" t="n">
        <v>-1</v>
      </c>
      <c r="O1902" s="3" t="n">
        <v>-1</v>
      </c>
      <c r="P1902" s="3" t="n">
        <v>8.8</v>
      </c>
      <c r="Q1902" s="3" t="n">
        <v>24.2</v>
      </c>
      <c r="R1902" s="3" t="s">
        <v>5523</v>
      </c>
      <c r="S1902" s="4" t="n">
        <v>45747.105462963</v>
      </c>
      <c r="T1902" s="3" t="s">
        <v>65</v>
      </c>
      <c r="U1902" s="3" t="s">
        <v>65</v>
      </c>
      <c r="V1902" s="3" t="n">
        <v>0</v>
      </c>
      <c r="W1902" s="3" t="n">
        <v>0</v>
      </c>
      <c r="X1902" s="3" t="n">
        <v>0</v>
      </c>
      <c r="Y1902" s="3" t="s">
        <v>30</v>
      </c>
      <c r="Z1902" s="3" t="s">
        <v>30</v>
      </c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</row>
    <row r="1903" customFormat="false" ht="15.75" hidden="false" customHeight="false" outlineLevel="0" collapsed="false">
      <c r="A1903" s="3" t="n">
        <v>1902</v>
      </c>
      <c r="B1903" s="3" t="s">
        <v>5524</v>
      </c>
      <c r="C1903" s="3" t="s">
        <v>5525</v>
      </c>
      <c r="D1903" s="3" t="n">
        <v>1</v>
      </c>
      <c r="E1903" s="3" t="n">
        <v>1.7677069</v>
      </c>
      <c r="F1903" s="3" t="n">
        <v>8</v>
      </c>
      <c r="G1903" s="3" t="n">
        <v>8</v>
      </c>
      <c r="H1903" s="3" t="n">
        <v>6</v>
      </c>
      <c r="I1903" s="3" t="n">
        <v>6</v>
      </c>
      <c r="J1903" s="3" t="n">
        <v>9</v>
      </c>
      <c r="K1903" s="3" t="n">
        <v>9</v>
      </c>
      <c r="L1903" s="3" t="n">
        <v>1</v>
      </c>
      <c r="M1903" s="3" t="n">
        <v>1</v>
      </c>
      <c r="N1903" s="3" t="n">
        <v>-1</v>
      </c>
      <c r="O1903" s="3" t="n">
        <v>-1</v>
      </c>
      <c r="P1903" s="3" t="n">
        <v>8.8</v>
      </c>
      <c r="Q1903" s="3" t="n">
        <v>24.2</v>
      </c>
      <c r="R1903" s="3" t="s">
        <v>5526</v>
      </c>
      <c r="S1903" s="4" t="n">
        <v>45747.1055208333</v>
      </c>
      <c r="T1903" s="3" t="s">
        <v>65</v>
      </c>
      <c r="U1903" s="3" t="s">
        <v>65</v>
      </c>
      <c r="V1903" s="3" t="n">
        <v>0</v>
      </c>
      <c r="W1903" s="3" t="n">
        <v>0</v>
      </c>
      <c r="X1903" s="3" t="n">
        <v>0</v>
      </c>
      <c r="Y1903" s="3" t="s">
        <v>30</v>
      </c>
      <c r="Z1903" s="3" t="s">
        <v>30</v>
      </c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</row>
    <row r="1904" customFormat="false" ht="15.75" hidden="false" customHeight="false" outlineLevel="0" collapsed="false">
      <c r="A1904" s="3" t="n">
        <v>1903</v>
      </c>
      <c r="B1904" s="3" t="s">
        <v>5527</v>
      </c>
      <c r="C1904" s="3" t="s">
        <v>5528</v>
      </c>
      <c r="D1904" s="3" t="n">
        <v>1</v>
      </c>
      <c r="E1904" s="3" t="n">
        <v>0.1986633</v>
      </c>
      <c r="F1904" s="3" t="n">
        <v>19</v>
      </c>
      <c r="G1904" s="3" t="n">
        <v>19</v>
      </c>
      <c r="H1904" s="3" t="n">
        <v>7</v>
      </c>
      <c r="I1904" s="3" t="n">
        <v>7</v>
      </c>
      <c r="J1904" s="3" t="n">
        <v>16</v>
      </c>
      <c r="K1904" s="3" t="n">
        <v>16</v>
      </c>
      <c r="L1904" s="3" t="n">
        <v>1</v>
      </c>
      <c r="M1904" s="3" t="n">
        <v>1</v>
      </c>
      <c r="N1904" s="3" t="n">
        <v>-1</v>
      </c>
      <c r="O1904" s="3" t="n">
        <v>-1</v>
      </c>
      <c r="P1904" s="3" t="n">
        <v>8.8</v>
      </c>
      <c r="Q1904" s="3" t="n">
        <v>24.2</v>
      </c>
      <c r="R1904" s="3" t="s">
        <v>5529</v>
      </c>
      <c r="S1904" s="4" t="n">
        <v>45747.1055671296</v>
      </c>
      <c r="T1904" s="3" t="s">
        <v>239</v>
      </c>
      <c r="U1904" s="3" t="s">
        <v>239</v>
      </c>
      <c r="V1904" s="3" t="n">
        <v>0</v>
      </c>
      <c r="W1904" s="3" t="n">
        <v>0</v>
      </c>
      <c r="X1904" s="3" t="n">
        <v>0</v>
      </c>
      <c r="Y1904" s="3" t="s">
        <v>30</v>
      </c>
      <c r="Z1904" s="3" t="s">
        <v>30</v>
      </c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</row>
    <row r="1905" customFormat="false" ht="15.75" hidden="false" customHeight="false" outlineLevel="0" collapsed="false">
      <c r="A1905" s="3" t="n">
        <v>1904</v>
      </c>
      <c r="B1905" s="3" t="s">
        <v>5530</v>
      </c>
      <c r="C1905" s="3" t="s">
        <v>5531</v>
      </c>
      <c r="D1905" s="3" t="n">
        <v>1</v>
      </c>
      <c r="E1905" s="3" t="n">
        <v>1.3981954</v>
      </c>
      <c r="F1905" s="3" t="n">
        <v>5</v>
      </c>
      <c r="G1905" s="3" t="n">
        <v>5</v>
      </c>
      <c r="H1905" s="3" t="n">
        <v>3</v>
      </c>
      <c r="I1905" s="3" t="n">
        <v>3</v>
      </c>
      <c r="J1905" s="3" t="n">
        <v>6</v>
      </c>
      <c r="K1905" s="3" t="n">
        <v>6</v>
      </c>
      <c r="L1905" s="3" t="n">
        <v>0</v>
      </c>
      <c r="M1905" s="3" t="n">
        <v>0</v>
      </c>
      <c r="N1905" s="3" t="n">
        <v>-1</v>
      </c>
      <c r="O1905" s="3" t="n">
        <v>-1</v>
      </c>
      <c r="P1905" s="3" t="n">
        <v>8.8</v>
      </c>
      <c r="Q1905" s="3" t="n">
        <v>24.2</v>
      </c>
      <c r="R1905" s="3" t="s">
        <v>5532</v>
      </c>
      <c r="S1905" s="4" t="n">
        <v>45747.1056018519</v>
      </c>
      <c r="T1905" s="3" t="s">
        <v>239</v>
      </c>
      <c r="U1905" s="3" t="s">
        <v>239</v>
      </c>
      <c r="V1905" s="3" t="n">
        <v>0</v>
      </c>
      <c r="W1905" s="3" t="n">
        <v>0</v>
      </c>
      <c r="X1905" s="3" t="n">
        <v>0</v>
      </c>
      <c r="Y1905" s="3" t="s">
        <v>30</v>
      </c>
      <c r="Z1905" s="3" t="s">
        <v>30</v>
      </c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</row>
    <row r="1906" customFormat="false" ht="15.75" hidden="false" customHeight="false" outlineLevel="0" collapsed="false">
      <c r="A1906" s="3" t="n">
        <v>1905</v>
      </c>
      <c r="B1906" s="3" t="s">
        <v>5533</v>
      </c>
      <c r="C1906" s="3" t="s">
        <v>5534</v>
      </c>
      <c r="D1906" s="3" t="n">
        <v>1</v>
      </c>
      <c r="E1906" s="3" t="n">
        <v>1.5355369</v>
      </c>
      <c r="F1906" s="3" t="n">
        <v>8</v>
      </c>
      <c r="G1906" s="3" t="n">
        <v>8</v>
      </c>
      <c r="H1906" s="3" t="n">
        <v>6</v>
      </c>
      <c r="I1906" s="3" t="n">
        <v>6</v>
      </c>
      <c r="J1906" s="3" t="n">
        <v>9</v>
      </c>
      <c r="K1906" s="3" t="n">
        <v>9</v>
      </c>
      <c r="L1906" s="3" t="n">
        <v>1</v>
      </c>
      <c r="M1906" s="3" t="n">
        <v>1</v>
      </c>
      <c r="N1906" s="3" t="n">
        <v>-1</v>
      </c>
      <c r="O1906" s="3" t="n">
        <v>-1</v>
      </c>
      <c r="P1906" s="3" t="n">
        <v>8.8</v>
      </c>
      <c r="Q1906" s="3" t="n">
        <v>24.2</v>
      </c>
      <c r="R1906" s="3" t="s">
        <v>5535</v>
      </c>
      <c r="S1906" s="4" t="n">
        <v>45747.1056597222</v>
      </c>
      <c r="T1906" s="3" t="s">
        <v>239</v>
      </c>
      <c r="U1906" s="3" t="s">
        <v>239</v>
      </c>
      <c r="V1906" s="3" t="n">
        <v>0</v>
      </c>
      <c r="W1906" s="3" t="n">
        <v>0</v>
      </c>
      <c r="X1906" s="3" t="n">
        <v>0</v>
      </c>
      <c r="Y1906" s="3" t="s">
        <v>30</v>
      </c>
      <c r="Z1906" s="3" t="s">
        <v>30</v>
      </c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</row>
    <row r="1907" customFormat="false" ht="15.75" hidden="false" customHeight="false" outlineLevel="0" collapsed="false">
      <c r="A1907" s="3" t="n">
        <v>1906</v>
      </c>
      <c r="B1907" s="3" t="s">
        <v>5536</v>
      </c>
      <c r="C1907" s="3" t="s">
        <v>5537</v>
      </c>
      <c r="D1907" s="3" t="n">
        <v>1</v>
      </c>
      <c r="E1907" s="3" t="n">
        <v>1.7460691</v>
      </c>
      <c r="F1907" s="3" t="n">
        <v>40</v>
      </c>
      <c r="G1907" s="3" t="n">
        <v>40</v>
      </c>
      <c r="H1907" s="3" t="n">
        <v>10</v>
      </c>
      <c r="I1907" s="3" t="n">
        <v>10</v>
      </c>
      <c r="J1907" s="3" t="n">
        <v>28</v>
      </c>
      <c r="K1907" s="3" t="n">
        <v>28</v>
      </c>
      <c r="L1907" s="3" t="n">
        <v>10</v>
      </c>
      <c r="M1907" s="3" t="n">
        <v>10</v>
      </c>
      <c r="N1907" s="3" t="n">
        <v>-1</v>
      </c>
      <c r="O1907" s="3" t="n">
        <v>-1</v>
      </c>
      <c r="P1907" s="3" t="n">
        <v>8.8</v>
      </c>
      <c r="Q1907" s="3" t="n">
        <v>24.2</v>
      </c>
      <c r="R1907" s="3" t="s">
        <v>5538</v>
      </c>
      <c r="S1907" s="4" t="n">
        <v>45747.1057291667</v>
      </c>
      <c r="T1907" s="3" t="s">
        <v>65</v>
      </c>
      <c r="U1907" s="3" t="s">
        <v>65</v>
      </c>
      <c r="V1907" s="3" t="n">
        <v>0</v>
      </c>
      <c r="W1907" s="3" t="n">
        <v>0</v>
      </c>
      <c r="X1907" s="3" t="n">
        <v>0</v>
      </c>
      <c r="Y1907" s="3" t="s">
        <v>30</v>
      </c>
      <c r="Z1907" s="3" t="s">
        <v>30</v>
      </c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</row>
    <row r="1908" customFormat="false" ht="15.75" hidden="false" customHeight="false" outlineLevel="0" collapsed="false">
      <c r="A1908" s="3" t="n">
        <v>1907</v>
      </c>
      <c r="B1908" s="3" t="s">
        <v>5539</v>
      </c>
      <c r="C1908" s="3" t="s">
        <v>5540</v>
      </c>
      <c r="D1908" s="3" t="n">
        <v>1</v>
      </c>
      <c r="E1908" s="3" t="n">
        <v>4.2763937</v>
      </c>
      <c r="F1908" s="3" t="n">
        <v>104</v>
      </c>
      <c r="G1908" s="3" t="n">
        <v>104</v>
      </c>
      <c r="H1908" s="3" t="n">
        <v>14</v>
      </c>
      <c r="I1908" s="3" t="n">
        <v>14</v>
      </c>
      <c r="J1908" s="3" t="n">
        <v>105</v>
      </c>
      <c r="K1908" s="3" t="n">
        <v>105</v>
      </c>
      <c r="L1908" s="3" t="n">
        <v>22</v>
      </c>
      <c r="M1908" s="3" t="n">
        <v>22</v>
      </c>
      <c r="N1908" s="3" t="n">
        <v>-1</v>
      </c>
      <c r="O1908" s="3" t="n">
        <v>-1</v>
      </c>
      <c r="P1908" s="3" t="n">
        <v>8.8</v>
      </c>
      <c r="Q1908" s="3" t="n">
        <v>24.2</v>
      </c>
      <c r="R1908" s="3" t="s">
        <v>5541</v>
      </c>
      <c r="S1908" s="4" t="n">
        <v>45747.1058449074</v>
      </c>
      <c r="T1908" s="3" t="s">
        <v>65</v>
      </c>
      <c r="U1908" s="3" t="s">
        <v>65</v>
      </c>
      <c r="V1908" s="3" t="n">
        <v>0</v>
      </c>
      <c r="W1908" s="3" t="n">
        <v>0</v>
      </c>
      <c r="X1908" s="3" t="n">
        <v>0</v>
      </c>
      <c r="Y1908" s="3" t="s">
        <v>30</v>
      </c>
      <c r="Z1908" s="3" t="s">
        <v>30</v>
      </c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</row>
    <row r="1909" customFormat="false" ht="15.75" hidden="false" customHeight="false" outlineLevel="0" collapsed="false">
      <c r="A1909" s="3" t="n">
        <v>1908</v>
      </c>
      <c r="B1909" s="3" t="s">
        <v>5542</v>
      </c>
      <c r="C1909" s="3" t="s">
        <v>5543</v>
      </c>
      <c r="D1909" s="3" t="n">
        <v>1</v>
      </c>
      <c r="E1909" s="3" t="n">
        <v>5.491539</v>
      </c>
      <c r="F1909" s="3" t="n">
        <v>49</v>
      </c>
      <c r="G1909" s="3" t="n">
        <v>49</v>
      </c>
      <c r="H1909" s="3" t="n">
        <v>11</v>
      </c>
      <c r="I1909" s="3" t="n">
        <v>11</v>
      </c>
      <c r="J1909" s="3" t="n">
        <v>50</v>
      </c>
      <c r="K1909" s="3" t="n">
        <v>50</v>
      </c>
      <c r="L1909" s="3" t="n">
        <v>8</v>
      </c>
      <c r="M1909" s="3" t="n">
        <v>8</v>
      </c>
      <c r="N1909" s="3" t="n">
        <v>-1</v>
      </c>
      <c r="O1909" s="3" t="n">
        <v>-1</v>
      </c>
      <c r="P1909" s="3" t="n">
        <v>8.8</v>
      </c>
      <c r="Q1909" s="3" t="n">
        <v>24.2</v>
      </c>
      <c r="R1909" s="3" t="s">
        <v>5544</v>
      </c>
      <c r="S1909" s="4" t="n">
        <v>45747.1059722222</v>
      </c>
      <c r="T1909" s="3" t="s">
        <v>1920</v>
      </c>
      <c r="U1909" s="3" t="s">
        <v>1920</v>
      </c>
      <c r="V1909" s="3" t="n">
        <v>0</v>
      </c>
      <c r="W1909" s="3" t="n">
        <v>0</v>
      </c>
      <c r="X1909" s="3" t="n">
        <v>0</v>
      </c>
      <c r="Y1909" s="3" t="s">
        <v>30</v>
      </c>
      <c r="Z1909" s="3" t="s">
        <v>30</v>
      </c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</row>
    <row r="1910" customFormat="false" ht="15.75" hidden="false" customHeight="false" outlineLevel="0" collapsed="false">
      <c r="A1910" s="3" t="n">
        <v>1909</v>
      </c>
      <c r="B1910" s="3" t="s">
        <v>5545</v>
      </c>
      <c r="C1910" s="3" t="s">
        <v>5546</v>
      </c>
      <c r="D1910" s="3" t="n">
        <v>1</v>
      </c>
      <c r="E1910" s="3" t="n">
        <v>2.678041</v>
      </c>
      <c r="F1910" s="3" t="n">
        <v>111</v>
      </c>
      <c r="G1910" s="3" t="n">
        <v>111</v>
      </c>
      <c r="H1910" s="3" t="n">
        <v>18</v>
      </c>
      <c r="I1910" s="3" t="n">
        <v>18</v>
      </c>
      <c r="J1910" s="3" t="n">
        <v>120</v>
      </c>
      <c r="K1910" s="3" t="n">
        <v>120</v>
      </c>
      <c r="L1910" s="3" t="n">
        <v>12</v>
      </c>
      <c r="M1910" s="3" t="n">
        <v>12</v>
      </c>
      <c r="N1910" s="3" t="n">
        <v>-1</v>
      </c>
      <c r="O1910" s="3" t="n">
        <v>-1</v>
      </c>
      <c r="P1910" s="3" t="n">
        <v>8.8</v>
      </c>
      <c r="Q1910" s="3" t="n">
        <v>24.2</v>
      </c>
      <c r="R1910" s="3" t="s">
        <v>5547</v>
      </c>
      <c r="S1910" s="4" t="n">
        <v>45747.1060648148</v>
      </c>
      <c r="T1910" s="3" t="s">
        <v>65</v>
      </c>
      <c r="U1910" s="3" t="s">
        <v>65</v>
      </c>
      <c r="V1910" s="3" t="n">
        <v>0</v>
      </c>
      <c r="W1910" s="3" t="n">
        <v>0</v>
      </c>
      <c r="X1910" s="3" t="n">
        <v>0</v>
      </c>
      <c r="Y1910" s="3" t="s">
        <v>30</v>
      </c>
      <c r="Z1910" s="3" t="s">
        <v>30</v>
      </c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</row>
    <row r="1911" customFormat="false" ht="15.75" hidden="false" customHeight="false" outlineLevel="0" collapsed="false">
      <c r="A1911" s="3" t="n">
        <v>1910</v>
      </c>
      <c r="B1911" s="3" t="s">
        <v>5548</v>
      </c>
      <c r="C1911" s="3" t="s">
        <v>5549</v>
      </c>
      <c r="D1911" s="3" t="n">
        <v>1</v>
      </c>
      <c r="E1911" s="3" t="n">
        <v>4.5040172</v>
      </c>
      <c r="F1911" s="3" t="n">
        <v>41</v>
      </c>
      <c r="G1911" s="3" t="n">
        <v>41</v>
      </c>
      <c r="H1911" s="3" t="n">
        <v>6</v>
      </c>
      <c r="I1911" s="3" t="n">
        <v>6</v>
      </c>
      <c r="J1911" s="3" t="n">
        <v>40</v>
      </c>
      <c r="K1911" s="3" t="n">
        <v>40</v>
      </c>
      <c r="L1911" s="3" t="n">
        <v>7</v>
      </c>
      <c r="M1911" s="3" t="n">
        <v>7</v>
      </c>
      <c r="N1911" s="3" t="n">
        <v>-1</v>
      </c>
      <c r="O1911" s="3" t="n">
        <v>-1</v>
      </c>
      <c r="P1911" s="3" t="n">
        <v>8.8</v>
      </c>
      <c r="Q1911" s="3" t="n">
        <v>24.2</v>
      </c>
      <c r="R1911" s="3" t="s">
        <v>5550</v>
      </c>
      <c r="S1911" s="4" t="n">
        <v>45747.1061689815</v>
      </c>
      <c r="T1911" s="3" t="s">
        <v>1920</v>
      </c>
      <c r="U1911" s="3" t="s">
        <v>1920</v>
      </c>
      <c r="V1911" s="3" t="n">
        <v>0</v>
      </c>
      <c r="W1911" s="3" t="n">
        <v>0</v>
      </c>
      <c r="X1911" s="3" t="n">
        <v>0</v>
      </c>
      <c r="Y1911" s="3" t="s">
        <v>30</v>
      </c>
      <c r="Z1911" s="3" t="s">
        <v>30</v>
      </c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</row>
    <row r="1912" customFormat="false" ht="15.75" hidden="false" customHeight="false" outlineLevel="0" collapsed="false">
      <c r="A1912" s="3" t="n">
        <v>1911</v>
      </c>
      <c r="B1912" s="3" t="s">
        <v>5551</v>
      </c>
      <c r="C1912" s="3" t="s">
        <v>5552</v>
      </c>
      <c r="D1912" s="3" t="n">
        <v>1</v>
      </c>
      <c r="E1912" s="3" t="n">
        <v>0.5579393</v>
      </c>
      <c r="F1912" s="3" t="n">
        <v>16</v>
      </c>
      <c r="G1912" s="3" t="n">
        <v>16</v>
      </c>
      <c r="H1912" s="3" t="n">
        <v>9</v>
      </c>
      <c r="I1912" s="3" t="n">
        <v>9</v>
      </c>
      <c r="J1912" s="3" t="n">
        <v>16</v>
      </c>
      <c r="K1912" s="3" t="n">
        <v>16</v>
      </c>
      <c r="L1912" s="3" t="n">
        <v>1</v>
      </c>
      <c r="M1912" s="3" t="n">
        <v>1</v>
      </c>
      <c r="N1912" s="3" t="n">
        <v>-1</v>
      </c>
      <c r="O1912" s="3" t="n">
        <v>-1</v>
      </c>
      <c r="P1912" s="3" t="n">
        <v>8.8</v>
      </c>
      <c r="Q1912" s="3" t="n">
        <v>24.2</v>
      </c>
      <c r="R1912" s="3" t="s">
        <v>5553</v>
      </c>
      <c r="S1912" s="4" t="n">
        <v>45747.1062152778</v>
      </c>
      <c r="T1912" s="3" t="s">
        <v>65</v>
      </c>
      <c r="U1912" s="3" t="s">
        <v>65</v>
      </c>
      <c r="V1912" s="3" t="n">
        <v>0</v>
      </c>
      <c r="W1912" s="3" t="n">
        <v>0</v>
      </c>
      <c r="X1912" s="3" t="n">
        <v>0</v>
      </c>
      <c r="Y1912" s="3" t="s">
        <v>30</v>
      </c>
      <c r="Z1912" s="3" t="s">
        <v>30</v>
      </c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</row>
    <row r="1913" customFormat="false" ht="15.75" hidden="false" customHeight="false" outlineLevel="0" collapsed="false">
      <c r="A1913" s="3" t="n">
        <v>1912</v>
      </c>
      <c r="B1913" s="3" t="s">
        <v>5554</v>
      </c>
      <c r="C1913" s="3" t="s">
        <v>5555</v>
      </c>
      <c r="D1913" s="3" t="n">
        <v>1</v>
      </c>
      <c r="E1913" s="3" t="n">
        <v>41.0691962</v>
      </c>
      <c r="F1913" s="3" t="n">
        <v>448</v>
      </c>
      <c r="G1913" s="3" t="n">
        <v>448</v>
      </c>
      <c r="H1913" s="3" t="n">
        <v>13</v>
      </c>
      <c r="I1913" s="3" t="n">
        <v>13</v>
      </c>
      <c r="J1913" s="3" t="n">
        <v>428</v>
      </c>
      <c r="K1913" s="3" t="n">
        <v>428</v>
      </c>
      <c r="L1913" s="3" t="n">
        <v>76</v>
      </c>
      <c r="M1913" s="3" t="n">
        <v>76</v>
      </c>
      <c r="N1913" s="3" t="n">
        <v>-1</v>
      </c>
      <c r="O1913" s="3" t="n">
        <v>-1</v>
      </c>
      <c r="P1913" s="3" t="n">
        <v>8.8</v>
      </c>
      <c r="Q1913" s="3" t="n">
        <v>24.2</v>
      </c>
      <c r="R1913" s="3" t="s">
        <v>5556</v>
      </c>
      <c r="S1913" s="4" t="n">
        <v>45747.1068402778</v>
      </c>
      <c r="T1913" s="3" t="s">
        <v>65</v>
      </c>
      <c r="U1913" s="3" t="s">
        <v>65</v>
      </c>
      <c r="V1913" s="3" t="n">
        <v>0</v>
      </c>
      <c r="W1913" s="3" t="n">
        <v>0</v>
      </c>
      <c r="X1913" s="3" t="n">
        <v>0</v>
      </c>
      <c r="Y1913" s="3" t="s">
        <v>30</v>
      </c>
      <c r="Z1913" s="3" t="s">
        <v>30</v>
      </c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</row>
    <row r="1914" customFormat="false" ht="15.75" hidden="false" customHeight="false" outlineLevel="0" collapsed="false">
      <c r="A1914" s="3" t="n">
        <v>1913</v>
      </c>
      <c r="B1914" s="3" t="s">
        <v>5557</v>
      </c>
      <c r="C1914" s="3" t="s">
        <v>5558</v>
      </c>
      <c r="D1914" s="3" t="n">
        <v>1</v>
      </c>
      <c r="E1914" s="3" t="n">
        <v>4.1309216</v>
      </c>
      <c r="F1914" s="3" t="n">
        <v>46</v>
      </c>
      <c r="G1914" s="3" t="n">
        <v>46</v>
      </c>
      <c r="H1914" s="3" t="n">
        <v>17</v>
      </c>
      <c r="I1914" s="3" t="n">
        <v>17</v>
      </c>
      <c r="J1914" s="3" t="n">
        <v>47</v>
      </c>
      <c r="K1914" s="3" t="n">
        <v>47</v>
      </c>
      <c r="L1914" s="3" t="n">
        <v>6</v>
      </c>
      <c r="M1914" s="3" t="n">
        <v>6</v>
      </c>
      <c r="N1914" s="3" t="n">
        <v>-1</v>
      </c>
      <c r="O1914" s="3" t="n">
        <v>-1</v>
      </c>
      <c r="P1914" s="3" t="n">
        <v>8.8</v>
      </c>
      <c r="Q1914" s="3" t="n">
        <v>24.2</v>
      </c>
      <c r="R1914" s="3" t="s">
        <v>5559</v>
      </c>
      <c r="S1914" s="4" t="n">
        <v>45747.1069791667</v>
      </c>
      <c r="T1914" s="3" t="s">
        <v>1920</v>
      </c>
      <c r="U1914" s="3" t="s">
        <v>1920</v>
      </c>
      <c r="V1914" s="3" t="n">
        <v>0</v>
      </c>
      <c r="W1914" s="3" t="n">
        <v>0</v>
      </c>
      <c r="X1914" s="3" t="n">
        <v>0</v>
      </c>
      <c r="Y1914" s="3" t="s">
        <v>30</v>
      </c>
      <c r="Z1914" s="3" t="s">
        <v>30</v>
      </c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</row>
    <row r="1915" customFormat="false" ht="15.75" hidden="false" customHeight="false" outlineLevel="0" collapsed="false">
      <c r="A1915" s="3" t="n">
        <v>1914</v>
      </c>
      <c r="B1915" s="3" t="s">
        <v>5560</v>
      </c>
      <c r="C1915" s="3" t="s">
        <v>5561</v>
      </c>
      <c r="D1915" s="3" t="n">
        <v>1</v>
      </c>
      <c r="E1915" s="3" t="n">
        <v>6.6118979</v>
      </c>
      <c r="F1915" s="3" t="n">
        <v>68</v>
      </c>
      <c r="G1915" s="3" t="n">
        <v>68</v>
      </c>
      <c r="H1915" s="3" t="n">
        <v>18</v>
      </c>
      <c r="I1915" s="3" t="n">
        <v>18</v>
      </c>
      <c r="J1915" s="3" t="n">
        <v>72</v>
      </c>
      <c r="K1915" s="3" t="n">
        <v>72</v>
      </c>
      <c r="L1915" s="3" t="n">
        <v>12</v>
      </c>
      <c r="M1915" s="3" t="n">
        <v>12</v>
      </c>
      <c r="N1915" s="3" t="n">
        <v>-1</v>
      </c>
      <c r="O1915" s="3" t="n">
        <v>-1</v>
      </c>
      <c r="P1915" s="3" t="n">
        <v>8.8</v>
      </c>
      <c r="Q1915" s="3" t="n">
        <v>24.2</v>
      </c>
      <c r="R1915" s="3" t="s">
        <v>5562</v>
      </c>
      <c r="S1915" s="4" t="n">
        <v>45747.1071180556</v>
      </c>
      <c r="T1915" s="3" t="s">
        <v>1920</v>
      </c>
      <c r="U1915" s="3" t="s">
        <v>1920</v>
      </c>
      <c r="V1915" s="3" t="n">
        <v>0</v>
      </c>
      <c r="W1915" s="3" t="n">
        <v>0</v>
      </c>
      <c r="X1915" s="3" t="n">
        <v>0</v>
      </c>
      <c r="Y1915" s="3" t="s">
        <v>30</v>
      </c>
      <c r="Z1915" s="3" t="s">
        <v>30</v>
      </c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</row>
    <row r="1916" customFormat="false" ht="15.75" hidden="false" customHeight="false" outlineLevel="0" collapsed="false">
      <c r="A1916" s="3" t="n">
        <v>1915</v>
      </c>
      <c r="B1916" s="3" t="s">
        <v>5563</v>
      </c>
      <c r="C1916" s="3" t="s">
        <v>5564</v>
      </c>
      <c r="D1916" s="3" t="n">
        <v>1</v>
      </c>
      <c r="E1916" s="3" t="n">
        <v>1.1266885</v>
      </c>
      <c r="F1916" s="3" t="n">
        <v>71</v>
      </c>
      <c r="G1916" s="3" t="n">
        <v>71</v>
      </c>
      <c r="H1916" s="3" t="n">
        <v>12</v>
      </c>
      <c r="I1916" s="3" t="n">
        <v>12</v>
      </c>
      <c r="J1916" s="3" t="n">
        <v>68</v>
      </c>
      <c r="K1916" s="3" t="n">
        <v>68</v>
      </c>
      <c r="L1916" s="3" t="n">
        <v>8</v>
      </c>
      <c r="M1916" s="3" t="n">
        <v>8</v>
      </c>
      <c r="N1916" s="3" t="n">
        <v>-1</v>
      </c>
      <c r="O1916" s="3" t="n">
        <v>-1</v>
      </c>
      <c r="P1916" s="3" t="n">
        <v>8.8</v>
      </c>
      <c r="Q1916" s="3" t="n">
        <v>24.2</v>
      </c>
      <c r="R1916" s="3" t="s">
        <v>5565</v>
      </c>
      <c r="S1916" s="4" t="n">
        <v>45747.1071875</v>
      </c>
      <c r="T1916" s="3" t="s">
        <v>29</v>
      </c>
      <c r="U1916" s="3" t="s">
        <v>29</v>
      </c>
      <c r="V1916" s="3" t="n">
        <v>0</v>
      </c>
      <c r="W1916" s="3" t="n">
        <v>0</v>
      </c>
      <c r="X1916" s="3" t="n">
        <v>0</v>
      </c>
      <c r="Y1916" s="3" t="s">
        <v>30</v>
      </c>
      <c r="Z1916" s="3" t="s">
        <v>30</v>
      </c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</row>
    <row r="1917" customFormat="false" ht="15.75" hidden="false" customHeight="false" outlineLevel="0" collapsed="false">
      <c r="A1917" s="3" t="n">
        <v>1916</v>
      </c>
      <c r="B1917" s="3" t="s">
        <v>5566</v>
      </c>
      <c r="C1917" s="3" t="s">
        <v>5567</v>
      </c>
      <c r="D1917" s="3" t="n">
        <v>1</v>
      </c>
      <c r="E1917" s="3" t="n">
        <v>7.0100241</v>
      </c>
      <c r="F1917" s="3" t="n">
        <v>156</v>
      </c>
      <c r="G1917" s="3" t="n">
        <v>156</v>
      </c>
      <c r="H1917" s="3" t="n">
        <v>23</v>
      </c>
      <c r="I1917" s="3" t="n">
        <v>23</v>
      </c>
      <c r="J1917" s="3" t="n">
        <v>158</v>
      </c>
      <c r="K1917" s="3" t="n">
        <v>158</v>
      </c>
      <c r="L1917" s="3" t="n">
        <v>23</v>
      </c>
      <c r="M1917" s="3" t="n">
        <v>23</v>
      </c>
      <c r="N1917" s="3" t="n">
        <v>-1</v>
      </c>
      <c r="O1917" s="3" t="n">
        <v>-1</v>
      </c>
      <c r="P1917" s="3" t="n">
        <v>8.8</v>
      </c>
      <c r="Q1917" s="3" t="n">
        <v>24.2</v>
      </c>
      <c r="R1917" s="3" t="s">
        <v>5568</v>
      </c>
      <c r="S1917" s="4" t="n">
        <v>45747.1073148148</v>
      </c>
      <c r="T1917" s="3" t="s">
        <v>65</v>
      </c>
      <c r="U1917" s="3" t="s">
        <v>65</v>
      </c>
      <c r="V1917" s="3" t="n">
        <v>0</v>
      </c>
      <c r="W1917" s="3" t="n">
        <v>0</v>
      </c>
      <c r="X1917" s="3" t="n">
        <v>0</v>
      </c>
      <c r="Y1917" s="3" t="s">
        <v>30</v>
      </c>
      <c r="Z1917" s="3" t="s">
        <v>30</v>
      </c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</row>
    <row r="1918" customFormat="false" ht="15.75" hidden="false" customHeight="false" outlineLevel="0" collapsed="false">
      <c r="A1918" s="3" t="n">
        <v>1917</v>
      </c>
      <c r="B1918" s="3" t="s">
        <v>5569</v>
      </c>
      <c r="C1918" s="3" t="s">
        <v>5570</v>
      </c>
      <c r="D1918" s="3" t="n">
        <v>1</v>
      </c>
      <c r="E1918" s="3" t="n">
        <v>0.8663053</v>
      </c>
      <c r="F1918" s="3" t="n">
        <v>15</v>
      </c>
      <c r="G1918" s="3" t="n">
        <v>15</v>
      </c>
      <c r="H1918" s="3" t="n">
        <v>3</v>
      </c>
      <c r="I1918" s="3" t="n">
        <v>3</v>
      </c>
      <c r="J1918" s="3" t="n">
        <v>12</v>
      </c>
      <c r="K1918" s="3" t="n">
        <v>12</v>
      </c>
      <c r="L1918" s="3" t="n">
        <v>1</v>
      </c>
      <c r="M1918" s="3" t="n">
        <v>1</v>
      </c>
      <c r="N1918" s="3" t="n">
        <v>-1</v>
      </c>
      <c r="O1918" s="3" t="n">
        <v>-1</v>
      </c>
      <c r="P1918" s="3" t="n">
        <v>8.8</v>
      </c>
      <c r="Q1918" s="3" t="n">
        <v>24.2</v>
      </c>
      <c r="R1918" s="3" t="s">
        <v>5571</v>
      </c>
      <c r="S1918" s="4" t="n">
        <v>45747.1073611111</v>
      </c>
      <c r="T1918" s="3" t="s">
        <v>65</v>
      </c>
      <c r="U1918" s="3" t="s">
        <v>65</v>
      </c>
      <c r="V1918" s="3" t="n">
        <v>0</v>
      </c>
      <c r="W1918" s="3" t="n">
        <v>0</v>
      </c>
      <c r="X1918" s="3" t="n">
        <v>0</v>
      </c>
      <c r="Y1918" s="3" t="s">
        <v>30</v>
      </c>
      <c r="Z1918" s="3" t="s">
        <v>30</v>
      </c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</row>
    <row r="1919" customFormat="false" ht="15.75" hidden="false" customHeight="false" outlineLevel="0" collapsed="false">
      <c r="A1919" s="3" t="n">
        <v>1918</v>
      </c>
      <c r="B1919" s="3" t="s">
        <v>5572</v>
      </c>
      <c r="C1919" s="3" t="s">
        <v>5573</v>
      </c>
      <c r="D1919" s="3" t="n">
        <v>1</v>
      </c>
      <c r="E1919" s="3" t="n">
        <v>2.2303146</v>
      </c>
      <c r="F1919" s="3" t="n">
        <v>74</v>
      </c>
      <c r="G1919" s="3" t="n">
        <v>74</v>
      </c>
      <c r="H1919" s="3" t="n">
        <v>13</v>
      </c>
      <c r="I1919" s="3" t="n">
        <v>13</v>
      </c>
      <c r="J1919" s="3" t="n">
        <v>107</v>
      </c>
      <c r="K1919" s="3" t="n">
        <v>107</v>
      </c>
      <c r="L1919" s="3" t="n">
        <v>6</v>
      </c>
      <c r="M1919" s="3" t="n">
        <v>6</v>
      </c>
      <c r="N1919" s="3" t="n">
        <v>-1</v>
      </c>
      <c r="O1919" s="3" t="n">
        <v>-1</v>
      </c>
      <c r="P1919" s="3" t="n">
        <v>8.8</v>
      </c>
      <c r="Q1919" s="3" t="n">
        <v>24.2</v>
      </c>
      <c r="R1919" s="3" t="s">
        <v>5574</v>
      </c>
      <c r="S1919" s="4" t="n">
        <v>45747.1074305556</v>
      </c>
      <c r="T1919" s="3" t="s">
        <v>65</v>
      </c>
      <c r="U1919" s="3" t="s">
        <v>65</v>
      </c>
      <c r="V1919" s="3" t="n">
        <v>0</v>
      </c>
      <c r="W1919" s="3" t="n">
        <v>0</v>
      </c>
      <c r="X1919" s="3" t="n">
        <v>0</v>
      </c>
      <c r="Y1919" s="3" t="s">
        <v>30</v>
      </c>
      <c r="Z1919" s="3" t="s">
        <v>30</v>
      </c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</row>
    <row r="1920" customFormat="false" ht="15.75" hidden="false" customHeight="false" outlineLevel="0" collapsed="false">
      <c r="A1920" s="3" t="n">
        <v>1919</v>
      </c>
      <c r="B1920" s="3" t="s">
        <v>5575</v>
      </c>
      <c r="C1920" s="3" t="s">
        <v>5576</v>
      </c>
      <c r="D1920" s="3" t="n">
        <v>1</v>
      </c>
      <c r="E1920" s="3" t="n">
        <v>2.2079245</v>
      </c>
      <c r="F1920" s="3" t="n">
        <v>21</v>
      </c>
      <c r="G1920" s="3" t="n">
        <v>21</v>
      </c>
      <c r="H1920" s="3" t="n">
        <v>9</v>
      </c>
      <c r="I1920" s="3" t="n">
        <v>9</v>
      </c>
      <c r="J1920" s="3" t="n">
        <v>21</v>
      </c>
      <c r="K1920" s="3" t="n">
        <v>21</v>
      </c>
      <c r="L1920" s="3" t="n">
        <v>5</v>
      </c>
      <c r="M1920" s="3" t="n">
        <v>5</v>
      </c>
      <c r="N1920" s="3" t="n">
        <v>-1</v>
      </c>
      <c r="O1920" s="3" t="n">
        <v>-1</v>
      </c>
      <c r="P1920" s="3" t="n">
        <v>8.8</v>
      </c>
      <c r="Q1920" s="3" t="n">
        <v>24.2</v>
      </c>
      <c r="R1920" s="3" t="s">
        <v>5577</v>
      </c>
      <c r="S1920" s="4" t="n">
        <v>45747.1075</v>
      </c>
      <c r="T1920" s="3" t="s">
        <v>1920</v>
      </c>
      <c r="U1920" s="3" t="s">
        <v>1920</v>
      </c>
      <c r="V1920" s="3" t="n">
        <v>0</v>
      </c>
      <c r="W1920" s="3" t="n">
        <v>0</v>
      </c>
      <c r="X1920" s="3" t="n">
        <v>0</v>
      </c>
      <c r="Y1920" s="3" t="s">
        <v>30</v>
      </c>
      <c r="Z1920" s="3" t="s">
        <v>30</v>
      </c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</row>
    <row r="1921" customFormat="false" ht="15.75" hidden="false" customHeight="false" outlineLevel="0" collapsed="false">
      <c r="A1921" s="3" t="n">
        <v>1920</v>
      </c>
      <c r="B1921" s="3" t="s">
        <v>5578</v>
      </c>
      <c r="C1921" s="3" t="s">
        <v>5579</v>
      </c>
      <c r="D1921" s="3" t="n">
        <v>1</v>
      </c>
      <c r="E1921" s="3" t="n">
        <v>1.4378173</v>
      </c>
      <c r="F1921" s="3" t="n">
        <v>15</v>
      </c>
      <c r="G1921" s="3" t="n">
        <v>15</v>
      </c>
      <c r="H1921" s="3" t="n">
        <v>3</v>
      </c>
      <c r="I1921" s="3" t="n">
        <v>3</v>
      </c>
      <c r="J1921" s="3" t="n">
        <v>23</v>
      </c>
      <c r="K1921" s="3" t="n">
        <v>23</v>
      </c>
      <c r="L1921" s="3" t="n">
        <v>1</v>
      </c>
      <c r="M1921" s="3" t="n">
        <v>1</v>
      </c>
      <c r="N1921" s="3" t="n">
        <v>-1</v>
      </c>
      <c r="O1921" s="3" t="n">
        <v>-1</v>
      </c>
      <c r="P1921" s="3" t="n">
        <v>8.8</v>
      </c>
      <c r="Q1921" s="3" t="n">
        <v>24.2</v>
      </c>
      <c r="R1921" s="3" t="s">
        <v>5580</v>
      </c>
      <c r="S1921" s="4" t="n">
        <v>45747.1075578704</v>
      </c>
      <c r="T1921" s="3" t="s">
        <v>65</v>
      </c>
      <c r="U1921" s="3" t="s">
        <v>65</v>
      </c>
      <c r="V1921" s="3" t="n">
        <v>0</v>
      </c>
      <c r="W1921" s="3" t="n">
        <v>0</v>
      </c>
      <c r="X1921" s="3" t="n">
        <v>0</v>
      </c>
      <c r="Y1921" s="3" t="s">
        <v>30</v>
      </c>
      <c r="Z1921" s="3" t="s">
        <v>30</v>
      </c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</row>
    <row r="1922" customFormat="false" ht="15.75" hidden="false" customHeight="false" outlineLevel="0" collapsed="false">
      <c r="A1922" s="3" t="n">
        <v>1921</v>
      </c>
      <c r="B1922" s="3" t="s">
        <v>5581</v>
      </c>
      <c r="C1922" s="3" t="s">
        <v>5582</v>
      </c>
      <c r="D1922" s="3" t="n">
        <v>1</v>
      </c>
      <c r="E1922" s="3" t="n">
        <v>2.9025605</v>
      </c>
      <c r="F1922" s="3" t="n">
        <v>23</v>
      </c>
      <c r="G1922" s="3" t="n">
        <v>23</v>
      </c>
      <c r="H1922" s="3" t="n">
        <v>8</v>
      </c>
      <c r="I1922" s="3" t="n">
        <v>8</v>
      </c>
      <c r="J1922" s="3" t="n">
        <v>26</v>
      </c>
      <c r="K1922" s="3" t="n">
        <v>26</v>
      </c>
      <c r="L1922" s="3" t="n">
        <v>6</v>
      </c>
      <c r="M1922" s="3" t="n">
        <v>6</v>
      </c>
      <c r="N1922" s="3" t="n">
        <v>-1</v>
      </c>
      <c r="O1922" s="3" t="n">
        <v>-1</v>
      </c>
      <c r="P1922" s="3" t="n">
        <v>8.8</v>
      </c>
      <c r="Q1922" s="3" t="n">
        <v>24.2</v>
      </c>
      <c r="R1922" s="3" t="s">
        <v>5583</v>
      </c>
      <c r="S1922" s="4" t="n">
        <v>45747.107662037</v>
      </c>
      <c r="T1922" s="3" t="s">
        <v>3197</v>
      </c>
      <c r="U1922" s="3" t="s">
        <v>3197</v>
      </c>
      <c r="V1922" s="3" t="n">
        <v>0</v>
      </c>
      <c r="W1922" s="3" t="n">
        <v>0</v>
      </c>
      <c r="X1922" s="3" t="n">
        <v>0</v>
      </c>
      <c r="Y1922" s="3" t="s">
        <v>30</v>
      </c>
      <c r="Z1922" s="3" t="s">
        <v>30</v>
      </c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</row>
    <row r="1923" customFormat="false" ht="15.75" hidden="false" customHeight="false" outlineLevel="0" collapsed="false">
      <c r="A1923" s="3" t="n">
        <v>1922</v>
      </c>
      <c r="B1923" s="3" t="s">
        <v>5584</v>
      </c>
      <c r="C1923" s="3" t="s">
        <v>5585</v>
      </c>
      <c r="D1923" s="3" t="n">
        <v>1</v>
      </c>
      <c r="E1923" s="3" t="n">
        <v>0.4769946</v>
      </c>
      <c r="F1923" s="3" t="n">
        <v>19</v>
      </c>
      <c r="G1923" s="3" t="n">
        <v>19</v>
      </c>
      <c r="H1923" s="3" t="n">
        <v>10</v>
      </c>
      <c r="I1923" s="3" t="n">
        <v>10</v>
      </c>
      <c r="J1923" s="3" t="n">
        <v>21</v>
      </c>
      <c r="K1923" s="3" t="n">
        <v>21</v>
      </c>
      <c r="L1923" s="3" t="n">
        <v>2</v>
      </c>
      <c r="M1923" s="3" t="n">
        <v>2</v>
      </c>
      <c r="N1923" s="3" t="n">
        <v>-1</v>
      </c>
      <c r="O1923" s="3" t="n">
        <v>-1</v>
      </c>
      <c r="P1923" s="3" t="n">
        <v>8.8</v>
      </c>
      <c r="Q1923" s="3" t="n">
        <v>24.2</v>
      </c>
      <c r="R1923" s="3" t="s">
        <v>5586</v>
      </c>
      <c r="S1923" s="4" t="n">
        <v>45747.1076967593</v>
      </c>
      <c r="T1923" s="3" t="s">
        <v>65</v>
      </c>
      <c r="U1923" s="3" t="s">
        <v>65</v>
      </c>
      <c r="V1923" s="3" t="n">
        <v>0</v>
      </c>
      <c r="W1923" s="3" t="n">
        <v>0</v>
      </c>
      <c r="X1923" s="3" t="n">
        <v>0</v>
      </c>
      <c r="Y1923" s="3" t="s">
        <v>30</v>
      </c>
      <c r="Z1923" s="3" t="s">
        <v>30</v>
      </c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</row>
    <row r="1924" customFormat="false" ht="15.75" hidden="false" customHeight="false" outlineLevel="0" collapsed="false">
      <c r="A1924" s="3" t="n">
        <v>1923</v>
      </c>
      <c r="B1924" s="3" t="s">
        <v>5587</v>
      </c>
      <c r="C1924" s="3" t="s">
        <v>5588</v>
      </c>
      <c r="D1924" s="3" t="n">
        <v>1</v>
      </c>
      <c r="E1924" s="3" t="n">
        <v>1.338544</v>
      </c>
      <c r="F1924" s="3" t="n">
        <v>20</v>
      </c>
      <c r="G1924" s="3" t="n">
        <v>20</v>
      </c>
      <c r="H1924" s="3" t="n">
        <v>7</v>
      </c>
      <c r="I1924" s="3" t="n">
        <v>7</v>
      </c>
      <c r="J1924" s="3" t="n">
        <v>17</v>
      </c>
      <c r="K1924" s="3" t="n">
        <v>17</v>
      </c>
      <c r="L1924" s="3" t="n">
        <v>5</v>
      </c>
      <c r="M1924" s="3" t="n">
        <v>5</v>
      </c>
      <c r="N1924" s="3" t="n">
        <v>-1</v>
      </c>
      <c r="O1924" s="3" t="n">
        <v>-1</v>
      </c>
      <c r="P1924" s="3" t="n">
        <v>8.8</v>
      </c>
      <c r="Q1924" s="3" t="n">
        <v>24.2</v>
      </c>
      <c r="R1924" s="3" t="s">
        <v>5589</v>
      </c>
      <c r="S1924" s="4" t="n">
        <v>45747.1077546296</v>
      </c>
      <c r="T1924" s="3" t="s">
        <v>65</v>
      </c>
      <c r="U1924" s="3" t="s">
        <v>65</v>
      </c>
      <c r="V1924" s="3" t="n">
        <v>0</v>
      </c>
      <c r="W1924" s="3" t="n">
        <v>0</v>
      </c>
      <c r="X1924" s="3" t="n">
        <v>0</v>
      </c>
      <c r="Y1924" s="3" t="s">
        <v>30</v>
      </c>
      <c r="Z1924" s="3" t="s">
        <v>30</v>
      </c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</row>
    <row r="1925" customFormat="false" ht="15.75" hidden="false" customHeight="false" outlineLevel="0" collapsed="false">
      <c r="A1925" s="3" t="n">
        <v>1924</v>
      </c>
      <c r="B1925" s="3" t="s">
        <v>5590</v>
      </c>
      <c r="C1925" s="3" t="s">
        <v>5591</v>
      </c>
      <c r="D1925" s="3" t="n">
        <v>1</v>
      </c>
      <c r="E1925" s="3" t="n">
        <v>2.3457657</v>
      </c>
      <c r="F1925" s="3" t="n">
        <v>33</v>
      </c>
      <c r="G1925" s="3" t="n">
        <v>33</v>
      </c>
      <c r="H1925" s="3" t="n">
        <v>10</v>
      </c>
      <c r="I1925" s="3" t="n">
        <v>10</v>
      </c>
      <c r="J1925" s="3" t="n">
        <v>30</v>
      </c>
      <c r="K1925" s="3" t="n">
        <v>30</v>
      </c>
      <c r="L1925" s="3" t="n">
        <v>8</v>
      </c>
      <c r="M1925" s="3" t="n">
        <v>8</v>
      </c>
      <c r="N1925" s="3" t="n">
        <v>-1</v>
      </c>
      <c r="O1925" s="3" t="n">
        <v>-1</v>
      </c>
      <c r="P1925" s="3" t="n">
        <v>8.8</v>
      </c>
      <c r="Q1925" s="3" t="n">
        <v>24.2</v>
      </c>
      <c r="R1925" s="3" t="s">
        <v>5592</v>
      </c>
      <c r="S1925" s="4" t="n">
        <v>45747.1078356481</v>
      </c>
      <c r="T1925" s="3" t="s">
        <v>65</v>
      </c>
      <c r="U1925" s="3" t="s">
        <v>65</v>
      </c>
      <c r="V1925" s="3" t="n">
        <v>0</v>
      </c>
      <c r="W1925" s="3" t="n">
        <v>0</v>
      </c>
      <c r="X1925" s="3" t="n">
        <v>0</v>
      </c>
      <c r="Y1925" s="3" t="s">
        <v>30</v>
      </c>
      <c r="Z1925" s="3" t="s">
        <v>30</v>
      </c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</row>
    <row r="1926" customFormat="false" ht="15.75" hidden="false" customHeight="false" outlineLevel="0" collapsed="false">
      <c r="A1926" s="3" t="n">
        <v>1925</v>
      </c>
      <c r="B1926" s="3" t="s">
        <v>5593</v>
      </c>
      <c r="C1926" s="3" t="s">
        <v>5594</v>
      </c>
      <c r="D1926" s="3" t="n">
        <v>1</v>
      </c>
      <c r="E1926" s="3" t="n">
        <v>3.9093639</v>
      </c>
      <c r="F1926" s="3" t="n">
        <v>70</v>
      </c>
      <c r="G1926" s="3" t="n">
        <v>70</v>
      </c>
      <c r="H1926" s="3" t="n">
        <v>9</v>
      </c>
      <c r="I1926" s="3" t="n">
        <v>9</v>
      </c>
      <c r="J1926" s="3" t="n">
        <v>57</v>
      </c>
      <c r="K1926" s="3" t="n">
        <v>57</v>
      </c>
      <c r="L1926" s="3" t="n">
        <v>13</v>
      </c>
      <c r="M1926" s="3" t="n">
        <v>13</v>
      </c>
      <c r="N1926" s="3" t="n">
        <v>-1</v>
      </c>
      <c r="O1926" s="3" t="n">
        <v>-1</v>
      </c>
      <c r="P1926" s="3" t="n">
        <v>8.8</v>
      </c>
      <c r="Q1926" s="3" t="n">
        <v>24.2</v>
      </c>
      <c r="R1926" s="3" t="s">
        <v>5595</v>
      </c>
      <c r="S1926" s="4" t="n">
        <v>45747.1079282407</v>
      </c>
      <c r="T1926" s="3" t="s">
        <v>65</v>
      </c>
      <c r="U1926" s="3" t="s">
        <v>65</v>
      </c>
      <c r="V1926" s="3" t="n">
        <v>0</v>
      </c>
      <c r="W1926" s="3" t="n">
        <v>0</v>
      </c>
      <c r="X1926" s="3" t="n">
        <v>0</v>
      </c>
      <c r="Y1926" s="3" t="s">
        <v>30</v>
      </c>
      <c r="Z1926" s="3" t="s">
        <v>30</v>
      </c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</row>
    <row r="1927" customFormat="false" ht="15.75" hidden="false" customHeight="false" outlineLevel="0" collapsed="false">
      <c r="A1927" s="3" t="n">
        <v>1926</v>
      </c>
      <c r="B1927" s="3" t="s">
        <v>5596</v>
      </c>
      <c r="C1927" s="3" t="s">
        <v>5597</v>
      </c>
      <c r="D1927" s="3" t="n">
        <v>1</v>
      </c>
      <c r="E1927" s="3" t="n">
        <v>4.2055286</v>
      </c>
      <c r="F1927" s="3" t="n">
        <v>72</v>
      </c>
      <c r="G1927" s="3" t="n">
        <v>72</v>
      </c>
      <c r="H1927" s="3" t="n">
        <v>16</v>
      </c>
      <c r="I1927" s="3" t="n">
        <v>16</v>
      </c>
      <c r="J1927" s="3" t="n">
        <v>76</v>
      </c>
      <c r="K1927" s="3" t="n">
        <v>76</v>
      </c>
      <c r="L1927" s="3" t="n">
        <v>10</v>
      </c>
      <c r="M1927" s="3" t="n">
        <v>10</v>
      </c>
      <c r="N1927" s="3" t="n">
        <v>-1</v>
      </c>
      <c r="O1927" s="3" t="n">
        <v>-1</v>
      </c>
      <c r="P1927" s="3" t="n">
        <v>8.8</v>
      </c>
      <c r="Q1927" s="3" t="n">
        <v>24.2</v>
      </c>
      <c r="R1927" s="3" t="s">
        <v>5598</v>
      </c>
      <c r="S1927" s="4" t="n">
        <v>45747.1080208333</v>
      </c>
      <c r="T1927" s="3" t="s">
        <v>65</v>
      </c>
      <c r="U1927" s="3" t="s">
        <v>65</v>
      </c>
      <c r="V1927" s="3" t="n">
        <v>0</v>
      </c>
      <c r="W1927" s="3" t="n">
        <v>0</v>
      </c>
      <c r="X1927" s="3" t="n">
        <v>0</v>
      </c>
      <c r="Y1927" s="3" t="s">
        <v>30</v>
      </c>
      <c r="Z1927" s="3" t="s">
        <v>30</v>
      </c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</row>
    <row r="1928" customFormat="false" ht="15.75" hidden="false" customHeight="false" outlineLevel="0" collapsed="false">
      <c r="A1928" s="3" t="n">
        <v>1927</v>
      </c>
      <c r="B1928" s="3" t="s">
        <v>5599</v>
      </c>
      <c r="C1928" s="3" t="s">
        <v>5600</v>
      </c>
      <c r="D1928" s="3" t="n">
        <v>1</v>
      </c>
      <c r="E1928" s="3" t="n">
        <v>35.4115121</v>
      </c>
      <c r="F1928" s="3" t="n">
        <v>255</v>
      </c>
      <c r="G1928" s="3" t="n">
        <v>255</v>
      </c>
      <c r="H1928" s="3" t="n">
        <v>23</v>
      </c>
      <c r="I1928" s="3" t="n">
        <v>23</v>
      </c>
      <c r="J1928" s="3" t="n">
        <v>174</v>
      </c>
      <c r="K1928" s="3" t="n">
        <v>174</v>
      </c>
      <c r="L1928" s="3" t="n">
        <v>58</v>
      </c>
      <c r="M1928" s="3" t="n">
        <v>58</v>
      </c>
      <c r="N1928" s="3" t="n">
        <v>-1</v>
      </c>
      <c r="O1928" s="3" t="n">
        <v>-1</v>
      </c>
      <c r="P1928" s="3" t="n">
        <v>9</v>
      </c>
      <c r="Q1928" s="3" t="n">
        <v>24.2</v>
      </c>
      <c r="R1928" s="3" t="s">
        <v>5601</v>
      </c>
      <c r="S1928" s="4" t="n">
        <v>45747.1086689815</v>
      </c>
      <c r="T1928" s="3" t="s">
        <v>3197</v>
      </c>
      <c r="U1928" s="3" t="s">
        <v>3197</v>
      </c>
      <c r="V1928" s="3" t="n">
        <v>0</v>
      </c>
      <c r="W1928" s="3" t="n">
        <v>0</v>
      </c>
      <c r="X1928" s="3" t="n">
        <v>0</v>
      </c>
      <c r="Y1928" s="3" t="s">
        <v>30</v>
      </c>
      <c r="Z1928" s="3" t="s">
        <v>30</v>
      </c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</row>
    <row r="1929" customFormat="false" ht="15.75" hidden="false" customHeight="false" outlineLevel="0" collapsed="false">
      <c r="A1929" s="3" t="n">
        <v>1928</v>
      </c>
      <c r="B1929" s="3" t="s">
        <v>5602</v>
      </c>
      <c r="C1929" s="3" t="s">
        <v>5603</v>
      </c>
      <c r="D1929" s="3" t="n">
        <v>1</v>
      </c>
      <c r="E1929" s="3" t="n">
        <v>16.3293334</v>
      </c>
      <c r="F1929" s="3" t="n">
        <v>110</v>
      </c>
      <c r="G1929" s="3" t="n">
        <v>110</v>
      </c>
      <c r="H1929" s="3" t="n">
        <v>3</v>
      </c>
      <c r="I1929" s="3" t="n">
        <v>3</v>
      </c>
      <c r="J1929" s="3" t="n">
        <v>126</v>
      </c>
      <c r="K1929" s="3" t="n">
        <v>126</v>
      </c>
      <c r="L1929" s="3" t="n">
        <v>7</v>
      </c>
      <c r="M1929" s="3" t="n">
        <v>7</v>
      </c>
      <c r="N1929" s="3" t="n">
        <v>-1</v>
      </c>
      <c r="O1929" s="3" t="n">
        <v>-1</v>
      </c>
      <c r="P1929" s="3" t="n">
        <v>9</v>
      </c>
      <c r="Q1929" s="3" t="n">
        <v>24.2</v>
      </c>
      <c r="R1929" s="3" t="s">
        <v>5604</v>
      </c>
      <c r="S1929" s="4" t="n">
        <v>45747.1089583333</v>
      </c>
      <c r="T1929" s="3" t="s">
        <v>65</v>
      </c>
      <c r="U1929" s="3" t="s">
        <v>65</v>
      </c>
      <c r="V1929" s="3" t="n">
        <v>0</v>
      </c>
      <c r="W1929" s="3" t="n">
        <v>0</v>
      </c>
      <c r="X1929" s="3" t="n">
        <v>0</v>
      </c>
      <c r="Y1929" s="3" t="s">
        <v>30</v>
      </c>
      <c r="Z1929" s="3" t="s">
        <v>30</v>
      </c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</row>
    <row r="1930" customFormat="false" ht="15.75" hidden="false" customHeight="false" outlineLevel="0" collapsed="false">
      <c r="A1930" s="3" t="n">
        <v>1929</v>
      </c>
      <c r="B1930" s="3" t="s">
        <v>5605</v>
      </c>
      <c r="C1930" s="3" t="s">
        <v>5606</v>
      </c>
      <c r="D1930" s="3" t="n">
        <v>1</v>
      </c>
      <c r="E1930" s="3" t="n">
        <v>0.8481642</v>
      </c>
      <c r="F1930" s="3" t="n">
        <v>6</v>
      </c>
      <c r="G1930" s="3" t="n">
        <v>6</v>
      </c>
      <c r="H1930" s="3" t="n">
        <v>3</v>
      </c>
      <c r="I1930" s="3" t="n">
        <v>3</v>
      </c>
      <c r="J1930" s="3" t="n">
        <v>5</v>
      </c>
      <c r="K1930" s="3" t="n">
        <v>5</v>
      </c>
      <c r="L1930" s="3" t="n">
        <v>1</v>
      </c>
      <c r="M1930" s="3" t="n">
        <v>1</v>
      </c>
      <c r="N1930" s="3" t="n">
        <v>-1</v>
      </c>
      <c r="O1930" s="3" t="n">
        <v>-1</v>
      </c>
      <c r="P1930" s="3" t="n">
        <v>9</v>
      </c>
      <c r="Q1930" s="3" t="n">
        <v>24.2</v>
      </c>
      <c r="R1930" s="3" t="s">
        <v>5607</v>
      </c>
      <c r="S1930" s="4" t="n">
        <v>45747.1090162037</v>
      </c>
      <c r="T1930" s="3" t="s">
        <v>65</v>
      </c>
      <c r="U1930" s="3" t="s">
        <v>65</v>
      </c>
      <c r="V1930" s="3" t="n">
        <v>0</v>
      </c>
      <c r="W1930" s="3" t="n">
        <v>0</v>
      </c>
      <c r="X1930" s="3" t="n">
        <v>0</v>
      </c>
      <c r="Y1930" s="3" t="s">
        <v>30</v>
      </c>
      <c r="Z1930" s="3" t="s">
        <v>30</v>
      </c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</row>
    <row r="1931" customFormat="false" ht="15.75" hidden="false" customHeight="false" outlineLevel="0" collapsed="false">
      <c r="A1931" s="3" t="n">
        <v>1930</v>
      </c>
      <c r="B1931" s="3" t="s">
        <v>5608</v>
      </c>
      <c r="C1931" s="3" t="s">
        <v>5609</v>
      </c>
      <c r="D1931" s="3" t="n">
        <v>1</v>
      </c>
      <c r="E1931" s="3" t="n">
        <v>14.2437394</v>
      </c>
      <c r="F1931" s="3" t="n">
        <v>105</v>
      </c>
      <c r="G1931" s="3" t="n">
        <v>105</v>
      </c>
      <c r="H1931" s="3" t="n">
        <v>12</v>
      </c>
      <c r="I1931" s="3" t="n">
        <v>12</v>
      </c>
      <c r="J1931" s="3" t="n">
        <v>102</v>
      </c>
      <c r="K1931" s="3" t="n">
        <v>102</v>
      </c>
      <c r="L1931" s="3" t="n">
        <v>19</v>
      </c>
      <c r="M1931" s="3" t="n">
        <v>19</v>
      </c>
      <c r="N1931" s="3" t="n">
        <v>-1</v>
      </c>
      <c r="O1931" s="3" t="n">
        <v>-1</v>
      </c>
      <c r="P1931" s="3" t="n">
        <v>9</v>
      </c>
      <c r="Q1931" s="3" t="n">
        <v>24.2</v>
      </c>
      <c r="R1931" s="3" t="s">
        <v>5610</v>
      </c>
      <c r="S1931" s="4" t="n">
        <v>45747.1092592593</v>
      </c>
      <c r="T1931" s="3" t="s">
        <v>1920</v>
      </c>
      <c r="U1931" s="3" t="s">
        <v>1920</v>
      </c>
      <c r="V1931" s="3" t="n">
        <v>0</v>
      </c>
      <c r="W1931" s="3" t="n">
        <v>0</v>
      </c>
      <c r="X1931" s="3" t="n">
        <v>0</v>
      </c>
      <c r="Y1931" s="3" t="s">
        <v>30</v>
      </c>
      <c r="Z1931" s="3" t="s">
        <v>30</v>
      </c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</row>
    <row r="1932" customFormat="false" ht="15.75" hidden="false" customHeight="false" outlineLevel="0" collapsed="false">
      <c r="A1932" s="3" t="n">
        <v>1931</v>
      </c>
      <c r="B1932" s="3" t="s">
        <v>5611</v>
      </c>
      <c r="C1932" s="3" t="s">
        <v>5612</v>
      </c>
      <c r="D1932" s="3" t="n">
        <v>1</v>
      </c>
      <c r="E1932" s="3" t="n">
        <v>0.9885644</v>
      </c>
      <c r="F1932" s="3" t="n">
        <v>18</v>
      </c>
      <c r="G1932" s="3" t="n">
        <v>18</v>
      </c>
      <c r="H1932" s="3" t="n">
        <v>6</v>
      </c>
      <c r="I1932" s="3" t="n">
        <v>6</v>
      </c>
      <c r="J1932" s="3" t="n">
        <v>16</v>
      </c>
      <c r="K1932" s="3" t="n">
        <v>16</v>
      </c>
      <c r="L1932" s="3" t="n">
        <v>2</v>
      </c>
      <c r="M1932" s="3" t="n">
        <v>2</v>
      </c>
      <c r="N1932" s="3" t="n">
        <v>-1</v>
      </c>
      <c r="O1932" s="3" t="n">
        <v>-1</v>
      </c>
      <c r="P1932" s="3" t="n">
        <v>9</v>
      </c>
      <c r="Q1932" s="3" t="n">
        <v>24.2</v>
      </c>
      <c r="R1932" s="3" t="s">
        <v>5613</v>
      </c>
      <c r="S1932" s="4" t="n">
        <v>45747.1093055556</v>
      </c>
      <c r="T1932" s="3" t="s">
        <v>65</v>
      </c>
      <c r="U1932" s="3" t="s">
        <v>65</v>
      </c>
      <c r="V1932" s="3" t="n">
        <v>0</v>
      </c>
      <c r="W1932" s="3" t="n">
        <v>0</v>
      </c>
      <c r="X1932" s="3" t="n">
        <v>0</v>
      </c>
      <c r="Y1932" s="3" t="s">
        <v>30</v>
      </c>
      <c r="Z1932" s="3" t="s">
        <v>30</v>
      </c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</row>
    <row r="1933" customFormat="false" ht="15.75" hidden="false" customHeight="false" outlineLevel="0" collapsed="false">
      <c r="A1933" s="3" t="n">
        <v>1932</v>
      </c>
      <c r="B1933" s="3" t="s">
        <v>5614</v>
      </c>
      <c r="C1933" s="3"/>
      <c r="D1933" s="3" t="n">
        <v>0</v>
      </c>
      <c r="E1933" s="3" t="s">
        <v>1901</v>
      </c>
      <c r="F1933" s="3" t="s">
        <v>1901</v>
      </c>
      <c r="G1933" s="3" t="s">
        <v>1901</v>
      </c>
      <c r="H1933" s="3" t="s">
        <v>1901</v>
      </c>
      <c r="I1933" s="3" t="s">
        <v>1901</v>
      </c>
      <c r="J1933" s="3" t="s">
        <v>1901</v>
      </c>
      <c r="K1933" s="3" t="s">
        <v>1901</v>
      </c>
      <c r="L1933" s="3" t="s">
        <v>1901</v>
      </c>
      <c r="M1933" s="3" t="s">
        <v>1901</v>
      </c>
      <c r="N1933" s="3" t="s">
        <v>1901</v>
      </c>
      <c r="O1933" s="3" t="s">
        <v>1901</v>
      </c>
      <c r="P1933" s="3"/>
      <c r="Q1933" s="3"/>
      <c r="R1933" s="3"/>
      <c r="S1933" s="3"/>
      <c r="T1933" s="3"/>
      <c r="U1933" s="3"/>
      <c r="V1933" s="3" t="s">
        <v>1901</v>
      </c>
      <c r="W1933" s="3" t="s">
        <v>1901</v>
      </c>
      <c r="X1933" s="3" t="s">
        <v>1901</v>
      </c>
      <c r="Y1933" s="3"/>
      <c r="Z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</row>
    <row r="1934" customFormat="false" ht="15.75" hidden="false" customHeight="false" outlineLevel="0" collapsed="false">
      <c r="A1934" s="3" t="n">
        <v>1933</v>
      </c>
      <c r="B1934" s="3" t="s">
        <v>5615</v>
      </c>
      <c r="C1934" s="3" t="s">
        <v>5616</v>
      </c>
      <c r="D1934" s="3" t="n">
        <v>1</v>
      </c>
      <c r="E1934" s="3" t="n">
        <v>1.2859975</v>
      </c>
      <c r="F1934" s="3" t="n">
        <v>25</v>
      </c>
      <c r="G1934" s="3" t="n">
        <v>25</v>
      </c>
      <c r="H1934" s="3" t="n">
        <v>11</v>
      </c>
      <c r="I1934" s="3" t="n">
        <v>11</v>
      </c>
      <c r="J1934" s="3" t="n">
        <v>24</v>
      </c>
      <c r="K1934" s="3" t="n">
        <v>24</v>
      </c>
      <c r="L1934" s="3" t="n">
        <v>5</v>
      </c>
      <c r="M1934" s="3" t="n">
        <v>5</v>
      </c>
      <c r="N1934" s="3" t="n">
        <v>-1</v>
      </c>
      <c r="O1934" s="3" t="n">
        <v>-1</v>
      </c>
      <c r="P1934" s="3" t="n">
        <v>9</v>
      </c>
      <c r="Q1934" s="3" t="n">
        <v>24.2</v>
      </c>
      <c r="R1934" s="3" t="s">
        <v>5617</v>
      </c>
      <c r="S1934" s="4" t="n">
        <v>45747.109375</v>
      </c>
      <c r="T1934" s="3" t="s">
        <v>65</v>
      </c>
      <c r="U1934" s="3" t="s">
        <v>65</v>
      </c>
      <c r="V1934" s="3" t="n">
        <v>0</v>
      </c>
      <c r="W1934" s="3" t="n">
        <v>0</v>
      </c>
      <c r="X1934" s="3" t="n">
        <v>0</v>
      </c>
      <c r="Y1934" s="3" t="s">
        <v>30</v>
      </c>
      <c r="Z1934" s="3" t="s">
        <v>30</v>
      </c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</row>
    <row r="1935" customFormat="false" ht="15.75" hidden="false" customHeight="false" outlineLevel="0" collapsed="false">
      <c r="A1935" s="3" t="n">
        <v>1934</v>
      </c>
      <c r="B1935" s="3" t="s">
        <v>5618</v>
      </c>
      <c r="C1935" s="3" t="s">
        <v>5619</v>
      </c>
      <c r="D1935" s="3" t="n">
        <v>1</v>
      </c>
      <c r="E1935" s="3" t="n">
        <v>0.3641035</v>
      </c>
      <c r="F1935" s="3" t="n">
        <v>4</v>
      </c>
      <c r="G1935" s="3" t="n">
        <v>4</v>
      </c>
      <c r="H1935" s="3" t="n">
        <v>1</v>
      </c>
      <c r="I1935" s="3" t="n">
        <v>1</v>
      </c>
      <c r="J1935" s="3" t="n">
        <v>3</v>
      </c>
      <c r="K1935" s="3" t="n">
        <v>3</v>
      </c>
      <c r="L1935" s="3" t="n">
        <v>0</v>
      </c>
      <c r="M1935" s="3" t="n">
        <v>0</v>
      </c>
      <c r="N1935" s="3" t="n">
        <v>-1</v>
      </c>
      <c r="O1935" s="3" t="n">
        <v>-1</v>
      </c>
      <c r="P1935" s="3" t="n">
        <v>9</v>
      </c>
      <c r="Q1935" s="3" t="n">
        <v>24.2</v>
      </c>
      <c r="R1935" s="3" t="s">
        <v>5620</v>
      </c>
      <c r="S1935" s="4" t="n">
        <v>45747.1094212963</v>
      </c>
      <c r="T1935" s="3" t="s">
        <v>65</v>
      </c>
      <c r="U1935" s="3" t="s">
        <v>65</v>
      </c>
      <c r="V1935" s="3" t="n">
        <v>0</v>
      </c>
      <c r="W1935" s="3" t="n">
        <v>0</v>
      </c>
      <c r="X1935" s="3" t="n">
        <v>0</v>
      </c>
      <c r="Y1935" s="3" t="s">
        <v>30</v>
      </c>
      <c r="Z1935" s="3" t="s">
        <v>30</v>
      </c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</row>
    <row r="1936" customFormat="false" ht="15.75" hidden="false" customHeight="false" outlineLevel="0" collapsed="false">
      <c r="A1936" s="3" t="n">
        <v>1935</v>
      </c>
      <c r="B1936" s="3" t="s">
        <v>5621</v>
      </c>
      <c r="C1936" s="3" t="s">
        <v>5622</v>
      </c>
      <c r="D1936" s="3" t="n">
        <v>1</v>
      </c>
      <c r="E1936" s="3" t="n">
        <v>1.2614995</v>
      </c>
      <c r="F1936" s="3" t="n">
        <v>53</v>
      </c>
      <c r="G1936" s="3" t="n">
        <v>53</v>
      </c>
      <c r="H1936" s="3" t="n">
        <v>10</v>
      </c>
      <c r="I1936" s="3" t="n">
        <v>10</v>
      </c>
      <c r="J1936" s="3" t="n">
        <v>39</v>
      </c>
      <c r="K1936" s="3" t="n">
        <v>39</v>
      </c>
      <c r="L1936" s="3" t="n">
        <v>12</v>
      </c>
      <c r="M1936" s="3" t="n">
        <v>12</v>
      </c>
      <c r="N1936" s="3" t="n">
        <v>-1</v>
      </c>
      <c r="O1936" s="3" t="n">
        <v>-1</v>
      </c>
      <c r="P1936" s="3" t="n">
        <v>9</v>
      </c>
      <c r="Q1936" s="3" t="n">
        <v>24.2</v>
      </c>
      <c r="R1936" s="3" t="s">
        <v>5623</v>
      </c>
      <c r="S1936" s="4" t="n">
        <v>45747.1094907407</v>
      </c>
      <c r="T1936" s="3" t="s">
        <v>65</v>
      </c>
      <c r="U1936" s="3" t="s">
        <v>65</v>
      </c>
      <c r="V1936" s="3" t="n">
        <v>0</v>
      </c>
      <c r="W1936" s="3" t="n">
        <v>0</v>
      </c>
      <c r="X1936" s="3" t="n">
        <v>0</v>
      </c>
      <c r="Y1936" s="3" t="s">
        <v>30</v>
      </c>
      <c r="Z1936" s="3" t="s">
        <v>30</v>
      </c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</row>
    <row r="1937" customFormat="false" ht="15.75" hidden="false" customHeight="false" outlineLevel="0" collapsed="false">
      <c r="A1937" s="3" t="n">
        <v>1936</v>
      </c>
      <c r="B1937" s="3" t="s">
        <v>5624</v>
      </c>
      <c r="C1937" s="3" t="s">
        <v>5625</v>
      </c>
      <c r="D1937" s="3" t="n">
        <v>1</v>
      </c>
      <c r="E1937" s="3" t="n">
        <v>12.2594729</v>
      </c>
      <c r="F1937" s="3" t="n">
        <v>299</v>
      </c>
      <c r="G1937" s="3" t="n">
        <v>299</v>
      </c>
      <c r="H1937" s="3" t="n">
        <v>28</v>
      </c>
      <c r="I1937" s="3" t="n">
        <v>28</v>
      </c>
      <c r="J1937" s="3" t="n">
        <v>356</v>
      </c>
      <c r="K1937" s="3" t="n">
        <v>356</v>
      </c>
      <c r="L1937" s="3" t="n">
        <v>44</v>
      </c>
      <c r="M1937" s="3" t="n">
        <v>44</v>
      </c>
      <c r="N1937" s="3" t="n">
        <v>-1</v>
      </c>
      <c r="O1937" s="3" t="n">
        <v>-1</v>
      </c>
      <c r="P1937" s="3" t="n">
        <v>9</v>
      </c>
      <c r="Q1937" s="3" t="n">
        <v>24.2</v>
      </c>
      <c r="R1937" s="3" t="s">
        <v>5626</v>
      </c>
      <c r="S1937" s="4" t="n">
        <v>45747.1097337963</v>
      </c>
      <c r="T1937" s="3" t="s">
        <v>65</v>
      </c>
      <c r="U1937" s="3" t="s">
        <v>65</v>
      </c>
      <c r="V1937" s="3" t="n">
        <v>0</v>
      </c>
      <c r="W1937" s="3" t="n">
        <v>0</v>
      </c>
      <c r="X1937" s="3" t="n">
        <v>0</v>
      </c>
      <c r="Y1937" s="3" t="s">
        <v>30</v>
      </c>
      <c r="Z1937" s="3" t="s">
        <v>30</v>
      </c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</row>
    <row r="1938" customFormat="false" ht="15.75" hidden="false" customHeight="false" outlineLevel="0" collapsed="false">
      <c r="A1938" s="3" t="n">
        <v>1937</v>
      </c>
      <c r="B1938" s="3" t="s">
        <v>5627</v>
      </c>
      <c r="C1938" s="3" t="s">
        <v>5628</v>
      </c>
      <c r="D1938" s="3" t="n">
        <v>1</v>
      </c>
      <c r="E1938" s="3" t="n">
        <v>18.1480748</v>
      </c>
      <c r="F1938" s="3" t="n">
        <v>108</v>
      </c>
      <c r="G1938" s="3" t="n">
        <v>108</v>
      </c>
      <c r="H1938" s="3" t="n">
        <v>20</v>
      </c>
      <c r="I1938" s="3" t="n">
        <v>20</v>
      </c>
      <c r="J1938" s="3" t="n">
        <v>110</v>
      </c>
      <c r="K1938" s="3" t="n">
        <v>110</v>
      </c>
      <c r="L1938" s="3" t="n">
        <v>9</v>
      </c>
      <c r="M1938" s="3" t="n">
        <v>9</v>
      </c>
      <c r="N1938" s="3" t="n">
        <v>-1</v>
      </c>
      <c r="O1938" s="3" t="n">
        <v>-1</v>
      </c>
      <c r="P1938" s="3" t="n">
        <v>9</v>
      </c>
      <c r="Q1938" s="3" t="n">
        <v>24.2</v>
      </c>
      <c r="R1938" s="3" t="s">
        <v>5629</v>
      </c>
      <c r="S1938" s="4" t="n">
        <v>45747.1100347222</v>
      </c>
      <c r="T1938" s="3" t="s">
        <v>3197</v>
      </c>
      <c r="U1938" s="3" t="s">
        <v>3197</v>
      </c>
      <c r="V1938" s="3" t="n">
        <v>0</v>
      </c>
      <c r="W1938" s="3" t="n">
        <v>0</v>
      </c>
      <c r="X1938" s="3" t="n">
        <v>0</v>
      </c>
      <c r="Y1938" s="3" t="s">
        <v>30</v>
      </c>
      <c r="Z1938" s="3" t="s">
        <v>30</v>
      </c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</row>
    <row r="1939" customFormat="false" ht="15.75" hidden="false" customHeight="false" outlineLevel="0" collapsed="false">
      <c r="A1939" s="3" t="n">
        <v>1938</v>
      </c>
      <c r="B1939" s="3" t="s">
        <v>5630</v>
      </c>
      <c r="C1939" s="3" t="s">
        <v>5631</v>
      </c>
      <c r="D1939" s="3" t="n">
        <v>1</v>
      </c>
      <c r="E1939" s="3" t="n">
        <v>2.7149437</v>
      </c>
      <c r="F1939" s="3" t="n">
        <v>38</v>
      </c>
      <c r="G1939" s="3" t="n">
        <v>38</v>
      </c>
      <c r="H1939" s="3" t="n">
        <v>8</v>
      </c>
      <c r="I1939" s="3" t="n">
        <v>8</v>
      </c>
      <c r="J1939" s="3" t="n">
        <v>30</v>
      </c>
      <c r="K1939" s="3" t="n">
        <v>30</v>
      </c>
      <c r="L1939" s="3" t="n">
        <v>7</v>
      </c>
      <c r="M1939" s="3" t="n">
        <v>7</v>
      </c>
      <c r="N1939" s="3" t="n">
        <v>-1</v>
      </c>
      <c r="O1939" s="3" t="n">
        <v>-1</v>
      </c>
      <c r="P1939" s="3" t="n">
        <v>9</v>
      </c>
      <c r="Q1939" s="3" t="n">
        <v>24.2</v>
      </c>
      <c r="R1939" s="3" t="s">
        <v>5632</v>
      </c>
      <c r="S1939" s="4" t="n">
        <v>45747.1101041667</v>
      </c>
      <c r="T1939" s="3" t="s">
        <v>65</v>
      </c>
      <c r="U1939" s="3" t="s">
        <v>65</v>
      </c>
      <c r="V1939" s="3" t="n">
        <v>0</v>
      </c>
      <c r="W1939" s="3" t="n">
        <v>0</v>
      </c>
      <c r="X1939" s="3" t="n">
        <v>0</v>
      </c>
      <c r="Y1939" s="3" t="s">
        <v>30</v>
      </c>
      <c r="Z1939" s="3" t="s">
        <v>30</v>
      </c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</row>
    <row r="1940" customFormat="false" ht="15.75" hidden="false" customHeight="false" outlineLevel="0" collapsed="false">
      <c r="A1940" s="3" t="n">
        <v>1939</v>
      </c>
      <c r="B1940" s="3" t="s">
        <v>5633</v>
      </c>
      <c r="C1940" s="3" t="s">
        <v>5634</v>
      </c>
      <c r="D1940" s="3" t="n">
        <v>1</v>
      </c>
      <c r="E1940" s="3" t="n">
        <v>4.001786</v>
      </c>
      <c r="F1940" s="3" t="n">
        <v>20</v>
      </c>
      <c r="G1940" s="3" t="n">
        <v>20</v>
      </c>
      <c r="H1940" s="3" t="n">
        <v>9</v>
      </c>
      <c r="I1940" s="3" t="n">
        <v>9</v>
      </c>
      <c r="J1940" s="3" t="n">
        <v>24</v>
      </c>
      <c r="K1940" s="3" t="n">
        <v>24</v>
      </c>
      <c r="L1940" s="3" t="n">
        <v>3</v>
      </c>
      <c r="M1940" s="3" t="n">
        <v>3</v>
      </c>
      <c r="N1940" s="3" t="n">
        <v>-1</v>
      </c>
      <c r="O1940" s="3" t="n">
        <v>-1</v>
      </c>
      <c r="P1940" s="3" t="n">
        <v>9</v>
      </c>
      <c r="Q1940" s="3" t="n">
        <v>24.2</v>
      </c>
      <c r="R1940" s="3" t="s">
        <v>5635</v>
      </c>
      <c r="S1940" s="4" t="n">
        <v>45747.1102083333</v>
      </c>
      <c r="T1940" s="3" t="s">
        <v>1920</v>
      </c>
      <c r="U1940" s="3" t="s">
        <v>1920</v>
      </c>
      <c r="V1940" s="3" t="n">
        <v>0</v>
      </c>
      <c r="W1940" s="3" t="n">
        <v>0</v>
      </c>
      <c r="X1940" s="3" t="n">
        <v>0</v>
      </c>
      <c r="Y1940" s="3" t="s">
        <v>30</v>
      </c>
      <c r="Z1940" s="3" t="s">
        <v>30</v>
      </c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</row>
    <row r="1941" customFormat="false" ht="15.75" hidden="false" customHeight="false" outlineLevel="0" collapsed="false">
      <c r="A1941" s="3" t="n">
        <v>1940</v>
      </c>
      <c r="B1941" s="3" t="s">
        <v>5636</v>
      </c>
      <c r="C1941" s="3" t="s">
        <v>5637</v>
      </c>
      <c r="D1941" s="3" t="n">
        <v>1</v>
      </c>
      <c r="E1941" s="3" t="n">
        <v>14.3276531</v>
      </c>
      <c r="F1941" s="3" t="n">
        <v>165</v>
      </c>
      <c r="G1941" s="3" t="n">
        <v>165</v>
      </c>
      <c r="H1941" s="3" t="n">
        <v>25</v>
      </c>
      <c r="I1941" s="3" t="n">
        <v>25</v>
      </c>
      <c r="J1941" s="3" t="n">
        <v>177</v>
      </c>
      <c r="K1941" s="3" t="n">
        <v>177</v>
      </c>
      <c r="L1941" s="3" t="n">
        <v>25</v>
      </c>
      <c r="M1941" s="3" t="n">
        <v>25</v>
      </c>
      <c r="N1941" s="3" t="n">
        <v>-1</v>
      </c>
      <c r="O1941" s="3" t="n">
        <v>-1</v>
      </c>
      <c r="P1941" s="3" t="n">
        <v>9</v>
      </c>
      <c r="Q1941" s="3" t="n">
        <v>24.2</v>
      </c>
      <c r="R1941" s="3" t="s">
        <v>5638</v>
      </c>
      <c r="S1941" s="4" t="n">
        <v>45747.1105671296</v>
      </c>
      <c r="T1941" s="3" t="s">
        <v>65</v>
      </c>
      <c r="U1941" s="3" t="s">
        <v>65</v>
      </c>
      <c r="V1941" s="3" t="n">
        <v>0</v>
      </c>
      <c r="W1941" s="3" t="n">
        <v>0</v>
      </c>
      <c r="X1941" s="3" t="n">
        <v>0</v>
      </c>
      <c r="Y1941" s="3" t="s">
        <v>30</v>
      </c>
      <c r="Z1941" s="3" t="s">
        <v>30</v>
      </c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</row>
    <row r="1942" customFormat="false" ht="15.75" hidden="false" customHeight="false" outlineLevel="0" collapsed="false">
      <c r="A1942" s="3" t="n">
        <v>1941</v>
      </c>
      <c r="B1942" s="3" t="s">
        <v>5639</v>
      </c>
      <c r="C1942" s="3" t="s">
        <v>5640</v>
      </c>
      <c r="D1942" s="3" t="n">
        <v>1</v>
      </c>
      <c r="E1942" s="3" t="n">
        <v>12.5278586</v>
      </c>
      <c r="F1942" s="3" t="n">
        <v>108</v>
      </c>
      <c r="G1942" s="3" t="n">
        <v>108</v>
      </c>
      <c r="H1942" s="3" t="n">
        <v>24</v>
      </c>
      <c r="I1942" s="3" t="n">
        <v>24</v>
      </c>
      <c r="J1942" s="3" t="n">
        <v>114</v>
      </c>
      <c r="K1942" s="3" t="n">
        <v>114</v>
      </c>
      <c r="L1942" s="3" t="n">
        <v>19</v>
      </c>
      <c r="M1942" s="3" t="n">
        <v>19</v>
      </c>
      <c r="N1942" s="3" t="n">
        <v>-1</v>
      </c>
      <c r="O1942" s="3" t="n">
        <v>-1</v>
      </c>
      <c r="P1942" s="3" t="n">
        <v>9</v>
      </c>
      <c r="Q1942" s="3" t="n">
        <v>24.2</v>
      </c>
      <c r="R1942" s="3" t="s">
        <v>5641</v>
      </c>
      <c r="S1942" s="4" t="n">
        <v>45747.1108912037</v>
      </c>
      <c r="T1942" s="3" t="s">
        <v>3197</v>
      </c>
      <c r="U1942" s="3" t="s">
        <v>3197</v>
      </c>
      <c r="V1942" s="3" t="n">
        <v>0</v>
      </c>
      <c r="W1942" s="3" t="n">
        <v>0</v>
      </c>
      <c r="X1942" s="3" t="n">
        <v>0</v>
      </c>
      <c r="Y1942" s="3" t="s">
        <v>30</v>
      </c>
      <c r="Z1942" s="3" t="s">
        <v>30</v>
      </c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</row>
    <row r="1943" customFormat="false" ht="15.75" hidden="false" customHeight="false" outlineLevel="0" collapsed="false">
      <c r="A1943" s="3" t="n">
        <v>1942</v>
      </c>
      <c r="B1943" s="3" t="s">
        <v>5642</v>
      </c>
      <c r="C1943" s="3" t="s">
        <v>5643</v>
      </c>
      <c r="D1943" s="3" t="n">
        <v>1</v>
      </c>
      <c r="E1943" s="3" t="n">
        <v>4.9346372</v>
      </c>
      <c r="F1943" s="3" t="n">
        <v>65</v>
      </c>
      <c r="G1943" s="3" t="n">
        <v>65</v>
      </c>
      <c r="H1943" s="3" t="n">
        <v>15</v>
      </c>
      <c r="I1943" s="3" t="n">
        <v>15</v>
      </c>
      <c r="J1943" s="3" t="n">
        <v>53</v>
      </c>
      <c r="K1943" s="3" t="n">
        <v>53</v>
      </c>
      <c r="L1943" s="3" t="n">
        <v>5</v>
      </c>
      <c r="M1943" s="3" t="n">
        <v>5</v>
      </c>
      <c r="N1943" s="3" t="n">
        <v>-1</v>
      </c>
      <c r="O1943" s="3" t="n">
        <v>-1</v>
      </c>
      <c r="P1943" s="3" t="n">
        <v>9</v>
      </c>
      <c r="Q1943" s="3" t="n">
        <v>24.2</v>
      </c>
      <c r="R1943" s="3" t="s">
        <v>5644</v>
      </c>
      <c r="S1943" s="4" t="n">
        <v>45747.1109953704</v>
      </c>
      <c r="T1943" s="3" t="s">
        <v>65</v>
      </c>
      <c r="U1943" s="3" t="s">
        <v>65</v>
      </c>
      <c r="V1943" s="3" t="n">
        <v>0</v>
      </c>
      <c r="W1943" s="3" t="n">
        <v>0</v>
      </c>
      <c r="X1943" s="3" t="n">
        <v>0</v>
      </c>
      <c r="Y1943" s="3" t="s">
        <v>30</v>
      </c>
      <c r="Z1943" s="3" t="s">
        <v>30</v>
      </c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</row>
    <row r="1944" customFormat="false" ht="15.75" hidden="false" customHeight="false" outlineLevel="0" collapsed="false">
      <c r="A1944" s="3" t="n">
        <v>1943</v>
      </c>
      <c r="B1944" s="3" t="s">
        <v>5645</v>
      </c>
      <c r="C1944" s="3" t="s">
        <v>5646</v>
      </c>
      <c r="D1944" s="3" t="n">
        <v>1</v>
      </c>
      <c r="E1944" s="3" t="n">
        <v>0.2785799</v>
      </c>
      <c r="F1944" s="3" t="n">
        <v>11</v>
      </c>
      <c r="G1944" s="3" t="n">
        <v>11</v>
      </c>
      <c r="H1944" s="3" t="n">
        <v>6</v>
      </c>
      <c r="I1944" s="3" t="n">
        <v>6</v>
      </c>
      <c r="J1944" s="3" t="n">
        <v>8</v>
      </c>
      <c r="K1944" s="3" t="n">
        <v>8</v>
      </c>
      <c r="L1944" s="3" t="n">
        <v>1</v>
      </c>
      <c r="M1944" s="3" t="n">
        <v>1</v>
      </c>
      <c r="N1944" s="3" t="n">
        <v>-1</v>
      </c>
      <c r="O1944" s="3" t="n">
        <v>-1</v>
      </c>
      <c r="P1944" s="3" t="n">
        <v>9</v>
      </c>
      <c r="Q1944" s="3" t="n">
        <v>24.2</v>
      </c>
      <c r="R1944" s="3" t="s">
        <v>5647</v>
      </c>
      <c r="S1944" s="4" t="n">
        <v>45747.1110300926</v>
      </c>
      <c r="T1944" s="3" t="s">
        <v>65</v>
      </c>
      <c r="U1944" s="3" t="s">
        <v>65</v>
      </c>
      <c r="V1944" s="3" t="n">
        <v>0</v>
      </c>
      <c r="W1944" s="3" t="n">
        <v>0</v>
      </c>
      <c r="X1944" s="3" t="n">
        <v>0</v>
      </c>
      <c r="Y1944" s="3" t="s">
        <v>30</v>
      </c>
      <c r="Z1944" s="3" t="s">
        <v>30</v>
      </c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</row>
    <row r="1945" customFormat="false" ht="15.75" hidden="false" customHeight="false" outlineLevel="0" collapsed="false">
      <c r="A1945" s="3" t="n">
        <v>1944</v>
      </c>
      <c r="B1945" s="3" t="s">
        <v>5648</v>
      </c>
      <c r="C1945" s="3" t="s">
        <v>5649</v>
      </c>
      <c r="D1945" s="3" t="n">
        <v>1</v>
      </c>
      <c r="E1945" s="3" t="n">
        <v>1.3825827</v>
      </c>
      <c r="F1945" s="3" t="n">
        <v>8</v>
      </c>
      <c r="G1945" s="3" t="n">
        <v>8</v>
      </c>
      <c r="H1945" s="3" t="n">
        <v>6</v>
      </c>
      <c r="I1945" s="3" t="n">
        <v>6</v>
      </c>
      <c r="J1945" s="3" t="n">
        <v>9</v>
      </c>
      <c r="K1945" s="3" t="n">
        <v>9</v>
      </c>
      <c r="L1945" s="3" t="n">
        <v>1</v>
      </c>
      <c r="M1945" s="3" t="n">
        <v>1</v>
      </c>
      <c r="N1945" s="3" t="n">
        <v>-1</v>
      </c>
      <c r="O1945" s="3" t="n">
        <v>-1</v>
      </c>
      <c r="P1945" s="3" t="n">
        <v>9</v>
      </c>
      <c r="Q1945" s="3" t="n">
        <v>24.2</v>
      </c>
      <c r="R1945" s="3" t="s">
        <v>5650</v>
      </c>
      <c r="S1945" s="4" t="n">
        <v>45747.1110763889</v>
      </c>
      <c r="T1945" s="3" t="s">
        <v>65</v>
      </c>
      <c r="U1945" s="3" t="s">
        <v>65</v>
      </c>
      <c r="V1945" s="3" t="n">
        <v>0</v>
      </c>
      <c r="W1945" s="3" t="n">
        <v>0</v>
      </c>
      <c r="X1945" s="3" t="n">
        <v>0</v>
      </c>
      <c r="Y1945" s="3" t="s">
        <v>30</v>
      </c>
      <c r="Z1945" s="3" t="s">
        <v>30</v>
      </c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</row>
    <row r="1946" customFormat="false" ht="15.75" hidden="false" customHeight="false" outlineLevel="0" collapsed="false">
      <c r="A1946" s="3" t="n">
        <v>1945</v>
      </c>
      <c r="B1946" s="3" t="s">
        <v>5651</v>
      </c>
      <c r="C1946" s="3" t="s">
        <v>5652</v>
      </c>
      <c r="D1946" s="3" t="n">
        <v>1</v>
      </c>
      <c r="E1946" s="3" t="n">
        <v>0.3841262</v>
      </c>
      <c r="F1946" s="3" t="n">
        <v>19</v>
      </c>
      <c r="G1946" s="3" t="n">
        <v>19</v>
      </c>
      <c r="H1946" s="3" t="n">
        <v>7</v>
      </c>
      <c r="I1946" s="3" t="n">
        <v>7</v>
      </c>
      <c r="J1946" s="3" t="n">
        <v>16</v>
      </c>
      <c r="K1946" s="3" t="n">
        <v>16</v>
      </c>
      <c r="L1946" s="3" t="n">
        <v>1</v>
      </c>
      <c r="M1946" s="3" t="n">
        <v>1</v>
      </c>
      <c r="N1946" s="3" t="n">
        <v>-1</v>
      </c>
      <c r="O1946" s="3" t="n">
        <v>-1</v>
      </c>
      <c r="P1946" s="3" t="n">
        <v>9</v>
      </c>
      <c r="Q1946" s="3" t="n">
        <v>24.2</v>
      </c>
      <c r="R1946" s="3" t="s">
        <v>5653</v>
      </c>
      <c r="S1946" s="4" t="n">
        <v>45747.1111226852</v>
      </c>
      <c r="T1946" s="3" t="s">
        <v>239</v>
      </c>
      <c r="U1946" s="3" t="s">
        <v>239</v>
      </c>
      <c r="V1946" s="3" t="n">
        <v>0</v>
      </c>
      <c r="W1946" s="3" t="n">
        <v>0</v>
      </c>
      <c r="X1946" s="3" t="n">
        <v>0</v>
      </c>
      <c r="Y1946" s="3" t="s">
        <v>30</v>
      </c>
      <c r="Z1946" s="3" t="s">
        <v>30</v>
      </c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</row>
    <row r="1947" customFormat="false" ht="15.75" hidden="false" customHeight="false" outlineLevel="0" collapsed="false">
      <c r="A1947" s="3" t="n">
        <v>1946</v>
      </c>
      <c r="B1947" s="3" t="s">
        <v>5654</v>
      </c>
      <c r="C1947" s="3" t="s">
        <v>5655</v>
      </c>
      <c r="D1947" s="3" t="n">
        <v>1</v>
      </c>
      <c r="E1947" s="3" t="n">
        <v>1.4975539</v>
      </c>
      <c r="F1947" s="3" t="n">
        <v>5</v>
      </c>
      <c r="G1947" s="3" t="n">
        <v>5</v>
      </c>
      <c r="H1947" s="3" t="n">
        <v>3</v>
      </c>
      <c r="I1947" s="3" t="n">
        <v>3</v>
      </c>
      <c r="J1947" s="3" t="n">
        <v>6</v>
      </c>
      <c r="K1947" s="3" t="n">
        <v>6</v>
      </c>
      <c r="L1947" s="3" t="n">
        <v>0</v>
      </c>
      <c r="M1947" s="3" t="n">
        <v>0</v>
      </c>
      <c r="N1947" s="3" t="n">
        <v>-1</v>
      </c>
      <c r="O1947" s="3" t="n">
        <v>-1</v>
      </c>
      <c r="P1947" s="3" t="n">
        <v>9</v>
      </c>
      <c r="Q1947" s="3" t="n">
        <v>24.2</v>
      </c>
      <c r="R1947" s="3" t="s">
        <v>5656</v>
      </c>
      <c r="S1947" s="4" t="n">
        <v>45747.1111689815</v>
      </c>
      <c r="T1947" s="3" t="s">
        <v>239</v>
      </c>
      <c r="U1947" s="3" t="s">
        <v>239</v>
      </c>
      <c r="V1947" s="3" t="n">
        <v>0</v>
      </c>
      <c r="W1947" s="3" t="n">
        <v>0</v>
      </c>
      <c r="X1947" s="3" t="n">
        <v>0</v>
      </c>
      <c r="Y1947" s="3" t="s">
        <v>30</v>
      </c>
      <c r="Z1947" s="3" t="s">
        <v>30</v>
      </c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</row>
    <row r="1948" customFormat="false" ht="15.75" hidden="false" customHeight="false" outlineLevel="0" collapsed="false">
      <c r="A1948" s="3" t="n">
        <v>1947</v>
      </c>
      <c r="B1948" s="3" t="s">
        <v>5657</v>
      </c>
      <c r="C1948" s="3" t="s">
        <v>5658</v>
      </c>
      <c r="D1948" s="3" t="n">
        <v>1</v>
      </c>
      <c r="E1948" s="3" t="n">
        <v>1.2967672</v>
      </c>
      <c r="F1948" s="3" t="n">
        <v>8</v>
      </c>
      <c r="G1948" s="3" t="n">
        <v>8</v>
      </c>
      <c r="H1948" s="3" t="n">
        <v>6</v>
      </c>
      <c r="I1948" s="3" t="n">
        <v>6</v>
      </c>
      <c r="J1948" s="3" t="n">
        <v>9</v>
      </c>
      <c r="K1948" s="3" t="n">
        <v>9</v>
      </c>
      <c r="L1948" s="3" t="n">
        <v>1</v>
      </c>
      <c r="M1948" s="3" t="n">
        <v>1</v>
      </c>
      <c r="N1948" s="3" t="n">
        <v>-1</v>
      </c>
      <c r="O1948" s="3" t="n">
        <v>-1</v>
      </c>
      <c r="P1948" s="3" t="n">
        <v>9</v>
      </c>
      <c r="Q1948" s="3" t="n">
        <v>24.2</v>
      </c>
      <c r="R1948" s="3" t="s">
        <v>5659</v>
      </c>
      <c r="S1948" s="4" t="n">
        <v>45747.1112152778</v>
      </c>
      <c r="T1948" s="3" t="s">
        <v>239</v>
      </c>
      <c r="U1948" s="3" t="s">
        <v>239</v>
      </c>
      <c r="V1948" s="3" t="n">
        <v>0</v>
      </c>
      <c r="W1948" s="3" t="n">
        <v>0</v>
      </c>
      <c r="X1948" s="3" t="n">
        <v>0</v>
      </c>
      <c r="Y1948" s="3" t="s">
        <v>30</v>
      </c>
      <c r="Z1948" s="3" t="s">
        <v>30</v>
      </c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</row>
    <row r="1949" customFormat="false" ht="15.75" hidden="false" customHeight="false" outlineLevel="0" collapsed="false">
      <c r="A1949" s="3" t="n">
        <v>1948</v>
      </c>
      <c r="B1949" s="3" t="s">
        <v>5660</v>
      </c>
      <c r="C1949" s="3" t="s">
        <v>5661</v>
      </c>
      <c r="D1949" s="3" t="n">
        <v>1</v>
      </c>
      <c r="E1949" s="3" t="n">
        <v>1.4358762</v>
      </c>
      <c r="F1949" s="3" t="n">
        <v>40</v>
      </c>
      <c r="G1949" s="3" t="n">
        <v>40</v>
      </c>
      <c r="H1949" s="3" t="n">
        <v>10</v>
      </c>
      <c r="I1949" s="3" t="n">
        <v>10</v>
      </c>
      <c r="J1949" s="3" t="n">
        <v>28</v>
      </c>
      <c r="K1949" s="3" t="n">
        <v>28</v>
      </c>
      <c r="L1949" s="3" t="n">
        <v>10</v>
      </c>
      <c r="M1949" s="3" t="n">
        <v>10</v>
      </c>
      <c r="N1949" s="3" t="n">
        <v>-1</v>
      </c>
      <c r="O1949" s="3" t="n">
        <v>-1</v>
      </c>
      <c r="P1949" s="3" t="n">
        <v>9</v>
      </c>
      <c r="Q1949" s="3" t="n">
        <v>24.2</v>
      </c>
      <c r="R1949" s="3" t="s">
        <v>5662</v>
      </c>
      <c r="S1949" s="4" t="n">
        <v>45747.1112731482</v>
      </c>
      <c r="T1949" s="3" t="s">
        <v>65</v>
      </c>
      <c r="U1949" s="3" t="s">
        <v>65</v>
      </c>
      <c r="V1949" s="3" t="n">
        <v>0</v>
      </c>
      <c r="W1949" s="3" t="n">
        <v>0</v>
      </c>
      <c r="X1949" s="3" t="n">
        <v>0</v>
      </c>
      <c r="Y1949" s="3" t="s">
        <v>30</v>
      </c>
      <c r="Z1949" s="3" t="s">
        <v>30</v>
      </c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</row>
    <row r="1950" customFormat="false" ht="15.75" hidden="false" customHeight="false" outlineLevel="0" collapsed="false">
      <c r="A1950" s="3" t="n">
        <v>1949</v>
      </c>
      <c r="B1950" s="3" t="s">
        <v>5663</v>
      </c>
      <c r="C1950" s="3" t="s">
        <v>5664</v>
      </c>
      <c r="D1950" s="3" t="n">
        <v>1</v>
      </c>
      <c r="E1950" s="3" t="n">
        <v>3.9113091</v>
      </c>
      <c r="F1950" s="3" t="n">
        <v>104</v>
      </c>
      <c r="G1950" s="3" t="n">
        <v>104</v>
      </c>
      <c r="H1950" s="3" t="n">
        <v>14</v>
      </c>
      <c r="I1950" s="3" t="n">
        <v>14</v>
      </c>
      <c r="J1950" s="3" t="n">
        <v>105</v>
      </c>
      <c r="K1950" s="3" t="n">
        <v>105</v>
      </c>
      <c r="L1950" s="3" t="n">
        <v>22</v>
      </c>
      <c r="M1950" s="3" t="n">
        <v>22</v>
      </c>
      <c r="N1950" s="3" t="n">
        <v>-1</v>
      </c>
      <c r="O1950" s="3" t="n">
        <v>-1</v>
      </c>
      <c r="P1950" s="3" t="n">
        <v>9</v>
      </c>
      <c r="Q1950" s="3" t="n">
        <v>24.2</v>
      </c>
      <c r="R1950" s="3" t="s">
        <v>5665</v>
      </c>
      <c r="S1950" s="4" t="n">
        <v>45747.1113773148</v>
      </c>
      <c r="T1950" s="3" t="s">
        <v>65</v>
      </c>
      <c r="U1950" s="3" t="s">
        <v>65</v>
      </c>
      <c r="V1950" s="3" t="n">
        <v>0</v>
      </c>
      <c r="W1950" s="3" t="n">
        <v>0</v>
      </c>
      <c r="X1950" s="3" t="n">
        <v>0</v>
      </c>
      <c r="Y1950" s="3" t="s">
        <v>30</v>
      </c>
      <c r="Z1950" s="3" t="s">
        <v>30</v>
      </c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</row>
    <row r="1951" customFormat="false" ht="15.75" hidden="false" customHeight="false" outlineLevel="0" collapsed="false">
      <c r="A1951" s="3" t="n">
        <v>1950</v>
      </c>
      <c r="B1951" s="3" t="s">
        <v>5666</v>
      </c>
      <c r="C1951" s="3" t="s">
        <v>5667</v>
      </c>
      <c r="D1951" s="3" t="n">
        <v>1</v>
      </c>
      <c r="E1951" s="3" t="n">
        <v>4.9224975</v>
      </c>
      <c r="F1951" s="3" t="n">
        <v>49</v>
      </c>
      <c r="G1951" s="3" t="n">
        <v>49</v>
      </c>
      <c r="H1951" s="3" t="n">
        <v>11</v>
      </c>
      <c r="I1951" s="3" t="n">
        <v>11</v>
      </c>
      <c r="J1951" s="3" t="n">
        <v>50</v>
      </c>
      <c r="K1951" s="3" t="n">
        <v>50</v>
      </c>
      <c r="L1951" s="3" t="n">
        <v>8</v>
      </c>
      <c r="M1951" s="3" t="n">
        <v>8</v>
      </c>
      <c r="N1951" s="3" t="n">
        <v>-1</v>
      </c>
      <c r="O1951" s="3" t="n">
        <v>-1</v>
      </c>
      <c r="P1951" s="3" t="n">
        <v>9</v>
      </c>
      <c r="Q1951" s="3" t="n">
        <v>24.2</v>
      </c>
      <c r="R1951" s="3" t="s">
        <v>5668</v>
      </c>
      <c r="S1951" s="4" t="n">
        <v>45747.1115046296</v>
      </c>
      <c r="T1951" s="3" t="s">
        <v>1920</v>
      </c>
      <c r="U1951" s="3" t="s">
        <v>1920</v>
      </c>
      <c r="V1951" s="3" t="n">
        <v>0</v>
      </c>
      <c r="W1951" s="3" t="n">
        <v>0</v>
      </c>
      <c r="X1951" s="3" t="n">
        <v>0</v>
      </c>
      <c r="Y1951" s="3" t="s">
        <v>30</v>
      </c>
      <c r="Z1951" s="3" t="s">
        <v>30</v>
      </c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</row>
    <row r="1952" customFormat="false" ht="15.75" hidden="false" customHeight="false" outlineLevel="0" collapsed="false">
      <c r="A1952" s="3" t="n">
        <v>1951</v>
      </c>
      <c r="B1952" s="3" t="s">
        <v>5669</v>
      </c>
      <c r="C1952" s="3" t="s">
        <v>5670</v>
      </c>
      <c r="D1952" s="3" t="n">
        <v>1</v>
      </c>
      <c r="E1952" s="3" t="n">
        <v>2.480635</v>
      </c>
      <c r="F1952" s="3" t="n">
        <v>111</v>
      </c>
      <c r="G1952" s="3" t="n">
        <v>111</v>
      </c>
      <c r="H1952" s="3" t="n">
        <v>18</v>
      </c>
      <c r="I1952" s="3" t="n">
        <v>18</v>
      </c>
      <c r="J1952" s="3" t="n">
        <v>120</v>
      </c>
      <c r="K1952" s="3" t="n">
        <v>120</v>
      </c>
      <c r="L1952" s="3" t="n">
        <v>12</v>
      </c>
      <c r="M1952" s="3" t="n">
        <v>12</v>
      </c>
      <c r="N1952" s="3" t="n">
        <v>-1</v>
      </c>
      <c r="O1952" s="3" t="n">
        <v>-1</v>
      </c>
      <c r="P1952" s="3" t="n">
        <v>9</v>
      </c>
      <c r="Q1952" s="3" t="n">
        <v>24.2</v>
      </c>
      <c r="R1952" s="3" t="s">
        <v>5671</v>
      </c>
      <c r="S1952" s="4" t="n">
        <v>45747.1115740741</v>
      </c>
      <c r="T1952" s="3" t="s">
        <v>65</v>
      </c>
      <c r="U1952" s="3" t="s">
        <v>65</v>
      </c>
      <c r="V1952" s="3" t="n">
        <v>0</v>
      </c>
      <c r="W1952" s="3" t="n">
        <v>0</v>
      </c>
      <c r="X1952" s="3" t="n">
        <v>0</v>
      </c>
      <c r="Y1952" s="3" t="s">
        <v>30</v>
      </c>
      <c r="Z1952" s="3" t="s">
        <v>30</v>
      </c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</row>
    <row r="1953" customFormat="false" ht="15.75" hidden="false" customHeight="false" outlineLevel="0" collapsed="false">
      <c r="A1953" s="3" t="n">
        <v>1952</v>
      </c>
      <c r="B1953" s="3" t="s">
        <v>5672</v>
      </c>
      <c r="C1953" s="3" t="s">
        <v>5673</v>
      </c>
      <c r="D1953" s="3" t="n">
        <v>1</v>
      </c>
      <c r="E1953" s="3" t="n">
        <v>4.0477314</v>
      </c>
      <c r="F1953" s="3" t="n">
        <v>41</v>
      </c>
      <c r="G1953" s="3" t="n">
        <v>41</v>
      </c>
      <c r="H1953" s="3" t="n">
        <v>6</v>
      </c>
      <c r="I1953" s="3" t="n">
        <v>6</v>
      </c>
      <c r="J1953" s="3" t="n">
        <v>40</v>
      </c>
      <c r="K1953" s="3" t="n">
        <v>40</v>
      </c>
      <c r="L1953" s="3" t="n">
        <v>7</v>
      </c>
      <c r="M1953" s="3" t="n">
        <v>7</v>
      </c>
      <c r="N1953" s="3" t="n">
        <v>-1</v>
      </c>
      <c r="O1953" s="3" t="n">
        <v>-1</v>
      </c>
      <c r="P1953" s="3" t="n">
        <v>9</v>
      </c>
      <c r="Q1953" s="3" t="n">
        <v>24.2</v>
      </c>
      <c r="R1953" s="3" t="s">
        <v>5674</v>
      </c>
      <c r="S1953" s="4" t="n">
        <v>45747.1116666667</v>
      </c>
      <c r="T1953" s="3" t="s">
        <v>1920</v>
      </c>
      <c r="U1953" s="3" t="s">
        <v>1920</v>
      </c>
      <c r="V1953" s="3" t="n">
        <v>0</v>
      </c>
      <c r="W1953" s="3" t="n">
        <v>0</v>
      </c>
      <c r="X1953" s="3" t="n">
        <v>0</v>
      </c>
      <c r="Y1953" s="3" t="s">
        <v>30</v>
      </c>
      <c r="Z1953" s="3" t="s">
        <v>30</v>
      </c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</row>
    <row r="1954" customFormat="false" ht="15.75" hidden="false" customHeight="false" outlineLevel="0" collapsed="false">
      <c r="A1954" s="3" t="n">
        <v>1953</v>
      </c>
      <c r="B1954" s="3" t="s">
        <v>5675</v>
      </c>
      <c r="C1954" s="3" t="s">
        <v>5676</v>
      </c>
      <c r="D1954" s="3" t="n">
        <v>1</v>
      </c>
      <c r="E1954" s="3" t="n">
        <v>0.3093836</v>
      </c>
      <c r="F1954" s="3" t="n">
        <v>16</v>
      </c>
      <c r="G1954" s="3" t="n">
        <v>16</v>
      </c>
      <c r="H1954" s="3" t="n">
        <v>9</v>
      </c>
      <c r="I1954" s="3" t="n">
        <v>9</v>
      </c>
      <c r="J1954" s="3" t="n">
        <v>16</v>
      </c>
      <c r="K1954" s="3" t="n">
        <v>16</v>
      </c>
      <c r="L1954" s="3" t="n">
        <v>1</v>
      </c>
      <c r="M1954" s="3" t="n">
        <v>1</v>
      </c>
      <c r="N1954" s="3" t="n">
        <v>-1</v>
      </c>
      <c r="O1954" s="3" t="n">
        <v>-1</v>
      </c>
      <c r="P1954" s="3" t="n">
        <v>9</v>
      </c>
      <c r="Q1954" s="3" t="n">
        <v>24.2</v>
      </c>
      <c r="R1954" s="3" t="s">
        <v>5677</v>
      </c>
      <c r="S1954" s="4" t="n">
        <v>45747.1117013889</v>
      </c>
      <c r="T1954" s="3" t="s">
        <v>65</v>
      </c>
      <c r="U1954" s="3" t="s">
        <v>65</v>
      </c>
      <c r="V1954" s="3" t="n">
        <v>0</v>
      </c>
      <c r="W1954" s="3" t="n">
        <v>0</v>
      </c>
      <c r="X1954" s="3" t="n">
        <v>0</v>
      </c>
      <c r="Y1954" s="3" t="s">
        <v>30</v>
      </c>
      <c r="Z1954" s="3" t="s">
        <v>30</v>
      </c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</row>
    <row r="1955" customFormat="false" ht="15.75" hidden="false" customHeight="false" outlineLevel="0" collapsed="false">
      <c r="A1955" s="3" t="n">
        <v>1954</v>
      </c>
      <c r="B1955" s="3" t="s">
        <v>5678</v>
      </c>
      <c r="C1955" s="3" t="s">
        <v>5679</v>
      </c>
      <c r="D1955" s="3" t="n">
        <v>1</v>
      </c>
      <c r="E1955" s="3" t="n">
        <v>35.7148823</v>
      </c>
      <c r="F1955" s="3" t="n">
        <v>448</v>
      </c>
      <c r="G1955" s="3" t="n">
        <v>448</v>
      </c>
      <c r="H1955" s="3" t="n">
        <v>13</v>
      </c>
      <c r="I1955" s="3" t="n">
        <v>13</v>
      </c>
      <c r="J1955" s="3" t="n">
        <v>428</v>
      </c>
      <c r="K1955" s="3" t="n">
        <v>428</v>
      </c>
      <c r="L1955" s="3" t="n">
        <v>76</v>
      </c>
      <c r="M1955" s="3" t="n">
        <v>76</v>
      </c>
      <c r="N1955" s="3" t="n">
        <v>-1</v>
      </c>
      <c r="O1955" s="3" t="n">
        <v>-1</v>
      </c>
      <c r="P1955" s="3" t="n">
        <v>9</v>
      </c>
      <c r="Q1955" s="3" t="n">
        <v>24.2</v>
      </c>
      <c r="R1955" s="3" t="s">
        <v>5680</v>
      </c>
      <c r="S1955" s="4" t="n">
        <v>45747.1122569444</v>
      </c>
      <c r="T1955" s="3" t="s">
        <v>65</v>
      </c>
      <c r="U1955" s="3" t="s">
        <v>65</v>
      </c>
      <c r="V1955" s="3" t="n">
        <v>0</v>
      </c>
      <c r="W1955" s="3" t="n">
        <v>0</v>
      </c>
      <c r="X1955" s="3" t="n">
        <v>0</v>
      </c>
      <c r="Y1955" s="3" t="s">
        <v>30</v>
      </c>
      <c r="Z1955" s="3" t="s">
        <v>30</v>
      </c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</row>
    <row r="1956" customFormat="false" ht="15.75" hidden="false" customHeight="false" outlineLevel="0" collapsed="false">
      <c r="A1956" s="3" t="n">
        <v>1955</v>
      </c>
      <c r="B1956" s="3" t="s">
        <v>5681</v>
      </c>
      <c r="C1956" s="3" t="s">
        <v>5682</v>
      </c>
      <c r="D1956" s="3" t="n">
        <v>1</v>
      </c>
      <c r="E1956" s="3" t="n">
        <v>3.3335668</v>
      </c>
      <c r="F1956" s="3" t="n">
        <v>46</v>
      </c>
      <c r="G1956" s="3" t="n">
        <v>46</v>
      </c>
      <c r="H1956" s="3" t="n">
        <v>17</v>
      </c>
      <c r="I1956" s="3" t="n">
        <v>17</v>
      </c>
      <c r="J1956" s="3" t="n">
        <v>47</v>
      </c>
      <c r="K1956" s="3" t="n">
        <v>47</v>
      </c>
      <c r="L1956" s="3" t="n">
        <v>6</v>
      </c>
      <c r="M1956" s="3" t="n">
        <v>6</v>
      </c>
      <c r="N1956" s="3" t="n">
        <v>-1</v>
      </c>
      <c r="O1956" s="3" t="n">
        <v>-1</v>
      </c>
      <c r="P1956" s="3" t="n">
        <v>9</v>
      </c>
      <c r="Q1956" s="3" t="n">
        <v>24.2</v>
      </c>
      <c r="R1956" s="3" t="s">
        <v>5683</v>
      </c>
      <c r="S1956" s="4" t="n">
        <v>45747.1123726852</v>
      </c>
      <c r="T1956" s="3" t="s">
        <v>1920</v>
      </c>
      <c r="U1956" s="3" t="s">
        <v>1920</v>
      </c>
      <c r="V1956" s="3" t="n">
        <v>0</v>
      </c>
      <c r="W1956" s="3" t="n">
        <v>0</v>
      </c>
      <c r="X1956" s="3" t="n">
        <v>0</v>
      </c>
      <c r="Y1956" s="3" t="s">
        <v>30</v>
      </c>
      <c r="Z1956" s="3" t="s">
        <v>30</v>
      </c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</row>
    <row r="1957" customFormat="false" ht="15.75" hidden="false" customHeight="false" outlineLevel="0" collapsed="false">
      <c r="A1957" s="3" t="n">
        <v>1956</v>
      </c>
      <c r="B1957" s="3" t="s">
        <v>5684</v>
      </c>
      <c r="C1957" s="3" t="s">
        <v>5685</v>
      </c>
      <c r="D1957" s="3" t="n">
        <v>1</v>
      </c>
      <c r="E1957" s="3" t="n">
        <v>6.0731367</v>
      </c>
      <c r="F1957" s="3" t="n">
        <v>68</v>
      </c>
      <c r="G1957" s="3" t="n">
        <v>68</v>
      </c>
      <c r="H1957" s="3" t="n">
        <v>18</v>
      </c>
      <c r="I1957" s="3" t="n">
        <v>18</v>
      </c>
      <c r="J1957" s="3" t="n">
        <v>72</v>
      </c>
      <c r="K1957" s="3" t="n">
        <v>72</v>
      </c>
      <c r="L1957" s="3" t="n">
        <v>12</v>
      </c>
      <c r="M1957" s="3" t="n">
        <v>12</v>
      </c>
      <c r="N1957" s="3" t="n">
        <v>-1</v>
      </c>
      <c r="O1957" s="3" t="n">
        <v>-1</v>
      </c>
      <c r="P1957" s="3" t="n">
        <v>9</v>
      </c>
      <c r="Q1957" s="3" t="n">
        <v>24.2</v>
      </c>
      <c r="R1957" s="3" t="s">
        <v>5686</v>
      </c>
      <c r="S1957" s="4" t="n">
        <v>45747.1125115741</v>
      </c>
      <c r="T1957" s="3" t="s">
        <v>1920</v>
      </c>
      <c r="U1957" s="3" t="s">
        <v>1920</v>
      </c>
      <c r="V1957" s="3" t="n">
        <v>0</v>
      </c>
      <c r="W1957" s="3" t="n">
        <v>0</v>
      </c>
      <c r="X1957" s="3" t="n">
        <v>0</v>
      </c>
      <c r="Y1957" s="3" t="s">
        <v>30</v>
      </c>
      <c r="Z1957" s="3" t="s">
        <v>30</v>
      </c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</row>
    <row r="1958" customFormat="false" ht="15.75" hidden="false" customHeight="false" outlineLevel="0" collapsed="false">
      <c r="A1958" s="3" t="n">
        <v>1957</v>
      </c>
      <c r="B1958" s="3" t="s">
        <v>5687</v>
      </c>
      <c r="C1958" s="3" t="s">
        <v>5688</v>
      </c>
      <c r="D1958" s="3" t="n">
        <v>1</v>
      </c>
      <c r="E1958" s="3" t="n">
        <v>0.8984038</v>
      </c>
      <c r="F1958" s="3" t="n">
        <v>71</v>
      </c>
      <c r="G1958" s="3" t="n">
        <v>71</v>
      </c>
      <c r="H1958" s="3" t="n">
        <v>12</v>
      </c>
      <c r="I1958" s="3" t="n">
        <v>12</v>
      </c>
      <c r="J1958" s="3" t="n">
        <v>68</v>
      </c>
      <c r="K1958" s="3" t="n">
        <v>68</v>
      </c>
      <c r="L1958" s="3" t="n">
        <v>8</v>
      </c>
      <c r="M1958" s="3" t="n">
        <v>8</v>
      </c>
      <c r="N1958" s="3" t="n">
        <v>-1</v>
      </c>
      <c r="O1958" s="3" t="n">
        <v>-1</v>
      </c>
      <c r="P1958" s="3" t="n">
        <v>9</v>
      </c>
      <c r="Q1958" s="3" t="n">
        <v>24.2</v>
      </c>
      <c r="R1958" s="3" t="s">
        <v>5689</v>
      </c>
      <c r="S1958" s="4" t="n">
        <v>45747.1125578704</v>
      </c>
      <c r="T1958" s="3" t="s">
        <v>29</v>
      </c>
      <c r="U1958" s="3" t="s">
        <v>29</v>
      </c>
      <c r="V1958" s="3" t="n">
        <v>0</v>
      </c>
      <c r="W1958" s="3" t="n">
        <v>0</v>
      </c>
      <c r="X1958" s="3" t="n">
        <v>0</v>
      </c>
      <c r="Y1958" s="3" t="s">
        <v>30</v>
      </c>
      <c r="Z1958" s="3" t="s">
        <v>30</v>
      </c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</row>
    <row r="1959" customFormat="false" ht="15.75" hidden="false" customHeight="false" outlineLevel="0" collapsed="false">
      <c r="A1959" s="3" t="n">
        <v>1958</v>
      </c>
      <c r="B1959" s="3" t="s">
        <v>5690</v>
      </c>
      <c r="C1959" s="3" t="s">
        <v>5691</v>
      </c>
      <c r="D1959" s="3" t="n">
        <v>1</v>
      </c>
      <c r="E1959" s="3" t="n">
        <v>6.6447726</v>
      </c>
      <c r="F1959" s="3" t="n">
        <v>166</v>
      </c>
      <c r="G1959" s="3" t="n">
        <v>166</v>
      </c>
      <c r="H1959" s="3" t="n">
        <v>23</v>
      </c>
      <c r="I1959" s="3" t="n">
        <v>23</v>
      </c>
      <c r="J1959" s="3" t="n">
        <v>171</v>
      </c>
      <c r="K1959" s="3" t="n">
        <v>171</v>
      </c>
      <c r="L1959" s="3" t="n">
        <v>26</v>
      </c>
      <c r="M1959" s="3" t="n">
        <v>26</v>
      </c>
      <c r="N1959" s="3" t="n">
        <v>-1</v>
      </c>
      <c r="O1959" s="3" t="n">
        <v>-1</v>
      </c>
      <c r="P1959" s="3" t="n">
        <v>9</v>
      </c>
      <c r="Q1959" s="3" t="n">
        <v>24.2</v>
      </c>
      <c r="R1959" s="3" t="s">
        <v>5692</v>
      </c>
      <c r="S1959" s="4" t="n">
        <v>45747.1126851852</v>
      </c>
      <c r="T1959" s="3" t="s">
        <v>65</v>
      </c>
      <c r="U1959" s="3" t="s">
        <v>65</v>
      </c>
      <c r="V1959" s="3" t="n">
        <v>0</v>
      </c>
      <c r="W1959" s="3" t="n">
        <v>0</v>
      </c>
      <c r="X1959" s="3" t="n">
        <v>0</v>
      </c>
      <c r="Y1959" s="3" t="s">
        <v>30</v>
      </c>
      <c r="Z1959" s="3" t="s">
        <v>30</v>
      </c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</row>
    <row r="1960" customFormat="false" ht="15.75" hidden="false" customHeight="false" outlineLevel="0" collapsed="false">
      <c r="A1960" s="3" t="n">
        <v>1959</v>
      </c>
      <c r="B1960" s="3" t="s">
        <v>5693</v>
      </c>
      <c r="C1960" s="3" t="s">
        <v>5694</v>
      </c>
      <c r="D1960" s="3" t="n">
        <v>1</v>
      </c>
      <c r="E1960" s="3" t="n">
        <v>1.0918911</v>
      </c>
      <c r="F1960" s="3" t="n">
        <v>15</v>
      </c>
      <c r="G1960" s="3" t="n">
        <v>15</v>
      </c>
      <c r="H1960" s="3" t="n">
        <v>3</v>
      </c>
      <c r="I1960" s="3" t="n">
        <v>3</v>
      </c>
      <c r="J1960" s="3" t="n">
        <v>12</v>
      </c>
      <c r="K1960" s="3" t="n">
        <v>12</v>
      </c>
      <c r="L1960" s="3" t="n">
        <v>1</v>
      </c>
      <c r="M1960" s="3" t="n">
        <v>1</v>
      </c>
      <c r="N1960" s="3" t="n">
        <v>-1</v>
      </c>
      <c r="O1960" s="3" t="n">
        <v>-1</v>
      </c>
      <c r="P1960" s="3" t="n">
        <v>9</v>
      </c>
      <c r="Q1960" s="3" t="n">
        <v>24.2</v>
      </c>
      <c r="R1960" s="3" t="s">
        <v>5695</v>
      </c>
      <c r="S1960" s="4" t="n">
        <v>45747.1127314815</v>
      </c>
      <c r="T1960" s="3" t="s">
        <v>65</v>
      </c>
      <c r="U1960" s="3" t="s">
        <v>65</v>
      </c>
      <c r="V1960" s="3" t="n">
        <v>0</v>
      </c>
      <c r="W1960" s="3" t="n">
        <v>0</v>
      </c>
      <c r="X1960" s="3" t="n">
        <v>0</v>
      </c>
      <c r="Y1960" s="3" t="s">
        <v>30</v>
      </c>
      <c r="Z1960" s="3" t="s">
        <v>30</v>
      </c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</row>
    <row r="1961" customFormat="false" ht="15.75" hidden="false" customHeight="false" outlineLevel="0" collapsed="false">
      <c r="A1961" s="3" t="n">
        <v>1960</v>
      </c>
      <c r="B1961" s="3" t="s">
        <v>5696</v>
      </c>
      <c r="C1961" s="3" t="s">
        <v>5697</v>
      </c>
      <c r="D1961" s="3" t="n">
        <v>1</v>
      </c>
      <c r="E1961" s="3" t="n">
        <v>2.0636639</v>
      </c>
      <c r="F1961" s="3" t="n">
        <v>74</v>
      </c>
      <c r="G1961" s="3" t="n">
        <v>74</v>
      </c>
      <c r="H1961" s="3" t="n">
        <v>13</v>
      </c>
      <c r="I1961" s="3" t="n">
        <v>13</v>
      </c>
      <c r="J1961" s="3" t="n">
        <v>107</v>
      </c>
      <c r="K1961" s="3" t="n">
        <v>107</v>
      </c>
      <c r="L1961" s="3" t="n">
        <v>6</v>
      </c>
      <c r="M1961" s="3" t="n">
        <v>6</v>
      </c>
      <c r="N1961" s="3" t="n">
        <v>-1</v>
      </c>
      <c r="O1961" s="3" t="n">
        <v>-1</v>
      </c>
      <c r="P1961" s="3" t="n">
        <v>9</v>
      </c>
      <c r="Q1961" s="3" t="n">
        <v>24.2</v>
      </c>
      <c r="R1961" s="3" t="s">
        <v>5698</v>
      </c>
      <c r="S1961" s="4" t="n">
        <v>45747.1127893519</v>
      </c>
      <c r="T1961" s="3" t="s">
        <v>65</v>
      </c>
      <c r="U1961" s="3" t="s">
        <v>65</v>
      </c>
      <c r="V1961" s="3" t="n">
        <v>0</v>
      </c>
      <c r="W1961" s="3" t="n">
        <v>0</v>
      </c>
      <c r="X1961" s="3" t="n">
        <v>0</v>
      </c>
      <c r="Y1961" s="3" t="s">
        <v>30</v>
      </c>
      <c r="Z1961" s="3" t="s">
        <v>30</v>
      </c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</row>
    <row r="1962" customFormat="false" ht="15.75" hidden="false" customHeight="false" outlineLevel="0" collapsed="false">
      <c r="A1962" s="3" t="n">
        <v>1961</v>
      </c>
      <c r="B1962" s="3" t="s">
        <v>5699</v>
      </c>
      <c r="C1962" s="3" t="s">
        <v>5700</v>
      </c>
      <c r="D1962" s="3" t="n">
        <v>1</v>
      </c>
      <c r="E1962" s="3" t="n">
        <v>2.629252</v>
      </c>
      <c r="F1962" s="3" t="n">
        <v>21</v>
      </c>
      <c r="G1962" s="3" t="n">
        <v>21</v>
      </c>
      <c r="H1962" s="3" t="n">
        <v>9</v>
      </c>
      <c r="I1962" s="3" t="n">
        <v>9</v>
      </c>
      <c r="J1962" s="3" t="n">
        <v>21</v>
      </c>
      <c r="K1962" s="3" t="n">
        <v>21</v>
      </c>
      <c r="L1962" s="3" t="n">
        <v>5</v>
      </c>
      <c r="M1962" s="3" t="n">
        <v>5</v>
      </c>
      <c r="N1962" s="3" t="n">
        <v>-1</v>
      </c>
      <c r="O1962" s="3" t="n">
        <v>-1</v>
      </c>
      <c r="P1962" s="3" t="n">
        <v>9</v>
      </c>
      <c r="Q1962" s="3" t="n">
        <v>24.2</v>
      </c>
      <c r="R1962" s="3" t="s">
        <v>5701</v>
      </c>
      <c r="S1962" s="4" t="n">
        <v>45747.1128703704</v>
      </c>
      <c r="T1962" s="3" t="s">
        <v>1920</v>
      </c>
      <c r="U1962" s="3" t="s">
        <v>1920</v>
      </c>
      <c r="V1962" s="3" t="n">
        <v>0</v>
      </c>
      <c r="W1962" s="3" t="n">
        <v>0</v>
      </c>
      <c r="X1962" s="3" t="n">
        <v>0</v>
      </c>
      <c r="Y1962" s="3" t="s">
        <v>30</v>
      </c>
      <c r="Z1962" s="3" t="s">
        <v>30</v>
      </c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</row>
    <row r="1963" customFormat="false" ht="15.75" hidden="false" customHeight="false" outlineLevel="0" collapsed="false">
      <c r="A1963" s="3" t="n">
        <v>1962</v>
      </c>
      <c r="B1963" s="3" t="s">
        <v>5702</v>
      </c>
      <c r="C1963" s="3" t="s">
        <v>5703</v>
      </c>
      <c r="D1963" s="3" t="n">
        <v>1</v>
      </c>
      <c r="E1963" s="3" t="n">
        <v>1.4808041</v>
      </c>
      <c r="F1963" s="3" t="n">
        <v>15</v>
      </c>
      <c r="G1963" s="3" t="n">
        <v>15</v>
      </c>
      <c r="H1963" s="3" t="n">
        <v>3</v>
      </c>
      <c r="I1963" s="3" t="n">
        <v>3</v>
      </c>
      <c r="J1963" s="3" t="n">
        <v>23</v>
      </c>
      <c r="K1963" s="3" t="n">
        <v>23</v>
      </c>
      <c r="L1963" s="3" t="n">
        <v>1</v>
      </c>
      <c r="M1963" s="3" t="n">
        <v>1</v>
      </c>
      <c r="N1963" s="3" t="n">
        <v>-1</v>
      </c>
      <c r="O1963" s="3" t="n">
        <v>-1</v>
      </c>
      <c r="P1963" s="3" t="n">
        <v>9</v>
      </c>
      <c r="Q1963" s="3" t="n">
        <v>24.2</v>
      </c>
      <c r="R1963" s="3" t="s">
        <v>5704</v>
      </c>
      <c r="S1963" s="4" t="n">
        <v>45747.1129282407</v>
      </c>
      <c r="T1963" s="3" t="s">
        <v>65</v>
      </c>
      <c r="U1963" s="3" t="s">
        <v>65</v>
      </c>
      <c r="V1963" s="3" t="n">
        <v>0</v>
      </c>
      <c r="W1963" s="3" t="n">
        <v>0</v>
      </c>
      <c r="X1963" s="3" t="n">
        <v>0</v>
      </c>
      <c r="Y1963" s="3" t="s">
        <v>30</v>
      </c>
      <c r="Z1963" s="3" t="s">
        <v>30</v>
      </c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</row>
    <row r="1964" customFormat="false" ht="15.75" hidden="false" customHeight="false" outlineLevel="0" collapsed="false">
      <c r="A1964" s="3" t="n">
        <v>1963</v>
      </c>
      <c r="B1964" s="3" t="s">
        <v>5705</v>
      </c>
      <c r="C1964" s="3" t="s">
        <v>5706</v>
      </c>
      <c r="D1964" s="3" t="n">
        <v>1</v>
      </c>
      <c r="E1964" s="3" t="n">
        <v>2.7404438</v>
      </c>
      <c r="F1964" s="3" t="n">
        <v>23</v>
      </c>
      <c r="G1964" s="3" t="n">
        <v>23</v>
      </c>
      <c r="H1964" s="3" t="n">
        <v>8</v>
      </c>
      <c r="I1964" s="3" t="n">
        <v>8</v>
      </c>
      <c r="J1964" s="3" t="n">
        <v>26</v>
      </c>
      <c r="K1964" s="3" t="n">
        <v>26</v>
      </c>
      <c r="L1964" s="3" t="n">
        <v>6</v>
      </c>
      <c r="M1964" s="3" t="n">
        <v>6</v>
      </c>
      <c r="N1964" s="3" t="n">
        <v>-1</v>
      </c>
      <c r="O1964" s="3" t="n">
        <v>-1</v>
      </c>
      <c r="P1964" s="3" t="n">
        <v>9</v>
      </c>
      <c r="Q1964" s="3" t="n">
        <v>24.2</v>
      </c>
      <c r="R1964" s="3" t="s">
        <v>5707</v>
      </c>
      <c r="S1964" s="4" t="n">
        <v>45747.1130092593</v>
      </c>
      <c r="T1964" s="3" t="s">
        <v>3197</v>
      </c>
      <c r="U1964" s="3" t="s">
        <v>3197</v>
      </c>
      <c r="V1964" s="3" t="n">
        <v>0</v>
      </c>
      <c r="W1964" s="3" t="n">
        <v>0</v>
      </c>
      <c r="X1964" s="3" t="n">
        <v>0</v>
      </c>
      <c r="Y1964" s="3" t="s">
        <v>30</v>
      </c>
      <c r="Z1964" s="3" t="s">
        <v>30</v>
      </c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</row>
    <row r="1965" customFormat="false" ht="15.75" hidden="false" customHeight="false" outlineLevel="0" collapsed="false">
      <c r="A1965" s="3" t="n">
        <v>1964</v>
      </c>
      <c r="B1965" s="3" t="s">
        <v>5708</v>
      </c>
      <c r="C1965" s="3" t="s">
        <v>5709</v>
      </c>
      <c r="D1965" s="3" t="n">
        <v>1</v>
      </c>
      <c r="E1965" s="3" t="n">
        <v>0.4124718</v>
      </c>
      <c r="F1965" s="3" t="n">
        <v>19</v>
      </c>
      <c r="G1965" s="3" t="n">
        <v>19</v>
      </c>
      <c r="H1965" s="3" t="n">
        <v>10</v>
      </c>
      <c r="I1965" s="3" t="n">
        <v>10</v>
      </c>
      <c r="J1965" s="3" t="n">
        <v>21</v>
      </c>
      <c r="K1965" s="3" t="n">
        <v>21</v>
      </c>
      <c r="L1965" s="3" t="n">
        <v>2</v>
      </c>
      <c r="M1965" s="3" t="n">
        <v>2</v>
      </c>
      <c r="N1965" s="3" t="n">
        <v>-1</v>
      </c>
      <c r="O1965" s="3" t="n">
        <v>-1</v>
      </c>
      <c r="P1965" s="3" t="n">
        <v>9</v>
      </c>
      <c r="Q1965" s="3" t="n">
        <v>24.2</v>
      </c>
      <c r="R1965" s="3" t="s">
        <v>5710</v>
      </c>
      <c r="S1965" s="4" t="n">
        <v>45747.1130439815</v>
      </c>
      <c r="T1965" s="3" t="s">
        <v>65</v>
      </c>
      <c r="U1965" s="3" t="s">
        <v>65</v>
      </c>
      <c r="V1965" s="3" t="n">
        <v>0</v>
      </c>
      <c r="W1965" s="3" t="n">
        <v>0</v>
      </c>
      <c r="X1965" s="3" t="n">
        <v>0</v>
      </c>
      <c r="Y1965" s="3" t="s">
        <v>30</v>
      </c>
      <c r="Z1965" s="3" t="s">
        <v>30</v>
      </c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</row>
    <row r="1966" customFormat="false" ht="15.75" hidden="false" customHeight="false" outlineLevel="0" collapsed="false">
      <c r="A1966" s="3" t="n">
        <v>1965</v>
      </c>
      <c r="B1966" s="3" t="s">
        <v>5711</v>
      </c>
      <c r="C1966" s="3" t="s">
        <v>5712</v>
      </c>
      <c r="D1966" s="3" t="n">
        <v>1</v>
      </c>
      <c r="E1966" s="3" t="n">
        <v>1.2447188</v>
      </c>
      <c r="F1966" s="3" t="n">
        <v>20</v>
      </c>
      <c r="G1966" s="3" t="n">
        <v>20</v>
      </c>
      <c r="H1966" s="3" t="n">
        <v>7</v>
      </c>
      <c r="I1966" s="3" t="n">
        <v>7</v>
      </c>
      <c r="J1966" s="3" t="n">
        <v>17</v>
      </c>
      <c r="K1966" s="3" t="n">
        <v>17</v>
      </c>
      <c r="L1966" s="3" t="n">
        <v>5</v>
      </c>
      <c r="M1966" s="3" t="n">
        <v>5</v>
      </c>
      <c r="N1966" s="3" t="n">
        <v>-1</v>
      </c>
      <c r="O1966" s="3" t="n">
        <v>-1</v>
      </c>
      <c r="P1966" s="3" t="n">
        <v>9</v>
      </c>
      <c r="Q1966" s="3" t="n">
        <v>24.2</v>
      </c>
      <c r="R1966" s="3" t="s">
        <v>5713</v>
      </c>
      <c r="S1966" s="4" t="n">
        <v>45747.1131018519</v>
      </c>
      <c r="T1966" s="3" t="s">
        <v>65</v>
      </c>
      <c r="U1966" s="3" t="s">
        <v>65</v>
      </c>
      <c r="V1966" s="3" t="n">
        <v>0</v>
      </c>
      <c r="W1966" s="3" t="n">
        <v>0</v>
      </c>
      <c r="X1966" s="3" t="n">
        <v>0</v>
      </c>
      <c r="Y1966" s="3" t="s">
        <v>30</v>
      </c>
      <c r="Z1966" s="3" t="s">
        <v>30</v>
      </c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</row>
    <row r="1967" customFormat="false" ht="15.75" hidden="false" customHeight="false" outlineLevel="0" collapsed="false">
      <c r="A1967" s="3" t="n">
        <v>1966</v>
      </c>
      <c r="B1967" s="3" t="s">
        <v>5714</v>
      </c>
      <c r="C1967" s="3" t="s">
        <v>5715</v>
      </c>
      <c r="D1967" s="3" t="n">
        <v>1</v>
      </c>
      <c r="E1967" s="3" t="n">
        <v>2.5111261</v>
      </c>
      <c r="F1967" s="3" t="n">
        <v>33</v>
      </c>
      <c r="G1967" s="3" t="n">
        <v>33</v>
      </c>
      <c r="H1967" s="3" t="n">
        <v>10</v>
      </c>
      <c r="I1967" s="3" t="n">
        <v>10</v>
      </c>
      <c r="J1967" s="3" t="n">
        <v>30</v>
      </c>
      <c r="K1967" s="3" t="n">
        <v>30</v>
      </c>
      <c r="L1967" s="3" t="n">
        <v>8</v>
      </c>
      <c r="M1967" s="3" t="n">
        <v>8</v>
      </c>
      <c r="N1967" s="3" t="n">
        <v>-1</v>
      </c>
      <c r="O1967" s="3" t="n">
        <v>-1</v>
      </c>
      <c r="P1967" s="3" t="n">
        <v>9</v>
      </c>
      <c r="Q1967" s="3" t="n">
        <v>24.2</v>
      </c>
      <c r="R1967" s="3" t="s">
        <v>5716</v>
      </c>
      <c r="S1967" s="4" t="n">
        <v>45747.1131828704</v>
      </c>
      <c r="T1967" s="3" t="s">
        <v>65</v>
      </c>
      <c r="U1967" s="3" t="s">
        <v>65</v>
      </c>
      <c r="V1967" s="3" t="n">
        <v>0</v>
      </c>
      <c r="W1967" s="3" t="n">
        <v>0</v>
      </c>
      <c r="X1967" s="3" t="n">
        <v>0</v>
      </c>
      <c r="Y1967" s="3" t="s">
        <v>30</v>
      </c>
      <c r="Z1967" s="3" t="s">
        <v>30</v>
      </c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</row>
    <row r="1968" customFormat="false" ht="15.75" hidden="false" customHeight="false" outlineLevel="0" collapsed="false">
      <c r="A1968" s="3" t="n">
        <v>1967</v>
      </c>
      <c r="B1968" s="3" t="s">
        <v>5717</v>
      </c>
      <c r="C1968" s="3" t="s">
        <v>5718</v>
      </c>
      <c r="D1968" s="3" t="n">
        <v>1</v>
      </c>
      <c r="E1968" s="3" t="n">
        <v>3.7730374</v>
      </c>
      <c r="F1968" s="3" t="n">
        <v>70</v>
      </c>
      <c r="G1968" s="3" t="n">
        <v>70</v>
      </c>
      <c r="H1968" s="3" t="n">
        <v>9</v>
      </c>
      <c r="I1968" s="3" t="n">
        <v>9</v>
      </c>
      <c r="J1968" s="3" t="n">
        <v>57</v>
      </c>
      <c r="K1968" s="3" t="n">
        <v>57</v>
      </c>
      <c r="L1968" s="3" t="n">
        <v>13</v>
      </c>
      <c r="M1968" s="3" t="n">
        <v>13</v>
      </c>
      <c r="N1968" s="3" t="n">
        <v>-1</v>
      </c>
      <c r="O1968" s="3" t="n">
        <v>-1</v>
      </c>
      <c r="P1968" s="3" t="n">
        <v>9</v>
      </c>
      <c r="Q1968" s="3" t="n">
        <v>24.2</v>
      </c>
      <c r="R1968" s="3" t="s">
        <v>5719</v>
      </c>
      <c r="S1968" s="4" t="n">
        <v>45747.113287037</v>
      </c>
      <c r="T1968" s="3" t="s">
        <v>65</v>
      </c>
      <c r="U1968" s="3" t="s">
        <v>65</v>
      </c>
      <c r="V1968" s="3" t="n">
        <v>0</v>
      </c>
      <c r="W1968" s="3" t="n">
        <v>0</v>
      </c>
      <c r="X1968" s="3" t="n">
        <v>0</v>
      </c>
      <c r="Y1968" s="3" t="s">
        <v>30</v>
      </c>
      <c r="Z1968" s="3" t="s">
        <v>30</v>
      </c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</row>
    <row r="1969" customFormat="false" ht="15.75" hidden="false" customHeight="false" outlineLevel="0" collapsed="false">
      <c r="A1969" s="3" t="n">
        <v>1968</v>
      </c>
      <c r="B1969" s="3" t="s">
        <v>5720</v>
      </c>
      <c r="C1969" s="3" t="s">
        <v>5721</v>
      </c>
      <c r="D1969" s="3" t="n">
        <v>1</v>
      </c>
      <c r="E1969" s="3" t="n">
        <v>4.3351166</v>
      </c>
      <c r="F1969" s="3" t="n">
        <v>72</v>
      </c>
      <c r="G1969" s="3" t="n">
        <v>72</v>
      </c>
      <c r="H1969" s="3" t="n">
        <v>16</v>
      </c>
      <c r="I1969" s="3" t="n">
        <v>16</v>
      </c>
      <c r="J1969" s="3" t="n">
        <v>76</v>
      </c>
      <c r="K1969" s="3" t="n">
        <v>76</v>
      </c>
      <c r="L1969" s="3" t="n">
        <v>10</v>
      </c>
      <c r="M1969" s="3" t="n">
        <v>10</v>
      </c>
      <c r="N1969" s="3" t="n">
        <v>-1</v>
      </c>
      <c r="O1969" s="3" t="n">
        <v>-1</v>
      </c>
      <c r="P1969" s="3" t="n">
        <v>9</v>
      </c>
      <c r="Q1969" s="3" t="n">
        <v>24.2</v>
      </c>
      <c r="R1969" s="3" t="s">
        <v>5722</v>
      </c>
      <c r="S1969" s="4" t="n">
        <v>45747.1133680556</v>
      </c>
      <c r="T1969" s="3" t="s">
        <v>65</v>
      </c>
      <c r="U1969" s="3" t="s">
        <v>65</v>
      </c>
      <c r="V1969" s="3" t="n">
        <v>0</v>
      </c>
      <c r="W1969" s="3" t="n">
        <v>0</v>
      </c>
      <c r="X1969" s="3" t="n">
        <v>0</v>
      </c>
      <c r="Y1969" s="3" t="s">
        <v>30</v>
      </c>
      <c r="Z1969" s="3" t="s">
        <v>30</v>
      </c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</row>
    <row r="1970" customFormat="false" ht="15.75" hidden="false" customHeight="false" outlineLevel="0" collapsed="false">
      <c r="A1970" s="3" t="n">
        <v>1969</v>
      </c>
      <c r="B1970" s="3" t="s">
        <v>5723</v>
      </c>
      <c r="C1970" s="3" t="s">
        <v>5724</v>
      </c>
      <c r="D1970" s="3" t="n">
        <v>1</v>
      </c>
      <c r="E1970" s="3" t="n">
        <v>32.9174664</v>
      </c>
      <c r="F1970" s="3" t="n">
        <v>255</v>
      </c>
      <c r="G1970" s="3" t="n">
        <v>255</v>
      </c>
      <c r="H1970" s="3" t="n">
        <v>23</v>
      </c>
      <c r="I1970" s="3" t="n">
        <v>23</v>
      </c>
      <c r="J1970" s="3" t="n">
        <v>174</v>
      </c>
      <c r="K1970" s="3" t="n">
        <v>174</v>
      </c>
      <c r="L1970" s="3" t="n">
        <v>58</v>
      </c>
      <c r="M1970" s="3" t="n">
        <v>58</v>
      </c>
      <c r="N1970" s="3" t="n">
        <v>-1</v>
      </c>
      <c r="O1970" s="3" t="n">
        <v>-1</v>
      </c>
      <c r="P1970" s="3" t="n">
        <v>9.1</v>
      </c>
      <c r="Q1970" s="3" t="n">
        <v>24.2</v>
      </c>
      <c r="R1970" s="3" t="s">
        <v>5725</v>
      </c>
      <c r="S1970" s="4" t="n">
        <v>45747.1139583333</v>
      </c>
      <c r="T1970" s="3" t="s">
        <v>3197</v>
      </c>
      <c r="U1970" s="3" t="s">
        <v>3197</v>
      </c>
      <c r="V1970" s="3" t="n">
        <v>0</v>
      </c>
      <c r="W1970" s="3" t="n">
        <v>0</v>
      </c>
      <c r="X1970" s="3" t="n">
        <v>0</v>
      </c>
      <c r="Y1970" s="3" t="s">
        <v>30</v>
      </c>
      <c r="Z1970" s="3" t="s">
        <v>30</v>
      </c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</row>
    <row r="1971" customFormat="false" ht="15.75" hidden="false" customHeight="false" outlineLevel="0" collapsed="false">
      <c r="A1971" s="3" t="n">
        <v>1970</v>
      </c>
      <c r="B1971" s="3" t="s">
        <v>5726</v>
      </c>
      <c r="C1971" s="3" t="s">
        <v>5727</v>
      </c>
      <c r="D1971" s="3" t="n">
        <v>1</v>
      </c>
      <c r="E1971" s="3" t="n">
        <v>15.4488541</v>
      </c>
      <c r="F1971" s="3" t="n">
        <v>110</v>
      </c>
      <c r="G1971" s="3" t="n">
        <v>110</v>
      </c>
      <c r="H1971" s="3" t="n">
        <v>3</v>
      </c>
      <c r="I1971" s="3" t="n">
        <v>3</v>
      </c>
      <c r="J1971" s="3" t="n">
        <v>126</v>
      </c>
      <c r="K1971" s="3" t="n">
        <v>126</v>
      </c>
      <c r="L1971" s="3" t="n">
        <v>7</v>
      </c>
      <c r="M1971" s="3" t="n">
        <v>7</v>
      </c>
      <c r="N1971" s="3" t="n">
        <v>-1</v>
      </c>
      <c r="O1971" s="3" t="n">
        <v>-1</v>
      </c>
      <c r="P1971" s="3" t="n">
        <v>9.1</v>
      </c>
      <c r="Q1971" s="3" t="n">
        <v>24.2</v>
      </c>
      <c r="R1971" s="3" t="s">
        <v>5728</v>
      </c>
      <c r="S1971" s="4" t="n">
        <v>45747.1142361111</v>
      </c>
      <c r="T1971" s="3" t="s">
        <v>65</v>
      </c>
      <c r="U1971" s="3" t="s">
        <v>65</v>
      </c>
      <c r="V1971" s="3" t="n">
        <v>0</v>
      </c>
      <c r="W1971" s="3" t="n">
        <v>0</v>
      </c>
      <c r="X1971" s="3" t="n">
        <v>0</v>
      </c>
      <c r="Y1971" s="3" t="s">
        <v>30</v>
      </c>
      <c r="Z1971" s="3" t="s">
        <v>30</v>
      </c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</row>
    <row r="1972" customFormat="false" ht="15.75" hidden="false" customHeight="false" outlineLevel="0" collapsed="false">
      <c r="A1972" s="3" t="n">
        <v>1971</v>
      </c>
      <c r="B1972" s="3" t="s">
        <v>5729</v>
      </c>
      <c r="C1972" s="3" t="s">
        <v>5730</v>
      </c>
      <c r="D1972" s="3" t="n">
        <v>1</v>
      </c>
      <c r="E1972" s="3" t="n">
        <v>0.7743258</v>
      </c>
      <c r="F1972" s="3" t="n">
        <v>6</v>
      </c>
      <c r="G1972" s="3" t="n">
        <v>6</v>
      </c>
      <c r="H1972" s="3" t="n">
        <v>3</v>
      </c>
      <c r="I1972" s="3" t="n">
        <v>3</v>
      </c>
      <c r="J1972" s="3" t="n">
        <v>5</v>
      </c>
      <c r="K1972" s="3" t="n">
        <v>5</v>
      </c>
      <c r="L1972" s="3" t="n">
        <v>1</v>
      </c>
      <c r="M1972" s="3" t="n">
        <v>1</v>
      </c>
      <c r="N1972" s="3" t="n">
        <v>-1</v>
      </c>
      <c r="O1972" s="3" t="n">
        <v>-1</v>
      </c>
      <c r="P1972" s="3" t="n">
        <v>9.1</v>
      </c>
      <c r="Q1972" s="3" t="n">
        <v>24.2</v>
      </c>
      <c r="R1972" s="3" t="s">
        <v>5731</v>
      </c>
      <c r="S1972" s="4" t="n">
        <v>45747.1142939815</v>
      </c>
      <c r="T1972" s="3" t="s">
        <v>65</v>
      </c>
      <c r="U1972" s="3" t="s">
        <v>65</v>
      </c>
      <c r="V1972" s="3" t="n">
        <v>0</v>
      </c>
      <c r="W1972" s="3" t="n">
        <v>0</v>
      </c>
      <c r="X1972" s="3" t="n">
        <v>0</v>
      </c>
      <c r="Y1972" s="3" t="s">
        <v>30</v>
      </c>
      <c r="Z1972" s="3" t="s">
        <v>30</v>
      </c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</row>
    <row r="1973" customFormat="false" ht="15.75" hidden="false" customHeight="false" outlineLevel="0" collapsed="false">
      <c r="A1973" s="3" t="n">
        <v>1972</v>
      </c>
      <c r="B1973" s="3" t="s">
        <v>5732</v>
      </c>
      <c r="C1973" s="3" t="s">
        <v>5733</v>
      </c>
      <c r="D1973" s="3" t="n">
        <v>1</v>
      </c>
      <c r="E1973" s="3" t="n">
        <v>15.1604633</v>
      </c>
      <c r="F1973" s="3" t="n">
        <v>105</v>
      </c>
      <c r="G1973" s="3" t="n">
        <v>105</v>
      </c>
      <c r="H1973" s="3" t="n">
        <v>12</v>
      </c>
      <c r="I1973" s="3" t="n">
        <v>12</v>
      </c>
      <c r="J1973" s="3" t="n">
        <v>102</v>
      </c>
      <c r="K1973" s="3" t="n">
        <v>102</v>
      </c>
      <c r="L1973" s="3" t="n">
        <v>19</v>
      </c>
      <c r="M1973" s="3" t="n">
        <v>19</v>
      </c>
      <c r="N1973" s="3" t="n">
        <v>-1</v>
      </c>
      <c r="O1973" s="3" t="n">
        <v>-1</v>
      </c>
      <c r="P1973" s="3" t="n">
        <v>9.1</v>
      </c>
      <c r="Q1973" s="3" t="n">
        <v>24.2</v>
      </c>
      <c r="R1973" s="3" t="s">
        <v>5734</v>
      </c>
      <c r="S1973" s="4" t="n">
        <v>45747.1145486111</v>
      </c>
      <c r="T1973" s="3" t="s">
        <v>1920</v>
      </c>
      <c r="U1973" s="3" t="s">
        <v>1920</v>
      </c>
      <c r="V1973" s="3" t="n">
        <v>0</v>
      </c>
      <c r="W1973" s="3" t="n">
        <v>0</v>
      </c>
      <c r="X1973" s="3" t="n">
        <v>0</v>
      </c>
      <c r="Y1973" s="3" t="s">
        <v>30</v>
      </c>
      <c r="Z1973" s="3" t="s">
        <v>30</v>
      </c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</row>
    <row r="1974" customFormat="false" ht="15.75" hidden="false" customHeight="false" outlineLevel="0" collapsed="false">
      <c r="A1974" s="3" t="n">
        <v>1973</v>
      </c>
      <c r="B1974" s="3" t="s">
        <v>5735</v>
      </c>
      <c r="C1974" s="3" t="s">
        <v>5736</v>
      </c>
      <c r="D1974" s="3" t="n">
        <v>1</v>
      </c>
      <c r="E1974" s="3" t="n">
        <v>0.951382</v>
      </c>
      <c r="F1974" s="3" t="n">
        <v>18</v>
      </c>
      <c r="G1974" s="3" t="n">
        <v>18</v>
      </c>
      <c r="H1974" s="3" t="n">
        <v>6</v>
      </c>
      <c r="I1974" s="3" t="n">
        <v>6</v>
      </c>
      <c r="J1974" s="3" t="n">
        <v>16</v>
      </c>
      <c r="K1974" s="3" t="n">
        <v>16</v>
      </c>
      <c r="L1974" s="3" t="n">
        <v>2</v>
      </c>
      <c r="M1974" s="3" t="n">
        <v>2</v>
      </c>
      <c r="N1974" s="3" t="n">
        <v>-1</v>
      </c>
      <c r="O1974" s="3" t="n">
        <v>-1</v>
      </c>
      <c r="P1974" s="3" t="n">
        <v>9.1</v>
      </c>
      <c r="Q1974" s="3" t="n">
        <v>24.2</v>
      </c>
      <c r="R1974" s="3" t="s">
        <v>5737</v>
      </c>
      <c r="S1974" s="4" t="n">
        <v>45747.1146064815</v>
      </c>
      <c r="T1974" s="3" t="s">
        <v>65</v>
      </c>
      <c r="U1974" s="3" t="s">
        <v>65</v>
      </c>
      <c r="V1974" s="3" t="n">
        <v>0</v>
      </c>
      <c r="W1974" s="3" t="n">
        <v>0</v>
      </c>
      <c r="X1974" s="3" t="n">
        <v>0</v>
      </c>
      <c r="Y1974" s="3" t="s">
        <v>30</v>
      </c>
      <c r="Z1974" s="3" t="s">
        <v>30</v>
      </c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</row>
    <row r="1975" customFormat="false" ht="15.75" hidden="false" customHeight="false" outlineLevel="0" collapsed="false">
      <c r="A1975" s="3" t="n">
        <v>1974</v>
      </c>
      <c r="B1975" s="3" t="s">
        <v>5738</v>
      </c>
      <c r="C1975" s="3"/>
      <c r="D1975" s="3" t="n">
        <v>0</v>
      </c>
      <c r="E1975" s="3" t="s">
        <v>1901</v>
      </c>
      <c r="F1975" s="3" t="s">
        <v>1901</v>
      </c>
      <c r="G1975" s="3" t="s">
        <v>1901</v>
      </c>
      <c r="H1975" s="3" t="s">
        <v>1901</v>
      </c>
      <c r="I1975" s="3" t="s">
        <v>1901</v>
      </c>
      <c r="J1975" s="3" t="s">
        <v>1901</v>
      </c>
      <c r="K1975" s="3" t="s">
        <v>1901</v>
      </c>
      <c r="L1975" s="3" t="s">
        <v>1901</v>
      </c>
      <c r="M1975" s="3" t="s">
        <v>1901</v>
      </c>
      <c r="N1975" s="3" t="s">
        <v>1901</v>
      </c>
      <c r="O1975" s="3" t="s">
        <v>1901</v>
      </c>
      <c r="P1975" s="3"/>
      <c r="Q1975" s="3"/>
      <c r="R1975" s="3"/>
      <c r="S1975" s="3"/>
      <c r="T1975" s="3"/>
      <c r="U1975" s="3"/>
      <c r="V1975" s="3" t="s">
        <v>1901</v>
      </c>
      <c r="W1975" s="3" t="s">
        <v>1901</v>
      </c>
      <c r="X1975" s="3" t="s">
        <v>1901</v>
      </c>
      <c r="Y1975" s="3"/>
      <c r="Z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</row>
    <row r="1976" customFormat="false" ht="15.75" hidden="false" customHeight="false" outlineLevel="0" collapsed="false">
      <c r="A1976" s="3" t="n">
        <v>1975</v>
      </c>
      <c r="B1976" s="3" t="s">
        <v>5739</v>
      </c>
      <c r="C1976" s="3" t="s">
        <v>5740</v>
      </c>
      <c r="D1976" s="3" t="n">
        <v>1</v>
      </c>
      <c r="E1976" s="3" t="n">
        <v>1.3586628</v>
      </c>
      <c r="F1976" s="3" t="n">
        <v>25</v>
      </c>
      <c r="G1976" s="3" t="n">
        <v>25</v>
      </c>
      <c r="H1976" s="3" t="n">
        <v>11</v>
      </c>
      <c r="I1976" s="3" t="n">
        <v>11</v>
      </c>
      <c r="J1976" s="3" t="n">
        <v>24</v>
      </c>
      <c r="K1976" s="3" t="n">
        <v>24</v>
      </c>
      <c r="L1976" s="3" t="n">
        <v>5</v>
      </c>
      <c r="M1976" s="3" t="n">
        <v>5</v>
      </c>
      <c r="N1976" s="3" t="n">
        <v>-1</v>
      </c>
      <c r="O1976" s="3" t="n">
        <v>-1</v>
      </c>
      <c r="P1976" s="3" t="n">
        <v>9.1</v>
      </c>
      <c r="Q1976" s="3" t="n">
        <v>24.2</v>
      </c>
      <c r="R1976" s="3" t="s">
        <v>5741</v>
      </c>
      <c r="S1976" s="4" t="n">
        <v>45747.1146875</v>
      </c>
      <c r="T1976" s="3" t="s">
        <v>65</v>
      </c>
      <c r="U1976" s="3" t="s">
        <v>65</v>
      </c>
      <c r="V1976" s="3" t="n">
        <v>0</v>
      </c>
      <c r="W1976" s="3" t="n">
        <v>0</v>
      </c>
      <c r="X1976" s="3" t="n">
        <v>0</v>
      </c>
      <c r="Y1976" s="3" t="s">
        <v>30</v>
      </c>
      <c r="Z1976" s="3" t="s">
        <v>30</v>
      </c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</row>
    <row r="1977" customFormat="false" ht="15.75" hidden="false" customHeight="false" outlineLevel="0" collapsed="false">
      <c r="A1977" s="3" t="n">
        <v>1976</v>
      </c>
      <c r="B1977" s="3" t="s">
        <v>5742</v>
      </c>
      <c r="C1977" s="3" t="s">
        <v>5743</v>
      </c>
      <c r="D1977" s="3" t="n">
        <v>1</v>
      </c>
      <c r="E1977" s="3" t="n">
        <v>0.3461343</v>
      </c>
      <c r="F1977" s="3" t="n">
        <v>4</v>
      </c>
      <c r="G1977" s="3" t="n">
        <v>4</v>
      </c>
      <c r="H1977" s="3" t="n">
        <v>1</v>
      </c>
      <c r="I1977" s="3" t="n">
        <v>1</v>
      </c>
      <c r="J1977" s="3" t="n">
        <v>3</v>
      </c>
      <c r="K1977" s="3" t="n">
        <v>3</v>
      </c>
      <c r="L1977" s="3" t="n">
        <v>0</v>
      </c>
      <c r="M1977" s="3" t="n">
        <v>0</v>
      </c>
      <c r="N1977" s="3" t="n">
        <v>-1</v>
      </c>
      <c r="O1977" s="3" t="n">
        <v>-1</v>
      </c>
      <c r="P1977" s="3" t="n">
        <v>9.1</v>
      </c>
      <c r="Q1977" s="3" t="n">
        <v>24.2</v>
      </c>
      <c r="R1977" s="3" t="s">
        <v>5744</v>
      </c>
      <c r="S1977" s="4" t="n">
        <v>45747.1147337963</v>
      </c>
      <c r="T1977" s="3" t="s">
        <v>65</v>
      </c>
      <c r="U1977" s="3" t="s">
        <v>65</v>
      </c>
      <c r="V1977" s="3" t="n">
        <v>0</v>
      </c>
      <c r="W1977" s="3" t="n">
        <v>0</v>
      </c>
      <c r="X1977" s="3" t="n">
        <v>0</v>
      </c>
      <c r="Y1977" s="3" t="s">
        <v>30</v>
      </c>
      <c r="Z1977" s="3" t="s">
        <v>30</v>
      </c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</row>
    <row r="1978" customFormat="false" ht="15.75" hidden="false" customHeight="false" outlineLevel="0" collapsed="false">
      <c r="A1978" s="3" t="n">
        <v>1977</v>
      </c>
      <c r="B1978" s="3" t="s">
        <v>5745</v>
      </c>
      <c r="C1978" s="3" t="s">
        <v>5746</v>
      </c>
      <c r="D1978" s="3" t="n">
        <v>1</v>
      </c>
      <c r="E1978" s="3" t="n">
        <v>0.3002107</v>
      </c>
      <c r="F1978" s="3" t="n">
        <v>53</v>
      </c>
      <c r="G1978" s="3" t="n">
        <v>53</v>
      </c>
      <c r="H1978" s="3" t="n">
        <v>9</v>
      </c>
      <c r="I1978" s="3" t="n">
        <v>9</v>
      </c>
      <c r="J1978" s="3" t="n">
        <v>39</v>
      </c>
      <c r="K1978" s="3" t="n">
        <v>39</v>
      </c>
      <c r="L1978" s="3" t="n">
        <v>13</v>
      </c>
      <c r="M1978" s="3" t="n">
        <v>13</v>
      </c>
      <c r="N1978" s="3" t="n">
        <v>-1</v>
      </c>
      <c r="O1978" s="3" t="n">
        <v>-1</v>
      </c>
      <c r="P1978" s="3" t="n">
        <v>9.1</v>
      </c>
      <c r="Q1978" s="3" t="n">
        <v>24.2</v>
      </c>
      <c r="R1978" s="3" t="s">
        <v>5747</v>
      </c>
      <c r="S1978" s="4" t="n">
        <v>45747.5799884259</v>
      </c>
      <c r="T1978" s="3" t="s">
        <v>65</v>
      </c>
      <c r="U1978" s="3" t="s">
        <v>65</v>
      </c>
      <c r="V1978" s="3" t="n">
        <v>0</v>
      </c>
      <c r="W1978" s="3" t="n">
        <v>0</v>
      </c>
      <c r="X1978" s="3" t="n">
        <v>0</v>
      </c>
      <c r="Y1978" s="3" t="s">
        <v>30</v>
      </c>
      <c r="Z1978" s="3" t="s">
        <v>30</v>
      </c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</row>
    <row r="1979" customFormat="false" ht="15.75" hidden="false" customHeight="false" outlineLevel="0" collapsed="false">
      <c r="A1979" s="3" t="n">
        <v>1978</v>
      </c>
      <c r="B1979" s="3" t="s">
        <v>5748</v>
      </c>
      <c r="C1979" s="3" t="s">
        <v>5749</v>
      </c>
      <c r="D1979" s="3" t="n">
        <v>1</v>
      </c>
      <c r="E1979" s="3" t="n">
        <v>4.6954949</v>
      </c>
      <c r="F1979" s="3" t="n">
        <v>299</v>
      </c>
      <c r="G1979" s="3" t="n">
        <v>299</v>
      </c>
      <c r="H1979" s="3" t="n">
        <v>28</v>
      </c>
      <c r="I1979" s="3" t="n">
        <v>28</v>
      </c>
      <c r="J1979" s="3" t="n">
        <v>360</v>
      </c>
      <c r="K1979" s="3" t="n">
        <v>360</v>
      </c>
      <c r="L1979" s="3" t="n">
        <v>46</v>
      </c>
      <c r="M1979" s="3" t="n">
        <v>46</v>
      </c>
      <c r="N1979" s="3" t="n">
        <v>-1</v>
      </c>
      <c r="O1979" s="3" t="n">
        <v>-1</v>
      </c>
      <c r="P1979" s="3" t="n">
        <v>9.1</v>
      </c>
      <c r="Q1979" s="3" t="n">
        <v>24.2</v>
      </c>
      <c r="R1979" s="3" t="s">
        <v>5750</v>
      </c>
      <c r="S1979" s="4" t="n">
        <v>45747.5801041667</v>
      </c>
      <c r="T1979" s="3" t="s">
        <v>65</v>
      </c>
      <c r="U1979" s="3" t="s">
        <v>65</v>
      </c>
      <c r="V1979" s="3" t="n">
        <v>0</v>
      </c>
      <c r="W1979" s="3" t="n">
        <v>0</v>
      </c>
      <c r="X1979" s="3" t="n">
        <v>0</v>
      </c>
      <c r="Y1979" s="3" t="s">
        <v>30</v>
      </c>
      <c r="Z1979" s="3" t="s">
        <v>30</v>
      </c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</row>
    <row r="1980" customFormat="false" ht="15.75" hidden="false" customHeight="false" outlineLevel="0" collapsed="false">
      <c r="A1980" s="3" t="n">
        <v>1979</v>
      </c>
      <c r="B1980" s="3" t="s">
        <v>5751</v>
      </c>
      <c r="C1980" s="3" t="s">
        <v>5752</v>
      </c>
      <c r="D1980" s="3" t="n">
        <v>1</v>
      </c>
      <c r="E1980" s="3" t="n">
        <v>17.6226792</v>
      </c>
      <c r="F1980" s="3" t="n">
        <v>108</v>
      </c>
      <c r="G1980" s="3" t="n">
        <v>108</v>
      </c>
      <c r="H1980" s="3" t="n">
        <v>20</v>
      </c>
      <c r="I1980" s="3" t="n">
        <v>20</v>
      </c>
      <c r="J1980" s="3" t="n">
        <v>110</v>
      </c>
      <c r="K1980" s="3" t="n">
        <v>110</v>
      </c>
      <c r="L1980" s="3" t="n">
        <v>9</v>
      </c>
      <c r="M1980" s="3" t="n">
        <v>9</v>
      </c>
      <c r="N1980" s="3" t="n">
        <v>-1</v>
      </c>
      <c r="O1980" s="3" t="n">
        <v>-1</v>
      </c>
      <c r="P1980" s="3" t="n">
        <v>9.1</v>
      </c>
      <c r="Q1980" s="3" t="n">
        <v>24.2</v>
      </c>
      <c r="R1980" s="3" t="s">
        <v>5753</v>
      </c>
      <c r="S1980" s="4" t="n">
        <v>45747.1153819444</v>
      </c>
      <c r="T1980" s="3" t="s">
        <v>3197</v>
      </c>
      <c r="U1980" s="3" t="s">
        <v>3197</v>
      </c>
      <c r="V1980" s="3" t="n">
        <v>0</v>
      </c>
      <c r="W1980" s="3" t="n">
        <v>0</v>
      </c>
      <c r="X1980" s="3" t="n">
        <v>0</v>
      </c>
      <c r="Y1980" s="3" t="s">
        <v>30</v>
      </c>
      <c r="Z1980" s="3" t="s">
        <v>30</v>
      </c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</row>
    <row r="1981" customFormat="false" ht="15.75" hidden="false" customHeight="false" outlineLevel="0" collapsed="false">
      <c r="A1981" s="3" t="n">
        <v>1980</v>
      </c>
      <c r="B1981" s="3" t="s">
        <v>5754</v>
      </c>
      <c r="C1981" s="3" t="s">
        <v>5755</v>
      </c>
      <c r="D1981" s="3" t="n">
        <v>1</v>
      </c>
      <c r="E1981" s="3" t="n">
        <v>1.0176781</v>
      </c>
      <c r="F1981" s="3" t="n">
        <v>38</v>
      </c>
      <c r="G1981" s="3" t="n">
        <v>38</v>
      </c>
      <c r="H1981" s="3" t="n">
        <v>8</v>
      </c>
      <c r="I1981" s="3" t="n">
        <v>8</v>
      </c>
      <c r="J1981" s="3" t="n">
        <v>33</v>
      </c>
      <c r="K1981" s="3" t="n">
        <v>33</v>
      </c>
      <c r="L1981" s="3" t="n">
        <v>8</v>
      </c>
      <c r="M1981" s="3" t="n">
        <v>8</v>
      </c>
      <c r="N1981" s="3" t="n">
        <v>-1</v>
      </c>
      <c r="O1981" s="3" t="n">
        <v>-1</v>
      </c>
      <c r="P1981" s="3" t="n">
        <v>9.1</v>
      </c>
      <c r="Q1981" s="3" t="n">
        <v>24.2</v>
      </c>
      <c r="R1981" s="3" t="s">
        <v>5756</v>
      </c>
      <c r="S1981" s="4" t="n">
        <v>45747.580150463</v>
      </c>
      <c r="T1981" s="3" t="s">
        <v>65</v>
      </c>
      <c r="U1981" s="3" t="s">
        <v>65</v>
      </c>
      <c r="V1981" s="3" t="n">
        <v>0</v>
      </c>
      <c r="W1981" s="3" t="n">
        <v>0</v>
      </c>
      <c r="X1981" s="3" t="n">
        <v>0</v>
      </c>
      <c r="Y1981" s="3" t="s">
        <v>30</v>
      </c>
      <c r="Z1981" s="3" t="s">
        <v>30</v>
      </c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</row>
    <row r="1982" customFormat="false" ht="15.75" hidden="false" customHeight="false" outlineLevel="0" collapsed="false">
      <c r="A1982" s="3" t="n">
        <v>1981</v>
      </c>
      <c r="B1982" s="3" t="s">
        <v>5757</v>
      </c>
      <c r="C1982" s="3" t="s">
        <v>5758</v>
      </c>
      <c r="D1982" s="3" t="n">
        <v>1</v>
      </c>
      <c r="E1982" s="3" t="n">
        <v>4.1356808</v>
      </c>
      <c r="F1982" s="3" t="n">
        <v>20</v>
      </c>
      <c r="G1982" s="3" t="n">
        <v>20</v>
      </c>
      <c r="H1982" s="3" t="n">
        <v>9</v>
      </c>
      <c r="I1982" s="3" t="n">
        <v>9</v>
      </c>
      <c r="J1982" s="3" t="n">
        <v>24</v>
      </c>
      <c r="K1982" s="3" t="n">
        <v>24</v>
      </c>
      <c r="L1982" s="3" t="n">
        <v>3</v>
      </c>
      <c r="M1982" s="3" t="n">
        <v>3</v>
      </c>
      <c r="N1982" s="3" t="n">
        <v>-1</v>
      </c>
      <c r="O1982" s="3" t="n">
        <v>-1</v>
      </c>
      <c r="P1982" s="3" t="n">
        <v>9.1</v>
      </c>
      <c r="Q1982" s="3" t="n">
        <v>24.2</v>
      </c>
      <c r="R1982" s="3" t="s">
        <v>5759</v>
      </c>
      <c r="S1982" s="4" t="n">
        <v>45747.1155555556</v>
      </c>
      <c r="T1982" s="3" t="s">
        <v>1920</v>
      </c>
      <c r="U1982" s="3" t="s">
        <v>1920</v>
      </c>
      <c r="V1982" s="3" t="n">
        <v>0</v>
      </c>
      <c r="W1982" s="3" t="n">
        <v>0</v>
      </c>
      <c r="X1982" s="3" t="n">
        <v>0</v>
      </c>
      <c r="Y1982" s="3" t="s">
        <v>30</v>
      </c>
      <c r="Z1982" s="3" t="s">
        <v>30</v>
      </c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</row>
    <row r="1983" customFormat="false" ht="15.75" hidden="false" customHeight="false" outlineLevel="0" collapsed="false">
      <c r="A1983" s="3" t="n">
        <v>1982</v>
      </c>
      <c r="B1983" s="3" t="s">
        <v>5760</v>
      </c>
      <c r="C1983" s="3" t="s">
        <v>5761</v>
      </c>
      <c r="D1983" s="3" t="n">
        <v>1</v>
      </c>
      <c r="E1983" s="3" t="n">
        <v>5.9086921</v>
      </c>
      <c r="F1983" s="3" t="n">
        <v>165</v>
      </c>
      <c r="G1983" s="3" t="n">
        <v>165</v>
      </c>
      <c r="H1983" s="3" t="n">
        <v>24</v>
      </c>
      <c r="I1983" s="3" t="n">
        <v>24</v>
      </c>
      <c r="J1983" s="3" t="n">
        <v>182</v>
      </c>
      <c r="K1983" s="3" t="n">
        <v>182</v>
      </c>
      <c r="L1983" s="3" t="n">
        <v>26</v>
      </c>
      <c r="M1983" s="3" t="n">
        <v>26</v>
      </c>
      <c r="N1983" s="3" t="n">
        <v>-1</v>
      </c>
      <c r="O1983" s="3" t="n">
        <v>-1</v>
      </c>
      <c r="P1983" s="3" t="n">
        <v>9.1</v>
      </c>
      <c r="Q1983" s="3" t="n">
        <v>24.2</v>
      </c>
      <c r="R1983" s="3" t="s">
        <v>5762</v>
      </c>
      <c r="S1983" s="4" t="n">
        <v>45747.5803356482</v>
      </c>
      <c r="T1983" s="3" t="s">
        <v>65</v>
      </c>
      <c r="U1983" s="3" t="s">
        <v>65</v>
      </c>
      <c r="V1983" s="3" t="n">
        <v>0</v>
      </c>
      <c r="W1983" s="3" t="n">
        <v>0</v>
      </c>
      <c r="X1983" s="3" t="n">
        <v>0</v>
      </c>
      <c r="Y1983" s="3" t="s">
        <v>30</v>
      </c>
      <c r="Z1983" s="3" t="s">
        <v>30</v>
      </c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</row>
    <row r="1984" customFormat="false" ht="15.75" hidden="false" customHeight="false" outlineLevel="0" collapsed="false">
      <c r="A1984" s="3" t="n">
        <v>1983</v>
      </c>
      <c r="B1984" s="3" t="s">
        <v>5763</v>
      </c>
      <c r="C1984" s="3" t="s">
        <v>5764</v>
      </c>
      <c r="D1984" s="3" t="n">
        <v>1</v>
      </c>
      <c r="E1984" s="3" t="n">
        <v>13.5345997</v>
      </c>
      <c r="F1984" s="3" t="n">
        <v>108</v>
      </c>
      <c r="G1984" s="3" t="n">
        <v>108</v>
      </c>
      <c r="H1984" s="3" t="n">
        <v>24</v>
      </c>
      <c r="I1984" s="3" t="n">
        <v>24</v>
      </c>
      <c r="J1984" s="3" t="n">
        <v>114</v>
      </c>
      <c r="K1984" s="3" t="n">
        <v>114</v>
      </c>
      <c r="L1984" s="3" t="n">
        <v>19</v>
      </c>
      <c r="M1984" s="3" t="n">
        <v>19</v>
      </c>
      <c r="N1984" s="3" t="n">
        <v>-1</v>
      </c>
      <c r="O1984" s="3" t="n">
        <v>-1</v>
      </c>
      <c r="P1984" s="3" t="n">
        <v>9.1</v>
      </c>
      <c r="Q1984" s="3" t="n">
        <v>24.2</v>
      </c>
      <c r="R1984" s="3" t="s">
        <v>5765</v>
      </c>
      <c r="S1984" s="4" t="n">
        <v>45747.1163888889</v>
      </c>
      <c r="T1984" s="3" t="s">
        <v>3197</v>
      </c>
      <c r="U1984" s="3" t="s">
        <v>3197</v>
      </c>
      <c r="V1984" s="3" t="n">
        <v>0</v>
      </c>
      <c r="W1984" s="3" t="n">
        <v>0</v>
      </c>
      <c r="X1984" s="3" t="n">
        <v>0</v>
      </c>
      <c r="Y1984" s="3" t="s">
        <v>30</v>
      </c>
      <c r="Z1984" s="3" t="s">
        <v>30</v>
      </c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</row>
    <row r="1985" customFormat="false" ht="15.75" hidden="false" customHeight="false" outlineLevel="0" collapsed="false">
      <c r="A1985" s="3" t="n">
        <v>1984</v>
      </c>
      <c r="B1985" s="3" t="s">
        <v>5766</v>
      </c>
      <c r="C1985" s="3" t="s">
        <v>5767</v>
      </c>
      <c r="D1985" s="3" t="n">
        <v>1</v>
      </c>
      <c r="E1985" s="3" t="n">
        <v>1.6151169</v>
      </c>
      <c r="F1985" s="3" t="n">
        <v>65</v>
      </c>
      <c r="G1985" s="3" t="n">
        <v>65</v>
      </c>
      <c r="H1985" s="3" t="n">
        <v>15</v>
      </c>
      <c r="I1985" s="3" t="n">
        <v>15</v>
      </c>
      <c r="J1985" s="3" t="n">
        <v>58</v>
      </c>
      <c r="K1985" s="3" t="n">
        <v>58</v>
      </c>
      <c r="L1985" s="3" t="n">
        <v>6</v>
      </c>
      <c r="M1985" s="3" t="n">
        <v>6</v>
      </c>
      <c r="N1985" s="3" t="n">
        <v>-1</v>
      </c>
      <c r="O1985" s="3" t="n">
        <v>-1</v>
      </c>
      <c r="P1985" s="3" t="n">
        <v>9.1</v>
      </c>
      <c r="Q1985" s="3" t="n">
        <v>24.2</v>
      </c>
      <c r="R1985" s="3" t="s">
        <v>5768</v>
      </c>
      <c r="S1985" s="4" t="n">
        <v>45747.5803819444</v>
      </c>
      <c r="T1985" s="3" t="s">
        <v>65</v>
      </c>
      <c r="U1985" s="3" t="s">
        <v>65</v>
      </c>
      <c r="V1985" s="3" t="n">
        <v>0</v>
      </c>
      <c r="W1985" s="3" t="n">
        <v>0</v>
      </c>
      <c r="X1985" s="3" t="n">
        <v>0</v>
      </c>
      <c r="Y1985" s="3" t="s">
        <v>30</v>
      </c>
      <c r="Z1985" s="3" t="s">
        <v>30</v>
      </c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</row>
    <row r="1986" customFormat="false" ht="15.75" hidden="false" customHeight="false" outlineLevel="0" collapsed="false">
      <c r="A1986" s="3" t="n">
        <v>1985</v>
      </c>
      <c r="B1986" s="3" t="s">
        <v>5769</v>
      </c>
      <c r="C1986" s="3" t="s">
        <v>5770</v>
      </c>
      <c r="D1986" s="3" t="n">
        <v>1</v>
      </c>
      <c r="E1986" s="3" t="n">
        <v>0.3950212</v>
      </c>
      <c r="F1986" s="3" t="n">
        <v>11</v>
      </c>
      <c r="G1986" s="3" t="n">
        <v>11</v>
      </c>
      <c r="H1986" s="3" t="n">
        <v>6</v>
      </c>
      <c r="I1986" s="3" t="n">
        <v>6</v>
      </c>
      <c r="J1986" s="3" t="n">
        <v>8</v>
      </c>
      <c r="K1986" s="3" t="n">
        <v>8</v>
      </c>
      <c r="L1986" s="3" t="n">
        <v>1</v>
      </c>
      <c r="M1986" s="3" t="n">
        <v>1</v>
      </c>
      <c r="N1986" s="3" t="n">
        <v>-1</v>
      </c>
      <c r="O1986" s="3" t="n">
        <v>-1</v>
      </c>
      <c r="P1986" s="3" t="n">
        <v>9.1</v>
      </c>
      <c r="Q1986" s="3" t="n">
        <v>24.2</v>
      </c>
      <c r="R1986" s="3" t="s">
        <v>5771</v>
      </c>
      <c r="S1986" s="4" t="n">
        <v>45747.1165277778</v>
      </c>
      <c r="T1986" s="3" t="s">
        <v>65</v>
      </c>
      <c r="U1986" s="3" t="s">
        <v>65</v>
      </c>
      <c r="V1986" s="3" t="n">
        <v>0</v>
      </c>
      <c r="W1986" s="3" t="n">
        <v>0</v>
      </c>
      <c r="X1986" s="3" t="n">
        <v>0</v>
      </c>
      <c r="Y1986" s="3" t="s">
        <v>30</v>
      </c>
      <c r="Z1986" s="3" t="s">
        <v>30</v>
      </c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</row>
    <row r="1987" customFormat="false" ht="15.75" hidden="false" customHeight="false" outlineLevel="0" collapsed="false">
      <c r="A1987" s="3" t="n">
        <v>1986</v>
      </c>
      <c r="B1987" s="3" t="s">
        <v>5772</v>
      </c>
      <c r="C1987" s="3" t="s">
        <v>5773</v>
      </c>
      <c r="D1987" s="3" t="n">
        <v>1</v>
      </c>
      <c r="E1987" s="3" t="n">
        <v>1.4504456</v>
      </c>
      <c r="F1987" s="3" t="n">
        <v>8</v>
      </c>
      <c r="G1987" s="3" t="n">
        <v>8</v>
      </c>
      <c r="H1987" s="3" t="n">
        <v>6</v>
      </c>
      <c r="I1987" s="3" t="n">
        <v>6</v>
      </c>
      <c r="J1987" s="3" t="n">
        <v>9</v>
      </c>
      <c r="K1987" s="3" t="n">
        <v>9</v>
      </c>
      <c r="L1987" s="3" t="n">
        <v>1</v>
      </c>
      <c r="M1987" s="3" t="n">
        <v>1</v>
      </c>
      <c r="N1987" s="3" t="n">
        <v>-1</v>
      </c>
      <c r="O1987" s="3" t="n">
        <v>-1</v>
      </c>
      <c r="P1987" s="3" t="n">
        <v>9.1</v>
      </c>
      <c r="Q1987" s="3" t="n">
        <v>24.2</v>
      </c>
      <c r="R1987" s="3" t="s">
        <v>5774</v>
      </c>
      <c r="S1987" s="4" t="n">
        <v>45747.1165856481</v>
      </c>
      <c r="T1987" s="3" t="s">
        <v>65</v>
      </c>
      <c r="U1987" s="3" t="s">
        <v>65</v>
      </c>
      <c r="V1987" s="3" t="n">
        <v>0</v>
      </c>
      <c r="W1987" s="3" t="n">
        <v>0</v>
      </c>
      <c r="X1987" s="3" t="n">
        <v>0</v>
      </c>
      <c r="Y1987" s="3" t="s">
        <v>30</v>
      </c>
      <c r="Z1987" s="3" t="s">
        <v>30</v>
      </c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</row>
    <row r="1988" customFormat="false" ht="15.75" hidden="false" customHeight="false" outlineLevel="0" collapsed="false">
      <c r="A1988" s="3" t="n">
        <v>1987</v>
      </c>
      <c r="B1988" s="3" t="s">
        <v>5775</v>
      </c>
      <c r="C1988" s="3" t="s">
        <v>5776</v>
      </c>
      <c r="D1988" s="3" t="n">
        <v>1</v>
      </c>
      <c r="E1988" s="3" t="n">
        <v>0.3629709</v>
      </c>
      <c r="F1988" s="3" t="n">
        <v>19</v>
      </c>
      <c r="G1988" s="3" t="n">
        <v>19</v>
      </c>
      <c r="H1988" s="3" t="n">
        <v>7</v>
      </c>
      <c r="I1988" s="3" t="n">
        <v>7</v>
      </c>
      <c r="J1988" s="3" t="n">
        <v>16</v>
      </c>
      <c r="K1988" s="3" t="n">
        <v>16</v>
      </c>
      <c r="L1988" s="3" t="n">
        <v>1</v>
      </c>
      <c r="M1988" s="3" t="n">
        <v>1</v>
      </c>
      <c r="N1988" s="3" t="n">
        <v>-1</v>
      </c>
      <c r="O1988" s="3" t="n">
        <v>-1</v>
      </c>
      <c r="P1988" s="3" t="n">
        <v>9.1</v>
      </c>
      <c r="Q1988" s="3" t="n">
        <v>24.2</v>
      </c>
      <c r="R1988" s="3" t="s">
        <v>5777</v>
      </c>
      <c r="S1988" s="4" t="n">
        <v>45747.1166203704</v>
      </c>
      <c r="T1988" s="3" t="s">
        <v>239</v>
      </c>
      <c r="U1988" s="3" t="s">
        <v>239</v>
      </c>
      <c r="V1988" s="3" t="n">
        <v>0</v>
      </c>
      <c r="W1988" s="3" t="n">
        <v>0</v>
      </c>
      <c r="X1988" s="3" t="n">
        <v>0</v>
      </c>
      <c r="Y1988" s="3" t="s">
        <v>30</v>
      </c>
      <c r="Z1988" s="3" t="s">
        <v>30</v>
      </c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</row>
    <row r="1989" customFormat="false" ht="15.75" hidden="false" customHeight="false" outlineLevel="0" collapsed="false">
      <c r="A1989" s="3" t="n">
        <v>1988</v>
      </c>
      <c r="B1989" s="3" t="s">
        <v>5778</v>
      </c>
      <c r="C1989" s="3" t="s">
        <v>5779</v>
      </c>
      <c r="D1989" s="3" t="n">
        <v>1</v>
      </c>
      <c r="E1989" s="3" t="n">
        <v>1.5275397</v>
      </c>
      <c r="F1989" s="3" t="n">
        <v>5</v>
      </c>
      <c r="G1989" s="3" t="n">
        <v>5</v>
      </c>
      <c r="H1989" s="3" t="n">
        <v>3</v>
      </c>
      <c r="I1989" s="3" t="n">
        <v>3</v>
      </c>
      <c r="J1989" s="3" t="n">
        <v>6</v>
      </c>
      <c r="K1989" s="3" t="n">
        <v>6</v>
      </c>
      <c r="L1989" s="3" t="n">
        <v>0</v>
      </c>
      <c r="M1989" s="3" t="n">
        <v>0</v>
      </c>
      <c r="N1989" s="3" t="n">
        <v>-1</v>
      </c>
      <c r="O1989" s="3" t="n">
        <v>-1</v>
      </c>
      <c r="P1989" s="3" t="n">
        <v>9.1</v>
      </c>
      <c r="Q1989" s="3" t="n">
        <v>24.2</v>
      </c>
      <c r="R1989" s="3" t="s">
        <v>5780</v>
      </c>
      <c r="S1989" s="4" t="n">
        <v>45747.1166666667</v>
      </c>
      <c r="T1989" s="3" t="s">
        <v>239</v>
      </c>
      <c r="U1989" s="3" t="s">
        <v>239</v>
      </c>
      <c r="V1989" s="3" t="n">
        <v>0</v>
      </c>
      <c r="W1989" s="3" t="n">
        <v>0</v>
      </c>
      <c r="X1989" s="3" t="n">
        <v>0</v>
      </c>
      <c r="Y1989" s="3" t="s">
        <v>30</v>
      </c>
      <c r="Z1989" s="3" t="s">
        <v>30</v>
      </c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</row>
    <row r="1990" customFormat="false" ht="15.75" hidden="false" customHeight="false" outlineLevel="0" collapsed="false">
      <c r="A1990" s="3" t="n">
        <v>1989</v>
      </c>
      <c r="B1990" s="3" t="s">
        <v>5781</v>
      </c>
      <c r="C1990" s="3" t="s">
        <v>5782</v>
      </c>
      <c r="D1990" s="3" t="n">
        <v>1</v>
      </c>
      <c r="E1990" s="3" t="n">
        <v>1.4469401</v>
      </c>
      <c r="F1990" s="3" t="n">
        <v>8</v>
      </c>
      <c r="G1990" s="3" t="n">
        <v>8</v>
      </c>
      <c r="H1990" s="3" t="n">
        <v>6</v>
      </c>
      <c r="I1990" s="3" t="n">
        <v>6</v>
      </c>
      <c r="J1990" s="3" t="n">
        <v>9</v>
      </c>
      <c r="K1990" s="3" t="n">
        <v>9</v>
      </c>
      <c r="L1990" s="3" t="n">
        <v>1</v>
      </c>
      <c r="M1990" s="3" t="n">
        <v>1</v>
      </c>
      <c r="N1990" s="3" t="n">
        <v>-1</v>
      </c>
      <c r="O1990" s="3" t="n">
        <v>-1</v>
      </c>
      <c r="P1990" s="3" t="n">
        <v>9.1</v>
      </c>
      <c r="Q1990" s="3" t="n">
        <v>24.2</v>
      </c>
      <c r="R1990" s="3" t="s">
        <v>5783</v>
      </c>
      <c r="S1990" s="4" t="n">
        <v>45747.116724537</v>
      </c>
      <c r="T1990" s="3" t="s">
        <v>239</v>
      </c>
      <c r="U1990" s="3" t="s">
        <v>239</v>
      </c>
      <c r="V1990" s="3" t="n">
        <v>0</v>
      </c>
      <c r="W1990" s="3" t="n">
        <v>0</v>
      </c>
      <c r="X1990" s="3" t="n">
        <v>0</v>
      </c>
      <c r="Y1990" s="3" t="s">
        <v>30</v>
      </c>
      <c r="Z1990" s="3" t="s">
        <v>30</v>
      </c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</row>
    <row r="1991" customFormat="false" ht="15.75" hidden="false" customHeight="false" outlineLevel="0" collapsed="false">
      <c r="A1991" s="3" t="n">
        <v>1990</v>
      </c>
      <c r="B1991" s="3" t="s">
        <v>5784</v>
      </c>
      <c r="C1991" s="3" t="s">
        <v>5785</v>
      </c>
      <c r="D1991" s="3" t="n">
        <v>1</v>
      </c>
      <c r="E1991" s="3" t="n">
        <v>0.4738971</v>
      </c>
      <c r="F1991" s="3" t="n">
        <v>40</v>
      </c>
      <c r="G1991" s="3" t="n">
        <v>40</v>
      </c>
      <c r="H1991" s="3" t="n">
        <v>9</v>
      </c>
      <c r="I1991" s="3" t="n">
        <v>9</v>
      </c>
      <c r="J1991" s="3" t="n">
        <v>31</v>
      </c>
      <c r="K1991" s="3" t="n">
        <v>31</v>
      </c>
      <c r="L1991" s="3" t="n">
        <v>11</v>
      </c>
      <c r="M1991" s="3" t="n">
        <v>11</v>
      </c>
      <c r="N1991" s="3" t="n">
        <v>-1</v>
      </c>
      <c r="O1991" s="3" t="n">
        <v>-1</v>
      </c>
      <c r="P1991" s="3" t="n">
        <v>9.1</v>
      </c>
      <c r="Q1991" s="3" t="n">
        <v>24.2</v>
      </c>
      <c r="R1991" s="3" t="s">
        <v>5786</v>
      </c>
      <c r="S1991" s="4" t="n">
        <v>45747.5804166667</v>
      </c>
      <c r="T1991" s="3" t="s">
        <v>65</v>
      </c>
      <c r="U1991" s="3" t="s">
        <v>65</v>
      </c>
      <c r="V1991" s="3" t="n">
        <v>0</v>
      </c>
      <c r="W1991" s="3" t="n">
        <v>0</v>
      </c>
      <c r="X1991" s="3" t="n">
        <v>0</v>
      </c>
      <c r="Y1991" s="3" t="s">
        <v>30</v>
      </c>
      <c r="Z1991" s="3" t="s">
        <v>30</v>
      </c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</row>
    <row r="1992" customFormat="false" ht="15.75" hidden="false" customHeight="false" outlineLevel="0" collapsed="false">
      <c r="A1992" s="3" t="n">
        <v>1991</v>
      </c>
      <c r="B1992" s="3" t="s">
        <v>5787</v>
      </c>
      <c r="C1992" s="3" t="s">
        <v>5788</v>
      </c>
      <c r="D1992" s="3" t="n">
        <v>1</v>
      </c>
      <c r="E1992" s="3" t="n">
        <v>4.5943771</v>
      </c>
      <c r="F1992" s="3" t="n">
        <v>104</v>
      </c>
      <c r="G1992" s="3" t="n">
        <v>104</v>
      </c>
      <c r="H1992" s="3" t="n">
        <v>14</v>
      </c>
      <c r="I1992" s="3" t="n">
        <v>14</v>
      </c>
      <c r="J1992" s="3" t="n">
        <v>105</v>
      </c>
      <c r="K1992" s="3" t="n">
        <v>105</v>
      </c>
      <c r="L1992" s="3" t="n">
        <v>22</v>
      </c>
      <c r="M1992" s="3" t="n">
        <v>22</v>
      </c>
      <c r="N1992" s="3" t="n">
        <v>-1</v>
      </c>
      <c r="O1992" s="3" t="n">
        <v>-1</v>
      </c>
      <c r="P1992" s="3" t="n">
        <v>9.1</v>
      </c>
      <c r="Q1992" s="3" t="n">
        <v>24.2</v>
      </c>
      <c r="R1992" s="3" t="s">
        <v>5789</v>
      </c>
      <c r="S1992" s="4" t="n">
        <v>45747.1169097222</v>
      </c>
      <c r="T1992" s="3" t="s">
        <v>65</v>
      </c>
      <c r="U1992" s="3" t="s">
        <v>65</v>
      </c>
      <c r="V1992" s="3" t="n">
        <v>0</v>
      </c>
      <c r="W1992" s="3" t="n">
        <v>0</v>
      </c>
      <c r="X1992" s="3" t="n">
        <v>0</v>
      </c>
      <c r="Y1992" s="3" t="s">
        <v>30</v>
      </c>
      <c r="Z1992" s="3" t="s">
        <v>30</v>
      </c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</row>
    <row r="1993" customFormat="false" ht="15.75" hidden="false" customHeight="false" outlineLevel="0" collapsed="false">
      <c r="A1993" s="3" t="n">
        <v>1992</v>
      </c>
      <c r="B1993" s="3" t="s">
        <v>5790</v>
      </c>
      <c r="C1993" s="3" t="s">
        <v>5791</v>
      </c>
      <c r="D1993" s="3" t="n">
        <v>1</v>
      </c>
      <c r="E1993" s="3" t="n">
        <v>5.4321342</v>
      </c>
      <c r="F1993" s="3" t="n">
        <v>49</v>
      </c>
      <c r="G1993" s="3" t="n">
        <v>49</v>
      </c>
      <c r="H1993" s="3" t="n">
        <v>11</v>
      </c>
      <c r="I1993" s="3" t="n">
        <v>11</v>
      </c>
      <c r="J1993" s="3" t="n">
        <v>50</v>
      </c>
      <c r="K1993" s="3" t="n">
        <v>50</v>
      </c>
      <c r="L1993" s="3" t="n">
        <v>8</v>
      </c>
      <c r="M1993" s="3" t="n">
        <v>8</v>
      </c>
      <c r="N1993" s="3" t="n">
        <v>-1</v>
      </c>
      <c r="O1993" s="3" t="n">
        <v>-1</v>
      </c>
      <c r="P1993" s="3" t="n">
        <v>9.1</v>
      </c>
      <c r="Q1993" s="3" t="n">
        <v>24.2</v>
      </c>
      <c r="R1993" s="3" t="s">
        <v>5792</v>
      </c>
      <c r="S1993" s="4" t="n">
        <v>45747.1170486111</v>
      </c>
      <c r="T1993" s="3" t="s">
        <v>1920</v>
      </c>
      <c r="U1993" s="3" t="s">
        <v>1920</v>
      </c>
      <c r="V1993" s="3" t="n">
        <v>0</v>
      </c>
      <c r="W1993" s="3" t="n">
        <v>0</v>
      </c>
      <c r="X1993" s="3" t="n">
        <v>0</v>
      </c>
      <c r="Y1993" s="3" t="s">
        <v>30</v>
      </c>
      <c r="Z1993" s="3" t="s">
        <v>30</v>
      </c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</row>
    <row r="1994" customFormat="false" ht="15.75" hidden="false" customHeight="false" outlineLevel="0" collapsed="false">
      <c r="A1994" s="3" t="n">
        <v>1993</v>
      </c>
      <c r="B1994" s="3" t="s">
        <v>5793</v>
      </c>
      <c r="C1994" s="3" t="s">
        <v>5794</v>
      </c>
      <c r="D1994" s="3" t="n">
        <v>1</v>
      </c>
      <c r="E1994" s="3" t="n">
        <v>2.7307993</v>
      </c>
      <c r="F1994" s="3" t="n">
        <v>111</v>
      </c>
      <c r="G1994" s="3" t="n">
        <v>111</v>
      </c>
      <c r="H1994" s="3" t="n">
        <v>18</v>
      </c>
      <c r="I1994" s="3" t="n">
        <v>18</v>
      </c>
      <c r="J1994" s="3" t="n">
        <v>120</v>
      </c>
      <c r="K1994" s="3" t="n">
        <v>120</v>
      </c>
      <c r="L1994" s="3" t="n">
        <v>12</v>
      </c>
      <c r="M1994" s="3" t="n">
        <v>12</v>
      </c>
      <c r="N1994" s="3" t="n">
        <v>-1</v>
      </c>
      <c r="O1994" s="3" t="n">
        <v>-1</v>
      </c>
      <c r="P1994" s="3" t="n">
        <v>9.1</v>
      </c>
      <c r="Q1994" s="3" t="n">
        <v>24.2</v>
      </c>
      <c r="R1994" s="3" t="s">
        <v>5795</v>
      </c>
      <c r="S1994" s="4" t="n">
        <v>45747.1171412037</v>
      </c>
      <c r="T1994" s="3" t="s">
        <v>65</v>
      </c>
      <c r="U1994" s="3" t="s">
        <v>65</v>
      </c>
      <c r="V1994" s="3" t="n">
        <v>0</v>
      </c>
      <c r="W1994" s="3" t="n">
        <v>0</v>
      </c>
      <c r="X1994" s="3" t="n">
        <v>0</v>
      </c>
      <c r="Y1994" s="3" t="s">
        <v>30</v>
      </c>
      <c r="Z1994" s="3" t="s">
        <v>30</v>
      </c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</row>
    <row r="1995" customFormat="false" ht="15.75" hidden="false" customHeight="false" outlineLevel="0" collapsed="false">
      <c r="A1995" s="3" t="n">
        <v>1994</v>
      </c>
      <c r="B1995" s="3" t="s">
        <v>5796</v>
      </c>
      <c r="C1995" s="3" t="s">
        <v>5797</v>
      </c>
      <c r="D1995" s="3" t="n">
        <v>1</v>
      </c>
      <c r="E1995" s="3" t="n">
        <v>5.0902606</v>
      </c>
      <c r="F1995" s="3" t="n">
        <v>41</v>
      </c>
      <c r="G1995" s="3" t="n">
        <v>41</v>
      </c>
      <c r="H1995" s="3" t="n">
        <v>6</v>
      </c>
      <c r="I1995" s="3" t="n">
        <v>6</v>
      </c>
      <c r="J1995" s="3" t="n">
        <v>40</v>
      </c>
      <c r="K1995" s="3" t="n">
        <v>40</v>
      </c>
      <c r="L1995" s="3" t="n">
        <v>7</v>
      </c>
      <c r="M1995" s="3" t="n">
        <v>7</v>
      </c>
      <c r="N1995" s="3" t="n">
        <v>-1</v>
      </c>
      <c r="O1995" s="3" t="n">
        <v>-1</v>
      </c>
      <c r="P1995" s="3" t="n">
        <v>9.1</v>
      </c>
      <c r="Q1995" s="3" t="n">
        <v>24.2</v>
      </c>
      <c r="R1995" s="3" t="s">
        <v>5798</v>
      </c>
      <c r="S1995" s="4" t="n">
        <v>45747.1172685185</v>
      </c>
      <c r="T1995" s="3" t="s">
        <v>1920</v>
      </c>
      <c r="U1995" s="3" t="s">
        <v>1920</v>
      </c>
      <c r="V1995" s="3" t="n">
        <v>0</v>
      </c>
      <c r="W1995" s="3" t="n">
        <v>0</v>
      </c>
      <c r="X1995" s="3" t="n">
        <v>0</v>
      </c>
      <c r="Y1995" s="3" t="s">
        <v>30</v>
      </c>
      <c r="Z1995" s="3" t="s">
        <v>30</v>
      </c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</row>
    <row r="1996" customFormat="false" ht="15.75" hidden="false" customHeight="false" outlineLevel="0" collapsed="false">
      <c r="A1996" s="3" t="n">
        <v>1995</v>
      </c>
      <c r="B1996" s="3" t="s">
        <v>5799</v>
      </c>
      <c r="C1996" s="3" t="s">
        <v>5800</v>
      </c>
      <c r="D1996" s="3" t="n">
        <v>1</v>
      </c>
      <c r="E1996" s="3" t="n">
        <v>0.3259973</v>
      </c>
      <c r="F1996" s="3" t="n">
        <v>16</v>
      </c>
      <c r="G1996" s="3" t="n">
        <v>16</v>
      </c>
      <c r="H1996" s="3" t="n">
        <v>9</v>
      </c>
      <c r="I1996" s="3" t="n">
        <v>9</v>
      </c>
      <c r="J1996" s="3" t="n">
        <v>16</v>
      </c>
      <c r="K1996" s="3" t="n">
        <v>16</v>
      </c>
      <c r="L1996" s="3" t="n">
        <v>1</v>
      </c>
      <c r="M1996" s="3" t="n">
        <v>1</v>
      </c>
      <c r="N1996" s="3" t="n">
        <v>-1</v>
      </c>
      <c r="O1996" s="3" t="n">
        <v>-1</v>
      </c>
      <c r="P1996" s="3" t="n">
        <v>9.1</v>
      </c>
      <c r="Q1996" s="3" t="n">
        <v>24.2</v>
      </c>
      <c r="R1996" s="3" t="s">
        <v>5801</v>
      </c>
      <c r="S1996" s="4" t="n">
        <v>45747.1173032407</v>
      </c>
      <c r="T1996" s="3" t="s">
        <v>65</v>
      </c>
      <c r="U1996" s="3" t="s">
        <v>65</v>
      </c>
      <c r="V1996" s="3" t="n">
        <v>0</v>
      </c>
      <c r="W1996" s="3" t="n">
        <v>0</v>
      </c>
      <c r="X1996" s="3" t="n">
        <v>0</v>
      </c>
      <c r="Y1996" s="3" t="s">
        <v>30</v>
      </c>
      <c r="Z1996" s="3" t="s">
        <v>30</v>
      </c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</row>
    <row r="1997" customFormat="false" ht="15.75" hidden="false" customHeight="false" outlineLevel="0" collapsed="false">
      <c r="A1997" s="3" t="n">
        <v>1996</v>
      </c>
      <c r="B1997" s="3" t="s">
        <v>5802</v>
      </c>
      <c r="C1997" s="3" t="s">
        <v>5803</v>
      </c>
      <c r="D1997" s="3" t="n">
        <v>1</v>
      </c>
      <c r="E1997" s="3" t="n">
        <v>13.7074978</v>
      </c>
      <c r="F1997" s="3" t="n">
        <v>448</v>
      </c>
      <c r="G1997" s="3" t="n">
        <v>448</v>
      </c>
      <c r="H1997" s="3" t="n">
        <v>13</v>
      </c>
      <c r="I1997" s="3" t="n">
        <v>13</v>
      </c>
      <c r="J1997" s="3" t="n">
        <v>436</v>
      </c>
      <c r="K1997" s="3" t="n">
        <v>436</v>
      </c>
      <c r="L1997" s="3" t="n">
        <v>77</v>
      </c>
      <c r="M1997" s="3" t="n">
        <v>77</v>
      </c>
      <c r="N1997" s="3" t="n">
        <v>-1</v>
      </c>
      <c r="O1997" s="3" t="n">
        <v>-1</v>
      </c>
      <c r="P1997" s="3" t="n">
        <v>9.1</v>
      </c>
      <c r="Q1997" s="3" t="n">
        <v>24.2</v>
      </c>
      <c r="R1997" s="3" t="s">
        <v>5804</v>
      </c>
      <c r="S1997" s="4" t="n">
        <v>45747.5806481482</v>
      </c>
      <c r="T1997" s="3" t="s">
        <v>65</v>
      </c>
      <c r="U1997" s="3" t="s">
        <v>65</v>
      </c>
      <c r="V1997" s="3" t="n">
        <v>0</v>
      </c>
      <c r="W1997" s="3" t="n">
        <v>0</v>
      </c>
      <c r="X1997" s="3" t="n">
        <v>0</v>
      </c>
      <c r="Y1997" s="3" t="s">
        <v>30</v>
      </c>
      <c r="Z1997" s="3" t="s">
        <v>30</v>
      </c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</row>
    <row r="1998" customFormat="false" ht="15.75" hidden="false" customHeight="false" outlineLevel="0" collapsed="false">
      <c r="A1998" s="3" t="n">
        <v>1997</v>
      </c>
      <c r="B1998" s="3" t="s">
        <v>5805</v>
      </c>
      <c r="C1998" s="3" t="s">
        <v>5806</v>
      </c>
      <c r="D1998" s="3" t="n">
        <v>1</v>
      </c>
      <c r="E1998" s="3" t="n">
        <v>3.4057838</v>
      </c>
      <c r="F1998" s="3" t="n">
        <v>46</v>
      </c>
      <c r="G1998" s="3" t="n">
        <v>46</v>
      </c>
      <c r="H1998" s="3" t="n">
        <v>17</v>
      </c>
      <c r="I1998" s="3" t="n">
        <v>17</v>
      </c>
      <c r="J1998" s="3" t="n">
        <v>47</v>
      </c>
      <c r="K1998" s="3" t="n">
        <v>47</v>
      </c>
      <c r="L1998" s="3" t="n">
        <v>6</v>
      </c>
      <c r="M1998" s="3" t="n">
        <v>6</v>
      </c>
      <c r="N1998" s="3" t="n">
        <v>-1</v>
      </c>
      <c r="O1998" s="3" t="n">
        <v>-1</v>
      </c>
      <c r="P1998" s="3" t="n">
        <v>9.1</v>
      </c>
      <c r="Q1998" s="3" t="n">
        <v>24.2</v>
      </c>
      <c r="R1998" s="3" t="s">
        <v>5807</v>
      </c>
      <c r="S1998" s="4" t="n">
        <v>45747.1180902778</v>
      </c>
      <c r="T1998" s="3" t="s">
        <v>1920</v>
      </c>
      <c r="U1998" s="3" t="s">
        <v>1920</v>
      </c>
      <c r="V1998" s="3" t="n">
        <v>0</v>
      </c>
      <c r="W1998" s="3" t="n">
        <v>0</v>
      </c>
      <c r="X1998" s="3" t="n">
        <v>0</v>
      </c>
      <c r="Y1998" s="3" t="s">
        <v>30</v>
      </c>
      <c r="Z1998" s="3" t="s">
        <v>30</v>
      </c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</row>
    <row r="1999" customFormat="false" ht="15.75" hidden="false" customHeight="false" outlineLevel="0" collapsed="false">
      <c r="A1999" s="3" t="n">
        <v>1998</v>
      </c>
      <c r="B1999" s="3" t="s">
        <v>5808</v>
      </c>
      <c r="C1999" s="3" t="s">
        <v>5809</v>
      </c>
      <c r="D1999" s="3" t="n">
        <v>1</v>
      </c>
      <c r="E1999" s="3" t="n">
        <v>6.8928722</v>
      </c>
      <c r="F1999" s="3" t="n">
        <v>68</v>
      </c>
      <c r="G1999" s="3" t="n">
        <v>68</v>
      </c>
      <c r="H1999" s="3" t="n">
        <v>18</v>
      </c>
      <c r="I1999" s="3" t="n">
        <v>18</v>
      </c>
      <c r="J1999" s="3" t="n">
        <v>72</v>
      </c>
      <c r="K1999" s="3" t="n">
        <v>72</v>
      </c>
      <c r="L1999" s="3" t="n">
        <v>12</v>
      </c>
      <c r="M1999" s="3" t="n">
        <v>12</v>
      </c>
      <c r="N1999" s="3" t="n">
        <v>-1</v>
      </c>
      <c r="O1999" s="3" t="n">
        <v>-1</v>
      </c>
      <c r="P1999" s="3" t="n">
        <v>9.1</v>
      </c>
      <c r="Q1999" s="3" t="n">
        <v>24.2</v>
      </c>
      <c r="R1999" s="3" t="s">
        <v>5810</v>
      </c>
      <c r="S1999" s="4" t="n">
        <v>45747.1182407407</v>
      </c>
      <c r="T1999" s="3" t="s">
        <v>1920</v>
      </c>
      <c r="U1999" s="3" t="s">
        <v>1920</v>
      </c>
      <c r="V1999" s="3" t="n">
        <v>0</v>
      </c>
      <c r="W1999" s="3" t="n">
        <v>0</v>
      </c>
      <c r="X1999" s="3" t="n">
        <v>0</v>
      </c>
      <c r="Y1999" s="3" t="s">
        <v>30</v>
      </c>
      <c r="Z1999" s="3" t="s">
        <v>30</v>
      </c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</row>
    <row r="2000" customFormat="false" ht="15.75" hidden="false" customHeight="false" outlineLevel="0" collapsed="false">
      <c r="A2000" s="3" t="n">
        <v>1999</v>
      </c>
      <c r="B2000" s="3" t="s">
        <v>5811</v>
      </c>
      <c r="C2000" s="3" t="s">
        <v>5812</v>
      </c>
      <c r="D2000" s="3" t="n">
        <v>1</v>
      </c>
      <c r="E2000" s="3" t="n">
        <v>0.9851116</v>
      </c>
      <c r="F2000" s="3" t="n">
        <v>71</v>
      </c>
      <c r="G2000" s="3" t="n">
        <v>71</v>
      </c>
      <c r="H2000" s="3" t="n">
        <v>12</v>
      </c>
      <c r="I2000" s="3" t="n">
        <v>12</v>
      </c>
      <c r="J2000" s="3" t="n">
        <v>68</v>
      </c>
      <c r="K2000" s="3" t="n">
        <v>68</v>
      </c>
      <c r="L2000" s="3" t="n">
        <v>8</v>
      </c>
      <c r="M2000" s="3" t="n">
        <v>8</v>
      </c>
      <c r="N2000" s="3" t="n">
        <v>-1</v>
      </c>
      <c r="O2000" s="3" t="n">
        <v>-1</v>
      </c>
      <c r="P2000" s="3" t="n">
        <v>9.1</v>
      </c>
      <c r="Q2000" s="3" t="n">
        <v>24.2</v>
      </c>
      <c r="R2000" s="3" t="s">
        <v>5813</v>
      </c>
      <c r="S2000" s="4" t="n">
        <v>45747.1182986111</v>
      </c>
      <c r="T2000" s="3" t="s">
        <v>29</v>
      </c>
      <c r="U2000" s="3" t="s">
        <v>29</v>
      </c>
      <c r="V2000" s="3" t="n">
        <v>0</v>
      </c>
      <c r="W2000" s="3" t="n">
        <v>0</v>
      </c>
      <c r="X2000" s="3" t="n">
        <v>0</v>
      </c>
      <c r="Y2000" s="3" t="s">
        <v>30</v>
      </c>
      <c r="Z2000" s="3" t="s">
        <v>30</v>
      </c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</row>
    <row r="2001" customFormat="false" ht="15.75" hidden="false" customHeight="false" outlineLevel="0" collapsed="false">
      <c r="A2001" s="3" t="n">
        <v>2000</v>
      </c>
      <c r="B2001" s="3" t="s">
        <v>5814</v>
      </c>
      <c r="C2001" s="3" t="s">
        <v>5815</v>
      </c>
      <c r="D2001" s="3" t="n">
        <v>1</v>
      </c>
      <c r="E2001" s="3" t="n">
        <v>2.7700013</v>
      </c>
      <c r="F2001" s="3" t="n">
        <v>166</v>
      </c>
      <c r="G2001" s="3" t="n">
        <v>166</v>
      </c>
      <c r="H2001" s="3" t="n">
        <v>22</v>
      </c>
      <c r="I2001" s="3" t="n">
        <v>22</v>
      </c>
      <c r="J2001" s="3" t="n">
        <v>173</v>
      </c>
      <c r="K2001" s="3" t="n">
        <v>173</v>
      </c>
      <c r="L2001" s="3" t="n">
        <v>28</v>
      </c>
      <c r="M2001" s="3" t="n">
        <v>28</v>
      </c>
      <c r="N2001" s="3" t="n">
        <v>-1</v>
      </c>
      <c r="O2001" s="3" t="n">
        <v>-1</v>
      </c>
      <c r="P2001" s="3" t="n">
        <v>9.1</v>
      </c>
      <c r="Q2001" s="3" t="n">
        <v>24.2</v>
      </c>
      <c r="R2001" s="3" t="s">
        <v>5816</v>
      </c>
      <c r="S2001" s="4" t="n">
        <v>45747.5807175926</v>
      </c>
      <c r="T2001" s="3" t="s">
        <v>65</v>
      </c>
      <c r="U2001" s="3" t="s">
        <v>65</v>
      </c>
      <c r="V2001" s="3" t="n">
        <v>0</v>
      </c>
      <c r="W2001" s="3" t="n">
        <v>0</v>
      </c>
      <c r="X2001" s="3" t="n">
        <v>0</v>
      </c>
      <c r="Y2001" s="3" t="s">
        <v>30</v>
      </c>
      <c r="Z2001" s="3" t="s">
        <v>30</v>
      </c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</row>
    <row r="2002" customFormat="false" ht="15.75" hidden="false" customHeight="false" outlineLevel="0" collapsed="false">
      <c r="A2002" s="3" t="n">
        <v>2001</v>
      </c>
      <c r="B2002" s="3" t="s">
        <v>5817</v>
      </c>
      <c r="C2002" s="3" t="s">
        <v>5818</v>
      </c>
      <c r="D2002" s="3" t="n">
        <v>1</v>
      </c>
      <c r="E2002" s="3" t="n">
        <v>0.4524099</v>
      </c>
      <c r="F2002" s="3" t="n">
        <v>15</v>
      </c>
      <c r="G2002" s="3" t="n">
        <v>15</v>
      </c>
      <c r="H2002" s="3" t="n">
        <v>3</v>
      </c>
      <c r="I2002" s="3" t="n">
        <v>3</v>
      </c>
      <c r="J2002" s="3" t="n">
        <v>12</v>
      </c>
      <c r="K2002" s="3" t="n">
        <v>12</v>
      </c>
      <c r="L2002" s="3" t="n">
        <v>1</v>
      </c>
      <c r="M2002" s="3" t="n">
        <v>1</v>
      </c>
      <c r="N2002" s="3" t="n">
        <v>-1</v>
      </c>
      <c r="O2002" s="3" t="n">
        <v>-1</v>
      </c>
      <c r="P2002" s="3" t="n">
        <v>9.1</v>
      </c>
      <c r="Q2002" s="3" t="n">
        <v>24.2</v>
      </c>
      <c r="R2002" s="3" t="s">
        <v>5819</v>
      </c>
      <c r="S2002" s="4" t="n">
        <v>45747.5818981482</v>
      </c>
      <c r="T2002" s="3" t="s">
        <v>65</v>
      </c>
      <c r="U2002" s="3" t="s">
        <v>65</v>
      </c>
      <c r="V2002" s="3" t="n">
        <v>0</v>
      </c>
      <c r="W2002" s="3" t="n">
        <v>0</v>
      </c>
      <c r="X2002" s="3" t="n">
        <v>0</v>
      </c>
      <c r="Y2002" s="3" t="s">
        <v>30</v>
      </c>
      <c r="Z2002" s="3" t="s">
        <v>30</v>
      </c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</row>
    <row r="2003" customFormat="false" ht="15.75" hidden="false" customHeight="false" outlineLevel="0" collapsed="false">
      <c r="A2003" s="3" t="n">
        <v>2002</v>
      </c>
      <c r="B2003" s="3" t="s">
        <v>5820</v>
      </c>
      <c r="C2003" s="3" t="s">
        <v>5821</v>
      </c>
      <c r="D2003" s="3" t="n">
        <v>1</v>
      </c>
      <c r="E2003" s="3" t="n">
        <v>0.738932</v>
      </c>
      <c r="F2003" s="3" t="n">
        <v>74</v>
      </c>
      <c r="G2003" s="3" t="n">
        <v>74</v>
      </c>
      <c r="H2003" s="3" t="n">
        <v>13</v>
      </c>
      <c r="I2003" s="3" t="n">
        <v>13</v>
      </c>
      <c r="J2003" s="3" t="n">
        <v>107</v>
      </c>
      <c r="K2003" s="3" t="n">
        <v>107</v>
      </c>
      <c r="L2003" s="3" t="n">
        <v>6</v>
      </c>
      <c r="M2003" s="3" t="n">
        <v>6</v>
      </c>
      <c r="N2003" s="3" t="n">
        <v>-1</v>
      </c>
      <c r="O2003" s="3" t="n">
        <v>-1</v>
      </c>
      <c r="P2003" s="3" t="n">
        <v>9.1</v>
      </c>
      <c r="Q2003" s="3" t="n">
        <v>24.2</v>
      </c>
      <c r="R2003" s="3" t="s">
        <v>5822</v>
      </c>
      <c r="S2003" s="4" t="n">
        <v>45747.5824768519</v>
      </c>
      <c r="T2003" s="3" t="s">
        <v>65</v>
      </c>
      <c r="U2003" s="3" t="s">
        <v>65</v>
      </c>
      <c r="V2003" s="3" t="n">
        <v>0</v>
      </c>
      <c r="W2003" s="3" t="n">
        <v>0</v>
      </c>
      <c r="X2003" s="3" t="n">
        <v>0</v>
      </c>
      <c r="Y2003" s="3" t="s">
        <v>30</v>
      </c>
      <c r="Z2003" s="3" t="s">
        <v>30</v>
      </c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</row>
    <row r="2004" customFormat="false" ht="15.75" hidden="false" customHeight="false" outlineLevel="0" collapsed="false">
      <c r="A2004" s="3" t="n">
        <v>2003</v>
      </c>
      <c r="B2004" s="3" t="s">
        <v>5823</v>
      </c>
      <c r="C2004" s="3" t="s">
        <v>5824</v>
      </c>
      <c r="D2004" s="3" t="n">
        <v>1</v>
      </c>
      <c r="E2004" s="3" t="n">
        <v>2.490878</v>
      </c>
      <c r="F2004" s="3" t="n">
        <v>21</v>
      </c>
      <c r="G2004" s="3" t="n">
        <v>21</v>
      </c>
      <c r="H2004" s="3" t="n">
        <v>9</v>
      </c>
      <c r="I2004" s="3" t="n">
        <v>9</v>
      </c>
      <c r="J2004" s="3" t="n">
        <v>21</v>
      </c>
      <c r="K2004" s="3" t="n">
        <v>21</v>
      </c>
      <c r="L2004" s="3" t="n">
        <v>5</v>
      </c>
      <c r="M2004" s="3" t="n">
        <v>5</v>
      </c>
      <c r="N2004" s="3" t="n">
        <v>-1</v>
      </c>
      <c r="O2004" s="3" t="n">
        <v>-1</v>
      </c>
      <c r="P2004" s="3" t="n">
        <v>9.1</v>
      </c>
      <c r="Q2004" s="3" t="n">
        <v>24.2</v>
      </c>
      <c r="R2004" s="3" t="s">
        <v>5825</v>
      </c>
      <c r="S2004" s="4" t="n">
        <v>45747.5825578704</v>
      </c>
      <c r="T2004" s="3" t="s">
        <v>1920</v>
      </c>
      <c r="U2004" s="3" t="s">
        <v>1920</v>
      </c>
      <c r="V2004" s="3" t="n">
        <v>0</v>
      </c>
      <c r="W2004" s="3" t="n">
        <v>0</v>
      </c>
      <c r="X2004" s="3" t="n">
        <v>0</v>
      </c>
      <c r="Y2004" s="3" t="s">
        <v>30</v>
      </c>
      <c r="Z2004" s="3" t="s">
        <v>30</v>
      </c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</row>
    <row r="2005" customFormat="false" ht="15.75" hidden="false" customHeight="false" outlineLevel="0" collapsed="false">
      <c r="A2005" s="3" t="n">
        <v>2004</v>
      </c>
      <c r="B2005" s="3" t="s">
        <v>5826</v>
      </c>
      <c r="C2005" s="3" t="s">
        <v>5827</v>
      </c>
      <c r="D2005" s="3" t="n">
        <v>1</v>
      </c>
      <c r="E2005" s="3" t="n">
        <v>0.4785973</v>
      </c>
      <c r="F2005" s="3" t="n">
        <v>15</v>
      </c>
      <c r="G2005" s="3" t="n">
        <v>15</v>
      </c>
      <c r="H2005" s="3" t="n">
        <v>3</v>
      </c>
      <c r="I2005" s="3" t="n">
        <v>3</v>
      </c>
      <c r="J2005" s="3" t="n">
        <v>23</v>
      </c>
      <c r="K2005" s="3" t="n">
        <v>23</v>
      </c>
      <c r="L2005" s="3" t="n">
        <v>1</v>
      </c>
      <c r="M2005" s="3" t="n">
        <v>1</v>
      </c>
      <c r="N2005" s="3" t="n">
        <v>-1</v>
      </c>
      <c r="O2005" s="3" t="n">
        <v>-1</v>
      </c>
      <c r="P2005" s="3" t="n">
        <v>9.1</v>
      </c>
      <c r="Q2005" s="3" t="n">
        <v>24.2</v>
      </c>
      <c r="R2005" s="3" t="s">
        <v>5828</v>
      </c>
      <c r="S2005" s="4" t="n">
        <v>45747.5825925926</v>
      </c>
      <c r="T2005" s="3" t="s">
        <v>65</v>
      </c>
      <c r="U2005" s="3" t="s">
        <v>65</v>
      </c>
      <c r="V2005" s="3" t="n">
        <v>0</v>
      </c>
      <c r="W2005" s="3" t="n">
        <v>0</v>
      </c>
      <c r="X2005" s="3" t="n">
        <v>0</v>
      </c>
      <c r="Y2005" s="3" t="s">
        <v>30</v>
      </c>
      <c r="Z2005" s="3" t="s">
        <v>30</v>
      </c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</row>
    <row r="2006" customFormat="false" ht="15.75" hidden="false" customHeight="false" outlineLevel="0" collapsed="false">
      <c r="A2006" s="3" t="n">
        <v>2005</v>
      </c>
      <c r="B2006" s="3" t="s">
        <v>5829</v>
      </c>
      <c r="C2006" s="3" t="s">
        <v>5830</v>
      </c>
      <c r="D2006" s="3" t="n">
        <v>1</v>
      </c>
      <c r="E2006" s="3" t="n">
        <v>1.7261451</v>
      </c>
      <c r="F2006" s="3" t="n">
        <v>23</v>
      </c>
      <c r="G2006" s="3" t="n">
        <v>23</v>
      </c>
      <c r="H2006" s="3" t="n">
        <v>8</v>
      </c>
      <c r="I2006" s="3" t="n">
        <v>8</v>
      </c>
      <c r="J2006" s="3" t="n">
        <v>26</v>
      </c>
      <c r="K2006" s="3" t="n">
        <v>26</v>
      </c>
      <c r="L2006" s="3" t="n">
        <v>6</v>
      </c>
      <c r="M2006" s="3" t="n">
        <v>6</v>
      </c>
      <c r="N2006" s="3" t="n">
        <v>-1</v>
      </c>
      <c r="O2006" s="3" t="n">
        <v>-1</v>
      </c>
      <c r="P2006" s="3" t="n">
        <v>9.1</v>
      </c>
      <c r="Q2006" s="3" t="n">
        <v>24.2</v>
      </c>
      <c r="R2006" s="3" t="s">
        <v>5831</v>
      </c>
      <c r="S2006" s="4" t="n">
        <v>45747.5826388889</v>
      </c>
      <c r="T2006" s="3" t="s">
        <v>3197</v>
      </c>
      <c r="U2006" s="3" t="s">
        <v>3197</v>
      </c>
      <c r="V2006" s="3" t="n">
        <v>0</v>
      </c>
      <c r="W2006" s="3" t="n">
        <v>0</v>
      </c>
      <c r="X2006" s="3" t="n">
        <v>0</v>
      </c>
      <c r="Y2006" s="3" t="s">
        <v>30</v>
      </c>
      <c r="Z2006" s="3" t="s">
        <v>30</v>
      </c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</row>
    <row r="2007" customFormat="false" ht="15.75" hidden="false" customHeight="false" outlineLevel="0" collapsed="false">
      <c r="A2007" s="3" t="n">
        <v>2006</v>
      </c>
      <c r="B2007" s="3" t="s">
        <v>5832</v>
      </c>
      <c r="C2007" s="3" t="s">
        <v>5833</v>
      </c>
      <c r="D2007" s="3" t="n">
        <v>1</v>
      </c>
      <c r="E2007" s="3" t="n">
        <v>0.1398082</v>
      </c>
      <c r="F2007" s="3" t="n">
        <v>19</v>
      </c>
      <c r="G2007" s="3" t="n">
        <v>19</v>
      </c>
      <c r="H2007" s="3" t="n">
        <v>10</v>
      </c>
      <c r="I2007" s="3" t="n">
        <v>10</v>
      </c>
      <c r="J2007" s="3" t="n">
        <v>21</v>
      </c>
      <c r="K2007" s="3" t="n">
        <v>21</v>
      </c>
      <c r="L2007" s="3" t="n">
        <v>2</v>
      </c>
      <c r="M2007" s="3" t="n">
        <v>2</v>
      </c>
      <c r="N2007" s="3" t="n">
        <v>-1</v>
      </c>
      <c r="O2007" s="3" t="n">
        <v>-1</v>
      </c>
      <c r="P2007" s="3" t="n">
        <v>9.1</v>
      </c>
      <c r="Q2007" s="3" t="n">
        <v>24.2</v>
      </c>
      <c r="R2007" s="3" t="s">
        <v>5834</v>
      </c>
      <c r="S2007" s="4" t="n">
        <v>45747.582662037</v>
      </c>
      <c r="T2007" s="3" t="s">
        <v>65</v>
      </c>
      <c r="U2007" s="3" t="s">
        <v>65</v>
      </c>
      <c r="V2007" s="3" t="n">
        <v>0</v>
      </c>
      <c r="W2007" s="3" t="n">
        <v>0</v>
      </c>
      <c r="X2007" s="3" t="n">
        <v>0</v>
      </c>
      <c r="Y2007" s="3" t="s">
        <v>30</v>
      </c>
      <c r="Z2007" s="3" t="s">
        <v>30</v>
      </c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</row>
    <row r="2008" customFormat="false" ht="15.75" hidden="false" customHeight="false" outlineLevel="0" collapsed="false">
      <c r="A2008" s="3" t="n">
        <v>2007</v>
      </c>
      <c r="B2008" s="3" t="s">
        <v>5835</v>
      </c>
      <c r="C2008" s="3" t="s">
        <v>5836</v>
      </c>
      <c r="D2008" s="3" t="n">
        <v>1</v>
      </c>
      <c r="E2008" s="3" t="n">
        <v>0.4554127</v>
      </c>
      <c r="F2008" s="3" t="n">
        <v>20</v>
      </c>
      <c r="G2008" s="3" t="n">
        <v>20</v>
      </c>
      <c r="H2008" s="3" t="n">
        <v>7</v>
      </c>
      <c r="I2008" s="3" t="n">
        <v>7</v>
      </c>
      <c r="J2008" s="3" t="n">
        <v>17</v>
      </c>
      <c r="K2008" s="3" t="n">
        <v>17</v>
      </c>
      <c r="L2008" s="3" t="n">
        <v>5</v>
      </c>
      <c r="M2008" s="3" t="n">
        <v>5</v>
      </c>
      <c r="N2008" s="3" t="n">
        <v>-1</v>
      </c>
      <c r="O2008" s="3" t="n">
        <v>-1</v>
      </c>
      <c r="P2008" s="3" t="n">
        <v>9.1</v>
      </c>
      <c r="Q2008" s="3" t="n">
        <v>24.2</v>
      </c>
      <c r="R2008" s="3" t="s">
        <v>5837</v>
      </c>
      <c r="S2008" s="4" t="n">
        <v>45747.5826851852</v>
      </c>
      <c r="T2008" s="3" t="s">
        <v>65</v>
      </c>
      <c r="U2008" s="3" t="s">
        <v>65</v>
      </c>
      <c r="V2008" s="3" t="n">
        <v>0</v>
      </c>
      <c r="W2008" s="3" t="n">
        <v>0</v>
      </c>
      <c r="X2008" s="3" t="n">
        <v>0</v>
      </c>
      <c r="Y2008" s="3" t="s">
        <v>30</v>
      </c>
      <c r="Z2008" s="3" t="s">
        <v>30</v>
      </c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</row>
    <row r="2009" customFormat="false" ht="15.75" hidden="false" customHeight="false" outlineLevel="0" collapsed="false">
      <c r="A2009" s="3" t="n">
        <v>2008</v>
      </c>
      <c r="B2009" s="3" t="s">
        <v>5838</v>
      </c>
      <c r="C2009" s="3" t="s">
        <v>5839</v>
      </c>
      <c r="D2009" s="3" t="n">
        <v>1</v>
      </c>
      <c r="E2009" s="3" t="n">
        <v>0.8564617</v>
      </c>
      <c r="F2009" s="3" t="n">
        <v>33</v>
      </c>
      <c r="G2009" s="3" t="n">
        <v>33</v>
      </c>
      <c r="H2009" s="3" t="n">
        <v>10</v>
      </c>
      <c r="I2009" s="3" t="n">
        <v>10</v>
      </c>
      <c r="J2009" s="3" t="n">
        <v>30</v>
      </c>
      <c r="K2009" s="3" t="n">
        <v>30</v>
      </c>
      <c r="L2009" s="3" t="n">
        <v>8</v>
      </c>
      <c r="M2009" s="3" t="n">
        <v>8</v>
      </c>
      <c r="N2009" s="3" t="n">
        <v>-1</v>
      </c>
      <c r="O2009" s="3" t="n">
        <v>-1</v>
      </c>
      <c r="P2009" s="3" t="n">
        <v>9.1</v>
      </c>
      <c r="Q2009" s="3" t="n">
        <v>24.2</v>
      </c>
      <c r="R2009" s="3" t="s">
        <v>5840</v>
      </c>
      <c r="S2009" s="4" t="n">
        <v>45747.5827199074</v>
      </c>
      <c r="T2009" s="3" t="s">
        <v>65</v>
      </c>
      <c r="U2009" s="3" t="s">
        <v>65</v>
      </c>
      <c r="V2009" s="3" t="n">
        <v>0</v>
      </c>
      <c r="W2009" s="3" t="n">
        <v>0</v>
      </c>
      <c r="X2009" s="3" t="n">
        <v>0</v>
      </c>
      <c r="Y2009" s="3" t="s">
        <v>30</v>
      </c>
      <c r="Z2009" s="3" t="s">
        <v>30</v>
      </c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</row>
    <row r="2010" customFormat="false" ht="15.75" hidden="false" customHeight="false" outlineLevel="0" collapsed="false">
      <c r="A2010" s="3" t="n">
        <v>2009</v>
      </c>
      <c r="B2010" s="3" t="s">
        <v>5841</v>
      </c>
      <c r="C2010" s="3" t="s">
        <v>5842</v>
      </c>
      <c r="D2010" s="3" t="n">
        <v>1</v>
      </c>
      <c r="E2010" s="3" t="n">
        <v>1.6449681</v>
      </c>
      <c r="F2010" s="3" t="n">
        <v>70</v>
      </c>
      <c r="G2010" s="3" t="n">
        <v>70</v>
      </c>
      <c r="H2010" s="3" t="n">
        <v>9</v>
      </c>
      <c r="I2010" s="3" t="n">
        <v>9</v>
      </c>
      <c r="J2010" s="3" t="n">
        <v>60</v>
      </c>
      <c r="K2010" s="3" t="n">
        <v>60</v>
      </c>
      <c r="L2010" s="3" t="n">
        <v>14</v>
      </c>
      <c r="M2010" s="3" t="n">
        <v>14</v>
      </c>
      <c r="N2010" s="3" t="n">
        <v>-1</v>
      </c>
      <c r="O2010" s="3" t="n">
        <v>-1</v>
      </c>
      <c r="P2010" s="3" t="n">
        <v>9.1</v>
      </c>
      <c r="Q2010" s="3" t="n">
        <v>24.2</v>
      </c>
      <c r="R2010" s="3" t="s">
        <v>5843</v>
      </c>
      <c r="S2010" s="4" t="n">
        <v>45747.5827662037</v>
      </c>
      <c r="T2010" s="3" t="s">
        <v>65</v>
      </c>
      <c r="U2010" s="3" t="s">
        <v>65</v>
      </c>
      <c r="V2010" s="3" t="n">
        <v>0</v>
      </c>
      <c r="W2010" s="3" t="n">
        <v>0</v>
      </c>
      <c r="X2010" s="3" t="n">
        <v>0</v>
      </c>
      <c r="Y2010" s="3" t="s">
        <v>30</v>
      </c>
      <c r="Z2010" s="3" t="s">
        <v>30</v>
      </c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</row>
    <row r="2011" customFormat="false" ht="15.75" hidden="false" customHeight="false" outlineLevel="0" collapsed="false">
      <c r="A2011" s="3" t="n">
        <v>2010</v>
      </c>
      <c r="B2011" s="3" t="s">
        <v>5844</v>
      </c>
      <c r="C2011" s="3" t="s">
        <v>5845</v>
      </c>
      <c r="D2011" s="3" t="n">
        <v>1</v>
      </c>
      <c r="E2011" s="3" t="n">
        <v>1.8142106</v>
      </c>
      <c r="F2011" s="3" t="n">
        <v>72</v>
      </c>
      <c r="G2011" s="3" t="n">
        <v>72</v>
      </c>
      <c r="H2011" s="3" t="n">
        <v>15</v>
      </c>
      <c r="I2011" s="3" t="n">
        <v>15</v>
      </c>
      <c r="J2011" s="3" t="n">
        <v>78</v>
      </c>
      <c r="K2011" s="3" t="n">
        <v>78</v>
      </c>
      <c r="L2011" s="3" t="n">
        <v>11</v>
      </c>
      <c r="M2011" s="3" t="n">
        <v>11</v>
      </c>
      <c r="N2011" s="3" t="n">
        <v>-1</v>
      </c>
      <c r="O2011" s="3" t="n">
        <v>-1</v>
      </c>
      <c r="P2011" s="3" t="n">
        <v>9.1</v>
      </c>
      <c r="Q2011" s="3" t="n">
        <v>24.2</v>
      </c>
      <c r="R2011" s="3" t="s">
        <v>5846</v>
      </c>
      <c r="S2011" s="4" t="n">
        <v>45747.5828125</v>
      </c>
      <c r="T2011" s="3" t="s">
        <v>65</v>
      </c>
      <c r="U2011" s="3" t="s">
        <v>65</v>
      </c>
      <c r="V2011" s="3" t="n">
        <v>0</v>
      </c>
      <c r="W2011" s="3" t="n">
        <v>0</v>
      </c>
      <c r="X2011" s="3" t="n">
        <v>0</v>
      </c>
      <c r="Y2011" s="3" t="s">
        <v>30</v>
      </c>
      <c r="Z2011" s="3" t="s">
        <v>30</v>
      </c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</row>
    <row r="2012" customFormat="false" ht="15.75" hidden="false" customHeight="false" outlineLevel="0" collapsed="false">
      <c r="A2012" s="3" t="n">
        <v>2011</v>
      </c>
      <c r="B2012" s="3" t="s">
        <v>5847</v>
      </c>
      <c r="C2012" s="3" t="s">
        <v>5848</v>
      </c>
      <c r="D2012" s="3" t="n">
        <v>1</v>
      </c>
      <c r="E2012" s="3" t="n">
        <v>13.9761682</v>
      </c>
      <c r="F2012" s="3" t="n">
        <v>255</v>
      </c>
      <c r="G2012" s="3" t="n">
        <v>255</v>
      </c>
      <c r="H2012" s="3" t="n">
        <v>23</v>
      </c>
      <c r="I2012" s="3" t="n">
        <v>23</v>
      </c>
      <c r="J2012" s="3" t="n">
        <v>174</v>
      </c>
      <c r="K2012" s="3" t="n">
        <v>174</v>
      </c>
      <c r="L2012" s="3" t="n">
        <v>58</v>
      </c>
      <c r="M2012" s="3" t="n">
        <v>58</v>
      </c>
      <c r="N2012" s="3" t="n">
        <v>-1</v>
      </c>
      <c r="O2012" s="3" t="n">
        <v>-1</v>
      </c>
      <c r="P2012" s="3" t="n">
        <v>9.2</v>
      </c>
      <c r="Q2012" s="3" t="n">
        <v>24.2</v>
      </c>
      <c r="R2012" s="3" t="s">
        <v>5849</v>
      </c>
      <c r="S2012" s="4" t="n">
        <v>45747.5831134259</v>
      </c>
      <c r="T2012" s="3" t="s">
        <v>3197</v>
      </c>
      <c r="U2012" s="3" t="s">
        <v>3197</v>
      </c>
      <c r="V2012" s="3" t="n">
        <v>0</v>
      </c>
      <c r="W2012" s="3" t="n">
        <v>0</v>
      </c>
      <c r="X2012" s="3" t="n">
        <v>0</v>
      </c>
      <c r="Y2012" s="3" t="s">
        <v>30</v>
      </c>
      <c r="Z2012" s="3" t="s">
        <v>30</v>
      </c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</row>
    <row r="2013" customFormat="false" ht="15.75" hidden="false" customHeight="false" outlineLevel="0" collapsed="false">
      <c r="A2013" s="3" t="n">
        <v>2012</v>
      </c>
      <c r="B2013" s="3" t="s">
        <v>5850</v>
      </c>
      <c r="C2013" s="3" t="s">
        <v>5851</v>
      </c>
      <c r="D2013" s="3" t="n">
        <v>1</v>
      </c>
      <c r="E2013" s="3" t="n">
        <v>5.7967806</v>
      </c>
      <c r="F2013" s="3" t="n">
        <v>110</v>
      </c>
      <c r="G2013" s="3" t="n">
        <v>110</v>
      </c>
      <c r="H2013" s="3" t="n">
        <v>3</v>
      </c>
      <c r="I2013" s="3" t="n">
        <v>3</v>
      </c>
      <c r="J2013" s="3" t="n">
        <v>126</v>
      </c>
      <c r="K2013" s="3" t="n">
        <v>126</v>
      </c>
      <c r="L2013" s="3" t="n">
        <v>7</v>
      </c>
      <c r="M2013" s="3" t="n">
        <v>7</v>
      </c>
      <c r="N2013" s="3" t="n">
        <v>-1</v>
      </c>
      <c r="O2013" s="3" t="n">
        <v>-1</v>
      </c>
      <c r="P2013" s="3" t="n">
        <v>9.2</v>
      </c>
      <c r="Q2013" s="3" t="n">
        <v>24.2</v>
      </c>
      <c r="R2013" s="3" t="s">
        <v>5852</v>
      </c>
      <c r="S2013" s="4" t="n">
        <v>45747.5832291667</v>
      </c>
      <c r="T2013" s="3" t="s">
        <v>65</v>
      </c>
      <c r="U2013" s="3" t="s">
        <v>65</v>
      </c>
      <c r="V2013" s="3" t="n">
        <v>0</v>
      </c>
      <c r="W2013" s="3" t="n">
        <v>0</v>
      </c>
      <c r="X2013" s="3" t="n">
        <v>0</v>
      </c>
      <c r="Y2013" s="3" t="s">
        <v>30</v>
      </c>
      <c r="Z2013" s="3" t="s">
        <v>30</v>
      </c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</row>
    <row r="2014" customFormat="false" ht="15.75" hidden="false" customHeight="false" outlineLevel="0" collapsed="false">
      <c r="A2014" s="3" t="n">
        <v>2013</v>
      </c>
      <c r="B2014" s="3" t="s">
        <v>5853</v>
      </c>
      <c r="C2014" s="3" t="s">
        <v>5854</v>
      </c>
      <c r="D2014" s="3" t="n">
        <v>1</v>
      </c>
      <c r="E2014" s="3" t="n">
        <v>0.2667291</v>
      </c>
      <c r="F2014" s="3" t="n">
        <v>6</v>
      </c>
      <c r="G2014" s="3" t="n">
        <v>6</v>
      </c>
      <c r="H2014" s="3" t="n">
        <v>3</v>
      </c>
      <c r="I2014" s="3" t="n">
        <v>3</v>
      </c>
      <c r="J2014" s="3" t="n">
        <v>5</v>
      </c>
      <c r="K2014" s="3" t="n">
        <v>5</v>
      </c>
      <c r="L2014" s="3" t="n">
        <v>1</v>
      </c>
      <c r="M2014" s="3" t="n">
        <v>1</v>
      </c>
      <c r="N2014" s="3" t="n">
        <v>-1</v>
      </c>
      <c r="O2014" s="3" t="n">
        <v>-1</v>
      </c>
      <c r="P2014" s="3" t="n">
        <v>9.2</v>
      </c>
      <c r="Q2014" s="3" t="n">
        <v>24.2</v>
      </c>
      <c r="R2014" s="3" t="s">
        <v>5855</v>
      </c>
      <c r="S2014" s="4" t="n">
        <v>45747.5832523148</v>
      </c>
      <c r="T2014" s="3" t="s">
        <v>65</v>
      </c>
      <c r="U2014" s="3" t="s">
        <v>65</v>
      </c>
      <c r="V2014" s="3" t="n">
        <v>0</v>
      </c>
      <c r="W2014" s="3" t="n">
        <v>0</v>
      </c>
      <c r="X2014" s="3" t="n">
        <v>0</v>
      </c>
      <c r="Y2014" s="3" t="s">
        <v>30</v>
      </c>
      <c r="Z2014" s="3" t="s">
        <v>30</v>
      </c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</row>
    <row r="2015" customFormat="false" ht="15.75" hidden="false" customHeight="false" outlineLevel="0" collapsed="false">
      <c r="A2015" s="3" t="n">
        <v>2014</v>
      </c>
      <c r="B2015" s="3" t="s">
        <v>5856</v>
      </c>
      <c r="C2015" s="3" t="s">
        <v>5857</v>
      </c>
      <c r="D2015" s="3" t="n">
        <v>1</v>
      </c>
      <c r="E2015" s="3" t="n">
        <v>5.460926</v>
      </c>
      <c r="F2015" s="3" t="n">
        <v>105</v>
      </c>
      <c r="G2015" s="3" t="n">
        <v>105</v>
      </c>
      <c r="H2015" s="3" t="n">
        <v>12</v>
      </c>
      <c r="I2015" s="3" t="n">
        <v>12</v>
      </c>
      <c r="J2015" s="3" t="n">
        <v>102</v>
      </c>
      <c r="K2015" s="3" t="n">
        <v>102</v>
      </c>
      <c r="L2015" s="3" t="n">
        <v>19</v>
      </c>
      <c r="M2015" s="3" t="n">
        <v>19</v>
      </c>
      <c r="N2015" s="3" t="n">
        <v>-1</v>
      </c>
      <c r="O2015" s="3" t="n">
        <v>-1</v>
      </c>
      <c r="P2015" s="3" t="n">
        <v>9.2</v>
      </c>
      <c r="Q2015" s="3" t="n">
        <v>24.2</v>
      </c>
      <c r="R2015" s="3" t="s">
        <v>5858</v>
      </c>
      <c r="S2015" s="4" t="n">
        <v>45747.5833564815</v>
      </c>
      <c r="T2015" s="3" t="s">
        <v>1920</v>
      </c>
      <c r="U2015" s="3" t="s">
        <v>1920</v>
      </c>
      <c r="V2015" s="3" t="n">
        <v>0</v>
      </c>
      <c r="W2015" s="3" t="n">
        <v>0</v>
      </c>
      <c r="X2015" s="3" t="n">
        <v>0</v>
      </c>
      <c r="Y2015" s="3" t="s">
        <v>30</v>
      </c>
      <c r="Z2015" s="3" t="s">
        <v>30</v>
      </c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</row>
    <row r="2016" customFormat="false" ht="15.75" hidden="false" customHeight="false" outlineLevel="0" collapsed="false">
      <c r="A2016" s="3" t="n">
        <v>2015</v>
      </c>
      <c r="B2016" s="3" t="s">
        <v>5859</v>
      </c>
      <c r="C2016" s="3" t="s">
        <v>5860</v>
      </c>
      <c r="D2016" s="3" t="n">
        <v>1</v>
      </c>
      <c r="E2016" s="3" t="n">
        <v>0.338376</v>
      </c>
      <c r="F2016" s="3" t="n">
        <v>18</v>
      </c>
      <c r="G2016" s="3" t="n">
        <v>18</v>
      </c>
      <c r="H2016" s="3" t="n">
        <v>6</v>
      </c>
      <c r="I2016" s="3" t="n">
        <v>6</v>
      </c>
      <c r="J2016" s="3" t="n">
        <v>16</v>
      </c>
      <c r="K2016" s="3" t="n">
        <v>16</v>
      </c>
      <c r="L2016" s="3" t="n">
        <v>2</v>
      </c>
      <c r="M2016" s="3" t="n">
        <v>2</v>
      </c>
      <c r="N2016" s="3" t="n">
        <v>-1</v>
      </c>
      <c r="O2016" s="3" t="n">
        <v>-1</v>
      </c>
      <c r="P2016" s="3" t="n">
        <v>9.2</v>
      </c>
      <c r="Q2016" s="3" t="n">
        <v>24.2</v>
      </c>
      <c r="R2016" s="3" t="s">
        <v>5861</v>
      </c>
      <c r="S2016" s="4" t="n">
        <v>45747.5833680556</v>
      </c>
      <c r="T2016" s="3" t="s">
        <v>65</v>
      </c>
      <c r="U2016" s="3" t="s">
        <v>65</v>
      </c>
      <c r="V2016" s="3" t="n">
        <v>0</v>
      </c>
      <c r="W2016" s="3" t="n">
        <v>0</v>
      </c>
      <c r="X2016" s="3" t="n">
        <v>0</v>
      </c>
      <c r="Y2016" s="3" t="s">
        <v>30</v>
      </c>
      <c r="Z2016" s="3" t="s">
        <v>30</v>
      </c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</row>
    <row r="2017" customFormat="false" ht="15.75" hidden="false" customHeight="false" outlineLevel="0" collapsed="false">
      <c r="A2017" s="3" t="n">
        <v>2016</v>
      </c>
      <c r="B2017" s="3" t="s">
        <v>5862</v>
      </c>
      <c r="C2017" s="3"/>
      <c r="D2017" s="3" t="n">
        <v>0</v>
      </c>
      <c r="E2017" s="3" t="s">
        <v>1901</v>
      </c>
      <c r="F2017" s="3" t="s">
        <v>1901</v>
      </c>
      <c r="G2017" s="3" t="s">
        <v>1901</v>
      </c>
      <c r="H2017" s="3" t="s">
        <v>1901</v>
      </c>
      <c r="I2017" s="3" t="s">
        <v>1901</v>
      </c>
      <c r="J2017" s="3" t="s">
        <v>1901</v>
      </c>
      <c r="K2017" s="3" t="s">
        <v>1901</v>
      </c>
      <c r="L2017" s="3" t="s">
        <v>1901</v>
      </c>
      <c r="M2017" s="3" t="s">
        <v>1901</v>
      </c>
      <c r="N2017" s="3" t="s">
        <v>1901</v>
      </c>
      <c r="O2017" s="3" t="s">
        <v>1901</v>
      </c>
      <c r="P2017" s="3"/>
      <c r="Q2017" s="3"/>
      <c r="R2017" s="3"/>
      <c r="S2017" s="3"/>
      <c r="T2017" s="3"/>
      <c r="U2017" s="3"/>
      <c r="V2017" s="3" t="s">
        <v>1901</v>
      </c>
      <c r="W2017" s="3" t="s">
        <v>1901</v>
      </c>
      <c r="X2017" s="3" t="s">
        <v>1901</v>
      </c>
      <c r="Y2017" s="3"/>
      <c r="Z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</row>
    <row r="2018" customFormat="false" ht="15.75" hidden="false" customHeight="false" outlineLevel="0" collapsed="false">
      <c r="A2018" s="3" t="n">
        <v>2017</v>
      </c>
      <c r="B2018" s="3" t="s">
        <v>5863</v>
      </c>
      <c r="C2018" s="3" t="s">
        <v>5864</v>
      </c>
      <c r="D2018" s="3" t="n">
        <v>1</v>
      </c>
      <c r="E2018" s="3" t="n">
        <v>0.4417235</v>
      </c>
      <c r="F2018" s="3" t="n">
        <v>25</v>
      </c>
      <c r="G2018" s="3" t="n">
        <v>25</v>
      </c>
      <c r="H2018" s="3" t="n">
        <v>11</v>
      </c>
      <c r="I2018" s="3" t="n">
        <v>11</v>
      </c>
      <c r="J2018" s="3" t="n">
        <v>24</v>
      </c>
      <c r="K2018" s="3" t="n">
        <v>24</v>
      </c>
      <c r="L2018" s="3" t="n">
        <v>5</v>
      </c>
      <c r="M2018" s="3" t="n">
        <v>5</v>
      </c>
      <c r="N2018" s="3" t="n">
        <v>-1</v>
      </c>
      <c r="O2018" s="3" t="n">
        <v>-1</v>
      </c>
      <c r="P2018" s="3" t="n">
        <v>9.2</v>
      </c>
      <c r="Q2018" s="3" t="n">
        <v>24.2</v>
      </c>
      <c r="R2018" s="3" t="s">
        <v>5865</v>
      </c>
      <c r="S2018" s="4" t="n">
        <v>45747.5834143519</v>
      </c>
      <c r="T2018" s="3" t="s">
        <v>65</v>
      </c>
      <c r="U2018" s="3" t="s">
        <v>65</v>
      </c>
      <c r="V2018" s="3" t="n">
        <v>0</v>
      </c>
      <c r="W2018" s="3" t="n">
        <v>0</v>
      </c>
      <c r="X2018" s="3" t="n">
        <v>0</v>
      </c>
      <c r="Y2018" s="3" t="s">
        <v>30</v>
      </c>
      <c r="Z2018" s="3" t="s">
        <v>30</v>
      </c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</row>
    <row r="2019" customFormat="false" ht="15.75" hidden="false" customHeight="false" outlineLevel="0" collapsed="false">
      <c r="A2019" s="3" t="n">
        <v>2018</v>
      </c>
      <c r="B2019" s="3" t="s">
        <v>5866</v>
      </c>
      <c r="C2019" s="3" t="s">
        <v>5867</v>
      </c>
      <c r="D2019" s="3" t="n">
        <v>1</v>
      </c>
      <c r="E2019" s="3" t="n">
        <v>0.1356508</v>
      </c>
      <c r="F2019" s="3" t="n">
        <v>4</v>
      </c>
      <c r="G2019" s="3" t="n">
        <v>4</v>
      </c>
      <c r="H2019" s="3" t="n">
        <v>1</v>
      </c>
      <c r="I2019" s="3" t="n">
        <v>1</v>
      </c>
      <c r="J2019" s="3" t="n">
        <v>3</v>
      </c>
      <c r="K2019" s="3" t="n">
        <v>3</v>
      </c>
      <c r="L2019" s="3" t="n">
        <v>0</v>
      </c>
      <c r="M2019" s="3" t="n">
        <v>0</v>
      </c>
      <c r="N2019" s="3" t="n">
        <v>-1</v>
      </c>
      <c r="O2019" s="3" t="n">
        <v>-1</v>
      </c>
      <c r="P2019" s="3" t="n">
        <v>9.2</v>
      </c>
      <c r="Q2019" s="3" t="n">
        <v>24.2</v>
      </c>
      <c r="R2019" s="3" t="s">
        <v>5868</v>
      </c>
      <c r="S2019" s="4" t="n">
        <v>45747.5834259259</v>
      </c>
      <c r="T2019" s="3" t="s">
        <v>65</v>
      </c>
      <c r="U2019" s="3" t="s">
        <v>65</v>
      </c>
      <c r="V2019" s="3" t="n">
        <v>0</v>
      </c>
      <c r="W2019" s="3" t="n">
        <v>0</v>
      </c>
      <c r="X2019" s="3" t="n">
        <v>0</v>
      </c>
      <c r="Y2019" s="3" t="s">
        <v>30</v>
      </c>
      <c r="Z2019" s="3" t="s">
        <v>30</v>
      </c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</row>
    <row r="2020" customFormat="false" ht="15.75" hidden="false" customHeight="false" outlineLevel="0" collapsed="false">
      <c r="A2020" s="3" t="n">
        <v>2019</v>
      </c>
      <c r="B2020" s="3" t="s">
        <v>5869</v>
      </c>
      <c r="C2020" s="3" t="s">
        <v>5870</v>
      </c>
      <c r="D2020" s="3" t="n">
        <v>1</v>
      </c>
      <c r="E2020" s="3" t="n">
        <v>0.2810758</v>
      </c>
      <c r="F2020" s="3" t="n">
        <v>53</v>
      </c>
      <c r="G2020" s="3" t="n">
        <v>53</v>
      </c>
      <c r="H2020" s="3" t="n">
        <v>9</v>
      </c>
      <c r="I2020" s="3" t="n">
        <v>9</v>
      </c>
      <c r="J2020" s="3" t="n">
        <v>39</v>
      </c>
      <c r="K2020" s="3" t="n">
        <v>39</v>
      </c>
      <c r="L2020" s="3" t="n">
        <v>13</v>
      </c>
      <c r="M2020" s="3" t="n">
        <v>13</v>
      </c>
      <c r="N2020" s="3" t="n">
        <v>-1</v>
      </c>
      <c r="O2020" s="3" t="n">
        <v>-1</v>
      </c>
      <c r="P2020" s="3" t="n">
        <v>9.2</v>
      </c>
      <c r="Q2020" s="3" t="n">
        <v>24.2</v>
      </c>
      <c r="R2020" s="3" t="s">
        <v>5871</v>
      </c>
      <c r="S2020" s="4" t="n">
        <v>45747.5834490741</v>
      </c>
      <c r="T2020" s="3" t="s">
        <v>65</v>
      </c>
      <c r="U2020" s="3" t="s">
        <v>65</v>
      </c>
      <c r="V2020" s="3" t="n">
        <v>0</v>
      </c>
      <c r="W2020" s="3" t="n">
        <v>0</v>
      </c>
      <c r="X2020" s="3" t="n">
        <v>0</v>
      </c>
      <c r="Y2020" s="3" t="s">
        <v>30</v>
      </c>
      <c r="Z2020" s="3" t="s">
        <v>30</v>
      </c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</row>
    <row r="2021" customFormat="false" ht="15.75" hidden="false" customHeight="false" outlineLevel="0" collapsed="false">
      <c r="A2021" s="3" t="n">
        <v>2020</v>
      </c>
      <c r="B2021" s="3" t="s">
        <v>5872</v>
      </c>
      <c r="C2021" s="3" t="s">
        <v>5873</v>
      </c>
      <c r="D2021" s="3" t="n">
        <v>1</v>
      </c>
      <c r="E2021" s="3" t="n">
        <v>4.3918927</v>
      </c>
      <c r="F2021" s="3" t="n">
        <v>299</v>
      </c>
      <c r="G2021" s="3" t="n">
        <v>299</v>
      </c>
      <c r="H2021" s="3" t="n">
        <v>28</v>
      </c>
      <c r="I2021" s="3" t="n">
        <v>28</v>
      </c>
      <c r="J2021" s="3" t="n">
        <v>360</v>
      </c>
      <c r="K2021" s="3" t="n">
        <v>360</v>
      </c>
      <c r="L2021" s="3" t="n">
        <v>46</v>
      </c>
      <c r="M2021" s="3" t="n">
        <v>46</v>
      </c>
      <c r="N2021" s="3" t="n">
        <v>-1</v>
      </c>
      <c r="O2021" s="3" t="n">
        <v>-1</v>
      </c>
      <c r="P2021" s="3" t="n">
        <v>9.2</v>
      </c>
      <c r="Q2021" s="3" t="n">
        <v>24.2</v>
      </c>
      <c r="R2021" s="3" t="s">
        <v>5874</v>
      </c>
      <c r="S2021" s="4" t="n">
        <v>45747.5835648148</v>
      </c>
      <c r="T2021" s="3" t="s">
        <v>65</v>
      </c>
      <c r="U2021" s="3" t="s">
        <v>65</v>
      </c>
      <c r="V2021" s="3" t="n">
        <v>0</v>
      </c>
      <c r="W2021" s="3" t="n">
        <v>0</v>
      </c>
      <c r="X2021" s="3" t="n">
        <v>0</v>
      </c>
      <c r="Y2021" s="3" t="s">
        <v>30</v>
      </c>
      <c r="Z2021" s="3" t="s">
        <v>30</v>
      </c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</row>
    <row r="2022" customFormat="false" ht="15.75" hidden="false" customHeight="false" outlineLevel="0" collapsed="false">
      <c r="A2022" s="3" t="n">
        <v>2021</v>
      </c>
      <c r="B2022" s="3" t="s">
        <v>5875</v>
      </c>
      <c r="C2022" s="3" t="s">
        <v>5876</v>
      </c>
      <c r="D2022" s="3" t="n">
        <v>1</v>
      </c>
      <c r="E2022" s="3" t="n">
        <v>6.4194245</v>
      </c>
      <c r="F2022" s="3" t="n">
        <v>108</v>
      </c>
      <c r="G2022" s="3" t="n">
        <v>108</v>
      </c>
      <c r="H2022" s="3" t="n">
        <v>20</v>
      </c>
      <c r="I2022" s="3" t="n">
        <v>20</v>
      </c>
      <c r="J2022" s="3" t="n">
        <v>110</v>
      </c>
      <c r="K2022" s="3" t="n">
        <v>110</v>
      </c>
      <c r="L2022" s="3" t="n">
        <v>9</v>
      </c>
      <c r="M2022" s="3" t="n">
        <v>9</v>
      </c>
      <c r="N2022" s="3" t="n">
        <v>-1</v>
      </c>
      <c r="O2022" s="3" t="n">
        <v>-1</v>
      </c>
      <c r="P2022" s="3" t="n">
        <v>9.2</v>
      </c>
      <c r="Q2022" s="3" t="n">
        <v>24.2</v>
      </c>
      <c r="R2022" s="3" t="s">
        <v>5877</v>
      </c>
      <c r="S2022" s="4" t="n">
        <v>45747.5836805556</v>
      </c>
      <c r="T2022" s="3" t="s">
        <v>3197</v>
      </c>
      <c r="U2022" s="3" t="s">
        <v>3197</v>
      </c>
      <c r="V2022" s="3" t="n">
        <v>0</v>
      </c>
      <c r="W2022" s="3" t="n">
        <v>0</v>
      </c>
      <c r="X2022" s="3" t="n">
        <v>0</v>
      </c>
      <c r="Y2022" s="3" t="s">
        <v>30</v>
      </c>
      <c r="Z2022" s="3" t="s">
        <v>30</v>
      </c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</row>
    <row r="2023" customFormat="false" ht="15.75" hidden="false" customHeight="false" outlineLevel="0" collapsed="false">
      <c r="A2023" s="3" t="n">
        <v>2022</v>
      </c>
      <c r="B2023" s="3" t="s">
        <v>5878</v>
      </c>
      <c r="C2023" s="3" t="s">
        <v>5879</v>
      </c>
      <c r="D2023" s="3" t="n">
        <v>1</v>
      </c>
      <c r="E2023" s="3" t="n">
        <v>0.7890273</v>
      </c>
      <c r="F2023" s="3" t="n">
        <v>38</v>
      </c>
      <c r="G2023" s="3" t="n">
        <v>38</v>
      </c>
      <c r="H2023" s="3" t="n">
        <v>8</v>
      </c>
      <c r="I2023" s="3" t="n">
        <v>8</v>
      </c>
      <c r="J2023" s="3" t="n">
        <v>33</v>
      </c>
      <c r="K2023" s="3" t="n">
        <v>33</v>
      </c>
      <c r="L2023" s="3" t="n">
        <v>8</v>
      </c>
      <c r="M2023" s="3" t="n">
        <v>8</v>
      </c>
      <c r="N2023" s="3" t="n">
        <v>-1</v>
      </c>
      <c r="O2023" s="3" t="n">
        <v>-1</v>
      </c>
      <c r="P2023" s="3" t="n">
        <v>9.2</v>
      </c>
      <c r="Q2023" s="3" t="n">
        <v>24.2</v>
      </c>
      <c r="R2023" s="3" t="s">
        <v>5880</v>
      </c>
      <c r="S2023" s="4" t="n">
        <v>45747.5837152778</v>
      </c>
      <c r="T2023" s="3" t="s">
        <v>65</v>
      </c>
      <c r="U2023" s="3" t="s">
        <v>65</v>
      </c>
      <c r="V2023" s="3" t="n">
        <v>0</v>
      </c>
      <c r="W2023" s="3" t="n">
        <v>0</v>
      </c>
      <c r="X2023" s="3" t="n">
        <v>0</v>
      </c>
      <c r="Y2023" s="3" t="s">
        <v>30</v>
      </c>
      <c r="Z2023" s="3" t="s">
        <v>30</v>
      </c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</row>
    <row r="2024" customFormat="false" ht="15.75" hidden="false" customHeight="false" outlineLevel="0" collapsed="false">
      <c r="A2024" s="3" t="n">
        <v>2023</v>
      </c>
      <c r="B2024" s="3" t="s">
        <v>5881</v>
      </c>
      <c r="C2024" s="3" t="s">
        <v>5882</v>
      </c>
      <c r="D2024" s="3" t="n">
        <v>1</v>
      </c>
      <c r="E2024" s="3" t="n">
        <v>1.4997669</v>
      </c>
      <c r="F2024" s="3" t="n">
        <v>20</v>
      </c>
      <c r="G2024" s="3" t="n">
        <v>20</v>
      </c>
      <c r="H2024" s="3" t="n">
        <v>9</v>
      </c>
      <c r="I2024" s="3" t="n">
        <v>9</v>
      </c>
      <c r="J2024" s="3" t="n">
        <v>24</v>
      </c>
      <c r="K2024" s="3" t="n">
        <v>24</v>
      </c>
      <c r="L2024" s="3" t="n">
        <v>3</v>
      </c>
      <c r="M2024" s="3" t="n">
        <v>3</v>
      </c>
      <c r="N2024" s="3" t="n">
        <v>-1</v>
      </c>
      <c r="O2024" s="3" t="n">
        <v>-1</v>
      </c>
      <c r="P2024" s="3" t="n">
        <v>9.2</v>
      </c>
      <c r="Q2024" s="3" t="n">
        <v>24.2</v>
      </c>
      <c r="R2024" s="3" t="s">
        <v>5883</v>
      </c>
      <c r="S2024" s="4" t="n">
        <v>45747.5837615741</v>
      </c>
      <c r="T2024" s="3" t="s">
        <v>1920</v>
      </c>
      <c r="U2024" s="3" t="s">
        <v>1920</v>
      </c>
      <c r="V2024" s="3" t="n">
        <v>0</v>
      </c>
      <c r="W2024" s="3" t="n">
        <v>0</v>
      </c>
      <c r="X2024" s="3" t="n">
        <v>0</v>
      </c>
      <c r="Y2024" s="3" t="s">
        <v>30</v>
      </c>
      <c r="Z2024" s="3" t="s">
        <v>30</v>
      </c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</row>
    <row r="2025" customFormat="false" ht="15.75" hidden="false" customHeight="false" outlineLevel="0" collapsed="false">
      <c r="A2025" s="3" t="n">
        <v>2024</v>
      </c>
      <c r="B2025" s="3" t="s">
        <v>5884</v>
      </c>
      <c r="C2025" s="3" t="s">
        <v>5885</v>
      </c>
      <c r="D2025" s="3" t="n">
        <v>1</v>
      </c>
      <c r="E2025" s="3" t="n">
        <v>5.2803106</v>
      </c>
      <c r="F2025" s="3" t="n">
        <v>165</v>
      </c>
      <c r="G2025" s="3" t="n">
        <v>165</v>
      </c>
      <c r="H2025" s="3" t="n">
        <v>24</v>
      </c>
      <c r="I2025" s="3" t="n">
        <v>24</v>
      </c>
      <c r="J2025" s="3" t="n">
        <v>182</v>
      </c>
      <c r="K2025" s="3" t="n">
        <v>182</v>
      </c>
      <c r="L2025" s="3" t="n">
        <v>26</v>
      </c>
      <c r="M2025" s="3" t="n">
        <v>26</v>
      </c>
      <c r="N2025" s="3" t="n">
        <v>-1</v>
      </c>
      <c r="O2025" s="3" t="n">
        <v>-1</v>
      </c>
      <c r="P2025" s="3" t="n">
        <v>9.2</v>
      </c>
      <c r="Q2025" s="3" t="n">
        <v>24.2</v>
      </c>
      <c r="R2025" s="3" t="s">
        <v>5886</v>
      </c>
      <c r="S2025" s="4" t="n">
        <v>45747.5839236111</v>
      </c>
      <c r="T2025" s="3" t="s">
        <v>65</v>
      </c>
      <c r="U2025" s="3" t="s">
        <v>65</v>
      </c>
      <c r="V2025" s="3" t="n">
        <v>0</v>
      </c>
      <c r="W2025" s="3" t="n">
        <v>0</v>
      </c>
      <c r="X2025" s="3" t="n">
        <v>0</v>
      </c>
      <c r="Y2025" s="3" t="s">
        <v>30</v>
      </c>
      <c r="Z2025" s="3" t="s">
        <v>30</v>
      </c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</row>
    <row r="2026" customFormat="false" ht="15.75" hidden="false" customHeight="false" outlineLevel="0" collapsed="false">
      <c r="A2026" s="3" t="n">
        <v>2025</v>
      </c>
      <c r="B2026" s="3" t="s">
        <v>5887</v>
      </c>
      <c r="C2026" s="3" t="s">
        <v>5888</v>
      </c>
      <c r="D2026" s="3" t="n">
        <v>1</v>
      </c>
      <c r="E2026" s="3" t="n">
        <v>4.5887145</v>
      </c>
      <c r="F2026" s="3" t="n">
        <v>108</v>
      </c>
      <c r="G2026" s="3" t="n">
        <v>108</v>
      </c>
      <c r="H2026" s="3" t="n">
        <v>24</v>
      </c>
      <c r="I2026" s="3" t="n">
        <v>24</v>
      </c>
      <c r="J2026" s="3" t="n">
        <v>114</v>
      </c>
      <c r="K2026" s="3" t="n">
        <v>114</v>
      </c>
      <c r="L2026" s="3" t="n">
        <v>19</v>
      </c>
      <c r="M2026" s="3" t="n">
        <v>19</v>
      </c>
      <c r="N2026" s="3" t="n">
        <v>-1</v>
      </c>
      <c r="O2026" s="3" t="n">
        <v>-1</v>
      </c>
      <c r="P2026" s="3" t="n">
        <v>9.2</v>
      </c>
      <c r="Q2026" s="3" t="n">
        <v>24.2</v>
      </c>
      <c r="R2026" s="3" t="s">
        <v>5889</v>
      </c>
      <c r="S2026" s="4" t="n">
        <v>45747.5840393519</v>
      </c>
      <c r="T2026" s="3" t="s">
        <v>3197</v>
      </c>
      <c r="U2026" s="3" t="s">
        <v>3197</v>
      </c>
      <c r="V2026" s="3" t="n">
        <v>0</v>
      </c>
      <c r="W2026" s="3" t="n">
        <v>0</v>
      </c>
      <c r="X2026" s="3" t="n">
        <v>0</v>
      </c>
      <c r="Y2026" s="3" t="s">
        <v>30</v>
      </c>
      <c r="Z2026" s="3" t="s">
        <v>30</v>
      </c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</row>
    <row r="2027" customFormat="false" ht="15.75" hidden="false" customHeight="false" outlineLevel="0" collapsed="false">
      <c r="A2027" s="3" t="n">
        <v>2026</v>
      </c>
      <c r="B2027" s="3" t="s">
        <v>5890</v>
      </c>
      <c r="C2027" s="3" t="s">
        <v>5891</v>
      </c>
      <c r="D2027" s="3" t="n">
        <v>1</v>
      </c>
      <c r="E2027" s="3" t="n">
        <v>1.5985475</v>
      </c>
      <c r="F2027" s="3" t="n">
        <v>65</v>
      </c>
      <c r="G2027" s="3" t="n">
        <v>65</v>
      </c>
      <c r="H2027" s="3" t="n">
        <v>15</v>
      </c>
      <c r="I2027" s="3" t="n">
        <v>15</v>
      </c>
      <c r="J2027" s="3" t="n">
        <v>58</v>
      </c>
      <c r="K2027" s="3" t="n">
        <v>58</v>
      </c>
      <c r="L2027" s="3" t="n">
        <v>6</v>
      </c>
      <c r="M2027" s="3" t="n">
        <v>6</v>
      </c>
      <c r="N2027" s="3" t="n">
        <v>-1</v>
      </c>
      <c r="O2027" s="3" t="n">
        <v>-1</v>
      </c>
      <c r="P2027" s="3" t="n">
        <v>9.2</v>
      </c>
      <c r="Q2027" s="3" t="n">
        <v>24.2</v>
      </c>
      <c r="R2027" s="3" t="s">
        <v>5892</v>
      </c>
      <c r="S2027" s="4" t="n">
        <v>45747.5840856481</v>
      </c>
      <c r="T2027" s="3" t="s">
        <v>65</v>
      </c>
      <c r="U2027" s="3" t="s">
        <v>65</v>
      </c>
      <c r="V2027" s="3" t="n">
        <v>0</v>
      </c>
      <c r="W2027" s="3" t="n">
        <v>0</v>
      </c>
      <c r="X2027" s="3" t="n">
        <v>0</v>
      </c>
      <c r="Y2027" s="3" t="s">
        <v>30</v>
      </c>
      <c r="Z2027" s="3" t="s">
        <v>30</v>
      </c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</row>
    <row r="2028" customFormat="false" ht="15.75" hidden="false" customHeight="false" outlineLevel="0" collapsed="false">
      <c r="A2028" s="3" t="n">
        <v>2027</v>
      </c>
      <c r="B2028" s="3" t="s">
        <v>5893</v>
      </c>
      <c r="C2028" s="3" t="s">
        <v>5894</v>
      </c>
      <c r="D2028" s="3" t="n">
        <v>1</v>
      </c>
      <c r="E2028" s="3" t="n">
        <v>0.1081966</v>
      </c>
      <c r="F2028" s="3" t="n">
        <v>11</v>
      </c>
      <c r="G2028" s="3" t="n">
        <v>11</v>
      </c>
      <c r="H2028" s="3" t="n">
        <v>6</v>
      </c>
      <c r="I2028" s="3" t="n">
        <v>6</v>
      </c>
      <c r="J2028" s="3" t="n">
        <v>8</v>
      </c>
      <c r="K2028" s="3" t="n">
        <v>8</v>
      </c>
      <c r="L2028" s="3" t="n">
        <v>1</v>
      </c>
      <c r="M2028" s="3" t="n">
        <v>1</v>
      </c>
      <c r="N2028" s="3" t="n">
        <v>-1</v>
      </c>
      <c r="O2028" s="3" t="n">
        <v>-1</v>
      </c>
      <c r="P2028" s="3" t="n">
        <v>9.2</v>
      </c>
      <c r="Q2028" s="3" t="n">
        <v>24.2</v>
      </c>
      <c r="R2028" s="3" t="s">
        <v>5895</v>
      </c>
      <c r="S2028" s="4" t="n">
        <v>45747.5840972222</v>
      </c>
      <c r="T2028" s="3" t="s">
        <v>65</v>
      </c>
      <c r="U2028" s="3" t="s">
        <v>65</v>
      </c>
      <c r="V2028" s="3" t="n">
        <v>0</v>
      </c>
      <c r="W2028" s="3" t="n">
        <v>0</v>
      </c>
      <c r="X2028" s="3" t="n">
        <v>0</v>
      </c>
      <c r="Y2028" s="3" t="s">
        <v>30</v>
      </c>
      <c r="Z2028" s="3" t="s">
        <v>30</v>
      </c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</row>
    <row r="2029" customFormat="false" ht="15.75" hidden="false" customHeight="false" outlineLevel="0" collapsed="false">
      <c r="A2029" s="3" t="n">
        <v>2028</v>
      </c>
      <c r="B2029" s="3" t="s">
        <v>5896</v>
      </c>
      <c r="C2029" s="3" t="s">
        <v>5897</v>
      </c>
      <c r="D2029" s="3" t="n">
        <v>1</v>
      </c>
      <c r="E2029" s="3" t="n">
        <v>0.5316917</v>
      </c>
      <c r="F2029" s="3" t="n">
        <v>8</v>
      </c>
      <c r="G2029" s="3" t="n">
        <v>8</v>
      </c>
      <c r="H2029" s="3" t="n">
        <v>6</v>
      </c>
      <c r="I2029" s="3" t="n">
        <v>6</v>
      </c>
      <c r="J2029" s="3" t="n">
        <v>9</v>
      </c>
      <c r="K2029" s="3" t="n">
        <v>9</v>
      </c>
      <c r="L2029" s="3" t="n">
        <v>1</v>
      </c>
      <c r="M2029" s="3" t="n">
        <v>1</v>
      </c>
      <c r="N2029" s="3" t="n">
        <v>-1</v>
      </c>
      <c r="O2029" s="3" t="n">
        <v>-1</v>
      </c>
      <c r="P2029" s="3" t="n">
        <v>9.2</v>
      </c>
      <c r="Q2029" s="3" t="n">
        <v>24.2</v>
      </c>
      <c r="R2029" s="3" t="s">
        <v>5898</v>
      </c>
      <c r="S2029" s="4" t="n">
        <v>45747.5841203704</v>
      </c>
      <c r="T2029" s="3" t="s">
        <v>65</v>
      </c>
      <c r="U2029" s="3" t="s">
        <v>65</v>
      </c>
      <c r="V2029" s="3" t="n">
        <v>0</v>
      </c>
      <c r="W2029" s="3" t="n">
        <v>0</v>
      </c>
      <c r="X2029" s="3" t="n">
        <v>0</v>
      </c>
      <c r="Y2029" s="3" t="s">
        <v>30</v>
      </c>
      <c r="Z2029" s="3" t="s">
        <v>30</v>
      </c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</row>
    <row r="2030" customFormat="false" ht="15.75" hidden="false" customHeight="false" outlineLevel="0" collapsed="false">
      <c r="A2030" s="3" t="n">
        <v>2029</v>
      </c>
      <c r="B2030" s="3" t="s">
        <v>5899</v>
      </c>
      <c r="C2030" s="3" t="s">
        <v>5900</v>
      </c>
      <c r="D2030" s="3" t="n">
        <v>1</v>
      </c>
      <c r="E2030" s="3" t="n">
        <v>0.1785996</v>
      </c>
      <c r="F2030" s="3" t="n">
        <v>19</v>
      </c>
      <c r="G2030" s="3" t="n">
        <v>19</v>
      </c>
      <c r="H2030" s="3" t="n">
        <v>7</v>
      </c>
      <c r="I2030" s="3" t="n">
        <v>7</v>
      </c>
      <c r="J2030" s="3" t="n">
        <v>16</v>
      </c>
      <c r="K2030" s="3" t="n">
        <v>16</v>
      </c>
      <c r="L2030" s="3" t="n">
        <v>1</v>
      </c>
      <c r="M2030" s="3" t="n">
        <v>1</v>
      </c>
      <c r="N2030" s="3" t="n">
        <v>-1</v>
      </c>
      <c r="O2030" s="3" t="n">
        <v>-1</v>
      </c>
      <c r="P2030" s="3" t="n">
        <v>9.2</v>
      </c>
      <c r="Q2030" s="3" t="n">
        <v>24.2</v>
      </c>
      <c r="R2030" s="3" t="s">
        <v>5901</v>
      </c>
      <c r="S2030" s="4" t="n">
        <v>45747.5841666667</v>
      </c>
      <c r="T2030" s="3" t="s">
        <v>239</v>
      </c>
      <c r="U2030" s="3" t="s">
        <v>239</v>
      </c>
      <c r="V2030" s="3" t="n">
        <v>0</v>
      </c>
      <c r="W2030" s="3" t="n">
        <v>0</v>
      </c>
      <c r="X2030" s="3" t="n">
        <v>0</v>
      </c>
      <c r="Y2030" s="3" t="s">
        <v>30</v>
      </c>
      <c r="Z2030" s="3" t="s">
        <v>30</v>
      </c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</row>
    <row r="2031" customFormat="false" ht="15.75" hidden="false" customHeight="false" outlineLevel="0" collapsed="false">
      <c r="A2031" s="3" t="n">
        <v>2030</v>
      </c>
      <c r="B2031" s="3" t="s">
        <v>5902</v>
      </c>
      <c r="C2031" s="3" t="s">
        <v>5903</v>
      </c>
      <c r="D2031" s="3" t="n">
        <v>1</v>
      </c>
      <c r="E2031" s="3" t="n">
        <v>0.6385479</v>
      </c>
      <c r="F2031" s="3" t="n">
        <v>5</v>
      </c>
      <c r="G2031" s="3" t="n">
        <v>5</v>
      </c>
      <c r="H2031" s="3" t="n">
        <v>3</v>
      </c>
      <c r="I2031" s="3" t="n">
        <v>3</v>
      </c>
      <c r="J2031" s="3" t="n">
        <v>6</v>
      </c>
      <c r="K2031" s="3" t="n">
        <v>6</v>
      </c>
      <c r="L2031" s="3" t="n">
        <v>0</v>
      </c>
      <c r="M2031" s="3" t="n">
        <v>0</v>
      </c>
      <c r="N2031" s="3" t="n">
        <v>-1</v>
      </c>
      <c r="O2031" s="3" t="n">
        <v>-1</v>
      </c>
      <c r="P2031" s="3" t="n">
        <v>9.2</v>
      </c>
      <c r="Q2031" s="3" t="n">
        <v>24.2</v>
      </c>
      <c r="R2031" s="3" t="s">
        <v>5904</v>
      </c>
      <c r="S2031" s="4" t="n">
        <v>45747.5841898148</v>
      </c>
      <c r="T2031" s="3" t="s">
        <v>239</v>
      </c>
      <c r="U2031" s="3" t="s">
        <v>239</v>
      </c>
      <c r="V2031" s="3" t="n">
        <v>0</v>
      </c>
      <c r="W2031" s="3" t="n">
        <v>0</v>
      </c>
      <c r="X2031" s="3" t="n">
        <v>0</v>
      </c>
      <c r="Y2031" s="3" t="s">
        <v>30</v>
      </c>
      <c r="Z2031" s="3" t="s">
        <v>30</v>
      </c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</row>
    <row r="2032" customFormat="false" ht="15.75" hidden="false" customHeight="false" outlineLevel="0" collapsed="false">
      <c r="A2032" s="3" t="n">
        <v>2031</v>
      </c>
      <c r="B2032" s="3" t="s">
        <v>5905</v>
      </c>
      <c r="C2032" s="3" t="s">
        <v>5906</v>
      </c>
      <c r="D2032" s="3" t="n">
        <v>1</v>
      </c>
      <c r="E2032" s="3" t="n">
        <v>0.6747314</v>
      </c>
      <c r="F2032" s="3" t="n">
        <v>8</v>
      </c>
      <c r="G2032" s="3" t="n">
        <v>8</v>
      </c>
      <c r="H2032" s="3" t="n">
        <v>6</v>
      </c>
      <c r="I2032" s="3" t="n">
        <v>6</v>
      </c>
      <c r="J2032" s="3" t="n">
        <v>9</v>
      </c>
      <c r="K2032" s="3" t="n">
        <v>9</v>
      </c>
      <c r="L2032" s="3" t="n">
        <v>1</v>
      </c>
      <c r="M2032" s="3" t="n">
        <v>1</v>
      </c>
      <c r="N2032" s="3" t="n">
        <v>-1</v>
      </c>
      <c r="O2032" s="3" t="n">
        <v>-1</v>
      </c>
      <c r="P2032" s="3" t="n">
        <v>9.2</v>
      </c>
      <c r="Q2032" s="3" t="n">
        <v>24.2</v>
      </c>
      <c r="R2032" s="3" t="s">
        <v>5907</v>
      </c>
      <c r="S2032" s="4" t="n">
        <v>45747.584212963</v>
      </c>
      <c r="T2032" s="3" t="s">
        <v>239</v>
      </c>
      <c r="U2032" s="3" t="s">
        <v>239</v>
      </c>
      <c r="V2032" s="3" t="n">
        <v>0</v>
      </c>
      <c r="W2032" s="3" t="n">
        <v>0</v>
      </c>
      <c r="X2032" s="3" t="n">
        <v>0</v>
      </c>
      <c r="Y2032" s="3" t="s">
        <v>30</v>
      </c>
      <c r="Z2032" s="3" t="s">
        <v>30</v>
      </c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</row>
    <row r="2033" customFormat="false" ht="15.75" hidden="false" customHeight="false" outlineLevel="0" collapsed="false">
      <c r="A2033" s="3" t="n">
        <v>2032</v>
      </c>
      <c r="B2033" s="3" t="s">
        <v>5908</v>
      </c>
      <c r="C2033" s="3" t="s">
        <v>5909</v>
      </c>
      <c r="D2033" s="3" t="n">
        <v>1</v>
      </c>
      <c r="E2033" s="3" t="n">
        <v>0.4900355</v>
      </c>
      <c r="F2033" s="3" t="n">
        <v>40</v>
      </c>
      <c r="G2033" s="3" t="n">
        <v>40</v>
      </c>
      <c r="H2033" s="3" t="n">
        <v>9</v>
      </c>
      <c r="I2033" s="3" t="n">
        <v>9</v>
      </c>
      <c r="J2033" s="3" t="n">
        <v>31</v>
      </c>
      <c r="K2033" s="3" t="n">
        <v>31</v>
      </c>
      <c r="L2033" s="3" t="n">
        <v>11</v>
      </c>
      <c r="M2033" s="3" t="n">
        <v>11</v>
      </c>
      <c r="N2033" s="3" t="n">
        <v>-1</v>
      </c>
      <c r="O2033" s="3" t="n">
        <v>-1</v>
      </c>
      <c r="P2033" s="3" t="n">
        <v>9.2</v>
      </c>
      <c r="Q2033" s="3" t="n">
        <v>24.2</v>
      </c>
      <c r="R2033" s="3" t="s">
        <v>5910</v>
      </c>
      <c r="S2033" s="4" t="n">
        <v>45747.5842476852</v>
      </c>
      <c r="T2033" s="3" t="s">
        <v>65</v>
      </c>
      <c r="U2033" s="3" t="s">
        <v>65</v>
      </c>
      <c r="V2033" s="3" t="n">
        <v>0</v>
      </c>
      <c r="W2033" s="3" t="n">
        <v>0</v>
      </c>
      <c r="X2033" s="3" t="n">
        <v>0</v>
      </c>
      <c r="Y2033" s="3" t="s">
        <v>30</v>
      </c>
      <c r="Z2033" s="3" t="s">
        <v>30</v>
      </c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</row>
    <row r="2034" customFormat="false" ht="15.75" hidden="false" customHeight="false" outlineLevel="0" collapsed="false">
      <c r="A2034" s="3" t="n">
        <v>2033</v>
      </c>
      <c r="B2034" s="3" t="s">
        <v>5911</v>
      </c>
      <c r="C2034" s="3" t="s">
        <v>5912</v>
      </c>
      <c r="D2034" s="3" t="n">
        <v>1</v>
      </c>
      <c r="E2034" s="3" t="n">
        <v>1.4205933</v>
      </c>
      <c r="F2034" s="3" t="n">
        <v>104</v>
      </c>
      <c r="G2034" s="3" t="n">
        <v>104</v>
      </c>
      <c r="H2034" s="3" t="n">
        <v>14</v>
      </c>
      <c r="I2034" s="3" t="n">
        <v>14</v>
      </c>
      <c r="J2034" s="3" t="n">
        <v>105</v>
      </c>
      <c r="K2034" s="3" t="n">
        <v>105</v>
      </c>
      <c r="L2034" s="3" t="n">
        <v>22</v>
      </c>
      <c r="M2034" s="3" t="n">
        <v>22</v>
      </c>
      <c r="N2034" s="3" t="n">
        <v>-1</v>
      </c>
      <c r="O2034" s="3" t="n">
        <v>-1</v>
      </c>
      <c r="P2034" s="3" t="n">
        <v>9.2</v>
      </c>
      <c r="Q2034" s="3" t="n">
        <v>24.2</v>
      </c>
      <c r="R2034" s="3" t="s">
        <v>5913</v>
      </c>
      <c r="S2034" s="4" t="n">
        <v>45747.5842939815</v>
      </c>
      <c r="T2034" s="3" t="s">
        <v>65</v>
      </c>
      <c r="U2034" s="3" t="s">
        <v>65</v>
      </c>
      <c r="V2034" s="3" t="n">
        <v>0</v>
      </c>
      <c r="W2034" s="3" t="n">
        <v>0</v>
      </c>
      <c r="X2034" s="3" t="n">
        <v>0</v>
      </c>
      <c r="Y2034" s="3" t="s">
        <v>30</v>
      </c>
      <c r="Z2034" s="3" t="s">
        <v>30</v>
      </c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</row>
    <row r="2035" customFormat="false" ht="15.75" hidden="false" customHeight="false" outlineLevel="0" collapsed="false">
      <c r="A2035" s="3" t="n">
        <v>2034</v>
      </c>
      <c r="B2035" s="3" t="s">
        <v>5914</v>
      </c>
      <c r="C2035" s="3" t="s">
        <v>5915</v>
      </c>
      <c r="D2035" s="3" t="n">
        <v>1</v>
      </c>
      <c r="E2035" s="3" t="n">
        <v>1.9955071</v>
      </c>
      <c r="F2035" s="3" t="n">
        <v>49</v>
      </c>
      <c r="G2035" s="3" t="n">
        <v>49</v>
      </c>
      <c r="H2035" s="3" t="n">
        <v>11</v>
      </c>
      <c r="I2035" s="3" t="n">
        <v>11</v>
      </c>
      <c r="J2035" s="3" t="n">
        <v>50</v>
      </c>
      <c r="K2035" s="3" t="n">
        <v>50</v>
      </c>
      <c r="L2035" s="3" t="n">
        <v>8</v>
      </c>
      <c r="M2035" s="3" t="n">
        <v>8</v>
      </c>
      <c r="N2035" s="3" t="n">
        <v>-1</v>
      </c>
      <c r="O2035" s="3" t="n">
        <v>-1</v>
      </c>
      <c r="P2035" s="3" t="n">
        <v>9.2</v>
      </c>
      <c r="Q2035" s="3" t="n">
        <v>24.2</v>
      </c>
      <c r="R2035" s="3" t="s">
        <v>5916</v>
      </c>
      <c r="S2035" s="4" t="n">
        <v>45747.5843518519</v>
      </c>
      <c r="T2035" s="3" t="s">
        <v>1920</v>
      </c>
      <c r="U2035" s="3" t="s">
        <v>1920</v>
      </c>
      <c r="V2035" s="3" t="n">
        <v>0</v>
      </c>
      <c r="W2035" s="3" t="n">
        <v>0</v>
      </c>
      <c r="X2035" s="3" t="n">
        <v>0</v>
      </c>
      <c r="Y2035" s="3" t="s">
        <v>30</v>
      </c>
      <c r="Z2035" s="3" t="s">
        <v>30</v>
      </c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</row>
    <row r="2036" customFormat="false" ht="15.75" hidden="false" customHeight="false" outlineLevel="0" collapsed="false">
      <c r="A2036" s="3" t="n">
        <v>2035</v>
      </c>
      <c r="B2036" s="3" t="s">
        <v>5917</v>
      </c>
      <c r="C2036" s="3" t="s">
        <v>5918</v>
      </c>
      <c r="D2036" s="3" t="n">
        <v>1</v>
      </c>
      <c r="E2036" s="3" t="n">
        <v>0.8588633</v>
      </c>
      <c r="F2036" s="3" t="n">
        <v>111</v>
      </c>
      <c r="G2036" s="3" t="n">
        <v>111</v>
      </c>
      <c r="H2036" s="3" t="n">
        <v>18</v>
      </c>
      <c r="I2036" s="3" t="n">
        <v>18</v>
      </c>
      <c r="J2036" s="3" t="n">
        <v>120</v>
      </c>
      <c r="K2036" s="3" t="n">
        <v>120</v>
      </c>
      <c r="L2036" s="3" t="n">
        <v>12</v>
      </c>
      <c r="M2036" s="3" t="n">
        <v>12</v>
      </c>
      <c r="N2036" s="3" t="n">
        <v>-1</v>
      </c>
      <c r="O2036" s="3" t="n">
        <v>-1</v>
      </c>
      <c r="P2036" s="3" t="n">
        <v>9.2</v>
      </c>
      <c r="Q2036" s="3" t="n">
        <v>24.2</v>
      </c>
      <c r="R2036" s="3" t="s">
        <v>5919</v>
      </c>
      <c r="S2036" s="4" t="n">
        <v>45747.5843865741</v>
      </c>
      <c r="T2036" s="3" t="s">
        <v>65</v>
      </c>
      <c r="U2036" s="3" t="s">
        <v>65</v>
      </c>
      <c r="V2036" s="3" t="n">
        <v>0</v>
      </c>
      <c r="W2036" s="3" t="n">
        <v>0</v>
      </c>
      <c r="X2036" s="3" t="n">
        <v>0</v>
      </c>
      <c r="Y2036" s="3" t="s">
        <v>30</v>
      </c>
      <c r="Z2036" s="3" t="s">
        <v>30</v>
      </c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</row>
    <row r="2037" customFormat="false" ht="15.75" hidden="false" customHeight="false" outlineLevel="0" collapsed="false">
      <c r="A2037" s="3" t="n">
        <v>2036</v>
      </c>
      <c r="B2037" s="3" t="s">
        <v>5920</v>
      </c>
      <c r="C2037" s="3" t="s">
        <v>5921</v>
      </c>
      <c r="D2037" s="3" t="n">
        <v>1</v>
      </c>
      <c r="E2037" s="3" t="n">
        <v>1.5174761</v>
      </c>
      <c r="F2037" s="3" t="n">
        <v>41</v>
      </c>
      <c r="G2037" s="3" t="n">
        <v>41</v>
      </c>
      <c r="H2037" s="3" t="n">
        <v>6</v>
      </c>
      <c r="I2037" s="3" t="n">
        <v>6</v>
      </c>
      <c r="J2037" s="3" t="n">
        <v>40</v>
      </c>
      <c r="K2037" s="3" t="n">
        <v>40</v>
      </c>
      <c r="L2037" s="3" t="n">
        <v>7</v>
      </c>
      <c r="M2037" s="3" t="n">
        <v>7</v>
      </c>
      <c r="N2037" s="3" t="n">
        <v>-1</v>
      </c>
      <c r="O2037" s="3" t="n">
        <v>-1</v>
      </c>
      <c r="P2037" s="3" t="n">
        <v>9.2</v>
      </c>
      <c r="Q2037" s="3" t="n">
        <v>24.2</v>
      </c>
      <c r="R2037" s="3" t="s">
        <v>5922</v>
      </c>
      <c r="S2037" s="4" t="n">
        <v>45747.5844328704</v>
      </c>
      <c r="T2037" s="3" t="s">
        <v>1920</v>
      </c>
      <c r="U2037" s="3" t="s">
        <v>1920</v>
      </c>
      <c r="V2037" s="3" t="n">
        <v>0</v>
      </c>
      <c r="W2037" s="3" t="n">
        <v>0</v>
      </c>
      <c r="X2037" s="3" t="n">
        <v>0</v>
      </c>
      <c r="Y2037" s="3" t="s">
        <v>30</v>
      </c>
      <c r="Z2037" s="3" t="s">
        <v>30</v>
      </c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</row>
    <row r="2038" customFormat="false" ht="15.75" hidden="false" customHeight="false" outlineLevel="0" collapsed="false">
      <c r="A2038" s="3" t="n">
        <v>2037</v>
      </c>
      <c r="B2038" s="3" t="s">
        <v>5923</v>
      </c>
      <c r="C2038" s="3" t="s">
        <v>5924</v>
      </c>
      <c r="D2038" s="3" t="n">
        <v>1</v>
      </c>
      <c r="E2038" s="3" t="n">
        <v>0.1111317</v>
      </c>
      <c r="F2038" s="3" t="n">
        <v>16</v>
      </c>
      <c r="G2038" s="3" t="n">
        <v>16</v>
      </c>
      <c r="H2038" s="3" t="n">
        <v>9</v>
      </c>
      <c r="I2038" s="3" t="n">
        <v>9</v>
      </c>
      <c r="J2038" s="3" t="n">
        <v>16</v>
      </c>
      <c r="K2038" s="3" t="n">
        <v>16</v>
      </c>
      <c r="L2038" s="3" t="n">
        <v>1</v>
      </c>
      <c r="M2038" s="3" t="n">
        <v>1</v>
      </c>
      <c r="N2038" s="3" t="n">
        <v>-1</v>
      </c>
      <c r="O2038" s="3" t="n">
        <v>-1</v>
      </c>
      <c r="P2038" s="3" t="n">
        <v>9.2</v>
      </c>
      <c r="Q2038" s="3" t="n">
        <v>24.2</v>
      </c>
      <c r="R2038" s="3" t="s">
        <v>5925</v>
      </c>
      <c r="S2038" s="4" t="n">
        <v>45747.5844560185</v>
      </c>
      <c r="T2038" s="3" t="s">
        <v>65</v>
      </c>
      <c r="U2038" s="3" t="s">
        <v>65</v>
      </c>
      <c r="V2038" s="3" t="n">
        <v>0</v>
      </c>
      <c r="W2038" s="3" t="n">
        <v>0</v>
      </c>
      <c r="X2038" s="3" t="n">
        <v>0</v>
      </c>
      <c r="Y2038" s="3" t="s">
        <v>30</v>
      </c>
      <c r="Z2038" s="3" t="s">
        <v>30</v>
      </c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</row>
    <row r="2039" customFormat="false" ht="15.75" hidden="false" customHeight="false" outlineLevel="0" collapsed="false">
      <c r="A2039" s="3" t="n">
        <v>2038</v>
      </c>
      <c r="B2039" s="3" t="s">
        <v>5926</v>
      </c>
      <c r="C2039" s="3" t="s">
        <v>5927</v>
      </c>
      <c r="D2039" s="3" t="n">
        <v>1</v>
      </c>
      <c r="E2039" s="3" t="n">
        <v>13.1949756</v>
      </c>
      <c r="F2039" s="3" t="n">
        <v>448</v>
      </c>
      <c r="G2039" s="3" t="n">
        <v>448</v>
      </c>
      <c r="H2039" s="3" t="n">
        <v>13</v>
      </c>
      <c r="I2039" s="3" t="n">
        <v>13</v>
      </c>
      <c r="J2039" s="3" t="n">
        <v>436</v>
      </c>
      <c r="K2039" s="3" t="n">
        <v>436</v>
      </c>
      <c r="L2039" s="3" t="n">
        <v>77</v>
      </c>
      <c r="M2039" s="3" t="n">
        <v>77</v>
      </c>
      <c r="N2039" s="3" t="n">
        <v>-1</v>
      </c>
      <c r="O2039" s="3" t="n">
        <v>-1</v>
      </c>
      <c r="P2039" s="3" t="n">
        <v>9.2</v>
      </c>
      <c r="Q2039" s="3" t="n">
        <v>24.2</v>
      </c>
      <c r="R2039" s="3" t="s">
        <v>5928</v>
      </c>
      <c r="S2039" s="4" t="n">
        <v>45747.5846759259</v>
      </c>
      <c r="T2039" s="3" t="s">
        <v>65</v>
      </c>
      <c r="U2039" s="3" t="s">
        <v>65</v>
      </c>
      <c r="V2039" s="3" t="n">
        <v>0</v>
      </c>
      <c r="W2039" s="3" t="n">
        <v>0</v>
      </c>
      <c r="X2039" s="3" t="n">
        <v>0</v>
      </c>
      <c r="Y2039" s="3" t="s">
        <v>30</v>
      </c>
      <c r="Z2039" s="3" t="s">
        <v>30</v>
      </c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</row>
    <row r="2040" customFormat="false" ht="15.75" hidden="false" customHeight="false" outlineLevel="0" collapsed="false">
      <c r="A2040" s="3" t="n">
        <v>2039</v>
      </c>
      <c r="B2040" s="3" t="s">
        <v>5929</v>
      </c>
      <c r="C2040" s="3" t="s">
        <v>5930</v>
      </c>
      <c r="D2040" s="3" t="n">
        <v>1</v>
      </c>
      <c r="E2040" s="3" t="n">
        <v>1.3728165</v>
      </c>
      <c r="F2040" s="3" t="n">
        <v>46</v>
      </c>
      <c r="G2040" s="3" t="n">
        <v>46</v>
      </c>
      <c r="H2040" s="3" t="n">
        <v>17</v>
      </c>
      <c r="I2040" s="3" t="n">
        <v>17</v>
      </c>
      <c r="J2040" s="3" t="n">
        <v>47</v>
      </c>
      <c r="K2040" s="3" t="n">
        <v>47</v>
      </c>
      <c r="L2040" s="3" t="n">
        <v>6</v>
      </c>
      <c r="M2040" s="3" t="n">
        <v>6</v>
      </c>
      <c r="N2040" s="3" t="n">
        <v>-1</v>
      </c>
      <c r="O2040" s="3" t="n">
        <v>-1</v>
      </c>
      <c r="P2040" s="3" t="n">
        <v>9.2</v>
      </c>
      <c r="Q2040" s="3" t="n">
        <v>24.2</v>
      </c>
      <c r="R2040" s="3" t="s">
        <v>5931</v>
      </c>
      <c r="S2040" s="4" t="n">
        <v>45747.5847222222</v>
      </c>
      <c r="T2040" s="3" t="s">
        <v>1920</v>
      </c>
      <c r="U2040" s="3" t="s">
        <v>1920</v>
      </c>
      <c r="V2040" s="3" t="n">
        <v>0</v>
      </c>
      <c r="W2040" s="3" t="n">
        <v>0</v>
      </c>
      <c r="X2040" s="3" t="n">
        <v>0</v>
      </c>
      <c r="Y2040" s="3" t="s">
        <v>30</v>
      </c>
      <c r="Z2040" s="3" t="s">
        <v>30</v>
      </c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</row>
    <row r="2041" customFormat="false" ht="15.75" hidden="false" customHeight="false" outlineLevel="0" collapsed="false">
      <c r="A2041" s="3" t="n">
        <v>2040</v>
      </c>
      <c r="B2041" s="3" t="s">
        <v>5932</v>
      </c>
      <c r="C2041" s="3" t="s">
        <v>5933</v>
      </c>
      <c r="D2041" s="3" t="n">
        <v>1</v>
      </c>
      <c r="E2041" s="3" t="n">
        <v>2.1903843</v>
      </c>
      <c r="F2041" s="3" t="n">
        <v>68</v>
      </c>
      <c r="G2041" s="3" t="n">
        <v>68</v>
      </c>
      <c r="H2041" s="3" t="n">
        <v>18</v>
      </c>
      <c r="I2041" s="3" t="n">
        <v>18</v>
      </c>
      <c r="J2041" s="3" t="n">
        <v>72</v>
      </c>
      <c r="K2041" s="3" t="n">
        <v>72</v>
      </c>
      <c r="L2041" s="3" t="n">
        <v>12</v>
      </c>
      <c r="M2041" s="3" t="n">
        <v>12</v>
      </c>
      <c r="N2041" s="3" t="n">
        <v>-1</v>
      </c>
      <c r="O2041" s="3" t="n">
        <v>-1</v>
      </c>
      <c r="P2041" s="3" t="n">
        <v>9.2</v>
      </c>
      <c r="Q2041" s="3" t="n">
        <v>24.2</v>
      </c>
      <c r="R2041" s="3" t="s">
        <v>5934</v>
      </c>
      <c r="S2041" s="4" t="n">
        <v>45747.5847800926</v>
      </c>
      <c r="T2041" s="3" t="s">
        <v>1920</v>
      </c>
      <c r="U2041" s="3" t="s">
        <v>1920</v>
      </c>
      <c r="V2041" s="3" t="n">
        <v>0</v>
      </c>
      <c r="W2041" s="3" t="n">
        <v>0</v>
      </c>
      <c r="X2041" s="3" t="n">
        <v>0</v>
      </c>
      <c r="Y2041" s="3" t="s">
        <v>30</v>
      </c>
      <c r="Z2041" s="3" t="s">
        <v>30</v>
      </c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</row>
    <row r="2042" customFormat="false" ht="15.75" hidden="false" customHeight="false" outlineLevel="0" collapsed="false">
      <c r="A2042" s="3" t="n">
        <v>2041</v>
      </c>
      <c r="B2042" s="3" t="s">
        <v>5935</v>
      </c>
      <c r="C2042" s="3" t="s">
        <v>5936</v>
      </c>
      <c r="D2042" s="3" t="n">
        <v>1</v>
      </c>
      <c r="E2042" s="3" t="n">
        <v>0.3341462</v>
      </c>
      <c r="F2042" s="3" t="n">
        <v>71</v>
      </c>
      <c r="G2042" s="3" t="n">
        <v>71</v>
      </c>
      <c r="H2042" s="3" t="n">
        <v>12</v>
      </c>
      <c r="I2042" s="3" t="n">
        <v>12</v>
      </c>
      <c r="J2042" s="3" t="n">
        <v>68</v>
      </c>
      <c r="K2042" s="3" t="n">
        <v>68</v>
      </c>
      <c r="L2042" s="3" t="n">
        <v>8</v>
      </c>
      <c r="M2042" s="3" t="n">
        <v>8</v>
      </c>
      <c r="N2042" s="3" t="n">
        <v>-1</v>
      </c>
      <c r="O2042" s="3" t="n">
        <v>-1</v>
      </c>
      <c r="P2042" s="3" t="n">
        <v>9.2</v>
      </c>
      <c r="Q2042" s="3" t="n">
        <v>24.2</v>
      </c>
      <c r="R2042" s="3" t="s">
        <v>5937</v>
      </c>
      <c r="S2042" s="4" t="n">
        <v>45747.5848032407</v>
      </c>
      <c r="T2042" s="3" t="s">
        <v>29</v>
      </c>
      <c r="U2042" s="3" t="s">
        <v>29</v>
      </c>
      <c r="V2042" s="3" t="n">
        <v>0</v>
      </c>
      <c r="W2042" s="3" t="n">
        <v>0</v>
      </c>
      <c r="X2042" s="3" t="n">
        <v>0</v>
      </c>
      <c r="Y2042" s="3" t="s">
        <v>30</v>
      </c>
      <c r="Z2042" s="3" t="s">
        <v>30</v>
      </c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</row>
    <row r="2043" customFormat="false" ht="15.75" hidden="false" customHeight="false" outlineLevel="0" collapsed="false">
      <c r="A2043" s="3" t="n">
        <v>2042</v>
      </c>
      <c r="B2043" s="3" t="s">
        <v>5938</v>
      </c>
      <c r="C2043" s="3" t="s">
        <v>5939</v>
      </c>
      <c r="D2043" s="3" t="n">
        <v>1</v>
      </c>
      <c r="E2043" s="3" t="n">
        <v>2.4343742</v>
      </c>
      <c r="F2043" s="3" t="n">
        <v>166</v>
      </c>
      <c r="G2043" s="3" t="n">
        <v>166</v>
      </c>
      <c r="H2043" s="3" t="n">
        <v>22</v>
      </c>
      <c r="I2043" s="3" t="n">
        <v>22</v>
      </c>
      <c r="J2043" s="3" t="n">
        <v>173</v>
      </c>
      <c r="K2043" s="3" t="n">
        <v>173</v>
      </c>
      <c r="L2043" s="3" t="n">
        <v>28</v>
      </c>
      <c r="M2043" s="3" t="n">
        <v>28</v>
      </c>
      <c r="N2043" s="3" t="n">
        <v>-1</v>
      </c>
      <c r="O2043" s="3" t="n">
        <v>-1</v>
      </c>
      <c r="P2043" s="3" t="n">
        <v>9.2</v>
      </c>
      <c r="Q2043" s="3" t="n">
        <v>24.2</v>
      </c>
      <c r="R2043" s="3" t="s">
        <v>5940</v>
      </c>
      <c r="S2043" s="4" t="n">
        <v>45747.5848726852</v>
      </c>
      <c r="T2043" s="3" t="s">
        <v>65</v>
      </c>
      <c r="U2043" s="3" t="s">
        <v>65</v>
      </c>
      <c r="V2043" s="3" t="n">
        <v>0</v>
      </c>
      <c r="W2043" s="3" t="n">
        <v>0</v>
      </c>
      <c r="X2043" s="3" t="n">
        <v>0</v>
      </c>
      <c r="Y2043" s="3" t="s">
        <v>30</v>
      </c>
      <c r="Z2043" s="3" t="s">
        <v>30</v>
      </c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</row>
    <row r="2044" customFormat="false" ht="15.75" hidden="false" customHeight="false" outlineLevel="0" collapsed="false">
      <c r="A2044" s="3" t="n">
        <v>2043</v>
      </c>
      <c r="B2044" s="3" t="s">
        <v>5941</v>
      </c>
      <c r="C2044" s="3" t="s">
        <v>5942</v>
      </c>
      <c r="D2044" s="3" t="n">
        <v>1</v>
      </c>
      <c r="E2044" s="3" t="n">
        <v>0.3374374</v>
      </c>
      <c r="F2044" s="3" t="n">
        <v>15</v>
      </c>
      <c r="G2044" s="3" t="n">
        <v>15</v>
      </c>
      <c r="H2044" s="3" t="n">
        <v>3</v>
      </c>
      <c r="I2044" s="3" t="n">
        <v>3</v>
      </c>
      <c r="J2044" s="3" t="n">
        <v>12</v>
      </c>
      <c r="K2044" s="3" t="n">
        <v>12</v>
      </c>
      <c r="L2044" s="3" t="n">
        <v>1</v>
      </c>
      <c r="M2044" s="3" t="n">
        <v>1</v>
      </c>
      <c r="N2044" s="3" t="n">
        <v>-1</v>
      </c>
      <c r="O2044" s="3" t="n">
        <v>-1</v>
      </c>
      <c r="P2044" s="3" t="n">
        <v>9.2</v>
      </c>
      <c r="Q2044" s="3" t="n">
        <v>24.2</v>
      </c>
      <c r="R2044" s="3" t="s">
        <v>5943</v>
      </c>
      <c r="S2044" s="4" t="n">
        <v>45747.5848842593</v>
      </c>
      <c r="T2044" s="3" t="s">
        <v>65</v>
      </c>
      <c r="U2044" s="3" t="s">
        <v>65</v>
      </c>
      <c r="V2044" s="3" t="n">
        <v>0</v>
      </c>
      <c r="W2044" s="3" t="n">
        <v>0</v>
      </c>
      <c r="X2044" s="3" t="n">
        <v>0</v>
      </c>
      <c r="Y2044" s="3" t="s">
        <v>30</v>
      </c>
      <c r="Z2044" s="3" t="s">
        <v>30</v>
      </c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</row>
    <row r="2045" customFormat="false" ht="15.75" hidden="false" customHeight="false" outlineLevel="0" collapsed="false">
      <c r="A2045" s="3" t="n">
        <v>2044</v>
      </c>
      <c r="B2045" s="3" t="s">
        <v>5944</v>
      </c>
      <c r="C2045" s="3" t="s">
        <v>5945</v>
      </c>
      <c r="D2045" s="3" t="n">
        <v>1</v>
      </c>
      <c r="E2045" s="3" t="n">
        <v>0.7206617</v>
      </c>
      <c r="F2045" s="3" t="n">
        <v>74</v>
      </c>
      <c r="G2045" s="3" t="n">
        <v>74</v>
      </c>
      <c r="H2045" s="3" t="n">
        <v>13</v>
      </c>
      <c r="I2045" s="3" t="n">
        <v>13</v>
      </c>
      <c r="J2045" s="3" t="n">
        <v>107</v>
      </c>
      <c r="K2045" s="3" t="n">
        <v>107</v>
      </c>
      <c r="L2045" s="3" t="n">
        <v>6</v>
      </c>
      <c r="M2045" s="3" t="n">
        <v>6</v>
      </c>
      <c r="N2045" s="3" t="n">
        <v>-1</v>
      </c>
      <c r="O2045" s="3" t="n">
        <v>-1</v>
      </c>
      <c r="P2045" s="3" t="n">
        <v>9.2</v>
      </c>
      <c r="Q2045" s="3" t="n">
        <v>24.2</v>
      </c>
      <c r="R2045" s="3" t="s">
        <v>5946</v>
      </c>
      <c r="S2045" s="4" t="n">
        <v>45747.5849189815</v>
      </c>
      <c r="T2045" s="3" t="s">
        <v>65</v>
      </c>
      <c r="U2045" s="3" t="s">
        <v>65</v>
      </c>
      <c r="V2045" s="3" t="n">
        <v>0</v>
      </c>
      <c r="W2045" s="3" t="n">
        <v>0</v>
      </c>
      <c r="X2045" s="3" t="n">
        <v>0</v>
      </c>
      <c r="Y2045" s="3" t="s">
        <v>30</v>
      </c>
      <c r="Z2045" s="3" t="s">
        <v>30</v>
      </c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</row>
    <row r="2046" customFormat="false" ht="15.75" hidden="false" customHeight="false" outlineLevel="0" collapsed="false">
      <c r="A2046" s="3" t="n">
        <v>2045</v>
      </c>
      <c r="B2046" s="3" t="s">
        <v>5947</v>
      </c>
      <c r="C2046" s="3" t="s">
        <v>5948</v>
      </c>
      <c r="D2046" s="3" t="n">
        <v>1</v>
      </c>
      <c r="E2046" s="3" t="n">
        <v>0.8409465</v>
      </c>
      <c r="F2046" s="3" t="n">
        <v>21</v>
      </c>
      <c r="G2046" s="3" t="n">
        <v>21</v>
      </c>
      <c r="H2046" s="3" t="n">
        <v>9</v>
      </c>
      <c r="I2046" s="3" t="n">
        <v>9</v>
      </c>
      <c r="J2046" s="3" t="n">
        <v>21</v>
      </c>
      <c r="K2046" s="3" t="n">
        <v>21</v>
      </c>
      <c r="L2046" s="3" t="n">
        <v>5</v>
      </c>
      <c r="M2046" s="3" t="n">
        <v>5</v>
      </c>
      <c r="N2046" s="3" t="n">
        <v>-1</v>
      </c>
      <c r="O2046" s="3" t="n">
        <v>-1</v>
      </c>
      <c r="P2046" s="3" t="n">
        <v>9.2</v>
      </c>
      <c r="Q2046" s="3" t="n">
        <v>24.2</v>
      </c>
      <c r="R2046" s="3" t="s">
        <v>5949</v>
      </c>
      <c r="S2046" s="4" t="n">
        <v>45747.5849537037</v>
      </c>
      <c r="T2046" s="3" t="s">
        <v>1920</v>
      </c>
      <c r="U2046" s="3" t="s">
        <v>1920</v>
      </c>
      <c r="V2046" s="3" t="n">
        <v>0</v>
      </c>
      <c r="W2046" s="3" t="n">
        <v>0</v>
      </c>
      <c r="X2046" s="3" t="n">
        <v>0</v>
      </c>
      <c r="Y2046" s="3" t="s">
        <v>30</v>
      </c>
      <c r="Z2046" s="3" t="s">
        <v>30</v>
      </c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</row>
    <row r="2047" customFormat="false" ht="15.75" hidden="false" customHeight="false" outlineLevel="0" collapsed="false">
      <c r="A2047" s="3" t="n">
        <v>2046</v>
      </c>
      <c r="B2047" s="3" t="s">
        <v>5950</v>
      </c>
      <c r="C2047" s="3" t="s">
        <v>5951</v>
      </c>
      <c r="D2047" s="3" t="n">
        <v>1</v>
      </c>
      <c r="E2047" s="3" t="n">
        <v>0.4774912</v>
      </c>
      <c r="F2047" s="3" t="n">
        <v>15</v>
      </c>
      <c r="G2047" s="3" t="n">
        <v>15</v>
      </c>
      <c r="H2047" s="3" t="n">
        <v>3</v>
      </c>
      <c r="I2047" s="3" t="n">
        <v>3</v>
      </c>
      <c r="J2047" s="3" t="n">
        <v>23</v>
      </c>
      <c r="K2047" s="3" t="n">
        <v>23</v>
      </c>
      <c r="L2047" s="3" t="n">
        <v>1</v>
      </c>
      <c r="M2047" s="3" t="n">
        <v>1</v>
      </c>
      <c r="N2047" s="3" t="n">
        <v>-1</v>
      </c>
      <c r="O2047" s="3" t="n">
        <v>-1</v>
      </c>
      <c r="P2047" s="3" t="n">
        <v>9.2</v>
      </c>
      <c r="Q2047" s="3" t="n">
        <v>24.2</v>
      </c>
      <c r="R2047" s="3" t="s">
        <v>5952</v>
      </c>
      <c r="S2047" s="4" t="n">
        <v>45747.5849768519</v>
      </c>
      <c r="T2047" s="3" t="s">
        <v>65</v>
      </c>
      <c r="U2047" s="3" t="s">
        <v>65</v>
      </c>
      <c r="V2047" s="3" t="n">
        <v>0</v>
      </c>
      <c r="W2047" s="3" t="n">
        <v>0</v>
      </c>
      <c r="X2047" s="3" t="n">
        <v>0</v>
      </c>
      <c r="Y2047" s="3" t="s">
        <v>30</v>
      </c>
      <c r="Z2047" s="3" t="s">
        <v>30</v>
      </c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</row>
    <row r="2048" customFormat="false" ht="15.75" hidden="false" customHeight="false" outlineLevel="0" collapsed="false">
      <c r="A2048" s="3" t="n">
        <v>2047</v>
      </c>
      <c r="B2048" s="3" t="s">
        <v>5953</v>
      </c>
      <c r="C2048" s="3" t="s">
        <v>5954</v>
      </c>
      <c r="D2048" s="3" t="n">
        <v>1</v>
      </c>
      <c r="E2048" s="3" t="n">
        <v>1.0395612</v>
      </c>
      <c r="F2048" s="3" t="n">
        <v>23</v>
      </c>
      <c r="G2048" s="3" t="n">
        <v>23</v>
      </c>
      <c r="H2048" s="3" t="n">
        <v>8</v>
      </c>
      <c r="I2048" s="3" t="n">
        <v>8</v>
      </c>
      <c r="J2048" s="3" t="n">
        <v>26</v>
      </c>
      <c r="K2048" s="3" t="n">
        <v>26</v>
      </c>
      <c r="L2048" s="3" t="n">
        <v>6</v>
      </c>
      <c r="M2048" s="3" t="n">
        <v>6</v>
      </c>
      <c r="N2048" s="3" t="n">
        <v>-1</v>
      </c>
      <c r="O2048" s="3" t="n">
        <v>-1</v>
      </c>
      <c r="P2048" s="3" t="n">
        <v>9.2</v>
      </c>
      <c r="Q2048" s="3" t="n">
        <v>24.2</v>
      </c>
      <c r="R2048" s="3" t="s">
        <v>5955</v>
      </c>
      <c r="S2048" s="4" t="n">
        <v>45747.5850115741</v>
      </c>
      <c r="T2048" s="3" t="s">
        <v>3197</v>
      </c>
      <c r="U2048" s="3" t="s">
        <v>3197</v>
      </c>
      <c r="V2048" s="3" t="n">
        <v>0</v>
      </c>
      <c r="W2048" s="3" t="n">
        <v>0</v>
      </c>
      <c r="X2048" s="3" t="n">
        <v>0</v>
      </c>
      <c r="Y2048" s="3" t="s">
        <v>30</v>
      </c>
      <c r="Z2048" s="3" t="s">
        <v>30</v>
      </c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</row>
    <row r="2049" customFormat="false" ht="15.75" hidden="false" customHeight="false" outlineLevel="0" collapsed="false">
      <c r="A2049" s="3" t="n">
        <v>2048</v>
      </c>
      <c r="B2049" s="3" t="s">
        <v>5956</v>
      </c>
      <c r="C2049" s="3" t="s">
        <v>5957</v>
      </c>
      <c r="D2049" s="3" t="n">
        <v>1</v>
      </c>
      <c r="E2049" s="3" t="n">
        <v>0.1313009</v>
      </c>
      <c r="F2049" s="3" t="n">
        <v>19</v>
      </c>
      <c r="G2049" s="3" t="n">
        <v>19</v>
      </c>
      <c r="H2049" s="3" t="n">
        <v>10</v>
      </c>
      <c r="I2049" s="3" t="n">
        <v>10</v>
      </c>
      <c r="J2049" s="3" t="n">
        <v>21</v>
      </c>
      <c r="K2049" s="3" t="n">
        <v>21</v>
      </c>
      <c r="L2049" s="3" t="n">
        <v>2</v>
      </c>
      <c r="M2049" s="3" t="n">
        <v>2</v>
      </c>
      <c r="N2049" s="3" t="n">
        <v>-1</v>
      </c>
      <c r="O2049" s="3" t="n">
        <v>-1</v>
      </c>
      <c r="P2049" s="3" t="n">
        <v>9.2</v>
      </c>
      <c r="Q2049" s="3" t="n">
        <v>24.2</v>
      </c>
      <c r="R2049" s="3" t="s">
        <v>5958</v>
      </c>
      <c r="S2049" s="4" t="n">
        <v>45747.5850347222</v>
      </c>
      <c r="T2049" s="3" t="s">
        <v>65</v>
      </c>
      <c r="U2049" s="3" t="s">
        <v>65</v>
      </c>
      <c r="V2049" s="3" t="n">
        <v>0</v>
      </c>
      <c r="W2049" s="3" t="n">
        <v>0</v>
      </c>
      <c r="X2049" s="3" t="n">
        <v>0</v>
      </c>
      <c r="Y2049" s="3" t="s">
        <v>30</v>
      </c>
      <c r="Z2049" s="3" t="s">
        <v>30</v>
      </c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</row>
    <row r="2050" customFormat="false" ht="15.75" hidden="false" customHeight="false" outlineLevel="0" collapsed="false">
      <c r="A2050" s="3" t="n">
        <v>2049</v>
      </c>
      <c r="B2050" s="3" t="s">
        <v>5959</v>
      </c>
      <c r="C2050" s="3" t="s">
        <v>5960</v>
      </c>
      <c r="D2050" s="3" t="n">
        <v>1</v>
      </c>
      <c r="E2050" s="3" t="n">
        <v>0.4685112</v>
      </c>
      <c r="F2050" s="3" t="n">
        <v>20</v>
      </c>
      <c r="G2050" s="3" t="n">
        <v>20</v>
      </c>
      <c r="H2050" s="3" t="n">
        <v>7</v>
      </c>
      <c r="I2050" s="3" t="n">
        <v>7</v>
      </c>
      <c r="J2050" s="3" t="n">
        <v>17</v>
      </c>
      <c r="K2050" s="3" t="n">
        <v>17</v>
      </c>
      <c r="L2050" s="3" t="n">
        <v>5</v>
      </c>
      <c r="M2050" s="3" t="n">
        <v>5</v>
      </c>
      <c r="N2050" s="3" t="n">
        <v>-1</v>
      </c>
      <c r="O2050" s="3" t="n">
        <v>-1</v>
      </c>
      <c r="P2050" s="3" t="n">
        <v>9.2</v>
      </c>
      <c r="Q2050" s="3" t="n">
        <v>24.2</v>
      </c>
      <c r="R2050" s="3" t="s">
        <v>5961</v>
      </c>
      <c r="S2050" s="4" t="n">
        <v>45747.5850578704</v>
      </c>
      <c r="T2050" s="3" t="s">
        <v>65</v>
      </c>
      <c r="U2050" s="3" t="s">
        <v>65</v>
      </c>
      <c r="V2050" s="3" t="n">
        <v>0</v>
      </c>
      <c r="W2050" s="3" t="n">
        <v>0</v>
      </c>
      <c r="X2050" s="3" t="n">
        <v>0</v>
      </c>
      <c r="Y2050" s="3" t="s">
        <v>30</v>
      </c>
      <c r="Z2050" s="3" t="s">
        <v>30</v>
      </c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</row>
    <row r="2051" customFormat="false" ht="15.75" hidden="false" customHeight="false" outlineLevel="0" collapsed="false">
      <c r="A2051" s="3" t="n">
        <v>2050</v>
      </c>
      <c r="B2051" s="3" t="s">
        <v>5962</v>
      </c>
      <c r="C2051" s="3" t="s">
        <v>5963</v>
      </c>
      <c r="D2051" s="3" t="n">
        <v>1</v>
      </c>
      <c r="E2051" s="3" t="n">
        <v>0.8987691</v>
      </c>
      <c r="F2051" s="3" t="n">
        <v>33</v>
      </c>
      <c r="G2051" s="3" t="n">
        <v>33</v>
      </c>
      <c r="H2051" s="3" t="n">
        <v>10</v>
      </c>
      <c r="I2051" s="3" t="n">
        <v>10</v>
      </c>
      <c r="J2051" s="3" t="n">
        <v>30</v>
      </c>
      <c r="K2051" s="3" t="n">
        <v>30</v>
      </c>
      <c r="L2051" s="3" t="n">
        <v>8</v>
      </c>
      <c r="M2051" s="3" t="n">
        <v>8</v>
      </c>
      <c r="N2051" s="3" t="n">
        <v>-1</v>
      </c>
      <c r="O2051" s="3" t="n">
        <v>-1</v>
      </c>
      <c r="P2051" s="3" t="n">
        <v>9.2</v>
      </c>
      <c r="Q2051" s="3" t="n">
        <v>24.2</v>
      </c>
      <c r="R2051" s="3" t="s">
        <v>5964</v>
      </c>
      <c r="S2051" s="4" t="n">
        <v>45747.5850925926</v>
      </c>
      <c r="T2051" s="3" t="s">
        <v>65</v>
      </c>
      <c r="U2051" s="3" t="s">
        <v>65</v>
      </c>
      <c r="V2051" s="3" t="n">
        <v>0</v>
      </c>
      <c r="W2051" s="3" t="n">
        <v>0</v>
      </c>
      <c r="X2051" s="3" t="n">
        <v>0</v>
      </c>
      <c r="Y2051" s="3" t="s">
        <v>30</v>
      </c>
      <c r="Z2051" s="3" t="s">
        <v>30</v>
      </c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</row>
    <row r="2052" customFormat="false" ht="15.75" hidden="false" customHeight="false" outlineLevel="0" collapsed="false">
      <c r="A2052" s="3" t="n">
        <v>2051</v>
      </c>
      <c r="B2052" s="3" t="s">
        <v>5965</v>
      </c>
      <c r="C2052" s="3" t="s">
        <v>5966</v>
      </c>
      <c r="D2052" s="3" t="n">
        <v>1</v>
      </c>
      <c r="E2052" s="3" t="n">
        <v>1.5250729</v>
      </c>
      <c r="F2052" s="3" t="n">
        <v>70</v>
      </c>
      <c r="G2052" s="3" t="n">
        <v>70</v>
      </c>
      <c r="H2052" s="3" t="n">
        <v>9</v>
      </c>
      <c r="I2052" s="3" t="n">
        <v>9</v>
      </c>
      <c r="J2052" s="3" t="n">
        <v>60</v>
      </c>
      <c r="K2052" s="3" t="n">
        <v>60</v>
      </c>
      <c r="L2052" s="3" t="n">
        <v>14</v>
      </c>
      <c r="M2052" s="3" t="n">
        <v>14</v>
      </c>
      <c r="N2052" s="3" t="n">
        <v>-1</v>
      </c>
      <c r="O2052" s="3" t="n">
        <v>-1</v>
      </c>
      <c r="P2052" s="3" t="n">
        <v>9.2</v>
      </c>
      <c r="Q2052" s="3" t="n">
        <v>24.2</v>
      </c>
      <c r="R2052" s="3" t="s">
        <v>5967</v>
      </c>
      <c r="S2052" s="4" t="n">
        <v>45747.5851388889</v>
      </c>
      <c r="T2052" s="3" t="s">
        <v>65</v>
      </c>
      <c r="U2052" s="3" t="s">
        <v>65</v>
      </c>
      <c r="V2052" s="3" t="n">
        <v>0</v>
      </c>
      <c r="W2052" s="3" t="n">
        <v>0</v>
      </c>
      <c r="X2052" s="3" t="n">
        <v>0</v>
      </c>
      <c r="Y2052" s="3" t="s">
        <v>30</v>
      </c>
      <c r="Z2052" s="3" t="s">
        <v>30</v>
      </c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</row>
    <row r="2053" customFormat="false" ht="15.75" hidden="false" customHeight="false" outlineLevel="0" collapsed="false">
      <c r="A2053" s="3" t="n">
        <v>2052</v>
      </c>
      <c r="B2053" s="3" t="s">
        <v>5968</v>
      </c>
      <c r="C2053" s="3" t="s">
        <v>5969</v>
      </c>
      <c r="D2053" s="3" t="n">
        <v>1</v>
      </c>
      <c r="E2053" s="3" t="n">
        <v>1.7132746</v>
      </c>
      <c r="F2053" s="3" t="n">
        <v>72</v>
      </c>
      <c r="G2053" s="3" t="n">
        <v>72</v>
      </c>
      <c r="H2053" s="3" t="n">
        <v>15</v>
      </c>
      <c r="I2053" s="3" t="n">
        <v>15</v>
      </c>
      <c r="J2053" s="3" t="n">
        <v>78</v>
      </c>
      <c r="K2053" s="3" t="n">
        <v>78</v>
      </c>
      <c r="L2053" s="3" t="n">
        <v>11</v>
      </c>
      <c r="M2053" s="3" t="n">
        <v>11</v>
      </c>
      <c r="N2053" s="3" t="n">
        <v>-1</v>
      </c>
      <c r="O2053" s="3" t="n">
        <v>-1</v>
      </c>
      <c r="P2053" s="3" t="n">
        <v>9.2</v>
      </c>
      <c r="Q2053" s="3" t="n">
        <v>24.2</v>
      </c>
      <c r="R2053" s="3" t="s">
        <v>5970</v>
      </c>
      <c r="S2053" s="4" t="n">
        <v>45747.5851851852</v>
      </c>
      <c r="T2053" s="3" t="s">
        <v>65</v>
      </c>
      <c r="U2053" s="3" t="s">
        <v>65</v>
      </c>
      <c r="V2053" s="3" t="n">
        <v>0</v>
      </c>
      <c r="W2053" s="3" t="n">
        <v>0</v>
      </c>
      <c r="X2053" s="3" t="n">
        <v>0</v>
      </c>
      <c r="Y2053" s="3" t="s">
        <v>30</v>
      </c>
      <c r="Z2053" s="3" t="s">
        <v>30</v>
      </c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</row>
    <row r="2054" customFormat="false" ht="15.75" hidden="false" customHeight="false" outlineLevel="0" collapsed="false">
      <c r="A2054" s="3" t="n">
        <v>2053</v>
      </c>
      <c r="B2054" s="3" t="s">
        <v>5971</v>
      </c>
      <c r="C2054" s="3" t="s">
        <v>5972</v>
      </c>
      <c r="D2054" s="3" t="n">
        <v>1</v>
      </c>
      <c r="E2054" s="3" t="n">
        <v>12.7547217</v>
      </c>
      <c r="F2054" s="3" t="n">
        <v>255</v>
      </c>
      <c r="G2054" s="3" t="n">
        <v>255</v>
      </c>
      <c r="H2054" s="3" t="n">
        <v>23</v>
      </c>
      <c r="I2054" s="3" t="n">
        <v>23</v>
      </c>
      <c r="J2054" s="3" t="n">
        <v>174</v>
      </c>
      <c r="K2054" s="3" t="n">
        <v>174</v>
      </c>
      <c r="L2054" s="3" t="n">
        <v>58</v>
      </c>
      <c r="M2054" s="3" t="n">
        <v>58</v>
      </c>
      <c r="N2054" s="3" t="n">
        <v>-1</v>
      </c>
      <c r="O2054" s="3" t="n">
        <v>-1</v>
      </c>
      <c r="P2054" s="3" t="n">
        <v>9.3</v>
      </c>
      <c r="Q2054" s="3" t="n">
        <v>24.2</v>
      </c>
      <c r="R2054" s="3" t="s">
        <v>5973</v>
      </c>
      <c r="S2054" s="4" t="n">
        <v>45747.5854050926</v>
      </c>
      <c r="T2054" s="3" t="s">
        <v>3197</v>
      </c>
      <c r="U2054" s="3" t="s">
        <v>3197</v>
      </c>
      <c r="V2054" s="3" t="n">
        <v>0</v>
      </c>
      <c r="W2054" s="3" t="n">
        <v>0</v>
      </c>
      <c r="X2054" s="3" t="n">
        <v>0</v>
      </c>
      <c r="Y2054" s="3" t="s">
        <v>30</v>
      </c>
      <c r="Z2054" s="3" t="s">
        <v>30</v>
      </c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</row>
    <row r="2055" customFormat="false" ht="15.75" hidden="false" customHeight="false" outlineLevel="0" collapsed="false">
      <c r="A2055" s="3" t="n">
        <v>2054</v>
      </c>
      <c r="B2055" s="3" t="s">
        <v>5974</v>
      </c>
      <c r="C2055" s="3" t="s">
        <v>5975</v>
      </c>
      <c r="D2055" s="3" t="n">
        <v>1</v>
      </c>
      <c r="E2055" s="3" t="n">
        <v>5.8620082</v>
      </c>
      <c r="F2055" s="3" t="n">
        <v>110</v>
      </c>
      <c r="G2055" s="3" t="n">
        <v>110</v>
      </c>
      <c r="H2055" s="3" t="n">
        <v>3</v>
      </c>
      <c r="I2055" s="3" t="n">
        <v>3</v>
      </c>
      <c r="J2055" s="3" t="n">
        <v>126</v>
      </c>
      <c r="K2055" s="3" t="n">
        <v>126</v>
      </c>
      <c r="L2055" s="3" t="n">
        <v>7</v>
      </c>
      <c r="M2055" s="3" t="n">
        <v>7</v>
      </c>
      <c r="N2055" s="3" t="n">
        <v>-1</v>
      </c>
      <c r="O2055" s="3" t="n">
        <v>-1</v>
      </c>
      <c r="P2055" s="3" t="n">
        <v>9.3</v>
      </c>
      <c r="Q2055" s="3" t="n">
        <v>24.2</v>
      </c>
      <c r="R2055" s="3" t="s">
        <v>5976</v>
      </c>
      <c r="S2055" s="4" t="n">
        <v>45747.5855208333</v>
      </c>
      <c r="T2055" s="3" t="s">
        <v>65</v>
      </c>
      <c r="U2055" s="3" t="s">
        <v>65</v>
      </c>
      <c r="V2055" s="3" t="n">
        <v>0</v>
      </c>
      <c r="W2055" s="3" t="n">
        <v>0</v>
      </c>
      <c r="X2055" s="3" t="n">
        <v>0</v>
      </c>
      <c r="Y2055" s="3" t="s">
        <v>30</v>
      </c>
      <c r="Z2055" s="3" t="s">
        <v>30</v>
      </c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</row>
    <row r="2056" customFormat="false" ht="15.75" hidden="false" customHeight="false" outlineLevel="0" collapsed="false">
      <c r="A2056" s="3" t="n">
        <v>2055</v>
      </c>
      <c r="B2056" s="3" t="s">
        <v>5977</v>
      </c>
      <c r="C2056" s="3" t="s">
        <v>5978</v>
      </c>
      <c r="D2056" s="3" t="n">
        <v>1</v>
      </c>
      <c r="E2056" s="3" t="n">
        <v>0.2867996</v>
      </c>
      <c r="F2056" s="3" t="n">
        <v>6</v>
      </c>
      <c r="G2056" s="3" t="n">
        <v>6</v>
      </c>
      <c r="H2056" s="3" t="n">
        <v>3</v>
      </c>
      <c r="I2056" s="3" t="n">
        <v>3</v>
      </c>
      <c r="J2056" s="3" t="n">
        <v>5</v>
      </c>
      <c r="K2056" s="3" t="n">
        <v>5</v>
      </c>
      <c r="L2056" s="3" t="n">
        <v>1</v>
      </c>
      <c r="M2056" s="3" t="n">
        <v>1</v>
      </c>
      <c r="N2056" s="3" t="n">
        <v>-1</v>
      </c>
      <c r="O2056" s="3" t="n">
        <v>-1</v>
      </c>
      <c r="P2056" s="3" t="n">
        <v>9.3</v>
      </c>
      <c r="Q2056" s="3" t="n">
        <v>24.2</v>
      </c>
      <c r="R2056" s="3" t="s">
        <v>5979</v>
      </c>
      <c r="S2056" s="4" t="n">
        <v>45747.5855439815</v>
      </c>
      <c r="T2056" s="3" t="s">
        <v>65</v>
      </c>
      <c r="U2056" s="3" t="s">
        <v>65</v>
      </c>
      <c r="V2056" s="3" t="n">
        <v>0</v>
      </c>
      <c r="W2056" s="3" t="n">
        <v>0</v>
      </c>
      <c r="X2056" s="3" t="n">
        <v>0</v>
      </c>
      <c r="Y2056" s="3" t="s">
        <v>30</v>
      </c>
      <c r="Z2056" s="3" t="s">
        <v>30</v>
      </c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</row>
    <row r="2057" customFormat="false" ht="15.75" hidden="false" customHeight="false" outlineLevel="0" collapsed="false">
      <c r="A2057" s="3" t="n">
        <v>2056</v>
      </c>
      <c r="B2057" s="3" t="s">
        <v>5980</v>
      </c>
      <c r="C2057" s="3" t="s">
        <v>5981</v>
      </c>
      <c r="D2057" s="3" t="n">
        <v>1</v>
      </c>
      <c r="E2057" s="3" t="n">
        <v>3.0498028</v>
      </c>
      <c r="F2057" s="3" t="n">
        <v>87</v>
      </c>
      <c r="G2057" s="3" t="n">
        <v>87</v>
      </c>
      <c r="H2057" s="3" t="n">
        <v>12</v>
      </c>
      <c r="I2057" s="3" t="n">
        <v>12</v>
      </c>
      <c r="J2057" s="3" t="n">
        <v>93</v>
      </c>
      <c r="K2057" s="3" t="n">
        <v>93</v>
      </c>
      <c r="L2057" s="3" t="n">
        <v>15</v>
      </c>
      <c r="M2057" s="3" t="n">
        <v>15</v>
      </c>
      <c r="N2057" s="3" t="n">
        <v>-1</v>
      </c>
      <c r="O2057" s="3" t="n">
        <v>-1</v>
      </c>
      <c r="P2057" s="3" t="n">
        <v>9.3</v>
      </c>
      <c r="Q2057" s="3" t="n">
        <v>24.2</v>
      </c>
      <c r="R2057" s="3" t="s">
        <v>5982</v>
      </c>
      <c r="S2057" s="4" t="n">
        <v>45747.5856365741</v>
      </c>
      <c r="T2057" s="3" t="s">
        <v>1920</v>
      </c>
      <c r="U2057" s="3" t="s">
        <v>1920</v>
      </c>
      <c r="V2057" s="3" t="n">
        <v>0</v>
      </c>
      <c r="W2057" s="3" t="n">
        <v>0</v>
      </c>
      <c r="X2057" s="3" t="n">
        <v>0</v>
      </c>
      <c r="Y2057" s="3" t="s">
        <v>30</v>
      </c>
      <c r="Z2057" s="3" t="s">
        <v>30</v>
      </c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</row>
    <row r="2058" customFormat="false" ht="15.75" hidden="false" customHeight="false" outlineLevel="0" collapsed="false">
      <c r="A2058" s="3" t="n">
        <v>2057</v>
      </c>
      <c r="B2058" s="3" t="s">
        <v>5983</v>
      </c>
      <c r="C2058" s="3" t="s">
        <v>5984</v>
      </c>
      <c r="D2058" s="3" t="n">
        <v>1</v>
      </c>
      <c r="E2058" s="3" t="n">
        <v>0.4141195</v>
      </c>
      <c r="F2058" s="3" t="n">
        <v>18</v>
      </c>
      <c r="G2058" s="3" t="n">
        <v>18</v>
      </c>
      <c r="H2058" s="3" t="n">
        <v>6</v>
      </c>
      <c r="I2058" s="3" t="n">
        <v>6</v>
      </c>
      <c r="J2058" s="3" t="n">
        <v>16</v>
      </c>
      <c r="K2058" s="3" t="n">
        <v>16</v>
      </c>
      <c r="L2058" s="3" t="n">
        <v>2</v>
      </c>
      <c r="M2058" s="3" t="n">
        <v>2</v>
      </c>
      <c r="N2058" s="3" t="n">
        <v>-1</v>
      </c>
      <c r="O2058" s="3" t="n">
        <v>-1</v>
      </c>
      <c r="P2058" s="3" t="n">
        <v>9.3</v>
      </c>
      <c r="Q2058" s="3" t="n">
        <v>24.2</v>
      </c>
      <c r="R2058" s="3" t="s">
        <v>5985</v>
      </c>
      <c r="S2058" s="4" t="n">
        <v>45747.5856597222</v>
      </c>
      <c r="T2058" s="3" t="s">
        <v>65</v>
      </c>
      <c r="U2058" s="3" t="s">
        <v>65</v>
      </c>
      <c r="V2058" s="3" t="n">
        <v>0</v>
      </c>
      <c r="W2058" s="3" t="n">
        <v>0</v>
      </c>
      <c r="X2058" s="3" t="n">
        <v>0</v>
      </c>
      <c r="Y2058" s="3" t="s">
        <v>30</v>
      </c>
      <c r="Z2058" s="3" t="s">
        <v>30</v>
      </c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</row>
    <row r="2059" customFormat="false" ht="15.75" hidden="false" customHeight="false" outlineLevel="0" collapsed="false">
      <c r="A2059" s="3" t="n">
        <v>2058</v>
      </c>
      <c r="B2059" s="3" t="s">
        <v>5986</v>
      </c>
      <c r="C2059" s="3"/>
      <c r="D2059" s="3" t="n">
        <v>0</v>
      </c>
      <c r="E2059" s="3" t="s">
        <v>1901</v>
      </c>
      <c r="F2059" s="3" t="s">
        <v>1901</v>
      </c>
      <c r="G2059" s="3" t="s">
        <v>1901</v>
      </c>
      <c r="H2059" s="3" t="s">
        <v>1901</v>
      </c>
      <c r="I2059" s="3" t="s">
        <v>1901</v>
      </c>
      <c r="J2059" s="3" t="s">
        <v>1901</v>
      </c>
      <c r="K2059" s="3" t="s">
        <v>1901</v>
      </c>
      <c r="L2059" s="3" t="s">
        <v>1901</v>
      </c>
      <c r="M2059" s="3" t="s">
        <v>1901</v>
      </c>
      <c r="N2059" s="3" t="s">
        <v>1901</v>
      </c>
      <c r="O2059" s="3" t="s">
        <v>1901</v>
      </c>
      <c r="P2059" s="3"/>
      <c r="Q2059" s="3"/>
      <c r="R2059" s="3"/>
      <c r="S2059" s="3"/>
      <c r="T2059" s="3"/>
      <c r="U2059" s="3"/>
      <c r="V2059" s="3" t="s">
        <v>1901</v>
      </c>
      <c r="W2059" s="3" t="s">
        <v>1901</v>
      </c>
      <c r="X2059" s="3" t="s">
        <v>1901</v>
      </c>
      <c r="Y2059" s="3"/>
      <c r="Z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</row>
    <row r="2060" customFormat="false" ht="15.75" hidden="false" customHeight="false" outlineLevel="0" collapsed="false">
      <c r="A2060" s="3" t="n">
        <v>2059</v>
      </c>
      <c r="B2060" s="3" t="s">
        <v>5987</v>
      </c>
      <c r="C2060" s="3" t="s">
        <v>5988</v>
      </c>
      <c r="D2060" s="3" t="n">
        <v>1</v>
      </c>
      <c r="E2060" s="3" t="n">
        <v>0.5022147</v>
      </c>
      <c r="F2060" s="3" t="n">
        <v>25</v>
      </c>
      <c r="G2060" s="3" t="n">
        <v>25</v>
      </c>
      <c r="H2060" s="3" t="n">
        <v>11</v>
      </c>
      <c r="I2060" s="3" t="n">
        <v>11</v>
      </c>
      <c r="J2060" s="3" t="n">
        <v>24</v>
      </c>
      <c r="K2060" s="3" t="n">
        <v>24</v>
      </c>
      <c r="L2060" s="3" t="n">
        <v>5</v>
      </c>
      <c r="M2060" s="3" t="n">
        <v>5</v>
      </c>
      <c r="N2060" s="3" t="n">
        <v>-1</v>
      </c>
      <c r="O2060" s="3" t="n">
        <v>-1</v>
      </c>
      <c r="P2060" s="3" t="n">
        <v>9.3</v>
      </c>
      <c r="Q2060" s="3" t="n">
        <v>24.2</v>
      </c>
      <c r="R2060" s="3" t="s">
        <v>5989</v>
      </c>
      <c r="S2060" s="4" t="n">
        <v>45747.5856944444</v>
      </c>
      <c r="T2060" s="3" t="s">
        <v>65</v>
      </c>
      <c r="U2060" s="3" t="s">
        <v>65</v>
      </c>
      <c r="V2060" s="3" t="n">
        <v>0</v>
      </c>
      <c r="W2060" s="3" t="n">
        <v>0</v>
      </c>
      <c r="X2060" s="3" t="n">
        <v>0</v>
      </c>
      <c r="Y2060" s="3" t="s">
        <v>30</v>
      </c>
      <c r="Z2060" s="3" t="s">
        <v>30</v>
      </c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</row>
    <row r="2061" customFormat="false" ht="15.75" hidden="false" customHeight="false" outlineLevel="0" collapsed="false">
      <c r="A2061" s="3" t="n">
        <v>2060</v>
      </c>
      <c r="B2061" s="3" t="s">
        <v>5990</v>
      </c>
      <c r="C2061" s="3" t="s">
        <v>5991</v>
      </c>
      <c r="D2061" s="3" t="n">
        <v>1</v>
      </c>
      <c r="E2061" s="3" t="n">
        <v>0.0263987</v>
      </c>
      <c r="F2061" s="3" t="n">
        <v>2</v>
      </c>
      <c r="G2061" s="3" t="n">
        <v>2</v>
      </c>
      <c r="H2061" s="3" t="n">
        <v>12</v>
      </c>
      <c r="I2061" s="3" t="n">
        <v>12</v>
      </c>
      <c r="J2061" s="3" t="n">
        <v>0</v>
      </c>
      <c r="K2061" s="3" t="n">
        <v>0</v>
      </c>
      <c r="L2061" s="3" t="n">
        <v>0</v>
      </c>
      <c r="M2061" s="3" t="n">
        <v>0</v>
      </c>
      <c r="N2061" s="3" t="n">
        <v>-1</v>
      </c>
      <c r="O2061" s="3" t="n">
        <v>-1</v>
      </c>
      <c r="P2061" s="3" t="n">
        <v>9.3</v>
      </c>
      <c r="Q2061" s="3" t="n">
        <v>24.2</v>
      </c>
      <c r="R2061" s="3" t="s">
        <v>5992</v>
      </c>
      <c r="S2061" s="4" t="n">
        <v>45747.5857175926</v>
      </c>
      <c r="T2061" s="3" t="s">
        <v>256</v>
      </c>
      <c r="U2061" s="3" t="s">
        <v>256</v>
      </c>
      <c r="V2061" s="3" t="n">
        <v>0</v>
      </c>
      <c r="W2061" s="3" t="n">
        <v>0</v>
      </c>
      <c r="X2061" s="3" t="n">
        <v>0</v>
      </c>
      <c r="Y2061" s="3" t="s">
        <v>30</v>
      </c>
      <c r="Z2061" s="3" t="s">
        <v>30</v>
      </c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</row>
    <row r="2062" customFormat="false" ht="15.75" hidden="false" customHeight="false" outlineLevel="0" collapsed="false">
      <c r="A2062" s="3" t="n">
        <v>2061</v>
      </c>
      <c r="B2062" s="3" t="s">
        <v>5993</v>
      </c>
      <c r="C2062" s="3" t="s">
        <v>5994</v>
      </c>
      <c r="D2062" s="3" t="n">
        <v>1</v>
      </c>
      <c r="E2062" s="3" t="n">
        <v>0.1338126</v>
      </c>
      <c r="F2062" s="3" t="n">
        <v>4</v>
      </c>
      <c r="G2062" s="3" t="n">
        <v>4</v>
      </c>
      <c r="H2062" s="3" t="n">
        <v>1</v>
      </c>
      <c r="I2062" s="3" t="n">
        <v>1</v>
      </c>
      <c r="J2062" s="3" t="n">
        <v>3</v>
      </c>
      <c r="K2062" s="3" t="n">
        <v>3</v>
      </c>
      <c r="L2062" s="3" t="n">
        <v>0</v>
      </c>
      <c r="M2062" s="3" t="n">
        <v>0</v>
      </c>
      <c r="N2062" s="3" t="n">
        <v>-1</v>
      </c>
      <c r="O2062" s="3" t="n">
        <v>-1</v>
      </c>
      <c r="P2062" s="3" t="n">
        <v>9.3</v>
      </c>
      <c r="Q2062" s="3" t="n">
        <v>24.2</v>
      </c>
      <c r="R2062" s="3" t="s">
        <v>5995</v>
      </c>
      <c r="S2062" s="4" t="n">
        <v>45747.5857407407</v>
      </c>
      <c r="T2062" s="3" t="s">
        <v>65</v>
      </c>
      <c r="U2062" s="3" t="s">
        <v>65</v>
      </c>
      <c r="V2062" s="3" t="n">
        <v>0</v>
      </c>
      <c r="W2062" s="3" t="n">
        <v>0</v>
      </c>
      <c r="X2062" s="3" t="n">
        <v>0</v>
      </c>
      <c r="Y2062" s="3" t="s">
        <v>30</v>
      </c>
      <c r="Z2062" s="3" t="s">
        <v>30</v>
      </c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</row>
    <row r="2063" customFormat="false" ht="15.75" hidden="false" customHeight="false" outlineLevel="0" collapsed="false">
      <c r="A2063" s="3" t="n">
        <v>2062</v>
      </c>
      <c r="B2063" s="3" t="s">
        <v>5996</v>
      </c>
      <c r="C2063" s="3" t="s">
        <v>5997</v>
      </c>
      <c r="D2063" s="3" t="n">
        <v>1</v>
      </c>
      <c r="E2063" s="3" t="n">
        <v>0.2981531</v>
      </c>
      <c r="F2063" s="3" t="n">
        <v>53</v>
      </c>
      <c r="G2063" s="3" t="n">
        <v>53</v>
      </c>
      <c r="H2063" s="3" t="n">
        <v>9</v>
      </c>
      <c r="I2063" s="3" t="n">
        <v>9</v>
      </c>
      <c r="J2063" s="3" t="n">
        <v>39</v>
      </c>
      <c r="K2063" s="3" t="n">
        <v>39</v>
      </c>
      <c r="L2063" s="3" t="n">
        <v>13</v>
      </c>
      <c r="M2063" s="3" t="n">
        <v>13</v>
      </c>
      <c r="N2063" s="3" t="n">
        <v>-1</v>
      </c>
      <c r="O2063" s="3" t="n">
        <v>-1</v>
      </c>
      <c r="P2063" s="3" t="n">
        <v>9.3</v>
      </c>
      <c r="Q2063" s="3" t="n">
        <v>24.2</v>
      </c>
      <c r="R2063" s="3" t="s">
        <v>5998</v>
      </c>
      <c r="S2063" s="4" t="n">
        <v>45747.5857638889</v>
      </c>
      <c r="T2063" s="3" t="s">
        <v>65</v>
      </c>
      <c r="U2063" s="3" t="s">
        <v>65</v>
      </c>
      <c r="V2063" s="3" t="n">
        <v>0</v>
      </c>
      <c r="W2063" s="3" t="n">
        <v>0</v>
      </c>
      <c r="X2063" s="3" t="n">
        <v>0</v>
      </c>
      <c r="Y2063" s="3" t="s">
        <v>30</v>
      </c>
      <c r="Z2063" s="3" t="s">
        <v>30</v>
      </c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</row>
    <row r="2064" customFormat="false" ht="15.75" hidden="false" customHeight="false" outlineLevel="0" collapsed="false">
      <c r="A2064" s="3" t="n">
        <v>2063</v>
      </c>
      <c r="B2064" s="3" t="s">
        <v>5999</v>
      </c>
      <c r="C2064" s="3" t="s">
        <v>6000</v>
      </c>
      <c r="D2064" s="3" t="n">
        <v>1</v>
      </c>
      <c r="E2064" s="3" t="n">
        <v>4.4041168</v>
      </c>
      <c r="F2064" s="3" t="n">
        <v>293</v>
      </c>
      <c r="G2064" s="3" t="n">
        <v>293</v>
      </c>
      <c r="H2064" s="3" t="n">
        <v>28</v>
      </c>
      <c r="I2064" s="3" t="n">
        <v>28</v>
      </c>
      <c r="J2064" s="3" t="n">
        <v>356</v>
      </c>
      <c r="K2064" s="3" t="n">
        <v>356</v>
      </c>
      <c r="L2064" s="3" t="n">
        <v>44</v>
      </c>
      <c r="M2064" s="3" t="n">
        <v>44</v>
      </c>
      <c r="N2064" s="3" t="n">
        <v>-1</v>
      </c>
      <c r="O2064" s="3" t="n">
        <v>-1</v>
      </c>
      <c r="P2064" s="3" t="n">
        <v>9.3</v>
      </c>
      <c r="Q2064" s="3" t="n">
        <v>24.2</v>
      </c>
      <c r="R2064" s="3" t="s">
        <v>6001</v>
      </c>
      <c r="S2064" s="4" t="n">
        <v>45747.5858680556</v>
      </c>
      <c r="T2064" s="3" t="s">
        <v>65</v>
      </c>
      <c r="U2064" s="3" t="s">
        <v>65</v>
      </c>
      <c r="V2064" s="3" t="n">
        <v>0</v>
      </c>
      <c r="W2064" s="3" t="n">
        <v>0</v>
      </c>
      <c r="X2064" s="3" t="n">
        <v>0</v>
      </c>
      <c r="Y2064" s="3" t="s">
        <v>30</v>
      </c>
      <c r="Z2064" s="3" t="s">
        <v>30</v>
      </c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</row>
    <row r="2065" customFormat="false" ht="15.75" hidden="false" customHeight="false" outlineLevel="0" collapsed="false">
      <c r="A2065" s="3" t="n">
        <v>2064</v>
      </c>
      <c r="B2065" s="3" t="s">
        <v>6002</v>
      </c>
      <c r="C2065" s="3" t="s">
        <v>6003</v>
      </c>
      <c r="D2065" s="3" t="n">
        <v>1</v>
      </c>
      <c r="E2065" s="3" t="n">
        <v>6.8769548</v>
      </c>
      <c r="F2065" s="3" t="n">
        <v>113</v>
      </c>
      <c r="G2065" s="3" t="n">
        <v>113</v>
      </c>
      <c r="H2065" s="3" t="n">
        <v>20</v>
      </c>
      <c r="I2065" s="3" t="n">
        <v>20</v>
      </c>
      <c r="J2065" s="3" t="n">
        <v>98</v>
      </c>
      <c r="K2065" s="3" t="n">
        <v>98</v>
      </c>
      <c r="L2065" s="3" t="n">
        <v>9</v>
      </c>
      <c r="M2065" s="3" t="n">
        <v>9</v>
      </c>
      <c r="N2065" s="3" t="n">
        <v>-1</v>
      </c>
      <c r="O2065" s="3" t="n">
        <v>-1</v>
      </c>
      <c r="P2065" s="3" t="n">
        <v>9.3</v>
      </c>
      <c r="Q2065" s="3" t="n">
        <v>24.2</v>
      </c>
      <c r="R2065" s="3" t="s">
        <v>6004</v>
      </c>
      <c r="S2065" s="4" t="n">
        <v>45747.5859837963</v>
      </c>
      <c r="T2065" s="3" t="s">
        <v>3197</v>
      </c>
      <c r="U2065" s="3" t="s">
        <v>3197</v>
      </c>
      <c r="V2065" s="3" t="n">
        <v>0</v>
      </c>
      <c r="W2065" s="3" t="n">
        <v>0</v>
      </c>
      <c r="X2065" s="3" t="n">
        <v>0</v>
      </c>
      <c r="Y2065" s="3" t="s">
        <v>30</v>
      </c>
      <c r="Z2065" s="3" t="s">
        <v>30</v>
      </c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</row>
    <row r="2066" customFormat="false" ht="15.75" hidden="false" customHeight="false" outlineLevel="0" collapsed="false">
      <c r="A2066" s="3" t="n">
        <v>2065</v>
      </c>
      <c r="B2066" s="3" t="s">
        <v>6005</v>
      </c>
      <c r="C2066" s="3" t="s">
        <v>6006</v>
      </c>
      <c r="D2066" s="3" t="n">
        <v>1</v>
      </c>
      <c r="E2066" s="3" t="n">
        <v>0.8237066</v>
      </c>
      <c r="F2066" s="3" t="n">
        <v>33</v>
      </c>
      <c r="G2066" s="3" t="n">
        <v>33</v>
      </c>
      <c r="H2066" s="3" t="n">
        <v>8</v>
      </c>
      <c r="I2066" s="3" t="n">
        <v>8</v>
      </c>
      <c r="J2066" s="3" t="n">
        <v>30</v>
      </c>
      <c r="K2066" s="3" t="n">
        <v>30</v>
      </c>
      <c r="L2066" s="3" t="n">
        <v>6</v>
      </c>
      <c r="M2066" s="3" t="n">
        <v>6</v>
      </c>
      <c r="N2066" s="3" t="n">
        <v>-1</v>
      </c>
      <c r="O2066" s="3" t="n">
        <v>-1</v>
      </c>
      <c r="P2066" s="3" t="n">
        <v>9.3</v>
      </c>
      <c r="Q2066" s="3" t="n">
        <v>24.2</v>
      </c>
      <c r="R2066" s="3" t="s">
        <v>6007</v>
      </c>
      <c r="S2066" s="4" t="n">
        <v>45747.5860185185</v>
      </c>
      <c r="T2066" s="3" t="s">
        <v>65</v>
      </c>
      <c r="U2066" s="3" t="s">
        <v>65</v>
      </c>
      <c r="V2066" s="3" t="n">
        <v>0</v>
      </c>
      <c r="W2066" s="3" t="n">
        <v>0</v>
      </c>
      <c r="X2066" s="3" t="n">
        <v>0</v>
      </c>
      <c r="Y2066" s="3" t="s">
        <v>30</v>
      </c>
      <c r="Z2066" s="3" t="s">
        <v>30</v>
      </c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</row>
    <row r="2067" customFormat="false" ht="15.75" hidden="false" customHeight="false" outlineLevel="0" collapsed="false">
      <c r="A2067" s="3" t="n">
        <v>2066</v>
      </c>
      <c r="B2067" s="3" t="s">
        <v>6008</v>
      </c>
      <c r="C2067" s="3" t="s">
        <v>6009</v>
      </c>
      <c r="D2067" s="3" t="n">
        <v>1</v>
      </c>
      <c r="E2067" s="3" t="n">
        <v>1.561026</v>
      </c>
      <c r="F2067" s="3" t="n">
        <v>20</v>
      </c>
      <c r="G2067" s="3" t="n">
        <v>20</v>
      </c>
      <c r="H2067" s="3" t="n">
        <v>9</v>
      </c>
      <c r="I2067" s="3" t="n">
        <v>9</v>
      </c>
      <c r="J2067" s="3" t="n">
        <v>24</v>
      </c>
      <c r="K2067" s="3" t="n">
        <v>24</v>
      </c>
      <c r="L2067" s="3" t="n">
        <v>3</v>
      </c>
      <c r="M2067" s="3" t="n">
        <v>3</v>
      </c>
      <c r="N2067" s="3" t="n">
        <v>-1</v>
      </c>
      <c r="O2067" s="3" t="n">
        <v>-1</v>
      </c>
      <c r="P2067" s="3" t="n">
        <v>9.3</v>
      </c>
      <c r="Q2067" s="3" t="n">
        <v>24.2</v>
      </c>
      <c r="R2067" s="3" t="s">
        <v>6010</v>
      </c>
      <c r="S2067" s="4" t="n">
        <v>45747.5860648148</v>
      </c>
      <c r="T2067" s="3" t="s">
        <v>1920</v>
      </c>
      <c r="U2067" s="3" t="s">
        <v>1920</v>
      </c>
      <c r="V2067" s="3" t="n">
        <v>0</v>
      </c>
      <c r="W2067" s="3" t="n">
        <v>0</v>
      </c>
      <c r="X2067" s="3" t="n">
        <v>0</v>
      </c>
      <c r="Y2067" s="3" t="s">
        <v>30</v>
      </c>
      <c r="Z2067" s="3" t="s">
        <v>30</v>
      </c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</row>
    <row r="2068" customFormat="false" ht="15.75" hidden="false" customHeight="false" outlineLevel="0" collapsed="false">
      <c r="A2068" s="3" t="n">
        <v>2067</v>
      </c>
      <c r="B2068" s="3" t="s">
        <v>6011</v>
      </c>
      <c r="C2068" s="3" t="s">
        <v>6012</v>
      </c>
      <c r="D2068" s="3" t="n">
        <v>1</v>
      </c>
      <c r="E2068" s="3" t="n">
        <v>5.4368038</v>
      </c>
      <c r="F2068" s="3" t="n">
        <v>158</v>
      </c>
      <c r="G2068" s="3" t="n">
        <v>158</v>
      </c>
      <c r="H2068" s="3" t="n">
        <v>24</v>
      </c>
      <c r="I2068" s="3" t="n">
        <v>24</v>
      </c>
      <c r="J2068" s="3" t="n">
        <v>177</v>
      </c>
      <c r="K2068" s="3" t="n">
        <v>177</v>
      </c>
      <c r="L2068" s="3" t="n">
        <v>24</v>
      </c>
      <c r="M2068" s="3" t="n">
        <v>24</v>
      </c>
      <c r="N2068" s="3" t="n">
        <v>-1</v>
      </c>
      <c r="O2068" s="3" t="n">
        <v>-1</v>
      </c>
      <c r="P2068" s="3" t="n">
        <v>9.3</v>
      </c>
      <c r="Q2068" s="3" t="n">
        <v>24.2</v>
      </c>
      <c r="R2068" s="3" t="s">
        <v>6013</v>
      </c>
      <c r="S2068" s="4" t="n">
        <v>45747.5862037037</v>
      </c>
      <c r="T2068" s="3" t="s">
        <v>65</v>
      </c>
      <c r="U2068" s="3" t="s">
        <v>65</v>
      </c>
      <c r="V2068" s="3" t="n">
        <v>0</v>
      </c>
      <c r="W2068" s="3" t="n">
        <v>0</v>
      </c>
      <c r="X2068" s="3" t="n">
        <v>0</v>
      </c>
      <c r="Y2068" s="3" t="s">
        <v>30</v>
      </c>
      <c r="Z2068" s="3" t="s">
        <v>30</v>
      </c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</row>
    <row r="2069" customFormat="false" ht="15.75" hidden="false" customHeight="false" outlineLevel="0" collapsed="false">
      <c r="A2069" s="3" t="n">
        <v>2068</v>
      </c>
      <c r="B2069" s="3" t="s">
        <v>6014</v>
      </c>
      <c r="C2069" s="3" t="s">
        <v>6015</v>
      </c>
      <c r="D2069" s="3" t="n">
        <v>1</v>
      </c>
      <c r="E2069" s="3" t="n">
        <v>4.7670498</v>
      </c>
      <c r="F2069" s="3" t="n">
        <v>109</v>
      </c>
      <c r="G2069" s="3" t="n">
        <v>109</v>
      </c>
      <c r="H2069" s="3" t="n">
        <v>24</v>
      </c>
      <c r="I2069" s="3" t="n">
        <v>24</v>
      </c>
      <c r="J2069" s="3" t="n">
        <v>109</v>
      </c>
      <c r="K2069" s="3" t="n">
        <v>109</v>
      </c>
      <c r="L2069" s="3" t="n">
        <v>19</v>
      </c>
      <c r="M2069" s="3" t="n">
        <v>19</v>
      </c>
      <c r="N2069" s="3" t="n">
        <v>-1</v>
      </c>
      <c r="O2069" s="3" t="n">
        <v>-1</v>
      </c>
      <c r="P2069" s="3" t="n">
        <v>9.3</v>
      </c>
      <c r="Q2069" s="3" t="n">
        <v>24.2</v>
      </c>
      <c r="R2069" s="3" t="s">
        <v>6016</v>
      </c>
      <c r="S2069" s="4" t="n">
        <v>45747.5863310185</v>
      </c>
      <c r="T2069" s="3" t="s">
        <v>3197</v>
      </c>
      <c r="U2069" s="3" t="s">
        <v>3197</v>
      </c>
      <c r="V2069" s="3" t="n">
        <v>0</v>
      </c>
      <c r="W2069" s="3" t="n">
        <v>0</v>
      </c>
      <c r="X2069" s="3" t="n">
        <v>0</v>
      </c>
      <c r="Y2069" s="3" t="s">
        <v>30</v>
      </c>
      <c r="Z2069" s="3" t="s">
        <v>30</v>
      </c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</row>
    <row r="2070" customFormat="false" ht="15.75" hidden="false" customHeight="false" outlineLevel="0" collapsed="false">
      <c r="A2070" s="3" t="n">
        <v>2069</v>
      </c>
      <c r="B2070" s="3" t="s">
        <v>6017</v>
      </c>
      <c r="C2070" s="3" t="s">
        <v>6018</v>
      </c>
      <c r="D2070" s="3" t="n">
        <v>1</v>
      </c>
      <c r="E2070" s="3" t="n">
        <v>1.6646092</v>
      </c>
      <c r="F2070" s="3" t="n">
        <v>58</v>
      </c>
      <c r="G2070" s="3" t="n">
        <v>58</v>
      </c>
      <c r="H2070" s="3" t="n">
        <v>15</v>
      </c>
      <c r="I2070" s="3" t="n">
        <v>15</v>
      </c>
      <c r="J2070" s="3" t="n">
        <v>53</v>
      </c>
      <c r="K2070" s="3" t="n">
        <v>53</v>
      </c>
      <c r="L2070" s="3" t="n">
        <v>4</v>
      </c>
      <c r="M2070" s="3" t="n">
        <v>4</v>
      </c>
      <c r="N2070" s="3" t="n">
        <v>-1</v>
      </c>
      <c r="O2070" s="3" t="n">
        <v>-1</v>
      </c>
      <c r="P2070" s="3" t="n">
        <v>9.3</v>
      </c>
      <c r="Q2070" s="3" t="n">
        <v>24.2</v>
      </c>
      <c r="R2070" s="3" t="s">
        <v>6019</v>
      </c>
      <c r="S2070" s="4" t="n">
        <v>45747.5863773148</v>
      </c>
      <c r="T2070" s="3" t="s">
        <v>65</v>
      </c>
      <c r="U2070" s="3" t="s">
        <v>65</v>
      </c>
      <c r="V2070" s="3" t="n">
        <v>0</v>
      </c>
      <c r="W2070" s="3" t="n">
        <v>0</v>
      </c>
      <c r="X2070" s="3" t="n">
        <v>0</v>
      </c>
      <c r="Y2070" s="3" t="s">
        <v>30</v>
      </c>
      <c r="Z2070" s="3" t="s">
        <v>30</v>
      </c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</row>
    <row r="2071" customFormat="false" ht="15.75" hidden="false" customHeight="false" outlineLevel="0" collapsed="false">
      <c r="A2071" s="3" t="n">
        <v>2070</v>
      </c>
      <c r="B2071" s="3" t="s">
        <v>6020</v>
      </c>
      <c r="C2071" s="3" t="s">
        <v>6021</v>
      </c>
      <c r="D2071" s="3" t="n">
        <v>1</v>
      </c>
      <c r="E2071" s="3" t="n">
        <v>0.0880399</v>
      </c>
      <c r="F2071" s="3" t="n">
        <v>11</v>
      </c>
      <c r="G2071" s="3" t="n">
        <v>11</v>
      </c>
      <c r="H2071" s="3" t="n">
        <v>6</v>
      </c>
      <c r="I2071" s="3" t="n">
        <v>6</v>
      </c>
      <c r="J2071" s="3" t="n">
        <v>8</v>
      </c>
      <c r="K2071" s="3" t="n">
        <v>8</v>
      </c>
      <c r="L2071" s="3" t="n">
        <v>1</v>
      </c>
      <c r="M2071" s="3" t="n">
        <v>1</v>
      </c>
      <c r="N2071" s="3" t="n">
        <v>-1</v>
      </c>
      <c r="O2071" s="3" t="n">
        <v>-1</v>
      </c>
      <c r="P2071" s="3" t="n">
        <v>9.3</v>
      </c>
      <c r="Q2071" s="3" t="n">
        <v>24.2</v>
      </c>
      <c r="R2071" s="3" t="s">
        <v>6022</v>
      </c>
      <c r="S2071" s="4" t="n">
        <v>45747.5863888889</v>
      </c>
      <c r="T2071" s="3" t="s">
        <v>65</v>
      </c>
      <c r="U2071" s="3" t="s">
        <v>65</v>
      </c>
      <c r="V2071" s="3" t="n">
        <v>0</v>
      </c>
      <c r="W2071" s="3" t="n">
        <v>0</v>
      </c>
      <c r="X2071" s="3" t="n">
        <v>0</v>
      </c>
      <c r="Y2071" s="3" t="s">
        <v>30</v>
      </c>
      <c r="Z2071" s="3" t="s">
        <v>30</v>
      </c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</row>
    <row r="2072" customFormat="false" ht="15.75" hidden="false" customHeight="false" outlineLevel="0" collapsed="false">
      <c r="A2072" s="3" t="n">
        <v>2071</v>
      </c>
      <c r="B2072" s="3" t="s">
        <v>6023</v>
      </c>
      <c r="C2072" s="3" t="s">
        <v>6024</v>
      </c>
      <c r="D2072" s="3" t="n">
        <v>1</v>
      </c>
      <c r="E2072" s="3" t="n">
        <v>0.5316899</v>
      </c>
      <c r="F2072" s="3" t="n">
        <v>8</v>
      </c>
      <c r="G2072" s="3" t="n">
        <v>8</v>
      </c>
      <c r="H2072" s="3" t="n">
        <v>6</v>
      </c>
      <c r="I2072" s="3" t="n">
        <v>6</v>
      </c>
      <c r="J2072" s="3" t="n">
        <v>9</v>
      </c>
      <c r="K2072" s="3" t="n">
        <v>9</v>
      </c>
      <c r="L2072" s="3" t="n">
        <v>1</v>
      </c>
      <c r="M2072" s="3" t="n">
        <v>1</v>
      </c>
      <c r="N2072" s="3" t="n">
        <v>-1</v>
      </c>
      <c r="O2072" s="3" t="n">
        <v>-1</v>
      </c>
      <c r="P2072" s="3" t="n">
        <v>9.3</v>
      </c>
      <c r="Q2072" s="3" t="n">
        <v>24.2</v>
      </c>
      <c r="R2072" s="3" t="s">
        <v>6025</v>
      </c>
      <c r="S2072" s="4" t="n">
        <v>45747.586412037</v>
      </c>
      <c r="T2072" s="3" t="s">
        <v>65</v>
      </c>
      <c r="U2072" s="3" t="s">
        <v>65</v>
      </c>
      <c r="V2072" s="3" t="n">
        <v>0</v>
      </c>
      <c r="W2072" s="3" t="n">
        <v>0</v>
      </c>
      <c r="X2072" s="3" t="n">
        <v>0</v>
      </c>
      <c r="Y2072" s="3" t="s">
        <v>30</v>
      </c>
      <c r="Z2072" s="3" t="s">
        <v>30</v>
      </c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</row>
    <row r="2073" customFormat="false" ht="15.75" hidden="false" customHeight="false" outlineLevel="0" collapsed="false">
      <c r="A2073" s="3" t="n">
        <v>2072</v>
      </c>
      <c r="B2073" s="3" t="s">
        <v>6026</v>
      </c>
      <c r="C2073" s="3" t="s">
        <v>6027</v>
      </c>
      <c r="D2073" s="3" t="n">
        <v>1</v>
      </c>
      <c r="E2073" s="3" t="n">
        <v>0.1159684</v>
      </c>
      <c r="F2073" s="3" t="n">
        <v>19</v>
      </c>
      <c r="G2073" s="3" t="n">
        <v>19</v>
      </c>
      <c r="H2073" s="3" t="n">
        <v>7</v>
      </c>
      <c r="I2073" s="3" t="n">
        <v>7</v>
      </c>
      <c r="J2073" s="3" t="n">
        <v>16</v>
      </c>
      <c r="K2073" s="3" t="n">
        <v>16</v>
      </c>
      <c r="L2073" s="3" t="n">
        <v>1</v>
      </c>
      <c r="M2073" s="3" t="n">
        <v>1</v>
      </c>
      <c r="N2073" s="3" t="n">
        <v>-1</v>
      </c>
      <c r="O2073" s="3" t="n">
        <v>-1</v>
      </c>
      <c r="P2073" s="3" t="n">
        <v>9.3</v>
      </c>
      <c r="Q2073" s="3" t="n">
        <v>24.2</v>
      </c>
      <c r="R2073" s="3" t="s">
        <v>6028</v>
      </c>
      <c r="S2073" s="4" t="n">
        <v>45747.5864351852</v>
      </c>
      <c r="T2073" s="3" t="s">
        <v>239</v>
      </c>
      <c r="U2073" s="3" t="s">
        <v>239</v>
      </c>
      <c r="V2073" s="3" t="n">
        <v>0</v>
      </c>
      <c r="W2073" s="3" t="n">
        <v>0</v>
      </c>
      <c r="X2073" s="3" t="n">
        <v>0</v>
      </c>
      <c r="Y2073" s="3" t="s">
        <v>30</v>
      </c>
      <c r="Z2073" s="3" t="s">
        <v>30</v>
      </c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</row>
    <row r="2074" customFormat="false" ht="15.75" hidden="false" customHeight="false" outlineLevel="0" collapsed="false">
      <c r="A2074" s="3" t="n">
        <v>2073</v>
      </c>
      <c r="B2074" s="3" t="s">
        <v>6029</v>
      </c>
      <c r="C2074" s="3" t="s">
        <v>6030</v>
      </c>
      <c r="D2074" s="3" t="n">
        <v>1</v>
      </c>
      <c r="E2074" s="3" t="n">
        <v>0.4608814</v>
      </c>
      <c r="F2074" s="3" t="n">
        <v>5</v>
      </c>
      <c r="G2074" s="3" t="n">
        <v>5</v>
      </c>
      <c r="H2074" s="3" t="n">
        <v>3</v>
      </c>
      <c r="I2074" s="3" t="n">
        <v>3</v>
      </c>
      <c r="J2074" s="3" t="n">
        <v>6</v>
      </c>
      <c r="K2074" s="3" t="n">
        <v>6</v>
      </c>
      <c r="L2074" s="3" t="n">
        <v>0</v>
      </c>
      <c r="M2074" s="3" t="n">
        <v>0</v>
      </c>
      <c r="N2074" s="3" t="n">
        <v>-1</v>
      </c>
      <c r="O2074" s="3" t="n">
        <v>-1</v>
      </c>
      <c r="P2074" s="3" t="n">
        <v>9.3</v>
      </c>
      <c r="Q2074" s="3" t="n">
        <v>24.2</v>
      </c>
      <c r="R2074" s="3" t="s">
        <v>6031</v>
      </c>
      <c r="S2074" s="4" t="n">
        <v>45747.5864467593</v>
      </c>
      <c r="T2074" s="3" t="s">
        <v>239</v>
      </c>
      <c r="U2074" s="3" t="s">
        <v>239</v>
      </c>
      <c r="V2074" s="3" t="n">
        <v>0</v>
      </c>
      <c r="W2074" s="3" t="n">
        <v>0</v>
      </c>
      <c r="X2074" s="3" t="n">
        <v>0</v>
      </c>
      <c r="Y2074" s="3" t="s">
        <v>30</v>
      </c>
      <c r="Z2074" s="3" t="s">
        <v>30</v>
      </c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</row>
    <row r="2075" customFormat="false" ht="15.75" hidden="false" customHeight="false" outlineLevel="0" collapsed="false">
      <c r="A2075" s="3" t="n">
        <v>2074</v>
      </c>
      <c r="B2075" s="3" t="s">
        <v>6032</v>
      </c>
      <c r="C2075" s="3" t="s">
        <v>6033</v>
      </c>
      <c r="D2075" s="3" t="n">
        <v>1</v>
      </c>
      <c r="E2075" s="3" t="n">
        <v>0.5057462</v>
      </c>
      <c r="F2075" s="3" t="n">
        <v>8</v>
      </c>
      <c r="G2075" s="3" t="n">
        <v>8</v>
      </c>
      <c r="H2075" s="3" t="n">
        <v>6</v>
      </c>
      <c r="I2075" s="3" t="n">
        <v>6</v>
      </c>
      <c r="J2075" s="3" t="n">
        <v>9</v>
      </c>
      <c r="K2075" s="3" t="n">
        <v>9</v>
      </c>
      <c r="L2075" s="3" t="n">
        <v>1</v>
      </c>
      <c r="M2075" s="3" t="n">
        <v>1</v>
      </c>
      <c r="N2075" s="3" t="n">
        <v>-1</v>
      </c>
      <c r="O2075" s="3" t="n">
        <v>-1</v>
      </c>
      <c r="P2075" s="3" t="n">
        <v>9.3</v>
      </c>
      <c r="Q2075" s="3" t="n">
        <v>24.2</v>
      </c>
      <c r="R2075" s="3" t="s">
        <v>6034</v>
      </c>
      <c r="S2075" s="4" t="n">
        <v>45747.5864699074</v>
      </c>
      <c r="T2075" s="3" t="s">
        <v>239</v>
      </c>
      <c r="U2075" s="3" t="s">
        <v>239</v>
      </c>
      <c r="V2075" s="3" t="n">
        <v>0</v>
      </c>
      <c r="W2075" s="3" t="n">
        <v>0</v>
      </c>
      <c r="X2075" s="3" t="n">
        <v>0</v>
      </c>
      <c r="Y2075" s="3" t="s">
        <v>30</v>
      </c>
      <c r="Z2075" s="3" t="s">
        <v>30</v>
      </c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</row>
    <row r="2076" customFormat="false" ht="15.75" hidden="false" customHeight="false" outlineLevel="0" collapsed="false">
      <c r="A2076" s="3" t="n">
        <v>2075</v>
      </c>
      <c r="B2076" s="3" t="s">
        <v>6035</v>
      </c>
      <c r="C2076" s="3" t="s">
        <v>6036</v>
      </c>
      <c r="D2076" s="3" t="n">
        <v>1</v>
      </c>
      <c r="E2076" s="3" t="n">
        <v>0.4342639</v>
      </c>
      <c r="F2076" s="3" t="n">
        <v>35</v>
      </c>
      <c r="G2076" s="3" t="n">
        <v>35</v>
      </c>
      <c r="H2076" s="3" t="n">
        <v>9</v>
      </c>
      <c r="I2076" s="3" t="n">
        <v>9</v>
      </c>
      <c r="J2076" s="3" t="n">
        <v>28</v>
      </c>
      <c r="K2076" s="3" t="n">
        <v>28</v>
      </c>
      <c r="L2076" s="3" t="n">
        <v>9</v>
      </c>
      <c r="M2076" s="3" t="n">
        <v>9</v>
      </c>
      <c r="N2076" s="3" t="n">
        <v>-1</v>
      </c>
      <c r="O2076" s="3" t="n">
        <v>-1</v>
      </c>
      <c r="P2076" s="3" t="n">
        <v>9.3</v>
      </c>
      <c r="Q2076" s="3" t="n">
        <v>24.2</v>
      </c>
      <c r="R2076" s="3" t="s">
        <v>6037</v>
      </c>
      <c r="S2076" s="4" t="n">
        <v>45747.5865046296</v>
      </c>
      <c r="T2076" s="3" t="s">
        <v>65</v>
      </c>
      <c r="U2076" s="3" t="s">
        <v>65</v>
      </c>
      <c r="V2076" s="3" t="n">
        <v>0</v>
      </c>
      <c r="W2076" s="3" t="n">
        <v>0</v>
      </c>
      <c r="X2076" s="3" t="n">
        <v>0</v>
      </c>
      <c r="Y2076" s="3" t="s">
        <v>30</v>
      </c>
      <c r="Z2076" s="3" t="s">
        <v>30</v>
      </c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</row>
    <row r="2077" customFormat="false" ht="15.75" hidden="false" customHeight="false" outlineLevel="0" collapsed="false">
      <c r="A2077" s="3" t="n">
        <v>2076</v>
      </c>
      <c r="B2077" s="3" t="s">
        <v>6038</v>
      </c>
      <c r="C2077" s="3" t="s">
        <v>6039</v>
      </c>
      <c r="D2077" s="3" t="n">
        <v>1</v>
      </c>
      <c r="E2077" s="3" t="n">
        <v>1.3865785</v>
      </c>
      <c r="F2077" s="3" t="n">
        <v>104</v>
      </c>
      <c r="G2077" s="3" t="n">
        <v>104</v>
      </c>
      <c r="H2077" s="3" t="n">
        <v>14</v>
      </c>
      <c r="I2077" s="3" t="n">
        <v>14</v>
      </c>
      <c r="J2077" s="3" t="n">
        <v>105</v>
      </c>
      <c r="K2077" s="3" t="n">
        <v>105</v>
      </c>
      <c r="L2077" s="3" t="n">
        <v>22</v>
      </c>
      <c r="M2077" s="3" t="n">
        <v>22</v>
      </c>
      <c r="N2077" s="3" t="n">
        <v>-1</v>
      </c>
      <c r="O2077" s="3" t="n">
        <v>-1</v>
      </c>
      <c r="P2077" s="3" t="n">
        <v>9.3</v>
      </c>
      <c r="Q2077" s="3" t="n">
        <v>24.2</v>
      </c>
      <c r="R2077" s="3" t="s">
        <v>6040</v>
      </c>
      <c r="S2077" s="4" t="n">
        <v>45747.5865509259</v>
      </c>
      <c r="T2077" s="3" t="s">
        <v>65</v>
      </c>
      <c r="U2077" s="3" t="s">
        <v>65</v>
      </c>
      <c r="V2077" s="3" t="n">
        <v>0</v>
      </c>
      <c r="W2077" s="3" t="n">
        <v>0</v>
      </c>
      <c r="X2077" s="3" t="n">
        <v>0</v>
      </c>
      <c r="Y2077" s="3" t="s">
        <v>30</v>
      </c>
      <c r="Z2077" s="3" t="s">
        <v>30</v>
      </c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</row>
    <row r="2078" customFormat="false" ht="15.75" hidden="false" customHeight="false" outlineLevel="0" collapsed="false">
      <c r="A2078" s="3" t="n">
        <v>2077</v>
      </c>
      <c r="B2078" s="3" t="s">
        <v>6041</v>
      </c>
      <c r="C2078" s="3" t="s">
        <v>6042</v>
      </c>
      <c r="D2078" s="3" t="n">
        <v>1</v>
      </c>
      <c r="E2078" s="3" t="n">
        <v>1.8940904</v>
      </c>
      <c r="F2078" s="3" t="n">
        <v>49</v>
      </c>
      <c r="G2078" s="3" t="n">
        <v>49</v>
      </c>
      <c r="H2078" s="3" t="n">
        <v>11</v>
      </c>
      <c r="I2078" s="3" t="n">
        <v>11</v>
      </c>
      <c r="J2078" s="3" t="n">
        <v>50</v>
      </c>
      <c r="K2078" s="3" t="n">
        <v>50</v>
      </c>
      <c r="L2078" s="3" t="n">
        <v>8</v>
      </c>
      <c r="M2078" s="3" t="n">
        <v>8</v>
      </c>
      <c r="N2078" s="3" t="n">
        <v>-1</v>
      </c>
      <c r="O2078" s="3" t="n">
        <v>-1</v>
      </c>
      <c r="P2078" s="3" t="n">
        <v>9.3</v>
      </c>
      <c r="Q2078" s="3" t="n">
        <v>24.2</v>
      </c>
      <c r="R2078" s="3" t="s">
        <v>6043</v>
      </c>
      <c r="S2078" s="4" t="n">
        <v>45747.5865972222</v>
      </c>
      <c r="T2078" s="3" t="s">
        <v>1920</v>
      </c>
      <c r="U2078" s="3" t="s">
        <v>1920</v>
      </c>
      <c r="V2078" s="3" t="n">
        <v>0</v>
      </c>
      <c r="W2078" s="3" t="n">
        <v>0</v>
      </c>
      <c r="X2078" s="3" t="n">
        <v>0</v>
      </c>
      <c r="Y2078" s="3" t="s">
        <v>30</v>
      </c>
      <c r="Z2078" s="3" t="s">
        <v>30</v>
      </c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</row>
    <row r="2079" customFormat="false" ht="15.75" hidden="false" customHeight="false" outlineLevel="0" collapsed="false">
      <c r="A2079" s="3" t="n">
        <v>2078</v>
      </c>
      <c r="B2079" s="3" t="s">
        <v>6044</v>
      </c>
      <c r="C2079" s="3" t="s">
        <v>6045</v>
      </c>
      <c r="D2079" s="3" t="n">
        <v>1</v>
      </c>
      <c r="E2079" s="3" t="n">
        <v>0.8836202</v>
      </c>
      <c r="F2079" s="3" t="n">
        <v>111</v>
      </c>
      <c r="G2079" s="3" t="n">
        <v>111</v>
      </c>
      <c r="H2079" s="3" t="n">
        <v>18</v>
      </c>
      <c r="I2079" s="3" t="n">
        <v>18</v>
      </c>
      <c r="J2079" s="3" t="n">
        <v>120</v>
      </c>
      <c r="K2079" s="3" t="n">
        <v>120</v>
      </c>
      <c r="L2079" s="3" t="n">
        <v>12</v>
      </c>
      <c r="M2079" s="3" t="n">
        <v>12</v>
      </c>
      <c r="N2079" s="3" t="n">
        <v>-1</v>
      </c>
      <c r="O2079" s="3" t="n">
        <v>-1</v>
      </c>
      <c r="P2079" s="3" t="n">
        <v>9.3</v>
      </c>
      <c r="Q2079" s="3" t="n">
        <v>24.2</v>
      </c>
      <c r="R2079" s="3" t="s">
        <v>6046</v>
      </c>
      <c r="S2079" s="4" t="n">
        <v>45747.5866319445</v>
      </c>
      <c r="T2079" s="3" t="s">
        <v>65</v>
      </c>
      <c r="U2079" s="3" t="s">
        <v>65</v>
      </c>
      <c r="V2079" s="3" t="n">
        <v>0</v>
      </c>
      <c r="W2079" s="3" t="n">
        <v>0</v>
      </c>
      <c r="X2079" s="3" t="n">
        <v>0</v>
      </c>
      <c r="Y2079" s="3" t="s">
        <v>30</v>
      </c>
      <c r="Z2079" s="3" t="s">
        <v>30</v>
      </c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</row>
    <row r="2080" customFormat="false" ht="15.75" hidden="false" customHeight="false" outlineLevel="0" collapsed="false">
      <c r="A2080" s="3" t="n">
        <v>2079</v>
      </c>
      <c r="B2080" s="3" t="s">
        <v>6047</v>
      </c>
      <c r="C2080" s="3" t="s">
        <v>6048</v>
      </c>
      <c r="D2080" s="3" t="n">
        <v>1</v>
      </c>
      <c r="E2080" s="3" t="n">
        <v>1.5469773</v>
      </c>
      <c r="F2080" s="3" t="n">
        <v>41</v>
      </c>
      <c r="G2080" s="3" t="n">
        <v>41</v>
      </c>
      <c r="H2080" s="3" t="n">
        <v>6</v>
      </c>
      <c r="I2080" s="3" t="n">
        <v>6</v>
      </c>
      <c r="J2080" s="3" t="n">
        <v>40</v>
      </c>
      <c r="K2080" s="3" t="n">
        <v>40</v>
      </c>
      <c r="L2080" s="3" t="n">
        <v>7</v>
      </c>
      <c r="M2080" s="3" t="n">
        <v>7</v>
      </c>
      <c r="N2080" s="3" t="n">
        <v>-1</v>
      </c>
      <c r="O2080" s="3" t="n">
        <v>-1</v>
      </c>
      <c r="P2080" s="3" t="n">
        <v>9.3</v>
      </c>
      <c r="Q2080" s="3" t="n">
        <v>24.2</v>
      </c>
      <c r="R2080" s="3" t="s">
        <v>6049</v>
      </c>
      <c r="S2080" s="4" t="n">
        <v>45747.5866782407</v>
      </c>
      <c r="T2080" s="3" t="s">
        <v>1920</v>
      </c>
      <c r="U2080" s="3" t="s">
        <v>1920</v>
      </c>
      <c r="V2080" s="3" t="n">
        <v>0</v>
      </c>
      <c r="W2080" s="3" t="n">
        <v>0</v>
      </c>
      <c r="X2080" s="3" t="n">
        <v>0</v>
      </c>
      <c r="Y2080" s="3" t="s">
        <v>30</v>
      </c>
      <c r="Z2080" s="3" t="s">
        <v>30</v>
      </c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</row>
    <row r="2081" customFormat="false" ht="15.75" hidden="false" customHeight="false" outlineLevel="0" collapsed="false">
      <c r="A2081" s="3" t="n">
        <v>2080</v>
      </c>
      <c r="B2081" s="3" t="s">
        <v>6050</v>
      </c>
      <c r="C2081" s="3" t="s">
        <v>6051</v>
      </c>
      <c r="D2081" s="3" t="n">
        <v>1</v>
      </c>
      <c r="E2081" s="3" t="n">
        <v>0.0711629</v>
      </c>
      <c r="F2081" s="3" t="n">
        <v>15</v>
      </c>
      <c r="G2081" s="3" t="n">
        <v>15</v>
      </c>
      <c r="H2081" s="3" t="n">
        <v>8</v>
      </c>
      <c r="I2081" s="3" t="n">
        <v>8</v>
      </c>
      <c r="J2081" s="3" t="n">
        <v>16</v>
      </c>
      <c r="K2081" s="3" t="n">
        <v>16</v>
      </c>
      <c r="L2081" s="3" t="n">
        <v>1</v>
      </c>
      <c r="M2081" s="3" t="n">
        <v>1</v>
      </c>
      <c r="N2081" s="3" t="n">
        <v>-1</v>
      </c>
      <c r="O2081" s="3" t="n">
        <v>-1</v>
      </c>
      <c r="P2081" s="3" t="n">
        <v>9.3</v>
      </c>
      <c r="Q2081" s="3" t="n">
        <v>24.2</v>
      </c>
      <c r="R2081" s="3" t="s">
        <v>6052</v>
      </c>
      <c r="S2081" s="4" t="n">
        <v>45747.5866898148</v>
      </c>
      <c r="T2081" s="3" t="s">
        <v>65</v>
      </c>
      <c r="U2081" s="3" t="s">
        <v>65</v>
      </c>
      <c r="V2081" s="3" t="n">
        <v>0</v>
      </c>
      <c r="W2081" s="3" t="n">
        <v>0</v>
      </c>
      <c r="X2081" s="3" t="n">
        <v>0</v>
      </c>
      <c r="Y2081" s="3" t="s">
        <v>30</v>
      </c>
      <c r="Z2081" s="3" t="s">
        <v>30</v>
      </c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</row>
    <row r="2082" customFormat="false" ht="15.75" hidden="false" customHeight="false" outlineLevel="0" collapsed="false">
      <c r="A2082" s="3" t="n">
        <v>2081</v>
      </c>
      <c r="B2082" s="3" t="s">
        <v>6053</v>
      </c>
      <c r="C2082" s="3" t="s">
        <v>6054</v>
      </c>
      <c r="D2082" s="3" t="n">
        <v>1</v>
      </c>
      <c r="E2082" s="3" t="n">
        <v>13.0626593</v>
      </c>
      <c r="F2082" s="3" t="n">
        <v>438</v>
      </c>
      <c r="G2082" s="3" t="n">
        <v>438</v>
      </c>
      <c r="H2082" s="3" t="n">
        <v>13</v>
      </c>
      <c r="I2082" s="3" t="n">
        <v>13</v>
      </c>
      <c r="J2082" s="3" t="n">
        <v>428</v>
      </c>
      <c r="K2082" s="3" t="n">
        <v>428</v>
      </c>
      <c r="L2082" s="3" t="n">
        <v>75</v>
      </c>
      <c r="M2082" s="3" t="n">
        <v>75</v>
      </c>
      <c r="N2082" s="3" t="n">
        <v>-1</v>
      </c>
      <c r="O2082" s="3" t="n">
        <v>-1</v>
      </c>
      <c r="P2082" s="3" t="n">
        <v>9.3</v>
      </c>
      <c r="Q2082" s="3" t="n">
        <v>24.2</v>
      </c>
      <c r="R2082" s="3" t="s">
        <v>6055</v>
      </c>
      <c r="S2082" s="4" t="n">
        <v>45747.5868981482</v>
      </c>
      <c r="T2082" s="3" t="s">
        <v>65</v>
      </c>
      <c r="U2082" s="3" t="s">
        <v>65</v>
      </c>
      <c r="V2082" s="3" t="n">
        <v>0</v>
      </c>
      <c r="W2082" s="3" t="n">
        <v>0</v>
      </c>
      <c r="X2082" s="3" t="n">
        <v>0</v>
      </c>
      <c r="Y2082" s="3" t="s">
        <v>30</v>
      </c>
      <c r="Z2082" s="3" t="s">
        <v>30</v>
      </c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</row>
    <row r="2083" customFormat="false" ht="15.75" hidden="false" customHeight="false" outlineLevel="0" collapsed="false">
      <c r="A2083" s="3" t="n">
        <v>2082</v>
      </c>
      <c r="B2083" s="3" t="s">
        <v>6056</v>
      </c>
      <c r="C2083" s="3" t="s">
        <v>6057</v>
      </c>
      <c r="D2083" s="3" t="n">
        <v>1</v>
      </c>
      <c r="E2083" s="3" t="n">
        <v>1.3921256</v>
      </c>
      <c r="F2083" s="3" t="n">
        <v>46</v>
      </c>
      <c r="G2083" s="3" t="n">
        <v>46</v>
      </c>
      <c r="H2083" s="3" t="n">
        <v>17</v>
      </c>
      <c r="I2083" s="3" t="n">
        <v>17</v>
      </c>
      <c r="J2083" s="3" t="n">
        <v>47</v>
      </c>
      <c r="K2083" s="3" t="n">
        <v>47</v>
      </c>
      <c r="L2083" s="3" t="n">
        <v>6</v>
      </c>
      <c r="M2083" s="3" t="n">
        <v>6</v>
      </c>
      <c r="N2083" s="3" t="n">
        <v>-1</v>
      </c>
      <c r="O2083" s="3" t="n">
        <v>-1</v>
      </c>
      <c r="P2083" s="3" t="n">
        <v>9.3</v>
      </c>
      <c r="Q2083" s="3" t="n">
        <v>24.2</v>
      </c>
      <c r="R2083" s="3" t="s">
        <v>6058</v>
      </c>
      <c r="S2083" s="4" t="n">
        <v>45747.5869444445</v>
      </c>
      <c r="T2083" s="3" t="s">
        <v>1920</v>
      </c>
      <c r="U2083" s="3" t="s">
        <v>1920</v>
      </c>
      <c r="V2083" s="3" t="n">
        <v>0</v>
      </c>
      <c r="W2083" s="3" t="n">
        <v>0</v>
      </c>
      <c r="X2083" s="3" t="n">
        <v>0</v>
      </c>
      <c r="Y2083" s="3" t="s">
        <v>30</v>
      </c>
      <c r="Z2083" s="3" t="s">
        <v>30</v>
      </c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</row>
    <row r="2084" customFormat="false" ht="15.75" hidden="false" customHeight="false" outlineLevel="0" collapsed="false">
      <c r="A2084" s="3" t="n">
        <v>2083</v>
      </c>
      <c r="B2084" s="3" t="s">
        <v>6059</v>
      </c>
      <c r="C2084" s="3" t="s">
        <v>6060</v>
      </c>
      <c r="D2084" s="3" t="n">
        <v>1</v>
      </c>
      <c r="E2084" s="3" t="n">
        <v>2.7134852</v>
      </c>
      <c r="F2084" s="3" t="n">
        <v>68</v>
      </c>
      <c r="G2084" s="3" t="n">
        <v>68</v>
      </c>
      <c r="H2084" s="3" t="n">
        <v>18</v>
      </c>
      <c r="I2084" s="3" t="n">
        <v>18</v>
      </c>
      <c r="J2084" s="3" t="n">
        <v>72</v>
      </c>
      <c r="K2084" s="3" t="n">
        <v>72</v>
      </c>
      <c r="L2084" s="3" t="n">
        <v>12</v>
      </c>
      <c r="M2084" s="3" t="n">
        <v>12</v>
      </c>
      <c r="N2084" s="3" t="n">
        <v>-1</v>
      </c>
      <c r="O2084" s="3" t="n">
        <v>-1</v>
      </c>
      <c r="P2084" s="3" t="n">
        <v>9.3</v>
      </c>
      <c r="Q2084" s="3" t="n">
        <v>24.2</v>
      </c>
      <c r="R2084" s="3" t="s">
        <v>6061</v>
      </c>
      <c r="S2084" s="4" t="n">
        <v>45747.5870138889</v>
      </c>
      <c r="T2084" s="3" t="s">
        <v>1920</v>
      </c>
      <c r="U2084" s="3" t="s">
        <v>1920</v>
      </c>
      <c r="V2084" s="3" t="n">
        <v>0</v>
      </c>
      <c r="W2084" s="3" t="n">
        <v>0</v>
      </c>
      <c r="X2084" s="3" t="n">
        <v>0</v>
      </c>
      <c r="Y2084" s="3" t="s">
        <v>30</v>
      </c>
      <c r="Z2084" s="3" t="s">
        <v>30</v>
      </c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</row>
    <row r="2085" customFormat="false" ht="15.75" hidden="false" customHeight="false" outlineLevel="0" collapsed="false">
      <c r="A2085" s="3" t="n">
        <v>2084</v>
      </c>
      <c r="B2085" s="3" t="s">
        <v>6062</v>
      </c>
      <c r="C2085" s="3" t="s">
        <v>6063</v>
      </c>
      <c r="D2085" s="3" t="n">
        <v>1</v>
      </c>
      <c r="E2085" s="3" t="n">
        <v>0.3015249</v>
      </c>
      <c r="F2085" s="3" t="n">
        <v>71</v>
      </c>
      <c r="G2085" s="3" t="n">
        <v>71</v>
      </c>
      <c r="H2085" s="3" t="n">
        <v>12</v>
      </c>
      <c r="I2085" s="3" t="n">
        <v>12</v>
      </c>
      <c r="J2085" s="3" t="n">
        <v>68</v>
      </c>
      <c r="K2085" s="3" t="n">
        <v>68</v>
      </c>
      <c r="L2085" s="3" t="n">
        <v>8</v>
      </c>
      <c r="M2085" s="3" t="n">
        <v>8</v>
      </c>
      <c r="N2085" s="3" t="n">
        <v>-1</v>
      </c>
      <c r="O2085" s="3" t="n">
        <v>-1</v>
      </c>
      <c r="P2085" s="3" t="n">
        <v>9.3</v>
      </c>
      <c r="Q2085" s="3" t="n">
        <v>24.2</v>
      </c>
      <c r="R2085" s="3" t="s">
        <v>6064</v>
      </c>
      <c r="S2085" s="4" t="n">
        <v>45747.587037037</v>
      </c>
      <c r="T2085" s="3" t="s">
        <v>29</v>
      </c>
      <c r="U2085" s="3" t="s">
        <v>29</v>
      </c>
      <c r="V2085" s="3" t="n">
        <v>0</v>
      </c>
      <c r="W2085" s="3" t="n">
        <v>0</v>
      </c>
      <c r="X2085" s="3" t="n">
        <v>0</v>
      </c>
      <c r="Y2085" s="3" t="s">
        <v>30</v>
      </c>
      <c r="Z2085" s="3" t="s">
        <v>30</v>
      </c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</row>
    <row r="2086" customFormat="false" ht="15.75" hidden="false" customHeight="false" outlineLevel="0" collapsed="false">
      <c r="A2086" s="3" t="n">
        <v>2085</v>
      </c>
      <c r="B2086" s="3" t="s">
        <v>6065</v>
      </c>
      <c r="C2086" s="3" t="s">
        <v>6066</v>
      </c>
      <c r="D2086" s="3" t="n">
        <v>1</v>
      </c>
      <c r="E2086" s="3" t="n">
        <v>2.6271534</v>
      </c>
      <c r="F2086" s="3" t="n">
        <v>162</v>
      </c>
      <c r="G2086" s="3" t="n">
        <v>162</v>
      </c>
      <c r="H2086" s="3" t="n">
        <v>22</v>
      </c>
      <c r="I2086" s="3" t="n">
        <v>22</v>
      </c>
      <c r="J2086" s="3" t="n">
        <v>171</v>
      </c>
      <c r="K2086" s="3" t="n">
        <v>171</v>
      </c>
      <c r="L2086" s="3" t="n">
        <v>26</v>
      </c>
      <c r="M2086" s="3" t="n">
        <v>26</v>
      </c>
      <c r="N2086" s="3" t="n">
        <v>-1</v>
      </c>
      <c r="O2086" s="3" t="n">
        <v>-1</v>
      </c>
      <c r="P2086" s="3" t="n">
        <v>9.3</v>
      </c>
      <c r="Q2086" s="3" t="n">
        <v>24.2</v>
      </c>
      <c r="R2086" s="3" t="s">
        <v>6067</v>
      </c>
      <c r="S2086" s="4" t="n">
        <v>45747.5870949074</v>
      </c>
      <c r="T2086" s="3" t="s">
        <v>65</v>
      </c>
      <c r="U2086" s="3" t="s">
        <v>65</v>
      </c>
      <c r="V2086" s="3" t="n">
        <v>0</v>
      </c>
      <c r="W2086" s="3" t="n">
        <v>0</v>
      </c>
      <c r="X2086" s="3" t="n">
        <v>0</v>
      </c>
      <c r="Y2086" s="3" t="s">
        <v>30</v>
      </c>
      <c r="Z2086" s="3" t="s">
        <v>30</v>
      </c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</row>
    <row r="2087" customFormat="false" ht="15.75" hidden="false" customHeight="false" outlineLevel="0" collapsed="false">
      <c r="A2087" s="3" t="n">
        <v>2086</v>
      </c>
      <c r="B2087" s="3" t="s">
        <v>6068</v>
      </c>
      <c r="C2087" s="3" t="s">
        <v>6069</v>
      </c>
      <c r="D2087" s="3" t="n">
        <v>1</v>
      </c>
      <c r="E2087" s="3" t="n">
        <v>0.3117858</v>
      </c>
      <c r="F2087" s="3" t="n">
        <v>15</v>
      </c>
      <c r="G2087" s="3" t="n">
        <v>15</v>
      </c>
      <c r="H2087" s="3" t="n">
        <v>3</v>
      </c>
      <c r="I2087" s="3" t="n">
        <v>3</v>
      </c>
      <c r="J2087" s="3" t="n">
        <v>12</v>
      </c>
      <c r="K2087" s="3" t="n">
        <v>12</v>
      </c>
      <c r="L2087" s="3" t="n">
        <v>1</v>
      </c>
      <c r="M2087" s="3" t="n">
        <v>1</v>
      </c>
      <c r="N2087" s="3" t="n">
        <v>-1</v>
      </c>
      <c r="O2087" s="3" t="n">
        <v>-1</v>
      </c>
      <c r="P2087" s="3" t="n">
        <v>9.3</v>
      </c>
      <c r="Q2087" s="3" t="n">
        <v>24.2</v>
      </c>
      <c r="R2087" s="3" t="s">
        <v>6070</v>
      </c>
      <c r="S2087" s="4" t="n">
        <v>45747.5871180556</v>
      </c>
      <c r="T2087" s="3" t="s">
        <v>65</v>
      </c>
      <c r="U2087" s="3" t="s">
        <v>65</v>
      </c>
      <c r="V2087" s="3" t="n">
        <v>0</v>
      </c>
      <c r="W2087" s="3" t="n">
        <v>0</v>
      </c>
      <c r="X2087" s="3" t="n">
        <v>0</v>
      </c>
      <c r="Y2087" s="3" t="s">
        <v>30</v>
      </c>
      <c r="Z2087" s="3" t="s">
        <v>30</v>
      </c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</row>
    <row r="2088" customFormat="false" ht="15.75" hidden="false" customHeight="false" outlineLevel="0" collapsed="false">
      <c r="A2088" s="3" t="n">
        <v>2087</v>
      </c>
      <c r="B2088" s="3" t="s">
        <v>6071</v>
      </c>
      <c r="C2088" s="3" t="s">
        <v>6072</v>
      </c>
      <c r="D2088" s="3" t="n">
        <v>1</v>
      </c>
      <c r="E2088" s="3" t="n">
        <v>0.696708</v>
      </c>
      <c r="F2088" s="3" t="n">
        <v>74</v>
      </c>
      <c r="G2088" s="3" t="n">
        <v>74</v>
      </c>
      <c r="H2088" s="3" t="n">
        <v>13</v>
      </c>
      <c r="I2088" s="3" t="n">
        <v>13</v>
      </c>
      <c r="J2088" s="3" t="n">
        <v>107</v>
      </c>
      <c r="K2088" s="3" t="n">
        <v>107</v>
      </c>
      <c r="L2088" s="3" t="n">
        <v>6</v>
      </c>
      <c r="M2088" s="3" t="n">
        <v>6</v>
      </c>
      <c r="N2088" s="3" t="n">
        <v>-1</v>
      </c>
      <c r="O2088" s="3" t="n">
        <v>-1</v>
      </c>
      <c r="P2088" s="3" t="n">
        <v>9.3</v>
      </c>
      <c r="Q2088" s="3" t="n">
        <v>24.2</v>
      </c>
      <c r="R2088" s="3" t="s">
        <v>6073</v>
      </c>
      <c r="S2088" s="4" t="n">
        <v>45747.5871412037</v>
      </c>
      <c r="T2088" s="3" t="s">
        <v>65</v>
      </c>
      <c r="U2088" s="3" t="s">
        <v>65</v>
      </c>
      <c r="V2088" s="3" t="n">
        <v>0</v>
      </c>
      <c r="W2088" s="3" t="n">
        <v>0</v>
      </c>
      <c r="X2088" s="3" t="n">
        <v>0</v>
      </c>
      <c r="Y2088" s="3" t="s">
        <v>30</v>
      </c>
      <c r="Z2088" s="3" t="s">
        <v>30</v>
      </c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</row>
    <row r="2089" customFormat="false" ht="15.75" hidden="false" customHeight="false" outlineLevel="0" collapsed="false">
      <c r="A2089" s="3" t="n">
        <v>2088</v>
      </c>
      <c r="B2089" s="3" t="s">
        <v>6074</v>
      </c>
      <c r="C2089" s="3" t="s">
        <v>6075</v>
      </c>
      <c r="D2089" s="3" t="n">
        <v>1</v>
      </c>
      <c r="E2089" s="3" t="n">
        <v>0.9099608</v>
      </c>
      <c r="F2089" s="3" t="n">
        <v>21</v>
      </c>
      <c r="G2089" s="3" t="n">
        <v>21</v>
      </c>
      <c r="H2089" s="3" t="n">
        <v>9</v>
      </c>
      <c r="I2089" s="3" t="n">
        <v>9</v>
      </c>
      <c r="J2089" s="3" t="n">
        <v>21</v>
      </c>
      <c r="K2089" s="3" t="n">
        <v>21</v>
      </c>
      <c r="L2089" s="3" t="n">
        <v>5</v>
      </c>
      <c r="M2089" s="3" t="n">
        <v>5</v>
      </c>
      <c r="N2089" s="3" t="n">
        <v>-1</v>
      </c>
      <c r="O2089" s="3" t="n">
        <v>-1</v>
      </c>
      <c r="P2089" s="3" t="n">
        <v>9.3</v>
      </c>
      <c r="Q2089" s="3" t="n">
        <v>24.2</v>
      </c>
      <c r="R2089" s="3" t="s">
        <v>6076</v>
      </c>
      <c r="S2089" s="4" t="n">
        <v>45747.5871759259</v>
      </c>
      <c r="T2089" s="3" t="s">
        <v>1920</v>
      </c>
      <c r="U2089" s="3" t="s">
        <v>1920</v>
      </c>
      <c r="V2089" s="3" t="n">
        <v>0</v>
      </c>
      <c r="W2089" s="3" t="n">
        <v>0</v>
      </c>
      <c r="X2089" s="3" t="n">
        <v>0</v>
      </c>
      <c r="Y2089" s="3" t="s">
        <v>30</v>
      </c>
      <c r="Z2089" s="3" t="s">
        <v>30</v>
      </c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</row>
    <row r="2090" customFormat="false" ht="15.75" hidden="false" customHeight="false" outlineLevel="0" collapsed="false">
      <c r="A2090" s="3" t="n">
        <v>2089</v>
      </c>
      <c r="B2090" s="3" t="s">
        <v>6077</v>
      </c>
      <c r="C2090" s="3" t="s">
        <v>6078</v>
      </c>
      <c r="D2090" s="3" t="n">
        <v>1</v>
      </c>
      <c r="E2090" s="3" t="n">
        <v>0.4667402</v>
      </c>
      <c r="F2090" s="3" t="n">
        <v>15</v>
      </c>
      <c r="G2090" s="3" t="n">
        <v>15</v>
      </c>
      <c r="H2090" s="3" t="n">
        <v>3</v>
      </c>
      <c r="I2090" s="3" t="n">
        <v>3</v>
      </c>
      <c r="J2090" s="3" t="n">
        <v>23</v>
      </c>
      <c r="K2090" s="3" t="n">
        <v>23</v>
      </c>
      <c r="L2090" s="3" t="n">
        <v>1</v>
      </c>
      <c r="M2090" s="3" t="n">
        <v>1</v>
      </c>
      <c r="N2090" s="3" t="n">
        <v>-1</v>
      </c>
      <c r="O2090" s="3" t="n">
        <v>-1</v>
      </c>
      <c r="P2090" s="3" t="n">
        <v>9.3</v>
      </c>
      <c r="Q2090" s="3" t="n">
        <v>24.2</v>
      </c>
      <c r="R2090" s="3" t="s">
        <v>6079</v>
      </c>
      <c r="S2090" s="4" t="n">
        <v>45747.5871990741</v>
      </c>
      <c r="T2090" s="3" t="s">
        <v>65</v>
      </c>
      <c r="U2090" s="3" t="s">
        <v>65</v>
      </c>
      <c r="V2090" s="3" t="n">
        <v>0</v>
      </c>
      <c r="W2090" s="3" t="n">
        <v>0</v>
      </c>
      <c r="X2090" s="3" t="n">
        <v>0</v>
      </c>
      <c r="Y2090" s="3" t="s">
        <v>30</v>
      </c>
      <c r="Z2090" s="3" t="s">
        <v>30</v>
      </c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</row>
    <row r="2091" customFormat="false" ht="15.75" hidden="false" customHeight="false" outlineLevel="0" collapsed="false">
      <c r="A2091" s="3" t="n">
        <v>2090</v>
      </c>
      <c r="B2091" s="3" t="s">
        <v>6080</v>
      </c>
      <c r="C2091" s="3" t="s">
        <v>6081</v>
      </c>
      <c r="D2091" s="3" t="n">
        <v>1</v>
      </c>
      <c r="E2091" s="3" t="n">
        <v>1.0401162</v>
      </c>
      <c r="F2091" s="3" t="n">
        <v>23</v>
      </c>
      <c r="G2091" s="3" t="n">
        <v>23</v>
      </c>
      <c r="H2091" s="3" t="n">
        <v>8</v>
      </c>
      <c r="I2091" s="3" t="n">
        <v>8</v>
      </c>
      <c r="J2091" s="3" t="n">
        <v>26</v>
      </c>
      <c r="K2091" s="3" t="n">
        <v>26</v>
      </c>
      <c r="L2091" s="3" t="n">
        <v>6</v>
      </c>
      <c r="M2091" s="3" t="n">
        <v>6</v>
      </c>
      <c r="N2091" s="3" t="n">
        <v>-1</v>
      </c>
      <c r="O2091" s="3" t="n">
        <v>-1</v>
      </c>
      <c r="P2091" s="3" t="n">
        <v>9.3</v>
      </c>
      <c r="Q2091" s="3" t="n">
        <v>24.2</v>
      </c>
      <c r="R2091" s="3" t="s">
        <v>6082</v>
      </c>
      <c r="S2091" s="4" t="n">
        <v>45747.5872337963</v>
      </c>
      <c r="T2091" s="3" t="s">
        <v>3197</v>
      </c>
      <c r="U2091" s="3" t="s">
        <v>3197</v>
      </c>
      <c r="V2091" s="3" t="n">
        <v>0</v>
      </c>
      <c r="W2091" s="3" t="n">
        <v>0</v>
      </c>
      <c r="X2091" s="3" t="n">
        <v>0</v>
      </c>
      <c r="Y2091" s="3" t="s">
        <v>30</v>
      </c>
      <c r="Z2091" s="3" t="s">
        <v>30</v>
      </c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</row>
    <row r="2092" customFormat="false" ht="15.75" hidden="false" customHeight="false" outlineLevel="0" collapsed="false">
      <c r="A2092" s="3" t="n">
        <v>2091</v>
      </c>
      <c r="B2092" s="3" t="s">
        <v>6083</v>
      </c>
      <c r="C2092" s="3" t="s">
        <v>6084</v>
      </c>
      <c r="D2092" s="3" t="n">
        <v>1</v>
      </c>
      <c r="E2092" s="3" t="n">
        <v>0.126558</v>
      </c>
      <c r="F2092" s="3" t="n">
        <v>19</v>
      </c>
      <c r="G2092" s="3" t="n">
        <v>19</v>
      </c>
      <c r="H2092" s="3" t="n">
        <v>10</v>
      </c>
      <c r="I2092" s="3" t="n">
        <v>10</v>
      </c>
      <c r="J2092" s="3" t="n">
        <v>21</v>
      </c>
      <c r="K2092" s="3" t="n">
        <v>21</v>
      </c>
      <c r="L2092" s="3" t="n">
        <v>2</v>
      </c>
      <c r="M2092" s="3" t="n">
        <v>2</v>
      </c>
      <c r="N2092" s="3" t="n">
        <v>-1</v>
      </c>
      <c r="O2092" s="3" t="n">
        <v>-1</v>
      </c>
      <c r="P2092" s="3" t="n">
        <v>9.3</v>
      </c>
      <c r="Q2092" s="3" t="n">
        <v>24.2</v>
      </c>
      <c r="R2092" s="3" t="s">
        <v>6085</v>
      </c>
      <c r="S2092" s="4" t="n">
        <v>45747.5872569445</v>
      </c>
      <c r="T2092" s="3" t="s">
        <v>65</v>
      </c>
      <c r="U2092" s="3" t="s">
        <v>65</v>
      </c>
      <c r="V2092" s="3" t="n">
        <v>0</v>
      </c>
      <c r="W2092" s="3" t="n">
        <v>0</v>
      </c>
      <c r="X2092" s="3" t="n">
        <v>0</v>
      </c>
      <c r="Y2092" s="3" t="s">
        <v>30</v>
      </c>
      <c r="Z2092" s="3" t="s">
        <v>30</v>
      </c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</row>
    <row r="2093" customFormat="false" ht="15.75" hidden="false" customHeight="false" outlineLevel="0" collapsed="false">
      <c r="A2093" s="3" t="n">
        <v>2092</v>
      </c>
      <c r="B2093" s="3" t="s">
        <v>6086</v>
      </c>
      <c r="C2093" s="3" t="s">
        <v>6087</v>
      </c>
      <c r="D2093" s="3" t="n">
        <v>1</v>
      </c>
      <c r="E2093" s="3" t="n">
        <v>0.4448774</v>
      </c>
      <c r="F2093" s="3" t="n">
        <v>20</v>
      </c>
      <c r="G2093" s="3" t="n">
        <v>20</v>
      </c>
      <c r="H2093" s="3" t="n">
        <v>7</v>
      </c>
      <c r="I2093" s="3" t="n">
        <v>7</v>
      </c>
      <c r="J2093" s="3" t="n">
        <v>17</v>
      </c>
      <c r="K2093" s="3" t="n">
        <v>17</v>
      </c>
      <c r="L2093" s="3" t="n">
        <v>5</v>
      </c>
      <c r="M2093" s="3" t="n">
        <v>5</v>
      </c>
      <c r="N2093" s="3" t="n">
        <v>-1</v>
      </c>
      <c r="O2093" s="3" t="n">
        <v>-1</v>
      </c>
      <c r="P2093" s="3" t="n">
        <v>9.3</v>
      </c>
      <c r="Q2093" s="3" t="n">
        <v>24.2</v>
      </c>
      <c r="R2093" s="3" t="s">
        <v>6088</v>
      </c>
      <c r="S2093" s="4" t="n">
        <v>45747.5872800926</v>
      </c>
      <c r="T2093" s="3" t="s">
        <v>65</v>
      </c>
      <c r="U2093" s="3" t="s">
        <v>65</v>
      </c>
      <c r="V2093" s="3" t="n">
        <v>0</v>
      </c>
      <c r="W2093" s="3" t="n">
        <v>0</v>
      </c>
      <c r="X2093" s="3" t="n">
        <v>0</v>
      </c>
      <c r="Y2093" s="3" t="s">
        <v>30</v>
      </c>
      <c r="Z2093" s="3" t="s">
        <v>30</v>
      </c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</row>
    <row r="2094" customFormat="false" ht="15.75" hidden="false" customHeight="false" outlineLevel="0" collapsed="false">
      <c r="A2094" s="3" t="n">
        <v>2093</v>
      </c>
      <c r="B2094" s="3" t="s">
        <v>6089</v>
      </c>
      <c r="C2094" s="3" t="s">
        <v>6090</v>
      </c>
      <c r="D2094" s="3" t="n">
        <v>1</v>
      </c>
      <c r="E2094" s="3" t="n">
        <v>0.8679438</v>
      </c>
      <c r="F2094" s="3" t="n">
        <v>33</v>
      </c>
      <c r="G2094" s="3" t="n">
        <v>33</v>
      </c>
      <c r="H2094" s="3" t="n">
        <v>10</v>
      </c>
      <c r="I2094" s="3" t="n">
        <v>10</v>
      </c>
      <c r="J2094" s="3" t="n">
        <v>30</v>
      </c>
      <c r="K2094" s="3" t="n">
        <v>30</v>
      </c>
      <c r="L2094" s="3" t="n">
        <v>8</v>
      </c>
      <c r="M2094" s="3" t="n">
        <v>8</v>
      </c>
      <c r="N2094" s="3" t="n">
        <v>-1</v>
      </c>
      <c r="O2094" s="3" t="n">
        <v>-1</v>
      </c>
      <c r="P2094" s="3" t="n">
        <v>9.3</v>
      </c>
      <c r="Q2094" s="3" t="n">
        <v>24.2</v>
      </c>
      <c r="R2094" s="3" t="s">
        <v>6091</v>
      </c>
      <c r="S2094" s="4" t="n">
        <v>45747.5873148148</v>
      </c>
      <c r="T2094" s="3" t="s">
        <v>65</v>
      </c>
      <c r="U2094" s="3" t="s">
        <v>65</v>
      </c>
      <c r="V2094" s="3" t="n">
        <v>0</v>
      </c>
      <c r="W2094" s="3" t="n">
        <v>0</v>
      </c>
      <c r="X2094" s="3" t="n">
        <v>0</v>
      </c>
      <c r="Y2094" s="3" t="s">
        <v>30</v>
      </c>
      <c r="Z2094" s="3" t="s">
        <v>30</v>
      </c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</row>
    <row r="2095" customFormat="false" ht="15.75" hidden="false" customHeight="false" outlineLevel="0" collapsed="false">
      <c r="A2095" s="3" t="n">
        <v>2094</v>
      </c>
      <c r="B2095" s="3" t="s">
        <v>6092</v>
      </c>
      <c r="C2095" s="3" t="s">
        <v>6093</v>
      </c>
      <c r="D2095" s="3" t="n">
        <v>1</v>
      </c>
      <c r="E2095" s="3" t="n">
        <v>1.371494</v>
      </c>
      <c r="F2095" s="3" t="n">
        <v>65</v>
      </c>
      <c r="G2095" s="3" t="n">
        <v>65</v>
      </c>
      <c r="H2095" s="3" t="n">
        <v>9</v>
      </c>
      <c r="I2095" s="3" t="n">
        <v>9</v>
      </c>
      <c r="J2095" s="3" t="n">
        <v>57</v>
      </c>
      <c r="K2095" s="3" t="n">
        <v>57</v>
      </c>
      <c r="L2095" s="3" t="n">
        <v>12</v>
      </c>
      <c r="M2095" s="3" t="n">
        <v>12</v>
      </c>
      <c r="N2095" s="3" t="n">
        <v>-1</v>
      </c>
      <c r="O2095" s="3" t="n">
        <v>-1</v>
      </c>
      <c r="P2095" s="3" t="n">
        <v>9.3</v>
      </c>
      <c r="Q2095" s="3" t="n">
        <v>24.2</v>
      </c>
      <c r="R2095" s="3" t="s">
        <v>6094</v>
      </c>
      <c r="S2095" s="4" t="n">
        <v>45747.5873611111</v>
      </c>
      <c r="T2095" s="3" t="s">
        <v>65</v>
      </c>
      <c r="U2095" s="3" t="s">
        <v>65</v>
      </c>
      <c r="V2095" s="3" t="n">
        <v>0</v>
      </c>
      <c r="W2095" s="3" t="n">
        <v>0</v>
      </c>
      <c r="X2095" s="3" t="n">
        <v>0</v>
      </c>
      <c r="Y2095" s="3" t="s">
        <v>30</v>
      </c>
      <c r="Z2095" s="3" t="s">
        <v>30</v>
      </c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</row>
    <row r="2096" customFormat="false" ht="15.75" hidden="false" customHeight="false" outlineLevel="0" collapsed="false">
      <c r="A2096" s="3" t="n">
        <v>2095</v>
      </c>
      <c r="B2096" s="3" t="s">
        <v>6095</v>
      </c>
      <c r="C2096" s="3" t="s">
        <v>6096</v>
      </c>
      <c r="D2096" s="3" t="n">
        <v>1</v>
      </c>
      <c r="E2096" s="3" t="n">
        <v>1.6036915</v>
      </c>
      <c r="F2096" s="3" t="n">
        <v>72</v>
      </c>
      <c r="G2096" s="3" t="n">
        <v>72</v>
      </c>
      <c r="H2096" s="3" t="n">
        <v>15</v>
      </c>
      <c r="I2096" s="3" t="n">
        <v>15</v>
      </c>
      <c r="J2096" s="3" t="n">
        <v>78</v>
      </c>
      <c r="K2096" s="3" t="n">
        <v>78</v>
      </c>
      <c r="L2096" s="3" t="n">
        <v>11</v>
      </c>
      <c r="M2096" s="3" t="n">
        <v>11</v>
      </c>
      <c r="N2096" s="3" t="n">
        <v>-1</v>
      </c>
      <c r="O2096" s="3" t="n">
        <v>-1</v>
      </c>
      <c r="P2096" s="3" t="n">
        <v>9.3</v>
      </c>
      <c r="Q2096" s="3" t="n">
        <v>24.2</v>
      </c>
      <c r="R2096" s="3" t="s">
        <v>6097</v>
      </c>
      <c r="S2096" s="4" t="n">
        <v>45747.5873958333</v>
      </c>
      <c r="T2096" s="3" t="s">
        <v>65</v>
      </c>
      <c r="U2096" s="3" t="s">
        <v>65</v>
      </c>
      <c r="V2096" s="3" t="n">
        <v>0</v>
      </c>
      <c r="W2096" s="3" t="n">
        <v>0</v>
      </c>
      <c r="X2096" s="3" t="n">
        <v>0</v>
      </c>
      <c r="Y2096" s="3" t="s">
        <v>30</v>
      </c>
      <c r="Z2096" s="3" t="s">
        <v>30</v>
      </c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</row>
    <row r="2097" customFormat="false" ht="15.75" hidden="false" customHeight="false" outlineLevel="0" collapsed="false">
      <c r="A2097" s="3" t="n">
        <v>2096</v>
      </c>
      <c r="B2097" s="3" t="s">
        <v>6098</v>
      </c>
      <c r="C2097" s="3"/>
      <c r="D2097" s="3" t="n">
        <v>0</v>
      </c>
      <c r="E2097" s="3" t="s">
        <v>1901</v>
      </c>
      <c r="F2097" s="3" t="s">
        <v>1901</v>
      </c>
      <c r="G2097" s="3" t="s">
        <v>1901</v>
      </c>
      <c r="H2097" s="3" t="s">
        <v>1901</v>
      </c>
      <c r="I2097" s="3" t="s">
        <v>1901</v>
      </c>
      <c r="J2097" s="3" t="s">
        <v>1901</v>
      </c>
      <c r="K2097" s="3" t="s">
        <v>1901</v>
      </c>
      <c r="L2097" s="3" t="s">
        <v>1901</v>
      </c>
      <c r="M2097" s="3" t="s">
        <v>1901</v>
      </c>
      <c r="N2097" s="3" t="s">
        <v>1901</v>
      </c>
      <c r="O2097" s="3" t="s">
        <v>1901</v>
      </c>
      <c r="P2097" s="3"/>
      <c r="Q2097" s="3"/>
      <c r="R2097" s="3"/>
      <c r="S2097" s="3"/>
      <c r="T2097" s="3"/>
      <c r="U2097" s="3"/>
      <c r="V2097" s="3" t="s">
        <v>1901</v>
      </c>
      <c r="W2097" s="3" t="s">
        <v>1901</v>
      </c>
      <c r="X2097" s="3" t="s">
        <v>1901</v>
      </c>
      <c r="Y2097" s="3"/>
      <c r="Z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</row>
    <row r="2098" customFormat="false" ht="15.75" hidden="false" customHeight="false" outlineLevel="0" collapsed="false">
      <c r="A2098" s="3" t="n">
        <v>2097</v>
      </c>
      <c r="B2098" s="3" t="s">
        <v>6099</v>
      </c>
      <c r="C2098" s="3" t="s">
        <v>6100</v>
      </c>
      <c r="D2098" s="3" t="n">
        <v>1</v>
      </c>
      <c r="E2098" s="3" t="n">
        <v>0.9067714</v>
      </c>
      <c r="F2098" s="3" t="n">
        <v>61</v>
      </c>
      <c r="G2098" s="3" t="n">
        <v>61</v>
      </c>
      <c r="H2098" s="3" t="n">
        <v>4</v>
      </c>
      <c r="I2098" s="3" t="n">
        <v>4</v>
      </c>
      <c r="J2098" s="3" t="n">
        <v>90</v>
      </c>
      <c r="K2098" s="3" t="n">
        <v>90</v>
      </c>
      <c r="L2098" s="3" t="n">
        <v>10</v>
      </c>
      <c r="M2098" s="3" t="n">
        <v>10</v>
      </c>
      <c r="N2098" s="3" t="n">
        <v>-1</v>
      </c>
      <c r="O2098" s="3" t="n">
        <v>-1</v>
      </c>
      <c r="P2098" s="3" t="n">
        <v>8.2</v>
      </c>
      <c r="Q2098" s="3" t="n">
        <v>24.2</v>
      </c>
      <c r="R2098" s="3" t="s">
        <v>6101</v>
      </c>
      <c r="S2098" s="4" t="n">
        <v>45747.5874768519</v>
      </c>
      <c r="T2098" s="3" t="s">
        <v>65</v>
      </c>
      <c r="U2098" s="3" t="s">
        <v>65</v>
      </c>
      <c r="V2098" s="3" t="n">
        <v>0</v>
      </c>
      <c r="W2098" s="3" t="n">
        <v>0</v>
      </c>
      <c r="X2098" s="3" t="n">
        <v>0</v>
      </c>
      <c r="Y2098" s="3" t="s">
        <v>30</v>
      </c>
      <c r="Z2098" s="3" t="s">
        <v>30</v>
      </c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</row>
    <row r="2099" customFormat="false" ht="15.75" hidden="false" customHeight="false" outlineLevel="0" collapsed="false">
      <c r="A2099" s="3" t="n">
        <v>2098</v>
      </c>
      <c r="B2099" s="3" t="s">
        <v>6102</v>
      </c>
      <c r="C2099" s="3" t="s">
        <v>6103</v>
      </c>
      <c r="D2099" s="3" t="n">
        <v>1</v>
      </c>
      <c r="E2099" s="3" t="n">
        <v>4.6589721</v>
      </c>
      <c r="F2099" s="3" t="n">
        <v>238</v>
      </c>
      <c r="G2099" s="3" t="n">
        <v>238</v>
      </c>
      <c r="H2099" s="3" t="n">
        <v>13</v>
      </c>
      <c r="I2099" s="3" t="n">
        <v>13</v>
      </c>
      <c r="J2099" s="3" t="n">
        <v>330</v>
      </c>
      <c r="K2099" s="3" t="n">
        <v>330</v>
      </c>
      <c r="L2099" s="3" t="n">
        <v>61</v>
      </c>
      <c r="M2099" s="3" t="n">
        <v>61</v>
      </c>
      <c r="N2099" s="3" t="n">
        <v>-1</v>
      </c>
      <c r="O2099" s="3" t="n">
        <v>-1</v>
      </c>
      <c r="P2099" s="3" t="n">
        <v>8.2</v>
      </c>
      <c r="Q2099" s="3" t="n">
        <v>24.2</v>
      </c>
      <c r="R2099" s="3" t="s">
        <v>6104</v>
      </c>
      <c r="S2099" s="4" t="n">
        <v>45747.587650463</v>
      </c>
      <c r="T2099" s="3" t="s">
        <v>65</v>
      </c>
      <c r="U2099" s="3" t="s">
        <v>65</v>
      </c>
      <c r="V2099" s="3" t="n">
        <v>0</v>
      </c>
      <c r="W2099" s="3" t="n">
        <v>0</v>
      </c>
      <c r="X2099" s="3" t="n">
        <v>0</v>
      </c>
      <c r="Y2099" s="3" t="s">
        <v>30</v>
      </c>
      <c r="Z2099" s="3" t="s">
        <v>30</v>
      </c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</row>
    <row r="2100" customFormat="false" ht="15.75" hidden="false" customHeight="false" outlineLevel="0" collapsed="false">
      <c r="A2100" s="3" t="n">
        <v>2099</v>
      </c>
      <c r="B2100" s="3" t="s">
        <v>6105</v>
      </c>
      <c r="C2100" s="3" t="s">
        <v>6106</v>
      </c>
      <c r="D2100" s="3" t="n">
        <v>1</v>
      </c>
      <c r="E2100" s="3" t="n">
        <v>4.8693161</v>
      </c>
      <c r="F2100" s="3" t="n">
        <v>280</v>
      </c>
      <c r="G2100" s="3" t="n">
        <v>280</v>
      </c>
      <c r="H2100" s="3" t="n">
        <v>14</v>
      </c>
      <c r="I2100" s="3" t="n">
        <v>14</v>
      </c>
      <c r="J2100" s="3" t="n">
        <v>390</v>
      </c>
      <c r="K2100" s="3" t="n">
        <v>390</v>
      </c>
      <c r="L2100" s="3" t="n">
        <v>60</v>
      </c>
      <c r="M2100" s="3" t="n">
        <v>60</v>
      </c>
      <c r="N2100" s="3" t="n">
        <v>-1</v>
      </c>
      <c r="O2100" s="3" t="n">
        <v>-1</v>
      </c>
      <c r="P2100" s="3" t="n">
        <v>8.2</v>
      </c>
      <c r="Q2100" s="3" t="n">
        <v>24.2</v>
      </c>
      <c r="R2100" s="3" t="s">
        <v>6107</v>
      </c>
      <c r="S2100" s="4" t="n">
        <v>45747.5878240741</v>
      </c>
      <c r="T2100" s="3" t="s">
        <v>65</v>
      </c>
      <c r="U2100" s="3" t="s">
        <v>65</v>
      </c>
      <c r="V2100" s="3" t="n">
        <v>0</v>
      </c>
      <c r="W2100" s="3" t="n">
        <v>0</v>
      </c>
      <c r="X2100" s="3" t="n">
        <v>0</v>
      </c>
      <c r="Y2100" s="3" t="s">
        <v>30</v>
      </c>
      <c r="Z2100" s="3" t="s">
        <v>30</v>
      </c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</row>
    <row r="2101" customFormat="false" ht="15.75" hidden="false" customHeight="false" outlineLevel="0" collapsed="false">
      <c r="A2101" s="3" t="n">
        <v>2100</v>
      </c>
      <c r="B2101" s="3" t="s">
        <v>6108</v>
      </c>
      <c r="C2101" s="3" t="s">
        <v>6109</v>
      </c>
      <c r="D2101" s="3" t="n">
        <v>1</v>
      </c>
      <c r="E2101" s="3" t="n">
        <v>1.0079628</v>
      </c>
      <c r="F2101" s="3" t="n">
        <v>11</v>
      </c>
      <c r="G2101" s="3" t="n">
        <v>11</v>
      </c>
      <c r="H2101" s="3" t="n">
        <v>7</v>
      </c>
      <c r="I2101" s="3" t="n">
        <v>7</v>
      </c>
      <c r="J2101" s="3" t="n">
        <v>11</v>
      </c>
      <c r="K2101" s="3" t="n">
        <v>11</v>
      </c>
      <c r="L2101" s="3" t="n">
        <v>3</v>
      </c>
      <c r="M2101" s="3" t="n">
        <v>3</v>
      </c>
      <c r="N2101" s="3" t="n">
        <v>-1</v>
      </c>
      <c r="O2101" s="3" t="n">
        <v>-1</v>
      </c>
      <c r="P2101" s="3" t="n">
        <v>8.2</v>
      </c>
      <c r="Q2101" s="3" t="n">
        <v>24.2</v>
      </c>
      <c r="R2101" s="3" t="s">
        <v>6110</v>
      </c>
      <c r="S2101" s="4" t="n">
        <v>45747.5878587963</v>
      </c>
      <c r="T2101" s="3" t="s">
        <v>3197</v>
      </c>
      <c r="U2101" s="3" t="s">
        <v>3197</v>
      </c>
      <c r="V2101" s="3" t="n">
        <v>0</v>
      </c>
      <c r="W2101" s="3" t="n">
        <v>0</v>
      </c>
      <c r="X2101" s="3" t="n">
        <v>0</v>
      </c>
      <c r="Y2101" s="3" t="s">
        <v>30</v>
      </c>
      <c r="Z2101" s="3" t="s">
        <v>30</v>
      </c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</row>
    <row r="2102" customFormat="false" ht="15.75" hidden="false" customHeight="false" outlineLevel="0" collapsed="false">
      <c r="A2102" s="3" t="n">
        <v>2101</v>
      </c>
      <c r="B2102" s="3" t="s">
        <v>6111</v>
      </c>
      <c r="C2102" s="3" t="s">
        <v>6112</v>
      </c>
      <c r="D2102" s="3" t="n">
        <v>1</v>
      </c>
      <c r="E2102" s="3" t="n">
        <v>0.8956458</v>
      </c>
      <c r="F2102" s="3" t="n">
        <v>13</v>
      </c>
      <c r="G2102" s="3" t="n">
        <v>13</v>
      </c>
      <c r="H2102" s="3" t="n">
        <v>7</v>
      </c>
      <c r="I2102" s="3" t="n">
        <v>7</v>
      </c>
      <c r="J2102" s="3" t="n">
        <v>15</v>
      </c>
      <c r="K2102" s="3" t="n">
        <v>15</v>
      </c>
      <c r="L2102" s="3" t="n">
        <v>3</v>
      </c>
      <c r="M2102" s="3" t="n">
        <v>3</v>
      </c>
      <c r="N2102" s="3" t="n">
        <v>-1</v>
      </c>
      <c r="O2102" s="3" t="n">
        <v>-1</v>
      </c>
      <c r="P2102" s="3" t="n">
        <v>8.2</v>
      </c>
      <c r="Q2102" s="3" t="n">
        <v>24.2</v>
      </c>
      <c r="R2102" s="3" t="s">
        <v>6113</v>
      </c>
      <c r="S2102" s="4" t="n">
        <v>45747.5879050926</v>
      </c>
      <c r="T2102" s="3" t="s">
        <v>3197</v>
      </c>
      <c r="U2102" s="3" t="s">
        <v>3197</v>
      </c>
      <c r="V2102" s="3" t="n">
        <v>0</v>
      </c>
      <c r="W2102" s="3" t="n">
        <v>0</v>
      </c>
      <c r="X2102" s="3" t="n">
        <v>0</v>
      </c>
      <c r="Y2102" s="3" t="s">
        <v>30</v>
      </c>
      <c r="Z2102" s="3" t="s">
        <v>30</v>
      </c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</row>
    <row r="2103" customFormat="false" ht="15.75" hidden="false" customHeight="false" outlineLevel="0" collapsed="false">
      <c r="A2103" s="3" t="n">
        <v>2102</v>
      </c>
      <c r="B2103" s="3" t="s">
        <v>6114</v>
      </c>
      <c r="C2103" s="3" t="s">
        <v>6115</v>
      </c>
      <c r="D2103" s="3" t="n">
        <v>1</v>
      </c>
      <c r="E2103" s="3" t="n">
        <v>12.2734782</v>
      </c>
      <c r="F2103" s="3" t="n">
        <v>1155</v>
      </c>
      <c r="G2103" s="3" t="n">
        <v>1155</v>
      </c>
      <c r="H2103" s="3" t="n">
        <v>39</v>
      </c>
      <c r="I2103" s="3" t="n">
        <v>39</v>
      </c>
      <c r="J2103" s="3" t="n">
        <v>1505</v>
      </c>
      <c r="K2103" s="3" t="n">
        <v>1505</v>
      </c>
      <c r="L2103" s="3" t="n">
        <v>211</v>
      </c>
      <c r="M2103" s="3" t="n">
        <v>211</v>
      </c>
      <c r="N2103" s="3" t="n">
        <v>-1</v>
      </c>
      <c r="O2103" s="3" t="n">
        <v>-1</v>
      </c>
      <c r="P2103" s="3" t="n">
        <v>8.2</v>
      </c>
      <c r="Q2103" s="3" t="n">
        <v>24.2</v>
      </c>
      <c r="R2103" s="3" t="s">
        <v>6116</v>
      </c>
      <c r="S2103" s="6" t="n">
        <v>45813.7328240741</v>
      </c>
      <c r="T2103" s="3" t="s">
        <v>3197</v>
      </c>
      <c r="U2103" s="3" t="s">
        <v>3197</v>
      </c>
      <c r="V2103" s="3" t="n">
        <v>0</v>
      </c>
      <c r="W2103" s="3" t="n">
        <v>0</v>
      </c>
      <c r="X2103" s="3" t="n">
        <v>0</v>
      </c>
      <c r="Y2103" s="3" t="s">
        <v>30</v>
      </c>
      <c r="Z2103" s="3" t="s">
        <v>30</v>
      </c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</row>
    <row r="2104" customFormat="false" ht="15.75" hidden="false" customHeight="false" outlineLevel="0" collapsed="false">
      <c r="A2104" s="3" t="n">
        <v>2103</v>
      </c>
      <c r="B2104" s="3" t="s">
        <v>6117</v>
      </c>
      <c r="C2104" s="3" t="s">
        <v>6118</v>
      </c>
      <c r="D2104" s="3" t="n">
        <v>1</v>
      </c>
      <c r="E2104" s="3" t="n">
        <v>1.34593</v>
      </c>
      <c r="F2104" s="3" t="n">
        <v>35</v>
      </c>
      <c r="G2104" s="3" t="n">
        <v>35</v>
      </c>
      <c r="H2104" s="3" t="n">
        <v>10</v>
      </c>
      <c r="I2104" s="3" t="n">
        <v>10</v>
      </c>
      <c r="J2104" s="3" t="n">
        <v>44</v>
      </c>
      <c r="K2104" s="3" t="n">
        <v>44</v>
      </c>
      <c r="L2104" s="3" t="n">
        <v>8</v>
      </c>
      <c r="M2104" s="3" t="n">
        <v>8</v>
      </c>
      <c r="N2104" s="3" t="n">
        <v>-1</v>
      </c>
      <c r="O2104" s="3" t="n">
        <v>-1</v>
      </c>
      <c r="P2104" s="3" t="n">
        <v>8.2</v>
      </c>
      <c r="Q2104" s="3" t="n">
        <v>24.2</v>
      </c>
      <c r="R2104" s="3" t="s">
        <v>6119</v>
      </c>
      <c r="S2104" s="4" t="n">
        <v>45747.5885185185</v>
      </c>
      <c r="T2104" s="3" t="s">
        <v>1920</v>
      </c>
      <c r="U2104" s="3" t="s">
        <v>1920</v>
      </c>
      <c r="V2104" s="3" t="n">
        <v>0</v>
      </c>
      <c r="W2104" s="3" t="n">
        <v>0</v>
      </c>
      <c r="X2104" s="3" t="n">
        <v>0</v>
      </c>
      <c r="Y2104" s="3" t="s">
        <v>30</v>
      </c>
      <c r="Z2104" s="3" t="s">
        <v>30</v>
      </c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</row>
    <row r="2105" customFormat="false" ht="15.75" hidden="false" customHeight="false" outlineLevel="0" collapsed="false">
      <c r="A2105" s="3" t="n">
        <v>2104</v>
      </c>
      <c r="B2105" s="3" t="s">
        <v>6120</v>
      </c>
      <c r="C2105" s="3" t="s">
        <v>6121</v>
      </c>
      <c r="D2105" s="3" t="n">
        <v>1</v>
      </c>
      <c r="E2105" s="3" t="n">
        <v>2.0773421</v>
      </c>
      <c r="F2105" s="3" t="n">
        <v>68</v>
      </c>
      <c r="G2105" s="3" t="n">
        <v>68</v>
      </c>
      <c r="H2105" s="3" t="n">
        <v>9</v>
      </c>
      <c r="I2105" s="3" t="n">
        <v>9</v>
      </c>
      <c r="J2105" s="3" t="n">
        <v>76</v>
      </c>
      <c r="K2105" s="3" t="n">
        <v>76</v>
      </c>
      <c r="L2105" s="3" t="n">
        <v>13</v>
      </c>
      <c r="M2105" s="3" t="n">
        <v>13</v>
      </c>
      <c r="N2105" s="3" t="n">
        <v>-1</v>
      </c>
      <c r="O2105" s="3" t="n">
        <v>-1</v>
      </c>
      <c r="P2105" s="3" t="n">
        <v>8.2</v>
      </c>
      <c r="Q2105" s="3" t="n">
        <v>24.2</v>
      </c>
      <c r="R2105" s="3" t="s">
        <v>6122</v>
      </c>
      <c r="S2105" s="4" t="n">
        <v>45747.5885763889</v>
      </c>
      <c r="T2105" s="3" t="s">
        <v>65</v>
      </c>
      <c r="U2105" s="3" t="s">
        <v>65</v>
      </c>
      <c r="V2105" s="3" t="n">
        <v>0</v>
      </c>
      <c r="W2105" s="3" t="n">
        <v>0</v>
      </c>
      <c r="X2105" s="3" t="n">
        <v>0</v>
      </c>
      <c r="Y2105" s="3" t="s">
        <v>30</v>
      </c>
      <c r="Z2105" s="3" t="s">
        <v>30</v>
      </c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</row>
    <row r="2106" customFormat="false" ht="15.75" hidden="false" customHeight="false" outlineLevel="0" collapsed="false">
      <c r="A2106" s="3" t="n">
        <v>2105</v>
      </c>
      <c r="B2106" s="3" t="s">
        <v>6123</v>
      </c>
      <c r="C2106" s="3" t="s">
        <v>6124</v>
      </c>
      <c r="D2106" s="3" t="n">
        <v>1</v>
      </c>
      <c r="E2106" s="3" t="n">
        <v>0.5913125</v>
      </c>
      <c r="F2106" s="3" t="n">
        <v>11</v>
      </c>
      <c r="G2106" s="3" t="n">
        <v>11</v>
      </c>
      <c r="H2106" s="3" t="n">
        <v>5</v>
      </c>
      <c r="I2106" s="3" t="n">
        <v>5</v>
      </c>
      <c r="J2106" s="3" t="n">
        <v>12</v>
      </c>
      <c r="K2106" s="3" t="n">
        <v>12</v>
      </c>
      <c r="L2106" s="3" t="n">
        <v>1</v>
      </c>
      <c r="M2106" s="3" t="n">
        <v>1</v>
      </c>
      <c r="N2106" s="3" t="n">
        <v>-1</v>
      </c>
      <c r="O2106" s="3" t="n">
        <v>-1</v>
      </c>
      <c r="P2106" s="3" t="n">
        <v>8.2</v>
      </c>
      <c r="Q2106" s="3" t="n">
        <v>24.2</v>
      </c>
      <c r="R2106" s="3" t="s">
        <v>6125</v>
      </c>
      <c r="S2106" s="4" t="n">
        <v>45747.5886111111</v>
      </c>
      <c r="T2106" s="3" t="s">
        <v>1920</v>
      </c>
      <c r="U2106" s="3" t="s">
        <v>1920</v>
      </c>
      <c r="V2106" s="3" t="n">
        <v>0</v>
      </c>
      <c r="W2106" s="3" t="n">
        <v>0</v>
      </c>
      <c r="X2106" s="3" t="n">
        <v>0</v>
      </c>
      <c r="Y2106" s="3" t="s">
        <v>30</v>
      </c>
      <c r="Z2106" s="3" t="s">
        <v>30</v>
      </c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</row>
    <row r="2107" customFormat="false" ht="15.75" hidden="false" customHeight="false" outlineLevel="0" collapsed="false">
      <c r="A2107" s="3" t="n">
        <v>2106</v>
      </c>
      <c r="B2107" s="3" t="s">
        <v>6126</v>
      </c>
      <c r="C2107" s="3"/>
      <c r="D2107" s="3" t="n">
        <v>0</v>
      </c>
      <c r="E2107" s="3" t="s">
        <v>1901</v>
      </c>
      <c r="F2107" s="3" t="s">
        <v>1901</v>
      </c>
      <c r="G2107" s="3" t="s">
        <v>1901</v>
      </c>
      <c r="H2107" s="3" t="s">
        <v>1901</v>
      </c>
      <c r="I2107" s="3" t="s">
        <v>1901</v>
      </c>
      <c r="J2107" s="3" t="s">
        <v>1901</v>
      </c>
      <c r="K2107" s="3" t="s">
        <v>1901</v>
      </c>
      <c r="L2107" s="3" t="s">
        <v>1901</v>
      </c>
      <c r="M2107" s="3" t="s">
        <v>1901</v>
      </c>
      <c r="N2107" s="3" t="s">
        <v>1901</v>
      </c>
      <c r="O2107" s="3" t="s">
        <v>1901</v>
      </c>
      <c r="P2107" s="3"/>
      <c r="Q2107" s="3"/>
      <c r="R2107" s="3"/>
      <c r="S2107" s="3"/>
      <c r="T2107" s="3"/>
      <c r="U2107" s="3"/>
      <c r="V2107" s="3" t="s">
        <v>1901</v>
      </c>
      <c r="W2107" s="3" t="s">
        <v>1901</v>
      </c>
      <c r="X2107" s="3" t="s">
        <v>1901</v>
      </c>
      <c r="Y2107" s="3"/>
      <c r="Z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</row>
    <row r="2108" customFormat="false" ht="15.75" hidden="false" customHeight="false" outlineLevel="0" collapsed="false">
      <c r="A2108" s="3" t="n">
        <v>2107</v>
      </c>
      <c r="B2108" s="3" t="s">
        <v>6127</v>
      </c>
      <c r="C2108" s="3"/>
      <c r="D2108" s="3" t="n">
        <v>0</v>
      </c>
      <c r="E2108" s="3" t="s">
        <v>1901</v>
      </c>
      <c r="F2108" s="3" t="s">
        <v>1901</v>
      </c>
      <c r="G2108" s="3" t="s">
        <v>1901</v>
      </c>
      <c r="H2108" s="3" t="s">
        <v>1901</v>
      </c>
      <c r="I2108" s="3" t="s">
        <v>1901</v>
      </c>
      <c r="J2108" s="3" t="s">
        <v>1901</v>
      </c>
      <c r="K2108" s="3" t="s">
        <v>1901</v>
      </c>
      <c r="L2108" s="3" t="s">
        <v>1901</v>
      </c>
      <c r="M2108" s="3" t="s">
        <v>1901</v>
      </c>
      <c r="N2108" s="3" t="s">
        <v>1901</v>
      </c>
      <c r="O2108" s="3" t="s">
        <v>1901</v>
      </c>
      <c r="P2108" s="3"/>
      <c r="Q2108" s="3"/>
      <c r="R2108" s="3"/>
      <c r="S2108" s="3"/>
      <c r="T2108" s="3"/>
      <c r="U2108" s="3"/>
      <c r="V2108" s="3" t="s">
        <v>1901</v>
      </c>
      <c r="W2108" s="3" t="s">
        <v>1901</v>
      </c>
      <c r="X2108" s="3" t="s">
        <v>1901</v>
      </c>
      <c r="Y2108" s="3"/>
      <c r="Z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</row>
    <row r="2109" customFormat="false" ht="15.75" hidden="false" customHeight="false" outlineLevel="0" collapsed="false">
      <c r="A2109" s="3" t="n">
        <v>2108</v>
      </c>
      <c r="B2109" s="3" t="s">
        <v>6128</v>
      </c>
      <c r="C2109" s="3"/>
      <c r="D2109" s="3" t="n">
        <v>0</v>
      </c>
      <c r="E2109" s="3" t="s">
        <v>1901</v>
      </c>
      <c r="F2109" s="3" t="s">
        <v>1901</v>
      </c>
      <c r="G2109" s="3" t="s">
        <v>1901</v>
      </c>
      <c r="H2109" s="3" t="s">
        <v>1901</v>
      </c>
      <c r="I2109" s="3" t="s">
        <v>1901</v>
      </c>
      <c r="J2109" s="3" t="s">
        <v>1901</v>
      </c>
      <c r="K2109" s="3" t="s">
        <v>1901</v>
      </c>
      <c r="L2109" s="3" t="s">
        <v>1901</v>
      </c>
      <c r="M2109" s="3" t="s">
        <v>1901</v>
      </c>
      <c r="N2109" s="3" t="s">
        <v>1901</v>
      </c>
      <c r="O2109" s="3" t="s">
        <v>1901</v>
      </c>
      <c r="P2109" s="3"/>
      <c r="Q2109" s="3"/>
      <c r="R2109" s="3"/>
      <c r="S2109" s="3"/>
      <c r="T2109" s="3"/>
      <c r="U2109" s="3"/>
      <c r="V2109" s="3" t="s">
        <v>1901</v>
      </c>
      <c r="W2109" s="3" t="s">
        <v>1901</v>
      </c>
      <c r="X2109" s="3" t="s">
        <v>1901</v>
      </c>
      <c r="Y2109" s="3"/>
      <c r="Z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</row>
    <row r="2110" customFormat="false" ht="15.75" hidden="false" customHeight="false" outlineLevel="0" collapsed="false">
      <c r="A2110" s="3" t="n">
        <v>2109</v>
      </c>
      <c r="B2110" s="3" t="s">
        <v>6129</v>
      </c>
      <c r="C2110" s="3"/>
      <c r="D2110" s="3" t="n">
        <v>0</v>
      </c>
      <c r="E2110" s="3" t="s">
        <v>1901</v>
      </c>
      <c r="F2110" s="3" t="s">
        <v>1901</v>
      </c>
      <c r="G2110" s="3" t="s">
        <v>1901</v>
      </c>
      <c r="H2110" s="3" t="s">
        <v>1901</v>
      </c>
      <c r="I2110" s="3" t="s">
        <v>1901</v>
      </c>
      <c r="J2110" s="3" t="s">
        <v>1901</v>
      </c>
      <c r="K2110" s="3" t="s">
        <v>1901</v>
      </c>
      <c r="L2110" s="3" t="s">
        <v>1901</v>
      </c>
      <c r="M2110" s="3" t="s">
        <v>1901</v>
      </c>
      <c r="N2110" s="3" t="s">
        <v>1901</v>
      </c>
      <c r="O2110" s="3" t="s">
        <v>1901</v>
      </c>
      <c r="P2110" s="3"/>
      <c r="Q2110" s="3"/>
      <c r="R2110" s="3"/>
      <c r="S2110" s="3"/>
      <c r="T2110" s="3"/>
      <c r="U2110" s="3"/>
      <c r="V2110" s="3" t="s">
        <v>1901</v>
      </c>
      <c r="W2110" s="3" t="s">
        <v>1901</v>
      </c>
      <c r="X2110" s="3" t="s">
        <v>1901</v>
      </c>
      <c r="Y2110" s="3"/>
      <c r="Z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</row>
    <row r="2111" customFormat="false" ht="15.75" hidden="false" customHeight="false" outlineLevel="0" collapsed="false">
      <c r="A2111" s="3" t="n">
        <v>2110</v>
      </c>
      <c r="B2111" s="3" t="s">
        <v>6130</v>
      </c>
      <c r="C2111" s="3" t="s">
        <v>6131</v>
      </c>
      <c r="D2111" s="3" t="n">
        <v>1</v>
      </c>
      <c r="E2111" s="3" t="n">
        <v>0.9369662</v>
      </c>
      <c r="F2111" s="3" t="n">
        <v>61</v>
      </c>
      <c r="G2111" s="3" t="n">
        <v>61</v>
      </c>
      <c r="H2111" s="3" t="n">
        <v>4</v>
      </c>
      <c r="I2111" s="3" t="n">
        <v>4</v>
      </c>
      <c r="J2111" s="3" t="n">
        <v>90</v>
      </c>
      <c r="K2111" s="3" t="n">
        <v>90</v>
      </c>
      <c r="L2111" s="3" t="n">
        <v>10</v>
      </c>
      <c r="M2111" s="3" t="n">
        <v>10</v>
      </c>
      <c r="N2111" s="3" t="n">
        <v>-1</v>
      </c>
      <c r="O2111" s="3" t="n">
        <v>-1</v>
      </c>
      <c r="P2111" s="3" t="n">
        <v>8.3</v>
      </c>
      <c r="Q2111" s="3" t="n">
        <v>24.2</v>
      </c>
      <c r="R2111" s="3" t="s">
        <v>6132</v>
      </c>
      <c r="S2111" s="4" t="n">
        <v>45747.5888194444</v>
      </c>
      <c r="T2111" s="3" t="s">
        <v>65</v>
      </c>
      <c r="U2111" s="3" t="s">
        <v>65</v>
      </c>
      <c r="V2111" s="3" t="n">
        <v>0</v>
      </c>
      <c r="W2111" s="3" t="n">
        <v>0</v>
      </c>
      <c r="X2111" s="3" t="n">
        <v>0</v>
      </c>
      <c r="Y2111" s="3" t="s">
        <v>30</v>
      </c>
      <c r="Z2111" s="3" t="s">
        <v>30</v>
      </c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</row>
    <row r="2112" customFormat="false" ht="15.75" hidden="false" customHeight="false" outlineLevel="0" collapsed="false">
      <c r="A2112" s="3" t="n">
        <v>2111</v>
      </c>
      <c r="B2112" s="3" t="s">
        <v>6133</v>
      </c>
      <c r="C2112" s="3" t="s">
        <v>6134</v>
      </c>
      <c r="D2112" s="3" t="n">
        <v>1</v>
      </c>
      <c r="E2112" s="3" t="n">
        <v>4.6179631</v>
      </c>
      <c r="F2112" s="3" t="n">
        <v>238</v>
      </c>
      <c r="G2112" s="3" t="n">
        <v>238</v>
      </c>
      <c r="H2112" s="3" t="n">
        <v>13</v>
      </c>
      <c r="I2112" s="3" t="n">
        <v>13</v>
      </c>
      <c r="J2112" s="3" t="n">
        <v>330</v>
      </c>
      <c r="K2112" s="3" t="n">
        <v>330</v>
      </c>
      <c r="L2112" s="3" t="n">
        <v>61</v>
      </c>
      <c r="M2112" s="3" t="n">
        <v>61</v>
      </c>
      <c r="N2112" s="3" t="n">
        <v>-1</v>
      </c>
      <c r="O2112" s="3" t="n">
        <v>-1</v>
      </c>
      <c r="P2112" s="3" t="n">
        <v>8.3</v>
      </c>
      <c r="Q2112" s="3" t="n">
        <v>24.2</v>
      </c>
      <c r="R2112" s="3" t="s">
        <v>6135</v>
      </c>
      <c r="S2112" s="4" t="n">
        <v>45747.5889814815</v>
      </c>
      <c r="T2112" s="3" t="s">
        <v>65</v>
      </c>
      <c r="U2112" s="3" t="s">
        <v>65</v>
      </c>
      <c r="V2112" s="3" t="n">
        <v>0</v>
      </c>
      <c r="W2112" s="3" t="n">
        <v>0</v>
      </c>
      <c r="X2112" s="3" t="n">
        <v>0</v>
      </c>
      <c r="Y2112" s="3" t="s">
        <v>30</v>
      </c>
      <c r="Z2112" s="3" t="s">
        <v>30</v>
      </c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</row>
    <row r="2113" customFormat="false" ht="15.75" hidden="false" customHeight="false" outlineLevel="0" collapsed="false">
      <c r="A2113" s="3" t="n">
        <v>2112</v>
      </c>
      <c r="B2113" s="3" t="s">
        <v>6136</v>
      </c>
      <c r="C2113" s="3" t="s">
        <v>6137</v>
      </c>
      <c r="D2113" s="3" t="n">
        <v>1</v>
      </c>
      <c r="E2113" s="3" t="n">
        <v>5.3670231</v>
      </c>
      <c r="F2113" s="3" t="n">
        <v>280</v>
      </c>
      <c r="G2113" s="3" t="n">
        <v>280</v>
      </c>
      <c r="H2113" s="3" t="n">
        <v>14</v>
      </c>
      <c r="I2113" s="3" t="n">
        <v>14</v>
      </c>
      <c r="J2113" s="3" t="n">
        <v>390</v>
      </c>
      <c r="K2113" s="3" t="n">
        <v>390</v>
      </c>
      <c r="L2113" s="3" t="n">
        <v>60</v>
      </c>
      <c r="M2113" s="3" t="n">
        <v>60</v>
      </c>
      <c r="N2113" s="3" t="n">
        <v>-1</v>
      </c>
      <c r="O2113" s="3" t="n">
        <v>-1</v>
      </c>
      <c r="P2113" s="3" t="n">
        <v>8.3</v>
      </c>
      <c r="Q2113" s="3" t="n">
        <v>24.2</v>
      </c>
      <c r="R2113" s="3" t="s">
        <v>6138</v>
      </c>
      <c r="S2113" s="4" t="n">
        <v>45747.5891666667</v>
      </c>
      <c r="T2113" s="3" t="s">
        <v>65</v>
      </c>
      <c r="U2113" s="3" t="s">
        <v>65</v>
      </c>
      <c r="V2113" s="3" t="n">
        <v>0</v>
      </c>
      <c r="W2113" s="3" t="n">
        <v>0</v>
      </c>
      <c r="X2113" s="3" t="n">
        <v>0</v>
      </c>
      <c r="Y2113" s="3" t="s">
        <v>30</v>
      </c>
      <c r="Z2113" s="3" t="s">
        <v>30</v>
      </c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</row>
    <row r="2114" customFormat="false" ht="15.75" hidden="false" customHeight="false" outlineLevel="0" collapsed="false">
      <c r="A2114" s="3" t="n">
        <v>2113</v>
      </c>
      <c r="B2114" s="3" t="s">
        <v>6139</v>
      </c>
      <c r="C2114" s="3" t="s">
        <v>6140</v>
      </c>
      <c r="D2114" s="3" t="n">
        <v>1</v>
      </c>
      <c r="E2114" s="3" t="n">
        <v>1.034282</v>
      </c>
      <c r="F2114" s="3" t="n">
        <v>11</v>
      </c>
      <c r="G2114" s="3" t="n">
        <v>11</v>
      </c>
      <c r="H2114" s="3" t="n">
        <v>7</v>
      </c>
      <c r="I2114" s="3" t="n">
        <v>7</v>
      </c>
      <c r="J2114" s="3" t="n">
        <v>11</v>
      </c>
      <c r="K2114" s="3" t="n">
        <v>11</v>
      </c>
      <c r="L2114" s="3" t="n">
        <v>3</v>
      </c>
      <c r="M2114" s="3" t="n">
        <v>3</v>
      </c>
      <c r="N2114" s="3" t="n">
        <v>-1</v>
      </c>
      <c r="O2114" s="3" t="n">
        <v>-1</v>
      </c>
      <c r="P2114" s="3" t="n">
        <v>8.3</v>
      </c>
      <c r="Q2114" s="3" t="n">
        <v>24.2</v>
      </c>
      <c r="R2114" s="3" t="s">
        <v>6141</v>
      </c>
      <c r="S2114" s="4" t="n">
        <v>45747.589212963</v>
      </c>
      <c r="T2114" s="3" t="s">
        <v>3197</v>
      </c>
      <c r="U2114" s="3" t="s">
        <v>3197</v>
      </c>
      <c r="V2114" s="3" t="n">
        <v>0</v>
      </c>
      <c r="W2114" s="3" t="n">
        <v>0</v>
      </c>
      <c r="X2114" s="3" t="n">
        <v>0</v>
      </c>
      <c r="Y2114" s="3" t="s">
        <v>30</v>
      </c>
      <c r="Z2114" s="3" t="s">
        <v>30</v>
      </c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</row>
    <row r="2115" customFormat="false" ht="15.75" hidden="false" customHeight="false" outlineLevel="0" collapsed="false">
      <c r="A2115" s="3" t="n">
        <v>2114</v>
      </c>
      <c r="B2115" s="3" t="s">
        <v>6142</v>
      </c>
      <c r="C2115" s="3" t="s">
        <v>6143</v>
      </c>
      <c r="D2115" s="3" t="n">
        <v>1</v>
      </c>
      <c r="E2115" s="3" t="n">
        <v>0.9350747</v>
      </c>
      <c r="F2115" s="3" t="n">
        <v>13</v>
      </c>
      <c r="G2115" s="3" t="n">
        <v>13</v>
      </c>
      <c r="H2115" s="3" t="n">
        <v>7</v>
      </c>
      <c r="I2115" s="3" t="n">
        <v>7</v>
      </c>
      <c r="J2115" s="3" t="n">
        <v>15</v>
      </c>
      <c r="K2115" s="3" t="n">
        <v>15</v>
      </c>
      <c r="L2115" s="3" t="n">
        <v>3</v>
      </c>
      <c r="M2115" s="3" t="n">
        <v>3</v>
      </c>
      <c r="N2115" s="3" t="n">
        <v>-1</v>
      </c>
      <c r="O2115" s="3" t="n">
        <v>-1</v>
      </c>
      <c r="P2115" s="3" t="n">
        <v>8.3</v>
      </c>
      <c r="Q2115" s="3" t="n">
        <v>24.2</v>
      </c>
      <c r="R2115" s="3" t="s">
        <v>6144</v>
      </c>
      <c r="S2115" s="4" t="n">
        <v>45747.5892476852</v>
      </c>
      <c r="T2115" s="3" t="s">
        <v>3197</v>
      </c>
      <c r="U2115" s="3" t="s">
        <v>3197</v>
      </c>
      <c r="V2115" s="3" t="n">
        <v>0</v>
      </c>
      <c r="W2115" s="3" t="n">
        <v>0</v>
      </c>
      <c r="X2115" s="3" t="n">
        <v>0</v>
      </c>
      <c r="Y2115" s="3" t="s">
        <v>30</v>
      </c>
      <c r="Z2115" s="3" t="s">
        <v>30</v>
      </c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</row>
    <row r="2116" customFormat="false" ht="15.75" hidden="false" customHeight="false" outlineLevel="0" collapsed="false">
      <c r="A2116" s="3" t="n">
        <v>2115</v>
      </c>
      <c r="B2116" s="3" t="s">
        <v>6145</v>
      </c>
      <c r="C2116" s="3" t="s">
        <v>6146</v>
      </c>
      <c r="D2116" s="3" t="n">
        <v>1</v>
      </c>
      <c r="E2116" s="3" t="n">
        <v>12.1322347</v>
      </c>
      <c r="F2116" s="3" t="n">
        <v>1155</v>
      </c>
      <c r="G2116" s="3" t="n">
        <v>1155</v>
      </c>
      <c r="H2116" s="3" t="n">
        <v>39</v>
      </c>
      <c r="I2116" s="3" t="n">
        <v>39</v>
      </c>
      <c r="J2116" s="3" t="n">
        <v>1504</v>
      </c>
      <c r="K2116" s="3" t="n">
        <v>1504</v>
      </c>
      <c r="L2116" s="3" t="n">
        <v>211</v>
      </c>
      <c r="M2116" s="3" t="n">
        <v>211</v>
      </c>
      <c r="N2116" s="3" t="n">
        <v>-1</v>
      </c>
      <c r="O2116" s="3" t="n">
        <v>-1</v>
      </c>
      <c r="P2116" s="3" t="n">
        <v>8.3</v>
      </c>
      <c r="Q2116" s="3" t="n">
        <v>24.2</v>
      </c>
      <c r="R2116" s="3" t="s">
        <v>6147</v>
      </c>
      <c r="S2116" s="6" t="n">
        <v>45813.7333333333</v>
      </c>
      <c r="T2116" s="3" t="s">
        <v>3197</v>
      </c>
      <c r="U2116" s="3" t="s">
        <v>3197</v>
      </c>
      <c r="V2116" s="3" t="n">
        <v>0</v>
      </c>
      <c r="W2116" s="3" t="n">
        <v>0</v>
      </c>
      <c r="X2116" s="3" t="n">
        <v>0</v>
      </c>
      <c r="Y2116" s="3" t="s">
        <v>30</v>
      </c>
      <c r="Z2116" s="3" t="s">
        <v>30</v>
      </c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</row>
    <row r="2117" customFormat="false" ht="15.75" hidden="false" customHeight="false" outlineLevel="0" collapsed="false">
      <c r="A2117" s="3" t="n">
        <v>2116</v>
      </c>
      <c r="B2117" s="3" t="s">
        <v>6148</v>
      </c>
      <c r="C2117" s="3" t="s">
        <v>6149</v>
      </c>
      <c r="D2117" s="3" t="n">
        <v>1</v>
      </c>
      <c r="E2117" s="3" t="n">
        <v>1.3160266</v>
      </c>
      <c r="F2117" s="3" t="n">
        <v>35</v>
      </c>
      <c r="G2117" s="3" t="n">
        <v>35</v>
      </c>
      <c r="H2117" s="3" t="n">
        <v>10</v>
      </c>
      <c r="I2117" s="3" t="n">
        <v>10</v>
      </c>
      <c r="J2117" s="3" t="n">
        <v>44</v>
      </c>
      <c r="K2117" s="3" t="n">
        <v>44</v>
      </c>
      <c r="L2117" s="3" t="n">
        <v>8</v>
      </c>
      <c r="M2117" s="3" t="n">
        <v>8</v>
      </c>
      <c r="N2117" s="3" t="n">
        <v>-1</v>
      </c>
      <c r="O2117" s="3" t="n">
        <v>-1</v>
      </c>
      <c r="P2117" s="3" t="n">
        <v>8.3</v>
      </c>
      <c r="Q2117" s="3" t="n">
        <v>24.2</v>
      </c>
      <c r="R2117" s="3" t="s">
        <v>6150</v>
      </c>
      <c r="S2117" s="4" t="n">
        <v>45747.5898263889</v>
      </c>
      <c r="T2117" s="3" t="s">
        <v>1920</v>
      </c>
      <c r="U2117" s="3" t="s">
        <v>1920</v>
      </c>
      <c r="V2117" s="3" t="n">
        <v>0</v>
      </c>
      <c r="W2117" s="3" t="n">
        <v>0</v>
      </c>
      <c r="X2117" s="3" t="n">
        <v>0</v>
      </c>
      <c r="Y2117" s="3" t="s">
        <v>30</v>
      </c>
      <c r="Z2117" s="3" t="s">
        <v>30</v>
      </c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</row>
    <row r="2118" customFormat="false" ht="15.75" hidden="false" customHeight="false" outlineLevel="0" collapsed="false">
      <c r="A2118" s="3" t="n">
        <v>2117</v>
      </c>
      <c r="B2118" s="3" t="s">
        <v>6151</v>
      </c>
      <c r="C2118" s="3" t="s">
        <v>6152</v>
      </c>
      <c r="D2118" s="3" t="n">
        <v>1</v>
      </c>
      <c r="E2118" s="3" t="n">
        <v>1.9930751</v>
      </c>
      <c r="F2118" s="3" t="n">
        <v>68</v>
      </c>
      <c r="G2118" s="3" t="n">
        <v>68</v>
      </c>
      <c r="H2118" s="3" t="n">
        <v>9</v>
      </c>
      <c r="I2118" s="3" t="n">
        <v>9</v>
      </c>
      <c r="J2118" s="3" t="n">
        <v>76</v>
      </c>
      <c r="K2118" s="3" t="n">
        <v>76</v>
      </c>
      <c r="L2118" s="3" t="n">
        <v>13</v>
      </c>
      <c r="M2118" s="3" t="n">
        <v>13</v>
      </c>
      <c r="N2118" s="3" t="n">
        <v>-1</v>
      </c>
      <c r="O2118" s="3" t="n">
        <v>-1</v>
      </c>
      <c r="P2118" s="3" t="n">
        <v>8.3</v>
      </c>
      <c r="Q2118" s="3" t="n">
        <v>24.2</v>
      </c>
      <c r="R2118" s="3" t="s">
        <v>6153</v>
      </c>
      <c r="S2118" s="4" t="n">
        <v>45747.5898842593</v>
      </c>
      <c r="T2118" s="3" t="s">
        <v>65</v>
      </c>
      <c r="U2118" s="3" t="s">
        <v>65</v>
      </c>
      <c r="V2118" s="3" t="n">
        <v>0</v>
      </c>
      <c r="W2118" s="3" t="n">
        <v>0</v>
      </c>
      <c r="X2118" s="3" t="n">
        <v>0</v>
      </c>
      <c r="Y2118" s="3" t="s">
        <v>30</v>
      </c>
      <c r="Z2118" s="3" t="s">
        <v>30</v>
      </c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</row>
    <row r="2119" customFormat="false" ht="15.75" hidden="false" customHeight="false" outlineLevel="0" collapsed="false">
      <c r="A2119" s="3" t="n">
        <v>2118</v>
      </c>
      <c r="B2119" s="3" t="s">
        <v>6154</v>
      </c>
      <c r="C2119" s="3" t="s">
        <v>6155</v>
      </c>
      <c r="D2119" s="3" t="n">
        <v>1</v>
      </c>
      <c r="E2119" s="3" t="n">
        <v>0.5811813</v>
      </c>
      <c r="F2119" s="3" t="n">
        <v>11</v>
      </c>
      <c r="G2119" s="3" t="n">
        <v>11</v>
      </c>
      <c r="H2119" s="3" t="n">
        <v>5</v>
      </c>
      <c r="I2119" s="3" t="n">
        <v>5</v>
      </c>
      <c r="J2119" s="3" t="n">
        <v>12</v>
      </c>
      <c r="K2119" s="3" t="n">
        <v>12</v>
      </c>
      <c r="L2119" s="3" t="n">
        <v>1</v>
      </c>
      <c r="M2119" s="3" t="n">
        <v>1</v>
      </c>
      <c r="N2119" s="3" t="n">
        <v>-1</v>
      </c>
      <c r="O2119" s="3" t="n">
        <v>-1</v>
      </c>
      <c r="P2119" s="3" t="n">
        <v>8.3</v>
      </c>
      <c r="Q2119" s="3" t="n">
        <v>24.2</v>
      </c>
      <c r="R2119" s="3" t="s">
        <v>6156</v>
      </c>
      <c r="S2119" s="4" t="n">
        <v>45747.5899189815</v>
      </c>
      <c r="T2119" s="3" t="s">
        <v>1920</v>
      </c>
      <c r="U2119" s="3" t="s">
        <v>1920</v>
      </c>
      <c r="V2119" s="3" t="n">
        <v>0</v>
      </c>
      <c r="W2119" s="3" t="n">
        <v>0</v>
      </c>
      <c r="X2119" s="3" t="n">
        <v>0</v>
      </c>
      <c r="Y2119" s="3" t="s">
        <v>30</v>
      </c>
      <c r="Z2119" s="3" t="s">
        <v>30</v>
      </c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</row>
    <row r="2120" customFormat="false" ht="15.75" hidden="false" customHeight="false" outlineLevel="0" collapsed="false">
      <c r="A2120" s="3" t="n">
        <v>2119</v>
      </c>
      <c r="B2120" s="3" t="s">
        <v>6157</v>
      </c>
      <c r="C2120" s="3"/>
      <c r="D2120" s="3" t="n">
        <v>0</v>
      </c>
      <c r="E2120" s="3" t="s">
        <v>1901</v>
      </c>
      <c r="F2120" s="3" t="s">
        <v>1901</v>
      </c>
      <c r="G2120" s="3" t="s">
        <v>1901</v>
      </c>
      <c r="H2120" s="3" t="s">
        <v>1901</v>
      </c>
      <c r="I2120" s="3" t="s">
        <v>1901</v>
      </c>
      <c r="J2120" s="3" t="s">
        <v>1901</v>
      </c>
      <c r="K2120" s="3" t="s">
        <v>1901</v>
      </c>
      <c r="L2120" s="3" t="s">
        <v>1901</v>
      </c>
      <c r="M2120" s="3" t="s">
        <v>1901</v>
      </c>
      <c r="N2120" s="3" t="s">
        <v>1901</v>
      </c>
      <c r="O2120" s="3" t="s">
        <v>1901</v>
      </c>
      <c r="P2120" s="3"/>
      <c r="Q2120" s="3"/>
      <c r="R2120" s="3"/>
      <c r="S2120" s="3"/>
      <c r="T2120" s="3"/>
      <c r="U2120" s="3"/>
      <c r="V2120" s="3" t="s">
        <v>1901</v>
      </c>
      <c r="W2120" s="3" t="s">
        <v>1901</v>
      </c>
      <c r="X2120" s="3" t="s">
        <v>1901</v>
      </c>
      <c r="Y2120" s="3"/>
      <c r="Z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</row>
    <row r="2121" customFormat="false" ht="15.75" hidden="false" customHeight="false" outlineLevel="0" collapsed="false">
      <c r="A2121" s="3" t="n">
        <v>2120</v>
      </c>
      <c r="B2121" s="3" t="s">
        <v>6158</v>
      </c>
      <c r="C2121" s="3"/>
      <c r="D2121" s="3" t="n">
        <v>0</v>
      </c>
      <c r="E2121" s="3" t="s">
        <v>1901</v>
      </c>
      <c r="F2121" s="3" t="s">
        <v>1901</v>
      </c>
      <c r="G2121" s="3" t="s">
        <v>1901</v>
      </c>
      <c r="H2121" s="3" t="s">
        <v>1901</v>
      </c>
      <c r="I2121" s="3" t="s">
        <v>1901</v>
      </c>
      <c r="J2121" s="3" t="s">
        <v>1901</v>
      </c>
      <c r="K2121" s="3" t="s">
        <v>1901</v>
      </c>
      <c r="L2121" s="3" t="s">
        <v>1901</v>
      </c>
      <c r="M2121" s="3" t="s">
        <v>1901</v>
      </c>
      <c r="N2121" s="3" t="s">
        <v>1901</v>
      </c>
      <c r="O2121" s="3" t="s">
        <v>1901</v>
      </c>
      <c r="P2121" s="3"/>
      <c r="Q2121" s="3"/>
      <c r="R2121" s="3"/>
      <c r="S2121" s="3"/>
      <c r="T2121" s="3"/>
      <c r="U2121" s="3"/>
      <c r="V2121" s="3" t="s">
        <v>1901</v>
      </c>
      <c r="W2121" s="3" t="s">
        <v>1901</v>
      </c>
      <c r="X2121" s="3" t="s">
        <v>1901</v>
      </c>
      <c r="Y2121" s="3"/>
      <c r="Z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</row>
    <row r="2122" customFormat="false" ht="15.75" hidden="false" customHeight="false" outlineLevel="0" collapsed="false">
      <c r="A2122" s="3" t="n">
        <v>2121</v>
      </c>
      <c r="B2122" s="3" t="s">
        <v>6159</v>
      </c>
      <c r="C2122" s="3"/>
      <c r="D2122" s="3" t="n">
        <v>0</v>
      </c>
      <c r="E2122" s="3" t="s">
        <v>1901</v>
      </c>
      <c r="F2122" s="3" t="s">
        <v>1901</v>
      </c>
      <c r="G2122" s="3" t="s">
        <v>1901</v>
      </c>
      <c r="H2122" s="3" t="s">
        <v>1901</v>
      </c>
      <c r="I2122" s="3" t="s">
        <v>1901</v>
      </c>
      <c r="J2122" s="3" t="s">
        <v>1901</v>
      </c>
      <c r="K2122" s="3" t="s">
        <v>1901</v>
      </c>
      <c r="L2122" s="3" t="s">
        <v>1901</v>
      </c>
      <c r="M2122" s="3" t="s">
        <v>1901</v>
      </c>
      <c r="N2122" s="3" t="s">
        <v>1901</v>
      </c>
      <c r="O2122" s="3" t="s">
        <v>1901</v>
      </c>
      <c r="P2122" s="3"/>
      <c r="Q2122" s="3"/>
      <c r="R2122" s="3"/>
      <c r="S2122" s="3"/>
      <c r="T2122" s="3"/>
      <c r="U2122" s="3"/>
      <c r="V2122" s="3" t="s">
        <v>1901</v>
      </c>
      <c r="W2122" s="3" t="s">
        <v>1901</v>
      </c>
      <c r="X2122" s="3" t="s">
        <v>1901</v>
      </c>
      <c r="Y2122" s="3"/>
      <c r="Z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</row>
    <row r="2123" customFormat="false" ht="15.75" hidden="false" customHeight="false" outlineLevel="0" collapsed="false">
      <c r="A2123" s="3" t="n">
        <v>2122</v>
      </c>
      <c r="B2123" s="3" t="s">
        <v>6160</v>
      </c>
      <c r="C2123" s="3"/>
      <c r="D2123" s="3" t="n">
        <v>0</v>
      </c>
      <c r="E2123" s="3" t="s">
        <v>1901</v>
      </c>
      <c r="F2123" s="3" t="s">
        <v>1901</v>
      </c>
      <c r="G2123" s="3" t="s">
        <v>1901</v>
      </c>
      <c r="H2123" s="3" t="s">
        <v>1901</v>
      </c>
      <c r="I2123" s="3" t="s">
        <v>1901</v>
      </c>
      <c r="J2123" s="3" t="s">
        <v>1901</v>
      </c>
      <c r="K2123" s="3" t="s">
        <v>1901</v>
      </c>
      <c r="L2123" s="3" t="s">
        <v>1901</v>
      </c>
      <c r="M2123" s="3" t="s">
        <v>1901</v>
      </c>
      <c r="N2123" s="3" t="s">
        <v>1901</v>
      </c>
      <c r="O2123" s="3" t="s">
        <v>1901</v>
      </c>
      <c r="P2123" s="3"/>
      <c r="Q2123" s="3"/>
      <c r="R2123" s="3"/>
      <c r="S2123" s="3"/>
      <c r="T2123" s="3"/>
      <c r="U2123" s="3"/>
      <c r="V2123" s="3" t="s">
        <v>1901</v>
      </c>
      <c r="W2123" s="3" t="s">
        <v>1901</v>
      </c>
      <c r="X2123" s="3" t="s">
        <v>1901</v>
      </c>
      <c r="Y2123" s="3"/>
      <c r="Z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</row>
    <row r="2124" customFormat="false" ht="15.75" hidden="false" customHeight="false" outlineLevel="0" collapsed="false">
      <c r="A2124" s="3" t="n">
        <v>2123</v>
      </c>
      <c r="B2124" s="3" t="s">
        <v>6161</v>
      </c>
      <c r="C2124" s="3" t="s">
        <v>6162</v>
      </c>
      <c r="D2124" s="3" t="n">
        <v>1</v>
      </c>
      <c r="E2124" s="3" t="n">
        <v>0.9408835</v>
      </c>
      <c r="F2124" s="3" t="n">
        <v>61</v>
      </c>
      <c r="G2124" s="3" t="n">
        <v>61</v>
      </c>
      <c r="H2124" s="3" t="n">
        <v>4</v>
      </c>
      <c r="I2124" s="3" t="n">
        <v>4</v>
      </c>
      <c r="J2124" s="3" t="n">
        <v>90</v>
      </c>
      <c r="K2124" s="3" t="n">
        <v>90</v>
      </c>
      <c r="L2124" s="3" t="n">
        <v>10</v>
      </c>
      <c r="M2124" s="3" t="n">
        <v>10</v>
      </c>
      <c r="N2124" s="3" t="n">
        <v>-1</v>
      </c>
      <c r="O2124" s="3" t="n">
        <v>-1</v>
      </c>
      <c r="P2124" s="3" t="n">
        <v>8.7</v>
      </c>
      <c r="Q2124" s="3" t="n">
        <v>24.2</v>
      </c>
      <c r="R2124" s="3" t="s">
        <v>6163</v>
      </c>
      <c r="S2124" s="4" t="n">
        <v>45747.5901157407</v>
      </c>
      <c r="T2124" s="3" t="s">
        <v>65</v>
      </c>
      <c r="U2124" s="3" t="s">
        <v>65</v>
      </c>
      <c r="V2124" s="3" t="n">
        <v>0</v>
      </c>
      <c r="W2124" s="3" t="n">
        <v>0</v>
      </c>
      <c r="X2124" s="3" t="n">
        <v>0</v>
      </c>
      <c r="Y2124" s="3" t="s">
        <v>30</v>
      </c>
      <c r="Z2124" s="3" t="s">
        <v>30</v>
      </c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</row>
    <row r="2125" customFormat="false" ht="15.75" hidden="false" customHeight="false" outlineLevel="0" collapsed="false">
      <c r="A2125" s="3" t="n">
        <v>2124</v>
      </c>
      <c r="B2125" s="3" t="s">
        <v>6164</v>
      </c>
      <c r="C2125" s="3" t="s">
        <v>6165</v>
      </c>
      <c r="D2125" s="3" t="n">
        <v>1</v>
      </c>
      <c r="E2125" s="3" t="n">
        <v>4.8125427</v>
      </c>
      <c r="F2125" s="3" t="n">
        <v>238</v>
      </c>
      <c r="G2125" s="3" t="n">
        <v>238</v>
      </c>
      <c r="H2125" s="3" t="n">
        <v>13</v>
      </c>
      <c r="I2125" s="3" t="n">
        <v>13</v>
      </c>
      <c r="J2125" s="3" t="n">
        <v>330</v>
      </c>
      <c r="K2125" s="3" t="n">
        <v>330</v>
      </c>
      <c r="L2125" s="3" t="n">
        <v>61</v>
      </c>
      <c r="M2125" s="3" t="n">
        <v>61</v>
      </c>
      <c r="N2125" s="3" t="n">
        <v>-1</v>
      </c>
      <c r="O2125" s="3" t="n">
        <v>-1</v>
      </c>
      <c r="P2125" s="3" t="n">
        <v>8.7</v>
      </c>
      <c r="Q2125" s="3" t="n">
        <v>24.2</v>
      </c>
      <c r="R2125" s="3" t="s">
        <v>6166</v>
      </c>
      <c r="S2125" s="4" t="n">
        <v>45747.5902777778</v>
      </c>
      <c r="T2125" s="3" t="s">
        <v>65</v>
      </c>
      <c r="U2125" s="3" t="s">
        <v>65</v>
      </c>
      <c r="V2125" s="3" t="n">
        <v>0</v>
      </c>
      <c r="W2125" s="3" t="n">
        <v>0</v>
      </c>
      <c r="X2125" s="3" t="n">
        <v>0</v>
      </c>
      <c r="Y2125" s="3" t="s">
        <v>30</v>
      </c>
      <c r="Z2125" s="3" t="s">
        <v>30</v>
      </c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</row>
    <row r="2126" customFormat="false" ht="15.75" hidden="false" customHeight="false" outlineLevel="0" collapsed="false">
      <c r="A2126" s="3" t="n">
        <v>2125</v>
      </c>
      <c r="B2126" s="3" t="s">
        <v>6167</v>
      </c>
      <c r="C2126" s="3" t="s">
        <v>6168</v>
      </c>
      <c r="D2126" s="3" t="n">
        <v>1</v>
      </c>
      <c r="E2126" s="3" t="n">
        <v>5.3199125</v>
      </c>
      <c r="F2126" s="3" t="n">
        <v>280</v>
      </c>
      <c r="G2126" s="3" t="n">
        <v>280</v>
      </c>
      <c r="H2126" s="3" t="n">
        <v>14</v>
      </c>
      <c r="I2126" s="3" t="n">
        <v>14</v>
      </c>
      <c r="J2126" s="3" t="n">
        <v>390</v>
      </c>
      <c r="K2126" s="3" t="n">
        <v>390</v>
      </c>
      <c r="L2126" s="3" t="n">
        <v>60</v>
      </c>
      <c r="M2126" s="3" t="n">
        <v>60</v>
      </c>
      <c r="N2126" s="3" t="n">
        <v>-1</v>
      </c>
      <c r="O2126" s="3" t="n">
        <v>-1</v>
      </c>
      <c r="P2126" s="3" t="n">
        <v>8.7</v>
      </c>
      <c r="Q2126" s="3" t="n">
        <v>24.2</v>
      </c>
      <c r="R2126" s="3" t="s">
        <v>6169</v>
      </c>
      <c r="S2126" s="4" t="n">
        <v>45747.590462963</v>
      </c>
      <c r="T2126" s="3" t="s">
        <v>65</v>
      </c>
      <c r="U2126" s="3" t="s">
        <v>65</v>
      </c>
      <c r="V2126" s="3" t="n">
        <v>0</v>
      </c>
      <c r="W2126" s="3" t="n">
        <v>0</v>
      </c>
      <c r="X2126" s="3" t="n">
        <v>0</v>
      </c>
      <c r="Y2126" s="3" t="s">
        <v>30</v>
      </c>
      <c r="Z2126" s="3" t="s">
        <v>30</v>
      </c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</row>
    <row r="2127" customFormat="false" ht="15.75" hidden="false" customHeight="false" outlineLevel="0" collapsed="false">
      <c r="A2127" s="3" t="n">
        <v>2126</v>
      </c>
      <c r="B2127" s="3" t="s">
        <v>6170</v>
      </c>
      <c r="C2127" s="3" t="s">
        <v>6171</v>
      </c>
      <c r="D2127" s="3" t="n">
        <v>1</v>
      </c>
      <c r="E2127" s="3" t="n">
        <v>0.9374588</v>
      </c>
      <c r="F2127" s="3" t="n">
        <v>11</v>
      </c>
      <c r="G2127" s="3" t="n">
        <v>11</v>
      </c>
      <c r="H2127" s="3" t="n">
        <v>7</v>
      </c>
      <c r="I2127" s="3" t="n">
        <v>7</v>
      </c>
      <c r="J2127" s="3" t="n">
        <v>11</v>
      </c>
      <c r="K2127" s="3" t="n">
        <v>11</v>
      </c>
      <c r="L2127" s="3" t="n">
        <v>3</v>
      </c>
      <c r="M2127" s="3" t="n">
        <v>3</v>
      </c>
      <c r="N2127" s="3" t="n">
        <v>-1</v>
      </c>
      <c r="O2127" s="3" t="n">
        <v>-1</v>
      </c>
      <c r="P2127" s="3" t="n">
        <v>8.7</v>
      </c>
      <c r="Q2127" s="3" t="n">
        <v>24.2</v>
      </c>
      <c r="R2127" s="3" t="s">
        <v>6172</v>
      </c>
      <c r="S2127" s="4" t="n">
        <v>45747.5905092593</v>
      </c>
      <c r="T2127" s="3" t="s">
        <v>3197</v>
      </c>
      <c r="U2127" s="3" t="s">
        <v>3197</v>
      </c>
      <c r="V2127" s="3" t="n">
        <v>0</v>
      </c>
      <c r="W2127" s="3" t="n">
        <v>0</v>
      </c>
      <c r="X2127" s="3" t="n">
        <v>0</v>
      </c>
      <c r="Y2127" s="3" t="s">
        <v>30</v>
      </c>
      <c r="Z2127" s="3" t="s">
        <v>30</v>
      </c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</row>
    <row r="2128" customFormat="false" ht="15.75" hidden="false" customHeight="false" outlineLevel="0" collapsed="false">
      <c r="A2128" s="3" t="n">
        <v>2127</v>
      </c>
      <c r="B2128" s="3" t="s">
        <v>6173</v>
      </c>
      <c r="C2128" s="3" t="s">
        <v>6174</v>
      </c>
      <c r="D2128" s="3" t="n">
        <v>1</v>
      </c>
      <c r="E2128" s="3" t="n">
        <v>1.0306573</v>
      </c>
      <c r="F2128" s="3" t="n">
        <v>13</v>
      </c>
      <c r="G2128" s="3" t="n">
        <v>13</v>
      </c>
      <c r="H2128" s="3" t="n">
        <v>7</v>
      </c>
      <c r="I2128" s="3" t="n">
        <v>7</v>
      </c>
      <c r="J2128" s="3" t="n">
        <v>15</v>
      </c>
      <c r="K2128" s="3" t="n">
        <v>15</v>
      </c>
      <c r="L2128" s="3" t="n">
        <v>3</v>
      </c>
      <c r="M2128" s="3" t="n">
        <v>3</v>
      </c>
      <c r="N2128" s="3" t="n">
        <v>-1</v>
      </c>
      <c r="O2128" s="3" t="n">
        <v>-1</v>
      </c>
      <c r="P2128" s="3" t="n">
        <v>8.7</v>
      </c>
      <c r="Q2128" s="3" t="n">
        <v>24.2</v>
      </c>
      <c r="R2128" s="3" t="s">
        <v>6175</v>
      </c>
      <c r="S2128" s="4" t="n">
        <v>45747.5905555556</v>
      </c>
      <c r="T2128" s="3" t="s">
        <v>3197</v>
      </c>
      <c r="U2128" s="3" t="s">
        <v>3197</v>
      </c>
      <c r="V2128" s="3" t="n">
        <v>0</v>
      </c>
      <c r="W2128" s="3" t="n">
        <v>0</v>
      </c>
      <c r="X2128" s="3" t="n">
        <v>0</v>
      </c>
      <c r="Y2128" s="3" t="s">
        <v>30</v>
      </c>
      <c r="Z2128" s="3" t="s">
        <v>30</v>
      </c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</row>
    <row r="2129" customFormat="false" ht="15.75" hidden="false" customHeight="false" outlineLevel="0" collapsed="false">
      <c r="A2129" s="3" t="n">
        <v>2128</v>
      </c>
      <c r="B2129" s="3" t="s">
        <v>6176</v>
      </c>
      <c r="C2129" s="3" t="s">
        <v>6177</v>
      </c>
      <c r="D2129" s="3" t="n">
        <v>1</v>
      </c>
      <c r="E2129" s="3" t="n">
        <v>12.4974404</v>
      </c>
      <c r="F2129" s="3" t="n">
        <v>1159</v>
      </c>
      <c r="G2129" s="3" t="n">
        <v>1159</v>
      </c>
      <c r="H2129" s="3" t="n">
        <v>39</v>
      </c>
      <c r="I2129" s="3" t="n">
        <v>39</v>
      </c>
      <c r="J2129" s="3" t="n">
        <v>1495</v>
      </c>
      <c r="K2129" s="3" t="n">
        <v>1495</v>
      </c>
      <c r="L2129" s="3" t="n">
        <v>211</v>
      </c>
      <c r="M2129" s="3" t="n">
        <v>211</v>
      </c>
      <c r="N2129" s="3" t="n">
        <v>-1</v>
      </c>
      <c r="O2129" s="3" t="n">
        <v>-1</v>
      </c>
      <c r="P2129" s="3" t="n">
        <v>8.7</v>
      </c>
      <c r="Q2129" s="3" t="n">
        <v>24.2</v>
      </c>
      <c r="R2129" s="3" t="s">
        <v>6178</v>
      </c>
      <c r="S2129" s="6" t="n">
        <v>45813.7341203704</v>
      </c>
      <c r="T2129" s="3" t="s">
        <v>3197</v>
      </c>
      <c r="U2129" s="3" t="s">
        <v>3197</v>
      </c>
      <c r="V2129" s="3" t="n">
        <v>0</v>
      </c>
      <c r="W2129" s="3" t="n">
        <v>0</v>
      </c>
      <c r="X2129" s="3" t="n">
        <v>0</v>
      </c>
      <c r="Y2129" s="3" t="s">
        <v>30</v>
      </c>
      <c r="Z2129" s="3" t="s">
        <v>30</v>
      </c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</row>
    <row r="2130" customFormat="false" ht="15.75" hidden="false" customHeight="false" outlineLevel="0" collapsed="false">
      <c r="A2130" s="3" t="n">
        <v>2129</v>
      </c>
      <c r="B2130" s="3" t="s">
        <v>6179</v>
      </c>
      <c r="C2130" s="3" t="s">
        <v>6180</v>
      </c>
      <c r="D2130" s="3" t="n">
        <v>1</v>
      </c>
      <c r="E2130" s="3" t="n">
        <v>1.2456013</v>
      </c>
      <c r="F2130" s="3" t="n">
        <v>35</v>
      </c>
      <c r="G2130" s="3" t="n">
        <v>35</v>
      </c>
      <c r="H2130" s="3" t="n">
        <v>10</v>
      </c>
      <c r="I2130" s="3" t="n">
        <v>10</v>
      </c>
      <c r="J2130" s="3" t="n">
        <v>44</v>
      </c>
      <c r="K2130" s="3" t="n">
        <v>44</v>
      </c>
      <c r="L2130" s="3" t="n">
        <v>8</v>
      </c>
      <c r="M2130" s="3" t="n">
        <v>8</v>
      </c>
      <c r="N2130" s="3" t="n">
        <v>-1</v>
      </c>
      <c r="O2130" s="3" t="n">
        <v>-1</v>
      </c>
      <c r="P2130" s="3" t="n">
        <v>8.7</v>
      </c>
      <c r="Q2130" s="3" t="n">
        <v>24.2</v>
      </c>
      <c r="R2130" s="3" t="s">
        <v>6181</v>
      </c>
      <c r="S2130" s="4" t="n">
        <v>45747.5911458333</v>
      </c>
      <c r="T2130" s="3" t="s">
        <v>1920</v>
      </c>
      <c r="U2130" s="3" t="s">
        <v>1920</v>
      </c>
      <c r="V2130" s="3" t="n">
        <v>0</v>
      </c>
      <c r="W2130" s="3" t="n">
        <v>0</v>
      </c>
      <c r="X2130" s="3" t="n">
        <v>0</v>
      </c>
      <c r="Y2130" s="3" t="s">
        <v>30</v>
      </c>
      <c r="Z2130" s="3" t="s">
        <v>30</v>
      </c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</row>
    <row r="2131" customFormat="false" ht="15.75" hidden="false" customHeight="false" outlineLevel="0" collapsed="false">
      <c r="A2131" s="3" t="n">
        <v>2130</v>
      </c>
      <c r="B2131" s="3" t="s">
        <v>6182</v>
      </c>
      <c r="C2131" s="3" t="s">
        <v>6183</v>
      </c>
      <c r="D2131" s="3" t="n">
        <v>1</v>
      </c>
      <c r="E2131" s="3" t="n">
        <v>1.8718465</v>
      </c>
      <c r="F2131" s="3" t="n">
        <v>70</v>
      </c>
      <c r="G2131" s="3" t="n">
        <v>70</v>
      </c>
      <c r="H2131" s="3" t="n">
        <v>10</v>
      </c>
      <c r="I2131" s="3" t="n">
        <v>10</v>
      </c>
      <c r="J2131" s="3" t="n">
        <v>78</v>
      </c>
      <c r="K2131" s="3" t="n">
        <v>78</v>
      </c>
      <c r="L2131" s="3" t="n">
        <v>14</v>
      </c>
      <c r="M2131" s="3" t="n">
        <v>14</v>
      </c>
      <c r="N2131" s="3" t="n">
        <v>-1</v>
      </c>
      <c r="O2131" s="3" t="n">
        <v>-1</v>
      </c>
      <c r="P2131" s="3" t="n">
        <v>8.7</v>
      </c>
      <c r="Q2131" s="3" t="n">
        <v>24.2</v>
      </c>
      <c r="R2131" s="3" t="s">
        <v>6184</v>
      </c>
      <c r="S2131" s="4" t="n">
        <v>45747.5912037037</v>
      </c>
      <c r="T2131" s="3" t="s">
        <v>65</v>
      </c>
      <c r="U2131" s="3" t="s">
        <v>65</v>
      </c>
      <c r="V2131" s="3" t="n">
        <v>0</v>
      </c>
      <c r="W2131" s="3" t="n">
        <v>0</v>
      </c>
      <c r="X2131" s="3" t="n">
        <v>0</v>
      </c>
      <c r="Y2131" s="3" t="s">
        <v>30</v>
      </c>
      <c r="Z2131" s="3" t="s">
        <v>30</v>
      </c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</row>
    <row r="2132" customFormat="false" ht="15.75" hidden="false" customHeight="false" outlineLevel="0" collapsed="false">
      <c r="A2132" s="3" t="n">
        <v>2131</v>
      </c>
      <c r="B2132" s="3" t="s">
        <v>6185</v>
      </c>
      <c r="C2132" s="3" t="s">
        <v>6186</v>
      </c>
      <c r="D2132" s="3" t="n">
        <v>1</v>
      </c>
      <c r="E2132" s="3" t="n">
        <v>0.540219</v>
      </c>
      <c r="F2132" s="3" t="n">
        <v>11</v>
      </c>
      <c r="G2132" s="3" t="n">
        <v>11</v>
      </c>
      <c r="H2132" s="3" t="n">
        <v>5</v>
      </c>
      <c r="I2132" s="3" t="n">
        <v>5</v>
      </c>
      <c r="J2132" s="3" t="n">
        <v>12</v>
      </c>
      <c r="K2132" s="3" t="n">
        <v>12</v>
      </c>
      <c r="L2132" s="3" t="n">
        <v>1</v>
      </c>
      <c r="M2132" s="3" t="n">
        <v>1</v>
      </c>
      <c r="N2132" s="3" t="n">
        <v>-1</v>
      </c>
      <c r="O2132" s="3" t="n">
        <v>-1</v>
      </c>
      <c r="P2132" s="3" t="n">
        <v>8.7</v>
      </c>
      <c r="Q2132" s="3" t="n">
        <v>24.2</v>
      </c>
      <c r="R2132" s="3" t="s">
        <v>6187</v>
      </c>
      <c r="S2132" s="4" t="n">
        <v>45747.5912268519</v>
      </c>
      <c r="T2132" s="3" t="s">
        <v>1920</v>
      </c>
      <c r="U2132" s="3" t="s">
        <v>1920</v>
      </c>
      <c r="V2132" s="3" t="n">
        <v>0</v>
      </c>
      <c r="W2132" s="3" t="n">
        <v>0</v>
      </c>
      <c r="X2132" s="3" t="n">
        <v>0</v>
      </c>
      <c r="Y2132" s="3" t="s">
        <v>30</v>
      </c>
      <c r="Z2132" s="3" t="s">
        <v>30</v>
      </c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</row>
    <row r="2133" customFormat="false" ht="15.75" hidden="false" customHeight="false" outlineLevel="0" collapsed="false">
      <c r="A2133" s="3" t="n">
        <v>2132</v>
      </c>
      <c r="B2133" s="3" t="s">
        <v>6188</v>
      </c>
      <c r="C2133" s="3"/>
      <c r="D2133" s="3" t="n">
        <v>0</v>
      </c>
      <c r="E2133" s="3" t="s">
        <v>1901</v>
      </c>
      <c r="F2133" s="3" t="s">
        <v>1901</v>
      </c>
      <c r="G2133" s="3" t="s">
        <v>1901</v>
      </c>
      <c r="H2133" s="3" t="s">
        <v>1901</v>
      </c>
      <c r="I2133" s="3" t="s">
        <v>1901</v>
      </c>
      <c r="J2133" s="3" t="s">
        <v>1901</v>
      </c>
      <c r="K2133" s="3" t="s">
        <v>1901</v>
      </c>
      <c r="L2133" s="3" t="s">
        <v>1901</v>
      </c>
      <c r="M2133" s="3" t="s">
        <v>1901</v>
      </c>
      <c r="N2133" s="3" t="s">
        <v>1901</v>
      </c>
      <c r="O2133" s="3" t="s">
        <v>1901</v>
      </c>
      <c r="P2133" s="3"/>
      <c r="Q2133" s="3"/>
      <c r="R2133" s="3"/>
      <c r="S2133" s="3"/>
      <c r="T2133" s="3"/>
      <c r="U2133" s="3"/>
      <c r="V2133" s="3" t="s">
        <v>1901</v>
      </c>
      <c r="W2133" s="3" t="s">
        <v>1901</v>
      </c>
      <c r="X2133" s="3" t="s">
        <v>1901</v>
      </c>
      <c r="Y2133" s="3"/>
      <c r="Z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</row>
    <row r="2134" customFormat="false" ht="15.75" hidden="false" customHeight="false" outlineLevel="0" collapsed="false">
      <c r="A2134" s="3" t="n">
        <v>2133</v>
      </c>
      <c r="B2134" s="3" t="s">
        <v>6189</v>
      </c>
      <c r="C2134" s="3" t="s">
        <v>6190</v>
      </c>
      <c r="D2134" s="3" t="n">
        <v>1</v>
      </c>
      <c r="E2134" s="3" t="n">
        <v>0.849671</v>
      </c>
      <c r="F2134" s="3" t="n">
        <v>61</v>
      </c>
      <c r="G2134" s="3" t="n">
        <v>61</v>
      </c>
      <c r="H2134" s="3" t="n">
        <v>4</v>
      </c>
      <c r="I2134" s="3" t="n">
        <v>4</v>
      </c>
      <c r="J2134" s="3" t="n">
        <v>90</v>
      </c>
      <c r="K2134" s="3" t="n">
        <v>90</v>
      </c>
      <c r="L2134" s="3" t="n">
        <v>10</v>
      </c>
      <c r="M2134" s="3" t="n">
        <v>10</v>
      </c>
      <c r="N2134" s="3" t="n">
        <v>-1</v>
      </c>
      <c r="O2134" s="3" t="n">
        <v>-1</v>
      </c>
      <c r="P2134" s="3" t="n">
        <v>8.8</v>
      </c>
      <c r="Q2134" s="3" t="n">
        <v>24.2</v>
      </c>
      <c r="R2134" s="3" t="s">
        <v>6191</v>
      </c>
      <c r="S2134" s="4" t="n">
        <v>45747.5912847222</v>
      </c>
      <c r="T2134" s="3" t="s">
        <v>65</v>
      </c>
      <c r="U2134" s="3" t="s">
        <v>65</v>
      </c>
      <c r="V2134" s="3" t="n">
        <v>0</v>
      </c>
      <c r="W2134" s="3" t="n">
        <v>0</v>
      </c>
      <c r="X2134" s="3" t="n">
        <v>0</v>
      </c>
      <c r="Y2134" s="3" t="s">
        <v>30</v>
      </c>
      <c r="Z2134" s="3" t="s">
        <v>30</v>
      </c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</row>
    <row r="2135" customFormat="false" ht="15.75" hidden="false" customHeight="false" outlineLevel="0" collapsed="false">
      <c r="A2135" s="3" t="n">
        <v>2134</v>
      </c>
      <c r="B2135" s="3" t="s">
        <v>6192</v>
      </c>
      <c r="C2135" s="3" t="s">
        <v>6193</v>
      </c>
      <c r="D2135" s="3" t="n">
        <v>1</v>
      </c>
      <c r="E2135" s="3" t="n">
        <v>4.5118015</v>
      </c>
      <c r="F2135" s="3" t="n">
        <v>238</v>
      </c>
      <c r="G2135" s="3" t="n">
        <v>238</v>
      </c>
      <c r="H2135" s="3" t="n">
        <v>13</v>
      </c>
      <c r="I2135" s="3" t="n">
        <v>13</v>
      </c>
      <c r="J2135" s="3" t="n">
        <v>330</v>
      </c>
      <c r="K2135" s="3" t="n">
        <v>330</v>
      </c>
      <c r="L2135" s="3" t="n">
        <v>61</v>
      </c>
      <c r="M2135" s="3" t="n">
        <v>61</v>
      </c>
      <c r="N2135" s="3" t="n">
        <v>-1</v>
      </c>
      <c r="O2135" s="3" t="n">
        <v>-1</v>
      </c>
      <c r="P2135" s="3" t="n">
        <v>8.8</v>
      </c>
      <c r="Q2135" s="3" t="n">
        <v>24.2</v>
      </c>
      <c r="R2135" s="3" t="s">
        <v>6194</v>
      </c>
      <c r="S2135" s="4" t="n">
        <v>45747.5914467593</v>
      </c>
      <c r="T2135" s="3" t="s">
        <v>65</v>
      </c>
      <c r="U2135" s="3" t="s">
        <v>65</v>
      </c>
      <c r="V2135" s="3" t="n">
        <v>0</v>
      </c>
      <c r="W2135" s="3" t="n">
        <v>0</v>
      </c>
      <c r="X2135" s="3" t="n">
        <v>0</v>
      </c>
      <c r="Y2135" s="3" t="s">
        <v>30</v>
      </c>
      <c r="Z2135" s="3" t="s">
        <v>30</v>
      </c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</row>
    <row r="2136" customFormat="false" ht="15.75" hidden="false" customHeight="false" outlineLevel="0" collapsed="false">
      <c r="A2136" s="3" t="n">
        <v>2135</v>
      </c>
      <c r="B2136" s="3" t="s">
        <v>6195</v>
      </c>
      <c r="C2136" s="3" t="s">
        <v>6196</v>
      </c>
      <c r="D2136" s="3" t="n">
        <v>1</v>
      </c>
      <c r="E2136" s="3" t="n">
        <v>5.573761</v>
      </c>
      <c r="F2136" s="3" t="n">
        <v>280</v>
      </c>
      <c r="G2136" s="3" t="n">
        <v>280</v>
      </c>
      <c r="H2136" s="3" t="n">
        <v>14</v>
      </c>
      <c r="I2136" s="3" t="n">
        <v>14</v>
      </c>
      <c r="J2136" s="3" t="n">
        <v>391</v>
      </c>
      <c r="K2136" s="3" t="n">
        <v>391</v>
      </c>
      <c r="L2136" s="3" t="n">
        <v>60</v>
      </c>
      <c r="M2136" s="3" t="n">
        <v>60</v>
      </c>
      <c r="N2136" s="3" t="n">
        <v>-1</v>
      </c>
      <c r="O2136" s="3" t="n">
        <v>-1</v>
      </c>
      <c r="P2136" s="3" t="n">
        <v>8.8</v>
      </c>
      <c r="Q2136" s="3" t="n">
        <v>24.2</v>
      </c>
      <c r="R2136" s="3" t="s">
        <v>6197</v>
      </c>
      <c r="S2136" s="4" t="n">
        <v>45747.5916435185</v>
      </c>
      <c r="T2136" s="3" t="s">
        <v>65</v>
      </c>
      <c r="U2136" s="3" t="s">
        <v>65</v>
      </c>
      <c r="V2136" s="3" t="n">
        <v>0</v>
      </c>
      <c r="W2136" s="3" t="n">
        <v>0</v>
      </c>
      <c r="X2136" s="3" t="n">
        <v>0</v>
      </c>
      <c r="Y2136" s="3" t="s">
        <v>30</v>
      </c>
      <c r="Z2136" s="3" t="s">
        <v>30</v>
      </c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</row>
    <row r="2137" customFormat="false" ht="15.75" hidden="false" customHeight="false" outlineLevel="0" collapsed="false">
      <c r="A2137" s="3" t="n">
        <v>2136</v>
      </c>
      <c r="B2137" s="3" t="s">
        <v>6198</v>
      </c>
      <c r="C2137" s="3" t="s">
        <v>6199</v>
      </c>
      <c r="D2137" s="3" t="n">
        <v>1</v>
      </c>
      <c r="E2137" s="3" t="n">
        <v>0.8237089</v>
      </c>
      <c r="F2137" s="3" t="n">
        <v>11</v>
      </c>
      <c r="G2137" s="3" t="n">
        <v>11</v>
      </c>
      <c r="H2137" s="3" t="n">
        <v>7</v>
      </c>
      <c r="I2137" s="3" t="n">
        <v>7</v>
      </c>
      <c r="J2137" s="3" t="n">
        <v>11</v>
      </c>
      <c r="K2137" s="3" t="n">
        <v>11</v>
      </c>
      <c r="L2137" s="3" t="n">
        <v>3</v>
      </c>
      <c r="M2137" s="3" t="n">
        <v>3</v>
      </c>
      <c r="N2137" s="3" t="n">
        <v>-1</v>
      </c>
      <c r="O2137" s="3" t="n">
        <v>-1</v>
      </c>
      <c r="P2137" s="3" t="n">
        <v>8.8</v>
      </c>
      <c r="Q2137" s="3" t="n">
        <v>24.2</v>
      </c>
      <c r="R2137" s="3" t="s">
        <v>6200</v>
      </c>
      <c r="S2137" s="4" t="n">
        <v>45747.5916782407</v>
      </c>
      <c r="T2137" s="3" t="s">
        <v>3197</v>
      </c>
      <c r="U2137" s="3" t="s">
        <v>3197</v>
      </c>
      <c r="V2137" s="3" t="n">
        <v>0</v>
      </c>
      <c r="W2137" s="3" t="n">
        <v>0</v>
      </c>
      <c r="X2137" s="3" t="n">
        <v>0</v>
      </c>
      <c r="Y2137" s="3" t="s">
        <v>30</v>
      </c>
      <c r="Z2137" s="3" t="s">
        <v>30</v>
      </c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</row>
    <row r="2138" customFormat="false" ht="15.75" hidden="false" customHeight="false" outlineLevel="0" collapsed="false">
      <c r="A2138" s="3" t="n">
        <v>2137</v>
      </c>
      <c r="B2138" s="3" t="s">
        <v>6201</v>
      </c>
      <c r="C2138" s="3" t="s">
        <v>6202</v>
      </c>
      <c r="D2138" s="3" t="n">
        <v>1</v>
      </c>
      <c r="E2138" s="3" t="n">
        <v>0.8675146</v>
      </c>
      <c r="F2138" s="3" t="n">
        <v>13</v>
      </c>
      <c r="G2138" s="3" t="n">
        <v>13</v>
      </c>
      <c r="H2138" s="3" t="n">
        <v>7</v>
      </c>
      <c r="I2138" s="3" t="n">
        <v>7</v>
      </c>
      <c r="J2138" s="3" t="n">
        <v>15</v>
      </c>
      <c r="K2138" s="3" t="n">
        <v>15</v>
      </c>
      <c r="L2138" s="3" t="n">
        <v>3</v>
      </c>
      <c r="M2138" s="3" t="n">
        <v>3</v>
      </c>
      <c r="N2138" s="3" t="n">
        <v>-1</v>
      </c>
      <c r="O2138" s="3" t="n">
        <v>-1</v>
      </c>
      <c r="P2138" s="3" t="n">
        <v>8.8</v>
      </c>
      <c r="Q2138" s="3" t="n">
        <v>24.2</v>
      </c>
      <c r="R2138" s="3" t="s">
        <v>6203</v>
      </c>
      <c r="S2138" s="4" t="n">
        <v>45747.591712963</v>
      </c>
      <c r="T2138" s="3" t="s">
        <v>3197</v>
      </c>
      <c r="U2138" s="3" t="s">
        <v>3197</v>
      </c>
      <c r="V2138" s="3" t="n">
        <v>0</v>
      </c>
      <c r="W2138" s="3" t="n">
        <v>0</v>
      </c>
      <c r="X2138" s="3" t="n">
        <v>0</v>
      </c>
      <c r="Y2138" s="3" t="s">
        <v>30</v>
      </c>
      <c r="Z2138" s="3" t="s">
        <v>30</v>
      </c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</row>
    <row r="2139" customFormat="false" ht="15.75" hidden="false" customHeight="false" outlineLevel="0" collapsed="false">
      <c r="A2139" s="3" t="n">
        <v>2138</v>
      </c>
      <c r="B2139" s="3" t="s">
        <v>6204</v>
      </c>
      <c r="C2139" s="3" t="s">
        <v>6205</v>
      </c>
      <c r="D2139" s="3" t="n">
        <v>1</v>
      </c>
      <c r="E2139" s="3" t="n">
        <v>13.025354</v>
      </c>
      <c r="F2139" s="3" t="n">
        <v>1159</v>
      </c>
      <c r="G2139" s="3" t="n">
        <v>1159</v>
      </c>
      <c r="H2139" s="3" t="n">
        <v>39</v>
      </c>
      <c r="I2139" s="3" t="n">
        <v>39</v>
      </c>
      <c r="J2139" s="3" t="n">
        <v>1495</v>
      </c>
      <c r="K2139" s="3" t="n">
        <v>1495</v>
      </c>
      <c r="L2139" s="3" t="n">
        <v>211</v>
      </c>
      <c r="M2139" s="3" t="n">
        <v>211</v>
      </c>
      <c r="N2139" s="3" t="n">
        <v>-1</v>
      </c>
      <c r="O2139" s="3" t="n">
        <v>-1</v>
      </c>
      <c r="P2139" s="3" t="n">
        <v>8.8</v>
      </c>
      <c r="Q2139" s="3" t="n">
        <v>24.2</v>
      </c>
      <c r="R2139" s="3" t="s">
        <v>6206</v>
      </c>
      <c r="S2139" s="6" t="n">
        <v>45813.7346643519</v>
      </c>
      <c r="T2139" s="3" t="s">
        <v>3197</v>
      </c>
      <c r="U2139" s="3" t="s">
        <v>3197</v>
      </c>
      <c r="V2139" s="3" t="n">
        <v>0</v>
      </c>
      <c r="W2139" s="3" t="n">
        <v>0</v>
      </c>
      <c r="X2139" s="3" t="n">
        <v>0</v>
      </c>
      <c r="Y2139" s="3" t="s">
        <v>30</v>
      </c>
      <c r="Z2139" s="3" t="s">
        <v>30</v>
      </c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</row>
    <row r="2140" customFormat="false" ht="15.75" hidden="false" customHeight="false" outlineLevel="0" collapsed="false">
      <c r="A2140" s="3" t="n">
        <v>2139</v>
      </c>
      <c r="B2140" s="3" t="s">
        <v>6207</v>
      </c>
      <c r="C2140" s="3" t="s">
        <v>6208</v>
      </c>
      <c r="D2140" s="3" t="n">
        <v>1</v>
      </c>
      <c r="E2140" s="3" t="n">
        <v>1.3676671</v>
      </c>
      <c r="F2140" s="3" t="n">
        <v>35</v>
      </c>
      <c r="G2140" s="3" t="n">
        <v>35</v>
      </c>
      <c r="H2140" s="3" t="n">
        <v>10</v>
      </c>
      <c r="I2140" s="3" t="n">
        <v>10</v>
      </c>
      <c r="J2140" s="3" t="n">
        <v>44</v>
      </c>
      <c r="K2140" s="3" t="n">
        <v>44</v>
      </c>
      <c r="L2140" s="3" t="n">
        <v>8</v>
      </c>
      <c r="M2140" s="3" t="n">
        <v>8</v>
      </c>
      <c r="N2140" s="3" t="n">
        <v>-1</v>
      </c>
      <c r="O2140" s="3" t="n">
        <v>-1</v>
      </c>
      <c r="P2140" s="3" t="n">
        <v>8.8</v>
      </c>
      <c r="Q2140" s="3" t="n">
        <v>24.2</v>
      </c>
      <c r="R2140" s="3" t="s">
        <v>6209</v>
      </c>
      <c r="S2140" s="4" t="n">
        <v>45747.5923263889</v>
      </c>
      <c r="T2140" s="3" t="s">
        <v>1920</v>
      </c>
      <c r="U2140" s="3" t="s">
        <v>1920</v>
      </c>
      <c r="V2140" s="3" t="n">
        <v>0</v>
      </c>
      <c r="W2140" s="3" t="n">
        <v>0</v>
      </c>
      <c r="X2140" s="3" t="n">
        <v>0</v>
      </c>
      <c r="Y2140" s="3" t="s">
        <v>30</v>
      </c>
      <c r="Z2140" s="3" t="s">
        <v>30</v>
      </c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</row>
    <row r="2141" customFormat="false" ht="15.75" hidden="false" customHeight="false" outlineLevel="0" collapsed="false">
      <c r="A2141" s="3" t="n">
        <v>2140</v>
      </c>
      <c r="B2141" s="3" t="s">
        <v>6210</v>
      </c>
      <c r="C2141" s="3" t="s">
        <v>6211</v>
      </c>
      <c r="D2141" s="3" t="n">
        <v>1</v>
      </c>
      <c r="E2141" s="3" t="n">
        <v>2.497193</v>
      </c>
      <c r="F2141" s="3" t="n">
        <v>86</v>
      </c>
      <c r="G2141" s="3" t="n">
        <v>86</v>
      </c>
      <c r="H2141" s="3" t="n">
        <v>13</v>
      </c>
      <c r="I2141" s="3" t="n">
        <v>13</v>
      </c>
      <c r="J2141" s="3" t="n">
        <v>99</v>
      </c>
      <c r="K2141" s="3" t="n">
        <v>99</v>
      </c>
      <c r="L2141" s="3" t="n">
        <v>18</v>
      </c>
      <c r="M2141" s="3" t="n">
        <v>18</v>
      </c>
      <c r="N2141" s="3" t="n">
        <v>-1</v>
      </c>
      <c r="O2141" s="3" t="n">
        <v>-1</v>
      </c>
      <c r="P2141" s="3" t="n">
        <v>8.8</v>
      </c>
      <c r="Q2141" s="3" t="n">
        <v>24.2</v>
      </c>
      <c r="R2141" s="3" t="s">
        <v>6212</v>
      </c>
      <c r="S2141" s="4" t="n">
        <v>45747.5923842593</v>
      </c>
      <c r="T2141" s="3" t="s">
        <v>65</v>
      </c>
      <c r="U2141" s="3" t="s">
        <v>65</v>
      </c>
      <c r="V2141" s="3" t="n">
        <v>0</v>
      </c>
      <c r="W2141" s="3" t="n">
        <v>0</v>
      </c>
      <c r="X2141" s="3" t="n">
        <v>0</v>
      </c>
      <c r="Y2141" s="3" t="s">
        <v>30</v>
      </c>
      <c r="Z2141" s="3" t="s">
        <v>30</v>
      </c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</row>
    <row r="2142" customFormat="false" ht="15.75" hidden="false" customHeight="false" outlineLevel="0" collapsed="false">
      <c r="A2142" s="3" t="n">
        <v>2141</v>
      </c>
      <c r="B2142" s="3" t="s">
        <v>6213</v>
      </c>
      <c r="C2142" s="3" t="s">
        <v>6214</v>
      </c>
      <c r="D2142" s="3" t="n">
        <v>1</v>
      </c>
      <c r="E2142" s="3" t="n">
        <v>0.720784</v>
      </c>
      <c r="F2142" s="3" t="n">
        <v>11</v>
      </c>
      <c r="G2142" s="3" t="n">
        <v>11</v>
      </c>
      <c r="H2142" s="3" t="n">
        <v>5</v>
      </c>
      <c r="I2142" s="3" t="n">
        <v>5</v>
      </c>
      <c r="J2142" s="3" t="n">
        <v>12</v>
      </c>
      <c r="K2142" s="3" t="n">
        <v>12</v>
      </c>
      <c r="L2142" s="3" t="n">
        <v>1</v>
      </c>
      <c r="M2142" s="3" t="n">
        <v>1</v>
      </c>
      <c r="N2142" s="3" t="n">
        <v>-1</v>
      </c>
      <c r="O2142" s="3" t="n">
        <v>-1</v>
      </c>
      <c r="P2142" s="3" t="n">
        <v>8.8</v>
      </c>
      <c r="Q2142" s="3" t="n">
        <v>24.2</v>
      </c>
      <c r="R2142" s="3" t="s">
        <v>6215</v>
      </c>
      <c r="S2142" s="4" t="n">
        <v>45747.5924189815</v>
      </c>
      <c r="T2142" s="3" t="s">
        <v>1920</v>
      </c>
      <c r="U2142" s="3" t="s">
        <v>1920</v>
      </c>
      <c r="V2142" s="3" t="n">
        <v>0</v>
      </c>
      <c r="W2142" s="3" t="n">
        <v>0</v>
      </c>
      <c r="X2142" s="3" t="n">
        <v>0</v>
      </c>
      <c r="Y2142" s="3" t="s">
        <v>30</v>
      </c>
      <c r="Z2142" s="3" t="s">
        <v>30</v>
      </c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</row>
    <row r="2143" customFormat="false" ht="15.75" hidden="false" customHeight="false" outlineLevel="0" collapsed="false">
      <c r="A2143" s="3" t="n">
        <v>2142</v>
      </c>
      <c r="B2143" s="3" t="s">
        <v>6216</v>
      </c>
      <c r="C2143" s="3" t="s">
        <v>6217</v>
      </c>
      <c r="D2143" s="3" t="n">
        <v>1</v>
      </c>
      <c r="E2143" s="3" t="n">
        <v>11.1701557</v>
      </c>
      <c r="F2143" s="3" t="n">
        <v>409</v>
      </c>
      <c r="G2143" s="3" t="n">
        <v>409</v>
      </c>
      <c r="H2143" s="3" t="n">
        <v>34</v>
      </c>
      <c r="I2143" s="3" t="n">
        <v>34</v>
      </c>
      <c r="J2143" s="3" t="n">
        <v>448</v>
      </c>
      <c r="K2143" s="3" t="n">
        <v>448</v>
      </c>
      <c r="L2143" s="3" t="n">
        <v>56</v>
      </c>
      <c r="M2143" s="3" t="n">
        <v>56</v>
      </c>
      <c r="N2143" s="3" t="n">
        <v>-1</v>
      </c>
      <c r="O2143" s="3" t="n">
        <v>-1</v>
      </c>
      <c r="P2143" s="3" t="n">
        <v>8.9</v>
      </c>
      <c r="Q2143" s="3" t="n">
        <v>24.2</v>
      </c>
      <c r="R2143" s="3" t="s">
        <v>6218</v>
      </c>
      <c r="S2143" s="4" t="n">
        <v>45747.5926157407</v>
      </c>
      <c r="T2143" s="3" t="s">
        <v>1920</v>
      </c>
      <c r="U2143" s="3" t="s">
        <v>1920</v>
      </c>
      <c r="V2143" s="3" t="n">
        <v>0</v>
      </c>
      <c r="W2143" s="3" t="n">
        <v>0</v>
      </c>
      <c r="X2143" s="3" t="n">
        <v>0</v>
      </c>
      <c r="Y2143" s="3" t="s">
        <v>30</v>
      </c>
      <c r="Z2143" s="3" t="s">
        <v>30</v>
      </c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</row>
    <row r="2144" customFormat="false" ht="15.75" hidden="false" customHeight="false" outlineLevel="0" collapsed="false">
      <c r="A2144" s="3" t="n">
        <v>2143</v>
      </c>
      <c r="B2144" s="3" t="s">
        <v>6219</v>
      </c>
      <c r="C2144" s="3" t="s">
        <v>6220</v>
      </c>
      <c r="D2144" s="3" t="n">
        <v>1</v>
      </c>
      <c r="E2144" s="3" t="n">
        <v>0.9131227</v>
      </c>
      <c r="F2144" s="3" t="n">
        <v>61</v>
      </c>
      <c r="G2144" s="3" t="n">
        <v>61</v>
      </c>
      <c r="H2144" s="3" t="n">
        <v>4</v>
      </c>
      <c r="I2144" s="3" t="n">
        <v>4</v>
      </c>
      <c r="J2144" s="3" t="n">
        <v>90</v>
      </c>
      <c r="K2144" s="3" t="n">
        <v>90</v>
      </c>
      <c r="L2144" s="3" t="n">
        <v>10</v>
      </c>
      <c r="M2144" s="3" t="n">
        <v>10</v>
      </c>
      <c r="N2144" s="3" t="n">
        <v>-1</v>
      </c>
      <c r="O2144" s="3" t="n">
        <v>-1</v>
      </c>
      <c r="P2144" s="3" t="n">
        <v>8.9</v>
      </c>
      <c r="Q2144" s="3" t="n">
        <v>24.2</v>
      </c>
      <c r="R2144" s="3" t="s">
        <v>6221</v>
      </c>
      <c r="S2144" s="4" t="n">
        <v>45747.592650463</v>
      </c>
      <c r="T2144" s="3" t="s">
        <v>65</v>
      </c>
      <c r="U2144" s="3" t="s">
        <v>65</v>
      </c>
      <c r="V2144" s="3" t="n">
        <v>0</v>
      </c>
      <c r="W2144" s="3" t="n">
        <v>0</v>
      </c>
      <c r="X2144" s="3" t="n">
        <v>0</v>
      </c>
      <c r="Y2144" s="3" t="s">
        <v>30</v>
      </c>
      <c r="Z2144" s="3" t="s">
        <v>30</v>
      </c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</row>
    <row r="2145" customFormat="false" ht="15.75" hidden="false" customHeight="false" outlineLevel="0" collapsed="false">
      <c r="A2145" s="3" t="n">
        <v>2144</v>
      </c>
      <c r="B2145" s="3" t="s">
        <v>6222</v>
      </c>
      <c r="C2145" s="3" t="s">
        <v>6223</v>
      </c>
      <c r="D2145" s="3" t="n">
        <v>1</v>
      </c>
      <c r="E2145" s="3" t="n">
        <v>4.5119226</v>
      </c>
      <c r="F2145" s="3" t="n">
        <v>238</v>
      </c>
      <c r="G2145" s="3" t="n">
        <v>238</v>
      </c>
      <c r="H2145" s="3" t="n">
        <v>13</v>
      </c>
      <c r="I2145" s="3" t="n">
        <v>13</v>
      </c>
      <c r="J2145" s="3" t="n">
        <v>330</v>
      </c>
      <c r="K2145" s="3" t="n">
        <v>330</v>
      </c>
      <c r="L2145" s="3" t="n">
        <v>61</v>
      </c>
      <c r="M2145" s="3" t="n">
        <v>61</v>
      </c>
      <c r="N2145" s="3" t="n">
        <v>-1</v>
      </c>
      <c r="O2145" s="3" t="n">
        <v>-1</v>
      </c>
      <c r="P2145" s="3" t="n">
        <v>8.9</v>
      </c>
      <c r="Q2145" s="3" t="n">
        <v>24.2</v>
      </c>
      <c r="R2145" s="3" t="s">
        <v>6224</v>
      </c>
      <c r="S2145" s="4" t="n">
        <v>45747.5928240741</v>
      </c>
      <c r="T2145" s="3" t="s">
        <v>65</v>
      </c>
      <c r="U2145" s="3" t="s">
        <v>65</v>
      </c>
      <c r="V2145" s="3" t="n">
        <v>0</v>
      </c>
      <c r="W2145" s="3" t="n">
        <v>0</v>
      </c>
      <c r="X2145" s="3" t="n">
        <v>0</v>
      </c>
      <c r="Y2145" s="3" t="s">
        <v>30</v>
      </c>
      <c r="Z2145" s="3" t="s">
        <v>30</v>
      </c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</row>
    <row r="2146" customFormat="false" ht="15.75" hidden="false" customHeight="false" outlineLevel="0" collapsed="false">
      <c r="A2146" s="3" t="n">
        <v>2145</v>
      </c>
      <c r="B2146" s="3" t="s">
        <v>6225</v>
      </c>
      <c r="C2146" s="3" t="s">
        <v>6226</v>
      </c>
      <c r="D2146" s="3" t="n">
        <v>1</v>
      </c>
      <c r="E2146" s="3" t="n">
        <v>4.892506</v>
      </c>
      <c r="F2146" s="3" t="n">
        <v>280</v>
      </c>
      <c r="G2146" s="3" t="n">
        <v>280</v>
      </c>
      <c r="H2146" s="3" t="n">
        <v>14</v>
      </c>
      <c r="I2146" s="3" t="n">
        <v>14</v>
      </c>
      <c r="J2146" s="3" t="n">
        <v>391</v>
      </c>
      <c r="K2146" s="3" t="n">
        <v>391</v>
      </c>
      <c r="L2146" s="3" t="n">
        <v>60</v>
      </c>
      <c r="M2146" s="3" t="n">
        <v>60</v>
      </c>
      <c r="N2146" s="3" t="n">
        <v>-1</v>
      </c>
      <c r="O2146" s="3" t="n">
        <v>-1</v>
      </c>
      <c r="P2146" s="3" t="n">
        <v>8.9</v>
      </c>
      <c r="Q2146" s="3" t="n">
        <v>24.2</v>
      </c>
      <c r="R2146" s="3" t="s">
        <v>6227</v>
      </c>
      <c r="S2146" s="4" t="n">
        <v>45747.5930092593</v>
      </c>
      <c r="T2146" s="3" t="s">
        <v>65</v>
      </c>
      <c r="U2146" s="3" t="s">
        <v>65</v>
      </c>
      <c r="V2146" s="3" t="n">
        <v>0</v>
      </c>
      <c r="W2146" s="3" t="n">
        <v>0</v>
      </c>
      <c r="X2146" s="3" t="n">
        <v>0</v>
      </c>
      <c r="Y2146" s="3" t="s">
        <v>30</v>
      </c>
      <c r="Z2146" s="3" t="s">
        <v>30</v>
      </c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</row>
    <row r="2147" customFormat="false" ht="15.75" hidden="false" customHeight="false" outlineLevel="0" collapsed="false">
      <c r="A2147" s="3" t="n">
        <v>2146</v>
      </c>
      <c r="B2147" s="3" t="s">
        <v>6228</v>
      </c>
      <c r="C2147" s="3" t="s">
        <v>6229</v>
      </c>
      <c r="D2147" s="3" t="n">
        <v>1</v>
      </c>
      <c r="E2147" s="3" t="n">
        <v>0.8779331</v>
      </c>
      <c r="F2147" s="3" t="n">
        <v>11</v>
      </c>
      <c r="G2147" s="3" t="n">
        <v>11</v>
      </c>
      <c r="H2147" s="3" t="n">
        <v>7</v>
      </c>
      <c r="I2147" s="3" t="n">
        <v>7</v>
      </c>
      <c r="J2147" s="3" t="n">
        <v>11</v>
      </c>
      <c r="K2147" s="3" t="n">
        <v>11</v>
      </c>
      <c r="L2147" s="3" t="n">
        <v>3</v>
      </c>
      <c r="M2147" s="3" t="n">
        <v>3</v>
      </c>
      <c r="N2147" s="3" t="n">
        <v>-1</v>
      </c>
      <c r="O2147" s="3" t="n">
        <v>-1</v>
      </c>
      <c r="P2147" s="3" t="n">
        <v>8.9</v>
      </c>
      <c r="Q2147" s="3" t="n">
        <v>24.2</v>
      </c>
      <c r="R2147" s="3" t="s">
        <v>6230</v>
      </c>
      <c r="S2147" s="4" t="n">
        <v>45747.5930555556</v>
      </c>
      <c r="T2147" s="3" t="s">
        <v>3197</v>
      </c>
      <c r="U2147" s="3" t="s">
        <v>3197</v>
      </c>
      <c r="V2147" s="3" t="n">
        <v>0</v>
      </c>
      <c r="W2147" s="3" t="n">
        <v>0</v>
      </c>
      <c r="X2147" s="3" t="n">
        <v>0</v>
      </c>
      <c r="Y2147" s="3" t="s">
        <v>30</v>
      </c>
      <c r="Z2147" s="3" t="s">
        <v>30</v>
      </c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</row>
    <row r="2148" customFormat="false" ht="15.75" hidden="false" customHeight="false" outlineLevel="0" collapsed="false">
      <c r="A2148" s="3" t="n">
        <v>2147</v>
      </c>
      <c r="B2148" s="3" t="s">
        <v>6231</v>
      </c>
      <c r="C2148" s="3" t="s">
        <v>6232</v>
      </c>
      <c r="D2148" s="3" t="n">
        <v>1</v>
      </c>
      <c r="E2148" s="3" t="n">
        <v>0.9166293</v>
      </c>
      <c r="F2148" s="3" t="n">
        <v>13</v>
      </c>
      <c r="G2148" s="3" t="n">
        <v>13</v>
      </c>
      <c r="H2148" s="3" t="n">
        <v>7</v>
      </c>
      <c r="I2148" s="3" t="n">
        <v>7</v>
      </c>
      <c r="J2148" s="3" t="n">
        <v>15</v>
      </c>
      <c r="K2148" s="3" t="n">
        <v>15</v>
      </c>
      <c r="L2148" s="3" t="n">
        <v>3</v>
      </c>
      <c r="M2148" s="3" t="n">
        <v>3</v>
      </c>
      <c r="N2148" s="3" t="n">
        <v>-1</v>
      </c>
      <c r="O2148" s="3" t="n">
        <v>-1</v>
      </c>
      <c r="P2148" s="3" t="n">
        <v>8.9</v>
      </c>
      <c r="Q2148" s="3" t="n">
        <v>24.2</v>
      </c>
      <c r="R2148" s="3" t="s">
        <v>6233</v>
      </c>
      <c r="S2148" s="4" t="n">
        <v>45747.5930787037</v>
      </c>
      <c r="T2148" s="3" t="s">
        <v>3197</v>
      </c>
      <c r="U2148" s="3" t="s">
        <v>3197</v>
      </c>
      <c r="V2148" s="3" t="n">
        <v>0</v>
      </c>
      <c r="W2148" s="3" t="n">
        <v>0</v>
      </c>
      <c r="X2148" s="3" t="n">
        <v>0</v>
      </c>
      <c r="Y2148" s="3" t="s">
        <v>30</v>
      </c>
      <c r="Z2148" s="3" t="s">
        <v>30</v>
      </c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</row>
    <row r="2149" customFormat="false" ht="15.75" hidden="false" customHeight="false" outlineLevel="0" collapsed="false">
      <c r="A2149" s="3" t="n">
        <v>2148</v>
      </c>
      <c r="B2149" s="3" t="s">
        <v>6234</v>
      </c>
      <c r="C2149" s="3" t="s">
        <v>6235</v>
      </c>
      <c r="D2149" s="3" t="n">
        <v>1</v>
      </c>
      <c r="E2149" s="3" t="n">
        <v>13.5687113</v>
      </c>
      <c r="F2149" s="3" t="n">
        <v>1159</v>
      </c>
      <c r="G2149" s="3" t="n">
        <v>1159</v>
      </c>
      <c r="H2149" s="3" t="n">
        <v>39</v>
      </c>
      <c r="I2149" s="3" t="n">
        <v>39</v>
      </c>
      <c r="J2149" s="3" t="n">
        <v>1495</v>
      </c>
      <c r="K2149" s="3" t="n">
        <v>1495</v>
      </c>
      <c r="L2149" s="3" t="n">
        <v>211</v>
      </c>
      <c r="M2149" s="3" t="n">
        <v>211</v>
      </c>
      <c r="N2149" s="3" t="n">
        <v>-1</v>
      </c>
      <c r="O2149" s="3" t="n">
        <v>-1</v>
      </c>
      <c r="P2149" s="3" t="n">
        <v>8.9</v>
      </c>
      <c r="Q2149" s="3" t="n">
        <v>24.2</v>
      </c>
      <c r="R2149" s="3" t="s">
        <v>6236</v>
      </c>
      <c r="S2149" s="6" t="n">
        <v>45813.7352777778</v>
      </c>
      <c r="T2149" s="3" t="s">
        <v>3197</v>
      </c>
      <c r="U2149" s="3" t="s">
        <v>3197</v>
      </c>
      <c r="V2149" s="3" t="n">
        <v>0</v>
      </c>
      <c r="W2149" s="3" t="n">
        <v>0</v>
      </c>
      <c r="X2149" s="3" t="n">
        <v>0</v>
      </c>
      <c r="Y2149" s="3" t="s">
        <v>30</v>
      </c>
      <c r="Z2149" s="3" t="s">
        <v>30</v>
      </c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</row>
    <row r="2150" customFormat="false" ht="15.75" hidden="false" customHeight="false" outlineLevel="0" collapsed="false">
      <c r="A2150" s="3" t="n">
        <v>2149</v>
      </c>
      <c r="B2150" s="3" t="s">
        <v>6237</v>
      </c>
      <c r="C2150" s="3" t="s">
        <v>6238</v>
      </c>
      <c r="D2150" s="3" t="n">
        <v>1</v>
      </c>
      <c r="E2150" s="3" t="n">
        <v>1.3369004</v>
      </c>
      <c r="F2150" s="3" t="n">
        <v>35</v>
      </c>
      <c r="G2150" s="3" t="n">
        <v>35</v>
      </c>
      <c r="H2150" s="3" t="n">
        <v>10</v>
      </c>
      <c r="I2150" s="3" t="n">
        <v>10</v>
      </c>
      <c r="J2150" s="3" t="n">
        <v>44</v>
      </c>
      <c r="K2150" s="3" t="n">
        <v>44</v>
      </c>
      <c r="L2150" s="3" t="n">
        <v>8</v>
      </c>
      <c r="M2150" s="3" t="n">
        <v>8</v>
      </c>
      <c r="N2150" s="3" t="n">
        <v>-1</v>
      </c>
      <c r="O2150" s="3" t="n">
        <v>-1</v>
      </c>
      <c r="P2150" s="3" t="n">
        <v>8.9</v>
      </c>
      <c r="Q2150" s="3" t="n">
        <v>24.2</v>
      </c>
      <c r="R2150" s="3" t="s">
        <v>6239</v>
      </c>
      <c r="S2150" s="4" t="n">
        <v>45747.5936805556</v>
      </c>
      <c r="T2150" s="3" t="s">
        <v>1920</v>
      </c>
      <c r="U2150" s="3" t="s">
        <v>1920</v>
      </c>
      <c r="V2150" s="3" t="n">
        <v>0</v>
      </c>
      <c r="W2150" s="3" t="n">
        <v>0</v>
      </c>
      <c r="X2150" s="3" t="n">
        <v>0</v>
      </c>
      <c r="Y2150" s="3" t="s">
        <v>30</v>
      </c>
      <c r="Z2150" s="3" t="s">
        <v>30</v>
      </c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</row>
    <row r="2151" customFormat="false" ht="15.75" hidden="false" customHeight="false" outlineLevel="0" collapsed="false">
      <c r="A2151" s="3" t="n">
        <v>2150</v>
      </c>
      <c r="B2151" s="3" t="s">
        <v>6240</v>
      </c>
      <c r="C2151" s="3" t="s">
        <v>6241</v>
      </c>
      <c r="D2151" s="3" t="n">
        <v>1</v>
      </c>
      <c r="E2151" s="3" t="n">
        <v>2.0589951</v>
      </c>
      <c r="F2151" s="3" t="n">
        <v>86</v>
      </c>
      <c r="G2151" s="3" t="n">
        <v>86</v>
      </c>
      <c r="H2151" s="3" t="n">
        <v>13</v>
      </c>
      <c r="I2151" s="3" t="n">
        <v>13</v>
      </c>
      <c r="J2151" s="3" t="n">
        <v>99</v>
      </c>
      <c r="K2151" s="3" t="n">
        <v>99</v>
      </c>
      <c r="L2151" s="3" t="n">
        <v>18</v>
      </c>
      <c r="M2151" s="3" t="n">
        <v>18</v>
      </c>
      <c r="N2151" s="3" t="n">
        <v>-1</v>
      </c>
      <c r="O2151" s="3" t="n">
        <v>-1</v>
      </c>
      <c r="P2151" s="3" t="n">
        <v>8.9</v>
      </c>
      <c r="Q2151" s="3" t="n">
        <v>24.2</v>
      </c>
      <c r="R2151" s="3" t="s">
        <v>6242</v>
      </c>
      <c r="S2151" s="4" t="n">
        <v>45747.5937384259</v>
      </c>
      <c r="T2151" s="3" t="s">
        <v>65</v>
      </c>
      <c r="U2151" s="3" t="s">
        <v>65</v>
      </c>
      <c r="V2151" s="3" t="n">
        <v>0</v>
      </c>
      <c r="W2151" s="3" t="n">
        <v>0</v>
      </c>
      <c r="X2151" s="3" t="n">
        <v>0</v>
      </c>
      <c r="Y2151" s="3" t="s">
        <v>30</v>
      </c>
      <c r="Z2151" s="3" t="s">
        <v>30</v>
      </c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</row>
    <row r="2152" customFormat="false" ht="15.75" hidden="false" customHeight="false" outlineLevel="0" collapsed="false">
      <c r="A2152" s="3" t="n">
        <v>2151</v>
      </c>
      <c r="B2152" s="3" t="s">
        <v>6243</v>
      </c>
      <c r="C2152" s="3" t="s">
        <v>6244</v>
      </c>
      <c r="D2152" s="3" t="n">
        <v>1</v>
      </c>
      <c r="E2152" s="3" t="n">
        <v>0.5614262</v>
      </c>
      <c r="F2152" s="3" t="n">
        <v>11</v>
      </c>
      <c r="G2152" s="3" t="n">
        <v>11</v>
      </c>
      <c r="H2152" s="3" t="n">
        <v>5</v>
      </c>
      <c r="I2152" s="3" t="n">
        <v>5</v>
      </c>
      <c r="J2152" s="3" t="n">
        <v>12</v>
      </c>
      <c r="K2152" s="3" t="n">
        <v>12</v>
      </c>
      <c r="L2152" s="3" t="n">
        <v>1</v>
      </c>
      <c r="M2152" s="3" t="n">
        <v>1</v>
      </c>
      <c r="N2152" s="3" t="n">
        <v>-1</v>
      </c>
      <c r="O2152" s="3" t="n">
        <v>-1</v>
      </c>
      <c r="P2152" s="3" t="n">
        <v>8.9</v>
      </c>
      <c r="Q2152" s="3" t="n">
        <v>24.2</v>
      </c>
      <c r="R2152" s="3" t="s">
        <v>6245</v>
      </c>
      <c r="S2152" s="4" t="n">
        <v>45747.5937615741</v>
      </c>
      <c r="T2152" s="3" t="s">
        <v>1920</v>
      </c>
      <c r="U2152" s="3" t="s">
        <v>1920</v>
      </c>
      <c r="V2152" s="3" t="n">
        <v>0</v>
      </c>
      <c r="W2152" s="3" t="n">
        <v>0</v>
      </c>
      <c r="X2152" s="3" t="n">
        <v>0</v>
      </c>
      <c r="Y2152" s="3" t="s">
        <v>30</v>
      </c>
      <c r="Z2152" s="3" t="s">
        <v>30</v>
      </c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</row>
    <row r="2153" customFormat="false" ht="15.75" hidden="false" customHeight="false" outlineLevel="0" collapsed="false">
      <c r="A2153" s="3" t="n">
        <v>2152</v>
      </c>
      <c r="B2153" s="3" t="s">
        <v>6246</v>
      </c>
      <c r="C2153" s="3" t="s">
        <v>6247</v>
      </c>
      <c r="D2153" s="3" t="n">
        <v>1</v>
      </c>
      <c r="E2153" s="3" t="n">
        <v>10.8332643</v>
      </c>
      <c r="F2153" s="3" t="n">
        <v>409</v>
      </c>
      <c r="G2153" s="3" t="n">
        <v>409</v>
      </c>
      <c r="H2153" s="3" t="n">
        <v>34</v>
      </c>
      <c r="I2153" s="3" t="n">
        <v>34</v>
      </c>
      <c r="J2153" s="3" t="n">
        <v>448</v>
      </c>
      <c r="K2153" s="3" t="n">
        <v>448</v>
      </c>
      <c r="L2153" s="3" t="n">
        <v>56</v>
      </c>
      <c r="M2153" s="3" t="n">
        <v>56</v>
      </c>
      <c r="N2153" s="3" t="n">
        <v>-1</v>
      </c>
      <c r="O2153" s="3" t="n">
        <v>-1</v>
      </c>
      <c r="P2153" s="3" t="n">
        <v>9</v>
      </c>
      <c r="Q2153" s="3" t="n">
        <v>24.2</v>
      </c>
      <c r="R2153" s="3" t="s">
        <v>6248</v>
      </c>
      <c r="S2153" s="4" t="n">
        <v>45747.5939583333</v>
      </c>
      <c r="T2153" s="3" t="s">
        <v>1920</v>
      </c>
      <c r="U2153" s="3" t="s">
        <v>1920</v>
      </c>
      <c r="V2153" s="3" t="n">
        <v>0</v>
      </c>
      <c r="W2153" s="3" t="n">
        <v>0</v>
      </c>
      <c r="X2153" s="3" t="n">
        <v>0</v>
      </c>
      <c r="Y2153" s="3" t="s">
        <v>30</v>
      </c>
      <c r="Z2153" s="3" t="s">
        <v>30</v>
      </c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</row>
    <row r="2154" customFormat="false" ht="15.75" hidden="false" customHeight="false" outlineLevel="0" collapsed="false">
      <c r="A2154" s="3" t="n">
        <v>2153</v>
      </c>
      <c r="B2154" s="3" t="s">
        <v>6249</v>
      </c>
      <c r="C2154" s="3" t="s">
        <v>6250</v>
      </c>
      <c r="D2154" s="3" t="n">
        <v>1</v>
      </c>
      <c r="E2154" s="3" t="n">
        <v>0.9070646</v>
      </c>
      <c r="F2154" s="3" t="n">
        <v>61</v>
      </c>
      <c r="G2154" s="3" t="n">
        <v>61</v>
      </c>
      <c r="H2154" s="3" t="n">
        <v>4</v>
      </c>
      <c r="I2154" s="3" t="n">
        <v>4</v>
      </c>
      <c r="J2154" s="3" t="n">
        <v>90</v>
      </c>
      <c r="K2154" s="3" t="n">
        <v>90</v>
      </c>
      <c r="L2154" s="3" t="n">
        <v>10</v>
      </c>
      <c r="M2154" s="3" t="n">
        <v>10</v>
      </c>
      <c r="N2154" s="3" t="n">
        <v>-1</v>
      </c>
      <c r="O2154" s="3" t="n">
        <v>-1</v>
      </c>
      <c r="P2154" s="3" t="n">
        <v>9</v>
      </c>
      <c r="Q2154" s="3" t="n">
        <v>24.2</v>
      </c>
      <c r="R2154" s="3" t="s">
        <v>6251</v>
      </c>
      <c r="S2154" s="4" t="n">
        <v>45747.5939930556</v>
      </c>
      <c r="T2154" s="3" t="s">
        <v>65</v>
      </c>
      <c r="U2154" s="3" t="s">
        <v>65</v>
      </c>
      <c r="V2154" s="3" t="n">
        <v>0</v>
      </c>
      <c r="W2154" s="3" t="n">
        <v>0</v>
      </c>
      <c r="X2154" s="3" t="n">
        <v>0</v>
      </c>
      <c r="Y2154" s="3" t="s">
        <v>30</v>
      </c>
      <c r="Z2154" s="3" t="s">
        <v>30</v>
      </c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</row>
    <row r="2155" customFormat="false" ht="15.75" hidden="false" customHeight="false" outlineLevel="0" collapsed="false">
      <c r="A2155" s="3" t="n">
        <v>2154</v>
      </c>
      <c r="B2155" s="3" t="s">
        <v>6252</v>
      </c>
      <c r="C2155" s="3" t="s">
        <v>6253</v>
      </c>
      <c r="D2155" s="3" t="n">
        <v>1</v>
      </c>
      <c r="E2155" s="3" t="n">
        <v>5.6480218</v>
      </c>
      <c r="F2155" s="3" t="n">
        <v>350</v>
      </c>
      <c r="G2155" s="3" t="n">
        <v>350</v>
      </c>
      <c r="H2155" s="3" t="n">
        <v>28</v>
      </c>
      <c r="I2155" s="3" t="n">
        <v>28</v>
      </c>
      <c r="J2155" s="3" t="n">
        <v>470</v>
      </c>
      <c r="K2155" s="3" t="n">
        <v>470</v>
      </c>
      <c r="L2155" s="3" t="n">
        <v>73</v>
      </c>
      <c r="M2155" s="3" t="n">
        <v>73</v>
      </c>
      <c r="N2155" s="3" t="n">
        <v>-1</v>
      </c>
      <c r="O2155" s="3" t="n">
        <v>-1</v>
      </c>
      <c r="P2155" s="3" t="n">
        <v>9</v>
      </c>
      <c r="Q2155" s="3" t="n">
        <v>24.2</v>
      </c>
      <c r="R2155" s="3" t="s">
        <v>6254</v>
      </c>
      <c r="S2155" s="4" t="n">
        <v>45747.5941319445</v>
      </c>
      <c r="T2155" s="3" t="s">
        <v>65</v>
      </c>
      <c r="U2155" s="3" t="s">
        <v>65</v>
      </c>
      <c r="V2155" s="3" t="n">
        <v>0</v>
      </c>
      <c r="W2155" s="3" t="n">
        <v>0</v>
      </c>
      <c r="X2155" s="3" t="n">
        <v>0</v>
      </c>
      <c r="Y2155" s="3" t="s">
        <v>30</v>
      </c>
      <c r="Z2155" s="3" t="s">
        <v>30</v>
      </c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</row>
    <row r="2156" customFormat="false" ht="15.75" hidden="false" customHeight="false" outlineLevel="0" collapsed="false">
      <c r="A2156" s="3" t="n">
        <v>2155</v>
      </c>
      <c r="B2156" s="3" t="s">
        <v>6255</v>
      </c>
      <c r="C2156" s="3" t="s">
        <v>6256</v>
      </c>
      <c r="D2156" s="3" t="n">
        <v>1</v>
      </c>
      <c r="E2156" s="3" t="n">
        <v>5.7483226</v>
      </c>
      <c r="F2156" s="3" t="n">
        <v>392</v>
      </c>
      <c r="G2156" s="3" t="n">
        <v>392</v>
      </c>
      <c r="H2156" s="3" t="n">
        <v>28</v>
      </c>
      <c r="I2156" s="3" t="n">
        <v>28</v>
      </c>
      <c r="J2156" s="3" t="n">
        <v>531</v>
      </c>
      <c r="K2156" s="3" t="n">
        <v>531</v>
      </c>
      <c r="L2156" s="3" t="n">
        <v>72</v>
      </c>
      <c r="M2156" s="3" t="n">
        <v>72</v>
      </c>
      <c r="N2156" s="3" t="n">
        <v>-1</v>
      </c>
      <c r="O2156" s="3" t="n">
        <v>-1</v>
      </c>
      <c r="P2156" s="3" t="n">
        <v>9</v>
      </c>
      <c r="Q2156" s="3" t="n">
        <v>24.2</v>
      </c>
      <c r="R2156" s="3" t="s">
        <v>6257</v>
      </c>
      <c r="S2156" s="4" t="n">
        <v>45747.5942939815</v>
      </c>
      <c r="T2156" s="3" t="s">
        <v>65</v>
      </c>
      <c r="U2156" s="3" t="s">
        <v>65</v>
      </c>
      <c r="V2156" s="3" t="n">
        <v>0</v>
      </c>
      <c r="W2156" s="3" t="n">
        <v>0</v>
      </c>
      <c r="X2156" s="3" t="n">
        <v>0</v>
      </c>
      <c r="Y2156" s="3" t="s">
        <v>30</v>
      </c>
      <c r="Z2156" s="3" t="s">
        <v>30</v>
      </c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</row>
    <row r="2157" customFormat="false" ht="15.75" hidden="false" customHeight="false" outlineLevel="0" collapsed="false">
      <c r="A2157" s="3" t="n">
        <v>2156</v>
      </c>
      <c r="B2157" s="3" t="s">
        <v>6258</v>
      </c>
      <c r="C2157" s="3" t="s">
        <v>6259</v>
      </c>
      <c r="D2157" s="3" t="n">
        <v>1</v>
      </c>
      <c r="E2157" s="3" t="n">
        <v>0.9268245</v>
      </c>
      <c r="F2157" s="3" t="n">
        <v>11</v>
      </c>
      <c r="G2157" s="3" t="n">
        <v>11</v>
      </c>
      <c r="H2157" s="3" t="n">
        <v>7</v>
      </c>
      <c r="I2157" s="3" t="n">
        <v>7</v>
      </c>
      <c r="J2157" s="3" t="n">
        <v>11</v>
      </c>
      <c r="K2157" s="3" t="n">
        <v>11</v>
      </c>
      <c r="L2157" s="3" t="n">
        <v>3</v>
      </c>
      <c r="M2157" s="3" t="n">
        <v>3</v>
      </c>
      <c r="N2157" s="3" t="n">
        <v>-1</v>
      </c>
      <c r="O2157" s="3" t="n">
        <v>-1</v>
      </c>
      <c r="P2157" s="3" t="n">
        <v>9</v>
      </c>
      <c r="Q2157" s="3" t="n">
        <v>24.2</v>
      </c>
      <c r="R2157" s="3" t="s">
        <v>6260</v>
      </c>
      <c r="S2157" s="4" t="n">
        <v>45747.5943402778</v>
      </c>
      <c r="T2157" s="3" t="s">
        <v>3197</v>
      </c>
      <c r="U2157" s="3" t="s">
        <v>3197</v>
      </c>
      <c r="V2157" s="3" t="n">
        <v>0</v>
      </c>
      <c r="W2157" s="3" t="n">
        <v>0</v>
      </c>
      <c r="X2157" s="3" t="n">
        <v>0</v>
      </c>
      <c r="Y2157" s="3" t="s">
        <v>30</v>
      </c>
      <c r="Z2157" s="3" t="s">
        <v>30</v>
      </c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</row>
    <row r="2158" customFormat="false" ht="15.75" hidden="false" customHeight="false" outlineLevel="0" collapsed="false">
      <c r="A2158" s="3" t="n">
        <v>2157</v>
      </c>
      <c r="B2158" s="3" t="s">
        <v>6261</v>
      </c>
      <c r="C2158" s="3" t="s">
        <v>6262</v>
      </c>
      <c r="D2158" s="3" t="n">
        <v>1</v>
      </c>
      <c r="E2158" s="3" t="n">
        <v>0.9665835</v>
      </c>
      <c r="F2158" s="3" t="n">
        <v>13</v>
      </c>
      <c r="G2158" s="3" t="n">
        <v>13</v>
      </c>
      <c r="H2158" s="3" t="n">
        <v>7</v>
      </c>
      <c r="I2158" s="3" t="n">
        <v>7</v>
      </c>
      <c r="J2158" s="3" t="n">
        <v>15</v>
      </c>
      <c r="K2158" s="3" t="n">
        <v>15</v>
      </c>
      <c r="L2158" s="3" t="n">
        <v>3</v>
      </c>
      <c r="M2158" s="3" t="n">
        <v>3</v>
      </c>
      <c r="N2158" s="3" t="n">
        <v>-1</v>
      </c>
      <c r="O2158" s="3" t="n">
        <v>-1</v>
      </c>
      <c r="P2158" s="3" t="n">
        <v>9</v>
      </c>
      <c r="Q2158" s="3" t="n">
        <v>24.2</v>
      </c>
      <c r="R2158" s="3" t="s">
        <v>6263</v>
      </c>
      <c r="S2158" s="4" t="n">
        <v>45747.594375</v>
      </c>
      <c r="T2158" s="3" t="s">
        <v>3197</v>
      </c>
      <c r="U2158" s="3" t="s">
        <v>3197</v>
      </c>
      <c r="V2158" s="3" t="n">
        <v>0</v>
      </c>
      <c r="W2158" s="3" t="n">
        <v>0</v>
      </c>
      <c r="X2158" s="3" t="n">
        <v>0</v>
      </c>
      <c r="Y2158" s="3" t="s">
        <v>30</v>
      </c>
      <c r="Z2158" s="3" t="s">
        <v>30</v>
      </c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</row>
    <row r="2159" customFormat="false" ht="15.75" hidden="false" customHeight="false" outlineLevel="0" collapsed="false">
      <c r="A2159" s="3" t="n">
        <v>2158</v>
      </c>
      <c r="B2159" s="3" t="s">
        <v>6264</v>
      </c>
      <c r="C2159" s="3" t="s">
        <v>6265</v>
      </c>
      <c r="D2159" s="3" t="n">
        <v>1</v>
      </c>
      <c r="E2159" s="3" t="n">
        <v>14.2158619</v>
      </c>
      <c r="F2159" s="3" t="n">
        <v>1159</v>
      </c>
      <c r="G2159" s="3" t="n">
        <v>1159</v>
      </c>
      <c r="H2159" s="3" t="n">
        <v>39</v>
      </c>
      <c r="I2159" s="3" t="n">
        <v>39</v>
      </c>
      <c r="J2159" s="3" t="n">
        <v>1495</v>
      </c>
      <c r="K2159" s="3" t="n">
        <v>1495</v>
      </c>
      <c r="L2159" s="3" t="n">
        <v>211</v>
      </c>
      <c r="M2159" s="3" t="n">
        <v>211</v>
      </c>
      <c r="N2159" s="3" t="n">
        <v>-1</v>
      </c>
      <c r="O2159" s="3" t="n">
        <v>-1</v>
      </c>
      <c r="P2159" s="3" t="n">
        <v>9</v>
      </c>
      <c r="Q2159" s="3" t="n">
        <v>24.2</v>
      </c>
      <c r="R2159" s="3" t="s">
        <v>6266</v>
      </c>
      <c r="S2159" s="6" t="n">
        <v>45813.7358564815</v>
      </c>
      <c r="T2159" s="3" t="s">
        <v>3197</v>
      </c>
      <c r="U2159" s="3" t="s">
        <v>3197</v>
      </c>
      <c r="V2159" s="3" t="n">
        <v>0</v>
      </c>
      <c r="W2159" s="3" t="n">
        <v>0</v>
      </c>
      <c r="X2159" s="3" t="n">
        <v>0</v>
      </c>
      <c r="Y2159" s="3" t="s">
        <v>30</v>
      </c>
      <c r="Z2159" s="3" t="s">
        <v>30</v>
      </c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</row>
    <row r="2160" customFormat="false" ht="15.75" hidden="false" customHeight="false" outlineLevel="0" collapsed="false">
      <c r="A2160" s="3" t="n">
        <v>2159</v>
      </c>
      <c r="B2160" s="3" t="s">
        <v>6267</v>
      </c>
      <c r="C2160" s="3" t="s">
        <v>6268</v>
      </c>
      <c r="D2160" s="3" t="n">
        <v>1</v>
      </c>
      <c r="E2160" s="3" t="n">
        <v>1.4003044</v>
      </c>
      <c r="F2160" s="3" t="n">
        <v>35</v>
      </c>
      <c r="G2160" s="3" t="n">
        <v>35</v>
      </c>
      <c r="H2160" s="3" t="n">
        <v>10</v>
      </c>
      <c r="I2160" s="3" t="n">
        <v>10</v>
      </c>
      <c r="J2160" s="3" t="n">
        <v>44</v>
      </c>
      <c r="K2160" s="3" t="n">
        <v>44</v>
      </c>
      <c r="L2160" s="3" t="n">
        <v>8</v>
      </c>
      <c r="M2160" s="3" t="n">
        <v>8</v>
      </c>
      <c r="N2160" s="3" t="n">
        <v>-1</v>
      </c>
      <c r="O2160" s="3" t="n">
        <v>-1</v>
      </c>
      <c r="P2160" s="3" t="n">
        <v>9</v>
      </c>
      <c r="Q2160" s="3" t="n">
        <v>24.2</v>
      </c>
      <c r="R2160" s="3" t="s">
        <v>6269</v>
      </c>
      <c r="S2160" s="4" t="n">
        <v>45747.5949884259</v>
      </c>
      <c r="T2160" s="3" t="s">
        <v>1920</v>
      </c>
      <c r="U2160" s="3" t="s">
        <v>1920</v>
      </c>
      <c r="V2160" s="3" t="n">
        <v>0</v>
      </c>
      <c r="W2160" s="3" t="n">
        <v>0</v>
      </c>
      <c r="X2160" s="3" t="n">
        <v>0</v>
      </c>
      <c r="Y2160" s="3" t="s">
        <v>30</v>
      </c>
      <c r="Z2160" s="3" t="s">
        <v>30</v>
      </c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</row>
    <row r="2161" customFormat="false" ht="15.75" hidden="false" customHeight="false" outlineLevel="0" collapsed="false">
      <c r="A2161" s="3" t="n">
        <v>2160</v>
      </c>
      <c r="B2161" s="3" t="s">
        <v>6270</v>
      </c>
      <c r="C2161" s="3" t="s">
        <v>6271</v>
      </c>
      <c r="D2161" s="3" t="n">
        <v>1</v>
      </c>
      <c r="E2161" s="3" t="n">
        <v>2.1445962</v>
      </c>
      <c r="F2161" s="3" t="n">
        <v>86</v>
      </c>
      <c r="G2161" s="3" t="n">
        <v>86</v>
      </c>
      <c r="H2161" s="3" t="n">
        <v>13</v>
      </c>
      <c r="I2161" s="3" t="n">
        <v>13</v>
      </c>
      <c r="J2161" s="3" t="n">
        <v>99</v>
      </c>
      <c r="K2161" s="3" t="n">
        <v>99</v>
      </c>
      <c r="L2161" s="3" t="n">
        <v>18</v>
      </c>
      <c r="M2161" s="3" t="n">
        <v>18</v>
      </c>
      <c r="N2161" s="3" t="n">
        <v>-1</v>
      </c>
      <c r="O2161" s="3" t="n">
        <v>-1</v>
      </c>
      <c r="P2161" s="3" t="n">
        <v>9</v>
      </c>
      <c r="Q2161" s="3" t="n">
        <v>24.2</v>
      </c>
      <c r="R2161" s="3" t="s">
        <v>6272</v>
      </c>
      <c r="S2161" s="4" t="n">
        <v>45747.5950462963</v>
      </c>
      <c r="T2161" s="3" t="s">
        <v>65</v>
      </c>
      <c r="U2161" s="3" t="s">
        <v>65</v>
      </c>
      <c r="V2161" s="3" t="n">
        <v>0</v>
      </c>
      <c r="W2161" s="3" t="n">
        <v>0</v>
      </c>
      <c r="X2161" s="3" t="n">
        <v>0</v>
      </c>
      <c r="Y2161" s="3" t="s">
        <v>30</v>
      </c>
      <c r="Z2161" s="3" t="s">
        <v>30</v>
      </c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</row>
    <row r="2162" customFormat="false" ht="15.75" hidden="false" customHeight="false" outlineLevel="0" collapsed="false">
      <c r="A2162" s="3" t="n">
        <v>2161</v>
      </c>
      <c r="B2162" s="3" t="s">
        <v>6273</v>
      </c>
      <c r="C2162" s="3" t="s">
        <v>6274</v>
      </c>
      <c r="D2162" s="3" t="n">
        <v>1</v>
      </c>
      <c r="E2162" s="3" t="n">
        <v>0.5516376</v>
      </c>
      <c r="F2162" s="3" t="n">
        <v>11</v>
      </c>
      <c r="G2162" s="3" t="n">
        <v>11</v>
      </c>
      <c r="H2162" s="3" t="n">
        <v>5</v>
      </c>
      <c r="I2162" s="3" t="n">
        <v>5</v>
      </c>
      <c r="J2162" s="3" t="n">
        <v>12</v>
      </c>
      <c r="K2162" s="3" t="n">
        <v>12</v>
      </c>
      <c r="L2162" s="3" t="n">
        <v>1</v>
      </c>
      <c r="M2162" s="3" t="n">
        <v>1</v>
      </c>
      <c r="N2162" s="3" t="n">
        <v>-1</v>
      </c>
      <c r="O2162" s="3" t="n">
        <v>-1</v>
      </c>
      <c r="P2162" s="3" t="n">
        <v>9</v>
      </c>
      <c r="Q2162" s="3" t="n">
        <v>24.2</v>
      </c>
      <c r="R2162" s="3" t="s">
        <v>6275</v>
      </c>
      <c r="S2162" s="4" t="n">
        <v>45747.5950810185</v>
      </c>
      <c r="T2162" s="3" t="s">
        <v>1920</v>
      </c>
      <c r="U2162" s="3" t="s">
        <v>1920</v>
      </c>
      <c r="V2162" s="3" t="n">
        <v>0</v>
      </c>
      <c r="W2162" s="3" t="n">
        <v>0</v>
      </c>
      <c r="X2162" s="3" t="n">
        <v>0</v>
      </c>
      <c r="Y2162" s="3" t="s">
        <v>30</v>
      </c>
      <c r="Z2162" s="3" t="s">
        <v>30</v>
      </c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</row>
    <row r="2163" customFormat="false" ht="15.75" hidden="false" customHeight="false" outlineLevel="0" collapsed="false">
      <c r="A2163" s="3" t="n">
        <v>2162</v>
      </c>
      <c r="B2163" s="3" t="s">
        <v>6276</v>
      </c>
      <c r="C2163" s="3" t="s">
        <v>6277</v>
      </c>
      <c r="D2163" s="3" t="n">
        <v>1</v>
      </c>
      <c r="E2163" s="3" t="n">
        <v>11.4419117</v>
      </c>
      <c r="F2163" s="3" t="n">
        <v>409</v>
      </c>
      <c r="G2163" s="3" t="n">
        <v>409</v>
      </c>
      <c r="H2163" s="3" t="n">
        <v>34</v>
      </c>
      <c r="I2163" s="3" t="n">
        <v>34</v>
      </c>
      <c r="J2163" s="3" t="n">
        <v>448</v>
      </c>
      <c r="K2163" s="3" t="n">
        <v>448</v>
      </c>
      <c r="L2163" s="3" t="n">
        <v>56</v>
      </c>
      <c r="M2163" s="3" t="n">
        <v>56</v>
      </c>
      <c r="N2163" s="3" t="n">
        <v>-1</v>
      </c>
      <c r="O2163" s="3" t="n">
        <v>-1</v>
      </c>
      <c r="P2163" s="3" t="n">
        <v>9.1</v>
      </c>
      <c r="Q2163" s="3" t="n">
        <v>24.2</v>
      </c>
      <c r="R2163" s="3" t="s">
        <v>6278</v>
      </c>
      <c r="S2163" s="4" t="n">
        <v>45747.5952777778</v>
      </c>
      <c r="T2163" s="3" t="s">
        <v>1920</v>
      </c>
      <c r="U2163" s="3" t="s">
        <v>1920</v>
      </c>
      <c r="V2163" s="3" t="n">
        <v>0</v>
      </c>
      <c r="W2163" s="3" t="n">
        <v>0</v>
      </c>
      <c r="X2163" s="3" t="n">
        <v>0</v>
      </c>
      <c r="Y2163" s="3" t="s">
        <v>30</v>
      </c>
      <c r="Z2163" s="3" t="s">
        <v>30</v>
      </c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</row>
    <row r="2164" customFormat="false" ht="15.75" hidden="false" customHeight="false" outlineLevel="0" collapsed="false">
      <c r="A2164" s="3" t="n">
        <v>2163</v>
      </c>
      <c r="B2164" s="3" t="s">
        <v>6279</v>
      </c>
      <c r="C2164" s="3" t="s">
        <v>6280</v>
      </c>
      <c r="D2164" s="3" t="n">
        <v>1</v>
      </c>
      <c r="E2164" s="3" t="n">
        <v>0.9179299</v>
      </c>
      <c r="F2164" s="3" t="n">
        <v>61</v>
      </c>
      <c r="G2164" s="3" t="n">
        <v>61</v>
      </c>
      <c r="H2164" s="3" t="n">
        <v>4</v>
      </c>
      <c r="I2164" s="3" t="n">
        <v>4</v>
      </c>
      <c r="J2164" s="3" t="n">
        <v>90</v>
      </c>
      <c r="K2164" s="3" t="n">
        <v>90</v>
      </c>
      <c r="L2164" s="3" t="n">
        <v>10</v>
      </c>
      <c r="M2164" s="3" t="n">
        <v>10</v>
      </c>
      <c r="N2164" s="3" t="n">
        <v>-1</v>
      </c>
      <c r="O2164" s="3" t="n">
        <v>-1</v>
      </c>
      <c r="P2164" s="3" t="n">
        <v>9.1</v>
      </c>
      <c r="Q2164" s="3" t="n">
        <v>24.2</v>
      </c>
      <c r="R2164" s="3" t="s">
        <v>6281</v>
      </c>
      <c r="S2164" s="4" t="n">
        <v>45747.5953125</v>
      </c>
      <c r="T2164" s="3" t="s">
        <v>65</v>
      </c>
      <c r="U2164" s="3" t="s">
        <v>65</v>
      </c>
      <c r="V2164" s="3" t="n">
        <v>0</v>
      </c>
      <c r="W2164" s="3" t="n">
        <v>0</v>
      </c>
      <c r="X2164" s="3" t="n">
        <v>0</v>
      </c>
      <c r="Y2164" s="3" t="s">
        <v>30</v>
      </c>
      <c r="Z2164" s="3" t="s">
        <v>30</v>
      </c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</row>
    <row r="2165" customFormat="false" ht="15.75" hidden="false" customHeight="false" outlineLevel="0" collapsed="false">
      <c r="A2165" s="3" t="n">
        <v>2164</v>
      </c>
      <c r="B2165" s="3" t="s">
        <v>6282</v>
      </c>
      <c r="C2165" s="3" t="s">
        <v>6283</v>
      </c>
      <c r="D2165" s="3" t="n">
        <v>1</v>
      </c>
      <c r="E2165" s="3" t="n">
        <v>5.1536732</v>
      </c>
      <c r="F2165" s="3" t="n">
        <v>350</v>
      </c>
      <c r="G2165" s="3" t="n">
        <v>350</v>
      </c>
      <c r="H2165" s="3" t="n">
        <v>28</v>
      </c>
      <c r="I2165" s="3" t="n">
        <v>28</v>
      </c>
      <c r="J2165" s="3" t="n">
        <v>473</v>
      </c>
      <c r="K2165" s="3" t="n">
        <v>473</v>
      </c>
      <c r="L2165" s="3" t="n">
        <v>74</v>
      </c>
      <c r="M2165" s="3" t="n">
        <v>74</v>
      </c>
      <c r="N2165" s="3" t="n">
        <v>-1</v>
      </c>
      <c r="O2165" s="3" t="n">
        <v>-1</v>
      </c>
      <c r="P2165" s="3" t="n">
        <v>9.1</v>
      </c>
      <c r="Q2165" s="3" t="n">
        <v>24.2</v>
      </c>
      <c r="R2165" s="3" t="s">
        <v>6284</v>
      </c>
      <c r="S2165" s="4" t="n">
        <v>45747.5954513889</v>
      </c>
      <c r="T2165" s="3" t="s">
        <v>65</v>
      </c>
      <c r="U2165" s="3" t="s">
        <v>65</v>
      </c>
      <c r="V2165" s="3" t="n">
        <v>0</v>
      </c>
      <c r="W2165" s="3" t="n">
        <v>0</v>
      </c>
      <c r="X2165" s="3" t="n">
        <v>0</v>
      </c>
      <c r="Y2165" s="3" t="s">
        <v>30</v>
      </c>
      <c r="Z2165" s="3" t="s">
        <v>30</v>
      </c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</row>
    <row r="2166" customFormat="false" ht="15.75" hidden="false" customHeight="false" outlineLevel="0" collapsed="false">
      <c r="A2166" s="3" t="n">
        <v>2165</v>
      </c>
      <c r="B2166" s="3" t="s">
        <v>6285</v>
      </c>
      <c r="C2166" s="3" t="s">
        <v>6286</v>
      </c>
      <c r="D2166" s="3" t="n">
        <v>1</v>
      </c>
      <c r="E2166" s="3" t="n">
        <v>5.9565771</v>
      </c>
      <c r="F2166" s="3" t="n">
        <v>392</v>
      </c>
      <c r="G2166" s="3" t="n">
        <v>392</v>
      </c>
      <c r="H2166" s="3" t="n">
        <v>27</v>
      </c>
      <c r="I2166" s="3" t="n">
        <v>27</v>
      </c>
      <c r="J2166" s="3" t="n">
        <v>534</v>
      </c>
      <c r="K2166" s="3" t="n">
        <v>534</v>
      </c>
      <c r="L2166" s="3" t="n">
        <v>81</v>
      </c>
      <c r="M2166" s="3" t="n">
        <v>81</v>
      </c>
      <c r="N2166" s="3" t="n">
        <v>-1</v>
      </c>
      <c r="O2166" s="3" t="n">
        <v>-1</v>
      </c>
      <c r="P2166" s="3" t="n">
        <v>9.1</v>
      </c>
      <c r="Q2166" s="3" t="n">
        <v>24.2</v>
      </c>
      <c r="R2166" s="3" t="s">
        <v>6287</v>
      </c>
      <c r="S2166" s="4" t="n">
        <v>45747.5956134259</v>
      </c>
      <c r="T2166" s="3" t="s">
        <v>65</v>
      </c>
      <c r="U2166" s="3" t="s">
        <v>65</v>
      </c>
      <c r="V2166" s="3" t="n">
        <v>0</v>
      </c>
      <c r="W2166" s="3" t="n">
        <v>0</v>
      </c>
      <c r="X2166" s="3" t="n">
        <v>0</v>
      </c>
      <c r="Y2166" s="3" t="s">
        <v>30</v>
      </c>
      <c r="Z2166" s="3" t="s">
        <v>30</v>
      </c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</row>
    <row r="2167" customFormat="false" ht="15.75" hidden="false" customHeight="false" outlineLevel="0" collapsed="false">
      <c r="A2167" s="3" t="n">
        <v>2166</v>
      </c>
      <c r="B2167" s="3" t="s">
        <v>6288</v>
      </c>
      <c r="C2167" s="3" t="s">
        <v>6289</v>
      </c>
      <c r="D2167" s="3" t="n">
        <v>1</v>
      </c>
      <c r="E2167" s="3" t="n">
        <v>0.9032072</v>
      </c>
      <c r="F2167" s="3" t="n">
        <v>11</v>
      </c>
      <c r="G2167" s="3" t="n">
        <v>11</v>
      </c>
      <c r="H2167" s="3" t="n">
        <v>7</v>
      </c>
      <c r="I2167" s="3" t="n">
        <v>7</v>
      </c>
      <c r="J2167" s="3" t="n">
        <v>11</v>
      </c>
      <c r="K2167" s="3" t="n">
        <v>11</v>
      </c>
      <c r="L2167" s="3" t="n">
        <v>3</v>
      </c>
      <c r="M2167" s="3" t="n">
        <v>3</v>
      </c>
      <c r="N2167" s="3" t="n">
        <v>-1</v>
      </c>
      <c r="O2167" s="3" t="n">
        <v>-1</v>
      </c>
      <c r="P2167" s="3" t="n">
        <v>9.1</v>
      </c>
      <c r="Q2167" s="3" t="n">
        <v>24.2</v>
      </c>
      <c r="R2167" s="3" t="s">
        <v>6290</v>
      </c>
      <c r="S2167" s="4" t="n">
        <v>45747.5956597222</v>
      </c>
      <c r="T2167" s="3" t="s">
        <v>3197</v>
      </c>
      <c r="U2167" s="3" t="s">
        <v>3197</v>
      </c>
      <c r="V2167" s="3" t="n">
        <v>0</v>
      </c>
      <c r="W2167" s="3" t="n">
        <v>0</v>
      </c>
      <c r="X2167" s="3" t="n">
        <v>0</v>
      </c>
      <c r="Y2167" s="3" t="s">
        <v>30</v>
      </c>
      <c r="Z2167" s="3" t="s">
        <v>30</v>
      </c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</row>
    <row r="2168" customFormat="false" ht="15.75" hidden="false" customHeight="false" outlineLevel="0" collapsed="false">
      <c r="A2168" s="3" t="n">
        <v>2167</v>
      </c>
      <c r="B2168" s="3" t="s">
        <v>6291</v>
      </c>
      <c r="C2168" s="3" t="s">
        <v>6292</v>
      </c>
      <c r="D2168" s="3" t="n">
        <v>1</v>
      </c>
      <c r="E2168" s="3" t="n">
        <v>0.906666</v>
      </c>
      <c r="F2168" s="3" t="n">
        <v>13</v>
      </c>
      <c r="G2168" s="3" t="n">
        <v>13</v>
      </c>
      <c r="H2168" s="3" t="n">
        <v>7</v>
      </c>
      <c r="I2168" s="3" t="n">
        <v>7</v>
      </c>
      <c r="J2168" s="3" t="n">
        <v>15</v>
      </c>
      <c r="K2168" s="3" t="n">
        <v>15</v>
      </c>
      <c r="L2168" s="3" t="n">
        <v>3</v>
      </c>
      <c r="M2168" s="3" t="n">
        <v>3</v>
      </c>
      <c r="N2168" s="3" t="n">
        <v>-1</v>
      </c>
      <c r="O2168" s="3" t="n">
        <v>-1</v>
      </c>
      <c r="P2168" s="3" t="n">
        <v>9.1</v>
      </c>
      <c r="Q2168" s="3" t="n">
        <v>24.2</v>
      </c>
      <c r="R2168" s="3" t="s">
        <v>6293</v>
      </c>
      <c r="S2168" s="4" t="n">
        <v>45747.5956944445</v>
      </c>
      <c r="T2168" s="3" t="s">
        <v>3197</v>
      </c>
      <c r="U2168" s="3" t="s">
        <v>3197</v>
      </c>
      <c r="V2168" s="3" t="n">
        <v>0</v>
      </c>
      <c r="W2168" s="3" t="n">
        <v>0</v>
      </c>
      <c r="X2168" s="3" t="n">
        <v>0</v>
      </c>
      <c r="Y2168" s="3" t="s">
        <v>30</v>
      </c>
      <c r="Z2168" s="3" t="s">
        <v>30</v>
      </c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</row>
    <row r="2169" customFormat="false" ht="15.75" hidden="false" customHeight="false" outlineLevel="0" collapsed="false">
      <c r="A2169" s="3" t="n">
        <v>2168</v>
      </c>
      <c r="B2169" s="3" t="s">
        <v>6294</v>
      </c>
      <c r="C2169" s="3" t="s">
        <v>6295</v>
      </c>
      <c r="D2169" s="3" t="n">
        <v>1</v>
      </c>
      <c r="E2169" s="3" t="n">
        <v>16.7338022</v>
      </c>
      <c r="F2169" s="3" t="n">
        <v>1159</v>
      </c>
      <c r="G2169" s="3" t="n">
        <v>1159</v>
      </c>
      <c r="H2169" s="3" t="n">
        <v>39</v>
      </c>
      <c r="I2169" s="3" t="n">
        <v>39</v>
      </c>
      <c r="J2169" s="3" t="n">
        <v>1495</v>
      </c>
      <c r="K2169" s="3" t="n">
        <v>1495</v>
      </c>
      <c r="L2169" s="3" t="n">
        <v>212</v>
      </c>
      <c r="M2169" s="3" t="n">
        <v>212</v>
      </c>
      <c r="N2169" s="3" t="n">
        <v>-1</v>
      </c>
      <c r="O2169" s="3" t="n">
        <v>-1</v>
      </c>
      <c r="P2169" s="3" t="n">
        <v>9.1</v>
      </c>
      <c r="Q2169" s="3" t="n">
        <v>24.2</v>
      </c>
      <c r="R2169" s="3" t="s">
        <v>6296</v>
      </c>
      <c r="S2169" s="4" t="n">
        <v>45747.5961921296</v>
      </c>
      <c r="T2169" s="3" t="s">
        <v>3197</v>
      </c>
      <c r="U2169" s="3" t="s">
        <v>3197</v>
      </c>
      <c r="V2169" s="3" t="n">
        <v>0</v>
      </c>
      <c r="W2169" s="3" t="n">
        <v>0</v>
      </c>
      <c r="X2169" s="3" t="n">
        <v>0</v>
      </c>
      <c r="Y2169" s="3" t="s">
        <v>30</v>
      </c>
      <c r="Z2169" s="3" t="s">
        <v>30</v>
      </c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</row>
    <row r="2170" customFormat="false" ht="15.75" hidden="false" customHeight="false" outlineLevel="0" collapsed="false">
      <c r="A2170" s="3" t="n">
        <v>2169</v>
      </c>
      <c r="B2170" s="3" t="s">
        <v>6297</v>
      </c>
      <c r="C2170" s="3" t="s">
        <v>6298</v>
      </c>
      <c r="D2170" s="3" t="n">
        <v>1</v>
      </c>
      <c r="E2170" s="3" t="n">
        <v>1.2453567</v>
      </c>
      <c r="F2170" s="3" t="n">
        <v>35</v>
      </c>
      <c r="G2170" s="3" t="n">
        <v>35</v>
      </c>
      <c r="H2170" s="3" t="n">
        <v>10</v>
      </c>
      <c r="I2170" s="3" t="n">
        <v>10</v>
      </c>
      <c r="J2170" s="3" t="n">
        <v>44</v>
      </c>
      <c r="K2170" s="3" t="n">
        <v>44</v>
      </c>
      <c r="L2170" s="3" t="n">
        <v>8</v>
      </c>
      <c r="M2170" s="3" t="n">
        <v>8</v>
      </c>
      <c r="N2170" s="3" t="n">
        <v>-1</v>
      </c>
      <c r="O2170" s="3" t="n">
        <v>-1</v>
      </c>
      <c r="P2170" s="3" t="n">
        <v>9.1</v>
      </c>
      <c r="Q2170" s="3" t="n">
        <v>24.2</v>
      </c>
      <c r="R2170" s="3" t="s">
        <v>6299</v>
      </c>
      <c r="S2170" s="4" t="n">
        <v>45747.5962962963</v>
      </c>
      <c r="T2170" s="3" t="s">
        <v>1920</v>
      </c>
      <c r="U2170" s="3" t="s">
        <v>1920</v>
      </c>
      <c r="V2170" s="3" t="n">
        <v>0</v>
      </c>
      <c r="W2170" s="3" t="n">
        <v>0</v>
      </c>
      <c r="X2170" s="3" t="n">
        <v>0</v>
      </c>
      <c r="Y2170" s="3" t="s">
        <v>30</v>
      </c>
      <c r="Z2170" s="3" t="s">
        <v>30</v>
      </c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</row>
    <row r="2171" customFormat="false" ht="15.75" hidden="false" customHeight="false" outlineLevel="0" collapsed="false">
      <c r="A2171" s="3" t="n">
        <v>2170</v>
      </c>
      <c r="B2171" s="3" t="s">
        <v>6300</v>
      </c>
      <c r="C2171" s="3" t="s">
        <v>6301</v>
      </c>
      <c r="D2171" s="3" t="n">
        <v>1</v>
      </c>
      <c r="E2171" s="3" t="n">
        <v>1.9902534</v>
      </c>
      <c r="F2171" s="3" t="n">
        <v>86</v>
      </c>
      <c r="G2171" s="3" t="n">
        <v>86</v>
      </c>
      <c r="H2171" s="3" t="n">
        <v>12</v>
      </c>
      <c r="I2171" s="3" t="n">
        <v>12</v>
      </c>
      <c r="J2171" s="3" t="n">
        <v>101</v>
      </c>
      <c r="K2171" s="3" t="n">
        <v>101</v>
      </c>
      <c r="L2171" s="3" t="n">
        <v>19</v>
      </c>
      <c r="M2171" s="3" t="n">
        <v>19</v>
      </c>
      <c r="N2171" s="3" t="n">
        <v>-1</v>
      </c>
      <c r="O2171" s="3" t="n">
        <v>-1</v>
      </c>
      <c r="P2171" s="3" t="n">
        <v>9.1</v>
      </c>
      <c r="Q2171" s="3" t="n">
        <v>24.2</v>
      </c>
      <c r="R2171" s="3" t="s">
        <v>6302</v>
      </c>
      <c r="S2171" s="4" t="n">
        <v>45747.5963541667</v>
      </c>
      <c r="T2171" s="3" t="s">
        <v>65</v>
      </c>
      <c r="U2171" s="3" t="s">
        <v>65</v>
      </c>
      <c r="V2171" s="3" t="n">
        <v>0</v>
      </c>
      <c r="W2171" s="3" t="n">
        <v>0</v>
      </c>
      <c r="X2171" s="3" t="n">
        <v>0</v>
      </c>
      <c r="Y2171" s="3" t="s">
        <v>30</v>
      </c>
      <c r="Z2171" s="3" t="s">
        <v>30</v>
      </c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</row>
    <row r="2172" customFormat="false" ht="15.75" hidden="false" customHeight="false" outlineLevel="0" collapsed="false">
      <c r="A2172" s="3" t="n">
        <v>2171</v>
      </c>
      <c r="B2172" s="3" t="s">
        <v>6303</v>
      </c>
      <c r="C2172" s="3" t="s">
        <v>6304</v>
      </c>
      <c r="D2172" s="3" t="n">
        <v>1</v>
      </c>
      <c r="E2172" s="3" t="n">
        <v>0.544524</v>
      </c>
      <c r="F2172" s="3" t="n">
        <v>11</v>
      </c>
      <c r="G2172" s="3" t="n">
        <v>11</v>
      </c>
      <c r="H2172" s="3" t="n">
        <v>5</v>
      </c>
      <c r="I2172" s="3" t="n">
        <v>5</v>
      </c>
      <c r="J2172" s="3" t="n">
        <v>12</v>
      </c>
      <c r="K2172" s="3" t="n">
        <v>12</v>
      </c>
      <c r="L2172" s="3" t="n">
        <v>1</v>
      </c>
      <c r="M2172" s="3" t="n">
        <v>1</v>
      </c>
      <c r="N2172" s="3" t="n">
        <v>-1</v>
      </c>
      <c r="O2172" s="3" t="n">
        <v>-1</v>
      </c>
      <c r="P2172" s="3" t="n">
        <v>9.1</v>
      </c>
      <c r="Q2172" s="3" t="n">
        <v>24.2</v>
      </c>
      <c r="R2172" s="3" t="s">
        <v>6305</v>
      </c>
      <c r="S2172" s="4" t="n">
        <v>45747.5963888889</v>
      </c>
      <c r="T2172" s="3" t="s">
        <v>1920</v>
      </c>
      <c r="U2172" s="3" t="s">
        <v>1920</v>
      </c>
      <c r="V2172" s="3" t="n">
        <v>0</v>
      </c>
      <c r="W2172" s="3" t="n">
        <v>0</v>
      </c>
      <c r="X2172" s="3" t="n">
        <v>0</v>
      </c>
      <c r="Y2172" s="3" t="s">
        <v>30</v>
      </c>
      <c r="Z2172" s="3" t="s">
        <v>30</v>
      </c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</row>
    <row r="2173" customFormat="false" ht="15.75" hidden="false" customHeight="false" outlineLevel="0" collapsed="false">
      <c r="A2173" s="3" t="n">
        <v>2172</v>
      </c>
      <c r="B2173" s="3" t="s">
        <v>6306</v>
      </c>
      <c r="C2173" s="3" t="s">
        <v>6307</v>
      </c>
      <c r="D2173" s="3" t="n">
        <v>1</v>
      </c>
      <c r="E2173" s="3" t="n">
        <v>11.5027804</v>
      </c>
      <c r="F2173" s="3" t="n">
        <v>409</v>
      </c>
      <c r="G2173" s="3" t="n">
        <v>409</v>
      </c>
      <c r="H2173" s="3" t="n">
        <v>34</v>
      </c>
      <c r="I2173" s="3" t="n">
        <v>34</v>
      </c>
      <c r="J2173" s="3" t="n">
        <v>448</v>
      </c>
      <c r="K2173" s="3" t="n">
        <v>448</v>
      </c>
      <c r="L2173" s="3" t="n">
        <v>56</v>
      </c>
      <c r="M2173" s="3" t="n">
        <v>56</v>
      </c>
      <c r="N2173" s="3" t="n">
        <v>-1</v>
      </c>
      <c r="O2173" s="3" t="n">
        <v>-1</v>
      </c>
      <c r="P2173" s="3" t="n">
        <v>9.2</v>
      </c>
      <c r="Q2173" s="3" t="n">
        <v>24.2</v>
      </c>
      <c r="R2173" s="3" t="s">
        <v>6308</v>
      </c>
      <c r="S2173" s="4" t="n">
        <v>45747.5965856482</v>
      </c>
      <c r="T2173" s="3" t="s">
        <v>1920</v>
      </c>
      <c r="U2173" s="3" t="s">
        <v>1920</v>
      </c>
      <c r="V2173" s="3" t="n">
        <v>0</v>
      </c>
      <c r="W2173" s="3" t="n">
        <v>0</v>
      </c>
      <c r="X2173" s="3" t="n">
        <v>0</v>
      </c>
      <c r="Y2173" s="3" t="s">
        <v>30</v>
      </c>
      <c r="Z2173" s="3" t="s">
        <v>30</v>
      </c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</row>
    <row r="2174" customFormat="false" ht="15.75" hidden="false" customHeight="false" outlineLevel="0" collapsed="false">
      <c r="A2174" s="3" t="n">
        <v>2173</v>
      </c>
      <c r="B2174" s="3" t="s">
        <v>6309</v>
      </c>
      <c r="C2174" s="3" t="s">
        <v>6310</v>
      </c>
      <c r="D2174" s="3" t="n">
        <v>1</v>
      </c>
      <c r="E2174" s="3" t="n">
        <v>0.9027078</v>
      </c>
      <c r="F2174" s="3" t="n">
        <v>61</v>
      </c>
      <c r="G2174" s="3" t="n">
        <v>61</v>
      </c>
      <c r="H2174" s="3" t="n">
        <v>4</v>
      </c>
      <c r="I2174" s="3" t="n">
        <v>4</v>
      </c>
      <c r="J2174" s="3" t="n">
        <v>90</v>
      </c>
      <c r="K2174" s="3" t="n">
        <v>90</v>
      </c>
      <c r="L2174" s="3" t="n">
        <v>10</v>
      </c>
      <c r="M2174" s="3" t="n">
        <v>10</v>
      </c>
      <c r="N2174" s="3" t="n">
        <v>-1</v>
      </c>
      <c r="O2174" s="3" t="n">
        <v>-1</v>
      </c>
      <c r="P2174" s="3" t="n">
        <v>9.2</v>
      </c>
      <c r="Q2174" s="3" t="n">
        <v>24.2</v>
      </c>
      <c r="R2174" s="3" t="s">
        <v>6311</v>
      </c>
      <c r="S2174" s="4" t="n">
        <v>45747.5966319444</v>
      </c>
      <c r="T2174" s="3" t="s">
        <v>65</v>
      </c>
      <c r="U2174" s="3" t="s">
        <v>65</v>
      </c>
      <c r="V2174" s="3" t="n">
        <v>0</v>
      </c>
      <c r="W2174" s="3" t="n">
        <v>0</v>
      </c>
      <c r="X2174" s="3" t="n">
        <v>0</v>
      </c>
      <c r="Y2174" s="3" t="s">
        <v>30</v>
      </c>
      <c r="Z2174" s="3" t="s">
        <v>30</v>
      </c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</row>
    <row r="2175" customFormat="false" ht="15.75" hidden="false" customHeight="false" outlineLevel="0" collapsed="false">
      <c r="A2175" s="3" t="n">
        <v>2174</v>
      </c>
      <c r="B2175" s="3" t="s">
        <v>6312</v>
      </c>
      <c r="C2175" s="3" t="s">
        <v>6313</v>
      </c>
      <c r="D2175" s="3" t="n">
        <v>1</v>
      </c>
      <c r="E2175" s="3" t="n">
        <v>5.9122784</v>
      </c>
      <c r="F2175" s="3" t="n">
        <v>350</v>
      </c>
      <c r="G2175" s="3" t="n">
        <v>350</v>
      </c>
      <c r="H2175" s="3" t="n">
        <v>28</v>
      </c>
      <c r="I2175" s="3" t="n">
        <v>28</v>
      </c>
      <c r="J2175" s="3" t="n">
        <v>473</v>
      </c>
      <c r="K2175" s="3" t="n">
        <v>473</v>
      </c>
      <c r="L2175" s="3" t="n">
        <v>74</v>
      </c>
      <c r="M2175" s="3" t="n">
        <v>74</v>
      </c>
      <c r="N2175" s="3" t="n">
        <v>-1</v>
      </c>
      <c r="O2175" s="3" t="n">
        <v>-1</v>
      </c>
      <c r="P2175" s="3" t="n">
        <v>9.2</v>
      </c>
      <c r="Q2175" s="3" t="n">
        <v>24.2</v>
      </c>
      <c r="R2175" s="3" t="s">
        <v>6314</v>
      </c>
      <c r="S2175" s="4" t="n">
        <v>45747.5967824074</v>
      </c>
      <c r="T2175" s="3" t="s">
        <v>65</v>
      </c>
      <c r="U2175" s="3" t="s">
        <v>65</v>
      </c>
      <c r="V2175" s="3" t="n">
        <v>0</v>
      </c>
      <c r="W2175" s="3" t="n">
        <v>0</v>
      </c>
      <c r="X2175" s="3" t="n">
        <v>0</v>
      </c>
      <c r="Y2175" s="3" t="s">
        <v>30</v>
      </c>
      <c r="Z2175" s="3" t="s">
        <v>30</v>
      </c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</row>
    <row r="2176" customFormat="false" ht="15.75" hidden="false" customHeight="false" outlineLevel="0" collapsed="false">
      <c r="A2176" s="3" t="n">
        <v>2175</v>
      </c>
      <c r="B2176" s="3" t="s">
        <v>6315</v>
      </c>
      <c r="C2176" s="3" t="s">
        <v>6316</v>
      </c>
      <c r="D2176" s="3" t="n">
        <v>1</v>
      </c>
      <c r="E2176" s="3" t="n">
        <v>5.738271</v>
      </c>
      <c r="F2176" s="3" t="n">
        <v>392</v>
      </c>
      <c r="G2176" s="3" t="n">
        <v>392</v>
      </c>
      <c r="H2176" s="3" t="n">
        <v>27</v>
      </c>
      <c r="I2176" s="3" t="n">
        <v>27</v>
      </c>
      <c r="J2176" s="3" t="n">
        <v>534</v>
      </c>
      <c r="K2176" s="3" t="n">
        <v>534</v>
      </c>
      <c r="L2176" s="3" t="n">
        <v>81</v>
      </c>
      <c r="M2176" s="3" t="n">
        <v>81</v>
      </c>
      <c r="N2176" s="3" t="n">
        <v>-1</v>
      </c>
      <c r="O2176" s="3" t="n">
        <v>-1</v>
      </c>
      <c r="P2176" s="3" t="n">
        <v>9.2</v>
      </c>
      <c r="Q2176" s="3" t="n">
        <v>24.2</v>
      </c>
      <c r="R2176" s="3" t="s">
        <v>6317</v>
      </c>
      <c r="S2176" s="4" t="n">
        <v>45747.5969444444</v>
      </c>
      <c r="T2176" s="3" t="s">
        <v>65</v>
      </c>
      <c r="U2176" s="3" t="s">
        <v>65</v>
      </c>
      <c r="V2176" s="3" t="n">
        <v>0</v>
      </c>
      <c r="W2176" s="3" t="n">
        <v>0</v>
      </c>
      <c r="X2176" s="3" t="n">
        <v>0</v>
      </c>
      <c r="Y2176" s="3" t="s">
        <v>30</v>
      </c>
      <c r="Z2176" s="3" t="s">
        <v>30</v>
      </c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</row>
    <row r="2177" customFormat="false" ht="15.75" hidden="false" customHeight="false" outlineLevel="0" collapsed="false">
      <c r="A2177" s="3" t="n">
        <v>2176</v>
      </c>
      <c r="B2177" s="3" t="s">
        <v>6318</v>
      </c>
      <c r="C2177" s="3" t="s">
        <v>6319</v>
      </c>
      <c r="D2177" s="3" t="n">
        <v>1</v>
      </c>
      <c r="E2177" s="3" t="n">
        <v>0.9674901</v>
      </c>
      <c r="F2177" s="3" t="n">
        <v>11</v>
      </c>
      <c r="G2177" s="3" t="n">
        <v>11</v>
      </c>
      <c r="H2177" s="3" t="n">
        <v>7</v>
      </c>
      <c r="I2177" s="3" t="n">
        <v>7</v>
      </c>
      <c r="J2177" s="3" t="n">
        <v>11</v>
      </c>
      <c r="K2177" s="3" t="n">
        <v>11</v>
      </c>
      <c r="L2177" s="3" t="n">
        <v>3</v>
      </c>
      <c r="M2177" s="3" t="n">
        <v>3</v>
      </c>
      <c r="N2177" s="3" t="n">
        <v>-1</v>
      </c>
      <c r="O2177" s="3" t="n">
        <v>-1</v>
      </c>
      <c r="P2177" s="3" t="n">
        <v>9.2</v>
      </c>
      <c r="Q2177" s="3" t="n">
        <v>24.2</v>
      </c>
      <c r="R2177" s="3" t="s">
        <v>6320</v>
      </c>
      <c r="S2177" s="4" t="n">
        <v>45747.5969907407</v>
      </c>
      <c r="T2177" s="3" t="s">
        <v>3197</v>
      </c>
      <c r="U2177" s="3" t="s">
        <v>3197</v>
      </c>
      <c r="V2177" s="3" t="n">
        <v>0</v>
      </c>
      <c r="W2177" s="3" t="n">
        <v>0</v>
      </c>
      <c r="X2177" s="3" t="n">
        <v>0</v>
      </c>
      <c r="Y2177" s="3" t="s">
        <v>30</v>
      </c>
      <c r="Z2177" s="3" t="s">
        <v>30</v>
      </c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</row>
    <row r="2178" customFormat="false" ht="15.75" hidden="false" customHeight="false" outlineLevel="0" collapsed="false">
      <c r="A2178" s="3" t="n">
        <v>2177</v>
      </c>
      <c r="B2178" s="3" t="s">
        <v>6321</v>
      </c>
      <c r="C2178" s="3" t="s">
        <v>6322</v>
      </c>
      <c r="D2178" s="3" t="n">
        <v>1</v>
      </c>
      <c r="E2178" s="3" t="n">
        <v>0.8980362</v>
      </c>
      <c r="F2178" s="3" t="n">
        <v>13</v>
      </c>
      <c r="G2178" s="3" t="n">
        <v>13</v>
      </c>
      <c r="H2178" s="3" t="n">
        <v>7</v>
      </c>
      <c r="I2178" s="3" t="n">
        <v>7</v>
      </c>
      <c r="J2178" s="3" t="n">
        <v>15</v>
      </c>
      <c r="K2178" s="3" t="n">
        <v>15</v>
      </c>
      <c r="L2178" s="3" t="n">
        <v>3</v>
      </c>
      <c r="M2178" s="3" t="n">
        <v>3</v>
      </c>
      <c r="N2178" s="3" t="n">
        <v>-1</v>
      </c>
      <c r="O2178" s="3" t="n">
        <v>-1</v>
      </c>
      <c r="P2178" s="3" t="n">
        <v>9.2</v>
      </c>
      <c r="Q2178" s="3" t="n">
        <v>24.2</v>
      </c>
      <c r="R2178" s="3" t="s">
        <v>6323</v>
      </c>
      <c r="S2178" s="4" t="n">
        <v>45747.597025463</v>
      </c>
      <c r="T2178" s="3" t="s">
        <v>3197</v>
      </c>
      <c r="U2178" s="3" t="s">
        <v>3197</v>
      </c>
      <c r="V2178" s="3" t="n">
        <v>0</v>
      </c>
      <c r="W2178" s="3" t="n">
        <v>0</v>
      </c>
      <c r="X2178" s="3" t="n">
        <v>0</v>
      </c>
      <c r="Y2178" s="3" t="s">
        <v>30</v>
      </c>
      <c r="Z2178" s="3" t="s">
        <v>30</v>
      </c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</row>
    <row r="2179" customFormat="false" ht="15.75" hidden="false" customHeight="false" outlineLevel="0" collapsed="false">
      <c r="A2179" s="3" t="n">
        <v>2178</v>
      </c>
      <c r="B2179" s="3" t="s">
        <v>6324</v>
      </c>
      <c r="C2179" s="3" t="s">
        <v>6325</v>
      </c>
      <c r="D2179" s="3" t="n">
        <v>1</v>
      </c>
      <c r="E2179" s="3" t="n">
        <v>18.2272999</v>
      </c>
      <c r="F2179" s="3" t="n">
        <v>1159</v>
      </c>
      <c r="G2179" s="3" t="n">
        <v>1159</v>
      </c>
      <c r="H2179" s="3" t="n">
        <v>39</v>
      </c>
      <c r="I2179" s="3" t="n">
        <v>39</v>
      </c>
      <c r="J2179" s="3" t="n">
        <v>1495</v>
      </c>
      <c r="K2179" s="3" t="n">
        <v>1495</v>
      </c>
      <c r="L2179" s="3" t="n">
        <v>212</v>
      </c>
      <c r="M2179" s="3" t="n">
        <v>212</v>
      </c>
      <c r="N2179" s="3" t="n">
        <v>-1</v>
      </c>
      <c r="O2179" s="3" t="n">
        <v>-1</v>
      </c>
      <c r="P2179" s="3" t="n">
        <v>9.2</v>
      </c>
      <c r="Q2179" s="3" t="n">
        <v>24.2</v>
      </c>
      <c r="R2179" s="3" t="s">
        <v>6326</v>
      </c>
      <c r="S2179" s="4" t="n">
        <v>45747.5975462963</v>
      </c>
      <c r="T2179" s="3" t="s">
        <v>3197</v>
      </c>
      <c r="U2179" s="3" t="s">
        <v>3197</v>
      </c>
      <c r="V2179" s="3" t="n">
        <v>0</v>
      </c>
      <c r="W2179" s="3" t="n">
        <v>0</v>
      </c>
      <c r="X2179" s="3" t="n">
        <v>0</v>
      </c>
      <c r="Y2179" s="3" t="s">
        <v>30</v>
      </c>
      <c r="Z2179" s="3" t="s">
        <v>30</v>
      </c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</row>
    <row r="2180" customFormat="false" ht="15.75" hidden="false" customHeight="false" outlineLevel="0" collapsed="false">
      <c r="A2180" s="3" t="n">
        <v>2179</v>
      </c>
      <c r="B2180" s="3" t="s">
        <v>6327</v>
      </c>
      <c r="C2180" s="3" t="s">
        <v>6328</v>
      </c>
      <c r="D2180" s="3" t="n">
        <v>1</v>
      </c>
      <c r="E2180" s="3" t="n">
        <v>1.3616615</v>
      </c>
      <c r="F2180" s="3" t="n">
        <v>35</v>
      </c>
      <c r="G2180" s="3" t="n">
        <v>35</v>
      </c>
      <c r="H2180" s="3" t="n">
        <v>10</v>
      </c>
      <c r="I2180" s="3" t="n">
        <v>10</v>
      </c>
      <c r="J2180" s="3" t="n">
        <v>44</v>
      </c>
      <c r="K2180" s="3" t="n">
        <v>44</v>
      </c>
      <c r="L2180" s="3" t="n">
        <v>8</v>
      </c>
      <c r="M2180" s="3" t="n">
        <v>8</v>
      </c>
      <c r="N2180" s="3" t="n">
        <v>-1</v>
      </c>
      <c r="O2180" s="3" t="n">
        <v>-1</v>
      </c>
      <c r="P2180" s="3" t="n">
        <v>9.2</v>
      </c>
      <c r="Q2180" s="3" t="n">
        <v>24.2</v>
      </c>
      <c r="R2180" s="3" t="s">
        <v>6329</v>
      </c>
      <c r="S2180" s="4" t="n">
        <v>45747.5976736111</v>
      </c>
      <c r="T2180" s="3" t="s">
        <v>1920</v>
      </c>
      <c r="U2180" s="3" t="s">
        <v>1920</v>
      </c>
      <c r="V2180" s="3" t="n">
        <v>0</v>
      </c>
      <c r="W2180" s="3" t="n">
        <v>0</v>
      </c>
      <c r="X2180" s="3" t="n">
        <v>0</v>
      </c>
      <c r="Y2180" s="3" t="s">
        <v>30</v>
      </c>
      <c r="Z2180" s="3" t="s">
        <v>30</v>
      </c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</row>
    <row r="2181" customFormat="false" ht="15.75" hidden="false" customHeight="false" outlineLevel="0" collapsed="false">
      <c r="A2181" s="3" t="n">
        <v>2180</v>
      </c>
      <c r="B2181" s="3" t="s">
        <v>6330</v>
      </c>
      <c r="C2181" s="3" t="s">
        <v>6331</v>
      </c>
      <c r="D2181" s="3" t="n">
        <v>1</v>
      </c>
      <c r="E2181" s="3" t="n">
        <v>2.178588</v>
      </c>
      <c r="F2181" s="3" t="n">
        <v>86</v>
      </c>
      <c r="G2181" s="3" t="n">
        <v>86</v>
      </c>
      <c r="H2181" s="3" t="n">
        <v>12</v>
      </c>
      <c r="I2181" s="3" t="n">
        <v>12</v>
      </c>
      <c r="J2181" s="3" t="n">
        <v>101</v>
      </c>
      <c r="K2181" s="3" t="n">
        <v>101</v>
      </c>
      <c r="L2181" s="3" t="n">
        <v>19</v>
      </c>
      <c r="M2181" s="3" t="n">
        <v>19</v>
      </c>
      <c r="N2181" s="3" t="n">
        <v>-1</v>
      </c>
      <c r="O2181" s="3" t="n">
        <v>-1</v>
      </c>
      <c r="P2181" s="3" t="n">
        <v>9.2</v>
      </c>
      <c r="Q2181" s="3" t="n">
        <v>24.2</v>
      </c>
      <c r="R2181" s="3" t="s">
        <v>6332</v>
      </c>
      <c r="S2181" s="4" t="n">
        <v>45747.5977430556</v>
      </c>
      <c r="T2181" s="3" t="s">
        <v>65</v>
      </c>
      <c r="U2181" s="3" t="s">
        <v>65</v>
      </c>
      <c r="V2181" s="3" t="n">
        <v>0</v>
      </c>
      <c r="W2181" s="3" t="n">
        <v>0</v>
      </c>
      <c r="X2181" s="3" t="n">
        <v>0</v>
      </c>
      <c r="Y2181" s="3" t="s">
        <v>30</v>
      </c>
      <c r="Z2181" s="3" t="s">
        <v>30</v>
      </c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</row>
    <row r="2182" customFormat="false" ht="15.75" hidden="false" customHeight="false" outlineLevel="0" collapsed="false">
      <c r="A2182" s="3" t="n">
        <v>2181</v>
      </c>
      <c r="B2182" s="3" t="s">
        <v>6333</v>
      </c>
      <c r="C2182" s="3" t="s">
        <v>6334</v>
      </c>
      <c r="D2182" s="3" t="n">
        <v>1</v>
      </c>
      <c r="E2182" s="3" t="n">
        <v>0.6002377</v>
      </c>
      <c r="F2182" s="3" t="n">
        <v>11</v>
      </c>
      <c r="G2182" s="3" t="n">
        <v>11</v>
      </c>
      <c r="H2182" s="3" t="n">
        <v>5</v>
      </c>
      <c r="I2182" s="3" t="n">
        <v>5</v>
      </c>
      <c r="J2182" s="3" t="n">
        <v>12</v>
      </c>
      <c r="K2182" s="3" t="n">
        <v>12</v>
      </c>
      <c r="L2182" s="3" t="n">
        <v>1</v>
      </c>
      <c r="M2182" s="3" t="n">
        <v>1</v>
      </c>
      <c r="N2182" s="3" t="n">
        <v>-1</v>
      </c>
      <c r="O2182" s="3" t="n">
        <v>-1</v>
      </c>
      <c r="P2182" s="3" t="n">
        <v>9.2</v>
      </c>
      <c r="Q2182" s="3" t="n">
        <v>24.2</v>
      </c>
      <c r="R2182" s="3" t="s">
        <v>6335</v>
      </c>
      <c r="S2182" s="4" t="n">
        <v>45747.5977777778</v>
      </c>
      <c r="T2182" s="3" t="s">
        <v>1920</v>
      </c>
      <c r="U2182" s="3" t="s">
        <v>1920</v>
      </c>
      <c r="V2182" s="3" t="n">
        <v>0</v>
      </c>
      <c r="W2182" s="3" t="n">
        <v>0</v>
      </c>
      <c r="X2182" s="3" t="n">
        <v>0</v>
      </c>
      <c r="Y2182" s="3" t="s">
        <v>30</v>
      </c>
      <c r="Z2182" s="3" t="s">
        <v>30</v>
      </c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</row>
    <row r="2183" customFormat="false" ht="15.75" hidden="false" customHeight="false" outlineLevel="0" collapsed="false">
      <c r="A2183" s="3" t="n">
        <v>2182</v>
      </c>
      <c r="B2183" s="3" t="s">
        <v>6336</v>
      </c>
      <c r="C2183" s="3" t="s">
        <v>6337</v>
      </c>
      <c r="D2183" s="3" t="n">
        <v>1</v>
      </c>
      <c r="E2183" s="3" t="n">
        <v>11.7943085</v>
      </c>
      <c r="F2183" s="3" t="n">
        <v>406</v>
      </c>
      <c r="G2183" s="3" t="n">
        <v>406</v>
      </c>
      <c r="H2183" s="3" t="n">
        <v>34</v>
      </c>
      <c r="I2183" s="3" t="n">
        <v>34</v>
      </c>
      <c r="J2183" s="3" t="n">
        <v>447</v>
      </c>
      <c r="K2183" s="3" t="n">
        <v>447</v>
      </c>
      <c r="L2183" s="3" t="n">
        <v>55</v>
      </c>
      <c r="M2183" s="3" t="n">
        <v>55</v>
      </c>
      <c r="N2183" s="3" t="n">
        <v>-1</v>
      </c>
      <c r="O2183" s="3" t="n">
        <v>-1</v>
      </c>
      <c r="P2183" s="3" t="n">
        <v>9.3</v>
      </c>
      <c r="Q2183" s="3" t="n">
        <v>24.2</v>
      </c>
      <c r="R2183" s="3" t="s">
        <v>6338</v>
      </c>
      <c r="S2183" s="4" t="n">
        <v>45747.597974537</v>
      </c>
      <c r="T2183" s="3" t="s">
        <v>1920</v>
      </c>
      <c r="U2183" s="3" t="s">
        <v>1920</v>
      </c>
      <c r="V2183" s="3" t="n">
        <v>0</v>
      </c>
      <c r="W2183" s="3" t="n">
        <v>0</v>
      </c>
      <c r="X2183" s="3" t="n">
        <v>0</v>
      </c>
      <c r="Y2183" s="3" t="s">
        <v>30</v>
      </c>
      <c r="Z2183" s="3" t="s">
        <v>30</v>
      </c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</row>
    <row r="2184" customFormat="false" ht="15.75" hidden="false" customHeight="false" outlineLevel="0" collapsed="false">
      <c r="A2184" s="3" t="n">
        <v>2183</v>
      </c>
      <c r="B2184" s="3" t="s">
        <v>6339</v>
      </c>
      <c r="C2184" s="3" t="s">
        <v>6340</v>
      </c>
      <c r="D2184" s="3" t="n">
        <v>1</v>
      </c>
      <c r="E2184" s="3" t="n">
        <v>1.0459079</v>
      </c>
      <c r="F2184" s="3" t="n">
        <v>61</v>
      </c>
      <c r="G2184" s="3" t="n">
        <v>61</v>
      </c>
      <c r="H2184" s="3" t="n">
        <v>4</v>
      </c>
      <c r="I2184" s="3" t="n">
        <v>4</v>
      </c>
      <c r="J2184" s="3" t="n">
        <v>90</v>
      </c>
      <c r="K2184" s="3" t="n">
        <v>90</v>
      </c>
      <c r="L2184" s="3" t="n">
        <v>10</v>
      </c>
      <c r="M2184" s="3" t="n">
        <v>10</v>
      </c>
      <c r="N2184" s="3" t="n">
        <v>-1</v>
      </c>
      <c r="O2184" s="3" t="n">
        <v>-1</v>
      </c>
      <c r="P2184" s="3" t="n">
        <v>9.3</v>
      </c>
      <c r="Q2184" s="3" t="n">
        <v>24.2</v>
      </c>
      <c r="R2184" s="3" t="s">
        <v>6341</v>
      </c>
      <c r="S2184" s="4" t="n">
        <v>45747.5980208333</v>
      </c>
      <c r="T2184" s="3" t="s">
        <v>65</v>
      </c>
      <c r="U2184" s="3" t="s">
        <v>65</v>
      </c>
      <c r="V2184" s="3" t="n">
        <v>0</v>
      </c>
      <c r="W2184" s="3" t="n">
        <v>0</v>
      </c>
      <c r="X2184" s="3" t="n">
        <v>0</v>
      </c>
      <c r="Y2184" s="3" t="s">
        <v>30</v>
      </c>
      <c r="Z2184" s="3" t="s">
        <v>30</v>
      </c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</row>
    <row r="2185" customFormat="false" ht="15.75" hidden="false" customHeight="false" outlineLevel="0" collapsed="false">
      <c r="A2185" s="3" t="n">
        <v>2184</v>
      </c>
      <c r="B2185" s="3" t="s">
        <v>6342</v>
      </c>
      <c r="C2185" s="3" t="s">
        <v>6343</v>
      </c>
      <c r="D2185" s="3" t="n">
        <v>1</v>
      </c>
      <c r="E2185" s="3" t="n">
        <v>5.2606035</v>
      </c>
      <c r="F2185" s="3" t="n">
        <v>239</v>
      </c>
      <c r="G2185" s="3" t="n">
        <v>239</v>
      </c>
      <c r="H2185" s="3" t="n">
        <v>13</v>
      </c>
      <c r="I2185" s="3" t="n">
        <v>13</v>
      </c>
      <c r="J2185" s="3" t="n">
        <v>330</v>
      </c>
      <c r="K2185" s="3" t="n">
        <v>330</v>
      </c>
      <c r="L2185" s="3" t="n">
        <v>63</v>
      </c>
      <c r="M2185" s="3" t="n">
        <v>63</v>
      </c>
      <c r="N2185" s="3" t="n">
        <v>-1</v>
      </c>
      <c r="O2185" s="3" t="n">
        <v>-1</v>
      </c>
      <c r="P2185" s="3" t="n">
        <v>9.3</v>
      </c>
      <c r="Q2185" s="3" t="n">
        <v>24.2</v>
      </c>
      <c r="R2185" s="3" t="s">
        <v>6344</v>
      </c>
      <c r="S2185" s="4" t="n">
        <v>45747.5982291667</v>
      </c>
      <c r="T2185" s="3" t="s">
        <v>65</v>
      </c>
      <c r="U2185" s="3" t="s">
        <v>65</v>
      </c>
      <c r="V2185" s="3" t="n">
        <v>0</v>
      </c>
      <c r="W2185" s="3" t="n">
        <v>0</v>
      </c>
      <c r="X2185" s="3" t="n">
        <v>0</v>
      </c>
      <c r="Y2185" s="3" t="s">
        <v>30</v>
      </c>
      <c r="Z2185" s="3" t="s">
        <v>30</v>
      </c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</row>
    <row r="2186" customFormat="false" ht="15.75" hidden="false" customHeight="false" outlineLevel="0" collapsed="false">
      <c r="A2186" s="3" t="n">
        <v>2185</v>
      </c>
      <c r="B2186" s="3" t="s">
        <v>6345</v>
      </c>
      <c r="C2186" s="3" t="s">
        <v>6346</v>
      </c>
      <c r="D2186" s="3" t="n">
        <v>1</v>
      </c>
      <c r="E2186" s="3" t="n">
        <v>6.3582221</v>
      </c>
      <c r="F2186" s="3" t="n">
        <v>278</v>
      </c>
      <c r="G2186" s="3" t="n">
        <v>278</v>
      </c>
      <c r="H2186" s="3" t="n">
        <v>13</v>
      </c>
      <c r="I2186" s="3" t="n">
        <v>13</v>
      </c>
      <c r="J2186" s="3" t="n">
        <v>387</v>
      </c>
      <c r="K2186" s="3" t="n">
        <v>387</v>
      </c>
      <c r="L2186" s="3" t="n">
        <v>69</v>
      </c>
      <c r="M2186" s="3" t="n">
        <v>69</v>
      </c>
      <c r="N2186" s="3" t="n">
        <v>-1</v>
      </c>
      <c r="O2186" s="3" t="n">
        <v>-1</v>
      </c>
      <c r="P2186" s="3" t="n">
        <v>9.3</v>
      </c>
      <c r="Q2186" s="3" t="n">
        <v>24.2</v>
      </c>
      <c r="R2186" s="3" t="s">
        <v>6347</v>
      </c>
      <c r="S2186" s="4" t="n">
        <v>45747.5984953704</v>
      </c>
      <c r="T2186" s="3" t="s">
        <v>65</v>
      </c>
      <c r="U2186" s="3" t="s">
        <v>65</v>
      </c>
      <c r="V2186" s="3" t="n">
        <v>0</v>
      </c>
      <c r="W2186" s="3" t="n">
        <v>0</v>
      </c>
      <c r="X2186" s="3" t="n">
        <v>0</v>
      </c>
      <c r="Y2186" s="3" t="s">
        <v>30</v>
      </c>
      <c r="Z2186" s="3" t="s">
        <v>30</v>
      </c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</row>
    <row r="2187" customFormat="false" ht="15.75" hidden="false" customHeight="false" outlineLevel="0" collapsed="false">
      <c r="A2187" s="3" t="n">
        <v>2186</v>
      </c>
      <c r="B2187" s="3" t="s">
        <v>6348</v>
      </c>
      <c r="C2187" s="3" t="s">
        <v>6349</v>
      </c>
      <c r="D2187" s="3" t="n">
        <v>1</v>
      </c>
      <c r="E2187" s="3" t="n">
        <v>1.0261222</v>
      </c>
      <c r="F2187" s="3" t="n">
        <v>7</v>
      </c>
      <c r="G2187" s="3" t="n">
        <v>7</v>
      </c>
      <c r="H2187" s="3" t="n">
        <v>5</v>
      </c>
      <c r="I2187" s="3" t="n">
        <v>5</v>
      </c>
      <c r="J2187" s="3" t="n">
        <v>8</v>
      </c>
      <c r="K2187" s="3" t="n">
        <v>8</v>
      </c>
      <c r="L2187" s="3" t="n">
        <v>2</v>
      </c>
      <c r="M2187" s="3" t="n">
        <v>2</v>
      </c>
      <c r="N2187" s="3" t="n">
        <v>-1</v>
      </c>
      <c r="O2187" s="3" t="n">
        <v>-1</v>
      </c>
      <c r="P2187" s="3" t="n">
        <v>9.3</v>
      </c>
      <c r="Q2187" s="3" t="n">
        <v>24.2</v>
      </c>
      <c r="R2187" s="3" t="s">
        <v>6350</v>
      </c>
      <c r="S2187" s="4" t="n">
        <v>45747.5985416667</v>
      </c>
      <c r="T2187" s="3" t="s">
        <v>3197</v>
      </c>
      <c r="U2187" s="3" t="s">
        <v>3197</v>
      </c>
      <c r="V2187" s="3" t="n">
        <v>0</v>
      </c>
      <c r="W2187" s="3" t="n">
        <v>0</v>
      </c>
      <c r="X2187" s="3" t="n">
        <v>0</v>
      </c>
      <c r="Y2187" s="3" t="s">
        <v>30</v>
      </c>
      <c r="Z2187" s="3" t="s">
        <v>30</v>
      </c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</row>
    <row r="2188" customFormat="false" ht="15.75" hidden="false" customHeight="false" outlineLevel="0" collapsed="false">
      <c r="A2188" s="3" t="n">
        <v>2187</v>
      </c>
      <c r="B2188" s="3" t="s">
        <v>6351</v>
      </c>
      <c r="C2188" s="3" t="s">
        <v>6352</v>
      </c>
      <c r="D2188" s="3" t="n">
        <v>1</v>
      </c>
      <c r="E2188" s="3" t="n">
        <v>1.1074482</v>
      </c>
      <c r="F2188" s="3" t="n">
        <v>13</v>
      </c>
      <c r="G2188" s="3" t="n">
        <v>13</v>
      </c>
      <c r="H2188" s="3" t="n">
        <v>7</v>
      </c>
      <c r="I2188" s="3" t="n">
        <v>7</v>
      </c>
      <c r="J2188" s="3" t="n">
        <v>15</v>
      </c>
      <c r="K2188" s="3" t="n">
        <v>15</v>
      </c>
      <c r="L2188" s="3" t="n">
        <v>3</v>
      </c>
      <c r="M2188" s="3" t="n">
        <v>3</v>
      </c>
      <c r="N2188" s="3" t="n">
        <v>-1</v>
      </c>
      <c r="O2188" s="3" t="n">
        <v>-1</v>
      </c>
      <c r="P2188" s="3" t="n">
        <v>9.3</v>
      </c>
      <c r="Q2188" s="3" t="n">
        <v>24.2</v>
      </c>
      <c r="R2188" s="3" t="s">
        <v>6353</v>
      </c>
      <c r="S2188" s="4" t="n">
        <v>45747.598587963</v>
      </c>
      <c r="T2188" s="3" t="s">
        <v>3197</v>
      </c>
      <c r="U2188" s="3" t="s">
        <v>3197</v>
      </c>
      <c r="V2188" s="3" t="n">
        <v>0</v>
      </c>
      <c r="W2188" s="3" t="n">
        <v>0</v>
      </c>
      <c r="X2188" s="3" t="n">
        <v>0</v>
      </c>
      <c r="Y2188" s="3" t="s">
        <v>30</v>
      </c>
      <c r="Z2188" s="3" t="s">
        <v>30</v>
      </c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</row>
    <row r="2189" customFormat="false" ht="15.75" hidden="false" customHeight="false" outlineLevel="0" collapsed="false">
      <c r="A2189" s="3" t="n">
        <v>2188</v>
      </c>
      <c r="B2189" s="3" t="s">
        <v>6354</v>
      </c>
      <c r="C2189" s="3" t="s">
        <v>6355</v>
      </c>
      <c r="D2189" s="3" t="n">
        <v>1</v>
      </c>
      <c r="E2189" s="3" t="n">
        <v>17.4954717</v>
      </c>
      <c r="F2189" s="3" t="n">
        <v>1136</v>
      </c>
      <c r="G2189" s="3" t="n">
        <v>1136</v>
      </c>
      <c r="H2189" s="3" t="n">
        <v>39</v>
      </c>
      <c r="I2189" s="3" t="n">
        <v>39</v>
      </c>
      <c r="J2189" s="3" t="n">
        <v>1490</v>
      </c>
      <c r="K2189" s="3" t="n">
        <v>1490</v>
      </c>
      <c r="L2189" s="3" t="n">
        <v>207</v>
      </c>
      <c r="M2189" s="3" t="n">
        <v>207</v>
      </c>
      <c r="N2189" s="3" t="n">
        <v>-1</v>
      </c>
      <c r="O2189" s="3" t="n">
        <v>-1</v>
      </c>
      <c r="P2189" s="3" t="n">
        <v>9.3</v>
      </c>
      <c r="Q2189" s="3" t="n">
        <v>24.2</v>
      </c>
      <c r="R2189" s="3" t="s">
        <v>6356</v>
      </c>
      <c r="S2189" s="4" t="n">
        <v>45747.5990972222</v>
      </c>
      <c r="T2189" s="3" t="s">
        <v>3197</v>
      </c>
      <c r="U2189" s="3" t="s">
        <v>3197</v>
      </c>
      <c r="V2189" s="3" t="n">
        <v>0</v>
      </c>
      <c r="W2189" s="3" t="n">
        <v>0</v>
      </c>
      <c r="X2189" s="3" t="n">
        <v>0</v>
      </c>
      <c r="Y2189" s="3" t="s">
        <v>30</v>
      </c>
      <c r="Z2189" s="3" t="s">
        <v>30</v>
      </c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</row>
    <row r="2190" customFormat="false" ht="15.75" hidden="false" customHeight="false" outlineLevel="0" collapsed="false">
      <c r="A2190" s="3" t="n">
        <v>2189</v>
      </c>
      <c r="B2190" s="3" t="s">
        <v>6357</v>
      </c>
      <c r="C2190" s="3" t="s">
        <v>6358</v>
      </c>
      <c r="D2190" s="3" t="n">
        <v>1</v>
      </c>
      <c r="E2190" s="3" t="n">
        <v>1.2703281</v>
      </c>
      <c r="F2190" s="3" t="n">
        <v>35</v>
      </c>
      <c r="G2190" s="3" t="n">
        <v>35</v>
      </c>
      <c r="H2190" s="3" t="n">
        <v>10</v>
      </c>
      <c r="I2190" s="3" t="n">
        <v>10</v>
      </c>
      <c r="J2190" s="3" t="n">
        <v>44</v>
      </c>
      <c r="K2190" s="3" t="n">
        <v>44</v>
      </c>
      <c r="L2190" s="3" t="n">
        <v>8</v>
      </c>
      <c r="M2190" s="3" t="n">
        <v>8</v>
      </c>
      <c r="N2190" s="3" t="n">
        <v>-1</v>
      </c>
      <c r="O2190" s="3" t="n">
        <v>-1</v>
      </c>
      <c r="P2190" s="3" t="n">
        <v>9.3</v>
      </c>
      <c r="Q2190" s="3" t="n">
        <v>24.2</v>
      </c>
      <c r="R2190" s="3" t="s">
        <v>6359</v>
      </c>
      <c r="S2190" s="4" t="n">
        <v>45747.599224537</v>
      </c>
      <c r="T2190" s="3" t="s">
        <v>1920</v>
      </c>
      <c r="U2190" s="3" t="s">
        <v>1920</v>
      </c>
      <c r="V2190" s="3" t="n">
        <v>0</v>
      </c>
      <c r="W2190" s="3" t="n">
        <v>0</v>
      </c>
      <c r="X2190" s="3" t="n">
        <v>0</v>
      </c>
      <c r="Y2190" s="3" t="s">
        <v>30</v>
      </c>
      <c r="Z2190" s="3" t="s">
        <v>30</v>
      </c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</row>
    <row r="2191" customFormat="false" ht="15.75" hidden="false" customHeight="false" outlineLevel="0" collapsed="false">
      <c r="A2191" s="3" t="n">
        <v>2190</v>
      </c>
      <c r="B2191" s="3" t="s">
        <v>6360</v>
      </c>
      <c r="C2191" s="3" t="s">
        <v>6361</v>
      </c>
      <c r="D2191" s="3" t="n">
        <v>1</v>
      </c>
      <c r="E2191" s="3" t="n">
        <v>2.1749221</v>
      </c>
      <c r="F2191" s="3" t="n">
        <v>83</v>
      </c>
      <c r="G2191" s="3" t="n">
        <v>83</v>
      </c>
      <c r="H2191" s="3" t="n">
        <v>12</v>
      </c>
      <c r="I2191" s="3" t="n">
        <v>12</v>
      </c>
      <c r="J2191" s="3" t="n">
        <v>100</v>
      </c>
      <c r="K2191" s="3" t="n">
        <v>100</v>
      </c>
      <c r="L2191" s="3" t="n">
        <v>17</v>
      </c>
      <c r="M2191" s="3" t="n">
        <v>17</v>
      </c>
      <c r="N2191" s="3" t="n">
        <v>-1</v>
      </c>
      <c r="O2191" s="3" t="n">
        <v>-1</v>
      </c>
      <c r="P2191" s="3" t="n">
        <v>9.3</v>
      </c>
      <c r="Q2191" s="3" t="n">
        <v>24.2</v>
      </c>
      <c r="R2191" s="3" t="s">
        <v>6362</v>
      </c>
      <c r="S2191" s="4" t="n">
        <v>45747.5992824074</v>
      </c>
      <c r="T2191" s="3" t="s">
        <v>65</v>
      </c>
      <c r="U2191" s="3" t="s">
        <v>65</v>
      </c>
      <c r="V2191" s="3" t="n">
        <v>0</v>
      </c>
      <c r="W2191" s="3" t="n">
        <v>0</v>
      </c>
      <c r="X2191" s="3" t="n">
        <v>0</v>
      </c>
      <c r="Y2191" s="3" t="s">
        <v>30</v>
      </c>
      <c r="Z2191" s="3" t="s">
        <v>30</v>
      </c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</row>
    <row r="2192" customFormat="false" ht="15.75" hidden="false" customHeight="false" outlineLevel="0" collapsed="false">
      <c r="A2192" s="3" t="n">
        <v>2191</v>
      </c>
      <c r="B2192" s="3" t="s">
        <v>6363</v>
      </c>
      <c r="C2192" s="3" t="s">
        <v>6364</v>
      </c>
      <c r="D2192" s="3" t="n">
        <v>1</v>
      </c>
      <c r="E2192" s="3" t="n">
        <v>1.0571256</v>
      </c>
      <c r="F2192" s="3" t="n">
        <v>58</v>
      </c>
      <c r="G2192" s="3" t="n">
        <v>58</v>
      </c>
      <c r="H2192" s="3" t="n">
        <v>13</v>
      </c>
      <c r="I2192" s="3" t="n">
        <v>13</v>
      </c>
      <c r="J2192" s="3" t="n">
        <v>68</v>
      </c>
      <c r="K2192" s="3" t="n">
        <v>68</v>
      </c>
      <c r="L2192" s="3" t="n">
        <v>11</v>
      </c>
      <c r="M2192" s="3" t="n">
        <v>11</v>
      </c>
      <c r="N2192" s="3" t="n">
        <v>-1</v>
      </c>
      <c r="O2192" s="3" t="n">
        <v>-1</v>
      </c>
      <c r="P2192" s="3" t="n">
        <v>9.3</v>
      </c>
      <c r="Q2192" s="3" t="n">
        <v>24.2</v>
      </c>
      <c r="R2192" s="3" t="s">
        <v>6365</v>
      </c>
      <c r="S2192" s="4" t="n">
        <v>45747.5993287037</v>
      </c>
      <c r="T2192" s="3" t="s">
        <v>1920</v>
      </c>
      <c r="U2192" s="3" t="s">
        <v>1920</v>
      </c>
      <c r="V2192" s="3" t="n">
        <v>0</v>
      </c>
      <c r="W2192" s="3" t="n">
        <v>0</v>
      </c>
      <c r="X2192" s="3" t="n">
        <v>0</v>
      </c>
      <c r="Y2192" s="3" t="s">
        <v>30</v>
      </c>
      <c r="Z2192" s="3" t="s">
        <v>30</v>
      </c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</row>
    <row r="2193" customFormat="false" ht="15.75" hidden="false" customHeight="false" outlineLevel="0" collapsed="false">
      <c r="A2193" s="3" t="n">
        <v>2192</v>
      </c>
      <c r="B2193" s="3" t="s">
        <v>6366</v>
      </c>
      <c r="C2193" s="3" t="s">
        <v>6367</v>
      </c>
      <c r="D2193" s="3" t="n">
        <v>1</v>
      </c>
      <c r="E2193" s="3" t="n">
        <v>0.459427</v>
      </c>
      <c r="F2193" s="3" t="n">
        <v>68</v>
      </c>
      <c r="G2193" s="3" t="n">
        <v>68</v>
      </c>
      <c r="H2193" s="3" t="n">
        <v>16</v>
      </c>
      <c r="I2193" s="3" t="n">
        <v>16</v>
      </c>
      <c r="J2193" s="3" t="n">
        <v>84</v>
      </c>
      <c r="K2193" s="3" t="n">
        <v>84</v>
      </c>
      <c r="L2193" s="3" t="n">
        <v>8</v>
      </c>
      <c r="M2193" s="3" t="n">
        <v>8</v>
      </c>
      <c r="N2193" s="3" t="n">
        <v>7</v>
      </c>
      <c r="O2193" s="3" t="n">
        <v>7</v>
      </c>
      <c r="P2193" s="3" t="n">
        <v>9.2</v>
      </c>
      <c r="Q2193" s="3" t="n">
        <v>24.2</v>
      </c>
      <c r="R2193" s="3" t="s">
        <v>6368</v>
      </c>
      <c r="S2193" s="4" t="n">
        <v>45747.5994097222</v>
      </c>
      <c r="T2193" s="3" t="s">
        <v>256</v>
      </c>
      <c r="U2193" s="3" t="s">
        <v>256</v>
      </c>
      <c r="V2193" s="3" t="n">
        <v>1</v>
      </c>
      <c r="W2193" s="3" t="n">
        <v>1</v>
      </c>
      <c r="X2193" s="3" t="n">
        <v>0</v>
      </c>
      <c r="Y2193" s="3" t="s">
        <v>30</v>
      </c>
      <c r="Z2193" s="3" t="s">
        <v>30</v>
      </c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</row>
    <row r="2194" customFormat="false" ht="15.75" hidden="false" customHeight="false" outlineLevel="0" collapsed="false">
      <c r="A2194" s="3" t="n">
        <v>2193</v>
      </c>
      <c r="B2194" s="3" t="s">
        <v>6369</v>
      </c>
      <c r="C2194" s="3" t="s">
        <v>6370</v>
      </c>
      <c r="D2194" s="3" t="n">
        <v>1</v>
      </c>
      <c r="E2194" s="3" t="n">
        <v>2.2926166</v>
      </c>
      <c r="F2194" s="3" t="n">
        <v>69</v>
      </c>
      <c r="G2194" s="3" t="n">
        <v>69</v>
      </c>
      <c r="H2194" s="3" t="n">
        <v>16</v>
      </c>
      <c r="I2194" s="3" t="n">
        <v>16</v>
      </c>
      <c r="J2194" s="3" t="n">
        <v>84</v>
      </c>
      <c r="K2194" s="3" t="n">
        <v>84</v>
      </c>
      <c r="L2194" s="3" t="n">
        <v>9</v>
      </c>
      <c r="M2194" s="3" t="n">
        <v>9</v>
      </c>
      <c r="N2194" s="3" t="n">
        <v>7</v>
      </c>
      <c r="O2194" s="3" t="n">
        <v>-1</v>
      </c>
      <c r="P2194" s="3" t="n">
        <v>9.2</v>
      </c>
      <c r="Q2194" s="3" t="n">
        <v>24.2</v>
      </c>
      <c r="R2194" s="3" t="s">
        <v>6371</v>
      </c>
      <c r="S2194" s="4" t="n">
        <v>45747.5995717593</v>
      </c>
      <c r="T2194" s="3" t="s">
        <v>256</v>
      </c>
      <c r="U2194" s="3" t="s">
        <v>256</v>
      </c>
      <c r="V2194" s="3" t="n">
        <v>1</v>
      </c>
      <c r="W2194" s="3" t="n">
        <v>0</v>
      </c>
      <c r="X2194" s="3" t="n">
        <v>0</v>
      </c>
      <c r="Y2194" s="3" t="s">
        <v>30</v>
      </c>
      <c r="Z2194" s="3" t="s">
        <v>30</v>
      </c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</row>
    <row r="2195" customFormat="false" ht="15.75" hidden="false" customHeight="false" outlineLevel="0" collapsed="false">
      <c r="A2195" s="3" t="n">
        <v>2194</v>
      </c>
      <c r="B2195" s="3" t="s">
        <v>6372</v>
      </c>
      <c r="C2195" s="3" t="s">
        <v>6373</v>
      </c>
      <c r="D2195" s="3" t="n">
        <v>1</v>
      </c>
      <c r="E2195" s="3" t="n">
        <v>0.8228166</v>
      </c>
      <c r="F2195" s="3" t="n">
        <v>67</v>
      </c>
      <c r="G2195" s="3" t="n">
        <v>67</v>
      </c>
      <c r="H2195" s="3" t="n">
        <v>17</v>
      </c>
      <c r="I2195" s="3" t="n">
        <v>17</v>
      </c>
      <c r="J2195" s="3" t="n">
        <v>82</v>
      </c>
      <c r="K2195" s="3" t="n">
        <v>82</v>
      </c>
      <c r="L2195" s="3" t="n">
        <v>7</v>
      </c>
      <c r="M2195" s="3" t="n">
        <v>7</v>
      </c>
      <c r="N2195" s="3" t="n">
        <v>-1</v>
      </c>
      <c r="O2195" s="3" t="n">
        <v>-1</v>
      </c>
      <c r="P2195" s="3" t="n">
        <v>9.2</v>
      </c>
      <c r="Q2195" s="3" t="n">
        <v>24.2</v>
      </c>
      <c r="R2195" s="3" t="s">
        <v>6374</v>
      </c>
      <c r="S2195" s="4" t="n">
        <v>45747.5996180556</v>
      </c>
      <c r="T2195" s="3" t="s">
        <v>256</v>
      </c>
      <c r="U2195" s="3" t="s">
        <v>256</v>
      </c>
      <c r="V2195" s="3" t="n">
        <v>0</v>
      </c>
      <c r="W2195" s="3" t="n">
        <v>0</v>
      </c>
      <c r="X2195" s="3" t="n">
        <v>0</v>
      </c>
      <c r="Y2195" s="3" t="s">
        <v>30</v>
      </c>
      <c r="Z2195" s="3" t="s">
        <v>30</v>
      </c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</row>
    <row r="2196" customFormat="false" ht="15.75" hidden="false" customHeight="false" outlineLevel="0" collapsed="false">
      <c r="A2196" s="3" t="n">
        <v>2195</v>
      </c>
      <c r="B2196" s="3" t="s">
        <v>6375</v>
      </c>
      <c r="C2196" s="3" t="s">
        <v>6376</v>
      </c>
      <c r="D2196" s="3" t="n">
        <v>1</v>
      </c>
      <c r="E2196" s="3" t="n">
        <v>14.1079105</v>
      </c>
      <c r="F2196" s="3" t="n">
        <v>363</v>
      </c>
      <c r="G2196" s="3" t="n">
        <v>363</v>
      </c>
      <c r="H2196" s="3" t="n">
        <v>40</v>
      </c>
      <c r="I2196" s="3" t="n">
        <v>40</v>
      </c>
      <c r="J2196" s="3" t="n">
        <v>409</v>
      </c>
      <c r="K2196" s="3" t="n">
        <v>409</v>
      </c>
      <c r="L2196" s="3" t="n">
        <v>40</v>
      </c>
      <c r="M2196" s="3" t="n">
        <v>40</v>
      </c>
      <c r="N2196" s="3" t="n">
        <v>-1</v>
      </c>
      <c r="O2196" s="3" t="n">
        <v>-1</v>
      </c>
      <c r="P2196" s="3" t="n">
        <v>8.8</v>
      </c>
      <c r="Q2196" s="3" t="n">
        <v>24.2</v>
      </c>
      <c r="R2196" s="3" t="s">
        <v>6377</v>
      </c>
      <c r="S2196" s="4" t="n">
        <v>45747.5998958333</v>
      </c>
      <c r="T2196" s="3" t="s">
        <v>3197</v>
      </c>
      <c r="U2196" s="3" t="s">
        <v>3197</v>
      </c>
      <c r="V2196" s="3" t="n">
        <v>0</v>
      </c>
      <c r="W2196" s="3" t="n">
        <v>0</v>
      </c>
      <c r="X2196" s="3" t="n">
        <v>0</v>
      </c>
      <c r="Y2196" s="3" t="s">
        <v>30</v>
      </c>
      <c r="Z2196" s="3" t="s">
        <v>30</v>
      </c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</row>
    <row r="2197" customFormat="false" ht="15.75" hidden="false" customHeight="false" outlineLevel="0" collapsed="false">
      <c r="A2197" s="3" t="n">
        <v>2196</v>
      </c>
      <c r="B2197" s="3" t="s">
        <v>6378</v>
      </c>
      <c r="C2197" s="3" t="s">
        <v>6379</v>
      </c>
      <c r="D2197" s="3" t="n">
        <v>1</v>
      </c>
      <c r="E2197" s="3" t="n">
        <v>0.9192029</v>
      </c>
      <c r="F2197" s="3" t="n">
        <v>141</v>
      </c>
      <c r="G2197" s="3" t="n">
        <v>141</v>
      </c>
      <c r="H2197" s="3" t="n">
        <v>15</v>
      </c>
      <c r="I2197" s="3" t="n">
        <v>15</v>
      </c>
      <c r="J2197" s="3" t="n">
        <v>212</v>
      </c>
      <c r="K2197" s="3" t="n">
        <v>212</v>
      </c>
      <c r="L2197" s="3" t="n">
        <v>11</v>
      </c>
      <c r="M2197" s="3" t="n">
        <v>11</v>
      </c>
      <c r="N2197" s="3" t="n">
        <v>-1</v>
      </c>
      <c r="O2197" s="3" t="n">
        <v>-1</v>
      </c>
      <c r="P2197" s="3" t="n">
        <v>8.8</v>
      </c>
      <c r="Q2197" s="3" t="n">
        <v>24.2</v>
      </c>
      <c r="R2197" s="3" t="s">
        <v>6380</v>
      </c>
      <c r="S2197" s="4" t="n">
        <v>45747.5999537037</v>
      </c>
      <c r="T2197" s="3" t="s">
        <v>65</v>
      </c>
      <c r="U2197" s="3" t="s">
        <v>65</v>
      </c>
      <c r="V2197" s="3" t="n">
        <v>0</v>
      </c>
      <c r="W2197" s="3" t="n">
        <v>0</v>
      </c>
      <c r="X2197" s="3" t="n">
        <v>0</v>
      </c>
      <c r="Y2197" s="3" t="s">
        <v>30</v>
      </c>
      <c r="Z2197" s="3" t="s">
        <v>30</v>
      </c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</row>
    <row r="2198" customFormat="false" ht="15.75" hidden="false" customHeight="false" outlineLevel="0" collapsed="false">
      <c r="A2198" s="3" t="n">
        <v>2197</v>
      </c>
      <c r="B2198" s="3" t="s">
        <v>6381</v>
      </c>
      <c r="C2198" s="3" t="s">
        <v>6382</v>
      </c>
      <c r="D2198" s="3" t="n">
        <v>1</v>
      </c>
      <c r="E2198" s="3" t="n">
        <v>0.4013412</v>
      </c>
      <c r="F2198" s="3" t="n">
        <v>81</v>
      </c>
      <c r="G2198" s="3" t="n">
        <v>81</v>
      </c>
      <c r="H2198" s="3" t="n">
        <v>13</v>
      </c>
      <c r="I2198" s="3" t="n">
        <v>13</v>
      </c>
      <c r="J2198" s="3" t="n">
        <v>75</v>
      </c>
      <c r="K2198" s="3" t="n">
        <v>75</v>
      </c>
      <c r="L2198" s="3" t="n">
        <v>6</v>
      </c>
      <c r="M2198" s="3" t="n">
        <v>6</v>
      </c>
      <c r="N2198" s="3" t="n">
        <v>-1</v>
      </c>
      <c r="O2198" s="3" t="n">
        <v>-1</v>
      </c>
      <c r="P2198" s="3" t="n">
        <v>8.8</v>
      </c>
      <c r="Q2198" s="3" t="n">
        <v>24.2</v>
      </c>
      <c r="R2198" s="3" t="s">
        <v>6383</v>
      </c>
      <c r="S2198" s="4" t="n">
        <v>45747.5999768519</v>
      </c>
      <c r="T2198" s="3" t="s">
        <v>85</v>
      </c>
      <c r="U2198" s="3" t="s">
        <v>85</v>
      </c>
      <c r="V2198" s="3" t="n">
        <v>0</v>
      </c>
      <c r="W2198" s="3" t="n">
        <v>0</v>
      </c>
      <c r="X2198" s="3" t="n">
        <v>0</v>
      </c>
      <c r="Y2198" s="3" t="s">
        <v>30</v>
      </c>
      <c r="Z2198" s="3" t="s">
        <v>30</v>
      </c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</row>
    <row r="2199" customFormat="false" ht="15.75" hidden="false" customHeight="false" outlineLevel="0" collapsed="false">
      <c r="A2199" s="3" t="n">
        <v>2198</v>
      </c>
      <c r="B2199" s="3" t="s">
        <v>6384</v>
      </c>
      <c r="C2199" s="3" t="s">
        <v>6385</v>
      </c>
      <c r="D2199" s="3" t="n">
        <v>1</v>
      </c>
      <c r="E2199" s="3" t="n">
        <v>2.3829995</v>
      </c>
      <c r="F2199" s="3" t="n">
        <v>354</v>
      </c>
      <c r="G2199" s="3" t="n">
        <v>354</v>
      </c>
      <c r="H2199" s="3" t="n">
        <v>28</v>
      </c>
      <c r="I2199" s="3" t="n">
        <v>28</v>
      </c>
      <c r="J2199" s="3" t="n">
        <v>382</v>
      </c>
      <c r="K2199" s="3" t="n">
        <v>382</v>
      </c>
      <c r="L2199" s="3" t="n">
        <v>46</v>
      </c>
      <c r="M2199" s="3" t="n">
        <v>46</v>
      </c>
      <c r="N2199" s="3" t="n">
        <v>-1</v>
      </c>
      <c r="O2199" s="3" t="n">
        <v>-1</v>
      </c>
      <c r="P2199" s="3" t="n">
        <v>8.8</v>
      </c>
      <c r="Q2199" s="3" t="n">
        <v>24.2</v>
      </c>
      <c r="R2199" s="3" t="s">
        <v>6386</v>
      </c>
      <c r="S2199" s="4" t="n">
        <v>45747.6000462963</v>
      </c>
      <c r="T2199" s="3" t="s">
        <v>65</v>
      </c>
      <c r="U2199" s="3" t="s">
        <v>65</v>
      </c>
      <c r="V2199" s="3" t="n">
        <v>0</v>
      </c>
      <c r="W2199" s="3" t="n">
        <v>0</v>
      </c>
      <c r="X2199" s="3" t="n">
        <v>0</v>
      </c>
      <c r="Y2199" s="3" t="s">
        <v>30</v>
      </c>
      <c r="Z2199" s="3" t="s">
        <v>30</v>
      </c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</row>
    <row r="2200" customFormat="false" ht="15.75" hidden="false" customHeight="false" outlineLevel="0" collapsed="false">
      <c r="A2200" s="3" t="n">
        <v>2199</v>
      </c>
      <c r="B2200" s="3" t="s">
        <v>6387</v>
      </c>
      <c r="C2200" s="3" t="s">
        <v>6388</v>
      </c>
      <c r="D2200" s="3" t="n">
        <v>1</v>
      </c>
      <c r="E2200" s="3" t="n">
        <v>5.9301004</v>
      </c>
      <c r="F2200" s="3" t="n">
        <v>305</v>
      </c>
      <c r="G2200" s="3" t="n">
        <v>305</v>
      </c>
      <c r="H2200" s="3" t="n">
        <v>24</v>
      </c>
      <c r="I2200" s="3" t="n">
        <v>24</v>
      </c>
      <c r="J2200" s="3" t="n">
        <v>311</v>
      </c>
      <c r="K2200" s="3" t="n">
        <v>311</v>
      </c>
      <c r="L2200" s="3" t="n">
        <v>64</v>
      </c>
      <c r="M2200" s="3" t="n">
        <v>64</v>
      </c>
      <c r="N2200" s="3" t="n">
        <v>-1</v>
      </c>
      <c r="O2200" s="3" t="n">
        <v>-1</v>
      </c>
      <c r="P2200" s="3" t="n">
        <v>8.8</v>
      </c>
      <c r="Q2200" s="3" t="n">
        <v>24.2</v>
      </c>
      <c r="R2200" s="3" t="s">
        <v>6389</v>
      </c>
      <c r="S2200" s="4" t="n">
        <v>45747.6001736111</v>
      </c>
      <c r="T2200" s="3" t="s">
        <v>65</v>
      </c>
      <c r="U2200" s="3" t="s">
        <v>65</v>
      </c>
      <c r="V2200" s="3" t="n">
        <v>0</v>
      </c>
      <c r="W2200" s="3" t="n">
        <v>0</v>
      </c>
      <c r="X2200" s="3" t="n">
        <v>0</v>
      </c>
      <c r="Y2200" s="3" t="s">
        <v>30</v>
      </c>
      <c r="Z2200" s="3" t="s">
        <v>30</v>
      </c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</row>
    <row r="2201" customFormat="false" ht="15.75" hidden="false" customHeight="false" outlineLevel="0" collapsed="false">
      <c r="A2201" s="3" t="n">
        <v>2200</v>
      </c>
      <c r="B2201" s="3" t="s">
        <v>6390</v>
      </c>
      <c r="C2201" s="3" t="s">
        <v>6391</v>
      </c>
      <c r="D2201" s="3" t="n">
        <v>1</v>
      </c>
      <c r="E2201" s="3" t="n">
        <v>2.4816127</v>
      </c>
      <c r="F2201" s="3" t="n">
        <v>79</v>
      </c>
      <c r="G2201" s="3" t="n">
        <v>79</v>
      </c>
      <c r="H2201" s="3" t="n">
        <v>9</v>
      </c>
      <c r="I2201" s="3" t="n">
        <v>9</v>
      </c>
      <c r="J2201" s="3" t="n">
        <v>86</v>
      </c>
      <c r="K2201" s="3" t="n">
        <v>86</v>
      </c>
      <c r="L2201" s="3" t="n">
        <v>18</v>
      </c>
      <c r="M2201" s="3" t="n">
        <v>18</v>
      </c>
      <c r="N2201" s="3" t="n">
        <v>-1</v>
      </c>
      <c r="O2201" s="3" t="n">
        <v>-1</v>
      </c>
      <c r="P2201" s="3" t="n">
        <v>8.8</v>
      </c>
      <c r="Q2201" s="3" t="n">
        <v>24.2</v>
      </c>
      <c r="R2201" s="3" t="s">
        <v>6392</v>
      </c>
      <c r="S2201" s="4" t="n">
        <v>45747.6002430556</v>
      </c>
      <c r="T2201" s="3" t="s">
        <v>65</v>
      </c>
      <c r="U2201" s="3" t="s">
        <v>65</v>
      </c>
      <c r="V2201" s="3" t="n">
        <v>0</v>
      </c>
      <c r="W2201" s="3" t="n">
        <v>0</v>
      </c>
      <c r="X2201" s="3" t="n">
        <v>0</v>
      </c>
      <c r="Y2201" s="3" t="s">
        <v>30</v>
      </c>
      <c r="Z2201" s="3" t="s">
        <v>30</v>
      </c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</row>
    <row r="2202" customFormat="false" ht="15.75" hidden="false" customHeight="false" outlineLevel="0" collapsed="false">
      <c r="A2202" s="3" t="n">
        <v>2201</v>
      </c>
      <c r="B2202" s="3" t="s">
        <v>6393</v>
      </c>
      <c r="C2202" s="3" t="s">
        <v>6394</v>
      </c>
      <c r="D2202" s="3" t="n">
        <v>1</v>
      </c>
      <c r="E2202" s="3" t="n">
        <v>2.3176623</v>
      </c>
      <c r="F2202" s="3" t="n">
        <v>46</v>
      </c>
      <c r="G2202" s="3" t="n">
        <v>46</v>
      </c>
      <c r="H2202" s="3" t="n">
        <v>13</v>
      </c>
      <c r="I2202" s="3" t="n">
        <v>13</v>
      </c>
      <c r="J2202" s="3" t="n">
        <v>53</v>
      </c>
      <c r="K2202" s="3" t="n">
        <v>53</v>
      </c>
      <c r="L2202" s="3" t="n">
        <v>12</v>
      </c>
      <c r="M2202" s="3" t="n">
        <v>12</v>
      </c>
      <c r="N2202" s="3" t="n">
        <v>-1</v>
      </c>
      <c r="O2202" s="3" t="n">
        <v>-1</v>
      </c>
      <c r="P2202" s="3" t="n">
        <v>8.8</v>
      </c>
      <c r="Q2202" s="3" t="n">
        <v>24.2</v>
      </c>
      <c r="R2202" s="3" t="s">
        <v>6395</v>
      </c>
      <c r="S2202" s="4" t="n">
        <v>45747.6003009259</v>
      </c>
      <c r="T2202" s="3" t="s">
        <v>3197</v>
      </c>
      <c r="U2202" s="3" t="s">
        <v>3197</v>
      </c>
      <c r="V2202" s="3" t="n">
        <v>0</v>
      </c>
      <c r="W2202" s="3" t="n">
        <v>0</v>
      </c>
      <c r="X2202" s="3" t="n">
        <v>0</v>
      </c>
      <c r="Y2202" s="3" t="s">
        <v>30</v>
      </c>
      <c r="Z2202" s="3" t="s">
        <v>30</v>
      </c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</row>
    <row r="2203" customFormat="false" ht="15.75" hidden="false" customHeight="false" outlineLevel="0" collapsed="false">
      <c r="A2203" s="3" t="n">
        <v>2202</v>
      </c>
      <c r="B2203" s="3" t="s">
        <v>6396</v>
      </c>
      <c r="C2203" s="3" t="s">
        <v>6397</v>
      </c>
      <c r="D2203" s="3" t="n">
        <v>1</v>
      </c>
      <c r="E2203" s="3" t="n">
        <v>12.672911</v>
      </c>
      <c r="F2203" s="3" t="n">
        <v>412</v>
      </c>
      <c r="G2203" s="3" t="n">
        <v>412</v>
      </c>
      <c r="H2203" s="3" t="n">
        <v>42</v>
      </c>
      <c r="I2203" s="3" t="n">
        <v>42</v>
      </c>
      <c r="J2203" s="3" t="n">
        <v>474</v>
      </c>
      <c r="K2203" s="3" t="n">
        <v>474</v>
      </c>
      <c r="L2203" s="3" t="n">
        <v>44</v>
      </c>
      <c r="M2203" s="3" t="n">
        <v>44</v>
      </c>
      <c r="N2203" s="3" t="n">
        <v>-1</v>
      </c>
      <c r="O2203" s="3" t="n">
        <v>-1</v>
      </c>
      <c r="P2203" s="3" t="n">
        <v>8.8</v>
      </c>
      <c r="Q2203" s="3" t="n">
        <v>24.2</v>
      </c>
      <c r="R2203" s="3" t="s">
        <v>6398</v>
      </c>
      <c r="S2203" s="4" t="n">
        <v>45747.6005555556</v>
      </c>
      <c r="T2203" s="3" t="s">
        <v>232</v>
      </c>
      <c r="U2203" s="3" t="s">
        <v>232</v>
      </c>
      <c r="V2203" s="3" t="n">
        <v>0</v>
      </c>
      <c r="W2203" s="3" t="n">
        <v>0</v>
      </c>
      <c r="X2203" s="3" t="n">
        <v>0</v>
      </c>
      <c r="Y2203" s="3" t="s">
        <v>30</v>
      </c>
      <c r="Z2203" s="3" t="s">
        <v>30</v>
      </c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</row>
    <row r="2204" customFormat="false" ht="15.75" hidden="false" customHeight="false" outlineLevel="0" collapsed="false">
      <c r="A2204" s="3" t="n">
        <v>2203</v>
      </c>
      <c r="B2204" s="3" t="s">
        <v>6399</v>
      </c>
      <c r="C2204" s="3" t="s">
        <v>6400</v>
      </c>
      <c r="D2204" s="3" t="n">
        <v>1</v>
      </c>
      <c r="E2204" s="3" t="n">
        <v>11.7029756</v>
      </c>
      <c r="F2204" s="3" t="n">
        <v>363</v>
      </c>
      <c r="G2204" s="3" t="n">
        <v>363</v>
      </c>
      <c r="H2204" s="3" t="n">
        <v>40</v>
      </c>
      <c r="I2204" s="3" t="n">
        <v>40</v>
      </c>
      <c r="J2204" s="3" t="n">
        <v>409</v>
      </c>
      <c r="K2204" s="3" t="n">
        <v>409</v>
      </c>
      <c r="L2204" s="3" t="n">
        <v>40</v>
      </c>
      <c r="M2204" s="3" t="n">
        <v>40</v>
      </c>
      <c r="N2204" s="3" t="n">
        <v>-1</v>
      </c>
      <c r="O2204" s="3" t="n">
        <v>-1</v>
      </c>
      <c r="P2204" s="3" t="n">
        <v>9.2</v>
      </c>
      <c r="Q2204" s="3" t="n">
        <v>24.2</v>
      </c>
      <c r="R2204" s="3" t="s">
        <v>6401</v>
      </c>
      <c r="S2204" s="4" t="n">
        <v>45747.6008101852</v>
      </c>
      <c r="T2204" s="3" t="s">
        <v>3197</v>
      </c>
      <c r="U2204" s="3" t="s">
        <v>3197</v>
      </c>
      <c r="V2204" s="3" t="n">
        <v>0</v>
      </c>
      <c r="W2204" s="3" t="n">
        <v>0</v>
      </c>
      <c r="X2204" s="3" t="n">
        <v>0</v>
      </c>
      <c r="Y2204" s="3" t="s">
        <v>30</v>
      </c>
      <c r="Z2204" s="3" t="s">
        <v>30</v>
      </c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</row>
    <row r="2205" customFormat="false" ht="15.75" hidden="false" customHeight="false" outlineLevel="0" collapsed="false">
      <c r="A2205" s="3" t="n">
        <v>2204</v>
      </c>
      <c r="B2205" s="3" t="s">
        <v>6402</v>
      </c>
      <c r="C2205" s="3" t="s">
        <v>6403</v>
      </c>
      <c r="D2205" s="3" t="n">
        <v>1</v>
      </c>
      <c r="E2205" s="3" t="n">
        <v>0.846907</v>
      </c>
      <c r="F2205" s="3" t="n">
        <v>141</v>
      </c>
      <c r="G2205" s="3" t="n">
        <v>141</v>
      </c>
      <c r="H2205" s="3" t="n">
        <v>14</v>
      </c>
      <c r="I2205" s="3" t="n">
        <v>14</v>
      </c>
      <c r="J2205" s="3" t="n">
        <v>212</v>
      </c>
      <c r="K2205" s="3" t="n">
        <v>212</v>
      </c>
      <c r="L2205" s="3" t="n">
        <v>12</v>
      </c>
      <c r="M2205" s="3" t="n">
        <v>12</v>
      </c>
      <c r="N2205" s="3" t="n">
        <v>-1</v>
      </c>
      <c r="O2205" s="3" t="n">
        <v>-1</v>
      </c>
      <c r="P2205" s="3" t="n">
        <v>9.2</v>
      </c>
      <c r="Q2205" s="3" t="n">
        <v>24.2</v>
      </c>
      <c r="R2205" s="3" t="s">
        <v>6404</v>
      </c>
      <c r="S2205" s="4" t="n">
        <v>45747.6008564815</v>
      </c>
      <c r="T2205" s="3" t="s">
        <v>65</v>
      </c>
      <c r="U2205" s="3" t="s">
        <v>65</v>
      </c>
      <c r="V2205" s="3" t="n">
        <v>0</v>
      </c>
      <c r="W2205" s="3" t="n">
        <v>0</v>
      </c>
      <c r="X2205" s="3" t="n">
        <v>0</v>
      </c>
      <c r="Y2205" s="3" t="s">
        <v>30</v>
      </c>
      <c r="Z2205" s="3" t="s">
        <v>30</v>
      </c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</row>
    <row r="2206" customFormat="false" ht="15.75" hidden="false" customHeight="false" outlineLevel="0" collapsed="false">
      <c r="A2206" s="3" t="n">
        <v>2205</v>
      </c>
      <c r="B2206" s="3" t="s">
        <v>6405</v>
      </c>
      <c r="C2206" s="3" t="s">
        <v>6406</v>
      </c>
      <c r="D2206" s="3" t="n">
        <v>1</v>
      </c>
      <c r="E2206" s="3" t="n">
        <v>0.3524353</v>
      </c>
      <c r="F2206" s="3" t="n">
        <v>81</v>
      </c>
      <c r="G2206" s="3" t="n">
        <v>81</v>
      </c>
      <c r="H2206" s="3" t="n">
        <v>13</v>
      </c>
      <c r="I2206" s="3" t="n">
        <v>13</v>
      </c>
      <c r="J2206" s="3" t="n">
        <v>75</v>
      </c>
      <c r="K2206" s="3" t="n">
        <v>75</v>
      </c>
      <c r="L2206" s="3" t="n">
        <v>6</v>
      </c>
      <c r="M2206" s="3" t="n">
        <v>6</v>
      </c>
      <c r="N2206" s="3" t="n">
        <v>-1</v>
      </c>
      <c r="O2206" s="3" t="n">
        <v>-1</v>
      </c>
      <c r="P2206" s="3" t="n">
        <v>9.2</v>
      </c>
      <c r="Q2206" s="3" t="n">
        <v>24.2</v>
      </c>
      <c r="R2206" s="3" t="s">
        <v>6407</v>
      </c>
      <c r="S2206" s="4" t="n">
        <v>45747.6008796296</v>
      </c>
      <c r="T2206" s="3" t="s">
        <v>85</v>
      </c>
      <c r="U2206" s="3" t="s">
        <v>85</v>
      </c>
      <c r="V2206" s="3" t="n">
        <v>0</v>
      </c>
      <c r="W2206" s="3" t="n">
        <v>0</v>
      </c>
      <c r="X2206" s="3" t="n">
        <v>0</v>
      </c>
      <c r="Y2206" s="3" t="s">
        <v>30</v>
      </c>
      <c r="Z2206" s="3" t="s">
        <v>30</v>
      </c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</row>
    <row r="2207" customFormat="false" ht="15.75" hidden="false" customHeight="false" outlineLevel="0" collapsed="false">
      <c r="A2207" s="3" t="n">
        <v>2206</v>
      </c>
      <c r="B2207" s="3" t="s">
        <v>6408</v>
      </c>
      <c r="C2207" s="3" t="s">
        <v>6409</v>
      </c>
      <c r="D2207" s="3" t="n">
        <v>1</v>
      </c>
      <c r="E2207" s="3" t="n">
        <v>2.1814131</v>
      </c>
      <c r="F2207" s="3" t="n">
        <v>354</v>
      </c>
      <c r="G2207" s="3" t="n">
        <v>354</v>
      </c>
      <c r="H2207" s="3" t="n">
        <v>27</v>
      </c>
      <c r="I2207" s="3" t="n">
        <v>27</v>
      </c>
      <c r="J2207" s="3" t="n">
        <v>386</v>
      </c>
      <c r="K2207" s="3" t="n">
        <v>386</v>
      </c>
      <c r="L2207" s="3" t="n">
        <v>47</v>
      </c>
      <c r="M2207" s="3" t="n">
        <v>47</v>
      </c>
      <c r="N2207" s="3" t="n">
        <v>-1</v>
      </c>
      <c r="O2207" s="3" t="n">
        <v>-1</v>
      </c>
      <c r="P2207" s="3" t="n">
        <v>9.2</v>
      </c>
      <c r="Q2207" s="3" t="n">
        <v>24.2</v>
      </c>
      <c r="R2207" s="3" t="s">
        <v>6410</v>
      </c>
      <c r="S2207" s="4" t="n">
        <v>45747.6009490741</v>
      </c>
      <c r="T2207" s="3" t="s">
        <v>65</v>
      </c>
      <c r="U2207" s="3" t="s">
        <v>65</v>
      </c>
      <c r="V2207" s="3" t="n">
        <v>0</v>
      </c>
      <c r="W2207" s="3" t="n">
        <v>0</v>
      </c>
      <c r="X2207" s="3" t="n">
        <v>0</v>
      </c>
      <c r="Y2207" s="3" t="s">
        <v>30</v>
      </c>
      <c r="Z2207" s="3" t="s">
        <v>30</v>
      </c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</row>
    <row r="2208" customFormat="false" ht="15.75" hidden="false" customHeight="false" outlineLevel="0" collapsed="false">
      <c r="A2208" s="3" t="n">
        <v>2207</v>
      </c>
      <c r="B2208" s="3" t="s">
        <v>6411</v>
      </c>
      <c r="C2208" s="3" t="s">
        <v>6412</v>
      </c>
      <c r="D2208" s="3" t="n">
        <v>1</v>
      </c>
      <c r="E2208" s="3" t="n">
        <v>5.807772</v>
      </c>
      <c r="F2208" s="3" t="n">
        <v>305</v>
      </c>
      <c r="G2208" s="3" t="n">
        <v>305</v>
      </c>
      <c r="H2208" s="3" t="n">
        <v>24</v>
      </c>
      <c r="I2208" s="3" t="n">
        <v>24</v>
      </c>
      <c r="J2208" s="3" t="n">
        <v>316</v>
      </c>
      <c r="K2208" s="3" t="n">
        <v>316</v>
      </c>
      <c r="L2208" s="3" t="n">
        <v>65</v>
      </c>
      <c r="M2208" s="3" t="n">
        <v>65</v>
      </c>
      <c r="N2208" s="3" t="n">
        <v>-1</v>
      </c>
      <c r="O2208" s="3" t="n">
        <v>-1</v>
      </c>
      <c r="P2208" s="3" t="n">
        <v>9.2</v>
      </c>
      <c r="Q2208" s="3" t="n">
        <v>24.2</v>
      </c>
      <c r="R2208" s="3" t="s">
        <v>6413</v>
      </c>
      <c r="S2208" s="4" t="n">
        <v>45747.6010763889</v>
      </c>
      <c r="T2208" s="3" t="s">
        <v>65</v>
      </c>
      <c r="U2208" s="3" t="s">
        <v>65</v>
      </c>
      <c r="V2208" s="3" t="n">
        <v>0</v>
      </c>
      <c r="W2208" s="3" t="n">
        <v>0</v>
      </c>
      <c r="X2208" s="3" t="n">
        <v>0</v>
      </c>
      <c r="Y2208" s="3" t="s">
        <v>30</v>
      </c>
      <c r="Z2208" s="3" t="s">
        <v>30</v>
      </c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</row>
    <row r="2209" customFormat="false" ht="15.75" hidden="false" customHeight="false" outlineLevel="0" collapsed="false">
      <c r="A2209" s="3" t="n">
        <v>2208</v>
      </c>
      <c r="B2209" s="3" t="s">
        <v>6414</v>
      </c>
      <c r="C2209" s="3" t="s">
        <v>6415</v>
      </c>
      <c r="D2209" s="3" t="n">
        <v>1</v>
      </c>
      <c r="E2209" s="3" t="n">
        <v>2.2254888</v>
      </c>
      <c r="F2209" s="3" t="n">
        <v>79</v>
      </c>
      <c r="G2209" s="3" t="n">
        <v>79</v>
      </c>
      <c r="H2209" s="3" t="n">
        <v>8</v>
      </c>
      <c r="I2209" s="3" t="n">
        <v>8</v>
      </c>
      <c r="J2209" s="3" t="n">
        <v>88</v>
      </c>
      <c r="K2209" s="3" t="n">
        <v>88</v>
      </c>
      <c r="L2209" s="3" t="n">
        <v>19</v>
      </c>
      <c r="M2209" s="3" t="n">
        <v>19</v>
      </c>
      <c r="N2209" s="3" t="n">
        <v>-1</v>
      </c>
      <c r="O2209" s="3" t="n">
        <v>-1</v>
      </c>
      <c r="P2209" s="3" t="n">
        <v>9.2</v>
      </c>
      <c r="Q2209" s="3" t="n">
        <v>24.2</v>
      </c>
      <c r="R2209" s="3" t="s">
        <v>6416</v>
      </c>
      <c r="S2209" s="4" t="n">
        <v>45747.6011342593</v>
      </c>
      <c r="T2209" s="3" t="s">
        <v>65</v>
      </c>
      <c r="U2209" s="3" t="s">
        <v>65</v>
      </c>
      <c r="V2209" s="3" t="n">
        <v>0</v>
      </c>
      <c r="W2209" s="3" t="n">
        <v>0</v>
      </c>
      <c r="X2209" s="3" t="n">
        <v>0</v>
      </c>
      <c r="Y2209" s="3" t="s">
        <v>30</v>
      </c>
      <c r="Z2209" s="3" t="s">
        <v>30</v>
      </c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</row>
    <row r="2210" customFormat="false" ht="15.75" hidden="false" customHeight="false" outlineLevel="0" collapsed="false">
      <c r="A2210" s="3" t="n">
        <v>2209</v>
      </c>
      <c r="B2210" s="3" t="s">
        <v>6417</v>
      </c>
      <c r="C2210" s="3" t="s">
        <v>6418</v>
      </c>
      <c r="D2210" s="3" t="n">
        <v>1</v>
      </c>
      <c r="E2210" s="3" t="n">
        <v>2.3144215</v>
      </c>
      <c r="F2210" s="3" t="n">
        <v>46</v>
      </c>
      <c r="G2210" s="3" t="n">
        <v>46</v>
      </c>
      <c r="H2210" s="3" t="n">
        <v>13</v>
      </c>
      <c r="I2210" s="3" t="n">
        <v>13</v>
      </c>
      <c r="J2210" s="3" t="n">
        <v>53</v>
      </c>
      <c r="K2210" s="3" t="n">
        <v>53</v>
      </c>
      <c r="L2210" s="3" t="n">
        <v>12</v>
      </c>
      <c r="M2210" s="3" t="n">
        <v>12</v>
      </c>
      <c r="N2210" s="3" t="n">
        <v>-1</v>
      </c>
      <c r="O2210" s="3" t="n">
        <v>-1</v>
      </c>
      <c r="P2210" s="3" t="n">
        <v>9.2</v>
      </c>
      <c r="Q2210" s="3" t="n">
        <v>24.2</v>
      </c>
      <c r="R2210" s="3" t="s">
        <v>6419</v>
      </c>
      <c r="S2210" s="4" t="n">
        <v>45747.6012037037</v>
      </c>
      <c r="T2210" s="3" t="s">
        <v>3197</v>
      </c>
      <c r="U2210" s="3" t="s">
        <v>3197</v>
      </c>
      <c r="V2210" s="3" t="n">
        <v>0</v>
      </c>
      <c r="W2210" s="3" t="n">
        <v>0</v>
      </c>
      <c r="X2210" s="3" t="n">
        <v>0</v>
      </c>
      <c r="Y2210" s="3" t="s">
        <v>30</v>
      </c>
      <c r="Z2210" s="3" t="s">
        <v>30</v>
      </c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</row>
    <row r="2211" customFormat="false" ht="15.75" hidden="false" customHeight="false" outlineLevel="0" collapsed="false">
      <c r="A2211" s="3" t="n">
        <v>2210</v>
      </c>
      <c r="B2211" s="3" t="s">
        <v>6420</v>
      </c>
      <c r="C2211" s="3" t="s">
        <v>6421</v>
      </c>
      <c r="D2211" s="3" t="n">
        <v>1</v>
      </c>
      <c r="E2211" s="3" t="n">
        <v>12.4545452</v>
      </c>
      <c r="F2211" s="3" t="n">
        <v>412</v>
      </c>
      <c r="G2211" s="3" t="n">
        <v>412</v>
      </c>
      <c r="H2211" s="3" t="n">
        <v>42</v>
      </c>
      <c r="I2211" s="3" t="n">
        <v>42</v>
      </c>
      <c r="J2211" s="3" t="n">
        <v>474</v>
      </c>
      <c r="K2211" s="3" t="n">
        <v>474</v>
      </c>
      <c r="L2211" s="3" t="n">
        <v>44</v>
      </c>
      <c r="M2211" s="3" t="n">
        <v>44</v>
      </c>
      <c r="N2211" s="3" t="n">
        <v>-1</v>
      </c>
      <c r="O2211" s="3" t="n">
        <v>-1</v>
      </c>
      <c r="P2211" s="3" t="n">
        <v>9.2</v>
      </c>
      <c r="Q2211" s="3" t="n">
        <v>24.2</v>
      </c>
      <c r="R2211" s="3" t="s">
        <v>6422</v>
      </c>
      <c r="S2211" s="4" t="n">
        <v>45747.6014467593</v>
      </c>
      <c r="T2211" s="3" t="s">
        <v>232</v>
      </c>
      <c r="U2211" s="3" t="s">
        <v>232</v>
      </c>
      <c r="V2211" s="3" t="n">
        <v>0</v>
      </c>
      <c r="W2211" s="3" t="n">
        <v>0</v>
      </c>
      <c r="X2211" s="3" t="n">
        <v>0</v>
      </c>
      <c r="Y2211" s="3" t="s">
        <v>30</v>
      </c>
      <c r="Z2211" s="3" t="s">
        <v>30</v>
      </c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</row>
    <row r="2212" customFormat="false" ht="15.75" hidden="false" customHeight="false" outlineLevel="0" collapsed="false">
      <c r="A2212" s="3" t="n">
        <v>2211</v>
      </c>
      <c r="B2212" s="3" t="s">
        <v>6423</v>
      </c>
      <c r="C2212" s="3" t="s">
        <v>6424</v>
      </c>
      <c r="D2212" s="3" t="n">
        <v>1</v>
      </c>
      <c r="E2212" s="3" t="n">
        <v>11.8969073</v>
      </c>
      <c r="F2212" s="3" t="n">
        <v>363</v>
      </c>
      <c r="G2212" s="3" t="n">
        <v>363</v>
      </c>
      <c r="H2212" s="3" t="n">
        <v>40</v>
      </c>
      <c r="I2212" s="3" t="n">
        <v>40</v>
      </c>
      <c r="J2212" s="3" t="n">
        <v>409</v>
      </c>
      <c r="K2212" s="3" t="n">
        <v>409</v>
      </c>
      <c r="L2212" s="3" t="n">
        <v>40</v>
      </c>
      <c r="M2212" s="3" t="n">
        <v>40</v>
      </c>
      <c r="N2212" s="3" t="n">
        <v>-1</v>
      </c>
      <c r="O2212" s="3" t="n">
        <v>-1</v>
      </c>
      <c r="P2212" s="3" t="n">
        <v>9.3</v>
      </c>
      <c r="Q2212" s="3" t="n">
        <v>24.2</v>
      </c>
      <c r="R2212" s="3" t="s">
        <v>6425</v>
      </c>
      <c r="S2212" s="4" t="n">
        <v>45747.6017013889</v>
      </c>
      <c r="T2212" s="3" t="s">
        <v>3197</v>
      </c>
      <c r="U2212" s="3" t="s">
        <v>3197</v>
      </c>
      <c r="V2212" s="3" t="n">
        <v>0</v>
      </c>
      <c r="W2212" s="3" t="n">
        <v>0</v>
      </c>
      <c r="X2212" s="3" t="n">
        <v>0</v>
      </c>
      <c r="Y2212" s="3" t="s">
        <v>30</v>
      </c>
      <c r="Z2212" s="3" t="s">
        <v>30</v>
      </c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</row>
    <row r="2213" customFormat="false" ht="15.75" hidden="false" customHeight="false" outlineLevel="0" collapsed="false">
      <c r="A2213" s="3" t="n">
        <v>2212</v>
      </c>
      <c r="B2213" s="3" t="s">
        <v>6426</v>
      </c>
      <c r="C2213" s="3" t="s">
        <v>6427</v>
      </c>
      <c r="D2213" s="3" t="n">
        <v>1</v>
      </c>
      <c r="E2213" s="3" t="n">
        <v>0.795452</v>
      </c>
      <c r="F2213" s="3" t="n">
        <v>141</v>
      </c>
      <c r="G2213" s="3" t="n">
        <v>141</v>
      </c>
      <c r="H2213" s="3" t="n">
        <v>14</v>
      </c>
      <c r="I2213" s="3" t="n">
        <v>14</v>
      </c>
      <c r="J2213" s="3" t="n">
        <v>212</v>
      </c>
      <c r="K2213" s="3" t="n">
        <v>212</v>
      </c>
      <c r="L2213" s="3" t="n">
        <v>12</v>
      </c>
      <c r="M2213" s="3" t="n">
        <v>12</v>
      </c>
      <c r="N2213" s="3" t="n">
        <v>-1</v>
      </c>
      <c r="O2213" s="3" t="n">
        <v>-1</v>
      </c>
      <c r="P2213" s="3" t="n">
        <v>9.3</v>
      </c>
      <c r="Q2213" s="3" t="n">
        <v>24.2</v>
      </c>
      <c r="R2213" s="3" t="s">
        <v>6428</v>
      </c>
      <c r="S2213" s="4" t="n">
        <v>45747.6017592593</v>
      </c>
      <c r="T2213" s="3" t="s">
        <v>65</v>
      </c>
      <c r="U2213" s="3" t="s">
        <v>65</v>
      </c>
      <c r="V2213" s="3" t="n">
        <v>0</v>
      </c>
      <c r="W2213" s="3" t="n">
        <v>0</v>
      </c>
      <c r="X2213" s="3" t="n">
        <v>0</v>
      </c>
      <c r="Y2213" s="3" t="s">
        <v>30</v>
      </c>
      <c r="Z2213" s="3" t="s">
        <v>30</v>
      </c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</row>
    <row r="2214" customFormat="false" ht="15.75" hidden="false" customHeight="false" outlineLevel="0" collapsed="false">
      <c r="A2214" s="3" t="n">
        <v>2213</v>
      </c>
      <c r="B2214" s="3" t="s">
        <v>6429</v>
      </c>
      <c r="C2214" s="3" t="s">
        <v>6430</v>
      </c>
      <c r="D2214" s="3" t="n">
        <v>1</v>
      </c>
      <c r="E2214" s="3" t="n">
        <v>0.428314</v>
      </c>
      <c r="F2214" s="3" t="n">
        <v>81</v>
      </c>
      <c r="G2214" s="3" t="n">
        <v>81</v>
      </c>
      <c r="H2214" s="3" t="n">
        <v>13</v>
      </c>
      <c r="I2214" s="3" t="n">
        <v>13</v>
      </c>
      <c r="J2214" s="3" t="n">
        <v>75</v>
      </c>
      <c r="K2214" s="3" t="n">
        <v>75</v>
      </c>
      <c r="L2214" s="3" t="n">
        <v>6</v>
      </c>
      <c r="M2214" s="3" t="n">
        <v>6</v>
      </c>
      <c r="N2214" s="3" t="n">
        <v>-1</v>
      </c>
      <c r="O2214" s="3" t="n">
        <v>-1</v>
      </c>
      <c r="P2214" s="3" t="n">
        <v>9.3</v>
      </c>
      <c r="Q2214" s="3" t="n">
        <v>24.2</v>
      </c>
      <c r="R2214" s="3" t="s">
        <v>6431</v>
      </c>
      <c r="S2214" s="4" t="n">
        <v>45747.6017824074</v>
      </c>
      <c r="T2214" s="3" t="s">
        <v>85</v>
      </c>
      <c r="U2214" s="3" t="s">
        <v>85</v>
      </c>
      <c r="V2214" s="3" t="n">
        <v>0</v>
      </c>
      <c r="W2214" s="3" t="n">
        <v>0</v>
      </c>
      <c r="X2214" s="3" t="n">
        <v>0</v>
      </c>
      <c r="Y2214" s="3" t="s">
        <v>30</v>
      </c>
      <c r="Z2214" s="3" t="s">
        <v>30</v>
      </c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</row>
    <row r="2215" customFormat="false" ht="15.75" hidden="false" customHeight="false" outlineLevel="0" collapsed="false">
      <c r="A2215" s="3" t="n">
        <v>2214</v>
      </c>
      <c r="B2215" s="3" t="s">
        <v>6432</v>
      </c>
      <c r="C2215" s="3" t="s">
        <v>6433</v>
      </c>
      <c r="D2215" s="3" t="n">
        <v>1</v>
      </c>
      <c r="E2215" s="3" t="n">
        <v>2.2604917</v>
      </c>
      <c r="F2215" s="3" t="n">
        <v>348</v>
      </c>
      <c r="G2215" s="3" t="n">
        <v>348</v>
      </c>
      <c r="H2215" s="3" t="n">
        <v>27</v>
      </c>
      <c r="I2215" s="3" t="n">
        <v>27</v>
      </c>
      <c r="J2215" s="3" t="n">
        <v>382</v>
      </c>
      <c r="K2215" s="3" t="n">
        <v>382</v>
      </c>
      <c r="L2215" s="3" t="n">
        <v>45</v>
      </c>
      <c r="M2215" s="3" t="n">
        <v>45</v>
      </c>
      <c r="N2215" s="3" t="n">
        <v>-1</v>
      </c>
      <c r="O2215" s="3" t="n">
        <v>-1</v>
      </c>
      <c r="P2215" s="3" t="n">
        <v>9.3</v>
      </c>
      <c r="Q2215" s="3" t="n">
        <v>24.2</v>
      </c>
      <c r="R2215" s="3" t="s">
        <v>6434</v>
      </c>
      <c r="S2215" s="4" t="n">
        <v>45747.6018518519</v>
      </c>
      <c r="T2215" s="3" t="s">
        <v>65</v>
      </c>
      <c r="U2215" s="3" t="s">
        <v>65</v>
      </c>
      <c r="V2215" s="3" t="n">
        <v>0</v>
      </c>
      <c r="W2215" s="3" t="n">
        <v>0</v>
      </c>
      <c r="X2215" s="3" t="n">
        <v>0</v>
      </c>
      <c r="Y2215" s="3" t="s">
        <v>30</v>
      </c>
      <c r="Z2215" s="3" t="s">
        <v>30</v>
      </c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</row>
    <row r="2216" customFormat="false" ht="15.75" hidden="false" customHeight="false" outlineLevel="0" collapsed="false">
      <c r="A2216" s="3" t="n">
        <v>2215</v>
      </c>
      <c r="B2216" s="3" t="s">
        <v>6435</v>
      </c>
      <c r="C2216" s="3" t="s">
        <v>6436</v>
      </c>
      <c r="D2216" s="3" t="n">
        <v>1</v>
      </c>
      <c r="E2216" s="3" t="n">
        <v>6.0395059</v>
      </c>
      <c r="F2216" s="3" t="n">
        <v>298</v>
      </c>
      <c r="G2216" s="3" t="n">
        <v>298</v>
      </c>
      <c r="H2216" s="3" t="n">
        <v>24</v>
      </c>
      <c r="I2216" s="3" t="n">
        <v>24</v>
      </c>
      <c r="J2216" s="3" t="n">
        <v>311</v>
      </c>
      <c r="K2216" s="3" t="n">
        <v>311</v>
      </c>
      <c r="L2216" s="3" t="n">
        <v>63</v>
      </c>
      <c r="M2216" s="3" t="n">
        <v>63</v>
      </c>
      <c r="N2216" s="3" t="n">
        <v>-1</v>
      </c>
      <c r="O2216" s="3" t="n">
        <v>-1</v>
      </c>
      <c r="P2216" s="3" t="n">
        <v>9.3</v>
      </c>
      <c r="Q2216" s="3" t="n">
        <v>24.2</v>
      </c>
      <c r="R2216" s="3" t="s">
        <v>6437</v>
      </c>
      <c r="S2216" s="4" t="n">
        <v>45747.6019675926</v>
      </c>
      <c r="T2216" s="3" t="s">
        <v>65</v>
      </c>
      <c r="U2216" s="3" t="s">
        <v>65</v>
      </c>
      <c r="V2216" s="3" t="n">
        <v>0</v>
      </c>
      <c r="W2216" s="3" t="n">
        <v>0</v>
      </c>
      <c r="X2216" s="3" t="n">
        <v>0</v>
      </c>
      <c r="Y2216" s="3" t="s">
        <v>30</v>
      </c>
      <c r="Z2216" s="3" t="s">
        <v>30</v>
      </c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</row>
    <row r="2217" customFormat="false" ht="15.75" hidden="false" customHeight="false" outlineLevel="0" collapsed="false">
      <c r="A2217" s="3" t="n">
        <v>2216</v>
      </c>
      <c r="B2217" s="3" t="s">
        <v>6438</v>
      </c>
      <c r="C2217" s="3" t="s">
        <v>6439</v>
      </c>
      <c r="D2217" s="3" t="n">
        <v>1</v>
      </c>
      <c r="E2217" s="3" t="n">
        <v>2.243082</v>
      </c>
      <c r="F2217" s="3" t="n">
        <v>74</v>
      </c>
      <c r="G2217" s="3" t="n">
        <v>74</v>
      </c>
      <c r="H2217" s="3" t="n">
        <v>8</v>
      </c>
      <c r="I2217" s="3" t="n">
        <v>8</v>
      </c>
      <c r="J2217" s="3" t="n">
        <v>85</v>
      </c>
      <c r="K2217" s="3" t="n">
        <v>85</v>
      </c>
      <c r="L2217" s="3" t="n">
        <v>17</v>
      </c>
      <c r="M2217" s="3" t="n">
        <v>17</v>
      </c>
      <c r="N2217" s="3" t="n">
        <v>-1</v>
      </c>
      <c r="O2217" s="3" t="n">
        <v>-1</v>
      </c>
      <c r="P2217" s="3" t="n">
        <v>9.3</v>
      </c>
      <c r="Q2217" s="3" t="n">
        <v>24.2</v>
      </c>
      <c r="R2217" s="3" t="s">
        <v>6440</v>
      </c>
      <c r="S2217" s="4" t="n">
        <v>45747.602025463</v>
      </c>
      <c r="T2217" s="3" t="s">
        <v>65</v>
      </c>
      <c r="U2217" s="3" t="s">
        <v>65</v>
      </c>
      <c r="V2217" s="3" t="n">
        <v>0</v>
      </c>
      <c r="W2217" s="3" t="n">
        <v>0</v>
      </c>
      <c r="X2217" s="3" t="n">
        <v>0</v>
      </c>
      <c r="Y2217" s="3" t="s">
        <v>30</v>
      </c>
      <c r="Z2217" s="3" t="s">
        <v>30</v>
      </c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</row>
    <row r="2218" customFormat="false" ht="15.75" hidden="false" customHeight="false" outlineLevel="0" collapsed="false">
      <c r="A2218" s="3" t="n">
        <v>2217</v>
      </c>
      <c r="B2218" s="3" t="s">
        <v>6441</v>
      </c>
      <c r="C2218" s="3" t="s">
        <v>6442</v>
      </c>
      <c r="D2218" s="3" t="n">
        <v>1</v>
      </c>
      <c r="E2218" s="3" t="n">
        <v>1.1616295</v>
      </c>
      <c r="F2218" s="3" t="n">
        <v>53</v>
      </c>
      <c r="G2218" s="3" t="n">
        <v>53</v>
      </c>
      <c r="H2218" s="3" t="n">
        <v>12</v>
      </c>
      <c r="I2218" s="3" t="n">
        <v>12</v>
      </c>
      <c r="J2218" s="3" t="n">
        <v>62</v>
      </c>
      <c r="K2218" s="3" t="n">
        <v>62</v>
      </c>
      <c r="L2218" s="3" t="n">
        <v>11</v>
      </c>
      <c r="M2218" s="3" t="n">
        <v>11</v>
      </c>
      <c r="N2218" s="3" t="n">
        <v>-1</v>
      </c>
      <c r="O2218" s="3" t="n">
        <v>-1</v>
      </c>
      <c r="P2218" s="3" t="n">
        <v>9.3</v>
      </c>
      <c r="Q2218" s="3" t="n">
        <v>24.2</v>
      </c>
      <c r="R2218" s="3" t="s">
        <v>6443</v>
      </c>
      <c r="S2218" s="4" t="n">
        <v>45747.6020717593</v>
      </c>
      <c r="T2218" s="3" t="s">
        <v>3197</v>
      </c>
      <c r="U2218" s="3" t="s">
        <v>3197</v>
      </c>
      <c r="V2218" s="3" t="n">
        <v>0</v>
      </c>
      <c r="W2218" s="3" t="n">
        <v>0</v>
      </c>
      <c r="X2218" s="3" t="n">
        <v>0</v>
      </c>
      <c r="Y2218" s="3" t="s">
        <v>30</v>
      </c>
      <c r="Z2218" s="3" t="s">
        <v>30</v>
      </c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</row>
    <row r="2219" customFormat="false" ht="15.75" hidden="false" customHeight="false" outlineLevel="0" collapsed="false">
      <c r="A2219" s="3" t="n">
        <v>2218</v>
      </c>
      <c r="B2219" s="3" t="s">
        <v>6444</v>
      </c>
      <c r="C2219" s="3" t="s">
        <v>6445</v>
      </c>
      <c r="D2219" s="3" t="n">
        <v>1</v>
      </c>
      <c r="E2219" s="3" t="n">
        <v>12.5379621</v>
      </c>
      <c r="F2219" s="3" t="n">
        <v>412</v>
      </c>
      <c r="G2219" s="3" t="n">
        <v>412</v>
      </c>
      <c r="H2219" s="3" t="n">
        <v>42</v>
      </c>
      <c r="I2219" s="3" t="n">
        <v>42</v>
      </c>
      <c r="J2219" s="3" t="n">
        <v>474</v>
      </c>
      <c r="K2219" s="3" t="n">
        <v>474</v>
      </c>
      <c r="L2219" s="3" t="n">
        <v>44</v>
      </c>
      <c r="M2219" s="3" t="n">
        <v>44</v>
      </c>
      <c r="N2219" s="3" t="n">
        <v>-1</v>
      </c>
      <c r="O2219" s="3" t="n">
        <v>-1</v>
      </c>
      <c r="P2219" s="3" t="n">
        <v>9.3</v>
      </c>
      <c r="Q2219" s="3" t="n">
        <v>24.2</v>
      </c>
      <c r="R2219" s="3" t="s">
        <v>6446</v>
      </c>
      <c r="S2219" s="4" t="n">
        <v>45747.602337963</v>
      </c>
      <c r="T2219" s="3" t="s">
        <v>232</v>
      </c>
      <c r="U2219" s="3" t="s">
        <v>232</v>
      </c>
      <c r="V2219" s="3" t="n">
        <v>0</v>
      </c>
      <c r="W2219" s="3" t="n">
        <v>0</v>
      </c>
      <c r="X2219" s="3" t="n">
        <v>0</v>
      </c>
      <c r="Y2219" s="3" t="s">
        <v>30</v>
      </c>
      <c r="Z2219" s="3" t="s">
        <v>30</v>
      </c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</row>
    <row r="2220" customFormat="false" ht="15.75" hidden="false" customHeight="false" outlineLevel="0" collapsed="false">
      <c r="A2220" s="3" t="n">
        <v>2219</v>
      </c>
      <c r="B2220" s="3" t="s">
        <v>6447</v>
      </c>
      <c r="C2220" s="3" t="s">
        <v>6448</v>
      </c>
      <c r="D2220" s="3" t="n">
        <v>1</v>
      </c>
      <c r="E2220" s="3" t="n">
        <v>0.0196083</v>
      </c>
      <c r="F2220" s="3" t="n">
        <v>1</v>
      </c>
      <c r="G2220" s="3" t="n">
        <v>1</v>
      </c>
      <c r="H2220" s="3" t="n">
        <v>0</v>
      </c>
      <c r="I2220" s="3" t="n">
        <v>0</v>
      </c>
      <c r="J2220" s="3" t="n">
        <v>0</v>
      </c>
      <c r="K2220" s="3" t="n">
        <v>0</v>
      </c>
      <c r="L2220" s="3" t="n">
        <v>0</v>
      </c>
      <c r="M2220" s="3" t="n">
        <v>0</v>
      </c>
      <c r="N2220" s="3" t="n">
        <v>-1</v>
      </c>
      <c r="O2220" s="3" t="n">
        <v>-1</v>
      </c>
      <c r="P2220" s="3" t="n">
        <v>7.9</v>
      </c>
      <c r="Q2220" s="3" t="n">
        <v>24.2</v>
      </c>
      <c r="R2220" s="3" t="s">
        <v>6449</v>
      </c>
      <c r="S2220" s="4" t="n">
        <v>45747.6023726852</v>
      </c>
      <c r="T2220" s="3" t="s">
        <v>65</v>
      </c>
      <c r="U2220" s="3" t="s">
        <v>65</v>
      </c>
      <c r="V2220" s="3" t="n">
        <v>0</v>
      </c>
      <c r="W2220" s="3" t="n">
        <v>0</v>
      </c>
      <c r="X2220" s="3" t="n">
        <v>0</v>
      </c>
      <c r="Y2220" s="3" t="s">
        <v>30</v>
      </c>
      <c r="Z2220" s="3" t="s">
        <v>30</v>
      </c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</row>
    <row r="2221" customFormat="false" ht="15.75" hidden="false" customHeight="false" outlineLevel="0" collapsed="false">
      <c r="A2221" s="3" t="n">
        <v>2220</v>
      </c>
      <c r="B2221" s="3" t="s">
        <v>6450</v>
      </c>
      <c r="C2221" s="3" t="s">
        <v>6451</v>
      </c>
      <c r="D2221" s="3" t="n">
        <v>1</v>
      </c>
      <c r="E2221" s="3" t="n">
        <v>1.1133679</v>
      </c>
      <c r="F2221" s="3" t="n">
        <v>31</v>
      </c>
      <c r="G2221" s="3" t="n">
        <v>31</v>
      </c>
      <c r="H2221" s="3" t="n">
        <v>4</v>
      </c>
      <c r="I2221" s="3" t="n">
        <v>4</v>
      </c>
      <c r="J2221" s="3" t="n">
        <v>31</v>
      </c>
      <c r="K2221" s="3" t="n">
        <v>31</v>
      </c>
      <c r="L2221" s="3" t="n">
        <v>4</v>
      </c>
      <c r="M2221" s="3" t="n">
        <v>4</v>
      </c>
      <c r="N2221" s="3" t="n">
        <v>-1</v>
      </c>
      <c r="O2221" s="3" t="n">
        <v>-1</v>
      </c>
      <c r="P2221" s="3" t="n">
        <v>9.2</v>
      </c>
      <c r="Q2221" s="3" t="n">
        <v>24.2</v>
      </c>
      <c r="R2221" s="3" t="s">
        <v>6452</v>
      </c>
      <c r="S2221" s="4" t="n">
        <v>45747.6024074074</v>
      </c>
      <c r="T2221" s="3" t="s">
        <v>256</v>
      </c>
      <c r="U2221" s="3" t="s">
        <v>256</v>
      </c>
      <c r="V2221" s="3" t="n">
        <v>0</v>
      </c>
      <c r="W2221" s="3" t="n">
        <v>0</v>
      </c>
      <c r="X2221" s="3" t="n">
        <v>0</v>
      </c>
      <c r="Y2221" s="3" t="s">
        <v>30</v>
      </c>
      <c r="Z2221" s="3" t="s">
        <v>30</v>
      </c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</row>
    <row r="2222" customFormat="false" ht="15.75" hidden="false" customHeight="false" outlineLevel="0" collapsed="false">
      <c r="A2222" s="3" t="n">
        <v>2221</v>
      </c>
      <c r="B2222" s="3" t="s">
        <v>6453</v>
      </c>
      <c r="C2222" s="3" t="s">
        <v>6454</v>
      </c>
      <c r="D2222" s="3" t="n">
        <v>1</v>
      </c>
      <c r="E2222" s="3" t="n">
        <v>1.0899452</v>
      </c>
      <c r="F2222" s="3" t="n">
        <v>31</v>
      </c>
      <c r="G2222" s="3" t="n">
        <v>31</v>
      </c>
      <c r="H2222" s="3" t="n">
        <v>4</v>
      </c>
      <c r="I2222" s="3" t="n">
        <v>4</v>
      </c>
      <c r="J2222" s="3" t="n">
        <v>32</v>
      </c>
      <c r="K2222" s="3" t="n">
        <v>32</v>
      </c>
      <c r="L2222" s="3" t="n">
        <v>4</v>
      </c>
      <c r="M2222" s="3" t="n">
        <v>4</v>
      </c>
      <c r="N2222" s="3" t="n">
        <v>-1</v>
      </c>
      <c r="O2222" s="3" t="n">
        <v>-1</v>
      </c>
      <c r="P2222" s="3" t="n">
        <v>9.2</v>
      </c>
      <c r="Q2222" s="3" t="n">
        <v>24.2</v>
      </c>
      <c r="R2222" s="3" t="s">
        <v>6455</v>
      </c>
      <c r="S2222" s="4" t="n">
        <v>45747.6024537037</v>
      </c>
      <c r="T2222" s="3" t="s">
        <v>256</v>
      </c>
      <c r="U2222" s="3" t="s">
        <v>256</v>
      </c>
      <c r="V2222" s="3" t="n">
        <v>0</v>
      </c>
      <c r="W2222" s="3" t="n">
        <v>0</v>
      </c>
      <c r="X2222" s="3" t="n">
        <v>0</v>
      </c>
      <c r="Y2222" s="3" t="s">
        <v>30</v>
      </c>
      <c r="Z2222" s="3" t="s">
        <v>30</v>
      </c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</row>
    <row r="2223" customFormat="false" ht="15.75" hidden="false" customHeight="false" outlineLevel="0" collapsed="false">
      <c r="A2223" s="3" t="n">
        <v>2222</v>
      </c>
      <c r="B2223" s="3" t="s">
        <v>6456</v>
      </c>
      <c r="C2223" s="3" t="s">
        <v>6457</v>
      </c>
      <c r="D2223" s="3" t="n">
        <v>1</v>
      </c>
      <c r="E2223" s="3" t="n">
        <v>1.0555004</v>
      </c>
      <c r="F2223" s="3" t="n">
        <v>31</v>
      </c>
      <c r="G2223" s="3" t="n">
        <v>31</v>
      </c>
      <c r="H2223" s="3" t="n">
        <v>4</v>
      </c>
      <c r="I2223" s="3" t="n">
        <v>4</v>
      </c>
      <c r="J2223" s="3" t="n">
        <v>32</v>
      </c>
      <c r="K2223" s="3" t="n">
        <v>32</v>
      </c>
      <c r="L2223" s="3" t="n">
        <v>4</v>
      </c>
      <c r="M2223" s="3" t="n">
        <v>4</v>
      </c>
      <c r="N2223" s="3" t="n">
        <v>-1</v>
      </c>
      <c r="O2223" s="3" t="n">
        <v>-1</v>
      </c>
      <c r="P2223" s="3" t="n">
        <v>9.2</v>
      </c>
      <c r="Q2223" s="3" t="n">
        <v>24.2</v>
      </c>
      <c r="R2223" s="3" t="s">
        <v>6458</v>
      </c>
      <c r="S2223" s="4" t="n">
        <v>45747.6024884259</v>
      </c>
      <c r="T2223" s="3" t="s">
        <v>256</v>
      </c>
      <c r="U2223" s="3" t="s">
        <v>256</v>
      </c>
      <c r="V2223" s="3" t="n">
        <v>0</v>
      </c>
      <c r="W2223" s="3" t="n">
        <v>0</v>
      </c>
      <c r="X2223" s="3" t="n">
        <v>0</v>
      </c>
      <c r="Y2223" s="3" t="s">
        <v>30</v>
      </c>
      <c r="Z2223" s="3" t="s">
        <v>30</v>
      </c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</row>
    <row r="2224" customFormat="false" ht="15.75" hidden="false" customHeight="false" outlineLevel="0" collapsed="false">
      <c r="A2224" s="3" t="n">
        <v>2223</v>
      </c>
      <c r="B2224" s="3" t="s">
        <v>6459</v>
      </c>
      <c r="C2224" s="3" t="s">
        <v>6460</v>
      </c>
      <c r="D2224" s="3" t="n">
        <v>1</v>
      </c>
      <c r="E2224" s="3" t="n">
        <v>3.1304709</v>
      </c>
      <c r="F2224" s="3" t="n">
        <v>84</v>
      </c>
      <c r="G2224" s="3" t="n">
        <v>84</v>
      </c>
      <c r="H2224" s="3" t="n">
        <v>12</v>
      </c>
      <c r="I2224" s="3" t="n">
        <v>12</v>
      </c>
      <c r="J2224" s="3" t="n">
        <v>117</v>
      </c>
      <c r="K2224" s="3" t="n">
        <v>117</v>
      </c>
      <c r="L2224" s="3" t="n">
        <v>10</v>
      </c>
      <c r="M2224" s="3" t="n">
        <v>10</v>
      </c>
      <c r="N2224" s="3" t="n">
        <v>-1</v>
      </c>
      <c r="O2224" s="3" t="n">
        <v>-1</v>
      </c>
      <c r="P2224" s="3" t="n">
        <v>9.2</v>
      </c>
      <c r="Q2224" s="3" t="n">
        <v>24.2</v>
      </c>
      <c r="R2224" s="3" t="s">
        <v>6461</v>
      </c>
      <c r="S2224" s="4" t="n">
        <v>45747.6025578704</v>
      </c>
      <c r="T2224" s="3" t="s">
        <v>65</v>
      </c>
      <c r="U2224" s="3" t="s">
        <v>65</v>
      </c>
      <c r="V2224" s="3" t="n">
        <v>0</v>
      </c>
      <c r="W2224" s="3" t="n">
        <v>0</v>
      </c>
      <c r="X2224" s="3" t="n">
        <v>0</v>
      </c>
      <c r="Y2224" s="3" t="s">
        <v>30</v>
      </c>
      <c r="Z2224" s="3" t="s">
        <v>30</v>
      </c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</row>
    <row r="2225" customFormat="false" ht="15.75" hidden="false" customHeight="false" outlineLevel="0" collapsed="false">
      <c r="A2225" s="3" t="n">
        <v>2224</v>
      </c>
      <c r="B2225" s="3" t="s">
        <v>6462</v>
      </c>
      <c r="C2225" s="3" t="s">
        <v>6463</v>
      </c>
      <c r="D2225" s="3" t="n">
        <v>1</v>
      </c>
      <c r="E2225" s="3" t="n">
        <v>0.5878354</v>
      </c>
      <c r="F2225" s="3" t="n">
        <v>13</v>
      </c>
      <c r="G2225" s="3" t="n">
        <v>13</v>
      </c>
      <c r="H2225" s="3" t="n">
        <v>3</v>
      </c>
      <c r="I2225" s="3" t="n">
        <v>3</v>
      </c>
      <c r="J2225" s="3" t="n">
        <v>10</v>
      </c>
      <c r="K2225" s="3" t="n">
        <v>10</v>
      </c>
      <c r="L2225" s="3" t="n">
        <v>2</v>
      </c>
      <c r="M2225" s="3" t="n">
        <v>2</v>
      </c>
      <c r="N2225" s="3" t="n">
        <v>-1</v>
      </c>
      <c r="O2225" s="3" t="n">
        <v>-1</v>
      </c>
      <c r="P2225" s="3" t="n">
        <v>9.2</v>
      </c>
      <c r="Q2225" s="3" t="n">
        <v>24.2</v>
      </c>
      <c r="R2225" s="3" t="s">
        <v>6464</v>
      </c>
      <c r="S2225" s="4" t="n">
        <v>45747.6025925926</v>
      </c>
      <c r="T2225" s="3" t="s">
        <v>256</v>
      </c>
      <c r="U2225" s="3" t="s">
        <v>256</v>
      </c>
      <c r="V2225" s="3" t="n">
        <v>0</v>
      </c>
      <c r="W2225" s="3" t="n">
        <v>0</v>
      </c>
      <c r="X2225" s="3" t="n">
        <v>0</v>
      </c>
      <c r="Y2225" s="3" t="s">
        <v>30</v>
      </c>
      <c r="Z2225" s="3" t="s">
        <v>30</v>
      </c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</row>
    <row r="2226" customFormat="false" ht="15.75" hidden="false" customHeight="false" outlineLevel="0" collapsed="false">
      <c r="A2226" s="3" t="n">
        <v>2225</v>
      </c>
      <c r="B2226" s="3" t="s">
        <v>6465</v>
      </c>
      <c r="C2226" s="3" t="s">
        <v>6466</v>
      </c>
      <c r="D2226" s="3" t="n">
        <v>1</v>
      </c>
      <c r="E2226" s="3" t="n">
        <v>1.710335</v>
      </c>
      <c r="F2226" s="3" t="n">
        <v>66</v>
      </c>
      <c r="G2226" s="3" t="n">
        <v>66</v>
      </c>
      <c r="H2226" s="3" t="n">
        <v>12</v>
      </c>
      <c r="I2226" s="3" t="n">
        <v>12</v>
      </c>
      <c r="J2226" s="3" t="n">
        <v>67</v>
      </c>
      <c r="K2226" s="3" t="n">
        <v>67</v>
      </c>
      <c r="L2226" s="3" t="n">
        <v>10</v>
      </c>
      <c r="M2226" s="3" t="n">
        <v>10</v>
      </c>
      <c r="N2226" s="3" t="n">
        <v>-1</v>
      </c>
      <c r="O2226" s="3" t="n">
        <v>-1</v>
      </c>
      <c r="P2226" s="3" t="n">
        <v>9.2</v>
      </c>
      <c r="Q2226" s="3" t="n">
        <v>24.2</v>
      </c>
      <c r="R2226" s="3" t="s">
        <v>6467</v>
      </c>
      <c r="S2226" s="4" t="n">
        <v>45747.6026388889</v>
      </c>
      <c r="T2226" s="3" t="s">
        <v>256</v>
      </c>
      <c r="U2226" s="3" t="s">
        <v>256</v>
      </c>
      <c r="V2226" s="3" t="n">
        <v>0</v>
      </c>
      <c r="W2226" s="3" t="n">
        <v>0</v>
      </c>
      <c r="X2226" s="3" t="n">
        <v>0</v>
      </c>
      <c r="Y2226" s="3" t="s">
        <v>30</v>
      </c>
      <c r="Z2226" s="3" t="s">
        <v>30</v>
      </c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</row>
    <row r="2227" customFormat="false" ht="15.75" hidden="false" customHeight="false" outlineLevel="0" collapsed="false">
      <c r="A2227" s="3" t="n">
        <v>2226</v>
      </c>
      <c r="B2227" s="3" t="s">
        <v>6468</v>
      </c>
      <c r="C2227" s="3" t="s">
        <v>6469</v>
      </c>
      <c r="D2227" s="3" t="n">
        <v>1</v>
      </c>
      <c r="E2227" s="3" t="n">
        <v>1.8494717</v>
      </c>
      <c r="F2227" s="3" t="n">
        <v>60</v>
      </c>
      <c r="G2227" s="3" t="n">
        <v>60</v>
      </c>
      <c r="H2227" s="3" t="n">
        <v>10</v>
      </c>
      <c r="I2227" s="3" t="n">
        <v>10</v>
      </c>
      <c r="J2227" s="3" t="n">
        <v>63</v>
      </c>
      <c r="K2227" s="3" t="n">
        <v>63</v>
      </c>
      <c r="L2227" s="3" t="n">
        <v>13</v>
      </c>
      <c r="M2227" s="3" t="n">
        <v>13</v>
      </c>
      <c r="N2227" s="3" t="n">
        <v>-1</v>
      </c>
      <c r="O2227" s="3" t="n">
        <v>-1</v>
      </c>
      <c r="P2227" s="3" t="n">
        <v>9.2</v>
      </c>
      <c r="Q2227" s="3" t="n">
        <v>24.2</v>
      </c>
      <c r="R2227" s="3" t="s">
        <v>6470</v>
      </c>
      <c r="S2227" s="4" t="n">
        <v>45747.6026967593</v>
      </c>
      <c r="T2227" s="3" t="s">
        <v>1920</v>
      </c>
      <c r="U2227" s="3" t="s">
        <v>1920</v>
      </c>
      <c r="V2227" s="3" t="n">
        <v>0</v>
      </c>
      <c r="W2227" s="3" t="n">
        <v>0</v>
      </c>
      <c r="X2227" s="3" t="n">
        <v>0</v>
      </c>
      <c r="Y2227" s="3" t="s">
        <v>30</v>
      </c>
      <c r="Z2227" s="3" t="s">
        <v>30</v>
      </c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</row>
    <row r="2228" customFormat="false" ht="15.75" hidden="false" customHeight="false" outlineLevel="0" collapsed="false">
      <c r="A2228" s="3" t="n">
        <v>2227</v>
      </c>
      <c r="B2228" s="3" t="s">
        <v>6471</v>
      </c>
      <c r="C2228" s="3" t="s">
        <v>6472</v>
      </c>
      <c r="D2228" s="3" t="n">
        <v>1</v>
      </c>
      <c r="E2228" s="3" t="n">
        <v>0.3802951</v>
      </c>
      <c r="F2228" s="3" t="n">
        <v>13</v>
      </c>
      <c r="G2228" s="3" t="n">
        <v>13</v>
      </c>
      <c r="H2228" s="3" t="n">
        <v>5</v>
      </c>
      <c r="I2228" s="3" t="n">
        <v>5</v>
      </c>
      <c r="J2228" s="3" t="n">
        <v>12</v>
      </c>
      <c r="K2228" s="3" t="n">
        <v>12</v>
      </c>
      <c r="L2228" s="3" t="n">
        <v>3</v>
      </c>
      <c r="M2228" s="3" t="n">
        <v>3</v>
      </c>
      <c r="N2228" s="3" t="n">
        <v>-1</v>
      </c>
      <c r="O2228" s="3" t="n">
        <v>-1</v>
      </c>
      <c r="P2228" s="3" t="n">
        <v>9.2</v>
      </c>
      <c r="Q2228" s="3" t="n">
        <v>24.2</v>
      </c>
      <c r="R2228" s="3" t="s">
        <v>6473</v>
      </c>
      <c r="S2228" s="4" t="n">
        <v>45747.6027314815</v>
      </c>
      <c r="T2228" s="3" t="s">
        <v>256</v>
      </c>
      <c r="U2228" s="3" t="s">
        <v>256</v>
      </c>
      <c r="V2228" s="3" t="n">
        <v>0</v>
      </c>
      <c r="W2228" s="3" t="n">
        <v>0</v>
      </c>
      <c r="X2228" s="3" t="n">
        <v>0</v>
      </c>
      <c r="Y2228" s="3" t="s">
        <v>30</v>
      </c>
      <c r="Z2228" s="3" t="s">
        <v>30</v>
      </c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</row>
    <row r="2229" customFormat="false" ht="15.75" hidden="false" customHeight="false" outlineLevel="0" collapsed="false">
      <c r="A2229" s="3" t="n">
        <v>2228</v>
      </c>
      <c r="B2229" s="3" t="s">
        <v>6474</v>
      </c>
      <c r="C2229" s="3" t="s">
        <v>6475</v>
      </c>
      <c r="D2229" s="3" t="n">
        <v>1</v>
      </c>
      <c r="E2229" s="3" t="n">
        <v>0.3027286</v>
      </c>
      <c r="F2229" s="3" t="n">
        <v>11</v>
      </c>
      <c r="G2229" s="3" t="n">
        <v>11</v>
      </c>
      <c r="H2229" s="3" t="n">
        <v>5</v>
      </c>
      <c r="I2229" s="3" t="n">
        <v>5</v>
      </c>
      <c r="J2229" s="3" t="n">
        <v>10</v>
      </c>
      <c r="K2229" s="3" t="n">
        <v>10</v>
      </c>
      <c r="L2229" s="3" t="n">
        <v>3</v>
      </c>
      <c r="M2229" s="3" t="n">
        <v>3</v>
      </c>
      <c r="N2229" s="3" t="n">
        <v>-1</v>
      </c>
      <c r="O2229" s="3" t="n">
        <v>-1</v>
      </c>
      <c r="P2229" s="3" t="n">
        <v>9.2</v>
      </c>
      <c r="Q2229" s="3" t="n">
        <v>24.2</v>
      </c>
      <c r="R2229" s="3" t="s">
        <v>6476</v>
      </c>
      <c r="S2229" s="4" t="n">
        <v>45747.6027546296</v>
      </c>
      <c r="T2229" s="3" t="s">
        <v>256</v>
      </c>
      <c r="U2229" s="3" t="s">
        <v>256</v>
      </c>
      <c r="V2229" s="3" t="n">
        <v>0</v>
      </c>
      <c r="W2229" s="3" t="n">
        <v>0</v>
      </c>
      <c r="X2229" s="3" t="n">
        <v>0</v>
      </c>
      <c r="Y2229" s="3" t="s">
        <v>30</v>
      </c>
      <c r="Z2229" s="3" t="s">
        <v>30</v>
      </c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</row>
    <row r="2230" customFormat="false" ht="15.75" hidden="false" customHeight="false" outlineLevel="0" collapsed="false">
      <c r="A2230" s="3" t="n">
        <v>2229</v>
      </c>
      <c r="B2230" s="3" t="s">
        <v>6477</v>
      </c>
      <c r="C2230" s="3" t="s">
        <v>6478</v>
      </c>
      <c r="D2230" s="3" t="n">
        <v>1</v>
      </c>
      <c r="E2230" s="3" t="n">
        <v>0.3426477</v>
      </c>
      <c r="F2230" s="3" t="n">
        <v>12</v>
      </c>
      <c r="G2230" s="3" t="n">
        <v>12</v>
      </c>
      <c r="H2230" s="3" t="n">
        <v>5</v>
      </c>
      <c r="I2230" s="3" t="n">
        <v>5</v>
      </c>
      <c r="J2230" s="3" t="n">
        <v>11</v>
      </c>
      <c r="K2230" s="3" t="n">
        <v>11</v>
      </c>
      <c r="L2230" s="3" t="n">
        <v>3</v>
      </c>
      <c r="M2230" s="3" t="n">
        <v>3</v>
      </c>
      <c r="N2230" s="3" t="n">
        <v>-1</v>
      </c>
      <c r="O2230" s="3" t="n">
        <v>-1</v>
      </c>
      <c r="P2230" s="3" t="n">
        <v>9.2</v>
      </c>
      <c r="Q2230" s="3" t="n">
        <v>24.2</v>
      </c>
      <c r="R2230" s="3" t="s">
        <v>6479</v>
      </c>
      <c r="S2230" s="4" t="n">
        <v>45747.6027893519</v>
      </c>
      <c r="T2230" s="3" t="s">
        <v>256</v>
      </c>
      <c r="U2230" s="3" t="s">
        <v>256</v>
      </c>
      <c r="V2230" s="3" t="n">
        <v>0</v>
      </c>
      <c r="W2230" s="3" t="n">
        <v>0</v>
      </c>
      <c r="X2230" s="3" t="n">
        <v>0</v>
      </c>
      <c r="Y2230" s="3" t="s">
        <v>30</v>
      </c>
      <c r="Z2230" s="3" t="s">
        <v>30</v>
      </c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</row>
    <row r="2231" customFormat="false" ht="15.75" hidden="false" customHeight="false" outlineLevel="0" collapsed="false">
      <c r="A2231" s="3" t="n">
        <v>2230</v>
      </c>
      <c r="B2231" s="3" t="s">
        <v>6480</v>
      </c>
      <c r="C2231" s="3" t="s">
        <v>6481</v>
      </c>
      <c r="D2231" s="3" t="n">
        <v>1</v>
      </c>
      <c r="E2231" s="3" t="n">
        <v>0.289026</v>
      </c>
      <c r="F2231" s="3" t="n">
        <v>11</v>
      </c>
      <c r="G2231" s="3" t="n">
        <v>11</v>
      </c>
      <c r="H2231" s="3" t="n">
        <v>5</v>
      </c>
      <c r="I2231" s="3" t="n">
        <v>5</v>
      </c>
      <c r="J2231" s="3" t="n">
        <v>10</v>
      </c>
      <c r="K2231" s="3" t="n">
        <v>10</v>
      </c>
      <c r="L2231" s="3" t="n">
        <v>3</v>
      </c>
      <c r="M2231" s="3" t="n">
        <v>3</v>
      </c>
      <c r="N2231" s="3" t="n">
        <v>-1</v>
      </c>
      <c r="O2231" s="3" t="n">
        <v>-1</v>
      </c>
      <c r="P2231" s="3" t="n">
        <v>9.2</v>
      </c>
      <c r="Q2231" s="3" t="n">
        <v>24.2</v>
      </c>
      <c r="R2231" s="3" t="s">
        <v>6482</v>
      </c>
      <c r="S2231" s="4" t="n">
        <v>45747.6028125</v>
      </c>
      <c r="T2231" s="3" t="s">
        <v>65</v>
      </c>
      <c r="U2231" s="3" t="s">
        <v>65</v>
      </c>
      <c r="V2231" s="3" t="n">
        <v>0</v>
      </c>
      <c r="W2231" s="3" t="n">
        <v>0</v>
      </c>
      <c r="X2231" s="3" t="n">
        <v>0</v>
      </c>
      <c r="Y2231" s="3" t="s">
        <v>30</v>
      </c>
      <c r="Z2231" s="3" t="s">
        <v>30</v>
      </c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</row>
    <row r="2232" customFormat="false" ht="15.75" hidden="false" customHeight="false" outlineLevel="0" collapsed="false">
      <c r="A2232" s="3" t="n">
        <v>2231</v>
      </c>
      <c r="B2232" s="3" t="s">
        <v>6483</v>
      </c>
      <c r="C2232" s="3" t="s">
        <v>6484</v>
      </c>
      <c r="D2232" s="3" t="n">
        <v>1</v>
      </c>
      <c r="E2232" s="3" t="n">
        <v>1.9606636</v>
      </c>
      <c r="F2232" s="3" t="n">
        <v>40</v>
      </c>
      <c r="G2232" s="3" t="n">
        <v>40</v>
      </c>
      <c r="H2232" s="3" t="n">
        <v>9</v>
      </c>
      <c r="I2232" s="3" t="n">
        <v>9</v>
      </c>
      <c r="J2232" s="3" t="n">
        <v>40</v>
      </c>
      <c r="K2232" s="3" t="n">
        <v>40</v>
      </c>
      <c r="L2232" s="3" t="n">
        <v>10</v>
      </c>
      <c r="M2232" s="3" t="n">
        <v>10</v>
      </c>
      <c r="N2232" s="3" t="n">
        <v>0</v>
      </c>
      <c r="O2232" s="3" t="n">
        <v>-1</v>
      </c>
      <c r="P2232" s="3" t="n">
        <v>9.2</v>
      </c>
      <c r="Q2232" s="3" t="n">
        <v>24.2</v>
      </c>
      <c r="R2232" s="3" t="s">
        <v>6485</v>
      </c>
      <c r="S2232" s="4" t="n">
        <v>45747.6029166667</v>
      </c>
      <c r="T2232" s="3" t="s">
        <v>3197</v>
      </c>
      <c r="U2232" s="3" t="s">
        <v>3197</v>
      </c>
      <c r="V2232" s="3" t="n">
        <v>1</v>
      </c>
      <c r="W2232" s="3" t="n">
        <v>0</v>
      </c>
      <c r="X2232" s="3" t="n">
        <v>0</v>
      </c>
      <c r="Y2232" s="3" t="s">
        <v>30</v>
      </c>
      <c r="Z2232" s="3" t="s">
        <v>30</v>
      </c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</row>
    <row r="2233" customFormat="false" ht="15.75" hidden="false" customHeight="false" outlineLevel="0" collapsed="false">
      <c r="A2233" s="3" t="n">
        <v>2232</v>
      </c>
      <c r="B2233" s="3" t="s">
        <v>6486</v>
      </c>
      <c r="C2233" s="3" t="s">
        <v>6487</v>
      </c>
      <c r="D2233" s="3" t="n">
        <v>1</v>
      </c>
      <c r="E2233" s="3" t="n">
        <v>1.705173</v>
      </c>
      <c r="F2233" s="3" t="n">
        <v>41</v>
      </c>
      <c r="G2233" s="3" t="n">
        <v>41</v>
      </c>
      <c r="H2233" s="3" t="n">
        <v>8</v>
      </c>
      <c r="I2233" s="3" t="n">
        <v>8</v>
      </c>
      <c r="J2233" s="3" t="n">
        <v>47</v>
      </c>
      <c r="K2233" s="3" t="n">
        <v>47</v>
      </c>
      <c r="L2233" s="3" t="n">
        <v>12</v>
      </c>
      <c r="M2233" s="3" t="n">
        <v>12</v>
      </c>
      <c r="N2233" s="3" t="n">
        <v>-1</v>
      </c>
      <c r="O2233" s="3" t="n">
        <v>-1</v>
      </c>
      <c r="P2233" s="3" t="n">
        <v>9.2</v>
      </c>
      <c r="Q2233" s="3" t="n">
        <v>24.2</v>
      </c>
      <c r="R2233" s="3" t="s">
        <v>6488</v>
      </c>
      <c r="S2233" s="4" t="n">
        <v>45747.602974537</v>
      </c>
      <c r="T2233" s="3" t="s">
        <v>3197</v>
      </c>
      <c r="U2233" s="3" t="s">
        <v>3197</v>
      </c>
      <c r="V2233" s="3" t="n">
        <v>0</v>
      </c>
      <c r="W2233" s="3" t="n">
        <v>0</v>
      </c>
      <c r="X2233" s="3" t="n">
        <v>0</v>
      </c>
      <c r="Y2233" s="3" t="s">
        <v>30</v>
      </c>
      <c r="Z2233" s="3" t="s">
        <v>30</v>
      </c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</row>
    <row r="2234" customFormat="false" ht="15.75" hidden="false" customHeight="false" outlineLevel="0" collapsed="false">
      <c r="A2234" s="3" t="n">
        <v>2233</v>
      </c>
      <c r="B2234" s="3" t="s">
        <v>6489</v>
      </c>
      <c r="C2234" s="3" t="s">
        <v>6490</v>
      </c>
      <c r="D2234" s="3" t="n">
        <v>1</v>
      </c>
      <c r="E2234" s="3" t="n">
        <v>2.2551049</v>
      </c>
      <c r="F2234" s="3" t="n">
        <v>86</v>
      </c>
      <c r="G2234" s="3" t="n">
        <v>86</v>
      </c>
      <c r="H2234" s="3" t="n">
        <v>11</v>
      </c>
      <c r="I2234" s="3" t="n">
        <v>11</v>
      </c>
      <c r="J2234" s="3" t="n">
        <v>110</v>
      </c>
      <c r="K2234" s="3" t="n">
        <v>110</v>
      </c>
      <c r="L2234" s="3" t="n">
        <v>14</v>
      </c>
      <c r="M2234" s="3" t="n">
        <v>14</v>
      </c>
      <c r="N2234" s="3" t="n">
        <v>-1</v>
      </c>
      <c r="O2234" s="3" t="n">
        <v>-1</v>
      </c>
      <c r="P2234" s="3" t="n">
        <v>9.2</v>
      </c>
      <c r="Q2234" s="3" t="n">
        <v>24.2</v>
      </c>
      <c r="R2234" s="3" t="s">
        <v>6491</v>
      </c>
      <c r="S2234" s="4" t="n">
        <v>45747.6030324074</v>
      </c>
      <c r="T2234" s="3" t="s">
        <v>65</v>
      </c>
      <c r="U2234" s="3" t="s">
        <v>65</v>
      </c>
      <c r="V2234" s="3" t="n">
        <v>0</v>
      </c>
      <c r="W2234" s="3" t="n">
        <v>0</v>
      </c>
      <c r="X2234" s="3" t="n">
        <v>0</v>
      </c>
      <c r="Y2234" s="3" t="s">
        <v>30</v>
      </c>
      <c r="Z2234" s="3" t="s">
        <v>30</v>
      </c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</row>
    <row r="2235" customFormat="false" ht="15.75" hidden="false" customHeight="false" outlineLevel="0" collapsed="false">
      <c r="A2235" s="3" t="n">
        <v>2234</v>
      </c>
      <c r="B2235" s="3" t="s">
        <v>6492</v>
      </c>
      <c r="C2235" s="3" t="s">
        <v>6493</v>
      </c>
      <c r="D2235" s="3" t="n">
        <v>1</v>
      </c>
      <c r="E2235" s="3" t="n">
        <v>0.2956528</v>
      </c>
      <c r="F2235" s="3" t="n">
        <v>11</v>
      </c>
      <c r="G2235" s="3" t="n">
        <v>11</v>
      </c>
      <c r="H2235" s="3" t="n">
        <v>5</v>
      </c>
      <c r="I2235" s="3" t="n">
        <v>5</v>
      </c>
      <c r="J2235" s="3" t="n">
        <v>10</v>
      </c>
      <c r="K2235" s="3" t="n">
        <v>10</v>
      </c>
      <c r="L2235" s="3" t="n">
        <v>3</v>
      </c>
      <c r="M2235" s="3" t="n">
        <v>3</v>
      </c>
      <c r="N2235" s="3" t="n">
        <v>-1</v>
      </c>
      <c r="O2235" s="3" t="n">
        <v>-1</v>
      </c>
      <c r="P2235" s="3" t="n">
        <v>9.2</v>
      </c>
      <c r="Q2235" s="3" t="n">
        <v>24.2</v>
      </c>
      <c r="R2235" s="3" t="s">
        <v>6494</v>
      </c>
      <c r="S2235" s="4" t="n">
        <v>45747.6030671296</v>
      </c>
      <c r="T2235" s="3" t="s">
        <v>3197</v>
      </c>
      <c r="U2235" s="3" t="s">
        <v>3197</v>
      </c>
      <c r="V2235" s="3" t="n">
        <v>0</v>
      </c>
      <c r="W2235" s="3" t="n">
        <v>0</v>
      </c>
      <c r="X2235" s="3" t="n">
        <v>0</v>
      </c>
      <c r="Y2235" s="3" t="s">
        <v>30</v>
      </c>
      <c r="Z2235" s="3" t="s">
        <v>30</v>
      </c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</row>
    <row r="2236" customFormat="false" ht="15.75" hidden="false" customHeight="false" outlineLevel="0" collapsed="false">
      <c r="A2236" s="3" t="n">
        <v>2235</v>
      </c>
      <c r="B2236" s="3" t="s">
        <v>6495</v>
      </c>
      <c r="C2236" s="3" t="s">
        <v>6496</v>
      </c>
      <c r="D2236" s="3" t="n">
        <v>1</v>
      </c>
      <c r="E2236" s="3" t="n">
        <v>0.2632599</v>
      </c>
      <c r="F2236" s="3" t="n">
        <v>10</v>
      </c>
      <c r="G2236" s="3" t="n">
        <v>10</v>
      </c>
      <c r="H2236" s="3" t="n">
        <v>5</v>
      </c>
      <c r="I2236" s="3" t="n">
        <v>5</v>
      </c>
      <c r="J2236" s="3" t="n">
        <v>9</v>
      </c>
      <c r="K2236" s="3" t="n">
        <v>9</v>
      </c>
      <c r="L2236" s="3" t="n">
        <v>3</v>
      </c>
      <c r="M2236" s="3" t="n">
        <v>3</v>
      </c>
      <c r="N2236" s="3" t="n">
        <v>-1</v>
      </c>
      <c r="O2236" s="3" t="n">
        <v>-1</v>
      </c>
      <c r="P2236" s="3" t="n">
        <v>9.2</v>
      </c>
      <c r="Q2236" s="3" t="n">
        <v>24.2</v>
      </c>
      <c r="R2236" s="3" t="s">
        <v>6497</v>
      </c>
      <c r="S2236" s="4" t="n">
        <v>45747.6030902778</v>
      </c>
      <c r="T2236" s="3" t="s">
        <v>256</v>
      </c>
      <c r="U2236" s="3" t="s">
        <v>256</v>
      </c>
      <c r="V2236" s="3" t="n">
        <v>0</v>
      </c>
      <c r="W2236" s="3" t="n">
        <v>0</v>
      </c>
      <c r="X2236" s="3" t="n">
        <v>0</v>
      </c>
      <c r="Y2236" s="3" t="s">
        <v>30</v>
      </c>
      <c r="Z2236" s="3" t="s">
        <v>30</v>
      </c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</row>
    <row r="2237" customFormat="false" ht="15.75" hidden="false" customHeight="false" outlineLevel="0" collapsed="false">
      <c r="A2237" s="3" t="n">
        <v>2236</v>
      </c>
      <c r="B2237" s="3" t="s">
        <v>6498</v>
      </c>
      <c r="C2237" s="3" t="s">
        <v>6499</v>
      </c>
      <c r="D2237" s="3" t="n">
        <v>1</v>
      </c>
      <c r="E2237" s="3" t="n">
        <v>0.3944711</v>
      </c>
      <c r="F2237" s="3" t="n">
        <v>12</v>
      </c>
      <c r="G2237" s="3" t="n">
        <v>12</v>
      </c>
      <c r="H2237" s="3" t="n">
        <v>5</v>
      </c>
      <c r="I2237" s="3" t="n">
        <v>5</v>
      </c>
      <c r="J2237" s="3" t="n">
        <v>11</v>
      </c>
      <c r="K2237" s="3" t="n">
        <v>11</v>
      </c>
      <c r="L2237" s="3" t="n">
        <v>3</v>
      </c>
      <c r="M2237" s="3" t="n">
        <v>3</v>
      </c>
      <c r="N2237" s="3" t="n">
        <v>-1</v>
      </c>
      <c r="O2237" s="3" t="n">
        <v>-1</v>
      </c>
      <c r="P2237" s="3" t="n">
        <v>9.2</v>
      </c>
      <c r="Q2237" s="3" t="n">
        <v>24.2</v>
      </c>
      <c r="R2237" s="3" t="s">
        <v>6500</v>
      </c>
      <c r="S2237" s="4" t="n">
        <v>45747.6031134259</v>
      </c>
      <c r="T2237" s="3" t="s">
        <v>1920</v>
      </c>
      <c r="U2237" s="3" t="s">
        <v>1920</v>
      </c>
      <c r="V2237" s="3" t="n">
        <v>0</v>
      </c>
      <c r="W2237" s="3" t="n">
        <v>0</v>
      </c>
      <c r="X2237" s="3" t="n">
        <v>0</v>
      </c>
      <c r="Y2237" s="3" t="s">
        <v>30</v>
      </c>
      <c r="Z2237" s="3" t="s">
        <v>30</v>
      </c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</row>
    <row r="2238" customFormat="false" ht="15.75" hidden="false" customHeight="false" outlineLevel="0" collapsed="false">
      <c r="A2238" s="3" t="n">
        <v>2237</v>
      </c>
      <c r="B2238" s="3" t="s">
        <v>6501</v>
      </c>
      <c r="C2238" s="3" t="s">
        <v>6502</v>
      </c>
      <c r="D2238" s="3" t="n">
        <v>1</v>
      </c>
      <c r="E2238" s="3" t="n">
        <v>5.2117643</v>
      </c>
      <c r="F2238" s="3" t="n">
        <v>168</v>
      </c>
      <c r="G2238" s="3" t="n">
        <v>168</v>
      </c>
      <c r="H2238" s="3" t="n">
        <v>21</v>
      </c>
      <c r="I2238" s="3" t="n">
        <v>21</v>
      </c>
      <c r="J2238" s="3" t="n">
        <v>191</v>
      </c>
      <c r="K2238" s="3" t="n">
        <v>191</v>
      </c>
      <c r="L2238" s="3" t="n">
        <v>33</v>
      </c>
      <c r="M2238" s="3" t="n">
        <v>33</v>
      </c>
      <c r="N2238" s="3" t="n">
        <v>-1</v>
      </c>
      <c r="O2238" s="3" t="n">
        <v>-1</v>
      </c>
      <c r="P2238" s="3" t="n">
        <v>9.2</v>
      </c>
      <c r="Q2238" s="3" t="n">
        <v>24.2</v>
      </c>
      <c r="R2238" s="3" t="s">
        <v>6503</v>
      </c>
      <c r="S2238" s="4" t="n">
        <v>45747.6032291667</v>
      </c>
      <c r="T2238" s="3" t="s">
        <v>1920</v>
      </c>
      <c r="U2238" s="3" t="s">
        <v>1920</v>
      </c>
      <c r="V2238" s="3" t="n">
        <v>0</v>
      </c>
      <c r="W2238" s="3" t="n">
        <v>0</v>
      </c>
      <c r="X2238" s="3" t="n">
        <v>0</v>
      </c>
      <c r="Y2238" s="3" t="s">
        <v>30</v>
      </c>
      <c r="Z2238" s="3" t="s">
        <v>30</v>
      </c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</row>
    <row r="2239" customFormat="false" ht="15.75" hidden="false" customHeight="false" outlineLevel="0" collapsed="false">
      <c r="A2239" s="3" t="n">
        <v>2238</v>
      </c>
      <c r="B2239" s="3" t="s">
        <v>6504</v>
      </c>
      <c r="C2239" s="3" t="s">
        <v>6505</v>
      </c>
      <c r="D2239" s="3" t="n">
        <v>1</v>
      </c>
      <c r="E2239" s="3" t="n">
        <v>0.9460309</v>
      </c>
      <c r="F2239" s="3" t="n">
        <v>22</v>
      </c>
      <c r="G2239" s="3" t="n">
        <v>22</v>
      </c>
      <c r="H2239" s="3" t="n">
        <v>4</v>
      </c>
      <c r="I2239" s="3" t="n">
        <v>4</v>
      </c>
      <c r="J2239" s="3" t="n">
        <v>22</v>
      </c>
      <c r="K2239" s="3" t="n">
        <v>22</v>
      </c>
      <c r="L2239" s="3" t="n">
        <v>5</v>
      </c>
      <c r="M2239" s="3" t="n">
        <v>5</v>
      </c>
      <c r="N2239" s="3" t="n">
        <v>-1</v>
      </c>
      <c r="O2239" s="3" t="n">
        <v>-1</v>
      </c>
      <c r="P2239" s="3" t="n">
        <v>9.2</v>
      </c>
      <c r="Q2239" s="3" t="n">
        <v>24.2</v>
      </c>
      <c r="R2239" s="3" t="s">
        <v>6506</v>
      </c>
      <c r="S2239" s="4" t="n">
        <v>45747.603275463</v>
      </c>
      <c r="T2239" s="3" t="s">
        <v>256</v>
      </c>
      <c r="U2239" s="3" t="s">
        <v>256</v>
      </c>
      <c r="V2239" s="3" t="n">
        <v>0</v>
      </c>
      <c r="W2239" s="3" t="n">
        <v>0</v>
      </c>
      <c r="X2239" s="3" t="n">
        <v>0</v>
      </c>
      <c r="Y2239" s="3" t="s">
        <v>30</v>
      </c>
      <c r="Z2239" s="3" t="s">
        <v>30</v>
      </c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</row>
    <row r="2240" customFormat="false" ht="15.75" hidden="false" customHeight="false" outlineLevel="0" collapsed="false">
      <c r="A2240" s="3" t="n">
        <v>2239</v>
      </c>
      <c r="B2240" s="3" t="s">
        <v>6507</v>
      </c>
      <c r="C2240" s="3" t="s">
        <v>6508</v>
      </c>
      <c r="D2240" s="3" t="n">
        <v>1</v>
      </c>
      <c r="E2240" s="3" t="n">
        <v>2.186338</v>
      </c>
      <c r="F2240" s="3" t="n">
        <v>53</v>
      </c>
      <c r="G2240" s="3" t="n">
        <v>53</v>
      </c>
      <c r="H2240" s="3" t="n">
        <v>6</v>
      </c>
      <c r="I2240" s="3" t="n">
        <v>6</v>
      </c>
      <c r="J2240" s="3" t="n">
        <v>57</v>
      </c>
      <c r="K2240" s="3" t="n">
        <v>57</v>
      </c>
      <c r="L2240" s="3" t="n">
        <v>8</v>
      </c>
      <c r="M2240" s="3" t="n">
        <v>8</v>
      </c>
      <c r="N2240" s="3" t="n">
        <v>-1</v>
      </c>
      <c r="O2240" s="3" t="n">
        <v>-1</v>
      </c>
      <c r="P2240" s="3" t="n">
        <v>9.2</v>
      </c>
      <c r="Q2240" s="3" t="n">
        <v>24.2</v>
      </c>
      <c r="R2240" s="3" t="s">
        <v>6509</v>
      </c>
      <c r="S2240" s="4" t="n">
        <v>45747.6033449074</v>
      </c>
      <c r="T2240" s="3" t="s">
        <v>256</v>
      </c>
      <c r="U2240" s="3" t="s">
        <v>256</v>
      </c>
      <c r="V2240" s="3" t="n">
        <v>0</v>
      </c>
      <c r="W2240" s="3" t="n">
        <v>0</v>
      </c>
      <c r="X2240" s="3" t="n">
        <v>0</v>
      </c>
      <c r="Y2240" s="3" t="s">
        <v>30</v>
      </c>
      <c r="Z2240" s="3" t="s">
        <v>30</v>
      </c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</row>
    <row r="2241" customFormat="false" ht="15.75" hidden="false" customHeight="false" outlineLevel="0" collapsed="false">
      <c r="A2241" s="3" t="n">
        <v>2240</v>
      </c>
      <c r="B2241" s="3" t="s">
        <v>6510</v>
      </c>
      <c r="C2241" s="3" t="s">
        <v>6511</v>
      </c>
      <c r="D2241" s="3" t="n">
        <v>1</v>
      </c>
      <c r="E2241" s="3" t="n">
        <v>0.8740468</v>
      </c>
      <c r="F2241" s="3" t="n">
        <v>23</v>
      </c>
      <c r="G2241" s="3" t="n">
        <v>23</v>
      </c>
      <c r="H2241" s="3" t="n">
        <v>4</v>
      </c>
      <c r="I2241" s="3" t="n">
        <v>4</v>
      </c>
      <c r="J2241" s="3" t="n">
        <v>24</v>
      </c>
      <c r="K2241" s="3" t="n">
        <v>24</v>
      </c>
      <c r="L2241" s="3" t="n">
        <v>3</v>
      </c>
      <c r="M2241" s="3" t="n">
        <v>3</v>
      </c>
      <c r="N2241" s="3" t="n">
        <v>-1</v>
      </c>
      <c r="O2241" s="3" t="n">
        <v>-1</v>
      </c>
      <c r="P2241" s="3" t="n">
        <v>9.2</v>
      </c>
      <c r="Q2241" s="3" t="n">
        <v>24.2</v>
      </c>
      <c r="R2241" s="3" t="s">
        <v>6512</v>
      </c>
      <c r="S2241" s="4" t="n">
        <v>45747.6033796296</v>
      </c>
      <c r="T2241" s="3" t="s">
        <v>256</v>
      </c>
      <c r="U2241" s="3" t="s">
        <v>256</v>
      </c>
      <c r="V2241" s="3" t="n">
        <v>0</v>
      </c>
      <c r="W2241" s="3" t="n">
        <v>0</v>
      </c>
      <c r="X2241" s="3" t="n">
        <v>0</v>
      </c>
      <c r="Y2241" s="3" t="s">
        <v>30</v>
      </c>
      <c r="Z2241" s="3" t="s">
        <v>30</v>
      </c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</row>
    <row r="2242" customFormat="false" ht="15.75" hidden="false" customHeight="false" outlineLevel="0" collapsed="false">
      <c r="A2242" s="3" t="n">
        <v>2241</v>
      </c>
      <c r="B2242" s="3" t="s">
        <v>6513</v>
      </c>
      <c r="C2242" s="3" t="s">
        <v>6514</v>
      </c>
      <c r="D2242" s="3" t="n">
        <v>1</v>
      </c>
      <c r="E2242" s="3" t="n">
        <v>1.8128255</v>
      </c>
      <c r="F2242" s="3" t="n">
        <v>41</v>
      </c>
      <c r="G2242" s="3" t="n">
        <v>41</v>
      </c>
      <c r="H2242" s="3" t="n">
        <v>4</v>
      </c>
      <c r="I2242" s="3" t="n">
        <v>4</v>
      </c>
      <c r="J2242" s="3" t="n">
        <v>56</v>
      </c>
      <c r="K2242" s="3" t="n">
        <v>56</v>
      </c>
      <c r="L2242" s="3" t="n">
        <v>2</v>
      </c>
      <c r="M2242" s="3" t="n">
        <v>2</v>
      </c>
      <c r="N2242" s="3" t="n">
        <v>-1</v>
      </c>
      <c r="O2242" s="3" t="n">
        <v>-1</v>
      </c>
      <c r="P2242" s="3" t="n">
        <v>9.2</v>
      </c>
      <c r="Q2242" s="3" t="n">
        <v>24.2</v>
      </c>
      <c r="R2242" s="3" t="s">
        <v>6515</v>
      </c>
      <c r="S2242" s="4" t="n">
        <v>45747.6034375</v>
      </c>
      <c r="T2242" s="3" t="s">
        <v>256</v>
      </c>
      <c r="U2242" s="3" t="s">
        <v>256</v>
      </c>
      <c r="V2242" s="3" t="n">
        <v>0</v>
      </c>
      <c r="W2242" s="3" t="n">
        <v>0</v>
      </c>
      <c r="X2242" s="3" t="n">
        <v>0</v>
      </c>
      <c r="Y2242" s="3" t="s">
        <v>30</v>
      </c>
      <c r="Z2242" s="3" t="s">
        <v>30</v>
      </c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</row>
    <row r="2243" customFormat="false" ht="15.75" hidden="false" customHeight="false" outlineLevel="0" collapsed="false">
      <c r="A2243" s="3" t="n">
        <v>2242</v>
      </c>
      <c r="B2243" s="3" t="s">
        <v>6516</v>
      </c>
      <c r="C2243" s="3" t="s">
        <v>6517</v>
      </c>
      <c r="D2243" s="3" t="n">
        <v>1</v>
      </c>
      <c r="E2243" s="3" t="n">
        <v>0.2698657</v>
      </c>
      <c r="F2243" s="3" t="n">
        <v>9</v>
      </c>
      <c r="G2243" s="3" t="n">
        <v>9</v>
      </c>
      <c r="H2243" s="3" t="n">
        <v>4</v>
      </c>
      <c r="I2243" s="3" t="n">
        <v>4</v>
      </c>
      <c r="J2243" s="3" t="n">
        <v>8</v>
      </c>
      <c r="K2243" s="3" t="n">
        <v>8</v>
      </c>
      <c r="L2243" s="3" t="n">
        <v>2</v>
      </c>
      <c r="M2243" s="3" t="n">
        <v>2</v>
      </c>
      <c r="N2243" s="3" t="n">
        <v>-1</v>
      </c>
      <c r="O2243" s="3" t="n">
        <v>-1</v>
      </c>
      <c r="P2243" s="3" t="n">
        <v>9.2</v>
      </c>
      <c r="Q2243" s="3" t="n">
        <v>24.2</v>
      </c>
      <c r="R2243" s="3" t="s">
        <v>6518</v>
      </c>
      <c r="S2243" s="4" t="n">
        <v>45747.6034722222</v>
      </c>
      <c r="T2243" s="3" t="s">
        <v>256</v>
      </c>
      <c r="U2243" s="3" t="s">
        <v>256</v>
      </c>
      <c r="V2243" s="3" t="n">
        <v>0</v>
      </c>
      <c r="W2243" s="3" t="n">
        <v>0</v>
      </c>
      <c r="X2243" s="3" t="n">
        <v>0</v>
      </c>
      <c r="Y2243" s="3" t="s">
        <v>30</v>
      </c>
      <c r="Z2243" s="3" t="s">
        <v>30</v>
      </c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</row>
    <row r="2244" customFormat="false" ht="15.75" hidden="false" customHeight="false" outlineLevel="0" collapsed="false">
      <c r="A2244" s="3" t="n">
        <v>2243</v>
      </c>
      <c r="B2244" s="3" t="s">
        <v>6519</v>
      </c>
      <c r="C2244" s="3" t="s">
        <v>6520</v>
      </c>
      <c r="D2244" s="3" t="n">
        <v>1</v>
      </c>
      <c r="E2244" s="3" t="n">
        <v>0.2649448</v>
      </c>
      <c r="F2244" s="3" t="n">
        <v>9</v>
      </c>
      <c r="G2244" s="3" t="n">
        <v>9</v>
      </c>
      <c r="H2244" s="3" t="n">
        <v>4</v>
      </c>
      <c r="I2244" s="3" t="n">
        <v>4</v>
      </c>
      <c r="J2244" s="3" t="n">
        <v>8</v>
      </c>
      <c r="K2244" s="3" t="n">
        <v>8</v>
      </c>
      <c r="L2244" s="3" t="n">
        <v>2</v>
      </c>
      <c r="M2244" s="3" t="n">
        <v>2</v>
      </c>
      <c r="N2244" s="3" t="n">
        <v>-1</v>
      </c>
      <c r="O2244" s="3" t="n">
        <v>-1</v>
      </c>
      <c r="P2244" s="3" t="n">
        <v>9.2</v>
      </c>
      <c r="Q2244" s="3" t="n">
        <v>24.2</v>
      </c>
      <c r="R2244" s="3" t="s">
        <v>6521</v>
      </c>
      <c r="S2244" s="4" t="n">
        <v>45747.6034953704</v>
      </c>
      <c r="T2244" s="3" t="s">
        <v>256</v>
      </c>
      <c r="U2244" s="3" t="s">
        <v>256</v>
      </c>
      <c r="V2244" s="3" t="n">
        <v>0</v>
      </c>
      <c r="W2244" s="3" t="n">
        <v>0</v>
      </c>
      <c r="X2244" s="3" t="n">
        <v>0</v>
      </c>
      <c r="Y2244" s="3" t="s">
        <v>30</v>
      </c>
      <c r="Z2244" s="3" t="s">
        <v>30</v>
      </c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</row>
    <row r="2245" customFormat="false" ht="15.75" hidden="false" customHeight="false" outlineLevel="0" collapsed="false">
      <c r="A2245" s="3" t="n">
        <v>2244</v>
      </c>
      <c r="B2245" s="3" t="s">
        <v>6522</v>
      </c>
      <c r="C2245" s="3" t="s">
        <v>6523</v>
      </c>
      <c r="D2245" s="3" t="n">
        <v>1</v>
      </c>
      <c r="E2245" s="3" t="n">
        <v>0.2834083</v>
      </c>
      <c r="F2245" s="3" t="n">
        <v>9</v>
      </c>
      <c r="G2245" s="3" t="n">
        <v>9</v>
      </c>
      <c r="H2245" s="3" t="n">
        <v>4</v>
      </c>
      <c r="I2245" s="3" t="n">
        <v>4</v>
      </c>
      <c r="J2245" s="3" t="n">
        <v>9</v>
      </c>
      <c r="K2245" s="3" t="n">
        <v>9</v>
      </c>
      <c r="L2245" s="3" t="n">
        <v>2</v>
      </c>
      <c r="M2245" s="3" t="n">
        <v>2</v>
      </c>
      <c r="N2245" s="3" t="n">
        <v>-1</v>
      </c>
      <c r="O2245" s="3" t="n">
        <v>-1</v>
      </c>
      <c r="P2245" s="3" t="n">
        <v>9.2</v>
      </c>
      <c r="Q2245" s="3" t="n">
        <v>24.2</v>
      </c>
      <c r="R2245" s="3" t="s">
        <v>6524</v>
      </c>
      <c r="S2245" s="4" t="n">
        <v>45747.6035185185</v>
      </c>
      <c r="T2245" s="3" t="s">
        <v>256</v>
      </c>
      <c r="U2245" s="3" t="s">
        <v>256</v>
      </c>
      <c r="V2245" s="3" t="n">
        <v>0</v>
      </c>
      <c r="W2245" s="3" t="n">
        <v>0</v>
      </c>
      <c r="X2245" s="3" t="n">
        <v>0</v>
      </c>
      <c r="Y2245" s="3" t="s">
        <v>30</v>
      </c>
      <c r="Z2245" s="3" t="s">
        <v>30</v>
      </c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</row>
    <row r="2246" customFormat="false" ht="15.75" hidden="false" customHeight="false" outlineLevel="0" collapsed="false">
      <c r="A2246" s="3" t="n">
        <v>2245</v>
      </c>
      <c r="B2246" s="3" t="s">
        <v>6525</v>
      </c>
      <c r="C2246" s="3" t="s">
        <v>6526</v>
      </c>
      <c r="D2246" s="3" t="n">
        <v>1</v>
      </c>
      <c r="E2246" s="3" t="n">
        <v>0.2693856</v>
      </c>
      <c r="F2246" s="3" t="n">
        <v>9</v>
      </c>
      <c r="G2246" s="3" t="n">
        <v>9</v>
      </c>
      <c r="H2246" s="3" t="n">
        <v>4</v>
      </c>
      <c r="I2246" s="3" t="n">
        <v>4</v>
      </c>
      <c r="J2246" s="3" t="n">
        <v>8</v>
      </c>
      <c r="K2246" s="3" t="n">
        <v>8</v>
      </c>
      <c r="L2246" s="3" t="n">
        <v>2</v>
      </c>
      <c r="M2246" s="3" t="n">
        <v>2</v>
      </c>
      <c r="N2246" s="3" t="n">
        <v>-1</v>
      </c>
      <c r="O2246" s="3" t="n">
        <v>-1</v>
      </c>
      <c r="P2246" s="3" t="n">
        <v>9.2</v>
      </c>
      <c r="Q2246" s="3" t="n">
        <v>24.2</v>
      </c>
      <c r="R2246" s="3" t="s">
        <v>6527</v>
      </c>
      <c r="S2246" s="4" t="n">
        <v>45747.6035416667</v>
      </c>
      <c r="T2246" s="3" t="s">
        <v>256</v>
      </c>
      <c r="U2246" s="3" t="s">
        <v>256</v>
      </c>
      <c r="V2246" s="3" t="n">
        <v>0</v>
      </c>
      <c r="W2246" s="3" t="n">
        <v>0</v>
      </c>
      <c r="X2246" s="3" t="n">
        <v>0</v>
      </c>
      <c r="Y2246" s="3" t="s">
        <v>30</v>
      </c>
      <c r="Z2246" s="3" t="s">
        <v>30</v>
      </c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</row>
    <row r="2247" customFormat="false" ht="15.75" hidden="false" customHeight="false" outlineLevel="0" collapsed="false">
      <c r="A2247" s="3" t="n">
        <v>2246</v>
      </c>
      <c r="B2247" s="3" t="s">
        <v>6528</v>
      </c>
      <c r="C2247" s="3" t="s">
        <v>6529</v>
      </c>
      <c r="D2247" s="3" t="n">
        <v>1</v>
      </c>
      <c r="E2247" s="3" t="n">
        <v>0.2023772</v>
      </c>
      <c r="F2247" s="3" t="n">
        <v>7</v>
      </c>
      <c r="G2247" s="3" t="n">
        <v>7</v>
      </c>
      <c r="H2247" s="3" t="n">
        <v>4</v>
      </c>
      <c r="I2247" s="3" t="n">
        <v>4</v>
      </c>
      <c r="J2247" s="3" t="n">
        <v>6</v>
      </c>
      <c r="K2247" s="3" t="n">
        <v>6</v>
      </c>
      <c r="L2247" s="3" t="n">
        <v>2</v>
      </c>
      <c r="M2247" s="3" t="n">
        <v>2</v>
      </c>
      <c r="N2247" s="3" t="n">
        <v>-1</v>
      </c>
      <c r="O2247" s="3" t="n">
        <v>-1</v>
      </c>
      <c r="P2247" s="3" t="n">
        <v>9.2</v>
      </c>
      <c r="Q2247" s="3" t="n">
        <v>24.2</v>
      </c>
      <c r="R2247" s="3" t="s">
        <v>6530</v>
      </c>
      <c r="S2247" s="4" t="n">
        <v>45747.6035763889</v>
      </c>
      <c r="T2247" s="3" t="s">
        <v>256</v>
      </c>
      <c r="U2247" s="3" t="s">
        <v>256</v>
      </c>
      <c r="V2247" s="3" t="n">
        <v>0</v>
      </c>
      <c r="W2247" s="3" t="n">
        <v>0</v>
      </c>
      <c r="X2247" s="3" t="n">
        <v>0</v>
      </c>
      <c r="Y2247" s="3" t="s">
        <v>30</v>
      </c>
      <c r="Z2247" s="3" t="s">
        <v>30</v>
      </c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</row>
    <row r="2248" customFormat="false" ht="15.75" hidden="false" customHeight="false" outlineLevel="0" collapsed="false">
      <c r="A2248" s="3" t="n">
        <v>2247</v>
      </c>
      <c r="B2248" s="3" t="s">
        <v>6531</v>
      </c>
      <c r="C2248" s="3" t="s">
        <v>6532</v>
      </c>
      <c r="D2248" s="3" t="n">
        <v>1</v>
      </c>
      <c r="E2248" s="3" t="n">
        <v>0.3019243</v>
      </c>
      <c r="F2248" s="3" t="n">
        <v>9</v>
      </c>
      <c r="G2248" s="3" t="n">
        <v>9</v>
      </c>
      <c r="H2248" s="3" t="n">
        <v>4</v>
      </c>
      <c r="I2248" s="3" t="n">
        <v>4</v>
      </c>
      <c r="J2248" s="3" t="n">
        <v>8</v>
      </c>
      <c r="K2248" s="3" t="n">
        <v>8</v>
      </c>
      <c r="L2248" s="3" t="n">
        <v>2</v>
      </c>
      <c r="M2248" s="3" t="n">
        <v>2</v>
      </c>
      <c r="N2248" s="3" t="n">
        <v>-1</v>
      </c>
      <c r="O2248" s="3" t="n">
        <v>-1</v>
      </c>
      <c r="P2248" s="3" t="n">
        <v>9.2</v>
      </c>
      <c r="Q2248" s="3" t="n">
        <v>24.2</v>
      </c>
      <c r="R2248" s="3" t="s">
        <v>6533</v>
      </c>
      <c r="S2248" s="4" t="n">
        <v>45747.603599537</v>
      </c>
      <c r="T2248" s="3" t="s">
        <v>256</v>
      </c>
      <c r="U2248" s="3" t="s">
        <v>256</v>
      </c>
      <c r="V2248" s="3" t="n">
        <v>0</v>
      </c>
      <c r="W2248" s="3" t="n">
        <v>0</v>
      </c>
      <c r="X2248" s="3" t="n">
        <v>0</v>
      </c>
      <c r="Y2248" s="3" t="s">
        <v>30</v>
      </c>
      <c r="Z2248" s="3" t="s">
        <v>30</v>
      </c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</row>
    <row r="2249" customFormat="false" ht="15.75" hidden="false" customHeight="false" outlineLevel="0" collapsed="false">
      <c r="A2249" s="3" t="n">
        <v>2248</v>
      </c>
      <c r="B2249" s="3" t="s">
        <v>6534</v>
      </c>
      <c r="C2249" s="3" t="s">
        <v>6535</v>
      </c>
      <c r="D2249" s="3" t="n">
        <v>1</v>
      </c>
      <c r="E2249" s="3" t="n">
        <v>0.4044825</v>
      </c>
      <c r="F2249" s="3" t="n">
        <v>13</v>
      </c>
      <c r="G2249" s="3" t="n">
        <v>13</v>
      </c>
      <c r="H2249" s="3" t="n">
        <v>4</v>
      </c>
      <c r="I2249" s="3" t="n">
        <v>4</v>
      </c>
      <c r="J2249" s="3" t="n">
        <v>16</v>
      </c>
      <c r="K2249" s="3" t="n">
        <v>16</v>
      </c>
      <c r="L2249" s="3" t="n">
        <v>2</v>
      </c>
      <c r="M2249" s="3" t="n">
        <v>2</v>
      </c>
      <c r="N2249" s="3" t="n">
        <v>-1</v>
      </c>
      <c r="O2249" s="3" t="n">
        <v>-1</v>
      </c>
      <c r="P2249" s="3" t="n">
        <v>9.2</v>
      </c>
      <c r="Q2249" s="3" t="n">
        <v>24.2</v>
      </c>
      <c r="R2249" s="3" t="s">
        <v>6536</v>
      </c>
      <c r="S2249" s="4" t="n">
        <v>45747.6036226852</v>
      </c>
      <c r="T2249" s="3" t="s">
        <v>256</v>
      </c>
      <c r="U2249" s="3" t="s">
        <v>256</v>
      </c>
      <c r="V2249" s="3" t="n">
        <v>0</v>
      </c>
      <c r="W2249" s="3" t="n">
        <v>0</v>
      </c>
      <c r="X2249" s="3" t="n">
        <v>0</v>
      </c>
      <c r="Y2249" s="3" t="s">
        <v>30</v>
      </c>
      <c r="Z2249" s="3" t="s">
        <v>30</v>
      </c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</row>
    <row r="2250" customFormat="false" ht="15.75" hidden="false" customHeight="false" outlineLevel="0" collapsed="false">
      <c r="A2250" s="3" t="n">
        <v>2249</v>
      </c>
      <c r="B2250" s="3" t="s">
        <v>6537</v>
      </c>
      <c r="C2250" s="3" t="s">
        <v>6538</v>
      </c>
      <c r="D2250" s="3" t="n">
        <v>1</v>
      </c>
      <c r="E2250" s="3" t="n">
        <v>0.3395402</v>
      </c>
      <c r="F2250" s="3" t="n">
        <v>11</v>
      </c>
      <c r="G2250" s="3" t="n">
        <v>11</v>
      </c>
      <c r="H2250" s="3" t="n">
        <v>4</v>
      </c>
      <c r="I2250" s="3" t="n">
        <v>4</v>
      </c>
      <c r="J2250" s="3" t="n">
        <v>13</v>
      </c>
      <c r="K2250" s="3" t="n">
        <v>13</v>
      </c>
      <c r="L2250" s="3" t="n">
        <v>2</v>
      </c>
      <c r="M2250" s="3" t="n">
        <v>2</v>
      </c>
      <c r="N2250" s="3" t="n">
        <v>-1</v>
      </c>
      <c r="O2250" s="3" t="n">
        <v>-1</v>
      </c>
      <c r="P2250" s="3" t="n">
        <v>9.2</v>
      </c>
      <c r="Q2250" s="3" t="n">
        <v>24.2</v>
      </c>
      <c r="R2250" s="3" t="s">
        <v>6539</v>
      </c>
      <c r="S2250" s="4" t="n">
        <v>45747.6036458333</v>
      </c>
      <c r="T2250" s="3" t="s">
        <v>256</v>
      </c>
      <c r="U2250" s="3" t="s">
        <v>256</v>
      </c>
      <c r="V2250" s="3" t="n">
        <v>0</v>
      </c>
      <c r="W2250" s="3" t="n">
        <v>0</v>
      </c>
      <c r="X2250" s="3" t="n">
        <v>0</v>
      </c>
      <c r="Y2250" s="3" t="s">
        <v>30</v>
      </c>
      <c r="Z2250" s="3" t="s">
        <v>30</v>
      </c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</row>
    <row r="2251" customFormat="false" ht="15.75" hidden="false" customHeight="false" outlineLevel="0" collapsed="false">
      <c r="A2251" s="3" t="n">
        <v>2250</v>
      </c>
      <c r="B2251" s="3" t="s">
        <v>6540</v>
      </c>
      <c r="C2251" s="3" t="s">
        <v>6541</v>
      </c>
      <c r="D2251" s="3" t="n">
        <v>1</v>
      </c>
      <c r="E2251" s="3" t="n">
        <v>0.2644678</v>
      </c>
      <c r="F2251" s="3" t="n">
        <v>9</v>
      </c>
      <c r="G2251" s="3" t="n">
        <v>9</v>
      </c>
      <c r="H2251" s="3" t="n">
        <v>4</v>
      </c>
      <c r="I2251" s="3" t="n">
        <v>4</v>
      </c>
      <c r="J2251" s="3" t="n">
        <v>8</v>
      </c>
      <c r="K2251" s="3" t="n">
        <v>8</v>
      </c>
      <c r="L2251" s="3" t="n">
        <v>2</v>
      </c>
      <c r="M2251" s="3" t="n">
        <v>2</v>
      </c>
      <c r="N2251" s="3" t="n">
        <v>-1</v>
      </c>
      <c r="O2251" s="3" t="n">
        <v>-1</v>
      </c>
      <c r="P2251" s="3" t="n">
        <v>9.2</v>
      </c>
      <c r="Q2251" s="3" t="n">
        <v>24.2</v>
      </c>
      <c r="R2251" s="3" t="s">
        <v>6542</v>
      </c>
      <c r="S2251" s="4" t="n">
        <v>45747.6036689815</v>
      </c>
      <c r="T2251" s="3" t="s">
        <v>256</v>
      </c>
      <c r="U2251" s="3" t="s">
        <v>256</v>
      </c>
      <c r="V2251" s="3" t="n">
        <v>0</v>
      </c>
      <c r="W2251" s="3" t="n">
        <v>0</v>
      </c>
      <c r="X2251" s="3" t="n">
        <v>0</v>
      </c>
      <c r="Y2251" s="3" t="s">
        <v>30</v>
      </c>
      <c r="Z2251" s="3" t="s">
        <v>30</v>
      </c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</row>
    <row r="2252" customFormat="false" ht="15.75" hidden="false" customHeight="false" outlineLevel="0" collapsed="false">
      <c r="A2252" s="3" t="n">
        <v>2251</v>
      </c>
      <c r="B2252" s="3" t="s">
        <v>6543</v>
      </c>
      <c r="C2252" s="3" t="s">
        <v>6544</v>
      </c>
      <c r="D2252" s="3" t="n">
        <v>1</v>
      </c>
      <c r="E2252" s="3" t="n">
        <v>0.5455143</v>
      </c>
      <c r="F2252" s="3" t="n">
        <v>14</v>
      </c>
      <c r="G2252" s="3" t="n">
        <v>14</v>
      </c>
      <c r="H2252" s="3" t="n">
        <v>4</v>
      </c>
      <c r="I2252" s="3" t="n">
        <v>4</v>
      </c>
      <c r="J2252" s="3" t="n">
        <v>17</v>
      </c>
      <c r="K2252" s="3" t="n">
        <v>17</v>
      </c>
      <c r="L2252" s="3" t="n">
        <v>2</v>
      </c>
      <c r="M2252" s="3" t="n">
        <v>2</v>
      </c>
      <c r="N2252" s="3" t="n">
        <v>-1</v>
      </c>
      <c r="O2252" s="3" t="n">
        <v>-1</v>
      </c>
      <c r="P2252" s="3" t="n">
        <v>9.2</v>
      </c>
      <c r="Q2252" s="3" t="n">
        <v>24.2</v>
      </c>
      <c r="R2252" s="3" t="s">
        <v>6545</v>
      </c>
      <c r="S2252" s="4" t="n">
        <v>45747.6037037037</v>
      </c>
      <c r="T2252" s="3" t="s">
        <v>256</v>
      </c>
      <c r="U2252" s="3" t="s">
        <v>256</v>
      </c>
      <c r="V2252" s="3" t="n">
        <v>0</v>
      </c>
      <c r="W2252" s="3" t="n">
        <v>0</v>
      </c>
      <c r="X2252" s="3" t="n">
        <v>0</v>
      </c>
      <c r="Y2252" s="3" t="s">
        <v>30</v>
      </c>
      <c r="Z2252" s="3" t="s">
        <v>30</v>
      </c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</row>
    <row r="2253" customFormat="false" ht="15.75" hidden="false" customHeight="false" outlineLevel="0" collapsed="false">
      <c r="A2253" s="3" t="n">
        <v>2252</v>
      </c>
      <c r="B2253" s="3" t="s">
        <v>6546</v>
      </c>
      <c r="C2253" s="3" t="s">
        <v>6547</v>
      </c>
      <c r="D2253" s="3" t="n">
        <v>1</v>
      </c>
      <c r="E2253" s="3" t="n">
        <v>0.2524162</v>
      </c>
      <c r="F2253" s="3" t="n">
        <v>9</v>
      </c>
      <c r="G2253" s="3" t="n">
        <v>9</v>
      </c>
      <c r="H2253" s="3" t="n">
        <v>4</v>
      </c>
      <c r="I2253" s="3" t="n">
        <v>4</v>
      </c>
      <c r="J2253" s="3" t="n">
        <v>9</v>
      </c>
      <c r="K2253" s="3" t="n">
        <v>9</v>
      </c>
      <c r="L2253" s="3" t="n">
        <v>2</v>
      </c>
      <c r="M2253" s="3" t="n">
        <v>2</v>
      </c>
      <c r="N2253" s="3" t="n">
        <v>-1</v>
      </c>
      <c r="O2253" s="3" t="n">
        <v>-1</v>
      </c>
      <c r="P2253" s="3" t="n">
        <v>9.2</v>
      </c>
      <c r="Q2253" s="3" t="n">
        <v>24.2</v>
      </c>
      <c r="R2253" s="3" t="s">
        <v>6548</v>
      </c>
      <c r="S2253" s="4" t="n">
        <v>45747.6037268519</v>
      </c>
      <c r="T2253" s="3" t="s">
        <v>256</v>
      </c>
      <c r="U2253" s="3" t="s">
        <v>256</v>
      </c>
      <c r="V2253" s="3" t="n">
        <v>0</v>
      </c>
      <c r="W2253" s="3" t="n">
        <v>0</v>
      </c>
      <c r="X2253" s="3" t="n">
        <v>0</v>
      </c>
      <c r="Y2253" s="3" t="s">
        <v>30</v>
      </c>
      <c r="Z2253" s="3" t="s">
        <v>30</v>
      </c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</row>
    <row r="2254" customFormat="false" ht="15.75" hidden="false" customHeight="false" outlineLevel="0" collapsed="false">
      <c r="A2254" s="3" t="n">
        <v>2253</v>
      </c>
      <c r="B2254" s="3" t="s">
        <v>6549</v>
      </c>
      <c r="C2254" s="3" t="s">
        <v>6550</v>
      </c>
      <c r="D2254" s="3" t="n">
        <v>1</v>
      </c>
      <c r="E2254" s="3" t="n">
        <v>0.1968864</v>
      </c>
      <c r="F2254" s="3" t="n">
        <v>7</v>
      </c>
      <c r="G2254" s="3" t="n">
        <v>7</v>
      </c>
      <c r="H2254" s="3" t="n">
        <v>4</v>
      </c>
      <c r="I2254" s="3" t="n">
        <v>4</v>
      </c>
      <c r="J2254" s="3" t="n">
        <v>6</v>
      </c>
      <c r="K2254" s="3" t="n">
        <v>6</v>
      </c>
      <c r="L2254" s="3" t="n">
        <v>2</v>
      </c>
      <c r="M2254" s="3" t="n">
        <v>2</v>
      </c>
      <c r="N2254" s="3" t="n">
        <v>-1</v>
      </c>
      <c r="O2254" s="3" t="n">
        <v>-1</v>
      </c>
      <c r="P2254" s="3" t="n">
        <v>9.2</v>
      </c>
      <c r="Q2254" s="3" t="n">
        <v>24.2</v>
      </c>
      <c r="R2254" s="3" t="s">
        <v>6551</v>
      </c>
      <c r="S2254" s="4" t="n">
        <v>45747.60375</v>
      </c>
      <c r="T2254" s="3" t="s">
        <v>256</v>
      </c>
      <c r="U2254" s="3" t="s">
        <v>256</v>
      </c>
      <c r="V2254" s="3" t="n">
        <v>0</v>
      </c>
      <c r="W2254" s="3" t="n">
        <v>0</v>
      </c>
      <c r="X2254" s="3" t="n">
        <v>0</v>
      </c>
      <c r="Y2254" s="3" t="s">
        <v>30</v>
      </c>
      <c r="Z2254" s="3" t="s">
        <v>30</v>
      </c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</row>
    <row r="2255" customFormat="false" ht="15.75" hidden="false" customHeight="false" outlineLevel="0" collapsed="false">
      <c r="A2255" s="3" t="n">
        <v>2254</v>
      </c>
      <c r="B2255" s="3" t="s">
        <v>6552</v>
      </c>
      <c r="C2255" s="3" t="s">
        <v>6553</v>
      </c>
      <c r="D2255" s="3" t="n">
        <v>1</v>
      </c>
      <c r="E2255" s="3" t="n">
        <v>0.6686899</v>
      </c>
      <c r="F2255" s="3" t="n">
        <v>17</v>
      </c>
      <c r="G2255" s="3" t="n">
        <v>17</v>
      </c>
      <c r="H2255" s="3" t="n">
        <v>4</v>
      </c>
      <c r="I2255" s="3" t="n">
        <v>4</v>
      </c>
      <c r="J2255" s="3" t="n">
        <v>21</v>
      </c>
      <c r="K2255" s="3" t="n">
        <v>21</v>
      </c>
      <c r="L2255" s="3" t="n">
        <v>2</v>
      </c>
      <c r="M2255" s="3" t="n">
        <v>2</v>
      </c>
      <c r="N2255" s="3" t="n">
        <v>-1</v>
      </c>
      <c r="O2255" s="3" t="n">
        <v>-1</v>
      </c>
      <c r="P2255" s="3" t="n">
        <v>9.2</v>
      </c>
      <c r="Q2255" s="3" t="n">
        <v>24.2</v>
      </c>
      <c r="R2255" s="3" t="s">
        <v>6554</v>
      </c>
      <c r="S2255" s="4" t="n">
        <v>45747.6037847222</v>
      </c>
      <c r="T2255" s="3" t="s">
        <v>256</v>
      </c>
      <c r="U2255" s="3" t="s">
        <v>256</v>
      </c>
      <c r="V2255" s="3" t="n">
        <v>0</v>
      </c>
      <c r="W2255" s="3" t="n">
        <v>0</v>
      </c>
      <c r="X2255" s="3" t="n">
        <v>0</v>
      </c>
      <c r="Y2255" s="3" t="s">
        <v>30</v>
      </c>
      <c r="Z2255" s="3" t="s">
        <v>30</v>
      </c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</row>
    <row r="2256" customFormat="false" ht="15.75" hidden="false" customHeight="false" outlineLevel="0" collapsed="false">
      <c r="A2256" s="3" t="n">
        <v>2255</v>
      </c>
      <c r="B2256" s="3" t="s">
        <v>6555</v>
      </c>
      <c r="C2256" s="3" t="s">
        <v>6556</v>
      </c>
      <c r="D2256" s="3" t="n">
        <v>1</v>
      </c>
      <c r="E2256" s="3" t="n">
        <v>0.292659</v>
      </c>
      <c r="F2256" s="3" t="n">
        <v>10</v>
      </c>
      <c r="G2256" s="3" t="n">
        <v>10</v>
      </c>
      <c r="H2256" s="3" t="n">
        <v>4</v>
      </c>
      <c r="I2256" s="3" t="n">
        <v>4</v>
      </c>
      <c r="J2256" s="3" t="n">
        <v>10</v>
      </c>
      <c r="K2256" s="3" t="n">
        <v>10</v>
      </c>
      <c r="L2256" s="3" t="n">
        <v>2</v>
      </c>
      <c r="M2256" s="3" t="n">
        <v>2</v>
      </c>
      <c r="N2256" s="3" t="n">
        <v>-1</v>
      </c>
      <c r="O2256" s="3" t="n">
        <v>-1</v>
      </c>
      <c r="P2256" s="3" t="n">
        <v>9.2</v>
      </c>
      <c r="Q2256" s="3" t="n">
        <v>24.2</v>
      </c>
      <c r="R2256" s="3" t="s">
        <v>6557</v>
      </c>
      <c r="S2256" s="4" t="n">
        <v>45747.6038078704</v>
      </c>
      <c r="T2256" s="3" t="s">
        <v>256</v>
      </c>
      <c r="U2256" s="3" t="s">
        <v>256</v>
      </c>
      <c r="V2256" s="3" t="n">
        <v>0</v>
      </c>
      <c r="W2256" s="3" t="n">
        <v>0</v>
      </c>
      <c r="X2256" s="3" t="n">
        <v>0</v>
      </c>
      <c r="Y2256" s="3" t="s">
        <v>30</v>
      </c>
      <c r="Z2256" s="3" t="s">
        <v>30</v>
      </c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</row>
    <row r="2257" customFormat="false" ht="15.75" hidden="false" customHeight="false" outlineLevel="0" collapsed="false">
      <c r="A2257" s="3" t="n">
        <v>2256</v>
      </c>
      <c r="B2257" s="3" t="s">
        <v>6558</v>
      </c>
      <c r="C2257" s="3" t="s">
        <v>6559</v>
      </c>
      <c r="D2257" s="3" t="n">
        <v>1</v>
      </c>
      <c r="E2257" s="3" t="n">
        <v>1.2465215</v>
      </c>
      <c r="F2257" s="3" t="n">
        <v>41</v>
      </c>
      <c r="G2257" s="3" t="n">
        <v>41</v>
      </c>
      <c r="H2257" s="3" t="n">
        <v>9</v>
      </c>
      <c r="I2257" s="3" t="n">
        <v>9</v>
      </c>
      <c r="J2257" s="3" t="n">
        <v>41</v>
      </c>
      <c r="K2257" s="3" t="n">
        <v>41</v>
      </c>
      <c r="L2257" s="3" t="n">
        <v>9</v>
      </c>
      <c r="M2257" s="3" t="n">
        <v>9</v>
      </c>
      <c r="N2257" s="3" t="n">
        <v>-1</v>
      </c>
      <c r="O2257" s="3" t="n">
        <v>-1</v>
      </c>
      <c r="P2257" s="3" t="n">
        <v>9.2</v>
      </c>
      <c r="Q2257" s="3" t="n">
        <v>24.2</v>
      </c>
      <c r="R2257" s="3" t="s">
        <v>6560</v>
      </c>
      <c r="S2257" s="4" t="n">
        <v>45747.6038541667</v>
      </c>
      <c r="T2257" s="3" t="s">
        <v>256</v>
      </c>
      <c r="U2257" s="3" t="s">
        <v>256</v>
      </c>
      <c r="V2257" s="3" t="n">
        <v>0</v>
      </c>
      <c r="W2257" s="3" t="n">
        <v>0</v>
      </c>
      <c r="X2257" s="3" t="n">
        <v>0</v>
      </c>
      <c r="Y2257" s="3" t="s">
        <v>30</v>
      </c>
      <c r="Z2257" s="3" t="s">
        <v>30</v>
      </c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</row>
    <row r="2258" customFormat="false" ht="15.75" hidden="false" customHeight="false" outlineLevel="0" collapsed="false">
      <c r="A2258" s="3" t="n">
        <v>2257</v>
      </c>
      <c r="B2258" s="3" t="s">
        <v>6561</v>
      </c>
      <c r="C2258" s="3" t="s">
        <v>6562</v>
      </c>
      <c r="D2258" s="3" t="n">
        <v>1</v>
      </c>
      <c r="E2258" s="3" t="n">
        <v>5.6076939</v>
      </c>
      <c r="F2258" s="3" t="n">
        <v>224</v>
      </c>
      <c r="G2258" s="3" t="n">
        <v>224</v>
      </c>
      <c r="H2258" s="3" t="n">
        <v>17</v>
      </c>
      <c r="I2258" s="3" t="n">
        <v>17</v>
      </c>
      <c r="J2258" s="3" t="n">
        <v>204</v>
      </c>
      <c r="K2258" s="3" t="n">
        <v>204</v>
      </c>
      <c r="L2258" s="3" t="n">
        <v>36</v>
      </c>
      <c r="M2258" s="3" t="n">
        <v>36</v>
      </c>
      <c r="N2258" s="3" t="n">
        <v>-1</v>
      </c>
      <c r="O2258" s="3" t="n">
        <v>-1</v>
      </c>
      <c r="P2258" s="3" t="n">
        <v>9.2</v>
      </c>
      <c r="Q2258" s="3" t="n">
        <v>24.2</v>
      </c>
      <c r="R2258" s="3" t="s">
        <v>6563</v>
      </c>
      <c r="S2258" s="4" t="n">
        <v>45747.6039699074</v>
      </c>
      <c r="T2258" s="3" t="s">
        <v>256</v>
      </c>
      <c r="U2258" s="3" t="s">
        <v>256</v>
      </c>
      <c r="V2258" s="3" t="n">
        <v>0</v>
      </c>
      <c r="W2258" s="3" t="n">
        <v>0</v>
      </c>
      <c r="X2258" s="3" t="n">
        <v>0</v>
      </c>
      <c r="Y2258" s="3" t="s">
        <v>30</v>
      </c>
      <c r="Z2258" s="3" t="s">
        <v>30</v>
      </c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</row>
    <row r="2259" customFormat="false" ht="15.75" hidden="false" customHeight="false" outlineLevel="0" collapsed="false">
      <c r="A2259" s="3" t="n">
        <v>2258</v>
      </c>
      <c r="B2259" s="3" t="s">
        <v>6564</v>
      </c>
      <c r="C2259" s="3" t="s">
        <v>6565</v>
      </c>
      <c r="D2259" s="3" t="n">
        <v>1</v>
      </c>
      <c r="E2259" s="3" t="n">
        <v>14.1727825</v>
      </c>
      <c r="F2259" s="3" t="n">
        <v>367</v>
      </c>
      <c r="G2259" s="3" t="n">
        <v>367</v>
      </c>
      <c r="H2259" s="3" t="n">
        <v>13</v>
      </c>
      <c r="I2259" s="3" t="n">
        <v>13</v>
      </c>
      <c r="J2259" s="3" t="n">
        <v>369</v>
      </c>
      <c r="K2259" s="3" t="n">
        <v>369</v>
      </c>
      <c r="L2259" s="3" t="n">
        <v>91</v>
      </c>
      <c r="M2259" s="3" t="n">
        <v>91</v>
      </c>
      <c r="N2259" s="3" t="n">
        <v>-1</v>
      </c>
      <c r="O2259" s="3" t="n">
        <v>-1</v>
      </c>
      <c r="P2259" s="3" t="n">
        <v>9.2</v>
      </c>
      <c r="Q2259" s="3" t="n">
        <v>24.2</v>
      </c>
      <c r="R2259" s="3" t="s">
        <v>6566</v>
      </c>
      <c r="S2259" s="4" t="n">
        <v>45747.604224537</v>
      </c>
      <c r="T2259" s="3" t="s">
        <v>256</v>
      </c>
      <c r="U2259" s="3" t="s">
        <v>256</v>
      </c>
      <c r="V2259" s="3" t="n">
        <v>0</v>
      </c>
      <c r="W2259" s="3" t="n">
        <v>0</v>
      </c>
      <c r="X2259" s="3" t="n">
        <v>0</v>
      </c>
      <c r="Y2259" s="3" t="s">
        <v>30</v>
      </c>
      <c r="Z2259" s="3" t="s">
        <v>30</v>
      </c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</row>
    <row r="2260" customFormat="false" ht="15.75" hidden="false" customHeight="false" outlineLevel="0" collapsed="false">
      <c r="A2260" s="3" t="n">
        <v>2259</v>
      </c>
      <c r="B2260" s="3" t="s">
        <v>6567</v>
      </c>
      <c r="C2260" s="3" t="s">
        <v>6568</v>
      </c>
      <c r="D2260" s="3" t="n">
        <v>1</v>
      </c>
      <c r="E2260" s="3" t="n">
        <v>1.0996349</v>
      </c>
      <c r="F2260" s="3" t="n">
        <v>31</v>
      </c>
      <c r="G2260" s="3" t="n">
        <v>31</v>
      </c>
      <c r="H2260" s="3" t="n">
        <v>4</v>
      </c>
      <c r="I2260" s="3" t="n">
        <v>4</v>
      </c>
      <c r="J2260" s="3" t="n">
        <v>31</v>
      </c>
      <c r="K2260" s="3" t="n">
        <v>31</v>
      </c>
      <c r="L2260" s="3" t="n">
        <v>4</v>
      </c>
      <c r="M2260" s="3" t="n">
        <v>4</v>
      </c>
      <c r="N2260" s="3" t="n">
        <v>-1</v>
      </c>
      <c r="O2260" s="3" t="n">
        <v>-1</v>
      </c>
      <c r="P2260" s="3" t="n">
        <v>9.3</v>
      </c>
      <c r="Q2260" s="3" t="n">
        <v>24.2</v>
      </c>
      <c r="R2260" s="3" t="s">
        <v>6569</v>
      </c>
      <c r="S2260" s="4" t="n">
        <v>45747.6042708333</v>
      </c>
      <c r="T2260" s="3" t="s">
        <v>256</v>
      </c>
      <c r="U2260" s="3" t="s">
        <v>256</v>
      </c>
      <c r="V2260" s="3" t="n">
        <v>0</v>
      </c>
      <c r="W2260" s="3" t="n">
        <v>0</v>
      </c>
      <c r="X2260" s="3" t="n">
        <v>0</v>
      </c>
      <c r="Y2260" s="3" t="s">
        <v>30</v>
      </c>
      <c r="Z2260" s="3" t="s">
        <v>30</v>
      </c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</row>
    <row r="2261" customFormat="false" ht="15.75" hidden="false" customHeight="false" outlineLevel="0" collapsed="false">
      <c r="A2261" s="3" t="n">
        <v>2260</v>
      </c>
      <c r="B2261" s="3" t="s">
        <v>6570</v>
      </c>
      <c r="C2261" s="3" t="s">
        <v>6571</v>
      </c>
      <c r="D2261" s="3" t="n">
        <v>1</v>
      </c>
      <c r="E2261" s="3" t="n">
        <v>1.0641727</v>
      </c>
      <c r="F2261" s="3" t="n">
        <v>31</v>
      </c>
      <c r="G2261" s="3" t="n">
        <v>31</v>
      </c>
      <c r="H2261" s="3" t="n">
        <v>4</v>
      </c>
      <c r="I2261" s="3" t="n">
        <v>4</v>
      </c>
      <c r="J2261" s="3" t="n">
        <v>32</v>
      </c>
      <c r="K2261" s="3" t="n">
        <v>32</v>
      </c>
      <c r="L2261" s="3" t="n">
        <v>4</v>
      </c>
      <c r="M2261" s="3" t="n">
        <v>4</v>
      </c>
      <c r="N2261" s="3" t="n">
        <v>-1</v>
      </c>
      <c r="O2261" s="3" t="n">
        <v>-1</v>
      </c>
      <c r="P2261" s="3" t="n">
        <v>9.3</v>
      </c>
      <c r="Q2261" s="3" t="n">
        <v>24.2</v>
      </c>
      <c r="R2261" s="3" t="s">
        <v>6572</v>
      </c>
      <c r="S2261" s="4" t="n">
        <v>45747.6043171296</v>
      </c>
      <c r="T2261" s="3" t="s">
        <v>256</v>
      </c>
      <c r="U2261" s="3" t="s">
        <v>256</v>
      </c>
      <c r="V2261" s="3" t="n">
        <v>0</v>
      </c>
      <c r="W2261" s="3" t="n">
        <v>0</v>
      </c>
      <c r="X2261" s="3" t="n">
        <v>0</v>
      </c>
      <c r="Y2261" s="3" t="s">
        <v>30</v>
      </c>
      <c r="Z2261" s="3" t="s">
        <v>30</v>
      </c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</row>
    <row r="2262" customFormat="false" ht="15.75" hidden="false" customHeight="false" outlineLevel="0" collapsed="false">
      <c r="A2262" s="3" t="n">
        <v>2261</v>
      </c>
      <c r="B2262" s="3" t="s">
        <v>6573</v>
      </c>
      <c r="C2262" s="3" t="s">
        <v>6574</v>
      </c>
      <c r="D2262" s="3" t="n">
        <v>1</v>
      </c>
      <c r="E2262" s="3" t="n">
        <v>1.0178906</v>
      </c>
      <c r="F2262" s="3" t="n">
        <v>31</v>
      </c>
      <c r="G2262" s="3" t="n">
        <v>31</v>
      </c>
      <c r="H2262" s="3" t="n">
        <v>4</v>
      </c>
      <c r="I2262" s="3" t="n">
        <v>4</v>
      </c>
      <c r="J2262" s="3" t="n">
        <v>32</v>
      </c>
      <c r="K2262" s="3" t="n">
        <v>32</v>
      </c>
      <c r="L2262" s="3" t="n">
        <v>4</v>
      </c>
      <c r="M2262" s="3" t="n">
        <v>4</v>
      </c>
      <c r="N2262" s="3" t="n">
        <v>-1</v>
      </c>
      <c r="O2262" s="3" t="n">
        <v>-1</v>
      </c>
      <c r="P2262" s="3" t="n">
        <v>9.3</v>
      </c>
      <c r="Q2262" s="3" t="n">
        <v>24.2</v>
      </c>
      <c r="R2262" s="3" t="s">
        <v>6575</v>
      </c>
      <c r="S2262" s="4" t="n">
        <v>45747.6043518519</v>
      </c>
      <c r="T2262" s="3" t="s">
        <v>256</v>
      </c>
      <c r="U2262" s="3" t="s">
        <v>256</v>
      </c>
      <c r="V2262" s="3" t="n">
        <v>0</v>
      </c>
      <c r="W2262" s="3" t="n">
        <v>0</v>
      </c>
      <c r="X2262" s="3" t="n">
        <v>0</v>
      </c>
      <c r="Y2262" s="3" t="s">
        <v>30</v>
      </c>
      <c r="Z2262" s="3" t="s">
        <v>30</v>
      </c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</row>
    <row r="2263" customFormat="false" ht="15.75" hidden="false" customHeight="false" outlineLevel="0" collapsed="false">
      <c r="A2263" s="3" t="n">
        <v>2262</v>
      </c>
      <c r="B2263" s="3" t="s">
        <v>6576</v>
      </c>
      <c r="C2263" s="3" t="s">
        <v>6577</v>
      </c>
      <c r="D2263" s="3" t="n">
        <v>1</v>
      </c>
      <c r="E2263" s="3" t="n">
        <v>3.0449678</v>
      </c>
      <c r="F2263" s="3" t="n">
        <v>84</v>
      </c>
      <c r="G2263" s="3" t="n">
        <v>84</v>
      </c>
      <c r="H2263" s="3" t="n">
        <v>12</v>
      </c>
      <c r="I2263" s="3" t="n">
        <v>12</v>
      </c>
      <c r="J2263" s="3" t="n">
        <v>117</v>
      </c>
      <c r="K2263" s="3" t="n">
        <v>117</v>
      </c>
      <c r="L2263" s="3" t="n">
        <v>10</v>
      </c>
      <c r="M2263" s="3" t="n">
        <v>10</v>
      </c>
      <c r="N2263" s="3" t="n">
        <v>-1</v>
      </c>
      <c r="O2263" s="3" t="n">
        <v>-1</v>
      </c>
      <c r="P2263" s="3" t="n">
        <v>9.3</v>
      </c>
      <c r="Q2263" s="3" t="n">
        <v>24.2</v>
      </c>
      <c r="R2263" s="3" t="s">
        <v>6578</v>
      </c>
      <c r="S2263" s="4" t="n">
        <v>45747.6044212963</v>
      </c>
      <c r="T2263" s="3" t="s">
        <v>65</v>
      </c>
      <c r="U2263" s="3" t="s">
        <v>65</v>
      </c>
      <c r="V2263" s="3" t="n">
        <v>0</v>
      </c>
      <c r="W2263" s="3" t="n">
        <v>0</v>
      </c>
      <c r="X2263" s="3" t="n">
        <v>0</v>
      </c>
      <c r="Y2263" s="3" t="s">
        <v>30</v>
      </c>
      <c r="Z2263" s="3" t="s">
        <v>30</v>
      </c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</row>
    <row r="2264" customFormat="false" ht="15.75" hidden="false" customHeight="false" outlineLevel="0" collapsed="false">
      <c r="A2264" s="3" t="n">
        <v>2263</v>
      </c>
      <c r="B2264" s="3" t="s">
        <v>6579</v>
      </c>
      <c r="C2264" s="3" t="s">
        <v>6580</v>
      </c>
      <c r="D2264" s="3" t="n">
        <v>1</v>
      </c>
      <c r="E2264" s="3" t="n">
        <v>0.6005387</v>
      </c>
      <c r="F2264" s="3" t="n">
        <v>13</v>
      </c>
      <c r="G2264" s="3" t="n">
        <v>13</v>
      </c>
      <c r="H2264" s="3" t="n">
        <v>3</v>
      </c>
      <c r="I2264" s="3" t="n">
        <v>3</v>
      </c>
      <c r="J2264" s="3" t="n">
        <v>10</v>
      </c>
      <c r="K2264" s="3" t="n">
        <v>10</v>
      </c>
      <c r="L2264" s="3" t="n">
        <v>2</v>
      </c>
      <c r="M2264" s="3" t="n">
        <v>2</v>
      </c>
      <c r="N2264" s="3" t="n">
        <v>-1</v>
      </c>
      <c r="O2264" s="3" t="n">
        <v>-1</v>
      </c>
      <c r="P2264" s="3" t="n">
        <v>9.3</v>
      </c>
      <c r="Q2264" s="3" t="n">
        <v>24.2</v>
      </c>
      <c r="R2264" s="3" t="s">
        <v>6581</v>
      </c>
      <c r="S2264" s="4" t="n">
        <v>45747.6044444444</v>
      </c>
      <c r="T2264" s="3" t="s">
        <v>256</v>
      </c>
      <c r="U2264" s="3" t="s">
        <v>256</v>
      </c>
      <c r="V2264" s="3" t="n">
        <v>0</v>
      </c>
      <c r="W2264" s="3" t="n">
        <v>0</v>
      </c>
      <c r="X2264" s="3" t="n">
        <v>0</v>
      </c>
      <c r="Y2264" s="3" t="s">
        <v>30</v>
      </c>
      <c r="Z2264" s="3" t="s">
        <v>30</v>
      </c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</row>
    <row r="2265" customFormat="false" ht="15.75" hidden="false" customHeight="false" outlineLevel="0" collapsed="false">
      <c r="A2265" s="3" t="n">
        <v>2264</v>
      </c>
      <c r="B2265" s="3" t="s">
        <v>6582</v>
      </c>
      <c r="C2265" s="3" t="s">
        <v>6583</v>
      </c>
      <c r="D2265" s="3" t="n">
        <v>1</v>
      </c>
      <c r="E2265" s="3" t="n">
        <v>1.5859017</v>
      </c>
      <c r="F2265" s="3" t="n">
        <v>66</v>
      </c>
      <c r="G2265" s="3" t="n">
        <v>66</v>
      </c>
      <c r="H2265" s="3" t="n">
        <v>12</v>
      </c>
      <c r="I2265" s="3" t="n">
        <v>12</v>
      </c>
      <c r="J2265" s="3" t="n">
        <v>67</v>
      </c>
      <c r="K2265" s="3" t="n">
        <v>67</v>
      </c>
      <c r="L2265" s="3" t="n">
        <v>10</v>
      </c>
      <c r="M2265" s="3" t="n">
        <v>10</v>
      </c>
      <c r="N2265" s="3" t="n">
        <v>-1</v>
      </c>
      <c r="O2265" s="3" t="n">
        <v>-1</v>
      </c>
      <c r="P2265" s="3" t="n">
        <v>9.3</v>
      </c>
      <c r="Q2265" s="3" t="n">
        <v>24.2</v>
      </c>
      <c r="R2265" s="3" t="s">
        <v>6584</v>
      </c>
      <c r="S2265" s="4" t="n">
        <v>45747.6044907407</v>
      </c>
      <c r="T2265" s="3" t="s">
        <v>256</v>
      </c>
      <c r="U2265" s="3" t="s">
        <v>256</v>
      </c>
      <c r="V2265" s="3" t="n">
        <v>0</v>
      </c>
      <c r="W2265" s="3" t="n">
        <v>0</v>
      </c>
      <c r="X2265" s="3" t="n">
        <v>0</v>
      </c>
      <c r="Y2265" s="3" t="s">
        <v>30</v>
      </c>
      <c r="Z2265" s="3" t="s">
        <v>30</v>
      </c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</row>
    <row r="2266" customFormat="false" ht="15.75" hidden="false" customHeight="false" outlineLevel="0" collapsed="false">
      <c r="A2266" s="3" t="n">
        <v>2265</v>
      </c>
      <c r="B2266" s="3" t="s">
        <v>6585</v>
      </c>
      <c r="C2266" s="3" t="s">
        <v>6586</v>
      </c>
      <c r="D2266" s="3" t="n">
        <v>1</v>
      </c>
      <c r="E2266" s="3" t="n">
        <v>1.7769129</v>
      </c>
      <c r="F2266" s="3" t="n">
        <v>60</v>
      </c>
      <c r="G2266" s="3" t="n">
        <v>60</v>
      </c>
      <c r="H2266" s="3" t="n">
        <v>10</v>
      </c>
      <c r="I2266" s="3" t="n">
        <v>10</v>
      </c>
      <c r="J2266" s="3" t="n">
        <v>63</v>
      </c>
      <c r="K2266" s="3" t="n">
        <v>63</v>
      </c>
      <c r="L2266" s="3" t="n">
        <v>13</v>
      </c>
      <c r="M2266" s="3" t="n">
        <v>13</v>
      </c>
      <c r="N2266" s="3" t="n">
        <v>-1</v>
      </c>
      <c r="O2266" s="3" t="n">
        <v>-1</v>
      </c>
      <c r="P2266" s="3" t="n">
        <v>9.3</v>
      </c>
      <c r="Q2266" s="3" t="n">
        <v>24.2</v>
      </c>
      <c r="R2266" s="3" t="s">
        <v>6587</v>
      </c>
      <c r="S2266" s="4" t="n">
        <v>45747.6045486111</v>
      </c>
      <c r="T2266" s="3" t="s">
        <v>1920</v>
      </c>
      <c r="U2266" s="3" t="s">
        <v>1920</v>
      </c>
      <c r="V2266" s="3" t="n">
        <v>0</v>
      </c>
      <c r="W2266" s="3" t="n">
        <v>0</v>
      </c>
      <c r="X2266" s="3" t="n">
        <v>0</v>
      </c>
      <c r="Y2266" s="3" t="s">
        <v>30</v>
      </c>
      <c r="Z2266" s="3" t="s">
        <v>30</v>
      </c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</row>
    <row r="2267" customFormat="false" ht="15.75" hidden="false" customHeight="false" outlineLevel="0" collapsed="false">
      <c r="A2267" s="3" t="n">
        <v>2266</v>
      </c>
      <c r="B2267" s="3" t="s">
        <v>6588</v>
      </c>
      <c r="C2267" s="3" t="s">
        <v>6589</v>
      </c>
      <c r="D2267" s="3" t="n">
        <v>1</v>
      </c>
      <c r="E2267" s="3" t="n">
        <v>0.3828991</v>
      </c>
      <c r="F2267" s="3" t="n">
        <v>13</v>
      </c>
      <c r="G2267" s="3" t="n">
        <v>13</v>
      </c>
      <c r="H2267" s="3" t="n">
        <v>5</v>
      </c>
      <c r="I2267" s="3" t="n">
        <v>5</v>
      </c>
      <c r="J2267" s="3" t="n">
        <v>12</v>
      </c>
      <c r="K2267" s="3" t="n">
        <v>12</v>
      </c>
      <c r="L2267" s="3" t="n">
        <v>3</v>
      </c>
      <c r="M2267" s="3" t="n">
        <v>3</v>
      </c>
      <c r="N2267" s="3" t="n">
        <v>-1</v>
      </c>
      <c r="O2267" s="3" t="n">
        <v>-1</v>
      </c>
      <c r="P2267" s="3" t="n">
        <v>9.3</v>
      </c>
      <c r="Q2267" s="3" t="n">
        <v>24.2</v>
      </c>
      <c r="R2267" s="3" t="s">
        <v>6590</v>
      </c>
      <c r="S2267" s="4" t="n">
        <v>45747.6045833333</v>
      </c>
      <c r="T2267" s="3" t="s">
        <v>256</v>
      </c>
      <c r="U2267" s="3" t="s">
        <v>256</v>
      </c>
      <c r="V2267" s="3" t="n">
        <v>0</v>
      </c>
      <c r="W2267" s="3" t="n">
        <v>0</v>
      </c>
      <c r="X2267" s="3" t="n">
        <v>0</v>
      </c>
      <c r="Y2267" s="3" t="s">
        <v>30</v>
      </c>
      <c r="Z2267" s="3" t="s">
        <v>30</v>
      </c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</row>
    <row r="2268" customFormat="false" ht="15.75" hidden="false" customHeight="false" outlineLevel="0" collapsed="false">
      <c r="A2268" s="3" t="n">
        <v>2267</v>
      </c>
      <c r="B2268" s="3" t="s">
        <v>6591</v>
      </c>
      <c r="C2268" s="3" t="s">
        <v>6592</v>
      </c>
      <c r="D2268" s="3" t="n">
        <v>1</v>
      </c>
      <c r="E2268" s="3" t="n">
        <v>0.3080615</v>
      </c>
      <c r="F2268" s="3" t="n">
        <v>11</v>
      </c>
      <c r="G2268" s="3" t="n">
        <v>11</v>
      </c>
      <c r="H2268" s="3" t="n">
        <v>5</v>
      </c>
      <c r="I2268" s="3" t="n">
        <v>5</v>
      </c>
      <c r="J2268" s="3" t="n">
        <v>10</v>
      </c>
      <c r="K2268" s="3" t="n">
        <v>10</v>
      </c>
      <c r="L2268" s="3" t="n">
        <v>3</v>
      </c>
      <c r="M2268" s="3" t="n">
        <v>3</v>
      </c>
      <c r="N2268" s="3" t="n">
        <v>-1</v>
      </c>
      <c r="O2268" s="3" t="n">
        <v>-1</v>
      </c>
      <c r="P2268" s="3" t="n">
        <v>9.3</v>
      </c>
      <c r="Q2268" s="3" t="n">
        <v>24.2</v>
      </c>
      <c r="R2268" s="3" t="s">
        <v>6593</v>
      </c>
      <c r="S2268" s="4" t="n">
        <v>45747.6046064815</v>
      </c>
      <c r="T2268" s="3" t="s">
        <v>256</v>
      </c>
      <c r="U2268" s="3" t="s">
        <v>256</v>
      </c>
      <c r="V2268" s="3" t="n">
        <v>0</v>
      </c>
      <c r="W2268" s="3" t="n">
        <v>0</v>
      </c>
      <c r="X2268" s="3" t="n">
        <v>0</v>
      </c>
      <c r="Y2268" s="3" t="s">
        <v>30</v>
      </c>
      <c r="Z2268" s="3" t="s">
        <v>30</v>
      </c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</row>
    <row r="2269" customFormat="false" ht="15.75" hidden="false" customHeight="false" outlineLevel="0" collapsed="false">
      <c r="A2269" s="3" t="n">
        <v>2268</v>
      </c>
      <c r="B2269" s="3" t="s">
        <v>6594</v>
      </c>
      <c r="C2269" s="3" t="s">
        <v>6595</v>
      </c>
      <c r="D2269" s="3" t="n">
        <v>1</v>
      </c>
      <c r="E2269" s="3" t="n">
        <v>0.3492156</v>
      </c>
      <c r="F2269" s="3" t="n">
        <v>12</v>
      </c>
      <c r="G2269" s="3" t="n">
        <v>12</v>
      </c>
      <c r="H2269" s="3" t="n">
        <v>5</v>
      </c>
      <c r="I2269" s="3" t="n">
        <v>5</v>
      </c>
      <c r="J2269" s="3" t="n">
        <v>11</v>
      </c>
      <c r="K2269" s="3" t="n">
        <v>11</v>
      </c>
      <c r="L2269" s="3" t="n">
        <v>3</v>
      </c>
      <c r="M2269" s="3" t="n">
        <v>3</v>
      </c>
      <c r="N2269" s="3" t="n">
        <v>-1</v>
      </c>
      <c r="O2269" s="3" t="n">
        <v>-1</v>
      </c>
      <c r="P2269" s="3" t="n">
        <v>9.3</v>
      </c>
      <c r="Q2269" s="3" t="n">
        <v>24.2</v>
      </c>
      <c r="R2269" s="3" t="s">
        <v>6596</v>
      </c>
      <c r="S2269" s="4" t="n">
        <v>45747.6046412037</v>
      </c>
      <c r="T2269" s="3" t="s">
        <v>256</v>
      </c>
      <c r="U2269" s="3" t="s">
        <v>256</v>
      </c>
      <c r="V2269" s="3" t="n">
        <v>0</v>
      </c>
      <c r="W2269" s="3" t="n">
        <v>0</v>
      </c>
      <c r="X2269" s="3" t="n">
        <v>0</v>
      </c>
      <c r="Y2269" s="3" t="s">
        <v>30</v>
      </c>
      <c r="Z2269" s="3" t="s">
        <v>30</v>
      </c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</row>
    <row r="2270" customFormat="false" ht="15.75" hidden="false" customHeight="false" outlineLevel="0" collapsed="false">
      <c r="A2270" s="3" t="n">
        <v>2269</v>
      </c>
      <c r="B2270" s="3" t="s">
        <v>6597</v>
      </c>
      <c r="C2270" s="3" t="s">
        <v>6598</v>
      </c>
      <c r="D2270" s="3" t="n">
        <v>1</v>
      </c>
      <c r="E2270" s="3" t="n">
        <v>0.2994971</v>
      </c>
      <c r="F2270" s="3" t="n">
        <v>11</v>
      </c>
      <c r="G2270" s="3" t="n">
        <v>11</v>
      </c>
      <c r="H2270" s="3" t="n">
        <v>5</v>
      </c>
      <c r="I2270" s="3" t="n">
        <v>5</v>
      </c>
      <c r="J2270" s="3" t="n">
        <v>10</v>
      </c>
      <c r="K2270" s="3" t="n">
        <v>10</v>
      </c>
      <c r="L2270" s="3" t="n">
        <v>3</v>
      </c>
      <c r="M2270" s="3" t="n">
        <v>3</v>
      </c>
      <c r="N2270" s="3" t="n">
        <v>-1</v>
      </c>
      <c r="O2270" s="3" t="n">
        <v>-1</v>
      </c>
      <c r="P2270" s="3" t="n">
        <v>9.3</v>
      </c>
      <c r="Q2270" s="3" t="n">
        <v>24.2</v>
      </c>
      <c r="R2270" s="3" t="s">
        <v>6599</v>
      </c>
      <c r="S2270" s="4" t="n">
        <v>45747.6046643519</v>
      </c>
      <c r="T2270" s="3" t="s">
        <v>65</v>
      </c>
      <c r="U2270" s="3" t="s">
        <v>65</v>
      </c>
      <c r="V2270" s="3" t="n">
        <v>0</v>
      </c>
      <c r="W2270" s="3" t="n">
        <v>0</v>
      </c>
      <c r="X2270" s="3" t="n">
        <v>0</v>
      </c>
      <c r="Y2270" s="3" t="s">
        <v>30</v>
      </c>
      <c r="Z2270" s="3" t="s">
        <v>30</v>
      </c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</row>
    <row r="2271" customFormat="false" ht="15.75" hidden="false" customHeight="false" outlineLevel="0" collapsed="false">
      <c r="A2271" s="3" t="n">
        <v>2270</v>
      </c>
      <c r="B2271" s="3" t="s">
        <v>6600</v>
      </c>
      <c r="C2271" s="3" t="s">
        <v>6601</v>
      </c>
      <c r="D2271" s="3" t="n">
        <v>1</v>
      </c>
      <c r="E2271" s="3" t="n">
        <v>1.7326916</v>
      </c>
      <c r="F2271" s="3" t="n">
        <v>40</v>
      </c>
      <c r="G2271" s="3" t="n">
        <v>40</v>
      </c>
      <c r="H2271" s="3" t="n">
        <v>9</v>
      </c>
      <c r="I2271" s="3" t="n">
        <v>9</v>
      </c>
      <c r="J2271" s="3" t="n">
        <v>40</v>
      </c>
      <c r="K2271" s="3" t="n">
        <v>40</v>
      </c>
      <c r="L2271" s="3" t="n">
        <v>10</v>
      </c>
      <c r="M2271" s="3" t="n">
        <v>10</v>
      </c>
      <c r="N2271" s="3" t="n">
        <v>0</v>
      </c>
      <c r="O2271" s="3" t="n">
        <v>-1</v>
      </c>
      <c r="P2271" s="3" t="n">
        <v>9.3</v>
      </c>
      <c r="Q2271" s="3" t="n">
        <v>24.2</v>
      </c>
      <c r="R2271" s="3" t="s">
        <v>6602</v>
      </c>
      <c r="S2271" s="4" t="n">
        <v>45747.6047337963</v>
      </c>
      <c r="T2271" s="3" t="s">
        <v>3197</v>
      </c>
      <c r="U2271" s="3" t="s">
        <v>3197</v>
      </c>
      <c r="V2271" s="3" t="n">
        <v>1</v>
      </c>
      <c r="W2271" s="3" t="n">
        <v>0</v>
      </c>
      <c r="X2271" s="3" t="n">
        <v>0</v>
      </c>
      <c r="Y2271" s="3" t="s">
        <v>30</v>
      </c>
      <c r="Z2271" s="3" t="s">
        <v>30</v>
      </c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</row>
    <row r="2272" customFormat="false" ht="15.75" hidden="false" customHeight="false" outlineLevel="0" collapsed="false">
      <c r="A2272" s="3" t="n">
        <v>2271</v>
      </c>
      <c r="B2272" s="3" t="s">
        <v>6603</v>
      </c>
      <c r="C2272" s="3" t="s">
        <v>6604</v>
      </c>
      <c r="D2272" s="3" t="n">
        <v>1</v>
      </c>
      <c r="E2272" s="3" t="n">
        <v>1.5478403</v>
      </c>
      <c r="F2272" s="3" t="n">
        <v>41</v>
      </c>
      <c r="G2272" s="3" t="n">
        <v>41</v>
      </c>
      <c r="H2272" s="3" t="n">
        <v>8</v>
      </c>
      <c r="I2272" s="3" t="n">
        <v>8</v>
      </c>
      <c r="J2272" s="3" t="n">
        <v>47</v>
      </c>
      <c r="K2272" s="3" t="n">
        <v>47</v>
      </c>
      <c r="L2272" s="3" t="n">
        <v>12</v>
      </c>
      <c r="M2272" s="3" t="n">
        <v>12</v>
      </c>
      <c r="N2272" s="3" t="n">
        <v>-1</v>
      </c>
      <c r="O2272" s="3" t="n">
        <v>-1</v>
      </c>
      <c r="P2272" s="3" t="n">
        <v>9.3</v>
      </c>
      <c r="Q2272" s="3" t="n">
        <v>24.2</v>
      </c>
      <c r="R2272" s="3" t="s">
        <v>6605</v>
      </c>
      <c r="S2272" s="4" t="n">
        <v>45747.6047916667</v>
      </c>
      <c r="T2272" s="3" t="s">
        <v>3197</v>
      </c>
      <c r="U2272" s="3" t="s">
        <v>3197</v>
      </c>
      <c r="V2272" s="3" t="n">
        <v>0</v>
      </c>
      <c r="W2272" s="3" t="n">
        <v>0</v>
      </c>
      <c r="X2272" s="3" t="n">
        <v>0</v>
      </c>
      <c r="Y2272" s="3" t="s">
        <v>30</v>
      </c>
      <c r="Z2272" s="3" t="s">
        <v>30</v>
      </c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</row>
    <row r="2273" customFormat="false" ht="15.75" hidden="false" customHeight="false" outlineLevel="0" collapsed="false">
      <c r="A2273" s="3" t="n">
        <v>2272</v>
      </c>
      <c r="B2273" s="3" t="s">
        <v>6606</v>
      </c>
      <c r="C2273" s="3" t="s">
        <v>6607</v>
      </c>
      <c r="D2273" s="3" t="n">
        <v>1</v>
      </c>
      <c r="E2273" s="3" t="n">
        <v>2.3495199</v>
      </c>
      <c r="F2273" s="3" t="n">
        <v>86</v>
      </c>
      <c r="G2273" s="3" t="n">
        <v>86</v>
      </c>
      <c r="H2273" s="3" t="n">
        <v>11</v>
      </c>
      <c r="I2273" s="3" t="n">
        <v>11</v>
      </c>
      <c r="J2273" s="3" t="n">
        <v>110</v>
      </c>
      <c r="K2273" s="3" t="n">
        <v>110</v>
      </c>
      <c r="L2273" s="3" t="n">
        <v>14</v>
      </c>
      <c r="M2273" s="3" t="n">
        <v>14</v>
      </c>
      <c r="N2273" s="3" t="n">
        <v>-1</v>
      </c>
      <c r="O2273" s="3" t="n">
        <v>-1</v>
      </c>
      <c r="P2273" s="3" t="n">
        <v>9.3</v>
      </c>
      <c r="Q2273" s="3" t="n">
        <v>24.2</v>
      </c>
      <c r="R2273" s="3" t="s">
        <v>6608</v>
      </c>
      <c r="S2273" s="4" t="n">
        <v>45747.6048611111</v>
      </c>
      <c r="T2273" s="3" t="s">
        <v>65</v>
      </c>
      <c r="U2273" s="3" t="s">
        <v>65</v>
      </c>
      <c r="V2273" s="3" t="n">
        <v>0</v>
      </c>
      <c r="W2273" s="3" t="n">
        <v>0</v>
      </c>
      <c r="X2273" s="3" t="n">
        <v>0</v>
      </c>
      <c r="Y2273" s="3" t="s">
        <v>30</v>
      </c>
      <c r="Z2273" s="3" t="s">
        <v>30</v>
      </c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</row>
    <row r="2274" customFormat="false" ht="15.75" hidden="false" customHeight="false" outlineLevel="0" collapsed="false">
      <c r="A2274" s="3" t="n">
        <v>2273</v>
      </c>
      <c r="B2274" s="3" t="s">
        <v>6609</v>
      </c>
      <c r="C2274" s="3" t="s">
        <v>6610</v>
      </c>
      <c r="D2274" s="3" t="n">
        <v>1</v>
      </c>
      <c r="E2274" s="3" t="n">
        <v>0.2770751</v>
      </c>
      <c r="F2274" s="3" t="n">
        <v>11</v>
      </c>
      <c r="G2274" s="3" t="n">
        <v>11</v>
      </c>
      <c r="H2274" s="3" t="n">
        <v>5</v>
      </c>
      <c r="I2274" s="3" t="n">
        <v>5</v>
      </c>
      <c r="J2274" s="3" t="n">
        <v>10</v>
      </c>
      <c r="K2274" s="3" t="n">
        <v>10</v>
      </c>
      <c r="L2274" s="3" t="n">
        <v>3</v>
      </c>
      <c r="M2274" s="3" t="n">
        <v>3</v>
      </c>
      <c r="N2274" s="3" t="n">
        <v>-1</v>
      </c>
      <c r="O2274" s="3" t="n">
        <v>-1</v>
      </c>
      <c r="P2274" s="3" t="n">
        <v>9.3</v>
      </c>
      <c r="Q2274" s="3" t="n">
        <v>24.2</v>
      </c>
      <c r="R2274" s="3" t="s">
        <v>6611</v>
      </c>
      <c r="S2274" s="4" t="n">
        <v>45747.6048958333</v>
      </c>
      <c r="T2274" s="3" t="s">
        <v>3197</v>
      </c>
      <c r="U2274" s="3" t="s">
        <v>3197</v>
      </c>
      <c r="V2274" s="3" t="n">
        <v>0</v>
      </c>
      <c r="W2274" s="3" t="n">
        <v>0</v>
      </c>
      <c r="X2274" s="3" t="n">
        <v>0</v>
      </c>
      <c r="Y2274" s="3" t="s">
        <v>30</v>
      </c>
      <c r="Z2274" s="3" t="s">
        <v>30</v>
      </c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</row>
    <row r="2275" customFormat="false" ht="15.75" hidden="false" customHeight="false" outlineLevel="0" collapsed="false">
      <c r="A2275" s="3" t="n">
        <v>2274</v>
      </c>
      <c r="B2275" s="3" t="s">
        <v>6612</v>
      </c>
      <c r="C2275" s="3" t="s">
        <v>6613</v>
      </c>
      <c r="D2275" s="3" t="n">
        <v>1</v>
      </c>
      <c r="E2275" s="3" t="n">
        <v>0.279772</v>
      </c>
      <c r="F2275" s="3" t="n">
        <v>10</v>
      </c>
      <c r="G2275" s="3" t="n">
        <v>10</v>
      </c>
      <c r="H2275" s="3" t="n">
        <v>5</v>
      </c>
      <c r="I2275" s="3" t="n">
        <v>5</v>
      </c>
      <c r="J2275" s="3" t="n">
        <v>9</v>
      </c>
      <c r="K2275" s="3" t="n">
        <v>9</v>
      </c>
      <c r="L2275" s="3" t="n">
        <v>3</v>
      </c>
      <c r="M2275" s="3" t="n">
        <v>3</v>
      </c>
      <c r="N2275" s="3" t="n">
        <v>-1</v>
      </c>
      <c r="O2275" s="3" t="n">
        <v>-1</v>
      </c>
      <c r="P2275" s="3" t="n">
        <v>9.3</v>
      </c>
      <c r="Q2275" s="3" t="n">
        <v>24.2</v>
      </c>
      <c r="R2275" s="3" t="s">
        <v>6614</v>
      </c>
      <c r="S2275" s="4" t="n">
        <v>45747.6049189815</v>
      </c>
      <c r="T2275" s="3" t="s">
        <v>256</v>
      </c>
      <c r="U2275" s="3" t="s">
        <v>256</v>
      </c>
      <c r="V2275" s="3" t="n">
        <v>0</v>
      </c>
      <c r="W2275" s="3" t="n">
        <v>0</v>
      </c>
      <c r="X2275" s="3" t="n">
        <v>0</v>
      </c>
      <c r="Y2275" s="3" t="s">
        <v>30</v>
      </c>
      <c r="Z2275" s="3" t="s">
        <v>30</v>
      </c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</row>
    <row r="2276" customFormat="false" ht="15.75" hidden="false" customHeight="false" outlineLevel="0" collapsed="false">
      <c r="A2276" s="3" t="n">
        <v>2275</v>
      </c>
      <c r="B2276" s="3" t="s">
        <v>6615</v>
      </c>
      <c r="C2276" s="3" t="s">
        <v>6616</v>
      </c>
      <c r="D2276" s="3" t="n">
        <v>1</v>
      </c>
      <c r="E2276" s="3" t="n">
        <v>0.3709316</v>
      </c>
      <c r="F2276" s="3" t="n">
        <v>12</v>
      </c>
      <c r="G2276" s="3" t="n">
        <v>12</v>
      </c>
      <c r="H2276" s="3" t="n">
        <v>5</v>
      </c>
      <c r="I2276" s="3" t="n">
        <v>5</v>
      </c>
      <c r="J2276" s="3" t="n">
        <v>11</v>
      </c>
      <c r="K2276" s="3" t="n">
        <v>11</v>
      </c>
      <c r="L2276" s="3" t="n">
        <v>3</v>
      </c>
      <c r="M2276" s="3" t="n">
        <v>3</v>
      </c>
      <c r="N2276" s="3" t="n">
        <v>-1</v>
      </c>
      <c r="O2276" s="3" t="n">
        <v>-1</v>
      </c>
      <c r="P2276" s="3" t="n">
        <v>9.3</v>
      </c>
      <c r="Q2276" s="3" t="n">
        <v>24.2</v>
      </c>
      <c r="R2276" s="3" t="s">
        <v>6617</v>
      </c>
      <c r="S2276" s="4" t="n">
        <v>45747.6049421296</v>
      </c>
      <c r="T2276" s="3" t="s">
        <v>1920</v>
      </c>
      <c r="U2276" s="3" t="s">
        <v>1920</v>
      </c>
      <c r="V2276" s="3" t="n">
        <v>0</v>
      </c>
      <c r="W2276" s="3" t="n">
        <v>0</v>
      </c>
      <c r="X2276" s="3" t="n">
        <v>0</v>
      </c>
      <c r="Y2276" s="3" t="s">
        <v>30</v>
      </c>
      <c r="Z2276" s="3" t="s">
        <v>30</v>
      </c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</row>
    <row r="2277" customFormat="false" ht="15.75" hidden="false" customHeight="false" outlineLevel="0" collapsed="false">
      <c r="A2277" s="3" t="n">
        <v>2276</v>
      </c>
      <c r="B2277" s="3" t="s">
        <v>6618</v>
      </c>
      <c r="C2277" s="3" t="s">
        <v>6619</v>
      </c>
      <c r="D2277" s="3" t="n">
        <v>1</v>
      </c>
      <c r="E2277" s="3" t="n">
        <v>4.9507299</v>
      </c>
      <c r="F2277" s="3" t="n">
        <v>168</v>
      </c>
      <c r="G2277" s="3" t="n">
        <v>168</v>
      </c>
      <c r="H2277" s="3" t="n">
        <v>21</v>
      </c>
      <c r="I2277" s="3" t="n">
        <v>21</v>
      </c>
      <c r="J2277" s="3" t="n">
        <v>191</v>
      </c>
      <c r="K2277" s="3" t="n">
        <v>191</v>
      </c>
      <c r="L2277" s="3" t="n">
        <v>33</v>
      </c>
      <c r="M2277" s="3" t="n">
        <v>33</v>
      </c>
      <c r="N2277" s="3" t="n">
        <v>-1</v>
      </c>
      <c r="O2277" s="3" t="n">
        <v>-1</v>
      </c>
      <c r="P2277" s="3" t="n">
        <v>9.3</v>
      </c>
      <c r="Q2277" s="3" t="n">
        <v>24.2</v>
      </c>
      <c r="R2277" s="3" t="s">
        <v>6620</v>
      </c>
      <c r="S2277" s="4" t="n">
        <v>45747.6050578704</v>
      </c>
      <c r="T2277" s="3" t="s">
        <v>1920</v>
      </c>
      <c r="U2277" s="3" t="s">
        <v>1920</v>
      </c>
      <c r="V2277" s="3" t="n">
        <v>0</v>
      </c>
      <c r="W2277" s="3" t="n">
        <v>0</v>
      </c>
      <c r="X2277" s="3" t="n">
        <v>0</v>
      </c>
      <c r="Y2277" s="3" t="s">
        <v>30</v>
      </c>
      <c r="Z2277" s="3" t="s">
        <v>30</v>
      </c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</row>
    <row r="2278" customFormat="false" ht="15.75" hidden="false" customHeight="false" outlineLevel="0" collapsed="false">
      <c r="A2278" s="3" t="n">
        <v>2277</v>
      </c>
      <c r="B2278" s="3" t="s">
        <v>6621</v>
      </c>
      <c r="C2278" s="3" t="s">
        <v>6622</v>
      </c>
      <c r="D2278" s="3" t="n">
        <v>1</v>
      </c>
      <c r="E2278" s="3" t="n">
        <v>0.9705011</v>
      </c>
      <c r="F2278" s="3" t="n">
        <v>22</v>
      </c>
      <c r="G2278" s="3" t="n">
        <v>22</v>
      </c>
      <c r="H2278" s="3" t="n">
        <v>4</v>
      </c>
      <c r="I2278" s="3" t="n">
        <v>4</v>
      </c>
      <c r="J2278" s="3" t="n">
        <v>22</v>
      </c>
      <c r="K2278" s="3" t="n">
        <v>22</v>
      </c>
      <c r="L2278" s="3" t="n">
        <v>5</v>
      </c>
      <c r="M2278" s="3" t="n">
        <v>5</v>
      </c>
      <c r="N2278" s="3" t="n">
        <v>-1</v>
      </c>
      <c r="O2278" s="3" t="n">
        <v>-1</v>
      </c>
      <c r="P2278" s="3" t="n">
        <v>9.3</v>
      </c>
      <c r="Q2278" s="3" t="n">
        <v>24.2</v>
      </c>
      <c r="R2278" s="3" t="s">
        <v>6623</v>
      </c>
      <c r="S2278" s="4" t="n">
        <v>45747.6050925926</v>
      </c>
      <c r="T2278" s="3" t="s">
        <v>256</v>
      </c>
      <c r="U2278" s="3" t="s">
        <v>256</v>
      </c>
      <c r="V2278" s="3" t="n">
        <v>0</v>
      </c>
      <c r="W2278" s="3" t="n">
        <v>0</v>
      </c>
      <c r="X2278" s="3" t="n">
        <v>0</v>
      </c>
      <c r="Y2278" s="3" t="s">
        <v>30</v>
      </c>
      <c r="Z2278" s="3" t="s">
        <v>30</v>
      </c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</row>
    <row r="2279" customFormat="false" ht="15.75" hidden="false" customHeight="false" outlineLevel="0" collapsed="false">
      <c r="A2279" s="3" t="n">
        <v>2278</v>
      </c>
      <c r="B2279" s="3" t="s">
        <v>6624</v>
      </c>
      <c r="C2279" s="3" t="s">
        <v>6625</v>
      </c>
      <c r="D2279" s="3" t="n">
        <v>1</v>
      </c>
      <c r="E2279" s="3" t="n">
        <v>2.1746469</v>
      </c>
      <c r="F2279" s="3" t="n">
        <v>53</v>
      </c>
      <c r="G2279" s="3" t="n">
        <v>53</v>
      </c>
      <c r="H2279" s="3" t="n">
        <v>6</v>
      </c>
      <c r="I2279" s="3" t="n">
        <v>6</v>
      </c>
      <c r="J2279" s="3" t="n">
        <v>57</v>
      </c>
      <c r="K2279" s="3" t="n">
        <v>57</v>
      </c>
      <c r="L2279" s="3" t="n">
        <v>8</v>
      </c>
      <c r="M2279" s="3" t="n">
        <v>8</v>
      </c>
      <c r="N2279" s="3" t="n">
        <v>-1</v>
      </c>
      <c r="O2279" s="3" t="n">
        <v>-1</v>
      </c>
      <c r="P2279" s="3" t="n">
        <v>9.3</v>
      </c>
      <c r="Q2279" s="3" t="n">
        <v>24.2</v>
      </c>
      <c r="R2279" s="3" t="s">
        <v>6626</v>
      </c>
      <c r="S2279" s="4" t="n">
        <v>45747.605162037</v>
      </c>
      <c r="T2279" s="3" t="s">
        <v>256</v>
      </c>
      <c r="U2279" s="3" t="s">
        <v>256</v>
      </c>
      <c r="V2279" s="3" t="n">
        <v>0</v>
      </c>
      <c r="W2279" s="3" t="n">
        <v>0</v>
      </c>
      <c r="X2279" s="3" t="n">
        <v>0</v>
      </c>
      <c r="Y2279" s="3" t="s">
        <v>30</v>
      </c>
      <c r="Z2279" s="3" t="s">
        <v>30</v>
      </c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</row>
    <row r="2280" customFormat="false" ht="15.75" hidden="false" customHeight="false" outlineLevel="0" collapsed="false">
      <c r="A2280" s="3" t="n">
        <v>2279</v>
      </c>
      <c r="B2280" s="3" t="s">
        <v>6627</v>
      </c>
      <c r="C2280" s="3" t="s">
        <v>6628</v>
      </c>
      <c r="D2280" s="3" t="n">
        <v>1</v>
      </c>
      <c r="E2280" s="3" t="n">
        <v>0.9490256</v>
      </c>
      <c r="F2280" s="3" t="n">
        <v>23</v>
      </c>
      <c r="G2280" s="3" t="n">
        <v>23</v>
      </c>
      <c r="H2280" s="3" t="n">
        <v>4</v>
      </c>
      <c r="I2280" s="3" t="n">
        <v>4</v>
      </c>
      <c r="J2280" s="3" t="n">
        <v>24</v>
      </c>
      <c r="K2280" s="3" t="n">
        <v>24</v>
      </c>
      <c r="L2280" s="3" t="n">
        <v>3</v>
      </c>
      <c r="M2280" s="3" t="n">
        <v>3</v>
      </c>
      <c r="N2280" s="3" t="n">
        <v>-1</v>
      </c>
      <c r="O2280" s="3" t="n">
        <v>-1</v>
      </c>
      <c r="P2280" s="3" t="n">
        <v>9.3</v>
      </c>
      <c r="Q2280" s="3" t="n">
        <v>24.2</v>
      </c>
      <c r="R2280" s="3" t="s">
        <v>6629</v>
      </c>
      <c r="S2280" s="4" t="n">
        <v>45747.6051967593</v>
      </c>
      <c r="T2280" s="3" t="s">
        <v>256</v>
      </c>
      <c r="U2280" s="3" t="s">
        <v>256</v>
      </c>
      <c r="V2280" s="3" t="n">
        <v>0</v>
      </c>
      <c r="W2280" s="3" t="n">
        <v>0</v>
      </c>
      <c r="X2280" s="3" t="n">
        <v>0</v>
      </c>
      <c r="Y2280" s="3" t="s">
        <v>30</v>
      </c>
      <c r="Z2280" s="3" t="s">
        <v>30</v>
      </c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</row>
    <row r="2281" customFormat="false" ht="15.75" hidden="false" customHeight="false" outlineLevel="0" collapsed="false">
      <c r="A2281" s="3" t="n">
        <v>2280</v>
      </c>
      <c r="B2281" s="3" t="s">
        <v>6630</v>
      </c>
      <c r="C2281" s="3" t="s">
        <v>6631</v>
      </c>
      <c r="D2281" s="3" t="n">
        <v>1</v>
      </c>
      <c r="E2281" s="3" t="n">
        <v>1.7365308</v>
      </c>
      <c r="F2281" s="3" t="n">
        <v>41</v>
      </c>
      <c r="G2281" s="3" t="n">
        <v>41</v>
      </c>
      <c r="H2281" s="3" t="n">
        <v>4</v>
      </c>
      <c r="I2281" s="3" t="n">
        <v>4</v>
      </c>
      <c r="J2281" s="3" t="n">
        <v>56</v>
      </c>
      <c r="K2281" s="3" t="n">
        <v>56</v>
      </c>
      <c r="L2281" s="3" t="n">
        <v>2</v>
      </c>
      <c r="M2281" s="3" t="n">
        <v>2</v>
      </c>
      <c r="N2281" s="3" t="n">
        <v>-1</v>
      </c>
      <c r="O2281" s="3" t="n">
        <v>-1</v>
      </c>
      <c r="P2281" s="3" t="n">
        <v>9.3</v>
      </c>
      <c r="Q2281" s="3" t="n">
        <v>24.2</v>
      </c>
      <c r="R2281" s="3" t="s">
        <v>6632</v>
      </c>
      <c r="S2281" s="4" t="n">
        <v>45747.6052546296</v>
      </c>
      <c r="T2281" s="3" t="s">
        <v>256</v>
      </c>
      <c r="U2281" s="3" t="s">
        <v>256</v>
      </c>
      <c r="V2281" s="3" t="n">
        <v>0</v>
      </c>
      <c r="W2281" s="3" t="n">
        <v>0</v>
      </c>
      <c r="X2281" s="3" t="n">
        <v>0</v>
      </c>
      <c r="Y2281" s="3" t="s">
        <v>30</v>
      </c>
      <c r="Z2281" s="3" t="s">
        <v>30</v>
      </c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</row>
    <row r="2282" customFormat="false" ht="15.75" hidden="false" customHeight="false" outlineLevel="0" collapsed="false">
      <c r="A2282" s="3" t="n">
        <v>2281</v>
      </c>
      <c r="B2282" s="3" t="s">
        <v>6633</v>
      </c>
      <c r="C2282" s="3" t="s">
        <v>6634</v>
      </c>
      <c r="D2282" s="3" t="n">
        <v>1</v>
      </c>
      <c r="E2282" s="3" t="n">
        <v>0.2610885</v>
      </c>
      <c r="F2282" s="3" t="n">
        <v>9</v>
      </c>
      <c r="G2282" s="3" t="n">
        <v>9</v>
      </c>
      <c r="H2282" s="3" t="n">
        <v>4</v>
      </c>
      <c r="I2282" s="3" t="n">
        <v>4</v>
      </c>
      <c r="J2282" s="3" t="n">
        <v>8</v>
      </c>
      <c r="K2282" s="3" t="n">
        <v>8</v>
      </c>
      <c r="L2282" s="3" t="n">
        <v>2</v>
      </c>
      <c r="M2282" s="3" t="n">
        <v>2</v>
      </c>
      <c r="N2282" s="3" t="n">
        <v>-1</v>
      </c>
      <c r="O2282" s="3" t="n">
        <v>-1</v>
      </c>
      <c r="P2282" s="3" t="n">
        <v>9.3</v>
      </c>
      <c r="Q2282" s="3" t="n">
        <v>24.2</v>
      </c>
      <c r="R2282" s="3" t="s">
        <v>6635</v>
      </c>
      <c r="S2282" s="4" t="n">
        <v>45747.6052777778</v>
      </c>
      <c r="T2282" s="3" t="s">
        <v>256</v>
      </c>
      <c r="U2282" s="3" t="s">
        <v>256</v>
      </c>
      <c r="V2282" s="3" t="n">
        <v>0</v>
      </c>
      <c r="W2282" s="3" t="n">
        <v>0</v>
      </c>
      <c r="X2282" s="3" t="n">
        <v>0</v>
      </c>
      <c r="Y2282" s="3" t="s">
        <v>30</v>
      </c>
      <c r="Z2282" s="3" t="s">
        <v>30</v>
      </c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</row>
    <row r="2283" customFormat="false" ht="15.75" hidden="false" customHeight="false" outlineLevel="0" collapsed="false">
      <c r="A2283" s="3" t="n">
        <v>2282</v>
      </c>
      <c r="B2283" s="3" t="s">
        <v>6636</v>
      </c>
      <c r="C2283" s="3" t="s">
        <v>6637</v>
      </c>
      <c r="D2283" s="3" t="n">
        <v>1</v>
      </c>
      <c r="E2283" s="3" t="n">
        <v>0.2503395</v>
      </c>
      <c r="F2283" s="3" t="n">
        <v>9</v>
      </c>
      <c r="G2283" s="3" t="n">
        <v>9</v>
      </c>
      <c r="H2283" s="3" t="n">
        <v>4</v>
      </c>
      <c r="I2283" s="3" t="n">
        <v>4</v>
      </c>
      <c r="J2283" s="3" t="n">
        <v>8</v>
      </c>
      <c r="K2283" s="3" t="n">
        <v>8</v>
      </c>
      <c r="L2283" s="3" t="n">
        <v>2</v>
      </c>
      <c r="M2283" s="3" t="n">
        <v>2</v>
      </c>
      <c r="N2283" s="3" t="n">
        <v>-1</v>
      </c>
      <c r="O2283" s="3" t="n">
        <v>-1</v>
      </c>
      <c r="P2283" s="3" t="n">
        <v>9.3</v>
      </c>
      <c r="Q2283" s="3" t="n">
        <v>24.2</v>
      </c>
      <c r="R2283" s="3" t="s">
        <v>6638</v>
      </c>
      <c r="S2283" s="4" t="n">
        <v>45747.6053009259</v>
      </c>
      <c r="T2283" s="3" t="s">
        <v>256</v>
      </c>
      <c r="U2283" s="3" t="s">
        <v>256</v>
      </c>
      <c r="V2283" s="3" t="n">
        <v>0</v>
      </c>
      <c r="W2283" s="3" t="n">
        <v>0</v>
      </c>
      <c r="X2283" s="3" t="n">
        <v>0</v>
      </c>
      <c r="Y2283" s="3" t="s">
        <v>30</v>
      </c>
      <c r="Z2283" s="3" t="s">
        <v>30</v>
      </c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</row>
    <row r="2284" customFormat="false" ht="15.75" hidden="false" customHeight="false" outlineLevel="0" collapsed="false">
      <c r="A2284" s="3" t="n">
        <v>2283</v>
      </c>
      <c r="B2284" s="3" t="s">
        <v>6639</v>
      </c>
      <c r="C2284" s="3" t="s">
        <v>6640</v>
      </c>
      <c r="D2284" s="3" t="n">
        <v>1</v>
      </c>
      <c r="E2284" s="3" t="n">
        <v>0.2666596</v>
      </c>
      <c r="F2284" s="3" t="n">
        <v>9</v>
      </c>
      <c r="G2284" s="3" t="n">
        <v>9</v>
      </c>
      <c r="H2284" s="3" t="n">
        <v>4</v>
      </c>
      <c r="I2284" s="3" t="n">
        <v>4</v>
      </c>
      <c r="J2284" s="3" t="n">
        <v>9</v>
      </c>
      <c r="K2284" s="3" t="n">
        <v>9</v>
      </c>
      <c r="L2284" s="3" t="n">
        <v>2</v>
      </c>
      <c r="M2284" s="3" t="n">
        <v>2</v>
      </c>
      <c r="N2284" s="3" t="n">
        <v>-1</v>
      </c>
      <c r="O2284" s="3" t="n">
        <v>-1</v>
      </c>
      <c r="P2284" s="3" t="n">
        <v>9.3</v>
      </c>
      <c r="Q2284" s="3" t="n">
        <v>24.2</v>
      </c>
      <c r="R2284" s="3" t="s">
        <v>6641</v>
      </c>
      <c r="S2284" s="4" t="n">
        <v>45747.6053240741</v>
      </c>
      <c r="T2284" s="3" t="s">
        <v>256</v>
      </c>
      <c r="U2284" s="3" t="s">
        <v>256</v>
      </c>
      <c r="V2284" s="3" t="n">
        <v>0</v>
      </c>
      <c r="W2284" s="3" t="n">
        <v>0</v>
      </c>
      <c r="X2284" s="3" t="n">
        <v>0</v>
      </c>
      <c r="Y2284" s="3" t="s">
        <v>30</v>
      </c>
      <c r="Z2284" s="3" t="s">
        <v>30</v>
      </c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</row>
    <row r="2285" customFormat="false" ht="15.75" hidden="false" customHeight="false" outlineLevel="0" collapsed="false">
      <c r="A2285" s="3" t="n">
        <v>2284</v>
      </c>
      <c r="B2285" s="3" t="s">
        <v>6642</v>
      </c>
      <c r="C2285" s="3" t="s">
        <v>6643</v>
      </c>
      <c r="D2285" s="3" t="n">
        <v>1</v>
      </c>
      <c r="E2285" s="3" t="n">
        <v>0.2543678</v>
      </c>
      <c r="F2285" s="3" t="n">
        <v>9</v>
      </c>
      <c r="G2285" s="3" t="n">
        <v>9</v>
      </c>
      <c r="H2285" s="3" t="n">
        <v>4</v>
      </c>
      <c r="I2285" s="3" t="n">
        <v>4</v>
      </c>
      <c r="J2285" s="3" t="n">
        <v>8</v>
      </c>
      <c r="K2285" s="3" t="n">
        <v>8</v>
      </c>
      <c r="L2285" s="3" t="n">
        <v>2</v>
      </c>
      <c r="M2285" s="3" t="n">
        <v>2</v>
      </c>
      <c r="N2285" s="3" t="n">
        <v>-1</v>
      </c>
      <c r="O2285" s="3" t="n">
        <v>-1</v>
      </c>
      <c r="P2285" s="3" t="n">
        <v>9.3</v>
      </c>
      <c r="Q2285" s="3" t="n">
        <v>24.2</v>
      </c>
      <c r="R2285" s="3" t="s">
        <v>6644</v>
      </c>
      <c r="S2285" s="4" t="n">
        <v>45747.6053472222</v>
      </c>
      <c r="T2285" s="3" t="s">
        <v>256</v>
      </c>
      <c r="U2285" s="3" t="s">
        <v>256</v>
      </c>
      <c r="V2285" s="3" t="n">
        <v>0</v>
      </c>
      <c r="W2285" s="3" t="n">
        <v>0</v>
      </c>
      <c r="X2285" s="3" t="n">
        <v>0</v>
      </c>
      <c r="Y2285" s="3" t="s">
        <v>30</v>
      </c>
      <c r="Z2285" s="3" t="s">
        <v>30</v>
      </c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</row>
    <row r="2286" customFormat="false" ht="15.75" hidden="false" customHeight="false" outlineLevel="0" collapsed="false">
      <c r="A2286" s="3" t="n">
        <v>2285</v>
      </c>
      <c r="B2286" s="3" t="s">
        <v>6645</v>
      </c>
      <c r="C2286" s="3" t="s">
        <v>6646</v>
      </c>
      <c r="D2286" s="3" t="n">
        <v>1</v>
      </c>
      <c r="E2286" s="3" t="n">
        <v>0.1941703</v>
      </c>
      <c r="F2286" s="3" t="n">
        <v>7</v>
      </c>
      <c r="G2286" s="3" t="n">
        <v>7</v>
      </c>
      <c r="H2286" s="3" t="n">
        <v>4</v>
      </c>
      <c r="I2286" s="3" t="n">
        <v>4</v>
      </c>
      <c r="J2286" s="3" t="n">
        <v>6</v>
      </c>
      <c r="K2286" s="3" t="n">
        <v>6</v>
      </c>
      <c r="L2286" s="3" t="n">
        <v>2</v>
      </c>
      <c r="M2286" s="3" t="n">
        <v>2</v>
      </c>
      <c r="N2286" s="3" t="n">
        <v>-1</v>
      </c>
      <c r="O2286" s="3" t="n">
        <v>-1</v>
      </c>
      <c r="P2286" s="3" t="n">
        <v>9.3</v>
      </c>
      <c r="Q2286" s="3" t="n">
        <v>24.2</v>
      </c>
      <c r="R2286" s="3" t="s">
        <v>6647</v>
      </c>
      <c r="S2286" s="4" t="n">
        <v>45747.6053703704</v>
      </c>
      <c r="T2286" s="3" t="s">
        <v>256</v>
      </c>
      <c r="U2286" s="3" t="s">
        <v>256</v>
      </c>
      <c r="V2286" s="3" t="n">
        <v>0</v>
      </c>
      <c r="W2286" s="3" t="n">
        <v>0</v>
      </c>
      <c r="X2286" s="3" t="n">
        <v>0</v>
      </c>
      <c r="Y2286" s="3" t="s">
        <v>30</v>
      </c>
      <c r="Z2286" s="3" t="s">
        <v>30</v>
      </c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</row>
    <row r="2287" customFormat="false" ht="15.75" hidden="false" customHeight="false" outlineLevel="0" collapsed="false">
      <c r="A2287" s="3" t="n">
        <v>2286</v>
      </c>
      <c r="B2287" s="3" t="s">
        <v>6648</v>
      </c>
      <c r="C2287" s="3" t="s">
        <v>6649</v>
      </c>
      <c r="D2287" s="3" t="n">
        <v>1</v>
      </c>
      <c r="E2287" s="3" t="n">
        <v>0.3058737</v>
      </c>
      <c r="F2287" s="3" t="n">
        <v>9</v>
      </c>
      <c r="G2287" s="3" t="n">
        <v>9</v>
      </c>
      <c r="H2287" s="3" t="n">
        <v>4</v>
      </c>
      <c r="I2287" s="3" t="n">
        <v>4</v>
      </c>
      <c r="J2287" s="3" t="n">
        <v>8</v>
      </c>
      <c r="K2287" s="3" t="n">
        <v>8</v>
      </c>
      <c r="L2287" s="3" t="n">
        <v>2</v>
      </c>
      <c r="M2287" s="3" t="n">
        <v>2</v>
      </c>
      <c r="N2287" s="3" t="n">
        <v>-1</v>
      </c>
      <c r="O2287" s="3" t="n">
        <v>-1</v>
      </c>
      <c r="P2287" s="3" t="n">
        <v>9.3</v>
      </c>
      <c r="Q2287" s="3" t="n">
        <v>24.2</v>
      </c>
      <c r="R2287" s="3" t="s">
        <v>6650</v>
      </c>
      <c r="S2287" s="4" t="n">
        <v>45747.6053935185</v>
      </c>
      <c r="T2287" s="3" t="s">
        <v>256</v>
      </c>
      <c r="U2287" s="3" t="s">
        <v>256</v>
      </c>
      <c r="V2287" s="3" t="n">
        <v>0</v>
      </c>
      <c r="W2287" s="3" t="n">
        <v>0</v>
      </c>
      <c r="X2287" s="3" t="n">
        <v>0</v>
      </c>
      <c r="Y2287" s="3" t="s">
        <v>30</v>
      </c>
      <c r="Z2287" s="3" t="s">
        <v>30</v>
      </c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</row>
    <row r="2288" customFormat="false" ht="15.75" hidden="false" customHeight="false" outlineLevel="0" collapsed="false">
      <c r="A2288" s="3" t="n">
        <v>2287</v>
      </c>
      <c r="B2288" s="3" t="s">
        <v>6651</v>
      </c>
      <c r="C2288" s="3" t="s">
        <v>6652</v>
      </c>
      <c r="D2288" s="3" t="n">
        <v>1</v>
      </c>
      <c r="E2288" s="3" t="n">
        <v>0.436073</v>
      </c>
      <c r="F2288" s="3" t="n">
        <v>13</v>
      </c>
      <c r="G2288" s="3" t="n">
        <v>13</v>
      </c>
      <c r="H2288" s="3" t="n">
        <v>4</v>
      </c>
      <c r="I2288" s="3" t="n">
        <v>4</v>
      </c>
      <c r="J2288" s="3" t="n">
        <v>16</v>
      </c>
      <c r="K2288" s="3" t="n">
        <v>16</v>
      </c>
      <c r="L2288" s="3" t="n">
        <v>2</v>
      </c>
      <c r="M2288" s="3" t="n">
        <v>2</v>
      </c>
      <c r="N2288" s="3" t="n">
        <v>-1</v>
      </c>
      <c r="O2288" s="3" t="n">
        <v>-1</v>
      </c>
      <c r="P2288" s="3" t="n">
        <v>9.3</v>
      </c>
      <c r="Q2288" s="3" t="n">
        <v>24.2</v>
      </c>
      <c r="R2288" s="3" t="s">
        <v>6653</v>
      </c>
      <c r="S2288" s="4" t="n">
        <v>45747.6054282407</v>
      </c>
      <c r="T2288" s="3" t="s">
        <v>256</v>
      </c>
      <c r="U2288" s="3" t="s">
        <v>256</v>
      </c>
      <c r="V2288" s="3" t="n">
        <v>0</v>
      </c>
      <c r="W2288" s="3" t="n">
        <v>0</v>
      </c>
      <c r="X2288" s="3" t="n">
        <v>0</v>
      </c>
      <c r="Y2288" s="3" t="s">
        <v>30</v>
      </c>
      <c r="Z2288" s="3" t="s">
        <v>30</v>
      </c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</row>
    <row r="2289" customFormat="false" ht="15.75" hidden="false" customHeight="false" outlineLevel="0" collapsed="false">
      <c r="A2289" s="3" t="n">
        <v>2288</v>
      </c>
      <c r="B2289" s="3" t="s">
        <v>6654</v>
      </c>
      <c r="C2289" s="3" t="s">
        <v>6655</v>
      </c>
      <c r="D2289" s="3" t="n">
        <v>1</v>
      </c>
      <c r="E2289" s="3" t="n">
        <v>0.3359531</v>
      </c>
      <c r="F2289" s="3" t="n">
        <v>11</v>
      </c>
      <c r="G2289" s="3" t="n">
        <v>11</v>
      </c>
      <c r="H2289" s="3" t="n">
        <v>4</v>
      </c>
      <c r="I2289" s="3" t="n">
        <v>4</v>
      </c>
      <c r="J2289" s="3" t="n">
        <v>13</v>
      </c>
      <c r="K2289" s="3" t="n">
        <v>13</v>
      </c>
      <c r="L2289" s="3" t="n">
        <v>2</v>
      </c>
      <c r="M2289" s="3" t="n">
        <v>2</v>
      </c>
      <c r="N2289" s="3" t="n">
        <v>-1</v>
      </c>
      <c r="O2289" s="3" t="n">
        <v>-1</v>
      </c>
      <c r="P2289" s="3" t="n">
        <v>9.3</v>
      </c>
      <c r="Q2289" s="3" t="n">
        <v>24.2</v>
      </c>
      <c r="R2289" s="3" t="s">
        <v>6656</v>
      </c>
      <c r="S2289" s="4" t="n">
        <v>45747.6054513889</v>
      </c>
      <c r="T2289" s="3" t="s">
        <v>256</v>
      </c>
      <c r="U2289" s="3" t="s">
        <v>256</v>
      </c>
      <c r="V2289" s="3" t="n">
        <v>0</v>
      </c>
      <c r="W2289" s="3" t="n">
        <v>0</v>
      </c>
      <c r="X2289" s="3" t="n">
        <v>0</v>
      </c>
      <c r="Y2289" s="3" t="s">
        <v>30</v>
      </c>
      <c r="Z2289" s="3" t="s">
        <v>30</v>
      </c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</row>
    <row r="2290" customFormat="false" ht="15.75" hidden="false" customHeight="false" outlineLevel="0" collapsed="false">
      <c r="A2290" s="3" t="n">
        <v>2289</v>
      </c>
      <c r="B2290" s="3" t="s">
        <v>6657</v>
      </c>
      <c r="C2290" s="3" t="s">
        <v>6658</v>
      </c>
      <c r="D2290" s="3" t="n">
        <v>1</v>
      </c>
      <c r="E2290" s="3" t="n">
        <v>0.3204409</v>
      </c>
      <c r="F2290" s="3" t="n">
        <v>9</v>
      </c>
      <c r="G2290" s="3" t="n">
        <v>9</v>
      </c>
      <c r="H2290" s="3" t="n">
        <v>4</v>
      </c>
      <c r="I2290" s="3" t="n">
        <v>4</v>
      </c>
      <c r="J2290" s="3" t="n">
        <v>8</v>
      </c>
      <c r="K2290" s="3" t="n">
        <v>8</v>
      </c>
      <c r="L2290" s="3" t="n">
        <v>2</v>
      </c>
      <c r="M2290" s="3" t="n">
        <v>2</v>
      </c>
      <c r="N2290" s="3" t="n">
        <v>-1</v>
      </c>
      <c r="O2290" s="3" t="n">
        <v>-1</v>
      </c>
      <c r="P2290" s="3" t="n">
        <v>9.3</v>
      </c>
      <c r="Q2290" s="3" t="n">
        <v>24.2</v>
      </c>
      <c r="R2290" s="3" t="s">
        <v>6659</v>
      </c>
      <c r="S2290" s="4" t="n">
        <v>45747.6054861111</v>
      </c>
      <c r="T2290" s="3" t="s">
        <v>256</v>
      </c>
      <c r="U2290" s="3" t="s">
        <v>256</v>
      </c>
      <c r="V2290" s="3" t="n">
        <v>0</v>
      </c>
      <c r="W2290" s="3" t="n">
        <v>0</v>
      </c>
      <c r="X2290" s="3" t="n">
        <v>0</v>
      </c>
      <c r="Y2290" s="3" t="s">
        <v>30</v>
      </c>
      <c r="Z2290" s="3" t="s">
        <v>30</v>
      </c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</row>
    <row r="2291" customFormat="false" ht="15.75" hidden="false" customHeight="false" outlineLevel="0" collapsed="false">
      <c r="A2291" s="3" t="n">
        <v>2290</v>
      </c>
      <c r="B2291" s="3" t="s">
        <v>6660</v>
      </c>
      <c r="C2291" s="3" t="s">
        <v>6661</v>
      </c>
      <c r="D2291" s="3" t="n">
        <v>1</v>
      </c>
      <c r="E2291" s="3" t="n">
        <v>0.6878602</v>
      </c>
      <c r="F2291" s="3" t="n">
        <v>14</v>
      </c>
      <c r="G2291" s="3" t="n">
        <v>14</v>
      </c>
      <c r="H2291" s="3" t="n">
        <v>4</v>
      </c>
      <c r="I2291" s="3" t="n">
        <v>4</v>
      </c>
      <c r="J2291" s="3" t="n">
        <v>17</v>
      </c>
      <c r="K2291" s="3" t="n">
        <v>17</v>
      </c>
      <c r="L2291" s="3" t="n">
        <v>2</v>
      </c>
      <c r="M2291" s="3" t="n">
        <v>2</v>
      </c>
      <c r="N2291" s="3" t="n">
        <v>-1</v>
      </c>
      <c r="O2291" s="3" t="n">
        <v>-1</v>
      </c>
      <c r="P2291" s="3" t="n">
        <v>9.3</v>
      </c>
      <c r="Q2291" s="3" t="n">
        <v>24.2</v>
      </c>
      <c r="R2291" s="3" t="s">
        <v>6662</v>
      </c>
      <c r="S2291" s="4" t="n">
        <v>45747.6055092593</v>
      </c>
      <c r="T2291" s="3" t="s">
        <v>256</v>
      </c>
      <c r="U2291" s="3" t="s">
        <v>256</v>
      </c>
      <c r="V2291" s="3" t="n">
        <v>0</v>
      </c>
      <c r="W2291" s="3" t="n">
        <v>0</v>
      </c>
      <c r="X2291" s="3" t="n">
        <v>0</v>
      </c>
      <c r="Y2291" s="3" t="s">
        <v>30</v>
      </c>
      <c r="Z2291" s="3" t="s">
        <v>30</v>
      </c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</row>
    <row r="2292" customFormat="false" ht="15.75" hidden="false" customHeight="false" outlineLevel="0" collapsed="false">
      <c r="A2292" s="3" t="n">
        <v>2291</v>
      </c>
      <c r="B2292" s="3" t="s">
        <v>6663</v>
      </c>
      <c r="C2292" s="3" t="s">
        <v>6664</v>
      </c>
      <c r="D2292" s="3" t="n">
        <v>1</v>
      </c>
      <c r="E2292" s="3" t="n">
        <v>0.2506426</v>
      </c>
      <c r="F2292" s="3" t="n">
        <v>9</v>
      </c>
      <c r="G2292" s="3" t="n">
        <v>9</v>
      </c>
      <c r="H2292" s="3" t="n">
        <v>4</v>
      </c>
      <c r="I2292" s="3" t="n">
        <v>4</v>
      </c>
      <c r="J2292" s="3" t="n">
        <v>9</v>
      </c>
      <c r="K2292" s="3" t="n">
        <v>9</v>
      </c>
      <c r="L2292" s="3" t="n">
        <v>2</v>
      </c>
      <c r="M2292" s="3" t="n">
        <v>2</v>
      </c>
      <c r="N2292" s="3" t="n">
        <v>-1</v>
      </c>
      <c r="O2292" s="3" t="n">
        <v>-1</v>
      </c>
      <c r="P2292" s="3" t="n">
        <v>9.3</v>
      </c>
      <c r="Q2292" s="3" t="n">
        <v>24.2</v>
      </c>
      <c r="R2292" s="3" t="s">
        <v>6665</v>
      </c>
      <c r="S2292" s="4" t="n">
        <v>45747.6055439815</v>
      </c>
      <c r="T2292" s="3" t="s">
        <v>256</v>
      </c>
      <c r="U2292" s="3" t="s">
        <v>256</v>
      </c>
      <c r="V2292" s="3" t="n">
        <v>0</v>
      </c>
      <c r="W2292" s="3" t="n">
        <v>0</v>
      </c>
      <c r="X2292" s="3" t="n">
        <v>0</v>
      </c>
      <c r="Y2292" s="3" t="s">
        <v>30</v>
      </c>
      <c r="Z2292" s="3" t="s">
        <v>30</v>
      </c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</row>
    <row r="2293" customFormat="false" ht="15.75" hidden="false" customHeight="false" outlineLevel="0" collapsed="false">
      <c r="A2293" s="3" t="n">
        <v>2292</v>
      </c>
      <c r="B2293" s="3" t="s">
        <v>6666</v>
      </c>
      <c r="C2293" s="3" t="s">
        <v>6667</v>
      </c>
      <c r="D2293" s="3" t="n">
        <v>1</v>
      </c>
      <c r="E2293" s="3" t="n">
        <v>0.1959736</v>
      </c>
      <c r="F2293" s="3" t="n">
        <v>7</v>
      </c>
      <c r="G2293" s="3" t="n">
        <v>7</v>
      </c>
      <c r="H2293" s="3" t="n">
        <v>4</v>
      </c>
      <c r="I2293" s="3" t="n">
        <v>4</v>
      </c>
      <c r="J2293" s="3" t="n">
        <v>6</v>
      </c>
      <c r="K2293" s="3" t="n">
        <v>6</v>
      </c>
      <c r="L2293" s="3" t="n">
        <v>2</v>
      </c>
      <c r="M2293" s="3" t="n">
        <v>2</v>
      </c>
      <c r="N2293" s="3" t="n">
        <v>-1</v>
      </c>
      <c r="O2293" s="3" t="n">
        <v>-1</v>
      </c>
      <c r="P2293" s="3" t="n">
        <v>9.3</v>
      </c>
      <c r="Q2293" s="3" t="n">
        <v>24.2</v>
      </c>
      <c r="R2293" s="3" t="s">
        <v>6668</v>
      </c>
      <c r="S2293" s="4" t="n">
        <v>45747.6055671296</v>
      </c>
      <c r="T2293" s="3" t="s">
        <v>256</v>
      </c>
      <c r="U2293" s="3" t="s">
        <v>256</v>
      </c>
      <c r="V2293" s="3" t="n">
        <v>0</v>
      </c>
      <c r="W2293" s="3" t="n">
        <v>0</v>
      </c>
      <c r="X2293" s="3" t="n">
        <v>0</v>
      </c>
      <c r="Y2293" s="3" t="s">
        <v>30</v>
      </c>
      <c r="Z2293" s="3" t="s">
        <v>30</v>
      </c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</row>
    <row r="2294" customFormat="false" ht="15.75" hidden="false" customHeight="false" outlineLevel="0" collapsed="false">
      <c r="A2294" s="3" t="n">
        <v>2293</v>
      </c>
      <c r="B2294" s="3" t="s">
        <v>6669</v>
      </c>
      <c r="C2294" s="3" t="s">
        <v>6670</v>
      </c>
      <c r="D2294" s="3" t="n">
        <v>1</v>
      </c>
      <c r="E2294" s="3" t="n">
        <v>0.6183654</v>
      </c>
      <c r="F2294" s="3" t="n">
        <v>17</v>
      </c>
      <c r="G2294" s="3" t="n">
        <v>17</v>
      </c>
      <c r="H2294" s="3" t="n">
        <v>4</v>
      </c>
      <c r="I2294" s="3" t="n">
        <v>4</v>
      </c>
      <c r="J2294" s="3" t="n">
        <v>21</v>
      </c>
      <c r="K2294" s="3" t="n">
        <v>21</v>
      </c>
      <c r="L2294" s="3" t="n">
        <v>2</v>
      </c>
      <c r="M2294" s="3" t="n">
        <v>2</v>
      </c>
      <c r="N2294" s="3" t="n">
        <v>-1</v>
      </c>
      <c r="O2294" s="3" t="n">
        <v>-1</v>
      </c>
      <c r="P2294" s="3" t="n">
        <v>9.3</v>
      </c>
      <c r="Q2294" s="3" t="n">
        <v>24.2</v>
      </c>
      <c r="R2294" s="3" t="s">
        <v>6671</v>
      </c>
      <c r="S2294" s="4" t="n">
        <v>45747.6055902778</v>
      </c>
      <c r="T2294" s="3" t="s">
        <v>256</v>
      </c>
      <c r="U2294" s="3" t="s">
        <v>256</v>
      </c>
      <c r="V2294" s="3" t="n">
        <v>0</v>
      </c>
      <c r="W2294" s="3" t="n">
        <v>0</v>
      </c>
      <c r="X2294" s="3" t="n">
        <v>0</v>
      </c>
      <c r="Y2294" s="3" t="s">
        <v>30</v>
      </c>
      <c r="Z2294" s="3" t="s">
        <v>30</v>
      </c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</row>
    <row r="2295" customFormat="false" ht="15.75" hidden="false" customHeight="false" outlineLevel="0" collapsed="false">
      <c r="A2295" s="3" t="n">
        <v>2294</v>
      </c>
      <c r="B2295" s="3" t="s">
        <v>6672</v>
      </c>
      <c r="C2295" s="3" t="s">
        <v>6673</v>
      </c>
      <c r="D2295" s="3" t="n">
        <v>1</v>
      </c>
      <c r="E2295" s="3" t="n">
        <v>0.2884578</v>
      </c>
      <c r="F2295" s="3" t="n">
        <v>10</v>
      </c>
      <c r="G2295" s="3" t="n">
        <v>10</v>
      </c>
      <c r="H2295" s="3" t="n">
        <v>4</v>
      </c>
      <c r="I2295" s="3" t="n">
        <v>4</v>
      </c>
      <c r="J2295" s="3" t="n">
        <v>10</v>
      </c>
      <c r="K2295" s="3" t="n">
        <v>10</v>
      </c>
      <c r="L2295" s="3" t="n">
        <v>2</v>
      </c>
      <c r="M2295" s="3" t="n">
        <v>2</v>
      </c>
      <c r="N2295" s="3" t="n">
        <v>-1</v>
      </c>
      <c r="O2295" s="3" t="n">
        <v>-1</v>
      </c>
      <c r="P2295" s="3" t="n">
        <v>9.3</v>
      </c>
      <c r="Q2295" s="3" t="n">
        <v>24.2</v>
      </c>
      <c r="R2295" s="3" t="s">
        <v>6674</v>
      </c>
      <c r="S2295" s="4" t="n">
        <v>45747.6056134259</v>
      </c>
      <c r="T2295" s="3" t="s">
        <v>256</v>
      </c>
      <c r="U2295" s="3" t="s">
        <v>256</v>
      </c>
      <c r="V2295" s="3" t="n">
        <v>0</v>
      </c>
      <c r="W2295" s="3" t="n">
        <v>0</v>
      </c>
      <c r="X2295" s="3" t="n">
        <v>0</v>
      </c>
      <c r="Y2295" s="3" t="s">
        <v>30</v>
      </c>
      <c r="Z2295" s="3" t="s">
        <v>30</v>
      </c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</row>
    <row r="2296" customFormat="false" ht="15.75" hidden="false" customHeight="false" outlineLevel="0" collapsed="false">
      <c r="A2296" s="3" t="n">
        <v>2295</v>
      </c>
      <c r="B2296" s="3" t="s">
        <v>6675</v>
      </c>
      <c r="C2296" s="3" t="s">
        <v>6676</v>
      </c>
      <c r="D2296" s="3" t="n">
        <v>1</v>
      </c>
      <c r="E2296" s="3" t="n">
        <v>1.2601513</v>
      </c>
      <c r="F2296" s="3" t="n">
        <v>41</v>
      </c>
      <c r="G2296" s="3" t="n">
        <v>41</v>
      </c>
      <c r="H2296" s="3" t="n">
        <v>9</v>
      </c>
      <c r="I2296" s="3" t="n">
        <v>9</v>
      </c>
      <c r="J2296" s="3" t="n">
        <v>41</v>
      </c>
      <c r="K2296" s="3" t="n">
        <v>41</v>
      </c>
      <c r="L2296" s="3" t="n">
        <v>9</v>
      </c>
      <c r="M2296" s="3" t="n">
        <v>9</v>
      </c>
      <c r="N2296" s="3" t="n">
        <v>-1</v>
      </c>
      <c r="O2296" s="3" t="n">
        <v>-1</v>
      </c>
      <c r="P2296" s="3" t="n">
        <v>9.3</v>
      </c>
      <c r="Q2296" s="3" t="n">
        <v>24.2</v>
      </c>
      <c r="R2296" s="3" t="s">
        <v>6677</v>
      </c>
      <c r="S2296" s="4" t="n">
        <v>45747.6056597222</v>
      </c>
      <c r="T2296" s="3" t="s">
        <v>256</v>
      </c>
      <c r="U2296" s="3" t="s">
        <v>256</v>
      </c>
      <c r="V2296" s="3" t="n">
        <v>0</v>
      </c>
      <c r="W2296" s="3" t="n">
        <v>0</v>
      </c>
      <c r="X2296" s="3" t="n">
        <v>0</v>
      </c>
      <c r="Y2296" s="3" t="s">
        <v>30</v>
      </c>
      <c r="Z2296" s="3" t="s">
        <v>30</v>
      </c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</row>
    <row r="2297" customFormat="false" ht="15.75" hidden="false" customHeight="false" outlineLevel="0" collapsed="false">
      <c r="A2297" s="3" t="n">
        <v>2296</v>
      </c>
      <c r="B2297" s="3" t="s">
        <v>6678</v>
      </c>
      <c r="C2297" s="3" t="s">
        <v>6679</v>
      </c>
      <c r="D2297" s="3" t="n">
        <v>1</v>
      </c>
      <c r="E2297" s="3" t="n">
        <v>5.5080485</v>
      </c>
      <c r="F2297" s="3" t="n">
        <v>224</v>
      </c>
      <c r="G2297" s="3" t="n">
        <v>224</v>
      </c>
      <c r="H2297" s="3" t="n">
        <v>17</v>
      </c>
      <c r="I2297" s="3" t="n">
        <v>17</v>
      </c>
      <c r="J2297" s="3" t="n">
        <v>204</v>
      </c>
      <c r="K2297" s="3" t="n">
        <v>204</v>
      </c>
      <c r="L2297" s="3" t="n">
        <v>36</v>
      </c>
      <c r="M2297" s="3" t="n">
        <v>36</v>
      </c>
      <c r="N2297" s="3" t="n">
        <v>-1</v>
      </c>
      <c r="O2297" s="3" t="n">
        <v>-1</v>
      </c>
      <c r="P2297" s="3" t="n">
        <v>9.3</v>
      </c>
      <c r="Q2297" s="3" t="n">
        <v>24.2</v>
      </c>
      <c r="R2297" s="3" t="s">
        <v>6680</v>
      </c>
      <c r="S2297" s="4" t="n">
        <v>45747.605775463</v>
      </c>
      <c r="T2297" s="3" t="s">
        <v>256</v>
      </c>
      <c r="U2297" s="3" t="s">
        <v>256</v>
      </c>
      <c r="V2297" s="3" t="n">
        <v>0</v>
      </c>
      <c r="W2297" s="3" t="n">
        <v>0</v>
      </c>
      <c r="X2297" s="3" t="n">
        <v>0</v>
      </c>
      <c r="Y2297" s="3" t="s">
        <v>30</v>
      </c>
      <c r="Z2297" s="3" t="s">
        <v>30</v>
      </c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</row>
    <row r="2298" customFormat="false" ht="15.75" hidden="false" customHeight="false" outlineLevel="0" collapsed="false">
      <c r="A2298" s="3" t="n">
        <v>2297</v>
      </c>
      <c r="B2298" s="3" t="s">
        <v>6681</v>
      </c>
      <c r="C2298" s="3" t="s">
        <v>6682</v>
      </c>
      <c r="D2298" s="3" t="n">
        <v>1</v>
      </c>
      <c r="E2298" s="3" t="n">
        <v>13.5053013</v>
      </c>
      <c r="F2298" s="3" t="n">
        <v>367</v>
      </c>
      <c r="G2298" s="3" t="n">
        <v>367</v>
      </c>
      <c r="H2298" s="3" t="n">
        <v>13</v>
      </c>
      <c r="I2298" s="3" t="n">
        <v>13</v>
      </c>
      <c r="J2298" s="3" t="n">
        <v>369</v>
      </c>
      <c r="K2298" s="3" t="n">
        <v>369</v>
      </c>
      <c r="L2298" s="3" t="n">
        <v>91</v>
      </c>
      <c r="M2298" s="3" t="n">
        <v>91</v>
      </c>
      <c r="N2298" s="3" t="n">
        <v>-1</v>
      </c>
      <c r="O2298" s="3" t="n">
        <v>-1</v>
      </c>
      <c r="P2298" s="3" t="n">
        <v>9.3</v>
      </c>
      <c r="Q2298" s="3" t="n">
        <v>24.2</v>
      </c>
      <c r="R2298" s="3" t="s">
        <v>6683</v>
      </c>
      <c r="S2298" s="4" t="n">
        <v>45747.6060300926</v>
      </c>
      <c r="T2298" s="3" t="s">
        <v>256</v>
      </c>
      <c r="U2298" s="3" t="s">
        <v>256</v>
      </c>
      <c r="V2298" s="3" t="n">
        <v>0</v>
      </c>
      <c r="W2298" s="3" t="n">
        <v>0</v>
      </c>
      <c r="X2298" s="3" t="n">
        <v>0</v>
      </c>
      <c r="Y2298" s="3" t="s">
        <v>30</v>
      </c>
      <c r="Z2298" s="3" t="s">
        <v>30</v>
      </c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</row>
    <row r="2299" customFormat="false" ht="15.75" hidden="false" customHeight="false" outlineLevel="0" collapsed="false">
      <c r="A2299" s="3" t="n">
        <v>2298</v>
      </c>
      <c r="B2299" s="3" t="s">
        <v>6684</v>
      </c>
      <c r="C2299" s="3" t="s">
        <v>6685</v>
      </c>
      <c r="D2299" s="3" t="n">
        <v>1</v>
      </c>
      <c r="E2299" s="3" t="n">
        <v>6.072918</v>
      </c>
      <c r="F2299" s="3" t="n">
        <v>269</v>
      </c>
      <c r="G2299" s="3" t="n">
        <v>269</v>
      </c>
      <c r="H2299" s="3" t="n">
        <v>32</v>
      </c>
      <c r="I2299" s="3" t="n">
        <v>32</v>
      </c>
      <c r="J2299" s="3" t="n">
        <v>337</v>
      </c>
      <c r="K2299" s="3" t="n">
        <v>337</v>
      </c>
      <c r="L2299" s="3" t="n">
        <v>47</v>
      </c>
      <c r="M2299" s="3" t="n">
        <v>47</v>
      </c>
      <c r="N2299" s="3" t="n">
        <v>-1</v>
      </c>
      <c r="O2299" s="3" t="n">
        <v>-1</v>
      </c>
      <c r="P2299" s="3" t="n">
        <v>9.2</v>
      </c>
      <c r="Q2299" s="3" t="n">
        <v>24.2</v>
      </c>
      <c r="R2299" s="3" t="s">
        <v>6686</v>
      </c>
      <c r="S2299" s="4" t="n">
        <v>45747.6061458333</v>
      </c>
      <c r="T2299" s="3" t="s">
        <v>1920</v>
      </c>
      <c r="U2299" s="3" t="s">
        <v>1920</v>
      </c>
      <c r="V2299" s="3" t="n">
        <v>0</v>
      </c>
      <c r="W2299" s="3" t="n">
        <v>0</v>
      </c>
      <c r="X2299" s="3" t="n">
        <v>0</v>
      </c>
      <c r="Y2299" s="3" t="s">
        <v>30</v>
      </c>
      <c r="Z2299" s="3" t="s">
        <v>30</v>
      </c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</row>
    <row r="2300" customFormat="false" ht="15.75" hidden="false" customHeight="false" outlineLevel="0" collapsed="false">
      <c r="A2300" s="3" t="n">
        <v>2299</v>
      </c>
      <c r="B2300" s="3" t="s">
        <v>6687</v>
      </c>
      <c r="C2300" s="3" t="s">
        <v>6688</v>
      </c>
      <c r="D2300" s="3" t="n">
        <v>1</v>
      </c>
      <c r="E2300" s="3" t="n">
        <v>1.258846</v>
      </c>
      <c r="F2300" s="3" t="n">
        <v>29</v>
      </c>
      <c r="G2300" s="3" t="n">
        <v>29</v>
      </c>
      <c r="H2300" s="3" t="n">
        <v>11</v>
      </c>
      <c r="I2300" s="3" t="n">
        <v>11</v>
      </c>
      <c r="J2300" s="3" t="n">
        <v>39</v>
      </c>
      <c r="K2300" s="3" t="n">
        <v>39</v>
      </c>
      <c r="L2300" s="3" t="n">
        <v>8</v>
      </c>
      <c r="M2300" s="3" t="n">
        <v>8</v>
      </c>
      <c r="N2300" s="3" t="n">
        <v>-1</v>
      </c>
      <c r="O2300" s="3" t="n">
        <v>-1</v>
      </c>
      <c r="P2300" s="3" t="n">
        <v>9.2</v>
      </c>
      <c r="Q2300" s="3" t="n">
        <v>24.2</v>
      </c>
      <c r="R2300" s="3" t="s">
        <v>6689</v>
      </c>
      <c r="S2300" s="4" t="n">
        <v>45747.6061805556</v>
      </c>
      <c r="T2300" s="3" t="s">
        <v>65</v>
      </c>
      <c r="U2300" s="3" t="s">
        <v>65</v>
      </c>
      <c r="V2300" s="3" t="n">
        <v>0</v>
      </c>
      <c r="W2300" s="3" t="n">
        <v>0</v>
      </c>
      <c r="X2300" s="3" t="n">
        <v>0</v>
      </c>
      <c r="Y2300" s="3" t="s">
        <v>30</v>
      </c>
      <c r="Z2300" s="3" t="s">
        <v>30</v>
      </c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</row>
    <row r="2301" customFormat="false" ht="15.75" hidden="false" customHeight="false" outlineLevel="0" collapsed="false">
      <c r="A2301" s="3" t="n">
        <v>2300</v>
      </c>
      <c r="B2301" s="3" t="s">
        <v>6690</v>
      </c>
      <c r="C2301" s="3" t="s">
        <v>6691</v>
      </c>
      <c r="D2301" s="3" t="n">
        <v>1</v>
      </c>
      <c r="E2301" s="3" t="n">
        <v>3.4294337</v>
      </c>
      <c r="F2301" s="3" t="n">
        <v>129</v>
      </c>
      <c r="G2301" s="3" t="n">
        <v>129</v>
      </c>
      <c r="H2301" s="3" t="n">
        <v>15</v>
      </c>
      <c r="I2301" s="3" t="n">
        <v>15</v>
      </c>
      <c r="J2301" s="3" t="n">
        <v>132</v>
      </c>
      <c r="K2301" s="3" t="n">
        <v>132</v>
      </c>
      <c r="L2301" s="3" t="n">
        <v>38</v>
      </c>
      <c r="M2301" s="3" t="n">
        <v>38</v>
      </c>
      <c r="N2301" s="3" t="n">
        <v>-1</v>
      </c>
      <c r="O2301" s="3" t="n">
        <v>-1</v>
      </c>
      <c r="P2301" s="3" t="n">
        <v>9.2</v>
      </c>
      <c r="Q2301" s="3" t="n">
        <v>24.2</v>
      </c>
      <c r="R2301" s="3" t="s">
        <v>6692</v>
      </c>
      <c r="S2301" s="4" t="n">
        <v>45747.6062615741</v>
      </c>
      <c r="T2301" s="3" t="s">
        <v>65</v>
      </c>
      <c r="U2301" s="3" t="s">
        <v>65</v>
      </c>
      <c r="V2301" s="3" t="n">
        <v>0</v>
      </c>
      <c r="W2301" s="3" t="n">
        <v>0</v>
      </c>
      <c r="X2301" s="3" t="n">
        <v>0</v>
      </c>
      <c r="Y2301" s="3" t="s">
        <v>30</v>
      </c>
      <c r="Z2301" s="3" t="s">
        <v>30</v>
      </c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</row>
    <row r="2302" customFormat="false" ht="15.75" hidden="false" customHeight="false" outlineLevel="0" collapsed="false">
      <c r="A2302" s="3" t="n">
        <v>2301</v>
      </c>
      <c r="B2302" s="3" t="s">
        <v>6693</v>
      </c>
      <c r="C2302" s="3" t="s">
        <v>6694</v>
      </c>
      <c r="D2302" s="3" t="n">
        <v>1</v>
      </c>
      <c r="E2302" s="3" t="n">
        <v>3.7724939</v>
      </c>
      <c r="F2302" s="3" t="n">
        <v>177</v>
      </c>
      <c r="G2302" s="3" t="n">
        <v>177</v>
      </c>
      <c r="H2302" s="3" t="n">
        <v>6</v>
      </c>
      <c r="I2302" s="3" t="n">
        <v>6</v>
      </c>
      <c r="J2302" s="3" t="n">
        <v>316</v>
      </c>
      <c r="K2302" s="3" t="n">
        <v>316</v>
      </c>
      <c r="L2302" s="3" t="n">
        <v>19</v>
      </c>
      <c r="M2302" s="3" t="n">
        <v>19</v>
      </c>
      <c r="N2302" s="3" t="n">
        <v>-1</v>
      </c>
      <c r="O2302" s="3" t="n">
        <v>-1</v>
      </c>
      <c r="P2302" s="3" t="n">
        <v>9.2</v>
      </c>
      <c r="Q2302" s="3" t="n">
        <v>24.2</v>
      </c>
      <c r="R2302" s="3" t="s">
        <v>6695</v>
      </c>
      <c r="S2302" s="4" t="n">
        <v>45747.6063541667</v>
      </c>
      <c r="T2302" s="3" t="s">
        <v>65</v>
      </c>
      <c r="U2302" s="3" t="s">
        <v>65</v>
      </c>
      <c r="V2302" s="3" t="n">
        <v>0</v>
      </c>
      <c r="W2302" s="3" t="n">
        <v>0</v>
      </c>
      <c r="X2302" s="3" t="n">
        <v>0</v>
      </c>
      <c r="Y2302" s="3" t="s">
        <v>30</v>
      </c>
      <c r="Z2302" s="3" t="s">
        <v>30</v>
      </c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</row>
    <row r="2303" customFormat="false" ht="15.75" hidden="false" customHeight="false" outlineLevel="0" collapsed="false">
      <c r="A2303" s="3" t="n">
        <v>2302</v>
      </c>
      <c r="B2303" s="3" t="s">
        <v>6696</v>
      </c>
      <c r="C2303" s="3" t="s">
        <v>6697</v>
      </c>
      <c r="D2303" s="3" t="n">
        <v>1</v>
      </c>
      <c r="E2303" s="3" t="n">
        <v>6.1456668</v>
      </c>
      <c r="F2303" s="3" t="n">
        <v>188</v>
      </c>
      <c r="G2303" s="3" t="n">
        <v>188</v>
      </c>
      <c r="H2303" s="3" t="n">
        <v>9</v>
      </c>
      <c r="I2303" s="3" t="n">
        <v>9</v>
      </c>
      <c r="J2303" s="3" t="n">
        <v>225</v>
      </c>
      <c r="K2303" s="3" t="n">
        <v>225</v>
      </c>
      <c r="L2303" s="3" t="n">
        <v>22</v>
      </c>
      <c r="M2303" s="3" t="n">
        <v>22</v>
      </c>
      <c r="N2303" s="3" t="n">
        <v>-1</v>
      </c>
      <c r="O2303" s="3" t="n">
        <v>-1</v>
      </c>
      <c r="P2303" s="3" t="n">
        <v>9.2</v>
      </c>
      <c r="Q2303" s="3" t="n">
        <v>24.2</v>
      </c>
      <c r="R2303" s="3" t="s">
        <v>6698</v>
      </c>
      <c r="S2303" s="4" t="n">
        <v>45747.6064699074</v>
      </c>
      <c r="T2303" s="3" t="s">
        <v>65</v>
      </c>
      <c r="U2303" s="3" t="s">
        <v>65</v>
      </c>
      <c r="V2303" s="3" t="n">
        <v>0</v>
      </c>
      <c r="W2303" s="3" t="n">
        <v>0</v>
      </c>
      <c r="X2303" s="3" t="n">
        <v>0</v>
      </c>
      <c r="Y2303" s="3" t="s">
        <v>30</v>
      </c>
      <c r="Z2303" s="3" t="s">
        <v>30</v>
      </c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</row>
    <row r="2304" customFormat="false" ht="15.75" hidden="false" customHeight="false" outlineLevel="0" collapsed="false">
      <c r="A2304" s="3" t="n">
        <v>2303</v>
      </c>
      <c r="B2304" s="3" t="s">
        <v>6699</v>
      </c>
      <c r="C2304" s="3" t="s">
        <v>6700</v>
      </c>
      <c r="D2304" s="3" t="n">
        <v>1</v>
      </c>
      <c r="E2304" s="3" t="n">
        <v>35.8173215</v>
      </c>
      <c r="F2304" s="3" t="n">
        <v>3882</v>
      </c>
      <c r="G2304" s="3" t="n">
        <v>3882</v>
      </c>
      <c r="H2304" s="3" t="n">
        <v>42</v>
      </c>
      <c r="I2304" s="3" t="n">
        <v>42</v>
      </c>
      <c r="J2304" s="3" t="n">
        <v>5322</v>
      </c>
      <c r="K2304" s="3" t="n">
        <v>5322</v>
      </c>
      <c r="L2304" s="3" t="n">
        <v>570</v>
      </c>
      <c r="M2304" s="3" t="n">
        <v>570</v>
      </c>
      <c r="N2304" s="3" t="n">
        <v>-1</v>
      </c>
      <c r="O2304" s="3" t="n">
        <v>-1</v>
      </c>
      <c r="P2304" s="3" t="n">
        <v>9.2</v>
      </c>
      <c r="Q2304" s="3" t="n">
        <v>24.2</v>
      </c>
      <c r="R2304" s="3" t="s">
        <v>6701</v>
      </c>
      <c r="S2304" s="4" t="n">
        <v>45747.6078356481</v>
      </c>
      <c r="T2304" s="3" t="s">
        <v>65</v>
      </c>
      <c r="U2304" s="3" t="s">
        <v>65</v>
      </c>
      <c r="V2304" s="3" t="n">
        <v>0</v>
      </c>
      <c r="W2304" s="3" t="n">
        <v>0</v>
      </c>
      <c r="X2304" s="3" t="n">
        <v>0</v>
      </c>
      <c r="Y2304" s="3" t="s">
        <v>30</v>
      </c>
      <c r="Z2304" s="3" t="s">
        <v>30</v>
      </c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</row>
    <row r="2305" customFormat="false" ht="15.75" hidden="false" customHeight="false" outlineLevel="0" collapsed="false">
      <c r="A2305" s="3" t="n">
        <v>2304</v>
      </c>
      <c r="B2305" s="3" t="s">
        <v>6702</v>
      </c>
      <c r="C2305" s="3" t="s">
        <v>6703</v>
      </c>
      <c r="D2305" s="3" t="n">
        <v>1</v>
      </c>
      <c r="E2305" s="3" t="n">
        <v>3.9309902</v>
      </c>
      <c r="F2305" s="3" t="n">
        <v>69</v>
      </c>
      <c r="G2305" s="3" t="n">
        <v>69</v>
      </c>
      <c r="H2305" s="3" t="n">
        <v>3</v>
      </c>
      <c r="I2305" s="3" t="n">
        <v>3</v>
      </c>
      <c r="J2305" s="3" t="n">
        <v>66</v>
      </c>
      <c r="K2305" s="3" t="n">
        <v>66</v>
      </c>
      <c r="L2305" s="3" t="n">
        <v>10</v>
      </c>
      <c r="M2305" s="3" t="n">
        <v>10</v>
      </c>
      <c r="N2305" s="3" t="n">
        <v>-1</v>
      </c>
      <c r="O2305" s="3" t="n">
        <v>-1</v>
      </c>
      <c r="P2305" s="3" t="n">
        <v>9.2</v>
      </c>
      <c r="Q2305" s="3" t="n">
        <v>24.2</v>
      </c>
      <c r="R2305" s="3" t="s">
        <v>6704</v>
      </c>
      <c r="S2305" s="4" t="n">
        <v>45747.607962963</v>
      </c>
      <c r="T2305" s="3" t="s">
        <v>65</v>
      </c>
      <c r="U2305" s="3" t="s">
        <v>65</v>
      </c>
      <c r="V2305" s="3" t="n">
        <v>0</v>
      </c>
      <c r="W2305" s="3" t="n">
        <v>0</v>
      </c>
      <c r="X2305" s="3" t="n">
        <v>0</v>
      </c>
      <c r="Y2305" s="3" t="s">
        <v>30</v>
      </c>
      <c r="Z2305" s="3" t="s">
        <v>30</v>
      </c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</row>
    <row r="2306" customFormat="false" ht="15.75" hidden="false" customHeight="false" outlineLevel="0" collapsed="false">
      <c r="A2306" s="3" t="n">
        <v>2305</v>
      </c>
      <c r="B2306" s="3" t="s">
        <v>6705</v>
      </c>
      <c r="C2306" s="3" t="s">
        <v>6706</v>
      </c>
      <c r="D2306" s="3" t="n">
        <v>1</v>
      </c>
      <c r="E2306" s="3" t="n">
        <v>1.6671873</v>
      </c>
      <c r="F2306" s="3" t="n">
        <v>42</v>
      </c>
      <c r="G2306" s="3" t="n">
        <v>42</v>
      </c>
      <c r="H2306" s="3" t="n">
        <v>3</v>
      </c>
      <c r="I2306" s="3" t="n">
        <v>3</v>
      </c>
      <c r="J2306" s="3" t="n">
        <v>43</v>
      </c>
      <c r="K2306" s="3" t="n">
        <v>43</v>
      </c>
      <c r="L2306" s="3" t="n">
        <v>6</v>
      </c>
      <c r="M2306" s="3" t="n">
        <v>6</v>
      </c>
      <c r="N2306" s="3" t="n">
        <v>0</v>
      </c>
      <c r="O2306" s="3" t="n">
        <v>-1</v>
      </c>
      <c r="P2306" s="3" t="n">
        <v>8.7</v>
      </c>
      <c r="Q2306" s="3" t="n">
        <v>24.2</v>
      </c>
      <c r="R2306" s="3" t="s">
        <v>6707</v>
      </c>
      <c r="S2306" s="4" t="n">
        <v>45747.6080324074</v>
      </c>
      <c r="T2306" s="3" t="s">
        <v>1920</v>
      </c>
      <c r="U2306" s="3" t="s">
        <v>1920</v>
      </c>
      <c r="V2306" s="3" t="n">
        <v>1</v>
      </c>
      <c r="W2306" s="3" t="n">
        <v>0</v>
      </c>
      <c r="X2306" s="3" t="n">
        <v>0</v>
      </c>
      <c r="Y2306" s="3" t="s">
        <v>30</v>
      </c>
      <c r="Z2306" s="3" t="s">
        <v>30</v>
      </c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</row>
    <row r="2307" customFormat="false" ht="15.75" hidden="false" customHeight="false" outlineLevel="0" collapsed="false">
      <c r="A2307" s="3" t="n">
        <v>2306</v>
      </c>
      <c r="B2307" s="3" t="s">
        <v>6708</v>
      </c>
      <c r="C2307" s="3" t="s">
        <v>6709</v>
      </c>
      <c r="D2307" s="3" t="n">
        <v>1</v>
      </c>
      <c r="E2307" s="3" t="n">
        <v>0.7766098</v>
      </c>
      <c r="F2307" s="3" t="n">
        <v>15</v>
      </c>
      <c r="G2307" s="3" t="n">
        <v>15</v>
      </c>
      <c r="H2307" s="3" t="n">
        <v>3</v>
      </c>
      <c r="I2307" s="3" t="n">
        <v>3</v>
      </c>
      <c r="J2307" s="3" t="n">
        <v>16</v>
      </c>
      <c r="K2307" s="3" t="n">
        <v>16</v>
      </c>
      <c r="L2307" s="3" t="n">
        <v>1</v>
      </c>
      <c r="M2307" s="3" t="n">
        <v>1</v>
      </c>
      <c r="N2307" s="3" t="n">
        <v>-1</v>
      </c>
      <c r="O2307" s="3" t="n">
        <v>-1</v>
      </c>
      <c r="P2307" s="3" t="n">
        <v>8.7</v>
      </c>
      <c r="Q2307" s="3" t="n">
        <v>24.2</v>
      </c>
      <c r="R2307" s="3" t="s">
        <v>6710</v>
      </c>
      <c r="S2307" s="4" t="n">
        <v>45747.6080671296</v>
      </c>
      <c r="T2307" s="3" t="s">
        <v>1920</v>
      </c>
      <c r="U2307" s="3" t="s">
        <v>1920</v>
      </c>
      <c r="V2307" s="3" t="n">
        <v>0</v>
      </c>
      <c r="W2307" s="3" t="n">
        <v>0</v>
      </c>
      <c r="X2307" s="3" t="n">
        <v>0</v>
      </c>
      <c r="Y2307" s="3" t="s">
        <v>30</v>
      </c>
      <c r="Z2307" s="3" t="s">
        <v>30</v>
      </c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</row>
    <row r="2308" customFormat="false" ht="15.75" hidden="false" customHeight="false" outlineLevel="0" collapsed="false">
      <c r="A2308" s="3" t="n">
        <v>2307</v>
      </c>
      <c r="B2308" s="3" t="s">
        <v>6711</v>
      </c>
      <c r="C2308" s="3" t="s">
        <v>6712</v>
      </c>
      <c r="D2308" s="3" t="n">
        <v>1</v>
      </c>
      <c r="E2308" s="3" t="n">
        <v>1.5603205</v>
      </c>
      <c r="F2308" s="3" t="n">
        <v>46</v>
      </c>
      <c r="G2308" s="3" t="n">
        <v>46</v>
      </c>
      <c r="H2308" s="3" t="n">
        <v>4</v>
      </c>
      <c r="I2308" s="3" t="n">
        <v>4</v>
      </c>
      <c r="J2308" s="3" t="n">
        <v>48</v>
      </c>
      <c r="K2308" s="3" t="n">
        <v>48</v>
      </c>
      <c r="L2308" s="3" t="n">
        <v>5</v>
      </c>
      <c r="M2308" s="3" t="n">
        <v>5</v>
      </c>
      <c r="N2308" s="3" t="n">
        <v>-1</v>
      </c>
      <c r="O2308" s="3" t="n">
        <v>-1</v>
      </c>
      <c r="P2308" s="3" t="n">
        <v>8.7</v>
      </c>
      <c r="Q2308" s="3" t="n">
        <v>24.2</v>
      </c>
      <c r="R2308" s="3" t="s">
        <v>6713</v>
      </c>
      <c r="S2308" s="4" t="n">
        <v>45747.6081134259</v>
      </c>
      <c r="T2308" s="3" t="s">
        <v>1920</v>
      </c>
      <c r="U2308" s="3" t="s">
        <v>1920</v>
      </c>
      <c r="V2308" s="3" t="n">
        <v>0</v>
      </c>
      <c r="W2308" s="3" t="n">
        <v>0</v>
      </c>
      <c r="X2308" s="3" t="n">
        <v>0</v>
      </c>
      <c r="Y2308" s="3" t="s">
        <v>30</v>
      </c>
      <c r="Z2308" s="3" t="s">
        <v>30</v>
      </c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</row>
    <row r="2309" customFormat="false" ht="15.75" hidden="false" customHeight="false" outlineLevel="0" collapsed="false">
      <c r="A2309" s="3" t="n">
        <v>2308</v>
      </c>
      <c r="B2309" s="3" t="s">
        <v>6714</v>
      </c>
      <c r="C2309" s="3" t="s">
        <v>6715</v>
      </c>
      <c r="D2309" s="3" t="n">
        <v>1</v>
      </c>
      <c r="E2309" s="3" t="n">
        <v>4.5256567</v>
      </c>
      <c r="F2309" s="3" t="n">
        <v>46</v>
      </c>
      <c r="G2309" s="3" t="n">
        <v>46</v>
      </c>
      <c r="H2309" s="3" t="n">
        <v>4</v>
      </c>
      <c r="I2309" s="3" t="n">
        <v>4</v>
      </c>
      <c r="J2309" s="3" t="n">
        <v>48</v>
      </c>
      <c r="K2309" s="3" t="n">
        <v>48</v>
      </c>
      <c r="L2309" s="3" t="n">
        <v>5</v>
      </c>
      <c r="M2309" s="3" t="n">
        <v>5</v>
      </c>
      <c r="N2309" s="3" t="n">
        <v>-1</v>
      </c>
      <c r="O2309" s="3" t="n">
        <v>-1</v>
      </c>
      <c r="P2309" s="3" t="n">
        <v>8.7</v>
      </c>
      <c r="Q2309" s="3" t="n">
        <v>24.2</v>
      </c>
      <c r="R2309" s="3" t="s">
        <v>6716</v>
      </c>
      <c r="S2309" s="4" t="n">
        <v>45747.6082060185</v>
      </c>
      <c r="T2309" s="3" t="s">
        <v>1920</v>
      </c>
      <c r="U2309" s="3" t="s">
        <v>1920</v>
      </c>
      <c r="V2309" s="3" t="n">
        <v>0</v>
      </c>
      <c r="W2309" s="3" t="n">
        <v>0</v>
      </c>
      <c r="X2309" s="3" t="n">
        <v>0</v>
      </c>
      <c r="Y2309" s="3" t="s">
        <v>30</v>
      </c>
      <c r="Z2309" s="3" t="s">
        <v>30</v>
      </c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</row>
    <row r="2310" customFormat="false" ht="15.75" hidden="false" customHeight="false" outlineLevel="0" collapsed="false">
      <c r="A2310" s="3" t="n">
        <v>2309</v>
      </c>
      <c r="B2310" s="3" t="s">
        <v>6717</v>
      </c>
      <c r="C2310" s="3" t="s">
        <v>6718</v>
      </c>
      <c r="D2310" s="3" t="n">
        <v>1</v>
      </c>
      <c r="E2310" s="3" t="n">
        <v>7.40766</v>
      </c>
      <c r="F2310" s="3" t="n">
        <v>94</v>
      </c>
      <c r="G2310" s="3" t="n">
        <v>94</v>
      </c>
      <c r="H2310" s="3" t="n">
        <v>4</v>
      </c>
      <c r="I2310" s="3" t="n">
        <v>4</v>
      </c>
      <c r="J2310" s="3" t="n">
        <v>95</v>
      </c>
      <c r="K2310" s="3" t="n">
        <v>95</v>
      </c>
      <c r="L2310" s="3" t="n">
        <v>10</v>
      </c>
      <c r="M2310" s="3" t="n">
        <v>10</v>
      </c>
      <c r="N2310" s="3" t="n">
        <v>-1</v>
      </c>
      <c r="O2310" s="3" t="n">
        <v>-1</v>
      </c>
      <c r="P2310" s="3" t="n">
        <v>8.7</v>
      </c>
      <c r="Q2310" s="3" t="n">
        <v>24.2</v>
      </c>
      <c r="R2310" s="3" t="s">
        <v>6719</v>
      </c>
      <c r="S2310" s="4" t="n">
        <v>45747.6083912037</v>
      </c>
      <c r="T2310" s="3" t="s">
        <v>1920</v>
      </c>
      <c r="U2310" s="3" t="s">
        <v>1920</v>
      </c>
      <c r="V2310" s="3" t="n">
        <v>0</v>
      </c>
      <c r="W2310" s="3" t="n">
        <v>0</v>
      </c>
      <c r="X2310" s="3" t="n">
        <v>0</v>
      </c>
      <c r="Y2310" s="3" t="s">
        <v>30</v>
      </c>
      <c r="Z2310" s="3" t="s">
        <v>30</v>
      </c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</row>
    <row r="2311" customFormat="false" ht="15.75" hidden="false" customHeight="false" outlineLevel="0" collapsed="false">
      <c r="A2311" s="3" t="n">
        <v>2310</v>
      </c>
      <c r="B2311" s="3" t="s">
        <v>6720</v>
      </c>
      <c r="C2311" s="3" t="s">
        <v>6721</v>
      </c>
      <c r="D2311" s="3" t="n">
        <v>1</v>
      </c>
      <c r="E2311" s="3" t="n">
        <v>0.9269349</v>
      </c>
      <c r="F2311" s="3" t="n">
        <v>19</v>
      </c>
      <c r="G2311" s="3" t="n">
        <v>19</v>
      </c>
      <c r="H2311" s="3" t="n">
        <v>3</v>
      </c>
      <c r="I2311" s="3" t="n">
        <v>3</v>
      </c>
      <c r="J2311" s="3" t="n">
        <v>18</v>
      </c>
      <c r="K2311" s="3" t="n">
        <v>18</v>
      </c>
      <c r="L2311" s="3" t="n">
        <v>3</v>
      </c>
      <c r="M2311" s="3" t="n">
        <v>3</v>
      </c>
      <c r="N2311" s="3" t="n">
        <v>0</v>
      </c>
      <c r="O2311" s="3" t="n">
        <v>-1</v>
      </c>
      <c r="P2311" s="3" t="n">
        <v>8.7</v>
      </c>
      <c r="Q2311" s="3" t="n">
        <v>24.2</v>
      </c>
      <c r="R2311" s="3" t="s">
        <v>6722</v>
      </c>
      <c r="S2311" s="4" t="n">
        <v>45747.6084953704</v>
      </c>
      <c r="T2311" s="3" t="s">
        <v>1920</v>
      </c>
      <c r="U2311" s="3" t="s">
        <v>1920</v>
      </c>
      <c r="V2311" s="3" t="n">
        <v>1</v>
      </c>
      <c r="W2311" s="3" t="n">
        <v>0</v>
      </c>
      <c r="X2311" s="3" t="n">
        <v>0</v>
      </c>
      <c r="Y2311" s="3" t="s">
        <v>30</v>
      </c>
      <c r="Z2311" s="3" t="s">
        <v>30</v>
      </c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</row>
    <row r="2312" customFormat="false" ht="15.75" hidden="false" customHeight="false" outlineLevel="0" collapsed="false">
      <c r="A2312" s="3" t="n">
        <v>2311</v>
      </c>
      <c r="B2312" s="3" t="s">
        <v>6723</v>
      </c>
      <c r="C2312" s="3" t="s">
        <v>6724</v>
      </c>
      <c r="D2312" s="3" t="n">
        <v>1</v>
      </c>
      <c r="E2312" s="3" t="n">
        <v>1.0019422</v>
      </c>
      <c r="F2312" s="3" t="n">
        <v>24</v>
      </c>
      <c r="G2312" s="3" t="n">
        <v>24</v>
      </c>
      <c r="H2312" s="3" t="n">
        <v>3</v>
      </c>
      <c r="I2312" s="3" t="n">
        <v>3</v>
      </c>
      <c r="J2312" s="3" t="n">
        <v>26</v>
      </c>
      <c r="K2312" s="3" t="n">
        <v>26</v>
      </c>
      <c r="L2312" s="3" t="n">
        <v>3</v>
      </c>
      <c r="M2312" s="3" t="n">
        <v>3</v>
      </c>
      <c r="N2312" s="3" t="n">
        <v>-1</v>
      </c>
      <c r="O2312" s="3" t="n">
        <v>-1</v>
      </c>
      <c r="P2312" s="3" t="n">
        <v>8.7</v>
      </c>
      <c r="Q2312" s="3" t="n">
        <v>24.2</v>
      </c>
      <c r="R2312" s="3" t="s">
        <v>6725</v>
      </c>
      <c r="S2312" s="4" t="n">
        <v>45747.6085416667</v>
      </c>
      <c r="T2312" s="3" t="s">
        <v>1920</v>
      </c>
      <c r="U2312" s="3" t="s">
        <v>1920</v>
      </c>
      <c r="V2312" s="3" t="n">
        <v>0</v>
      </c>
      <c r="W2312" s="3" t="n">
        <v>0</v>
      </c>
      <c r="X2312" s="3" t="n">
        <v>0</v>
      </c>
      <c r="Y2312" s="3" t="s">
        <v>30</v>
      </c>
      <c r="Z2312" s="3" t="s">
        <v>30</v>
      </c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</row>
    <row r="2313" customFormat="false" ht="15.75" hidden="false" customHeight="false" outlineLevel="0" collapsed="false">
      <c r="A2313" s="3" t="n">
        <v>2312</v>
      </c>
      <c r="B2313" s="3" t="s">
        <v>6726</v>
      </c>
      <c r="C2313" s="3" t="s">
        <v>6727</v>
      </c>
      <c r="D2313" s="3" t="n">
        <v>1</v>
      </c>
      <c r="E2313" s="3" t="n">
        <v>1.1764013</v>
      </c>
      <c r="F2313" s="3" t="n">
        <v>27</v>
      </c>
      <c r="G2313" s="3" t="n">
        <v>27</v>
      </c>
      <c r="H2313" s="3" t="n">
        <v>3</v>
      </c>
      <c r="I2313" s="3" t="n">
        <v>3</v>
      </c>
      <c r="J2313" s="3" t="n">
        <v>31</v>
      </c>
      <c r="K2313" s="3" t="n">
        <v>31</v>
      </c>
      <c r="L2313" s="3" t="n">
        <v>3</v>
      </c>
      <c r="M2313" s="3" t="n">
        <v>3</v>
      </c>
      <c r="N2313" s="3" t="n">
        <v>-1</v>
      </c>
      <c r="O2313" s="3" t="n">
        <v>-1</v>
      </c>
      <c r="P2313" s="3" t="n">
        <v>8.7</v>
      </c>
      <c r="Q2313" s="3" t="n">
        <v>24.2</v>
      </c>
      <c r="R2313" s="3" t="s">
        <v>6728</v>
      </c>
      <c r="S2313" s="4" t="n">
        <v>45747.6085763889</v>
      </c>
      <c r="T2313" s="3" t="s">
        <v>1920</v>
      </c>
      <c r="U2313" s="3" t="s">
        <v>1920</v>
      </c>
      <c r="V2313" s="3" t="n">
        <v>0</v>
      </c>
      <c r="W2313" s="3" t="n">
        <v>0</v>
      </c>
      <c r="X2313" s="3" t="n">
        <v>0</v>
      </c>
      <c r="Y2313" s="3" t="s">
        <v>30</v>
      </c>
      <c r="Z2313" s="3" t="s">
        <v>30</v>
      </c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</row>
    <row r="2314" customFormat="false" ht="15.75" hidden="false" customHeight="false" outlineLevel="0" collapsed="false">
      <c r="A2314" s="3" t="n">
        <v>2313</v>
      </c>
      <c r="B2314" s="3" t="s">
        <v>6729</v>
      </c>
      <c r="C2314" s="3" t="s">
        <v>6730</v>
      </c>
      <c r="D2314" s="3" t="n">
        <v>1</v>
      </c>
      <c r="E2314" s="3" t="n">
        <v>1.2441303</v>
      </c>
      <c r="F2314" s="3" t="n">
        <v>27</v>
      </c>
      <c r="G2314" s="3" t="n">
        <v>27</v>
      </c>
      <c r="H2314" s="3" t="n">
        <v>3</v>
      </c>
      <c r="I2314" s="3" t="n">
        <v>3</v>
      </c>
      <c r="J2314" s="3" t="n">
        <v>31</v>
      </c>
      <c r="K2314" s="3" t="n">
        <v>31</v>
      </c>
      <c r="L2314" s="3" t="n">
        <v>3</v>
      </c>
      <c r="M2314" s="3" t="n">
        <v>3</v>
      </c>
      <c r="N2314" s="3" t="n">
        <v>-1</v>
      </c>
      <c r="O2314" s="3" t="n">
        <v>-1</v>
      </c>
      <c r="P2314" s="3" t="n">
        <v>8.7</v>
      </c>
      <c r="Q2314" s="3" t="n">
        <v>24.2</v>
      </c>
      <c r="R2314" s="3" t="s">
        <v>6731</v>
      </c>
      <c r="S2314" s="4" t="n">
        <v>45747.6086226852</v>
      </c>
      <c r="T2314" s="3" t="s">
        <v>1920</v>
      </c>
      <c r="U2314" s="3" t="s">
        <v>1920</v>
      </c>
      <c r="V2314" s="3" t="n">
        <v>0</v>
      </c>
      <c r="W2314" s="3" t="n">
        <v>0</v>
      </c>
      <c r="X2314" s="3" t="n">
        <v>0</v>
      </c>
      <c r="Y2314" s="3" t="s">
        <v>30</v>
      </c>
      <c r="Z2314" s="3" t="s">
        <v>30</v>
      </c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</row>
    <row r="2315" customFormat="false" ht="15.75" hidden="false" customHeight="false" outlineLevel="0" collapsed="false">
      <c r="A2315" s="3" t="n">
        <v>2314</v>
      </c>
      <c r="B2315" s="3" t="s">
        <v>6732</v>
      </c>
      <c r="C2315" s="3" t="s">
        <v>6733</v>
      </c>
      <c r="D2315" s="3" t="n">
        <v>1</v>
      </c>
      <c r="E2315" s="3" t="n">
        <v>2.1123159</v>
      </c>
      <c r="F2315" s="3" t="n">
        <v>70</v>
      </c>
      <c r="G2315" s="3" t="n">
        <v>70</v>
      </c>
      <c r="H2315" s="3" t="n">
        <v>4</v>
      </c>
      <c r="I2315" s="3" t="n">
        <v>4</v>
      </c>
      <c r="J2315" s="3" t="n">
        <v>75</v>
      </c>
      <c r="K2315" s="3" t="n">
        <v>75</v>
      </c>
      <c r="L2315" s="3" t="n">
        <v>9</v>
      </c>
      <c r="M2315" s="3" t="n">
        <v>9</v>
      </c>
      <c r="N2315" s="3" t="n">
        <v>-1</v>
      </c>
      <c r="O2315" s="3" t="n">
        <v>-1</v>
      </c>
      <c r="P2315" s="3" t="n">
        <v>8.7</v>
      </c>
      <c r="Q2315" s="3" t="n">
        <v>24.2</v>
      </c>
      <c r="R2315" s="3" t="s">
        <v>6734</v>
      </c>
      <c r="S2315" s="4" t="n">
        <v>45747.6086689815</v>
      </c>
      <c r="T2315" s="3" t="s">
        <v>1920</v>
      </c>
      <c r="U2315" s="3" t="s">
        <v>1920</v>
      </c>
      <c r="V2315" s="3" t="n">
        <v>0</v>
      </c>
      <c r="W2315" s="3" t="n">
        <v>0</v>
      </c>
      <c r="X2315" s="3" t="n">
        <v>0</v>
      </c>
      <c r="Y2315" s="3" t="s">
        <v>30</v>
      </c>
      <c r="Z2315" s="3" t="s">
        <v>30</v>
      </c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</row>
    <row r="2316" customFormat="false" ht="15.75" hidden="false" customHeight="false" outlineLevel="0" collapsed="false">
      <c r="A2316" s="3" t="n">
        <v>2315</v>
      </c>
      <c r="B2316" s="3" t="s">
        <v>6735</v>
      </c>
      <c r="C2316" s="3" t="s">
        <v>6736</v>
      </c>
      <c r="D2316" s="3" t="n">
        <v>1</v>
      </c>
      <c r="E2316" s="3" t="n">
        <v>2.776553</v>
      </c>
      <c r="F2316" s="3" t="n">
        <v>90</v>
      </c>
      <c r="G2316" s="3" t="n">
        <v>90</v>
      </c>
      <c r="H2316" s="3" t="n">
        <v>4</v>
      </c>
      <c r="I2316" s="3" t="n">
        <v>4</v>
      </c>
      <c r="J2316" s="3" t="n">
        <v>97</v>
      </c>
      <c r="K2316" s="3" t="n">
        <v>97</v>
      </c>
      <c r="L2316" s="3" t="n">
        <v>10</v>
      </c>
      <c r="M2316" s="3" t="n">
        <v>10</v>
      </c>
      <c r="N2316" s="3" t="n">
        <v>-1</v>
      </c>
      <c r="O2316" s="3" t="n">
        <v>-1</v>
      </c>
      <c r="P2316" s="3" t="n">
        <v>8.7</v>
      </c>
      <c r="Q2316" s="3" t="n">
        <v>24.2</v>
      </c>
      <c r="R2316" s="3" t="s">
        <v>6737</v>
      </c>
      <c r="S2316" s="4" t="n">
        <v>45747.6087384259</v>
      </c>
      <c r="T2316" s="3" t="s">
        <v>1920</v>
      </c>
      <c r="U2316" s="3" t="s">
        <v>1920</v>
      </c>
      <c r="V2316" s="3" t="n">
        <v>0</v>
      </c>
      <c r="W2316" s="3" t="n">
        <v>0</v>
      </c>
      <c r="X2316" s="3" t="n">
        <v>0</v>
      </c>
      <c r="Y2316" s="3" t="s">
        <v>30</v>
      </c>
      <c r="Z2316" s="3" t="s">
        <v>30</v>
      </c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</row>
    <row r="2317" customFormat="false" ht="15.75" hidden="false" customHeight="false" outlineLevel="0" collapsed="false">
      <c r="A2317" s="3" t="n">
        <v>2316</v>
      </c>
      <c r="B2317" s="3" t="s">
        <v>6738</v>
      </c>
      <c r="C2317" s="3" t="s">
        <v>6739</v>
      </c>
      <c r="D2317" s="3" t="n">
        <v>1</v>
      </c>
      <c r="E2317" s="3" t="n">
        <v>4.9397512</v>
      </c>
      <c r="F2317" s="3" t="n">
        <v>158</v>
      </c>
      <c r="G2317" s="3" t="n">
        <v>158</v>
      </c>
      <c r="H2317" s="3" t="n">
        <v>4</v>
      </c>
      <c r="I2317" s="3" t="n">
        <v>4</v>
      </c>
      <c r="J2317" s="3" t="n">
        <v>177</v>
      </c>
      <c r="K2317" s="3" t="n">
        <v>177</v>
      </c>
      <c r="L2317" s="3" t="n">
        <v>14</v>
      </c>
      <c r="M2317" s="3" t="n">
        <v>14</v>
      </c>
      <c r="N2317" s="3" t="n">
        <v>-1</v>
      </c>
      <c r="O2317" s="3" t="n">
        <v>-1</v>
      </c>
      <c r="P2317" s="3" t="n">
        <v>8.7</v>
      </c>
      <c r="Q2317" s="3" t="n">
        <v>24.2</v>
      </c>
      <c r="R2317" s="3" t="s">
        <v>6740</v>
      </c>
      <c r="S2317" s="4" t="n">
        <v>45747.6088425926</v>
      </c>
      <c r="T2317" s="3" t="s">
        <v>1920</v>
      </c>
      <c r="U2317" s="3" t="s">
        <v>1920</v>
      </c>
      <c r="V2317" s="3" t="n">
        <v>0</v>
      </c>
      <c r="W2317" s="3" t="n">
        <v>0</v>
      </c>
      <c r="X2317" s="3" t="n">
        <v>0</v>
      </c>
      <c r="Y2317" s="3" t="s">
        <v>30</v>
      </c>
      <c r="Z2317" s="3" t="s">
        <v>30</v>
      </c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</row>
    <row r="2318" customFormat="false" ht="15.75" hidden="false" customHeight="false" outlineLevel="0" collapsed="false">
      <c r="A2318" s="3" t="n">
        <v>2317</v>
      </c>
      <c r="B2318" s="3" t="s">
        <v>6741</v>
      </c>
      <c r="C2318" s="3" t="s">
        <v>6742</v>
      </c>
      <c r="D2318" s="3" t="n">
        <v>1</v>
      </c>
      <c r="E2318" s="3" t="n">
        <v>5.3886847</v>
      </c>
      <c r="F2318" s="3" t="n">
        <v>142</v>
      </c>
      <c r="G2318" s="3" t="n">
        <v>142</v>
      </c>
      <c r="H2318" s="3" t="n">
        <v>8</v>
      </c>
      <c r="I2318" s="3" t="n">
        <v>8</v>
      </c>
      <c r="J2318" s="3" t="n">
        <v>160</v>
      </c>
      <c r="K2318" s="3" t="n">
        <v>160</v>
      </c>
      <c r="L2318" s="3" t="n">
        <v>18</v>
      </c>
      <c r="M2318" s="3" t="n">
        <v>18</v>
      </c>
      <c r="N2318" s="3" t="n">
        <v>-1</v>
      </c>
      <c r="O2318" s="3" t="n">
        <v>-1</v>
      </c>
      <c r="P2318" s="3" t="n">
        <v>8.7</v>
      </c>
      <c r="Q2318" s="3" t="n">
        <v>24.2</v>
      </c>
      <c r="R2318" s="3" t="s">
        <v>6743</v>
      </c>
      <c r="S2318" s="4" t="n">
        <v>45747.6089467593</v>
      </c>
      <c r="T2318" s="3" t="s">
        <v>1920</v>
      </c>
      <c r="U2318" s="3" t="s">
        <v>1920</v>
      </c>
      <c r="V2318" s="3" t="n">
        <v>0</v>
      </c>
      <c r="W2318" s="3" t="n">
        <v>0</v>
      </c>
      <c r="X2318" s="3" t="n">
        <v>0</v>
      </c>
      <c r="Y2318" s="3" t="s">
        <v>30</v>
      </c>
      <c r="Z2318" s="3" t="s">
        <v>30</v>
      </c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</row>
    <row r="2319" customFormat="false" ht="15.75" hidden="false" customHeight="false" outlineLevel="0" collapsed="false">
      <c r="A2319" s="3" t="n">
        <v>2318</v>
      </c>
      <c r="B2319" s="3" t="s">
        <v>6744</v>
      </c>
      <c r="C2319" s="3" t="s">
        <v>6745</v>
      </c>
      <c r="D2319" s="3" t="n">
        <v>1</v>
      </c>
      <c r="E2319" s="3" t="n">
        <v>5.1918033</v>
      </c>
      <c r="F2319" s="3" t="n">
        <v>139</v>
      </c>
      <c r="G2319" s="3" t="n">
        <v>139</v>
      </c>
      <c r="H2319" s="3" t="n">
        <v>8</v>
      </c>
      <c r="I2319" s="3" t="n">
        <v>8</v>
      </c>
      <c r="J2319" s="3" t="n">
        <v>159</v>
      </c>
      <c r="K2319" s="3" t="n">
        <v>159</v>
      </c>
      <c r="L2319" s="3" t="n">
        <v>17</v>
      </c>
      <c r="M2319" s="3" t="n">
        <v>17</v>
      </c>
      <c r="N2319" s="3" t="n">
        <v>-1</v>
      </c>
      <c r="O2319" s="3" t="n">
        <v>-1</v>
      </c>
      <c r="P2319" s="3" t="n">
        <v>8.7</v>
      </c>
      <c r="Q2319" s="3" t="n">
        <v>24.2</v>
      </c>
      <c r="R2319" s="3" t="s">
        <v>6746</v>
      </c>
      <c r="S2319" s="4" t="n">
        <v>45747.6090509259</v>
      </c>
      <c r="T2319" s="3" t="s">
        <v>1920</v>
      </c>
      <c r="U2319" s="3" t="s">
        <v>1920</v>
      </c>
      <c r="V2319" s="3" t="n">
        <v>0</v>
      </c>
      <c r="W2319" s="3" t="n">
        <v>0</v>
      </c>
      <c r="X2319" s="3" t="n">
        <v>0</v>
      </c>
      <c r="Y2319" s="3" t="s">
        <v>30</v>
      </c>
      <c r="Z2319" s="3" t="s">
        <v>30</v>
      </c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</row>
    <row r="2320" customFormat="false" ht="15.75" hidden="false" customHeight="false" outlineLevel="0" collapsed="false">
      <c r="A2320" s="3" t="n">
        <v>2319</v>
      </c>
      <c r="B2320" s="3" t="s">
        <v>6747</v>
      </c>
      <c r="C2320" s="3" t="s">
        <v>6748</v>
      </c>
      <c r="D2320" s="3" t="n">
        <v>1</v>
      </c>
      <c r="E2320" s="3" t="n">
        <v>6.5670106</v>
      </c>
      <c r="F2320" s="3" t="n">
        <v>180</v>
      </c>
      <c r="G2320" s="3" t="n">
        <v>180</v>
      </c>
      <c r="H2320" s="3" t="n">
        <v>14</v>
      </c>
      <c r="I2320" s="3" t="n">
        <v>14</v>
      </c>
      <c r="J2320" s="3" t="n">
        <v>212</v>
      </c>
      <c r="K2320" s="3" t="n">
        <v>212</v>
      </c>
      <c r="L2320" s="3" t="n">
        <v>24</v>
      </c>
      <c r="M2320" s="3" t="n">
        <v>24</v>
      </c>
      <c r="N2320" s="3" t="n">
        <v>-1</v>
      </c>
      <c r="O2320" s="3" t="n">
        <v>-1</v>
      </c>
      <c r="P2320" s="3" t="n">
        <v>8.7</v>
      </c>
      <c r="Q2320" s="3" t="n">
        <v>24.2</v>
      </c>
      <c r="R2320" s="3" t="s">
        <v>6749</v>
      </c>
      <c r="S2320" s="4" t="n">
        <v>45747.6091898148</v>
      </c>
      <c r="T2320" s="3" t="s">
        <v>1920</v>
      </c>
      <c r="U2320" s="3" t="s">
        <v>1920</v>
      </c>
      <c r="V2320" s="3" t="n">
        <v>0</v>
      </c>
      <c r="W2320" s="3" t="n">
        <v>0</v>
      </c>
      <c r="X2320" s="3" t="n">
        <v>0</v>
      </c>
      <c r="Y2320" s="3" t="s">
        <v>30</v>
      </c>
      <c r="Z2320" s="3" t="s">
        <v>30</v>
      </c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</row>
    <row r="2321" customFormat="false" ht="15.75" hidden="false" customHeight="false" outlineLevel="0" collapsed="false">
      <c r="A2321" s="3" t="n">
        <v>2320</v>
      </c>
      <c r="B2321" s="3" t="s">
        <v>6750</v>
      </c>
      <c r="C2321" s="3" t="s">
        <v>6751</v>
      </c>
      <c r="D2321" s="3" t="n">
        <v>1</v>
      </c>
      <c r="E2321" s="3" t="n">
        <v>8.0299874</v>
      </c>
      <c r="F2321" s="3" t="n">
        <v>207</v>
      </c>
      <c r="G2321" s="3" t="n">
        <v>207</v>
      </c>
      <c r="H2321" s="3" t="n">
        <v>16</v>
      </c>
      <c r="I2321" s="3" t="n">
        <v>16</v>
      </c>
      <c r="J2321" s="3" t="n">
        <v>248</v>
      </c>
      <c r="K2321" s="3" t="n">
        <v>248</v>
      </c>
      <c r="L2321" s="3" t="n">
        <v>28</v>
      </c>
      <c r="M2321" s="3" t="n">
        <v>28</v>
      </c>
      <c r="N2321" s="3" t="n">
        <v>-1</v>
      </c>
      <c r="O2321" s="3" t="n">
        <v>-1</v>
      </c>
      <c r="P2321" s="3" t="n">
        <v>8.7</v>
      </c>
      <c r="Q2321" s="3" t="n">
        <v>24.2</v>
      </c>
      <c r="R2321" s="3" t="s">
        <v>6752</v>
      </c>
      <c r="S2321" s="4" t="n">
        <v>45747.6093402778</v>
      </c>
      <c r="T2321" s="3" t="s">
        <v>3197</v>
      </c>
      <c r="U2321" s="3" t="s">
        <v>3197</v>
      </c>
      <c r="V2321" s="3" t="n">
        <v>0</v>
      </c>
      <c r="W2321" s="3" t="n">
        <v>0</v>
      </c>
      <c r="X2321" s="3" t="n">
        <v>0</v>
      </c>
      <c r="Y2321" s="3" t="s">
        <v>30</v>
      </c>
      <c r="Z2321" s="3" t="s">
        <v>30</v>
      </c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</row>
    <row r="2322" customFormat="false" ht="15.75" hidden="false" customHeight="false" outlineLevel="0" collapsed="false">
      <c r="A2322" s="3" t="n">
        <v>2321</v>
      </c>
      <c r="B2322" s="3" t="s">
        <v>6753</v>
      </c>
      <c r="C2322" s="3" t="s">
        <v>6754</v>
      </c>
      <c r="D2322" s="3" t="n">
        <v>1</v>
      </c>
      <c r="E2322" s="3" t="n">
        <v>3.0750387</v>
      </c>
      <c r="F2322" s="3" t="n">
        <v>80</v>
      </c>
      <c r="G2322" s="3" t="n">
        <v>80</v>
      </c>
      <c r="H2322" s="3" t="n">
        <v>4</v>
      </c>
      <c r="I2322" s="3" t="n">
        <v>4</v>
      </c>
      <c r="J2322" s="3" t="n">
        <v>74</v>
      </c>
      <c r="K2322" s="3" t="n">
        <v>74</v>
      </c>
      <c r="L2322" s="3" t="n">
        <v>10</v>
      </c>
      <c r="M2322" s="3" t="n">
        <v>10</v>
      </c>
      <c r="N2322" s="3" t="n">
        <v>-1</v>
      </c>
      <c r="O2322" s="3" t="n">
        <v>-1</v>
      </c>
      <c r="P2322" s="3" t="n">
        <v>8.7</v>
      </c>
      <c r="Q2322" s="3" t="n">
        <v>24.2</v>
      </c>
      <c r="R2322" s="3" t="s">
        <v>6755</v>
      </c>
      <c r="S2322" s="4" t="n">
        <v>45747.6094097222</v>
      </c>
      <c r="T2322" s="3" t="s">
        <v>65</v>
      </c>
      <c r="U2322" s="3" t="s">
        <v>65</v>
      </c>
      <c r="V2322" s="3" t="n">
        <v>0</v>
      </c>
      <c r="W2322" s="3" t="n">
        <v>0</v>
      </c>
      <c r="X2322" s="3" t="n">
        <v>0</v>
      </c>
      <c r="Y2322" s="3" t="s">
        <v>30</v>
      </c>
      <c r="Z2322" s="3" t="s">
        <v>30</v>
      </c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</row>
    <row r="2323" customFormat="false" ht="15.75" hidden="false" customHeight="false" outlineLevel="0" collapsed="false">
      <c r="A2323" s="3" t="n">
        <v>2322</v>
      </c>
      <c r="B2323" s="3" t="s">
        <v>6756</v>
      </c>
      <c r="C2323" s="3" t="s">
        <v>6757</v>
      </c>
      <c r="D2323" s="3" t="n">
        <v>1</v>
      </c>
      <c r="E2323" s="3" t="n">
        <v>16.3939878</v>
      </c>
      <c r="F2323" s="3" t="n">
        <v>465</v>
      </c>
      <c r="G2323" s="3" t="n">
        <v>465</v>
      </c>
      <c r="H2323" s="3" t="n">
        <v>25</v>
      </c>
      <c r="I2323" s="3" t="n">
        <v>25</v>
      </c>
      <c r="J2323" s="3" t="n">
        <v>517</v>
      </c>
      <c r="K2323" s="3" t="n">
        <v>517</v>
      </c>
      <c r="L2323" s="3" t="n">
        <v>69</v>
      </c>
      <c r="M2323" s="3" t="n">
        <v>69</v>
      </c>
      <c r="N2323" s="3" t="n">
        <v>-1</v>
      </c>
      <c r="O2323" s="3" t="n">
        <v>-1</v>
      </c>
      <c r="P2323" s="3" t="n">
        <v>8.9</v>
      </c>
      <c r="Q2323" s="3" t="n">
        <v>24.2</v>
      </c>
      <c r="R2323" s="3" t="s">
        <v>6758</v>
      </c>
      <c r="S2323" s="4" t="n">
        <v>45747.6096990741</v>
      </c>
      <c r="T2323" s="3" t="s">
        <v>1920</v>
      </c>
      <c r="U2323" s="3" t="s">
        <v>1920</v>
      </c>
      <c r="V2323" s="3" t="n">
        <v>0</v>
      </c>
      <c r="W2323" s="3" t="n">
        <v>0</v>
      </c>
      <c r="X2323" s="3" t="n">
        <v>0</v>
      </c>
      <c r="Y2323" s="3" t="s">
        <v>30</v>
      </c>
      <c r="Z2323" s="3" t="s">
        <v>30</v>
      </c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</row>
    <row r="2324" customFormat="false" ht="15.75" hidden="false" customHeight="false" outlineLevel="0" collapsed="false">
      <c r="A2324" s="3" t="n">
        <v>2323</v>
      </c>
      <c r="B2324" s="3" t="s">
        <v>6759</v>
      </c>
      <c r="C2324" s="3" t="s">
        <v>6760</v>
      </c>
      <c r="D2324" s="3" t="n">
        <v>1</v>
      </c>
      <c r="E2324" s="3" t="n">
        <v>4.5703402</v>
      </c>
      <c r="F2324" s="3" t="n">
        <v>127</v>
      </c>
      <c r="G2324" s="3" t="n">
        <v>127</v>
      </c>
      <c r="H2324" s="3" t="n">
        <v>4</v>
      </c>
      <c r="I2324" s="3" t="n">
        <v>4</v>
      </c>
      <c r="J2324" s="3" t="n">
        <v>118</v>
      </c>
      <c r="K2324" s="3" t="n">
        <v>118</v>
      </c>
      <c r="L2324" s="3" t="n">
        <v>16</v>
      </c>
      <c r="M2324" s="3" t="n">
        <v>16</v>
      </c>
      <c r="N2324" s="3" t="n">
        <v>-1</v>
      </c>
      <c r="O2324" s="3" t="n">
        <v>-1</v>
      </c>
      <c r="P2324" s="3" t="n">
        <v>8.9</v>
      </c>
      <c r="Q2324" s="3" t="n">
        <v>24.2</v>
      </c>
      <c r="R2324" s="3" t="s">
        <v>6761</v>
      </c>
      <c r="S2324" s="4" t="n">
        <v>45747.6098032407</v>
      </c>
      <c r="T2324" s="3" t="s">
        <v>65</v>
      </c>
      <c r="U2324" s="3" t="s">
        <v>65</v>
      </c>
      <c r="V2324" s="3" t="n">
        <v>0</v>
      </c>
      <c r="W2324" s="3" t="n">
        <v>0</v>
      </c>
      <c r="X2324" s="3" t="n">
        <v>0</v>
      </c>
      <c r="Y2324" s="3" t="s">
        <v>30</v>
      </c>
      <c r="Z2324" s="3" t="s">
        <v>30</v>
      </c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</row>
    <row r="2325" customFormat="false" ht="15.75" hidden="false" customHeight="false" outlineLevel="0" collapsed="false">
      <c r="A2325" s="3" t="n">
        <v>2324</v>
      </c>
      <c r="B2325" s="3" t="s">
        <v>6762</v>
      </c>
      <c r="C2325" s="3" t="s">
        <v>6763</v>
      </c>
      <c r="D2325" s="3" t="n">
        <v>1</v>
      </c>
      <c r="E2325" s="3" t="n">
        <v>34.8191185</v>
      </c>
      <c r="F2325" s="3" t="n">
        <v>3882</v>
      </c>
      <c r="G2325" s="3" t="n">
        <v>3882</v>
      </c>
      <c r="H2325" s="3" t="n">
        <v>43</v>
      </c>
      <c r="I2325" s="3" t="n">
        <v>43</v>
      </c>
      <c r="J2325" s="3" t="n">
        <v>5322</v>
      </c>
      <c r="K2325" s="3" t="n">
        <v>5322</v>
      </c>
      <c r="L2325" s="3" t="n">
        <v>498</v>
      </c>
      <c r="M2325" s="3" t="n">
        <v>498</v>
      </c>
      <c r="N2325" s="3" t="n">
        <v>-1</v>
      </c>
      <c r="O2325" s="3" t="n">
        <v>-1</v>
      </c>
      <c r="P2325" s="3" t="n">
        <v>8.9</v>
      </c>
      <c r="Q2325" s="3" t="n">
        <v>24.2</v>
      </c>
      <c r="R2325" s="3" t="s">
        <v>6764</v>
      </c>
      <c r="S2325" s="4" t="n">
        <v>45747.6105439815</v>
      </c>
      <c r="T2325" s="3" t="s">
        <v>65</v>
      </c>
      <c r="U2325" s="3" t="s">
        <v>65</v>
      </c>
      <c r="V2325" s="3" t="n">
        <v>0</v>
      </c>
      <c r="W2325" s="3" t="n">
        <v>0</v>
      </c>
      <c r="X2325" s="3" t="n">
        <v>0</v>
      </c>
      <c r="Y2325" s="3" t="s">
        <v>30</v>
      </c>
      <c r="Z2325" s="3" t="s">
        <v>30</v>
      </c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</row>
    <row r="2326" customFormat="false" ht="15.75" hidden="false" customHeight="false" outlineLevel="0" collapsed="false">
      <c r="A2326" s="3" t="n">
        <v>2325</v>
      </c>
      <c r="B2326" s="3" t="s">
        <v>6765</v>
      </c>
      <c r="C2326" s="3" t="s">
        <v>6766</v>
      </c>
      <c r="D2326" s="3" t="n">
        <v>1</v>
      </c>
      <c r="E2326" s="3" t="n">
        <v>4.1296291</v>
      </c>
      <c r="F2326" s="3" t="n">
        <v>69</v>
      </c>
      <c r="G2326" s="3" t="n">
        <v>69</v>
      </c>
      <c r="H2326" s="3" t="n">
        <v>3</v>
      </c>
      <c r="I2326" s="3" t="n">
        <v>3</v>
      </c>
      <c r="J2326" s="3" t="n">
        <v>66</v>
      </c>
      <c r="K2326" s="3" t="n">
        <v>66</v>
      </c>
      <c r="L2326" s="3" t="n">
        <v>10</v>
      </c>
      <c r="M2326" s="3" t="n">
        <v>10</v>
      </c>
      <c r="N2326" s="3" t="n">
        <v>-1</v>
      </c>
      <c r="O2326" s="3" t="n">
        <v>-1</v>
      </c>
      <c r="P2326" s="3" t="n">
        <v>8.9</v>
      </c>
      <c r="Q2326" s="3" t="n">
        <v>24.2</v>
      </c>
      <c r="R2326" s="3" t="s">
        <v>6767</v>
      </c>
      <c r="S2326" s="4" t="n">
        <v>45747.6106365741</v>
      </c>
      <c r="T2326" s="3" t="s">
        <v>65</v>
      </c>
      <c r="U2326" s="3" t="s">
        <v>65</v>
      </c>
      <c r="V2326" s="3" t="n">
        <v>0</v>
      </c>
      <c r="W2326" s="3" t="n">
        <v>0</v>
      </c>
      <c r="X2326" s="3" t="n">
        <v>0</v>
      </c>
      <c r="Y2326" s="3" t="s">
        <v>30</v>
      </c>
      <c r="Z2326" s="3" t="s">
        <v>30</v>
      </c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</row>
    <row r="2327" customFormat="false" ht="15.75" hidden="false" customHeight="false" outlineLevel="0" collapsed="false">
      <c r="A2327" s="3" t="n">
        <v>2326</v>
      </c>
      <c r="B2327" s="3" t="s">
        <v>6768</v>
      </c>
      <c r="C2327" s="3" t="s">
        <v>6769</v>
      </c>
      <c r="D2327" s="3" t="n">
        <v>1</v>
      </c>
      <c r="E2327" s="3" t="n">
        <v>0.3841555</v>
      </c>
      <c r="F2327" s="3" t="n">
        <v>8</v>
      </c>
      <c r="G2327" s="3" t="n">
        <v>8</v>
      </c>
      <c r="H2327" s="3" t="n">
        <v>3</v>
      </c>
      <c r="I2327" s="3" t="n">
        <v>3</v>
      </c>
      <c r="J2327" s="3" t="n">
        <v>8</v>
      </c>
      <c r="K2327" s="3" t="n">
        <v>8</v>
      </c>
      <c r="L2327" s="3" t="n">
        <v>1</v>
      </c>
      <c r="M2327" s="3" t="n">
        <v>1</v>
      </c>
      <c r="N2327" s="3" t="n">
        <v>-1</v>
      </c>
      <c r="O2327" s="3" t="n">
        <v>-1</v>
      </c>
      <c r="P2327" s="3" t="n">
        <v>8.9</v>
      </c>
      <c r="Q2327" s="3" t="n">
        <v>24.2</v>
      </c>
      <c r="R2327" s="3" t="s">
        <v>6770</v>
      </c>
      <c r="S2327" s="4" t="n">
        <v>45747.6106712963</v>
      </c>
      <c r="T2327" s="3" t="s">
        <v>65</v>
      </c>
      <c r="U2327" s="3" t="s">
        <v>65</v>
      </c>
      <c r="V2327" s="3" t="n">
        <v>0</v>
      </c>
      <c r="W2327" s="3" t="n">
        <v>0</v>
      </c>
      <c r="X2327" s="3" t="n">
        <v>0</v>
      </c>
      <c r="Y2327" s="3" t="s">
        <v>30</v>
      </c>
      <c r="Z2327" s="3" t="s">
        <v>30</v>
      </c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</row>
    <row r="2328" customFormat="false" ht="15.75" hidden="false" customHeight="false" outlineLevel="0" collapsed="false">
      <c r="A2328" s="3" t="n">
        <v>2327</v>
      </c>
      <c r="B2328" s="3" t="s">
        <v>6771</v>
      </c>
      <c r="C2328" s="3" t="s">
        <v>6772</v>
      </c>
      <c r="D2328" s="3" t="n">
        <v>1</v>
      </c>
      <c r="E2328" s="3" t="n">
        <v>3.2456471</v>
      </c>
      <c r="F2328" s="3" t="n">
        <v>105</v>
      </c>
      <c r="G2328" s="3" t="n">
        <v>105</v>
      </c>
      <c r="H2328" s="3" t="n">
        <v>18</v>
      </c>
      <c r="I2328" s="3" t="n">
        <v>18</v>
      </c>
      <c r="J2328" s="3" t="n">
        <v>122</v>
      </c>
      <c r="K2328" s="3" t="n">
        <v>122</v>
      </c>
      <c r="L2328" s="3" t="n">
        <v>17</v>
      </c>
      <c r="M2328" s="3" t="n">
        <v>17</v>
      </c>
      <c r="N2328" s="3" t="n">
        <v>-1</v>
      </c>
      <c r="O2328" s="3" t="n">
        <v>-1</v>
      </c>
      <c r="P2328" s="3" t="n">
        <v>8.9</v>
      </c>
      <c r="Q2328" s="3" t="n">
        <v>24.2</v>
      </c>
      <c r="R2328" s="3" t="s">
        <v>6773</v>
      </c>
      <c r="S2328" s="4" t="n">
        <v>45747.6107523148</v>
      </c>
      <c r="T2328" s="3" t="s">
        <v>65</v>
      </c>
      <c r="U2328" s="3" t="s">
        <v>65</v>
      </c>
      <c r="V2328" s="3" t="n">
        <v>0</v>
      </c>
      <c r="W2328" s="3" t="n">
        <v>0</v>
      </c>
      <c r="X2328" s="3" t="n">
        <v>0</v>
      </c>
      <c r="Y2328" s="3" t="s">
        <v>30</v>
      </c>
      <c r="Z2328" s="3" t="s">
        <v>30</v>
      </c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</row>
    <row r="2329" customFormat="false" ht="15.75" hidden="false" customHeight="false" outlineLevel="0" collapsed="false">
      <c r="A2329" s="3" t="n">
        <v>2328</v>
      </c>
      <c r="B2329" s="3" t="s">
        <v>6774</v>
      </c>
      <c r="C2329" s="3" t="s">
        <v>6775</v>
      </c>
      <c r="D2329" s="3" t="n">
        <v>1</v>
      </c>
      <c r="E2329" s="3" t="n">
        <v>0.8015021</v>
      </c>
      <c r="F2329" s="3" t="n">
        <v>15</v>
      </c>
      <c r="G2329" s="3" t="n">
        <v>15</v>
      </c>
      <c r="H2329" s="3" t="n">
        <v>3</v>
      </c>
      <c r="I2329" s="3" t="n">
        <v>3</v>
      </c>
      <c r="J2329" s="3" t="n">
        <v>16</v>
      </c>
      <c r="K2329" s="3" t="n">
        <v>16</v>
      </c>
      <c r="L2329" s="3" t="n">
        <v>1</v>
      </c>
      <c r="M2329" s="3" t="n">
        <v>1</v>
      </c>
      <c r="N2329" s="3" t="n">
        <v>-1</v>
      </c>
      <c r="O2329" s="3" t="n">
        <v>-1</v>
      </c>
      <c r="P2329" s="3" t="n">
        <v>8.9</v>
      </c>
      <c r="Q2329" s="3" t="n">
        <v>24.2</v>
      </c>
      <c r="R2329" s="3" t="s">
        <v>6776</v>
      </c>
      <c r="S2329" s="4" t="n">
        <v>45747.610787037</v>
      </c>
      <c r="T2329" s="3" t="s">
        <v>1920</v>
      </c>
      <c r="U2329" s="3" t="s">
        <v>1920</v>
      </c>
      <c r="V2329" s="3" t="n">
        <v>0</v>
      </c>
      <c r="W2329" s="3" t="n">
        <v>0</v>
      </c>
      <c r="X2329" s="3" t="n">
        <v>0</v>
      </c>
      <c r="Y2329" s="3" t="s">
        <v>30</v>
      </c>
      <c r="Z2329" s="3" t="s">
        <v>30</v>
      </c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</row>
    <row r="2330" customFormat="false" ht="15.75" hidden="false" customHeight="false" outlineLevel="0" collapsed="false">
      <c r="A2330" s="3" t="n">
        <v>2329</v>
      </c>
      <c r="B2330" s="3" t="s">
        <v>6777</v>
      </c>
      <c r="C2330" s="3" t="s">
        <v>6778</v>
      </c>
      <c r="D2330" s="3" t="n">
        <v>1</v>
      </c>
      <c r="E2330" s="3" t="n">
        <v>0.3862749</v>
      </c>
      <c r="F2330" s="3" t="n">
        <v>4</v>
      </c>
      <c r="G2330" s="3" t="n">
        <v>4</v>
      </c>
      <c r="H2330" s="3" t="n">
        <v>3</v>
      </c>
      <c r="I2330" s="3" t="n">
        <v>3</v>
      </c>
      <c r="J2330" s="3" t="n">
        <v>1</v>
      </c>
      <c r="K2330" s="3" t="n">
        <v>1</v>
      </c>
      <c r="L2330" s="3" t="n">
        <v>0</v>
      </c>
      <c r="M2330" s="3" t="n">
        <v>0</v>
      </c>
      <c r="N2330" s="3" t="n">
        <v>-1</v>
      </c>
      <c r="O2330" s="3" t="n">
        <v>-1</v>
      </c>
      <c r="P2330" s="3" t="n">
        <v>8.9</v>
      </c>
      <c r="Q2330" s="3" t="n">
        <v>24.2</v>
      </c>
      <c r="R2330" s="3" t="s">
        <v>6779</v>
      </c>
      <c r="S2330" s="4" t="n">
        <v>45747.6108101852</v>
      </c>
      <c r="T2330" s="3" t="s">
        <v>65</v>
      </c>
      <c r="U2330" s="3" t="s">
        <v>65</v>
      </c>
      <c r="V2330" s="3" t="n">
        <v>0</v>
      </c>
      <c r="W2330" s="3" t="n">
        <v>0</v>
      </c>
      <c r="X2330" s="3" t="n">
        <v>0</v>
      </c>
      <c r="Y2330" s="3" t="s">
        <v>30</v>
      </c>
      <c r="Z2330" s="3" t="s">
        <v>30</v>
      </c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</row>
    <row r="2331" customFormat="false" ht="15.75" hidden="false" customHeight="false" outlineLevel="0" collapsed="false">
      <c r="A2331" s="3" t="n">
        <v>2330</v>
      </c>
      <c r="B2331" s="3" t="s">
        <v>6780</v>
      </c>
      <c r="C2331" s="3" t="s">
        <v>6781</v>
      </c>
      <c r="D2331" s="3" t="n">
        <v>1</v>
      </c>
      <c r="E2331" s="3" t="n">
        <v>0.0248032</v>
      </c>
      <c r="F2331" s="3" t="n">
        <v>2</v>
      </c>
      <c r="G2331" s="3" t="n">
        <v>2</v>
      </c>
      <c r="H2331" s="3" t="n">
        <v>9</v>
      </c>
      <c r="I2331" s="3" t="n">
        <v>9</v>
      </c>
      <c r="J2331" s="3" t="n">
        <v>0</v>
      </c>
      <c r="K2331" s="3" t="n">
        <v>0</v>
      </c>
      <c r="L2331" s="3" t="n">
        <v>0</v>
      </c>
      <c r="M2331" s="3" t="n">
        <v>0</v>
      </c>
      <c r="N2331" s="3" t="n">
        <v>-1</v>
      </c>
      <c r="O2331" s="3" t="n">
        <v>-1</v>
      </c>
      <c r="P2331" s="3" t="n">
        <v>8.9</v>
      </c>
      <c r="Q2331" s="3" t="n">
        <v>24.2</v>
      </c>
      <c r="R2331" s="3" t="s">
        <v>6782</v>
      </c>
      <c r="S2331" s="4" t="n">
        <v>45747.6108217593</v>
      </c>
      <c r="T2331" s="3" t="s">
        <v>65</v>
      </c>
      <c r="U2331" s="3" t="s">
        <v>65</v>
      </c>
      <c r="V2331" s="3" t="n">
        <v>0</v>
      </c>
      <c r="W2331" s="3" t="n">
        <v>0</v>
      </c>
      <c r="X2331" s="3" t="n">
        <v>0</v>
      </c>
      <c r="Y2331" s="3" t="s">
        <v>30</v>
      </c>
      <c r="Z2331" s="3" t="s">
        <v>30</v>
      </c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</row>
    <row r="2332" customFormat="false" ht="15.75" hidden="false" customHeight="false" outlineLevel="0" collapsed="false">
      <c r="A2332" s="3" t="n">
        <v>2331</v>
      </c>
      <c r="B2332" s="3" t="s">
        <v>6783</v>
      </c>
      <c r="C2332" s="3" t="s">
        <v>6784</v>
      </c>
      <c r="D2332" s="3" t="n">
        <v>1</v>
      </c>
      <c r="E2332" s="3" t="n">
        <v>0.8823912</v>
      </c>
      <c r="F2332" s="3" t="n">
        <v>19</v>
      </c>
      <c r="G2332" s="3" t="n">
        <v>19</v>
      </c>
      <c r="H2332" s="3" t="n">
        <v>3</v>
      </c>
      <c r="I2332" s="3" t="n">
        <v>3</v>
      </c>
      <c r="J2332" s="3" t="n">
        <v>18</v>
      </c>
      <c r="K2332" s="3" t="n">
        <v>18</v>
      </c>
      <c r="L2332" s="3" t="n">
        <v>3</v>
      </c>
      <c r="M2332" s="3" t="n">
        <v>3</v>
      </c>
      <c r="N2332" s="3" t="n">
        <v>0</v>
      </c>
      <c r="O2332" s="3" t="n">
        <v>-1</v>
      </c>
      <c r="P2332" s="3" t="n">
        <v>8.9</v>
      </c>
      <c r="Q2332" s="3" t="n">
        <v>24.2</v>
      </c>
      <c r="R2332" s="3" t="s">
        <v>6785</v>
      </c>
      <c r="S2332" s="4" t="n">
        <v>45747.6108796296</v>
      </c>
      <c r="T2332" s="3" t="s">
        <v>1920</v>
      </c>
      <c r="U2332" s="3" t="s">
        <v>1920</v>
      </c>
      <c r="V2332" s="3" t="n">
        <v>1</v>
      </c>
      <c r="W2332" s="3" t="n">
        <v>0</v>
      </c>
      <c r="X2332" s="3" t="n">
        <v>0</v>
      </c>
      <c r="Y2332" s="3" t="s">
        <v>30</v>
      </c>
      <c r="Z2332" s="3" t="s">
        <v>30</v>
      </c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</row>
    <row r="2333" customFormat="false" ht="15.75" hidden="false" customHeight="false" outlineLevel="0" collapsed="false">
      <c r="A2333" s="3" t="n">
        <v>2332</v>
      </c>
      <c r="B2333" s="3" t="s">
        <v>6786</v>
      </c>
      <c r="C2333" s="3" t="s">
        <v>6787</v>
      </c>
      <c r="D2333" s="3" t="n">
        <v>1</v>
      </c>
      <c r="E2333" s="3" t="n">
        <v>1.101894</v>
      </c>
      <c r="F2333" s="3" t="n">
        <v>24</v>
      </c>
      <c r="G2333" s="3" t="n">
        <v>24</v>
      </c>
      <c r="H2333" s="3" t="n">
        <v>3</v>
      </c>
      <c r="I2333" s="3" t="n">
        <v>3</v>
      </c>
      <c r="J2333" s="3" t="n">
        <v>26</v>
      </c>
      <c r="K2333" s="3" t="n">
        <v>26</v>
      </c>
      <c r="L2333" s="3" t="n">
        <v>3</v>
      </c>
      <c r="M2333" s="3" t="n">
        <v>3</v>
      </c>
      <c r="N2333" s="3" t="n">
        <v>-1</v>
      </c>
      <c r="O2333" s="3" t="n">
        <v>-1</v>
      </c>
      <c r="P2333" s="3" t="n">
        <v>8.9</v>
      </c>
      <c r="Q2333" s="3" t="n">
        <v>24.2</v>
      </c>
      <c r="R2333" s="3" t="s">
        <v>6788</v>
      </c>
      <c r="S2333" s="4" t="n">
        <v>45747.6109143519</v>
      </c>
      <c r="T2333" s="3" t="s">
        <v>1920</v>
      </c>
      <c r="U2333" s="3" t="s">
        <v>1920</v>
      </c>
      <c r="V2333" s="3" t="n">
        <v>0</v>
      </c>
      <c r="W2333" s="3" t="n">
        <v>0</v>
      </c>
      <c r="X2333" s="3" t="n">
        <v>0</v>
      </c>
      <c r="Y2333" s="3" t="s">
        <v>30</v>
      </c>
      <c r="Z2333" s="3" t="s">
        <v>30</v>
      </c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</row>
    <row r="2334" customFormat="false" ht="15.75" hidden="false" customHeight="false" outlineLevel="0" collapsed="false">
      <c r="A2334" s="3" t="n">
        <v>2333</v>
      </c>
      <c r="B2334" s="3" t="s">
        <v>6789</v>
      </c>
      <c r="C2334" s="3" t="s">
        <v>6790</v>
      </c>
      <c r="D2334" s="3" t="n">
        <v>1</v>
      </c>
      <c r="E2334" s="3" t="n">
        <v>1.3206519</v>
      </c>
      <c r="F2334" s="3" t="n">
        <v>27</v>
      </c>
      <c r="G2334" s="3" t="n">
        <v>27</v>
      </c>
      <c r="H2334" s="3" t="n">
        <v>3</v>
      </c>
      <c r="I2334" s="3" t="n">
        <v>3</v>
      </c>
      <c r="J2334" s="3" t="n">
        <v>31</v>
      </c>
      <c r="K2334" s="3" t="n">
        <v>31</v>
      </c>
      <c r="L2334" s="3" t="n">
        <v>3</v>
      </c>
      <c r="M2334" s="3" t="n">
        <v>3</v>
      </c>
      <c r="N2334" s="3" t="n">
        <v>-1</v>
      </c>
      <c r="O2334" s="3" t="n">
        <v>-1</v>
      </c>
      <c r="P2334" s="3" t="n">
        <v>8.9</v>
      </c>
      <c r="Q2334" s="3" t="n">
        <v>24.2</v>
      </c>
      <c r="R2334" s="3" t="s">
        <v>6791</v>
      </c>
      <c r="S2334" s="4" t="n">
        <v>45747.6109606482</v>
      </c>
      <c r="T2334" s="3" t="s">
        <v>1920</v>
      </c>
      <c r="U2334" s="3" t="s">
        <v>1920</v>
      </c>
      <c r="V2334" s="3" t="n">
        <v>0</v>
      </c>
      <c r="W2334" s="3" t="n">
        <v>0</v>
      </c>
      <c r="X2334" s="3" t="n">
        <v>0</v>
      </c>
      <c r="Y2334" s="3" t="s">
        <v>30</v>
      </c>
      <c r="Z2334" s="3" t="s">
        <v>30</v>
      </c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</row>
    <row r="2335" customFormat="false" ht="15.75" hidden="false" customHeight="false" outlineLevel="0" collapsed="false">
      <c r="A2335" s="3" t="n">
        <v>2334</v>
      </c>
      <c r="B2335" s="3" t="s">
        <v>6792</v>
      </c>
      <c r="C2335" s="3" t="s">
        <v>6793</v>
      </c>
      <c r="D2335" s="3" t="n">
        <v>1</v>
      </c>
      <c r="E2335" s="3" t="n">
        <v>1.3479938</v>
      </c>
      <c r="F2335" s="3" t="n">
        <v>27</v>
      </c>
      <c r="G2335" s="3" t="n">
        <v>27</v>
      </c>
      <c r="H2335" s="3" t="n">
        <v>3</v>
      </c>
      <c r="I2335" s="3" t="n">
        <v>3</v>
      </c>
      <c r="J2335" s="3" t="n">
        <v>31</v>
      </c>
      <c r="K2335" s="3" t="n">
        <v>31</v>
      </c>
      <c r="L2335" s="3" t="n">
        <v>3</v>
      </c>
      <c r="M2335" s="3" t="n">
        <v>3</v>
      </c>
      <c r="N2335" s="3" t="n">
        <v>-1</v>
      </c>
      <c r="O2335" s="3" t="n">
        <v>-1</v>
      </c>
      <c r="P2335" s="3" t="n">
        <v>8.9</v>
      </c>
      <c r="Q2335" s="3" t="n">
        <v>24.2</v>
      </c>
      <c r="R2335" s="3" t="s">
        <v>6794</v>
      </c>
      <c r="S2335" s="4" t="n">
        <v>45747.6110069445</v>
      </c>
      <c r="T2335" s="3" t="s">
        <v>1920</v>
      </c>
      <c r="U2335" s="3" t="s">
        <v>1920</v>
      </c>
      <c r="V2335" s="3" t="n">
        <v>0</v>
      </c>
      <c r="W2335" s="3" t="n">
        <v>0</v>
      </c>
      <c r="X2335" s="3" t="n">
        <v>0</v>
      </c>
      <c r="Y2335" s="3" t="s">
        <v>30</v>
      </c>
      <c r="Z2335" s="3" t="s">
        <v>30</v>
      </c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</row>
    <row r="2336" customFormat="false" ht="15.75" hidden="false" customHeight="false" outlineLevel="0" collapsed="false">
      <c r="A2336" s="3" t="n">
        <v>2335</v>
      </c>
      <c r="B2336" s="3" t="s">
        <v>6795</v>
      </c>
      <c r="C2336" s="3" t="s">
        <v>6796</v>
      </c>
      <c r="D2336" s="3" t="n">
        <v>1</v>
      </c>
      <c r="E2336" s="3" t="n">
        <v>3.5504421</v>
      </c>
      <c r="F2336" s="3" t="n">
        <v>99</v>
      </c>
      <c r="G2336" s="3" t="n">
        <v>99</v>
      </c>
      <c r="H2336" s="3" t="n">
        <v>5</v>
      </c>
      <c r="I2336" s="3" t="n">
        <v>5</v>
      </c>
      <c r="J2336" s="3" t="n">
        <v>104</v>
      </c>
      <c r="K2336" s="3" t="n">
        <v>104</v>
      </c>
      <c r="L2336" s="3" t="n">
        <v>12</v>
      </c>
      <c r="M2336" s="3" t="n">
        <v>12</v>
      </c>
      <c r="N2336" s="3" t="n">
        <v>-1</v>
      </c>
      <c r="O2336" s="3" t="n">
        <v>-1</v>
      </c>
      <c r="P2336" s="3" t="n">
        <v>8.9</v>
      </c>
      <c r="Q2336" s="3" t="n">
        <v>24.2</v>
      </c>
      <c r="R2336" s="3" t="s">
        <v>6797</v>
      </c>
      <c r="S2336" s="4" t="n">
        <v>45747.611087963</v>
      </c>
      <c r="T2336" s="3" t="s">
        <v>1920</v>
      </c>
      <c r="U2336" s="3" t="s">
        <v>1920</v>
      </c>
      <c r="V2336" s="3" t="n">
        <v>0</v>
      </c>
      <c r="W2336" s="3" t="n">
        <v>0</v>
      </c>
      <c r="X2336" s="3" t="n">
        <v>0</v>
      </c>
      <c r="Y2336" s="3" t="s">
        <v>30</v>
      </c>
      <c r="Z2336" s="3" t="s">
        <v>30</v>
      </c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</row>
    <row r="2337" customFormat="false" ht="15.75" hidden="false" customHeight="false" outlineLevel="0" collapsed="false">
      <c r="A2337" s="3" t="n">
        <v>2336</v>
      </c>
      <c r="B2337" s="3" t="s">
        <v>6798</v>
      </c>
      <c r="C2337" s="3" t="s">
        <v>6799</v>
      </c>
      <c r="D2337" s="3" t="n">
        <v>1</v>
      </c>
      <c r="E2337" s="3" t="n">
        <v>4.3924873</v>
      </c>
      <c r="F2337" s="3" t="n">
        <v>119</v>
      </c>
      <c r="G2337" s="3" t="n">
        <v>119</v>
      </c>
      <c r="H2337" s="3" t="n">
        <v>5</v>
      </c>
      <c r="I2337" s="3" t="n">
        <v>5</v>
      </c>
      <c r="J2337" s="3" t="n">
        <v>130</v>
      </c>
      <c r="K2337" s="3" t="n">
        <v>130</v>
      </c>
      <c r="L2337" s="3" t="n">
        <v>13</v>
      </c>
      <c r="M2337" s="3" t="n">
        <v>13</v>
      </c>
      <c r="N2337" s="3" t="n">
        <v>-1</v>
      </c>
      <c r="O2337" s="3" t="n">
        <v>-1</v>
      </c>
      <c r="P2337" s="3" t="n">
        <v>8.9</v>
      </c>
      <c r="Q2337" s="3" t="n">
        <v>24.2</v>
      </c>
      <c r="R2337" s="3" t="s">
        <v>6800</v>
      </c>
      <c r="S2337" s="4" t="n">
        <v>45747.6111805556</v>
      </c>
      <c r="T2337" s="3" t="s">
        <v>1920</v>
      </c>
      <c r="U2337" s="3" t="s">
        <v>1920</v>
      </c>
      <c r="V2337" s="3" t="n">
        <v>0</v>
      </c>
      <c r="W2337" s="3" t="n">
        <v>0</v>
      </c>
      <c r="X2337" s="3" t="n">
        <v>0</v>
      </c>
      <c r="Y2337" s="3" t="s">
        <v>30</v>
      </c>
      <c r="Z2337" s="3" t="s">
        <v>30</v>
      </c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</row>
    <row r="2338" customFormat="false" ht="15.75" hidden="false" customHeight="false" outlineLevel="0" collapsed="false">
      <c r="A2338" s="3" t="n">
        <v>2337</v>
      </c>
      <c r="B2338" s="3" t="s">
        <v>6801</v>
      </c>
      <c r="C2338" s="3" t="s">
        <v>6802</v>
      </c>
      <c r="D2338" s="3" t="n">
        <v>1</v>
      </c>
      <c r="E2338" s="3" t="n">
        <v>8.1544405</v>
      </c>
      <c r="F2338" s="3" t="n">
        <v>169</v>
      </c>
      <c r="G2338" s="3" t="n">
        <v>169</v>
      </c>
      <c r="H2338" s="3" t="n">
        <v>6</v>
      </c>
      <c r="I2338" s="3" t="n">
        <v>6</v>
      </c>
      <c r="J2338" s="3" t="n">
        <v>190</v>
      </c>
      <c r="K2338" s="3" t="n">
        <v>190</v>
      </c>
      <c r="L2338" s="3" t="n">
        <v>18</v>
      </c>
      <c r="M2338" s="3" t="n">
        <v>18</v>
      </c>
      <c r="N2338" s="3" t="n">
        <v>-1</v>
      </c>
      <c r="O2338" s="3" t="n">
        <v>-1</v>
      </c>
      <c r="P2338" s="3" t="n">
        <v>8.9</v>
      </c>
      <c r="Q2338" s="3" t="n">
        <v>24.2</v>
      </c>
      <c r="R2338" s="3" t="s">
        <v>6803</v>
      </c>
      <c r="S2338" s="4" t="n">
        <v>45747.6113194445</v>
      </c>
      <c r="T2338" s="3" t="s">
        <v>1920</v>
      </c>
      <c r="U2338" s="3" t="s">
        <v>1920</v>
      </c>
      <c r="V2338" s="3" t="n">
        <v>0</v>
      </c>
      <c r="W2338" s="3" t="n">
        <v>0</v>
      </c>
      <c r="X2338" s="3" t="n">
        <v>0</v>
      </c>
      <c r="Y2338" s="3" t="s">
        <v>30</v>
      </c>
      <c r="Z2338" s="3" t="s">
        <v>30</v>
      </c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</row>
    <row r="2339" customFormat="false" ht="15.75" hidden="false" customHeight="false" outlineLevel="0" collapsed="false">
      <c r="A2339" s="3" t="n">
        <v>2338</v>
      </c>
      <c r="B2339" s="3" t="s">
        <v>6804</v>
      </c>
      <c r="C2339" s="3" t="s">
        <v>6805</v>
      </c>
      <c r="D2339" s="3" t="n">
        <v>1</v>
      </c>
      <c r="E2339" s="3" t="n">
        <v>10.9598907</v>
      </c>
      <c r="F2339" s="3" t="n">
        <v>285</v>
      </c>
      <c r="G2339" s="3" t="n">
        <v>285</v>
      </c>
      <c r="H2339" s="3" t="n">
        <v>14</v>
      </c>
      <c r="I2339" s="3" t="n">
        <v>14</v>
      </c>
      <c r="J2339" s="3" t="n">
        <v>318</v>
      </c>
      <c r="K2339" s="3" t="n">
        <v>318</v>
      </c>
      <c r="L2339" s="3" t="n">
        <v>42</v>
      </c>
      <c r="M2339" s="3" t="n">
        <v>42</v>
      </c>
      <c r="N2339" s="3" t="n">
        <v>-1</v>
      </c>
      <c r="O2339" s="3" t="n">
        <v>-1</v>
      </c>
      <c r="P2339" s="3" t="n">
        <v>8.9</v>
      </c>
      <c r="Q2339" s="3" t="n">
        <v>24.2</v>
      </c>
      <c r="R2339" s="3" t="s">
        <v>6806</v>
      </c>
      <c r="S2339" s="4" t="n">
        <v>45747.6115277778</v>
      </c>
      <c r="T2339" s="3" t="s">
        <v>1920</v>
      </c>
      <c r="U2339" s="3" t="s">
        <v>1920</v>
      </c>
      <c r="V2339" s="3" t="n">
        <v>0</v>
      </c>
      <c r="W2339" s="3" t="n">
        <v>0</v>
      </c>
      <c r="X2339" s="3" t="n">
        <v>0</v>
      </c>
      <c r="Y2339" s="3" t="s">
        <v>30</v>
      </c>
      <c r="Z2339" s="3" t="s">
        <v>30</v>
      </c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</row>
    <row r="2340" customFormat="false" ht="15.75" hidden="false" customHeight="false" outlineLevel="0" collapsed="false">
      <c r="A2340" s="3" t="n">
        <v>2339</v>
      </c>
      <c r="B2340" s="3" t="s">
        <v>6807</v>
      </c>
      <c r="C2340" s="3" t="s">
        <v>6808</v>
      </c>
      <c r="D2340" s="3" t="n">
        <v>1</v>
      </c>
      <c r="E2340" s="3" t="n">
        <v>1.1908841</v>
      </c>
      <c r="F2340" s="3" t="n">
        <v>24</v>
      </c>
      <c r="G2340" s="3" t="n">
        <v>24</v>
      </c>
      <c r="H2340" s="3" t="n">
        <v>7</v>
      </c>
      <c r="I2340" s="3" t="n">
        <v>7</v>
      </c>
      <c r="J2340" s="3" t="n">
        <v>32</v>
      </c>
      <c r="K2340" s="3" t="n">
        <v>32</v>
      </c>
      <c r="L2340" s="3" t="n">
        <v>5</v>
      </c>
      <c r="M2340" s="3" t="n">
        <v>5</v>
      </c>
      <c r="N2340" s="3" t="n">
        <v>0</v>
      </c>
      <c r="O2340" s="3" t="n">
        <v>-1</v>
      </c>
      <c r="P2340" s="3" t="n">
        <v>8.9</v>
      </c>
      <c r="Q2340" s="3" t="n">
        <v>24.2</v>
      </c>
      <c r="R2340" s="3" t="s">
        <v>6809</v>
      </c>
      <c r="S2340" s="4" t="n">
        <v>45747.6116203704</v>
      </c>
      <c r="T2340" s="3" t="s">
        <v>1920</v>
      </c>
      <c r="U2340" s="3" t="s">
        <v>1920</v>
      </c>
      <c r="V2340" s="3" t="n">
        <v>1</v>
      </c>
      <c r="W2340" s="3" t="n">
        <v>0</v>
      </c>
      <c r="X2340" s="3" t="n">
        <v>0</v>
      </c>
      <c r="Y2340" s="3" t="s">
        <v>30</v>
      </c>
      <c r="Z2340" s="3" t="s">
        <v>30</v>
      </c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</row>
    <row r="2341" customFormat="false" ht="15.75" hidden="false" customHeight="false" outlineLevel="0" collapsed="false">
      <c r="A2341" s="3" t="n">
        <v>2340</v>
      </c>
      <c r="B2341" s="3" t="s">
        <v>6810</v>
      </c>
      <c r="C2341" s="3" t="s">
        <v>6811</v>
      </c>
      <c r="D2341" s="3" t="n">
        <v>1</v>
      </c>
      <c r="E2341" s="3" t="n">
        <v>16.1899711</v>
      </c>
      <c r="F2341" s="3" t="n">
        <v>467</v>
      </c>
      <c r="G2341" s="3" t="n">
        <v>467</v>
      </c>
      <c r="H2341" s="3" t="n">
        <v>25</v>
      </c>
      <c r="I2341" s="3" t="n">
        <v>25</v>
      </c>
      <c r="J2341" s="3" t="n">
        <v>523</v>
      </c>
      <c r="K2341" s="3" t="n">
        <v>523</v>
      </c>
      <c r="L2341" s="3" t="n">
        <v>69</v>
      </c>
      <c r="M2341" s="3" t="n">
        <v>69</v>
      </c>
      <c r="N2341" s="3" t="n">
        <v>-1</v>
      </c>
      <c r="O2341" s="3" t="n">
        <v>-1</v>
      </c>
      <c r="P2341" s="3" t="n">
        <v>9.2</v>
      </c>
      <c r="Q2341" s="3" t="n">
        <v>24.2</v>
      </c>
      <c r="R2341" s="3" t="s">
        <v>6812</v>
      </c>
      <c r="S2341" s="4" t="n">
        <v>45747.6118981482</v>
      </c>
      <c r="T2341" s="3" t="s">
        <v>1920</v>
      </c>
      <c r="U2341" s="3" t="s">
        <v>1920</v>
      </c>
      <c r="V2341" s="3" t="n">
        <v>0</v>
      </c>
      <c r="W2341" s="3" t="n">
        <v>0</v>
      </c>
      <c r="X2341" s="3" t="n">
        <v>0</v>
      </c>
      <c r="Y2341" s="3" t="s">
        <v>30</v>
      </c>
      <c r="Z2341" s="3" t="s">
        <v>30</v>
      </c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</row>
    <row r="2342" customFormat="false" ht="15.75" hidden="false" customHeight="false" outlineLevel="0" collapsed="false">
      <c r="A2342" s="3" t="n">
        <v>2341</v>
      </c>
      <c r="B2342" s="3" t="s">
        <v>6813</v>
      </c>
      <c r="C2342" s="3" t="s">
        <v>6814</v>
      </c>
      <c r="D2342" s="3" t="n">
        <v>1</v>
      </c>
      <c r="E2342" s="3" t="n">
        <v>4.7790345</v>
      </c>
      <c r="F2342" s="3" t="n">
        <v>127</v>
      </c>
      <c r="G2342" s="3" t="n">
        <v>127</v>
      </c>
      <c r="H2342" s="3" t="n">
        <v>3</v>
      </c>
      <c r="I2342" s="3" t="n">
        <v>3</v>
      </c>
      <c r="J2342" s="3" t="n">
        <v>118</v>
      </c>
      <c r="K2342" s="3" t="n">
        <v>118</v>
      </c>
      <c r="L2342" s="3" t="n">
        <v>53</v>
      </c>
      <c r="M2342" s="3" t="n">
        <v>53</v>
      </c>
      <c r="N2342" s="3" t="n">
        <v>-1</v>
      </c>
      <c r="O2342" s="3" t="n">
        <v>-1</v>
      </c>
      <c r="P2342" s="3" t="n">
        <v>9.2</v>
      </c>
      <c r="Q2342" s="3" t="n">
        <v>24.2</v>
      </c>
      <c r="R2342" s="3" t="s">
        <v>6815</v>
      </c>
      <c r="S2342" s="4" t="n">
        <v>45747.612037037</v>
      </c>
      <c r="T2342" s="3" t="s">
        <v>65</v>
      </c>
      <c r="U2342" s="3" t="s">
        <v>65</v>
      </c>
      <c r="V2342" s="3" t="n">
        <v>0</v>
      </c>
      <c r="W2342" s="3" t="n">
        <v>0</v>
      </c>
      <c r="X2342" s="3" t="n">
        <v>0</v>
      </c>
      <c r="Y2342" s="3" t="s">
        <v>30</v>
      </c>
      <c r="Z2342" s="3" t="s">
        <v>30</v>
      </c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</row>
    <row r="2343" customFormat="false" ht="15.75" hidden="false" customHeight="false" outlineLevel="0" collapsed="false">
      <c r="A2343" s="3" t="n">
        <v>2342</v>
      </c>
      <c r="B2343" s="3" t="s">
        <v>6816</v>
      </c>
      <c r="C2343" s="3" t="s">
        <v>6817</v>
      </c>
      <c r="D2343" s="3" t="n">
        <v>1</v>
      </c>
      <c r="E2343" s="3" t="n">
        <v>36.8027602</v>
      </c>
      <c r="F2343" s="3" t="n">
        <v>3882</v>
      </c>
      <c r="G2343" s="3" t="n">
        <v>3882</v>
      </c>
      <c r="H2343" s="3" t="n">
        <v>42</v>
      </c>
      <c r="I2343" s="3" t="n">
        <v>42</v>
      </c>
      <c r="J2343" s="3" t="n">
        <v>5322</v>
      </c>
      <c r="K2343" s="3" t="n">
        <v>5322</v>
      </c>
      <c r="L2343" s="3" t="n">
        <v>570</v>
      </c>
      <c r="M2343" s="3" t="n">
        <v>570</v>
      </c>
      <c r="N2343" s="3" t="n">
        <v>-1</v>
      </c>
      <c r="O2343" s="3" t="n">
        <v>-1</v>
      </c>
      <c r="P2343" s="3" t="n">
        <v>9.2</v>
      </c>
      <c r="Q2343" s="3" t="n">
        <v>24.2</v>
      </c>
      <c r="R2343" s="3" t="s">
        <v>6818</v>
      </c>
      <c r="S2343" s="4" t="n">
        <v>45747.6134027778</v>
      </c>
      <c r="T2343" s="3" t="s">
        <v>65</v>
      </c>
      <c r="U2343" s="3" t="s">
        <v>65</v>
      </c>
      <c r="V2343" s="3" t="n">
        <v>0</v>
      </c>
      <c r="W2343" s="3" t="n">
        <v>0</v>
      </c>
      <c r="X2343" s="3" t="n">
        <v>0</v>
      </c>
      <c r="Y2343" s="3" t="s">
        <v>30</v>
      </c>
      <c r="Z2343" s="3" t="s">
        <v>30</v>
      </c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</row>
    <row r="2344" customFormat="false" ht="15.75" hidden="false" customHeight="false" outlineLevel="0" collapsed="false">
      <c r="A2344" s="3" t="n">
        <v>2343</v>
      </c>
      <c r="B2344" s="3" t="s">
        <v>6819</v>
      </c>
      <c r="C2344" s="3" t="s">
        <v>6820</v>
      </c>
      <c r="D2344" s="3" t="n">
        <v>1</v>
      </c>
      <c r="E2344" s="3" t="n">
        <v>3.8640121</v>
      </c>
      <c r="F2344" s="3" t="n">
        <v>69</v>
      </c>
      <c r="G2344" s="3" t="n">
        <v>69</v>
      </c>
      <c r="H2344" s="3" t="n">
        <v>3</v>
      </c>
      <c r="I2344" s="3" t="n">
        <v>3</v>
      </c>
      <c r="J2344" s="3" t="n">
        <v>66</v>
      </c>
      <c r="K2344" s="3" t="n">
        <v>66</v>
      </c>
      <c r="L2344" s="3" t="n">
        <v>10</v>
      </c>
      <c r="M2344" s="3" t="n">
        <v>10</v>
      </c>
      <c r="N2344" s="3" t="n">
        <v>-1</v>
      </c>
      <c r="O2344" s="3" t="n">
        <v>-1</v>
      </c>
      <c r="P2344" s="3" t="n">
        <v>9.2</v>
      </c>
      <c r="Q2344" s="3" t="n">
        <v>24.2</v>
      </c>
      <c r="R2344" s="3" t="s">
        <v>6821</v>
      </c>
      <c r="S2344" s="4" t="n">
        <v>45747.6135185185</v>
      </c>
      <c r="T2344" s="3" t="s">
        <v>65</v>
      </c>
      <c r="U2344" s="3" t="s">
        <v>65</v>
      </c>
      <c r="V2344" s="3" t="n">
        <v>0</v>
      </c>
      <c r="W2344" s="3" t="n">
        <v>0</v>
      </c>
      <c r="X2344" s="3" t="n">
        <v>0</v>
      </c>
      <c r="Y2344" s="3" t="s">
        <v>30</v>
      </c>
      <c r="Z2344" s="3" t="s">
        <v>30</v>
      </c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</row>
    <row r="2345" customFormat="false" ht="15.75" hidden="false" customHeight="false" outlineLevel="0" collapsed="false">
      <c r="A2345" s="3" t="n">
        <v>2344</v>
      </c>
      <c r="B2345" s="3" t="s">
        <v>6822</v>
      </c>
      <c r="C2345" s="3" t="s">
        <v>6823</v>
      </c>
      <c r="D2345" s="3" t="n">
        <v>1</v>
      </c>
      <c r="E2345" s="3" t="n">
        <v>0.3742536</v>
      </c>
      <c r="F2345" s="3" t="n">
        <v>4</v>
      </c>
      <c r="G2345" s="3" t="n">
        <v>4</v>
      </c>
      <c r="H2345" s="3" t="n">
        <v>3</v>
      </c>
      <c r="I2345" s="3" t="n">
        <v>3</v>
      </c>
      <c r="J2345" s="3" t="n">
        <v>1</v>
      </c>
      <c r="K2345" s="3" t="n">
        <v>1</v>
      </c>
      <c r="L2345" s="3" t="n">
        <v>0</v>
      </c>
      <c r="M2345" s="3" t="n">
        <v>0</v>
      </c>
      <c r="N2345" s="3" t="n">
        <v>-1</v>
      </c>
      <c r="O2345" s="3" t="n">
        <v>-1</v>
      </c>
      <c r="P2345" s="3" t="n">
        <v>9.2</v>
      </c>
      <c r="Q2345" s="3" t="n">
        <v>24.2</v>
      </c>
      <c r="R2345" s="3" t="s">
        <v>6824</v>
      </c>
      <c r="S2345" s="4" t="n">
        <v>45747.6135416667</v>
      </c>
      <c r="T2345" s="3" t="s">
        <v>65</v>
      </c>
      <c r="U2345" s="3" t="s">
        <v>65</v>
      </c>
      <c r="V2345" s="3" t="n">
        <v>0</v>
      </c>
      <c r="W2345" s="3" t="n">
        <v>0</v>
      </c>
      <c r="X2345" s="3" t="n">
        <v>0</v>
      </c>
      <c r="Y2345" s="3" t="s">
        <v>30</v>
      </c>
      <c r="Z2345" s="3" t="s">
        <v>30</v>
      </c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</row>
    <row r="2346" customFormat="false" ht="15.75" hidden="false" customHeight="false" outlineLevel="0" collapsed="false">
      <c r="A2346" s="3" t="n">
        <v>2345</v>
      </c>
      <c r="B2346" s="3" t="s">
        <v>6825</v>
      </c>
      <c r="C2346" s="3" t="s">
        <v>6826</v>
      </c>
      <c r="D2346" s="3" t="n">
        <v>1</v>
      </c>
      <c r="E2346" s="3" t="n">
        <v>0.0186324</v>
      </c>
      <c r="F2346" s="3" t="n">
        <v>2</v>
      </c>
      <c r="G2346" s="3" t="n">
        <v>2</v>
      </c>
      <c r="H2346" s="3" t="n">
        <v>9</v>
      </c>
      <c r="I2346" s="3" t="n">
        <v>9</v>
      </c>
      <c r="J2346" s="3" t="n">
        <v>0</v>
      </c>
      <c r="K2346" s="3" t="n">
        <v>0</v>
      </c>
      <c r="L2346" s="3" t="n">
        <v>0</v>
      </c>
      <c r="M2346" s="3" t="n">
        <v>0</v>
      </c>
      <c r="N2346" s="3" t="n">
        <v>-1</v>
      </c>
      <c r="O2346" s="3" t="n">
        <v>-1</v>
      </c>
      <c r="P2346" s="3" t="n">
        <v>9.2</v>
      </c>
      <c r="Q2346" s="3" t="n">
        <v>24.2</v>
      </c>
      <c r="R2346" s="3" t="s">
        <v>6827</v>
      </c>
      <c r="S2346" s="4" t="n">
        <v>45747.6135648148</v>
      </c>
      <c r="T2346" s="3" t="s">
        <v>65</v>
      </c>
      <c r="U2346" s="3" t="s">
        <v>65</v>
      </c>
      <c r="V2346" s="3" t="n">
        <v>0</v>
      </c>
      <c r="W2346" s="3" t="n">
        <v>0</v>
      </c>
      <c r="X2346" s="3" t="n">
        <v>0</v>
      </c>
      <c r="Y2346" s="3" t="s">
        <v>30</v>
      </c>
      <c r="Z2346" s="3" t="s">
        <v>30</v>
      </c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</row>
    <row r="2347" customFormat="false" ht="15.75" hidden="false" customHeight="false" outlineLevel="0" collapsed="false">
      <c r="A2347" s="3" t="n">
        <v>2346</v>
      </c>
      <c r="B2347" s="3" t="s">
        <v>6828</v>
      </c>
      <c r="C2347" s="3" t="s">
        <v>6829</v>
      </c>
      <c r="D2347" s="3" t="n">
        <v>1</v>
      </c>
      <c r="E2347" s="3" t="n">
        <v>0.5531908</v>
      </c>
      <c r="F2347" s="3" t="n">
        <v>16</v>
      </c>
      <c r="G2347" s="3" t="n">
        <v>16</v>
      </c>
      <c r="H2347" s="3" t="n">
        <v>3</v>
      </c>
      <c r="I2347" s="3" t="n">
        <v>3</v>
      </c>
      <c r="J2347" s="3" t="n">
        <v>14</v>
      </c>
      <c r="K2347" s="3" t="n">
        <v>14</v>
      </c>
      <c r="L2347" s="3" t="n">
        <v>3</v>
      </c>
      <c r="M2347" s="3" t="n">
        <v>3</v>
      </c>
      <c r="N2347" s="3" t="n">
        <v>0</v>
      </c>
      <c r="O2347" s="3" t="n">
        <v>-1</v>
      </c>
      <c r="P2347" s="3" t="n">
        <v>9.2</v>
      </c>
      <c r="Q2347" s="3" t="n">
        <v>24.2</v>
      </c>
      <c r="R2347" s="3" t="s">
        <v>6830</v>
      </c>
      <c r="S2347" s="4" t="n">
        <v>45747.6136111111</v>
      </c>
      <c r="T2347" s="3" t="s">
        <v>1920</v>
      </c>
      <c r="U2347" s="3" t="s">
        <v>1920</v>
      </c>
      <c r="V2347" s="3" t="n">
        <v>1</v>
      </c>
      <c r="W2347" s="3" t="n">
        <v>0</v>
      </c>
      <c r="X2347" s="3" t="n">
        <v>0</v>
      </c>
      <c r="Y2347" s="3" t="s">
        <v>30</v>
      </c>
      <c r="Z2347" s="3" t="s">
        <v>30</v>
      </c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</row>
    <row r="2348" customFormat="false" ht="15.75" hidden="false" customHeight="false" outlineLevel="0" collapsed="false">
      <c r="A2348" s="3" t="n">
        <v>2347</v>
      </c>
      <c r="B2348" s="3" t="s">
        <v>6831</v>
      </c>
      <c r="C2348" s="3" t="s">
        <v>6832</v>
      </c>
      <c r="D2348" s="3" t="n">
        <v>1</v>
      </c>
      <c r="E2348" s="3" t="n">
        <v>0.9993781</v>
      </c>
      <c r="F2348" s="3" t="n">
        <v>24</v>
      </c>
      <c r="G2348" s="3" t="n">
        <v>24</v>
      </c>
      <c r="H2348" s="3" t="n">
        <v>3</v>
      </c>
      <c r="I2348" s="3" t="n">
        <v>3</v>
      </c>
      <c r="J2348" s="3" t="n">
        <v>26</v>
      </c>
      <c r="K2348" s="3" t="n">
        <v>26</v>
      </c>
      <c r="L2348" s="3" t="n">
        <v>3</v>
      </c>
      <c r="M2348" s="3" t="n">
        <v>3</v>
      </c>
      <c r="N2348" s="3" t="n">
        <v>-1</v>
      </c>
      <c r="O2348" s="3" t="n">
        <v>-1</v>
      </c>
      <c r="P2348" s="3" t="n">
        <v>9.2</v>
      </c>
      <c r="Q2348" s="3" t="n">
        <v>24.2</v>
      </c>
      <c r="R2348" s="3" t="s">
        <v>6833</v>
      </c>
      <c r="S2348" s="4" t="n">
        <v>45747.6136458333</v>
      </c>
      <c r="T2348" s="3" t="s">
        <v>1920</v>
      </c>
      <c r="U2348" s="3" t="s">
        <v>1920</v>
      </c>
      <c r="V2348" s="3" t="n">
        <v>0</v>
      </c>
      <c r="W2348" s="3" t="n">
        <v>0</v>
      </c>
      <c r="X2348" s="3" t="n">
        <v>0</v>
      </c>
      <c r="Y2348" s="3" t="s">
        <v>30</v>
      </c>
      <c r="Z2348" s="3" t="s">
        <v>30</v>
      </c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</row>
    <row r="2349" customFormat="false" ht="15.75" hidden="false" customHeight="false" outlineLevel="0" collapsed="false">
      <c r="A2349" s="3" t="n">
        <v>2348</v>
      </c>
      <c r="B2349" s="3" t="s">
        <v>6834</v>
      </c>
      <c r="C2349" s="3" t="s">
        <v>6835</v>
      </c>
      <c r="D2349" s="3" t="n">
        <v>1</v>
      </c>
      <c r="E2349" s="3" t="n">
        <v>1.2251431</v>
      </c>
      <c r="F2349" s="3" t="n">
        <v>27</v>
      </c>
      <c r="G2349" s="3" t="n">
        <v>27</v>
      </c>
      <c r="H2349" s="3" t="n">
        <v>3</v>
      </c>
      <c r="I2349" s="3" t="n">
        <v>3</v>
      </c>
      <c r="J2349" s="3" t="n">
        <v>31</v>
      </c>
      <c r="K2349" s="3" t="n">
        <v>31</v>
      </c>
      <c r="L2349" s="3" t="n">
        <v>3</v>
      </c>
      <c r="M2349" s="3" t="n">
        <v>3</v>
      </c>
      <c r="N2349" s="3" t="n">
        <v>-1</v>
      </c>
      <c r="O2349" s="3" t="n">
        <v>-1</v>
      </c>
      <c r="P2349" s="3" t="n">
        <v>9.2</v>
      </c>
      <c r="Q2349" s="3" t="n">
        <v>24.2</v>
      </c>
      <c r="R2349" s="3" t="s">
        <v>6836</v>
      </c>
      <c r="S2349" s="4" t="n">
        <v>45747.6136805556</v>
      </c>
      <c r="T2349" s="3" t="s">
        <v>1920</v>
      </c>
      <c r="U2349" s="3" t="s">
        <v>1920</v>
      </c>
      <c r="V2349" s="3" t="n">
        <v>0</v>
      </c>
      <c r="W2349" s="3" t="n">
        <v>0</v>
      </c>
      <c r="X2349" s="3" t="n">
        <v>0</v>
      </c>
      <c r="Y2349" s="3" t="s">
        <v>30</v>
      </c>
      <c r="Z2349" s="3" t="s">
        <v>30</v>
      </c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</row>
    <row r="2350" customFormat="false" ht="15.75" hidden="false" customHeight="false" outlineLevel="0" collapsed="false">
      <c r="A2350" s="3" t="n">
        <v>2349</v>
      </c>
      <c r="B2350" s="3" t="s">
        <v>6837</v>
      </c>
      <c r="C2350" s="3" t="s">
        <v>6838</v>
      </c>
      <c r="D2350" s="3" t="n">
        <v>1</v>
      </c>
      <c r="E2350" s="3" t="n">
        <v>0.8694476</v>
      </c>
      <c r="F2350" s="3" t="n">
        <v>22</v>
      </c>
      <c r="G2350" s="3" t="n">
        <v>22</v>
      </c>
      <c r="H2350" s="3" t="n">
        <v>3</v>
      </c>
      <c r="I2350" s="3" t="n">
        <v>3</v>
      </c>
      <c r="J2350" s="3" t="n">
        <v>22</v>
      </c>
      <c r="K2350" s="3" t="n">
        <v>22</v>
      </c>
      <c r="L2350" s="3" t="n">
        <v>3</v>
      </c>
      <c r="M2350" s="3" t="n">
        <v>3</v>
      </c>
      <c r="N2350" s="3" t="n">
        <v>-1</v>
      </c>
      <c r="O2350" s="3" t="n">
        <v>-1</v>
      </c>
      <c r="P2350" s="3" t="n">
        <v>9.2</v>
      </c>
      <c r="Q2350" s="3" t="n">
        <v>24.2</v>
      </c>
      <c r="R2350" s="3" t="s">
        <v>6839</v>
      </c>
      <c r="S2350" s="4" t="n">
        <v>45747.6137152778</v>
      </c>
      <c r="T2350" s="3" t="s">
        <v>1920</v>
      </c>
      <c r="U2350" s="3" t="s">
        <v>1920</v>
      </c>
      <c r="V2350" s="3" t="n">
        <v>0</v>
      </c>
      <c r="W2350" s="3" t="n">
        <v>0</v>
      </c>
      <c r="X2350" s="3" t="n">
        <v>0</v>
      </c>
      <c r="Y2350" s="3" t="s">
        <v>30</v>
      </c>
      <c r="Z2350" s="3" t="s">
        <v>30</v>
      </c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</row>
    <row r="2351" customFormat="false" ht="15.75" hidden="false" customHeight="false" outlineLevel="0" collapsed="false">
      <c r="A2351" s="3" t="n">
        <v>2350</v>
      </c>
      <c r="B2351" s="3" t="s">
        <v>6840</v>
      </c>
      <c r="C2351" s="3" t="s">
        <v>6841</v>
      </c>
      <c r="D2351" s="3" t="n">
        <v>1</v>
      </c>
      <c r="E2351" s="3" t="n">
        <v>0.6639485</v>
      </c>
      <c r="F2351" s="3" t="n">
        <v>18</v>
      </c>
      <c r="G2351" s="3" t="n">
        <v>18</v>
      </c>
      <c r="H2351" s="3" t="n">
        <v>3</v>
      </c>
      <c r="I2351" s="3" t="n">
        <v>3</v>
      </c>
      <c r="J2351" s="3" t="n">
        <v>16</v>
      </c>
      <c r="K2351" s="3" t="n">
        <v>16</v>
      </c>
      <c r="L2351" s="3" t="n">
        <v>3</v>
      </c>
      <c r="M2351" s="3" t="n">
        <v>3</v>
      </c>
      <c r="N2351" s="3" t="n">
        <v>-1</v>
      </c>
      <c r="O2351" s="3" t="n">
        <v>-1</v>
      </c>
      <c r="P2351" s="3" t="n">
        <v>9.2</v>
      </c>
      <c r="Q2351" s="3" t="n">
        <v>24.2</v>
      </c>
      <c r="R2351" s="3" t="s">
        <v>6842</v>
      </c>
      <c r="S2351" s="4" t="n">
        <v>45747.61375</v>
      </c>
      <c r="T2351" s="3" t="s">
        <v>1920</v>
      </c>
      <c r="U2351" s="3" t="s">
        <v>1920</v>
      </c>
      <c r="V2351" s="3" t="n">
        <v>0</v>
      </c>
      <c r="W2351" s="3" t="n">
        <v>0</v>
      </c>
      <c r="X2351" s="3" t="n">
        <v>0</v>
      </c>
      <c r="Y2351" s="3" t="s">
        <v>30</v>
      </c>
      <c r="Z2351" s="3" t="s">
        <v>30</v>
      </c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</row>
    <row r="2352" customFormat="false" ht="15.75" hidden="false" customHeight="false" outlineLevel="0" collapsed="false">
      <c r="A2352" s="3" t="n">
        <v>2351</v>
      </c>
      <c r="B2352" s="3" t="s">
        <v>6843</v>
      </c>
      <c r="C2352" s="3" t="s">
        <v>6844</v>
      </c>
      <c r="D2352" s="3" t="n">
        <v>1</v>
      </c>
      <c r="E2352" s="3" t="n">
        <v>1.2885916</v>
      </c>
      <c r="F2352" s="3" t="n">
        <v>27</v>
      </c>
      <c r="G2352" s="3" t="n">
        <v>27</v>
      </c>
      <c r="H2352" s="3" t="n">
        <v>3</v>
      </c>
      <c r="I2352" s="3" t="n">
        <v>3</v>
      </c>
      <c r="J2352" s="3" t="n">
        <v>31</v>
      </c>
      <c r="K2352" s="3" t="n">
        <v>31</v>
      </c>
      <c r="L2352" s="3" t="n">
        <v>3</v>
      </c>
      <c r="M2352" s="3" t="n">
        <v>3</v>
      </c>
      <c r="N2352" s="3" t="n">
        <v>-1</v>
      </c>
      <c r="O2352" s="3" t="n">
        <v>-1</v>
      </c>
      <c r="P2352" s="3" t="n">
        <v>9.2</v>
      </c>
      <c r="Q2352" s="3" t="n">
        <v>24.2</v>
      </c>
      <c r="R2352" s="3" t="s">
        <v>6845</v>
      </c>
      <c r="S2352" s="4" t="n">
        <v>45747.6137847222</v>
      </c>
      <c r="T2352" s="3" t="s">
        <v>1920</v>
      </c>
      <c r="U2352" s="3" t="s">
        <v>1920</v>
      </c>
      <c r="V2352" s="3" t="n">
        <v>0</v>
      </c>
      <c r="W2352" s="3" t="n">
        <v>0</v>
      </c>
      <c r="X2352" s="3" t="n">
        <v>0</v>
      </c>
      <c r="Y2352" s="3" t="s">
        <v>30</v>
      </c>
      <c r="Z2352" s="3" t="s">
        <v>30</v>
      </c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</row>
    <row r="2353" customFormat="false" ht="15.75" hidden="false" customHeight="false" outlineLevel="0" collapsed="false">
      <c r="A2353" s="3" t="n">
        <v>2352</v>
      </c>
      <c r="B2353" s="3" t="s">
        <v>6846</v>
      </c>
      <c r="C2353" s="3" t="s">
        <v>6847</v>
      </c>
      <c r="D2353" s="3" t="n">
        <v>1</v>
      </c>
      <c r="E2353" s="3" t="n">
        <v>4.0116437</v>
      </c>
      <c r="F2353" s="3" t="n">
        <v>100</v>
      </c>
      <c r="G2353" s="3" t="n">
        <v>100</v>
      </c>
      <c r="H2353" s="3" t="n">
        <v>5</v>
      </c>
      <c r="I2353" s="3" t="n">
        <v>5</v>
      </c>
      <c r="J2353" s="3" t="n">
        <v>107</v>
      </c>
      <c r="K2353" s="3" t="n">
        <v>107</v>
      </c>
      <c r="L2353" s="3" t="n">
        <v>12</v>
      </c>
      <c r="M2353" s="3" t="n">
        <v>12</v>
      </c>
      <c r="N2353" s="3" t="n">
        <v>-1</v>
      </c>
      <c r="O2353" s="3" t="n">
        <v>-1</v>
      </c>
      <c r="P2353" s="3" t="n">
        <v>9.2</v>
      </c>
      <c r="Q2353" s="3" t="n">
        <v>24.2</v>
      </c>
      <c r="R2353" s="3" t="s">
        <v>6848</v>
      </c>
      <c r="S2353" s="4" t="n">
        <v>45747.6138773148</v>
      </c>
      <c r="T2353" s="3" t="s">
        <v>1920</v>
      </c>
      <c r="U2353" s="3" t="s">
        <v>1920</v>
      </c>
      <c r="V2353" s="3" t="n">
        <v>0</v>
      </c>
      <c r="W2353" s="3" t="n">
        <v>0</v>
      </c>
      <c r="X2353" s="3" t="n">
        <v>0</v>
      </c>
      <c r="Y2353" s="3" t="s">
        <v>30</v>
      </c>
      <c r="Z2353" s="3" t="s">
        <v>30</v>
      </c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</row>
    <row r="2354" customFormat="false" ht="15.75" hidden="false" customHeight="false" outlineLevel="0" collapsed="false">
      <c r="A2354" s="3" t="n">
        <v>2353</v>
      </c>
      <c r="B2354" s="3" t="s">
        <v>6849</v>
      </c>
      <c r="C2354" s="3" t="s">
        <v>6850</v>
      </c>
      <c r="D2354" s="3" t="n">
        <v>1</v>
      </c>
      <c r="E2354" s="3" t="n">
        <v>4.9627817</v>
      </c>
      <c r="F2354" s="3" t="n">
        <v>120</v>
      </c>
      <c r="G2354" s="3" t="n">
        <v>120</v>
      </c>
      <c r="H2354" s="3" t="n">
        <v>5</v>
      </c>
      <c r="I2354" s="3" t="n">
        <v>5</v>
      </c>
      <c r="J2354" s="3" t="n">
        <v>134</v>
      </c>
      <c r="K2354" s="3" t="n">
        <v>134</v>
      </c>
      <c r="L2354" s="3" t="n">
        <v>13</v>
      </c>
      <c r="M2354" s="3" t="n">
        <v>13</v>
      </c>
      <c r="N2354" s="3" t="n">
        <v>-1</v>
      </c>
      <c r="O2354" s="3" t="n">
        <v>-1</v>
      </c>
      <c r="P2354" s="3" t="n">
        <v>9.2</v>
      </c>
      <c r="Q2354" s="3" t="n">
        <v>24.2</v>
      </c>
      <c r="R2354" s="3" t="s">
        <v>6851</v>
      </c>
      <c r="S2354" s="4" t="n">
        <v>45747.6139699074</v>
      </c>
      <c r="T2354" s="3" t="s">
        <v>1920</v>
      </c>
      <c r="U2354" s="3" t="s">
        <v>1920</v>
      </c>
      <c r="V2354" s="3" t="n">
        <v>0</v>
      </c>
      <c r="W2354" s="3" t="n">
        <v>0</v>
      </c>
      <c r="X2354" s="3" t="n">
        <v>0</v>
      </c>
      <c r="Y2354" s="3" t="s">
        <v>30</v>
      </c>
      <c r="Z2354" s="3" t="s">
        <v>30</v>
      </c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</row>
    <row r="2355" customFormat="false" ht="15.75" hidden="false" customHeight="false" outlineLevel="0" collapsed="false">
      <c r="A2355" s="3" t="n">
        <v>2354</v>
      </c>
      <c r="B2355" s="3" t="s">
        <v>6852</v>
      </c>
      <c r="C2355" s="3" t="s">
        <v>6853</v>
      </c>
      <c r="D2355" s="3" t="n">
        <v>1</v>
      </c>
      <c r="E2355" s="3" t="n">
        <v>7.9944387</v>
      </c>
      <c r="F2355" s="3" t="n">
        <v>169</v>
      </c>
      <c r="G2355" s="3" t="n">
        <v>169</v>
      </c>
      <c r="H2355" s="3" t="n">
        <v>6</v>
      </c>
      <c r="I2355" s="3" t="n">
        <v>6</v>
      </c>
      <c r="J2355" s="3" t="n">
        <v>190</v>
      </c>
      <c r="K2355" s="3" t="n">
        <v>190</v>
      </c>
      <c r="L2355" s="3" t="n">
        <v>18</v>
      </c>
      <c r="M2355" s="3" t="n">
        <v>18</v>
      </c>
      <c r="N2355" s="3" t="n">
        <v>-1</v>
      </c>
      <c r="O2355" s="3" t="n">
        <v>-1</v>
      </c>
      <c r="P2355" s="3" t="n">
        <v>9.2</v>
      </c>
      <c r="Q2355" s="3" t="n">
        <v>24.2</v>
      </c>
      <c r="R2355" s="3" t="s">
        <v>6854</v>
      </c>
      <c r="S2355" s="4" t="n">
        <v>45747.6141203704</v>
      </c>
      <c r="T2355" s="3" t="s">
        <v>1920</v>
      </c>
      <c r="U2355" s="3" t="s">
        <v>1920</v>
      </c>
      <c r="V2355" s="3" t="n">
        <v>0</v>
      </c>
      <c r="W2355" s="3" t="n">
        <v>0</v>
      </c>
      <c r="X2355" s="3" t="n">
        <v>0</v>
      </c>
      <c r="Y2355" s="3" t="s">
        <v>30</v>
      </c>
      <c r="Z2355" s="3" t="s">
        <v>30</v>
      </c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</row>
    <row r="2356" customFormat="false" ht="15.75" hidden="false" customHeight="false" outlineLevel="0" collapsed="false">
      <c r="A2356" s="3" t="n">
        <v>2355</v>
      </c>
      <c r="B2356" s="3" t="s">
        <v>6855</v>
      </c>
      <c r="C2356" s="3" t="s">
        <v>6856</v>
      </c>
      <c r="D2356" s="3" t="n">
        <v>1</v>
      </c>
      <c r="E2356" s="3" t="n">
        <v>12.3959818</v>
      </c>
      <c r="F2356" s="3" t="n">
        <v>287</v>
      </c>
      <c r="G2356" s="3" t="n">
        <v>287</v>
      </c>
      <c r="H2356" s="3" t="n">
        <v>14</v>
      </c>
      <c r="I2356" s="3" t="n">
        <v>14</v>
      </c>
      <c r="J2356" s="3" t="n">
        <v>322</v>
      </c>
      <c r="K2356" s="3" t="n">
        <v>322</v>
      </c>
      <c r="L2356" s="3" t="n">
        <v>43</v>
      </c>
      <c r="M2356" s="3" t="n">
        <v>43</v>
      </c>
      <c r="N2356" s="3" t="n">
        <v>-1</v>
      </c>
      <c r="O2356" s="3" t="n">
        <v>-1</v>
      </c>
      <c r="P2356" s="3" t="n">
        <v>9.2</v>
      </c>
      <c r="Q2356" s="3" t="n">
        <v>24.2</v>
      </c>
      <c r="R2356" s="3" t="s">
        <v>6857</v>
      </c>
      <c r="S2356" s="4" t="n">
        <v>45747.6143402778</v>
      </c>
      <c r="T2356" s="3" t="s">
        <v>1920</v>
      </c>
      <c r="U2356" s="3" t="s">
        <v>1920</v>
      </c>
      <c r="V2356" s="3" t="n">
        <v>0</v>
      </c>
      <c r="W2356" s="3" t="n">
        <v>0</v>
      </c>
      <c r="X2356" s="3" t="n">
        <v>0</v>
      </c>
      <c r="Y2356" s="3" t="s">
        <v>30</v>
      </c>
      <c r="Z2356" s="3" t="s">
        <v>30</v>
      </c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</row>
    <row r="2357" customFormat="false" ht="15.75" hidden="false" customHeight="false" outlineLevel="0" collapsed="false">
      <c r="A2357" s="3" t="n">
        <v>2356</v>
      </c>
      <c r="B2357" s="3" t="s">
        <v>6858</v>
      </c>
      <c r="C2357" s="3" t="s">
        <v>6859</v>
      </c>
      <c r="D2357" s="3" t="n">
        <v>1</v>
      </c>
      <c r="E2357" s="3" t="n">
        <v>1.1470891</v>
      </c>
      <c r="F2357" s="3" t="n">
        <v>24</v>
      </c>
      <c r="G2357" s="3" t="n">
        <v>24</v>
      </c>
      <c r="H2357" s="3" t="n">
        <v>7</v>
      </c>
      <c r="I2357" s="3" t="n">
        <v>7</v>
      </c>
      <c r="J2357" s="3" t="n">
        <v>32</v>
      </c>
      <c r="K2357" s="3" t="n">
        <v>32</v>
      </c>
      <c r="L2357" s="3" t="n">
        <v>5</v>
      </c>
      <c r="M2357" s="3" t="n">
        <v>5</v>
      </c>
      <c r="N2357" s="3" t="n">
        <v>0</v>
      </c>
      <c r="O2357" s="3" t="n">
        <v>-1</v>
      </c>
      <c r="P2357" s="3" t="n">
        <v>9.2</v>
      </c>
      <c r="Q2357" s="3" t="n">
        <v>24.2</v>
      </c>
      <c r="R2357" s="3" t="s">
        <v>6860</v>
      </c>
      <c r="S2357" s="4" t="n">
        <v>45747.6144328704</v>
      </c>
      <c r="T2357" s="3" t="s">
        <v>1920</v>
      </c>
      <c r="U2357" s="3" t="s">
        <v>1920</v>
      </c>
      <c r="V2357" s="3" t="n">
        <v>1</v>
      </c>
      <c r="W2357" s="3" t="n">
        <v>0</v>
      </c>
      <c r="X2357" s="3" t="n">
        <v>0</v>
      </c>
      <c r="Y2357" s="3" t="s">
        <v>30</v>
      </c>
      <c r="Z2357" s="3" t="s">
        <v>30</v>
      </c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</row>
    <row r="2358" customFormat="false" ht="15.75" hidden="false" customHeight="false" outlineLevel="0" collapsed="false">
      <c r="A2358" s="3" t="n">
        <v>2357</v>
      </c>
      <c r="B2358" s="3" t="s">
        <v>6861</v>
      </c>
      <c r="C2358" s="3" t="s">
        <v>6862</v>
      </c>
      <c r="D2358" s="3" t="n">
        <v>1</v>
      </c>
      <c r="E2358" s="3" t="n">
        <v>0.7153778</v>
      </c>
      <c r="F2358" s="3" t="n">
        <v>14</v>
      </c>
      <c r="G2358" s="3" t="n">
        <v>14</v>
      </c>
      <c r="H2358" s="3" t="n">
        <v>3</v>
      </c>
      <c r="I2358" s="3" t="n">
        <v>3</v>
      </c>
      <c r="J2358" s="3" t="n">
        <v>16</v>
      </c>
      <c r="K2358" s="3" t="n">
        <v>16</v>
      </c>
      <c r="L2358" s="3" t="n">
        <v>1</v>
      </c>
      <c r="M2358" s="3" t="n">
        <v>1</v>
      </c>
      <c r="N2358" s="3" t="n">
        <v>-1</v>
      </c>
      <c r="O2358" s="3" t="n">
        <v>-1</v>
      </c>
      <c r="P2358" s="3" t="n">
        <v>9.2</v>
      </c>
      <c r="Q2358" s="3" t="n">
        <v>24.2</v>
      </c>
      <c r="R2358" s="3" t="s">
        <v>6863</v>
      </c>
      <c r="S2358" s="4" t="n">
        <v>45747.6144675926</v>
      </c>
      <c r="T2358" s="3" t="s">
        <v>256</v>
      </c>
      <c r="U2358" s="3" t="s">
        <v>256</v>
      </c>
      <c r="V2358" s="3" t="n">
        <v>0</v>
      </c>
      <c r="W2358" s="3" t="n">
        <v>0</v>
      </c>
      <c r="X2358" s="3" t="n">
        <v>0</v>
      </c>
      <c r="Y2358" s="3" t="s">
        <v>30</v>
      </c>
      <c r="Z2358" s="3" t="s">
        <v>30</v>
      </c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</row>
    <row r="2359" customFormat="false" ht="15.75" hidden="false" customHeight="false" outlineLevel="0" collapsed="false">
      <c r="A2359" s="3" t="n">
        <v>2358</v>
      </c>
      <c r="B2359" s="3" t="s">
        <v>6864</v>
      </c>
      <c r="C2359" s="3" t="s">
        <v>6865</v>
      </c>
      <c r="D2359" s="3" t="n">
        <v>1</v>
      </c>
      <c r="E2359" s="3" t="n">
        <v>1.4358823</v>
      </c>
      <c r="F2359" s="3" t="n">
        <v>35</v>
      </c>
      <c r="G2359" s="3" t="n">
        <v>35</v>
      </c>
      <c r="H2359" s="3" t="n">
        <v>4</v>
      </c>
      <c r="I2359" s="3" t="n">
        <v>4</v>
      </c>
      <c r="J2359" s="3" t="n">
        <v>40</v>
      </c>
      <c r="K2359" s="3" t="n">
        <v>40</v>
      </c>
      <c r="L2359" s="3" t="n">
        <v>3</v>
      </c>
      <c r="M2359" s="3" t="n">
        <v>3</v>
      </c>
      <c r="N2359" s="3" t="n">
        <v>-1</v>
      </c>
      <c r="O2359" s="3" t="n">
        <v>-1</v>
      </c>
      <c r="P2359" s="3" t="n">
        <v>9.2</v>
      </c>
      <c r="Q2359" s="3" t="n">
        <v>24.2</v>
      </c>
      <c r="R2359" s="3" t="s">
        <v>6866</v>
      </c>
      <c r="S2359" s="4" t="n">
        <v>45747.6145138889</v>
      </c>
      <c r="T2359" s="3" t="s">
        <v>256</v>
      </c>
      <c r="U2359" s="3" t="s">
        <v>256</v>
      </c>
      <c r="V2359" s="3" t="n">
        <v>0</v>
      </c>
      <c r="W2359" s="3" t="n">
        <v>0</v>
      </c>
      <c r="X2359" s="3" t="n">
        <v>0</v>
      </c>
      <c r="Y2359" s="3" t="s">
        <v>30</v>
      </c>
      <c r="Z2359" s="3" t="s">
        <v>30</v>
      </c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</row>
    <row r="2360" customFormat="false" ht="15.75" hidden="false" customHeight="false" outlineLevel="0" collapsed="false">
      <c r="A2360" s="3" t="n">
        <v>2359</v>
      </c>
      <c r="B2360" s="3" t="s">
        <v>6867</v>
      </c>
      <c r="C2360" s="3" t="s">
        <v>6868</v>
      </c>
      <c r="D2360" s="3" t="n">
        <v>1</v>
      </c>
      <c r="E2360" s="3" t="n">
        <v>0.6835755</v>
      </c>
      <c r="F2360" s="3" t="n">
        <v>18</v>
      </c>
      <c r="G2360" s="3" t="n">
        <v>18</v>
      </c>
      <c r="H2360" s="3" t="n">
        <v>3</v>
      </c>
      <c r="I2360" s="3" t="n">
        <v>3</v>
      </c>
      <c r="J2360" s="3" t="n">
        <v>17</v>
      </c>
      <c r="K2360" s="3" t="n">
        <v>17</v>
      </c>
      <c r="L2360" s="3" t="n">
        <v>3</v>
      </c>
      <c r="M2360" s="3" t="n">
        <v>3</v>
      </c>
      <c r="N2360" s="3" t="n">
        <v>-1</v>
      </c>
      <c r="O2360" s="3" t="n">
        <v>-1</v>
      </c>
      <c r="P2360" s="3" t="n">
        <v>9.2</v>
      </c>
      <c r="Q2360" s="3" t="n">
        <v>24.2</v>
      </c>
      <c r="R2360" s="3" t="s">
        <v>6869</v>
      </c>
      <c r="S2360" s="4" t="n">
        <v>45747.6145486111</v>
      </c>
      <c r="T2360" s="3" t="s">
        <v>256</v>
      </c>
      <c r="U2360" s="3" t="s">
        <v>256</v>
      </c>
      <c r="V2360" s="3" t="n">
        <v>0</v>
      </c>
      <c r="W2360" s="3" t="n">
        <v>0</v>
      </c>
      <c r="X2360" s="3" t="n">
        <v>0</v>
      </c>
      <c r="Y2360" s="3" t="s">
        <v>30</v>
      </c>
      <c r="Z2360" s="3" t="s">
        <v>30</v>
      </c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</row>
    <row r="2361" customFormat="false" ht="15.75" hidden="false" customHeight="false" outlineLevel="0" collapsed="false">
      <c r="A2361" s="3" t="n">
        <v>2360</v>
      </c>
      <c r="B2361" s="3" t="s">
        <v>6870</v>
      </c>
      <c r="C2361" s="3" t="s">
        <v>6871</v>
      </c>
      <c r="D2361" s="3" t="n">
        <v>1</v>
      </c>
      <c r="E2361" s="3" t="n">
        <v>0.783526</v>
      </c>
      <c r="F2361" s="3" t="n">
        <v>20</v>
      </c>
      <c r="G2361" s="3" t="n">
        <v>20</v>
      </c>
      <c r="H2361" s="3" t="n">
        <v>3</v>
      </c>
      <c r="I2361" s="3" t="n">
        <v>3</v>
      </c>
      <c r="J2361" s="3" t="n">
        <v>18</v>
      </c>
      <c r="K2361" s="3" t="n">
        <v>18</v>
      </c>
      <c r="L2361" s="3" t="n">
        <v>3</v>
      </c>
      <c r="M2361" s="3" t="n">
        <v>3</v>
      </c>
      <c r="N2361" s="3" t="n">
        <v>-1</v>
      </c>
      <c r="O2361" s="3" t="n">
        <v>-1</v>
      </c>
      <c r="P2361" s="3" t="n">
        <v>9.2</v>
      </c>
      <c r="Q2361" s="3" t="n">
        <v>24.2</v>
      </c>
      <c r="R2361" s="3" t="s">
        <v>6872</v>
      </c>
      <c r="S2361" s="4" t="n">
        <v>45747.6145833333</v>
      </c>
      <c r="T2361" s="3" t="s">
        <v>256</v>
      </c>
      <c r="U2361" s="3" t="s">
        <v>256</v>
      </c>
      <c r="V2361" s="3" t="n">
        <v>0</v>
      </c>
      <c r="W2361" s="3" t="n">
        <v>0</v>
      </c>
      <c r="X2361" s="3" t="n">
        <v>0</v>
      </c>
      <c r="Y2361" s="3" t="s">
        <v>30</v>
      </c>
      <c r="Z2361" s="3" t="s">
        <v>30</v>
      </c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</row>
    <row r="2362" customFormat="false" ht="15.75" hidden="false" customHeight="false" outlineLevel="0" collapsed="false">
      <c r="A2362" s="3" t="n">
        <v>2361</v>
      </c>
      <c r="B2362" s="3" t="s">
        <v>6873</v>
      </c>
      <c r="C2362" s="3" t="s">
        <v>6874</v>
      </c>
      <c r="D2362" s="3" t="n">
        <v>1</v>
      </c>
      <c r="E2362" s="3" t="n">
        <v>0.2062871</v>
      </c>
      <c r="F2362" s="3" t="n">
        <v>5</v>
      </c>
      <c r="G2362" s="3" t="n">
        <v>5</v>
      </c>
      <c r="H2362" s="3" t="n">
        <v>1</v>
      </c>
      <c r="I2362" s="3" t="n">
        <v>1</v>
      </c>
      <c r="J2362" s="3" t="n">
        <v>0</v>
      </c>
      <c r="K2362" s="3" t="n">
        <v>0</v>
      </c>
      <c r="L2362" s="3" t="n">
        <v>0</v>
      </c>
      <c r="M2362" s="3" t="n">
        <v>0</v>
      </c>
      <c r="N2362" s="3" t="n">
        <v>-1</v>
      </c>
      <c r="O2362" s="3" t="n">
        <v>-1</v>
      </c>
      <c r="P2362" s="3" t="n">
        <v>9.2</v>
      </c>
      <c r="Q2362" s="3" t="n">
        <v>24.2</v>
      </c>
      <c r="R2362" s="3" t="s">
        <v>6875</v>
      </c>
      <c r="S2362" s="4" t="n">
        <v>45747.6146064815</v>
      </c>
      <c r="T2362" s="3" t="s">
        <v>256</v>
      </c>
      <c r="U2362" s="3" t="s">
        <v>256</v>
      </c>
      <c r="V2362" s="3" t="n">
        <v>0</v>
      </c>
      <c r="W2362" s="3" t="n">
        <v>0</v>
      </c>
      <c r="X2362" s="3" t="n">
        <v>0</v>
      </c>
      <c r="Y2362" s="3" t="s">
        <v>30</v>
      </c>
      <c r="Z2362" s="3" t="s">
        <v>30</v>
      </c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</row>
    <row r="2363" customFormat="false" ht="15.75" hidden="false" customHeight="false" outlineLevel="0" collapsed="false">
      <c r="A2363" s="3" t="n">
        <v>2362</v>
      </c>
      <c r="B2363" s="3" t="s">
        <v>6876</v>
      </c>
      <c r="C2363" s="3" t="s">
        <v>6877</v>
      </c>
      <c r="D2363" s="3" t="n">
        <v>1</v>
      </c>
      <c r="E2363" s="3" t="n">
        <v>16.8364465</v>
      </c>
      <c r="F2363" s="3" t="n">
        <v>467</v>
      </c>
      <c r="G2363" s="3" t="n">
        <v>467</v>
      </c>
      <c r="H2363" s="3" t="n">
        <v>25</v>
      </c>
      <c r="I2363" s="3" t="n">
        <v>25</v>
      </c>
      <c r="J2363" s="3" t="n">
        <v>523</v>
      </c>
      <c r="K2363" s="3" t="n">
        <v>523</v>
      </c>
      <c r="L2363" s="3" t="n">
        <v>69</v>
      </c>
      <c r="M2363" s="3" t="n">
        <v>69</v>
      </c>
      <c r="N2363" s="3" t="n">
        <v>-1</v>
      </c>
      <c r="O2363" s="3" t="n">
        <v>-1</v>
      </c>
      <c r="P2363" s="3" t="n">
        <v>9.3</v>
      </c>
      <c r="Q2363" s="3" t="n">
        <v>24.2</v>
      </c>
      <c r="R2363" s="3" t="s">
        <v>6878</v>
      </c>
      <c r="S2363" s="4" t="n">
        <v>45747.6148842593</v>
      </c>
      <c r="T2363" s="3" t="s">
        <v>1920</v>
      </c>
      <c r="U2363" s="3" t="s">
        <v>1920</v>
      </c>
      <c r="V2363" s="3" t="n">
        <v>0</v>
      </c>
      <c r="W2363" s="3" t="n">
        <v>0</v>
      </c>
      <c r="X2363" s="3" t="n">
        <v>0</v>
      </c>
      <c r="Y2363" s="3" t="s">
        <v>30</v>
      </c>
      <c r="Z2363" s="3" t="s">
        <v>30</v>
      </c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</row>
    <row r="2364" customFormat="false" ht="15.75" hidden="false" customHeight="false" outlineLevel="0" collapsed="false">
      <c r="A2364" s="3" t="n">
        <v>2363</v>
      </c>
      <c r="B2364" s="3" t="s">
        <v>6879</v>
      </c>
      <c r="C2364" s="3" t="s">
        <v>6880</v>
      </c>
      <c r="D2364" s="3" t="n">
        <v>1</v>
      </c>
      <c r="E2364" s="3" t="n">
        <v>5.2450483</v>
      </c>
      <c r="F2364" s="3" t="n">
        <v>127</v>
      </c>
      <c r="G2364" s="3" t="n">
        <v>127</v>
      </c>
      <c r="H2364" s="3" t="n">
        <v>3</v>
      </c>
      <c r="I2364" s="3" t="n">
        <v>3</v>
      </c>
      <c r="J2364" s="3" t="n">
        <v>118</v>
      </c>
      <c r="K2364" s="3" t="n">
        <v>118</v>
      </c>
      <c r="L2364" s="3" t="n">
        <v>53</v>
      </c>
      <c r="M2364" s="3" t="n">
        <v>53</v>
      </c>
      <c r="N2364" s="3" t="n">
        <v>-1</v>
      </c>
      <c r="O2364" s="3" t="n">
        <v>-1</v>
      </c>
      <c r="P2364" s="3" t="n">
        <v>9.3</v>
      </c>
      <c r="Q2364" s="3" t="n">
        <v>24.2</v>
      </c>
      <c r="R2364" s="3" t="s">
        <v>6881</v>
      </c>
      <c r="S2364" s="4" t="n">
        <v>45747.6150231482</v>
      </c>
      <c r="T2364" s="3" t="s">
        <v>65</v>
      </c>
      <c r="U2364" s="3" t="s">
        <v>65</v>
      </c>
      <c r="V2364" s="3" t="n">
        <v>0</v>
      </c>
      <c r="W2364" s="3" t="n">
        <v>0</v>
      </c>
      <c r="X2364" s="3" t="n">
        <v>0</v>
      </c>
      <c r="Y2364" s="3" t="s">
        <v>30</v>
      </c>
      <c r="Z2364" s="3" t="s">
        <v>30</v>
      </c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</row>
    <row r="2365" customFormat="false" ht="15.75" hidden="false" customHeight="false" outlineLevel="0" collapsed="false">
      <c r="A2365" s="3" t="n">
        <v>2364</v>
      </c>
      <c r="B2365" s="3" t="s">
        <v>6882</v>
      </c>
      <c r="C2365" s="3" t="s">
        <v>6883</v>
      </c>
      <c r="D2365" s="3" t="n">
        <v>1</v>
      </c>
      <c r="E2365" s="3" t="n">
        <v>36.2773168</v>
      </c>
      <c r="F2365" s="3" t="n">
        <v>3879</v>
      </c>
      <c r="G2365" s="3" t="n">
        <v>3879</v>
      </c>
      <c r="H2365" s="3" t="n">
        <v>42</v>
      </c>
      <c r="I2365" s="3" t="n">
        <v>42</v>
      </c>
      <c r="J2365" s="3" t="n">
        <v>5319</v>
      </c>
      <c r="K2365" s="3" t="n">
        <v>5319</v>
      </c>
      <c r="L2365" s="3" t="n">
        <v>567</v>
      </c>
      <c r="M2365" s="3" t="n">
        <v>567</v>
      </c>
      <c r="N2365" s="3" t="n">
        <v>-1</v>
      </c>
      <c r="O2365" s="3" t="n">
        <v>-1</v>
      </c>
      <c r="P2365" s="3" t="n">
        <v>9.3</v>
      </c>
      <c r="Q2365" s="3" t="n">
        <v>24.2</v>
      </c>
      <c r="R2365" s="3" t="s">
        <v>6884</v>
      </c>
      <c r="S2365" s="4" t="n">
        <v>45747.616400463</v>
      </c>
      <c r="T2365" s="3" t="s">
        <v>65</v>
      </c>
      <c r="U2365" s="3" t="s">
        <v>65</v>
      </c>
      <c r="V2365" s="3" t="n">
        <v>0</v>
      </c>
      <c r="W2365" s="3" t="n">
        <v>0</v>
      </c>
      <c r="X2365" s="3" t="n">
        <v>0</v>
      </c>
      <c r="Y2365" s="3" t="s">
        <v>30</v>
      </c>
      <c r="Z2365" s="3" t="s">
        <v>30</v>
      </c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</row>
    <row r="2366" customFormat="false" ht="15.75" hidden="false" customHeight="false" outlineLevel="0" collapsed="false">
      <c r="A2366" s="3" t="n">
        <v>2365</v>
      </c>
      <c r="B2366" s="3" t="s">
        <v>6885</v>
      </c>
      <c r="C2366" s="3" t="s">
        <v>6886</v>
      </c>
      <c r="D2366" s="3" t="n">
        <v>1</v>
      </c>
      <c r="E2366" s="3" t="n">
        <v>3.6438882</v>
      </c>
      <c r="F2366" s="3" t="n">
        <v>69</v>
      </c>
      <c r="G2366" s="3" t="n">
        <v>69</v>
      </c>
      <c r="H2366" s="3" t="n">
        <v>3</v>
      </c>
      <c r="I2366" s="3" t="n">
        <v>3</v>
      </c>
      <c r="J2366" s="3" t="n">
        <v>66</v>
      </c>
      <c r="K2366" s="3" t="n">
        <v>66</v>
      </c>
      <c r="L2366" s="3" t="n">
        <v>10</v>
      </c>
      <c r="M2366" s="3" t="n">
        <v>10</v>
      </c>
      <c r="N2366" s="3" t="n">
        <v>-1</v>
      </c>
      <c r="O2366" s="3" t="n">
        <v>-1</v>
      </c>
      <c r="P2366" s="3" t="n">
        <v>9.3</v>
      </c>
      <c r="Q2366" s="3" t="n">
        <v>24.2</v>
      </c>
      <c r="R2366" s="3" t="s">
        <v>6887</v>
      </c>
      <c r="S2366" s="4" t="n">
        <v>45747.6165162037</v>
      </c>
      <c r="T2366" s="3" t="s">
        <v>65</v>
      </c>
      <c r="U2366" s="3" t="s">
        <v>65</v>
      </c>
      <c r="V2366" s="3" t="n">
        <v>0</v>
      </c>
      <c r="W2366" s="3" t="n">
        <v>0</v>
      </c>
      <c r="X2366" s="3" t="n">
        <v>0</v>
      </c>
      <c r="Y2366" s="3" t="s">
        <v>30</v>
      </c>
      <c r="Z2366" s="3" t="s">
        <v>30</v>
      </c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</row>
    <row r="2367" customFormat="false" ht="15.75" hidden="false" customHeight="false" outlineLevel="0" collapsed="false">
      <c r="A2367" s="3" t="n">
        <v>2366</v>
      </c>
      <c r="B2367" s="3" t="s">
        <v>6888</v>
      </c>
      <c r="C2367" s="3" t="s">
        <v>6889</v>
      </c>
      <c r="D2367" s="3" t="n">
        <v>1</v>
      </c>
      <c r="E2367" s="3" t="n">
        <v>0.3330091</v>
      </c>
      <c r="F2367" s="3" t="n">
        <v>4</v>
      </c>
      <c r="G2367" s="3" t="n">
        <v>4</v>
      </c>
      <c r="H2367" s="3" t="n">
        <v>3</v>
      </c>
      <c r="I2367" s="3" t="n">
        <v>3</v>
      </c>
      <c r="J2367" s="3" t="n">
        <v>1</v>
      </c>
      <c r="K2367" s="3" t="n">
        <v>1</v>
      </c>
      <c r="L2367" s="3" t="n">
        <v>0</v>
      </c>
      <c r="M2367" s="3" t="n">
        <v>0</v>
      </c>
      <c r="N2367" s="3" t="n">
        <v>-1</v>
      </c>
      <c r="O2367" s="3" t="n">
        <v>-1</v>
      </c>
      <c r="P2367" s="3" t="n">
        <v>9.3</v>
      </c>
      <c r="Q2367" s="3" t="n">
        <v>24.2</v>
      </c>
      <c r="R2367" s="3" t="s">
        <v>6890</v>
      </c>
      <c r="S2367" s="4" t="n">
        <v>45747.6165393519</v>
      </c>
      <c r="T2367" s="3" t="s">
        <v>65</v>
      </c>
      <c r="U2367" s="3" t="s">
        <v>65</v>
      </c>
      <c r="V2367" s="3" t="n">
        <v>0</v>
      </c>
      <c r="W2367" s="3" t="n">
        <v>0</v>
      </c>
      <c r="X2367" s="3" t="n">
        <v>0</v>
      </c>
      <c r="Y2367" s="3" t="s">
        <v>30</v>
      </c>
      <c r="Z2367" s="3" t="s">
        <v>30</v>
      </c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</row>
    <row r="2368" customFormat="false" ht="15.75" hidden="false" customHeight="false" outlineLevel="0" collapsed="false">
      <c r="A2368" s="3" t="n">
        <v>2367</v>
      </c>
      <c r="B2368" s="3" t="s">
        <v>6891</v>
      </c>
      <c r="C2368" s="3" t="s">
        <v>6892</v>
      </c>
      <c r="D2368" s="3" t="n">
        <v>1</v>
      </c>
      <c r="E2368" s="3" t="n">
        <v>0.019571</v>
      </c>
      <c r="F2368" s="3" t="n">
        <v>2</v>
      </c>
      <c r="G2368" s="3" t="n">
        <v>2</v>
      </c>
      <c r="H2368" s="3" t="n">
        <v>9</v>
      </c>
      <c r="I2368" s="3" t="n">
        <v>9</v>
      </c>
      <c r="J2368" s="3" t="n">
        <v>0</v>
      </c>
      <c r="K2368" s="3" t="n">
        <v>0</v>
      </c>
      <c r="L2368" s="3" t="n">
        <v>0</v>
      </c>
      <c r="M2368" s="3" t="n">
        <v>0</v>
      </c>
      <c r="N2368" s="3" t="n">
        <v>-1</v>
      </c>
      <c r="O2368" s="3" t="n">
        <v>-1</v>
      </c>
      <c r="P2368" s="3" t="n">
        <v>9.3</v>
      </c>
      <c r="Q2368" s="3" t="n">
        <v>24.2</v>
      </c>
      <c r="R2368" s="3" t="s">
        <v>6893</v>
      </c>
      <c r="S2368" s="4" t="n">
        <v>45747.6165509259</v>
      </c>
      <c r="T2368" s="3" t="s">
        <v>65</v>
      </c>
      <c r="U2368" s="3" t="s">
        <v>65</v>
      </c>
      <c r="V2368" s="3" t="n">
        <v>0</v>
      </c>
      <c r="W2368" s="3" t="n">
        <v>0</v>
      </c>
      <c r="X2368" s="3" t="n">
        <v>0</v>
      </c>
      <c r="Y2368" s="3" t="s">
        <v>30</v>
      </c>
      <c r="Z2368" s="3" t="s">
        <v>30</v>
      </c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</row>
    <row r="2369" customFormat="false" ht="15.75" hidden="false" customHeight="false" outlineLevel="0" collapsed="false">
      <c r="A2369" s="3" t="n">
        <v>2368</v>
      </c>
      <c r="B2369" s="3" t="s">
        <v>6894</v>
      </c>
      <c r="C2369" s="3" t="s">
        <v>6895</v>
      </c>
      <c r="D2369" s="3" t="n">
        <v>1</v>
      </c>
      <c r="E2369" s="3" t="n">
        <v>0.5193898</v>
      </c>
      <c r="F2369" s="3" t="n">
        <v>16</v>
      </c>
      <c r="G2369" s="3" t="n">
        <v>16</v>
      </c>
      <c r="H2369" s="3" t="n">
        <v>3</v>
      </c>
      <c r="I2369" s="3" t="n">
        <v>3</v>
      </c>
      <c r="J2369" s="3" t="n">
        <v>14</v>
      </c>
      <c r="K2369" s="3" t="n">
        <v>14</v>
      </c>
      <c r="L2369" s="3" t="n">
        <v>3</v>
      </c>
      <c r="M2369" s="3" t="n">
        <v>3</v>
      </c>
      <c r="N2369" s="3" t="n">
        <v>0</v>
      </c>
      <c r="O2369" s="3" t="n">
        <v>-1</v>
      </c>
      <c r="P2369" s="3" t="n">
        <v>9.3</v>
      </c>
      <c r="Q2369" s="3" t="n">
        <v>24.2</v>
      </c>
      <c r="R2369" s="3" t="s">
        <v>6896</v>
      </c>
      <c r="S2369" s="4" t="n">
        <v>45747.6165856481</v>
      </c>
      <c r="T2369" s="3" t="s">
        <v>1920</v>
      </c>
      <c r="U2369" s="3" t="s">
        <v>1920</v>
      </c>
      <c r="V2369" s="3" t="n">
        <v>1</v>
      </c>
      <c r="W2369" s="3" t="n">
        <v>0</v>
      </c>
      <c r="X2369" s="3" t="n">
        <v>0</v>
      </c>
      <c r="Y2369" s="3" t="s">
        <v>30</v>
      </c>
      <c r="Z2369" s="3" t="s">
        <v>30</v>
      </c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</row>
    <row r="2370" customFormat="false" ht="15.75" hidden="false" customHeight="false" outlineLevel="0" collapsed="false">
      <c r="A2370" s="3" t="n">
        <v>2369</v>
      </c>
      <c r="B2370" s="3" t="s">
        <v>6897</v>
      </c>
      <c r="C2370" s="3" t="s">
        <v>6898</v>
      </c>
      <c r="D2370" s="3" t="n">
        <v>1</v>
      </c>
      <c r="E2370" s="3" t="n">
        <v>0.9970139</v>
      </c>
      <c r="F2370" s="3" t="n">
        <v>24</v>
      </c>
      <c r="G2370" s="3" t="n">
        <v>24</v>
      </c>
      <c r="H2370" s="3" t="n">
        <v>3</v>
      </c>
      <c r="I2370" s="3" t="n">
        <v>3</v>
      </c>
      <c r="J2370" s="3" t="n">
        <v>26</v>
      </c>
      <c r="K2370" s="3" t="n">
        <v>26</v>
      </c>
      <c r="L2370" s="3" t="n">
        <v>3</v>
      </c>
      <c r="M2370" s="3" t="n">
        <v>3</v>
      </c>
      <c r="N2370" s="3" t="n">
        <v>-1</v>
      </c>
      <c r="O2370" s="3" t="n">
        <v>-1</v>
      </c>
      <c r="P2370" s="3" t="n">
        <v>9.3</v>
      </c>
      <c r="Q2370" s="3" t="n">
        <v>24.2</v>
      </c>
      <c r="R2370" s="3" t="s">
        <v>6899</v>
      </c>
      <c r="S2370" s="4" t="n">
        <v>45747.6166203704</v>
      </c>
      <c r="T2370" s="3" t="s">
        <v>1920</v>
      </c>
      <c r="U2370" s="3" t="s">
        <v>1920</v>
      </c>
      <c r="V2370" s="3" t="n">
        <v>0</v>
      </c>
      <c r="W2370" s="3" t="n">
        <v>0</v>
      </c>
      <c r="X2370" s="3" t="n">
        <v>0</v>
      </c>
      <c r="Y2370" s="3" t="s">
        <v>30</v>
      </c>
      <c r="Z2370" s="3" t="s">
        <v>30</v>
      </c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</row>
    <row r="2371" customFormat="false" ht="15.75" hidden="false" customHeight="false" outlineLevel="0" collapsed="false">
      <c r="A2371" s="3" t="n">
        <v>2370</v>
      </c>
      <c r="B2371" s="3" t="s">
        <v>6900</v>
      </c>
      <c r="C2371" s="3" t="s">
        <v>6901</v>
      </c>
      <c r="D2371" s="3" t="n">
        <v>1</v>
      </c>
      <c r="E2371" s="3" t="n">
        <v>1.2302493</v>
      </c>
      <c r="F2371" s="3" t="n">
        <v>27</v>
      </c>
      <c r="G2371" s="3" t="n">
        <v>27</v>
      </c>
      <c r="H2371" s="3" t="n">
        <v>3</v>
      </c>
      <c r="I2371" s="3" t="n">
        <v>3</v>
      </c>
      <c r="J2371" s="3" t="n">
        <v>31</v>
      </c>
      <c r="K2371" s="3" t="n">
        <v>31</v>
      </c>
      <c r="L2371" s="3" t="n">
        <v>3</v>
      </c>
      <c r="M2371" s="3" t="n">
        <v>3</v>
      </c>
      <c r="N2371" s="3" t="n">
        <v>-1</v>
      </c>
      <c r="O2371" s="3" t="n">
        <v>-1</v>
      </c>
      <c r="P2371" s="3" t="n">
        <v>9.3</v>
      </c>
      <c r="Q2371" s="3" t="n">
        <v>24.2</v>
      </c>
      <c r="R2371" s="3" t="s">
        <v>6902</v>
      </c>
      <c r="S2371" s="4" t="n">
        <v>45747.6166666667</v>
      </c>
      <c r="T2371" s="3" t="s">
        <v>1920</v>
      </c>
      <c r="U2371" s="3" t="s">
        <v>1920</v>
      </c>
      <c r="V2371" s="3" t="n">
        <v>0</v>
      </c>
      <c r="W2371" s="3" t="n">
        <v>0</v>
      </c>
      <c r="X2371" s="3" t="n">
        <v>0</v>
      </c>
      <c r="Y2371" s="3" t="s">
        <v>30</v>
      </c>
      <c r="Z2371" s="3" t="s">
        <v>30</v>
      </c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</row>
    <row r="2372" customFormat="false" ht="15.75" hidden="false" customHeight="false" outlineLevel="0" collapsed="false">
      <c r="A2372" s="3" t="n">
        <v>2371</v>
      </c>
      <c r="B2372" s="3" t="s">
        <v>6903</v>
      </c>
      <c r="C2372" s="3" t="s">
        <v>6904</v>
      </c>
      <c r="D2372" s="3" t="n">
        <v>1</v>
      </c>
      <c r="E2372" s="3" t="n">
        <v>0.8837533</v>
      </c>
      <c r="F2372" s="3" t="n">
        <v>22</v>
      </c>
      <c r="G2372" s="3" t="n">
        <v>22</v>
      </c>
      <c r="H2372" s="3" t="n">
        <v>3</v>
      </c>
      <c r="I2372" s="3" t="n">
        <v>3</v>
      </c>
      <c r="J2372" s="3" t="n">
        <v>22</v>
      </c>
      <c r="K2372" s="3" t="n">
        <v>22</v>
      </c>
      <c r="L2372" s="3" t="n">
        <v>3</v>
      </c>
      <c r="M2372" s="3" t="n">
        <v>3</v>
      </c>
      <c r="N2372" s="3" t="n">
        <v>-1</v>
      </c>
      <c r="O2372" s="3" t="n">
        <v>-1</v>
      </c>
      <c r="P2372" s="3" t="n">
        <v>9.3</v>
      </c>
      <c r="Q2372" s="3" t="n">
        <v>24.2</v>
      </c>
      <c r="R2372" s="3" t="s">
        <v>6905</v>
      </c>
      <c r="S2372" s="4" t="n">
        <v>45747.6167013889</v>
      </c>
      <c r="T2372" s="3" t="s">
        <v>1920</v>
      </c>
      <c r="U2372" s="3" t="s">
        <v>1920</v>
      </c>
      <c r="V2372" s="3" t="n">
        <v>0</v>
      </c>
      <c r="W2372" s="3" t="n">
        <v>0</v>
      </c>
      <c r="X2372" s="3" t="n">
        <v>0</v>
      </c>
      <c r="Y2372" s="3" t="s">
        <v>30</v>
      </c>
      <c r="Z2372" s="3" t="s">
        <v>30</v>
      </c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</row>
    <row r="2373" customFormat="false" ht="15.75" hidden="false" customHeight="false" outlineLevel="0" collapsed="false">
      <c r="A2373" s="3" t="n">
        <v>2372</v>
      </c>
      <c r="B2373" s="3" t="s">
        <v>6906</v>
      </c>
      <c r="C2373" s="3" t="s">
        <v>6907</v>
      </c>
      <c r="D2373" s="3" t="n">
        <v>1</v>
      </c>
      <c r="E2373" s="3" t="n">
        <v>0.651607</v>
      </c>
      <c r="F2373" s="3" t="n">
        <v>18</v>
      </c>
      <c r="G2373" s="3" t="n">
        <v>18</v>
      </c>
      <c r="H2373" s="3" t="n">
        <v>3</v>
      </c>
      <c r="I2373" s="3" t="n">
        <v>3</v>
      </c>
      <c r="J2373" s="3" t="n">
        <v>16</v>
      </c>
      <c r="K2373" s="3" t="n">
        <v>16</v>
      </c>
      <c r="L2373" s="3" t="n">
        <v>3</v>
      </c>
      <c r="M2373" s="3" t="n">
        <v>3</v>
      </c>
      <c r="N2373" s="3" t="n">
        <v>-1</v>
      </c>
      <c r="O2373" s="3" t="n">
        <v>-1</v>
      </c>
      <c r="P2373" s="3" t="n">
        <v>9.3</v>
      </c>
      <c r="Q2373" s="3" t="n">
        <v>24.2</v>
      </c>
      <c r="R2373" s="3" t="s">
        <v>6908</v>
      </c>
      <c r="S2373" s="4" t="n">
        <v>45747.6167361111</v>
      </c>
      <c r="T2373" s="3" t="s">
        <v>1920</v>
      </c>
      <c r="U2373" s="3" t="s">
        <v>1920</v>
      </c>
      <c r="V2373" s="3" t="n">
        <v>0</v>
      </c>
      <c r="W2373" s="3" t="n">
        <v>0</v>
      </c>
      <c r="X2373" s="3" t="n">
        <v>0</v>
      </c>
      <c r="Y2373" s="3" t="s">
        <v>30</v>
      </c>
      <c r="Z2373" s="3" t="s">
        <v>30</v>
      </c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</row>
    <row r="2374" customFormat="false" ht="15.75" hidden="false" customHeight="false" outlineLevel="0" collapsed="false">
      <c r="A2374" s="3" t="n">
        <v>2373</v>
      </c>
      <c r="B2374" s="3" t="s">
        <v>6909</v>
      </c>
      <c r="C2374" s="3" t="s">
        <v>6910</v>
      </c>
      <c r="D2374" s="3" t="n">
        <v>1</v>
      </c>
      <c r="E2374" s="3" t="n">
        <v>1.2899448</v>
      </c>
      <c r="F2374" s="3" t="n">
        <v>27</v>
      </c>
      <c r="G2374" s="3" t="n">
        <v>27</v>
      </c>
      <c r="H2374" s="3" t="n">
        <v>3</v>
      </c>
      <c r="I2374" s="3" t="n">
        <v>3</v>
      </c>
      <c r="J2374" s="3" t="n">
        <v>31</v>
      </c>
      <c r="K2374" s="3" t="n">
        <v>31</v>
      </c>
      <c r="L2374" s="3" t="n">
        <v>3</v>
      </c>
      <c r="M2374" s="3" t="n">
        <v>3</v>
      </c>
      <c r="N2374" s="3" t="n">
        <v>-1</v>
      </c>
      <c r="O2374" s="3" t="n">
        <v>-1</v>
      </c>
      <c r="P2374" s="3" t="n">
        <v>9.3</v>
      </c>
      <c r="Q2374" s="3" t="n">
        <v>24.2</v>
      </c>
      <c r="R2374" s="3" t="s">
        <v>6911</v>
      </c>
      <c r="S2374" s="4" t="n">
        <v>45747.6167708333</v>
      </c>
      <c r="T2374" s="3" t="s">
        <v>1920</v>
      </c>
      <c r="U2374" s="3" t="s">
        <v>1920</v>
      </c>
      <c r="V2374" s="3" t="n">
        <v>0</v>
      </c>
      <c r="W2374" s="3" t="n">
        <v>0</v>
      </c>
      <c r="X2374" s="3" t="n">
        <v>0</v>
      </c>
      <c r="Y2374" s="3" t="s">
        <v>30</v>
      </c>
      <c r="Z2374" s="3" t="s">
        <v>30</v>
      </c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</row>
    <row r="2375" customFormat="false" ht="15.75" hidden="false" customHeight="false" outlineLevel="0" collapsed="false">
      <c r="A2375" s="3" t="n">
        <v>2374</v>
      </c>
      <c r="B2375" s="3" t="s">
        <v>6912</v>
      </c>
      <c r="C2375" s="3" t="s">
        <v>6913</v>
      </c>
      <c r="D2375" s="3" t="n">
        <v>1</v>
      </c>
      <c r="E2375" s="3" t="n">
        <v>3.9530095</v>
      </c>
      <c r="F2375" s="3" t="n">
        <v>100</v>
      </c>
      <c r="G2375" s="3" t="n">
        <v>100</v>
      </c>
      <c r="H2375" s="3" t="n">
        <v>5</v>
      </c>
      <c r="I2375" s="3" t="n">
        <v>5</v>
      </c>
      <c r="J2375" s="3" t="n">
        <v>107</v>
      </c>
      <c r="K2375" s="3" t="n">
        <v>107</v>
      </c>
      <c r="L2375" s="3" t="n">
        <v>12</v>
      </c>
      <c r="M2375" s="3" t="n">
        <v>12</v>
      </c>
      <c r="N2375" s="3" t="n">
        <v>-1</v>
      </c>
      <c r="O2375" s="3" t="n">
        <v>-1</v>
      </c>
      <c r="P2375" s="3" t="n">
        <v>9.3</v>
      </c>
      <c r="Q2375" s="3" t="n">
        <v>24.2</v>
      </c>
      <c r="R2375" s="3" t="s">
        <v>6914</v>
      </c>
      <c r="S2375" s="4" t="n">
        <v>45747.6168518519</v>
      </c>
      <c r="T2375" s="3" t="s">
        <v>1920</v>
      </c>
      <c r="U2375" s="3" t="s">
        <v>1920</v>
      </c>
      <c r="V2375" s="3" t="n">
        <v>0</v>
      </c>
      <c r="W2375" s="3" t="n">
        <v>0</v>
      </c>
      <c r="X2375" s="3" t="n">
        <v>0</v>
      </c>
      <c r="Y2375" s="3" t="s">
        <v>30</v>
      </c>
      <c r="Z2375" s="3" t="s">
        <v>30</v>
      </c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</row>
    <row r="2376" customFormat="false" ht="15.75" hidden="false" customHeight="false" outlineLevel="0" collapsed="false">
      <c r="A2376" s="3" t="n">
        <v>2375</v>
      </c>
      <c r="B2376" s="3" t="s">
        <v>6915</v>
      </c>
      <c r="C2376" s="3" t="s">
        <v>6916</v>
      </c>
      <c r="D2376" s="3" t="n">
        <v>1</v>
      </c>
      <c r="E2376" s="3" t="n">
        <v>4.7164362</v>
      </c>
      <c r="F2376" s="3" t="n">
        <v>120</v>
      </c>
      <c r="G2376" s="3" t="n">
        <v>120</v>
      </c>
      <c r="H2376" s="3" t="n">
        <v>5</v>
      </c>
      <c r="I2376" s="3" t="n">
        <v>5</v>
      </c>
      <c r="J2376" s="3" t="n">
        <v>134</v>
      </c>
      <c r="K2376" s="3" t="n">
        <v>134</v>
      </c>
      <c r="L2376" s="3" t="n">
        <v>13</v>
      </c>
      <c r="M2376" s="3" t="n">
        <v>13</v>
      </c>
      <c r="N2376" s="3" t="n">
        <v>-1</v>
      </c>
      <c r="O2376" s="3" t="n">
        <v>-1</v>
      </c>
      <c r="P2376" s="3" t="n">
        <v>9.3</v>
      </c>
      <c r="Q2376" s="3" t="n">
        <v>24.2</v>
      </c>
      <c r="R2376" s="3" t="s">
        <v>6917</v>
      </c>
      <c r="S2376" s="4" t="n">
        <v>45747.6169444444</v>
      </c>
      <c r="T2376" s="3" t="s">
        <v>1920</v>
      </c>
      <c r="U2376" s="3" t="s">
        <v>1920</v>
      </c>
      <c r="V2376" s="3" t="n">
        <v>0</v>
      </c>
      <c r="W2376" s="3" t="n">
        <v>0</v>
      </c>
      <c r="X2376" s="3" t="n">
        <v>0</v>
      </c>
      <c r="Y2376" s="3" t="s">
        <v>30</v>
      </c>
      <c r="Z2376" s="3" t="s">
        <v>30</v>
      </c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</row>
    <row r="2377" customFormat="false" ht="15.75" hidden="false" customHeight="false" outlineLevel="0" collapsed="false">
      <c r="A2377" s="3" t="n">
        <v>2376</v>
      </c>
      <c r="B2377" s="3" t="s">
        <v>6918</v>
      </c>
      <c r="C2377" s="3" t="s">
        <v>6919</v>
      </c>
      <c r="D2377" s="3" t="n">
        <v>1</v>
      </c>
      <c r="E2377" s="3" t="n">
        <v>7.5668159</v>
      </c>
      <c r="F2377" s="3" t="n">
        <v>169</v>
      </c>
      <c r="G2377" s="3" t="n">
        <v>169</v>
      </c>
      <c r="H2377" s="3" t="n">
        <v>6</v>
      </c>
      <c r="I2377" s="3" t="n">
        <v>6</v>
      </c>
      <c r="J2377" s="3" t="n">
        <v>190</v>
      </c>
      <c r="K2377" s="3" t="n">
        <v>190</v>
      </c>
      <c r="L2377" s="3" t="n">
        <v>18</v>
      </c>
      <c r="M2377" s="3" t="n">
        <v>18</v>
      </c>
      <c r="N2377" s="3" t="n">
        <v>-1</v>
      </c>
      <c r="O2377" s="3" t="n">
        <v>-1</v>
      </c>
      <c r="P2377" s="3" t="n">
        <v>9.3</v>
      </c>
      <c r="Q2377" s="3" t="n">
        <v>24.2</v>
      </c>
      <c r="R2377" s="3" t="s">
        <v>6920</v>
      </c>
      <c r="S2377" s="4" t="n">
        <v>45747.6170833333</v>
      </c>
      <c r="T2377" s="3" t="s">
        <v>1920</v>
      </c>
      <c r="U2377" s="3" t="s">
        <v>1920</v>
      </c>
      <c r="V2377" s="3" t="n">
        <v>0</v>
      </c>
      <c r="W2377" s="3" t="n">
        <v>0</v>
      </c>
      <c r="X2377" s="3" t="n">
        <v>0</v>
      </c>
      <c r="Y2377" s="3" t="s">
        <v>30</v>
      </c>
      <c r="Z2377" s="3" t="s">
        <v>30</v>
      </c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</row>
    <row r="2378" customFormat="false" ht="15.75" hidden="false" customHeight="false" outlineLevel="0" collapsed="false">
      <c r="A2378" s="3" t="n">
        <v>2377</v>
      </c>
      <c r="B2378" s="3" t="s">
        <v>6921</v>
      </c>
      <c r="C2378" s="3" t="s">
        <v>6922</v>
      </c>
      <c r="D2378" s="3" t="n">
        <v>1</v>
      </c>
      <c r="E2378" s="3" t="n">
        <v>11.4953765</v>
      </c>
      <c r="F2378" s="3" t="n">
        <v>287</v>
      </c>
      <c r="G2378" s="3" t="n">
        <v>287</v>
      </c>
      <c r="H2378" s="3" t="n">
        <v>14</v>
      </c>
      <c r="I2378" s="3" t="n">
        <v>14</v>
      </c>
      <c r="J2378" s="3" t="n">
        <v>322</v>
      </c>
      <c r="K2378" s="3" t="n">
        <v>322</v>
      </c>
      <c r="L2378" s="3" t="n">
        <v>43</v>
      </c>
      <c r="M2378" s="3" t="n">
        <v>43</v>
      </c>
      <c r="N2378" s="3" t="n">
        <v>-1</v>
      </c>
      <c r="O2378" s="3" t="n">
        <v>-1</v>
      </c>
      <c r="P2378" s="3" t="n">
        <v>9.3</v>
      </c>
      <c r="Q2378" s="3" t="n">
        <v>24.2</v>
      </c>
      <c r="R2378" s="3" t="s">
        <v>6923</v>
      </c>
      <c r="S2378" s="4" t="n">
        <v>45747.6172916667</v>
      </c>
      <c r="T2378" s="3" t="s">
        <v>1920</v>
      </c>
      <c r="U2378" s="3" t="s">
        <v>1920</v>
      </c>
      <c r="V2378" s="3" t="n">
        <v>0</v>
      </c>
      <c r="W2378" s="3" t="n">
        <v>0</v>
      </c>
      <c r="X2378" s="3" t="n">
        <v>0</v>
      </c>
      <c r="Y2378" s="3" t="s">
        <v>30</v>
      </c>
      <c r="Z2378" s="3" t="s">
        <v>30</v>
      </c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</row>
    <row r="2379" customFormat="false" ht="15.75" hidden="false" customHeight="false" outlineLevel="0" collapsed="false">
      <c r="A2379" s="3" t="n">
        <v>2378</v>
      </c>
      <c r="B2379" s="3" t="s">
        <v>6924</v>
      </c>
      <c r="C2379" s="3" t="s">
        <v>6925</v>
      </c>
      <c r="D2379" s="3" t="n">
        <v>1</v>
      </c>
      <c r="E2379" s="3" t="n">
        <v>1.0789303</v>
      </c>
      <c r="F2379" s="3" t="n">
        <v>24</v>
      </c>
      <c r="G2379" s="3" t="n">
        <v>24</v>
      </c>
      <c r="H2379" s="3" t="n">
        <v>7</v>
      </c>
      <c r="I2379" s="3" t="n">
        <v>7</v>
      </c>
      <c r="J2379" s="3" t="n">
        <v>32</v>
      </c>
      <c r="K2379" s="3" t="n">
        <v>32</v>
      </c>
      <c r="L2379" s="3" t="n">
        <v>5</v>
      </c>
      <c r="M2379" s="3" t="n">
        <v>5</v>
      </c>
      <c r="N2379" s="3" t="n">
        <v>0</v>
      </c>
      <c r="O2379" s="3" t="n">
        <v>-1</v>
      </c>
      <c r="P2379" s="3" t="n">
        <v>9.3</v>
      </c>
      <c r="Q2379" s="3" t="n">
        <v>24.2</v>
      </c>
      <c r="R2379" s="3" t="s">
        <v>6926</v>
      </c>
      <c r="S2379" s="4" t="n">
        <v>45747.6173726852</v>
      </c>
      <c r="T2379" s="3" t="s">
        <v>1920</v>
      </c>
      <c r="U2379" s="3" t="s">
        <v>1920</v>
      </c>
      <c r="V2379" s="3" t="n">
        <v>1</v>
      </c>
      <c r="W2379" s="3" t="n">
        <v>0</v>
      </c>
      <c r="X2379" s="3" t="n">
        <v>0</v>
      </c>
      <c r="Y2379" s="3" t="s">
        <v>30</v>
      </c>
      <c r="Z2379" s="3" t="s">
        <v>30</v>
      </c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</row>
    <row r="2380" customFormat="false" ht="15.75" hidden="false" customHeight="false" outlineLevel="0" collapsed="false">
      <c r="A2380" s="3" t="n">
        <v>2379</v>
      </c>
      <c r="B2380" s="3" t="s">
        <v>6927</v>
      </c>
      <c r="C2380" s="3" t="s">
        <v>6928</v>
      </c>
      <c r="D2380" s="3" t="n">
        <v>1</v>
      </c>
      <c r="E2380" s="3" t="n">
        <v>0.7617577</v>
      </c>
      <c r="F2380" s="3" t="n">
        <v>14</v>
      </c>
      <c r="G2380" s="3" t="n">
        <v>14</v>
      </c>
      <c r="H2380" s="3" t="n">
        <v>3</v>
      </c>
      <c r="I2380" s="3" t="n">
        <v>3</v>
      </c>
      <c r="J2380" s="3" t="n">
        <v>16</v>
      </c>
      <c r="K2380" s="3" t="n">
        <v>16</v>
      </c>
      <c r="L2380" s="3" t="n">
        <v>1</v>
      </c>
      <c r="M2380" s="3" t="n">
        <v>1</v>
      </c>
      <c r="N2380" s="3" t="n">
        <v>-1</v>
      </c>
      <c r="O2380" s="3" t="n">
        <v>-1</v>
      </c>
      <c r="P2380" s="3" t="n">
        <v>9.3</v>
      </c>
      <c r="Q2380" s="3" t="n">
        <v>24.2</v>
      </c>
      <c r="R2380" s="3" t="s">
        <v>6929</v>
      </c>
      <c r="S2380" s="4" t="n">
        <v>45747.6174074074</v>
      </c>
      <c r="T2380" s="3" t="s">
        <v>256</v>
      </c>
      <c r="U2380" s="3" t="s">
        <v>256</v>
      </c>
      <c r="V2380" s="3" t="n">
        <v>0</v>
      </c>
      <c r="W2380" s="3" t="n">
        <v>0</v>
      </c>
      <c r="X2380" s="3" t="n">
        <v>0</v>
      </c>
      <c r="Y2380" s="3" t="s">
        <v>30</v>
      </c>
      <c r="Z2380" s="3" t="s">
        <v>30</v>
      </c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</row>
    <row r="2381" customFormat="false" ht="15.75" hidden="false" customHeight="false" outlineLevel="0" collapsed="false">
      <c r="A2381" s="3" t="n">
        <v>2380</v>
      </c>
      <c r="B2381" s="3" t="s">
        <v>6930</v>
      </c>
      <c r="C2381" s="3" t="s">
        <v>6931</v>
      </c>
      <c r="D2381" s="3" t="n">
        <v>1</v>
      </c>
      <c r="E2381" s="3" t="n">
        <v>1.5759226</v>
      </c>
      <c r="F2381" s="3" t="n">
        <v>35</v>
      </c>
      <c r="G2381" s="3" t="n">
        <v>35</v>
      </c>
      <c r="H2381" s="3" t="n">
        <v>4</v>
      </c>
      <c r="I2381" s="3" t="n">
        <v>4</v>
      </c>
      <c r="J2381" s="3" t="n">
        <v>40</v>
      </c>
      <c r="K2381" s="3" t="n">
        <v>40</v>
      </c>
      <c r="L2381" s="3" t="n">
        <v>3</v>
      </c>
      <c r="M2381" s="3" t="n">
        <v>3</v>
      </c>
      <c r="N2381" s="3" t="n">
        <v>-1</v>
      </c>
      <c r="O2381" s="3" t="n">
        <v>-1</v>
      </c>
      <c r="P2381" s="3" t="n">
        <v>9.3</v>
      </c>
      <c r="Q2381" s="3" t="n">
        <v>24.2</v>
      </c>
      <c r="R2381" s="3" t="s">
        <v>6932</v>
      </c>
      <c r="S2381" s="4" t="n">
        <v>45747.6174652778</v>
      </c>
      <c r="T2381" s="3" t="s">
        <v>256</v>
      </c>
      <c r="U2381" s="3" t="s">
        <v>256</v>
      </c>
      <c r="V2381" s="3" t="n">
        <v>0</v>
      </c>
      <c r="W2381" s="3" t="n">
        <v>0</v>
      </c>
      <c r="X2381" s="3" t="n">
        <v>0</v>
      </c>
      <c r="Y2381" s="3" t="s">
        <v>30</v>
      </c>
      <c r="Z2381" s="3" t="s">
        <v>30</v>
      </c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</row>
    <row r="2382" customFormat="false" ht="15.75" hidden="false" customHeight="false" outlineLevel="0" collapsed="false">
      <c r="A2382" s="3" t="n">
        <v>2381</v>
      </c>
      <c r="B2382" s="3" t="s">
        <v>6933</v>
      </c>
      <c r="C2382" s="3" t="s">
        <v>6934</v>
      </c>
      <c r="D2382" s="3" t="n">
        <v>1</v>
      </c>
      <c r="E2382" s="3" t="n">
        <v>0.6809733</v>
      </c>
      <c r="F2382" s="3" t="n">
        <v>18</v>
      </c>
      <c r="G2382" s="3" t="n">
        <v>18</v>
      </c>
      <c r="H2382" s="3" t="n">
        <v>3</v>
      </c>
      <c r="I2382" s="3" t="n">
        <v>3</v>
      </c>
      <c r="J2382" s="3" t="n">
        <v>17</v>
      </c>
      <c r="K2382" s="3" t="n">
        <v>17</v>
      </c>
      <c r="L2382" s="3" t="n">
        <v>3</v>
      </c>
      <c r="M2382" s="3" t="n">
        <v>3</v>
      </c>
      <c r="N2382" s="3" t="n">
        <v>-1</v>
      </c>
      <c r="O2382" s="3" t="n">
        <v>-1</v>
      </c>
      <c r="P2382" s="3" t="n">
        <v>9.3</v>
      </c>
      <c r="Q2382" s="3" t="n">
        <v>24.2</v>
      </c>
      <c r="R2382" s="3" t="s">
        <v>6935</v>
      </c>
      <c r="S2382" s="4" t="n">
        <v>45747.6174884259</v>
      </c>
      <c r="T2382" s="3" t="s">
        <v>256</v>
      </c>
      <c r="U2382" s="3" t="s">
        <v>256</v>
      </c>
      <c r="V2382" s="3" t="n">
        <v>0</v>
      </c>
      <c r="W2382" s="3" t="n">
        <v>0</v>
      </c>
      <c r="X2382" s="3" t="n">
        <v>0</v>
      </c>
      <c r="Y2382" s="3" t="s">
        <v>30</v>
      </c>
      <c r="Z2382" s="3" t="s">
        <v>30</v>
      </c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</row>
    <row r="2383" customFormat="false" ht="15.75" hidden="false" customHeight="false" outlineLevel="0" collapsed="false">
      <c r="A2383" s="3" t="n">
        <v>2382</v>
      </c>
      <c r="B2383" s="3" t="s">
        <v>6936</v>
      </c>
      <c r="C2383" s="3" t="s">
        <v>6937</v>
      </c>
      <c r="D2383" s="3" t="n">
        <v>1</v>
      </c>
      <c r="E2383" s="3" t="n">
        <v>0.8056613</v>
      </c>
      <c r="F2383" s="3" t="n">
        <v>20</v>
      </c>
      <c r="G2383" s="3" t="n">
        <v>20</v>
      </c>
      <c r="H2383" s="3" t="n">
        <v>3</v>
      </c>
      <c r="I2383" s="3" t="n">
        <v>3</v>
      </c>
      <c r="J2383" s="3" t="n">
        <v>18</v>
      </c>
      <c r="K2383" s="3" t="n">
        <v>18</v>
      </c>
      <c r="L2383" s="3" t="n">
        <v>3</v>
      </c>
      <c r="M2383" s="3" t="n">
        <v>3</v>
      </c>
      <c r="N2383" s="3" t="n">
        <v>-1</v>
      </c>
      <c r="O2383" s="3" t="n">
        <v>-1</v>
      </c>
      <c r="P2383" s="3" t="n">
        <v>9.3</v>
      </c>
      <c r="Q2383" s="3" t="n">
        <v>24.2</v>
      </c>
      <c r="R2383" s="3" t="s">
        <v>6938</v>
      </c>
      <c r="S2383" s="4" t="n">
        <v>45747.6175231482</v>
      </c>
      <c r="T2383" s="3" t="s">
        <v>256</v>
      </c>
      <c r="U2383" s="3" t="s">
        <v>256</v>
      </c>
      <c r="V2383" s="3" t="n">
        <v>0</v>
      </c>
      <c r="W2383" s="3" t="n">
        <v>0</v>
      </c>
      <c r="X2383" s="3" t="n">
        <v>0</v>
      </c>
      <c r="Y2383" s="3" t="s">
        <v>30</v>
      </c>
      <c r="Z2383" s="3" t="s">
        <v>30</v>
      </c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</row>
    <row r="2384" customFormat="false" ht="15.75" hidden="false" customHeight="false" outlineLevel="0" collapsed="false">
      <c r="A2384" s="3" t="n">
        <v>2383</v>
      </c>
      <c r="B2384" s="3" t="s">
        <v>6939</v>
      </c>
      <c r="C2384" s="3" t="s">
        <v>6940</v>
      </c>
      <c r="D2384" s="3" t="n">
        <v>1</v>
      </c>
      <c r="E2384" s="3" t="n">
        <v>0.1654638</v>
      </c>
      <c r="F2384" s="3" t="n">
        <v>5</v>
      </c>
      <c r="G2384" s="3" t="n">
        <v>5</v>
      </c>
      <c r="H2384" s="3" t="n">
        <v>1</v>
      </c>
      <c r="I2384" s="3" t="n">
        <v>1</v>
      </c>
      <c r="J2384" s="3" t="n">
        <v>0</v>
      </c>
      <c r="K2384" s="3" t="n">
        <v>0</v>
      </c>
      <c r="L2384" s="3" t="n">
        <v>0</v>
      </c>
      <c r="M2384" s="3" t="n">
        <v>0</v>
      </c>
      <c r="N2384" s="3" t="n">
        <v>-1</v>
      </c>
      <c r="O2384" s="3" t="n">
        <v>-1</v>
      </c>
      <c r="P2384" s="3" t="n">
        <v>9.3</v>
      </c>
      <c r="Q2384" s="3" t="n">
        <v>24.2</v>
      </c>
      <c r="R2384" s="3" t="s">
        <v>6941</v>
      </c>
      <c r="S2384" s="4" t="n">
        <v>45747.6175462963</v>
      </c>
      <c r="T2384" s="3" t="s">
        <v>256</v>
      </c>
      <c r="U2384" s="3" t="s">
        <v>256</v>
      </c>
      <c r="V2384" s="3" t="n">
        <v>0</v>
      </c>
      <c r="W2384" s="3" t="n">
        <v>0</v>
      </c>
      <c r="X2384" s="3" t="n">
        <v>0</v>
      </c>
      <c r="Y2384" s="3" t="s">
        <v>30</v>
      </c>
      <c r="Z2384" s="3" t="s">
        <v>30</v>
      </c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</row>
    <row r="2385" customFormat="false" ht="15.75" hidden="false" customHeight="false" outlineLevel="0" collapsed="false">
      <c r="A2385" s="3" t="n">
        <v>2384</v>
      </c>
      <c r="B2385" s="3" t="s">
        <v>6942</v>
      </c>
      <c r="C2385" s="3" t="s">
        <v>6943</v>
      </c>
      <c r="D2385" s="3" t="n">
        <v>1</v>
      </c>
      <c r="E2385" s="3" t="n">
        <v>3.1324124</v>
      </c>
      <c r="F2385" s="3" t="n">
        <v>98</v>
      </c>
      <c r="G2385" s="3" t="n">
        <v>98</v>
      </c>
      <c r="H2385" s="3" t="n">
        <v>13</v>
      </c>
      <c r="I2385" s="3" t="n">
        <v>13</v>
      </c>
      <c r="J2385" s="3" t="n">
        <v>121</v>
      </c>
      <c r="K2385" s="3" t="n">
        <v>121</v>
      </c>
      <c r="L2385" s="3" t="n">
        <v>15</v>
      </c>
      <c r="M2385" s="3" t="n">
        <v>15</v>
      </c>
      <c r="N2385" s="3" t="n">
        <v>-1</v>
      </c>
      <c r="O2385" s="3" t="n">
        <v>-1</v>
      </c>
      <c r="P2385" s="3" t="n">
        <v>8.1</v>
      </c>
      <c r="Q2385" s="3" t="n">
        <v>24.2</v>
      </c>
      <c r="R2385" s="3" t="s">
        <v>6944</v>
      </c>
      <c r="S2385" s="4" t="n">
        <v>45747.6176273148</v>
      </c>
      <c r="T2385" s="3" t="s">
        <v>1920</v>
      </c>
      <c r="U2385" s="3" t="s">
        <v>1920</v>
      </c>
      <c r="V2385" s="3" t="n">
        <v>0</v>
      </c>
      <c r="W2385" s="3" t="n">
        <v>0</v>
      </c>
      <c r="X2385" s="3" t="n">
        <v>0</v>
      </c>
      <c r="Y2385" s="3" t="s">
        <v>30</v>
      </c>
      <c r="Z2385" s="3" t="s">
        <v>30</v>
      </c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</row>
    <row r="2386" customFormat="false" ht="15.75" hidden="false" customHeight="false" outlineLevel="0" collapsed="false">
      <c r="A2386" s="3" t="n">
        <v>2385</v>
      </c>
      <c r="B2386" s="3" t="s">
        <v>6945</v>
      </c>
      <c r="C2386" s="3" t="s">
        <v>6946</v>
      </c>
      <c r="D2386" s="3" t="n">
        <v>1</v>
      </c>
      <c r="E2386" s="3" t="n">
        <v>1.1328872</v>
      </c>
      <c r="F2386" s="3" t="n">
        <v>23</v>
      </c>
      <c r="G2386" s="3" t="n">
        <v>23</v>
      </c>
      <c r="H2386" s="3" t="n">
        <v>6</v>
      </c>
      <c r="I2386" s="3" t="n">
        <v>6</v>
      </c>
      <c r="J2386" s="3" t="n">
        <v>26</v>
      </c>
      <c r="K2386" s="3" t="n">
        <v>26</v>
      </c>
      <c r="L2386" s="3" t="n">
        <v>4</v>
      </c>
      <c r="M2386" s="3" t="n">
        <v>4</v>
      </c>
      <c r="N2386" s="3" t="n">
        <v>-1</v>
      </c>
      <c r="O2386" s="3" t="n">
        <v>-1</v>
      </c>
      <c r="P2386" s="3" t="n">
        <v>8.1</v>
      </c>
      <c r="Q2386" s="3" t="n">
        <v>24.2</v>
      </c>
      <c r="R2386" s="3" t="s">
        <v>6947</v>
      </c>
      <c r="S2386" s="4" t="n">
        <v>45747.6176736111</v>
      </c>
      <c r="T2386" s="3" t="s">
        <v>1920</v>
      </c>
      <c r="U2386" s="3" t="s">
        <v>1920</v>
      </c>
      <c r="V2386" s="3" t="n">
        <v>0</v>
      </c>
      <c r="W2386" s="3" t="n">
        <v>0</v>
      </c>
      <c r="X2386" s="3" t="n">
        <v>0</v>
      </c>
      <c r="Y2386" s="3" t="s">
        <v>30</v>
      </c>
      <c r="Z2386" s="3" t="s">
        <v>30</v>
      </c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</row>
    <row r="2387" customFormat="false" ht="15.75" hidden="false" customHeight="false" outlineLevel="0" collapsed="false">
      <c r="A2387" s="3" t="n">
        <v>2386</v>
      </c>
      <c r="B2387" s="3" t="s">
        <v>6948</v>
      </c>
      <c r="C2387" s="3" t="s">
        <v>6949</v>
      </c>
      <c r="D2387" s="3" t="n">
        <v>1</v>
      </c>
      <c r="E2387" s="3" t="n">
        <v>0.1211013</v>
      </c>
      <c r="F2387" s="3" t="n">
        <v>15</v>
      </c>
      <c r="G2387" s="3" t="n">
        <v>15</v>
      </c>
      <c r="H2387" s="3" t="n">
        <v>3</v>
      </c>
      <c r="I2387" s="3" t="n">
        <v>3</v>
      </c>
      <c r="J2387" s="3" t="n">
        <v>10</v>
      </c>
      <c r="K2387" s="3" t="n">
        <v>10</v>
      </c>
      <c r="L2387" s="3" t="n">
        <v>2</v>
      </c>
      <c r="M2387" s="3" t="n">
        <v>2</v>
      </c>
      <c r="N2387" s="3" t="n">
        <v>-1</v>
      </c>
      <c r="O2387" s="3" t="n">
        <v>-1</v>
      </c>
      <c r="P2387" s="3" t="n">
        <v>8.1</v>
      </c>
      <c r="Q2387" s="3" t="n">
        <v>24.2</v>
      </c>
      <c r="R2387" s="3" t="s">
        <v>6950</v>
      </c>
      <c r="S2387" s="4" t="n">
        <v>45747.6176967593</v>
      </c>
      <c r="T2387" s="3" t="s">
        <v>65</v>
      </c>
      <c r="U2387" s="3" t="s">
        <v>65</v>
      </c>
      <c r="V2387" s="3" t="n">
        <v>0</v>
      </c>
      <c r="W2387" s="3" t="n">
        <v>0</v>
      </c>
      <c r="X2387" s="3" t="n">
        <v>0</v>
      </c>
      <c r="Y2387" s="3" t="s">
        <v>30</v>
      </c>
      <c r="Z2387" s="3" t="s">
        <v>30</v>
      </c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</row>
    <row r="2388" customFormat="false" ht="15.75" hidden="false" customHeight="false" outlineLevel="0" collapsed="false">
      <c r="A2388" s="3" t="n">
        <v>2387</v>
      </c>
      <c r="B2388" s="3" t="s">
        <v>6951</v>
      </c>
      <c r="C2388" s="3" t="s">
        <v>6952</v>
      </c>
      <c r="D2388" s="3" t="n">
        <v>1</v>
      </c>
      <c r="E2388" s="3" t="n">
        <v>2.0275403</v>
      </c>
      <c r="F2388" s="3" t="n">
        <v>49</v>
      </c>
      <c r="G2388" s="3" t="n">
        <v>49</v>
      </c>
      <c r="H2388" s="3" t="n">
        <v>6</v>
      </c>
      <c r="I2388" s="3" t="n">
        <v>6</v>
      </c>
      <c r="J2388" s="3" t="n">
        <v>55</v>
      </c>
      <c r="K2388" s="3" t="n">
        <v>55</v>
      </c>
      <c r="L2388" s="3" t="n">
        <v>8</v>
      </c>
      <c r="M2388" s="3" t="n">
        <v>8</v>
      </c>
      <c r="N2388" s="3" t="n">
        <v>-1</v>
      </c>
      <c r="O2388" s="3" t="n">
        <v>-1</v>
      </c>
      <c r="P2388" s="3" t="n">
        <v>8.1</v>
      </c>
      <c r="Q2388" s="3" t="n">
        <v>24.2</v>
      </c>
      <c r="R2388" s="3" t="s">
        <v>6953</v>
      </c>
      <c r="S2388" s="4" t="n">
        <v>45747.6177546296</v>
      </c>
      <c r="T2388" s="3" t="s">
        <v>1920</v>
      </c>
      <c r="U2388" s="3" t="s">
        <v>1920</v>
      </c>
      <c r="V2388" s="3" t="n">
        <v>0</v>
      </c>
      <c r="W2388" s="3" t="n">
        <v>0</v>
      </c>
      <c r="X2388" s="3" t="n">
        <v>0</v>
      </c>
      <c r="Y2388" s="3" t="s">
        <v>30</v>
      </c>
      <c r="Z2388" s="3" t="s">
        <v>30</v>
      </c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</row>
    <row r="2389" customFormat="false" ht="15.75" hidden="false" customHeight="false" outlineLevel="0" collapsed="false">
      <c r="A2389" s="3" t="n">
        <v>2388</v>
      </c>
      <c r="B2389" s="3" t="s">
        <v>6954</v>
      </c>
      <c r="C2389" s="3" t="s">
        <v>6955</v>
      </c>
      <c r="D2389" s="3" t="n">
        <v>1</v>
      </c>
      <c r="E2389" s="3" t="n">
        <v>2.2723652</v>
      </c>
      <c r="F2389" s="3" t="n">
        <v>51</v>
      </c>
      <c r="G2389" s="3" t="n">
        <v>51</v>
      </c>
      <c r="H2389" s="3" t="n">
        <v>6</v>
      </c>
      <c r="I2389" s="3" t="n">
        <v>6</v>
      </c>
      <c r="J2389" s="3" t="n">
        <v>61</v>
      </c>
      <c r="K2389" s="3" t="n">
        <v>61</v>
      </c>
      <c r="L2389" s="3" t="n">
        <v>9</v>
      </c>
      <c r="M2389" s="3" t="n">
        <v>9</v>
      </c>
      <c r="N2389" s="3" t="n">
        <v>-1</v>
      </c>
      <c r="O2389" s="3" t="n">
        <v>-1</v>
      </c>
      <c r="P2389" s="3" t="n">
        <v>8.1</v>
      </c>
      <c r="Q2389" s="3" t="n">
        <v>24.2</v>
      </c>
      <c r="R2389" s="3" t="s">
        <v>6956</v>
      </c>
      <c r="S2389" s="4" t="n">
        <v>45747.6178125</v>
      </c>
      <c r="T2389" s="3" t="s">
        <v>1920</v>
      </c>
      <c r="U2389" s="3" t="s">
        <v>1920</v>
      </c>
      <c r="V2389" s="3" t="n">
        <v>0</v>
      </c>
      <c r="W2389" s="3" t="n">
        <v>0</v>
      </c>
      <c r="X2389" s="3" t="n">
        <v>0</v>
      </c>
      <c r="Y2389" s="3" t="s">
        <v>30</v>
      </c>
      <c r="Z2389" s="3" t="s">
        <v>30</v>
      </c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</row>
    <row r="2390" customFormat="false" ht="15.75" hidden="false" customHeight="false" outlineLevel="0" collapsed="false">
      <c r="A2390" s="3" t="n">
        <v>2389</v>
      </c>
      <c r="B2390" s="3" t="s">
        <v>6957</v>
      </c>
      <c r="C2390" s="3" t="s">
        <v>6958</v>
      </c>
      <c r="D2390" s="3" t="n">
        <v>1</v>
      </c>
      <c r="E2390" s="3" t="n">
        <v>2.2020497</v>
      </c>
      <c r="F2390" s="3" t="n">
        <v>64</v>
      </c>
      <c r="G2390" s="3" t="n">
        <v>64</v>
      </c>
      <c r="H2390" s="3" t="n">
        <v>6</v>
      </c>
      <c r="I2390" s="3" t="n">
        <v>6</v>
      </c>
      <c r="J2390" s="3" t="n">
        <v>73</v>
      </c>
      <c r="K2390" s="3" t="n">
        <v>73</v>
      </c>
      <c r="L2390" s="3" t="n">
        <v>9</v>
      </c>
      <c r="M2390" s="3" t="n">
        <v>9</v>
      </c>
      <c r="N2390" s="3" t="n">
        <v>-1</v>
      </c>
      <c r="O2390" s="3" t="n">
        <v>-1</v>
      </c>
      <c r="P2390" s="3" t="n">
        <v>8.1</v>
      </c>
      <c r="Q2390" s="3" t="n">
        <v>24.2</v>
      </c>
      <c r="R2390" s="3" t="s">
        <v>6959</v>
      </c>
      <c r="S2390" s="4" t="n">
        <v>45747.6178703704</v>
      </c>
      <c r="T2390" s="3" t="s">
        <v>1920</v>
      </c>
      <c r="U2390" s="3" t="s">
        <v>1920</v>
      </c>
      <c r="V2390" s="3" t="n">
        <v>0</v>
      </c>
      <c r="W2390" s="3" t="n">
        <v>0</v>
      </c>
      <c r="X2390" s="3" t="n">
        <v>0</v>
      </c>
      <c r="Y2390" s="3" t="s">
        <v>30</v>
      </c>
      <c r="Z2390" s="3" t="s">
        <v>30</v>
      </c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</row>
    <row r="2391" customFormat="false" ht="15.75" hidden="false" customHeight="false" outlineLevel="0" collapsed="false">
      <c r="A2391" s="3" t="n">
        <v>2390</v>
      </c>
      <c r="B2391" s="3" t="s">
        <v>6960</v>
      </c>
      <c r="C2391" s="3" t="s">
        <v>6961</v>
      </c>
      <c r="D2391" s="3" t="n">
        <v>1</v>
      </c>
      <c r="E2391" s="3" t="n">
        <v>0.1183286</v>
      </c>
      <c r="F2391" s="3" t="n">
        <v>15</v>
      </c>
      <c r="G2391" s="3" t="n">
        <v>15</v>
      </c>
      <c r="H2391" s="3" t="n">
        <v>3</v>
      </c>
      <c r="I2391" s="3" t="n">
        <v>3</v>
      </c>
      <c r="J2391" s="3" t="n">
        <v>10</v>
      </c>
      <c r="K2391" s="3" t="n">
        <v>10</v>
      </c>
      <c r="L2391" s="3" t="n">
        <v>2</v>
      </c>
      <c r="M2391" s="3" t="n">
        <v>2</v>
      </c>
      <c r="N2391" s="3" t="n">
        <v>-1</v>
      </c>
      <c r="O2391" s="3" t="n">
        <v>-1</v>
      </c>
      <c r="P2391" s="3" t="n">
        <v>8.7</v>
      </c>
      <c r="Q2391" s="3" t="n">
        <v>24.2</v>
      </c>
      <c r="R2391" s="3" t="s">
        <v>6962</v>
      </c>
      <c r="S2391" s="4" t="n">
        <v>45747.6178935185</v>
      </c>
      <c r="T2391" s="3" t="s">
        <v>65</v>
      </c>
      <c r="U2391" s="3" t="s">
        <v>65</v>
      </c>
      <c r="V2391" s="3" t="n">
        <v>0</v>
      </c>
      <c r="W2391" s="3" t="n">
        <v>0</v>
      </c>
      <c r="X2391" s="3" t="n">
        <v>0</v>
      </c>
      <c r="Y2391" s="3" t="s">
        <v>30</v>
      </c>
      <c r="Z2391" s="3" t="s">
        <v>30</v>
      </c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</row>
    <row r="2392" customFormat="false" ht="15.75" hidden="false" customHeight="false" outlineLevel="0" collapsed="false">
      <c r="A2392" s="3" t="n">
        <v>2391</v>
      </c>
      <c r="B2392" s="3" t="s">
        <v>6963</v>
      </c>
      <c r="C2392" s="3" t="s">
        <v>6964</v>
      </c>
      <c r="D2392" s="3" t="n">
        <v>1</v>
      </c>
      <c r="E2392" s="3" t="n">
        <v>1.2803861</v>
      </c>
      <c r="F2392" s="3" t="n">
        <v>29</v>
      </c>
      <c r="G2392" s="3" t="n">
        <v>29</v>
      </c>
      <c r="H2392" s="3" t="n">
        <v>5</v>
      </c>
      <c r="I2392" s="3" t="n">
        <v>5</v>
      </c>
      <c r="J2392" s="3" t="n">
        <v>31</v>
      </c>
      <c r="K2392" s="3" t="n">
        <v>31</v>
      </c>
      <c r="L2392" s="3" t="n">
        <v>5</v>
      </c>
      <c r="M2392" s="3" t="n">
        <v>5</v>
      </c>
      <c r="N2392" s="3" t="n">
        <v>0</v>
      </c>
      <c r="O2392" s="3" t="n">
        <v>-1</v>
      </c>
      <c r="P2392" s="3" t="n">
        <v>8.7</v>
      </c>
      <c r="Q2392" s="3" t="n">
        <v>24.2</v>
      </c>
      <c r="R2392" s="3" t="s">
        <v>6965</v>
      </c>
      <c r="S2392" s="4" t="n">
        <v>45747.6179513889</v>
      </c>
      <c r="T2392" s="3" t="s">
        <v>1920</v>
      </c>
      <c r="U2392" s="3" t="s">
        <v>1920</v>
      </c>
      <c r="V2392" s="3" t="n">
        <v>1</v>
      </c>
      <c r="W2392" s="3" t="n">
        <v>0</v>
      </c>
      <c r="X2392" s="3" t="n">
        <v>0</v>
      </c>
      <c r="Y2392" s="3" t="s">
        <v>30</v>
      </c>
      <c r="Z2392" s="3" t="s">
        <v>30</v>
      </c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</row>
    <row r="2393" customFormat="false" ht="15.75" hidden="false" customHeight="false" outlineLevel="0" collapsed="false">
      <c r="A2393" s="3" t="n">
        <v>2392</v>
      </c>
      <c r="B2393" s="3" t="s">
        <v>6966</v>
      </c>
      <c r="C2393" s="3" t="s">
        <v>6967</v>
      </c>
      <c r="D2393" s="3" t="n">
        <v>1</v>
      </c>
      <c r="E2393" s="3" t="n">
        <v>3.7134328</v>
      </c>
      <c r="F2393" s="3" t="n">
        <v>104</v>
      </c>
      <c r="G2393" s="3" t="n">
        <v>104</v>
      </c>
      <c r="H2393" s="3" t="n">
        <v>12</v>
      </c>
      <c r="I2393" s="3" t="n">
        <v>12</v>
      </c>
      <c r="J2393" s="3" t="n">
        <v>126</v>
      </c>
      <c r="K2393" s="3" t="n">
        <v>126</v>
      </c>
      <c r="L2393" s="3" t="n">
        <v>16</v>
      </c>
      <c r="M2393" s="3" t="n">
        <v>16</v>
      </c>
      <c r="N2393" s="3" t="n">
        <v>0</v>
      </c>
      <c r="O2393" s="3" t="n">
        <v>-1</v>
      </c>
      <c r="P2393" s="3" t="n">
        <v>8.7</v>
      </c>
      <c r="Q2393" s="3" t="n">
        <v>24.2</v>
      </c>
      <c r="R2393" s="3" t="s">
        <v>6968</v>
      </c>
      <c r="S2393" s="4" t="n">
        <v>45747.6180787037</v>
      </c>
      <c r="T2393" s="3" t="s">
        <v>1920</v>
      </c>
      <c r="U2393" s="3" t="s">
        <v>1920</v>
      </c>
      <c r="V2393" s="3" t="n">
        <v>1</v>
      </c>
      <c r="W2393" s="3" t="n">
        <v>0</v>
      </c>
      <c r="X2393" s="3" t="n">
        <v>0</v>
      </c>
      <c r="Y2393" s="3" t="s">
        <v>30</v>
      </c>
      <c r="Z2393" s="3" t="s">
        <v>30</v>
      </c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</row>
    <row r="2394" customFormat="false" ht="15.75" hidden="false" customHeight="false" outlineLevel="0" collapsed="false">
      <c r="A2394" s="3" t="n">
        <v>2393</v>
      </c>
      <c r="B2394" s="3" t="s">
        <v>6969</v>
      </c>
      <c r="C2394" s="3" t="s">
        <v>6970</v>
      </c>
      <c r="D2394" s="3" t="n">
        <v>1</v>
      </c>
      <c r="E2394" s="3" t="n">
        <v>2.2687626</v>
      </c>
      <c r="F2394" s="3" t="n">
        <v>55</v>
      </c>
      <c r="G2394" s="3" t="n">
        <v>55</v>
      </c>
      <c r="H2394" s="3" t="n">
        <v>5</v>
      </c>
      <c r="I2394" s="3" t="n">
        <v>5</v>
      </c>
      <c r="J2394" s="3" t="n">
        <v>60</v>
      </c>
      <c r="K2394" s="3" t="n">
        <v>60</v>
      </c>
      <c r="L2394" s="3" t="n">
        <v>9</v>
      </c>
      <c r="M2394" s="3" t="n">
        <v>9</v>
      </c>
      <c r="N2394" s="3" t="n">
        <v>0</v>
      </c>
      <c r="O2394" s="3" t="n">
        <v>-1</v>
      </c>
      <c r="P2394" s="3" t="n">
        <v>8.7</v>
      </c>
      <c r="Q2394" s="3" t="n">
        <v>24.2</v>
      </c>
      <c r="R2394" s="3" t="s">
        <v>6971</v>
      </c>
      <c r="S2394" s="4" t="n">
        <v>45747.6181597222</v>
      </c>
      <c r="T2394" s="3" t="s">
        <v>1920</v>
      </c>
      <c r="U2394" s="3" t="s">
        <v>1920</v>
      </c>
      <c r="V2394" s="3" t="n">
        <v>1</v>
      </c>
      <c r="W2394" s="3" t="n">
        <v>0</v>
      </c>
      <c r="X2394" s="3" t="n">
        <v>0</v>
      </c>
      <c r="Y2394" s="3" t="s">
        <v>30</v>
      </c>
      <c r="Z2394" s="3" t="s">
        <v>30</v>
      </c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</row>
    <row r="2395" customFormat="false" ht="15.75" hidden="false" customHeight="false" outlineLevel="0" collapsed="false">
      <c r="A2395" s="3" t="n">
        <v>2394</v>
      </c>
      <c r="B2395" s="3" t="s">
        <v>6972</v>
      </c>
      <c r="C2395" s="3" t="s">
        <v>6973</v>
      </c>
      <c r="D2395" s="3" t="n">
        <v>1</v>
      </c>
      <c r="E2395" s="3" t="n">
        <v>2.37812</v>
      </c>
      <c r="F2395" s="3" t="n">
        <v>70</v>
      </c>
      <c r="G2395" s="3" t="n">
        <v>70</v>
      </c>
      <c r="H2395" s="3" t="n">
        <v>5</v>
      </c>
      <c r="I2395" s="3" t="n">
        <v>5</v>
      </c>
      <c r="J2395" s="3" t="n">
        <v>78</v>
      </c>
      <c r="K2395" s="3" t="n">
        <v>78</v>
      </c>
      <c r="L2395" s="3" t="n">
        <v>10</v>
      </c>
      <c r="M2395" s="3" t="n">
        <v>10</v>
      </c>
      <c r="N2395" s="3" t="n">
        <v>0</v>
      </c>
      <c r="O2395" s="3" t="n">
        <v>-1</v>
      </c>
      <c r="P2395" s="3" t="n">
        <v>8.7</v>
      </c>
      <c r="Q2395" s="3" t="n">
        <v>24.2</v>
      </c>
      <c r="R2395" s="3" t="s">
        <v>6974</v>
      </c>
      <c r="S2395" s="4" t="n">
        <v>45747.6182523148</v>
      </c>
      <c r="T2395" s="3" t="s">
        <v>1920</v>
      </c>
      <c r="U2395" s="3" t="s">
        <v>1920</v>
      </c>
      <c r="V2395" s="3" t="n">
        <v>1</v>
      </c>
      <c r="W2395" s="3" t="n">
        <v>0</v>
      </c>
      <c r="X2395" s="3" t="n">
        <v>0</v>
      </c>
      <c r="Y2395" s="3" t="s">
        <v>30</v>
      </c>
      <c r="Z2395" s="3" t="s">
        <v>30</v>
      </c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</row>
    <row r="2396" customFormat="false" ht="15.75" hidden="false" customHeight="false" outlineLevel="0" collapsed="false">
      <c r="A2396" s="3" t="n">
        <v>2395</v>
      </c>
      <c r="B2396" s="3" t="s">
        <v>6975</v>
      </c>
      <c r="C2396" s="3" t="s">
        <v>6976</v>
      </c>
      <c r="D2396" s="3" t="n">
        <v>1</v>
      </c>
      <c r="E2396" s="3" t="n">
        <v>2.5126945</v>
      </c>
      <c r="F2396" s="3" t="n">
        <v>57</v>
      </c>
      <c r="G2396" s="3" t="n">
        <v>57</v>
      </c>
      <c r="H2396" s="3" t="n">
        <v>5</v>
      </c>
      <c r="I2396" s="3" t="n">
        <v>5</v>
      </c>
      <c r="J2396" s="3" t="n">
        <v>66</v>
      </c>
      <c r="K2396" s="3" t="n">
        <v>66</v>
      </c>
      <c r="L2396" s="3" t="n">
        <v>10</v>
      </c>
      <c r="M2396" s="3" t="n">
        <v>10</v>
      </c>
      <c r="N2396" s="3" t="n">
        <v>0</v>
      </c>
      <c r="O2396" s="3" t="n">
        <v>-1</v>
      </c>
      <c r="P2396" s="3" t="n">
        <v>8.7</v>
      </c>
      <c r="Q2396" s="3" t="n">
        <v>24.2</v>
      </c>
      <c r="R2396" s="3" t="s">
        <v>6977</v>
      </c>
      <c r="S2396" s="4" t="n">
        <v>45747.6183449074</v>
      </c>
      <c r="T2396" s="3" t="s">
        <v>1920</v>
      </c>
      <c r="U2396" s="3" t="s">
        <v>1920</v>
      </c>
      <c r="V2396" s="3" t="n">
        <v>1</v>
      </c>
      <c r="W2396" s="3" t="n">
        <v>0</v>
      </c>
      <c r="X2396" s="3" t="n">
        <v>0</v>
      </c>
      <c r="Y2396" s="3" t="s">
        <v>30</v>
      </c>
      <c r="Z2396" s="3" t="s">
        <v>30</v>
      </c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</row>
    <row r="2397" customFormat="false" ht="15.75" hidden="false" customHeight="false" outlineLevel="0" collapsed="false">
      <c r="A2397" s="3" t="n">
        <v>2396</v>
      </c>
      <c r="B2397" s="3" t="s">
        <v>6978</v>
      </c>
      <c r="C2397" s="3" t="s">
        <v>6979</v>
      </c>
      <c r="D2397" s="3" t="n">
        <v>1</v>
      </c>
      <c r="E2397" s="3" t="n">
        <v>5.1627673</v>
      </c>
      <c r="F2397" s="3" t="n">
        <v>114</v>
      </c>
      <c r="G2397" s="3" t="n">
        <v>114</v>
      </c>
      <c r="H2397" s="3" t="n">
        <v>3</v>
      </c>
      <c r="I2397" s="3" t="n">
        <v>3</v>
      </c>
      <c r="J2397" s="3" t="n">
        <v>116</v>
      </c>
      <c r="K2397" s="3" t="n">
        <v>116</v>
      </c>
      <c r="L2397" s="3" t="n">
        <v>15</v>
      </c>
      <c r="M2397" s="3" t="n">
        <v>15</v>
      </c>
      <c r="N2397" s="3" t="n">
        <v>-1</v>
      </c>
      <c r="O2397" s="3" t="n">
        <v>-1</v>
      </c>
      <c r="P2397" s="3" t="n">
        <v>9</v>
      </c>
      <c r="Q2397" s="3" t="n">
        <v>24.2</v>
      </c>
      <c r="R2397" s="3" t="s">
        <v>6980</v>
      </c>
      <c r="S2397" s="4" t="n">
        <v>45747.6184490741</v>
      </c>
      <c r="T2397" s="3" t="s">
        <v>256</v>
      </c>
      <c r="U2397" s="3" t="s">
        <v>256</v>
      </c>
      <c r="V2397" s="3" t="n">
        <v>0</v>
      </c>
      <c r="W2397" s="3" t="n">
        <v>0</v>
      </c>
      <c r="X2397" s="3" t="n">
        <v>0</v>
      </c>
      <c r="Y2397" s="3" t="s">
        <v>30</v>
      </c>
      <c r="Z2397" s="3" t="s">
        <v>30</v>
      </c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</row>
    <row r="2398" customFormat="false" ht="15.75" hidden="false" customHeight="false" outlineLevel="0" collapsed="false">
      <c r="A2398" s="3" t="n">
        <v>2397</v>
      </c>
      <c r="B2398" s="3" t="s">
        <v>6981</v>
      </c>
      <c r="C2398" s="3" t="s">
        <v>6982</v>
      </c>
      <c r="D2398" s="3" t="n">
        <v>1</v>
      </c>
      <c r="E2398" s="3" t="n">
        <v>5.7904475</v>
      </c>
      <c r="F2398" s="3" t="n">
        <v>144</v>
      </c>
      <c r="G2398" s="3" t="n">
        <v>144</v>
      </c>
      <c r="H2398" s="3" t="n">
        <v>5</v>
      </c>
      <c r="I2398" s="3" t="n">
        <v>5</v>
      </c>
      <c r="J2398" s="3" t="n">
        <v>142</v>
      </c>
      <c r="K2398" s="3" t="n">
        <v>142</v>
      </c>
      <c r="L2398" s="3" t="n">
        <v>24</v>
      </c>
      <c r="M2398" s="3" t="n">
        <v>24</v>
      </c>
      <c r="N2398" s="3" t="n">
        <v>-1</v>
      </c>
      <c r="O2398" s="3" t="n">
        <v>-1</v>
      </c>
      <c r="P2398" s="3" t="n">
        <v>9</v>
      </c>
      <c r="Q2398" s="3" t="n">
        <v>24.2</v>
      </c>
      <c r="R2398" s="3" t="s">
        <v>6983</v>
      </c>
      <c r="S2398" s="4" t="n">
        <v>45747.6185648148</v>
      </c>
      <c r="T2398" s="3" t="s">
        <v>256</v>
      </c>
      <c r="U2398" s="3" t="s">
        <v>256</v>
      </c>
      <c r="V2398" s="3" t="n">
        <v>0</v>
      </c>
      <c r="W2398" s="3" t="n">
        <v>0</v>
      </c>
      <c r="X2398" s="3" t="n">
        <v>0</v>
      </c>
      <c r="Y2398" s="3" t="s">
        <v>30</v>
      </c>
      <c r="Z2398" s="3" t="s">
        <v>30</v>
      </c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</row>
    <row r="2399" customFormat="false" ht="15.75" hidden="false" customHeight="false" outlineLevel="0" collapsed="false">
      <c r="A2399" s="3" t="n">
        <v>2398</v>
      </c>
      <c r="B2399" s="3" t="s">
        <v>6984</v>
      </c>
      <c r="C2399" s="3" t="s">
        <v>6985</v>
      </c>
      <c r="D2399" s="3" t="n">
        <v>1</v>
      </c>
      <c r="E2399" s="3" t="n">
        <v>6.0082516</v>
      </c>
      <c r="F2399" s="3" t="n">
        <v>148</v>
      </c>
      <c r="G2399" s="3" t="n">
        <v>148</v>
      </c>
      <c r="H2399" s="3" t="n">
        <v>5</v>
      </c>
      <c r="I2399" s="3" t="n">
        <v>5</v>
      </c>
      <c r="J2399" s="3" t="n">
        <v>146</v>
      </c>
      <c r="K2399" s="3" t="n">
        <v>146</v>
      </c>
      <c r="L2399" s="3" t="n">
        <v>27</v>
      </c>
      <c r="M2399" s="3" t="n">
        <v>27</v>
      </c>
      <c r="N2399" s="3" t="n">
        <v>-1</v>
      </c>
      <c r="O2399" s="3" t="n">
        <v>-1</v>
      </c>
      <c r="P2399" s="3" t="n">
        <v>9</v>
      </c>
      <c r="Q2399" s="3" t="n">
        <v>24.2</v>
      </c>
      <c r="R2399" s="3" t="s">
        <v>6986</v>
      </c>
      <c r="S2399" s="4" t="n">
        <v>45747.6186921296</v>
      </c>
      <c r="T2399" s="3" t="s">
        <v>256</v>
      </c>
      <c r="U2399" s="3" t="s">
        <v>256</v>
      </c>
      <c r="V2399" s="3" t="n">
        <v>0</v>
      </c>
      <c r="W2399" s="3" t="n">
        <v>0</v>
      </c>
      <c r="X2399" s="3" t="n">
        <v>0</v>
      </c>
      <c r="Y2399" s="3" t="s">
        <v>30</v>
      </c>
      <c r="Z2399" s="3" t="s">
        <v>30</v>
      </c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</row>
    <row r="2400" customFormat="false" ht="15.75" hidden="false" customHeight="false" outlineLevel="0" collapsed="false">
      <c r="A2400" s="3" t="n">
        <v>2399</v>
      </c>
      <c r="B2400" s="3" t="s">
        <v>6987</v>
      </c>
      <c r="C2400" s="3" t="s">
        <v>6988</v>
      </c>
      <c r="D2400" s="3" t="n">
        <v>1</v>
      </c>
      <c r="E2400" s="3" t="n">
        <v>6.0062003</v>
      </c>
      <c r="F2400" s="3" t="n">
        <v>171</v>
      </c>
      <c r="G2400" s="3" t="n">
        <v>171</v>
      </c>
      <c r="H2400" s="3" t="n">
        <v>11</v>
      </c>
      <c r="I2400" s="3" t="n">
        <v>11</v>
      </c>
      <c r="J2400" s="3" t="n">
        <v>187</v>
      </c>
      <c r="K2400" s="3" t="n">
        <v>187</v>
      </c>
      <c r="L2400" s="3" t="n">
        <v>28</v>
      </c>
      <c r="M2400" s="3" t="n">
        <v>28</v>
      </c>
      <c r="N2400" s="3" t="n">
        <v>-1</v>
      </c>
      <c r="O2400" s="3" t="n">
        <v>-1</v>
      </c>
      <c r="P2400" s="3" t="n">
        <v>9</v>
      </c>
      <c r="Q2400" s="3" t="n">
        <v>24.2</v>
      </c>
      <c r="R2400" s="3" t="s">
        <v>6989</v>
      </c>
      <c r="S2400" s="4" t="n">
        <v>45747.6188194445</v>
      </c>
      <c r="T2400" s="3" t="s">
        <v>256</v>
      </c>
      <c r="U2400" s="3" t="s">
        <v>256</v>
      </c>
      <c r="V2400" s="3" t="n">
        <v>0</v>
      </c>
      <c r="W2400" s="3" t="n">
        <v>0</v>
      </c>
      <c r="X2400" s="3" t="n">
        <v>0</v>
      </c>
      <c r="Y2400" s="3" t="s">
        <v>30</v>
      </c>
      <c r="Z2400" s="3" t="s">
        <v>30</v>
      </c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</row>
    <row r="2401" customFormat="false" ht="15.75" hidden="false" customHeight="false" outlineLevel="0" collapsed="false">
      <c r="A2401" s="3" t="n">
        <v>2400</v>
      </c>
      <c r="B2401" s="3" t="s">
        <v>6990</v>
      </c>
      <c r="C2401" s="3" t="s">
        <v>6991</v>
      </c>
      <c r="D2401" s="3" t="n">
        <v>1</v>
      </c>
      <c r="E2401" s="3" t="n">
        <v>6.3715739</v>
      </c>
      <c r="F2401" s="3" t="n">
        <v>154</v>
      </c>
      <c r="G2401" s="3" t="n">
        <v>154</v>
      </c>
      <c r="H2401" s="3" t="n">
        <v>5</v>
      </c>
      <c r="I2401" s="3" t="n">
        <v>5</v>
      </c>
      <c r="J2401" s="3" t="n">
        <v>154</v>
      </c>
      <c r="K2401" s="3" t="n">
        <v>154</v>
      </c>
      <c r="L2401" s="3" t="n">
        <v>28</v>
      </c>
      <c r="M2401" s="3" t="n">
        <v>28</v>
      </c>
      <c r="N2401" s="3" t="n">
        <v>-1</v>
      </c>
      <c r="O2401" s="3" t="n">
        <v>-1</v>
      </c>
      <c r="P2401" s="3" t="n">
        <v>9</v>
      </c>
      <c r="Q2401" s="3" t="n">
        <v>24.2</v>
      </c>
      <c r="R2401" s="3" t="s">
        <v>6992</v>
      </c>
      <c r="S2401" s="4" t="n">
        <v>45747.6189583333</v>
      </c>
      <c r="T2401" s="3" t="s">
        <v>1920</v>
      </c>
      <c r="U2401" s="3" t="s">
        <v>1920</v>
      </c>
      <c r="V2401" s="3" t="n">
        <v>0</v>
      </c>
      <c r="W2401" s="3" t="n">
        <v>0</v>
      </c>
      <c r="X2401" s="3" t="n">
        <v>0</v>
      </c>
      <c r="Y2401" s="3" t="s">
        <v>30</v>
      </c>
      <c r="Z2401" s="3" t="s">
        <v>30</v>
      </c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</row>
    <row r="2402" customFormat="false" ht="15.75" hidden="false" customHeight="false" outlineLevel="0" collapsed="false">
      <c r="A2402" s="3" t="n">
        <v>2401</v>
      </c>
      <c r="B2402" s="3" t="s">
        <v>6993</v>
      </c>
      <c r="C2402" s="3" t="s">
        <v>6994</v>
      </c>
      <c r="D2402" s="3" t="n">
        <v>1</v>
      </c>
      <c r="E2402" s="3" t="n">
        <v>6.6611968</v>
      </c>
      <c r="F2402" s="3" t="n">
        <v>173</v>
      </c>
      <c r="G2402" s="3" t="n">
        <v>173</v>
      </c>
      <c r="H2402" s="3" t="n">
        <v>11</v>
      </c>
      <c r="I2402" s="3" t="n">
        <v>11</v>
      </c>
      <c r="J2402" s="3" t="n">
        <v>182</v>
      </c>
      <c r="K2402" s="3" t="n">
        <v>182</v>
      </c>
      <c r="L2402" s="3" t="n">
        <v>29</v>
      </c>
      <c r="M2402" s="3" t="n">
        <v>29</v>
      </c>
      <c r="N2402" s="3" t="n">
        <v>-1</v>
      </c>
      <c r="O2402" s="3" t="n">
        <v>-1</v>
      </c>
      <c r="P2402" s="3" t="n">
        <v>9</v>
      </c>
      <c r="Q2402" s="3" t="n">
        <v>24.2</v>
      </c>
      <c r="R2402" s="3" t="s">
        <v>6995</v>
      </c>
      <c r="S2402" s="4" t="n">
        <v>45747.6190972222</v>
      </c>
      <c r="T2402" s="3" t="s">
        <v>256</v>
      </c>
      <c r="U2402" s="3" t="s">
        <v>256</v>
      </c>
      <c r="V2402" s="3" t="n">
        <v>0</v>
      </c>
      <c r="W2402" s="3" t="n">
        <v>0</v>
      </c>
      <c r="X2402" s="3" t="n">
        <v>0</v>
      </c>
      <c r="Y2402" s="3" t="s">
        <v>30</v>
      </c>
      <c r="Z2402" s="3" t="s">
        <v>30</v>
      </c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</row>
    <row r="2403" customFormat="false" ht="15.75" hidden="false" customHeight="false" outlineLevel="0" collapsed="false">
      <c r="A2403" s="3" t="n">
        <v>2402</v>
      </c>
      <c r="B2403" s="3" t="s">
        <v>6996</v>
      </c>
      <c r="C2403" s="3" t="s">
        <v>6997</v>
      </c>
      <c r="D2403" s="3" t="n">
        <v>1</v>
      </c>
      <c r="E2403" s="3" t="n">
        <v>1.9492724</v>
      </c>
      <c r="F2403" s="3" t="n">
        <v>25</v>
      </c>
      <c r="G2403" s="3" t="n">
        <v>25</v>
      </c>
      <c r="H2403" s="3" t="n">
        <v>5</v>
      </c>
      <c r="I2403" s="3" t="n">
        <v>5</v>
      </c>
      <c r="J2403" s="3" t="n">
        <v>38</v>
      </c>
      <c r="K2403" s="3" t="n">
        <v>38</v>
      </c>
      <c r="L2403" s="3" t="n">
        <v>3</v>
      </c>
      <c r="M2403" s="3" t="n">
        <v>3</v>
      </c>
      <c r="N2403" s="3" t="n">
        <v>-1</v>
      </c>
      <c r="O2403" s="3" t="n">
        <v>-1</v>
      </c>
      <c r="P2403" s="3" t="n">
        <v>9</v>
      </c>
      <c r="Q2403" s="3" t="n">
        <v>24.2</v>
      </c>
      <c r="R2403" s="3" t="s">
        <v>6998</v>
      </c>
      <c r="S2403" s="4" t="n">
        <v>45747.6191666667</v>
      </c>
      <c r="T2403" s="3" t="s">
        <v>256</v>
      </c>
      <c r="U2403" s="3" t="s">
        <v>256</v>
      </c>
      <c r="V2403" s="3" t="n">
        <v>0</v>
      </c>
      <c r="W2403" s="3" t="n">
        <v>0</v>
      </c>
      <c r="X2403" s="3" t="n">
        <v>0</v>
      </c>
      <c r="Y2403" s="3" t="s">
        <v>30</v>
      </c>
      <c r="Z2403" s="3" t="s">
        <v>30</v>
      </c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</row>
    <row r="2404" customFormat="false" ht="15.75" hidden="false" customHeight="false" outlineLevel="0" collapsed="false">
      <c r="A2404" s="3" t="n">
        <v>2403</v>
      </c>
      <c r="B2404" s="3" t="s">
        <v>6999</v>
      </c>
      <c r="C2404" s="3" t="s">
        <v>7000</v>
      </c>
      <c r="D2404" s="3" t="n">
        <v>1</v>
      </c>
      <c r="E2404" s="3" t="n">
        <v>3.2636315</v>
      </c>
      <c r="F2404" s="3" t="n">
        <v>53</v>
      </c>
      <c r="G2404" s="3" t="n">
        <v>53</v>
      </c>
      <c r="H2404" s="3" t="n">
        <v>11</v>
      </c>
      <c r="I2404" s="3" t="n">
        <v>11</v>
      </c>
      <c r="J2404" s="3" t="n">
        <v>62</v>
      </c>
      <c r="K2404" s="3" t="n">
        <v>62</v>
      </c>
      <c r="L2404" s="3" t="n">
        <v>9</v>
      </c>
      <c r="M2404" s="3" t="n">
        <v>9</v>
      </c>
      <c r="N2404" s="3" t="n">
        <v>-1</v>
      </c>
      <c r="O2404" s="3" t="n">
        <v>-1</v>
      </c>
      <c r="P2404" s="3" t="n">
        <v>9</v>
      </c>
      <c r="Q2404" s="3" t="n">
        <v>24.2</v>
      </c>
      <c r="R2404" s="3" t="s">
        <v>7001</v>
      </c>
      <c r="S2404" s="4" t="n">
        <v>45747.6192476852</v>
      </c>
      <c r="T2404" s="3" t="s">
        <v>256</v>
      </c>
      <c r="U2404" s="3" t="s">
        <v>256</v>
      </c>
      <c r="V2404" s="3" t="n">
        <v>0</v>
      </c>
      <c r="W2404" s="3" t="n">
        <v>0</v>
      </c>
      <c r="X2404" s="3" t="n">
        <v>0</v>
      </c>
      <c r="Y2404" s="3" t="s">
        <v>30</v>
      </c>
      <c r="Z2404" s="3" t="s">
        <v>30</v>
      </c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</row>
    <row r="2405" customFormat="false" ht="15.75" hidden="false" customHeight="false" outlineLevel="0" collapsed="false">
      <c r="A2405" s="3" t="n">
        <v>2404</v>
      </c>
      <c r="B2405" s="3" t="s">
        <v>7002</v>
      </c>
      <c r="C2405" s="3" t="s">
        <v>7003</v>
      </c>
      <c r="D2405" s="3" t="n">
        <v>1</v>
      </c>
      <c r="E2405" s="3" t="n">
        <v>3.3587131</v>
      </c>
      <c r="F2405" s="3" t="n">
        <v>63</v>
      </c>
      <c r="G2405" s="3" t="n">
        <v>63</v>
      </c>
      <c r="H2405" s="3" t="n">
        <v>11</v>
      </c>
      <c r="I2405" s="3" t="n">
        <v>11</v>
      </c>
      <c r="J2405" s="3" t="n">
        <v>83</v>
      </c>
      <c r="K2405" s="3" t="n">
        <v>83</v>
      </c>
      <c r="L2405" s="3" t="n">
        <v>9</v>
      </c>
      <c r="M2405" s="3" t="n">
        <v>9</v>
      </c>
      <c r="N2405" s="3" t="n">
        <v>-1</v>
      </c>
      <c r="O2405" s="3" t="n">
        <v>-1</v>
      </c>
      <c r="P2405" s="3" t="n">
        <v>9</v>
      </c>
      <c r="Q2405" s="3" t="n">
        <v>24.2</v>
      </c>
      <c r="R2405" s="3" t="s">
        <v>7004</v>
      </c>
      <c r="S2405" s="4" t="n">
        <v>45747.6193287037</v>
      </c>
      <c r="T2405" s="3" t="s">
        <v>256</v>
      </c>
      <c r="U2405" s="3" t="s">
        <v>256</v>
      </c>
      <c r="V2405" s="3" t="n">
        <v>0</v>
      </c>
      <c r="W2405" s="3" t="n">
        <v>0</v>
      </c>
      <c r="X2405" s="3" t="n">
        <v>0</v>
      </c>
      <c r="Y2405" s="3" t="s">
        <v>30</v>
      </c>
      <c r="Z2405" s="3" t="s">
        <v>30</v>
      </c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</row>
    <row r="2406" customFormat="false" ht="15.75" hidden="false" customHeight="false" outlineLevel="0" collapsed="false">
      <c r="A2406" s="3" t="n">
        <v>2405</v>
      </c>
      <c r="B2406" s="3" t="s">
        <v>7005</v>
      </c>
      <c r="C2406" s="3" t="s">
        <v>7006</v>
      </c>
      <c r="D2406" s="3" t="n">
        <v>1</v>
      </c>
      <c r="E2406" s="3" t="n">
        <v>3.1071966</v>
      </c>
      <c r="F2406" s="3" t="n">
        <v>61</v>
      </c>
      <c r="G2406" s="3" t="n">
        <v>61</v>
      </c>
      <c r="H2406" s="3" t="n">
        <v>11</v>
      </c>
      <c r="I2406" s="3" t="n">
        <v>11</v>
      </c>
      <c r="J2406" s="3" t="n">
        <v>80</v>
      </c>
      <c r="K2406" s="3" t="n">
        <v>80</v>
      </c>
      <c r="L2406" s="3" t="n">
        <v>9</v>
      </c>
      <c r="M2406" s="3" t="n">
        <v>9</v>
      </c>
      <c r="N2406" s="3" t="n">
        <v>-1</v>
      </c>
      <c r="O2406" s="3" t="n">
        <v>-1</v>
      </c>
      <c r="P2406" s="3" t="n">
        <v>9</v>
      </c>
      <c r="Q2406" s="3" t="n">
        <v>24.2</v>
      </c>
      <c r="R2406" s="3" t="s">
        <v>7007</v>
      </c>
      <c r="S2406" s="4" t="n">
        <v>45747.6194212963</v>
      </c>
      <c r="T2406" s="3" t="s">
        <v>256</v>
      </c>
      <c r="U2406" s="3" t="s">
        <v>256</v>
      </c>
      <c r="V2406" s="3" t="n">
        <v>0</v>
      </c>
      <c r="W2406" s="3" t="n">
        <v>0</v>
      </c>
      <c r="X2406" s="3" t="n">
        <v>0</v>
      </c>
      <c r="Y2406" s="3" t="s">
        <v>30</v>
      </c>
      <c r="Z2406" s="3" t="s">
        <v>30</v>
      </c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</row>
    <row r="2407" customFormat="false" ht="15.75" hidden="false" customHeight="false" outlineLevel="0" collapsed="false">
      <c r="A2407" s="3" t="n">
        <v>2406</v>
      </c>
      <c r="B2407" s="3" t="s">
        <v>7008</v>
      </c>
      <c r="C2407" s="3" t="s">
        <v>7009</v>
      </c>
      <c r="D2407" s="3" t="n">
        <v>1</v>
      </c>
      <c r="E2407" s="3" t="n">
        <v>3.1665776</v>
      </c>
      <c r="F2407" s="3" t="n">
        <v>61</v>
      </c>
      <c r="G2407" s="3" t="n">
        <v>61</v>
      </c>
      <c r="H2407" s="3" t="n">
        <v>11</v>
      </c>
      <c r="I2407" s="3" t="n">
        <v>11</v>
      </c>
      <c r="J2407" s="3" t="n">
        <v>81</v>
      </c>
      <c r="K2407" s="3" t="n">
        <v>81</v>
      </c>
      <c r="L2407" s="3" t="n">
        <v>9</v>
      </c>
      <c r="M2407" s="3" t="n">
        <v>9</v>
      </c>
      <c r="N2407" s="3" t="n">
        <v>-1</v>
      </c>
      <c r="O2407" s="3" t="n">
        <v>-1</v>
      </c>
      <c r="P2407" s="3" t="n">
        <v>9</v>
      </c>
      <c r="Q2407" s="3" t="n">
        <v>24.2</v>
      </c>
      <c r="R2407" s="3" t="s">
        <v>7010</v>
      </c>
      <c r="S2407" s="4" t="n">
        <v>45747.6195023148</v>
      </c>
      <c r="T2407" s="3" t="s">
        <v>256</v>
      </c>
      <c r="U2407" s="3" t="s">
        <v>256</v>
      </c>
      <c r="V2407" s="3" t="n">
        <v>0</v>
      </c>
      <c r="W2407" s="3" t="n">
        <v>0</v>
      </c>
      <c r="X2407" s="3" t="n">
        <v>0</v>
      </c>
      <c r="Y2407" s="3" t="s">
        <v>30</v>
      </c>
      <c r="Z2407" s="3" t="s">
        <v>30</v>
      </c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</row>
    <row r="2408" customFormat="false" ht="15.75" hidden="false" customHeight="false" outlineLevel="0" collapsed="false">
      <c r="A2408" s="3" t="n">
        <v>2407</v>
      </c>
      <c r="B2408" s="3" t="s">
        <v>7011</v>
      </c>
      <c r="C2408" s="3" t="s">
        <v>7012</v>
      </c>
      <c r="D2408" s="3" t="n">
        <v>1</v>
      </c>
      <c r="E2408" s="3" t="n">
        <v>1.3779631</v>
      </c>
      <c r="F2408" s="3" t="n">
        <v>29</v>
      </c>
      <c r="G2408" s="3" t="n">
        <v>29</v>
      </c>
      <c r="H2408" s="3" t="n">
        <v>7</v>
      </c>
      <c r="I2408" s="3" t="n">
        <v>7</v>
      </c>
      <c r="J2408" s="3" t="n">
        <v>39</v>
      </c>
      <c r="K2408" s="3" t="n">
        <v>39</v>
      </c>
      <c r="L2408" s="3" t="n">
        <v>4</v>
      </c>
      <c r="M2408" s="3" t="n">
        <v>4</v>
      </c>
      <c r="N2408" s="3" t="n">
        <v>-1</v>
      </c>
      <c r="O2408" s="3" t="n">
        <v>-1</v>
      </c>
      <c r="P2408" s="3" t="n">
        <v>9</v>
      </c>
      <c r="Q2408" s="3" t="n">
        <v>24.2</v>
      </c>
      <c r="R2408" s="3" t="s">
        <v>7013</v>
      </c>
      <c r="S2408" s="4" t="n">
        <v>45747.6195601852</v>
      </c>
      <c r="T2408" s="3" t="s">
        <v>256</v>
      </c>
      <c r="U2408" s="3" t="s">
        <v>256</v>
      </c>
      <c r="V2408" s="3" t="n">
        <v>0</v>
      </c>
      <c r="W2408" s="3" t="n">
        <v>0</v>
      </c>
      <c r="X2408" s="3" t="n">
        <v>0</v>
      </c>
      <c r="Y2408" s="3" t="s">
        <v>30</v>
      </c>
      <c r="Z2408" s="3" t="s">
        <v>30</v>
      </c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</row>
    <row r="2409" customFormat="false" ht="15.75" hidden="false" customHeight="false" outlineLevel="0" collapsed="false">
      <c r="A2409" s="3" t="n">
        <v>2408</v>
      </c>
      <c r="B2409" s="3" t="s">
        <v>7014</v>
      </c>
      <c r="C2409" s="3" t="s">
        <v>7015</v>
      </c>
      <c r="D2409" s="3" t="n">
        <v>1</v>
      </c>
      <c r="E2409" s="3" t="n">
        <v>2.2298545</v>
      </c>
      <c r="F2409" s="3" t="n">
        <v>31</v>
      </c>
      <c r="G2409" s="3" t="n">
        <v>31</v>
      </c>
      <c r="H2409" s="3" t="n">
        <v>7</v>
      </c>
      <c r="I2409" s="3" t="n">
        <v>7</v>
      </c>
      <c r="J2409" s="3" t="n">
        <v>36</v>
      </c>
      <c r="K2409" s="3" t="n">
        <v>36</v>
      </c>
      <c r="L2409" s="3" t="n">
        <v>8</v>
      </c>
      <c r="M2409" s="3" t="n">
        <v>8</v>
      </c>
      <c r="N2409" s="3" t="n">
        <v>-1</v>
      </c>
      <c r="O2409" s="3" t="n">
        <v>-1</v>
      </c>
      <c r="P2409" s="3" t="n">
        <v>9</v>
      </c>
      <c r="Q2409" s="3" t="n">
        <v>24.2</v>
      </c>
      <c r="R2409" s="3" t="s">
        <v>7016</v>
      </c>
      <c r="S2409" s="4" t="n">
        <v>45747.6196296296</v>
      </c>
      <c r="T2409" s="3" t="s">
        <v>256</v>
      </c>
      <c r="U2409" s="3" t="s">
        <v>256</v>
      </c>
      <c r="V2409" s="3" t="n">
        <v>0</v>
      </c>
      <c r="W2409" s="3" t="n">
        <v>0</v>
      </c>
      <c r="X2409" s="3" t="n">
        <v>0</v>
      </c>
      <c r="Y2409" s="3" t="s">
        <v>30</v>
      </c>
      <c r="Z2409" s="3" t="s">
        <v>30</v>
      </c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</row>
    <row r="2410" customFormat="false" ht="15.75" hidden="false" customHeight="false" outlineLevel="0" collapsed="false">
      <c r="A2410" s="3" t="n">
        <v>2409</v>
      </c>
      <c r="B2410" s="3" t="s">
        <v>7017</v>
      </c>
      <c r="C2410" s="3" t="s">
        <v>7018</v>
      </c>
      <c r="D2410" s="3" t="n">
        <v>1</v>
      </c>
      <c r="E2410" s="3" t="n">
        <v>3.1714777</v>
      </c>
      <c r="F2410" s="3" t="n">
        <v>207</v>
      </c>
      <c r="G2410" s="3" t="n">
        <v>207</v>
      </c>
      <c r="H2410" s="3" t="n">
        <v>5</v>
      </c>
      <c r="I2410" s="3" t="n">
        <v>5</v>
      </c>
      <c r="J2410" s="3" t="n">
        <v>234</v>
      </c>
      <c r="K2410" s="3" t="n">
        <v>234</v>
      </c>
      <c r="L2410" s="3" t="n">
        <v>26</v>
      </c>
      <c r="M2410" s="3" t="n">
        <v>26</v>
      </c>
      <c r="N2410" s="3" t="n">
        <v>-1</v>
      </c>
      <c r="O2410" s="3" t="n">
        <v>-1</v>
      </c>
      <c r="P2410" s="3" t="n">
        <v>9</v>
      </c>
      <c r="Q2410" s="3" t="n">
        <v>24.2</v>
      </c>
      <c r="R2410" s="3" t="s">
        <v>7019</v>
      </c>
      <c r="S2410" s="4" t="n">
        <v>45747.6197106482</v>
      </c>
      <c r="T2410" s="3" t="s">
        <v>65</v>
      </c>
      <c r="U2410" s="3" t="s">
        <v>65</v>
      </c>
      <c r="V2410" s="3" t="n">
        <v>0</v>
      </c>
      <c r="W2410" s="3" t="n">
        <v>0</v>
      </c>
      <c r="X2410" s="3" t="n">
        <v>0</v>
      </c>
      <c r="Y2410" s="3" t="s">
        <v>30</v>
      </c>
      <c r="Z2410" s="3" t="s">
        <v>30</v>
      </c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</row>
    <row r="2411" customFormat="false" ht="15.75" hidden="false" customHeight="false" outlineLevel="0" collapsed="false">
      <c r="A2411" s="3" t="n">
        <v>2410</v>
      </c>
      <c r="B2411" s="3" t="s">
        <v>7020</v>
      </c>
      <c r="C2411" s="3" t="s">
        <v>7021</v>
      </c>
      <c r="D2411" s="3" t="n">
        <v>1</v>
      </c>
      <c r="E2411" s="3" t="n">
        <v>5.060472</v>
      </c>
      <c r="F2411" s="3" t="n">
        <v>114</v>
      </c>
      <c r="G2411" s="3" t="n">
        <v>114</v>
      </c>
      <c r="H2411" s="3" t="n">
        <v>3</v>
      </c>
      <c r="I2411" s="3" t="n">
        <v>3</v>
      </c>
      <c r="J2411" s="3" t="n">
        <v>116</v>
      </c>
      <c r="K2411" s="3" t="n">
        <v>116</v>
      </c>
      <c r="L2411" s="3" t="n">
        <v>15</v>
      </c>
      <c r="M2411" s="3" t="n">
        <v>15</v>
      </c>
      <c r="N2411" s="3" t="n">
        <v>-1</v>
      </c>
      <c r="O2411" s="3" t="n">
        <v>-1</v>
      </c>
      <c r="P2411" s="3" t="n">
        <v>9.1</v>
      </c>
      <c r="Q2411" s="3" t="n">
        <v>24.2</v>
      </c>
      <c r="R2411" s="3" t="s">
        <v>7022</v>
      </c>
      <c r="S2411" s="4" t="n">
        <v>45747.6198148148</v>
      </c>
      <c r="T2411" s="3" t="s">
        <v>256</v>
      </c>
      <c r="U2411" s="3" t="s">
        <v>256</v>
      </c>
      <c r="V2411" s="3" t="n">
        <v>0</v>
      </c>
      <c r="W2411" s="3" t="n">
        <v>0</v>
      </c>
      <c r="X2411" s="3" t="n">
        <v>0</v>
      </c>
      <c r="Y2411" s="3" t="s">
        <v>30</v>
      </c>
      <c r="Z2411" s="3" t="s">
        <v>30</v>
      </c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</row>
    <row r="2412" customFormat="false" ht="15.75" hidden="false" customHeight="false" outlineLevel="0" collapsed="false">
      <c r="A2412" s="3" t="n">
        <v>2411</v>
      </c>
      <c r="B2412" s="3" t="s">
        <v>7023</v>
      </c>
      <c r="C2412" s="3" t="s">
        <v>7024</v>
      </c>
      <c r="D2412" s="3" t="n">
        <v>1</v>
      </c>
      <c r="E2412" s="3" t="n">
        <v>5.3529848</v>
      </c>
      <c r="F2412" s="3" t="n">
        <v>144</v>
      </c>
      <c r="G2412" s="3" t="n">
        <v>144</v>
      </c>
      <c r="H2412" s="3" t="n">
        <v>5</v>
      </c>
      <c r="I2412" s="3" t="n">
        <v>5</v>
      </c>
      <c r="J2412" s="3" t="n">
        <v>142</v>
      </c>
      <c r="K2412" s="3" t="n">
        <v>142</v>
      </c>
      <c r="L2412" s="3" t="n">
        <v>24</v>
      </c>
      <c r="M2412" s="3" t="n">
        <v>24</v>
      </c>
      <c r="N2412" s="3" t="n">
        <v>-1</v>
      </c>
      <c r="O2412" s="3" t="n">
        <v>-1</v>
      </c>
      <c r="P2412" s="3" t="n">
        <v>9.1</v>
      </c>
      <c r="Q2412" s="3" t="n">
        <v>24.2</v>
      </c>
      <c r="R2412" s="3" t="s">
        <v>7025</v>
      </c>
      <c r="S2412" s="4" t="n">
        <v>45747.6199305556</v>
      </c>
      <c r="T2412" s="3" t="s">
        <v>256</v>
      </c>
      <c r="U2412" s="3" t="s">
        <v>256</v>
      </c>
      <c r="V2412" s="3" t="n">
        <v>0</v>
      </c>
      <c r="W2412" s="3" t="n">
        <v>0</v>
      </c>
      <c r="X2412" s="3" t="n">
        <v>0</v>
      </c>
      <c r="Y2412" s="3" t="s">
        <v>30</v>
      </c>
      <c r="Z2412" s="3" t="s">
        <v>30</v>
      </c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</row>
    <row r="2413" customFormat="false" ht="15.75" hidden="false" customHeight="false" outlineLevel="0" collapsed="false">
      <c r="A2413" s="3" t="n">
        <v>2412</v>
      </c>
      <c r="B2413" s="3" t="s">
        <v>7026</v>
      </c>
      <c r="C2413" s="3" t="s">
        <v>7027</v>
      </c>
      <c r="D2413" s="3" t="n">
        <v>1</v>
      </c>
      <c r="E2413" s="3" t="n">
        <v>5.6801968</v>
      </c>
      <c r="F2413" s="3" t="n">
        <v>148</v>
      </c>
      <c r="G2413" s="3" t="n">
        <v>148</v>
      </c>
      <c r="H2413" s="3" t="n">
        <v>5</v>
      </c>
      <c r="I2413" s="3" t="n">
        <v>5</v>
      </c>
      <c r="J2413" s="3" t="n">
        <v>146</v>
      </c>
      <c r="K2413" s="3" t="n">
        <v>146</v>
      </c>
      <c r="L2413" s="3" t="n">
        <v>27</v>
      </c>
      <c r="M2413" s="3" t="n">
        <v>27</v>
      </c>
      <c r="N2413" s="3" t="n">
        <v>-1</v>
      </c>
      <c r="O2413" s="3" t="n">
        <v>-1</v>
      </c>
      <c r="P2413" s="3" t="n">
        <v>9.1</v>
      </c>
      <c r="Q2413" s="3" t="n">
        <v>24.2</v>
      </c>
      <c r="R2413" s="3" t="s">
        <v>7028</v>
      </c>
      <c r="S2413" s="4" t="n">
        <v>45747.6200462963</v>
      </c>
      <c r="T2413" s="3" t="s">
        <v>256</v>
      </c>
      <c r="U2413" s="3" t="s">
        <v>256</v>
      </c>
      <c r="V2413" s="3" t="n">
        <v>0</v>
      </c>
      <c r="W2413" s="3" t="n">
        <v>0</v>
      </c>
      <c r="X2413" s="3" t="n">
        <v>0</v>
      </c>
      <c r="Y2413" s="3" t="s">
        <v>30</v>
      </c>
      <c r="Z2413" s="3" t="s">
        <v>30</v>
      </c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</row>
    <row r="2414" customFormat="false" ht="15.75" hidden="false" customHeight="false" outlineLevel="0" collapsed="false">
      <c r="A2414" s="3" t="n">
        <v>2413</v>
      </c>
      <c r="B2414" s="3" t="s">
        <v>7029</v>
      </c>
      <c r="C2414" s="3" t="s">
        <v>7030</v>
      </c>
      <c r="D2414" s="3" t="n">
        <v>1</v>
      </c>
      <c r="E2414" s="3" t="n">
        <v>5.7890055</v>
      </c>
      <c r="F2414" s="3" t="n">
        <v>171</v>
      </c>
      <c r="G2414" s="3" t="n">
        <v>171</v>
      </c>
      <c r="H2414" s="3" t="n">
        <v>11</v>
      </c>
      <c r="I2414" s="3" t="n">
        <v>11</v>
      </c>
      <c r="J2414" s="3" t="n">
        <v>187</v>
      </c>
      <c r="K2414" s="3" t="n">
        <v>187</v>
      </c>
      <c r="L2414" s="3" t="n">
        <v>28</v>
      </c>
      <c r="M2414" s="3" t="n">
        <v>28</v>
      </c>
      <c r="N2414" s="3" t="n">
        <v>-1</v>
      </c>
      <c r="O2414" s="3" t="n">
        <v>-1</v>
      </c>
      <c r="P2414" s="3" t="n">
        <v>9.1</v>
      </c>
      <c r="Q2414" s="3" t="n">
        <v>24.2</v>
      </c>
      <c r="R2414" s="3" t="s">
        <v>7031</v>
      </c>
      <c r="S2414" s="4" t="n">
        <v>45747.620162037</v>
      </c>
      <c r="T2414" s="3" t="s">
        <v>256</v>
      </c>
      <c r="U2414" s="3" t="s">
        <v>256</v>
      </c>
      <c r="V2414" s="3" t="n">
        <v>0</v>
      </c>
      <c r="W2414" s="3" t="n">
        <v>0</v>
      </c>
      <c r="X2414" s="3" t="n">
        <v>0</v>
      </c>
      <c r="Y2414" s="3" t="s">
        <v>30</v>
      </c>
      <c r="Z2414" s="3" t="s">
        <v>30</v>
      </c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</row>
    <row r="2415" customFormat="false" ht="15.75" hidden="false" customHeight="false" outlineLevel="0" collapsed="false">
      <c r="A2415" s="3" t="n">
        <v>2414</v>
      </c>
      <c r="B2415" s="3" t="s">
        <v>7032</v>
      </c>
      <c r="C2415" s="3" t="s">
        <v>7033</v>
      </c>
      <c r="D2415" s="3" t="n">
        <v>1</v>
      </c>
      <c r="E2415" s="3" t="n">
        <v>5.8463878</v>
      </c>
      <c r="F2415" s="3" t="n">
        <v>154</v>
      </c>
      <c r="G2415" s="3" t="n">
        <v>154</v>
      </c>
      <c r="H2415" s="3" t="n">
        <v>5</v>
      </c>
      <c r="I2415" s="3" t="n">
        <v>5</v>
      </c>
      <c r="J2415" s="3" t="n">
        <v>154</v>
      </c>
      <c r="K2415" s="3" t="n">
        <v>154</v>
      </c>
      <c r="L2415" s="3" t="n">
        <v>28</v>
      </c>
      <c r="M2415" s="3" t="n">
        <v>28</v>
      </c>
      <c r="N2415" s="3" t="n">
        <v>-1</v>
      </c>
      <c r="O2415" s="3" t="n">
        <v>-1</v>
      </c>
      <c r="P2415" s="3" t="n">
        <v>9.1</v>
      </c>
      <c r="Q2415" s="3" t="n">
        <v>24.2</v>
      </c>
      <c r="R2415" s="3" t="s">
        <v>7034</v>
      </c>
      <c r="S2415" s="4" t="n">
        <v>45747.6202893519</v>
      </c>
      <c r="T2415" s="3" t="s">
        <v>1920</v>
      </c>
      <c r="U2415" s="3" t="s">
        <v>1920</v>
      </c>
      <c r="V2415" s="3" t="n">
        <v>0</v>
      </c>
      <c r="W2415" s="3" t="n">
        <v>0</v>
      </c>
      <c r="X2415" s="3" t="n">
        <v>0</v>
      </c>
      <c r="Y2415" s="3" t="s">
        <v>30</v>
      </c>
      <c r="Z2415" s="3" t="s">
        <v>30</v>
      </c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</row>
    <row r="2416" customFormat="false" ht="15.75" hidden="false" customHeight="false" outlineLevel="0" collapsed="false">
      <c r="A2416" s="3" t="n">
        <v>2415</v>
      </c>
      <c r="B2416" s="3" t="s">
        <v>7035</v>
      </c>
      <c r="C2416" s="3" t="s">
        <v>7036</v>
      </c>
      <c r="D2416" s="3" t="n">
        <v>1</v>
      </c>
      <c r="E2416" s="3" t="n">
        <v>5.7900298</v>
      </c>
      <c r="F2416" s="3" t="n">
        <v>173</v>
      </c>
      <c r="G2416" s="3" t="n">
        <v>173</v>
      </c>
      <c r="H2416" s="3" t="n">
        <v>11</v>
      </c>
      <c r="I2416" s="3" t="n">
        <v>11</v>
      </c>
      <c r="J2416" s="3" t="n">
        <v>182</v>
      </c>
      <c r="K2416" s="3" t="n">
        <v>182</v>
      </c>
      <c r="L2416" s="3" t="n">
        <v>29</v>
      </c>
      <c r="M2416" s="3" t="n">
        <v>29</v>
      </c>
      <c r="N2416" s="3" t="n">
        <v>-1</v>
      </c>
      <c r="O2416" s="3" t="n">
        <v>-1</v>
      </c>
      <c r="P2416" s="3" t="n">
        <v>9.1</v>
      </c>
      <c r="Q2416" s="3" t="n">
        <v>24.2</v>
      </c>
      <c r="R2416" s="3" t="s">
        <v>7037</v>
      </c>
      <c r="S2416" s="4" t="n">
        <v>45747.6204050926</v>
      </c>
      <c r="T2416" s="3" t="s">
        <v>256</v>
      </c>
      <c r="U2416" s="3" t="s">
        <v>256</v>
      </c>
      <c r="V2416" s="3" t="n">
        <v>0</v>
      </c>
      <c r="W2416" s="3" t="n">
        <v>0</v>
      </c>
      <c r="X2416" s="3" t="n">
        <v>0</v>
      </c>
      <c r="Y2416" s="3" t="s">
        <v>30</v>
      </c>
      <c r="Z2416" s="3" t="s">
        <v>30</v>
      </c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</row>
    <row r="2417" customFormat="false" ht="15.75" hidden="false" customHeight="false" outlineLevel="0" collapsed="false">
      <c r="A2417" s="3" t="n">
        <v>2416</v>
      </c>
      <c r="B2417" s="3" t="s">
        <v>7038</v>
      </c>
      <c r="C2417" s="3" t="s">
        <v>7039</v>
      </c>
      <c r="D2417" s="3" t="n">
        <v>1</v>
      </c>
      <c r="E2417" s="3" t="n">
        <v>1.5444549</v>
      </c>
      <c r="F2417" s="3" t="n">
        <v>25</v>
      </c>
      <c r="G2417" s="3" t="n">
        <v>25</v>
      </c>
      <c r="H2417" s="3" t="n">
        <v>5</v>
      </c>
      <c r="I2417" s="3" t="n">
        <v>5</v>
      </c>
      <c r="J2417" s="3" t="n">
        <v>38</v>
      </c>
      <c r="K2417" s="3" t="n">
        <v>38</v>
      </c>
      <c r="L2417" s="3" t="n">
        <v>3</v>
      </c>
      <c r="M2417" s="3" t="n">
        <v>3</v>
      </c>
      <c r="N2417" s="3" t="n">
        <v>-1</v>
      </c>
      <c r="O2417" s="3" t="n">
        <v>-1</v>
      </c>
      <c r="P2417" s="3" t="n">
        <v>9.1</v>
      </c>
      <c r="Q2417" s="3" t="n">
        <v>24.2</v>
      </c>
      <c r="R2417" s="3" t="s">
        <v>7040</v>
      </c>
      <c r="S2417" s="4" t="n">
        <v>45747.620462963</v>
      </c>
      <c r="T2417" s="3" t="s">
        <v>256</v>
      </c>
      <c r="U2417" s="3" t="s">
        <v>256</v>
      </c>
      <c r="V2417" s="3" t="n">
        <v>0</v>
      </c>
      <c r="W2417" s="3" t="n">
        <v>0</v>
      </c>
      <c r="X2417" s="3" t="n">
        <v>0</v>
      </c>
      <c r="Y2417" s="3" t="s">
        <v>30</v>
      </c>
      <c r="Z2417" s="3" t="s">
        <v>30</v>
      </c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</row>
    <row r="2418" customFormat="false" ht="15.75" hidden="false" customHeight="false" outlineLevel="0" collapsed="false">
      <c r="A2418" s="3" t="n">
        <v>2417</v>
      </c>
      <c r="B2418" s="3" t="s">
        <v>7041</v>
      </c>
      <c r="C2418" s="3" t="s">
        <v>7042</v>
      </c>
      <c r="D2418" s="3" t="n">
        <v>1</v>
      </c>
      <c r="E2418" s="3" t="n">
        <v>2.9202313</v>
      </c>
      <c r="F2418" s="3" t="n">
        <v>53</v>
      </c>
      <c r="G2418" s="3" t="n">
        <v>53</v>
      </c>
      <c r="H2418" s="3" t="n">
        <v>11</v>
      </c>
      <c r="I2418" s="3" t="n">
        <v>11</v>
      </c>
      <c r="J2418" s="3" t="n">
        <v>62</v>
      </c>
      <c r="K2418" s="3" t="n">
        <v>62</v>
      </c>
      <c r="L2418" s="3" t="n">
        <v>9</v>
      </c>
      <c r="M2418" s="3" t="n">
        <v>9</v>
      </c>
      <c r="N2418" s="3" t="n">
        <v>-1</v>
      </c>
      <c r="O2418" s="3" t="n">
        <v>-1</v>
      </c>
      <c r="P2418" s="3" t="n">
        <v>9.1</v>
      </c>
      <c r="Q2418" s="3" t="n">
        <v>24.2</v>
      </c>
      <c r="R2418" s="3" t="s">
        <v>7043</v>
      </c>
      <c r="S2418" s="4" t="n">
        <v>45747.6205324074</v>
      </c>
      <c r="T2418" s="3" t="s">
        <v>256</v>
      </c>
      <c r="U2418" s="3" t="s">
        <v>256</v>
      </c>
      <c r="V2418" s="3" t="n">
        <v>0</v>
      </c>
      <c r="W2418" s="3" t="n">
        <v>0</v>
      </c>
      <c r="X2418" s="3" t="n">
        <v>0</v>
      </c>
      <c r="Y2418" s="3" t="s">
        <v>30</v>
      </c>
      <c r="Z2418" s="3" t="s">
        <v>30</v>
      </c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</row>
    <row r="2419" customFormat="false" ht="15.75" hidden="false" customHeight="false" outlineLevel="0" collapsed="false">
      <c r="A2419" s="3" t="n">
        <v>2418</v>
      </c>
      <c r="B2419" s="3" t="s">
        <v>7044</v>
      </c>
      <c r="C2419" s="3" t="s">
        <v>7045</v>
      </c>
      <c r="D2419" s="3" t="n">
        <v>1</v>
      </c>
      <c r="E2419" s="3" t="n">
        <v>3.081158</v>
      </c>
      <c r="F2419" s="3" t="n">
        <v>63</v>
      </c>
      <c r="G2419" s="3" t="n">
        <v>63</v>
      </c>
      <c r="H2419" s="3" t="n">
        <v>11</v>
      </c>
      <c r="I2419" s="3" t="n">
        <v>11</v>
      </c>
      <c r="J2419" s="3" t="n">
        <v>83</v>
      </c>
      <c r="K2419" s="3" t="n">
        <v>83</v>
      </c>
      <c r="L2419" s="3" t="n">
        <v>9</v>
      </c>
      <c r="M2419" s="3" t="n">
        <v>9</v>
      </c>
      <c r="N2419" s="3" t="n">
        <v>-1</v>
      </c>
      <c r="O2419" s="3" t="n">
        <v>-1</v>
      </c>
      <c r="P2419" s="3" t="n">
        <v>9.1</v>
      </c>
      <c r="Q2419" s="3" t="n">
        <v>24.2</v>
      </c>
      <c r="R2419" s="3" t="s">
        <v>7046</v>
      </c>
      <c r="S2419" s="4" t="n">
        <v>45747.6206134259</v>
      </c>
      <c r="T2419" s="3" t="s">
        <v>256</v>
      </c>
      <c r="U2419" s="3" t="s">
        <v>256</v>
      </c>
      <c r="V2419" s="3" t="n">
        <v>0</v>
      </c>
      <c r="W2419" s="3" t="n">
        <v>0</v>
      </c>
      <c r="X2419" s="3" t="n">
        <v>0</v>
      </c>
      <c r="Y2419" s="3" t="s">
        <v>30</v>
      </c>
      <c r="Z2419" s="3" t="s">
        <v>30</v>
      </c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</row>
    <row r="2420" customFormat="false" ht="15.75" hidden="false" customHeight="false" outlineLevel="0" collapsed="false">
      <c r="A2420" s="3" t="n">
        <v>2419</v>
      </c>
      <c r="B2420" s="3" t="s">
        <v>7047</v>
      </c>
      <c r="C2420" s="3" t="s">
        <v>7048</v>
      </c>
      <c r="D2420" s="3" t="n">
        <v>1</v>
      </c>
      <c r="E2420" s="3" t="n">
        <v>2.9342147</v>
      </c>
      <c r="F2420" s="3" t="n">
        <v>61</v>
      </c>
      <c r="G2420" s="3" t="n">
        <v>61</v>
      </c>
      <c r="H2420" s="3" t="n">
        <v>11</v>
      </c>
      <c r="I2420" s="3" t="n">
        <v>11</v>
      </c>
      <c r="J2420" s="3" t="n">
        <v>80</v>
      </c>
      <c r="K2420" s="3" t="n">
        <v>80</v>
      </c>
      <c r="L2420" s="3" t="n">
        <v>9</v>
      </c>
      <c r="M2420" s="3" t="n">
        <v>9</v>
      </c>
      <c r="N2420" s="3" t="n">
        <v>-1</v>
      </c>
      <c r="O2420" s="3" t="n">
        <v>-1</v>
      </c>
      <c r="P2420" s="3" t="n">
        <v>9.1</v>
      </c>
      <c r="Q2420" s="3" t="n">
        <v>24.2</v>
      </c>
      <c r="R2420" s="3" t="s">
        <v>7049</v>
      </c>
      <c r="S2420" s="4" t="n">
        <v>45747.6206828704</v>
      </c>
      <c r="T2420" s="3" t="s">
        <v>256</v>
      </c>
      <c r="U2420" s="3" t="s">
        <v>256</v>
      </c>
      <c r="V2420" s="3" t="n">
        <v>0</v>
      </c>
      <c r="W2420" s="3" t="n">
        <v>0</v>
      </c>
      <c r="X2420" s="3" t="n">
        <v>0</v>
      </c>
      <c r="Y2420" s="3" t="s">
        <v>30</v>
      </c>
      <c r="Z2420" s="3" t="s">
        <v>30</v>
      </c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</row>
    <row r="2421" customFormat="false" ht="15.75" hidden="false" customHeight="false" outlineLevel="0" collapsed="false">
      <c r="A2421" s="3" t="n">
        <v>2420</v>
      </c>
      <c r="B2421" s="3" t="s">
        <v>7050</v>
      </c>
      <c r="C2421" s="3" t="s">
        <v>7051</v>
      </c>
      <c r="D2421" s="3" t="n">
        <v>1</v>
      </c>
      <c r="E2421" s="3" t="n">
        <v>2.9490936</v>
      </c>
      <c r="F2421" s="3" t="n">
        <v>61</v>
      </c>
      <c r="G2421" s="3" t="n">
        <v>61</v>
      </c>
      <c r="H2421" s="3" t="n">
        <v>11</v>
      </c>
      <c r="I2421" s="3" t="n">
        <v>11</v>
      </c>
      <c r="J2421" s="3" t="n">
        <v>81</v>
      </c>
      <c r="K2421" s="3" t="n">
        <v>81</v>
      </c>
      <c r="L2421" s="3" t="n">
        <v>9</v>
      </c>
      <c r="M2421" s="3" t="n">
        <v>9</v>
      </c>
      <c r="N2421" s="3" t="n">
        <v>-1</v>
      </c>
      <c r="O2421" s="3" t="n">
        <v>-1</v>
      </c>
      <c r="P2421" s="3" t="n">
        <v>9.1</v>
      </c>
      <c r="Q2421" s="3" t="n">
        <v>24.2</v>
      </c>
      <c r="R2421" s="3" t="s">
        <v>7052</v>
      </c>
      <c r="S2421" s="4" t="n">
        <v>45747.6207638889</v>
      </c>
      <c r="T2421" s="3" t="s">
        <v>256</v>
      </c>
      <c r="U2421" s="3" t="s">
        <v>256</v>
      </c>
      <c r="V2421" s="3" t="n">
        <v>0</v>
      </c>
      <c r="W2421" s="3" t="n">
        <v>0</v>
      </c>
      <c r="X2421" s="3" t="n">
        <v>0</v>
      </c>
      <c r="Y2421" s="3" t="s">
        <v>30</v>
      </c>
      <c r="Z2421" s="3" t="s">
        <v>30</v>
      </c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</row>
    <row r="2422" customFormat="false" ht="15.75" hidden="false" customHeight="false" outlineLevel="0" collapsed="false">
      <c r="A2422" s="3" t="n">
        <v>2421</v>
      </c>
      <c r="B2422" s="3" t="s">
        <v>7053</v>
      </c>
      <c r="C2422" s="3" t="s">
        <v>7054</v>
      </c>
      <c r="D2422" s="3" t="n">
        <v>1</v>
      </c>
      <c r="E2422" s="3" t="n">
        <v>1.2213416</v>
      </c>
      <c r="F2422" s="3" t="n">
        <v>29</v>
      </c>
      <c r="G2422" s="3" t="n">
        <v>29</v>
      </c>
      <c r="H2422" s="3" t="n">
        <v>7</v>
      </c>
      <c r="I2422" s="3" t="n">
        <v>7</v>
      </c>
      <c r="J2422" s="3" t="n">
        <v>39</v>
      </c>
      <c r="K2422" s="3" t="n">
        <v>39</v>
      </c>
      <c r="L2422" s="3" t="n">
        <v>4</v>
      </c>
      <c r="M2422" s="3" t="n">
        <v>4</v>
      </c>
      <c r="N2422" s="3" t="n">
        <v>-1</v>
      </c>
      <c r="O2422" s="3" t="n">
        <v>-1</v>
      </c>
      <c r="P2422" s="3" t="n">
        <v>9.1</v>
      </c>
      <c r="Q2422" s="3" t="n">
        <v>24.2</v>
      </c>
      <c r="R2422" s="3" t="s">
        <v>7055</v>
      </c>
      <c r="S2422" s="4" t="n">
        <v>45747.6208101852</v>
      </c>
      <c r="T2422" s="3" t="s">
        <v>256</v>
      </c>
      <c r="U2422" s="3" t="s">
        <v>256</v>
      </c>
      <c r="V2422" s="3" t="n">
        <v>0</v>
      </c>
      <c r="W2422" s="3" t="n">
        <v>0</v>
      </c>
      <c r="X2422" s="3" t="n">
        <v>0</v>
      </c>
      <c r="Y2422" s="3" t="s">
        <v>30</v>
      </c>
      <c r="Z2422" s="3" t="s">
        <v>30</v>
      </c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</row>
    <row r="2423" customFormat="false" ht="15.75" hidden="false" customHeight="false" outlineLevel="0" collapsed="false">
      <c r="A2423" s="3" t="n">
        <v>2422</v>
      </c>
      <c r="B2423" s="3" t="s">
        <v>7056</v>
      </c>
      <c r="C2423" s="3" t="s">
        <v>7057</v>
      </c>
      <c r="D2423" s="3" t="n">
        <v>1</v>
      </c>
      <c r="E2423" s="3" t="n">
        <v>1.9905184</v>
      </c>
      <c r="F2423" s="3" t="n">
        <v>31</v>
      </c>
      <c r="G2423" s="3" t="n">
        <v>31</v>
      </c>
      <c r="H2423" s="3" t="n">
        <v>7</v>
      </c>
      <c r="I2423" s="3" t="n">
        <v>7</v>
      </c>
      <c r="J2423" s="3" t="n">
        <v>36</v>
      </c>
      <c r="K2423" s="3" t="n">
        <v>36</v>
      </c>
      <c r="L2423" s="3" t="n">
        <v>8</v>
      </c>
      <c r="M2423" s="3" t="n">
        <v>8</v>
      </c>
      <c r="N2423" s="3" t="n">
        <v>-1</v>
      </c>
      <c r="O2423" s="3" t="n">
        <v>-1</v>
      </c>
      <c r="P2423" s="3" t="n">
        <v>9.1</v>
      </c>
      <c r="Q2423" s="3" t="n">
        <v>24.2</v>
      </c>
      <c r="R2423" s="3" t="s">
        <v>7058</v>
      </c>
      <c r="S2423" s="4" t="n">
        <v>45747.6208680556</v>
      </c>
      <c r="T2423" s="3" t="s">
        <v>256</v>
      </c>
      <c r="U2423" s="3" t="s">
        <v>256</v>
      </c>
      <c r="V2423" s="3" t="n">
        <v>0</v>
      </c>
      <c r="W2423" s="3" t="n">
        <v>0</v>
      </c>
      <c r="X2423" s="3" t="n">
        <v>0</v>
      </c>
      <c r="Y2423" s="3" t="s">
        <v>30</v>
      </c>
      <c r="Z2423" s="3" t="s">
        <v>30</v>
      </c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</row>
    <row r="2424" customFormat="false" ht="15.75" hidden="false" customHeight="false" outlineLevel="0" collapsed="false">
      <c r="A2424" s="3" t="n">
        <v>2423</v>
      </c>
      <c r="B2424" s="3" t="s">
        <v>7059</v>
      </c>
      <c r="C2424" s="3" t="s">
        <v>7060</v>
      </c>
      <c r="D2424" s="3" t="n">
        <v>1</v>
      </c>
      <c r="E2424" s="3" t="n">
        <v>2.8049519</v>
      </c>
      <c r="F2424" s="3" t="n">
        <v>207</v>
      </c>
      <c r="G2424" s="3" t="n">
        <v>207</v>
      </c>
      <c r="H2424" s="3" t="n">
        <v>5</v>
      </c>
      <c r="I2424" s="3" t="n">
        <v>5</v>
      </c>
      <c r="J2424" s="3" t="n">
        <v>234</v>
      </c>
      <c r="K2424" s="3" t="n">
        <v>234</v>
      </c>
      <c r="L2424" s="3" t="n">
        <v>30</v>
      </c>
      <c r="M2424" s="3" t="n">
        <v>30</v>
      </c>
      <c r="N2424" s="3" t="n">
        <v>-1</v>
      </c>
      <c r="O2424" s="3" t="n">
        <v>-1</v>
      </c>
      <c r="P2424" s="3" t="n">
        <v>9.1</v>
      </c>
      <c r="Q2424" s="3" t="n">
        <v>24.2</v>
      </c>
      <c r="R2424" s="3" t="s">
        <v>7061</v>
      </c>
      <c r="S2424" s="4" t="n">
        <v>45747.6209606482</v>
      </c>
      <c r="T2424" s="3" t="s">
        <v>65</v>
      </c>
      <c r="U2424" s="3" t="s">
        <v>65</v>
      </c>
      <c r="V2424" s="3" t="n">
        <v>0</v>
      </c>
      <c r="W2424" s="3" t="n">
        <v>0</v>
      </c>
      <c r="X2424" s="3" t="n">
        <v>0</v>
      </c>
      <c r="Y2424" s="3" t="s">
        <v>30</v>
      </c>
      <c r="Z2424" s="3" t="s">
        <v>30</v>
      </c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</row>
    <row r="2425" customFormat="false" ht="15.75" hidden="false" customHeight="false" outlineLevel="0" collapsed="false">
      <c r="A2425" s="3" t="n">
        <v>2424</v>
      </c>
      <c r="B2425" s="3" t="s">
        <v>7062</v>
      </c>
      <c r="C2425" s="3" t="s">
        <v>7063</v>
      </c>
      <c r="D2425" s="3" t="n">
        <v>1</v>
      </c>
      <c r="E2425" s="3" t="n">
        <v>4.7361869</v>
      </c>
      <c r="F2425" s="3" t="n">
        <v>114</v>
      </c>
      <c r="G2425" s="3" t="n">
        <v>114</v>
      </c>
      <c r="H2425" s="3" t="n">
        <v>3</v>
      </c>
      <c r="I2425" s="3" t="n">
        <v>3</v>
      </c>
      <c r="J2425" s="3" t="n">
        <v>116</v>
      </c>
      <c r="K2425" s="3" t="n">
        <v>116</v>
      </c>
      <c r="L2425" s="3" t="n">
        <v>15</v>
      </c>
      <c r="M2425" s="3" t="n">
        <v>15</v>
      </c>
      <c r="N2425" s="3" t="n">
        <v>-1</v>
      </c>
      <c r="O2425" s="3" t="n">
        <v>-1</v>
      </c>
      <c r="P2425" s="3" t="n">
        <v>9.2</v>
      </c>
      <c r="Q2425" s="3" t="n">
        <v>24.2</v>
      </c>
      <c r="R2425" s="3" t="s">
        <v>7064</v>
      </c>
      <c r="S2425" s="4" t="n">
        <v>45747.6210532407</v>
      </c>
      <c r="T2425" s="3" t="s">
        <v>256</v>
      </c>
      <c r="U2425" s="3" t="s">
        <v>256</v>
      </c>
      <c r="V2425" s="3" t="n">
        <v>0</v>
      </c>
      <c r="W2425" s="3" t="n">
        <v>0</v>
      </c>
      <c r="X2425" s="3" t="n">
        <v>0</v>
      </c>
      <c r="Y2425" s="3" t="s">
        <v>30</v>
      </c>
      <c r="Z2425" s="3" t="s">
        <v>30</v>
      </c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</row>
    <row r="2426" customFormat="false" ht="15.75" hidden="false" customHeight="false" outlineLevel="0" collapsed="false">
      <c r="A2426" s="3" t="n">
        <v>2425</v>
      </c>
      <c r="B2426" s="3" t="s">
        <v>7065</v>
      </c>
      <c r="C2426" s="3" t="s">
        <v>7066</v>
      </c>
      <c r="D2426" s="3" t="n">
        <v>1</v>
      </c>
      <c r="E2426" s="3" t="n">
        <v>5.0988498</v>
      </c>
      <c r="F2426" s="3" t="n">
        <v>144</v>
      </c>
      <c r="G2426" s="3" t="n">
        <v>144</v>
      </c>
      <c r="H2426" s="3" t="n">
        <v>5</v>
      </c>
      <c r="I2426" s="3" t="n">
        <v>5</v>
      </c>
      <c r="J2426" s="3" t="n">
        <v>142</v>
      </c>
      <c r="K2426" s="3" t="n">
        <v>142</v>
      </c>
      <c r="L2426" s="3" t="n">
        <v>24</v>
      </c>
      <c r="M2426" s="3" t="n">
        <v>24</v>
      </c>
      <c r="N2426" s="3" t="n">
        <v>-1</v>
      </c>
      <c r="O2426" s="3" t="n">
        <v>-1</v>
      </c>
      <c r="P2426" s="3" t="n">
        <v>9.2</v>
      </c>
      <c r="Q2426" s="3" t="n">
        <v>24.2</v>
      </c>
      <c r="R2426" s="3" t="s">
        <v>7067</v>
      </c>
      <c r="S2426" s="4" t="n">
        <v>45747.6211574074</v>
      </c>
      <c r="T2426" s="3" t="s">
        <v>256</v>
      </c>
      <c r="U2426" s="3" t="s">
        <v>256</v>
      </c>
      <c r="V2426" s="3" t="n">
        <v>0</v>
      </c>
      <c r="W2426" s="3" t="n">
        <v>0</v>
      </c>
      <c r="X2426" s="3" t="n">
        <v>0</v>
      </c>
      <c r="Y2426" s="3" t="s">
        <v>30</v>
      </c>
      <c r="Z2426" s="3" t="s">
        <v>30</v>
      </c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</row>
    <row r="2427" customFormat="false" ht="15.75" hidden="false" customHeight="false" outlineLevel="0" collapsed="false">
      <c r="A2427" s="3" t="n">
        <v>2426</v>
      </c>
      <c r="B2427" s="3" t="s">
        <v>7068</v>
      </c>
      <c r="C2427" s="3" t="s">
        <v>7069</v>
      </c>
      <c r="D2427" s="3" t="n">
        <v>1</v>
      </c>
      <c r="E2427" s="3" t="n">
        <v>5.6064904</v>
      </c>
      <c r="F2427" s="3" t="n">
        <v>148</v>
      </c>
      <c r="G2427" s="3" t="n">
        <v>148</v>
      </c>
      <c r="H2427" s="3" t="n">
        <v>5</v>
      </c>
      <c r="I2427" s="3" t="n">
        <v>5</v>
      </c>
      <c r="J2427" s="3" t="n">
        <v>146</v>
      </c>
      <c r="K2427" s="3" t="n">
        <v>146</v>
      </c>
      <c r="L2427" s="3" t="n">
        <v>27</v>
      </c>
      <c r="M2427" s="3" t="n">
        <v>27</v>
      </c>
      <c r="N2427" s="3" t="n">
        <v>-1</v>
      </c>
      <c r="O2427" s="3" t="n">
        <v>-1</v>
      </c>
      <c r="P2427" s="3" t="n">
        <v>9.2</v>
      </c>
      <c r="Q2427" s="3" t="n">
        <v>24.2</v>
      </c>
      <c r="R2427" s="3" t="s">
        <v>7070</v>
      </c>
      <c r="S2427" s="4" t="n">
        <v>45747.6212731482</v>
      </c>
      <c r="T2427" s="3" t="s">
        <v>256</v>
      </c>
      <c r="U2427" s="3" t="s">
        <v>256</v>
      </c>
      <c r="V2427" s="3" t="n">
        <v>0</v>
      </c>
      <c r="W2427" s="3" t="n">
        <v>0</v>
      </c>
      <c r="X2427" s="3" t="n">
        <v>0</v>
      </c>
      <c r="Y2427" s="3" t="s">
        <v>30</v>
      </c>
      <c r="Z2427" s="3" t="s">
        <v>30</v>
      </c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</row>
    <row r="2428" customFormat="false" ht="15.75" hidden="false" customHeight="false" outlineLevel="0" collapsed="false">
      <c r="A2428" s="3" t="n">
        <v>2427</v>
      </c>
      <c r="B2428" s="3" t="s">
        <v>7071</v>
      </c>
      <c r="C2428" s="3" t="s">
        <v>7072</v>
      </c>
      <c r="D2428" s="3" t="n">
        <v>1</v>
      </c>
      <c r="E2428" s="3" t="n">
        <v>5.5839754</v>
      </c>
      <c r="F2428" s="3" t="n">
        <v>171</v>
      </c>
      <c r="G2428" s="3" t="n">
        <v>171</v>
      </c>
      <c r="H2428" s="3" t="n">
        <v>11</v>
      </c>
      <c r="I2428" s="3" t="n">
        <v>11</v>
      </c>
      <c r="J2428" s="3" t="n">
        <v>187</v>
      </c>
      <c r="K2428" s="3" t="n">
        <v>187</v>
      </c>
      <c r="L2428" s="3" t="n">
        <v>28</v>
      </c>
      <c r="M2428" s="3" t="n">
        <v>28</v>
      </c>
      <c r="N2428" s="3" t="n">
        <v>-1</v>
      </c>
      <c r="O2428" s="3" t="n">
        <v>-1</v>
      </c>
      <c r="P2428" s="3" t="n">
        <v>9.2</v>
      </c>
      <c r="Q2428" s="3" t="n">
        <v>24.2</v>
      </c>
      <c r="R2428" s="3" t="s">
        <v>7073</v>
      </c>
      <c r="S2428" s="4" t="n">
        <v>45747.6213888889</v>
      </c>
      <c r="T2428" s="3" t="s">
        <v>256</v>
      </c>
      <c r="U2428" s="3" t="s">
        <v>256</v>
      </c>
      <c r="V2428" s="3" t="n">
        <v>0</v>
      </c>
      <c r="W2428" s="3" t="n">
        <v>0</v>
      </c>
      <c r="X2428" s="3" t="n">
        <v>0</v>
      </c>
      <c r="Y2428" s="3" t="s">
        <v>30</v>
      </c>
      <c r="Z2428" s="3" t="s">
        <v>30</v>
      </c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</row>
    <row r="2429" customFormat="false" ht="15.75" hidden="false" customHeight="false" outlineLevel="0" collapsed="false">
      <c r="A2429" s="3" t="n">
        <v>2428</v>
      </c>
      <c r="B2429" s="3" t="s">
        <v>7074</v>
      </c>
      <c r="C2429" s="3" t="s">
        <v>7075</v>
      </c>
      <c r="D2429" s="3" t="n">
        <v>1</v>
      </c>
      <c r="E2429" s="3" t="n">
        <v>5.7087602</v>
      </c>
      <c r="F2429" s="3" t="n">
        <v>154</v>
      </c>
      <c r="G2429" s="3" t="n">
        <v>154</v>
      </c>
      <c r="H2429" s="3" t="n">
        <v>5</v>
      </c>
      <c r="I2429" s="3" t="n">
        <v>5</v>
      </c>
      <c r="J2429" s="3" t="n">
        <v>154</v>
      </c>
      <c r="K2429" s="3" t="n">
        <v>154</v>
      </c>
      <c r="L2429" s="3" t="n">
        <v>28</v>
      </c>
      <c r="M2429" s="3" t="n">
        <v>28</v>
      </c>
      <c r="N2429" s="3" t="n">
        <v>-1</v>
      </c>
      <c r="O2429" s="3" t="n">
        <v>-1</v>
      </c>
      <c r="P2429" s="3" t="n">
        <v>9.2</v>
      </c>
      <c r="Q2429" s="3" t="n">
        <v>24.2</v>
      </c>
      <c r="R2429" s="3" t="s">
        <v>7076</v>
      </c>
      <c r="S2429" s="4" t="n">
        <v>45747.6215277778</v>
      </c>
      <c r="T2429" s="3" t="s">
        <v>1920</v>
      </c>
      <c r="U2429" s="3" t="s">
        <v>1920</v>
      </c>
      <c r="V2429" s="3" t="n">
        <v>0</v>
      </c>
      <c r="W2429" s="3" t="n">
        <v>0</v>
      </c>
      <c r="X2429" s="3" t="n">
        <v>0</v>
      </c>
      <c r="Y2429" s="3" t="s">
        <v>30</v>
      </c>
      <c r="Z2429" s="3" t="s">
        <v>30</v>
      </c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</row>
    <row r="2430" customFormat="false" ht="15.75" hidden="false" customHeight="false" outlineLevel="0" collapsed="false">
      <c r="A2430" s="3" t="n">
        <v>2429</v>
      </c>
      <c r="B2430" s="3" t="s">
        <v>7077</v>
      </c>
      <c r="C2430" s="3" t="s">
        <v>7078</v>
      </c>
      <c r="D2430" s="3" t="n">
        <v>1</v>
      </c>
      <c r="E2430" s="3" t="n">
        <v>5.6820637</v>
      </c>
      <c r="F2430" s="3" t="n">
        <v>173</v>
      </c>
      <c r="G2430" s="3" t="n">
        <v>173</v>
      </c>
      <c r="H2430" s="3" t="n">
        <v>11</v>
      </c>
      <c r="I2430" s="3" t="n">
        <v>11</v>
      </c>
      <c r="J2430" s="3" t="n">
        <v>182</v>
      </c>
      <c r="K2430" s="3" t="n">
        <v>182</v>
      </c>
      <c r="L2430" s="3" t="n">
        <v>29</v>
      </c>
      <c r="M2430" s="3" t="n">
        <v>29</v>
      </c>
      <c r="N2430" s="3" t="n">
        <v>-1</v>
      </c>
      <c r="O2430" s="3" t="n">
        <v>-1</v>
      </c>
      <c r="P2430" s="3" t="n">
        <v>9.2</v>
      </c>
      <c r="Q2430" s="3" t="n">
        <v>24.2</v>
      </c>
      <c r="R2430" s="3" t="s">
        <v>7079</v>
      </c>
      <c r="S2430" s="4" t="n">
        <v>45747.6216435185</v>
      </c>
      <c r="T2430" s="3" t="s">
        <v>256</v>
      </c>
      <c r="U2430" s="3" t="s">
        <v>256</v>
      </c>
      <c r="V2430" s="3" t="n">
        <v>0</v>
      </c>
      <c r="W2430" s="3" t="n">
        <v>0</v>
      </c>
      <c r="X2430" s="3" t="n">
        <v>0</v>
      </c>
      <c r="Y2430" s="3" t="s">
        <v>30</v>
      </c>
      <c r="Z2430" s="3" t="s">
        <v>30</v>
      </c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</row>
    <row r="2431" customFormat="false" ht="15.75" hidden="false" customHeight="false" outlineLevel="0" collapsed="false">
      <c r="A2431" s="3" t="n">
        <v>2430</v>
      </c>
      <c r="B2431" s="3" t="s">
        <v>7080</v>
      </c>
      <c r="C2431" s="3" t="s">
        <v>7081</v>
      </c>
      <c r="D2431" s="3" t="n">
        <v>1</v>
      </c>
      <c r="E2431" s="3" t="n">
        <v>1.6313513</v>
      </c>
      <c r="F2431" s="3" t="n">
        <v>25</v>
      </c>
      <c r="G2431" s="3" t="n">
        <v>25</v>
      </c>
      <c r="H2431" s="3" t="n">
        <v>5</v>
      </c>
      <c r="I2431" s="3" t="n">
        <v>5</v>
      </c>
      <c r="J2431" s="3" t="n">
        <v>38</v>
      </c>
      <c r="K2431" s="3" t="n">
        <v>38</v>
      </c>
      <c r="L2431" s="3" t="n">
        <v>3</v>
      </c>
      <c r="M2431" s="3" t="n">
        <v>3</v>
      </c>
      <c r="N2431" s="3" t="n">
        <v>-1</v>
      </c>
      <c r="O2431" s="3" t="n">
        <v>-1</v>
      </c>
      <c r="P2431" s="3" t="n">
        <v>9.2</v>
      </c>
      <c r="Q2431" s="3" t="n">
        <v>24.2</v>
      </c>
      <c r="R2431" s="3" t="s">
        <v>7082</v>
      </c>
      <c r="S2431" s="4" t="n">
        <v>45747.6217013889</v>
      </c>
      <c r="T2431" s="3" t="s">
        <v>256</v>
      </c>
      <c r="U2431" s="3" t="s">
        <v>256</v>
      </c>
      <c r="V2431" s="3" t="n">
        <v>0</v>
      </c>
      <c r="W2431" s="3" t="n">
        <v>0</v>
      </c>
      <c r="X2431" s="3" t="n">
        <v>0</v>
      </c>
      <c r="Y2431" s="3" t="s">
        <v>30</v>
      </c>
      <c r="Z2431" s="3" t="s">
        <v>30</v>
      </c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</row>
    <row r="2432" customFormat="false" ht="15.75" hidden="false" customHeight="false" outlineLevel="0" collapsed="false">
      <c r="A2432" s="3" t="n">
        <v>2431</v>
      </c>
      <c r="B2432" s="3" t="s">
        <v>7083</v>
      </c>
      <c r="C2432" s="3" t="s">
        <v>7084</v>
      </c>
      <c r="D2432" s="3" t="n">
        <v>1</v>
      </c>
      <c r="E2432" s="3" t="n">
        <v>3.2594529</v>
      </c>
      <c r="F2432" s="3" t="n">
        <v>53</v>
      </c>
      <c r="G2432" s="3" t="n">
        <v>53</v>
      </c>
      <c r="H2432" s="3" t="n">
        <v>11</v>
      </c>
      <c r="I2432" s="3" t="n">
        <v>11</v>
      </c>
      <c r="J2432" s="3" t="n">
        <v>62</v>
      </c>
      <c r="K2432" s="3" t="n">
        <v>62</v>
      </c>
      <c r="L2432" s="3" t="n">
        <v>9</v>
      </c>
      <c r="M2432" s="3" t="n">
        <v>9</v>
      </c>
      <c r="N2432" s="3" t="n">
        <v>-1</v>
      </c>
      <c r="O2432" s="3" t="n">
        <v>-1</v>
      </c>
      <c r="P2432" s="3" t="n">
        <v>9.2</v>
      </c>
      <c r="Q2432" s="3" t="n">
        <v>24.2</v>
      </c>
      <c r="R2432" s="3" t="s">
        <v>7085</v>
      </c>
      <c r="S2432" s="4" t="n">
        <v>45747.6217824074</v>
      </c>
      <c r="T2432" s="3" t="s">
        <v>256</v>
      </c>
      <c r="U2432" s="3" t="s">
        <v>256</v>
      </c>
      <c r="V2432" s="3" t="n">
        <v>0</v>
      </c>
      <c r="W2432" s="3" t="n">
        <v>0</v>
      </c>
      <c r="X2432" s="3" t="n">
        <v>0</v>
      </c>
      <c r="Y2432" s="3" t="s">
        <v>30</v>
      </c>
      <c r="Z2432" s="3" t="s">
        <v>30</v>
      </c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</row>
    <row r="2433" customFormat="false" ht="15.75" hidden="false" customHeight="false" outlineLevel="0" collapsed="false">
      <c r="A2433" s="3" t="n">
        <v>2432</v>
      </c>
      <c r="B2433" s="3" t="s">
        <v>7086</v>
      </c>
      <c r="C2433" s="3" t="s">
        <v>7087</v>
      </c>
      <c r="D2433" s="3" t="n">
        <v>1</v>
      </c>
      <c r="E2433" s="3" t="n">
        <v>3.035465</v>
      </c>
      <c r="F2433" s="3" t="n">
        <v>63</v>
      </c>
      <c r="G2433" s="3" t="n">
        <v>63</v>
      </c>
      <c r="H2433" s="3" t="n">
        <v>11</v>
      </c>
      <c r="I2433" s="3" t="n">
        <v>11</v>
      </c>
      <c r="J2433" s="3" t="n">
        <v>83</v>
      </c>
      <c r="K2433" s="3" t="n">
        <v>83</v>
      </c>
      <c r="L2433" s="3" t="n">
        <v>9</v>
      </c>
      <c r="M2433" s="3" t="n">
        <v>9</v>
      </c>
      <c r="N2433" s="3" t="n">
        <v>-1</v>
      </c>
      <c r="O2433" s="3" t="n">
        <v>-1</v>
      </c>
      <c r="P2433" s="3" t="n">
        <v>9.2</v>
      </c>
      <c r="Q2433" s="3" t="n">
        <v>24.2</v>
      </c>
      <c r="R2433" s="3" t="s">
        <v>7088</v>
      </c>
      <c r="S2433" s="4" t="n">
        <v>45747.6218634259</v>
      </c>
      <c r="T2433" s="3" t="s">
        <v>256</v>
      </c>
      <c r="U2433" s="3" t="s">
        <v>256</v>
      </c>
      <c r="V2433" s="3" t="n">
        <v>0</v>
      </c>
      <c r="W2433" s="3" t="n">
        <v>0</v>
      </c>
      <c r="X2433" s="3" t="n">
        <v>0</v>
      </c>
      <c r="Y2433" s="3" t="s">
        <v>30</v>
      </c>
      <c r="Z2433" s="3" t="s">
        <v>30</v>
      </c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</row>
    <row r="2434" customFormat="false" ht="15.75" hidden="false" customHeight="false" outlineLevel="0" collapsed="false">
      <c r="A2434" s="3" t="n">
        <v>2433</v>
      </c>
      <c r="B2434" s="3" t="s">
        <v>7089</v>
      </c>
      <c r="C2434" s="3" t="s">
        <v>7090</v>
      </c>
      <c r="D2434" s="3" t="n">
        <v>1</v>
      </c>
      <c r="E2434" s="3" t="n">
        <v>3.0178748</v>
      </c>
      <c r="F2434" s="3" t="n">
        <v>61</v>
      </c>
      <c r="G2434" s="3" t="n">
        <v>61</v>
      </c>
      <c r="H2434" s="3" t="n">
        <v>11</v>
      </c>
      <c r="I2434" s="3" t="n">
        <v>11</v>
      </c>
      <c r="J2434" s="3" t="n">
        <v>80</v>
      </c>
      <c r="K2434" s="3" t="n">
        <v>80</v>
      </c>
      <c r="L2434" s="3" t="n">
        <v>9</v>
      </c>
      <c r="M2434" s="3" t="n">
        <v>9</v>
      </c>
      <c r="N2434" s="3" t="n">
        <v>-1</v>
      </c>
      <c r="O2434" s="3" t="n">
        <v>-1</v>
      </c>
      <c r="P2434" s="3" t="n">
        <v>9.2</v>
      </c>
      <c r="Q2434" s="3" t="n">
        <v>24.2</v>
      </c>
      <c r="R2434" s="3" t="s">
        <v>7091</v>
      </c>
      <c r="S2434" s="4" t="n">
        <v>45747.6219328704</v>
      </c>
      <c r="T2434" s="3" t="s">
        <v>256</v>
      </c>
      <c r="U2434" s="3" t="s">
        <v>256</v>
      </c>
      <c r="V2434" s="3" t="n">
        <v>0</v>
      </c>
      <c r="W2434" s="3" t="n">
        <v>0</v>
      </c>
      <c r="X2434" s="3" t="n">
        <v>0</v>
      </c>
      <c r="Y2434" s="3" t="s">
        <v>30</v>
      </c>
      <c r="Z2434" s="3" t="s">
        <v>30</v>
      </c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</row>
    <row r="2435" customFormat="false" ht="15.75" hidden="false" customHeight="false" outlineLevel="0" collapsed="false">
      <c r="A2435" s="3" t="n">
        <v>2434</v>
      </c>
      <c r="B2435" s="3" t="s">
        <v>7092</v>
      </c>
      <c r="C2435" s="3" t="s">
        <v>7093</v>
      </c>
      <c r="D2435" s="3" t="n">
        <v>1</v>
      </c>
      <c r="E2435" s="3" t="n">
        <v>2.8495652</v>
      </c>
      <c r="F2435" s="3" t="n">
        <v>61</v>
      </c>
      <c r="G2435" s="3" t="n">
        <v>61</v>
      </c>
      <c r="H2435" s="3" t="n">
        <v>11</v>
      </c>
      <c r="I2435" s="3" t="n">
        <v>11</v>
      </c>
      <c r="J2435" s="3" t="n">
        <v>81</v>
      </c>
      <c r="K2435" s="3" t="n">
        <v>81</v>
      </c>
      <c r="L2435" s="3" t="n">
        <v>9</v>
      </c>
      <c r="M2435" s="3" t="n">
        <v>9</v>
      </c>
      <c r="N2435" s="3" t="n">
        <v>-1</v>
      </c>
      <c r="O2435" s="3" t="n">
        <v>-1</v>
      </c>
      <c r="P2435" s="3" t="n">
        <v>9.2</v>
      </c>
      <c r="Q2435" s="3" t="n">
        <v>24.2</v>
      </c>
      <c r="R2435" s="3" t="s">
        <v>7094</v>
      </c>
      <c r="S2435" s="4" t="n">
        <v>45747.6220138889</v>
      </c>
      <c r="T2435" s="3" t="s">
        <v>256</v>
      </c>
      <c r="U2435" s="3" t="s">
        <v>256</v>
      </c>
      <c r="V2435" s="3" t="n">
        <v>0</v>
      </c>
      <c r="W2435" s="3" t="n">
        <v>0</v>
      </c>
      <c r="X2435" s="3" t="n">
        <v>0</v>
      </c>
      <c r="Y2435" s="3" t="s">
        <v>30</v>
      </c>
      <c r="Z2435" s="3" t="s">
        <v>30</v>
      </c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</row>
    <row r="2436" customFormat="false" ht="15.75" hidden="false" customHeight="false" outlineLevel="0" collapsed="false">
      <c r="A2436" s="3" t="n">
        <v>2435</v>
      </c>
      <c r="B2436" s="3" t="s">
        <v>7095</v>
      </c>
      <c r="C2436" s="3" t="s">
        <v>7096</v>
      </c>
      <c r="D2436" s="3" t="n">
        <v>1</v>
      </c>
      <c r="E2436" s="3" t="n">
        <v>1.3153556</v>
      </c>
      <c r="F2436" s="3" t="n">
        <v>29</v>
      </c>
      <c r="G2436" s="3" t="n">
        <v>29</v>
      </c>
      <c r="H2436" s="3" t="n">
        <v>7</v>
      </c>
      <c r="I2436" s="3" t="n">
        <v>7</v>
      </c>
      <c r="J2436" s="3" t="n">
        <v>39</v>
      </c>
      <c r="K2436" s="3" t="n">
        <v>39</v>
      </c>
      <c r="L2436" s="3" t="n">
        <v>4</v>
      </c>
      <c r="M2436" s="3" t="n">
        <v>4</v>
      </c>
      <c r="N2436" s="3" t="n">
        <v>-1</v>
      </c>
      <c r="O2436" s="3" t="n">
        <v>-1</v>
      </c>
      <c r="P2436" s="3" t="n">
        <v>9.2</v>
      </c>
      <c r="Q2436" s="3" t="n">
        <v>24.2</v>
      </c>
      <c r="R2436" s="3" t="s">
        <v>7097</v>
      </c>
      <c r="S2436" s="4" t="n">
        <v>45747.6220601852</v>
      </c>
      <c r="T2436" s="3" t="s">
        <v>256</v>
      </c>
      <c r="U2436" s="3" t="s">
        <v>256</v>
      </c>
      <c r="V2436" s="3" t="n">
        <v>0</v>
      </c>
      <c r="W2436" s="3" t="n">
        <v>0</v>
      </c>
      <c r="X2436" s="3" t="n">
        <v>0</v>
      </c>
      <c r="Y2436" s="3" t="s">
        <v>30</v>
      </c>
      <c r="Z2436" s="3" t="s">
        <v>30</v>
      </c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</row>
    <row r="2437" customFormat="false" ht="15.75" hidden="false" customHeight="false" outlineLevel="0" collapsed="false">
      <c r="A2437" s="3" t="n">
        <v>2436</v>
      </c>
      <c r="B2437" s="3" t="s">
        <v>7098</v>
      </c>
      <c r="C2437" s="3" t="s">
        <v>7099</v>
      </c>
      <c r="D2437" s="3" t="n">
        <v>1</v>
      </c>
      <c r="E2437" s="3" t="n">
        <v>2.1568298</v>
      </c>
      <c r="F2437" s="3" t="n">
        <v>31</v>
      </c>
      <c r="G2437" s="3" t="n">
        <v>31</v>
      </c>
      <c r="H2437" s="3" t="n">
        <v>7</v>
      </c>
      <c r="I2437" s="3" t="n">
        <v>7</v>
      </c>
      <c r="J2437" s="3" t="n">
        <v>36</v>
      </c>
      <c r="K2437" s="3" t="n">
        <v>36</v>
      </c>
      <c r="L2437" s="3" t="n">
        <v>8</v>
      </c>
      <c r="M2437" s="3" t="n">
        <v>8</v>
      </c>
      <c r="N2437" s="3" t="n">
        <v>-1</v>
      </c>
      <c r="O2437" s="3" t="n">
        <v>-1</v>
      </c>
      <c r="P2437" s="3" t="n">
        <v>9.2</v>
      </c>
      <c r="Q2437" s="3" t="n">
        <v>24.2</v>
      </c>
      <c r="R2437" s="3" t="s">
        <v>7100</v>
      </c>
      <c r="S2437" s="4" t="n">
        <v>45747.6221180556</v>
      </c>
      <c r="T2437" s="3" t="s">
        <v>256</v>
      </c>
      <c r="U2437" s="3" t="s">
        <v>256</v>
      </c>
      <c r="V2437" s="3" t="n">
        <v>0</v>
      </c>
      <c r="W2437" s="3" t="n">
        <v>0</v>
      </c>
      <c r="X2437" s="3" t="n">
        <v>0</v>
      </c>
      <c r="Y2437" s="3" t="s">
        <v>30</v>
      </c>
      <c r="Z2437" s="3" t="s">
        <v>30</v>
      </c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</row>
    <row r="2438" customFormat="false" ht="15.75" hidden="false" customHeight="false" outlineLevel="0" collapsed="false">
      <c r="A2438" s="3" t="n">
        <v>2437</v>
      </c>
      <c r="B2438" s="3" t="s">
        <v>7101</v>
      </c>
      <c r="C2438" s="3" t="s">
        <v>7102</v>
      </c>
      <c r="D2438" s="3" t="n">
        <v>1</v>
      </c>
      <c r="E2438" s="3" t="n">
        <v>2.9556773</v>
      </c>
      <c r="F2438" s="3" t="n">
        <v>207</v>
      </c>
      <c r="G2438" s="3" t="n">
        <v>207</v>
      </c>
      <c r="H2438" s="3" t="n">
        <v>5</v>
      </c>
      <c r="I2438" s="3" t="n">
        <v>5</v>
      </c>
      <c r="J2438" s="3" t="n">
        <v>234</v>
      </c>
      <c r="K2438" s="3" t="n">
        <v>234</v>
      </c>
      <c r="L2438" s="3" t="n">
        <v>30</v>
      </c>
      <c r="M2438" s="3" t="n">
        <v>30</v>
      </c>
      <c r="N2438" s="3" t="n">
        <v>-1</v>
      </c>
      <c r="O2438" s="3" t="n">
        <v>-1</v>
      </c>
      <c r="P2438" s="3" t="n">
        <v>9.2</v>
      </c>
      <c r="Q2438" s="3" t="n">
        <v>24.2</v>
      </c>
      <c r="R2438" s="3" t="s">
        <v>7103</v>
      </c>
      <c r="S2438" s="4" t="n">
        <v>45747.6222106482</v>
      </c>
      <c r="T2438" s="3" t="s">
        <v>65</v>
      </c>
      <c r="U2438" s="3" t="s">
        <v>65</v>
      </c>
      <c r="V2438" s="3" t="n">
        <v>0</v>
      </c>
      <c r="W2438" s="3" t="n">
        <v>0</v>
      </c>
      <c r="X2438" s="3" t="n">
        <v>0</v>
      </c>
      <c r="Y2438" s="3" t="s">
        <v>30</v>
      </c>
      <c r="Z2438" s="3" t="s">
        <v>30</v>
      </c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</row>
    <row r="2439" customFormat="false" ht="15.75" hidden="false" customHeight="false" outlineLevel="0" collapsed="false">
      <c r="A2439" s="3" t="n">
        <v>2438</v>
      </c>
      <c r="B2439" s="3" t="s">
        <v>7104</v>
      </c>
      <c r="C2439" s="3" t="s">
        <v>7105</v>
      </c>
      <c r="D2439" s="3" t="n">
        <v>1</v>
      </c>
      <c r="E2439" s="3" t="n">
        <v>4.7703203</v>
      </c>
      <c r="F2439" s="3" t="n">
        <v>114</v>
      </c>
      <c r="G2439" s="3" t="n">
        <v>114</v>
      </c>
      <c r="H2439" s="3" t="n">
        <v>3</v>
      </c>
      <c r="I2439" s="3" t="n">
        <v>3</v>
      </c>
      <c r="J2439" s="3" t="n">
        <v>116</v>
      </c>
      <c r="K2439" s="3" t="n">
        <v>116</v>
      </c>
      <c r="L2439" s="3" t="n">
        <v>15</v>
      </c>
      <c r="M2439" s="3" t="n">
        <v>15</v>
      </c>
      <c r="N2439" s="3" t="n">
        <v>-1</v>
      </c>
      <c r="O2439" s="3" t="n">
        <v>-1</v>
      </c>
      <c r="P2439" s="3" t="n">
        <v>9.3</v>
      </c>
      <c r="Q2439" s="3" t="n">
        <v>24.2</v>
      </c>
      <c r="R2439" s="3" t="s">
        <v>7106</v>
      </c>
      <c r="S2439" s="4" t="n">
        <v>45747.6223148148</v>
      </c>
      <c r="T2439" s="3" t="s">
        <v>256</v>
      </c>
      <c r="U2439" s="3" t="s">
        <v>256</v>
      </c>
      <c r="V2439" s="3" t="n">
        <v>0</v>
      </c>
      <c r="W2439" s="3" t="n">
        <v>0</v>
      </c>
      <c r="X2439" s="3" t="n">
        <v>0</v>
      </c>
      <c r="Y2439" s="3" t="s">
        <v>30</v>
      </c>
      <c r="Z2439" s="3" t="s">
        <v>30</v>
      </c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</row>
    <row r="2440" customFormat="false" ht="15.75" hidden="false" customHeight="false" outlineLevel="0" collapsed="false">
      <c r="A2440" s="3" t="n">
        <v>2439</v>
      </c>
      <c r="B2440" s="3" t="s">
        <v>7107</v>
      </c>
      <c r="C2440" s="3" t="s">
        <v>7108</v>
      </c>
      <c r="D2440" s="3" t="n">
        <v>1</v>
      </c>
      <c r="E2440" s="3" t="n">
        <v>5.2211334</v>
      </c>
      <c r="F2440" s="3" t="n">
        <v>144</v>
      </c>
      <c r="G2440" s="3" t="n">
        <v>144</v>
      </c>
      <c r="H2440" s="3" t="n">
        <v>5</v>
      </c>
      <c r="I2440" s="3" t="n">
        <v>5</v>
      </c>
      <c r="J2440" s="3" t="n">
        <v>142</v>
      </c>
      <c r="K2440" s="3" t="n">
        <v>142</v>
      </c>
      <c r="L2440" s="3" t="n">
        <v>24</v>
      </c>
      <c r="M2440" s="3" t="n">
        <v>24</v>
      </c>
      <c r="N2440" s="3" t="n">
        <v>-1</v>
      </c>
      <c r="O2440" s="3" t="n">
        <v>-1</v>
      </c>
      <c r="P2440" s="3" t="n">
        <v>9.3</v>
      </c>
      <c r="Q2440" s="3" t="n">
        <v>24.2</v>
      </c>
      <c r="R2440" s="3" t="s">
        <v>7109</v>
      </c>
      <c r="S2440" s="4" t="n">
        <v>45747.6224189815</v>
      </c>
      <c r="T2440" s="3" t="s">
        <v>256</v>
      </c>
      <c r="U2440" s="3" t="s">
        <v>256</v>
      </c>
      <c r="V2440" s="3" t="n">
        <v>0</v>
      </c>
      <c r="W2440" s="3" t="n">
        <v>0</v>
      </c>
      <c r="X2440" s="3" t="n">
        <v>0</v>
      </c>
      <c r="Y2440" s="3" t="s">
        <v>30</v>
      </c>
      <c r="Z2440" s="3" t="s">
        <v>30</v>
      </c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</row>
    <row r="2441" customFormat="false" ht="15.75" hidden="false" customHeight="false" outlineLevel="0" collapsed="false">
      <c r="A2441" s="3" t="n">
        <v>2440</v>
      </c>
      <c r="B2441" s="3" t="s">
        <v>7110</v>
      </c>
      <c r="C2441" s="3" t="s">
        <v>7111</v>
      </c>
      <c r="D2441" s="3" t="n">
        <v>1</v>
      </c>
      <c r="E2441" s="3" t="n">
        <v>5.7258647</v>
      </c>
      <c r="F2441" s="3" t="n">
        <v>148</v>
      </c>
      <c r="G2441" s="3" t="n">
        <v>148</v>
      </c>
      <c r="H2441" s="3" t="n">
        <v>5</v>
      </c>
      <c r="I2441" s="3" t="n">
        <v>5</v>
      </c>
      <c r="J2441" s="3" t="n">
        <v>146</v>
      </c>
      <c r="K2441" s="3" t="n">
        <v>146</v>
      </c>
      <c r="L2441" s="3" t="n">
        <v>27</v>
      </c>
      <c r="M2441" s="3" t="n">
        <v>27</v>
      </c>
      <c r="N2441" s="3" t="n">
        <v>-1</v>
      </c>
      <c r="O2441" s="3" t="n">
        <v>-1</v>
      </c>
      <c r="P2441" s="3" t="n">
        <v>9.3</v>
      </c>
      <c r="Q2441" s="3" t="n">
        <v>24.2</v>
      </c>
      <c r="R2441" s="3" t="s">
        <v>7112</v>
      </c>
      <c r="S2441" s="4" t="n">
        <v>45747.6225347222</v>
      </c>
      <c r="T2441" s="3" t="s">
        <v>256</v>
      </c>
      <c r="U2441" s="3" t="s">
        <v>256</v>
      </c>
      <c r="V2441" s="3" t="n">
        <v>0</v>
      </c>
      <c r="W2441" s="3" t="n">
        <v>0</v>
      </c>
      <c r="X2441" s="3" t="n">
        <v>0</v>
      </c>
      <c r="Y2441" s="3" t="s">
        <v>30</v>
      </c>
      <c r="Z2441" s="3" t="s">
        <v>30</v>
      </c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</row>
    <row r="2442" customFormat="false" ht="15.75" hidden="false" customHeight="false" outlineLevel="0" collapsed="false">
      <c r="A2442" s="3" t="n">
        <v>2441</v>
      </c>
      <c r="B2442" s="3" t="s">
        <v>7113</v>
      </c>
      <c r="C2442" s="3" t="s">
        <v>7114</v>
      </c>
      <c r="D2442" s="3" t="n">
        <v>1</v>
      </c>
      <c r="E2442" s="3" t="n">
        <v>5.8370354</v>
      </c>
      <c r="F2442" s="3" t="n">
        <v>171</v>
      </c>
      <c r="G2442" s="3" t="n">
        <v>171</v>
      </c>
      <c r="H2442" s="3" t="n">
        <v>11</v>
      </c>
      <c r="I2442" s="3" t="n">
        <v>11</v>
      </c>
      <c r="J2442" s="3" t="n">
        <v>187</v>
      </c>
      <c r="K2442" s="3" t="n">
        <v>187</v>
      </c>
      <c r="L2442" s="3" t="n">
        <v>28</v>
      </c>
      <c r="M2442" s="3" t="n">
        <v>28</v>
      </c>
      <c r="N2442" s="3" t="n">
        <v>-1</v>
      </c>
      <c r="O2442" s="3" t="n">
        <v>-1</v>
      </c>
      <c r="P2442" s="3" t="n">
        <v>9.3</v>
      </c>
      <c r="Q2442" s="3" t="n">
        <v>24.2</v>
      </c>
      <c r="R2442" s="3" t="s">
        <v>7115</v>
      </c>
      <c r="S2442" s="4" t="n">
        <v>45747.622662037</v>
      </c>
      <c r="T2442" s="3" t="s">
        <v>256</v>
      </c>
      <c r="U2442" s="3" t="s">
        <v>256</v>
      </c>
      <c r="V2442" s="3" t="n">
        <v>0</v>
      </c>
      <c r="W2442" s="3" t="n">
        <v>0</v>
      </c>
      <c r="X2442" s="3" t="n">
        <v>0</v>
      </c>
      <c r="Y2442" s="3" t="s">
        <v>30</v>
      </c>
      <c r="Z2442" s="3" t="s">
        <v>30</v>
      </c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</row>
    <row r="2443" customFormat="false" ht="15.75" hidden="false" customHeight="false" outlineLevel="0" collapsed="false">
      <c r="A2443" s="3" t="n">
        <v>2442</v>
      </c>
      <c r="B2443" s="3" t="s">
        <v>7116</v>
      </c>
      <c r="C2443" s="3" t="s">
        <v>7117</v>
      </c>
      <c r="D2443" s="3" t="n">
        <v>1</v>
      </c>
      <c r="E2443" s="3" t="n">
        <v>5.95962</v>
      </c>
      <c r="F2443" s="3" t="n">
        <v>154</v>
      </c>
      <c r="G2443" s="3" t="n">
        <v>154</v>
      </c>
      <c r="H2443" s="3" t="n">
        <v>5</v>
      </c>
      <c r="I2443" s="3" t="n">
        <v>5</v>
      </c>
      <c r="J2443" s="3" t="n">
        <v>154</v>
      </c>
      <c r="K2443" s="3" t="n">
        <v>154</v>
      </c>
      <c r="L2443" s="3" t="n">
        <v>28</v>
      </c>
      <c r="M2443" s="3" t="n">
        <v>28</v>
      </c>
      <c r="N2443" s="3" t="n">
        <v>-1</v>
      </c>
      <c r="O2443" s="3" t="n">
        <v>-1</v>
      </c>
      <c r="P2443" s="3" t="n">
        <v>9.3</v>
      </c>
      <c r="Q2443" s="3" t="n">
        <v>24.2</v>
      </c>
      <c r="R2443" s="3" t="s">
        <v>7118</v>
      </c>
      <c r="S2443" s="4" t="n">
        <v>45747.6227777778</v>
      </c>
      <c r="T2443" s="3" t="s">
        <v>1920</v>
      </c>
      <c r="U2443" s="3" t="s">
        <v>1920</v>
      </c>
      <c r="V2443" s="3" t="n">
        <v>0</v>
      </c>
      <c r="W2443" s="3" t="n">
        <v>0</v>
      </c>
      <c r="X2443" s="3" t="n">
        <v>0</v>
      </c>
      <c r="Y2443" s="3" t="s">
        <v>30</v>
      </c>
      <c r="Z2443" s="3" t="s">
        <v>30</v>
      </c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</row>
    <row r="2444" customFormat="false" ht="15.75" hidden="false" customHeight="false" outlineLevel="0" collapsed="false">
      <c r="A2444" s="3" t="n">
        <v>2443</v>
      </c>
      <c r="B2444" s="3" t="s">
        <v>7119</v>
      </c>
      <c r="C2444" s="3" t="s">
        <v>7120</v>
      </c>
      <c r="D2444" s="3" t="n">
        <v>1</v>
      </c>
      <c r="E2444" s="3" t="n">
        <v>5.9328718</v>
      </c>
      <c r="F2444" s="3" t="n">
        <v>173</v>
      </c>
      <c r="G2444" s="3" t="n">
        <v>173</v>
      </c>
      <c r="H2444" s="3" t="n">
        <v>11</v>
      </c>
      <c r="I2444" s="3" t="n">
        <v>11</v>
      </c>
      <c r="J2444" s="3" t="n">
        <v>182</v>
      </c>
      <c r="K2444" s="3" t="n">
        <v>182</v>
      </c>
      <c r="L2444" s="3" t="n">
        <v>29</v>
      </c>
      <c r="M2444" s="3" t="n">
        <v>29</v>
      </c>
      <c r="N2444" s="3" t="n">
        <v>-1</v>
      </c>
      <c r="O2444" s="3" t="n">
        <v>-1</v>
      </c>
      <c r="P2444" s="3" t="n">
        <v>9.3</v>
      </c>
      <c r="Q2444" s="3" t="n">
        <v>24.2</v>
      </c>
      <c r="R2444" s="3" t="s">
        <v>7121</v>
      </c>
      <c r="S2444" s="4" t="n">
        <v>45747.6229050926</v>
      </c>
      <c r="T2444" s="3" t="s">
        <v>256</v>
      </c>
      <c r="U2444" s="3" t="s">
        <v>256</v>
      </c>
      <c r="V2444" s="3" t="n">
        <v>0</v>
      </c>
      <c r="W2444" s="3" t="n">
        <v>0</v>
      </c>
      <c r="X2444" s="3" t="n">
        <v>0</v>
      </c>
      <c r="Y2444" s="3" t="s">
        <v>30</v>
      </c>
      <c r="Z2444" s="3" t="s">
        <v>30</v>
      </c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</row>
    <row r="2445" customFormat="false" ht="15.75" hidden="false" customHeight="false" outlineLevel="0" collapsed="false">
      <c r="A2445" s="3" t="n">
        <v>2444</v>
      </c>
      <c r="B2445" s="3" t="s">
        <v>7122</v>
      </c>
      <c r="C2445" s="3" t="s">
        <v>7123</v>
      </c>
      <c r="D2445" s="3" t="n">
        <v>1</v>
      </c>
      <c r="E2445" s="3" t="n">
        <v>1.8572256</v>
      </c>
      <c r="F2445" s="3" t="n">
        <v>31</v>
      </c>
      <c r="G2445" s="3" t="n">
        <v>31</v>
      </c>
      <c r="H2445" s="3" t="n">
        <v>5</v>
      </c>
      <c r="I2445" s="3" t="n">
        <v>5</v>
      </c>
      <c r="J2445" s="3" t="n">
        <v>45</v>
      </c>
      <c r="K2445" s="3" t="n">
        <v>45</v>
      </c>
      <c r="L2445" s="3" t="n">
        <v>3</v>
      </c>
      <c r="M2445" s="3" t="n">
        <v>3</v>
      </c>
      <c r="N2445" s="3" t="n">
        <v>-1</v>
      </c>
      <c r="O2445" s="3" t="n">
        <v>-1</v>
      </c>
      <c r="P2445" s="3" t="n">
        <v>9.3</v>
      </c>
      <c r="Q2445" s="3" t="n">
        <v>24.2</v>
      </c>
      <c r="R2445" s="3" t="s">
        <v>7124</v>
      </c>
      <c r="S2445" s="4" t="n">
        <v>45747.622974537</v>
      </c>
      <c r="T2445" s="3" t="s">
        <v>256</v>
      </c>
      <c r="U2445" s="3" t="s">
        <v>256</v>
      </c>
      <c r="V2445" s="3" t="n">
        <v>0</v>
      </c>
      <c r="W2445" s="3" t="n">
        <v>0</v>
      </c>
      <c r="X2445" s="3" t="n">
        <v>0</v>
      </c>
      <c r="Y2445" s="3" t="s">
        <v>30</v>
      </c>
      <c r="Z2445" s="3" t="s">
        <v>30</v>
      </c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</row>
    <row r="2446" customFormat="false" ht="15.75" hidden="false" customHeight="false" outlineLevel="0" collapsed="false">
      <c r="A2446" s="3" t="n">
        <v>2445</v>
      </c>
      <c r="B2446" s="3" t="s">
        <v>7125</v>
      </c>
      <c r="C2446" s="3" t="s">
        <v>7126</v>
      </c>
      <c r="D2446" s="3" t="n">
        <v>1</v>
      </c>
      <c r="E2446" s="3" t="n">
        <v>3.1029688</v>
      </c>
      <c r="F2446" s="3" t="n">
        <v>53</v>
      </c>
      <c r="G2446" s="3" t="n">
        <v>53</v>
      </c>
      <c r="H2446" s="3" t="n">
        <v>11</v>
      </c>
      <c r="I2446" s="3" t="n">
        <v>11</v>
      </c>
      <c r="J2446" s="3" t="n">
        <v>62</v>
      </c>
      <c r="K2446" s="3" t="n">
        <v>62</v>
      </c>
      <c r="L2446" s="3" t="n">
        <v>9</v>
      </c>
      <c r="M2446" s="3" t="n">
        <v>9</v>
      </c>
      <c r="N2446" s="3" t="n">
        <v>-1</v>
      </c>
      <c r="O2446" s="3" t="n">
        <v>-1</v>
      </c>
      <c r="P2446" s="3" t="n">
        <v>9.3</v>
      </c>
      <c r="Q2446" s="3" t="n">
        <v>24.2</v>
      </c>
      <c r="R2446" s="3" t="s">
        <v>7127</v>
      </c>
      <c r="S2446" s="4" t="n">
        <v>45747.6230439815</v>
      </c>
      <c r="T2446" s="3" t="s">
        <v>256</v>
      </c>
      <c r="U2446" s="3" t="s">
        <v>256</v>
      </c>
      <c r="V2446" s="3" t="n">
        <v>0</v>
      </c>
      <c r="W2446" s="3" t="n">
        <v>0</v>
      </c>
      <c r="X2446" s="3" t="n">
        <v>0</v>
      </c>
      <c r="Y2446" s="3" t="s">
        <v>30</v>
      </c>
      <c r="Z2446" s="3" t="s">
        <v>30</v>
      </c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</row>
    <row r="2447" customFormat="false" ht="15.75" hidden="false" customHeight="false" outlineLevel="0" collapsed="false">
      <c r="A2447" s="3" t="n">
        <v>2446</v>
      </c>
      <c r="B2447" s="3" t="s">
        <v>7128</v>
      </c>
      <c r="C2447" s="3" t="s">
        <v>7129</v>
      </c>
      <c r="D2447" s="3" t="n">
        <v>1</v>
      </c>
      <c r="E2447" s="3" t="n">
        <v>3.0476189</v>
      </c>
      <c r="F2447" s="3" t="n">
        <v>63</v>
      </c>
      <c r="G2447" s="3" t="n">
        <v>63</v>
      </c>
      <c r="H2447" s="3" t="n">
        <v>11</v>
      </c>
      <c r="I2447" s="3" t="n">
        <v>11</v>
      </c>
      <c r="J2447" s="3" t="n">
        <v>83</v>
      </c>
      <c r="K2447" s="3" t="n">
        <v>83</v>
      </c>
      <c r="L2447" s="3" t="n">
        <v>9</v>
      </c>
      <c r="M2447" s="3" t="n">
        <v>9</v>
      </c>
      <c r="N2447" s="3" t="n">
        <v>-1</v>
      </c>
      <c r="O2447" s="3" t="n">
        <v>-1</v>
      </c>
      <c r="P2447" s="3" t="n">
        <v>9.3</v>
      </c>
      <c r="Q2447" s="3" t="n">
        <v>24.2</v>
      </c>
      <c r="R2447" s="3" t="s">
        <v>7130</v>
      </c>
      <c r="S2447" s="4" t="n">
        <v>45747.623125</v>
      </c>
      <c r="T2447" s="3" t="s">
        <v>256</v>
      </c>
      <c r="U2447" s="3" t="s">
        <v>256</v>
      </c>
      <c r="V2447" s="3" t="n">
        <v>0</v>
      </c>
      <c r="W2447" s="3" t="n">
        <v>0</v>
      </c>
      <c r="X2447" s="3" t="n">
        <v>0</v>
      </c>
      <c r="Y2447" s="3" t="s">
        <v>30</v>
      </c>
      <c r="Z2447" s="3" t="s">
        <v>30</v>
      </c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</row>
    <row r="2448" customFormat="false" ht="15.75" hidden="false" customHeight="false" outlineLevel="0" collapsed="false">
      <c r="A2448" s="3" t="n">
        <v>2447</v>
      </c>
      <c r="B2448" s="3" t="s">
        <v>7131</v>
      </c>
      <c r="C2448" s="3" t="s">
        <v>7132</v>
      </c>
      <c r="D2448" s="3" t="n">
        <v>1</v>
      </c>
      <c r="E2448" s="3" t="n">
        <v>3.0135084</v>
      </c>
      <c r="F2448" s="3" t="n">
        <v>61</v>
      </c>
      <c r="G2448" s="3" t="n">
        <v>61</v>
      </c>
      <c r="H2448" s="3" t="n">
        <v>11</v>
      </c>
      <c r="I2448" s="3" t="n">
        <v>11</v>
      </c>
      <c r="J2448" s="3" t="n">
        <v>80</v>
      </c>
      <c r="K2448" s="3" t="n">
        <v>80</v>
      </c>
      <c r="L2448" s="3" t="n">
        <v>9</v>
      </c>
      <c r="M2448" s="3" t="n">
        <v>9</v>
      </c>
      <c r="N2448" s="3" t="n">
        <v>-1</v>
      </c>
      <c r="O2448" s="3" t="n">
        <v>-1</v>
      </c>
      <c r="P2448" s="3" t="n">
        <v>9.3</v>
      </c>
      <c r="Q2448" s="3" t="n">
        <v>24.2</v>
      </c>
      <c r="R2448" s="3" t="s">
        <v>7133</v>
      </c>
      <c r="S2448" s="4" t="n">
        <v>45747.6232060185</v>
      </c>
      <c r="T2448" s="3" t="s">
        <v>256</v>
      </c>
      <c r="U2448" s="3" t="s">
        <v>256</v>
      </c>
      <c r="V2448" s="3" t="n">
        <v>0</v>
      </c>
      <c r="W2448" s="3" t="n">
        <v>0</v>
      </c>
      <c r="X2448" s="3" t="n">
        <v>0</v>
      </c>
      <c r="Y2448" s="3" t="s">
        <v>30</v>
      </c>
      <c r="Z2448" s="3" t="s">
        <v>30</v>
      </c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</row>
    <row r="2449" customFormat="false" ht="15.75" hidden="false" customHeight="false" outlineLevel="0" collapsed="false">
      <c r="A2449" s="3" t="n">
        <v>2448</v>
      </c>
      <c r="B2449" s="3" t="s">
        <v>7134</v>
      </c>
      <c r="C2449" s="3" t="s">
        <v>7135</v>
      </c>
      <c r="D2449" s="3" t="n">
        <v>1</v>
      </c>
      <c r="E2449" s="3" t="n">
        <v>3.1127461</v>
      </c>
      <c r="F2449" s="3" t="n">
        <v>61</v>
      </c>
      <c r="G2449" s="3" t="n">
        <v>61</v>
      </c>
      <c r="H2449" s="3" t="n">
        <v>11</v>
      </c>
      <c r="I2449" s="3" t="n">
        <v>11</v>
      </c>
      <c r="J2449" s="3" t="n">
        <v>81</v>
      </c>
      <c r="K2449" s="3" t="n">
        <v>81</v>
      </c>
      <c r="L2449" s="3" t="n">
        <v>9</v>
      </c>
      <c r="M2449" s="3" t="n">
        <v>9</v>
      </c>
      <c r="N2449" s="3" t="n">
        <v>-1</v>
      </c>
      <c r="O2449" s="3" t="n">
        <v>-1</v>
      </c>
      <c r="P2449" s="3" t="n">
        <v>9.3</v>
      </c>
      <c r="Q2449" s="3" t="n">
        <v>24.2</v>
      </c>
      <c r="R2449" s="3" t="s">
        <v>7136</v>
      </c>
      <c r="S2449" s="4" t="n">
        <v>45747.623287037</v>
      </c>
      <c r="T2449" s="3" t="s">
        <v>256</v>
      </c>
      <c r="U2449" s="3" t="s">
        <v>256</v>
      </c>
      <c r="V2449" s="3" t="n">
        <v>0</v>
      </c>
      <c r="W2449" s="3" t="n">
        <v>0</v>
      </c>
      <c r="X2449" s="3" t="n">
        <v>0</v>
      </c>
      <c r="Y2449" s="3" t="s">
        <v>30</v>
      </c>
      <c r="Z2449" s="3" t="s">
        <v>30</v>
      </c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</row>
    <row r="2450" customFormat="false" ht="15.75" hidden="false" customHeight="false" outlineLevel="0" collapsed="false">
      <c r="A2450" s="3" t="n">
        <v>2449</v>
      </c>
      <c r="B2450" s="3" t="s">
        <v>7137</v>
      </c>
      <c r="C2450" s="3" t="s">
        <v>7138</v>
      </c>
      <c r="D2450" s="3" t="n">
        <v>1</v>
      </c>
      <c r="E2450" s="3" t="n">
        <v>1.4755757</v>
      </c>
      <c r="F2450" s="3" t="n">
        <v>29</v>
      </c>
      <c r="G2450" s="3" t="n">
        <v>29</v>
      </c>
      <c r="H2450" s="3" t="n">
        <v>7</v>
      </c>
      <c r="I2450" s="3" t="n">
        <v>7</v>
      </c>
      <c r="J2450" s="3" t="n">
        <v>39</v>
      </c>
      <c r="K2450" s="3" t="n">
        <v>39</v>
      </c>
      <c r="L2450" s="3" t="n">
        <v>4</v>
      </c>
      <c r="M2450" s="3" t="n">
        <v>4</v>
      </c>
      <c r="N2450" s="3" t="n">
        <v>-1</v>
      </c>
      <c r="O2450" s="3" t="n">
        <v>-1</v>
      </c>
      <c r="P2450" s="3" t="n">
        <v>9.3</v>
      </c>
      <c r="Q2450" s="3" t="n">
        <v>24.2</v>
      </c>
      <c r="R2450" s="3" t="s">
        <v>7139</v>
      </c>
      <c r="S2450" s="4" t="n">
        <v>45747.6233333333</v>
      </c>
      <c r="T2450" s="3" t="s">
        <v>256</v>
      </c>
      <c r="U2450" s="3" t="s">
        <v>256</v>
      </c>
      <c r="V2450" s="3" t="n">
        <v>0</v>
      </c>
      <c r="W2450" s="3" t="n">
        <v>0</v>
      </c>
      <c r="X2450" s="3" t="n">
        <v>0</v>
      </c>
      <c r="Y2450" s="3" t="s">
        <v>30</v>
      </c>
      <c r="Z2450" s="3" t="s">
        <v>30</v>
      </c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</row>
    <row r="2451" customFormat="false" ht="15.75" hidden="false" customHeight="false" outlineLevel="0" collapsed="false">
      <c r="A2451" s="3" t="n">
        <v>2450</v>
      </c>
      <c r="B2451" s="3" t="s">
        <v>7140</v>
      </c>
      <c r="C2451" s="3" t="s">
        <v>7141</v>
      </c>
      <c r="D2451" s="3" t="n">
        <v>1</v>
      </c>
      <c r="E2451" s="3" t="n">
        <v>2.1638041</v>
      </c>
      <c r="F2451" s="3" t="n">
        <v>31</v>
      </c>
      <c r="G2451" s="3" t="n">
        <v>31</v>
      </c>
      <c r="H2451" s="3" t="n">
        <v>7</v>
      </c>
      <c r="I2451" s="3" t="n">
        <v>7</v>
      </c>
      <c r="J2451" s="3" t="n">
        <v>36</v>
      </c>
      <c r="K2451" s="3" t="n">
        <v>36</v>
      </c>
      <c r="L2451" s="3" t="n">
        <v>8</v>
      </c>
      <c r="M2451" s="3" t="n">
        <v>8</v>
      </c>
      <c r="N2451" s="3" t="n">
        <v>-1</v>
      </c>
      <c r="O2451" s="3" t="n">
        <v>-1</v>
      </c>
      <c r="P2451" s="3" t="n">
        <v>9.3</v>
      </c>
      <c r="Q2451" s="3" t="n">
        <v>24.2</v>
      </c>
      <c r="R2451" s="3" t="s">
        <v>7142</v>
      </c>
      <c r="S2451" s="4" t="n">
        <v>45747.6233912037</v>
      </c>
      <c r="T2451" s="3" t="s">
        <v>256</v>
      </c>
      <c r="U2451" s="3" t="s">
        <v>256</v>
      </c>
      <c r="V2451" s="3" t="n">
        <v>0</v>
      </c>
      <c r="W2451" s="3" t="n">
        <v>0</v>
      </c>
      <c r="X2451" s="3" t="n">
        <v>0</v>
      </c>
      <c r="Y2451" s="3" t="s">
        <v>30</v>
      </c>
      <c r="Z2451" s="3" t="s">
        <v>30</v>
      </c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</row>
    <row r="2452" customFormat="false" ht="15.75" hidden="false" customHeight="false" outlineLevel="0" collapsed="false">
      <c r="A2452" s="3" t="n">
        <v>2451</v>
      </c>
      <c r="B2452" s="3" t="s">
        <v>7143</v>
      </c>
      <c r="C2452" s="3" t="s">
        <v>7144</v>
      </c>
      <c r="D2452" s="3" t="n">
        <v>1</v>
      </c>
      <c r="E2452" s="3" t="n">
        <v>3.0503633</v>
      </c>
      <c r="F2452" s="3" t="n">
        <v>207</v>
      </c>
      <c r="G2452" s="3" t="n">
        <v>207</v>
      </c>
      <c r="H2452" s="3" t="n">
        <v>5</v>
      </c>
      <c r="I2452" s="3" t="n">
        <v>5</v>
      </c>
      <c r="J2452" s="3" t="n">
        <v>234</v>
      </c>
      <c r="K2452" s="3" t="n">
        <v>234</v>
      </c>
      <c r="L2452" s="3" t="n">
        <v>30</v>
      </c>
      <c r="M2452" s="3" t="n">
        <v>30</v>
      </c>
      <c r="N2452" s="3" t="n">
        <v>-1</v>
      </c>
      <c r="O2452" s="3" t="n">
        <v>-1</v>
      </c>
      <c r="P2452" s="3" t="n">
        <v>9.3</v>
      </c>
      <c r="Q2452" s="3" t="n">
        <v>24.2</v>
      </c>
      <c r="R2452" s="3" t="s">
        <v>7145</v>
      </c>
      <c r="S2452" s="4" t="n">
        <v>45747.6234837963</v>
      </c>
      <c r="T2452" s="3" t="s">
        <v>65</v>
      </c>
      <c r="U2452" s="3" t="s">
        <v>65</v>
      </c>
      <c r="V2452" s="3" t="n">
        <v>0</v>
      </c>
      <c r="W2452" s="3" t="n">
        <v>0</v>
      </c>
      <c r="X2452" s="3" t="n">
        <v>0</v>
      </c>
      <c r="Y2452" s="3" t="s">
        <v>30</v>
      </c>
      <c r="Z2452" s="3" t="s">
        <v>30</v>
      </c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</row>
    <row r="2453" customFormat="false" ht="15.75" hidden="false" customHeight="false" outlineLevel="0" collapsed="false">
      <c r="A2453" s="3" t="n">
        <v>2452</v>
      </c>
      <c r="B2453" s="3" t="s">
        <v>7146</v>
      </c>
      <c r="C2453" s="3" t="s">
        <v>7147</v>
      </c>
      <c r="D2453" s="3" t="n">
        <v>1</v>
      </c>
      <c r="E2453" s="3" t="n">
        <v>0.2952647</v>
      </c>
      <c r="F2453" s="3" t="n">
        <v>14</v>
      </c>
      <c r="G2453" s="3" t="n">
        <v>14</v>
      </c>
      <c r="H2453" s="3" t="n">
        <v>9</v>
      </c>
      <c r="I2453" s="3" t="n">
        <v>9</v>
      </c>
      <c r="J2453" s="3" t="n">
        <v>11</v>
      </c>
      <c r="K2453" s="3" t="n">
        <v>11</v>
      </c>
      <c r="L2453" s="3" t="n">
        <v>2</v>
      </c>
      <c r="M2453" s="3" t="n">
        <v>2</v>
      </c>
      <c r="N2453" s="3" t="n">
        <v>-1</v>
      </c>
      <c r="O2453" s="3" t="n">
        <v>-1</v>
      </c>
      <c r="P2453" s="3" t="n">
        <v>8</v>
      </c>
      <c r="Q2453" s="3" t="n">
        <v>24.2</v>
      </c>
      <c r="R2453" s="3" t="s">
        <v>7148</v>
      </c>
      <c r="S2453" s="4" t="n">
        <v>45747.6235300926</v>
      </c>
      <c r="T2453" s="3" t="s">
        <v>29</v>
      </c>
      <c r="U2453" s="3" t="s">
        <v>29</v>
      </c>
      <c r="V2453" s="3" t="n">
        <v>0</v>
      </c>
      <c r="W2453" s="3" t="n">
        <v>0</v>
      </c>
      <c r="X2453" s="3" t="n">
        <v>0</v>
      </c>
      <c r="Y2453" s="3" t="s">
        <v>30</v>
      </c>
      <c r="Z2453" s="3" t="s">
        <v>30</v>
      </c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</row>
    <row r="2454" customFormat="false" ht="15.75" hidden="false" customHeight="false" outlineLevel="0" collapsed="false">
      <c r="A2454" s="3" t="n">
        <v>2453</v>
      </c>
      <c r="B2454" s="3" t="s">
        <v>7149</v>
      </c>
      <c r="C2454" s="3" t="s">
        <v>7150</v>
      </c>
      <c r="D2454" s="3" t="n">
        <v>1</v>
      </c>
      <c r="E2454" s="3" t="n">
        <v>2.1857054</v>
      </c>
      <c r="F2454" s="3" t="n">
        <v>56</v>
      </c>
      <c r="G2454" s="3" t="n">
        <v>56</v>
      </c>
      <c r="H2454" s="3" t="n">
        <v>8</v>
      </c>
      <c r="I2454" s="3" t="n">
        <v>8</v>
      </c>
      <c r="J2454" s="3" t="n">
        <v>57</v>
      </c>
      <c r="K2454" s="3" t="n">
        <v>57</v>
      </c>
      <c r="L2454" s="3" t="n">
        <v>14</v>
      </c>
      <c r="M2454" s="3" t="n">
        <v>14</v>
      </c>
      <c r="N2454" s="3" t="n">
        <v>0</v>
      </c>
      <c r="O2454" s="3" t="n">
        <v>-1</v>
      </c>
      <c r="P2454" s="3" t="n">
        <v>8</v>
      </c>
      <c r="Q2454" s="3" t="n">
        <v>24.2</v>
      </c>
      <c r="R2454" s="3" t="s">
        <v>7151</v>
      </c>
      <c r="S2454" s="4" t="n">
        <v>45747.6236226852</v>
      </c>
      <c r="T2454" s="3" t="s">
        <v>1920</v>
      </c>
      <c r="U2454" s="3" t="s">
        <v>1920</v>
      </c>
      <c r="V2454" s="3" t="n">
        <v>1</v>
      </c>
      <c r="W2454" s="3" t="n">
        <v>0</v>
      </c>
      <c r="X2454" s="3" t="n">
        <v>0</v>
      </c>
      <c r="Y2454" s="3" t="s">
        <v>30</v>
      </c>
      <c r="Z2454" s="3" t="s">
        <v>30</v>
      </c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</row>
    <row r="2455" customFormat="false" ht="15.75" hidden="false" customHeight="false" outlineLevel="0" collapsed="false">
      <c r="A2455" s="3" t="n">
        <v>2454</v>
      </c>
      <c r="B2455" s="3" t="s">
        <v>7152</v>
      </c>
      <c r="C2455" s="3" t="s">
        <v>7153</v>
      </c>
      <c r="D2455" s="3" t="n">
        <v>1</v>
      </c>
      <c r="E2455" s="3" t="n">
        <v>2.7718007</v>
      </c>
      <c r="F2455" s="3" t="n">
        <v>205</v>
      </c>
      <c r="G2455" s="3" t="n">
        <v>205</v>
      </c>
      <c r="H2455" s="3" t="n">
        <v>31</v>
      </c>
      <c r="I2455" s="3" t="n">
        <v>31</v>
      </c>
      <c r="J2455" s="3" t="n">
        <v>214</v>
      </c>
      <c r="K2455" s="3" t="n">
        <v>214</v>
      </c>
      <c r="L2455" s="3" t="n">
        <v>22</v>
      </c>
      <c r="M2455" s="3" t="n">
        <v>22</v>
      </c>
      <c r="N2455" s="3" t="n">
        <v>-1</v>
      </c>
      <c r="O2455" s="3" t="n">
        <v>-1</v>
      </c>
      <c r="P2455" s="3" t="n">
        <v>8</v>
      </c>
      <c r="Q2455" s="3" t="n">
        <v>24.2</v>
      </c>
      <c r="R2455" s="3" t="s">
        <v>7154</v>
      </c>
      <c r="S2455" s="4" t="n">
        <v>45747.6237037037</v>
      </c>
      <c r="T2455" s="3" t="s">
        <v>29</v>
      </c>
      <c r="U2455" s="3" t="s">
        <v>29</v>
      </c>
      <c r="V2455" s="3" t="n">
        <v>0</v>
      </c>
      <c r="W2455" s="3" t="n">
        <v>0</v>
      </c>
      <c r="X2455" s="3" t="n">
        <v>0</v>
      </c>
      <c r="Y2455" s="3" t="s">
        <v>30</v>
      </c>
      <c r="Z2455" s="3" t="s">
        <v>30</v>
      </c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</row>
    <row r="2456" customFormat="false" ht="15.75" hidden="false" customHeight="false" outlineLevel="0" collapsed="false">
      <c r="A2456" s="3" t="n">
        <v>2455</v>
      </c>
      <c r="B2456" s="3" t="s">
        <v>7155</v>
      </c>
      <c r="C2456" s="3" t="s">
        <v>7156</v>
      </c>
      <c r="D2456" s="3" t="n">
        <v>1</v>
      </c>
      <c r="E2456" s="3" t="n">
        <v>0.3379176</v>
      </c>
      <c r="F2456" s="3" t="n">
        <v>8</v>
      </c>
      <c r="G2456" s="3" t="n">
        <v>8</v>
      </c>
      <c r="H2456" s="3" t="n">
        <v>5</v>
      </c>
      <c r="I2456" s="3" t="n">
        <v>5</v>
      </c>
      <c r="J2456" s="3" t="n">
        <v>8</v>
      </c>
      <c r="K2456" s="3" t="n">
        <v>8</v>
      </c>
      <c r="L2456" s="3" t="n">
        <v>1</v>
      </c>
      <c r="M2456" s="3" t="n">
        <v>1</v>
      </c>
      <c r="N2456" s="3" t="n">
        <v>-1</v>
      </c>
      <c r="O2456" s="3" t="n">
        <v>-1</v>
      </c>
      <c r="P2456" s="3" t="n">
        <v>8</v>
      </c>
      <c r="Q2456" s="3" t="n">
        <v>24.2</v>
      </c>
      <c r="R2456" s="3" t="s">
        <v>7157</v>
      </c>
      <c r="S2456" s="4" t="n">
        <v>45747.6237384259</v>
      </c>
      <c r="T2456" s="3" t="s">
        <v>29</v>
      </c>
      <c r="U2456" s="3" t="s">
        <v>29</v>
      </c>
      <c r="V2456" s="3" t="n">
        <v>0</v>
      </c>
      <c r="W2456" s="3" t="n">
        <v>0</v>
      </c>
      <c r="X2456" s="3" t="n">
        <v>0</v>
      </c>
      <c r="Y2456" s="3" t="s">
        <v>30</v>
      </c>
      <c r="Z2456" s="3" t="s">
        <v>30</v>
      </c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</row>
    <row r="2457" customFormat="false" ht="15.75" hidden="false" customHeight="false" outlineLevel="0" collapsed="false">
      <c r="A2457" s="3" t="n">
        <v>2456</v>
      </c>
      <c r="B2457" s="3" t="s">
        <v>7158</v>
      </c>
      <c r="C2457" s="3" t="s">
        <v>7159</v>
      </c>
      <c r="D2457" s="3" t="n">
        <v>1</v>
      </c>
      <c r="E2457" s="3" t="n">
        <v>0.3155705</v>
      </c>
      <c r="F2457" s="3" t="n">
        <v>8</v>
      </c>
      <c r="G2457" s="3" t="n">
        <v>8</v>
      </c>
      <c r="H2457" s="3" t="n">
        <v>5</v>
      </c>
      <c r="I2457" s="3" t="n">
        <v>5</v>
      </c>
      <c r="J2457" s="3" t="n">
        <v>8</v>
      </c>
      <c r="K2457" s="3" t="n">
        <v>8</v>
      </c>
      <c r="L2457" s="3" t="n">
        <v>1</v>
      </c>
      <c r="M2457" s="3" t="n">
        <v>1</v>
      </c>
      <c r="N2457" s="3" t="n">
        <v>-1</v>
      </c>
      <c r="O2457" s="3" t="n">
        <v>-1</v>
      </c>
      <c r="P2457" s="3" t="n">
        <v>8</v>
      </c>
      <c r="Q2457" s="3" t="n">
        <v>24.2</v>
      </c>
      <c r="R2457" s="3" t="s">
        <v>7160</v>
      </c>
      <c r="S2457" s="4" t="n">
        <v>45747.6237615741</v>
      </c>
      <c r="T2457" s="3" t="s">
        <v>29</v>
      </c>
      <c r="U2457" s="3" t="s">
        <v>29</v>
      </c>
      <c r="V2457" s="3" t="n">
        <v>0</v>
      </c>
      <c r="W2457" s="3" t="n">
        <v>0</v>
      </c>
      <c r="X2457" s="3" t="n">
        <v>0</v>
      </c>
      <c r="Y2457" s="3" t="s">
        <v>30</v>
      </c>
      <c r="Z2457" s="3" t="s">
        <v>30</v>
      </c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</row>
    <row r="2458" customFormat="false" ht="15.75" hidden="false" customHeight="false" outlineLevel="0" collapsed="false">
      <c r="A2458" s="3" t="n">
        <v>2457</v>
      </c>
      <c r="B2458" s="3" t="s">
        <v>7161</v>
      </c>
      <c r="C2458" s="3" t="s">
        <v>7162</v>
      </c>
      <c r="D2458" s="3" t="n">
        <v>1</v>
      </c>
      <c r="E2458" s="3" t="n">
        <v>0.4243832</v>
      </c>
      <c r="F2458" s="3" t="n">
        <v>44</v>
      </c>
      <c r="G2458" s="3" t="n">
        <v>44</v>
      </c>
      <c r="H2458" s="3" t="n">
        <v>16</v>
      </c>
      <c r="I2458" s="3" t="n">
        <v>16</v>
      </c>
      <c r="J2458" s="3" t="n">
        <v>48</v>
      </c>
      <c r="K2458" s="3" t="n">
        <v>48</v>
      </c>
      <c r="L2458" s="3" t="n">
        <v>5</v>
      </c>
      <c r="M2458" s="3" t="n">
        <v>5</v>
      </c>
      <c r="N2458" s="3" t="n">
        <v>-1</v>
      </c>
      <c r="O2458" s="3" t="n">
        <v>-1</v>
      </c>
      <c r="P2458" s="3" t="n">
        <v>8</v>
      </c>
      <c r="Q2458" s="3" t="n">
        <v>24.2</v>
      </c>
      <c r="R2458" s="3" t="s">
        <v>7163</v>
      </c>
      <c r="S2458" s="4" t="n">
        <v>45747.6237962963</v>
      </c>
      <c r="T2458" s="3" t="s">
        <v>29</v>
      </c>
      <c r="U2458" s="3" t="s">
        <v>29</v>
      </c>
      <c r="V2458" s="3" t="n">
        <v>0</v>
      </c>
      <c r="W2458" s="3" t="n">
        <v>0</v>
      </c>
      <c r="X2458" s="3" t="n">
        <v>0</v>
      </c>
      <c r="Y2458" s="3" t="s">
        <v>30</v>
      </c>
      <c r="Z2458" s="3" t="s">
        <v>30</v>
      </c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</row>
    <row r="2459" customFormat="false" ht="15.75" hidden="false" customHeight="false" outlineLevel="0" collapsed="false">
      <c r="A2459" s="3" t="n">
        <v>2458</v>
      </c>
      <c r="B2459" s="3" t="s">
        <v>7164</v>
      </c>
      <c r="C2459" s="3" t="s">
        <v>7165</v>
      </c>
      <c r="D2459" s="3" t="n">
        <v>1</v>
      </c>
      <c r="E2459" s="3" t="n">
        <v>1.2411056</v>
      </c>
      <c r="F2459" s="3" t="n">
        <v>76</v>
      </c>
      <c r="G2459" s="3" t="n">
        <v>76</v>
      </c>
      <c r="H2459" s="3" t="n">
        <v>16</v>
      </c>
      <c r="I2459" s="3" t="n">
        <v>16</v>
      </c>
      <c r="J2459" s="3" t="n">
        <v>80</v>
      </c>
      <c r="K2459" s="3" t="n">
        <v>80</v>
      </c>
      <c r="L2459" s="3" t="n">
        <v>12</v>
      </c>
      <c r="M2459" s="3" t="n">
        <v>12</v>
      </c>
      <c r="N2459" s="3" t="n">
        <v>-1</v>
      </c>
      <c r="O2459" s="3" t="n">
        <v>-1</v>
      </c>
      <c r="P2459" s="3" t="n">
        <v>8</v>
      </c>
      <c r="Q2459" s="3" t="n">
        <v>24.2</v>
      </c>
      <c r="R2459" s="3" t="s">
        <v>7166</v>
      </c>
      <c r="S2459" s="4" t="n">
        <v>45747.6238425926</v>
      </c>
      <c r="T2459" s="3" t="s">
        <v>29</v>
      </c>
      <c r="U2459" s="3" t="s">
        <v>29</v>
      </c>
      <c r="V2459" s="3" t="n">
        <v>0</v>
      </c>
      <c r="W2459" s="3" t="n">
        <v>0</v>
      </c>
      <c r="X2459" s="3" t="n">
        <v>0</v>
      </c>
      <c r="Y2459" s="3" t="s">
        <v>30</v>
      </c>
      <c r="Z2459" s="3" t="s">
        <v>30</v>
      </c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</row>
    <row r="2460" customFormat="false" ht="15.75" hidden="false" customHeight="false" outlineLevel="0" collapsed="false">
      <c r="A2460" s="3" t="n">
        <v>2459</v>
      </c>
      <c r="B2460" s="3" t="s">
        <v>7167</v>
      </c>
      <c r="C2460" s="3" t="s">
        <v>7168</v>
      </c>
      <c r="D2460" s="3" t="n">
        <v>1</v>
      </c>
      <c r="E2460" s="3" t="n">
        <v>0.086803</v>
      </c>
      <c r="F2460" s="3" t="n">
        <v>13</v>
      </c>
      <c r="G2460" s="3" t="n">
        <v>13</v>
      </c>
      <c r="H2460" s="3" t="n">
        <v>4</v>
      </c>
      <c r="I2460" s="3" t="n">
        <v>4</v>
      </c>
      <c r="J2460" s="3" t="n">
        <v>14</v>
      </c>
      <c r="K2460" s="3" t="n">
        <v>14</v>
      </c>
      <c r="L2460" s="3" t="n">
        <v>0</v>
      </c>
      <c r="M2460" s="3" t="n">
        <v>0</v>
      </c>
      <c r="N2460" s="3" t="n">
        <v>-1</v>
      </c>
      <c r="O2460" s="3" t="n">
        <v>-1</v>
      </c>
      <c r="P2460" s="3" t="n">
        <v>8</v>
      </c>
      <c r="Q2460" s="3" t="n">
        <v>24.2</v>
      </c>
      <c r="R2460" s="3" t="s">
        <v>7169</v>
      </c>
      <c r="S2460" s="4" t="n">
        <v>45747.6238657407</v>
      </c>
      <c r="T2460" s="3" t="s">
        <v>29</v>
      </c>
      <c r="U2460" s="3" t="s">
        <v>29</v>
      </c>
      <c r="V2460" s="3" t="n">
        <v>0</v>
      </c>
      <c r="W2460" s="3" t="n">
        <v>0</v>
      </c>
      <c r="X2460" s="3" t="n">
        <v>0</v>
      </c>
      <c r="Y2460" s="3" t="s">
        <v>30</v>
      </c>
      <c r="Z2460" s="3" t="s">
        <v>30</v>
      </c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</row>
    <row r="2461" customFormat="false" ht="15.75" hidden="false" customHeight="false" outlineLevel="0" collapsed="false">
      <c r="A2461" s="3" t="n">
        <v>2460</v>
      </c>
      <c r="B2461" s="3" t="s">
        <v>7170</v>
      </c>
      <c r="C2461" s="3" t="s">
        <v>7171</v>
      </c>
      <c r="D2461" s="3" t="n">
        <v>1</v>
      </c>
      <c r="E2461" s="3" t="n">
        <v>1.9017815</v>
      </c>
      <c r="F2461" s="3" t="n">
        <v>245</v>
      </c>
      <c r="G2461" s="3" t="n">
        <v>245</v>
      </c>
      <c r="H2461" s="3" t="n">
        <v>12</v>
      </c>
      <c r="I2461" s="3" t="n">
        <v>12</v>
      </c>
      <c r="J2461" s="3" t="n">
        <v>304</v>
      </c>
      <c r="K2461" s="3" t="n">
        <v>304</v>
      </c>
      <c r="L2461" s="3" t="n">
        <v>26</v>
      </c>
      <c r="M2461" s="3" t="n">
        <v>26</v>
      </c>
      <c r="N2461" s="3" t="n">
        <v>-1</v>
      </c>
      <c r="O2461" s="3" t="n">
        <v>-1</v>
      </c>
      <c r="P2461" s="3" t="n">
        <v>8</v>
      </c>
      <c r="Q2461" s="3" t="n">
        <v>24.2</v>
      </c>
      <c r="R2461" s="3" t="s">
        <v>7172</v>
      </c>
      <c r="S2461" s="4" t="n">
        <v>45747.6239351852</v>
      </c>
      <c r="T2461" s="3" t="s">
        <v>65</v>
      </c>
      <c r="U2461" s="3" t="s">
        <v>65</v>
      </c>
      <c r="V2461" s="3" t="n">
        <v>0</v>
      </c>
      <c r="W2461" s="3" t="n">
        <v>0</v>
      </c>
      <c r="X2461" s="3" t="n">
        <v>0</v>
      </c>
      <c r="Y2461" s="3" t="s">
        <v>30</v>
      </c>
      <c r="Z2461" s="3" t="s">
        <v>30</v>
      </c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</row>
    <row r="2462" customFormat="false" ht="15.75" hidden="false" customHeight="false" outlineLevel="0" collapsed="false">
      <c r="A2462" s="3" t="n">
        <v>2461</v>
      </c>
      <c r="B2462" s="3" t="s">
        <v>7173</v>
      </c>
      <c r="C2462" s="3" t="s">
        <v>7174</v>
      </c>
      <c r="D2462" s="3" t="n">
        <v>1</v>
      </c>
      <c r="E2462" s="3" t="n">
        <v>0.0527695</v>
      </c>
      <c r="F2462" s="3" t="n">
        <v>6</v>
      </c>
      <c r="G2462" s="3" t="n">
        <v>6</v>
      </c>
      <c r="H2462" s="3" t="n">
        <v>3</v>
      </c>
      <c r="I2462" s="3" t="n">
        <v>3</v>
      </c>
      <c r="J2462" s="3" t="n">
        <v>2</v>
      </c>
      <c r="K2462" s="3" t="n">
        <v>2</v>
      </c>
      <c r="L2462" s="3" t="n">
        <v>0</v>
      </c>
      <c r="M2462" s="3" t="n">
        <v>0</v>
      </c>
      <c r="N2462" s="3" t="n">
        <v>1</v>
      </c>
      <c r="O2462" s="3" t="n">
        <v>-1</v>
      </c>
      <c r="P2462" s="3" t="n">
        <v>8</v>
      </c>
      <c r="Q2462" s="3" t="n">
        <v>24.2</v>
      </c>
      <c r="R2462" s="3" t="s">
        <v>7175</v>
      </c>
      <c r="S2462" s="4" t="n">
        <v>45747.6240393519</v>
      </c>
      <c r="T2462" s="3" t="s">
        <v>29</v>
      </c>
      <c r="U2462" s="3" t="s">
        <v>29</v>
      </c>
      <c r="V2462" s="3" t="n">
        <v>1</v>
      </c>
      <c r="W2462" s="3" t="n">
        <v>0</v>
      </c>
      <c r="X2462" s="3" t="n">
        <v>0</v>
      </c>
      <c r="Y2462" s="3" t="s">
        <v>30</v>
      </c>
      <c r="Z2462" s="3" t="s">
        <v>30</v>
      </c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</row>
    <row r="2463" customFormat="false" ht="15.75" hidden="false" customHeight="false" outlineLevel="0" collapsed="false">
      <c r="A2463" s="3" t="n">
        <v>2462</v>
      </c>
      <c r="B2463" s="3" t="s">
        <v>7176</v>
      </c>
      <c r="C2463" s="3" t="s">
        <v>7177</v>
      </c>
      <c r="D2463" s="3" t="n">
        <v>1</v>
      </c>
      <c r="E2463" s="3" t="n">
        <v>0.0417462</v>
      </c>
      <c r="F2463" s="3" t="n">
        <v>9</v>
      </c>
      <c r="G2463" s="3" t="n">
        <v>9</v>
      </c>
      <c r="H2463" s="3" t="n">
        <v>4</v>
      </c>
      <c r="I2463" s="3" t="n">
        <v>4</v>
      </c>
      <c r="J2463" s="3" t="n">
        <v>6</v>
      </c>
      <c r="K2463" s="3" t="n">
        <v>6</v>
      </c>
      <c r="L2463" s="3" t="n">
        <v>0</v>
      </c>
      <c r="M2463" s="3" t="n">
        <v>0</v>
      </c>
      <c r="N2463" s="3" t="n">
        <v>-1</v>
      </c>
      <c r="O2463" s="3" t="n">
        <v>0</v>
      </c>
      <c r="P2463" s="3" t="n">
        <v>8</v>
      </c>
      <c r="Q2463" s="3" t="n">
        <v>24.2</v>
      </c>
      <c r="R2463" s="3" t="s">
        <v>7178</v>
      </c>
      <c r="S2463" s="4" t="n">
        <v>45747.6240509259</v>
      </c>
      <c r="T2463" s="3" t="s">
        <v>29</v>
      </c>
      <c r="U2463" s="3" t="s">
        <v>29</v>
      </c>
      <c r="V2463" s="3" t="n">
        <v>0</v>
      </c>
      <c r="W2463" s="3" t="n">
        <v>1</v>
      </c>
      <c r="X2463" s="3" t="n">
        <v>0</v>
      </c>
      <c r="Y2463" s="3" t="s">
        <v>30</v>
      </c>
      <c r="Z2463" s="3" t="s">
        <v>30</v>
      </c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</row>
    <row r="2464" customFormat="false" ht="15.75" hidden="false" customHeight="false" outlineLevel="0" collapsed="false">
      <c r="A2464" s="3" t="n">
        <v>2463</v>
      </c>
      <c r="B2464" s="3" t="s">
        <v>7179</v>
      </c>
      <c r="C2464" s="3" t="s">
        <v>7180</v>
      </c>
      <c r="D2464" s="3" t="n">
        <v>1</v>
      </c>
      <c r="E2464" s="3" t="n">
        <v>0.1315777</v>
      </c>
      <c r="F2464" s="3" t="n">
        <v>22</v>
      </c>
      <c r="G2464" s="3" t="n">
        <v>22</v>
      </c>
      <c r="H2464" s="3" t="n">
        <v>3</v>
      </c>
      <c r="I2464" s="3" t="n">
        <v>3</v>
      </c>
      <c r="J2464" s="3" t="n">
        <v>18</v>
      </c>
      <c r="K2464" s="3" t="n">
        <v>18</v>
      </c>
      <c r="L2464" s="3" t="n">
        <v>0</v>
      </c>
      <c r="M2464" s="3" t="n">
        <v>0</v>
      </c>
      <c r="N2464" s="3" t="n">
        <v>-1</v>
      </c>
      <c r="O2464" s="3" t="n">
        <v>-1</v>
      </c>
      <c r="P2464" s="3" t="n">
        <v>8</v>
      </c>
      <c r="Q2464" s="3" t="n">
        <v>24.2</v>
      </c>
      <c r="R2464" s="3" t="s">
        <v>7181</v>
      </c>
      <c r="S2464" s="4" t="n">
        <v>45747.6240972222</v>
      </c>
      <c r="T2464" s="3" t="s">
        <v>29</v>
      </c>
      <c r="U2464" s="3" t="s">
        <v>29</v>
      </c>
      <c r="V2464" s="3" t="n">
        <v>0</v>
      </c>
      <c r="W2464" s="3" t="n">
        <v>0</v>
      </c>
      <c r="X2464" s="3" t="n">
        <v>0</v>
      </c>
      <c r="Y2464" s="3" t="s">
        <v>30</v>
      </c>
      <c r="Z2464" s="3" t="s">
        <v>30</v>
      </c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</row>
    <row r="2465" customFormat="false" ht="15.75" hidden="false" customHeight="false" outlineLevel="0" collapsed="false">
      <c r="A2465" s="3" t="n">
        <v>2464</v>
      </c>
      <c r="B2465" s="3" t="s">
        <v>7182</v>
      </c>
      <c r="C2465" s="3" t="s">
        <v>7183</v>
      </c>
      <c r="D2465" s="3" t="n">
        <v>1</v>
      </c>
      <c r="E2465" s="3" t="n">
        <v>0.0689581</v>
      </c>
      <c r="F2465" s="3" t="n">
        <v>14</v>
      </c>
      <c r="G2465" s="3" t="n">
        <v>14</v>
      </c>
      <c r="H2465" s="3" t="n">
        <v>5</v>
      </c>
      <c r="I2465" s="3" t="n">
        <v>5</v>
      </c>
      <c r="J2465" s="3" t="n">
        <v>6</v>
      </c>
      <c r="K2465" s="3" t="n">
        <v>6</v>
      </c>
      <c r="L2465" s="3" t="n">
        <v>0</v>
      </c>
      <c r="M2465" s="3" t="n">
        <v>0</v>
      </c>
      <c r="N2465" s="3" t="n">
        <v>1</v>
      </c>
      <c r="O2465" s="3" t="n">
        <v>1</v>
      </c>
      <c r="P2465" s="3" t="n">
        <v>8</v>
      </c>
      <c r="Q2465" s="3" t="n">
        <v>24.2</v>
      </c>
      <c r="R2465" s="3" t="s">
        <v>7184</v>
      </c>
      <c r="S2465" s="4" t="n">
        <v>45747.6241319444</v>
      </c>
      <c r="T2465" s="3" t="s">
        <v>29</v>
      </c>
      <c r="U2465" s="3" t="s">
        <v>29</v>
      </c>
      <c r="V2465" s="3" t="n">
        <v>1</v>
      </c>
      <c r="W2465" s="3" t="n">
        <v>1</v>
      </c>
      <c r="X2465" s="3" t="n">
        <v>0</v>
      </c>
      <c r="Y2465" s="3" t="s">
        <v>30</v>
      </c>
      <c r="Z2465" s="3" t="s">
        <v>30</v>
      </c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</row>
    <row r="2466" customFormat="false" ht="15.75" hidden="false" customHeight="false" outlineLevel="0" collapsed="false">
      <c r="A2466" s="3" t="n">
        <v>2465</v>
      </c>
      <c r="B2466" s="3" t="s">
        <v>7185</v>
      </c>
      <c r="C2466" s="3" t="s">
        <v>7186</v>
      </c>
      <c r="D2466" s="3" t="n">
        <v>1</v>
      </c>
      <c r="E2466" s="3" t="n">
        <v>0.3879268</v>
      </c>
      <c r="F2466" s="3" t="n">
        <v>50</v>
      </c>
      <c r="G2466" s="3" t="n">
        <v>50</v>
      </c>
      <c r="H2466" s="3" t="n">
        <v>15</v>
      </c>
      <c r="I2466" s="3" t="n">
        <v>15</v>
      </c>
      <c r="J2466" s="3" t="n">
        <v>54</v>
      </c>
      <c r="K2466" s="3" t="n">
        <v>54</v>
      </c>
      <c r="L2466" s="3" t="n">
        <v>5</v>
      </c>
      <c r="M2466" s="3" t="n">
        <v>5</v>
      </c>
      <c r="N2466" s="3" t="n">
        <v>-1</v>
      </c>
      <c r="O2466" s="3" t="n">
        <v>-1</v>
      </c>
      <c r="P2466" s="3" t="n">
        <v>8</v>
      </c>
      <c r="Q2466" s="3" t="n">
        <v>24.2</v>
      </c>
      <c r="R2466" s="3" t="s">
        <v>7187</v>
      </c>
      <c r="S2466" s="4" t="n">
        <v>45747.6241782407</v>
      </c>
      <c r="T2466" s="3" t="s">
        <v>29</v>
      </c>
      <c r="U2466" s="3" t="s">
        <v>29</v>
      </c>
      <c r="V2466" s="3" t="n">
        <v>0</v>
      </c>
      <c r="W2466" s="3" t="n">
        <v>0</v>
      </c>
      <c r="X2466" s="3" t="n">
        <v>0</v>
      </c>
      <c r="Y2466" s="3" t="s">
        <v>30</v>
      </c>
      <c r="Z2466" s="3" t="s">
        <v>30</v>
      </c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</row>
    <row r="2467" customFormat="false" ht="15.75" hidden="false" customHeight="false" outlineLevel="0" collapsed="false">
      <c r="A2467" s="3" t="n">
        <v>2466</v>
      </c>
      <c r="B2467" s="3" t="s">
        <v>7188</v>
      </c>
      <c r="C2467" s="3" t="s">
        <v>7189</v>
      </c>
      <c r="D2467" s="3" t="n">
        <v>1</v>
      </c>
      <c r="E2467" s="3" t="n">
        <v>0.4369444</v>
      </c>
      <c r="F2467" s="3" t="n">
        <v>7</v>
      </c>
      <c r="G2467" s="3" t="n">
        <v>7</v>
      </c>
      <c r="H2467" s="3" t="n">
        <v>5</v>
      </c>
      <c r="I2467" s="3" t="n">
        <v>5</v>
      </c>
      <c r="J2467" s="3" t="n">
        <v>5</v>
      </c>
      <c r="K2467" s="3" t="n">
        <v>5</v>
      </c>
      <c r="L2467" s="3" t="n">
        <v>1</v>
      </c>
      <c r="M2467" s="3" t="n">
        <v>1</v>
      </c>
      <c r="N2467" s="3" t="n">
        <v>-1</v>
      </c>
      <c r="O2467" s="3" t="n">
        <v>-1</v>
      </c>
      <c r="P2467" s="3" t="n">
        <v>8</v>
      </c>
      <c r="Q2467" s="3" t="n">
        <v>24.2</v>
      </c>
      <c r="R2467" s="3" t="s">
        <v>7190</v>
      </c>
      <c r="S2467" s="4" t="n">
        <v>45747.624212963</v>
      </c>
      <c r="T2467" s="3" t="s">
        <v>29</v>
      </c>
      <c r="U2467" s="3" t="s">
        <v>29</v>
      </c>
      <c r="V2467" s="3" t="n">
        <v>0</v>
      </c>
      <c r="W2467" s="3" t="n">
        <v>0</v>
      </c>
      <c r="X2467" s="3" t="n">
        <v>0</v>
      </c>
      <c r="Y2467" s="3" t="s">
        <v>30</v>
      </c>
      <c r="Z2467" s="3" t="s">
        <v>30</v>
      </c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</row>
    <row r="2468" customFormat="false" ht="15.75" hidden="false" customHeight="false" outlineLevel="0" collapsed="false">
      <c r="A2468" s="3" t="n">
        <v>2467</v>
      </c>
      <c r="B2468" s="3" t="s">
        <v>7191</v>
      </c>
      <c r="C2468" s="3" t="s">
        <v>7192</v>
      </c>
      <c r="D2468" s="3" t="n">
        <v>1</v>
      </c>
      <c r="E2468" s="3" t="n">
        <v>1.8332628</v>
      </c>
      <c r="F2468" s="3" t="n">
        <v>136</v>
      </c>
      <c r="G2468" s="3" t="n">
        <v>136</v>
      </c>
      <c r="H2468" s="3" t="n">
        <v>10</v>
      </c>
      <c r="I2468" s="3" t="n">
        <v>10</v>
      </c>
      <c r="J2468" s="3" t="n">
        <v>168</v>
      </c>
      <c r="K2468" s="3" t="n">
        <v>168</v>
      </c>
      <c r="L2468" s="3" t="n">
        <v>26</v>
      </c>
      <c r="M2468" s="3" t="n">
        <v>26</v>
      </c>
      <c r="N2468" s="3" t="n">
        <v>-1</v>
      </c>
      <c r="O2468" s="3" t="n">
        <v>-1</v>
      </c>
      <c r="P2468" s="3" t="n">
        <v>8</v>
      </c>
      <c r="Q2468" s="3" t="n">
        <v>24.2</v>
      </c>
      <c r="R2468" s="3" t="s">
        <v>7193</v>
      </c>
      <c r="S2468" s="4" t="n">
        <v>45747.6242708333</v>
      </c>
      <c r="T2468" s="3" t="s">
        <v>29</v>
      </c>
      <c r="U2468" s="3" t="s">
        <v>29</v>
      </c>
      <c r="V2468" s="3" t="n">
        <v>0</v>
      </c>
      <c r="W2468" s="3" t="n">
        <v>0</v>
      </c>
      <c r="X2468" s="3" t="n">
        <v>0</v>
      </c>
      <c r="Y2468" s="3" t="s">
        <v>30</v>
      </c>
      <c r="Z2468" s="3" t="s">
        <v>30</v>
      </c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</row>
    <row r="2469" customFormat="false" ht="15.75" hidden="false" customHeight="false" outlineLevel="0" collapsed="false">
      <c r="A2469" s="3" t="n">
        <v>2468</v>
      </c>
      <c r="B2469" s="3" t="s">
        <v>7194</v>
      </c>
      <c r="C2469" s="3" t="s">
        <v>7195</v>
      </c>
      <c r="D2469" s="3" t="n">
        <v>1</v>
      </c>
      <c r="E2469" s="3" t="n">
        <v>0.5012163</v>
      </c>
      <c r="F2469" s="3" t="n">
        <v>81</v>
      </c>
      <c r="G2469" s="3" t="n">
        <v>81</v>
      </c>
      <c r="H2469" s="3" t="n">
        <v>13</v>
      </c>
      <c r="I2469" s="3" t="n">
        <v>13</v>
      </c>
      <c r="J2469" s="3" t="n">
        <v>76</v>
      </c>
      <c r="K2469" s="3" t="n">
        <v>76</v>
      </c>
      <c r="L2469" s="3" t="n">
        <v>9</v>
      </c>
      <c r="M2469" s="3" t="n">
        <v>9</v>
      </c>
      <c r="N2469" s="3" t="n">
        <v>-1</v>
      </c>
      <c r="O2469" s="3" t="n">
        <v>-1</v>
      </c>
      <c r="P2469" s="3" t="n">
        <v>8</v>
      </c>
      <c r="Q2469" s="3" t="n">
        <v>24.2</v>
      </c>
      <c r="R2469" s="3" t="s">
        <v>7196</v>
      </c>
      <c r="S2469" s="4" t="n">
        <v>45747.6243171296</v>
      </c>
      <c r="T2469" s="3" t="s">
        <v>29</v>
      </c>
      <c r="U2469" s="3" t="s">
        <v>29</v>
      </c>
      <c r="V2469" s="3" t="n">
        <v>0</v>
      </c>
      <c r="W2469" s="3" t="n">
        <v>0</v>
      </c>
      <c r="X2469" s="3" t="n">
        <v>0</v>
      </c>
      <c r="Y2469" s="3" t="s">
        <v>30</v>
      </c>
      <c r="Z2469" s="3" t="s">
        <v>30</v>
      </c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</row>
    <row r="2470" customFormat="false" ht="15.75" hidden="false" customHeight="false" outlineLevel="0" collapsed="false">
      <c r="A2470" s="3" t="n">
        <v>2469</v>
      </c>
      <c r="B2470" s="3" t="s">
        <v>7197</v>
      </c>
      <c r="C2470" s="3" t="s">
        <v>7198</v>
      </c>
      <c r="D2470" s="3" t="n">
        <v>1</v>
      </c>
      <c r="E2470" s="3" t="n">
        <v>0.0473501</v>
      </c>
      <c r="F2470" s="3" t="n">
        <v>7</v>
      </c>
      <c r="G2470" s="3" t="n">
        <v>7</v>
      </c>
      <c r="H2470" s="3" t="n">
        <v>4</v>
      </c>
      <c r="I2470" s="3" t="n">
        <v>4</v>
      </c>
      <c r="J2470" s="3" t="n">
        <v>5</v>
      </c>
      <c r="K2470" s="3" t="n">
        <v>5</v>
      </c>
      <c r="L2470" s="3" t="n">
        <v>0</v>
      </c>
      <c r="M2470" s="3" t="n">
        <v>0</v>
      </c>
      <c r="N2470" s="3" t="n">
        <v>-1</v>
      </c>
      <c r="O2470" s="3" t="n">
        <v>-1</v>
      </c>
      <c r="P2470" s="3" t="n">
        <v>8</v>
      </c>
      <c r="Q2470" s="3" t="n">
        <v>24.2</v>
      </c>
      <c r="R2470" s="3" t="s">
        <v>7199</v>
      </c>
      <c r="S2470" s="4" t="n">
        <v>45747.6243287037</v>
      </c>
      <c r="T2470" s="3" t="s">
        <v>29</v>
      </c>
      <c r="U2470" s="3" t="s">
        <v>29</v>
      </c>
      <c r="V2470" s="3" t="n">
        <v>0</v>
      </c>
      <c r="W2470" s="3" t="n">
        <v>0</v>
      </c>
      <c r="X2470" s="3" t="n">
        <v>0</v>
      </c>
      <c r="Y2470" s="3" t="s">
        <v>30</v>
      </c>
      <c r="Z2470" s="3" t="s">
        <v>30</v>
      </c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</row>
    <row r="2471" customFormat="false" ht="15.75" hidden="false" customHeight="false" outlineLevel="0" collapsed="false">
      <c r="A2471" s="3" t="n">
        <v>2470</v>
      </c>
      <c r="B2471" s="3" t="s">
        <v>7200</v>
      </c>
      <c r="C2471" s="3" t="s">
        <v>7201</v>
      </c>
      <c r="D2471" s="3" t="n">
        <v>1</v>
      </c>
      <c r="E2471" s="3" t="n">
        <v>0.8668156</v>
      </c>
      <c r="F2471" s="3" t="n">
        <v>72</v>
      </c>
      <c r="G2471" s="3" t="n">
        <v>72</v>
      </c>
      <c r="H2471" s="3" t="n">
        <v>17</v>
      </c>
      <c r="I2471" s="3" t="n">
        <v>17</v>
      </c>
      <c r="J2471" s="3" t="n">
        <v>65</v>
      </c>
      <c r="K2471" s="3" t="n">
        <v>65</v>
      </c>
      <c r="L2471" s="3" t="n">
        <v>8</v>
      </c>
      <c r="M2471" s="3" t="n">
        <v>8</v>
      </c>
      <c r="N2471" s="3" t="n">
        <v>-1</v>
      </c>
      <c r="O2471" s="3" t="n">
        <v>-1</v>
      </c>
      <c r="P2471" s="3" t="n">
        <v>8</v>
      </c>
      <c r="Q2471" s="3" t="n">
        <v>24.2</v>
      </c>
      <c r="R2471" s="3" t="s">
        <v>7202</v>
      </c>
      <c r="S2471" s="4" t="n">
        <v>45747.6243981481</v>
      </c>
      <c r="T2471" s="3" t="s">
        <v>29</v>
      </c>
      <c r="U2471" s="3" t="s">
        <v>29</v>
      </c>
      <c r="V2471" s="3" t="n">
        <v>0</v>
      </c>
      <c r="W2471" s="3" t="n">
        <v>0</v>
      </c>
      <c r="X2471" s="3" t="n">
        <v>0</v>
      </c>
      <c r="Y2471" s="3" t="s">
        <v>30</v>
      </c>
      <c r="Z2471" s="3" t="s">
        <v>30</v>
      </c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</row>
    <row r="2472" customFormat="false" ht="15.75" hidden="false" customHeight="false" outlineLevel="0" collapsed="false">
      <c r="A2472" s="3" t="n">
        <v>2471</v>
      </c>
      <c r="B2472" s="3" t="s">
        <v>7203</v>
      </c>
      <c r="C2472" s="3" t="s">
        <v>7204</v>
      </c>
      <c r="D2472" s="3" t="n">
        <v>1</v>
      </c>
      <c r="E2472" s="3" t="n">
        <v>0.1904398</v>
      </c>
      <c r="F2472" s="3" t="n">
        <v>36</v>
      </c>
      <c r="G2472" s="3" t="n">
        <v>36</v>
      </c>
      <c r="H2472" s="3" t="n">
        <v>7</v>
      </c>
      <c r="I2472" s="3" t="n">
        <v>7</v>
      </c>
      <c r="J2472" s="3" t="n">
        <v>43</v>
      </c>
      <c r="K2472" s="3" t="n">
        <v>43</v>
      </c>
      <c r="L2472" s="3" t="n">
        <v>4</v>
      </c>
      <c r="M2472" s="3" t="n">
        <v>4</v>
      </c>
      <c r="N2472" s="3" t="n">
        <v>-1</v>
      </c>
      <c r="O2472" s="3" t="n">
        <v>-1</v>
      </c>
      <c r="P2472" s="3" t="n">
        <v>8</v>
      </c>
      <c r="Q2472" s="3" t="n">
        <v>24.2</v>
      </c>
      <c r="R2472" s="3" t="s">
        <v>7205</v>
      </c>
      <c r="S2472" s="4" t="n">
        <v>45747.6244328704</v>
      </c>
      <c r="T2472" s="3" t="s">
        <v>29</v>
      </c>
      <c r="U2472" s="3" t="s">
        <v>29</v>
      </c>
      <c r="V2472" s="3" t="n">
        <v>0</v>
      </c>
      <c r="W2472" s="3" t="n">
        <v>0</v>
      </c>
      <c r="X2472" s="3" t="n">
        <v>0</v>
      </c>
      <c r="Y2472" s="3" t="s">
        <v>30</v>
      </c>
      <c r="Z2472" s="3" t="s">
        <v>30</v>
      </c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</row>
    <row r="2473" customFormat="false" ht="15.75" hidden="false" customHeight="false" outlineLevel="0" collapsed="false">
      <c r="A2473" s="3" t="n">
        <v>2472</v>
      </c>
      <c r="B2473" s="3" t="s">
        <v>7206</v>
      </c>
      <c r="C2473" s="3" t="s">
        <v>7207</v>
      </c>
      <c r="D2473" s="3" t="n">
        <v>1</v>
      </c>
      <c r="E2473" s="3" t="n">
        <v>0.1865073</v>
      </c>
      <c r="F2473" s="3" t="n">
        <v>18</v>
      </c>
      <c r="G2473" s="3" t="n">
        <v>18</v>
      </c>
      <c r="H2473" s="3" t="n">
        <v>5</v>
      </c>
      <c r="I2473" s="3" t="n">
        <v>5</v>
      </c>
      <c r="J2473" s="3" t="n">
        <v>20</v>
      </c>
      <c r="K2473" s="3" t="n">
        <v>20</v>
      </c>
      <c r="L2473" s="3" t="n">
        <v>1</v>
      </c>
      <c r="M2473" s="3" t="n">
        <v>1</v>
      </c>
      <c r="N2473" s="3" t="n">
        <v>-1</v>
      </c>
      <c r="O2473" s="3" t="n">
        <v>-1</v>
      </c>
      <c r="P2473" s="3" t="n">
        <v>9.1</v>
      </c>
      <c r="Q2473" s="3" t="n">
        <v>24.2</v>
      </c>
      <c r="R2473" s="3" t="s">
        <v>7208</v>
      </c>
      <c r="S2473" s="4" t="n">
        <v>45747.6244444444</v>
      </c>
      <c r="T2473" s="3" t="s">
        <v>65</v>
      </c>
      <c r="U2473" s="3" t="s">
        <v>65</v>
      </c>
      <c r="V2473" s="3" t="n">
        <v>0</v>
      </c>
      <c r="W2473" s="3" t="n">
        <v>0</v>
      </c>
      <c r="X2473" s="3" t="n">
        <v>0</v>
      </c>
      <c r="Y2473" s="3" t="s">
        <v>30</v>
      </c>
      <c r="Z2473" s="3" t="s">
        <v>30</v>
      </c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</row>
    <row r="2474" customFormat="false" ht="15.75" hidden="false" customHeight="false" outlineLevel="0" collapsed="false">
      <c r="A2474" s="3" t="n">
        <v>2473</v>
      </c>
      <c r="B2474" s="3" t="s">
        <v>7209</v>
      </c>
      <c r="C2474" s="3" t="s">
        <v>7210</v>
      </c>
      <c r="D2474" s="3" t="n">
        <v>1</v>
      </c>
      <c r="E2474" s="3" t="n">
        <v>0.2293368</v>
      </c>
      <c r="F2474" s="3" t="n">
        <v>19</v>
      </c>
      <c r="G2474" s="3" t="n">
        <v>19</v>
      </c>
      <c r="H2474" s="3" t="n">
        <v>5</v>
      </c>
      <c r="I2474" s="3" t="n">
        <v>5</v>
      </c>
      <c r="J2474" s="3" t="n">
        <v>22</v>
      </c>
      <c r="K2474" s="3" t="n">
        <v>22</v>
      </c>
      <c r="L2474" s="3" t="n">
        <v>0</v>
      </c>
      <c r="M2474" s="3" t="n">
        <v>0</v>
      </c>
      <c r="N2474" s="3" t="n">
        <v>-1</v>
      </c>
      <c r="O2474" s="3" t="n">
        <v>-1</v>
      </c>
      <c r="P2474" s="3" t="n">
        <v>8</v>
      </c>
      <c r="Q2474" s="3" t="n">
        <v>24.2</v>
      </c>
      <c r="R2474" s="3" t="s">
        <v>7211</v>
      </c>
      <c r="S2474" s="4" t="n">
        <v>45747.6244791667</v>
      </c>
      <c r="T2474" s="3" t="s">
        <v>29</v>
      </c>
      <c r="U2474" s="3" t="s">
        <v>29</v>
      </c>
      <c r="V2474" s="3" t="n">
        <v>0</v>
      </c>
      <c r="W2474" s="3" t="n">
        <v>0</v>
      </c>
      <c r="X2474" s="3" t="n">
        <v>0</v>
      </c>
      <c r="Y2474" s="3" t="s">
        <v>30</v>
      </c>
      <c r="Z2474" s="3" t="s">
        <v>30</v>
      </c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</row>
    <row r="2475" customFormat="false" ht="15.75" hidden="false" customHeight="false" outlineLevel="0" collapsed="false">
      <c r="A2475" s="3" t="n">
        <v>2474</v>
      </c>
      <c r="B2475" s="3" t="s">
        <v>7212</v>
      </c>
      <c r="C2475" s="3" t="s">
        <v>7213</v>
      </c>
      <c r="D2475" s="3" t="n">
        <v>1</v>
      </c>
      <c r="E2475" s="3" t="n">
        <v>0.0679287</v>
      </c>
      <c r="F2475" s="3" t="n">
        <v>13</v>
      </c>
      <c r="G2475" s="3" t="n">
        <v>13</v>
      </c>
      <c r="H2475" s="3" t="n">
        <v>1</v>
      </c>
      <c r="I2475" s="3" t="n">
        <v>1</v>
      </c>
      <c r="J2475" s="3" t="n">
        <v>0</v>
      </c>
      <c r="K2475" s="3" t="n">
        <v>0</v>
      </c>
      <c r="L2475" s="3" t="n">
        <v>12</v>
      </c>
      <c r="M2475" s="3" t="n">
        <v>12</v>
      </c>
      <c r="N2475" s="3" t="n">
        <v>-1</v>
      </c>
      <c r="O2475" s="3" t="n">
        <v>-1</v>
      </c>
      <c r="P2475" s="3" t="n">
        <v>8</v>
      </c>
      <c r="Q2475" s="3" t="n">
        <v>24.2</v>
      </c>
      <c r="R2475" s="3" t="s">
        <v>7214</v>
      </c>
      <c r="S2475" s="4" t="n">
        <v>45747.6244907407</v>
      </c>
      <c r="T2475" s="3" t="s">
        <v>65</v>
      </c>
      <c r="U2475" s="3" t="s">
        <v>65</v>
      </c>
      <c r="V2475" s="3" t="n">
        <v>0</v>
      </c>
      <c r="W2475" s="3" t="n">
        <v>0</v>
      </c>
      <c r="X2475" s="3" t="n">
        <v>0</v>
      </c>
      <c r="Y2475" s="3" t="s">
        <v>30</v>
      </c>
      <c r="Z2475" s="3" t="s">
        <v>30</v>
      </c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</row>
    <row r="2476" customFormat="false" ht="15.75" hidden="false" customHeight="false" outlineLevel="0" collapsed="false">
      <c r="A2476" s="3" t="n">
        <v>2475</v>
      </c>
      <c r="B2476" s="3" t="s">
        <v>7215</v>
      </c>
      <c r="C2476" s="3" t="s">
        <v>7216</v>
      </c>
      <c r="D2476" s="3" t="n">
        <v>1</v>
      </c>
      <c r="E2476" s="3" t="n">
        <v>0.0244089</v>
      </c>
      <c r="F2476" s="3" t="n">
        <v>3</v>
      </c>
      <c r="G2476" s="3" t="n">
        <v>3</v>
      </c>
      <c r="H2476" s="3" t="n">
        <v>1</v>
      </c>
      <c r="I2476" s="3" t="n">
        <v>1</v>
      </c>
      <c r="J2476" s="3" t="n">
        <v>0</v>
      </c>
      <c r="K2476" s="3" t="n">
        <v>0</v>
      </c>
      <c r="L2476" s="3" t="n">
        <v>0</v>
      </c>
      <c r="M2476" s="3" t="n">
        <v>0</v>
      </c>
      <c r="N2476" s="3" t="n">
        <v>-1</v>
      </c>
      <c r="O2476" s="3" t="n">
        <v>-1</v>
      </c>
      <c r="P2476" s="3" t="n">
        <v>8</v>
      </c>
      <c r="Q2476" s="3" t="n">
        <v>24.2</v>
      </c>
      <c r="R2476" s="3" t="s">
        <v>7217</v>
      </c>
      <c r="S2476" s="4" t="n">
        <v>45747.6245023148</v>
      </c>
      <c r="T2476" s="3" t="s">
        <v>65</v>
      </c>
      <c r="U2476" s="3" t="s">
        <v>65</v>
      </c>
      <c r="V2476" s="3" t="n">
        <v>0</v>
      </c>
      <c r="W2476" s="3" t="n">
        <v>0</v>
      </c>
      <c r="X2476" s="3" t="n">
        <v>0</v>
      </c>
      <c r="Y2476" s="3" t="s">
        <v>30</v>
      </c>
      <c r="Z2476" s="3" t="s">
        <v>30</v>
      </c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</row>
    <row r="2477" customFormat="false" ht="15.75" hidden="false" customHeight="false" outlineLevel="0" collapsed="false">
      <c r="A2477" s="3" t="n">
        <v>2476</v>
      </c>
      <c r="B2477" s="3" t="s">
        <v>7218</v>
      </c>
      <c r="C2477" s="3" t="s">
        <v>7219</v>
      </c>
      <c r="D2477" s="3" t="n">
        <v>1</v>
      </c>
      <c r="E2477" s="3" t="n">
        <v>0.0233427</v>
      </c>
      <c r="F2477" s="3" t="n">
        <v>2</v>
      </c>
      <c r="G2477" s="3" t="n">
        <v>2</v>
      </c>
      <c r="H2477" s="3" t="n">
        <v>9</v>
      </c>
      <c r="I2477" s="3" t="n">
        <v>9</v>
      </c>
      <c r="J2477" s="3" t="n">
        <v>0</v>
      </c>
      <c r="K2477" s="3" t="n">
        <v>0</v>
      </c>
      <c r="L2477" s="3" t="n">
        <v>0</v>
      </c>
      <c r="M2477" s="3" t="n">
        <v>0</v>
      </c>
      <c r="N2477" s="3" t="n">
        <v>-1</v>
      </c>
      <c r="O2477" s="3" t="n">
        <v>-1</v>
      </c>
      <c r="P2477" s="3" t="n">
        <v>8</v>
      </c>
      <c r="Q2477" s="3" t="n">
        <v>24.2</v>
      </c>
      <c r="R2477" s="3" t="s">
        <v>7220</v>
      </c>
      <c r="S2477" s="4" t="n">
        <v>45747.6245138889</v>
      </c>
      <c r="T2477" s="3" t="s">
        <v>65</v>
      </c>
      <c r="U2477" s="3" t="s">
        <v>65</v>
      </c>
      <c r="V2477" s="3" t="n">
        <v>0</v>
      </c>
      <c r="W2477" s="3" t="n">
        <v>0</v>
      </c>
      <c r="X2477" s="3" t="n">
        <v>0</v>
      </c>
      <c r="Y2477" s="3" t="s">
        <v>30</v>
      </c>
      <c r="Z2477" s="3" t="s">
        <v>30</v>
      </c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</row>
    <row r="2478" customFormat="false" ht="15.75" hidden="false" customHeight="false" outlineLevel="0" collapsed="false">
      <c r="A2478" s="3" t="n">
        <v>2477</v>
      </c>
      <c r="B2478" s="3" t="s">
        <v>7221</v>
      </c>
      <c r="C2478" s="3" t="s">
        <v>7222</v>
      </c>
      <c r="D2478" s="3" t="n">
        <v>1</v>
      </c>
      <c r="E2478" s="3" t="n">
        <v>0.0338524</v>
      </c>
      <c r="F2478" s="3" t="n">
        <v>5</v>
      </c>
      <c r="G2478" s="3" t="n">
        <v>5</v>
      </c>
      <c r="H2478" s="3" t="n">
        <v>4</v>
      </c>
      <c r="I2478" s="3" t="n">
        <v>4</v>
      </c>
      <c r="J2478" s="3" t="n">
        <v>2</v>
      </c>
      <c r="K2478" s="3" t="n">
        <v>2</v>
      </c>
      <c r="L2478" s="3" t="n">
        <v>1</v>
      </c>
      <c r="M2478" s="3" t="n">
        <v>1</v>
      </c>
      <c r="N2478" s="3" t="n">
        <v>-1</v>
      </c>
      <c r="O2478" s="3" t="n">
        <v>-1</v>
      </c>
      <c r="P2478" s="3" t="n">
        <v>8</v>
      </c>
      <c r="Q2478" s="3" t="n">
        <v>24.2</v>
      </c>
      <c r="R2478" s="3" t="s">
        <v>7223</v>
      </c>
      <c r="S2478" s="4" t="n">
        <v>45747.624537037</v>
      </c>
      <c r="T2478" s="3" t="s">
        <v>65</v>
      </c>
      <c r="U2478" s="3" t="s">
        <v>65</v>
      </c>
      <c r="V2478" s="3" t="n">
        <v>0</v>
      </c>
      <c r="W2478" s="3" t="n">
        <v>0</v>
      </c>
      <c r="X2478" s="3" t="n">
        <v>0</v>
      </c>
      <c r="Y2478" s="3" t="s">
        <v>30</v>
      </c>
      <c r="Z2478" s="3" t="s">
        <v>30</v>
      </c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</row>
    <row r="2479" customFormat="false" ht="15.75" hidden="false" customHeight="false" outlineLevel="0" collapsed="false">
      <c r="A2479" s="3" t="n">
        <v>2478</v>
      </c>
      <c r="B2479" s="3" t="s">
        <v>7224</v>
      </c>
      <c r="C2479" s="3" t="s">
        <v>7225</v>
      </c>
      <c r="D2479" s="3" t="n">
        <v>1</v>
      </c>
      <c r="E2479" s="3" t="n">
        <v>0.1973753</v>
      </c>
      <c r="F2479" s="3" t="n">
        <v>21</v>
      </c>
      <c r="G2479" s="3" t="n">
        <v>21</v>
      </c>
      <c r="H2479" s="3" t="n">
        <v>6</v>
      </c>
      <c r="I2479" s="3" t="n">
        <v>6</v>
      </c>
      <c r="J2479" s="3" t="n">
        <v>12</v>
      </c>
      <c r="K2479" s="3" t="n">
        <v>12</v>
      </c>
      <c r="L2479" s="3" t="n">
        <v>3</v>
      </c>
      <c r="M2479" s="3" t="n">
        <v>3</v>
      </c>
      <c r="N2479" s="3" t="n">
        <v>-1</v>
      </c>
      <c r="O2479" s="3" t="n">
        <v>-1</v>
      </c>
      <c r="P2479" s="3" t="n">
        <v>8</v>
      </c>
      <c r="Q2479" s="3" t="n">
        <v>24.2</v>
      </c>
      <c r="R2479" s="3" t="s">
        <v>7226</v>
      </c>
      <c r="S2479" s="4" t="n">
        <v>45747.6245486111</v>
      </c>
      <c r="T2479" s="3" t="s">
        <v>65</v>
      </c>
      <c r="U2479" s="3" t="s">
        <v>65</v>
      </c>
      <c r="V2479" s="3" t="n">
        <v>0</v>
      </c>
      <c r="W2479" s="3" t="n">
        <v>0</v>
      </c>
      <c r="X2479" s="3" t="n">
        <v>0</v>
      </c>
      <c r="Y2479" s="3" t="s">
        <v>30</v>
      </c>
      <c r="Z2479" s="3" t="s">
        <v>30</v>
      </c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</row>
    <row r="2480" customFormat="false" ht="15.75" hidden="false" customHeight="false" outlineLevel="0" collapsed="false">
      <c r="A2480" s="3" t="n">
        <v>2479</v>
      </c>
      <c r="B2480" s="3" t="s">
        <v>7227</v>
      </c>
      <c r="C2480" s="3" t="s">
        <v>7228</v>
      </c>
      <c r="D2480" s="3" t="n">
        <v>1</v>
      </c>
      <c r="E2480" s="3" t="n">
        <v>0.0249979</v>
      </c>
      <c r="F2480" s="3" t="n">
        <v>2</v>
      </c>
      <c r="G2480" s="3" t="n">
        <v>2</v>
      </c>
      <c r="H2480" s="3" t="n">
        <v>9</v>
      </c>
      <c r="I2480" s="3" t="n">
        <v>9</v>
      </c>
      <c r="J2480" s="3" t="n">
        <v>0</v>
      </c>
      <c r="K2480" s="3" t="n">
        <v>0</v>
      </c>
      <c r="L2480" s="3" t="n">
        <v>0</v>
      </c>
      <c r="M2480" s="3" t="n">
        <v>0</v>
      </c>
      <c r="N2480" s="3" t="n">
        <v>-1</v>
      </c>
      <c r="O2480" s="3" t="n">
        <v>-1</v>
      </c>
      <c r="P2480" s="3" t="n">
        <v>8</v>
      </c>
      <c r="Q2480" s="3" t="n">
        <v>24.2</v>
      </c>
      <c r="R2480" s="3" t="s">
        <v>7229</v>
      </c>
      <c r="S2480" s="4" t="n">
        <v>45747.6245601852</v>
      </c>
      <c r="T2480" s="3" t="s">
        <v>65</v>
      </c>
      <c r="U2480" s="3" t="s">
        <v>65</v>
      </c>
      <c r="V2480" s="3" t="n">
        <v>0</v>
      </c>
      <c r="W2480" s="3" t="n">
        <v>0</v>
      </c>
      <c r="X2480" s="3" t="n">
        <v>0</v>
      </c>
      <c r="Y2480" s="3" t="s">
        <v>30</v>
      </c>
      <c r="Z2480" s="3" t="s">
        <v>30</v>
      </c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</row>
    <row r="2481" customFormat="false" ht="15.75" hidden="false" customHeight="false" outlineLevel="0" collapsed="false">
      <c r="A2481" s="3" t="n">
        <v>2480</v>
      </c>
      <c r="B2481" s="3" t="s">
        <v>7230</v>
      </c>
      <c r="C2481" s="3" t="s">
        <v>7231</v>
      </c>
      <c r="D2481" s="3" t="n">
        <v>1</v>
      </c>
      <c r="E2481" s="3" t="n">
        <v>0.0257831</v>
      </c>
      <c r="F2481" s="3" t="n">
        <v>2</v>
      </c>
      <c r="G2481" s="3" t="n">
        <v>2</v>
      </c>
      <c r="H2481" s="3" t="n">
        <v>9</v>
      </c>
      <c r="I2481" s="3" t="n">
        <v>9</v>
      </c>
      <c r="J2481" s="3" t="n">
        <v>0</v>
      </c>
      <c r="K2481" s="3" t="n">
        <v>0</v>
      </c>
      <c r="L2481" s="3" t="n">
        <v>0</v>
      </c>
      <c r="M2481" s="3" t="n">
        <v>0</v>
      </c>
      <c r="N2481" s="3" t="n">
        <v>-1</v>
      </c>
      <c r="O2481" s="3" t="n">
        <v>-1</v>
      </c>
      <c r="P2481" s="3" t="n">
        <v>8</v>
      </c>
      <c r="Q2481" s="3" t="n">
        <v>24.2</v>
      </c>
      <c r="R2481" s="3" t="s">
        <v>7232</v>
      </c>
      <c r="S2481" s="4" t="n">
        <v>45747.6245833333</v>
      </c>
      <c r="T2481" s="3" t="s">
        <v>65</v>
      </c>
      <c r="U2481" s="3" t="s">
        <v>65</v>
      </c>
      <c r="V2481" s="3" t="n">
        <v>0</v>
      </c>
      <c r="W2481" s="3" t="n">
        <v>0</v>
      </c>
      <c r="X2481" s="3" t="n">
        <v>0</v>
      </c>
      <c r="Y2481" s="3" t="s">
        <v>30</v>
      </c>
      <c r="Z2481" s="3" t="s">
        <v>30</v>
      </c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</row>
    <row r="2482" customFormat="false" ht="15.75" hidden="false" customHeight="false" outlineLevel="0" collapsed="false">
      <c r="A2482" s="3" t="n">
        <v>2481</v>
      </c>
      <c r="B2482" s="3" t="s">
        <v>7233</v>
      </c>
      <c r="C2482" s="3" t="s">
        <v>7234</v>
      </c>
      <c r="D2482" s="3" t="n">
        <v>1</v>
      </c>
      <c r="E2482" s="3" t="n">
        <v>0.0268709</v>
      </c>
      <c r="F2482" s="3" t="n">
        <v>2</v>
      </c>
      <c r="G2482" s="3" t="n">
        <v>2</v>
      </c>
      <c r="H2482" s="3" t="n">
        <v>9</v>
      </c>
      <c r="I2482" s="3" t="n">
        <v>9</v>
      </c>
      <c r="J2482" s="3" t="n">
        <v>0</v>
      </c>
      <c r="K2482" s="3" t="n">
        <v>0</v>
      </c>
      <c r="L2482" s="3" t="n">
        <v>0</v>
      </c>
      <c r="M2482" s="3" t="n">
        <v>0</v>
      </c>
      <c r="N2482" s="3" t="n">
        <v>-1</v>
      </c>
      <c r="O2482" s="3" t="n">
        <v>-1</v>
      </c>
      <c r="P2482" s="3" t="n">
        <v>8</v>
      </c>
      <c r="Q2482" s="3" t="n">
        <v>24.2</v>
      </c>
      <c r="R2482" s="3" t="s">
        <v>7235</v>
      </c>
      <c r="S2482" s="4" t="n">
        <v>45747.6245949074</v>
      </c>
      <c r="T2482" s="3" t="s">
        <v>65</v>
      </c>
      <c r="U2482" s="3" t="s">
        <v>65</v>
      </c>
      <c r="V2482" s="3" t="n">
        <v>0</v>
      </c>
      <c r="W2482" s="3" t="n">
        <v>0</v>
      </c>
      <c r="X2482" s="3" t="n">
        <v>0</v>
      </c>
      <c r="Y2482" s="3" t="s">
        <v>30</v>
      </c>
      <c r="Z2482" s="3" t="s">
        <v>30</v>
      </c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</row>
    <row r="2483" customFormat="false" ht="15.75" hidden="false" customHeight="false" outlineLevel="0" collapsed="false">
      <c r="A2483" s="3" t="n">
        <v>2482</v>
      </c>
      <c r="B2483" s="3" t="s">
        <v>7236</v>
      </c>
      <c r="C2483" s="3" t="s">
        <v>7237</v>
      </c>
      <c r="D2483" s="3" t="n">
        <v>1</v>
      </c>
      <c r="E2483" s="3" t="n">
        <v>0.0281578</v>
      </c>
      <c r="F2483" s="3" t="n">
        <v>2</v>
      </c>
      <c r="G2483" s="3" t="n">
        <v>2</v>
      </c>
      <c r="H2483" s="3" t="n">
        <v>9</v>
      </c>
      <c r="I2483" s="3" t="n">
        <v>9</v>
      </c>
      <c r="J2483" s="3" t="n">
        <v>0</v>
      </c>
      <c r="K2483" s="3" t="n">
        <v>0</v>
      </c>
      <c r="L2483" s="3" t="n">
        <v>0</v>
      </c>
      <c r="M2483" s="3" t="n">
        <v>0</v>
      </c>
      <c r="N2483" s="3" t="n">
        <v>-1</v>
      </c>
      <c r="O2483" s="3" t="n">
        <v>-1</v>
      </c>
      <c r="P2483" s="3" t="n">
        <v>8</v>
      </c>
      <c r="Q2483" s="3" t="n">
        <v>24.2</v>
      </c>
      <c r="R2483" s="3" t="s">
        <v>7238</v>
      </c>
      <c r="S2483" s="4" t="n">
        <v>45747.6246064815</v>
      </c>
      <c r="T2483" s="3" t="s">
        <v>65</v>
      </c>
      <c r="U2483" s="3" t="s">
        <v>65</v>
      </c>
      <c r="V2483" s="3" t="n">
        <v>0</v>
      </c>
      <c r="W2483" s="3" t="n">
        <v>0</v>
      </c>
      <c r="X2483" s="3" t="n">
        <v>0</v>
      </c>
      <c r="Y2483" s="3" t="s">
        <v>30</v>
      </c>
      <c r="Z2483" s="3" t="s">
        <v>30</v>
      </c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</row>
    <row r="2484" customFormat="false" ht="15.75" hidden="false" customHeight="false" outlineLevel="0" collapsed="false">
      <c r="A2484" s="3" t="n">
        <v>2483</v>
      </c>
      <c r="B2484" s="3" t="s">
        <v>7239</v>
      </c>
      <c r="C2484" s="3" t="s">
        <v>7240</v>
      </c>
      <c r="D2484" s="3" t="n">
        <v>1</v>
      </c>
      <c r="E2484" s="3" t="n">
        <v>0.0170504</v>
      </c>
      <c r="F2484" s="3" t="n">
        <v>2</v>
      </c>
      <c r="G2484" s="3" t="n">
        <v>2</v>
      </c>
      <c r="H2484" s="3" t="n">
        <v>9</v>
      </c>
      <c r="I2484" s="3" t="n">
        <v>9</v>
      </c>
      <c r="J2484" s="3" t="n">
        <v>0</v>
      </c>
      <c r="K2484" s="3" t="n">
        <v>0</v>
      </c>
      <c r="L2484" s="3" t="n">
        <v>0</v>
      </c>
      <c r="M2484" s="3" t="n">
        <v>0</v>
      </c>
      <c r="N2484" s="3" t="n">
        <v>-1</v>
      </c>
      <c r="O2484" s="3" t="n">
        <v>-1</v>
      </c>
      <c r="P2484" s="3" t="n">
        <v>8</v>
      </c>
      <c r="Q2484" s="3" t="n">
        <v>24.2</v>
      </c>
      <c r="R2484" s="3" t="s">
        <v>7241</v>
      </c>
      <c r="S2484" s="4" t="n">
        <v>45747.6246180556</v>
      </c>
      <c r="T2484" s="3" t="s">
        <v>65</v>
      </c>
      <c r="U2484" s="3" t="s">
        <v>65</v>
      </c>
      <c r="V2484" s="3" t="n">
        <v>0</v>
      </c>
      <c r="W2484" s="3" t="n">
        <v>0</v>
      </c>
      <c r="X2484" s="3" t="n">
        <v>0</v>
      </c>
      <c r="Y2484" s="3" t="s">
        <v>30</v>
      </c>
      <c r="Z2484" s="3" t="s">
        <v>30</v>
      </c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</row>
    <row r="2485" customFormat="false" ht="15.75" hidden="false" customHeight="false" outlineLevel="0" collapsed="false">
      <c r="A2485" s="3" t="n">
        <v>2484</v>
      </c>
      <c r="B2485" s="3" t="s">
        <v>7242</v>
      </c>
      <c r="C2485" s="3" t="s">
        <v>7243</v>
      </c>
      <c r="D2485" s="3" t="n">
        <v>1</v>
      </c>
      <c r="E2485" s="3" t="n">
        <v>0.0565465</v>
      </c>
      <c r="F2485" s="3" t="n">
        <v>3</v>
      </c>
      <c r="G2485" s="3" t="n">
        <v>3</v>
      </c>
      <c r="H2485" s="3" t="n">
        <v>1</v>
      </c>
      <c r="I2485" s="3" t="n">
        <v>1</v>
      </c>
      <c r="J2485" s="3" t="n">
        <v>0</v>
      </c>
      <c r="K2485" s="3" t="n">
        <v>0</v>
      </c>
      <c r="L2485" s="3" t="n">
        <v>0</v>
      </c>
      <c r="M2485" s="3" t="n">
        <v>0</v>
      </c>
      <c r="N2485" s="3" t="n">
        <v>-1</v>
      </c>
      <c r="O2485" s="3" t="n">
        <v>-1</v>
      </c>
      <c r="P2485" s="3" t="n">
        <v>8</v>
      </c>
      <c r="Q2485" s="3" t="n">
        <v>24.2</v>
      </c>
      <c r="R2485" s="3" t="s">
        <v>7244</v>
      </c>
      <c r="S2485" s="4" t="n">
        <v>45747.6246296296</v>
      </c>
      <c r="T2485" s="3" t="s">
        <v>65</v>
      </c>
      <c r="U2485" s="3" t="s">
        <v>65</v>
      </c>
      <c r="V2485" s="3" t="n">
        <v>0</v>
      </c>
      <c r="W2485" s="3" t="n">
        <v>0</v>
      </c>
      <c r="X2485" s="3" t="n">
        <v>0</v>
      </c>
      <c r="Y2485" s="3" t="s">
        <v>30</v>
      </c>
      <c r="Z2485" s="3" t="s">
        <v>30</v>
      </c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</row>
    <row r="2486" customFormat="false" ht="15.75" hidden="false" customHeight="false" outlineLevel="0" collapsed="false">
      <c r="A2486" s="3" t="n">
        <v>2485</v>
      </c>
      <c r="B2486" s="3" t="s">
        <v>7245</v>
      </c>
      <c r="C2486" s="3" t="s">
        <v>7246</v>
      </c>
      <c r="D2486" s="3" t="n">
        <v>1</v>
      </c>
      <c r="E2486" s="3" t="n">
        <v>0.0323123</v>
      </c>
      <c r="F2486" s="3" t="n">
        <v>4</v>
      </c>
      <c r="G2486" s="3" t="n">
        <v>4</v>
      </c>
      <c r="H2486" s="3" t="n">
        <v>1</v>
      </c>
      <c r="I2486" s="3" t="n">
        <v>1</v>
      </c>
      <c r="J2486" s="3" t="n">
        <v>0</v>
      </c>
      <c r="K2486" s="3" t="n">
        <v>0</v>
      </c>
      <c r="L2486" s="3" t="n">
        <v>0</v>
      </c>
      <c r="M2486" s="3" t="n">
        <v>0</v>
      </c>
      <c r="N2486" s="3" t="n">
        <v>-1</v>
      </c>
      <c r="O2486" s="3" t="n">
        <v>-1</v>
      </c>
      <c r="P2486" s="3" t="n">
        <v>8</v>
      </c>
      <c r="Q2486" s="3" t="n">
        <v>24.2</v>
      </c>
      <c r="R2486" s="3" t="s">
        <v>7247</v>
      </c>
      <c r="S2486" s="4" t="n">
        <v>45747.6246527778</v>
      </c>
      <c r="T2486" s="3" t="s">
        <v>65</v>
      </c>
      <c r="U2486" s="3" t="s">
        <v>65</v>
      </c>
      <c r="V2486" s="3" t="n">
        <v>0</v>
      </c>
      <c r="W2486" s="3" t="n">
        <v>0</v>
      </c>
      <c r="X2486" s="3" t="n">
        <v>0</v>
      </c>
      <c r="Y2486" s="3" t="s">
        <v>30</v>
      </c>
      <c r="Z2486" s="3" t="s">
        <v>30</v>
      </c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</row>
    <row r="2487" customFormat="false" ht="15.75" hidden="false" customHeight="false" outlineLevel="0" collapsed="false">
      <c r="A2487" s="3" t="n">
        <v>2486</v>
      </c>
      <c r="B2487" s="3" t="s">
        <v>7248</v>
      </c>
      <c r="C2487" s="3" t="s">
        <v>7249</v>
      </c>
      <c r="D2487" s="3" t="n">
        <v>1</v>
      </c>
      <c r="E2487" s="3" t="n">
        <v>0.0220106</v>
      </c>
      <c r="F2487" s="3" t="n">
        <v>3</v>
      </c>
      <c r="G2487" s="3" t="n">
        <v>3</v>
      </c>
      <c r="H2487" s="3" t="n">
        <v>1</v>
      </c>
      <c r="I2487" s="3" t="n">
        <v>1</v>
      </c>
      <c r="J2487" s="3" t="n">
        <v>0</v>
      </c>
      <c r="K2487" s="3" t="n">
        <v>0</v>
      </c>
      <c r="L2487" s="3" t="n">
        <v>0</v>
      </c>
      <c r="M2487" s="3" t="n">
        <v>0</v>
      </c>
      <c r="N2487" s="3" t="n">
        <v>-1</v>
      </c>
      <c r="O2487" s="3" t="n">
        <v>-1</v>
      </c>
      <c r="P2487" s="3" t="n">
        <v>8</v>
      </c>
      <c r="Q2487" s="3" t="n">
        <v>24.2</v>
      </c>
      <c r="R2487" s="3" t="s">
        <v>7250</v>
      </c>
      <c r="S2487" s="4" t="n">
        <v>45747.6246643519</v>
      </c>
      <c r="T2487" s="3" t="s">
        <v>65</v>
      </c>
      <c r="U2487" s="3" t="s">
        <v>65</v>
      </c>
      <c r="V2487" s="3" t="n">
        <v>0</v>
      </c>
      <c r="W2487" s="3" t="n">
        <v>0</v>
      </c>
      <c r="X2487" s="3" t="n">
        <v>0</v>
      </c>
      <c r="Y2487" s="3" t="s">
        <v>30</v>
      </c>
      <c r="Z2487" s="3" t="s">
        <v>30</v>
      </c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</row>
    <row r="2488" customFormat="false" ht="15.75" hidden="false" customHeight="false" outlineLevel="0" collapsed="false">
      <c r="A2488" s="3" t="n">
        <v>2487</v>
      </c>
      <c r="B2488" s="3" t="s">
        <v>7251</v>
      </c>
      <c r="C2488" s="3" t="s">
        <v>7252</v>
      </c>
      <c r="D2488" s="3" t="n">
        <v>1</v>
      </c>
      <c r="E2488" s="3" t="n">
        <v>7.4959878</v>
      </c>
      <c r="F2488" s="3" t="n">
        <v>301</v>
      </c>
      <c r="G2488" s="3" t="n">
        <v>301</v>
      </c>
      <c r="H2488" s="3" t="n">
        <v>15</v>
      </c>
      <c r="I2488" s="3" t="n">
        <v>15</v>
      </c>
      <c r="J2488" s="3" t="n">
        <v>345</v>
      </c>
      <c r="K2488" s="3" t="n">
        <v>345</v>
      </c>
      <c r="L2488" s="3" t="n">
        <v>52</v>
      </c>
      <c r="M2488" s="3" t="n">
        <v>52</v>
      </c>
      <c r="N2488" s="3" t="n">
        <v>-1</v>
      </c>
      <c r="O2488" s="3" t="n">
        <v>-1</v>
      </c>
      <c r="P2488" s="3" t="n">
        <v>8</v>
      </c>
      <c r="Q2488" s="3" t="n">
        <v>24.2</v>
      </c>
      <c r="R2488" s="3" t="s">
        <v>7253</v>
      </c>
      <c r="S2488" s="4" t="n">
        <v>45747.6248148148</v>
      </c>
      <c r="T2488" s="3" t="s">
        <v>3197</v>
      </c>
      <c r="U2488" s="3" t="s">
        <v>3197</v>
      </c>
      <c r="V2488" s="3" t="n">
        <v>0</v>
      </c>
      <c r="W2488" s="3" t="n">
        <v>0</v>
      </c>
      <c r="X2488" s="3" t="n">
        <v>0</v>
      </c>
      <c r="Y2488" s="3" t="s">
        <v>30</v>
      </c>
      <c r="Z2488" s="3" t="s">
        <v>30</v>
      </c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</row>
    <row r="2489" customFormat="false" ht="15.75" hidden="false" customHeight="false" outlineLevel="0" collapsed="false">
      <c r="A2489" s="3" t="n">
        <v>2488</v>
      </c>
      <c r="B2489" s="3" t="s">
        <v>7254</v>
      </c>
      <c r="C2489" s="3" t="s">
        <v>7255</v>
      </c>
      <c r="D2489" s="3" t="n">
        <v>1</v>
      </c>
      <c r="E2489" s="3" t="n">
        <v>0.796576</v>
      </c>
      <c r="F2489" s="3" t="n">
        <v>47</v>
      </c>
      <c r="G2489" s="3" t="n">
        <v>47</v>
      </c>
      <c r="H2489" s="3" t="n">
        <v>5</v>
      </c>
      <c r="I2489" s="3" t="n">
        <v>5</v>
      </c>
      <c r="J2489" s="3" t="n">
        <v>56</v>
      </c>
      <c r="K2489" s="3" t="n">
        <v>56</v>
      </c>
      <c r="L2489" s="3" t="n">
        <v>9</v>
      </c>
      <c r="M2489" s="3" t="n">
        <v>9</v>
      </c>
      <c r="N2489" s="3" t="n">
        <v>-1</v>
      </c>
      <c r="O2489" s="3" t="n">
        <v>-1</v>
      </c>
      <c r="P2489" s="3" t="n">
        <v>8</v>
      </c>
      <c r="Q2489" s="3" t="n">
        <v>24.2</v>
      </c>
      <c r="R2489" s="3" t="s">
        <v>7256</v>
      </c>
      <c r="S2489" s="4" t="n">
        <v>45747.624849537</v>
      </c>
      <c r="T2489" s="3" t="s">
        <v>65</v>
      </c>
      <c r="U2489" s="3" t="s">
        <v>65</v>
      </c>
      <c r="V2489" s="3" t="n">
        <v>0</v>
      </c>
      <c r="W2489" s="3" t="n">
        <v>0</v>
      </c>
      <c r="X2489" s="3" t="n">
        <v>0</v>
      </c>
      <c r="Y2489" s="3" t="s">
        <v>30</v>
      </c>
      <c r="Z2489" s="3" t="s">
        <v>30</v>
      </c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</row>
    <row r="2490" customFormat="false" ht="15.75" hidden="false" customHeight="false" outlineLevel="0" collapsed="false">
      <c r="A2490" s="3" t="n">
        <v>2489</v>
      </c>
      <c r="B2490" s="3" t="s">
        <v>7257</v>
      </c>
      <c r="C2490" s="3" t="s">
        <v>7258</v>
      </c>
      <c r="D2490" s="3" t="n">
        <v>1</v>
      </c>
      <c r="E2490" s="3" t="n">
        <v>4.1655274</v>
      </c>
      <c r="F2490" s="3" t="n">
        <v>133</v>
      </c>
      <c r="G2490" s="3" t="n">
        <v>133</v>
      </c>
      <c r="H2490" s="3" t="n">
        <v>5</v>
      </c>
      <c r="I2490" s="3" t="n">
        <v>5</v>
      </c>
      <c r="J2490" s="3" t="n">
        <v>133</v>
      </c>
      <c r="K2490" s="3" t="n">
        <v>133</v>
      </c>
      <c r="L2490" s="3" t="n">
        <v>17</v>
      </c>
      <c r="M2490" s="3" t="n">
        <v>17</v>
      </c>
      <c r="N2490" s="3" t="n">
        <v>-1</v>
      </c>
      <c r="O2490" s="3" t="n">
        <v>-1</v>
      </c>
      <c r="P2490" s="3" t="n">
        <v>8</v>
      </c>
      <c r="Q2490" s="3" t="n">
        <v>24.2</v>
      </c>
      <c r="R2490" s="3" t="s">
        <v>7259</v>
      </c>
      <c r="S2490" s="4" t="n">
        <v>45747.6249421296</v>
      </c>
      <c r="T2490" s="3" t="s">
        <v>65</v>
      </c>
      <c r="U2490" s="3" t="s">
        <v>65</v>
      </c>
      <c r="V2490" s="3" t="n">
        <v>0</v>
      </c>
      <c r="W2490" s="3" t="n">
        <v>0</v>
      </c>
      <c r="X2490" s="3" t="n">
        <v>0</v>
      </c>
      <c r="Y2490" s="3" t="s">
        <v>30</v>
      </c>
      <c r="Z2490" s="3" t="s">
        <v>30</v>
      </c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</row>
    <row r="2491" customFormat="false" ht="15.75" hidden="false" customHeight="false" outlineLevel="0" collapsed="false">
      <c r="A2491" s="3" t="n">
        <v>2490</v>
      </c>
      <c r="B2491" s="3" t="s">
        <v>7260</v>
      </c>
      <c r="C2491" s="3" t="s">
        <v>7261</v>
      </c>
      <c r="D2491" s="3" t="n">
        <v>1</v>
      </c>
      <c r="E2491" s="3" t="n">
        <v>1.4197859</v>
      </c>
      <c r="F2491" s="3" t="n">
        <v>84</v>
      </c>
      <c r="G2491" s="3" t="n">
        <v>84</v>
      </c>
      <c r="H2491" s="3" t="n">
        <v>5</v>
      </c>
      <c r="I2491" s="3" t="n">
        <v>5</v>
      </c>
      <c r="J2491" s="3" t="n">
        <v>102</v>
      </c>
      <c r="K2491" s="3" t="n">
        <v>102</v>
      </c>
      <c r="L2491" s="3" t="n">
        <v>10</v>
      </c>
      <c r="M2491" s="3" t="n">
        <v>10</v>
      </c>
      <c r="N2491" s="3" t="n">
        <v>-1</v>
      </c>
      <c r="O2491" s="3" t="n">
        <v>-1</v>
      </c>
      <c r="P2491" s="3" t="n">
        <v>8</v>
      </c>
      <c r="Q2491" s="3" t="n">
        <v>24.2</v>
      </c>
      <c r="R2491" s="3" t="s">
        <v>7262</v>
      </c>
      <c r="S2491" s="4" t="n">
        <v>45747.6249884259</v>
      </c>
      <c r="T2491" s="3" t="s">
        <v>65</v>
      </c>
      <c r="U2491" s="3" t="s">
        <v>65</v>
      </c>
      <c r="V2491" s="3" t="n">
        <v>0</v>
      </c>
      <c r="W2491" s="3" t="n">
        <v>0</v>
      </c>
      <c r="X2491" s="3" t="n">
        <v>0</v>
      </c>
      <c r="Y2491" s="3" t="s">
        <v>30</v>
      </c>
      <c r="Z2491" s="3" t="s">
        <v>30</v>
      </c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</row>
    <row r="2492" customFormat="false" ht="15.75" hidden="false" customHeight="false" outlineLevel="0" collapsed="false">
      <c r="A2492" s="3" t="n">
        <v>2491</v>
      </c>
      <c r="B2492" s="3" t="s">
        <v>7263</v>
      </c>
      <c r="C2492" s="3" t="s">
        <v>7264</v>
      </c>
      <c r="D2492" s="3" t="n">
        <v>1</v>
      </c>
      <c r="E2492" s="3" t="n">
        <v>2.7376974</v>
      </c>
      <c r="F2492" s="3" t="n">
        <v>76</v>
      </c>
      <c r="G2492" s="3" t="n">
        <v>76</v>
      </c>
      <c r="H2492" s="3" t="n">
        <v>4</v>
      </c>
      <c r="I2492" s="3" t="n">
        <v>4</v>
      </c>
      <c r="J2492" s="3" t="n">
        <v>66</v>
      </c>
      <c r="K2492" s="3" t="n">
        <v>66</v>
      </c>
      <c r="L2492" s="3" t="n">
        <v>10</v>
      </c>
      <c r="M2492" s="3" t="n">
        <v>10</v>
      </c>
      <c r="N2492" s="3" t="n">
        <v>-1</v>
      </c>
      <c r="O2492" s="3" t="n">
        <v>-1</v>
      </c>
      <c r="P2492" s="3" t="n">
        <v>8</v>
      </c>
      <c r="Q2492" s="3" t="n">
        <v>24.2</v>
      </c>
      <c r="R2492" s="3" t="s">
        <v>7265</v>
      </c>
      <c r="S2492" s="4" t="n">
        <v>45747.6250578704</v>
      </c>
      <c r="T2492" s="3" t="s">
        <v>65</v>
      </c>
      <c r="U2492" s="3" t="s">
        <v>65</v>
      </c>
      <c r="V2492" s="3" t="n">
        <v>0</v>
      </c>
      <c r="W2492" s="3" t="n">
        <v>0</v>
      </c>
      <c r="X2492" s="3" t="n">
        <v>0</v>
      </c>
      <c r="Y2492" s="3" t="s">
        <v>30</v>
      </c>
      <c r="Z2492" s="3" t="s">
        <v>30</v>
      </c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</row>
    <row r="2493" customFormat="false" ht="15.75" hidden="false" customHeight="false" outlineLevel="0" collapsed="false">
      <c r="A2493" s="3" t="n">
        <v>2492</v>
      </c>
      <c r="B2493" s="3" t="s">
        <v>7266</v>
      </c>
      <c r="C2493" s="3" t="s">
        <v>7267</v>
      </c>
      <c r="D2493" s="3" t="n">
        <v>1</v>
      </c>
      <c r="E2493" s="3" t="n">
        <v>0.8777194</v>
      </c>
      <c r="F2493" s="3" t="n">
        <v>32</v>
      </c>
      <c r="G2493" s="3" t="n">
        <v>32</v>
      </c>
      <c r="H2493" s="3" t="n">
        <v>9</v>
      </c>
      <c r="I2493" s="3" t="n">
        <v>9</v>
      </c>
      <c r="J2493" s="3" t="n">
        <v>39</v>
      </c>
      <c r="K2493" s="3" t="n">
        <v>39</v>
      </c>
      <c r="L2493" s="3" t="n">
        <v>6</v>
      </c>
      <c r="M2493" s="3" t="n">
        <v>6</v>
      </c>
      <c r="N2493" s="3" t="n">
        <v>-1</v>
      </c>
      <c r="O2493" s="3" t="n">
        <v>-1</v>
      </c>
      <c r="P2493" s="3" t="n">
        <v>8</v>
      </c>
      <c r="Q2493" s="3" t="n">
        <v>24.2</v>
      </c>
      <c r="R2493" s="3" t="s">
        <v>7268</v>
      </c>
      <c r="S2493" s="4" t="n">
        <v>45747.6250925926</v>
      </c>
      <c r="T2493" s="3" t="s">
        <v>3197</v>
      </c>
      <c r="U2493" s="3" t="s">
        <v>3197</v>
      </c>
      <c r="V2493" s="3" t="n">
        <v>0</v>
      </c>
      <c r="W2493" s="3" t="n">
        <v>0</v>
      </c>
      <c r="X2493" s="3" t="n">
        <v>0</v>
      </c>
      <c r="Y2493" s="3" t="s">
        <v>30</v>
      </c>
      <c r="Z2493" s="3" t="s">
        <v>30</v>
      </c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</row>
    <row r="2494" customFormat="false" ht="15.75" hidden="false" customHeight="false" outlineLevel="0" collapsed="false">
      <c r="A2494" s="3" t="n">
        <v>2493</v>
      </c>
      <c r="B2494" s="3" t="s">
        <v>7269</v>
      </c>
      <c r="C2494" s="3" t="s">
        <v>7270</v>
      </c>
      <c r="D2494" s="3" t="n">
        <v>1</v>
      </c>
      <c r="E2494" s="3" t="n">
        <v>0.8514585</v>
      </c>
      <c r="F2494" s="3" t="n">
        <v>42</v>
      </c>
      <c r="G2494" s="3" t="n">
        <v>42</v>
      </c>
      <c r="H2494" s="3" t="n">
        <v>4</v>
      </c>
      <c r="I2494" s="3" t="n">
        <v>4</v>
      </c>
      <c r="J2494" s="3" t="n">
        <v>46</v>
      </c>
      <c r="K2494" s="3" t="n">
        <v>46</v>
      </c>
      <c r="L2494" s="3" t="n">
        <v>4</v>
      </c>
      <c r="M2494" s="3" t="n">
        <v>4</v>
      </c>
      <c r="N2494" s="3" t="n">
        <v>-1</v>
      </c>
      <c r="O2494" s="3" t="n">
        <v>-1</v>
      </c>
      <c r="P2494" s="3" t="n">
        <v>8</v>
      </c>
      <c r="Q2494" s="3" t="n">
        <v>24.2</v>
      </c>
      <c r="R2494" s="3" t="s">
        <v>7271</v>
      </c>
      <c r="S2494" s="4" t="n">
        <v>45747.6251273148</v>
      </c>
      <c r="T2494" s="3" t="s">
        <v>65</v>
      </c>
      <c r="U2494" s="3" t="s">
        <v>65</v>
      </c>
      <c r="V2494" s="3" t="n">
        <v>0</v>
      </c>
      <c r="W2494" s="3" t="n">
        <v>0</v>
      </c>
      <c r="X2494" s="3" t="n">
        <v>0</v>
      </c>
      <c r="Y2494" s="3" t="s">
        <v>30</v>
      </c>
      <c r="Z2494" s="3" t="s">
        <v>30</v>
      </c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</row>
    <row r="2495" customFormat="false" ht="15.75" hidden="false" customHeight="false" outlineLevel="0" collapsed="false">
      <c r="A2495" s="3" t="n">
        <v>2494</v>
      </c>
      <c r="B2495" s="3" t="s">
        <v>7272</v>
      </c>
      <c r="C2495" s="3" t="s">
        <v>7273</v>
      </c>
      <c r="D2495" s="3" t="n">
        <v>1</v>
      </c>
      <c r="E2495" s="3" t="n">
        <v>7.2910651</v>
      </c>
      <c r="F2495" s="3" t="n">
        <v>254</v>
      </c>
      <c r="G2495" s="3" t="n">
        <v>254</v>
      </c>
      <c r="H2495" s="3" t="n">
        <v>15</v>
      </c>
      <c r="I2495" s="3" t="n">
        <v>15</v>
      </c>
      <c r="J2495" s="3" t="n">
        <v>287</v>
      </c>
      <c r="K2495" s="3" t="n">
        <v>287</v>
      </c>
      <c r="L2495" s="3" t="n">
        <v>35</v>
      </c>
      <c r="M2495" s="3" t="n">
        <v>35</v>
      </c>
      <c r="N2495" s="3" t="n">
        <v>-1</v>
      </c>
      <c r="O2495" s="3" t="n">
        <v>-1</v>
      </c>
      <c r="P2495" s="3" t="n">
        <v>8</v>
      </c>
      <c r="Q2495" s="3" t="n">
        <v>24.2</v>
      </c>
      <c r="R2495" s="3" t="s">
        <v>7274</v>
      </c>
      <c r="S2495" s="4" t="n">
        <v>45747.6252777778</v>
      </c>
      <c r="T2495" s="3" t="s">
        <v>3197</v>
      </c>
      <c r="U2495" s="3" t="s">
        <v>3197</v>
      </c>
      <c r="V2495" s="3" t="n">
        <v>0</v>
      </c>
      <c r="W2495" s="3" t="n">
        <v>0</v>
      </c>
      <c r="X2495" s="3" t="n">
        <v>0</v>
      </c>
      <c r="Y2495" s="3" t="s">
        <v>30</v>
      </c>
      <c r="Z2495" s="3" t="s">
        <v>30</v>
      </c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</row>
    <row r="2496" customFormat="false" ht="15.75" hidden="false" customHeight="false" outlineLevel="0" collapsed="false">
      <c r="A2496" s="3" t="n">
        <v>2495</v>
      </c>
      <c r="B2496" s="3" t="s">
        <v>7275</v>
      </c>
      <c r="C2496" s="3" t="s">
        <v>7276</v>
      </c>
      <c r="D2496" s="3" t="n">
        <v>1</v>
      </c>
      <c r="E2496" s="3" t="n">
        <v>1.0306137</v>
      </c>
      <c r="F2496" s="3" t="n">
        <v>19</v>
      </c>
      <c r="G2496" s="3" t="n">
        <v>19</v>
      </c>
      <c r="H2496" s="3" t="n">
        <v>3</v>
      </c>
      <c r="I2496" s="3" t="n">
        <v>3</v>
      </c>
      <c r="J2496" s="3" t="n">
        <v>27</v>
      </c>
      <c r="K2496" s="3" t="n">
        <v>27</v>
      </c>
      <c r="L2496" s="3" t="n">
        <v>3</v>
      </c>
      <c r="M2496" s="3" t="n">
        <v>3</v>
      </c>
      <c r="N2496" s="3" t="n">
        <v>0</v>
      </c>
      <c r="O2496" s="3" t="n">
        <v>-1</v>
      </c>
      <c r="P2496" s="3" t="n">
        <v>8</v>
      </c>
      <c r="Q2496" s="3" t="n">
        <v>24.2</v>
      </c>
      <c r="R2496" s="3" t="s">
        <v>7277</v>
      </c>
      <c r="S2496" s="4" t="n">
        <v>45747.6253472222</v>
      </c>
      <c r="T2496" s="3" t="s">
        <v>1920</v>
      </c>
      <c r="U2496" s="3" t="s">
        <v>1920</v>
      </c>
      <c r="V2496" s="3" t="n">
        <v>1</v>
      </c>
      <c r="W2496" s="3" t="n">
        <v>0</v>
      </c>
      <c r="X2496" s="3" t="n">
        <v>0</v>
      </c>
      <c r="Y2496" s="3" t="s">
        <v>30</v>
      </c>
      <c r="Z2496" s="3" t="s">
        <v>30</v>
      </c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</row>
    <row r="2497" customFormat="false" ht="15.75" hidden="false" customHeight="false" outlineLevel="0" collapsed="false">
      <c r="A2497" s="3" t="n">
        <v>2496</v>
      </c>
      <c r="B2497" s="3" t="s">
        <v>7278</v>
      </c>
      <c r="C2497" s="3" t="s">
        <v>7279</v>
      </c>
      <c r="D2497" s="3" t="n">
        <v>1</v>
      </c>
      <c r="E2497" s="3" t="n">
        <v>7.3524698</v>
      </c>
      <c r="F2497" s="3" t="n">
        <v>301</v>
      </c>
      <c r="G2497" s="3" t="n">
        <v>301</v>
      </c>
      <c r="H2497" s="3" t="n">
        <v>15</v>
      </c>
      <c r="I2497" s="3" t="n">
        <v>15</v>
      </c>
      <c r="J2497" s="3" t="n">
        <v>345</v>
      </c>
      <c r="K2497" s="3" t="n">
        <v>345</v>
      </c>
      <c r="L2497" s="3" t="n">
        <v>52</v>
      </c>
      <c r="M2497" s="3" t="n">
        <v>52</v>
      </c>
      <c r="N2497" s="3" t="n">
        <v>-1</v>
      </c>
      <c r="O2497" s="3" t="n">
        <v>-1</v>
      </c>
      <c r="P2497" s="3" t="n">
        <v>8.1</v>
      </c>
      <c r="Q2497" s="3" t="n">
        <v>24.2</v>
      </c>
      <c r="R2497" s="3" t="s">
        <v>7280</v>
      </c>
      <c r="S2497" s="4" t="n">
        <v>45747.6254976852</v>
      </c>
      <c r="T2497" s="3" t="s">
        <v>3197</v>
      </c>
      <c r="U2497" s="3" t="s">
        <v>3197</v>
      </c>
      <c r="V2497" s="3" t="n">
        <v>0</v>
      </c>
      <c r="W2497" s="3" t="n">
        <v>0</v>
      </c>
      <c r="X2497" s="3" t="n">
        <v>0</v>
      </c>
      <c r="Y2497" s="3" t="s">
        <v>30</v>
      </c>
      <c r="Z2497" s="3" t="s">
        <v>30</v>
      </c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</row>
    <row r="2498" customFormat="false" ht="15.75" hidden="false" customHeight="false" outlineLevel="0" collapsed="false">
      <c r="A2498" s="3" t="n">
        <v>2497</v>
      </c>
      <c r="B2498" s="3" t="s">
        <v>7281</v>
      </c>
      <c r="C2498" s="3" t="s">
        <v>7282</v>
      </c>
      <c r="D2498" s="3" t="n">
        <v>1</v>
      </c>
      <c r="E2498" s="3" t="n">
        <v>0.7973036</v>
      </c>
      <c r="F2498" s="3" t="n">
        <v>47</v>
      </c>
      <c r="G2498" s="3" t="n">
        <v>47</v>
      </c>
      <c r="H2498" s="3" t="n">
        <v>5</v>
      </c>
      <c r="I2498" s="3" t="n">
        <v>5</v>
      </c>
      <c r="J2498" s="3" t="n">
        <v>56</v>
      </c>
      <c r="K2498" s="3" t="n">
        <v>56</v>
      </c>
      <c r="L2498" s="3" t="n">
        <v>9</v>
      </c>
      <c r="M2498" s="3" t="n">
        <v>9</v>
      </c>
      <c r="N2498" s="3" t="n">
        <v>-1</v>
      </c>
      <c r="O2498" s="3" t="n">
        <v>-1</v>
      </c>
      <c r="P2498" s="3" t="n">
        <v>8.1</v>
      </c>
      <c r="Q2498" s="3" t="n">
        <v>24.2</v>
      </c>
      <c r="R2498" s="3" t="s">
        <v>7283</v>
      </c>
      <c r="S2498" s="4" t="n">
        <v>45747.6255439815</v>
      </c>
      <c r="T2498" s="3" t="s">
        <v>65</v>
      </c>
      <c r="U2498" s="3" t="s">
        <v>65</v>
      </c>
      <c r="V2498" s="3" t="n">
        <v>0</v>
      </c>
      <c r="W2498" s="3" t="n">
        <v>0</v>
      </c>
      <c r="X2498" s="3" t="n">
        <v>0</v>
      </c>
      <c r="Y2498" s="3" t="s">
        <v>30</v>
      </c>
      <c r="Z2498" s="3" t="s">
        <v>30</v>
      </c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</row>
    <row r="2499" customFormat="false" ht="15.75" hidden="false" customHeight="false" outlineLevel="0" collapsed="false">
      <c r="A2499" s="3" t="n">
        <v>2498</v>
      </c>
      <c r="B2499" s="3" t="s">
        <v>7284</v>
      </c>
      <c r="C2499" s="3" t="s">
        <v>7285</v>
      </c>
      <c r="D2499" s="3" t="n">
        <v>1</v>
      </c>
      <c r="E2499" s="3" t="n">
        <v>4.3287539</v>
      </c>
      <c r="F2499" s="3" t="n">
        <v>133</v>
      </c>
      <c r="G2499" s="3" t="n">
        <v>133</v>
      </c>
      <c r="H2499" s="3" t="n">
        <v>5</v>
      </c>
      <c r="I2499" s="3" t="n">
        <v>5</v>
      </c>
      <c r="J2499" s="3" t="n">
        <v>133</v>
      </c>
      <c r="K2499" s="3" t="n">
        <v>133</v>
      </c>
      <c r="L2499" s="3" t="n">
        <v>17</v>
      </c>
      <c r="M2499" s="3" t="n">
        <v>17</v>
      </c>
      <c r="N2499" s="3" t="n">
        <v>-1</v>
      </c>
      <c r="O2499" s="3" t="n">
        <v>-1</v>
      </c>
      <c r="P2499" s="3" t="n">
        <v>8.1</v>
      </c>
      <c r="Q2499" s="3" t="n">
        <v>24.2</v>
      </c>
      <c r="R2499" s="3" t="s">
        <v>7286</v>
      </c>
      <c r="S2499" s="4" t="n">
        <v>45747.625625</v>
      </c>
      <c r="T2499" s="3" t="s">
        <v>65</v>
      </c>
      <c r="U2499" s="3" t="s">
        <v>65</v>
      </c>
      <c r="V2499" s="3" t="n">
        <v>0</v>
      </c>
      <c r="W2499" s="3" t="n">
        <v>0</v>
      </c>
      <c r="X2499" s="3" t="n">
        <v>0</v>
      </c>
      <c r="Y2499" s="3" t="s">
        <v>30</v>
      </c>
      <c r="Z2499" s="3" t="s">
        <v>30</v>
      </c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</row>
    <row r="2500" customFormat="false" ht="15.75" hidden="false" customHeight="false" outlineLevel="0" collapsed="false">
      <c r="A2500" s="3" t="n">
        <v>2499</v>
      </c>
      <c r="B2500" s="3" t="s">
        <v>7287</v>
      </c>
      <c r="C2500" s="3" t="s">
        <v>7288</v>
      </c>
      <c r="D2500" s="3" t="n">
        <v>1</v>
      </c>
      <c r="E2500" s="3" t="n">
        <v>1.4205753</v>
      </c>
      <c r="F2500" s="3" t="n">
        <v>84</v>
      </c>
      <c r="G2500" s="3" t="n">
        <v>84</v>
      </c>
      <c r="H2500" s="3" t="n">
        <v>5</v>
      </c>
      <c r="I2500" s="3" t="n">
        <v>5</v>
      </c>
      <c r="J2500" s="3" t="n">
        <v>102</v>
      </c>
      <c r="K2500" s="3" t="n">
        <v>102</v>
      </c>
      <c r="L2500" s="3" t="n">
        <v>10</v>
      </c>
      <c r="M2500" s="3" t="n">
        <v>10</v>
      </c>
      <c r="N2500" s="3" t="n">
        <v>-1</v>
      </c>
      <c r="O2500" s="3" t="n">
        <v>-1</v>
      </c>
      <c r="P2500" s="3" t="n">
        <v>8.1</v>
      </c>
      <c r="Q2500" s="3" t="n">
        <v>24.2</v>
      </c>
      <c r="R2500" s="3" t="s">
        <v>7289</v>
      </c>
      <c r="S2500" s="4" t="n">
        <v>45747.6256712963</v>
      </c>
      <c r="T2500" s="3" t="s">
        <v>65</v>
      </c>
      <c r="U2500" s="3" t="s">
        <v>65</v>
      </c>
      <c r="V2500" s="3" t="n">
        <v>0</v>
      </c>
      <c r="W2500" s="3" t="n">
        <v>0</v>
      </c>
      <c r="X2500" s="3" t="n">
        <v>0</v>
      </c>
      <c r="Y2500" s="3" t="s">
        <v>30</v>
      </c>
      <c r="Z2500" s="3" t="s">
        <v>30</v>
      </c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</row>
    <row r="2501" customFormat="false" ht="15.75" hidden="false" customHeight="false" outlineLevel="0" collapsed="false">
      <c r="A2501" s="3" t="n">
        <v>2500</v>
      </c>
      <c r="B2501" s="3" t="s">
        <v>7290</v>
      </c>
      <c r="C2501" s="3" t="s">
        <v>7291</v>
      </c>
      <c r="D2501" s="3" t="n">
        <v>1</v>
      </c>
      <c r="E2501" s="3" t="n">
        <v>2.5685552</v>
      </c>
      <c r="F2501" s="3" t="n">
        <v>76</v>
      </c>
      <c r="G2501" s="3" t="n">
        <v>76</v>
      </c>
      <c r="H2501" s="3" t="n">
        <v>4</v>
      </c>
      <c r="I2501" s="3" t="n">
        <v>4</v>
      </c>
      <c r="J2501" s="3" t="n">
        <v>66</v>
      </c>
      <c r="K2501" s="3" t="n">
        <v>66</v>
      </c>
      <c r="L2501" s="3" t="n">
        <v>10</v>
      </c>
      <c r="M2501" s="3" t="n">
        <v>10</v>
      </c>
      <c r="N2501" s="3" t="n">
        <v>-1</v>
      </c>
      <c r="O2501" s="3" t="n">
        <v>-1</v>
      </c>
      <c r="P2501" s="3" t="n">
        <v>8.1</v>
      </c>
      <c r="Q2501" s="3" t="n">
        <v>24.2</v>
      </c>
      <c r="R2501" s="3" t="s">
        <v>7292</v>
      </c>
      <c r="S2501" s="4" t="n">
        <v>45747.6257407407</v>
      </c>
      <c r="T2501" s="3" t="s">
        <v>65</v>
      </c>
      <c r="U2501" s="3" t="s">
        <v>65</v>
      </c>
      <c r="V2501" s="3" t="n">
        <v>0</v>
      </c>
      <c r="W2501" s="3" t="n">
        <v>0</v>
      </c>
      <c r="X2501" s="3" t="n">
        <v>0</v>
      </c>
      <c r="Y2501" s="3" t="s">
        <v>30</v>
      </c>
      <c r="Z2501" s="3" t="s">
        <v>30</v>
      </c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</row>
    <row r="2502" customFormat="false" ht="15.75" hidden="false" customHeight="false" outlineLevel="0" collapsed="false">
      <c r="A2502" s="3" t="n">
        <v>2501</v>
      </c>
      <c r="B2502" s="3" t="s">
        <v>7293</v>
      </c>
      <c r="C2502" s="3" t="s">
        <v>7294</v>
      </c>
      <c r="D2502" s="3" t="n">
        <v>1</v>
      </c>
      <c r="E2502" s="3" t="n">
        <v>0.8076485</v>
      </c>
      <c r="F2502" s="3" t="n">
        <v>32</v>
      </c>
      <c r="G2502" s="3" t="n">
        <v>32</v>
      </c>
      <c r="H2502" s="3" t="n">
        <v>9</v>
      </c>
      <c r="I2502" s="3" t="n">
        <v>9</v>
      </c>
      <c r="J2502" s="3" t="n">
        <v>39</v>
      </c>
      <c r="K2502" s="3" t="n">
        <v>39</v>
      </c>
      <c r="L2502" s="3" t="n">
        <v>6</v>
      </c>
      <c r="M2502" s="3" t="n">
        <v>6</v>
      </c>
      <c r="N2502" s="3" t="n">
        <v>-1</v>
      </c>
      <c r="O2502" s="3" t="n">
        <v>-1</v>
      </c>
      <c r="P2502" s="3" t="n">
        <v>8.1</v>
      </c>
      <c r="Q2502" s="3" t="n">
        <v>24.2</v>
      </c>
      <c r="R2502" s="3" t="s">
        <v>7295</v>
      </c>
      <c r="S2502" s="4" t="n">
        <v>45747.625775463</v>
      </c>
      <c r="T2502" s="3" t="s">
        <v>3197</v>
      </c>
      <c r="U2502" s="3" t="s">
        <v>3197</v>
      </c>
      <c r="V2502" s="3" t="n">
        <v>0</v>
      </c>
      <c r="W2502" s="3" t="n">
        <v>0</v>
      </c>
      <c r="X2502" s="3" t="n">
        <v>0</v>
      </c>
      <c r="Y2502" s="3" t="s">
        <v>30</v>
      </c>
      <c r="Z2502" s="3" t="s">
        <v>30</v>
      </c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</row>
    <row r="2503" customFormat="false" ht="15.75" hidden="false" customHeight="false" outlineLevel="0" collapsed="false">
      <c r="A2503" s="3" t="n">
        <v>2502</v>
      </c>
      <c r="B2503" s="3" t="s">
        <v>7296</v>
      </c>
      <c r="C2503" s="3" t="s">
        <v>7297</v>
      </c>
      <c r="D2503" s="3" t="n">
        <v>1</v>
      </c>
      <c r="E2503" s="3" t="n">
        <v>0.8480344</v>
      </c>
      <c r="F2503" s="3" t="n">
        <v>42</v>
      </c>
      <c r="G2503" s="3" t="n">
        <v>42</v>
      </c>
      <c r="H2503" s="3" t="n">
        <v>4</v>
      </c>
      <c r="I2503" s="3" t="n">
        <v>4</v>
      </c>
      <c r="J2503" s="3" t="n">
        <v>46</v>
      </c>
      <c r="K2503" s="3" t="n">
        <v>46</v>
      </c>
      <c r="L2503" s="3" t="n">
        <v>4</v>
      </c>
      <c r="M2503" s="3" t="n">
        <v>4</v>
      </c>
      <c r="N2503" s="3" t="n">
        <v>-1</v>
      </c>
      <c r="O2503" s="3" t="n">
        <v>-1</v>
      </c>
      <c r="P2503" s="3" t="n">
        <v>8.1</v>
      </c>
      <c r="Q2503" s="3" t="n">
        <v>24.2</v>
      </c>
      <c r="R2503" s="3" t="s">
        <v>7298</v>
      </c>
      <c r="S2503" s="4" t="n">
        <v>45747.6258101852</v>
      </c>
      <c r="T2503" s="3" t="s">
        <v>65</v>
      </c>
      <c r="U2503" s="3" t="s">
        <v>65</v>
      </c>
      <c r="V2503" s="3" t="n">
        <v>0</v>
      </c>
      <c r="W2503" s="3" t="n">
        <v>0</v>
      </c>
      <c r="X2503" s="3" t="n">
        <v>0</v>
      </c>
      <c r="Y2503" s="3" t="s">
        <v>30</v>
      </c>
      <c r="Z2503" s="3" t="s">
        <v>30</v>
      </c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</row>
    <row r="2504" customFormat="false" ht="15.75" hidden="false" customHeight="false" outlineLevel="0" collapsed="false">
      <c r="A2504" s="3" t="n">
        <v>2503</v>
      </c>
      <c r="B2504" s="3" t="s">
        <v>7299</v>
      </c>
      <c r="C2504" s="3" t="s">
        <v>7300</v>
      </c>
      <c r="D2504" s="3" t="n">
        <v>1</v>
      </c>
      <c r="E2504" s="3" t="n">
        <v>7.6603703</v>
      </c>
      <c r="F2504" s="3" t="n">
        <v>254</v>
      </c>
      <c r="G2504" s="3" t="n">
        <v>254</v>
      </c>
      <c r="H2504" s="3" t="n">
        <v>15</v>
      </c>
      <c r="I2504" s="3" t="n">
        <v>15</v>
      </c>
      <c r="J2504" s="3" t="n">
        <v>287</v>
      </c>
      <c r="K2504" s="3" t="n">
        <v>287</v>
      </c>
      <c r="L2504" s="3" t="n">
        <v>35</v>
      </c>
      <c r="M2504" s="3" t="n">
        <v>35</v>
      </c>
      <c r="N2504" s="3" t="n">
        <v>-1</v>
      </c>
      <c r="O2504" s="3" t="n">
        <v>-1</v>
      </c>
      <c r="P2504" s="3" t="n">
        <v>8.1</v>
      </c>
      <c r="Q2504" s="3" t="n">
        <v>24.2</v>
      </c>
      <c r="R2504" s="3" t="s">
        <v>7301</v>
      </c>
      <c r="S2504" s="4" t="n">
        <v>45747.6259606482</v>
      </c>
      <c r="T2504" s="3" t="s">
        <v>3197</v>
      </c>
      <c r="U2504" s="3" t="s">
        <v>3197</v>
      </c>
      <c r="V2504" s="3" t="n">
        <v>0</v>
      </c>
      <c r="W2504" s="3" t="n">
        <v>0</v>
      </c>
      <c r="X2504" s="3" t="n">
        <v>0</v>
      </c>
      <c r="Y2504" s="3" t="s">
        <v>30</v>
      </c>
      <c r="Z2504" s="3" t="s">
        <v>30</v>
      </c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</row>
    <row r="2505" customFormat="false" ht="15.75" hidden="false" customHeight="false" outlineLevel="0" collapsed="false">
      <c r="A2505" s="3" t="n">
        <v>2504</v>
      </c>
      <c r="B2505" s="3" t="s">
        <v>7302</v>
      </c>
      <c r="C2505" s="3" t="s">
        <v>7303</v>
      </c>
      <c r="D2505" s="3" t="n">
        <v>1</v>
      </c>
      <c r="E2505" s="3" t="n">
        <v>1.1409158</v>
      </c>
      <c r="F2505" s="3" t="n">
        <v>19</v>
      </c>
      <c r="G2505" s="3" t="n">
        <v>19</v>
      </c>
      <c r="H2505" s="3" t="n">
        <v>3</v>
      </c>
      <c r="I2505" s="3" t="n">
        <v>3</v>
      </c>
      <c r="J2505" s="3" t="n">
        <v>27</v>
      </c>
      <c r="K2505" s="3" t="n">
        <v>27</v>
      </c>
      <c r="L2505" s="3" t="n">
        <v>3</v>
      </c>
      <c r="M2505" s="3" t="n">
        <v>3</v>
      </c>
      <c r="N2505" s="3" t="n">
        <v>0</v>
      </c>
      <c r="O2505" s="3" t="n">
        <v>-1</v>
      </c>
      <c r="P2505" s="3" t="n">
        <v>8.1</v>
      </c>
      <c r="Q2505" s="3" t="n">
        <v>24.2</v>
      </c>
      <c r="R2505" s="3" t="s">
        <v>7304</v>
      </c>
      <c r="S2505" s="4" t="n">
        <v>45747.6260300926</v>
      </c>
      <c r="T2505" s="3" t="s">
        <v>1920</v>
      </c>
      <c r="U2505" s="3" t="s">
        <v>1920</v>
      </c>
      <c r="V2505" s="3" t="n">
        <v>1</v>
      </c>
      <c r="W2505" s="3" t="n">
        <v>0</v>
      </c>
      <c r="X2505" s="3" t="n">
        <v>0</v>
      </c>
      <c r="Y2505" s="3" t="s">
        <v>30</v>
      </c>
      <c r="Z2505" s="3" t="s">
        <v>30</v>
      </c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</row>
    <row r="2506" customFormat="false" ht="15.75" hidden="false" customHeight="false" outlineLevel="0" collapsed="false">
      <c r="A2506" s="3" t="n">
        <v>2505</v>
      </c>
      <c r="B2506" s="3" t="s">
        <v>7305</v>
      </c>
      <c r="C2506" s="3" t="s">
        <v>7306</v>
      </c>
      <c r="D2506" s="3" t="n">
        <v>1</v>
      </c>
      <c r="E2506" s="3" t="n">
        <v>1.2988195</v>
      </c>
      <c r="F2506" s="3" t="n">
        <v>63</v>
      </c>
      <c r="G2506" s="3" t="n">
        <v>63</v>
      </c>
      <c r="H2506" s="3" t="n">
        <v>13</v>
      </c>
      <c r="I2506" s="3" t="n">
        <v>13</v>
      </c>
      <c r="J2506" s="3" t="n">
        <v>41</v>
      </c>
      <c r="K2506" s="3" t="n">
        <v>41</v>
      </c>
      <c r="L2506" s="3" t="n">
        <v>14</v>
      </c>
      <c r="M2506" s="3" t="n">
        <v>14</v>
      </c>
      <c r="N2506" s="3" t="n">
        <v>-1</v>
      </c>
      <c r="O2506" s="3" t="n">
        <v>-1</v>
      </c>
      <c r="P2506" s="3" t="n">
        <v>8.7</v>
      </c>
      <c r="Q2506" s="3" t="n">
        <v>24.2</v>
      </c>
      <c r="R2506" s="3" t="s">
        <v>7307</v>
      </c>
      <c r="S2506" s="4" t="n">
        <v>45747.626087963</v>
      </c>
      <c r="T2506" s="3" t="s">
        <v>3197</v>
      </c>
      <c r="U2506" s="3" t="s">
        <v>3197</v>
      </c>
      <c r="V2506" s="3" t="n">
        <v>0</v>
      </c>
      <c r="W2506" s="3" t="n">
        <v>0</v>
      </c>
      <c r="X2506" s="3" t="n">
        <v>0</v>
      </c>
      <c r="Y2506" s="3" t="s">
        <v>30</v>
      </c>
      <c r="Z2506" s="3" t="s">
        <v>30</v>
      </c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</row>
    <row r="2507" customFormat="false" ht="15.75" hidden="false" customHeight="false" outlineLevel="0" collapsed="false">
      <c r="A2507" s="3" t="n">
        <v>2506</v>
      </c>
      <c r="B2507" s="3" t="s">
        <v>7308</v>
      </c>
      <c r="C2507" s="3" t="s">
        <v>7309</v>
      </c>
      <c r="D2507" s="3" t="n">
        <v>1</v>
      </c>
      <c r="E2507" s="3" t="n">
        <v>2.5176669</v>
      </c>
      <c r="F2507" s="3" t="n">
        <v>56</v>
      </c>
      <c r="G2507" s="3" t="n">
        <v>56</v>
      </c>
      <c r="H2507" s="3" t="n">
        <v>6</v>
      </c>
      <c r="I2507" s="3" t="n">
        <v>6</v>
      </c>
      <c r="J2507" s="3" t="n">
        <v>64</v>
      </c>
      <c r="K2507" s="3" t="n">
        <v>64</v>
      </c>
      <c r="L2507" s="3" t="n">
        <v>8</v>
      </c>
      <c r="M2507" s="3" t="n">
        <v>8</v>
      </c>
      <c r="N2507" s="3" t="n">
        <v>-1</v>
      </c>
      <c r="O2507" s="3" t="n">
        <v>-1</v>
      </c>
      <c r="P2507" s="3" t="n">
        <v>8.7</v>
      </c>
      <c r="Q2507" s="3" t="n">
        <v>24.2</v>
      </c>
      <c r="R2507" s="3" t="s">
        <v>7310</v>
      </c>
      <c r="S2507" s="4" t="n">
        <v>45747.6261921296</v>
      </c>
      <c r="T2507" s="3" t="s">
        <v>256</v>
      </c>
      <c r="U2507" s="3" t="s">
        <v>256</v>
      </c>
      <c r="V2507" s="3" t="n">
        <v>0</v>
      </c>
      <c r="W2507" s="3" t="n">
        <v>0</v>
      </c>
      <c r="X2507" s="3" t="n">
        <v>0</v>
      </c>
      <c r="Y2507" s="3" t="s">
        <v>30</v>
      </c>
      <c r="Z2507" s="3" t="s">
        <v>30</v>
      </c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</row>
    <row r="2508" customFormat="false" ht="15.75" hidden="false" customHeight="false" outlineLevel="0" collapsed="false">
      <c r="A2508" s="3" t="n">
        <v>2507</v>
      </c>
      <c r="B2508" s="3" t="s">
        <v>7311</v>
      </c>
      <c r="C2508" s="3" t="s">
        <v>7312</v>
      </c>
      <c r="D2508" s="3" t="n">
        <v>1</v>
      </c>
      <c r="E2508" s="3" t="n">
        <v>0.5984961</v>
      </c>
      <c r="F2508" s="3" t="n">
        <v>28</v>
      </c>
      <c r="G2508" s="3" t="n">
        <v>28</v>
      </c>
      <c r="H2508" s="3" t="n">
        <v>4</v>
      </c>
      <c r="I2508" s="3" t="n">
        <v>4</v>
      </c>
      <c r="J2508" s="3" t="n">
        <v>34</v>
      </c>
      <c r="K2508" s="3" t="n">
        <v>34</v>
      </c>
      <c r="L2508" s="3" t="n">
        <v>3</v>
      </c>
      <c r="M2508" s="3" t="n">
        <v>3</v>
      </c>
      <c r="N2508" s="3" t="n">
        <v>-1</v>
      </c>
      <c r="O2508" s="3" t="n">
        <v>-1</v>
      </c>
      <c r="P2508" s="3" t="n">
        <v>8.7</v>
      </c>
      <c r="Q2508" s="3" t="n">
        <v>24.2</v>
      </c>
      <c r="R2508" s="3" t="s">
        <v>7313</v>
      </c>
      <c r="S2508" s="4" t="n">
        <v>45747.6262268519</v>
      </c>
      <c r="T2508" s="3" t="s">
        <v>65</v>
      </c>
      <c r="U2508" s="3" t="s">
        <v>65</v>
      </c>
      <c r="V2508" s="3" t="n">
        <v>0</v>
      </c>
      <c r="W2508" s="3" t="n">
        <v>0</v>
      </c>
      <c r="X2508" s="3" t="n">
        <v>0</v>
      </c>
      <c r="Y2508" s="3" t="s">
        <v>30</v>
      </c>
      <c r="Z2508" s="3" t="s">
        <v>30</v>
      </c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</row>
    <row r="2509" customFormat="false" ht="15.75" hidden="false" customHeight="false" outlineLevel="0" collapsed="false">
      <c r="A2509" s="3" t="n">
        <v>2508</v>
      </c>
      <c r="B2509" s="3" t="s">
        <v>7314</v>
      </c>
      <c r="C2509" s="3" t="s">
        <v>7315</v>
      </c>
      <c r="D2509" s="3" t="n">
        <v>1</v>
      </c>
      <c r="E2509" s="3" t="n">
        <v>4.3713858</v>
      </c>
      <c r="F2509" s="3" t="n">
        <v>133</v>
      </c>
      <c r="G2509" s="3" t="n">
        <v>133</v>
      </c>
      <c r="H2509" s="3" t="n">
        <v>5</v>
      </c>
      <c r="I2509" s="3" t="n">
        <v>5</v>
      </c>
      <c r="J2509" s="3" t="n">
        <v>133</v>
      </c>
      <c r="K2509" s="3" t="n">
        <v>133</v>
      </c>
      <c r="L2509" s="3" t="n">
        <v>17</v>
      </c>
      <c r="M2509" s="3" t="n">
        <v>17</v>
      </c>
      <c r="N2509" s="3" t="n">
        <v>-1</v>
      </c>
      <c r="O2509" s="3" t="n">
        <v>-1</v>
      </c>
      <c r="P2509" s="3" t="n">
        <v>8.7</v>
      </c>
      <c r="Q2509" s="3" t="n">
        <v>24.2</v>
      </c>
      <c r="R2509" s="3" t="s">
        <v>7316</v>
      </c>
      <c r="S2509" s="4" t="n">
        <v>45747.6263078704</v>
      </c>
      <c r="T2509" s="3" t="s">
        <v>65</v>
      </c>
      <c r="U2509" s="3" t="s">
        <v>65</v>
      </c>
      <c r="V2509" s="3" t="n">
        <v>0</v>
      </c>
      <c r="W2509" s="3" t="n">
        <v>0</v>
      </c>
      <c r="X2509" s="3" t="n">
        <v>0</v>
      </c>
      <c r="Y2509" s="3" t="s">
        <v>30</v>
      </c>
      <c r="Z2509" s="3" t="s">
        <v>30</v>
      </c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</row>
    <row r="2510" customFormat="false" ht="15.75" hidden="false" customHeight="false" outlineLevel="0" collapsed="false">
      <c r="A2510" s="3" t="n">
        <v>2509</v>
      </c>
      <c r="B2510" s="3" t="s">
        <v>7317</v>
      </c>
      <c r="C2510" s="3" t="s">
        <v>7318</v>
      </c>
      <c r="D2510" s="3" t="n">
        <v>1</v>
      </c>
      <c r="E2510" s="3" t="n">
        <v>1.2962966</v>
      </c>
      <c r="F2510" s="3" t="n">
        <v>73</v>
      </c>
      <c r="G2510" s="3" t="n">
        <v>73</v>
      </c>
      <c r="H2510" s="3" t="n">
        <v>4</v>
      </c>
      <c r="I2510" s="3" t="n">
        <v>4</v>
      </c>
      <c r="J2510" s="3" t="n">
        <v>96</v>
      </c>
      <c r="K2510" s="3" t="n">
        <v>96</v>
      </c>
      <c r="L2510" s="3" t="n">
        <v>6</v>
      </c>
      <c r="M2510" s="3" t="n">
        <v>6</v>
      </c>
      <c r="N2510" s="3" t="n">
        <v>-1</v>
      </c>
      <c r="O2510" s="3" t="n">
        <v>-1</v>
      </c>
      <c r="P2510" s="3" t="n">
        <v>8.7</v>
      </c>
      <c r="Q2510" s="3" t="n">
        <v>24.2</v>
      </c>
      <c r="R2510" s="3" t="s">
        <v>7319</v>
      </c>
      <c r="S2510" s="4" t="n">
        <v>45747.6263657407</v>
      </c>
      <c r="T2510" s="3" t="s">
        <v>65</v>
      </c>
      <c r="U2510" s="3" t="s">
        <v>65</v>
      </c>
      <c r="V2510" s="3" t="n">
        <v>0</v>
      </c>
      <c r="W2510" s="3" t="n">
        <v>0</v>
      </c>
      <c r="X2510" s="3" t="n">
        <v>0</v>
      </c>
      <c r="Y2510" s="3" t="s">
        <v>30</v>
      </c>
      <c r="Z2510" s="3" t="s">
        <v>30</v>
      </c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</row>
    <row r="2511" customFormat="false" ht="15.75" hidden="false" customHeight="false" outlineLevel="0" collapsed="false">
      <c r="A2511" s="3" t="n">
        <v>2510</v>
      </c>
      <c r="B2511" s="3" t="s">
        <v>7320</v>
      </c>
      <c r="C2511" s="3" t="s">
        <v>7321</v>
      </c>
      <c r="D2511" s="3" t="n">
        <v>1</v>
      </c>
      <c r="E2511" s="3" t="n">
        <v>2.621441</v>
      </c>
      <c r="F2511" s="3" t="n">
        <v>76</v>
      </c>
      <c r="G2511" s="3" t="n">
        <v>76</v>
      </c>
      <c r="H2511" s="3" t="n">
        <v>4</v>
      </c>
      <c r="I2511" s="3" t="n">
        <v>4</v>
      </c>
      <c r="J2511" s="3" t="n">
        <v>66</v>
      </c>
      <c r="K2511" s="3" t="n">
        <v>66</v>
      </c>
      <c r="L2511" s="3" t="n">
        <v>10</v>
      </c>
      <c r="M2511" s="3" t="n">
        <v>10</v>
      </c>
      <c r="N2511" s="3" t="n">
        <v>-1</v>
      </c>
      <c r="O2511" s="3" t="n">
        <v>-1</v>
      </c>
      <c r="P2511" s="3" t="n">
        <v>8.7</v>
      </c>
      <c r="Q2511" s="3" t="n">
        <v>24.2</v>
      </c>
      <c r="R2511" s="3" t="s">
        <v>7322</v>
      </c>
      <c r="S2511" s="4" t="n">
        <v>45747.6264236111</v>
      </c>
      <c r="T2511" s="3" t="s">
        <v>65</v>
      </c>
      <c r="U2511" s="3" t="s">
        <v>65</v>
      </c>
      <c r="V2511" s="3" t="n">
        <v>0</v>
      </c>
      <c r="W2511" s="3" t="n">
        <v>0</v>
      </c>
      <c r="X2511" s="3" t="n">
        <v>0</v>
      </c>
      <c r="Y2511" s="3" t="s">
        <v>30</v>
      </c>
      <c r="Z2511" s="3" t="s">
        <v>30</v>
      </c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</row>
    <row r="2512" customFormat="false" ht="15.75" hidden="false" customHeight="false" outlineLevel="0" collapsed="false">
      <c r="A2512" s="3" t="n">
        <v>2511</v>
      </c>
      <c r="B2512" s="3" t="s">
        <v>7323</v>
      </c>
      <c r="C2512" s="3" t="s">
        <v>7324</v>
      </c>
      <c r="D2512" s="3" t="n">
        <v>1</v>
      </c>
      <c r="E2512" s="3" t="n">
        <v>0.8535024</v>
      </c>
      <c r="F2512" s="3" t="n">
        <v>32</v>
      </c>
      <c r="G2512" s="3" t="n">
        <v>32</v>
      </c>
      <c r="H2512" s="3" t="n">
        <v>9</v>
      </c>
      <c r="I2512" s="3" t="n">
        <v>9</v>
      </c>
      <c r="J2512" s="3" t="n">
        <v>39</v>
      </c>
      <c r="K2512" s="3" t="n">
        <v>39</v>
      </c>
      <c r="L2512" s="3" t="n">
        <v>6</v>
      </c>
      <c r="M2512" s="3" t="n">
        <v>6</v>
      </c>
      <c r="N2512" s="3" t="n">
        <v>-1</v>
      </c>
      <c r="O2512" s="3" t="n">
        <v>-1</v>
      </c>
      <c r="P2512" s="3" t="n">
        <v>8.7</v>
      </c>
      <c r="Q2512" s="3" t="n">
        <v>24.2</v>
      </c>
      <c r="R2512" s="3" t="s">
        <v>7325</v>
      </c>
      <c r="S2512" s="4" t="n">
        <v>45747.6264583333</v>
      </c>
      <c r="T2512" s="3" t="s">
        <v>3197</v>
      </c>
      <c r="U2512" s="3" t="s">
        <v>3197</v>
      </c>
      <c r="V2512" s="3" t="n">
        <v>0</v>
      </c>
      <c r="W2512" s="3" t="n">
        <v>0</v>
      </c>
      <c r="X2512" s="3" t="n">
        <v>0</v>
      </c>
      <c r="Y2512" s="3" t="s">
        <v>30</v>
      </c>
      <c r="Z2512" s="3" t="s">
        <v>30</v>
      </c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</row>
    <row r="2513" customFormat="false" ht="15.75" hidden="false" customHeight="false" outlineLevel="0" collapsed="false">
      <c r="A2513" s="3" t="n">
        <v>2512</v>
      </c>
      <c r="B2513" s="3" t="s">
        <v>7326</v>
      </c>
      <c r="C2513" s="3" t="s">
        <v>7327</v>
      </c>
      <c r="D2513" s="3" t="n">
        <v>1</v>
      </c>
      <c r="E2513" s="3" t="n">
        <v>0.8488976</v>
      </c>
      <c r="F2513" s="3" t="n">
        <v>42</v>
      </c>
      <c r="G2513" s="3" t="n">
        <v>42</v>
      </c>
      <c r="H2513" s="3" t="n">
        <v>4</v>
      </c>
      <c r="I2513" s="3" t="n">
        <v>4</v>
      </c>
      <c r="J2513" s="3" t="n">
        <v>46</v>
      </c>
      <c r="K2513" s="3" t="n">
        <v>46</v>
      </c>
      <c r="L2513" s="3" t="n">
        <v>4</v>
      </c>
      <c r="M2513" s="3" t="n">
        <v>4</v>
      </c>
      <c r="N2513" s="3" t="n">
        <v>-1</v>
      </c>
      <c r="O2513" s="3" t="n">
        <v>-1</v>
      </c>
      <c r="P2513" s="3" t="n">
        <v>8.7</v>
      </c>
      <c r="Q2513" s="3" t="n">
        <v>24.2</v>
      </c>
      <c r="R2513" s="3" t="s">
        <v>7328</v>
      </c>
      <c r="S2513" s="4" t="n">
        <v>45747.6264930556</v>
      </c>
      <c r="T2513" s="3" t="s">
        <v>65</v>
      </c>
      <c r="U2513" s="3" t="s">
        <v>65</v>
      </c>
      <c r="V2513" s="3" t="n">
        <v>0</v>
      </c>
      <c r="W2513" s="3" t="n">
        <v>0</v>
      </c>
      <c r="X2513" s="3" t="n">
        <v>0</v>
      </c>
      <c r="Y2513" s="3" t="s">
        <v>30</v>
      </c>
      <c r="Z2513" s="3" t="s">
        <v>30</v>
      </c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</row>
    <row r="2514" customFormat="false" ht="15.75" hidden="false" customHeight="false" outlineLevel="0" collapsed="false">
      <c r="A2514" s="3" t="n">
        <v>2513</v>
      </c>
      <c r="B2514" s="3" t="s">
        <v>7329</v>
      </c>
      <c r="C2514" s="3" t="s">
        <v>7330</v>
      </c>
      <c r="D2514" s="3" t="n">
        <v>1</v>
      </c>
      <c r="E2514" s="3" t="n">
        <v>0.994377</v>
      </c>
      <c r="F2514" s="3" t="n">
        <v>19</v>
      </c>
      <c r="G2514" s="3" t="n">
        <v>19</v>
      </c>
      <c r="H2514" s="3" t="n">
        <v>3</v>
      </c>
      <c r="I2514" s="3" t="n">
        <v>3</v>
      </c>
      <c r="J2514" s="3" t="n">
        <v>27</v>
      </c>
      <c r="K2514" s="3" t="n">
        <v>27</v>
      </c>
      <c r="L2514" s="3" t="n">
        <v>3</v>
      </c>
      <c r="M2514" s="3" t="n">
        <v>3</v>
      </c>
      <c r="N2514" s="3" t="n">
        <v>0</v>
      </c>
      <c r="O2514" s="3" t="n">
        <v>-1</v>
      </c>
      <c r="P2514" s="3" t="n">
        <v>8.7</v>
      </c>
      <c r="Q2514" s="3" t="n">
        <v>24.2</v>
      </c>
      <c r="R2514" s="3" t="s">
        <v>7331</v>
      </c>
      <c r="S2514" s="4" t="n">
        <v>45747.6265509259</v>
      </c>
      <c r="T2514" s="3" t="s">
        <v>1920</v>
      </c>
      <c r="U2514" s="3" t="s">
        <v>1920</v>
      </c>
      <c r="V2514" s="3" t="n">
        <v>1</v>
      </c>
      <c r="W2514" s="3" t="n">
        <v>0</v>
      </c>
      <c r="X2514" s="3" t="n">
        <v>0</v>
      </c>
      <c r="Y2514" s="3" t="s">
        <v>30</v>
      </c>
      <c r="Z2514" s="3" t="s">
        <v>30</v>
      </c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</row>
    <row r="2515" customFormat="false" ht="15.75" hidden="false" customHeight="false" outlineLevel="0" collapsed="false">
      <c r="A2515" s="3" t="n">
        <v>2514</v>
      </c>
      <c r="B2515" s="3" t="s">
        <v>7332</v>
      </c>
      <c r="C2515" s="3" t="s">
        <v>7333</v>
      </c>
      <c r="D2515" s="3" t="n">
        <v>1</v>
      </c>
      <c r="E2515" s="3" t="n">
        <v>10.4179658</v>
      </c>
      <c r="F2515" s="3" t="n">
        <v>358</v>
      </c>
      <c r="G2515" s="3" t="n">
        <v>358</v>
      </c>
      <c r="H2515" s="3" t="n">
        <v>16</v>
      </c>
      <c r="I2515" s="3" t="n">
        <v>16</v>
      </c>
      <c r="J2515" s="3" t="n">
        <v>414</v>
      </c>
      <c r="K2515" s="3" t="n">
        <v>414</v>
      </c>
      <c r="L2515" s="3" t="n">
        <v>48</v>
      </c>
      <c r="M2515" s="3" t="n">
        <v>48</v>
      </c>
      <c r="N2515" s="3" t="n">
        <v>-1</v>
      </c>
      <c r="O2515" s="3" t="n">
        <v>-1</v>
      </c>
      <c r="P2515" s="3" t="n">
        <v>8.8</v>
      </c>
      <c r="Q2515" s="3" t="n">
        <v>24.2</v>
      </c>
      <c r="R2515" s="3" t="s">
        <v>7334</v>
      </c>
      <c r="S2515" s="4" t="n">
        <v>45747.6268055556</v>
      </c>
      <c r="T2515" s="3" t="s">
        <v>3197</v>
      </c>
      <c r="U2515" s="3" t="s">
        <v>3197</v>
      </c>
      <c r="V2515" s="3" t="n">
        <v>0</v>
      </c>
      <c r="W2515" s="3" t="n">
        <v>0</v>
      </c>
      <c r="X2515" s="3" t="n">
        <v>0</v>
      </c>
      <c r="Y2515" s="3" t="s">
        <v>30</v>
      </c>
      <c r="Z2515" s="3" t="s">
        <v>30</v>
      </c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</row>
    <row r="2516" customFormat="false" ht="15.75" hidden="false" customHeight="false" outlineLevel="0" collapsed="false">
      <c r="A2516" s="3" t="n">
        <v>2515</v>
      </c>
      <c r="B2516" s="3" t="s">
        <v>7335</v>
      </c>
      <c r="C2516" s="3" t="s">
        <v>7336</v>
      </c>
      <c r="D2516" s="3" t="n">
        <v>1</v>
      </c>
      <c r="E2516" s="3" t="n">
        <v>2.5695554</v>
      </c>
      <c r="F2516" s="3" t="n">
        <v>56</v>
      </c>
      <c r="G2516" s="3" t="n">
        <v>56</v>
      </c>
      <c r="H2516" s="3" t="n">
        <v>6</v>
      </c>
      <c r="I2516" s="3" t="n">
        <v>6</v>
      </c>
      <c r="J2516" s="3" t="n">
        <v>64</v>
      </c>
      <c r="K2516" s="3" t="n">
        <v>64</v>
      </c>
      <c r="L2516" s="3" t="n">
        <v>8</v>
      </c>
      <c r="M2516" s="3" t="n">
        <v>8</v>
      </c>
      <c r="N2516" s="3" t="n">
        <v>-1</v>
      </c>
      <c r="O2516" s="3" t="n">
        <v>-1</v>
      </c>
      <c r="P2516" s="3" t="n">
        <v>8.8</v>
      </c>
      <c r="Q2516" s="3" t="n">
        <v>24.2</v>
      </c>
      <c r="R2516" s="3" t="s">
        <v>7337</v>
      </c>
      <c r="S2516" s="4" t="n">
        <v>45747.6269328704</v>
      </c>
      <c r="T2516" s="3" t="s">
        <v>256</v>
      </c>
      <c r="U2516" s="3" t="s">
        <v>256</v>
      </c>
      <c r="V2516" s="3" t="n">
        <v>0</v>
      </c>
      <c r="W2516" s="3" t="n">
        <v>0</v>
      </c>
      <c r="X2516" s="3" t="n">
        <v>0</v>
      </c>
      <c r="Y2516" s="3" t="s">
        <v>30</v>
      </c>
      <c r="Z2516" s="3" t="s">
        <v>30</v>
      </c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</row>
    <row r="2517" customFormat="false" ht="15.75" hidden="false" customHeight="false" outlineLevel="0" collapsed="false">
      <c r="A2517" s="3" t="n">
        <v>2516</v>
      </c>
      <c r="B2517" s="3" t="s">
        <v>7338</v>
      </c>
      <c r="C2517" s="3" t="s">
        <v>7339</v>
      </c>
      <c r="D2517" s="3" t="n">
        <v>1</v>
      </c>
      <c r="E2517" s="3" t="n">
        <v>0.590212</v>
      </c>
      <c r="F2517" s="3" t="n">
        <v>28</v>
      </c>
      <c r="G2517" s="3" t="n">
        <v>28</v>
      </c>
      <c r="H2517" s="3" t="n">
        <v>4</v>
      </c>
      <c r="I2517" s="3" t="n">
        <v>4</v>
      </c>
      <c r="J2517" s="3" t="n">
        <v>34</v>
      </c>
      <c r="K2517" s="3" t="n">
        <v>34</v>
      </c>
      <c r="L2517" s="3" t="n">
        <v>3</v>
      </c>
      <c r="M2517" s="3" t="n">
        <v>3</v>
      </c>
      <c r="N2517" s="3" t="n">
        <v>-1</v>
      </c>
      <c r="O2517" s="3" t="n">
        <v>-1</v>
      </c>
      <c r="P2517" s="3" t="n">
        <v>8.8</v>
      </c>
      <c r="Q2517" s="3" t="n">
        <v>24.2</v>
      </c>
      <c r="R2517" s="3" t="s">
        <v>7340</v>
      </c>
      <c r="S2517" s="4" t="n">
        <v>45747.6269675926</v>
      </c>
      <c r="T2517" s="3" t="s">
        <v>65</v>
      </c>
      <c r="U2517" s="3" t="s">
        <v>65</v>
      </c>
      <c r="V2517" s="3" t="n">
        <v>0</v>
      </c>
      <c r="W2517" s="3" t="n">
        <v>0</v>
      </c>
      <c r="X2517" s="3" t="n">
        <v>0</v>
      </c>
      <c r="Y2517" s="3" t="s">
        <v>30</v>
      </c>
      <c r="Z2517" s="3" t="s">
        <v>30</v>
      </c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</row>
    <row r="2518" customFormat="false" ht="15.75" hidden="false" customHeight="false" outlineLevel="0" collapsed="false">
      <c r="A2518" s="3" t="n">
        <v>2517</v>
      </c>
      <c r="B2518" s="3" t="s">
        <v>7341</v>
      </c>
      <c r="C2518" s="3" t="s">
        <v>7342</v>
      </c>
      <c r="D2518" s="3" t="n">
        <v>1</v>
      </c>
      <c r="E2518" s="3" t="n">
        <v>4.2337786</v>
      </c>
      <c r="F2518" s="3" t="n">
        <v>133</v>
      </c>
      <c r="G2518" s="3" t="n">
        <v>133</v>
      </c>
      <c r="H2518" s="3" t="n">
        <v>5</v>
      </c>
      <c r="I2518" s="3" t="n">
        <v>5</v>
      </c>
      <c r="J2518" s="3" t="n">
        <v>133</v>
      </c>
      <c r="K2518" s="3" t="n">
        <v>133</v>
      </c>
      <c r="L2518" s="3" t="n">
        <v>17</v>
      </c>
      <c r="M2518" s="3" t="n">
        <v>17</v>
      </c>
      <c r="N2518" s="3" t="n">
        <v>-1</v>
      </c>
      <c r="O2518" s="3" t="n">
        <v>-1</v>
      </c>
      <c r="P2518" s="3" t="n">
        <v>8.8</v>
      </c>
      <c r="Q2518" s="3" t="n">
        <v>24.2</v>
      </c>
      <c r="R2518" s="3" t="s">
        <v>7343</v>
      </c>
      <c r="S2518" s="4" t="n">
        <v>45747.6270486111</v>
      </c>
      <c r="T2518" s="3" t="s">
        <v>65</v>
      </c>
      <c r="U2518" s="3" t="s">
        <v>65</v>
      </c>
      <c r="V2518" s="3" t="n">
        <v>0</v>
      </c>
      <c r="W2518" s="3" t="n">
        <v>0</v>
      </c>
      <c r="X2518" s="3" t="n">
        <v>0</v>
      </c>
      <c r="Y2518" s="3" t="s">
        <v>30</v>
      </c>
      <c r="Z2518" s="3" t="s">
        <v>30</v>
      </c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</row>
    <row r="2519" customFormat="false" ht="15.75" hidden="false" customHeight="false" outlineLevel="0" collapsed="false">
      <c r="A2519" s="3" t="n">
        <v>2518</v>
      </c>
      <c r="B2519" s="3" t="s">
        <v>7344</v>
      </c>
      <c r="C2519" s="3" t="s">
        <v>7345</v>
      </c>
      <c r="D2519" s="3" t="n">
        <v>1</v>
      </c>
      <c r="E2519" s="3" t="n">
        <v>1.2608805</v>
      </c>
      <c r="F2519" s="3" t="n">
        <v>73</v>
      </c>
      <c r="G2519" s="3" t="n">
        <v>73</v>
      </c>
      <c r="H2519" s="3" t="n">
        <v>4</v>
      </c>
      <c r="I2519" s="3" t="n">
        <v>4</v>
      </c>
      <c r="J2519" s="3" t="n">
        <v>96</v>
      </c>
      <c r="K2519" s="3" t="n">
        <v>96</v>
      </c>
      <c r="L2519" s="3" t="n">
        <v>6</v>
      </c>
      <c r="M2519" s="3" t="n">
        <v>6</v>
      </c>
      <c r="N2519" s="3" t="n">
        <v>-1</v>
      </c>
      <c r="O2519" s="3" t="n">
        <v>-1</v>
      </c>
      <c r="P2519" s="3" t="n">
        <v>8.8</v>
      </c>
      <c r="Q2519" s="3" t="n">
        <v>24.2</v>
      </c>
      <c r="R2519" s="3" t="s">
        <v>7346</v>
      </c>
      <c r="S2519" s="4" t="n">
        <v>45747.6270949074</v>
      </c>
      <c r="T2519" s="3" t="s">
        <v>65</v>
      </c>
      <c r="U2519" s="3" t="s">
        <v>65</v>
      </c>
      <c r="V2519" s="3" t="n">
        <v>0</v>
      </c>
      <c r="W2519" s="3" t="n">
        <v>0</v>
      </c>
      <c r="X2519" s="3" t="n">
        <v>0</v>
      </c>
      <c r="Y2519" s="3" t="s">
        <v>30</v>
      </c>
      <c r="Z2519" s="3" t="s">
        <v>30</v>
      </c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</row>
    <row r="2520" customFormat="false" ht="15.75" hidden="false" customHeight="false" outlineLevel="0" collapsed="false">
      <c r="A2520" s="3" t="n">
        <v>2519</v>
      </c>
      <c r="B2520" s="3" t="s">
        <v>7347</v>
      </c>
      <c r="C2520" s="3" t="s">
        <v>7348</v>
      </c>
      <c r="D2520" s="3" t="n">
        <v>1</v>
      </c>
      <c r="E2520" s="3" t="n">
        <v>2.5314629</v>
      </c>
      <c r="F2520" s="3" t="n">
        <v>76</v>
      </c>
      <c r="G2520" s="3" t="n">
        <v>76</v>
      </c>
      <c r="H2520" s="3" t="n">
        <v>4</v>
      </c>
      <c r="I2520" s="3" t="n">
        <v>4</v>
      </c>
      <c r="J2520" s="3" t="n">
        <v>66</v>
      </c>
      <c r="K2520" s="3" t="n">
        <v>66</v>
      </c>
      <c r="L2520" s="3" t="n">
        <v>10</v>
      </c>
      <c r="M2520" s="3" t="n">
        <v>10</v>
      </c>
      <c r="N2520" s="3" t="n">
        <v>-1</v>
      </c>
      <c r="O2520" s="3" t="n">
        <v>-1</v>
      </c>
      <c r="P2520" s="3" t="n">
        <v>8.8</v>
      </c>
      <c r="Q2520" s="3" t="n">
        <v>24.2</v>
      </c>
      <c r="R2520" s="3" t="s">
        <v>7349</v>
      </c>
      <c r="S2520" s="4" t="n">
        <v>45747.6271643519</v>
      </c>
      <c r="T2520" s="3" t="s">
        <v>65</v>
      </c>
      <c r="U2520" s="3" t="s">
        <v>65</v>
      </c>
      <c r="V2520" s="3" t="n">
        <v>0</v>
      </c>
      <c r="W2520" s="3" t="n">
        <v>0</v>
      </c>
      <c r="X2520" s="3" t="n">
        <v>0</v>
      </c>
      <c r="Y2520" s="3" t="s">
        <v>30</v>
      </c>
      <c r="Z2520" s="3" t="s">
        <v>30</v>
      </c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</row>
    <row r="2521" customFormat="false" ht="15.75" hidden="false" customHeight="false" outlineLevel="0" collapsed="false">
      <c r="A2521" s="3" t="n">
        <v>2520</v>
      </c>
      <c r="B2521" s="3" t="s">
        <v>7350</v>
      </c>
      <c r="C2521" s="3" t="s">
        <v>7351</v>
      </c>
      <c r="D2521" s="3" t="n">
        <v>1</v>
      </c>
      <c r="E2521" s="3" t="n">
        <v>0.8045357</v>
      </c>
      <c r="F2521" s="3" t="n">
        <v>32</v>
      </c>
      <c r="G2521" s="3" t="n">
        <v>32</v>
      </c>
      <c r="H2521" s="3" t="n">
        <v>9</v>
      </c>
      <c r="I2521" s="3" t="n">
        <v>9</v>
      </c>
      <c r="J2521" s="3" t="n">
        <v>39</v>
      </c>
      <c r="K2521" s="3" t="n">
        <v>39</v>
      </c>
      <c r="L2521" s="3" t="n">
        <v>6</v>
      </c>
      <c r="M2521" s="3" t="n">
        <v>6</v>
      </c>
      <c r="N2521" s="3" t="n">
        <v>-1</v>
      </c>
      <c r="O2521" s="3" t="n">
        <v>-1</v>
      </c>
      <c r="P2521" s="3" t="n">
        <v>8.8</v>
      </c>
      <c r="Q2521" s="3" t="n">
        <v>24.2</v>
      </c>
      <c r="R2521" s="3" t="s">
        <v>7352</v>
      </c>
      <c r="S2521" s="4" t="n">
        <v>45747.6271990741</v>
      </c>
      <c r="T2521" s="3" t="s">
        <v>3197</v>
      </c>
      <c r="U2521" s="3" t="s">
        <v>3197</v>
      </c>
      <c r="V2521" s="3" t="n">
        <v>0</v>
      </c>
      <c r="W2521" s="3" t="n">
        <v>0</v>
      </c>
      <c r="X2521" s="3" t="n">
        <v>0</v>
      </c>
      <c r="Y2521" s="3" t="s">
        <v>30</v>
      </c>
      <c r="Z2521" s="3" t="s">
        <v>30</v>
      </c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</row>
    <row r="2522" customFormat="false" ht="15.75" hidden="false" customHeight="false" outlineLevel="0" collapsed="false">
      <c r="A2522" s="3" t="n">
        <v>2521</v>
      </c>
      <c r="B2522" s="3" t="s">
        <v>7353</v>
      </c>
      <c r="C2522" s="3" t="s">
        <v>7354</v>
      </c>
      <c r="D2522" s="3" t="n">
        <v>1</v>
      </c>
      <c r="E2522" s="3" t="n">
        <v>0.8237264</v>
      </c>
      <c r="F2522" s="3" t="n">
        <v>42</v>
      </c>
      <c r="G2522" s="3" t="n">
        <v>42</v>
      </c>
      <c r="H2522" s="3" t="n">
        <v>4</v>
      </c>
      <c r="I2522" s="3" t="n">
        <v>4</v>
      </c>
      <c r="J2522" s="3" t="n">
        <v>46</v>
      </c>
      <c r="K2522" s="3" t="n">
        <v>46</v>
      </c>
      <c r="L2522" s="3" t="n">
        <v>4</v>
      </c>
      <c r="M2522" s="3" t="n">
        <v>4</v>
      </c>
      <c r="N2522" s="3" t="n">
        <v>-1</v>
      </c>
      <c r="O2522" s="3" t="n">
        <v>-1</v>
      </c>
      <c r="P2522" s="3" t="n">
        <v>8.8</v>
      </c>
      <c r="Q2522" s="3" t="n">
        <v>24.2</v>
      </c>
      <c r="R2522" s="3" t="s">
        <v>7355</v>
      </c>
      <c r="S2522" s="4" t="n">
        <v>45747.6272337963</v>
      </c>
      <c r="T2522" s="3" t="s">
        <v>65</v>
      </c>
      <c r="U2522" s="3" t="s">
        <v>65</v>
      </c>
      <c r="V2522" s="3" t="n">
        <v>0</v>
      </c>
      <c r="W2522" s="3" t="n">
        <v>0</v>
      </c>
      <c r="X2522" s="3" t="n">
        <v>0</v>
      </c>
      <c r="Y2522" s="3" t="s">
        <v>30</v>
      </c>
      <c r="Z2522" s="3" t="s">
        <v>30</v>
      </c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</row>
    <row r="2523" customFormat="false" ht="15.75" hidden="false" customHeight="false" outlineLevel="0" collapsed="false">
      <c r="A2523" s="3" t="n">
        <v>2522</v>
      </c>
      <c r="B2523" s="3" t="s">
        <v>7356</v>
      </c>
      <c r="C2523" s="3" t="s">
        <v>7357</v>
      </c>
      <c r="D2523" s="3" t="n">
        <v>1</v>
      </c>
      <c r="E2523" s="3" t="n">
        <v>10.6510598</v>
      </c>
      <c r="F2523" s="3" t="n">
        <v>359</v>
      </c>
      <c r="G2523" s="3" t="n">
        <v>359</v>
      </c>
      <c r="H2523" s="3" t="n">
        <v>15</v>
      </c>
      <c r="I2523" s="3" t="n">
        <v>15</v>
      </c>
      <c r="J2523" s="3" t="n">
        <v>416</v>
      </c>
      <c r="K2523" s="3" t="n">
        <v>416</v>
      </c>
      <c r="L2523" s="3" t="n">
        <v>48</v>
      </c>
      <c r="M2523" s="3" t="n">
        <v>48</v>
      </c>
      <c r="N2523" s="3" t="n">
        <v>-1</v>
      </c>
      <c r="O2523" s="3" t="n">
        <v>-1</v>
      </c>
      <c r="P2523" s="3" t="n">
        <v>8.8</v>
      </c>
      <c r="Q2523" s="3" t="n">
        <v>24.2</v>
      </c>
      <c r="R2523" s="3" t="s">
        <v>7358</v>
      </c>
      <c r="S2523" s="4" t="n">
        <v>45747.6274884259</v>
      </c>
      <c r="T2523" s="3" t="s">
        <v>3197</v>
      </c>
      <c r="U2523" s="3" t="s">
        <v>3197</v>
      </c>
      <c r="V2523" s="3" t="n">
        <v>0</v>
      </c>
      <c r="W2523" s="3" t="n">
        <v>0</v>
      </c>
      <c r="X2523" s="3" t="n">
        <v>0</v>
      </c>
      <c r="Y2523" s="3" t="s">
        <v>30</v>
      </c>
      <c r="Z2523" s="3" t="s">
        <v>30</v>
      </c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</row>
    <row r="2524" customFormat="false" ht="15.75" hidden="false" customHeight="false" outlineLevel="0" collapsed="false">
      <c r="A2524" s="3" t="n">
        <v>2523</v>
      </c>
      <c r="B2524" s="3" t="s">
        <v>7359</v>
      </c>
      <c r="C2524" s="3" t="s">
        <v>7360</v>
      </c>
      <c r="D2524" s="3" t="n">
        <v>1</v>
      </c>
      <c r="E2524" s="3" t="n">
        <v>0.7908247</v>
      </c>
      <c r="F2524" s="3" t="n">
        <v>16</v>
      </c>
      <c r="G2524" s="3" t="n">
        <v>16</v>
      </c>
      <c r="H2524" s="3" t="n">
        <v>3</v>
      </c>
      <c r="I2524" s="3" t="n">
        <v>3</v>
      </c>
      <c r="J2524" s="3" t="n">
        <v>23</v>
      </c>
      <c r="K2524" s="3" t="n">
        <v>23</v>
      </c>
      <c r="L2524" s="3" t="n">
        <v>2</v>
      </c>
      <c r="M2524" s="3" t="n">
        <v>2</v>
      </c>
      <c r="N2524" s="3" t="n">
        <v>0</v>
      </c>
      <c r="O2524" s="3" t="n">
        <v>-1</v>
      </c>
      <c r="P2524" s="3" t="n">
        <v>8.8</v>
      </c>
      <c r="Q2524" s="3" t="n">
        <v>24.2</v>
      </c>
      <c r="R2524" s="3" t="s">
        <v>7361</v>
      </c>
      <c r="S2524" s="4" t="n">
        <v>45747.6275578704</v>
      </c>
      <c r="T2524" s="3" t="s">
        <v>1920</v>
      </c>
      <c r="U2524" s="3" t="s">
        <v>1920</v>
      </c>
      <c r="V2524" s="3" t="n">
        <v>1</v>
      </c>
      <c r="W2524" s="3" t="n">
        <v>0</v>
      </c>
      <c r="X2524" s="3" t="n">
        <v>0</v>
      </c>
      <c r="Y2524" s="3" t="s">
        <v>30</v>
      </c>
      <c r="Z2524" s="3" t="s">
        <v>30</v>
      </c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</row>
    <row r="2525" customFormat="false" ht="15.75" hidden="false" customHeight="false" outlineLevel="0" collapsed="false">
      <c r="A2525" s="3" t="n">
        <v>2524</v>
      </c>
      <c r="B2525" s="3" t="s">
        <v>7362</v>
      </c>
      <c r="C2525" s="3" t="s">
        <v>7363</v>
      </c>
      <c r="D2525" s="3" t="n">
        <v>1</v>
      </c>
      <c r="E2525" s="3" t="n">
        <v>0.7181657</v>
      </c>
      <c r="F2525" s="3" t="n">
        <v>16</v>
      </c>
      <c r="G2525" s="3" t="n">
        <v>16</v>
      </c>
      <c r="H2525" s="3" t="n">
        <v>3</v>
      </c>
      <c r="I2525" s="3" t="n">
        <v>3</v>
      </c>
      <c r="J2525" s="3" t="n">
        <v>24</v>
      </c>
      <c r="K2525" s="3" t="n">
        <v>24</v>
      </c>
      <c r="L2525" s="3" t="n">
        <v>2</v>
      </c>
      <c r="M2525" s="3" t="n">
        <v>2</v>
      </c>
      <c r="N2525" s="3" t="n">
        <v>0</v>
      </c>
      <c r="O2525" s="3" t="n">
        <v>-1</v>
      </c>
      <c r="P2525" s="3" t="n">
        <v>8.8</v>
      </c>
      <c r="Q2525" s="3" t="n">
        <v>24.2</v>
      </c>
      <c r="R2525" s="3" t="s">
        <v>7364</v>
      </c>
      <c r="S2525" s="4" t="n">
        <v>45747.6276273148</v>
      </c>
      <c r="T2525" s="3" t="s">
        <v>3197</v>
      </c>
      <c r="U2525" s="3" t="s">
        <v>3197</v>
      </c>
      <c r="V2525" s="3" t="n">
        <v>1</v>
      </c>
      <c r="W2525" s="3" t="n">
        <v>0</v>
      </c>
      <c r="X2525" s="3" t="n">
        <v>0</v>
      </c>
      <c r="Y2525" s="3" t="s">
        <v>30</v>
      </c>
      <c r="Z2525" s="3" t="s">
        <v>30</v>
      </c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</row>
    <row r="2526" customFormat="false" ht="15.75" hidden="false" customHeight="false" outlineLevel="0" collapsed="false">
      <c r="A2526" s="3" t="n">
        <v>2525</v>
      </c>
      <c r="B2526" s="3" t="s">
        <v>7365</v>
      </c>
      <c r="C2526" s="3" t="s">
        <v>7366</v>
      </c>
      <c r="D2526" s="3" t="n">
        <v>1</v>
      </c>
      <c r="E2526" s="3" t="n">
        <v>10.6321177</v>
      </c>
      <c r="F2526" s="3" t="n">
        <v>358</v>
      </c>
      <c r="G2526" s="3" t="n">
        <v>358</v>
      </c>
      <c r="H2526" s="3" t="n">
        <v>16</v>
      </c>
      <c r="I2526" s="3" t="n">
        <v>16</v>
      </c>
      <c r="J2526" s="3" t="n">
        <v>414</v>
      </c>
      <c r="K2526" s="3" t="n">
        <v>414</v>
      </c>
      <c r="L2526" s="3" t="n">
        <v>48</v>
      </c>
      <c r="M2526" s="3" t="n">
        <v>48</v>
      </c>
      <c r="N2526" s="3" t="n">
        <v>-1</v>
      </c>
      <c r="O2526" s="3" t="n">
        <v>-1</v>
      </c>
      <c r="P2526" s="3" t="n">
        <v>8.9</v>
      </c>
      <c r="Q2526" s="3" t="n">
        <v>24.2</v>
      </c>
      <c r="R2526" s="3" t="s">
        <v>7367</v>
      </c>
      <c r="S2526" s="4" t="n">
        <v>45747.6278703704</v>
      </c>
      <c r="T2526" s="3" t="s">
        <v>3197</v>
      </c>
      <c r="U2526" s="3" t="s">
        <v>3197</v>
      </c>
      <c r="V2526" s="3" t="n">
        <v>0</v>
      </c>
      <c r="W2526" s="3" t="n">
        <v>0</v>
      </c>
      <c r="X2526" s="3" t="n">
        <v>0</v>
      </c>
      <c r="Y2526" s="3" t="s">
        <v>30</v>
      </c>
      <c r="Z2526" s="3" t="s">
        <v>30</v>
      </c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</row>
    <row r="2527" customFormat="false" ht="15.75" hidden="false" customHeight="false" outlineLevel="0" collapsed="false">
      <c r="A2527" s="3" t="n">
        <v>2526</v>
      </c>
      <c r="B2527" s="3" t="s">
        <v>7368</v>
      </c>
      <c r="C2527" s="3" t="s">
        <v>7369</v>
      </c>
      <c r="D2527" s="3" t="n">
        <v>1</v>
      </c>
      <c r="E2527" s="3" t="n">
        <v>2.564391</v>
      </c>
      <c r="F2527" s="3" t="n">
        <v>56</v>
      </c>
      <c r="G2527" s="3" t="n">
        <v>56</v>
      </c>
      <c r="H2527" s="3" t="n">
        <v>6</v>
      </c>
      <c r="I2527" s="3" t="n">
        <v>6</v>
      </c>
      <c r="J2527" s="3" t="n">
        <v>64</v>
      </c>
      <c r="K2527" s="3" t="n">
        <v>64</v>
      </c>
      <c r="L2527" s="3" t="n">
        <v>8</v>
      </c>
      <c r="M2527" s="3" t="n">
        <v>8</v>
      </c>
      <c r="N2527" s="3" t="n">
        <v>-1</v>
      </c>
      <c r="O2527" s="3" t="n">
        <v>-1</v>
      </c>
      <c r="P2527" s="3" t="n">
        <v>8.9</v>
      </c>
      <c r="Q2527" s="3" t="n">
        <v>24.2</v>
      </c>
      <c r="R2527" s="3" t="s">
        <v>7370</v>
      </c>
      <c r="S2527" s="4" t="n">
        <v>45747.6280092593</v>
      </c>
      <c r="T2527" s="3" t="s">
        <v>256</v>
      </c>
      <c r="U2527" s="3" t="s">
        <v>256</v>
      </c>
      <c r="V2527" s="3" t="n">
        <v>0</v>
      </c>
      <c r="W2527" s="3" t="n">
        <v>0</v>
      </c>
      <c r="X2527" s="3" t="n">
        <v>0</v>
      </c>
      <c r="Y2527" s="3" t="s">
        <v>30</v>
      </c>
      <c r="Z2527" s="3" t="s">
        <v>30</v>
      </c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</row>
    <row r="2528" customFormat="false" ht="15.75" hidden="false" customHeight="false" outlineLevel="0" collapsed="false">
      <c r="A2528" s="3" t="n">
        <v>2527</v>
      </c>
      <c r="B2528" s="3" t="s">
        <v>7371</v>
      </c>
      <c r="C2528" s="3" t="s">
        <v>7372</v>
      </c>
      <c r="D2528" s="3" t="n">
        <v>1</v>
      </c>
      <c r="E2528" s="3" t="n">
        <v>0.6137549</v>
      </c>
      <c r="F2528" s="3" t="n">
        <v>28</v>
      </c>
      <c r="G2528" s="3" t="n">
        <v>28</v>
      </c>
      <c r="H2528" s="3" t="n">
        <v>4</v>
      </c>
      <c r="I2528" s="3" t="n">
        <v>4</v>
      </c>
      <c r="J2528" s="3" t="n">
        <v>34</v>
      </c>
      <c r="K2528" s="3" t="n">
        <v>34</v>
      </c>
      <c r="L2528" s="3" t="n">
        <v>3</v>
      </c>
      <c r="M2528" s="3" t="n">
        <v>3</v>
      </c>
      <c r="N2528" s="3" t="n">
        <v>-1</v>
      </c>
      <c r="O2528" s="3" t="n">
        <v>-1</v>
      </c>
      <c r="P2528" s="3" t="n">
        <v>8.9</v>
      </c>
      <c r="Q2528" s="3" t="n">
        <v>24.2</v>
      </c>
      <c r="R2528" s="3" t="s">
        <v>7373</v>
      </c>
      <c r="S2528" s="4" t="n">
        <v>45747.6280439815</v>
      </c>
      <c r="T2528" s="3" t="s">
        <v>65</v>
      </c>
      <c r="U2528" s="3" t="s">
        <v>65</v>
      </c>
      <c r="V2528" s="3" t="n">
        <v>0</v>
      </c>
      <c r="W2528" s="3" t="n">
        <v>0</v>
      </c>
      <c r="X2528" s="3" t="n">
        <v>0</v>
      </c>
      <c r="Y2528" s="3" t="s">
        <v>30</v>
      </c>
      <c r="Z2528" s="3" t="s">
        <v>30</v>
      </c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</row>
    <row r="2529" customFormat="false" ht="15.75" hidden="false" customHeight="false" outlineLevel="0" collapsed="false">
      <c r="A2529" s="3" t="n">
        <v>2528</v>
      </c>
      <c r="B2529" s="3" t="s">
        <v>7374</v>
      </c>
      <c r="C2529" s="3" t="s">
        <v>7375</v>
      </c>
      <c r="D2529" s="3" t="n">
        <v>1</v>
      </c>
      <c r="E2529" s="3" t="n">
        <v>4.4028402</v>
      </c>
      <c r="F2529" s="3" t="n">
        <v>133</v>
      </c>
      <c r="G2529" s="3" t="n">
        <v>133</v>
      </c>
      <c r="H2529" s="3" t="n">
        <v>5</v>
      </c>
      <c r="I2529" s="3" t="n">
        <v>5</v>
      </c>
      <c r="J2529" s="3" t="n">
        <v>133</v>
      </c>
      <c r="K2529" s="3" t="n">
        <v>133</v>
      </c>
      <c r="L2529" s="3" t="n">
        <v>17</v>
      </c>
      <c r="M2529" s="3" t="n">
        <v>17</v>
      </c>
      <c r="N2529" s="3" t="n">
        <v>-1</v>
      </c>
      <c r="O2529" s="3" t="n">
        <v>-1</v>
      </c>
      <c r="P2529" s="3" t="n">
        <v>8.9</v>
      </c>
      <c r="Q2529" s="3" t="n">
        <v>24.2</v>
      </c>
      <c r="R2529" s="3" t="s">
        <v>7376</v>
      </c>
      <c r="S2529" s="4" t="n">
        <v>45747.628125</v>
      </c>
      <c r="T2529" s="3" t="s">
        <v>65</v>
      </c>
      <c r="U2529" s="3" t="s">
        <v>65</v>
      </c>
      <c r="V2529" s="3" t="n">
        <v>0</v>
      </c>
      <c r="W2529" s="3" t="n">
        <v>0</v>
      </c>
      <c r="X2529" s="3" t="n">
        <v>0</v>
      </c>
      <c r="Y2529" s="3" t="s">
        <v>30</v>
      </c>
      <c r="Z2529" s="3" t="s">
        <v>30</v>
      </c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</row>
    <row r="2530" customFormat="false" ht="15.75" hidden="false" customHeight="false" outlineLevel="0" collapsed="false">
      <c r="A2530" s="3" t="n">
        <v>2529</v>
      </c>
      <c r="B2530" s="3" t="s">
        <v>7377</v>
      </c>
      <c r="C2530" s="3" t="s">
        <v>7378</v>
      </c>
      <c r="D2530" s="3" t="n">
        <v>1</v>
      </c>
      <c r="E2530" s="3" t="n">
        <v>1.2858803</v>
      </c>
      <c r="F2530" s="3" t="n">
        <v>73</v>
      </c>
      <c r="G2530" s="3" t="n">
        <v>73</v>
      </c>
      <c r="H2530" s="3" t="n">
        <v>4</v>
      </c>
      <c r="I2530" s="3" t="n">
        <v>4</v>
      </c>
      <c r="J2530" s="3" t="n">
        <v>96</v>
      </c>
      <c r="K2530" s="3" t="n">
        <v>96</v>
      </c>
      <c r="L2530" s="3" t="n">
        <v>6</v>
      </c>
      <c r="M2530" s="3" t="n">
        <v>6</v>
      </c>
      <c r="N2530" s="3" t="n">
        <v>-1</v>
      </c>
      <c r="O2530" s="3" t="n">
        <v>-1</v>
      </c>
      <c r="P2530" s="3" t="n">
        <v>8.9</v>
      </c>
      <c r="Q2530" s="3" t="n">
        <v>24.2</v>
      </c>
      <c r="R2530" s="3" t="s">
        <v>7379</v>
      </c>
      <c r="S2530" s="4" t="n">
        <v>45747.6281712963</v>
      </c>
      <c r="T2530" s="3" t="s">
        <v>65</v>
      </c>
      <c r="U2530" s="3" t="s">
        <v>65</v>
      </c>
      <c r="V2530" s="3" t="n">
        <v>0</v>
      </c>
      <c r="W2530" s="3" t="n">
        <v>0</v>
      </c>
      <c r="X2530" s="3" t="n">
        <v>0</v>
      </c>
      <c r="Y2530" s="3" t="s">
        <v>30</v>
      </c>
      <c r="Z2530" s="3" t="s">
        <v>30</v>
      </c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</row>
    <row r="2531" customFormat="false" ht="15.75" hidden="false" customHeight="false" outlineLevel="0" collapsed="false">
      <c r="A2531" s="3" t="n">
        <v>2530</v>
      </c>
      <c r="B2531" s="3" t="s">
        <v>7380</v>
      </c>
      <c r="C2531" s="3" t="s">
        <v>7381</v>
      </c>
      <c r="D2531" s="3" t="n">
        <v>1</v>
      </c>
      <c r="E2531" s="3" t="n">
        <v>2.6290326</v>
      </c>
      <c r="F2531" s="3" t="n">
        <v>76</v>
      </c>
      <c r="G2531" s="3" t="n">
        <v>76</v>
      </c>
      <c r="H2531" s="3" t="n">
        <v>4</v>
      </c>
      <c r="I2531" s="3" t="n">
        <v>4</v>
      </c>
      <c r="J2531" s="3" t="n">
        <v>66</v>
      </c>
      <c r="K2531" s="3" t="n">
        <v>66</v>
      </c>
      <c r="L2531" s="3" t="n">
        <v>10</v>
      </c>
      <c r="M2531" s="3" t="n">
        <v>10</v>
      </c>
      <c r="N2531" s="3" t="n">
        <v>-1</v>
      </c>
      <c r="O2531" s="3" t="n">
        <v>-1</v>
      </c>
      <c r="P2531" s="3" t="n">
        <v>8.9</v>
      </c>
      <c r="Q2531" s="3" t="n">
        <v>24.2</v>
      </c>
      <c r="R2531" s="3" t="s">
        <v>7382</v>
      </c>
      <c r="S2531" s="4" t="n">
        <v>45747.6282407407</v>
      </c>
      <c r="T2531" s="3" t="s">
        <v>65</v>
      </c>
      <c r="U2531" s="3" t="s">
        <v>65</v>
      </c>
      <c r="V2531" s="3" t="n">
        <v>0</v>
      </c>
      <c r="W2531" s="3" t="n">
        <v>0</v>
      </c>
      <c r="X2531" s="3" t="n">
        <v>0</v>
      </c>
      <c r="Y2531" s="3" t="s">
        <v>30</v>
      </c>
      <c r="Z2531" s="3" t="s">
        <v>30</v>
      </c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</row>
    <row r="2532" customFormat="false" ht="15.75" hidden="false" customHeight="false" outlineLevel="0" collapsed="false">
      <c r="A2532" s="3" t="n">
        <v>2531</v>
      </c>
      <c r="B2532" s="3" t="s">
        <v>7383</v>
      </c>
      <c r="C2532" s="3" t="s">
        <v>7384</v>
      </c>
      <c r="D2532" s="3" t="n">
        <v>1</v>
      </c>
      <c r="E2532" s="3" t="n">
        <v>0.7860956</v>
      </c>
      <c r="F2532" s="3" t="n">
        <v>32</v>
      </c>
      <c r="G2532" s="3" t="n">
        <v>32</v>
      </c>
      <c r="H2532" s="3" t="n">
        <v>9</v>
      </c>
      <c r="I2532" s="3" t="n">
        <v>9</v>
      </c>
      <c r="J2532" s="3" t="n">
        <v>39</v>
      </c>
      <c r="K2532" s="3" t="n">
        <v>39</v>
      </c>
      <c r="L2532" s="3" t="n">
        <v>6</v>
      </c>
      <c r="M2532" s="3" t="n">
        <v>6</v>
      </c>
      <c r="N2532" s="3" t="n">
        <v>-1</v>
      </c>
      <c r="O2532" s="3" t="n">
        <v>-1</v>
      </c>
      <c r="P2532" s="3" t="n">
        <v>8.9</v>
      </c>
      <c r="Q2532" s="3" t="n">
        <v>24.2</v>
      </c>
      <c r="R2532" s="3" t="s">
        <v>7385</v>
      </c>
      <c r="S2532" s="4" t="n">
        <v>45747.628275463</v>
      </c>
      <c r="T2532" s="3" t="s">
        <v>3197</v>
      </c>
      <c r="U2532" s="3" t="s">
        <v>3197</v>
      </c>
      <c r="V2532" s="3" t="n">
        <v>0</v>
      </c>
      <c r="W2532" s="3" t="n">
        <v>0</v>
      </c>
      <c r="X2532" s="3" t="n">
        <v>0</v>
      </c>
      <c r="Y2532" s="3" t="s">
        <v>30</v>
      </c>
      <c r="Z2532" s="3" t="s">
        <v>30</v>
      </c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</row>
    <row r="2533" customFormat="false" ht="15.75" hidden="false" customHeight="false" outlineLevel="0" collapsed="false">
      <c r="A2533" s="3" t="n">
        <v>2532</v>
      </c>
      <c r="B2533" s="3" t="s">
        <v>7386</v>
      </c>
      <c r="C2533" s="3" t="s">
        <v>7387</v>
      </c>
      <c r="D2533" s="3" t="n">
        <v>1</v>
      </c>
      <c r="E2533" s="3" t="n">
        <v>0.7963942</v>
      </c>
      <c r="F2533" s="3" t="n">
        <v>42</v>
      </c>
      <c r="G2533" s="3" t="n">
        <v>42</v>
      </c>
      <c r="H2533" s="3" t="n">
        <v>4</v>
      </c>
      <c r="I2533" s="3" t="n">
        <v>4</v>
      </c>
      <c r="J2533" s="3" t="n">
        <v>46</v>
      </c>
      <c r="K2533" s="3" t="n">
        <v>46</v>
      </c>
      <c r="L2533" s="3" t="n">
        <v>4</v>
      </c>
      <c r="M2533" s="3" t="n">
        <v>4</v>
      </c>
      <c r="N2533" s="3" t="n">
        <v>-1</v>
      </c>
      <c r="O2533" s="3" t="n">
        <v>-1</v>
      </c>
      <c r="P2533" s="3" t="n">
        <v>8.9</v>
      </c>
      <c r="Q2533" s="3" t="n">
        <v>24.2</v>
      </c>
      <c r="R2533" s="3" t="s">
        <v>7388</v>
      </c>
      <c r="S2533" s="4" t="n">
        <v>45747.6283101852</v>
      </c>
      <c r="T2533" s="3" t="s">
        <v>65</v>
      </c>
      <c r="U2533" s="3" t="s">
        <v>65</v>
      </c>
      <c r="V2533" s="3" t="n">
        <v>0</v>
      </c>
      <c r="W2533" s="3" t="n">
        <v>0</v>
      </c>
      <c r="X2533" s="3" t="n">
        <v>0</v>
      </c>
      <c r="Y2533" s="3" t="s">
        <v>30</v>
      </c>
      <c r="Z2533" s="3" t="s">
        <v>30</v>
      </c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</row>
    <row r="2534" customFormat="false" ht="15.75" hidden="false" customHeight="false" outlineLevel="0" collapsed="false">
      <c r="A2534" s="3" t="n">
        <v>2533</v>
      </c>
      <c r="B2534" s="3" t="s">
        <v>7389</v>
      </c>
      <c r="C2534" s="3" t="s">
        <v>7390</v>
      </c>
      <c r="D2534" s="3" t="n">
        <v>1</v>
      </c>
      <c r="E2534" s="3" t="n">
        <v>0.3318872</v>
      </c>
      <c r="F2534" s="3" t="n">
        <v>8</v>
      </c>
      <c r="G2534" s="3" t="n">
        <v>8</v>
      </c>
      <c r="H2534" s="3" t="n">
        <v>3</v>
      </c>
      <c r="I2534" s="3" t="n">
        <v>3</v>
      </c>
      <c r="J2534" s="3" t="n">
        <v>8</v>
      </c>
      <c r="K2534" s="3" t="n">
        <v>8</v>
      </c>
      <c r="L2534" s="3" t="n">
        <v>1</v>
      </c>
      <c r="M2534" s="3" t="n">
        <v>1</v>
      </c>
      <c r="N2534" s="3" t="n">
        <v>-1</v>
      </c>
      <c r="O2534" s="3" t="n">
        <v>-1</v>
      </c>
      <c r="P2534" s="3" t="n">
        <v>8.9</v>
      </c>
      <c r="Q2534" s="3" t="n">
        <v>24.2</v>
      </c>
      <c r="R2534" s="3" t="s">
        <v>7391</v>
      </c>
      <c r="S2534" s="4" t="n">
        <v>45747.6283333333</v>
      </c>
      <c r="T2534" s="3" t="s">
        <v>65</v>
      </c>
      <c r="U2534" s="3" t="s">
        <v>65</v>
      </c>
      <c r="V2534" s="3" t="n">
        <v>0</v>
      </c>
      <c r="W2534" s="3" t="n">
        <v>0</v>
      </c>
      <c r="X2534" s="3" t="n">
        <v>0</v>
      </c>
      <c r="Y2534" s="3" t="s">
        <v>30</v>
      </c>
      <c r="Z2534" s="3" t="s">
        <v>30</v>
      </c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</row>
    <row r="2535" customFormat="false" ht="15.75" hidden="false" customHeight="false" outlineLevel="0" collapsed="false">
      <c r="A2535" s="3" t="n">
        <v>2534</v>
      </c>
      <c r="B2535" s="3" t="s">
        <v>7392</v>
      </c>
      <c r="C2535" s="3" t="s">
        <v>7393</v>
      </c>
      <c r="D2535" s="3" t="n">
        <v>1</v>
      </c>
      <c r="E2535" s="3" t="n">
        <v>3.1481831</v>
      </c>
      <c r="F2535" s="3" t="n">
        <v>105</v>
      </c>
      <c r="G2535" s="3" t="n">
        <v>105</v>
      </c>
      <c r="H2535" s="3" t="n">
        <v>18</v>
      </c>
      <c r="I2535" s="3" t="n">
        <v>18</v>
      </c>
      <c r="J2535" s="3" t="n">
        <v>122</v>
      </c>
      <c r="K2535" s="3" t="n">
        <v>122</v>
      </c>
      <c r="L2535" s="3" t="n">
        <v>17</v>
      </c>
      <c r="M2535" s="3" t="n">
        <v>17</v>
      </c>
      <c r="N2535" s="3" t="n">
        <v>-1</v>
      </c>
      <c r="O2535" s="3" t="n">
        <v>-1</v>
      </c>
      <c r="P2535" s="3" t="n">
        <v>8.9</v>
      </c>
      <c r="Q2535" s="3" t="n">
        <v>24.2</v>
      </c>
      <c r="R2535" s="3" t="s">
        <v>7394</v>
      </c>
      <c r="S2535" s="4" t="n">
        <v>45747.6284027778</v>
      </c>
      <c r="T2535" s="3" t="s">
        <v>65</v>
      </c>
      <c r="U2535" s="3" t="s">
        <v>65</v>
      </c>
      <c r="V2535" s="3" t="n">
        <v>0</v>
      </c>
      <c r="W2535" s="3" t="n">
        <v>0</v>
      </c>
      <c r="X2535" s="3" t="n">
        <v>0</v>
      </c>
      <c r="Y2535" s="3" t="s">
        <v>30</v>
      </c>
      <c r="Z2535" s="3" t="s">
        <v>30</v>
      </c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</row>
    <row r="2536" customFormat="false" ht="15.75" hidden="false" customHeight="false" outlineLevel="0" collapsed="false">
      <c r="A2536" s="3" t="n">
        <v>2535</v>
      </c>
      <c r="B2536" s="3" t="s">
        <v>7395</v>
      </c>
      <c r="C2536" s="3" t="s">
        <v>7396</v>
      </c>
      <c r="D2536" s="3" t="n">
        <v>1</v>
      </c>
      <c r="E2536" s="3" t="n">
        <v>0.7531756</v>
      </c>
      <c r="F2536" s="3" t="n">
        <v>15</v>
      </c>
      <c r="G2536" s="3" t="n">
        <v>15</v>
      </c>
      <c r="H2536" s="3" t="n">
        <v>3</v>
      </c>
      <c r="I2536" s="3" t="n">
        <v>3</v>
      </c>
      <c r="J2536" s="3" t="n">
        <v>16</v>
      </c>
      <c r="K2536" s="3" t="n">
        <v>16</v>
      </c>
      <c r="L2536" s="3" t="n">
        <v>1</v>
      </c>
      <c r="M2536" s="3" t="n">
        <v>1</v>
      </c>
      <c r="N2536" s="3" t="n">
        <v>-1</v>
      </c>
      <c r="O2536" s="3" t="n">
        <v>-1</v>
      </c>
      <c r="P2536" s="3" t="n">
        <v>8.9</v>
      </c>
      <c r="Q2536" s="3" t="n">
        <v>24.2</v>
      </c>
      <c r="R2536" s="3" t="s">
        <v>7397</v>
      </c>
      <c r="S2536" s="4" t="n">
        <v>45747.6284375</v>
      </c>
      <c r="T2536" s="3" t="s">
        <v>1920</v>
      </c>
      <c r="U2536" s="3" t="s">
        <v>1920</v>
      </c>
      <c r="V2536" s="3" t="n">
        <v>0</v>
      </c>
      <c r="W2536" s="3" t="n">
        <v>0</v>
      </c>
      <c r="X2536" s="3" t="n">
        <v>0</v>
      </c>
      <c r="Y2536" s="3" t="s">
        <v>30</v>
      </c>
      <c r="Z2536" s="3" t="s">
        <v>30</v>
      </c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</row>
    <row r="2537" customFormat="false" ht="15.75" hidden="false" customHeight="false" outlineLevel="0" collapsed="false">
      <c r="A2537" s="3" t="n">
        <v>2536</v>
      </c>
      <c r="B2537" s="3" t="s">
        <v>7398</v>
      </c>
      <c r="C2537" s="3" t="s">
        <v>7399</v>
      </c>
      <c r="D2537" s="3" t="n">
        <v>1</v>
      </c>
      <c r="E2537" s="3" t="n">
        <v>9.8055291</v>
      </c>
      <c r="F2537" s="3" t="n">
        <v>359</v>
      </c>
      <c r="G2537" s="3" t="n">
        <v>359</v>
      </c>
      <c r="H2537" s="3" t="n">
        <v>15</v>
      </c>
      <c r="I2537" s="3" t="n">
        <v>15</v>
      </c>
      <c r="J2537" s="3" t="n">
        <v>416</v>
      </c>
      <c r="K2537" s="3" t="n">
        <v>416</v>
      </c>
      <c r="L2537" s="3" t="n">
        <v>48</v>
      </c>
      <c r="M2537" s="3" t="n">
        <v>48</v>
      </c>
      <c r="N2537" s="3" t="n">
        <v>-1</v>
      </c>
      <c r="O2537" s="3" t="n">
        <v>-1</v>
      </c>
      <c r="P2537" s="3" t="n">
        <v>8.9</v>
      </c>
      <c r="Q2537" s="3" t="n">
        <v>24.2</v>
      </c>
      <c r="R2537" s="3" t="s">
        <v>7400</v>
      </c>
      <c r="S2537" s="4" t="n">
        <v>45747.6286689815</v>
      </c>
      <c r="T2537" s="3" t="s">
        <v>3197</v>
      </c>
      <c r="U2537" s="3" t="s">
        <v>3197</v>
      </c>
      <c r="V2537" s="3" t="n">
        <v>0</v>
      </c>
      <c r="W2537" s="3" t="n">
        <v>0</v>
      </c>
      <c r="X2537" s="3" t="n">
        <v>0</v>
      </c>
      <c r="Y2537" s="3" t="s">
        <v>30</v>
      </c>
      <c r="Z2537" s="3" t="s">
        <v>30</v>
      </c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</row>
    <row r="2538" customFormat="false" ht="15.75" hidden="false" customHeight="false" outlineLevel="0" collapsed="false">
      <c r="A2538" s="3" t="n">
        <v>2537</v>
      </c>
      <c r="B2538" s="3" t="s">
        <v>7401</v>
      </c>
      <c r="C2538" s="3" t="s">
        <v>7402</v>
      </c>
      <c r="D2538" s="3" t="n">
        <v>1</v>
      </c>
      <c r="E2538" s="3" t="n">
        <v>0.7315302</v>
      </c>
      <c r="F2538" s="3" t="n">
        <v>16</v>
      </c>
      <c r="G2538" s="3" t="n">
        <v>16</v>
      </c>
      <c r="H2538" s="3" t="n">
        <v>3</v>
      </c>
      <c r="I2538" s="3" t="n">
        <v>3</v>
      </c>
      <c r="J2538" s="3" t="n">
        <v>23</v>
      </c>
      <c r="K2538" s="3" t="n">
        <v>23</v>
      </c>
      <c r="L2538" s="3" t="n">
        <v>2</v>
      </c>
      <c r="M2538" s="3" t="n">
        <v>2</v>
      </c>
      <c r="N2538" s="3" t="n">
        <v>0</v>
      </c>
      <c r="O2538" s="3" t="n">
        <v>-1</v>
      </c>
      <c r="P2538" s="3" t="n">
        <v>8.9</v>
      </c>
      <c r="Q2538" s="3" t="n">
        <v>24.2</v>
      </c>
      <c r="R2538" s="3" t="s">
        <v>7403</v>
      </c>
      <c r="S2538" s="4" t="n">
        <v>45747.62875</v>
      </c>
      <c r="T2538" s="3" t="s">
        <v>1920</v>
      </c>
      <c r="U2538" s="3" t="s">
        <v>1920</v>
      </c>
      <c r="V2538" s="3" t="n">
        <v>1</v>
      </c>
      <c r="W2538" s="3" t="n">
        <v>0</v>
      </c>
      <c r="X2538" s="3" t="n">
        <v>0</v>
      </c>
      <c r="Y2538" s="3" t="s">
        <v>30</v>
      </c>
      <c r="Z2538" s="3" t="s">
        <v>30</v>
      </c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</row>
    <row r="2539" customFormat="false" ht="15.75" hidden="false" customHeight="false" outlineLevel="0" collapsed="false">
      <c r="A2539" s="3" t="n">
        <v>2538</v>
      </c>
      <c r="B2539" s="3" t="s">
        <v>7404</v>
      </c>
      <c r="C2539" s="3" t="s">
        <v>7405</v>
      </c>
      <c r="D2539" s="3" t="n">
        <v>1</v>
      </c>
      <c r="E2539" s="3" t="n">
        <v>0.6976641</v>
      </c>
      <c r="F2539" s="3" t="n">
        <v>16</v>
      </c>
      <c r="G2539" s="3" t="n">
        <v>16</v>
      </c>
      <c r="H2539" s="3" t="n">
        <v>3</v>
      </c>
      <c r="I2539" s="3" t="n">
        <v>3</v>
      </c>
      <c r="J2539" s="3" t="n">
        <v>24</v>
      </c>
      <c r="K2539" s="3" t="n">
        <v>24</v>
      </c>
      <c r="L2539" s="3" t="n">
        <v>2</v>
      </c>
      <c r="M2539" s="3" t="n">
        <v>2</v>
      </c>
      <c r="N2539" s="3" t="n">
        <v>0</v>
      </c>
      <c r="O2539" s="3" t="n">
        <v>-1</v>
      </c>
      <c r="P2539" s="3" t="n">
        <v>8.9</v>
      </c>
      <c r="Q2539" s="3" t="n">
        <v>24.2</v>
      </c>
      <c r="R2539" s="3" t="s">
        <v>7406</v>
      </c>
      <c r="S2539" s="4" t="n">
        <v>45747.6287962963</v>
      </c>
      <c r="T2539" s="3" t="s">
        <v>3197</v>
      </c>
      <c r="U2539" s="3" t="s">
        <v>3197</v>
      </c>
      <c r="V2539" s="3" t="n">
        <v>1</v>
      </c>
      <c r="W2539" s="3" t="n">
        <v>0</v>
      </c>
      <c r="X2539" s="3" t="n">
        <v>0</v>
      </c>
      <c r="Y2539" s="3" t="s">
        <v>30</v>
      </c>
      <c r="Z2539" s="3" t="s">
        <v>30</v>
      </c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</row>
    <row r="2540" customFormat="false" ht="15.75" hidden="false" customHeight="false" outlineLevel="0" collapsed="false">
      <c r="A2540" s="3" t="n">
        <v>2539</v>
      </c>
      <c r="B2540" s="3" t="s">
        <v>7407</v>
      </c>
      <c r="C2540" s="3" t="s">
        <v>7408</v>
      </c>
      <c r="D2540" s="3" t="n">
        <v>1</v>
      </c>
      <c r="E2540" s="3" t="n">
        <v>5.7810247</v>
      </c>
      <c r="F2540" s="3" t="n">
        <v>264</v>
      </c>
      <c r="G2540" s="3" t="n">
        <v>264</v>
      </c>
      <c r="H2540" s="3" t="n">
        <v>12</v>
      </c>
      <c r="I2540" s="3" t="n">
        <v>12</v>
      </c>
      <c r="J2540" s="3" t="n">
        <v>369</v>
      </c>
      <c r="K2540" s="3" t="n">
        <v>369</v>
      </c>
      <c r="L2540" s="3" t="n">
        <v>41</v>
      </c>
      <c r="M2540" s="3" t="n">
        <v>41</v>
      </c>
      <c r="N2540" s="3" t="n">
        <v>0</v>
      </c>
      <c r="O2540" s="3" t="n">
        <v>-1</v>
      </c>
      <c r="P2540" s="3" t="n">
        <v>8.9</v>
      </c>
      <c r="Q2540" s="3" t="n">
        <v>24.2</v>
      </c>
      <c r="R2540" s="3" t="s">
        <v>7409</v>
      </c>
      <c r="S2540" s="4" t="n">
        <v>45747.6289930556</v>
      </c>
      <c r="T2540" s="3" t="s">
        <v>1920</v>
      </c>
      <c r="U2540" s="3" t="s">
        <v>1920</v>
      </c>
      <c r="V2540" s="3" t="n">
        <v>1</v>
      </c>
      <c r="W2540" s="3" t="n">
        <v>0</v>
      </c>
      <c r="X2540" s="3" t="n">
        <v>0</v>
      </c>
      <c r="Y2540" s="3" t="s">
        <v>30</v>
      </c>
      <c r="Z2540" s="3" t="s">
        <v>30</v>
      </c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</row>
    <row r="2541" customFormat="false" ht="15.75" hidden="false" customHeight="false" outlineLevel="0" collapsed="false">
      <c r="A2541" s="3" t="n">
        <v>2540</v>
      </c>
      <c r="B2541" s="3" t="s">
        <v>7410</v>
      </c>
      <c r="C2541" s="3" t="s">
        <v>7411</v>
      </c>
      <c r="D2541" s="3" t="n">
        <v>1</v>
      </c>
      <c r="E2541" s="3" t="n">
        <v>1.1586002</v>
      </c>
      <c r="F2541" s="3" t="n">
        <v>63</v>
      </c>
      <c r="G2541" s="3" t="n">
        <v>63</v>
      </c>
      <c r="H2541" s="3" t="n">
        <v>13</v>
      </c>
      <c r="I2541" s="3" t="n">
        <v>13</v>
      </c>
      <c r="J2541" s="3" t="n">
        <v>41</v>
      </c>
      <c r="K2541" s="3" t="n">
        <v>41</v>
      </c>
      <c r="L2541" s="3" t="n">
        <v>14</v>
      </c>
      <c r="M2541" s="3" t="n">
        <v>14</v>
      </c>
      <c r="N2541" s="3" t="n">
        <v>-1</v>
      </c>
      <c r="O2541" s="3" t="n">
        <v>-1</v>
      </c>
      <c r="P2541" s="3" t="n">
        <v>8.9</v>
      </c>
      <c r="Q2541" s="3" t="n">
        <v>24.2</v>
      </c>
      <c r="R2541" s="3" t="s">
        <v>7412</v>
      </c>
      <c r="S2541" s="4" t="n">
        <v>45747.6290393519</v>
      </c>
      <c r="T2541" s="3" t="s">
        <v>3197</v>
      </c>
      <c r="U2541" s="3" t="s">
        <v>3197</v>
      </c>
      <c r="V2541" s="3" t="n">
        <v>0</v>
      </c>
      <c r="W2541" s="3" t="n">
        <v>0</v>
      </c>
      <c r="X2541" s="3" t="n">
        <v>0</v>
      </c>
      <c r="Y2541" s="3" t="s">
        <v>30</v>
      </c>
      <c r="Z2541" s="3" t="s">
        <v>30</v>
      </c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</row>
    <row r="2542" customFormat="false" ht="15.75" hidden="false" customHeight="false" outlineLevel="0" collapsed="false">
      <c r="A2542" s="3" t="n">
        <v>2541</v>
      </c>
      <c r="B2542" s="3" t="s">
        <v>7413</v>
      </c>
      <c r="C2542" s="3" t="s">
        <v>7414</v>
      </c>
      <c r="D2542" s="3" t="n">
        <v>1</v>
      </c>
      <c r="E2542" s="3" t="n">
        <v>10.377692</v>
      </c>
      <c r="F2542" s="3" t="n">
        <v>358</v>
      </c>
      <c r="G2542" s="3" t="n">
        <v>358</v>
      </c>
      <c r="H2542" s="3" t="n">
        <v>16</v>
      </c>
      <c r="I2542" s="3" t="n">
        <v>16</v>
      </c>
      <c r="J2542" s="3" t="n">
        <v>414</v>
      </c>
      <c r="K2542" s="3" t="n">
        <v>414</v>
      </c>
      <c r="L2542" s="3" t="n">
        <v>48</v>
      </c>
      <c r="M2542" s="3" t="n">
        <v>48</v>
      </c>
      <c r="N2542" s="3" t="n">
        <v>-1</v>
      </c>
      <c r="O2542" s="3" t="n">
        <v>-1</v>
      </c>
      <c r="P2542" s="3" t="n">
        <v>9</v>
      </c>
      <c r="Q2542" s="3" t="n">
        <v>24.2</v>
      </c>
      <c r="R2542" s="3" t="s">
        <v>7415</v>
      </c>
      <c r="S2542" s="4" t="n">
        <v>45747.6292824074</v>
      </c>
      <c r="T2542" s="3" t="s">
        <v>3197</v>
      </c>
      <c r="U2542" s="3" t="s">
        <v>3197</v>
      </c>
      <c r="V2542" s="3" t="n">
        <v>0</v>
      </c>
      <c r="W2542" s="3" t="n">
        <v>0</v>
      </c>
      <c r="X2542" s="3" t="n">
        <v>0</v>
      </c>
      <c r="Y2542" s="3" t="s">
        <v>30</v>
      </c>
      <c r="Z2542" s="3" t="s">
        <v>30</v>
      </c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</row>
    <row r="2543" customFormat="false" ht="15.75" hidden="false" customHeight="false" outlineLevel="0" collapsed="false">
      <c r="A2543" s="3" t="n">
        <v>2542</v>
      </c>
      <c r="B2543" s="3" t="s">
        <v>7416</v>
      </c>
      <c r="C2543" s="3" t="s">
        <v>7417</v>
      </c>
      <c r="D2543" s="3" t="n">
        <v>1</v>
      </c>
      <c r="E2543" s="3" t="n">
        <v>2.6234235</v>
      </c>
      <c r="F2543" s="3" t="n">
        <v>56</v>
      </c>
      <c r="G2543" s="3" t="n">
        <v>56</v>
      </c>
      <c r="H2543" s="3" t="n">
        <v>6</v>
      </c>
      <c r="I2543" s="3" t="n">
        <v>6</v>
      </c>
      <c r="J2543" s="3" t="n">
        <v>64</v>
      </c>
      <c r="K2543" s="3" t="n">
        <v>64</v>
      </c>
      <c r="L2543" s="3" t="n">
        <v>8</v>
      </c>
      <c r="M2543" s="3" t="n">
        <v>8</v>
      </c>
      <c r="N2543" s="3" t="n">
        <v>-1</v>
      </c>
      <c r="O2543" s="3" t="n">
        <v>-1</v>
      </c>
      <c r="P2543" s="3" t="n">
        <v>9</v>
      </c>
      <c r="Q2543" s="3" t="n">
        <v>24.2</v>
      </c>
      <c r="R2543" s="3" t="s">
        <v>7418</v>
      </c>
      <c r="S2543" s="4" t="n">
        <v>45747.6294097222</v>
      </c>
      <c r="T2543" s="3" t="s">
        <v>256</v>
      </c>
      <c r="U2543" s="3" t="s">
        <v>256</v>
      </c>
      <c r="V2543" s="3" t="n">
        <v>0</v>
      </c>
      <c r="W2543" s="3" t="n">
        <v>0</v>
      </c>
      <c r="X2543" s="3" t="n">
        <v>0</v>
      </c>
      <c r="Y2543" s="3" t="s">
        <v>30</v>
      </c>
      <c r="Z2543" s="3" t="s">
        <v>30</v>
      </c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</row>
    <row r="2544" customFormat="false" ht="15.75" hidden="false" customHeight="false" outlineLevel="0" collapsed="false">
      <c r="A2544" s="3" t="n">
        <v>2543</v>
      </c>
      <c r="B2544" s="3" t="s">
        <v>7419</v>
      </c>
      <c r="C2544" s="3" t="s">
        <v>7420</v>
      </c>
      <c r="D2544" s="3" t="n">
        <v>1</v>
      </c>
      <c r="E2544" s="3" t="n">
        <v>0.5860006</v>
      </c>
      <c r="F2544" s="3" t="n">
        <v>28</v>
      </c>
      <c r="G2544" s="3" t="n">
        <v>28</v>
      </c>
      <c r="H2544" s="3" t="n">
        <v>4</v>
      </c>
      <c r="I2544" s="3" t="n">
        <v>4</v>
      </c>
      <c r="J2544" s="3" t="n">
        <v>34</v>
      </c>
      <c r="K2544" s="3" t="n">
        <v>34</v>
      </c>
      <c r="L2544" s="3" t="n">
        <v>3</v>
      </c>
      <c r="M2544" s="3" t="n">
        <v>3</v>
      </c>
      <c r="N2544" s="3" t="n">
        <v>-1</v>
      </c>
      <c r="O2544" s="3" t="n">
        <v>-1</v>
      </c>
      <c r="P2544" s="3" t="n">
        <v>9</v>
      </c>
      <c r="Q2544" s="3" t="n">
        <v>24.2</v>
      </c>
      <c r="R2544" s="3" t="s">
        <v>7421</v>
      </c>
      <c r="S2544" s="4" t="n">
        <v>45747.6294444444</v>
      </c>
      <c r="T2544" s="3" t="s">
        <v>65</v>
      </c>
      <c r="U2544" s="3" t="s">
        <v>65</v>
      </c>
      <c r="V2544" s="3" t="n">
        <v>0</v>
      </c>
      <c r="W2544" s="3" t="n">
        <v>0</v>
      </c>
      <c r="X2544" s="3" t="n">
        <v>0</v>
      </c>
      <c r="Y2544" s="3" t="s">
        <v>30</v>
      </c>
      <c r="Z2544" s="3" t="s">
        <v>30</v>
      </c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</row>
    <row r="2545" customFormat="false" ht="15.75" hidden="false" customHeight="false" outlineLevel="0" collapsed="false">
      <c r="A2545" s="3" t="n">
        <v>2544</v>
      </c>
      <c r="B2545" s="3" t="s">
        <v>7422</v>
      </c>
      <c r="C2545" s="3" t="s">
        <v>7423</v>
      </c>
      <c r="D2545" s="3" t="n">
        <v>1</v>
      </c>
      <c r="E2545" s="3" t="n">
        <v>4.404927</v>
      </c>
      <c r="F2545" s="3" t="n">
        <v>133</v>
      </c>
      <c r="G2545" s="3" t="n">
        <v>133</v>
      </c>
      <c r="H2545" s="3" t="n">
        <v>5</v>
      </c>
      <c r="I2545" s="3" t="n">
        <v>5</v>
      </c>
      <c r="J2545" s="3" t="n">
        <v>133</v>
      </c>
      <c r="K2545" s="3" t="n">
        <v>133</v>
      </c>
      <c r="L2545" s="3" t="n">
        <v>17</v>
      </c>
      <c r="M2545" s="3" t="n">
        <v>17</v>
      </c>
      <c r="N2545" s="3" t="n">
        <v>-1</v>
      </c>
      <c r="O2545" s="3" t="n">
        <v>-1</v>
      </c>
      <c r="P2545" s="3" t="n">
        <v>9</v>
      </c>
      <c r="Q2545" s="3" t="n">
        <v>24.2</v>
      </c>
      <c r="R2545" s="3" t="s">
        <v>7424</v>
      </c>
      <c r="S2545" s="4" t="n">
        <v>45747.629537037</v>
      </c>
      <c r="T2545" s="3" t="s">
        <v>65</v>
      </c>
      <c r="U2545" s="3" t="s">
        <v>65</v>
      </c>
      <c r="V2545" s="3" t="n">
        <v>0</v>
      </c>
      <c r="W2545" s="3" t="n">
        <v>0</v>
      </c>
      <c r="X2545" s="3" t="n">
        <v>0</v>
      </c>
      <c r="Y2545" s="3" t="s">
        <v>30</v>
      </c>
      <c r="Z2545" s="3" t="s">
        <v>30</v>
      </c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</row>
    <row r="2546" customFormat="false" ht="15.75" hidden="false" customHeight="false" outlineLevel="0" collapsed="false">
      <c r="A2546" s="3" t="n">
        <v>2545</v>
      </c>
      <c r="B2546" s="3" t="s">
        <v>7425</v>
      </c>
      <c r="C2546" s="3" t="s">
        <v>7426</v>
      </c>
      <c r="D2546" s="3" t="n">
        <v>1</v>
      </c>
      <c r="E2546" s="3" t="n">
        <v>1.3974936</v>
      </c>
      <c r="F2546" s="3" t="n">
        <v>73</v>
      </c>
      <c r="G2546" s="3" t="n">
        <v>73</v>
      </c>
      <c r="H2546" s="3" t="n">
        <v>4</v>
      </c>
      <c r="I2546" s="3" t="n">
        <v>4</v>
      </c>
      <c r="J2546" s="3" t="n">
        <v>96</v>
      </c>
      <c r="K2546" s="3" t="n">
        <v>96</v>
      </c>
      <c r="L2546" s="3" t="n">
        <v>6</v>
      </c>
      <c r="M2546" s="3" t="n">
        <v>6</v>
      </c>
      <c r="N2546" s="3" t="n">
        <v>-1</v>
      </c>
      <c r="O2546" s="3" t="n">
        <v>-1</v>
      </c>
      <c r="P2546" s="3" t="n">
        <v>9</v>
      </c>
      <c r="Q2546" s="3" t="n">
        <v>24.2</v>
      </c>
      <c r="R2546" s="3" t="s">
        <v>7427</v>
      </c>
      <c r="S2546" s="4" t="n">
        <v>45747.6295833333</v>
      </c>
      <c r="T2546" s="3" t="s">
        <v>65</v>
      </c>
      <c r="U2546" s="3" t="s">
        <v>65</v>
      </c>
      <c r="V2546" s="3" t="n">
        <v>0</v>
      </c>
      <c r="W2546" s="3" t="n">
        <v>0</v>
      </c>
      <c r="X2546" s="3" t="n">
        <v>0</v>
      </c>
      <c r="Y2546" s="3" t="s">
        <v>30</v>
      </c>
      <c r="Z2546" s="3" t="s">
        <v>30</v>
      </c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</row>
    <row r="2547" customFormat="false" ht="15.75" hidden="false" customHeight="false" outlineLevel="0" collapsed="false">
      <c r="A2547" s="3" t="n">
        <v>2546</v>
      </c>
      <c r="B2547" s="3" t="s">
        <v>7428</v>
      </c>
      <c r="C2547" s="3" t="s">
        <v>7429</v>
      </c>
      <c r="D2547" s="3" t="n">
        <v>1</v>
      </c>
      <c r="E2547" s="3" t="n">
        <v>2.8532388</v>
      </c>
      <c r="F2547" s="3" t="n">
        <v>76</v>
      </c>
      <c r="G2547" s="3" t="n">
        <v>76</v>
      </c>
      <c r="H2547" s="3" t="n">
        <v>4</v>
      </c>
      <c r="I2547" s="3" t="n">
        <v>4</v>
      </c>
      <c r="J2547" s="3" t="n">
        <v>66</v>
      </c>
      <c r="K2547" s="3" t="n">
        <v>66</v>
      </c>
      <c r="L2547" s="3" t="n">
        <v>10</v>
      </c>
      <c r="M2547" s="3" t="n">
        <v>10</v>
      </c>
      <c r="N2547" s="3" t="n">
        <v>-1</v>
      </c>
      <c r="O2547" s="3" t="n">
        <v>-1</v>
      </c>
      <c r="P2547" s="3" t="n">
        <v>9</v>
      </c>
      <c r="Q2547" s="3" t="n">
        <v>24.2</v>
      </c>
      <c r="R2547" s="3" t="s">
        <v>7430</v>
      </c>
      <c r="S2547" s="4" t="n">
        <v>45747.6296527778</v>
      </c>
      <c r="T2547" s="3" t="s">
        <v>65</v>
      </c>
      <c r="U2547" s="3" t="s">
        <v>65</v>
      </c>
      <c r="V2547" s="3" t="n">
        <v>0</v>
      </c>
      <c r="W2547" s="3" t="n">
        <v>0</v>
      </c>
      <c r="X2547" s="3" t="n">
        <v>0</v>
      </c>
      <c r="Y2547" s="3" t="s">
        <v>30</v>
      </c>
      <c r="Z2547" s="3" t="s">
        <v>30</v>
      </c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</row>
    <row r="2548" customFormat="false" ht="15.75" hidden="false" customHeight="false" outlineLevel="0" collapsed="false">
      <c r="A2548" s="3" t="n">
        <v>2547</v>
      </c>
      <c r="B2548" s="3" t="s">
        <v>7431</v>
      </c>
      <c r="C2548" s="3" t="s">
        <v>7432</v>
      </c>
      <c r="D2548" s="3" t="n">
        <v>1</v>
      </c>
      <c r="E2548" s="3" t="n">
        <v>0.9002821</v>
      </c>
      <c r="F2548" s="3" t="n">
        <v>32</v>
      </c>
      <c r="G2548" s="3" t="n">
        <v>32</v>
      </c>
      <c r="H2548" s="3" t="n">
        <v>9</v>
      </c>
      <c r="I2548" s="3" t="n">
        <v>9</v>
      </c>
      <c r="J2548" s="3" t="n">
        <v>39</v>
      </c>
      <c r="K2548" s="3" t="n">
        <v>39</v>
      </c>
      <c r="L2548" s="3" t="n">
        <v>6</v>
      </c>
      <c r="M2548" s="3" t="n">
        <v>6</v>
      </c>
      <c r="N2548" s="3" t="n">
        <v>-1</v>
      </c>
      <c r="O2548" s="3" t="n">
        <v>-1</v>
      </c>
      <c r="P2548" s="3" t="n">
        <v>9</v>
      </c>
      <c r="Q2548" s="3" t="n">
        <v>24.2</v>
      </c>
      <c r="R2548" s="3" t="s">
        <v>7433</v>
      </c>
      <c r="S2548" s="4" t="n">
        <v>45747.6296875</v>
      </c>
      <c r="T2548" s="3" t="s">
        <v>3197</v>
      </c>
      <c r="U2548" s="3" t="s">
        <v>3197</v>
      </c>
      <c r="V2548" s="3" t="n">
        <v>0</v>
      </c>
      <c r="W2548" s="3" t="n">
        <v>0</v>
      </c>
      <c r="X2548" s="3" t="n">
        <v>0</v>
      </c>
      <c r="Y2548" s="3" t="s">
        <v>30</v>
      </c>
      <c r="Z2548" s="3" t="s">
        <v>30</v>
      </c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</row>
    <row r="2549" customFormat="false" ht="15.75" hidden="false" customHeight="false" outlineLevel="0" collapsed="false">
      <c r="A2549" s="3" t="n">
        <v>2548</v>
      </c>
      <c r="B2549" s="3" t="s">
        <v>7434</v>
      </c>
      <c r="C2549" s="3" t="s">
        <v>7435</v>
      </c>
      <c r="D2549" s="3" t="n">
        <v>1</v>
      </c>
      <c r="E2549" s="3" t="n">
        <v>0.8830359</v>
      </c>
      <c r="F2549" s="3" t="n">
        <v>42</v>
      </c>
      <c r="G2549" s="3" t="n">
        <v>42</v>
      </c>
      <c r="H2549" s="3" t="n">
        <v>4</v>
      </c>
      <c r="I2549" s="3" t="n">
        <v>4</v>
      </c>
      <c r="J2549" s="3" t="n">
        <v>46</v>
      </c>
      <c r="K2549" s="3" t="n">
        <v>46</v>
      </c>
      <c r="L2549" s="3" t="n">
        <v>4</v>
      </c>
      <c r="M2549" s="3" t="n">
        <v>4</v>
      </c>
      <c r="N2549" s="3" t="n">
        <v>-1</v>
      </c>
      <c r="O2549" s="3" t="n">
        <v>-1</v>
      </c>
      <c r="P2549" s="3" t="n">
        <v>9</v>
      </c>
      <c r="Q2549" s="3" t="n">
        <v>24.2</v>
      </c>
      <c r="R2549" s="3" t="s">
        <v>7436</v>
      </c>
      <c r="S2549" s="4" t="n">
        <v>45747.6297222222</v>
      </c>
      <c r="T2549" s="3" t="s">
        <v>65</v>
      </c>
      <c r="U2549" s="3" t="s">
        <v>65</v>
      </c>
      <c r="V2549" s="3" t="n">
        <v>0</v>
      </c>
      <c r="W2549" s="3" t="n">
        <v>0</v>
      </c>
      <c r="X2549" s="3" t="n">
        <v>0</v>
      </c>
      <c r="Y2549" s="3" t="s">
        <v>30</v>
      </c>
      <c r="Z2549" s="3" t="s">
        <v>30</v>
      </c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</row>
    <row r="2550" customFormat="false" ht="15.75" hidden="false" customHeight="false" outlineLevel="0" collapsed="false">
      <c r="A2550" s="3" t="n">
        <v>2549</v>
      </c>
      <c r="B2550" s="3" t="s">
        <v>7437</v>
      </c>
      <c r="C2550" s="3" t="s">
        <v>7438</v>
      </c>
      <c r="D2550" s="3" t="n">
        <v>1</v>
      </c>
      <c r="E2550" s="3" t="n">
        <v>0.3742069</v>
      </c>
      <c r="F2550" s="3" t="n">
        <v>8</v>
      </c>
      <c r="G2550" s="3" t="n">
        <v>8</v>
      </c>
      <c r="H2550" s="3" t="n">
        <v>3</v>
      </c>
      <c r="I2550" s="3" t="n">
        <v>3</v>
      </c>
      <c r="J2550" s="3" t="n">
        <v>8</v>
      </c>
      <c r="K2550" s="3" t="n">
        <v>8</v>
      </c>
      <c r="L2550" s="3" t="n">
        <v>1</v>
      </c>
      <c r="M2550" s="3" t="n">
        <v>1</v>
      </c>
      <c r="N2550" s="3" t="n">
        <v>-1</v>
      </c>
      <c r="O2550" s="3" t="n">
        <v>-1</v>
      </c>
      <c r="P2550" s="3" t="n">
        <v>9</v>
      </c>
      <c r="Q2550" s="3" t="n">
        <v>24.2</v>
      </c>
      <c r="R2550" s="3" t="s">
        <v>7439</v>
      </c>
      <c r="S2550" s="4" t="n">
        <v>45747.6297569444</v>
      </c>
      <c r="T2550" s="3" t="s">
        <v>65</v>
      </c>
      <c r="U2550" s="3" t="s">
        <v>65</v>
      </c>
      <c r="V2550" s="3" t="n">
        <v>0</v>
      </c>
      <c r="W2550" s="3" t="n">
        <v>0</v>
      </c>
      <c r="X2550" s="3" t="n">
        <v>0</v>
      </c>
      <c r="Y2550" s="3" t="s">
        <v>30</v>
      </c>
      <c r="Z2550" s="3" t="s">
        <v>30</v>
      </c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</row>
    <row r="2551" customFormat="false" ht="15.75" hidden="false" customHeight="false" outlineLevel="0" collapsed="false">
      <c r="A2551" s="3" t="n">
        <v>2550</v>
      </c>
      <c r="B2551" s="3" t="s">
        <v>7440</v>
      </c>
      <c r="C2551" s="3" t="s">
        <v>7441</v>
      </c>
      <c r="D2551" s="3" t="n">
        <v>1</v>
      </c>
      <c r="E2551" s="3" t="n">
        <v>3.7004992</v>
      </c>
      <c r="F2551" s="3" t="n">
        <v>105</v>
      </c>
      <c r="G2551" s="3" t="n">
        <v>105</v>
      </c>
      <c r="H2551" s="3" t="n">
        <v>18</v>
      </c>
      <c r="I2551" s="3" t="n">
        <v>18</v>
      </c>
      <c r="J2551" s="3" t="n">
        <v>122</v>
      </c>
      <c r="K2551" s="3" t="n">
        <v>122</v>
      </c>
      <c r="L2551" s="3" t="n">
        <v>17</v>
      </c>
      <c r="M2551" s="3" t="n">
        <v>17</v>
      </c>
      <c r="N2551" s="3" t="n">
        <v>-1</v>
      </c>
      <c r="O2551" s="3" t="n">
        <v>-1</v>
      </c>
      <c r="P2551" s="3" t="n">
        <v>9</v>
      </c>
      <c r="Q2551" s="3" t="n">
        <v>24.2</v>
      </c>
      <c r="R2551" s="3" t="s">
        <v>7442</v>
      </c>
      <c r="S2551" s="4" t="n">
        <v>45747.6298263889</v>
      </c>
      <c r="T2551" s="3" t="s">
        <v>65</v>
      </c>
      <c r="U2551" s="3" t="s">
        <v>65</v>
      </c>
      <c r="V2551" s="3" t="n">
        <v>0</v>
      </c>
      <c r="W2551" s="3" t="n">
        <v>0</v>
      </c>
      <c r="X2551" s="3" t="n">
        <v>0</v>
      </c>
      <c r="Y2551" s="3" t="s">
        <v>30</v>
      </c>
      <c r="Z2551" s="3" t="s">
        <v>30</v>
      </c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</row>
    <row r="2552" customFormat="false" ht="15.75" hidden="false" customHeight="false" outlineLevel="0" collapsed="false">
      <c r="A2552" s="3" t="n">
        <v>2551</v>
      </c>
      <c r="B2552" s="3" t="s">
        <v>7443</v>
      </c>
      <c r="C2552" s="3" t="s">
        <v>7444</v>
      </c>
      <c r="D2552" s="3" t="n">
        <v>1</v>
      </c>
      <c r="E2552" s="3" t="n">
        <v>0.7420373</v>
      </c>
      <c r="F2552" s="3" t="n">
        <v>15</v>
      </c>
      <c r="G2552" s="3" t="n">
        <v>15</v>
      </c>
      <c r="H2552" s="3" t="n">
        <v>3</v>
      </c>
      <c r="I2552" s="3" t="n">
        <v>3</v>
      </c>
      <c r="J2552" s="3" t="n">
        <v>16</v>
      </c>
      <c r="K2552" s="3" t="n">
        <v>16</v>
      </c>
      <c r="L2552" s="3" t="n">
        <v>1</v>
      </c>
      <c r="M2552" s="3" t="n">
        <v>1</v>
      </c>
      <c r="N2552" s="3" t="n">
        <v>-1</v>
      </c>
      <c r="O2552" s="3" t="n">
        <v>-1</v>
      </c>
      <c r="P2552" s="3" t="n">
        <v>9</v>
      </c>
      <c r="Q2552" s="3" t="n">
        <v>24.2</v>
      </c>
      <c r="R2552" s="3" t="s">
        <v>7445</v>
      </c>
      <c r="S2552" s="4" t="n">
        <v>45747.6298726852</v>
      </c>
      <c r="T2552" s="3" t="s">
        <v>1920</v>
      </c>
      <c r="U2552" s="3" t="s">
        <v>1920</v>
      </c>
      <c r="V2552" s="3" t="n">
        <v>0</v>
      </c>
      <c r="W2552" s="3" t="n">
        <v>0</v>
      </c>
      <c r="X2552" s="3" t="n">
        <v>0</v>
      </c>
      <c r="Y2552" s="3" t="s">
        <v>30</v>
      </c>
      <c r="Z2552" s="3" t="s">
        <v>30</v>
      </c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</row>
    <row r="2553" customFormat="false" ht="15.75" hidden="false" customHeight="false" outlineLevel="0" collapsed="false">
      <c r="A2553" s="3" t="n">
        <v>2552</v>
      </c>
      <c r="B2553" s="3" t="s">
        <v>7446</v>
      </c>
      <c r="C2553" s="3" t="s">
        <v>7447</v>
      </c>
      <c r="D2553" s="3" t="n">
        <v>1</v>
      </c>
      <c r="E2553" s="3" t="n">
        <v>9.7136437</v>
      </c>
      <c r="F2553" s="3" t="n">
        <v>359</v>
      </c>
      <c r="G2553" s="3" t="n">
        <v>359</v>
      </c>
      <c r="H2553" s="3" t="n">
        <v>15</v>
      </c>
      <c r="I2553" s="3" t="n">
        <v>15</v>
      </c>
      <c r="J2553" s="3" t="n">
        <v>416</v>
      </c>
      <c r="K2553" s="3" t="n">
        <v>416</v>
      </c>
      <c r="L2553" s="3" t="n">
        <v>48</v>
      </c>
      <c r="M2553" s="3" t="n">
        <v>48</v>
      </c>
      <c r="N2553" s="3" t="n">
        <v>-1</v>
      </c>
      <c r="O2553" s="3" t="n">
        <v>-1</v>
      </c>
      <c r="P2553" s="3" t="n">
        <v>9</v>
      </c>
      <c r="Q2553" s="3" t="n">
        <v>24.2</v>
      </c>
      <c r="R2553" s="3" t="s">
        <v>7448</v>
      </c>
      <c r="S2553" s="4" t="n">
        <v>45747.6301041667</v>
      </c>
      <c r="T2553" s="3" t="s">
        <v>3197</v>
      </c>
      <c r="U2553" s="3" t="s">
        <v>3197</v>
      </c>
      <c r="V2553" s="3" t="n">
        <v>0</v>
      </c>
      <c r="W2553" s="3" t="n">
        <v>0</v>
      </c>
      <c r="X2553" s="3" t="n">
        <v>0</v>
      </c>
      <c r="Y2553" s="3" t="s">
        <v>30</v>
      </c>
      <c r="Z2553" s="3" t="s">
        <v>30</v>
      </c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</row>
    <row r="2554" customFormat="false" ht="15.75" hidden="false" customHeight="false" outlineLevel="0" collapsed="false">
      <c r="A2554" s="3" t="n">
        <v>2553</v>
      </c>
      <c r="B2554" s="3" t="s">
        <v>7449</v>
      </c>
      <c r="C2554" s="3" t="s">
        <v>7450</v>
      </c>
      <c r="D2554" s="3" t="n">
        <v>1</v>
      </c>
      <c r="E2554" s="3" t="n">
        <v>0.7027044</v>
      </c>
      <c r="F2554" s="3" t="n">
        <v>16</v>
      </c>
      <c r="G2554" s="3" t="n">
        <v>16</v>
      </c>
      <c r="H2554" s="3" t="n">
        <v>3</v>
      </c>
      <c r="I2554" s="3" t="n">
        <v>3</v>
      </c>
      <c r="J2554" s="3" t="n">
        <v>23</v>
      </c>
      <c r="K2554" s="3" t="n">
        <v>23</v>
      </c>
      <c r="L2554" s="3" t="n">
        <v>2</v>
      </c>
      <c r="M2554" s="3" t="n">
        <v>2</v>
      </c>
      <c r="N2554" s="3" t="n">
        <v>0</v>
      </c>
      <c r="O2554" s="3" t="n">
        <v>-1</v>
      </c>
      <c r="P2554" s="3" t="n">
        <v>9</v>
      </c>
      <c r="Q2554" s="3" t="n">
        <v>24.2</v>
      </c>
      <c r="R2554" s="3" t="s">
        <v>7451</v>
      </c>
      <c r="S2554" s="4" t="n">
        <v>45747.6301736111</v>
      </c>
      <c r="T2554" s="3" t="s">
        <v>1920</v>
      </c>
      <c r="U2554" s="3" t="s">
        <v>1920</v>
      </c>
      <c r="V2554" s="3" t="n">
        <v>1</v>
      </c>
      <c r="W2554" s="3" t="n">
        <v>0</v>
      </c>
      <c r="X2554" s="3" t="n">
        <v>0</v>
      </c>
      <c r="Y2554" s="3" t="s">
        <v>30</v>
      </c>
      <c r="Z2554" s="3" t="s">
        <v>30</v>
      </c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</row>
    <row r="2555" customFormat="false" ht="15.75" hidden="false" customHeight="false" outlineLevel="0" collapsed="false">
      <c r="A2555" s="3" t="n">
        <v>2554</v>
      </c>
      <c r="B2555" s="3" t="s">
        <v>7452</v>
      </c>
      <c r="C2555" s="3" t="s">
        <v>7453</v>
      </c>
      <c r="D2555" s="3" t="n">
        <v>1</v>
      </c>
      <c r="E2555" s="3" t="n">
        <v>0.6946107</v>
      </c>
      <c r="F2555" s="3" t="n">
        <v>16</v>
      </c>
      <c r="G2555" s="3" t="n">
        <v>16</v>
      </c>
      <c r="H2555" s="3" t="n">
        <v>3</v>
      </c>
      <c r="I2555" s="3" t="n">
        <v>3</v>
      </c>
      <c r="J2555" s="3" t="n">
        <v>24</v>
      </c>
      <c r="K2555" s="3" t="n">
        <v>24</v>
      </c>
      <c r="L2555" s="3" t="n">
        <v>2</v>
      </c>
      <c r="M2555" s="3" t="n">
        <v>2</v>
      </c>
      <c r="N2555" s="3" t="n">
        <v>0</v>
      </c>
      <c r="O2555" s="3" t="n">
        <v>-1</v>
      </c>
      <c r="P2555" s="3" t="n">
        <v>9</v>
      </c>
      <c r="Q2555" s="3" t="n">
        <v>24.2</v>
      </c>
      <c r="R2555" s="3" t="s">
        <v>7454</v>
      </c>
      <c r="S2555" s="4" t="n">
        <v>45747.6302199074</v>
      </c>
      <c r="T2555" s="3" t="s">
        <v>3197</v>
      </c>
      <c r="U2555" s="3" t="s">
        <v>3197</v>
      </c>
      <c r="V2555" s="3" t="n">
        <v>1</v>
      </c>
      <c r="W2555" s="3" t="n">
        <v>0</v>
      </c>
      <c r="X2555" s="3" t="n">
        <v>0</v>
      </c>
      <c r="Y2555" s="3" t="s">
        <v>30</v>
      </c>
      <c r="Z2555" s="3" t="s">
        <v>30</v>
      </c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</row>
    <row r="2556" customFormat="false" ht="15.75" hidden="false" customHeight="false" outlineLevel="0" collapsed="false">
      <c r="A2556" s="3" t="n">
        <v>2555</v>
      </c>
      <c r="B2556" s="3" t="s">
        <v>7455</v>
      </c>
      <c r="C2556" s="3" t="s">
        <v>7456</v>
      </c>
      <c r="D2556" s="3" t="n">
        <v>1</v>
      </c>
      <c r="E2556" s="3" t="n">
        <v>5.7958701</v>
      </c>
      <c r="F2556" s="3" t="n">
        <v>264</v>
      </c>
      <c r="G2556" s="3" t="n">
        <v>264</v>
      </c>
      <c r="H2556" s="3" t="n">
        <v>12</v>
      </c>
      <c r="I2556" s="3" t="n">
        <v>12</v>
      </c>
      <c r="J2556" s="3" t="n">
        <v>369</v>
      </c>
      <c r="K2556" s="3" t="n">
        <v>369</v>
      </c>
      <c r="L2556" s="3" t="n">
        <v>41</v>
      </c>
      <c r="M2556" s="3" t="n">
        <v>41</v>
      </c>
      <c r="N2556" s="3" t="n">
        <v>0</v>
      </c>
      <c r="O2556" s="3" t="n">
        <v>-1</v>
      </c>
      <c r="P2556" s="3" t="n">
        <v>9</v>
      </c>
      <c r="Q2556" s="3" t="n">
        <v>24.2</v>
      </c>
      <c r="R2556" s="3" t="s">
        <v>7457</v>
      </c>
      <c r="S2556" s="4" t="n">
        <v>45747.6304166667</v>
      </c>
      <c r="T2556" s="3" t="s">
        <v>1920</v>
      </c>
      <c r="U2556" s="3" t="s">
        <v>1920</v>
      </c>
      <c r="V2556" s="3" t="n">
        <v>1</v>
      </c>
      <c r="W2556" s="3" t="n">
        <v>0</v>
      </c>
      <c r="X2556" s="3" t="n">
        <v>0</v>
      </c>
      <c r="Y2556" s="3" t="s">
        <v>30</v>
      </c>
      <c r="Z2556" s="3" t="s">
        <v>30</v>
      </c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</row>
    <row r="2557" customFormat="false" ht="15.75" hidden="false" customHeight="false" outlineLevel="0" collapsed="false">
      <c r="A2557" s="3" t="n">
        <v>2556</v>
      </c>
      <c r="B2557" s="3" t="s">
        <v>7458</v>
      </c>
      <c r="C2557" s="3" t="s">
        <v>7459</v>
      </c>
      <c r="D2557" s="3" t="n">
        <v>1</v>
      </c>
      <c r="E2557" s="3" t="n">
        <v>1.1493923</v>
      </c>
      <c r="F2557" s="3" t="n">
        <v>63</v>
      </c>
      <c r="G2557" s="3" t="n">
        <v>63</v>
      </c>
      <c r="H2557" s="3" t="n">
        <v>13</v>
      </c>
      <c r="I2557" s="3" t="n">
        <v>13</v>
      </c>
      <c r="J2557" s="3" t="n">
        <v>41</v>
      </c>
      <c r="K2557" s="3" t="n">
        <v>41</v>
      </c>
      <c r="L2557" s="3" t="n">
        <v>14</v>
      </c>
      <c r="M2557" s="3" t="n">
        <v>14</v>
      </c>
      <c r="N2557" s="3" t="n">
        <v>-1</v>
      </c>
      <c r="O2557" s="3" t="n">
        <v>-1</v>
      </c>
      <c r="P2557" s="3" t="n">
        <v>9</v>
      </c>
      <c r="Q2557" s="3" t="n">
        <v>24.2</v>
      </c>
      <c r="R2557" s="3" t="s">
        <v>7460</v>
      </c>
      <c r="S2557" s="4" t="n">
        <v>45747.630462963</v>
      </c>
      <c r="T2557" s="3" t="s">
        <v>3197</v>
      </c>
      <c r="U2557" s="3" t="s">
        <v>3197</v>
      </c>
      <c r="V2557" s="3" t="n">
        <v>0</v>
      </c>
      <c r="W2557" s="3" t="n">
        <v>0</v>
      </c>
      <c r="X2557" s="3" t="n">
        <v>0</v>
      </c>
      <c r="Y2557" s="3" t="s">
        <v>30</v>
      </c>
      <c r="Z2557" s="3" t="s">
        <v>30</v>
      </c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</row>
    <row r="2558" customFormat="false" ht="15.75" hidden="false" customHeight="false" outlineLevel="0" collapsed="false">
      <c r="A2558" s="3" t="n">
        <v>2557</v>
      </c>
      <c r="B2558" s="3" t="s">
        <v>7461</v>
      </c>
      <c r="C2558" s="3" t="s">
        <v>7462</v>
      </c>
      <c r="D2558" s="3" t="n">
        <v>1</v>
      </c>
      <c r="E2558" s="3" t="n">
        <v>9.7762712</v>
      </c>
      <c r="F2558" s="3" t="n">
        <v>358</v>
      </c>
      <c r="G2558" s="3" t="n">
        <v>358</v>
      </c>
      <c r="H2558" s="3" t="n">
        <v>16</v>
      </c>
      <c r="I2558" s="3" t="n">
        <v>16</v>
      </c>
      <c r="J2558" s="3" t="n">
        <v>414</v>
      </c>
      <c r="K2558" s="3" t="n">
        <v>414</v>
      </c>
      <c r="L2558" s="3" t="n">
        <v>48</v>
      </c>
      <c r="M2558" s="3" t="n">
        <v>48</v>
      </c>
      <c r="N2558" s="3" t="n">
        <v>-1</v>
      </c>
      <c r="O2558" s="3" t="n">
        <v>-1</v>
      </c>
      <c r="P2558" s="3" t="n">
        <v>9.1</v>
      </c>
      <c r="Q2558" s="3" t="n">
        <v>24.2</v>
      </c>
      <c r="R2558" s="3" t="s">
        <v>7463</v>
      </c>
      <c r="S2558" s="4" t="n">
        <v>45747.6307060185</v>
      </c>
      <c r="T2558" s="3" t="s">
        <v>3197</v>
      </c>
      <c r="U2558" s="3" t="s">
        <v>3197</v>
      </c>
      <c r="V2558" s="3" t="n">
        <v>0</v>
      </c>
      <c r="W2558" s="3" t="n">
        <v>0</v>
      </c>
      <c r="X2558" s="3" t="n">
        <v>0</v>
      </c>
      <c r="Y2558" s="3" t="s">
        <v>30</v>
      </c>
      <c r="Z2558" s="3" t="s">
        <v>30</v>
      </c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</row>
    <row r="2559" customFormat="false" ht="15.75" hidden="false" customHeight="false" outlineLevel="0" collapsed="false">
      <c r="A2559" s="3" t="n">
        <v>2558</v>
      </c>
      <c r="B2559" s="3" t="s">
        <v>7464</v>
      </c>
      <c r="C2559" s="3" t="s">
        <v>7465</v>
      </c>
      <c r="D2559" s="3" t="n">
        <v>1</v>
      </c>
      <c r="E2559" s="3" t="n">
        <v>2.5413372</v>
      </c>
      <c r="F2559" s="3" t="n">
        <v>56</v>
      </c>
      <c r="G2559" s="3" t="n">
        <v>56</v>
      </c>
      <c r="H2559" s="3" t="n">
        <v>6</v>
      </c>
      <c r="I2559" s="3" t="n">
        <v>6</v>
      </c>
      <c r="J2559" s="3" t="n">
        <v>64</v>
      </c>
      <c r="K2559" s="3" t="n">
        <v>64</v>
      </c>
      <c r="L2559" s="3" t="n">
        <v>8</v>
      </c>
      <c r="M2559" s="3" t="n">
        <v>8</v>
      </c>
      <c r="N2559" s="3" t="n">
        <v>-1</v>
      </c>
      <c r="O2559" s="3" t="n">
        <v>-1</v>
      </c>
      <c r="P2559" s="3" t="n">
        <v>9.1</v>
      </c>
      <c r="Q2559" s="3" t="n">
        <v>24.2</v>
      </c>
      <c r="R2559" s="3" t="s">
        <v>7466</v>
      </c>
      <c r="S2559" s="4" t="n">
        <v>45747.6308333333</v>
      </c>
      <c r="T2559" s="3" t="s">
        <v>256</v>
      </c>
      <c r="U2559" s="3" t="s">
        <v>256</v>
      </c>
      <c r="V2559" s="3" t="n">
        <v>0</v>
      </c>
      <c r="W2559" s="3" t="n">
        <v>0</v>
      </c>
      <c r="X2559" s="3" t="n">
        <v>0</v>
      </c>
      <c r="Y2559" s="3" t="s">
        <v>30</v>
      </c>
      <c r="Z2559" s="3" t="s">
        <v>30</v>
      </c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</row>
    <row r="2560" customFormat="false" ht="15.75" hidden="false" customHeight="false" outlineLevel="0" collapsed="false">
      <c r="A2560" s="3" t="n">
        <v>2559</v>
      </c>
      <c r="B2560" s="3" t="s">
        <v>7467</v>
      </c>
      <c r="C2560" s="3" t="s">
        <v>7468</v>
      </c>
      <c r="D2560" s="3" t="n">
        <v>1</v>
      </c>
      <c r="E2560" s="3" t="n">
        <v>0.6093842</v>
      </c>
      <c r="F2560" s="3" t="n">
        <v>28</v>
      </c>
      <c r="G2560" s="3" t="n">
        <v>28</v>
      </c>
      <c r="H2560" s="3" t="n">
        <v>3</v>
      </c>
      <c r="I2560" s="3" t="n">
        <v>3</v>
      </c>
      <c r="J2560" s="3" t="n">
        <v>39</v>
      </c>
      <c r="K2560" s="3" t="n">
        <v>39</v>
      </c>
      <c r="L2560" s="3" t="n">
        <v>4</v>
      </c>
      <c r="M2560" s="3" t="n">
        <v>4</v>
      </c>
      <c r="N2560" s="3" t="n">
        <v>-1</v>
      </c>
      <c r="O2560" s="3" t="n">
        <v>-1</v>
      </c>
      <c r="P2560" s="3" t="n">
        <v>9.1</v>
      </c>
      <c r="Q2560" s="3" t="n">
        <v>24.2</v>
      </c>
      <c r="R2560" s="3" t="s">
        <v>7469</v>
      </c>
      <c r="S2560" s="4" t="n">
        <v>45747.6308680556</v>
      </c>
      <c r="T2560" s="3" t="s">
        <v>65</v>
      </c>
      <c r="U2560" s="3" t="s">
        <v>65</v>
      </c>
      <c r="V2560" s="3" t="n">
        <v>0</v>
      </c>
      <c r="W2560" s="3" t="n">
        <v>0</v>
      </c>
      <c r="X2560" s="3" t="n">
        <v>0</v>
      </c>
      <c r="Y2560" s="3" t="s">
        <v>30</v>
      </c>
      <c r="Z2560" s="3" t="s">
        <v>30</v>
      </c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</row>
    <row r="2561" customFormat="false" ht="15.75" hidden="false" customHeight="false" outlineLevel="0" collapsed="false">
      <c r="A2561" s="3" t="n">
        <v>2560</v>
      </c>
      <c r="B2561" s="3" t="s">
        <v>7470</v>
      </c>
      <c r="C2561" s="3" t="s">
        <v>7471</v>
      </c>
      <c r="D2561" s="3" t="n">
        <v>1</v>
      </c>
      <c r="E2561" s="3" t="n">
        <v>4.8156937</v>
      </c>
      <c r="F2561" s="3" t="n">
        <v>133</v>
      </c>
      <c r="G2561" s="3" t="n">
        <v>133</v>
      </c>
      <c r="H2561" s="3" t="n">
        <v>5</v>
      </c>
      <c r="I2561" s="3" t="n">
        <v>5</v>
      </c>
      <c r="J2561" s="3" t="n">
        <v>135</v>
      </c>
      <c r="K2561" s="3" t="n">
        <v>135</v>
      </c>
      <c r="L2561" s="3" t="n">
        <v>18</v>
      </c>
      <c r="M2561" s="3" t="n">
        <v>18</v>
      </c>
      <c r="N2561" s="3" t="n">
        <v>-1</v>
      </c>
      <c r="O2561" s="3" t="n">
        <v>-1</v>
      </c>
      <c r="P2561" s="3" t="n">
        <v>9.1</v>
      </c>
      <c r="Q2561" s="3" t="n">
        <v>24.2</v>
      </c>
      <c r="R2561" s="3" t="s">
        <v>7472</v>
      </c>
      <c r="S2561" s="4" t="n">
        <v>45747.6309722222</v>
      </c>
      <c r="T2561" s="3" t="s">
        <v>65</v>
      </c>
      <c r="U2561" s="3" t="s">
        <v>65</v>
      </c>
      <c r="V2561" s="3" t="n">
        <v>0</v>
      </c>
      <c r="W2561" s="3" t="n">
        <v>0</v>
      </c>
      <c r="X2561" s="3" t="n">
        <v>0</v>
      </c>
      <c r="Y2561" s="3" t="s">
        <v>30</v>
      </c>
      <c r="Z2561" s="3" t="s">
        <v>30</v>
      </c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</row>
    <row r="2562" customFormat="false" ht="15.75" hidden="false" customHeight="false" outlineLevel="0" collapsed="false">
      <c r="A2562" s="3" t="n">
        <v>2561</v>
      </c>
      <c r="B2562" s="3" t="s">
        <v>7473</v>
      </c>
      <c r="C2562" s="3" t="s">
        <v>7474</v>
      </c>
      <c r="D2562" s="3" t="n">
        <v>1</v>
      </c>
      <c r="E2562" s="3" t="n">
        <v>1.2984896</v>
      </c>
      <c r="F2562" s="3" t="n">
        <v>73</v>
      </c>
      <c r="G2562" s="3" t="n">
        <v>73</v>
      </c>
      <c r="H2562" s="3" t="n">
        <v>3</v>
      </c>
      <c r="I2562" s="3" t="n">
        <v>3</v>
      </c>
      <c r="J2562" s="3" t="n">
        <v>98</v>
      </c>
      <c r="K2562" s="3" t="n">
        <v>98</v>
      </c>
      <c r="L2562" s="3" t="n">
        <v>8</v>
      </c>
      <c r="M2562" s="3" t="n">
        <v>8</v>
      </c>
      <c r="N2562" s="3" t="n">
        <v>-1</v>
      </c>
      <c r="O2562" s="3" t="n">
        <v>-1</v>
      </c>
      <c r="P2562" s="3" t="n">
        <v>9.1</v>
      </c>
      <c r="Q2562" s="3" t="n">
        <v>24.2</v>
      </c>
      <c r="R2562" s="3" t="s">
        <v>7475</v>
      </c>
      <c r="S2562" s="4" t="n">
        <v>45747.6310185185</v>
      </c>
      <c r="T2562" s="3" t="s">
        <v>65</v>
      </c>
      <c r="U2562" s="3" t="s">
        <v>65</v>
      </c>
      <c r="V2562" s="3" t="n">
        <v>0</v>
      </c>
      <c r="W2562" s="3" t="n">
        <v>0</v>
      </c>
      <c r="X2562" s="3" t="n">
        <v>0</v>
      </c>
      <c r="Y2562" s="3" t="s">
        <v>30</v>
      </c>
      <c r="Z2562" s="3" t="s">
        <v>30</v>
      </c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</row>
    <row r="2563" customFormat="false" ht="15.75" hidden="false" customHeight="false" outlineLevel="0" collapsed="false">
      <c r="A2563" s="3" t="n">
        <v>2562</v>
      </c>
      <c r="B2563" s="3" t="s">
        <v>7476</v>
      </c>
      <c r="C2563" s="3" t="s">
        <v>7477</v>
      </c>
      <c r="D2563" s="3" t="n">
        <v>1</v>
      </c>
      <c r="E2563" s="3" t="n">
        <v>2.641733</v>
      </c>
      <c r="F2563" s="3" t="n">
        <v>76</v>
      </c>
      <c r="G2563" s="3" t="n">
        <v>76</v>
      </c>
      <c r="H2563" s="3" t="n">
        <v>3</v>
      </c>
      <c r="I2563" s="3" t="n">
        <v>3</v>
      </c>
      <c r="J2563" s="3" t="n">
        <v>66</v>
      </c>
      <c r="K2563" s="3" t="n">
        <v>66</v>
      </c>
      <c r="L2563" s="3" t="n">
        <v>26</v>
      </c>
      <c r="M2563" s="3" t="n">
        <v>26</v>
      </c>
      <c r="N2563" s="3" t="n">
        <v>-1</v>
      </c>
      <c r="O2563" s="3" t="n">
        <v>-1</v>
      </c>
      <c r="P2563" s="3" t="n">
        <v>9.1</v>
      </c>
      <c r="Q2563" s="3" t="n">
        <v>24.2</v>
      </c>
      <c r="R2563" s="3" t="s">
        <v>7478</v>
      </c>
      <c r="S2563" s="4" t="n">
        <v>45747.631087963</v>
      </c>
      <c r="T2563" s="3" t="s">
        <v>65</v>
      </c>
      <c r="U2563" s="3" t="s">
        <v>65</v>
      </c>
      <c r="V2563" s="3" t="n">
        <v>0</v>
      </c>
      <c r="W2563" s="3" t="n">
        <v>0</v>
      </c>
      <c r="X2563" s="3" t="n">
        <v>0</v>
      </c>
      <c r="Y2563" s="3" t="s">
        <v>30</v>
      </c>
      <c r="Z2563" s="3" t="s">
        <v>30</v>
      </c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</row>
    <row r="2564" customFormat="false" ht="15.75" hidden="false" customHeight="false" outlineLevel="0" collapsed="false">
      <c r="A2564" s="3" t="n">
        <v>2563</v>
      </c>
      <c r="B2564" s="3" t="s">
        <v>7479</v>
      </c>
      <c r="C2564" s="3" t="s">
        <v>7480</v>
      </c>
      <c r="D2564" s="3" t="n">
        <v>1</v>
      </c>
      <c r="E2564" s="3" t="n">
        <v>0.8506156</v>
      </c>
      <c r="F2564" s="3" t="n">
        <v>32</v>
      </c>
      <c r="G2564" s="3" t="n">
        <v>32</v>
      </c>
      <c r="H2564" s="3" t="n">
        <v>9</v>
      </c>
      <c r="I2564" s="3" t="n">
        <v>9</v>
      </c>
      <c r="J2564" s="3" t="n">
        <v>39</v>
      </c>
      <c r="K2564" s="3" t="n">
        <v>39</v>
      </c>
      <c r="L2564" s="3" t="n">
        <v>6</v>
      </c>
      <c r="M2564" s="3" t="n">
        <v>6</v>
      </c>
      <c r="N2564" s="3" t="n">
        <v>-1</v>
      </c>
      <c r="O2564" s="3" t="n">
        <v>-1</v>
      </c>
      <c r="P2564" s="3" t="n">
        <v>9.1</v>
      </c>
      <c r="Q2564" s="3" t="n">
        <v>24.2</v>
      </c>
      <c r="R2564" s="3" t="s">
        <v>7481</v>
      </c>
      <c r="S2564" s="4" t="n">
        <v>45747.6311226852</v>
      </c>
      <c r="T2564" s="3" t="s">
        <v>3197</v>
      </c>
      <c r="U2564" s="3" t="s">
        <v>3197</v>
      </c>
      <c r="V2564" s="3" t="n">
        <v>0</v>
      </c>
      <c r="W2564" s="3" t="n">
        <v>0</v>
      </c>
      <c r="X2564" s="3" t="n">
        <v>0</v>
      </c>
      <c r="Y2564" s="3" t="s">
        <v>30</v>
      </c>
      <c r="Z2564" s="3" t="s">
        <v>30</v>
      </c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</row>
    <row r="2565" customFormat="false" ht="15.75" hidden="false" customHeight="false" outlineLevel="0" collapsed="false">
      <c r="A2565" s="3" t="n">
        <v>2564</v>
      </c>
      <c r="B2565" s="3" t="s">
        <v>7482</v>
      </c>
      <c r="C2565" s="3" t="s">
        <v>7483</v>
      </c>
      <c r="D2565" s="3" t="n">
        <v>1</v>
      </c>
      <c r="E2565" s="3" t="n">
        <v>0.8143309</v>
      </c>
      <c r="F2565" s="3" t="n">
        <v>42</v>
      </c>
      <c r="G2565" s="3" t="n">
        <v>42</v>
      </c>
      <c r="H2565" s="3" t="n">
        <v>4</v>
      </c>
      <c r="I2565" s="3" t="n">
        <v>4</v>
      </c>
      <c r="J2565" s="3" t="n">
        <v>51</v>
      </c>
      <c r="K2565" s="3" t="n">
        <v>51</v>
      </c>
      <c r="L2565" s="3" t="n">
        <v>5</v>
      </c>
      <c r="M2565" s="3" t="n">
        <v>5</v>
      </c>
      <c r="N2565" s="3" t="n">
        <v>-1</v>
      </c>
      <c r="O2565" s="3" t="n">
        <v>-1</v>
      </c>
      <c r="P2565" s="3" t="n">
        <v>9.1</v>
      </c>
      <c r="Q2565" s="3" t="n">
        <v>24.2</v>
      </c>
      <c r="R2565" s="3" t="s">
        <v>7484</v>
      </c>
      <c r="S2565" s="4" t="n">
        <v>45747.6311574074</v>
      </c>
      <c r="T2565" s="3" t="s">
        <v>65</v>
      </c>
      <c r="U2565" s="3" t="s">
        <v>65</v>
      </c>
      <c r="V2565" s="3" t="n">
        <v>0</v>
      </c>
      <c r="W2565" s="3" t="n">
        <v>0</v>
      </c>
      <c r="X2565" s="3" t="n">
        <v>0</v>
      </c>
      <c r="Y2565" s="3" t="s">
        <v>30</v>
      </c>
      <c r="Z2565" s="3" t="s">
        <v>30</v>
      </c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</row>
    <row r="2566" customFormat="false" ht="15.75" hidden="false" customHeight="false" outlineLevel="0" collapsed="false">
      <c r="A2566" s="3" t="n">
        <v>2565</v>
      </c>
      <c r="B2566" s="3" t="s">
        <v>7485</v>
      </c>
      <c r="C2566" s="3" t="s">
        <v>7486</v>
      </c>
      <c r="D2566" s="3" t="n">
        <v>1</v>
      </c>
      <c r="E2566" s="3" t="n">
        <v>0.3495248</v>
      </c>
      <c r="F2566" s="3" t="n">
        <v>8</v>
      </c>
      <c r="G2566" s="3" t="n">
        <v>8</v>
      </c>
      <c r="H2566" s="3" t="n">
        <v>3</v>
      </c>
      <c r="I2566" s="3" t="n">
        <v>3</v>
      </c>
      <c r="J2566" s="3" t="n">
        <v>8</v>
      </c>
      <c r="K2566" s="3" t="n">
        <v>8</v>
      </c>
      <c r="L2566" s="3" t="n">
        <v>1</v>
      </c>
      <c r="M2566" s="3" t="n">
        <v>1</v>
      </c>
      <c r="N2566" s="3" t="n">
        <v>-1</v>
      </c>
      <c r="O2566" s="3" t="n">
        <v>-1</v>
      </c>
      <c r="P2566" s="3" t="n">
        <v>9.1</v>
      </c>
      <c r="Q2566" s="3" t="n">
        <v>24.2</v>
      </c>
      <c r="R2566" s="3" t="s">
        <v>7487</v>
      </c>
      <c r="S2566" s="4" t="n">
        <v>45747.6311805556</v>
      </c>
      <c r="T2566" s="3" t="s">
        <v>65</v>
      </c>
      <c r="U2566" s="3" t="s">
        <v>65</v>
      </c>
      <c r="V2566" s="3" t="n">
        <v>0</v>
      </c>
      <c r="W2566" s="3" t="n">
        <v>0</v>
      </c>
      <c r="X2566" s="3" t="n">
        <v>0</v>
      </c>
      <c r="Y2566" s="3" t="s">
        <v>30</v>
      </c>
      <c r="Z2566" s="3" t="s">
        <v>30</v>
      </c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</row>
    <row r="2567" customFormat="false" ht="15.75" hidden="false" customHeight="false" outlineLevel="0" collapsed="false">
      <c r="A2567" s="3" t="n">
        <v>2566</v>
      </c>
      <c r="B2567" s="3" t="s">
        <v>7488</v>
      </c>
      <c r="C2567" s="3" t="s">
        <v>7489</v>
      </c>
      <c r="D2567" s="3" t="n">
        <v>1</v>
      </c>
      <c r="E2567" s="3" t="n">
        <v>3.3431454</v>
      </c>
      <c r="F2567" s="3" t="n">
        <v>105</v>
      </c>
      <c r="G2567" s="3" t="n">
        <v>105</v>
      </c>
      <c r="H2567" s="3" t="n">
        <v>18</v>
      </c>
      <c r="I2567" s="3" t="n">
        <v>18</v>
      </c>
      <c r="J2567" s="3" t="n">
        <v>122</v>
      </c>
      <c r="K2567" s="3" t="n">
        <v>122</v>
      </c>
      <c r="L2567" s="3" t="n">
        <v>17</v>
      </c>
      <c r="M2567" s="3" t="n">
        <v>17</v>
      </c>
      <c r="N2567" s="3" t="n">
        <v>-1</v>
      </c>
      <c r="O2567" s="3" t="n">
        <v>-1</v>
      </c>
      <c r="P2567" s="3" t="n">
        <v>9.1</v>
      </c>
      <c r="Q2567" s="3" t="n">
        <v>24.2</v>
      </c>
      <c r="R2567" s="3" t="s">
        <v>7490</v>
      </c>
      <c r="S2567" s="4" t="n">
        <v>45747.6312615741</v>
      </c>
      <c r="T2567" s="3" t="s">
        <v>65</v>
      </c>
      <c r="U2567" s="3" t="s">
        <v>65</v>
      </c>
      <c r="V2567" s="3" t="n">
        <v>0</v>
      </c>
      <c r="W2567" s="3" t="n">
        <v>0</v>
      </c>
      <c r="X2567" s="3" t="n">
        <v>0</v>
      </c>
      <c r="Y2567" s="3" t="s">
        <v>30</v>
      </c>
      <c r="Z2567" s="3" t="s">
        <v>30</v>
      </c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</row>
    <row r="2568" customFormat="false" ht="15.75" hidden="false" customHeight="false" outlineLevel="0" collapsed="false">
      <c r="A2568" s="3" t="n">
        <v>2567</v>
      </c>
      <c r="B2568" s="3" t="s">
        <v>7491</v>
      </c>
      <c r="C2568" s="3" t="s">
        <v>7492</v>
      </c>
      <c r="D2568" s="3" t="n">
        <v>1</v>
      </c>
      <c r="E2568" s="3" t="n">
        <v>0.7648839</v>
      </c>
      <c r="F2568" s="3" t="n">
        <v>15</v>
      </c>
      <c r="G2568" s="3" t="n">
        <v>15</v>
      </c>
      <c r="H2568" s="3" t="n">
        <v>3</v>
      </c>
      <c r="I2568" s="3" t="n">
        <v>3</v>
      </c>
      <c r="J2568" s="3" t="n">
        <v>16</v>
      </c>
      <c r="K2568" s="3" t="n">
        <v>16</v>
      </c>
      <c r="L2568" s="3" t="n">
        <v>1</v>
      </c>
      <c r="M2568" s="3" t="n">
        <v>1</v>
      </c>
      <c r="N2568" s="3" t="n">
        <v>-1</v>
      </c>
      <c r="O2568" s="3" t="n">
        <v>-1</v>
      </c>
      <c r="P2568" s="3" t="n">
        <v>9.1</v>
      </c>
      <c r="Q2568" s="3" t="n">
        <v>24.2</v>
      </c>
      <c r="R2568" s="3" t="s">
        <v>7493</v>
      </c>
      <c r="S2568" s="4" t="n">
        <v>45747.6312962963</v>
      </c>
      <c r="T2568" s="3" t="s">
        <v>1920</v>
      </c>
      <c r="U2568" s="3" t="s">
        <v>1920</v>
      </c>
      <c r="V2568" s="3" t="n">
        <v>0</v>
      </c>
      <c r="W2568" s="3" t="n">
        <v>0</v>
      </c>
      <c r="X2568" s="3" t="n">
        <v>0</v>
      </c>
      <c r="Y2568" s="3" t="s">
        <v>30</v>
      </c>
      <c r="Z2568" s="3" t="s">
        <v>30</v>
      </c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</row>
    <row r="2569" customFormat="false" ht="15.75" hidden="false" customHeight="false" outlineLevel="0" collapsed="false">
      <c r="A2569" s="3" t="n">
        <v>2568</v>
      </c>
      <c r="B2569" s="3" t="s">
        <v>7494</v>
      </c>
      <c r="C2569" s="3" t="s">
        <v>7495</v>
      </c>
      <c r="D2569" s="3" t="n">
        <v>1</v>
      </c>
      <c r="E2569" s="3" t="n">
        <v>9.9817424</v>
      </c>
      <c r="F2569" s="3" t="n">
        <v>359</v>
      </c>
      <c r="G2569" s="3" t="n">
        <v>359</v>
      </c>
      <c r="H2569" s="3" t="n">
        <v>15</v>
      </c>
      <c r="I2569" s="3" t="n">
        <v>15</v>
      </c>
      <c r="J2569" s="3" t="n">
        <v>416</v>
      </c>
      <c r="K2569" s="3" t="n">
        <v>416</v>
      </c>
      <c r="L2569" s="3" t="n">
        <v>48</v>
      </c>
      <c r="M2569" s="3" t="n">
        <v>48</v>
      </c>
      <c r="N2569" s="3" t="n">
        <v>-1</v>
      </c>
      <c r="O2569" s="3" t="n">
        <v>-1</v>
      </c>
      <c r="P2569" s="3" t="n">
        <v>9.1</v>
      </c>
      <c r="Q2569" s="3" t="n">
        <v>24.2</v>
      </c>
      <c r="R2569" s="3" t="s">
        <v>7496</v>
      </c>
      <c r="S2569" s="4" t="n">
        <v>45747.6315393519</v>
      </c>
      <c r="T2569" s="3" t="s">
        <v>3197</v>
      </c>
      <c r="U2569" s="3" t="s">
        <v>3197</v>
      </c>
      <c r="V2569" s="3" t="n">
        <v>0</v>
      </c>
      <c r="W2569" s="3" t="n">
        <v>0</v>
      </c>
      <c r="X2569" s="3" t="n">
        <v>0</v>
      </c>
      <c r="Y2569" s="3" t="s">
        <v>30</v>
      </c>
      <c r="Z2569" s="3" t="s">
        <v>30</v>
      </c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</row>
    <row r="2570" customFormat="false" ht="15.75" hidden="false" customHeight="false" outlineLevel="0" collapsed="false">
      <c r="A2570" s="3" t="n">
        <v>2569</v>
      </c>
      <c r="B2570" s="3" t="s">
        <v>7497</v>
      </c>
      <c r="C2570" s="3" t="s">
        <v>7498</v>
      </c>
      <c r="D2570" s="3" t="n">
        <v>1</v>
      </c>
      <c r="E2570" s="3" t="n">
        <v>0.7668123</v>
      </c>
      <c r="F2570" s="3" t="n">
        <v>16</v>
      </c>
      <c r="G2570" s="3" t="n">
        <v>16</v>
      </c>
      <c r="H2570" s="3" t="n">
        <v>3</v>
      </c>
      <c r="I2570" s="3" t="n">
        <v>3</v>
      </c>
      <c r="J2570" s="3" t="n">
        <v>23</v>
      </c>
      <c r="K2570" s="3" t="n">
        <v>23</v>
      </c>
      <c r="L2570" s="3" t="n">
        <v>2</v>
      </c>
      <c r="M2570" s="3" t="n">
        <v>2</v>
      </c>
      <c r="N2570" s="3" t="n">
        <v>0</v>
      </c>
      <c r="O2570" s="3" t="n">
        <v>-1</v>
      </c>
      <c r="P2570" s="3" t="n">
        <v>9.1</v>
      </c>
      <c r="Q2570" s="3" t="n">
        <v>24.2</v>
      </c>
      <c r="R2570" s="3" t="s">
        <v>7499</v>
      </c>
      <c r="S2570" s="4" t="n">
        <v>45747.6316087963</v>
      </c>
      <c r="T2570" s="3" t="s">
        <v>1920</v>
      </c>
      <c r="U2570" s="3" t="s">
        <v>1920</v>
      </c>
      <c r="V2570" s="3" t="n">
        <v>1</v>
      </c>
      <c r="W2570" s="3" t="n">
        <v>0</v>
      </c>
      <c r="X2570" s="3" t="n">
        <v>0</v>
      </c>
      <c r="Y2570" s="3" t="s">
        <v>30</v>
      </c>
      <c r="Z2570" s="3" t="s">
        <v>30</v>
      </c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</row>
    <row r="2571" customFormat="false" ht="15.75" hidden="false" customHeight="false" outlineLevel="0" collapsed="false">
      <c r="A2571" s="3" t="n">
        <v>2570</v>
      </c>
      <c r="B2571" s="3" t="s">
        <v>7500</v>
      </c>
      <c r="C2571" s="3" t="s">
        <v>7501</v>
      </c>
      <c r="D2571" s="3" t="n">
        <v>1</v>
      </c>
      <c r="E2571" s="3" t="n">
        <v>0.7344458</v>
      </c>
      <c r="F2571" s="3" t="n">
        <v>16</v>
      </c>
      <c r="G2571" s="3" t="n">
        <v>16</v>
      </c>
      <c r="H2571" s="3" t="n">
        <v>3</v>
      </c>
      <c r="I2571" s="3" t="n">
        <v>3</v>
      </c>
      <c r="J2571" s="3" t="n">
        <v>24</v>
      </c>
      <c r="K2571" s="3" t="n">
        <v>24</v>
      </c>
      <c r="L2571" s="3" t="n">
        <v>2</v>
      </c>
      <c r="M2571" s="3" t="n">
        <v>2</v>
      </c>
      <c r="N2571" s="3" t="n">
        <v>0</v>
      </c>
      <c r="O2571" s="3" t="n">
        <v>-1</v>
      </c>
      <c r="P2571" s="3" t="n">
        <v>9.1</v>
      </c>
      <c r="Q2571" s="3" t="n">
        <v>24.2</v>
      </c>
      <c r="R2571" s="3" t="s">
        <v>7502</v>
      </c>
      <c r="S2571" s="4" t="n">
        <v>45747.6316666667</v>
      </c>
      <c r="T2571" s="3" t="s">
        <v>3197</v>
      </c>
      <c r="U2571" s="3" t="s">
        <v>3197</v>
      </c>
      <c r="V2571" s="3" t="n">
        <v>1</v>
      </c>
      <c r="W2571" s="3" t="n">
        <v>0</v>
      </c>
      <c r="X2571" s="3" t="n">
        <v>0</v>
      </c>
      <c r="Y2571" s="3" t="s">
        <v>30</v>
      </c>
      <c r="Z2571" s="3" t="s">
        <v>30</v>
      </c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</row>
    <row r="2572" customFormat="false" ht="15.75" hidden="false" customHeight="false" outlineLevel="0" collapsed="false">
      <c r="A2572" s="3" t="n">
        <v>2571</v>
      </c>
      <c r="B2572" s="3" t="s">
        <v>7503</v>
      </c>
      <c r="C2572" s="3" t="s">
        <v>7504</v>
      </c>
      <c r="D2572" s="3" t="n">
        <v>1</v>
      </c>
      <c r="E2572" s="3" t="n">
        <v>6.0031295</v>
      </c>
      <c r="F2572" s="3" t="n">
        <v>264</v>
      </c>
      <c r="G2572" s="3" t="n">
        <v>264</v>
      </c>
      <c r="H2572" s="3" t="n">
        <v>12</v>
      </c>
      <c r="I2572" s="3" t="n">
        <v>12</v>
      </c>
      <c r="J2572" s="3" t="n">
        <v>369</v>
      </c>
      <c r="K2572" s="3" t="n">
        <v>369</v>
      </c>
      <c r="L2572" s="3" t="n">
        <v>41</v>
      </c>
      <c r="M2572" s="3" t="n">
        <v>41</v>
      </c>
      <c r="N2572" s="3" t="n">
        <v>0</v>
      </c>
      <c r="O2572" s="3" t="n">
        <v>-1</v>
      </c>
      <c r="P2572" s="3" t="n">
        <v>9.1</v>
      </c>
      <c r="Q2572" s="3" t="n">
        <v>24.2</v>
      </c>
      <c r="R2572" s="3" t="s">
        <v>7505</v>
      </c>
      <c r="S2572" s="4" t="n">
        <v>45747.6318634259</v>
      </c>
      <c r="T2572" s="3" t="s">
        <v>1920</v>
      </c>
      <c r="U2572" s="3" t="s">
        <v>1920</v>
      </c>
      <c r="V2572" s="3" t="n">
        <v>1</v>
      </c>
      <c r="W2572" s="3" t="n">
        <v>0</v>
      </c>
      <c r="X2572" s="3" t="n">
        <v>0</v>
      </c>
      <c r="Y2572" s="3" t="s">
        <v>30</v>
      </c>
      <c r="Z2572" s="3" t="s">
        <v>30</v>
      </c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</row>
    <row r="2573" customFormat="false" ht="15.75" hidden="false" customHeight="false" outlineLevel="0" collapsed="false">
      <c r="A2573" s="3" t="n">
        <v>2572</v>
      </c>
      <c r="B2573" s="3" t="s">
        <v>7506</v>
      </c>
      <c r="C2573" s="3" t="s">
        <v>7507</v>
      </c>
      <c r="D2573" s="3" t="n">
        <v>1</v>
      </c>
      <c r="E2573" s="3" t="n">
        <v>1.1951204</v>
      </c>
      <c r="F2573" s="3" t="n">
        <v>63</v>
      </c>
      <c r="G2573" s="3" t="n">
        <v>63</v>
      </c>
      <c r="H2573" s="3" t="n">
        <v>13</v>
      </c>
      <c r="I2573" s="3" t="n">
        <v>13</v>
      </c>
      <c r="J2573" s="3" t="n">
        <v>41</v>
      </c>
      <c r="K2573" s="3" t="n">
        <v>41</v>
      </c>
      <c r="L2573" s="3" t="n">
        <v>14</v>
      </c>
      <c r="M2573" s="3" t="n">
        <v>14</v>
      </c>
      <c r="N2573" s="3" t="n">
        <v>-1</v>
      </c>
      <c r="O2573" s="3" t="n">
        <v>-1</v>
      </c>
      <c r="P2573" s="3" t="n">
        <v>9.1</v>
      </c>
      <c r="Q2573" s="3" t="n">
        <v>24.2</v>
      </c>
      <c r="R2573" s="3" t="s">
        <v>7508</v>
      </c>
      <c r="S2573" s="4" t="n">
        <v>45747.6319097222</v>
      </c>
      <c r="T2573" s="3" t="s">
        <v>3197</v>
      </c>
      <c r="U2573" s="3" t="s">
        <v>3197</v>
      </c>
      <c r="V2573" s="3" t="n">
        <v>0</v>
      </c>
      <c r="W2573" s="3" t="n">
        <v>0</v>
      </c>
      <c r="X2573" s="3" t="n">
        <v>0</v>
      </c>
      <c r="Y2573" s="3" t="s">
        <v>30</v>
      </c>
      <c r="Z2573" s="3" t="s">
        <v>30</v>
      </c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</row>
    <row r="2574" customFormat="false" ht="15.75" hidden="false" customHeight="false" outlineLevel="0" collapsed="false">
      <c r="A2574" s="3" t="n">
        <v>2573</v>
      </c>
      <c r="B2574" s="3" t="s">
        <v>7509</v>
      </c>
      <c r="C2574" s="3" t="s">
        <v>7510</v>
      </c>
      <c r="D2574" s="3" t="n">
        <v>1</v>
      </c>
      <c r="E2574" s="3" t="n">
        <v>10.4891373</v>
      </c>
      <c r="F2574" s="3" t="n">
        <v>358</v>
      </c>
      <c r="G2574" s="3" t="n">
        <v>358</v>
      </c>
      <c r="H2574" s="3" t="n">
        <v>16</v>
      </c>
      <c r="I2574" s="3" t="n">
        <v>16</v>
      </c>
      <c r="J2574" s="3" t="n">
        <v>414</v>
      </c>
      <c r="K2574" s="3" t="n">
        <v>414</v>
      </c>
      <c r="L2574" s="3" t="n">
        <v>48</v>
      </c>
      <c r="M2574" s="3" t="n">
        <v>48</v>
      </c>
      <c r="N2574" s="3" t="n">
        <v>-1</v>
      </c>
      <c r="O2574" s="3" t="n">
        <v>-1</v>
      </c>
      <c r="P2574" s="3" t="n">
        <v>9.2</v>
      </c>
      <c r="Q2574" s="3" t="n">
        <v>24.2</v>
      </c>
      <c r="R2574" s="3" t="s">
        <v>7511</v>
      </c>
      <c r="S2574" s="4" t="n">
        <v>45747.6321643519</v>
      </c>
      <c r="T2574" s="3" t="s">
        <v>3197</v>
      </c>
      <c r="U2574" s="3" t="s">
        <v>3197</v>
      </c>
      <c r="V2574" s="3" t="n">
        <v>0</v>
      </c>
      <c r="W2574" s="3" t="n">
        <v>0</v>
      </c>
      <c r="X2574" s="3" t="n">
        <v>0</v>
      </c>
      <c r="Y2574" s="3" t="s">
        <v>30</v>
      </c>
      <c r="Z2574" s="3" t="s">
        <v>30</v>
      </c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</row>
    <row r="2575" customFormat="false" ht="15.75" hidden="false" customHeight="false" outlineLevel="0" collapsed="false">
      <c r="A2575" s="3" t="n">
        <v>2574</v>
      </c>
      <c r="B2575" s="3" t="s">
        <v>7512</v>
      </c>
      <c r="C2575" s="3" t="s">
        <v>7513</v>
      </c>
      <c r="D2575" s="3" t="n">
        <v>1</v>
      </c>
      <c r="E2575" s="3" t="n">
        <v>2.7240545</v>
      </c>
      <c r="F2575" s="3" t="n">
        <v>56</v>
      </c>
      <c r="G2575" s="3" t="n">
        <v>56</v>
      </c>
      <c r="H2575" s="3" t="n">
        <v>6</v>
      </c>
      <c r="I2575" s="3" t="n">
        <v>6</v>
      </c>
      <c r="J2575" s="3" t="n">
        <v>64</v>
      </c>
      <c r="K2575" s="3" t="n">
        <v>64</v>
      </c>
      <c r="L2575" s="3" t="n">
        <v>8</v>
      </c>
      <c r="M2575" s="3" t="n">
        <v>8</v>
      </c>
      <c r="N2575" s="3" t="n">
        <v>-1</v>
      </c>
      <c r="O2575" s="3" t="n">
        <v>-1</v>
      </c>
      <c r="P2575" s="3" t="n">
        <v>9.2</v>
      </c>
      <c r="Q2575" s="3" t="n">
        <v>24.2</v>
      </c>
      <c r="R2575" s="3" t="s">
        <v>7514</v>
      </c>
      <c r="S2575" s="4" t="n">
        <v>45747.6323032407</v>
      </c>
      <c r="T2575" s="3" t="s">
        <v>256</v>
      </c>
      <c r="U2575" s="3" t="s">
        <v>256</v>
      </c>
      <c r="V2575" s="3" t="n">
        <v>0</v>
      </c>
      <c r="W2575" s="3" t="n">
        <v>0</v>
      </c>
      <c r="X2575" s="3" t="n">
        <v>0</v>
      </c>
      <c r="Y2575" s="3" t="s">
        <v>30</v>
      </c>
      <c r="Z2575" s="3" t="s">
        <v>30</v>
      </c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</row>
    <row r="2576" customFormat="false" ht="15.75" hidden="false" customHeight="false" outlineLevel="0" collapsed="false">
      <c r="A2576" s="3" t="n">
        <v>2575</v>
      </c>
      <c r="B2576" s="3" t="s">
        <v>7515</v>
      </c>
      <c r="C2576" s="3" t="s">
        <v>7516</v>
      </c>
      <c r="D2576" s="3" t="n">
        <v>1</v>
      </c>
      <c r="E2576" s="3" t="n">
        <v>0.5605905</v>
      </c>
      <c r="F2576" s="3" t="n">
        <v>28</v>
      </c>
      <c r="G2576" s="3" t="n">
        <v>28</v>
      </c>
      <c r="H2576" s="3" t="n">
        <v>3</v>
      </c>
      <c r="I2576" s="3" t="n">
        <v>3</v>
      </c>
      <c r="J2576" s="3" t="n">
        <v>39</v>
      </c>
      <c r="K2576" s="3" t="n">
        <v>39</v>
      </c>
      <c r="L2576" s="3" t="n">
        <v>4</v>
      </c>
      <c r="M2576" s="3" t="n">
        <v>4</v>
      </c>
      <c r="N2576" s="3" t="n">
        <v>-1</v>
      </c>
      <c r="O2576" s="3" t="n">
        <v>-1</v>
      </c>
      <c r="P2576" s="3" t="n">
        <v>9.2</v>
      </c>
      <c r="Q2576" s="3" t="n">
        <v>24.2</v>
      </c>
      <c r="R2576" s="3" t="s">
        <v>7517</v>
      </c>
      <c r="S2576" s="4" t="n">
        <v>45747.632337963</v>
      </c>
      <c r="T2576" s="3" t="s">
        <v>65</v>
      </c>
      <c r="U2576" s="3" t="s">
        <v>65</v>
      </c>
      <c r="V2576" s="3" t="n">
        <v>0</v>
      </c>
      <c r="W2576" s="3" t="n">
        <v>0</v>
      </c>
      <c r="X2576" s="3" t="n">
        <v>0</v>
      </c>
      <c r="Y2576" s="3" t="s">
        <v>30</v>
      </c>
      <c r="Z2576" s="3" t="s">
        <v>30</v>
      </c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</row>
    <row r="2577" customFormat="false" ht="15.75" hidden="false" customHeight="false" outlineLevel="0" collapsed="false">
      <c r="A2577" s="3" t="n">
        <v>2576</v>
      </c>
      <c r="B2577" s="3" t="s">
        <v>7518</v>
      </c>
      <c r="C2577" s="3" t="s">
        <v>7519</v>
      </c>
      <c r="D2577" s="3" t="n">
        <v>1</v>
      </c>
      <c r="E2577" s="3" t="n">
        <v>4.7565086</v>
      </c>
      <c r="F2577" s="3" t="n">
        <v>133</v>
      </c>
      <c r="G2577" s="3" t="n">
        <v>133</v>
      </c>
      <c r="H2577" s="3" t="n">
        <v>5</v>
      </c>
      <c r="I2577" s="3" t="n">
        <v>5</v>
      </c>
      <c r="J2577" s="3" t="n">
        <v>135</v>
      </c>
      <c r="K2577" s="3" t="n">
        <v>135</v>
      </c>
      <c r="L2577" s="3" t="n">
        <v>18</v>
      </c>
      <c r="M2577" s="3" t="n">
        <v>18</v>
      </c>
      <c r="N2577" s="3" t="n">
        <v>-1</v>
      </c>
      <c r="O2577" s="3" t="n">
        <v>-1</v>
      </c>
      <c r="P2577" s="3" t="n">
        <v>9.2</v>
      </c>
      <c r="Q2577" s="3" t="n">
        <v>24.2</v>
      </c>
      <c r="R2577" s="3" t="s">
        <v>7520</v>
      </c>
      <c r="S2577" s="4" t="n">
        <v>45747.6324421296</v>
      </c>
      <c r="T2577" s="3" t="s">
        <v>65</v>
      </c>
      <c r="U2577" s="3" t="s">
        <v>65</v>
      </c>
      <c r="V2577" s="3" t="n">
        <v>0</v>
      </c>
      <c r="W2577" s="3" t="n">
        <v>0</v>
      </c>
      <c r="X2577" s="3" t="n">
        <v>0</v>
      </c>
      <c r="Y2577" s="3" t="s">
        <v>30</v>
      </c>
      <c r="Z2577" s="3" t="s">
        <v>30</v>
      </c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</row>
    <row r="2578" customFormat="false" ht="15.75" hidden="false" customHeight="false" outlineLevel="0" collapsed="false">
      <c r="A2578" s="3" t="n">
        <v>2577</v>
      </c>
      <c r="B2578" s="3" t="s">
        <v>7521</v>
      </c>
      <c r="C2578" s="3" t="s">
        <v>7522</v>
      </c>
      <c r="D2578" s="3" t="n">
        <v>1</v>
      </c>
      <c r="E2578" s="3" t="n">
        <v>1.2700435</v>
      </c>
      <c r="F2578" s="3" t="n">
        <v>73</v>
      </c>
      <c r="G2578" s="3" t="n">
        <v>73</v>
      </c>
      <c r="H2578" s="3" t="n">
        <v>3</v>
      </c>
      <c r="I2578" s="3" t="n">
        <v>3</v>
      </c>
      <c r="J2578" s="3" t="n">
        <v>98</v>
      </c>
      <c r="K2578" s="3" t="n">
        <v>98</v>
      </c>
      <c r="L2578" s="3" t="n">
        <v>8</v>
      </c>
      <c r="M2578" s="3" t="n">
        <v>8</v>
      </c>
      <c r="N2578" s="3" t="n">
        <v>-1</v>
      </c>
      <c r="O2578" s="3" t="n">
        <v>-1</v>
      </c>
      <c r="P2578" s="3" t="n">
        <v>9.2</v>
      </c>
      <c r="Q2578" s="3" t="n">
        <v>24.2</v>
      </c>
      <c r="R2578" s="3" t="s">
        <v>7523</v>
      </c>
      <c r="S2578" s="4" t="n">
        <v>45747.6324884259</v>
      </c>
      <c r="T2578" s="3" t="s">
        <v>65</v>
      </c>
      <c r="U2578" s="3" t="s">
        <v>65</v>
      </c>
      <c r="V2578" s="3" t="n">
        <v>0</v>
      </c>
      <c r="W2578" s="3" t="n">
        <v>0</v>
      </c>
      <c r="X2578" s="3" t="n">
        <v>0</v>
      </c>
      <c r="Y2578" s="3" t="s">
        <v>30</v>
      </c>
      <c r="Z2578" s="3" t="s">
        <v>30</v>
      </c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</row>
    <row r="2579" customFormat="false" ht="15.75" hidden="false" customHeight="false" outlineLevel="0" collapsed="false">
      <c r="A2579" s="3" t="n">
        <v>2578</v>
      </c>
      <c r="B2579" s="3" t="s">
        <v>7524</v>
      </c>
      <c r="C2579" s="3" t="s">
        <v>7525</v>
      </c>
      <c r="D2579" s="3" t="n">
        <v>1</v>
      </c>
      <c r="E2579" s="3" t="n">
        <v>2.6591299</v>
      </c>
      <c r="F2579" s="3" t="n">
        <v>76</v>
      </c>
      <c r="G2579" s="3" t="n">
        <v>76</v>
      </c>
      <c r="H2579" s="3" t="n">
        <v>3</v>
      </c>
      <c r="I2579" s="3" t="n">
        <v>3</v>
      </c>
      <c r="J2579" s="3" t="n">
        <v>66</v>
      </c>
      <c r="K2579" s="3" t="n">
        <v>66</v>
      </c>
      <c r="L2579" s="3" t="n">
        <v>26</v>
      </c>
      <c r="M2579" s="3" t="n">
        <v>26</v>
      </c>
      <c r="N2579" s="3" t="n">
        <v>-1</v>
      </c>
      <c r="O2579" s="3" t="n">
        <v>-1</v>
      </c>
      <c r="P2579" s="3" t="n">
        <v>9.2</v>
      </c>
      <c r="Q2579" s="3" t="n">
        <v>24.2</v>
      </c>
      <c r="R2579" s="3" t="s">
        <v>7526</v>
      </c>
      <c r="S2579" s="4" t="n">
        <v>45747.6325578704</v>
      </c>
      <c r="T2579" s="3" t="s">
        <v>65</v>
      </c>
      <c r="U2579" s="3" t="s">
        <v>65</v>
      </c>
      <c r="V2579" s="3" t="n">
        <v>0</v>
      </c>
      <c r="W2579" s="3" t="n">
        <v>0</v>
      </c>
      <c r="X2579" s="3" t="n">
        <v>0</v>
      </c>
      <c r="Y2579" s="3" t="s">
        <v>30</v>
      </c>
      <c r="Z2579" s="3" t="s">
        <v>30</v>
      </c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</row>
    <row r="2580" customFormat="false" ht="15.75" hidden="false" customHeight="false" outlineLevel="0" collapsed="false">
      <c r="A2580" s="3" t="n">
        <v>2579</v>
      </c>
      <c r="B2580" s="3" t="s">
        <v>7527</v>
      </c>
      <c r="C2580" s="3" t="s">
        <v>7528</v>
      </c>
      <c r="D2580" s="3" t="n">
        <v>1</v>
      </c>
      <c r="E2580" s="3" t="n">
        <v>0.8344669</v>
      </c>
      <c r="F2580" s="3" t="n">
        <v>32</v>
      </c>
      <c r="G2580" s="3" t="n">
        <v>32</v>
      </c>
      <c r="H2580" s="3" t="n">
        <v>9</v>
      </c>
      <c r="I2580" s="3" t="n">
        <v>9</v>
      </c>
      <c r="J2580" s="3" t="n">
        <v>39</v>
      </c>
      <c r="K2580" s="3" t="n">
        <v>39</v>
      </c>
      <c r="L2580" s="3" t="n">
        <v>6</v>
      </c>
      <c r="M2580" s="3" t="n">
        <v>6</v>
      </c>
      <c r="N2580" s="3" t="n">
        <v>-1</v>
      </c>
      <c r="O2580" s="3" t="n">
        <v>-1</v>
      </c>
      <c r="P2580" s="3" t="n">
        <v>9.2</v>
      </c>
      <c r="Q2580" s="3" t="n">
        <v>24.2</v>
      </c>
      <c r="R2580" s="3" t="s">
        <v>7529</v>
      </c>
      <c r="S2580" s="4" t="n">
        <v>45747.6325925926</v>
      </c>
      <c r="T2580" s="3" t="s">
        <v>3197</v>
      </c>
      <c r="U2580" s="3" t="s">
        <v>3197</v>
      </c>
      <c r="V2580" s="3" t="n">
        <v>0</v>
      </c>
      <c r="W2580" s="3" t="n">
        <v>0</v>
      </c>
      <c r="X2580" s="3" t="n">
        <v>0</v>
      </c>
      <c r="Y2580" s="3" t="s">
        <v>30</v>
      </c>
      <c r="Z2580" s="3" t="s">
        <v>30</v>
      </c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</row>
    <row r="2581" customFormat="false" ht="15.75" hidden="false" customHeight="false" outlineLevel="0" collapsed="false">
      <c r="A2581" s="3" t="n">
        <v>2580</v>
      </c>
      <c r="B2581" s="3" t="s">
        <v>7530</v>
      </c>
      <c r="C2581" s="3" t="s">
        <v>7531</v>
      </c>
      <c r="D2581" s="3" t="n">
        <v>1</v>
      </c>
      <c r="E2581" s="3" t="n">
        <v>0.7889003</v>
      </c>
      <c r="F2581" s="3" t="n">
        <v>42</v>
      </c>
      <c r="G2581" s="3" t="n">
        <v>42</v>
      </c>
      <c r="H2581" s="3" t="n">
        <v>4</v>
      </c>
      <c r="I2581" s="3" t="n">
        <v>4</v>
      </c>
      <c r="J2581" s="3" t="n">
        <v>51</v>
      </c>
      <c r="K2581" s="3" t="n">
        <v>51</v>
      </c>
      <c r="L2581" s="3" t="n">
        <v>5</v>
      </c>
      <c r="M2581" s="3" t="n">
        <v>5</v>
      </c>
      <c r="N2581" s="3" t="n">
        <v>-1</v>
      </c>
      <c r="O2581" s="3" t="n">
        <v>-1</v>
      </c>
      <c r="P2581" s="3" t="n">
        <v>9.2</v>
      </c>
      <c r="Q2581" s="3" t="n">
        <v>24.2</v>
      </c>
      <c r="R2581" s="3" t="s">
        <v>7532</v>
      </c>
      <c r="S2581" s="4" t="n">
        <v>45747.6326273148</v>
      </c>
      <c r="T2581" s="3" t="s">
        <v>65</v>
      </c>
      <c r="U2581" s="3" t="s">
        <v>65</v>
      </c>
      <c r="V2581" s="3" t="n">
        <v>0</v>
      </c>
      <c r="W2581" s="3" t="n">
        <v>0</v>
      </c>
      <c r="X2581" s="3" t="n">
        <v>0</v>
      </c>
      <c r="Y2581" s="3" t="s">
        <v>30</v>
      </c>
      <c r="Z2581" s="3" t="s">
        <v>30</v>
      </c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</row>
    <row r="2582" customFormat="false" ht="15.75" hidden="false" customHeight="false" outlineLevel="0" collapsed="false">
      <c r="A2582" s="3" t="n">
        <v>2581</v>
      </c>
      <c r="B2582" s="3" t="s">
        <v>7533</v>
      </c>
      <c r="C2582" s="3" t="s">
        <v>7534</v>
      </c>
      <c r="D2582" s="3" t="n">
        <v>1</v>
      </c>
      <c r="E2582" s="3" t="n">
        <v>0.3363293</v>
      </c>
      <c r="F2582" s="3" t="n">
        <v>8</v>
      </c>
      <c r="G2582" s="3" t="n">
        <v>8</v>
      </c>
      <c r="H2582" s="3" t="n">
        <v>3</v>
      </c>
      <c r="I2582" s="3" t="n">
        <v>3</v>
      </c>
      <c r="J2582" s="3" t="n">
        <v>8</v>
      </c>
      <c r="K2582" s="3" t="n">
        <v>8</v>
      </c>
      <c r="L2582" s="3" t="n">
        <v>1</v>
      </c>
      <c r="M2582" s="3" t="n">
        <v>1</v>
      </c>
      <c r="N2582" s="3" t="n">
        <v>-1</v>
      </c>
      <c r="O2582" s="3" t="n">
        <v>-1</v>
      </c>
      <c r="P2582" s="3" t="n">
        <v>9.2</v>
      </c>
      <c r="Q2582" s="3" t="n">
        <v>24.2</v>
      </c>
      <c r="R2582" s="3" t="s">
        <v>7535</v>
      </c>
      <c r="S2582" s="4" t="n">
        <v>45747.632650463</v>
      </c>
      <c r="T2582" s="3" t="s">
        <v>65</v>
      </c>
      <c r="U2582" s="3" t="s">
        <v>65</v>
      </c>
      <c r="V2582" s="3" t="n">
        <v>0</v>
      </c>
      <c r="W2582" s="3" t="n">
        <v>0</v>
      </c>
      <c r="X2582" s="3" t="n">
        <v>0</v>
      </c>
      <c r="Y2582" s="3" t="s">
        <v>30</v>
      </c>
      <c r="Z2582" s="3" t="s">
        <v>30</v>
      </c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</row>
    <row r="2583" customFormat="false" ht="15.75" hidden="false" customHeight="false" outlineLevel="0" collapsed="false">
      <c r="A2583" s="3" t="n">
        <v>2582</v>
      </c>
      <c r="B2583" s="3" t="s">
        <v>7536</v>
      </c>
      <c r="C2583" s="3" t="s">
        <v>7537</v>
      </c>
      <c r="D2583" s="3" t="n">
        <v>1</v>
      </c>
      <c r="E2583" s="3" t="n">
        <v>3.0762898</v>
      </c>
      <c r="F2583" s="3" t="n">
        <v>105</v>
      </c>
      <c r="G2583" s="3" t="n">
        <v>105</v>
      </c>
      <c r="H2583" s="3" t="n">
        <v>18</v>
      </c>
      <c r="I2583" s="3" t="n">
        <v>18</v>
      </c>
      <c r="J2583" s="3" t="n">
        <v>122</v>
      </c>
      <c r="K2583" s="3" t="n">
        <v>122</v>
      </c>
      <c r="L2583" s="3" t="n">
        <v>17</v>
      </c>
      <c r="M2583" s="3" t="n">
        <v>17</v>
      </c>
      <c r="N2583" s="3" t="n">
        <v>-1</v>
      </c>
      <c r="O2583" s="3" t="n">
        <v>-1</v>
      </c>
      <c r="P2583" s="3" t="n">
        <v>9.2</v>
      </c>
      <c r="Q2583" s="3" t="n">
        <v>24.2</v>
      </c>
      <c r="R2583" s="3" t="s">
        <v>7538</v>
      </c>
      <c r="S2583" s="4" t="n">
        <v>45747.6327199074</v>
      </c>
      <c r="T2583" s="3" t="s">
        <v>65</v>
      </c>
      <c r="U2583" s="3" t="s">
        <v>65</v>
      </c>
      <c r="V2583" s="3" t="n">
        <v>0</v>
      </c>
      <c r="W2583" s="3" t="n">
        <v>0</v>
      </c>
      <c r="X2583" s="3" t="n">
        <v>0</v>
      </c>
      <c r="Y2583" s="3" t="s">
        <v>30</v>
      </c>
      <c r="Z2583" s="3" t="s">
        <v>30</v>
      </c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</row>
    <row r="2584" customFormat="false" ht="15.75" hidden="false" customHeight="false" outlineLevel="0" collapsed="false">
      <c r="A2584" s="3" t="n">
        <v>2583</v>
      </c>
      <c r="B2584" s="3" t="s">
        <v>7539</v>
      </c>
      <c r="C2584" s="3" t="s">
        <v>7540</v>
      </c>
      <c r="D2584" s="3" t="n">
        <v>1</v>
      </c>
      <c r="E2584" s="3" t="n">
        <v>0.7566195</v>
      </c>
      <c r="F2584" s="3" t="n">
        <v>15</v>
      </c>
      <c r="G2584" s="3" t="n">
        <v>15</v>
      </c>
      <c r="H2584" s="3" t="n">
        <v>3</v>
      </c>
      <c r="I2584" s="3" t="n">
        <v>3</v>
      </c>
      <c r="J2584" s="3" t="n">
        <v>16</v>
      </c>
      <c r="K2584" s="3" t="n">
        <v>16</v>
      </c>
      <c r="L2584" s="3" t="n">
        <v>1</v>
      </c>
      <c r="M2584" s="3" t="n">
        <v>1</v>
      </c>
      <c r="N2584" s="3" t="n">
        <v>-1</v>
      </c>
      <c r="O2584" s="3" t="n">
        <v>-1</v>
      </c>
      <c r="P2584" s="3" t="n">
        <v>9.2</v>
      </c>
      <c r="Q2584" s="3" t="n">
        <v>24.2</v>
      </c>
      <c r="R2584" s="3" t="s">
        <v>7541</v>
      </c>
      <c r="S2584" s="4" t="n">
        <v>45747.6327546296</v>
      </c>
      <c r="T2584" s="3" t="s">
        <v>1920</v>
      </c>
      <c r="U2584" s="3" t="s">
        <v>1920</v>
      </c>
      <c r="V2584" s="3" t="n">
        <v>0</v>
      </c>
      <c r="W2584" s="3" t="n">
        <v>0</v>
      </c>
      <c r="X2584" s="3" t="n">
        <v>0</v>
      </c>
      <c r="Y2584" s="3" t="s">
        <v>30</v>
      </c>
      <c r="Z2584" s="3" t="s">
        <v>30</v>
      </c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</row>
    <row r="2585" customFormat="false" ht="15.75" hidden="false" customHeight="false" outlineLevel="0" collapsed="false">
      <c r="A2585" s="3" t="n">
        <v>2584</v>
      </c>
      <c r="B2585" s="3" t="s">
        <v>7542</v>
      </c>
      <c r="C2585" s="3" t="s">
        <v>7543</v>
      </c>
      <c r="D2585" s="3" t="n">
        <v>1</v>
      </c>
      <c r="E2585" s="3" t="n">
        <v>10.0860489</v>
      </c>
      <c r="F2585" s="3" t="n">
        <v>359</v>
      </c>
      <c r="G2585" s="3" t="n">
        <v>359</v>
      </c>
      <c r="H2585" s="3" t="n">
        <v>15</v>
      </c>
      <c r="I2585" s="3" t="n">
        <v>15</v>
      </c>
      <c r="J2585" s="3" t="n">
        <v>416</v>
      </c>
      <c r="K2585" s="3" t="n">
        <v>416</v>
      </c>
      <c r="L2585" s="3" t="n">
        <v>48</v>
      </c>
      <c r="M2585" s="3" t="n">
        <v>48</v>
      </c>
      <c r="N2585" s="3" t="n">
        <v>-1</v>
      </c>
      <c r="O2585" s="3" t="n">
        <v>-1</v>
      </c>
      <c r="P2585" s="3" t="n">
        <v>9.2</v>
      </c>
      <c r="Q2585" s="3" t="n">
        <v>24.2</v>
      </c>
      <c r="R2585" s="3" t="s">
        <v>7544</v>
      </c>
      <c r="S2585" s="4" t="n">
        <v>45747.6329861111</v>
      </c>
      <c r="T2585" s="3" t="s">
        <v>3197</v>
      </c>
      <c r="U2585" s="3" t="s">
        <v>3197</v>
      </c>
      <c r="V2585" s="3" t="n">
        <v>0</v>
      </c>
      <c r="W2585" s="3" t="n">
        <v>0</v>
      </c>
      <c r="X2585" s="3" t="n">
        <v>0</v>
      </c>
      <c r="Y2585" s="3" t="s">
        <v>30</v>
      </c>
      <c r="Z2585" s="3" t="s">
        <v>30</v>
      </c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</row>
    <row r="2586" customFormat="false" ht="15.75" hidden="false" customHeight="false" outlineLevel="0" collapsed="false">
      <c r="A2586" s="3" t="n">
        <v>2585</v>
      </c>
      <c r="B2586" s="3" t="s">
        <v>7545</v>
      </c>
      <c r="C2586" s="3" t="s">
        <v>7546</v>
      </c>
      <c r="D2586" s="3" t="n">
        <v>1</v>
      </c>
      <c r="E2586" s="3" t="n">
        <v>0.7171508</v>
      </c>
      <c r="F2586" s="3" t="n">
        <v>16</v>
      </c>
      <c r="G2586" s="3" t="n">
        <v>16</v>
      </c>
      <c r="H2586" s="3" t="n">
        <v>3</v>
      </c>
      <c r="I2586" s="3" t="n">
        <v>3</v>
      </c>
      <c r="J2586" s="3" t="n">
        <v>23</v>
      </c>
      <c r="K2586" s="3" t="n">
        <v>23</v>
      </c>
      <c r="L2586" s="3" t="n">
        <v>2</v>
      </c>
      <c r="M2586" s="3" t="n">
        <v>2</v>
      </c>
      <c r="N2586" s="3" t="n">
        <v>0</v>
      </c>
      <c r="O2586" s="3" t="n">
        <v>-1</v>
      </c>
      <c r="P2586" s="3" t="n">
        <v>9.2</v>
      </c>
      <c r="Q2586" s="3" t="n">
        <v>24.2</v>
      </c>
      <c r="R2586" s="3" t="s">
        <v>7547</v>
      </c>
      <c r="S2586" s="4" t="n">
        <v>45747.6330671296</v>
      </c>
      <c r="T2586" s="3" t="s">
        <v>1920</v>
      </c>
      <c r="U2586" s="3" t="s">
        <v>1920</v>
      </c>
      <c r="V2586" s="3" t="n">
        <v>1</v>
      </c>
      <c r="W2586" s="3" t="n">
        <v>0</v>
      </c>
      <c r="X2586" s="3" t="n">
        <v>0</v>
      </c>
      <c r="Y2586" s="3" t="s">
        <v>30</v>
      </c>
      <c r="Z2586" s="3" t="s">
        <v>30</v>
      </c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</row>
    <row r="2587" customFormat="false" ht="15.75" hidden="false" customHeight="false" outlineLevel="0" collapsed="false">
      <c r="A2587" s="3" t="n">
        <v>2586</v>
      </c>
      <c r="B2587" s="3" t="s">
        <v>7548</v>
      </c>
      <c r="C2587" s="3" t="s">
        <v>7549</v>
      </c>
      <c r="D2587" s="3" t="n">
        <v>1</v>
      </c>
      <c r="E2587" s="3" t="n">
        <v>0.7320719</v>
      </c>
      <c r="F2587" s="3" t="n">
        <v>16</v>
      </c>
      <c r="G2587" s="3" t="n">
        <v>16</v>
      </c>
      <c r="H2587" s="3" t="n">
        <v>3</v>
      </c>
      <c r="I2587" s="3" t="n">
        <v>3</v>
      </c>
      <c r="J2587" s="3" t="n">
        <v>24</v>
      </c>
      <c r="K2587" s="3" t="n">
        <v>24</v>
      </c>
      <c r="L2587" s="3" t="n">
        <v>2</v>
      </c>
      <c r="M2587" s="3" t="n">
        <v>2</v>
      </c>
      <c r="N2587" s="3" t="n">
        <v>0</v>
      </c>
      <c r="O2587" s="3" t="n">
        <v>-1</v>
      </c>
      <c r="P2587" s="3" t="n">
        <v>9.2</v>
      </c>
      <c r="Q2587" s="3" t="n">
        <v>24.2</v>
      </c>
      <c r="R2587" s="3" t="s">
        <v>7550</v>
      </c>
      <c r="S2587" s="4" t="n">
        <v>45747.633125</v>
      </c>
      <c r="T2587" s="3" t="s">
        <v>3197</v>
      </c>
      <c r="U2587" s="3" t="s">
        <v>3197</v>
      </c>
      <c r="V2587" s="3" t="n">
        <v>1</v>
      </c>
      <c r="W2587" s="3" t="n">
        <v>0</v>
      </c>
      <c r="X2587" s="3" t="n">
        <v>0</v>
      </c>
      <c r="Y2587" s="3" t="s">
        <v>30</v>
      </c>
      <c r="Z2587" s="3" t="s">
        <v>30</v>
      </c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</row>
    <row r="2588" customFormat="false" ht="15.75" hidden="false" customHeight="false" outlineLevel="0" collapsed="false">
      <c r="A2588" s="3" t="n">
        <v>2587</v>
      </c>
      <c r="B2588" s="3" t="s">
        <v>7551</v>
      </c>
      <c r="C2588" s="3" t="s">
        <v>7552</v>
      </c>
      <c r="D2588" s="3" t="n">
        <v>1</v>
      </c>
      <c r="E2588" s="3" t="n">
        <v>5.813657</v>
      </c>
      <c r="F2588" s="3" t="n">
        <v>264</v>
      </c>
      <c r="G2588" s="3" t="n">
        <v>264</v>
      </c>
      <c r="H2588" s="3" t="n">
        <v>12</v>
      </c>
      <c r="I2588" s="3" t="n">
        <v>12</v>
      </c>
      <c r="J2588" s="3" t="n">
        <v>369</v>
      </c>
      <c r="K2588" s="3" t="n">
        <v>369</v>
      </c>
      <c r="L2588" s="3" t="n">
        <v>41</v>
      </c>
      <c r="M2588" s="3" t="n">
        <v>41</v>
      </c>
      <c r="N2588" s="3" t="n">
        <v>0</v>
      </c>
      <c r="O2588" s="3" t="n">
        <v>-1</v>
      </c>
      <c r="P2588" s="3" t="n">
        <v>9.2</v>
      </c>
      <c r="Q2588" s="3" t="n">
        <v>24.2</v>
      </c>
      <c r="R2588" s="3" t="s">
        <v>7553</v>
      </c>
      <c r="S2588" s="4" t="n">
        <v>45747.6333101852</v>
      </c>
      <c r="T2588" s="3" t="s">
        <v>1920</v>
      </c>
      <c r="U2588" s="3" t="s">
        <v>1920</v>
      </c>
      <c r="V2588" s="3" t="n">
        <v>1</v>
      </c>
      <c r="W2588" s="3" t="n">
        <v>0</v>
      </c>
      <c r="X2588" s="3" t="n">
        <v>0</v>
      </c>
      <c r="Y2588" s="3" t="s">
        <v>30</v>
      </c>
      <c r="Z2588" s="3" t="s">
        <v>30</v>
      </c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</row>
    <row r="2589" customFormat="false" ht="15.75" hidden="false" customHeight="false" outlineLevel="0" collapsed="false">
      <c r="A2589" s="3" t="n">
        <v>2588</v>
      </c>
      <c r="B2589" s="3" t="s">
        <v>7554</v>
      </c>
      <c r="C2589" s="3" t="s">
        <v>7555</v>
      </c>
      <c r="D2589" s="3" t="n">
        <v>1</v>
      </c>
      <c r="E2589" s="3" t="n">
        <v>1.1325932</v>
      </c>
      <c r="F2589" s="3" t="n">
        <v>63</v>
      </c>
      <c r="G2589" s="3" t="n">
        <v>63</v>
      </c>
      <c r="H2589" s="3" t="n">
        <v>13</v>
      </c>
      <c r="I2589" s="3" t="n">
        <v>13</v>
      </c>
      <c r="J2589" s="3" t="n">
        <v>41</v>
      </c>
      <c r="K2589" s="3" t="n">
        <v>41</v>
      </c>
      <c r="L2589" s="3" t="n">
        <v>14</v>
      </c>
      <c r="M2589" s="3" t="n">
        <v>14</v>
      </c>
      <c r="N2589" s="3" t="n">
        <v>-1</v>
      </c>
      <c r="O2589" s="3" t="n">
        <v>-1</v>
      </c>
      <c r="P2589" s="3" t="n">
        <v>9.2</v>
      </c>
      <c r="Q2589" s="3" t="n">
        <v>24.2</v>
      </c>
      <c r="R2589" s="3" t="s">
        <v>7556</v>
      </c>
      <c r="S2589" s="4" t="n">
        <v>45747.6333680556</v>
      </c>
      <c r="T2589" s="3" t="s">
        <v>3197</v>
      </c>
      <c r="U2589" s="3" t="s">
        <v>3197</v>
      </c>
      <c r="V2589" s="3" t="n">
        <v>0</v>
      </c>
      <c r="W2589" s="3" t="n">
        <v>0</v>
      </c>
      <c r="X2589" s="3" t="n">
        <v>0</v>
      </c>
      <c r="Y2589" s="3" t="s">
        <v>30</v>
      </c>
      <c r="Z2589" s="3" t="s">
        <v>30</v>
      </c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</row>
    <row r="2590" customFormat="false" ht="15.75" hidden="false" customHeight="false" outlineLevel="0" collapsed="false">
      <c r="A2590" s="3" t="n">
        <v>2589</v>
      </c>
      <c r="B2590" s="3" t="s">
        <v>7557</v>
      </c>
      <c r="C2590" s="3" t="s">
        <v>7558</v>
      </c>
      <c r="D2590" s="3" t="n">
        <v>1</v>
      </c>
      <c r="E2590" s="3" t="n">
        <v>10.055453</v>
      </c>
      <c r="F2590" s="3" t="n">
        <v>355</v>
      </c>
      <c r="G2590" s="3" t="n">
        <v>355</v>
      </c>
      <c r="H2590" s="3" t="n">
        <v>15</v>
      </c>
      <c r="I2590" s="3" t="n">
        <v>15</v>
      </c>
      <c r="J2590" s="3" t="n">
        <v>413</v>
      </c>
      <c r="K2590" s="3" t="n">
        <v>413</v>
      </c>
      <c r="L2590" s="3" t="n">
        <v>47</v>
      </c>
      <c r="M2590" s="3" t="n">
        <v>47</v>
      </c>
      <c r="N2590" s="3" t="n">
        <v>-1</v>
      </c>
      <c r="O2590" s="3" t="n">
        <v>-1</v>
      </c>
      <c r="P2590" s="3" t="n">
        <v>9.3</v>
      </c>
      <c r="Q2590" s="3" t="n">
        <v>24.2</v>
      </c>
      <c r="R2590" s="3" t="s">
        <v>7559</v>
      </c>
      <c r="S2590" s="4" t="n">
        <v>45747.633599537</v>
      </c>
      <c r="T2590" s="3" t="s">
        <v>3197</v>
      </c>
      <c r="U2590" s="3" t="s">
        <v>3197</v>
      </c>
      <c r="V2590" s="3" t="n">
        <v>0</v>
      </c>
      <c r="W2590" s="3" t="n">
        <v>0</v>
      </c>
      <c r="X2590" s="3" t="n">
        <v>0</v>
      </c>
      <c r="Y2590" s="3" t="s">
        <v>30</v>
      </c>
      <c r="Z2590" s="3" t="s">
        <v>30</v>
      </c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</row>
    <row r="2591" customFormat="false" ht="15.75" hidden="false" customHeight="false" outlineLevel="0" collapsed="false">
      <c r="A2591" s="3" t="n">
        <v>2590</v>
      </c>
      <c r="B2591" s="3" t="s">
        <v>7560</v>
      </c>
      <c r="C2591" s="3" t="s">
        <v>7561</v>
      </c>
      <c r="D2591" s="3" t="n">
        <v>1</v>
      </c>
      <c r="E2591" s="3" t="n">
        <v>2.3835891</v>
      </c>
      <c r="F2591" s="3" t="n">
        <v>56</v>
      </c>
      <c r="G2591" s="3" t="n">
        <v>56</v>
      </c>
      <c r="H2591" s="3" t="n">
        <v>6</v>
      </c>
      <c r="I2591" s="3" t="n">
        <v>6</v>
      </c>
      <c r="J2591" s="3" t="n">
        <v>64</v>
      </c>
      <c r="K2591" s="3" t="n">
        <v>64</v>
      </c>
      <c r="L2591" s="3" t="n">
        <v>8</v>
      </c>
      <c r="M2591" s="3" t="n">
        <v>8</v>
      </c>
      <c r="N2591" s="3" t="n">
        <v>-1</v>
      </c>
      <c r="O2591" s="3" t="n">
        <v>-1</v>
      </c>
      <c r="P2591" s="3" t="n">
        <v>9.3</v>
      </c>
      <c r="Q2591" s="3" t="n">
        <v>24.2</v>
      </c>
      <c r="R2591" s="3" t="s">
        <v>7562</v>
      </c>
      <c r="S2591" s="4" t="n">
        <v>45747.6337268519</v>
      </c>
      <c r="T2591" s="3" t="s">
        <v>256</v>
      </c>
      <c r="U2591" s="3" t="s">
        <v>256</v>
      </c>
      <c r="V2591" s="3" t="n">
        <v>0</v>
      </c>
      <c r="W2591" s="3" t="n">
        <v>0</v>
      </c>
      <c r="X2591" s="3" t="n">
        <v>0</v>
      </c>
      <c r="Y2591" s="3" t="s">
        <v>30</v>
      </c>
      <c r="Z2591" s="3" t="s">
        <v>30</v>
      </c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</row>
    <row r="2592" customFormat="false" ht="15.75" hidden="false" customHeight="false" outlineLevel="0" collapsed="false">
      <c r="A2592" s="3" t="n">
        <v>2591</v>
      </c>
      <c r="B2592" s="3" t="s">
        <v>7563</v>
      </c>
      <c r="C2592" s="3" t="s">
        <v>7564</v>
      </c>
      <c r="D2592" s="3" t="n">
        <v>1</v>
      </c>
      <c r="E2592" s="3" t="n">
        <v>0.0394101</v>
      </c>
      <c r="F2592" s="3" t="n">
        <v>6</v>
      </c>
      <c r="G2592" s="3" t="n">
        <v>6</v>
      </c>
      <c r="H2592" s="3" t="n">
        <v>2</v>
      </c>
      <c r="I2592" s="3" t="n">
        <v>2</v>
      </c>
      <c r="J2592" s="3" t="n">
        <v>0</v>
      </c>
      <c r="K2592" s="3" t="n">
        <v>0</v>
      </c>
      <c r="L2592" s="3" t="n">
        <v>2</v>
      </c>
      <c r="M2592" s="3" t="n">
        <v>2</v>
      </c>
      <c r="N2592" s="3" t="n">
        <v>-1</v>
      </c>
      <c r="O2592" s="3" t="n">
        <v>-1</v>
      </c>
      <c r="P2592" s="3" t="n">
        <v>9.3</v>
      </c>
      <c r="Q2592" s="3" t="n">
        <v>24.2</v>
      </c>
      <c r="R2592" s="3" t="s">
        <v>7565</v>
      </c>
      <c r="S2592" s="4" t="n">
        <v>45747.63375</v>
      </c>
      <c r="T2592" s="3" t="s">
        <v>256</v>
      </c>
      <c r="U2592" s="3" t="s">
        <v>256</v>
      </c>
      <c r="V2592" s="3" t="n">
        <v>0</v>
      </c>
      <c r="W2592" s="3" t="n">
        <v>0</v>
      </c>
      <c r="X2592" s="3" t="n">
        <v>0</v>
      </c>
      <c r="Y2592" s="3" t="s">
        <v>30</v>
      </c>
      <c r="Z2592" s="3" t="s">
        <v>30</v>
      </c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</row>
    <row r="2593" customFormat="false" ht="15.75" hidden="false" customHeight="false" outlineLevel="0" collapsed="false">
      <c r="A2593" s="3" t="n">
        <v>2592</v>
      </c>
      <c r="B2593" s="3" t="s">
        <v>7566</v>
      </c>
      <c r="C2593" s="3" t="s">
        <v>7567</v>
      </c>
      <c r="D2593" s="3" t="n">
        <v>1</v>
      </c>
      <c r="E2593" s="3" t="n">
        <v>0.5051751</v>
      </c>
      <c r="F2593" s="3" t="n">
        <v>21</v>
      </c>
      <c r="G2593" s="3" t="n">
        <v>21</v>
      </c>
      <c r="H2593" s="3" t="n">
        <v>3</v>
      </c>
      <c r="I2593" s="3" t="n">
        <v>3</v>
      </c>
      <c r="J2593" s="3" t="n">
        <v>34</v>
      </c>
      <c r="K2593" s="3" t="n">
        <v>34</v>
      </c>
      <c r="L2593" s="3" t="n">
        <v>2</v>
      </c>
      <c r="M2593" s="3" t="n">
        <v>2</v>
      </c>
      <c r="N2593" s="3" t="n">
        <v>-1</v>
      </c>
      <c r="O2593" s="3" t="n">
        <v>-1</v>
      </c>
      <c r="P2593" s="3" t="n">
        <v>9.3</v>
      </c>
      <c r="Q2593" s="3" t="n">
        <v>24.2</v>
      </c>
      <c r="R2593" s="3" t="s">
        <v>7568</v>
      </c>
      <c r="S2593" s="4" t="n">
        <v>45747.6337731482</v>
      </c>
      <c r="T2593" s="3" t="s">
        <v>65</v>
      </c>
      <c r="U2593" s="3" t="s">
        <v>65</v>
      </c>
      <c r="V2593" s="3" t="n">
        <v>0</v>
      </c>
      <c r="W2593" s="3" t="n">
        <v>0</v>
      </c>
      <c r="X2593" s="3" t="n">
        <v>0</v>
      </c>
      <c r="Y2593" s="3" t="s">
        <v>30</v>
      </c>
      <c r="Z2593" s="3" t="s">
        <v>30</v>
      </c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</row>
    <row r="2594" customFormat="false" ht="15.75" hidden="false" customHeight="false" outlineLevel="0" collapsed="false">
      <c r="A2594" s="3" t="n">
        <v>2593</v>
      </c>
      <c r="B2594" s="3" t="s">
        <v>7569</v>
      </c>
      <c r="C2594" s="3" t="s">
        <v>7570</v>
      </c>
      <c r="D2594" s="3" t="n">
        <v>1</v>
      </c>
      <c r="E2594" s="3" t="n">
        <v>4.1152425</v>
      </c>
      <c r="F2594" s="3" t="n">
        <v>129</v>
      </c>
      <c r="G2594" s="3" t="n">
        <v>129</v>
      </c>
      <c r="H2594" s="3" t="n">
        <v>5</v>
      </c>
      <c r="I2594" s="3" t="n">
        <v>5</v>
      </c>
      <c r="J2594" s="3" t="n">
        <v>133</v>
      </c>
      <c r="K2594" s="3" t="n">
        <v>133</v>
      </c>
      <c r="L2594" s="3" t="n">
        <v>16</v>
      </c>
      <c r="M2594" s="3" t="n">
        <v>16</v>
      </c>
      <c r="N2594" s="3" t="n">
        <v>-1</v>
      </c>
      <c r="O2594" s="3" t="n">
        <v>-1</v>
      </c>
      <c r="P2594" s="3" t="n">
        <v>9.3</v>
      </c>
      <c r="Q2594" s="3" t="n">
        <v>24.2</v>
      </c>
      <c r="R2594" s="3" t="s">
        <v>7571</v>
      </c>
      <c r="S2594" s="4" t="n">
        <v>45747.6338541667</v>
      </c>
      <c r="T2594" s="3" t="s">
        <v>65</v>
      </c>
      <c r="U2594" s="3" t="s">
        <v>65</v>
      </c>
      <c r="V2594" s="3" t="n">
        <v>0</v>
      </c>
      <c r="W2594" s="3" t="n">
        <v>0</v>
      </c>
      <c r="X2594" s="3" t="n">
        <v>0</v>
      </c>
      <c r="Y2594" s="3" t="s">
        <v>30</v>
      </c>
      <c r="Z2594" s="3" t="s">
        <v>30</v>
      </c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</row>
    <row r="2595" customFormat="false" ht="15.75" hidden="false" customHeight="false" outlineLevel="0" collapsed="false">
      <c r="A2595" s="3" t="n">
        <v>2594</v>
      </c>
      <c r="B2595" s="3" t="s">
        <v>7572</v>
      </c>
      <c r="C2595" s="3" t="s">
        <v>7573</v>
      </c>
      <c r="D2595" s="3" t="n">
        <v>1</v>
      </c>
      <c r="E2595" s="3" t="n">
        <v>1.209622</v>
      </c>
      <c r="F2595" s="3" t="n">
        <v>69</v>
      </c>
      <c r="G2595" s="3" t="n">
        <v>69</v>
      </c>
      <c r="H2595" s="3" t="n">
        <v>3</v>
      </c>
      <c r="I2595" s="3" t="n">
        <v>3</v>
      </c>
      <c r="J2595" s="3" t="n">
        <v>96</v>
      </c>
      <c r="K2595" s="3" t="n">
        <v>96</v>
      </c>
      <c r="L2595" s="3" t="n">
        <v>6</v>
      </c>
      <c r="M2595" s="3" t="n">
        <v>6</v>
      </c>
      <c r="N2595" s="3" t="n">
        <v>-1</v>
      </c>
      <c r="O2595" s="3" t="n">
        <v>-1</v>
      </c>
      <c r="P2595" s="3" t="n">
        <v>9.3</v>
      </c>
      <c r="Q2595" s="3" t="n">
        <v>24.2</v>
      </c>
      <c r="R2595" s="3" t="s">
        <v>7574</v>
      </c>
      <c r="S2595" s="4" t="n">
        <v>45747.633900463</v>
      </c>
      <c r="T2595" s="3" t="s">
        <v>65</v>
      </c>
      <c r="U2595" s="3" t="s">
        <v>65</v>
      </c>
      <c r="V2595" s="3" t="n">
        <v>0</v>
      </c>
      <c r="W2595" s="3" t="n">
        <v>0</v>
      </c>
      <c r="X2595" s="3" t="n">
        <v>0</v>
      </c>
      <c r="Y2595" s="3" t="s">
        <v>30</v>
      </c>
      <c r="Z2595" s="3" t="s">
        <v>30</v>
      </c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</row>
    <row r="2596" customFormat="false" ht="15.75" hidden="false" customHeight="false" outlineLevel="0" collapsed="false">
      <c r="A2596" s="3" t="n">
        <v>2595</v>
      </c>
      <c r="B2596" s="3" t="s">
        <v>7575</v>
      </c>
      <c r="C2596" s="3" t="s">
        <v>7576</v>
      </c>
      <c r="D2596" s="3" t="n">
        <v>1</v>
      </c>
      <c r="E2596" s="3" t="n">
        <v>2.4898008</v>
      </c>
      <c r="F2596" s="3" t="n">
        <v>76</v>
      </c>
      <c r="G2596" s="3" t="n">
        <v>76</v>
      </c>
      <c r="H2596" s="3" t="n">
        <v>3</v>
      </c>
      <c r="I2596" s="3" t="n">
        <v>3</v>
      </c>
      <c r="J2596" s="3" t="n">
        <v>66</v>
      </c>
      <c r="K2596" s="3" t="n">
        <v>66</v>
      </c>
      <c r="L2596" s="3" t="n">
        <v>26</v>
      </c>
      <c r="M2596" s="3" t="n">
        <v>26</v>
      </c>
      <c r="N2596" s="3" t="n">
        <v>-1</v>
      </c>
      <c r="O2596" s="3" t="n">
        <v>-1</v>
      </c>
      <c r="P2596" s="3" t="n">
        <v>9.3</v>
      </c>
      <c r="Q2596" s="3" t="n">
        <v>24.2</v>
      </c>
      <c r="R2596" s="3" t="s">
        <v>7577</v>
      </c>
      <c r="S2596" s="4" t="n">
        <v>45747.6339583333</v>
      </c>
      <c r="T2596" s="3" t="s">
        <v>65</v>
      </c>
      <c r="U2596" s="3" t="s">
        <v>65</v>
      </c>
      <c r="V2596" s="3" t="n">
        <v>0</v>
      </c>
      <c r="W2596" s="3" t="n">
        <v>0</v>
      </c>
      <c r="X2596" s="3" t="n">
        <v>0</v>
      </c>
      <c r="Y2596" s="3" t="s">
        <v>30</v>
      </c>
      <c r="Z2596" s="3" t="s">
        <v>30</v>
      </c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</row>
    <row r="2597" customFormat="false" ht="15.75" hidden="false" customHeight="false" outlineLevel="0" collapsed="false">
      <c r="A2597" s="3" t="n">
        <v>2596</v>
      </c>
      <c r="B2597" s="3" t="s">
        <v>7578</v>
      </c>
      <c r="C2597" s="3" t="s">
        <v>7579</v>
      </c>
      <c r="D2597" s="3" t="n">
        <v>1</v>
      </c>
      <c r="E2597" s="3" t="n">
        <v>0.8279163</v>
      </c>
      <c r="F2597" s="3" t="n">
        <v>32</v>
      </c>
      <c r="G2597" s="3" t="n">
        <v>32</v>
      </c>
      <c r="H2597" s="3" t="n">
        <v>9</v>
      </c>
      <c r="I2597" s="3" t="n">
        <v>9</v>
      </c>
      <c r="J2597" s="3" t="n">
        <v>39</v>
      </c>
      <c r="K2597" s="3" t="n">
        <v>39</v>
      </c>
      <c r="L2597" s="3" t="n">
        <v>6</v>
      </c>
      <c r="M2597" s="3" t="n">
        <v>6</v>
      </c>
      <c r="N2597" s="3" t="n">
        <v>-1</v>
      </c>
      <c r="O2597" s="3" t="n">
        <v>-1</v>
      </c>
      <c r="P2597" s="3" t="n">
        <v>9.3</v>
      </c>
      <c r="Q2597" s="3" t="n">
        <v>24.2</v>
      </c>
      <c r="R2597" s="3" t="s">
        <v>7580</v>
      </c>
      <c r="S2597" s="4" t="n">
        <v>45747.6339930556</v>
      </c>
      <c r="T2597" s="3" t="s">
        <v>3197</v>
      </c>
      <c r="U2597" s="3" t="s">
        <v>3197</v>
      </c>
      <c r="V2597" s="3" t="n">
        <v>0</v>
      </c>
      <c r="W2597" s="3" t="n">
        <v>0</v>
      </c>
      <c r="X2597" s="3" t="n">
        <v>0</v>
      </c>
      <c r="Y2597" s="3" t="s">
        <v>30</v>
      </c>
      <c r="Z2597" s="3" t="s">
        <v>30</v>
      </c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</row>
    <row r="2598" customFormat="false" ht="15.75" hidden="false" customHeight="false" outlineLevel="0" collapsed="false">
      <c r="A2598" s="3" t="n">
        <v>2597</v>
      </c>
      <c r="B2598" s="3" t="s">
        <v>7581</v>
      </c>
      <c r="C2598" s="3" t="s">
        <v>7582</v>
      </c>
      <c r="D2598" s="3" t="n">
        <v>1</v>
      </c>
      <c r="E2598" s="3" t="n">
        <v>0.7585392</v>
      </c>
      <c r="F2598" s="3" t="n">
        <v>35</v>
      </c>
      <c r="G2598" s="3" t="n">
        <v>35</v>
      </c>
      <c r="H2598" s="3" t="n">
        <v>4</v>
      </c>
      <c r="I2598" s="3" t="n">
        <v>4</v>
      </c>
      <c r="J2598" s="3" t="n">
        <v>46</v>
      </c>
      <c r="K2598" s="3" t="n">
        <v>46</v>
      </c>
      <c r="L2598" s="3" t="n">
        <v>3</v>
      </c>
      <c r="M2598" s="3" t="n">
        <v>3</v>
      </c>
      <c r="N2598" s="3" t="n">
        <v>-1</v>
      </c>
      <c r="O2598" s="3" t="n">
        <v>-1</v>
      </c>
      <c r="P2598" s="3" t="n">
        <v>9.3</v>
      </c>
      <c r="Q2598" s="3" t="n">
        <v>24.2</v>
      </c>
      <c r="R2598" s="3" t="s">
        <v>7583</v>
      </c>
      <c r="S2598" s="4" t="n">
        <v>45747.6340277778</v>
      </c>
      <c r="T2598" s="3" t="s">
        <v>65</v>
      </c>
      <c r="U2598" s="3" t="s">
        <v>65</v>
      </c>
      <c r="V2598" s="3" t="n">
        <v>0</v>
      </c>
      <c r="W2598" s="3" t="n">
        <v>0</v>
      </c>
      <c r="X2598" s="3" t="n">
        <v>0</v>
      </c>
      <c r="Y2598" s="3" t="s">
        <v>30</v>
      </c>
      <c r="Z2598" s="3" t="s">
        <v>30</v>
      </c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</row>
    <row r="2599" customFormat="false" ht="15.75" hidden="false" customHeight="false" outlineLevel="0" collapsed="false">
      <c r="A2599" s="3" t="n">
        <v>2598</v>
      </c>
      <c r="B2599" s="3" t="s">
        <v>7584</v>
      </c>
      <c r="C2599" s="3" t="s">
        <v>7585</v>
      </c>
      <c r="D2599" s="3" t="n">
        <v>1</v>
      </c>
      <c r="E2599" s="3" t="n">
        <v>0.3471099</v>
      </c>
      <c r="F2599" s="3" t="n">
        <v>8</v>
      </c>
      <c r="G2599" s="3" t="n">
        <v>8</v>
      </c>
      <c r="H2599" s="3" t="n">
        <v>3</v>
      </c>
      <c r="I2599" s="3" t="n">
        <v>3</v>
      </c>
      <c r="J2599" s="3" t="n">
        <v>8</v>
      </c>
      <c r="K2599" s="3" t="n">
        <v>8</v>
      </c>
      <c r="L2599" s="3" t="n">
        <v>1</v>
      </c>
      <c r="M2599" s="3" t="n">
        <v>1</v>
      </c>
      <c r="N2599" s="3" t="n">
        <v>-1</v>
      </c>
      <c r="O2599" s="3" t="n">
        <v>-1</v>
      </c>
      <c r="P2599" s="3" t="n">
        <v>9.3</v>
      </c>
      <c r="Q2599" s="3" t="n">
        <v>24.2</v>
      </c>
      <c r="R2599" s="3" t="s">
        <v>7586</v>
      </c>
      <c r="S2599" s="4" t="n">
        <v>45747.6340509259</v>
      </c>
      <c r="T2599" s="3" t="s">
        <v>65</v>
      </c>
      <c r="U2599" s="3" t="s">
        <v>65</v>
      </c>
      <c r="V2599" s="3" t="n">
        <v>0</v>
      </c>
      <c r="W2599" s="3" t="n">
        <v>0</v>
      </c>
      <c r="X2599" s="3" t="n">
        <v>0</v>
      </c>
      <c r="Y2599" s="3" t="s">
        <v>30</v>
      </c>
      <c r="Z2599" s="3" t="s">
        <v>30</v>
      </c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</row>
    <row r="2600" customFormat="false" ht="15.75" hidden="false" customHeight="false" outlineLevel="0" collapsed="false">
      <c r="A2600" s="3" t="n">
        <v>2599</v>
      </c>
      <c r="B2600" s="3" t="s">
        <v>7587</v>
      </c>
      <c r="C2600" s="3" t="s">
        <v>7588</v>
      </c>
      <c r="D2600" s="3" t="n">
        <v>1</v>
      </c>
      <c r="E2600" s="3" t="n">
        <v>3.1155017</v>
      </c>
      <c r="F2600" s="3" t="n">
        <v>105</v>
      </c>
      <c r="G2600" s="3" t="n">
        <v>105</v>
      </c>
      <c r="H2600" s="3" t="n">
        <v>18</v>
      </c>
      <c r="I2600" s="3" t="n">
        <v>18</v>
      </c>
      <c r="J2600" s="3" t="n">
        <v>122</v>
      </c>
      <c r="K2600" s="3" t="n">
        <v>122</v>
      </c>
      <c r="L2600" s="3" t="n">
        <v>17</v>
      </c>
      <c r="M2600" s="3" t="n">
        <v>17</v>
      </c>
      <c r="N2600" s="3" t="n">
        <v>-1</v>
      </c>
      <c r="O2600" s="3" t="n">
        <v>-1</v>
      </c>
      <c r="P2600" s="3" t="n">
        <v>9.3</v>
      </c>
      <c r="Q2600" s="3" t="n">
        <v>24.2</v>
      </c>
      <c r="R2600" s="3" t="s">
        <v>7589</v>
      </c>
      <c r="S2600" s="4" t="n">
        <v>45747.6341203704</v>
      </c>
      <c r="T2600" s="3" t="s">
        <v>65</v>
      </c>
      <c r="U2600" s="3" t="s">
        <v>65</v>
      </c>
      <c r="V2600" s="3" t="n">
        <v>0</v>
      </c>
      <c r="W2600" s="3" t="n">
        <v>0</v>
      </c>
      <c r="X2600" s="3" t="n">
        <v>0</v>
      </c>
      <c r="Y2600" s="3" t="s">
        <v>30</v>
      </c>
      <c r="Z2600" s="3" t="s">
        <v>30</v>
      </c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</row>
    <row r="2601" customFormat="false" ht="15.75" hidden="false" customHeight="false" outlineLevel="0" collapsed="false">
      <c r="A2601" s="3" t="n">
        <v>2600</v>
      </c>
      <c r="B2601" s="3" t="s">
        <v>7590</v>
      </c>
      <c r="C2601" s="3" t="s">
        <v>7591</v>
      </c>
      <c r="D2601" s="3" t="n">
        <v>1</v>
      </c>
      <c r="E2601" s="3" t="n">
        <v>0.739653</v>
      </c>
      <c r="F2601" s="3" t="n">
        <v>15</v>
      </c>
      <c r="G2601" s="3" t="n">
        <v>15</v>
      </c>
      <c r="H2601" s="3" t="n">
        <v>3</v>
      </c>
      <c r="I2601" s="3" t="n">
        <v>3</v>
      </c>
      <c r="J2601" s="3" t="n">
        <v>16</v>
      </c>
      <c r="K2601" s="3" t="n">
        <v>16</v>
      </c>
      <c r="L2601" s="3" t="n">
        <v>1</v>
      </c>
      <c r="M2601" s="3" t="n">
        <v>1</v>
      </c>
      <c r="N2601" s="3" t="n">
        <v>-1</v>
      </c>
      <c r="O2601" s="3" t="n">
        <v>-1</v>
      </c>
      <c r="P2601" s="3" t="n">
        <v>9.3</v>
      </c>
      <c r="Q2601" s="3" t="n">
        <v>24.2</v>
      </c>
      <c r="R2601" s="3" t="s">
        <v>7592</v>
      </c>
      <c r="S2601" s="4" t="n">
        <v>45747.6341550926</v>
      </c>
      <c r="T2601" s="3" t="s">
        <v>1920</v>
      </c>
      <c r="U2601" s="3" t="s">
        <v>1920</v>
      </c>
      <c r="V2601" s="3" t="n">
        <v>0</v>
      </c>
      <c r="W2601" s="3" t="n">
        <v>0</v>
      </c>
      <c r="X2601" s="3" t="n">
        <v>0</v>
      </c>
      <c r="Y2601" s="3" t="s">
        <v>30</v>
      </c>
      <c r="Z2601" s="3" t="s">
        <v>30</v>
      </c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</row>
    <row r="2602" customFormat="false" ht="15.75" hidden="false" customHeight="false" outlineLevel="0" collapsed="false">
      <c r="A2602" s="3" t="n">
        <v>2601</v>
      </c>
      <c r="B2602" s="3" t="s">
        <v>7593</v>
      </c>
      <c r="C2602" s="3" t="s">
        <v>7594</v>
      </c>
      <c r="D2602" s="3" t="n">
        <v>1</v>
      </c>
      <c r="E2602" s="3" t="n">
        <v>10.3954102</v>
      </c>
      <c r="F2602" s="3" t="n">
        <v>359</v>
      </c>
      <c r="G2602" s="3" t="n">
        <v>359</v>
      </c>
      <c r="H2602" s="3" t="n">
        <v>15</v>
      </c>
      <c r="I2602" s="3" t="n">
        <v>15</v>
      </c>
      <c r="J2602" s="3" t="n">
        <v>416</v>
      </c>
      <c r="K2602" s="3" t="n">
        <v>416</v>
      </c>
      <c r="L2602" s="3" t="n">
        <v>48</v>
      </c>
      <c r="M2602" s="3" t="n">
        <v>48</v>
      </c>
      <c r="N2602" s="3" t="n">
        <v>-1</v>
      </c>
      <c r="O2602" s="3" t="n">
        <v>-1</v>
      </c>
      <c r="P2602" s="3" t="n">
        <v>9.3</v>
      </c>
      <c r="Q2602" s="3" t="n">
        <v>24.2</v>
      </c>
      <c r="R2602" s="3" t="s">
        <v>7595</v>
      </c>
      <c r="S2602" s="4" t="n">
        <v>45747.6344097222</v>
      </c>
      <c r="T2602" s="3" t="s">
        <v>3197</v>
      </c>
      <c r="U2602" s="3" t="s">
        <v>3197</v>
      </c>
      <c r="V2602" s="3" t="n">
        <v>0</v>
      </c>
      <c r="W2602" s="3" t="n">
        <v>0</v>
      </c>
      <c r="X2602" s="3" t="n">
        <v>0</v>
      </c>
      <c r="Y2602" s="3" t="s">
        <v>30</v>
      </c>
      <c r="Z2602" s="3" t="s">
        <v>30</v>
      </c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</row>
    <row r="2603" customFormat="false" ht="15.75" hidden="false" customHeight="false" outlineLevel="0" collapsed="false">
      <c r="A2603" s="3" t="n">
        <v>2602</v>
      </c>
      <c r="B2603" s="3" t="s">
        <v>7596</v>
      </c>
      <c r="C2603" s="3" t="s">
        <v>7597</v>
      </c>
      <c r="D2603" s="3" t="n">
        <v>1</v>
      </c>
      <c r="E2603" s="3" t="n">
        <v>0.7065422</v>
      </c>
      <c r="F2603" s="3" t="n">
        <v>16</v>
      </c>
      <c r="G2603" s="3" t="n">
        <v>16</v>
      </c>
      <c r="H2603" s="3" t="n">
        <v>3</v>
      </c>
      <c r="I2603" s="3" t="n">
        <v>3</v>
      </c>
      <c r="J2603" s="3" t="n">
        <v>23</v>
      </c>
      <c r="K2603" s="3" t="n">
        <v>23</v>
      </c>
      <c r="L2603" s="3" t="n">
        <v>2</v>
      </c>
      <c r="M2603" s="3" t="n">
        <v>2</v>
      </c>
      <c r="N2603" s="3" t="n">
        <v>0</v>
      </c>
      <c r="O2603" s="3" t="n">
        <v>-1</v>
      </c>
      <c r="P2603" s="3" t="n">
        <v>9.3</v>
      </c>
      <c r="Q2603" s="3" t="n">
        <v>24.2</v>
      </c>
      <c r="R2603" s="3" t="s">
        <v>7598</v>
      </c>
      <c r="S2603" s="4" t="n">
        <v>45747.6344791667</v>
      </c>
      <c r="T2603" s="3" t="s">
        <v>1920</v>
      </c>
      <c r="U2603" s="3" t="s">
        <v>1920</v>
      </c>
      <c r="V2603" s="3" t="n">
        <v>1</v>
      </c>
      <c r="W2603" s="3" t="n">
        <v>0</v>
      </c>
      <c r="X2603" s="3" t="n">
        <v>0</v>
      </c>
      <c r="Y2603" s="3" t="s">
        <v>30</v>
      </c>
      <c r="Z2603" s="3" t="s">
        <v>30</v>
      </c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</row>
    <row r="2604" customFormat="false" ht="15.75" hidden="false" customHeight="false" outlineLevel="0" collapsed="false">
      <c r="A2604" s="3" t="n">
        <v>2603</v>
      </c>
      <c r="B2604" s="3" t="s">
        <v>7599</v>
      </c>
      <c r="C2604" s="3" t="s">
        <v>7600</v>
      </c>
      <c r="D2604" s="3" t="n">
        <v>1</v>
      </c>
      <c r="E2604" s="3" t="n">
        <v>0.7282287</v>
      </c>
      <c r="F2604" s="3" t="n">
        <v>16</v>
      </c>
      <c r="G2604" s="3" t="n">
        <v>16</v>
      </c>
      <c r="H2604" s="3" t="n">
        <v>3</v>
      </c>
      <c r="I2604" s="3" t="n">
        <v>3</v>
      </c>
      <c r="J2604" s="3" t="n">
        <v>24</v>
      </c>
      <c r="K2604" s="3" t="n">
        <v>24</v>
      </c>
      <c r="L2604" s="3" t="n">
        <v>2</v>
      </c>
      <c r="M2604" s="3" t="n">
        <v>2</v>
      </c>
      <c r="N2604" s="3" t="n">
        <v>0</v>
      </c>
      <c r="O2604" s="3" t="n">
        <v>-1</v>
      </c>
      <c r="P2604" s="3" t="n">
        <v>9.3</v>
      </c>
      <c r="Q2604" s="3" t="n">
        <v>24.2</v>
      </c>
      <c r="R2604" s="3" t="s">
        <v>7601</v>
      </c>
      <c r="S2604" s="4" t="n">
        <v>45747.634537037</v>
      </c>
      <c r="T2604" s="3" t="s">
        <v>3197</v>
      </c>
      <c r="U2604" s="3" t="s">
        <v>3197</v>
      </c>
      <c r="V2604" s="3" t="n">
        <v>1</v>
      </c>
      <c r="W2604" s="3" t="n">
        <v>0</v>
      </c>
      <c r="X2604" s="3" t="n">
        <v>0</v>
      </c>
      <c r="Y2604" s="3" t="s">
        <v>30</v>
      </c>
      <c r="Z2604" s="3" t="s">
        <v>30</v>
      </c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</row>
    <row r="2605" customFormat="false" ht="15.75" hidden="false" customHeight="false" outlineLevel="0" collapsed="false">
      <c r="A2605" s="3" t="n">
        <v>2604</v>
      </c>
      <c r="B2605" s="3" t="s">
        <v>7602</v>
      </c>
      <c r="C2605" s="3" t="s">
        <v>7603</v>
      </c>
      <c r="D2605" s="3" t="n">
        <v>1</v>
      </c>
      <c r="E2605" s="3" t="n">
        <v>5.9171614</v>
      </c>
      <c r="F2605" s="3" t="n">
        <v>264</v>
      </c>
      <c r="G2605" s="3" t="n">
        <v>264</v>
      </c>
      <c r="H2605" s="3" t="n">
        <v>12</v>
      </c>
      <c r="I2605" s="3" t="n">
        <v>12</v>
      </c>
      <c r="J2605" s="3" t="n">
        <v>369</v>
      </c>
      <c r="K2605" s="3" t="n">
        <v>369</v>
      </c>
      <c r="L2605" s="3" t="n">
        <v>41</v>
      </c>
      <c r="M2605" s="3" t="n">
        <v>41</v>
      </c>
      <c r="N2605" s="3" t="n">
        <v>0</v>
      </c>
      <c r="O2605" s="3" t="n">
        <v>-1</v>
      </c>
      <c r="P2605" s="3" t="n">
        <v>9.3</v>
      </c>
      <c r="Q2605" s="3" t="n">
        <v>24.2</v>
      </c>
      <c r="R2605" s="3" t="s">
        <v>7604</v>
      </c>
      <c r="S2605" s="4" t="n">
        <v>45747.6347222222</v>
      </c>
      <c r="T2605" s="3" t="s">
        <v>1920</v>
      </c>
      <c r="U2605" s="3" t="s">
        <v>1920</v>
      </c>
      <c r="V2605" s="3" t="n">
        <v>1</v>
      </c>
      <c r="W2605" s="3" t="n">
        <v>0</v>
      </c>
      <c r="X2605" s="3" t="n">
        <v>0</v>
      </c>
      <c r="Y2605" s="3" t="s">
        <v>30</v>
      </c>
      <c r="Z2605" s="3" t="s">
        <v>30</v>
      </c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</row>
    <row r="2606" customFormat="false" ht="15.75" hidden="false" customHeight="false" outlineLevel="0" collapsed="false">
      <c r="A2606" s="3" t="n">
        <v>2605</v>
      </c>
      <c r="B2606" s="3" t="s">
        <v>7605</v>
      </c>
      <c r="C2606" s="3" t="s">
        <v>7606</v>
      </c>
      <c r="D2606" s="3" t="n">
        <v>1</v>
      </c>
      <c r="E2606" s="3" t="n">
        <v>1.1859146</v>
      </c>
      <c r="F2606" s="3" t="n">
        <v>63</v>
      </c>
      <c r="G2606" s="3" t="n">
        <v>63</v>
      </c>
      <c r="H2606" s="3" t="n">
        <v>13</v>
      </c>
      <c r="I2606" s="3" t="n">
        <v>13</v>
      </c>
      <c r="J2606" s="3" t="n">
        <v>41</v>
      </c>
      <c r="K2606" s="3" t="n">
        <v>41</v>
      </c>
      <c r="L2606" s="3" t="n">
        <v>14</v>
      </c>
      <c r="M2606" s="3" t="n">
        <v>14</v>
      </c>
      <c r="N2606" s="3" t="n">
        <v>-1</v>
      </c>
      <c r="O2606" s="3" t="n">
        <v>-1</v>
      </c>
      <c r="P2606" s="3" t="n">
        <v>9.3</v>
      </c>
      <c r="Q2606" s="3" t="n">
        <v>24.2</v>
      </c>
      <c r="R2606" s="3" t="s">
        <v>7607</v>
      </c>
      <c r="S2606" s="4" t="n">
        <v>45747.6347800926</v>
      </c>
      <c r="T2606" s="3" t="s">
        <v>3197</v>
      </c>
      <c r="U2606" s="3" t="s">
        <v>3197</v>
      </c>
      <c r="V2606" s="3" t="n">
        <v>0</v>
      </c>
      <c r="W2606" s="3" t="n">
        <v>0</v>
      </c>
      <c r="X2606" s="3" t="n">
        <v>0</v>
      </c>
      <c r="Y2606" s="3" t="s">
        <v>30</v>
      </c>
      <c r="Z2606" s="3" t="s">
        <v>30</v>
      </c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</row>
    <row r="2607" customFormat="false" ht="15.75" hidden="false" customHeight="false" outlineLevel="0" collapsed="false">
      <c r="A2607" s="3" t="n">
        <v>2606</v>
      </c>
      <c r="B2607" s="3" t="s">
        <v>7608</v>
      </c>
      <c r="C2607" s="3" t="s">
        <v>7609</v>
      </c>
      <c r="D2607" s="3" t="n">
        <v>1</v>
      </c>
      <c r="E2607" s="3" t="n">
        <v>0.8662451</v>
      </c>
      <c r="F2607" s="3" t="n">
        <v>43</v>
      </c>
      <c r="G2607" s="3" t="n">
        <v>43</v>
      </c>
      <c r="H2607" s="3" t="n">
        <v>15</v>
      </c>
      <c r="I2607" s="3" t="n">
        <v>15</v>
      </c>
      <c r="J2607" s="3" t="n">
        <v>43</v>
      </c>
      <c r="K2607" s="3" t="n">
        <v>43</v>
      </c>
      <c r="L2607" s="3" t="n">
        <v>9</v>
      </c>
      <c r="M2607" s="3" t="n">
        <v>9</v>
      </c>
      <c r="N2607" s="3" t="n">
        <v>-1</v>
      </c>
      <c r="O2607" s="3" t="n">
        <v>-1</v>
      </c>
      <c r="P2607" s="3" t="n">
        <v>8</v>
      </c>
      <c r="Q2607" s="3" t="n">
        <v>24.2</v>
      </c>
      <c r="R2607" s="3" t="s">
        <v>7610</v>
      </c>
      <c r="S2607" s="4" t="n">
        <v>45747.6348263889</v>
      </c>
      <c r="T2607" s="3" t="s">
        <v>1920</v>
      </c>
      <c r="U2607" s="3" t="s">
        <v>1920</v>
      </c>
      <c r="V2607" s="3" t="n">
        <v>0</v>
      </c>
      <c r="W2607" s="3" t="n">
        <v>0</v>
      </c>
      <c r="X2607" s="3" t="n">
        <v>0</v>
      </c>
      <c r="Y2607" s="3" t="s">
        <v>30</v>
      </c>
      <c r="Z2607" s="3" t="s">
        <v>30</v>
      </c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</row>
    <row r="2608" customFormat="false" ht="15.75" hidden="false" customHeight="false" outlineLevel="0" collapsed="false">
      <c r="A2608" s="3" t="n">
        <v>2607</v>
      </c>
      <c r="B2608" s="3" t="s">
        <v>7611</v>
      </c>
      <c r="C2608" s="3" t="s">
        <v>7612</v>
      </c>
      <c r="D2608" s="3" t="n">
        <v>1</v>
      </c>
      <c r="E2608" s="3" t="n">
        <v>0.1313623</v>
      </c>
      <c r="F2608" s="3" t="n">
        <v>14</v>
      </c>
      <c r="G2608" s="3" t="n">
        <v>14</v>
      </c>
      <c r="H2608" s="3" t="n">
        <v>9</v>
      </c>
      <c r="I2608" s="3" t="n">
        <v>9</v>
      </c>
      <c r="J2608" s="3" t="n">
        <v>15</v>
      </c>
      <c r="K2608" s="3" t="n">
        <v>15</v>
      </c>
      <c r="L2608" s="3" t="n">
        <v>2</v>
      </c>
      <c r="M2608" s="3" t="n">
        <v>2</v>
      </c>
      <c r="N2608" s="3" t="n">
        <v>-1</v>
      </c>
      <c r="O2608" s="3" t="n">
        <v>-1</v>
      </c>
      <c r="P2608" s="3" t="n">
        <v>8</v>
      </c>
      <c r="Q2608" s="3" t="n">
        <v>24.2</v>
      </c>
      <c r="R2608" s="3" t="s">
        <v>7613</v>
      </c>
      <c r="S2608" s="4" t="n">
        <v>45747.634849537</v>
      </c>
      <c r="T2608" s="3" t="s">
        <v>65</v>
      </c>
      <c r="U2608" s="3" t="s">
        <v>65</v>
      </c>
      <c r="V2608" s="3" t="n">
        <v>0</v>
      </c>
      <c r="W2608" s="3" t="n">
        <v>0</v>
      </c>
      <c r="X2608" s="3" t="n">
        <v>0</v>
      </c>
      <c r="Y2608" s="3" t="s">
        <v>30</v>
      </c>
      <c r="Z2608" s="3" t="s">
        <v>30</v>
      </c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</row>
    <row r="2609" customFormat="false" ht="15.75" hidden="false" customHeight="false" outlineLevel="0" collapsed="false">
      <c r="A2609" s="3" t="n">
        <v>2608</v>
      </c>
      <c r="B2609" s="3" t="s">
        <v>7614</v>
      </c>
      <c r="C2609" s="3" t="s">
        <v>7615</v>
      </c>
      <c r="D2609" s="3" t="n">
        <v>1</v>
      </c>
      <c r="E2609" s="3" t="n">
        <v>0.0368195</v>
      </c>
      <c r="F2609" s="3" t="n">
        <v>4</v>
      </c>
      <c r="G2609" s="3" t="n">
        <v>4</v>
      </c>
      <c r="H2609" s="3" t="n">
        <v>1</v>
      </c>
      <c r="I2609" s="3" t="n">
        <v>1</v>
      </c>
      <c r="J2609" s="3" t="n">
        <v>0</v>
      </c>
      <c r="K2609" s="3" t="n">
        <v>0</v>
      </c>
      <c r="L2609" s="3" t="n">
        <v>0</v>
      </c>
      <c r="M2609" s="3" t="n">
        <v>0</v>
      </c>
      <c r="N2609" s="3" t="n">
        <v>-1</v>
      </c>
      <c r="O2609" s="3" t="n">
        <v>-1</v>
      </c>
      <c r="P2609" s="3" t="n">
        <v>8</v>
      </c>
      <c r="Q2609" s="3" t="n">
        <v>24.2</v>
      </c>
      <c r="R2609" s="3" t="s">
        <v>7616</v>
      </c>
      <c r="S2609" s="4" t="n">
        <v>45747.6348726852</v>
      </c>
      <c r="T2609" s="3" t="s">
        <v>239</v>
      </c>
      <c r="U2609" s="3" t="s">
        <v>239</v>
      </c>
      <c r="V2609" s="3" t="n">
        <v>0</v>
      </c>
      <c r="W2609" s="3" t="n">
        <v>0</v>
      </c>
      <c r="X2609" s="3" t="n">
        <v>0</v>
      </c>
      <c r="Y2609" s="3" t="s">
        <v>30</v>
      </c>
      <c r="Z2609" s="3" t="s">
        <v>30</v>
      </c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</row>
    <row r="2610" customFormat="false" ht="15.75" hidden="false" customHeight="false" outlineLevel="0" collapsed="false">
      <c r="A2610" s="3" t="n">
        <v>2609</v>
      </c>
      <c r="B2610" s="3" t="s">
        <v>7617</v>
      </c>
      <c r="C2610" s="3" t="s">
        <v>7618</v>
      </c>
      <c r="D2610" s="3" t="n">
        <v>1</v>
      </c>
      <c r="E2610" s="3" t="n">
        <v>0.6885627</v>
      </c>
      <c r="F2610" s="3" t="n">
        <v>6</v>
      </c>
      <c r="G2610" s="3" t="n">
        <v>6</v>
      </c>
      <c r="H2610" s="3" t="n">
        <v>4</v>
      </c>
      <c r="I2610" s="3" t="n">
        <v>4</v>
      </c>
      <c r="J2610" s="3" t="n">
        <v>5</v>
      </c>
      <c r="K2610" s="3" t="n">
        <v>5</v>
      </c>
      <c r="L2610" s="3" t="n">
        <v>1</v>
      </c>
      <c r="M2610" s="3" t="n">
        <v>1</v>
      </c>
      <c r="N2610" s="3" t="n">
        <v>-1</v>
      </c>
      <c r="O2610" s="3" t="n">
        <v>-1</v>
      </c>
      <c r="P2610" s="3" t="n">
        <v>8</v>
      </c>
      <c r="Q2610" s="3" t="n">
        <v>24.2</v>
      </c>
      <c r="R2610" s="3" t="s">
        <v>7619</v>
      </c>
      <c r="S2610" s="4" t="n">
        <v>45747.6348958333</v>
      </c>
      <c r="T2610" s="3" t="s">
        <v>29</v>
      </c>
      <c r="U2610" s="3" t="s">
        <v>29</v>
      </c>
      <c r="V2610" s="3" t="n">
        <v>0</v>
      </c>
      <c r="W2610" s="3" t="n">
        <v>0</v>
      </c>
      <c r="X2610" s="3" t="n">
        <v>0</v>
      </c>
      <c r="Y2610" s="3" t="s">
        <v>30</v>
      </c>
      <c r="Z2610" s="3" t="s">
        <v>30</v>
      </c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</row>
    <row r="2611" customFormat="false" ht="15.75" hidden="false" customHeight="false" outlineLevel="0" collapsed="false">
      <c r="A2611" s="3" t="n">
        <v>2610</v>
      </c>
      <c r="B2611" s="3" t="s">
        <v>7620</v>
      </c>
      <c r="C2611" s="3" t="s">
        <v>7621</v>
      </c>
      <c r="D2611" s="3" t="n">
        <v>1</v>
      </c>
      <c r="E2611" s="3" t="n">
        <v>0.6375923</v>
      </c>
      <c r="F2611" s="3" t="n">
        <v>5</v>
      </c>
      <c r="G2611" s="3" t="n">
        <v>5</v>
      </c>
      <c r="H2611" s="3" t="n">
        <v>3</v>
      </c>
      <c r="I2611" s="3" t="n">
        <v>3</v>
      </c>
      <c r="J2611" s="3" t="n">
        <v>1</v>
      </c>
      <c r="K2611" s="3" t="n">
        <v>1</v>
      </c>
      <c r="L2611" s="3" t="n">
        <v>1</v>
      </c>
      <c r="M2611" s="3" t="n">
        <v>1</v>
      </c>
      <c r="N2611" s="3" t="n">
        <v>-1</v>
      </c>
      <c r="O2611" s="3" t="n">
        <v>-1</v>
      </c>
      <c r="P2611" s="3" t="n">
        <v>8</v>
      </c>
      <c r="Q2611" s="3" t="n">
        <v>24.2</v>
      </c>
      <c r="R2611" s="3" t="s">
        <v>7622</v>
      </c>
      <c r="S2611" s="4" t="n">
        <v>45747.6349305556</v>
      </c>
      <c r="T2611" s="3" t="s">
        <v>29</v>
      </c>
      <c r="U2611" s="3" t="s">
        <v>29</v>
      </c>
      <c r="V2611" s="3" t="n">
        <v>0</v>
      </c>
      <c r="W2611" s="3" t="n">
        <v>0</v>
      </c>
      <c r="X2611" s="3" t="n">
        <v>0</v>
      </c>
      <c r="Y2611" s="3" t="s">
        <v>30</v>
      </c>
      <c r="Z2611" s="3" t="s">
        <v>30</v>
      </c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</row>
    <row r="2612" customFormat="false" ht="15.75" hidden="false" customHeight="false" outlineLevel="0" collapsed="false">
      <c r="A2612" s="3" t="n">
        <v>2611</v>
      </c>
      <c r="B2612" s="3" t="s">
        <v>7623</v>
      </c>
      <c r="C2612" s="3" t="s">
        <v>7624</v>
      </c>
      <c r="D2612" s="3" t="n">
        <v>1</v>
      </c>
      <c r="E2612" s="3" t="n">
        <v>0.6062912</v>
      </c>
      <c r="F2612" s="3" t="n">
        <v>4</v>
      </c>
      <c r="G2612" s="3" t="n">
        <v>4</v>
      </c>
      <c r="H2612" s="3" t="n">
        <v>2</v>
      </c>
      <c r="I2612" s="3" t="n">
        <v>2</v>
      </c>
      <c r="J2612" s="3" t="n">
        <v>1</v>
      </c>
      <c r="K2612" s="3" t="n">
        <v>1</v>
      </c>
      <c r="L2612" s="3" t="n">
        <v>1</v>
      </c>
      <c r="M2612" s="3" t="n">
        <v>1</v>
      </c>
      <c r="N2612" s="3" t="n">
        <v>0</v>
      </c>
      <c r="O2612" s="3" t="n">
        <v>0</v>
      </c>
      <c r="P2612" s="3" t="n">
        <v>8</v>
      </c>
      <c r="Q2612" s="3" t="n">
        <v>24.2</v>
      </c>
      <c r="R2612" s="3" t="s">
        <v>7622</v>
      </c>
      <c r="S2612" s="4" t="n">
        <v>45747.6349652778</v>
      </c>
      <c r="T2612" s="3" t="s">
        <v>29</v>
      </c>
      <c r="U2612" s="3" t="s">
        <v>29</v>
      </c>
      <c r="V2612" s="3" t="n">
        <v>1</v>
      </c>
      <c r="W2612" s="3" t="n">
        <v>1</v>
      </c>
      <c r="X2612" s="3" t="n">
        <v>0</v>
      </c>
      <c r="Y2612" s="3" t="s">
        <v>30</v>
      </c>
      <c r="Z2612" s="3" t="s">
        <v>30</v>
      </c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</row>
    <row r="2613" customFormat="false" ht="15.75" hidden="false" customHeight="false" outlineLevel="0" collapsed="false">
      <c r="A2613" s="3" t="n">
        <v>2612</v>
      </c>
      <c r="B2613" s="3" t="s">
        <v>7625</v>
      </c>
      <c r="C2613" s="3" t="s">
        <v>7626</v>
      </c>
      <c r="D2613" s="3" t="n">
        <v>1</v>
      </c>
      <c r="E2613" s="3" t="n">
        <v>0.6017596</v>
      </c>
      <c r="F2613" s="3" t="n">
        <v>9</v>
      </c>
      <c r="G2613" s="3" t="n">
        <v>9</v>
      </c>
      <c r="H2613" s="3" t="n">
        <v>7</v>
      </c>
      <c r="I2613" s="3" t="n">
        <v>7</v>
      </c>
      <c r="J2613" s="3" t="n">
        <v>13</v>
      </c>
      <c r="K2613" s="3" t="n">
        <v>13</v>
      </c>
      <c r="L2613" s="3" t="n">
        <v>0</v>
      </c>
      <c r="M2613" s="3" t="n">
        <v>0</v>
      </c>
      <c r="N2613" s="3" t="n">
        <v>-1</v>
      </c>
      <c r="O2613" s="3" t="n">
        <v>-1</v>
      </c>
      <c r="P2613" s="3" t="n">
        <v>8</v>
      </c>
      <c r="Q2613" s="3" t="n">
        <v>24.2</v>
      </c>
      <c r="R2613" s="3" t="s">
        <v>7627</v>
      </c>
      <c r="S2613" s="4" t="n">
        <v>45747.6350115741</v>
      </c>
      <c r="T2613" s="3" t="s">
        <v>239</v>
      </c>
      <c r="U2613" s="3" t="s">
        <v>239</v>
      </c>
      <c r="V2613" s="3" t="n">
        <v>0</v>
      </c>
      <c r="W2613" s="3" t="n">
        <v>0</v>
      </c>
      <c r="X2613" s="3" t="n">
        <v>0</v>
      </c>
      <c r="Y2613" s="3" t="s">
        <v>30</v>
      </c>
      <c r="Z2613" s="3" t="s">
        <v>30</v>
      </c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</row>
    <row r="2614" customFormat="false" ht="15.75" hidden="false" customHeight="false" outlineLevel="0" collapsed="false">
      <c r="A2614" s="3" t="n">
        <v>2613</v>
      </c>
      <c r="B2614" s="3" t="s">
        <v>7628</v>
      </c>
      <c r="C2614" s="3" t="s">
        <v>7629</v>
      </c>
      <c r="D2614" s="3" t="n">
        <v>1</v>
      </c>
      <c r="E2614" s="3" t="n">
        <v>0.5592188</v>
      </c>
      <c r="F2614" s="3" t="n">
        <v>8</v>
      </c>
      <c r="G2614" s="3" t="n">
        <v>8</v>
      </c>
      <c r="H2614" s="3" t="n">
        <v>6</v>
      </c>
      <c r="I2614" s="3" t="n">
        <v>6</v>
      </c>
      <c r="J2614" s="3" t="n">
        <v>11</v>
      </c>
      <c r="K2614" s="3" t="n">
        <v>11</v>
      </c>
      <c r="L2614" s="3" t="n">
        <v>0</v>
      </c>
      <c r="M2614" s="3" t="n">
        <v>0</v>
      </c>
      <c r="N2614" s="3" t="n">
        <v>0</v>
      </c>
      <c r="O2614" s="3" t="n">
        <v>0</v>
      </c>
      <c r="P2614" s="3" t="n">
        <v>8</v>
      </c>
      <c r="Q2614" s="3" t="n">
        <v>24.2</v>
      </c>
      <c r="R2614" s="3" t="s">
        <v>7630</v>
      </c>
      <c r="S2614" s="4" t="n">
        <v>45747.6350578704</v>
      </c>
      <c r="T2614" s="3" t="s">
        <v>239</v>
      </c>
      <c r="U2614" s="3" t="s">
        <v>239</v>
      </c>
      <c r="V2614" s="3" t="n">
        <v>1</v>
      </c>
      <c r="W2614" s="3" t="n">
        <v>1</v>
      </c>
      <c r="X2614" s="3" t="n">
        <v>0</v>
      </c>
      <c r="Y2614" s="3" t="s">
        <v>30</v>
      </c>
      <c r="Z2614" s="3" t="s">
        <v>30</v>
      </c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</row>
    <row r="2615" customFormat="false" ht="15.75" hidden="false" customHeight="false" outlineLevel="0" collapsed="false">
      <c r="A2615" s="3" t="n">
        <v>2614</v>
      </c>
      <c r="B2615" s="3" t="s">
        <v>7631</v>
      </c>
      <c r="C2615" s="3" t="s">
        <v>7632</v>
      </c>
      <c r="D2615" s="3" t="n">
        <v>1</v>
      </c>
      <c r="E2615" s="3" t="n">
        <v>0.0437988</v>
      </c>
      <c r="F2615" s="3" t="n">
        <v>8</v>
      </c>
      <c r="G2615" s="3" t="n">
        <v>8</v>
      </c>
      <c r="H2615" s="3" t="n">
        <v>5</v>
      </c>
      <c r="I2615" s="3" t="n">
        <v>5</v>
      </c>
      <c r="J2615" s="3" t="n">
        <v>5</v>
      </c>
      <c r="K2615" s="3" t="n">
        <v>5</v>
      </c>
      <c r="L2615" s="3" t="n">
        <v>1</v>
      </c>
      <c r="M2615" s="3" t="n">
        <v>1</v>
      </c>
      <c r="N2615" s="3" t="n">
        <v>-1</v>
      </c>
      <c r="O2615" s="3" t="n">
        <v>-1</v>
      </c>
      <c r="P2615" s="3" t="n">
        <v>8</v>
      </c>
      <c r="Q2615" s="3" t="n">
        <v>24.2</v>
      </c>
      <c r="R2615" s="3" t="s">
        <v>7633</v>
      </c>
      <c r="S2615" s="4" t="n">
        <v>45747.6350810185</v>
      </c>
      <c r="T2615" s="3" t="s">
        <v>239</v>
      </c>
      <c r="U2615" s="3" t="s">
        <v>239</v>
      </c>
      <c r="V2615" s="3" t="n">
        <v>0</v>
      </c>
      <c r="W2615" s="3" t="n">
        <v>0</v>
      </c>
      <c r="X2615" s="3" t="n">
        <v>0</v>
      </c>
      <c r="Y2615" s="3" t="s">
        <v>30</v>
      </c>
      <c r="Z2615" s="3" t="s">
        <v>30</v>
      </c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</row>
    <row r="2616" customFormat="false" ht="15.75" hidden="false" customHeight="false" outlineLevel="0" collapsed="false">
      <c r="A2616" s="3" t="n">
        <v>2615</v>
      </c>
      <c r="B2616" s="3" t="s">
        <v>7634</v>
      </c>
      <c r="C2616" s="3" t="s">
        <v>7635</v>
      </c>
      <c r="D2616" s="3" t="n">
        <v>1</v>
      </c>
      <c r="E2616" s="3" t="n">
        <v>0.0611344</v>
      </c>
      <c r="F2616" s="3" t="n">
        <v>4</v>
      </c>
      <c r="G2616" s="3" t="n">
        <v>4</v>
      </c>
      <c r="H2616" s="3" t="n">
        <v>2</v>
      </c>
      <c r="I2616" s="3" t="n">
        <v>2</v>
      </c>
      <c r="J2616" s="3" t="n">
        <v>2</v>
      </c>
      <c r="K2616" s="3" t="n">
        <v>2</v>
      </c>
      <c r="L2616" s="3" t="n">
        <v>0</v>
      </c>
      <c r="M2616" s="3" t="n">
        <v>0</v>
      </c>
      <c r="N2616" s="3" t="n">
        <v>-1</v>
      </c>
      <c r="O2616" s="3" t="n">
        <v>-1</v>
      </c>
      <c r="P2616" s="3" t="n">
        <v>8</v>
      </c>
      <c r="Q2616" s="3" t="n">
        <v>24.2</v>
      </c>
      <c r="R2616" s="3" t="s">
        <v>7636</v>
      </c>
      <c r="S2616" s="4" t="n">
        <v>45747.6351041667</v>
      </c>
      <c r="T2616" s="3" t="s">
        <v>239</v>
      </c>
      <c r="U2616" s="3" t="s">
        <v>239</v>
      </c>
      <c r="V2616" s="3" t="n">
        <v>0</v>
      </c>
      <c r="W2616" s="3" t="n">
        <v>0</v>
      </c>
      <c r="X2616" s="3" t="n">
        <v>0</v>
      </c>
      <c r="Y2616" s="3" t="s">
        <v>30</v>
      </c>
      <c r="Z2616" s="3" t="s">
        <v>30</v>
      </c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</row>
    <row r="2617" customFormat="false" ht="15.75" hidden="false" customHeight="false" outlineLevel="0" collapsed="false">
      <c r="A2617" s="3" t="n">
        <v>2616</v>
      </c>
      <c r="B2617" s="3" t="s">
        <v>7637</v>
      </c>
      <c r="C2617" s="3" t="s">
        <v>7638</v>
      </c>
      <c r="D2617" s="3" t="n">
        <v>1</v>
      </c>
      <c r="E2617" s="3" t="n">
        <v>1.5860956</v>
      </c>
      <c r="F2617" s="3" t="n">
        <v>73</v>
      </c>
      <c r="G2617" s="3" t="n">
        <v>73</v>
      </c>
      <c r="H2617" s="3" t="n">
        <v>18</v>
      </c>
      <c r="I2617" s="3" t="n">
        <v>18</v>
      </c>
      <c r="J2617" s="3" t="n">
        <v>92</v>
      </c>
      <c r="K2617" s="3" t="n">
        <v>92</v>
      </c>
      <c r="L2617" s="3" t="n">
        <v>8</v>
      </c>
      <c r="M2617" s="3" t="n">
        <v>8</v>
      </c>
      <c r="N2617" s="3" t="n">
        <v>26</v>
      </c>
      <c r="O2617" s="3" t="n">
        <v>-1</v>
      </c>
      <c r="P2617" s="3" t="n">
        <v>8</v>
      </c>
      <c r="Q2617" s="3" t="n">
        <v>24.2</v>
      </c>
      <c r="R2617" s="3" t="s">
        <v>7639</v>
      </c>
      <c r="S2617" s="4" t="n">
        <v>45747.6351851852</v>
      </c>
      <c r="T2617" s="3" t="s">
        <v>744</v>
      </c>
      <c r="U2617" s="3" t="s">
        <v>744</v>
      </c>
      <c r="V2617" s="3" t="n">
        <v>1</v>
      </c>
      <c r="W2617" s="3" t="n">
        <v>0</v>
      </c>
      <c r="X2617" s="3" t="n">
        <v>0</v>
      </c>
      <c r="Y2617" s="3" t="s">
        <v>30</v>
      </c>
      <c r="Z2617" s="3" t="s">
        <v>30</v>
      </c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</row>
    <row r="2618" customFormat="false" ht="15.75" hidden="false" customHeight="false" outlineLevel="0" collapsed="false">
      <c r="A2618" s="3" t="n">
        <v>2617</v>
      </c>
      <c r="B2618" s="3" t="s">
        <v>7640</v>
      </c>
      <c r="C2618" s="3" t="s">
        <v>7641</v>
      </c>
      <c r="D2618" s="3" t="n">
        <v>1</v>
      </c>
      <c r="E2618" s="3" t="n">
        <v>1.1102368</v>
      </c>
      <c r="F2618" s="3" t="n">
        <v>36</v>
      </c>
      <c r="G2618" s="3" t="n">
        <v>36</v>
      </c>
      <c r="H2618" s="3" t="n">
        <v>15</v>
      </c>
      <c r="I2618" s="3" t="n">
        <v>15</v>
      </c>
      <c r="J2618" s="3" t="n">
        <v>46</v>
      </c>
      <c r="K2618" s="3" t="n">
        <v>46</v>
      </c>
      <c r="L2618" s="3" t="n">
        <v>4</v>
      </c>
      <c r="M2618" s="3" t="n">
        <v>4</v>
      </c>
      <c r="N2618" s="3" t="n">
        <v>13</v>
      </c>
      <c r="O2618" s="3" t="n">
        <v>-1</v>
      </c>
      <c r="P2618" s="3" t="n">
        <v>8</v>
      </c>
      <c r="Q2618" s="3" t="n">
        <v>24.2</v>
      </c>
      <c r="R2618" s="3" t="s">
        <v>7642</v>
      </c>
      <c r="S2618" s="4" t="n">
        <v>45747.6352546296</v>
      </c>
      <c r="T2618" s="3" t="s">
        <v>7643</v>
      </c>
      <c r="U2618" s="3" t="s">
        <v>7643</v>
      </c>
      <c r="V2618" s="3" t="n">
        <v>1</v>
      </c>
      <c r="W2618" s="3" t="n">
        <v>0</v>
      </c>
      <c r="X2618" s="3" t="n">
        <v>0</v>
      </c>
      <c r="Y2618" s="3" t="s">
        <v>30</v>
      </c>
      <c r="Z2618" s="3" t="s">
        <v>30</v>
      </c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</row>
    <row r="2619" customFormat="false" ht="15.75" hidden="false" customHeight="false" outlineLevel="0" collapsed="false">
      <c r="A2619" s="3" t="n">
        <v>2618</v>
      </c>
      <c r="B2619" s="3" t="s">
        <v>7644</v>
      </c>
      <c r="C2619" s="3" t="s">
        <v>7645</v>
      </c>
      <c r="D2619" s="3" t="n">
        <v>1</v>
      </c>
      <c r="E2619" s="3" t="n">
        <v>0.1098793</v>
      </c>
      <c r="F2619" s="3" t="n">
        <v>20</v>
      </c>
      <c r="G2619" s="3" t="n">
        <v>20</v>
      </c>
      <c r="H2619" s="3" t="n">
        <v>8</v>
      </c>
      <c r="I2619" s="3" t="n">
        <v>8</v>
      </c>
      <c r="J2619" s="3" t="n">
        <v>27</v>
      </c>
      <c r="K2619" s="3" t="n">
        <v>27</v>
      </c>
      <c r="L2619" s="3" t="n">
        <v>1</v>
      </c>
      <c r="M2619" s="3" t="n">
        <v>1</v>
      </c>
      <c r="N2619" s="3" t="n">
        <v>2</v>
      </c>
      <c r="O2619" s="3" t="n">
        <v>2</v>
      </c>
      <c r="P2619" s="3" t="n">
        <v>7.9</v>
      </c>
      <c r="Q2619" s="3" t="n">
        <v>24.2</v>
      </c>
      <c r="R2619" s="3" t="s">
        <v>7646</v>
      </c>
      <c r="S2619" s="4" t="n">
        <v>45747.6352893519</v>
      </c>
      <c r="T2619" s="3" t="s">
        <v>29</v>
      </c>
      <c r="U2619" s="3" t="s">
        <v>29</v>
      </c>
      <c r="V2619" s="3" t="n">
        <v>1</v>
      </c>
      <c r="W2619" s="3" t="n">
        <v>1</v>
      </c>
      <c r="X2619" s="3" t="n">
        <v>0</v>
      </c>
      <c r="Y2619" s="3" t="s">
        <v>30</v>
      </c>
      <c r="Z2619" s="3" t="s">
        <v>30</v>
      </c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</row>
    <row r="2620" customFormat="false" ht="15.75" hidden="false" customHeight="false" outlineLevel="0" collapsed="false">
      <c r="A2620" s="3" t="n">
        <v>2619</v>
      </c>
      <c r="B2620" s="3" t="s">
        <v>7647</v>
      </c>
      <c r="C2620" s="3" t="s">
        <v>7648</v>
      </c>
      <c r="D2620" s="3" t="n">
        <v>1</v>
      </c>
      <c r="E2620" s="3" t="n">
        <v>0.4321479</v>
      </c>
      <c r="F2620" s="3" t="n">
        <v>3</v>
      </c>
      <c r="G2620" s="3" t="n">
        <v>3</v>
      </c>
      <c r="H2620" s="3" t="n">
        <v>2</v>
      </c>
      <c r="I2620" s="3" t="n">
        <v>2</v>
      </c>
      <c r="J2620" s="3" t="n">
        <v>1</v>
      </c>
      <c r="K2620" s="3" t="n">
        <v>1</v>
      </c>
      <c r="L2620" s="3" t="n">
        <v>0</v>
      </c>
      <c r="M2620" s="3" t="n">
        <v>0</v>
      </c>
      <c r="N2620" s="3" t="n">
        <v>0</v>
      </c>
      <c r="O2620" s="3" t="n">
        <v>-1</v>
      </c>
      <c r="P2620" s="3" t="n">
        <v>8.1</v>
      </c>
      <c r="Q2620" s="3" t="n">
        <v>24.2</v>
      </c>
      <c r="R2620" s="3" t="s">
        <v>7649</v>
      </c>
      <c r="S2620" s="4" t="n">
        <v>45747.6353587963</v>
      </c>
      <c r="T2620" s="3" t="s">
        <v>239</v>
      </c>
      <c r="U2620" s="3" t="s">
        <v>239</v>
      </c>
      <c r="V2620" s="3" t="n">
        <v>1</v>
      </c>
      <c r="W2620" s="3" t="n">
        <v>0</v>
      </c>
      <c r="X2620" s="3" t="n">
        <v>0</v>
      </c>
      <c r="Y2620" s="3" t="s">
        <v>30</v>
      </c>
      <c r="Z2620" s="3" t="s">
        <v>30</v>
      </c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</row>
    <row r="2621" customFormat="false" ht="15.75" hidden="false" customHeight="false" outlineLevel="0" collapsed="false">
      <c r="A2621" s="3" t="n">
        <v>2620</v>
      </c>
      <c r="B2621" s="3" t="s">
        <v>7650</v>
      </c>
      <c r="C2621" s="3" t="s">
        <v>7651</v>
      </c>
      <c r="D2621" s="3" t="n">
        <v>1</v>
      </c>
      <c r="E2621" s="3" t="n">
        <v>0.037879</v>
      </c>
      <c r="F2621" s="3" t="n">
        <v>6</v>
      </c>
      <c r="G2621" s="3" t="n">
        <v>6</v>
      </c>
      <c r="H2621" s="3" t="n">
        <v>5</v>
      </c>
      <c r="I2621" s="3" t="n">
        <v>5</v>
      </c>
      <c r="J2621" s="3" t="n">
        <v>4</v>
      </c>
      <c r="K2621" s="3" t="n">
        <v>4</v>
      </c>
      <c r="L2621" s="3" t="n">
        <v>0</v>
      </c>
      <c r="M2621" s="3" t="n">
        <v>0</v>
      </c>
      <c r="N2621" s="3" t="n">
        <v>0</v>
      </c>
      <c r="O2621" s="3" t="n">
        <v>0</v>
      </c>
      <c r="P2621" s="3" t="n">
        <v>8.1</v>
      </c>
      <c r="Q2621" s="3" t="n">
        <v>24.2</v>
      </c>
      <c r="R2621" s="3" t="s">
        <v>7652</v>
      </c>
      <c r="S2621" s="4" t="n">
        <v>45747.6353935185</v>
      </c>
      <c r="T2621" s="3" t="s">
        <v>239</v>
      </c>
      <c r="U2621" s="3" t="s">
        <v>239</v>
      </c>
      <c r="V2621" s="3" t="n">
        <v>1</v>
      </c>
      <c r="W2621" s="3" t="n">
        <v>1</v>
      </c>
      <c r="X2621" s="3" t="n">
        <v>0</v>
      </c>
      <c r="Y2621" s="3" t="s">
        <v>81</v>
      </c>
      <c r="Z2621" s="3" t="s">
        <v>81</v>
      </c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</row>
    <row r="2622" customFormat="false" ht="15.75" hidden="false" customHeight="false" outlineLevel="0" collapsed="false">
      <c r="A2622" s="3" t="n">
        <v>2621</v>
      </c>
      <c r="B2622" s="3" t="s">
        <v>7653</v>
      </c>
      <c r="C2622" s="3" t="s">
        <v>7654</v>
      </c>
      <c r="D2622" s="3" t="n">
        <v>1</v>
      </c>
      <c r="E2622" s="3" t="n">
        <v>0.0814627</v>
      </c>
      <c r="F2622" s="3" t="n">
        <v>9</v>
      </c>
      <c r="G2622" s="3" t="n">
        <v>9</v>
      </c>
      <c r="H2622" s="3" t="n">
        <v>5</v>
      </c>
      <c r="I2622" s="3" t="n">
        <v>5</v>
      </c>
      <c r="J2622" s="3" t="n">
        <v>6</v>
      </c>
      <c r="K2622" s="3" t="n">
        <v>6</v>
      </c>
      <c r="L2622" s="3" t="n">
        <v>0</v>
      </c>
      <c r="M2622" s="3" t="n">
        <v>0</v>
      </c>
      <c r="N2622" s="3" t="n">
        <v>-1</v>
      </c>
      <c r="O2622" s="3" t="n">
        <v>-1</v>
      </c>
      <c r="P2622" s="3" t="n">
        <v>8.1</v>
      </c>
      <c r="Q2622" s="3" t="n">
        <v>24.2</v>
      </c>
      <c r="R2622" s="3" t="s">
        <v>7655</v>
      </c>
      <c r="S2622" s="4" t="n">
        <v>45747.6354282407</v>
      </c>
      <c r="T2622" s="3" t="s">
        <v>29</v>
      </c>
      <c r="U2622" s="3" t="s">
        <v>29</v>
      </c>
      <c r="V2622" s="3" t="n">
        <v>0</v>
      </c>
      <c r="W2622" s="3" t="n">
        <v>0</v>
      </c>
      <c r="X2622" s="3" t="n">
        <v>0</v>
      </c>
      <c r="Y2622" s="3" t="s">
        <v>30</v>
      </c>
      <c r="Z2622" s="3" t="s">
        <v>30</v>
      </c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</row>
    <row r="2623" customFormat="false" ht="15.75" hidden="false" customHeight="false" outlineLevel="0" collapsed="false">
      <c r="A2623" s="3" t="n">
        <v>2622</v>
      </c>
      <c r="B2623" s="3" t="s">
        <v>7656</v>
      </c>
      <c r="C2623" s="3" t="s">
        <v>7657</v>
      </c>
      <c r="D2623" s="3" t="n">
        <v>1</v>
      </c>
      <c r="E2623" s="3" t="n">
        <v>0.1204924</v>
      </c>
      <c r="F2623" s="3" t="n">
        <v>17</v>
      </c>
      <c r="G2623" s="3" t="n">
        <v>17</v>
      </c>
      <c r="H2623" s="3" t="n">
        <v>10</v>
      </c>
      <c r="I2623" s="3" t="n">
        <v>10</v>
      </c>
      <c r="J2623" s="3" t="n">
        <v>21</v>
      </c>
      <c r="K2623" s="3" t="n">
        <v>21</v>
      </c>
      <c r="L2623" s="3" t="n">
        <v>1</v>
      </c>
      <c r="M2623" s="3" t="n">
        <v>1</v>
      </c>
      <c r="N2623" s="3" t="n">
        <v>7</v>
      </c>
      <c r="O2623" s="3" t="n">
        <v>-1</v>
      </c>
      <c r="P2623" s="3" t="n">
        <v>8.1</v>
      </c>
      <c r="Q2623" s="3" t="n">
        <v>24.2</v>
      </c>
      <c r="R2623" s="3" t="s">
        <v>7658</v>
      </c>
      <c r="S2623" s="4" t="n">
        <v>45747.635462963</v>
      </c>
      <c r="T2623" s="3" t="s">
        <v>29</v>
      </c>
      <c r="U2623" s="3" t="s">
        <v>29</v>
      </c>
      <c r="V2623" s="3" t="n">
        <v>1</v>
      </c>
      <c r="W2623" s="3" t="n">
        <v>0</v>
      </c>
      <c r="X2623" s="3" t="n">
        <v>0</v>
      </c>
      <c r="Y2623" s="3" t="s">
        <v>30</v>
      </c>
      <c r="Z2623" s="3" t="s">
        <v>30</v>
      </c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</row>
    <row r="2624" customFormat="false" ht="15.75" hidden="false" customHeight="false" outlineLevel="0" collapsed="false">
      <c r="A2624" s="3" t="n">
        <v>2623</v>
      </c>
      <c r="B2624" s="3" t="s">
        <v>7659</v>
      </c>
      <c r="C2624" s="3" t="s">
        <v>7660</v>
      </c>
      <c r="D2624" s="3" t="n">
        <v>1</v>
      </c>
      <c r="E2624" s="3" t="n">
        <v>0.0749253</v>
      </c>
      <c r="F2624" s="3" t="n">
        <v>9</v>
      </c>
      <c r="G2624" s="3" t="n">
        <v>9</v>
      </c>
      <c r="H2624" s="3" t="n">
        <v>5</v>
      </c>
      <c r="I2624" s="3" t="n">
        <v>5</v>
      </c>
      <c r="J2624" s="3" t="n">
        <v>6</v>
      </c>
      <c r="K2624" s="3" t="n">
        <v>6</v>
      </c>
      <c r="L2624" s="3" t="n">
        <v>0</v>
      </c>
      <c r="M2624" s="3" t="n">
        <v>0</v>
      </c>
      <c r="N2624" s="3" t="n">
        <v>-1</v>
      </c>
      <c r="O2624" s="3" t="n">
        <v>-1</v>
      </c>
      <c r="P2624" s="3" t="n">
        <v>8.1</v>
      </c>
      <c r="Q2624" s="3" t="n">
        <v>24.2</v>
      </c>
      <c r="R2624" s="3" t="s">
        <v>7661</v>
      </c>
      <c r="S2624" s="4" t="n">
        <v>45747.6354861111</v>
      </c>
      <c r="T2624" s="3" t="s">
        <v>29</v>
      </c>
      <c r="U2624" s="3" t="s">
        <v>29</v>
      </c>
      <c r="V2624" s="3" t="n">
        <v>0</v>
      </c>
      <c r="W2624" s="3" t="n">
        <v>0</v>
      </c>
      <c r="X2624" s="3" t="n">
        <v>0</v>
      </c>
      <c r="Y2624" s="3" t="s">
        <v>30</v>
      </c>
      <c r="Z2624" s="3" t="s">
        <v>30</v>
      </c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</row>
    <row r="2625" customFormat="false" ht="15.75" hidden="false" customHeight="false" outlineLevel="0" collapsed="false">
      <c r="A2625" s="3" t="n">
        <v>2624</v>
      </c>
      <c r="B2625" s="3" t="s">
        <v>7662</v>
      </c>
      <c r="C2625" s="3" t="s">
        <v>7663</v>
      </c>
      <c r="D2625" s="3" t="n">
        <v>1</v>
      </c>
      <c r="E2625" s="3" t="n">
        <v>1.0434156</v>
      </c>
      <c r="F2625" s="3" t="n">
        <v>17</v>
      </c>
      <c r="G2625" s="3" t="n">
        <v>17</v>
      </c>
      <c r="H2625" s="3" t="n">
        <v>6</v>
      </c>
      <c r="I2625" s="3" t="n">
        <v>6</v>
      </c>
      <c r="J2625" s="3" t="n">
        <v>18</v>
      </c>
      <c r="K2625" s="3" t="n">
        <v>18</v>
      </c>
      <c r="L2625" s="3" t="n">
        <v>0</v>
      </c>
      <c r="M2625" s="3" t="n">
        <v>0</v>
      </c>
      <c r="N2625" s="3" t="n">
        <v>-1</v>
      </c>
      <c r="O2625" s="3" t="n">
        <v>-1</v>
      </c>
      <c r="P2625" s="3" t="n">
        <v>8</v>
      </c>
      <c r="Q2625" s="3" t="n">
        <v>24.2</v>
      </c>
      <c r="R2625" s="3" t="s">
        <v>7664</v>
      </c>
      <c r="S2625" s="4" t="n">
        <v>45747.6355208333</v>
      </c>
      <c r="T2625" s="3" t="s">
        <v>29</v>
      </c>
      <c r="U2625" s="3" t="s">
        <v>29</v>
      </c>
      <c r="V2625" s="3" t="n">
        <v>0</v>
      </c>
      <c r="W2625" s="3" t="n">
        <v>0</v>
      </c>
      <c r="X2625" s="3" t="n">
        <v>0</v>
      </c>
      <c r="Y2625" s="3" t="s">
        <v>30</v>
      </c>
      <c r="Z2625" s="3" t="s">
        <v>30</v>
      </c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</row>
    <row r="2626" customFormat="false" ht="15.75" hidden="false" customHeight="false" outlineLevel="0" collapsed="false">
      <c r="A2626" s="3" t="n">
        <v>2625</v>
      </c>
      <c r="B2626" s="3" t="s">
        <v>7665</v>
      </c>
      <c r="C2626" s="3" t="s">
        <v>7666</v>
      </c>
      <c r="D2626" s="3" t="n">
        <v>1</v>
      </c>
      <c r="E2626" s="3" t="n">
        <v>0.4589805</v>
      </c>
      <c r="F2626" s="3" t="n">
        <v>3</v>
      </c>
      <c r="G2626" s="3" t="n">
        <v>3</v>
      </c>
      <c r="H2626" s="3" t="n">
        <v>2</v>
      </c>
      <c r="I2626" s="3" t="n">
        <v>2</v>
      </c>
      <c r="J2626" s="3" t="n">
        <v>1</v>
      </c>
      <c r="K2626" s="3" t="n">
        <v>1</v>
      </c>
      <c r="L2626" s="3" t="n">
        <v>0</v>
      </c>
      <c r="M2626" s="3" t="n">
        <v>0</v>
      </c>
      <c r="N2626" s="3" t="n">
        <v>0</v>
      </c>
      <c r="O2626" s="3" t="n">
        <v>-1</v>
      </c>
      <c r="P2626" s="3" t="n">
        <v>8.1</v>
      </c>
      <c r="Q2626" s="3" t="n">
        <v>24.2</v>
      </c>
      <c r="R2626" s="3" t="s">
        <v>7667</v>
      </c>
      <c r="S2626" s="4" t="n">
        <v>45747.6355671296</v>
      </c>
      <c r="T2626" s="3" t="s">
        <v>29</v>
      </c>
      <c r="U2626" s="3" t="s">
        <v>29</v>
      </c>
      <c r="V2626" s="3" t="n">
        <v>1</v>
      </c>
      <c r="W2626" s="3" t="n">
        <v>0</v>
      </c>
      <c r="X2626" s="3" t="n">
        <v>0</v>
      </c>
      <c r="Y2626" s="3" t="s">
        <v>30</v>
      </c>
      <c r="Z2626" s="3" t="s">
        <v>30</v>
      </c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</row>
    <row r="2627" customFormat="false" ht="15.75" hidden="false" customHeight="false" outlineLevel="0" collapsed="false">
      <c r="A2627" s="3" t="n">
        <v>2626</v>
      </c>
      <c r="B2627" s="3" t="s">
        <v>7668</v>
      </c>
      <c r="C2627" s="3" t="s">
        <v>7669</v>
      </c>
      <c r="D2627" s="3" t="n">
        <v>1</v>
      </c>
      <c r="E2627" s="3" t="n">
        <v>3.1695322</v>
      </c>
      <c r="F2627" s="3" t="n">
        <v>618</v>
      </c>
      <c r="G2627" s="3" t="n">
        <v>618</v>
      </c>
      <c r="H2627" s="3" t="n">
        <v>18</v>
      </c>
      <c r="I2627" s="3" t="n">
        <v>18</v>
      </c>
      <c r="J2627" s="3" t="n">
        <v>814</v>
      </c>
      <c r="K2627" s="3" t="n">
        <v>814</v>
      </c>
      <c r="L2627" s="3" t="n">
        <v>28</v>
      </c>
      <c r="M2627" s="3" t="n">
        <v>28</v>
      </c>
      <c r="N2627" s="3" t="n">
        <v>-1</v>
      </c>
      <c r="O2627" s="3" t="n">
        <v>-1</v>
      </c>
      <c r="P2627" s="3" t="n">
        <v>8</v>
      </c>
      <c r="Q2627" s="3" t="n">
        <v>24.2</v>
      </c>
      <c r="R2627" s="3" t="s">
        <v>7670</v>
      </c>
      <c r="S2627" s="4" t="n">
        <v>45747.6356365741</v>
      </c>
      <c r="T2627" s="3" t="s">
        <v>65</v>
      </c>
      <c r="U2627" s="3" t="s">
        <v>65</v>
      </c>
      <c r="V2627" s="3" t="n">
        <v>0</v>
      </c>
      <c r="W2627" s="3" t="n">
        <v>0</v>
      </c>
      <c r="X2627" s="3" t="n">
        <v>0</v>
      </c>
      <c r="Y2627" s="3" t="s">
        <v>30</v>
      </c>
      <c r="Z2627" s="3" t="s">
        <v>30</v>
      </c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</row>
    <row r="2628" customFormat="false" ht="15.75" hidden="false" customHeight="false" outlineLevel="0" collapsed="false">
      <c r="A2628" s="3" t="n">
        <v>2627</v>
      </c>
      <c r="B2628" s="3" t="s">
        <v>7671</v>
      </c>
      <c r="C2628" s="3" t="s">
        <v>7672</v>
      </c>
      <c r="D2628" s="3" t="n">
        <v>1</v>
      </c>
      <c r="E2628" s="3" t="n">
        <v>2.690504</v>
      </c>
      <c r="F2628" s="3" t="n">
        <v>70</v>
      </c>
      <c r="G2628" s="3" t="n">
        <v>70</v>
      </c>
      <c r="H2628" s="3" t="n">
        <v>6</v>
      </c>
      <c r="I2628" s="3" t="n">
        <v>6</v>
      </c>
      <c r="J2628" s="3" t="n">
        <v>75</v>
      </c>
      <c r="K2628" s="3" t="n">
        <v>75</v>
      </c>
      <c r="L2628" s="3" t="n">
        <v>9</v>
      </c>
      <c r="M2628" s="3" t="n">
        <v>9</v>
      </c>
      <c r="N2628" s="3" t="n">
        <v>-1</v>
      </c>
      <c r="O2628" s="3" t="n">
        <v>-1</v>
      </c>
      <c r="P2628" s="3" t="n">
        <v>8</v>
      </c>
      <c r="Q2628" s="3" t="n">
        <v>24.2</v>
      </c>
      <c r="R2628" s="3" t="s">
        <v>7673</v>
      </c>
      <c r="S2628" s="4" t="n">
        <v>45747.6357060185</v>
      </c>
      <c r="T2628" s="3" t="s">
        <v>29</v>
      </c>
      <c r="U2628" s="3" t="s">
        <v>29</v>
      </c>
      <c r="V2628" s="3" t="n">
        <v>0</v>
      </c>
      <c r="W2628" s="3" t="n">
        <v>0</v>
      </c>
      <c r="X2628" s="3" t="n">
        <v>0</v>
      </c>
      <c r="Y2628" s="3" t="s">
        <v>30</v>
      </c>
      <c r="Z2628" s="3" t="s">
        <v>30</v>
      </c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</row>
    <row r="2629" customFormat="false" ht="15.75" hidden="false" customHeight="false" outlineLevel="0" collapsed="false">
      <c r="A2629" s="3" t="n">
        <v>2628</v>
      </c>
      <c r="B2629" s="3" t="s">
        <v>7674</v>
      </c>
      <c r="C2629" s="3" t="s">
        <v>7675</v>
      </c>
      <c r="D2629" s="3" t="n">
        <v>1</v>
      </c>
      <c r="E2629" s="3" t="n">
        <v>0.0783779</v>
      </c>
      <c r="F2629" s="3" t="n">
        <v>7</v>
      </c>
      <c r="G2629" s="3" t="n">
        <v>7</v>
      </c>
      <c r="H2629" s="3" t="n">
        <v>5</v>
      </c>
      <c r="I2629" s="3" t="n">
        <v>5</v>
      </c>
      <c r="J2629" s="3" t="n">
        <v>6</v>
      </c>
      <c r="K2629" s="3" t="n">
        <v>6</v>
      </c>
      <c r="L2629" s="3" t="n">
        <v>0</v>
      </c>
      <c r="M2629" s="3" t="n">
        <v>0</v>
      </c>
      <c r="N2629" s="3" t="n">
        <v>-1</v>
      </c>
      <c r="O2629" s="3" t="n">
        <v>-1</v>
      </c>
      <c r="P2629" s="3" t="n">
        <v>8.1</v>
      </c>
      <c r="Q2629" s="3" t="n">
        <v>24.2</v>
      </c>
      <c r="R2629" s="3" t="s">
        <v>7676</v>
      </c>
      <c r="S2629" s="4" t="n">
        <v>45747.6357291667</v>
      </c>
      <c r="T2629" s="3" t="s">
        <v>239</v>
      </c>
      <c r="U2629" s="3" t="s">
        <v>239</v>
      </c>
      <c r="V2629" s="3" t="n">
        <v>0</v>
      </c>
      <c r="W2629" s="3" t="n">
        <v>0</v>
      </c>
      <c r="X2629" s="3" t="n">
        <v>0</v>
      </c>
      <c r="Y2629" s="3" t="s">
        <v>30</v>
      </c>
      <c r="Z2629" s="3" t="s">
        <v>30</v>
      </c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</row>
    <row r="2630" customFormat="false" ht="15.75" hidden="false" customHeight="false" outlineLevel="0" collapsed="false">
      <c r="A2630" s="3" t="n">
        <v>2629</v>
      </c>
      <c r="B2630" s="3" t="s">
        <v>7677</v>
      </c>
      <c r="C2630" s="3" t="s">
        <v>7678</v>
      </c>
      <c r="D2630" s="3" t="n">
        <v>1</v>
      </c>
      <c r="E2630" s="3" t="n">
        <v>0.964819</v>
      </c>
      <c r="F2630" s="3" t="n">
        <v>14</v>
      </c>
      <c r="G2630" s="3" t="n">
        <v>14</v>
      </c>
      <c r="H2630" s="3" t="n">
        <v>9</v>
      </c>
      <c r="I2630" s="3" t="n">
        <v>9</v>
      </c>
      <c r="J2630" s="3" t="n">
        <v>15</v>
      </c>
      <c r="K2630" s="3" t="n">
        <v>15</v>
      </c>
      <c r="L2630" s="3" t="n">
        <v>1</v>
      </c>
      <c r="M2630" s="3" t="n">
        <v>1</v>
      </c>
      <c r="N2630" s="3" t="n">
        <v>3</v>
      </c>
      <c r="O2630" s="3" t="n">
        <v>3</v>
      </c>
      <c r="P2630" s="3" t="n">
        <v>8</v>
      </c>
      <c r="Q2630" s="3" t="n">
        <v>24.2</v>
      </c>
      <c r="R2630" s="3" t="s">
        <v>7679</v>
      </c>
      <c r="S2630" s="4" t="n">
        <v>45747.635775463</v>
      </c>
      <c r="T2630" s="3" t="s">
        <v>65</v>
      </c>
      <c r="U2630" s="3" t="s">
        <v>65</v>
      </c>
      <c r="V2630" s="3" t="n">
        <v>1</v>
      </c>
      <c r="W2630" s="3" t="n">
        <v>1</v>
      </c>
      <c r="X2630" s="3" t="n">
        <v>0</v>
      </c>
      <c r="Y2630" s="3" t="s">
        <v>30</v>
      </c>
      <c r="Z2630" s="3" t="s">
        <v>30</v>
      </c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</row>
    <row r="2631" customFormat="false" ht="15.75" hidden="false" customHeight="false" outlineLevel="0" collapsed="false">
      <c r="A2631" s="3" t="n">
        <v>2630</v>
      </c>
      <c r="B2631" s="3" t="s">
        <v>7680</v>
      </c>
      <c r="C2631" s="3" t="s">
        <v>7681</v>
      </c>
      <c r="D2631" s="3" t="n">
        <v>1</v>
      </c>
      <c r="E2631" s="3" t="n">
        <v>0.6897335</v>
      </c>
      <c r="F2631" s="3" t="n">
        <v>16</v>
      </c>
      <c r="G2631" s="3" t="n">
        <v>16</v>
      </c>
      <c r="H2631" s="3" t="n">
        <v>9</v>
      </c>
      <c r="I2631" s="3" t="n">
        <v>9</v>
      </c>
      <c r="J2631" s="3" t="n">
        <v>17</v>
      </c>
      <c r="K2631" s="3" t="n">
        <v>17</v>
      </c>
      <c r="L2631" s="3" t="n">
        <v>2</v>
      </c>
      <c r="M2631" s="3" t="n">
        <v>2</v>
      </c>
      <c r="N2631" s="3" t="n">
        <v>5</v>
      </c>
      <c r="O2631" s="3" t="n">
        <v>-1</v>
      </c>
      <c r="P2631" s="3" t="n">
        <v>8</v>
      </c>
      <c r="Q2631" s="3" t="n">
        <v>24.2</v>
      </c>
      <c r="R2631" s="3" t="s">
        <v>7682</v>
      </c>
      <c r="S2631" s="4" t="n">
        <v>45747.6358333333</v>
      </c>
      <c r="T2631" s="3" t="s">
        <v>65</v>
      </c>
      <c r="U2631" s="3" t="s">
        <v>65</v>
      </c>
      <c r="V2631" s="3" t="n">
        <v>1</v>
      </c>
      <c r="W2631" s="3" t="n">
        <v>0</v>
      </c>
      <c r="X2631" s="3" t="n">
        <v>0</v>
      </c>
      <c r="Y2631" s="3" t="s">
        <v>30</v>
      </c>
      <c r="Z2631" s="3" t="s">
        <v>30</v>
      </c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</row>
    <row r="2632" customFormat="false" ht="15.75" hidden="false" customHeight="false" outlineLevel="0" collapsed="false">
      <c r="A2632" s="3" t="n">
        <v>2631</v>
      </c>
      <c r="B2632" s="3" t="s">
        <v>7683</v>
      </c>
      <c r="C2632" s="3" t="s">
        <v>7684</v>
      </c>
      <c r="D2632" s="3" t="n">
        <v>1</v>
      </c>
      <c r="E2632" s="3" t="n">
        <v>10.918129</v>
      </c>
      <c r="F2632" s="3" t="n">
        <v>227</v>
      </c>
      <c r="G2632" s="3" t="n">
        <v>227</v>
      </c>
      <c r="H2632" s="3" t="n">
        <v>21</v>
      </c>
      <c r="I2632" s="3" t="n">
        <v>21</v>
      </c>
      <c r="J2632" s="3" t="n">
        <v>383</v>
      </c>
      <c r="K2632" s="3" t="n">
        <v>383</v>
      </c>
      <c r="L2632" s="3" t="n">
        <v>36</v>
      </c>
      <c r="M2632" s="3" t="n">
        <v>36</v>
      </c>
      <c r="N2632" s="3" t="n">
        <v>-1</v>
      </c>
      <c r="O2632" s="3" t="n">
        <v>-1</v>
      </c>
      <c r="P2632" s="3" t="n">
        <v>8.1</v>
      </c>
      <c r="Q2632" s="3" t="n">
        <v>24.2</v>
      </c>
      <c r="R2632" s="3" t="s">
        <v>7685</v>
      </c>
      <c r="S2632" s="4" t="n">
        <v>45747.6361226852</v>
      </c>
      <c r="T2632" s="3" t="s">
        <v>65</v>
      </c>
      <c r="U2632" s="3" t="s">
        <v>65</v>
      </c>
      <c r="V2632" s="3" t="n">
        <v>0</v>
      </c>
      <c r="W2632" s="3" t="n">
        <v>0</v>
      </c>
      <c r="X2632" s="3" t="n">
        <v>0</v>
      </c>
      <c r="Y2632" s="3" t="s">
        <v>30</v>
      </c>
      <c r="Z2632" s="3" t="s">
        <v>30</v>
      </c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</row>
    <row r="2633" customFormat="false" ht="15.75" hidden="false" customHeight="false" outlineLevel="0" collapsed="false">
      <c r="A2633" s="3" t="n">
        <v>2632</v>
      </c>
      <c r="B2633" s="3" t="s">
        <v>7686</v>
      </c>
      <c r="C2633" s="3" t="s">
        <v>7687</v>
      </c>
      <c r="D2633" s="3" t="n">
        <v>1</v>
      </c>
      <c r="E2633" s="3" t="n">
        <v>2.5030277</v>
      </c>
      <c r="F2633" s="3" t="n">
        <v>28</v>
      </c>
      <c r="G2633" s="3" t="n">
        <v>28</v>
      </c>
      <c r="H2633" s="3" t="n">
        <v>12</v>
      </c>
      <c r="I2633" s="3" t="n">
        <v>12</v>
      </c>
      <c r="J2633" s="3" t="n">
        <v>27</v>
      </c>
      <c r="K2633" s="3" t="n">
        <v>27</v>
      </c>
      <c r="L2633" s="3" t="n">
        <v>5</v>
      </c>
      <c r="M2633" s="3" t="n">
        <v>5</v>
      </c>
      <c r="N2633" s="3" t="n">
        <v>-1</v>
      </c>
      <c r="O2633" s="3" t="n">
        <v>-1</v>
      </c>
      <c r="P2633" s="3" t="n">
        <v>8</v>
      </c>
      <c r="Q2633" s="3" t="n">
        <v>24.2</v>
      </c>
      <c r="R2633" s="3" t="s">
        <v>7688</v>
      </c>
      <c r="S2633" s="4" t="n">
        <v>45747.63625</v>
      </c>
      <c r="T2633" s="3" t="s">
        <v>232</v>
      </c>
      <c r="U2633" s="3" t="s">
        <v>232</v>
      </c>
      <c r="V2633" s="3" t="n">
        <v>0</v>
      </c>
      <c r="W2633" s="3" t="n">
        <v>0</v>
      </c>
      <c r="X2633" s="3" t="n">
        <v>0</v>
      </c>
      <c r="Y2633" s="3" t="s">
        <v>30</v>
      </c>
      <c r="Z2633" s="3" t="s">
        <v>30</v>
      </c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</row>
    <row r="2634" customFormat="false" ht="15.75" hidden="false" customHeight="false" outlineLevel="0" collapsed="false">
      <c r="A2634" s="3" t="n">
        <v>2633</v>
      </c>
      <c r="B2634" s="3" t="s">
        <v>7689</v>
      </c>
      <c r="C2634" s="3" t="s">
        <v>7690</v>
      </c>
      <c r="D2634" s="3" t="n">
        <v>1</v>
      </c>
      <c r="E2634" s="3" t="n">
        <v>0.8584328</v>
      </c>
      <c r="F2634" s="3" t="n">
        <v>7</v>
      </c>
      <c r="G2634" s="3" t="n">
        <v>7</v>
      </c>
      <c r="H2634" s="3" t="n">
        <v>3</v>
      </c>
      <c r="I2634" s="3" t="n">
        <v>3</v>
      </c>
      <c r="J2634" s="3" t="n">
        <v>4</v>
      </c>
      <c r="K2634" s="3" t="n">
        <v>4</v>
      </c>
      <c r="L2634" s="3" t="n">
        <v>0</v>
      </c>
      <c r="M2634" s="3" t="n">
        <v>0</v>
      </c>
      <c r="N2634" s="3" t="n">
        <v>0</v>
      </c>
      <c r="O2634" s="3" t="n">
        <v>0</v>
      </c>
      <c r="P2634" s="3" t="n">
        <v>8.1</v>
      </c>
      <c r="Q2634" s="3" t="n">
        <v>24.2</v>
      </c>
      <c r="R2634" s="3" t="s">
        <v>7691</v>
      </c>
      <c r="S2634" s="4" t="n">
        <v>45747.6363078704</v>
      </c>
      <c r="T2634" s="3" t="s">
        <v>65</v>
      </c>
      <c r="U2634" s="3" t="s">
        <v>65</v>
      </c>
      <c r="V2634" s="3" t="n">
        <v>1</v>
      </c>
      <c r="W2634" s="3" t="n">
        <v>1</v>
      </c>
      <c r="X2634" s="3" t="n">
        <v>0</v>
      </c>
      <c r="Y2634" s="3" t="s">
        <v>30</v>
      </c>
      <c r="Z2634" s="3" t="s">
        <v>30</v>
      </c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</row>
    <row r="2635" customFormat="false" ht="15.75" hidden="false" customHeight="false" outlineLevel="0" collapsed="false">
      <c r="A2635" s="3" t="n">
        <v>2634</v>
      </c>
      <c r="B2635" s="3" t="s">
        <v>7692</v>
      </c>
      <c r="C2635" s="3" t="s">
        <v>7693</v>
      </c>
      <c r="D2635" s="3" t="n">
        <v>1</v>
      </c>
      <c r="E2635" s="3" t="n">
        <v>0.6824441</v>
      </c>
      <c r="F2635" s="3" t="n">
        <v>7</v>
      </c>
      <c r="G2635" s="3" t="n">
        <v>7</v>
      </c>
      <c r="H2635" s="3" t="n">
        <v>3</v>
      </c>
      <c r="I2635" s="3" t="n">
        <v>3</v>
      </c>
      <c r="J2635" s="3" t="n">
        <v>4</v>
      </c>
      <c r="K2635" s="3" t="n">
        <v>4</v>
      </c>
      <c r="L2635" s="3" t="n">
        <v>0</v>
      </c>
      <c r="M2635" s="3" t="n">
        <v>0</v>
      </c>
      <c r="N2635" s="3" t="n">
        <v>0</v>
      </c>
      <c r="O2635" s="3" t="n">
        <v>0</v>
      </c>
      <c r="P2635" s="3" t="n">
        <v>8</v>
      </c>
      <c r="Q2635" s="3" t="n">
        <v>24.2</v>
      </c>
      <c r="R2635" s="3" t="s">
        <v>7694</v>
      </c>
      <c r="S2635" s="4" t="n">
        <v>45747.6363657407</v>
      </c>
      <c r="T2635" s="3" t="s">
        <v>65</v>
      </c>
      <c r="U2635" s="3" t="s">
        <v>65</v>
      </c>
      <c r="V2635" s="3" t="n">
        <v>1</v>
      </c>
      <c r="W2635" s="3" t="n">
        <v>1</v>
      </c>
      <c r="X2635" s="3" t="n">
        <v>0</v>
      </c>
      <c r="Y2635" s="3" t="s">
        <v>30</v>
      </c>
      <c r="Z2635" s="3" t="s">
        <v>30</v>
      </c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</row>
    <row r="2636" customFormat="false" ht="15.75" hidden="false" customHeight="false" outlineLevel="0" collapsed="false">
      <c r="A2636" s="3" t="n">
        <v>2635</v>
      </c>
      <c r="B2636" s="3" t="s">
        <v>7695</v>
      </c>
      <c r="C2636" s="3" t="s">
        <v>7696</v>
      </c>
      <c r="D2636" s="3" t="n">
        <v>1</v>
      </c>
      <c r="E2636" s="3" t="n">
        <v>5.5774811</v>
      </c>
      <c r="F2636" s="3" t="n">
        <v>41</v>
      </c>
      <c r="G2636" s="3" t="n">
        <v>41</v>
      </c>
      <c r="H2636" s="3" t="n">
        <v>8</v>
      </c>
      <c r="I2636" s="3" t="n">
        <v>8</v>
      </c>
      <c r="J2636" s="3" t="n">
        <v>46</v>
      </c>
      <c r="K2636" s="3" t="n">
        <v>46</v>
      </c>
      <c r="L2636" s="3" t="n">
        <v>11</v>
      </c>
      <c r="M2636" s="3" t="n">
        <v>11</v>
      </c>
      <c r="N2636" s="3" t="n">
        <v>-1</v>
      </c>
      <c r="O2636" s="3" t="n">
        <v>-1</v>
      </c>
      <c r="P2636" s="3" t="n">
        <v>8</v>
      </c>
      <c r="Q2636" s="3" t="n">
        <v>24.2</v>
      </c>
      <c r="R2636" s="3" t="s">
        <v>7697</v>
      </c>
      <c r="S2636" s="4" t="n">
        <v>45747.6365625</v>
      </c>
      <c r="T2636" s="3" t="s">
        <v>65</v>
      </c>
      <c r="U2636" s="3" t="s">
        <v>65</v>
      </c>
      <c r="V2636" s="3" t="n">
        <v>0</v>
      </c>
      <c r="W2636" s="3" t="n">
        <v>0</v>
      </c>
      <c r="X2636" s="3" t="n">
        <v>0</v>
      </c>
      <c r="Y2636" s="3" t="s">
        <v>30</v>
      </c>
      <c r="Z2636" s="3" t="s">
        <v>30</v>
      </c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</row>
    <row r="2637" customFormat="false" ht="15.75" hidden="false" customHeight="false" outlineLevel="0" collapsed="false">
      <c r="A2637" s="3" t="n">
        <v>2636</v>
      </c>
      <c r="B2637" s="3" t="s">
        <v>7698</v>
      </c>
      <c r="C2637" s="3" t="s">
        <v>7699</v>
      </c>
      <c r="D2637" s="3" t="n">
        <v>1</v>
      </c>
      <c r="E2637" s="3" t="n">
        <v>1.1891468</v>
      </c>
      <c r="F2637" s="3" t="n">
        <v>11</v>
      </c>
      <c r="G2637" s="3" t="n">
        <v>11</v>
      </c>
      <c r="H2637" s="3" t="n">
        <v>3</v>
      </c>
      <c r="I2637" s="3" t="n">
        <v>3</v>
      </c>
      <c r="J2637" s="3" t="n">
        <v>8</v>
      </c>
      <c r="K2637" s="3" t="n">
        <v>8</v>
      </c>
      <c r="L2637" s="3" t="n">
        <v>0</v>
      </c>
      <c r="M2637" s="3" t="n">
        <v>0</v>
      </c>
      <c r="N2637" s="3" t="n">
        <v>-1</v>
      </c>
      <c r="O2637" s="3" t="n">
        <v>-1</v>
      </c>
      <c r="P2637" s="3" t="n">
        <v>8.1</v>
      </c>
      <c r="Q2637" s="3" t="n">
        <v>24.2</v>
      </c>
      <c r="R2637" s="3" t="s">
        <v>7700</v>
      </c>
      <c r="S2637" s="4" t="n">
        <v>45747.6366203704</v>
      </c>
      <c r="T2637" s="3" t="s">
        <v>239</v>
      </c>
      <c r="U2637" s="3" t="s">
        <v>239</v>
      </c>
      <c r="V2637" s="3" t="n">
        <v>0</v>
      </c>
      <c r="W2637" s="3" t="n">
        <v>0</v>
      </c>
      <c r="X2637" s="3" t="n">
        <v>0</v>
      </c>
      <c r="Y2637" s="3" t="s">
        <v>30</v>
      </c>
      <c r="Z2637" s="3" t="s">
        <v>30</v>
      </c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</row>
    <row r="2638" customFormat="false" ht="15.75" hidden="false" customHeight="false" outlineLevel="0" collapsed="false">
      <c r="A2638" s="3" t="n">
        <v>2637</v>
      </c>
      <c r="B2638" s="3" t="s">
        <v>7701</v>
      </c>
      <c r="C2638" s="3" t="s">
        <v>7702</v>
      </c>
      <c r="D2638" s="3" t="n">
        <v>1</v>
      </c>
      <c r="E2638" s="3" t="n">
        <v>1.4497588</v>
      </c>
      <c r="F2638" s="3" t="n">
        <v>84</v>
      </c>
      <c r="G2638" s="3" t="n">
        <v>84</v>
      </c>
      <c r="H2638" s="3" t="n">
        <v>19</v>
      </c>
      <c r="I2638" s="3" t="n">
        <v>19</v>
      </c>
      <c r="J2638" s="3" t="n">
        <v>91</v>
      </c>
      <c r="K2638" s="3" t="n">
        <v>91</v>
      </c>
      <c r="L2638" s="3" t="n">
        <v>9</v>
      </c>
      <c r="M2638" s="3" t="n">
        <v>9</v>
      </c>
      <c r="N2638" s="3" t="n">
        <v>-1</v>
      </c>
      <c r="O2638" s="3" t="n">
        <v>-1</v>
      </c>
      <c r="P2638" s="3" t="n">
        <v>8.1</v>
      </c>
      <c r="Q2638" s="3" t="n">
        <v>24.2</v>
      </c>
      <c r="R2638" s="3" t="s">
        <v>7703</v>
      </c>
      <c r="S2638" s="4" t="n">
        <v>45747.6366550926</v>
      </c>
      <c r="T2638" s="3" t="s">
        <v>239</v>
      </c>
      <c r="U2638" s="3" t="s">
        <v>239</v>
      </c>
      <c r="V2638" s="3" t="n">
        <v>0</v>
      </c>
      <c r="W2638" s="3" t="n">
        <v>0</v>
      </c>
      <c r="X2638" s="3" t="n">
        <v>0</v>
      </c>
      <c r="Y2638" s="3" t="s">
        <v>30</v>
      </c>
      <c r="Z2638" s="3" t="s">
        <v>30</v>
      </c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</row>
    <row r="2639" customFormat="false" ht="15.75" hidden="false" customHeight="false" outlineLevel="0" collapsed="false">
      <c r="A2639" s="3" t="n">
        <v>2638</v>
      </c>
      <c r="B2639" s="3" t="s">
        <v>7704</v>
      </c>
      <c r="C2639" s="3" t="s">
        <v>7705</v>
      </c>
      <c r="D2639" s="3" t="n">
        <v>1</v>
      </c>
      <c r="E2639" s="3" t="n">
        <v>2.0276293</v>
      </c>
      <c r="F2639" s="3" t="n">
        <v>150</v>
      </c>
      <c r="G2639" s="3" t="n">
        <v>150</v>
      </c>
      <c r="H2639" s="3" t="n">
        <v>31</v>
      </c>
      <c r="I2639" s="3" t="n">
        <v>31</v>
      </c>
      <c r="J2639" s="3" t="n">
        <v>182</v>
      </c>
      <c r="K2639" s="3" t="n">
        <v>182</v>
      </c>
      <c r="L2639" s="3" t="n">
        <v>13</v>
      </c>
      <c r="M2639" s="3" t="n">
        <v>13</v>
      </c>
      <c r="N2639" s="3" t="n">
        <v>-1</v>
      </c>
      <c r="O2639" s="3" t="n">
        <v>-1</v>
      </c>
      <c r="P2639" s="3" t="n">
        <v>8.1</v>
      </c>
      <c r="Q2639" s="3" t="n">
        <v>24.2</v>
      </c>
      <c r="R2639" s="3" t="s">
        <v>7706</v>
      </c>
      <c r="S2639" s="4" t="n">
        <v>45747.636712963</v>
      </c>
      <c r="T2639" s="3" t="s">
        <v>239</v>
      </c>
      <c r="U2639" s="3" t="s">
        <v>239</v>
      </c>
      <c r="V2639" s="3" t="n">
        <v>0</v>
      </c>
      <c r="W2639" s="3" t="n">
        <v>0</v>
      </c>
      <c r="X2639" s="3" t="n">
        <v>0</v>
      </c>
      <c r="Y2639" s="3" t="s">
        <v>30</v>
      </c>
      <c r="Z2639" s="3" t="s">
        <v>30</v>
      </c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</row>
    <row r="2640" customFormat="false" ht="15.75" hidden="false" customHeight="false" outlineLevel="0" collapsed="false">
      <c r="A2640" s="3" t="n">
        <v>2639</v>
      </c>
      <c r="B2640" s="3" t="s">
        <v>7707</v>
      </c>
      <c r="C2640" s="3" t="s">
        <v>7708</v>
      </c>
      <c r="D2640" s="3" t="n">
        <v>1</v>
      </c>
      <c r="E2640" s="3" t="n">
        <v>0.843739</v>
      </c>
      <c r="F2640" s="3" t="n">
        <v>70</v>
      </c>
      <c r="G2640" s="3" t="n">
        <v>70</v>
      </c>
      <c r="H2640" s="3" t="n">
        <v>23</v>
      </c>
      <c r="I2640" s="3" t="n">
        <v>23</v>
      </c>
      <c r="J2640" s="3" t="n">
        <v>80</v>
      </c>
      <c r="K2640" s="3" t="n">
        <v>80</v>
      </c>
      <c r="L2640" s="3" t="n">
        <v>4</v>
      </c>
      <c r="M2640" s="3" t="n">
        <v>4</v>
      </c>
      <c r="N2640" s="3" t="n">
        <v>-1</v>
      </c>
      <c r="O2640" s="3" t="n">
        <v>-1</v>
      </c>
      <c r="P2640" s="3" t="n">
        <v>8.1</v>
      </c>
      <c r="Q2640" s="3" t="n">
        <v>24.2</v>
      </c>
      <c r="R2640" s="3" t="s">
        <v>7709</v>
      </c>
      <c r="S2640" s="4" t="n">
        <v>45747.6367476852</v>
      </c>
      <c r="T2640" s="3" t="s">
        <v>239</v>
      </c>
      <c r="U2640" s="3" t="s">
        <v>239</v>
      </c>
      <c r="V2640" s="3" t="n">
        <v>0</v>
      </c>
      <c r="W2640" s="3" t="n">
        <v>0</v>
      </c>
      <c r="X2640" s="3" t="n">
        <v>0</v>
      </c>
      <c r="Y2640" s="3" t="s">
        <v>30</v>
      </c>
      <c r="Z2640" s="3" t="s">
        <v>30</v>
      </c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</row>
    <row r="2641" customFormat="false" ht="15.75" hidden="false" customHeight="false" outlineLevel="0" collapsed="false">
      <c r="A2641" s="3" t="n">
        <v>2640</v>
      </c>
      <c r="B2641" s="3" t="s">
        <v>7710</v>
      </c>
      <c r="C2641" s="3" t="s">
        <v>7711</v>
      </c>
      <c r="D2641" s="3" t="n">
        <v>1</v>
      </c>
      <c r="E2641" s="3" t="n">
        <v>2.0542142</v>
      </c>
      <c r="F2641" s="3" t="n">
        <v>150</v>
      </c>
      <c r="G2641" s="3" t="n">
        <v>150</v>
      </c>
      <c r="H2641" s="3" t="n">
        <v>31</v>
      </c>
      <c r="I2641" s="3" t="n">
        <v>31</v>
      </c>
      <c r="J2641" s="3" t="n">
        <v>182</v>
      </c>
      <c r="K2641" s="3" t="n">
        <v>182</v>
      </c>
      <c r="L2641" s="3" t="n">
        <v>13</v>
      </c>
      <c r="M2641" s="3" t="n">
        <v>13</v>
      </c>
      <c r="N2641" s="3" t="n">
        <v>-1</v>
      </c>
      <c r="O2641" s="3" t="n">
        <v>-1</v>
      </c>
      <c r="P2641" s="3" t="n">
        <v>8.1</v>
      </c>
      <c r="Q2641" s="3" t="n">
        <v>24.2</v>
      </c>
      <c r="R2641" s="3" t="s">
        <v>7712</v>
      </c>
      <c r="S2641" s="4" t="n">
        <v>45747.6368055556</v>
      </c>
      <c r="T2641" s="3" t="s">
        <v>239</v>
      </c>
      <c r="U2641" s="3" t="s">
        <v>239</v>
      </c>
      <c r="V2641" s="3" t="n">
        <v>0</v>
      </c>
      <c r="W2641" s="3" t="n">
        <v>0</v>
      </c>
      <c r="X2641" s="3" t="n">
        <v>0</v>
      </c>
      <c r="Y2641" s="3" t="s">
        <v>30</v>
      </c>
      <c r="Z2641" s="3" t="s">
        <v>30</v>
      </c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</row>
    <row r="2642" customFormat="false" ht="15.75" hidden="false" customHeight="false" outlineLevel="0" collapsed="false">
      <c r="A2642" s="3" t="n">
        <v>2641</v>
      </c>
      <c r="B2642" s="3" t="s">
        <v>7713</v>
      </c>
      <c r="C2642" s="3" t="s">
        <v>7714</v>
      </c>
      <c r="D2642" s="3" t="n">
        <v>1</v>
      </c>
      <c r="E2642" s="3" t="n">
        <v>0.8711322</v>
      </c>
      <c r="F2642" s="3" t="n">
        <v>70</v>
      </c>
      <c r="G2642" s="3" t="n">
        <v>70</v>
      </c>
      <c r="H2642" s="3" t="n">
        <v>23</v>
      </c>
      <c r="I2642" s="3" t="n">
        <v>23</v>
      </c>
      <c r="J2642" s="3" t="n">
        <v>80</v>
      </c>
      <c r="K2642" s="3" t="n">
        <v>80</v>
      </c>
      <c r="L2642" s="3" t="n">
        <v>4</v>
      </c>
      <c r="M2642" s="3" t="n">
        <v>4</v>
      </c>
      <c r="N2642" s="3" t="n">
        <v>-1</v>
      </c>
      <c r="O2642" s="3" t="n">
        <v>-1</v>
      </c>
      <c r="P2642" s="3" t="n">
        <v>8.1</v>
      </c>
      <c r="Q2642" s="3" t="n">
        <v>24.2</v>
      </c>
      <c r="R2642" s="3" t="s">
        <v>7715</v>
      </c>
      <c r="S2642" s="4" t="n">
        <v>45747.6368402778</v>
      </c>
      <c r="T2642" s="3" t="s">
        <v>239</v>
      </c>
      <c r="U2642" s="3" t="s">
        <v>239</v>
      </c>
      <c r="V2642" s="3" t="n">
        <v>0</v>
      </c>
      <c r="W2642" s="3" t="n">
        <v>0</v>
      </c>
      <c r="X2642" s="3" t="n">
        <v>0</v>
      </c>
      <c r="Y2642" s="3" t="s">
        <v>30</v>
      </c>
      <c r="Z2642" s="3" t="s">
        <v>30</v>
      </c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</row>
    <row r="2643" customFormat="false" ht="15.75" hidden="false" customHeight="false" outlineLevel="0" collapsed="false">
      <c r="A2643" s="3" t="n">
        <v>2642</v>
      </c>
      <c r="B2643" s="3" t="s">
        <v>7716</v>
      </c>
      <c r="C2643" s="3" t="s">
        <v>7717</v>
      </c>
      <c r="D2643" s="3" t="n">
        <v>1</v>
      </c>
      <c r="E2643" s="3" t="n">
        <v>2.0008564</v>
      </c>
      <c r="F2643" s="3" t="n">
        <v>150</v>
      </c>
      <c r="G2643" s="3" t="n">
        <v>150</v>
      </c>
      <c r="H2643" s="3" t="n">
        <v>31</v>
      </c>
      <c r="I2643" s="3" t="n">
        <v>31</v>
      </c>
      <c r="J2643" s="3" t="n">
        <v>182</v>
      </c>
      <c r="K2643" s="3" t="n">
        <v>182</v>
      </c>
      <c r="L2643" s="3" t="n">
        <v>13</v>
      </c>
      <c r="M2643" s="3" t="n">
        <v>13</v>
      </c>
      <c r="N2643" s="3" t="n">
        <v>-1</v>
      </c>
      <c r="O2643" s="3" t="n">
        <v>-1</v>
      </c>
      <c r="P2643" s="3" t="n">
        <v>8.1</v>
      </c>
      <c r="Q2643" s="3" t="n">
        <v>24.2</v>
      </c>
      <c r="R2643" s="3" t="s">
        <v>7718</v>
      </c>
      <c r="S2643" s="4" t="n">
        <v>45747.6368981482</v>
      </c>
      <c r="T2643" s="3" t="s">
        <v>239</v>
      </c>
      <c r="U2643" s="3" t="s">
        <v>239</v>
      </c>
      <c r="V2643" s="3" t="n">
        <v>0</v>
      </c>
      <c r="W2643" s="3" t="n">
        <v>0</v>
      </c>
      <c r="X2643" s="3" t="n">
        <v>0</v>
      </c>
      <c r="Y2643" s="3" t="s">
        <v>30</v>
      </c>
      <c r="Z2643" s="3" t="s">
        <v>30</v>
      </c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</row>
    <row r="2644" customFormat="false" ht="15.75" hidden="false" customHeight="false" outlineLevel="0" collapsed="false">
      <c r="A2644" s="3" t="n">
        <v>2643</v>
      </c>
      <c r="B2644" s="3" t="s">
        <v>7719</v>
      </c>
      <c r="C2644" s="3" t="s">
        <v>7720</v>
      </c>
      <c r="D2644" s="3" t="n">
        <v>1</v>
      </c>
      <c r="E2644" s="3" t="n">
        <v>3.2283156</v>
      </c>
      <c r="F2644" s="3" t="n">
        <v>315</v>
      </c>
      <c r="G2644" s="3" t="n">
        <v>315</v>
      </c>
      <c r="H2644" s="3" t="n">
        <v>18</v>
      </c>
      <c r="I2644" s="3" t="n">
        <v>18</v>
      </c>
      <c r="J2644" s="3" t="n">
        <v>300</v>
      </c>
      <c r="K2644" s="3" t="n">
        <v>300</v>
      </c>
      <c r="L2644" s="3" t="n">
        <v>44</v>
      </c>
      <c r="M2644" s="3" t="n">
        <v>44</v>
      </c>
      <c r="N2644" s="3" t="n">
        <v>-1</v>
      </c>
      <c r="O2644" s="3" t="n">
        <v>-1</v>
      </c>
      <c r="P2644" s="3" t="n">
        <v>8</v>
      </c>
      <c r="Q2644" s="3" t="n">
        <v>24.2</v>
      </c>
      <c r="R2644" s="3" t="s">
        <v>7721</v>
      </c>
      <c r="S2644" s="4" t="n">
        <v>45747.3578240741</v>
      </c>
      <c r="T2644" s="3" t="s">
        <v>65</v>
      </c>
      <c r="U2644" s="3" t="s">
        <v>65</v>
      </c>
      <c r="V2644" s="3" t="n">
        <v>0</v>
      </c>
      <c r="W2644" s="3" t="n">
        <v>0</v>
      </c>
      <c r="X2644" s="3" t="n">
        <v>0</v>
      </c>
      <c r="Y2644" s="3" t="s">
        <v>30</v>
      </c>
      <c r="Z2644" s="3" t="s">
        <v>30</v>
      </c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</row>
    <row r="2645" customFormat="false" ht="15.75" hidden="false" customHeight="false" outlineLevel="0" collapsed="false">
      <c r="A2645" s="3" t="n">
        <v>2644</v>
      </c>
      <c r="B2645" s="3" t="s">
        <v>7722</v>
      </c>
      <c r="C2645" s="3" t="s">
        <v>7723</v>
      </c>
      <c r="D2645" s="3" t="n">
        <v>1</v>
      </c>
      <c r="E2645" s="3" t="n">
        <v>4.487956</v>
      </c>
      <c r="F2645" s="3" t="n">
        <v>100</v>
      </c>
      <c r="G2645" s="3" t="n">
        <v>100</v>
      </c>
      <c r="H2645" s="3" t="n">
        <v>11</v>
      </c>
      <c r="I2645" s="3" t="n">
        <v>11</v>
      </c>
      <c r="J2645" s="3" t="n">
        <v>99</v>
      </c>
      <c r="K2645" s="3" t="n">
        <v>99</v>
      </c>
      <c r="L2645" s="3" t="n">
        <v>10</v>
      </c>
      <c r="M2645" s="3" t="n">
        <v>10</v>
      </c>
      <c r="N2645" s="3" t="n">
        <v>2</v>
      </c>
      <c r="O2645" s="3" t="n">
        <v>2</v>
      </c>
      <c r="P2645" s="3" t="n">
        <v>8</v>
      </c>
      <c r="Q2645" s="3" t="n">
        <v>24.2</v>
      </c>
      <c r="R2645" s="3" t="s">
        <v>7724</v>
      </c>
      <c r="S2645" s="4" t="n">
        <v>45747.3579166667</v>
      </c>
      <c r="T2645" s="3" t="s">
        <v>65</v>
      </c>
      <c r="U2645" s="3" t="s">
        <v>65</v>
      </c>
      <c r="V2645" s="3" t="n">
        <v>1</v>
      </c>
      <c r="W2645" s="3" t="n">
        <v>1</v>
      </c>
      <c r="X2645" s="3" t="n">
        <v>0</v>
      </c>
      <c r="Y2645" s="3" t="s">
        <v>30</v>
      </c>
      <c r="Z2645" s="3" t="s">
        <v>30</v>
      </c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</row>
    <row r="2646" customFormat="false" ht="15.75" hidden="false" customHeight="false" outlineLevel="0" collapsed="false">
      <c r="A2646" s="3" t="n">
        <v>2645</v>
      </c>
      <c r="B2646" s="3" t="s">
        <v>7725</v>
      </c>
      <c r="C2646" s="3"/>
      <c r="D2646" s="3" t="n">
        <v>0</v>
      </c>
      <c r="E2646" s="3" t="s">
        <v>1901</v>
      </c>
      <c r="F2646" s="3" t="s">
        <v>1901</v>
      </c>
      <c r="G2646" s="3" t="s">
        <v>1901</v>
      </c>
      <c r="H2646" s="3" t="s">
        <v>1901</v>
      </c>
      <c r="I2646" s="3" t="s">
        <v>1901</v>
      </c>
      <c r="J2646" s="3" t="s">
        <v>1901</v>
      </c>
      <c r="K2646" s="3" t="s">
        <v>1901</v>
      </c>
      <c r="L2646" s="3" t="s">
        <v>1901</v>
      </c>
      <c r="M2646" s="3" t="s">
        <v>1901</v>
      </c>
      <c r="N2646" s="3" t="s">
        <v>1901</v>
      </c>
      <c r="O2646" s="3" t="s">
        <v>1901</v>
      </c>
      <c r="P2646" s="3"/>
      <c r="Q2646" s="3"/>
      <c r="R2646" s="3"/>
      <c r="S2646" s="3"/>
      <c r="T2646" s="3"/>
      <c r="U2646" s="3"/>
      <c r="V2646" s="3" t="s">
        <v>1901</v>
      </c>
      <c r="W2646" s="3" t="s">
        <v>1901</v>
      </c>
      <c r="X2646" s="3" t="s">
        <v>1901</v>
      </c>
      <c r="Y2646" s="3"/>
      <c r="Z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</row>
    <row r="2647" customFormat="false" ht="15.75" hidden="false" customHeight="false" outlineLevel="0" collapsed="false">
      <c r="A2647" s="3" t="n">
        <v>2646</v>
      </c>
      <c r="B2647" s="3" t="s">
        <v>7726</v>
      </c>
      <c r="C2647" s="3" t="s">
        <v>7727</v>
      </c>
      <c r="D2647" s="3" t="n">
        <v>1</v>
      </c>
      <c r="E2647" s="3" t="n">
        <v>9.7934167</v>
      </c>
      <c r="F2647" s="3" t="n">
        <v>347</v>
      </c>
      <c r="G2647" s="3" t="n">
        <v>347</v>
      </c>
      <c r="H2647" s="3" t="n">
        <v>15</v>
      </c>
      <c r="I2647" s="3" t="n">
        <v>15</v>
      </c>
      <c r="J2647" s="3" t="n">
        <v>613</v>
      </c>
      <c r="K2647" s="3" t="n">
        <v>613</v>
      </c>
      <c r="L2647" s="3" t="n">
        <v>20</v>
      </c>
      <c r="M2647" s="3" t="n">
        <v>20</v>
      </c>
      <c r="N2647" s="3" t="n">
        <v>10</v>
      </c>
      <c r="O2647" s="3" t="n">
        <v>-1</v>
      </c>
      <c r="P2647" s="3" t="n">
        <v>8.1</v>
      </c>
      <c r="Q2647" s="3" t="n">
        <v>24.2</v>
      </c>
      <c r="R2647" s="3" t="s">
        <v>7728</v>
      </c>
      <c r="S2647" s="4" t="n">
        <v>45747.3581597222</v>
      </c>
      <c r="T2647" s="3" t="s">
        <v>7729</v>
      </c>
      <c r="U2647" s="3" t="s">
        <v>7729</v>
      </c>
      <c r="V2647" s="3" t="n">
        <v>1</v>
      </c>
      <c r="W2647" s="3" t="n">
        <v>0</v>
      </c>
      <c r="X2647" s="3" t="n">
        <v>0</v>
      </c>
      <c r="Y2647" s="3" t="s">
        <v>81</v>
      </c>
      <c r="Z2647" s="3" t="s">
        <v>30</v>
      </c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</row>
    <row r="2648" customFormat="false" ht="15.75" hidden="false" customHeight="false" outlineLevel="0" collapsed="false">
      <c r="A2648" s="3" t="n">
        <v>2647</v>
      </c>
      <c r="B2648" s="3" t="s">
        <v>7730</v>
      </c>
      <c r="C2648" s="3" t="s">
        <v>7731</v>
      </c>
      <c r="D2648" s="3" t="n">
        <v>1</v>
      </c>
      <c r="E2648" s="3" t="n">
        <v>0.0903345</v>
      </c>
      <c r="F2648" s="3" t="n">
        <v>11</v>
      </c>
      <c r="G2648" s="3" t="n">
        <v>11</v>
      </c>
      <c r="H2648" s="3" t="n">
        <v>7</v>
      </c>
      <c r="I2648" s="3" t="n">
        <v>7</v>
      </c>
      <c r="J2648" s="3" t="n">
        <v>13</v>
      </c>
      <c r="K2648" s="3" t="n">
        <v>13</v>
      </c>
      <c r="L2648" s="3" t="n">
        <v>0</v>
      </c>
      <c r="M2648" s="3" t="n">
        <v>0</v>
      </c>
      <c r="N2648" s="3" t="n">
        <v>0</v>
      </c>
      <c r="O2648" s="3" t="n">
        <v>0</v>
      </c>
      <c r="P2648" s="3" t="n">
        <v>8</v>
      </c>
      <c r="Q2648" s="3" t="n">
        <v>24.2</v>
      </c>
      <c r="R2648" s="3" t="s">
        <v>7732</v>
      </c>
      <c r="S2648" s="4" t="n">
        <v>45747.3582060185</v>
      </c>
      <c r="T2648" s="3" t="s">
        <v>65</v>
      </c>
      <c r="U2648" s="3" t="s">
        <v>65</v>
      </c>
      <c r="V2648" s="3" t="n">
        <v>1</v>
      </c>
      <c r="W2648" s="3" t="n">
        <v>1</v>
      </c>
      <c r="X2648" s="3" t="n">
        <v>0</v>
      </c>
      <c r="Y2648" s="3" t="s">
        <v>81</v>
      </c>
      <c r="Z2648" s="3" t="s">
        <v>81</v>
      </c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</row>
    <row r="2649" customFormat="false" ht="15.75" hidden="false" customHeight="false" outlineLevel="0" collapsed="false">
      <c r="A2649" s="3" t="n">
        <v>2648</v>
      </c>
      <c r="B2649" s="3" t="s">
        <v>7733</v>
      </c>
      <c r="C2649" s="3" t="s">
        <v>7734</v>
      </c>
      <c r="D2649" s="3" t="n">
        <v>1</v>
      </c>
      <c r="E2649" s="3" t="n">
        <v>1.0555327</v>
      </c>
      <c r="F2649" s="3" t="n">
        <v>24</v>
      </c>
      <c r="G2649" s="3" t="n">
        <v>24</v>
      </c>
      <c r="H2649" s="3" t="n">
        <v>11</v>
      </c>
      <c r="I2649" s="3" t="n">
        <v>11</v>
      </c>
      <c r="J2649" s="3" t="n">
        <v>38</v>
      </c>
      <c r="K2649" s="3" t="n">
        <v>38</v>
      </c>
      <c r="L2649" s="3" t="n">
        <v>0</v>
      </c>
      <c r="M2649" s="3" t="n">
        <v>0</v>
      </c>
      <c r="N2649" s="3" t="n">
        <v>0</v>
      </c>
      <c r="O2649" s="3" t="n">
        <v>0</v>
      </c>
      <c r="P2649" s="3" t="n">
        <v>8.1</v>
      </c>
      <c r="Q2649" s="3" t="n">
        <v>24.2</v>
      </c>
      <c r="R2649" s="3" t="s">
        <v>7735</v>
      </c>
      <c r="S2649" s="4" t="n">
        <v>45747.358287037</v>
      </c>
      <c r="T2649" s="3" t="s">
        <v>65</v>
      </c>
      <c r="U2649" s="3" t="s">
        <v>65</v>
      </c>
      <c r="V2649" s="3" t="n">
        <v>1</v>
      </c>
      <c r="W2649" s="3" t="n">
        <v>1</v>
      </c>
      <c r="X2649" s="3" t="n">
        <v>0</v>
      </c>
      <c r="Y2649" s="3" t="s">
        <v>30</v>
      </c>
      <c r="Z2649" s="3" t="s">
        <v>30</v>
      </c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</row>
    <row r="2650" customFormat="false" ht="15.75" hidden="false" customHeight="false" outlineLevel="0" collapsed="false">
      <c r="A2650" s="3" t="n">
        <v>2649</v>
      </c>
      <c r="B2650" s="3" t="s">
        <v>7736</v>
      </c>
      <c r="C2650" s="3" t="s">
        <v>7737</v>
      </c>
      <c r="D2650" s="3" t="n">
        <v>1</v>
      </c>
      <c r="E2650" s="3" t="n">
        <v>0.6681923</v>
      </c>
      <c r="F2650" s="3" t="n">
        <v>3</v>
      </c>
      <c r="G2650" s="3" t="n">
        <v>3</v>
      </c>
      <c r="H2650" s="3" t="n">
        <v>2</v>
      </c>
      <c r="I2650" s="3" t="n">
        <v>2</v>
      </c>
      <c r="J2650" s="3" t="n">
        <v>6</v>
      </c>
      <c r="K2650" s="3" t="n">
        <v>6</v>
      </c>
      <c r="L2650" s="3" t="n">
        <v>0</v>
      </c>
      <c r="M2650" s="3" t="n">
        <v>0</v>
      </c>
      <c r="N2650" s="3" t="n">
        <v>0</v>
      </c>
      <c r="O2650" s="3" t="n">
        <v>-1</v>
      </c>
      <c r="P2650" s="3" t="n">
        <v>8.1</v>
      </c>
      <c r="Q2650" s="3" t="n">
        <v>24.2</v>
      </c>
      <c r="R2650" s="3" t="s">
        <v>7738</v>
      </c>
      <c r="S2650" s="4" t="n">
        <v>45747.3583796296</v>
      </c>
      <c r="T2650" s="3" t="s">
        <v>29</v>
      </c>
      <c r="U2650" s="3" t="s">
        <v>29</v>
      </c>
      <c r="V2650" s="3" t="n">
        <v>1</v>
      </c>
      <c r="W2650" s="3" t="n">
        <v>0</v>
      </c>
      <c r="X2650" s="3" t="n">
        <v>0</v>
      </c>
      <c r="Y2650" s="3" t="s">
        <v>30</v>
      </c>
      <c r="Z2650" s="3" t="s">
        <v>30</v>
      </c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</row>
    <row r="2651" customFormat="false" ht="15.75" hidden="false" customHeight="false" outlineLevel="0" collapsed="false">
      <c r="A2651" s="3" t="n">
        <v>2650</v>
      </c>
      <c r="B2651" s="3" t="s">
        <v>7739</v>
      </c>
      <c r="C2651" s="3" t="s">
        <v>7740</v>
      </c>
      <c r="D2651" s="3" t="n">
        <v>1</v>
      </c>
      <c r="E2651" s="3" t="n">
        <v>0.30912</v>
      </c>
      <c r="F2651" s="3" t="n">
        <v>3</v>
      </c>
      <c r="G2651" s="3" t="n">
        <v>3</v>
      </c>
      <c r="H2651" s="3" t="n">
        <v>2</v>
      </c>
      <c r="I2651" s="3" t="n">
        <v>2</v>
      </c>
      <c r="J2651" s="3" t="n">
        <v>1</v>
      </c>
      <c r="K2651" s="3" t="n">
        <v>1</v>
      </c>
      <c r="L2651" s="3" t="n">
        <v>0</v>
      </c>
      <c r="M2651" s="3" t="n">
        <v>0</v>
      </c>
      <c r="N2651" s="3" t="n">
        <v>0</v>
      </c>
      <c r="O2651" s="3" t="n">
        <v>-1</v>
      </c>
      <c r="P2651" s="3" t="n">
        <v>8.1</v>
      </c>
      <c r="Q2651" s="3" t="n">
        <v>24.2</v>
      </c>
      <c r="R2651" s="3" t="s">
        <v>7741</v>
      </c>
      <c r="S2651" s="4" t="n">
        <v>45747.3584375</v>
      </c>
      <c r="T2651" s="3" t="s">
        <v>29</v>
      </c>
      <c r="U2651" s="3" t="s">
        <v>29</v>
      </c>
      <c r="V2651" s="3" t="n">
        <v>1</v>
      </c>
      <c r="W2651" s="3" t="n">
        <v>0</v>
      </c>
      <c r="X2651" s="3" t="n">
        <v>0</v>
      </c>
      <c r="Y2651" s="3" t="s">
        <v>30</v>
      </c>
      <c r="Z2651" s="3" t="s">
        <v>30</v>
      </c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</row>
    <row r="2652" customFormat="false" ht="15.75" hidden="false" customHeight="false" outlineLevel="0" collapsed="false">
      <c r="A2652" s="3" t="n">
        <v>2651</v>
      </c>
      <c r="B2652" s="3" t="s">
        <v>7742</v>
      </c>
      <c r="C2652" s="3" t="s">
        <v>7743</v>
      </c>
      <c r="D2652" s="3" t="n">
        <v>1</v>
      </c>
      <c r="E2652" s="3" t="n">
        <v>0.8911558</v>
      </c>
      <c r="F2652" s="3" t="n">
        <v>39</v>
      </c>
      <c r="G2652" s="3" t="n">
        <v>39</v>
      </c>
      <c r="H2652" s="3" t="n">
        <v>10</v>
      </c>
      <c r="I2652" s="3" t="n">
        <v>10</v>
      </c>
      <c r="J2652" s="3" t="n">
        <v>41</v>
      </c>
      <c r="K2652" s="3" t="n">
        <v>41</v>
      </c>
      <c r="L2652" s="3" t="n">
        <v>3</v>
      </c>
      <c r="M2652" s="3" t="n">
        <v>3</v>
      </c>
      <c r="N2652" s="3" t="n">
        <v>3</v>
      </c>
      <c r="O2652" s="3" t="n">
        <v>-1</v>
      </c>
      <c r="P2652" s="3" t="n">
        <v>8.1</v>
      </c>
      <c r="Q2652" s="3" t="n">
        <v>24.2</v>
      </c>
      <c r="R2652" s="3" t="s">
        <v>7744</v>
      </c>
      <c r="S2652" s="4" t="n">
        <v>45747.3585069444</v>
      </c>
      <c r="T2652" s="3" t="s">
        <v>65</v>
      </c>
      <c r="U2652" s="3" t="s">
        <v>65</v>
      </c>
      <c r="V2652" s="3" t="n">
        <v>1</v>
      </c>
      <c r="W2652" s="3" t="n">
        <v>0</v>
      </c>
      <c r="X2652" s="3" t="n">
        <v>0</v>
      </c>
      <c r="Y2652" s="3" t="s">
        <v>30</v>
      </c>
      <c r="Z2652" s="3" t="s">
        <v>30</v>
      </c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</row>
    <row r="2653" customFormat="false" ht="15.75" hidden="false" customHeight="false" outlineLevel="0" collapsed="false">
      <c r="A2653" s="3" t="n">
        <v>2652</v>
      </c>
      <c r="B2653" s="3" t="s">
        <v>7745</v>
      </c>
      <c r="C2653" s="3" t="s">
        <v>7746</v>
      </c>
      <c r="D2653" s="3" t="n">
        <v>1</v>
      </c>
      <c r="E2653" s="3" t="n">
        <v>0.5447167</v>
      </c>
      <c r="F2653" s="3" t="n">
        <v>16</v>
      </c>
      <c r="G2653" s="3" t="n">
        <v>16</v>
      </c>
      <c r="H2653" s="3" t="n">
        <v>10</v>
      </c>
      <c r="I2653" s="3" t="n">
        <v>10</v>
      </c>
      <c r="J2653" s="3" t="n">
        <v>14</v>
      </c>
      <c r="K2653" s="3" t="n">
        <v>14</v>
      </c>
      <c r="L2653" s="3" t="n">
        <v>1</v>
      </c>
      <c r="M2653" s="3" t="n">
        <v>1</v>
      </c>
      <c r="N2653" s="3" t="n">
        <v>3</v>
      </c>
      <c r="O2653" s="3" t="n">
        <v>-1</v>
      </c>
      <c r="P2653" s="3" t="n">
        <v>8.1</v>
      </c>
      <c r="Q2653" s="3" t="n">
        <v>24.2</v>
      </c>
      <c r="R2653" s="3" t="s">
        <v>7747</v>
      </c>
      <c r="S2653" s="4" t="n">
        <v>45747.3585648148</v>
      </c>
      <c r="T2653" s="3" t="s">
        <v>65</v>
      </c>
      <c r="U2653" s="3" t="s">
        <v>65</v>
      </c>
      <c r="V2653" s="3" t="n">
        <v>1</v>
      </c>
      <c r="W2653" s="3" t="n">
        <v>0</v>
      </c>
      <c r="X2653" s="3" t="n">
        <v>0</v>
      </c>
      <c r="Y2653" s="3" t="s">
        <v>30</v>
      </c>
      <c r="Z2653" s="3" t="s">
        <v>30</v>
      </c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</row>
    <row r="2654" customFormat="false" ht="15.75" hidden="false" customHeight="false" outlineLevel="0" collapsed="false">
      <c r="A2654" s="3" t="n">
        <v>2653</v>
      </c>
      <c r="B2654" s="3" t="s">
        <v>7748</v>
      </c>
      <c r="C2654" s="3" t="s">
        <v>7749</v>
      </c>
      <c r="D2654" s="3" t="n">
        <v>1</v>
      </c>
      <c r="E2654" s="3" t="n">
        <v>4.7497666</v>
      </c>
      <c r="F2654" s="3" t="n">
        <v>288</v>
      </c>
      <c r="G2654" s="3" t="n">
        <v>288</v>
      </c>
      <c r="H2654" s="3" t="n">
        <v>13</v>
      </c>
      <c r="I2654" s="3" t="n">
        <v>13</v>
      </c>
      <c r="J2654" s="3" t="n">
        <v>372</v>
      </c>
      <c r="K2654" s="3" t="n">
        <v>372</v>
      </c>
      <c r="L2654" s="3" t="n">
        <v>33</v>
      </c>
      <c r="M2654" s="3" t="n">
        <v>33</v>
      </c>
      <c r="N2654" s="3" t="n">
        <v>-1</v>
      </c>
      <c r="O2654" s="3" t="n">
        <v>-1</v>
      </c>
      <c r="P2654" s="3" t="n">
        <v>8.1</v>
      </c>
      <c r="Q2654" s="3" t="n">
        <v>24.2</v>
      </c>
      <c r="R2654" s="3" t="s">
        <v>7750</v>
      </c>
      <c r="S2654" s="4" t="n">
        <v>45747.3586921296</v>
      </c>
      <c r="T2654" s="3" t="s">
        <v>1920</v>
      </c>
      <c r="U2654" s="3" t="s">
        <v>1920</v>
      </c>
      <c r="V2654" s="3" t="n">
        <v>0</v>
      </c>
      <c r="W2654" s="3" t="n">
        <v>0</v>
      </c>
      <c r="X2654" s="3" t="n">
        <v>0</v>
      </c>
      <c r="Y2654" s="3" t="s">
        <v>30</v>
      </c>
      <c r="Z2654" s="3" t="s">
        <v>30</v>
      </c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</row>
    <row r="2655" customFormat="false" ht="15.75" hidden="false" customHeight="false" outlineLevel="0" collapsed="false">
      <c r="A2655" s="3" t="n">
        <v>2654</v>
      </c>
      <c r="B2655" s="3" t="s">
        <v>7751</v>
      </c>
      <c r="C2655" s="3" t="s">
        <v>7752</v>
      </c>
      <c r="D2655" s="3" t="n">
        <v>1</v>
      </c>
      <c r="E2655" s="3" t="n">
        <v>1.3603676</v>
      </c>
      <c r="F2655" s="3" t="n">
        <v>3</v>
      </c>
      <c r="G2655" s="3" t="n">
        <v>3</v>
      </c>
      <c r="H2655" s="3" t="n">
        <v>2</v>
      </c>
      <c r="I2655" s="3" t="n">
        <v>2</v>
      </c>
      <c r="J2655" s="3" t="n">
        <v>9</v>
      </c>
      <c r="K2655" s="3" t="n">
        <v>9</v>
      </c>
      <c r="L2655" s="3" t="n">
        <v>0</v>
      </c>
      <c r="M2655" s="3" t="n">
        <v>0</v>
      </c>
      <c r="N2655" s="3" t="n">
        <v>0</v>
      </c>
      <c r="O2655" s="3" t="n">
        <v>-1</v>
      </c>
      <c r="P2655" s="3" t="n">
        <v>8.1</v>
      </c>
      <c r="Q2655" s="3" t="n">
        <v>24.2</v>
      </c>
      <c r="R2655" s="3" t="s">
        <v>7753</v>
      </c>
      <c r="S2655" s="4" t="n">
        <v>45747.3587847222</v>
      </c>
      <c r="T2655" s="3" t="s">
        <v>29</v>
      </c>
      <c r="U2655" s="3" t="s">
        <v>29</v>
      </c>
      <c r="V2655" s="3" t="n">
        <v>1</v>
      </c>
      <c r="W2655" s="3" t="n">
        <v>0</v>
      </c>
      <c r="X2655" s="3" t="n">
        <v>0</v>
      </c>
      <c r="Y2655" s="3" t="s">
        <v>30</v>
      </c>
      <c r="Z2655" s="3" t="s">
        <v>30</v>
      </c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</row>
    <row r="2656" customFormat="false" ht="15.75" hidden="false" customHeight="false" outlineLevel="0" collapsed="false">
      <c r="A2656" s="3" t="n">
        <v>2655</v>
      </c>
      <c r="B2656" s="3" t="s">
        <v>7754</v>
      </c>
      <c r="C2656" s="3" t="s">
        <v>7755</v>
      </c>
      <c r="D2656" s="3" t="n">
        <v>1</v>
      </c>
      <c r="E2656" s="3" t="n">
        <v>0.3069717</v>
      </c>
      <c r="F2656" s="3" t="n">
        <v>7</v>
      </c>
      <c r="G2656" s="3" t="n">
        <v>7</v>
      </c>
      <c r="H2656" s="3" t="n">
        <v>4</v>
      </c>
      <c r="I2656" s="3" t="n">
        <v>4</v>
      </c>
      <c r="J2656" s="3" t="n">
        <v>5</v>
      </c>
      <c r="K2656" s="3" t="n">
        <v>5</v>
      </c>
      <c r="L2656" s="3" t="n">
        <v>1</v>
      </c>
      <c r="M2656" s="3" t="n">
        <v>1</v>
      </c>
      <c r="N2656" s="3" t="n">
        <v>-1</v>
      </c>
      <c r="O2656" s="3" t="n">
        <v>-1</v>
      </c>
      <c r="P2656" s="3" t="n">
        <v>8.1</v>
      </c>
      <c r="Q2656" s="3" t="n">
        <v>24.2</v>
      </c>
      <c r="R2656" s="3" t="s">
        <v>7756</v>
      </c>
      <c r="S2656" s="4" t="n">
        <v>45747.3588194444</v>
      </c>
      <c r="T2656" s="3" t="s">
        <v>65</v>
      </c>
      <c r="U2656" s="3" t="s">
        <v>65</v>
      </c>
      <c r="V2656" s="3" t="n">
        <v>0</v>
      </c>
      <c r="W2656" s="3" t="n">
        <v>0</v>
      </c>
      <c r="X2656" s="3" t="n">
        <v>0</v>
      </c>
      <c r="Y2656" s="3" t="s">
        <v>30</v>
      </c>
      <c r="Z2656" s="3" t="s">
        <v>30</v>
      </c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</row>
    <row r="2657" customFormat="false" ht="15.75" hidden="false" customHeight="false" outlineLevel="0" collapsed="false">
      <c r="A2657" s="3" t="n">
        <v>2656</v>
      </c>
      <c r="B2657" s="3" t="s">
        <v>7757</v>
      </c>
      <c r="C2657" s="3" t="s">
        <v>7758</v>
      </c>
      <c r="D2657" s="3" t="n">
        <v>1</v>
      </c>
      <c r="E2657" s="3" t="n">
        <v>0.2400527</v>
      </c>
      <c r="F2657" s="3" t="n">
        <v>22</v>
      </c>
      <c r="G2657" s="3" t="n">
        <v>22</v>
      </c>
      <c r="H2657" s="3" t="n">
        <v>10</v>
      </c>
      <c r="I2657" s="3" t="n">
        <v>10</v>
      </c>
      <c r="J2657" s="3" t="n">
        <v>26</v>
      </c>
      <c r="K2657" s="3" t="n">
        <v>26</v>
      </c>
      <c r="L2657" s="3" t="n">
        <v>1</v>
      </c>
      <c r="M2657" s="3" t="n">
        <v>1</v>
      </c>
      <c r="N2657" s="3" t="n">
        <v>3</v>
      </c>
      <c r="O2657" s="3" t="n">
        <v>-1</v>
      </c>
      <c r="P2657" s="3" t="n">
        <v>8.1</v>
      </c>
      <c r="Q2657" s="3" t="n">
        <v>24.2</v>
      </c>
      <c r="R2657" s="3" t="s">
        <v>7759</v>
      </c>
      <c r="S2657" s="4" t="n">
        <v>45747.3588773148</v>
      </c>
      <c r="T2657" s="3" t="s">
        <v>65</v>
      </c>
      <c r="U2657" s="3" t="s">
        <v>65</v>
      </c>
      <c r="V2657" s="3" t="n">
        <v>1</v>
      </c>
      <c r="W2657" s="3" t="n">
        <v>0</v>
      </c>
      <c r="X2657" s="3" t="n">
        <v>0</v>
      </c>
      <c r="Y2657" s="3" t="s">
        <v>30</v>
      </c>
      <c r="Z2657" s="3" t="s">
        <v>30</v>
      </c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</row>
    <row r="2658" customFormat="false" ht="15.75" hidden="false" customHeight="false" outlineLevel="0" collapsed="false">
      <c r="A2658" s="3" t="n">
        <v>2657</v>
      </c>
      <c r="B2658" s="3" t="s">
        <v>7760</v>
      </c>
      <c r="C2658" s="3" t="s">
        <v>7761</v>
      </c>
      <c r="D2658" s="3" t="n">
        <v>1</v>
      </c>
      <c r="E2658" s="3" t="n">
        <v>14.0671061</v>
      </c>
      <c r="F2658" s="3" t="n">
        <v>253</v>
      </c>
      <c r="G2658" s="3" t="n">
        <v>253</v>
      </c>
      <c r="H2658" s="3" t="n">
        <v>18</v>
      </c>
      <c r="I2658" s="3" t="n">
        <v>18</v>
      </c>
      <c r="J2658" s="3" t="n">
        <v>271</v>
      </c>
      <c r="K2658" s="3" t="n">
        <v>271</v>
      </c>
      <c r="L2658" s="3" t="n">
        <v>47</v>
      </c>
      <c r="M2658" s="3" t="n">
        <v>47</v>
      </c>
      <c r="N2658" s="3" t="n">
        <v>-1</v>
      </c>
      <c r="O2658" s="3" t="n">
        <v>-1</v>
      </c>
      <c r="P2658" s="3" t="n">
        <v>8.2</v>
      </c>
      <c r="Q2658" s="3" t="n">
        <v>24.2</v>
      </c>
      <c r="R2658" s="3" t="s">
        <v>7762</v>
      </c>
      <c r="S2658" s="4" t="n">
        <v>45747.3591550926</v>
      </c>
      <c r="T2658" s="3" t="s">
        <v>3197</v>
      </c>
      <c r="U2658" s="3" t="s">
        <v>3197</v>
      </c>
      <c r="V2658" s="3" t="n">
        <v>0</v>
      </c>
      <c r="W2658" s="3" t="n">
        <v>0</v>
      </c>
      <c r="X2658" s="3" t="n">
        <v>0</v>
      </c>
      <c r="Y2658" s="3" t="s">
        <v>30</v>
      </c>
      <c r="Z2658" s="3" t="s">
        <v>30</v>
      </c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</row>
    <row r="2659" customFormat="false" ht="15.75" hidden="false" customHeight="false" outlineLevel="0" collapsed="false">
      <c r="A2659" s="3" t="n">
        <v>2658</v>
      </c>
      <c r="B2659" s="3" t="s">
        <v>7763</v>
      </c>
      <c r="C2659" s="3" t="s">
        <v>7764</v>
      </c>
      <c r="D2659" s="3" t="n">
        <v>1</v>
      </c>
      <c r="E2659" s="3" t="n">
        <v>6.3777517</v>
      </c>
      <c r="F2659" s="3" t="n">
        <v>142</v>
      </c>
      <c r="G2659" s="3" t="n">
        <v>142</v>
      </c>
      <c r="H2659" s="3" t="n">
        <v>27</v>
      </c>
      <c r="I2659" s="3" t="n">
        <v>27</v>
      </c>
      <c r="J2659" s="3" t="n">
        <v>164</v>
      </c>
      <c r="K2659" s="3" t="n">
        <v>164</v>
      </c>
      <c r="L2659" s="3" t="n">
        <v>27</v>
      </c>
      <c r="M2659" s="3" t="n">
        <v>27</v>
      </c>
      <c r="N2659" s="3" t="n">
        <v>-1</v>
      </c>
      <c r="O2659" s="3" t="n">
        <v>-1</v>
      </c>
      <c r="P2659" s="3" t="n">
        <v>8.2</v>
      </c>
      <c r="Q2659" s="3" t="n">
        <v>24.2</v>
      </c>
      <c r="R2659" s="3" t="s">
        <v>7765</v>
      </c>
      <c r="S2659" s="4" t="n">
        <v>45747.3593634259</v>
      </c>
      <c r="T2659" s="3" t="s">
        <v>65</v>
      </c>
      <c r="U2659" s="3" t="s">
        <v>65</v>
      </c>
      <c r="V2659" s="3" t="n">
        <v>0</v>
      </c>
      <c r="W2659" s="3" t="n">
        <v>0</v>
      </c>
      <c r="X2659" s="3" t="n">
        <v>0</v>
      </c>
      <c r="Y2659" s="3" t="s">
        <v>30</v>
      </c>
      <c r="Z2659" s="3" t="s">
        <v>30</v>
      </c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</row>
    <row r="2660" customFormat="false" ht="15.75" hidden="false" customHeight="false" outlineLevel="0" collapsed="false">
      <c r="A2660" s="3" t="n">
        <v>2659</v>
      </c>
      <c r="B2660" s="3" t="s">
        <v>7766</v>
      </c>
      <c r="C2660" s="3" t="s">
        <v>7767</v>
      </c>
      <c r="D2660" s="3" t="n">
        <v>1</v>
      </c>
      <c r="E2660" s="3" t="n">
        <v>8.963492</v>
      </c>
      <c r="F2660" s="3" t="n">
        <v>280</v>
      </c>
      <c r="G2660" s="3" t="n">
        <v>280</v>
      </c>
      <c r="H2660" s="3" t="n">
        <v>20</v>
      </c>
      <c r="I2660" s="3" t="n">
        <v>20</v>
      </c>
      <c r="J2660" s="3" t="n">
        <v>301</v>
      </c>
      <c r="K2660" s="3" t="n">
        <v>301</v>
      </c>
      <c r="L2660" s="3" t="n">
        <v>69</v>
      </c>
      <c r="M2660" s="3" t="n">
        <v>69</v>
      </c>
      <c r="N2660" s="3" t="n">
        <v>-1</v>
      </c>
      <c r="O2660" s="3" t="n">
        <v>-1</v>
      </c>
      <c r="P2660" s="3" t="n">
        <v>8.2</v>
      </c>
      <c r="Q2660" s="3" t="n">
        <v>24.2</v>
      </c>
      <c r="R2660" s="3" t="s">
        <v>7768</v>
      </c>
      <c r="S2660" s="4" t="n">
        <v>45747.3598726852</v>
      </c>
      <c r="T2660" s="3" t="s">
        <v>65</v>
      </c>
      <c r="U2660" s="3" t="s">
        <v>65</v>
      </c>
      <c r="V2660" s="3" t="n">
        <v>0</v>
      </c>
      <c r="W2660" s="3" t="n">
        <v>0</v>
      </c>
      <c r="X2660" s="3" t="n">
        <v>0</v>
      </c>
      <c r="Y2660" s="3" t="s">
        <v>30</v>
      </c>
      <c r="Z2660" s="3" t="s">
        <v>30</v>
      </c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</row>
    <row r="2661" customFormat="false" ht="15.75" hidden="false" customHeight="false" outlineLevel="0" collapsed="false">
      <c r="A2661" s="3" t="n">
        <v>2660</v>
      </c>
      <c r="B2661" s="3" t="s">
        <v>7769</v>
      </c>
      <c r="C2661" s="3" t="s">
        <v>7770</v>
      </c>
      <c r="D2661" s="3" t="n">
        <v>1</v>
      </c>
      <c r="E2661" s="3" t="n">
        <v>4.0289539</v>
      </c>
      <c r="F2661" s="3" t="n">
        <v>177</v>
      </c>
      <c r="G2661" s="3" t="n">
        <v>177</v>
      </c>
      <c r="H2661" s="3" t="n">
        <v>15</v>
      </c>
      <c r="I2661" s="3" t="n">
        <v>15</v>
      </c>
      <c r="J2661" s="3" t="n">
        <v>205</v>
      </c>
      <c r="K2661" s="3" t="n">
        <v>205</v>
      </c>
      <c r="L2661" s="3" t="n">
        <v>35</v>
      </c>
      <c r="M2661" s="3" t="n">
        <v>35</v>
      </c>
      <c r="N2661" s="3" t="n">
        <v>-1</v>
      </c>
      <c r="O2661" s="3" t="n">
        <v>-1</v>
      </c>
      <c r="P2661" s="3" t="n">
        <v>8.2</v>
      </c>
      <c r="Q2661" s="3" t="n">
        <v>24.2</v>
      </c>
      <c r="R2661" s="3" t="s">
        <v>7771</v>
      </c>
      <c r="S2661" s="4" t="n">
        <v>45747.3600694445</v>
      </c>
      <c r="T2661" s="3" t="s">
        <v>65</v>
      </c>
      <c r="U2661" s="3" t="s">
        <v>65</v>
      </c>
      <c r="V2661" s="3" t="n">
        <v>0</v>
      </c>
      <c r="W2661" s="3" t="n">
        <v>0</v>
      </c>
      <c r="X2661" s="3" t="n">
        <v>0</v>
      </c>
      <c r="Y2661" s="3" t="s">
        <v>30</v>
      </c>
      <c r="Z2661" s="3" t="s">
        <v>30</v>
      </c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</row>
    <row r="2662" customFormat="false" ht="15.75" hidden="false" customHeight="false" outlineLevel="0" collapsed="false">
      <c r="A2662" s="3" t="n">
        <v>2661</v>
      </c>
      <c r="B2662" s="3" t="s">
        <v>7772</v>
      </c>
      <c r="C2662" s="3" t="s">
        <v>7773</v>
      </c>
      <c r="D2662" s="3" t="n">
        <v>1</v>
      </c>
      <c r="E2662" s="3" t="n">
        <v>46.7601666</v>
      </c>
      <c r="F2662" s="3" t="n">
        <v>1114</v>
      </c>
      <c r="G2662" s="3" t="n">
        <v>1114</v>
      </c>
      <c r="H2662" s="3" t="n">
        <v>35</v>
      </c>
      <c r="I2662" s="3" t="n">
        <v>35</v>
      </c>
      <c r="J2662" s="3" t="n">
        <v>1454</v>
      </c>
      <c r="K2662" s="3" t="n">
        <v>1454</v>
      </c>
      <c r="L2662" s="3" t="n">
        <v>193</v>
      </c>
      <c r="M2662" s="3" t="n">
        <v>193</v>
      </c>
      <c r="N2662" s="3" t="n">
        <v>-1</v>
      </c>
      <c r="O2662" s="3" t="n">
        <v>-1</v>
      </c>
      <c r="P2662" s="3" t="n">
        <v>8.2</v>
      </c>
      <c r="Q2662" s="3" t="n">
        <v>24.2</v>
      </c>
      <c r="R2662" s="3" t="s">
        <v>7774</v>
      </c>
      <c r="S2662" s="4" t="n">
        <v>45747.3612847222</v>
      </c>
      <c r="T2662" s="3" t="s">
        <v>65</v>
      </c>
      <c r="U2662" s="3" t="s">
        <v>65</v>
      </c>
      <c r="V2662" s="3" t="n">
        <v>0</v>
      </c>
      <c r="W2662" s="3" t="n">
        <v>0</v>
      </c>
      <c r="X2662" s="3" t="n">
        <v>0</v>
      </c>
      <c r="Y2662" s="3" t="s">
        <v>30</v>
      </c>
      <c r="Z2662" s="3" t="s">
        <v>30</v>
      </c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</row>
    <row r="2663" customFormat="false" ht="15.75" hidden="false" customHeight="false" outlineLevel="0" collapsed="false">
      <c r="A2663" s="3" t="n">
        <v>2662</v>
      </c>
      <c r="B2663" s="3" t="s">
        <v>7775</v>
      </c>
      <c r="C2663" s="3" t="s">
        <v>7776</v>
      </c>
      <c r="D2663" s="3" t="n">
        <v>1</v>
      </c>
      <c r="E2663" s="3" t="n">
        <v>1.7520129</v>
      </c>
      <c r="F2663" s="3" t="n">
        <v>50</v>
      </c>
      <c r="G2663" s="3" t="n">
        <v>50</v>
      </c>
      <c r="H2663" s="3" t="n">
        <v>16</v>
      </c>
      <c r="I2663" s="3" t="n">
        <v>16</v>
      </c>
      <c r="J2663" s="3" t="n">
        <v>34</v>
      </c>
      <c r="K2663" s="3" t="n">
        <v>34</v>
      </c>
      <c r="L2663" s="3" t="n">
        <v>9</v>
      </c>
      <c r="M2663" s="3" t="n">
        <v>9</v>
      </c>
      <c r="N2663" s="3" t="n">
        <v>-1</v>
      </c>
      <c r="O2663" s="3" t="n">
        <v>-1</v>
      </c>
      <c r="P2663" s="3" t="n">
        <v>8.2</v>
      </c>
      <c r="Q2663" s="3" t="n">
        <v>24.2</v>
      </c>
      <c r="R2663" s="3" t="s">
        <v>7777</v>
      </c>
      <c r="S2663" s="4" t="n">
        <v>45747.3614699074</v>
      </c>
      <c r="T2663" s="3" t="s">
        <v>65</v>
      </c>
      <c r="U2663" s="3" t="s">
        <v>65</v>
      </c>
      <c r="V2663" s="3" t="n">
        <v>0</v>
      </c>
      <c r="W2663" s="3" t="n">
        <v>0</v>
      </c>
      <c r="X2663" s="3" t="n">
        <v>0</v>
      </c>
      <c r="Y2663" s="3" t="s">
        <v>30</v>
      </c>
      <c r="Z2663" s="3" t="s">
        <v>30</v>
      </c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</row>
    <row r="2664" customFormat="false" ht="15.75" hidden="false" customHeight="false" outlineLevel="0" collapsed="false">
      <c r="A2664" s="3" t="n">
        <v>2663</v>
      </c>
      <c r="B2664" s="3" t="s">
        <v>7778</v>
      </c>
      <c r="C2664" s="3" t="s">
        <v>7779</v>
      </c>
      <c r="D2664" s="3" t="n">
        <v>1</v>
      </c>
      <c r="E2664" s="3" t="n">
        <v>2.4917938</v>
      </c>
      <c r="F2664" s="3" t="n">
        <v>142</v>
      </c>
      <c r="G2664" s="3" t="n">
        <v>142</v>
      </c>
      <c r="H2664" s="3" t="n">
        <v>17</v>
      </c>
      <c r="I2664" s="3" t="n">
        <v>17</v>
      </c>
      <c r="J2664" s="3" t="n">
        <v>130</v>
      </c>
      <c r="K2664" s="3" t="n">
        <v>130</v>
      </c>
      <c r="L2664" s="3" t="n">
        <v>23</v>
      </c>
      <c r="M2664" s="3" t="n">
        <v>23</v>
      </c>
      <c r="N2664" s="3" t="n">
        <v>-1</v>
      </c>
      <c r="O2664" s="3" t="n">
        <v>-1</v>
      </c>
      <c r="P2664" s="3" t="n">
        <v>8.2</v>
      </c>
      <c r="Q2664" s="3" t="n">
        <v>24.2</v>
      </c>
      <c r="R2664" s="3" t="s">
        <v>7780</v>
      </c>
      <c r="S2664" s="4" t="n">
        <v>45747.3616087963</v>
      </c>
      <c r="T2664" s="3" t="s">
        <v>65</v>
      </c>
      <c r="U2664" s="3" t="s">
        <v>65</v>
      </c>
      <c r="V2664" s="3" t="n">
        <v>0</v>
      </c>
      <c r="W2664" s="3" t="n">
        <v>0</v>
      </c>
      <c r="X2664" s="3" t="n">
        <v>0</v>
      </c>
      <c r="Y2664" s="3" t="s">
        <v>30</v>
      </c>
      <c r="Z2664" s="3" t="s">
        <v>30</v>
      </c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</row>
    <row r="2665" customFormat="false" ht="15.75" hidden="false" customHeight="false" outlineLevel="0" collapsed="false">
      <c r="A2665" s="3" t="n">
        <v>2664</v>
      </c>
      <c r="B2665" s="3" t="s">
        <v>7781</v>
      </c>
      <c r="C2665" s="3" t="s">
        <v>7782</v>
      </c>
      <c r="D2665" s="3" t="n">
        <v>1</v>
      </c>
      <c r="E2665" s="3" t="n">
        <v>2.4613343</v>
      </c>
      <c r="F2665" s="3" t="n">
        <v>57</v>
      </c>
      <c r="G2665" s="3" t="n">
        <v>57</v>
      </c>
      <c r="H2665" s="3" t="n">
        <v>16</v>
      </c>
      <c r="I2665" s="3" t="n">
        <v>16</v>
      </c>
      <c r="J2665" s="3" t="n">
        <v>49</v>
      </c>
      <c r="K2665" s="3" t="n">
        <v>49</v>
      </c>
      <c r="L2665" s="3" t="n">
        <v>10</v>
      </c>
      <c r="M2665" s="3" t="n">
        <v>10</v>
      </c>
      <c r="N2665" s="3" t="n">
        <v>-1</v>
      </c>
      <c r="O2665" s="3" t="n">
        <v>-1</v>
      </c>
      <c r="P2665" s="3" t="n">
        <v>8.2</v>
      </c>
      <c r="Q2665" s="3" t="n">
        <v>24.2</v>
      </c>
      <c r="R2665" s="3" t="s">
        <v>7783</v>
      </c>
      <c r="S2665" s="4" t="n">
        <v>45747.361724537</v>
      </c>
      <c r="T2665" s="3" t="s">
        <v>65</v>
      </c>
      <c r="U2665" s="3" t="s">
        <v>65</v>
      </c>
      <c r="V2665" s="3" t="n">
        <v>0</v>
      </c>
      <c r="W2665" s="3" t="n">
        <v>0</v>
      </c>
      <c r="X2665" s="3" t="n">
        <v>0</v>
      </c>
      <c r="Y2665" s="3" t="s">
        <v>30</v>
      </c>
      <c r="Z2665" s="3" t="s">
        <v>30</v>
      </c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</row>
    <row r="2666" customFormat="false" ht="15.75" hidden="false" customHeight="false" outlineLevel="0" collapsed="false">
      <c r="A2666" s="3" t="n">
        <v>2665</v>
      </c>
      <c r="B2666" s="3" t="s">
        <v>7784</v>
      </c>
      <c r="C2666" s="3" t="s">
        <v>7785</v>
      </c>
      <c r="D2666" s="3" t="n">
        <v>1</v>
      </c>
      <c r="E2666" s="3" t="n">
        <v>0.9581092</v>
      </c>
      <c r="F2666" s="3" t="n">
        <v>36</v>
      </c>
      <c r="G2666" s="3" t="n">
        <v>36</v>
      </c>
      <c r="H2666" s="3" t="n">
        <v>4</v>
      </c>
      <c r="I2666" s="3" t="n">
        <v>4</v>
      </c>
      <c r="J2666" s="3" t="n">
        <v>50</v>
      </c>
      <c r="K2666" s="3" t="n">
        <v>50</v>
      </c>
      <c r="L2666" s="3" t="n">
        <v>8</v>
      </c>
      <c r="M2666" s="3" t="n">
        <v>8</v>
      </c>
      <c r="N2666" s="3" t="n">
        <v>-1</v>
      </c>
      <c r="O2666" s="3" t="n">
        <v>-1</v>
      </c>
      <c r="P2666" s="3" t="n">
        <v>8.2</v>
      </c>
      <c r="Q2666" s="3" t="n">
        <v>24.2</v>
      </c>
      <c r="R2666" s="3" t="s">
        <v>7786</v>
      </c>
      <c r="S2666" s="4" t="n">
        <v>45747.3617824074</v>
      </c>
      <c r="T2666" s="3" t="s">
        <v>65</v>
      </c>
      <c r="U2666" s="3" t="s">
        <v>65</v>
      </c>
      <c r="V2666" s="3" t="n">
        <v>0</v>
      </c>
      <c r="W2666" s="3" t="n">
        <v>0</v>
      </c>
      <c r="X2666" s="3" t="n">
        <v>0</v>
      </c>
      <c r="Y2666" s="3" t="s">
        <v>30</v>
      </c>
      <c r="Z2666" s="3" t="s">
        <v>30</v>
      </c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</row>
    <row r="2667" customFormat="false" ht="15.75" hidden="false" customHeight="false" outlineLevel="0" collapsed="false">
      <c r="A2667" s="3" t="n">
        <v>2666</v>
      </c>
      <c r="B2667" s="3" t="s">
        <v>7787</v>
      </c>
      <c r="C2667" s="3" t="s">
        <v>7788</v>
      </c>
      <c r="D2667" s="3" t="n">
        <v>1</v>
      </c>
      <c r="E2667" s="3" t="n">
        <v>2.7942318</v>
      </c>
      <c r="F2667" s="3" t="n">
        <v>75</v>
      </c>
      <c r="G2667" s="3" t="n">
        <v>75</v>
      </c>
      <c r="H2667" s="3" t="n">
        <v>13</v>
      </c>
      <c r="I2667" s="3" t="n">
        <v>13</v>
      </c>
      <c r="J2667" s="3" t="n">
        <v>88</v>
      </c>
      <c r="K2667" s="3" t="n">
        <v>88</v>
      </c>
      <c r="L2667" s="3" t="n">
        <v>18</v>
      </c>
      <c r="M2667" s="3" t="n">
        <v>18</v>
      </c>
      <c r="N2667" s="3" t="n">
        <v>-1</v>
      </c>
      <c r="O2667" s="3" t="n">
        <v>-1</v>
      </c>
      <c r="P2667" s="3" t="n">
        <v>8.2</v>
      </c>
      <c r="Q2667" s="3" t="n">
        <v>24.2</v>
      </c>
      <c r="R2667" s="3" t="s">
        <v>7789</v>
      </c>
      <c r="S2667" s="4" t="n">
        <v>45747.3619212963</v>
      </c>
      <c r="T2667" s="3" t="s">
        <v>1920</v>
      </c>
      <c r="U2667" s="3" t="s">
        <v>1920</v>
      </c>
      <c r="V2667" s="3" t="n">
        <v>0</v>
      </c>
      <c r="W2667" s="3" t="n">
        <v>0</v>
      </c>
      <c r="X2667" s="3" t="n">
        <v>0</v>
      </c>
      <c r="Y2667" s="3" t="s">
        <v>30</v>
      </c>
      <c r="Z2667" s="3" t="s">
        <v>30</v>
      </c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</row>
    <row r="2668" customFormat="false" ht="15.75" hidden="false" customHeight="false" outlineLevel="0" collapsed="false">
      <c r="A2668" s="3" t="n">
        <v>2667</v>
      </c>
      <c r="B2668" s="3" t="s">
        <v>7790</v>
      </c>
      <c r="C2668" s="3" t="s">
        <v>7791</v>
      </c>
      <c r="D2668" s="3" t="n">
        <v>1</v>
      </c>
      <c r="E2668" s="3" t="n">
        <v>3.3597014</v>
      </c>
      <c r="F2668" s="3" t="n">
        <v>44</v>
      </c>
      <c r="G2668" s="3" t="n">
        <v>44</v>
      </c>
      <c r="H2668" s="3" t="n">
        <v>13</v>
      </c>
      <c r="I2668" s="3" t="n">
        <v>13</v>
      </c>
      <c r="J2668" s="3" t="n">
        <v>46</v>
      </c>
      <c r="K2668" s="3" t="n">
        <v>46</v>
      </c>
      <c r="L2668" s="3" t="n">
        <v>8</v>
      </c>
      <c r="M2668" s="3" t="n">
        <v>8</v>
      </c>
      <c r="N2668" s="3" t="n">
        <v>-1</v>
      </c>
      <c r="O2668" s="3" t="n">
        <v>-1</v>
      </c>
      <c r="P2668" s="3" t="n">
        <v>8.2</v>
      </c>
      <c r="Q2668" s="3" t="n">
        <v>24.2</v>
      </c>
      <c r="R2668" s="3" t="s">
        <v>7792</v>
      </c>
      <c r="S2668" s="4" t="n">
        <v>45747.3620138889</v>
      </c>
      <c r="T2668" s="3" t="s">
        <v>29</v>
      </c>
      <c r="U2668" s="3" t="s">
        <v>29</v>
      </c>
      <c r="V2668" s="3" t="n">
        <v>0</v>
      </c>
      <c r="W2668" s="3" t="n">
        <v>0</v>
      </c>
      <c r="X2668" s="3" t="n">
        <v>0</v>
      </c>
      <c r="Y2668" s="3" t="s">
        <v>30</v>
      </c>
      <c r="Z2668" s="3" t="s">
        <v>30</v>
      </c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</row>
    <row r="2669" customFormat="false" ht="15.75" hidden="false" customHeight="false" outlineLevel="0" collapsed="false">
      <c r="A2669" s="3" t="n">
        <v>2668</v>
      </c>
      <c r="B2669" s="3" t="s">
        <v>7793</v>
      </c>
      <c r="C2669" s="3" t="s">
        <v>7794</v>
      </c>
      <c r="D2669" s="3" t="n">
        <v>1</v>
      </c>
      <c r="E2669" s="3" t="n">
        <v>1.9277262</v>
      </c>
      <c r="F2669" s="3" t="n">
        <v>14</v>
      </c>
      <c r="G2669" s="3" t="n">
        <v>14</v>
      </c>
      <c r="H2669" s="3" t="n">
        <v>6</v>
      </c>
      <c r="I2669" s="3" t="n">
        <v>6</v>
      </c>
      <c r="J2669" s="3" t="n">
        <v>12</v>
      </c>
      <c r="K2669" s="3" t="n">
        <v>12</v>
      </c>
      <c r="L2669" s="3" t="n">
        <v>3</v>
      </c>
      <c r="M2669" s="3" t="n">
        <v>3</v>
      </c>
      <c r="N2669" s="3" t="n">
        <v>-1</v>
      </c>
      <c r="O2669" s="3" t="n">
        <v>-1</v>
      </c>
      <c r="P2669" s="3" t="n">
        <v>8.2</v>
      </c>
      <c r="Q2669" s="3" t="n">
        <v>24.2</v>
      </c>
      <c r="R2669" s="3" t="s">
        <v>7795</v>
      </c>
      <c r="S2669" s="4" t="n">
        <v>45747.3620833333</v>
      </c>
      <c r="T2669" s="3" t="s">
        <v>239</v>
      </c>
      <c r="U2669" s="3" t="s">
        <v>239</v>
      </c>
      <c r="V2669" s="3" t="n">
        <v>0</v>
      </c>
      <c r="W2669" s="3" t="n">
        <v>0</v>
      </c>
      <c r="X2669" s="3" t="n">
        <v>0</v>
      </c>
      <c r="Y2669" s="3" t="s">
        <v>30</v>
      </c>
      <c r="Z2669" s="3" t="s">
        <v>30</v>
      </c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</row>
    <row r="2670" customFormat="false" ht="15.75" hidden="false" customHeight="false" outlineLevel="0" collapsed="false">
      <c r="A2670" s="3" t="n">
        <v>2669</v>
      </c>
      <c r="B2670" s="3" t="s">
        <v>7796</v>
      </c>
      <c r="C2670" s="3" t="s">
        <v>7797</v>
      </c>
      <c r="D2670" s="3" t="n">
        <v>1</v>
      </c>
      <c r="E2670" s="3" t="n">
        <v>2.1440663</v>
      </c>
      <c r="F2670" s="3" t="n">
        <v>29</v>
      </c>
      <c r="G2670" s="3" t="n">
        <v>29</v>
      </c>
      <c r="H2670" s="3" t="n">
        <v>6</v>
      </c>
      <c r="I2670" s="3" t="n">
        <v>6</v>
      </c>
      <c r="J2670" s="3" t="n">
        <v>28</v>
      </c>
      <c r="K2670" s="3" t="n">
        <v>28</v>
      </c>
      <c r="L2670" s="3" t="n">
        <v>9</v>
      </c>
      <c r="M2670" s="3" t="n">
        <v>9</v>
      </c>
      <c r="N2670" s="3" t="n">
        <v>2</v>
      </c>
      <c r="O2670" s="3" t="n">
        <v>-1</v>
      </c>
      <c r="P2670" s="3" t="n">
        <v>8.2</v>
      </c>
      <c r="Q2670" s="3" t="n">
        <v>24.2</v>
      </c>
      <c r="R2670" s="3" t="s">
        <v>7798</v>
      </c>
      <c r="S2670" s="4" t="n">
        <v>45747.3621875</v>
      </c>
      <c r="T2670" s="3" t="s">
        <v>4910</v>
      </c>
      <c r="U2670" s="3" t="s">
        <v>4910</v>
      </c>
      <c r="V2670" s="3" t="n">
        <v>1</v>
      </c>
      <c r="W2670" s="3" t="n">
        <v>0</v>
      </c>
      <c r="X2670" s="3" t="n">
        <v>0</v>
      </c>
      <c r="Y2670" s="3" t="s">
        <v>30</v>
      </c>
      <c r="Z2670" s="3" t="s">
        <v>30</v>
      </c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</row>
    <row r="2671" customFormat="false" ht="15.75" hidden="false" customHeight="false" outlineLevel="0" collapsed="false">
      <c r="A2671" s="3" t="n">
        <v>2670</v>
      </c>
      <c r="B2671" s="3" t="s">
        <v>7799</v>
      </c>
      <c r="C2671" s="3" t="s">
        <v>7800</v>
      </c>
      <c r="D2671" s="3" t="n">
        <v>1</v>
      </c>
      <c r="E2671" s="3" t="n">
        <v>2.4988336</v>
      </c>
      <c r="F2671" s="3" t="n">
        <v>10</v>
      </c>
      <c r="G2671" s="3" t="n">
        <v>10</v>
      </c>
      <c r="H2671" s="3" t="n">
        <v>6</v>
      </c>
      <c r="I2671" s="3" t="n">
        <v>6</v>
      </c>
      <c r="J2671" s="3" t="n">
        <v>13</v>
      </c>
      <c r="K2671" s="3" t="n">
        <v>13</v>
      </c>
      <c r="L2671" s="3" t="n">
        <v>3</v>
      </c>
      <c r="M2671" s="3" t="n">
        <v>3</v>
      </c>
      <c r="N2671" s="3" t="n">
        <v>4</v>
      </c>
      <c r="O2671" s="3" t="n">
        <v>-1</v>
      </c>
      <c r="P2671" s="3" t="n">
        <v>8.2</v>
      </c>
      <c r="Q2671" s="3" t="n">
        <v>24.2</v>
      </c>
      <c r="R2671" s="3" t="s">
        <v>7801</v>
      </c>
      <c r="S2671" s="4" t="n">
        <v>45747.3623032407</v>
      </c>
      <c r="T2671" s="3" t="s">
        <v>4910</v>
      </c>
      <c r="U2671" s="3" t="s">
        <v>4910</v>
      </c>
      <c r="V2671" s="3" t="n">
        <v>1</v>
      </c>
      <c r="W2671" s="3" t="n">
        <v>0</v>
      </c>
      <c r="X2671" s="3" t="n">
        <v>0</v>
      </c>
      <c r="Y2671" s="3" t="s">
        <v>30</v>
      </c>
      <c r="Z2671" s="3" t="s">
        <v>30</v>
      </c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</row>
    <row r="2672" customFormat="false" ht="15.75" hidden="false" customHeight="false" outlineLevel="0" collapsed="false">
      <c r="A2672" s="3" t="n">
        <v>2671</v>
      </c>
      <c r="B2672" s="3" t="s">
        <v>7802</v>
      </c>
      <c r="C2672" s="3" t="s">
        <v>7803</v>
      </c>
      <c r="D2672" s="3" t="n">
        <v>1</v>
      </c>
      <c r="E2672" s="3" t="n">
        <v>0.5457028</v>
      </c>
      <c r="F2672" s="3" t="n">
        <v>7</v>
      </c>
      <c r="G2672" s="3" t="n">
        <v>7</v>
      </c>
      <c r="H2672" s="3" t="n">
        <v>6</v>
      </c>
      <c r="I2672" s="3" t="n">
        <v>6</v>
      </c>
      <c r="J2672" s="3" t="n">
        <v>9</v>
      </c>
      <c r="K2672" s="3" t="n">
        <v>9</v>
      </c>
      <c r="L2672" s="3" t="n">
        <v>0</v>
      </c>
      <c r="M2672" s="3" t="n">
        <v>0</v>
      </c>
      <c r="N2672" s="3" t="n">
        <v>0</v>
      </c>
      <c r="O2672" s="3" t="n">
        <v>0</v>
      </c>
      <c r="P2672" s="3" t="n">
        <v>8.2</v>
      </c>
      <c r="Q2672" s="3" t="n">
        <v>24.2</v>
      </c>
      <c r="R2672" s="3" t="s">
        <v>7804</v>
      </c>
      <c r="S2672" s="4" t="n">
        <v>45747.3623611111</v>
      </c>
      <c r="T2672" s="3" t="s">
        <v>65</v>
      </c>
      <c r="U2672" s="3" t="s">
        <v>65</v>
      </c>
      <c r="V2672" s="3" t="n">
        <v>1</v>
      </c>
      <c r="W2672" s="3" t="n">
        <v>1</v>
      </c>
      <c r="X2672" s="3" t="n">
        <v>0</v>
      </c>
      <c r="Y2672" s="3" t="s">
        <v>30</v>
      </c>
      <c r="Z2672" s="3" t="s">
        <v>30</v>
      </c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</row>
    <row r="2673" customFormat="false" ht="15.75" hidden="false" customHeight="false" outlineLevel="0" collapsed="false">
      <c r="A2673" s="3" t="n">
        <v>2672</v>
      </c>
      <c r="B2673" s="3" t="s">
        <v>7805</v>
      </c>
      <c r="C2673" s="3" t="s">
        <v>7806</v>
      </c>
      <c r="D2673" s="3" t="n">
        <v>1</v>
      </c>
      <c r="E2673" s="3" t="n">
        <v>3.7683453</v>
      </c>
      <c r="F2673" s="3" t="n">
        <v>108</v>
      </c>
      <c r="G2673" s="3" t="n">
        <v>108</v>
      </c>
      <c r="H2673" s="3" t="n">
        <v>17</v>
      </c>
      <c r="I2673" s="3" t="n">
        <v>17</v>
      </c>
      <c r="J2673" s="3" t="n">
        <v>125</v>
      </c>
      <c r="K2673" s="3" t="n">
        <v>125</v>
      </c>
      <c r="L2673" s="3" t="n">
        <v>30</v>
      </c>
      <c r="M2673" s="3" t="n">
        <v>30</v>
      </c>
      <c r="N2673" s="3" t="n">
        <v>-1</v>
      </c>
      <c r="O2673" s="3" t="n">
        <v>-1</v>
      </c>
      <c r="P2673" s="3" t="n">
        <v>8.2</v>
      </c>
      <c r="Q2673" s="3" t="n">
        <v>24.2</v>
      </c>
      <c r="R2673" s="3" t="s">
        <v>7807</v>
      </c>
      <c r="S2673" s="4" t="n">
        <v>45747.3625</v>
      </c>
      <c r="T2673" s="3" t="s">
        <v>239</v>
      </c>
      <c r="U2673" s="3" t="s">
        <v>239</v>
      </c>
      <c r="V2673" s="3" t="n">
        <v>0</v>
      </c>
      <c r="W2673" s="3" t="n">
        <v>0</v>
      </c>
      <c r="X2673" s="3" t="n">
        <v>0</v>
      </c>
      <c r="Y2673" s="3" t="s">
        <v>30</v>
      </c>
      <c r="Z2673" s="3" t="s">
        <v>30</v>
      </c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</row>
    <row r="2674" customFormat="false" ht="15.75" hidden="false" customHeight="false" outlineLevel="0" collapsed="false">
      <c r="A2674" s="3" t="n">
        <v>2673</v>
      </c>
      <c r="B2674" s="3" t="s">
        <v>7808</v>
      </c>
      <c r="C2674" s="3" t="s">
        <v>7809</v>
      </c>
      <c r="D2674" s="3" t="n">
        <v>1</v>
      </c>
      <c r="E2674" s="3" t="n">
        <v>2.496359</v>
      </c>
      <c r="F2674" s="3" t="n">
        <v>53</v>
      </c>
      <c r="G2674" s="3" t="n">
        <v>53</v>
      </c>
      <c r="H2674" s="3" t="n">
        <v>8</v>
      </c>
      <c r="I2674" s="3" t="n">
        <v>8</v>
      </c>
      <c r="J2674" s="3" t="n">
        <v>60</v>
      </c>
      <c r="K2674" s="3" t="n">
        <v>60</v>
      </c>
      <c r="L2674" s="3" t="n">
        <v>8</v>
      </c>
      <c r="M2674" s="3" t="n">
        <v>8</v>
      </c>
      <c r="N2674" s="3" t="n">
        <v>-1</v>
      </c>
      <c r="O2674" s="3" t="n">
        <v>-1</v>
      </c>
      <c r="P2674" s="3" t="n">
        <v>8.2</v>
      </c>
      <c r="Q2674" s="3" t="n">
        <v>24.2</v>
      </c>
      <c r="R2674" s="3" t="s">
        <v>7810</v>
      </c>
      <c r="S2674" s="4" t="n">
        <v>45747.3625694444</v>
      </c>
      <c r="T2674" s="3" t="s">
        <v>65</v>
      </c>
      <c r="U2674" s="3" t="s">
        <v>65</v>
      </c>
      <c r="V2674" s="3" t="n">
        <v>0</v>
      </c>
      <c r="W2674" s="3" t="n">
        <v>0</v>
      </c>
      <c r="X2674" s="3" t="n">
        <v>0</v>
      </c>
      <c r="Y2674" s="3" t="s">
        <v>30</v>
      </c>
      <c r="Z2674" s="3" t="s">
        <v>30</v>
      </c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</row>
    <row r="2675" customFormat="false" ht="15.75" hidden="false" customHeight="false" outlineLevel="0" collapsed="false">
      <c r="A2675" s="3" t="n">
        <v>2674</v>
      </c>
      <c r="B2675" s="3" t="s">
        <v>7811</v>
      </c>
      <c r="C2675" s="3" t="s">
        <v>7812</v>
      </c>
      <c r="D2675" s="3" t="n">
        <v>1</v>
      </c>
      <c r="E2675" s="3" t="n">
        <v>0.7899654</v>
      </c>
      <c r="F2675" s="3" t="n">
        <v>5</v>
      </c>
      <c r="G2675" s="3" t="n">
        <v>5</v>
      </c>
      <c r="H2675" s="3" t="n">
        <v>4</v>
      </c>
      <c r="I2675" s="3" t="n">
        <v>4</v>
      </c>
      <c r="J2675" s="3" t="n">
        <v>11</v>
      </c>
      <c r="K2675" s="3" t="n">
        <v>11</v>
      </c>
      <c r="L2675" s="3" t="n">
        <v>0</v>
      </c>
      <c r="M2675" s="3" t="n">
        <v>0</v>
      </c>
      <c r="N2675" s="3" t="n">
        <v>-1</v>
      </c>
      <c r="O2675" s="3" t="n">
        <v>-1</v>
      </c>
      <c r="P2675" s="3" t="n">
        <v>8.2</v>
      </c>
      <c r="Q2675" s="3" t="n">
        <v>24.2</v>
      </c>
      <c r="R2675" s="3" t="s">
        <v>7813</v>
      </c>
      <c r="S2675" s="4" t="n">
        <v>45747.3625925926</v>
      </c>
      <c r="T2675" s="3" t="s">
        <v>65</v>
      </c>
      <c r="U2675" s="3" t="s">
        <v>65</v>
      </c>
      <c r="V2675" s="3" t="n">
        <v>0</v>
      </c>
      <c r="W2675" s="3" t="n">
        <v>0</v>
      </c>
      <c r="X2675" s="3" t="n">
        <v>0</v>
      </c>
      <c r="Y2675" s="3" t="s">
        <v>30</v>
      </c>
      <c r="Z2675" s="3" t="s">
        <v>30</v>
      </c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</row>
    <row r="2676" customFormat="false" ht="15.75" hidden="false" customHeight="false" outlineLevel="0" collapsed="false">
      <c r="A2676" s="3" t="n">
        <v>2675</v>
      </c>
      <c r="B2676" s="3" t="s">
        <v>7814</v>
      </c>
      <c r="C2676" s="3" t="s">
        <v>7815</v>
      </c>
      <c r="D2676" s="3" t="n">
        <v>1</v>
      </c>
      <c r="E2676" s="3" t="n">
        <v>2.9409131</v>
      </c>
      <c r="F2676" s="3" t="n">
        <v>46</v>
      </c>
      <c r="G2676" s="3" t="n">
        <v>46</v>
      </c>
      <c r="H2676" s="3" t="n">
        <v>17</v>
      </c>
      <c r="I2676" s="3" t="n">
        <v>17</v>
      </c>
      <c r="J2676" s="3" t="n">
        <v>71</v>
      </c>
      <c r="K2676" s="3" t="n">
        <v>71</v>
      </c>
      <c r="L2676" s="3" t="n">
        <v>7</v>
      </c>
      <c r="M2676" s="3" t="n">
        <v>7</v>
      </c>
      <c r="N2676" s="3" t="n">
        <v>-1</v>
      </c>
      <c r="O2676" s="3" t="n">
        <v>-1</v>
      </c>
      <c r="P2676" s="3" t="n">
        <v>8.2</v>
      </c>
      <c r="Q2676" s="3" t="n">
        <v>24.2</v>
      </c>
      <c r="R2676" s="3" t="s">
        <v>7816</v>
      </c>
      <c r="S2676" s="4" t="n">
        <v>45747.362662037</v>
      </c>
      <c r="T2676" s="3" t="s">
        <v>65</v>
      </c>
      <c r="U2676" s="3" t="s">
        <v>65</v>
      </c>
      <c r="V2676" s="3" t="n">
        <v>0</v>
      </c>
      <c r="W2676" s="3" t="n">
        <v>0</v>
      </c>
      <c r="X2676" s="3" t="n">
        <v>0</v>
      </c>
      <c r="Y2676" s="3" t="s">
        <v>30</v>
      </c>
      <c r="Z2676" s="3" t="s">
        <v>30</v>
      </c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</row>
    <row r="2677" customFormat="false" ht="15.75" hidden="false" customHeight="false" outlineLevel="0" collapsed="false">
      <c r="A2677" s="3" t="n">
        <v>2676</v>
      </c>
      <c r="B2677" s="3" t="s">
        <v>7817</v>
      </c>
      <c r="C2677" s="3" t="s">
        <v>7818</v>
      </c>
      <c r="D2677" s="3" t="n">
        <v>1</v>
      </c>
      <c r="E2677" s="3" t="n">
        <v>0.1109805</v>
      </c>
      <c r="F2677" s="3" t="n">
        <v>17</v>
      </c>
      <c r="G2677" s="3" t="n">
        <v>17</v>
      </c>
      <c r="H2677" s="3" t="n">
        <v>7</v>
      </c>
      <c r="I2677" s="3" t="n">
        <v>7</v>
      </c>
      <c r="J2677" s="3" t="n">
        <v>20</v>
      </c>
      <c r="K2677" s="3" t="n">
        <v>20</v>
      </c>
      <c r="L2677" s="3" t="n">
        <v>2</v>
      </c>
      <c r="M2677" s="3" t="n">
        <v>2</v>
      </c>
      <c r="N2677" s="3" t="n">
        <v>0</v>
      </c>
      <c r="O2677" s="3" t="n">
        <v>-1</v>
      </c>
      <c r="P2677" s="3" t="n">
        <v>8.2</v>
      </c>
      <c r="Q2677" s="3" t="n">
        <v>24.2</v>
      </c>
      <c r="R2677" s="3" t="s">
        <v>7819</v>
      </c>
      <c r="S2677" s="4" t="n">
        <v>45747.3627083333</v>
      </c>
      <c r="T2677" s="3" t="s">
        <v>65</v>
      </c>
      <c r="U2677" s="3" t="s">
        <v>65</v>
      </c>
      <c r="V2677" s="3" t="n">
        <v>1</v>
      </c>
      <c r="W2677" s="3" t="n">
        <v>0</v>
      </c>
      <c r="X2677" s="3" t="n">
        <v>0</v>
      </c>
      <c r="Y2677" s="3" t="s">
        <v>30</v>
      </c>
      <c r="Z2677" s="3" t="s">
        <v>30</v>
      </c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</row>
    <row r="2678" customFormat="false" ht="15.75" hidden="false" customHeight="false" outlineLevel="0" collapsed="false">
      <c r="A2678" s="3" t="n">
        <v>2677</v>
      </c>
      <c r="B2678" s="3" t="s">
        <v>7820</v>
      </c>
      <c r="C2678" s="3" t="s">
        <v>7821</v>
      </c>
      <c r="D2678" s="3" t="n">
        <v>1</v>
      </c>
      <c r="E2678" s="3" t="n">
        <v>0.097438</v>
      </c>
      <c r="F2678" s="3" t="n">
        <v>17</v>
      </c>
      <c r="G2678" s="3" t="n">
        <v>17</v>
      </c>
      <c r="H2678" s="3" t="n">
        <v>7</v>
      </c>
      <c r="I2678" s="3" t="n">
        <v>7</v>
      </c>
      <c r="J2678" s="3" t="n">
        <v>20</v>
      </c>
      <c r="K2678" s="3" t="n">
        <v>20</v>
      </c>
      <c r="L2678" s="3" t="n">
        <v>2</v>
      </c>
      <c r="M2678" s="3" t="n">
        <v>2</v>
      </c>
      <c r="N2678" s="3" t="n">
        <v>0</v>
      </c>
      <c r="O2678" s="3" t="n">
        <v>-1</v>
      </c>
      <c r="P2678" s="3" t="n">
        <v>8.2</v>
      </c>
      <c r="Q2678" s="3" t="n">
        <v>24.2</v>
      </c>
      <c r="R2678" s="3" t="s">
        <v>7822</v>
      </c>
      <c r="S2678" s="4" t="n">
        <v>45747.3627430556</v>
      </c>
      <c r="T2678" s="3" t="s">
        <v>65</v>
      </c>
      <c r="U2678" s="3" t="s">
        <v>65</v>
      </c>
      <c r="V2678" s="3" t="n">
        <v>1</v>
      </c>
      <c r="W2678" s="3" t="n">
        <v>0</v>
      </c>
      <c r="X2678" s="3" t="n">
        <v>0</v>
      </c>
      <c r="Y2678" s="3" t="s">
        <v>30</v>
      </c>
      <c r="Z2678" s="3" t="s">
        <v>30</v>
      </c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</row>
    <row r="2679" customFormat="false" ht="15.75" hidden="false" customHeight="false" outlineLevel="0" collapsed="false">
      <c r="A2679" s="3" t="n">
        <v>2678</v>
      </c>
      <c r="B2679" s="3" t="s">
        <v>7823</v>
      </c>
      <c r="C2679" s="3" t="s">
        <v>7824</v>
      </c>
      <c r="D2679" s="3" t="n">
        <v>1</v>
      </c>
      <c r="E2679" s="3" t="n">
        <v>0.359377</v>
      </c>
      <c r="F2679" s="3" t="n">
        <v>10</v>
      </c>
      <c r="G2679" s="3" t="n">
        <v>10</v>
      </c>
      <c r="H2679" s="3" t="n">
        <v>3</v>
      </c>
      <c r="I2679" s="3" t="n">
        <v>3</v>
      </c>
      <c r="J2679" s="3" t="n">
        <v>17</v>
      </c>
      <c r="K2679" s="3" t="n">
        <v>17</v>
      </c>
      <c r="L2679" s="3" t="n">
        <v>2</v>
      </c>
      <c r="M2679" s="3" t="n">
        <v>2</v>
      </c>
      <c r="N2679" s="3" t="n">
        <v>-1</v>
      </c>
      <c r="O2679" s="3" t="n">
        <v>-1</v>
      </c>
      <c r="P2679" s="3" t="n">
        <v>8.2</v>
      </c>
      <c r="Q2679" s="3" t="n">
        <v>24.2</v>
      </c>
      <c r="R2679" s="3" t="s">
        <v>7825</v>
      </c>
      <c r="S2679" s="4" t="n">
        <v>45747.3627662037</v>
      </c>
      <c r="T2679" s="3" t="s">
        <v>65</v>
      </c>
      <c r="U2679" s="3" t="s">
        <v>65</v>
      </c>
      <c r="V2679" s="3" t="n">
        <v>0</v>
      </c>
      <c r="W2679" s="3" t="n">
        <v>0</v>
      </c>
      <c r="X2679" s="3" t="n">
        <v>0</v>
      </c>
      <c r="Y2679" s="3" t="s">
        <v>30</v>
      </c>
      <c r="Z2679" s="3" t="s">
        <v>30</v>
      </c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</row>
    <row r="2680" customFormat="false" ht="15.75" hidden="false" customHeight="false" outlineLevel="0" collapsed="false">
      <c r="A2680" s="3" t="n">
        <v>2679</v>
      </c>
      <c r="B2680" s="3" t="s">
        <v>7826</v>
      </c>
      <c r="C2680" s="3" t="s">
        <v>7827</v>
      </c>
      <c r="D2680" s="3" t="n">
        <v>1</v>
      </c>
      <c r="E2680" s="3" t="n">
        <v>11.6042891</v>
      </c>
      <c r="F2680" s="3" t="n">
        <v>253</v>
      </c>
      <c r="G2680" s="3" t="n">
        <v>253</v>
      </c>
      <c r="H2680" s="3" t="n">
        <v>18</v>
      </c>
      <c r="I2680" s="3" t="n">
        <v>18</v>
      </c>
      <c r="J2680" s="3" t="n">
        <v>271</v>
      </c>
      <c r="K2680" s="3" t="n">
        <v>271</v>
      </c>
      <c r="L2680" s="3" t="n">
        <v>47</v>
      </c>
      <c r="M2680" s="3" t="n">
        <v>47</v>
      </c>
      <c r="N2680" s="3" t="n">
        <v>-1</v>
      </c>
      <c r="O2680" s="3" t="n">
        <v>-1</v>
      </c>
      <c r="P2680" s="3" t="n">
        <v>8.7</v>
      </c>
      <c r="Q2680" s="3" t="n">
        <v>24.2</v>
      </c>
      <c r="R2680" s="3" t="s">
        <v>7828</v>
      </c>
      <c r="S2680" s="4" t="n">
        <v>45747.3629861111</v>
      </c>
      <c r="T2680" s="3" t="s">
        <v>3197</v>
      </c>
      <c r="U2680" s="3" t="s">
        <v>3197</v>
      </c>
      <c r="V2680" s="3" t="n">
        <v>0</v>
      </c>
      <c r="W2680" s="3" t="n">
        <v>0</v>
      </c>
      <c r="X2680" s="3" t="n">
        <v>0</v>
      </c>
      <c r="Y2680" s="3" t="s">
        <v>30</v>
      </c>
      <c r="Z2680" s="3" t="s">
        <v>30</v>
      </c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</row>
    <row r="2681" customFormat="false" ht="15.75" hidden="false" customHeight="false" outlineLevel="0" collapsed="false">
      <c r="A2681" s="3" t="n">
        <v>2680</v>
      </c>
      <c r="B2681" s="3" t="s">
        <v>7829</v>
      </c>
      <c r="C2681" s="3" t="s">
        <v>7830</v>
      </c>
      <c r="D2681" s="3" t="n">
        <v>1</v>
      </c>
      <c r="E2681" s="3" t="n">
        <v>2.826644</v>
      </c>
      <c r="F2681" s="3" t="n">
        <v>79</v>
      </c>
      <c r="G2681" s="3" t="n">
        <v>79</v>
      </c>
      <c r="H2681" s="3" t="n">
        <v>20</v>
      </c>
      <c r="I2681" s="3" t="n">
        <v>20</v>
      </c>
      <c r="J2681" s="3" t="n">
        <v>78</v>
      </c>
      <c r="K2681" s="3" t="n">
        <v>78</v>
      </c>
      <c r="L2681" s="3" t="n">
        <v>13</v>
      </c>
      <c r="M2681" s="3" t="n">
        <v>13</v>
      </c>
      <c r="N2681" s="3" t="n">
        <v>-1</v>
      </c>
      <c r="O2681" s="3" t="n">
        <v>-1</v>
      </c>
      <c r="P2681" s="3" t="n">
        <v>8.7</v>
      </c>
      <c r="Q2681" s="3" t="n">
        <v>24.2</v>
      </c>
      <c r="R2681" s="3" t="s">
        <v>7831</v>
      </c>
      <c r="S2681" s="4" t="n">
        <v>45747.363125</v>
      </c>
      <c r="T2681" s="3" t="s">
        <v>65</v>
      </c>
      <c r="U2681" s="3" t="s">
        <v>65</v>
      </c>
      <c r="V2681" s="3" t="n">
        <v>0</v>
      </c>
      <c r="W2681" s="3" t="n">
        <v>0</v>
      </c>
      <c r="X2681" s="3" t="n">
        <v>0</v>
      </c>
      <c r="Y2681" s="3" t="s">
        <v>30</v>
      </c>
      <c r="Z2681" s="3" t="s">
        <v>30</v>
      </c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</row>
    <row r="2682" customFormat="false" ht="15.75" hidden="false" customHeight="false" outlineLevel="0" collapsed="false">
      <c r="A2682" s="3" t="n">
        <v>2681</v>
      </c>
      <c r="B2682" s="3" t="s">
        <v>7832</v>
      </c>
      <c r="C2682" s="3" t="s">
        <v>7833</v>
      </c>
      <c r="D2682" s="3" t="n">
        <v>1</v>
      </c>
      <c r="E2682" s="3" t="n">
        <v>8.5095644</v>
      </c>
      <c r="F2682" s="3" t="n">
        <v>280</v>
      </c>
      <c r="G2682" s="3" t="n">
        <v>280</v>
      </c>
      <c r="H2682" s="3" t="n">
        <v>20</v>
      </c>
      <c r="I2682" s="3" t="n">
        <v>20</v>
      </c>
      <c r="J2682" s="3" t="n">
        <v>301</v>
      </c>
      <c r="K2682" s="3" t="n">
        <v>301</v>
      </c>
      <c r="L2682" s="3" t="n">
        <v>69</v>
      </c>
      <c r="M2682" s="3" t="n">
        <v>69</v>
      </c>
      <c r="N2682" s="3" t="n">
        <v>-1</v>
      </c>
      <c r="O2682" s="3" t="n">
        <v>-1</v>
      </c>
      <c r="P2682" s="3" t="n">
        <v>8.7</v>
      </c>
      <c r="Q2682" s="3" t="n">
        <v>24.2</v>
      </c>
      <c r="R2682" s="3" t="s">
        <v>7834</v>
      </c>
      <c r="S2682" s="4" t="n">
        <v>45747.3634837963</v>
      </c>
      <c r="T2682" s="3" t="s">
        <v>65</v>
      </c>
      <c r="U2682" s="3" t="s">
        <v>65</v>
      </c>
      <c r="V2682" s="3" t="n">
        <v>0</v>
      </c>
      <c r="W2682" s="3" t="n">
        <v>0</v>
      </c>
      <c r="X2682" s="3" t="n">
        <v>0</v>
      </c>
      <c r="Y2682" s="3" t="s">
        <v>30</v>
      </c>
      <c r="Z2682" s="3" t="s">
        <v>30</v>
      </c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</row>
    <row r="2683" customFormat="false" ht="15.75" hidden="false" customHeight="false" outlineLevel="0" collapsed="false">
      <c r="A2683" s="3" t="n">
        <v>2682</v>
      </c>
      <c r="B2683" s="3" t="s">
        <v>7835</v>
      </c>
      <c r="C2683" s="3" t="s">
        <v>7836</v>
      </c>
      <c r="D2683" s="3" t="n">
        <v>1</v>
      </c>
      <c r="E2683" s="3" t="n">
        <v>3.0114165</v>
      </c>
      <c r="F2683" s="3" t="n">
        <v>177</v>
      </c>
      <c r="G2683" s="3" t="n">
        <v>177</v>
      </c>
      <c r="H2683" s="3" t="n">
        <v>15</v>
      </c>
      <c r="I2683" s="3" t="n">
        <v>15</v>
      </c>
      <c r="J2683" s="3" t="n">
        <v>205</v>
      </c>
      <c r="K2683" s="3" t="n">
        <v>205</v>
      </c>
      <c r="L2683" s="3" t="n">
        <v>35</v>
      </c>
      <c r="M2683" s="3" t="n">
        <v>35</v>
      </c>
      <c r="N2683" s="3" t="n">
        <v>-1</v>
      </c>
      <c r="O2683" s="3" t="n">
        <v>-1</v>
      </c>
      <c r="P2683" s="3" t="n">
        <v>8.7</v>
      </c>
      <c r="Q2683" s="3" t="n">
        <v>24.2</v>
      </c>
      <c r="R2683" s="3" t="s">
        <v>7837</v>
      </c>
      <c r="S2683" s="4" t="n">
        <v>45747.3636458333</v>
      </c>
      <c r="T2683" s="3" t="s">
        <v>65</v>
      </c>
      <c r="U2683" s="3" t="s">
        <v>65</v>
      </c>
      <c r="V2683" s="3" t="n">
        <v>0</v>
      </c>
      <c r="W2683" s="3" t="n">
        <v>0</v>
      </c>
      <c r="X2683" s="3" t="n">
        <v>0</v>
      </c>
      <c r="Y2683" s="3" t="s">
        <v>30</v>
      </c>
      <c r="Z2683" s="3" t="s">
        <v>30</v>
      </c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</row>
    <row r="2684" customFormat="false" ht="15.75" hidden="false" customHeight="false" outlineLevel="0" collapsed="false">
      <c r="A2684" s="3" t="n">
        <v>2683</v>
      </c>
      <c r="B2684" s="3" t="s">
        <v>7838</v>
      </c>
      <c r="C2684" s="3" t="s">
        <v>7839</v>
      </c>
      <c r="D2684" s="3" t="n">
        <v>1</v>
      </c>
      <c r="E2684" s="3" t="n">
        <v>47.0126208</v>
      </c>
      <c r="F2684" s="3" t="n">
        <v>1114</v>
      </c>
      <c r="G2684" s="3" t="n">
        <v>1114</v>
      </c>
      <c r="H2684" s="3" t="n">
        <v>35</v>
      </c>
      <c r="I2684" s="3" t="n">
        <v>35</v>
      </c>
      <c r="J2684" s="3" t="n">
        <v>1454</v>
      </c>
      <c r="K2684" s="3" t="n">
        <v>1454</v>
      </c>
      <c r="L2684" s="3" t="n">
        <v>193</v>
      </c>
      <c r="M2684" s="3" t="n">
        <v>193</v>
      </c>
      <c r="N2684" s="3" t="n">
        <v>-1</v>
      </c>
      <c r="O2684" s="3" t="n">
        <v>-1</v>
      </c>
      <c r="P2684" s="3" t="n">
        <v>8.7</v>
      </c>
      <c r="Q2684" s="3" t="n">
        <v>24.2</v>
      </c>
      <c r="R2684" s="3" t="s">
        <v>7840</v>
      </c>
      <c r="S2684" s="4" t="n">
        <v>45747.3646875</v>
      </c>
      <c r="T2684" s="3" t="s">
        <v>65</v>
      </c>
      <c r="U2684" s="3" t="s">
        <v>65</v>
      </c>
      <c r="V2684" s="3" t="n">
        <v>0</v>
      </c>
      <c r="W2684" s="3" t="n">
        <v>0</v>
      </c>
      <c r="X2684" s="3" t="n">
        <v>0</v>
      </c>
      <c r="Y2684" s="3" t="s">
        <v>30</v>
      </c>
      <c r="Z2684" s="3" t="s">
        <v>30</v>
      </c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</row>
    <row r="2685" customFormat="false" ht="15.75" hidden="false" customHeight="false" outlineLevel="0" collapsed="false">
      <c r="A2685" s="3" t="n">
        <v>2684</v>
      </c>
      <c r="B2685" s="3" t="s">
        <v>7841</v>
      </c>
      <c r="C2685" s="3" t="s">
        <v>7842</v>
      </c>
      <c r="D2685" s="3" t="n">
        <v>1</v>
      </c>
      <c r="E2685" s="3" t="n">
        <v>1.2963135</v>
      </c>
      <c r="F2685" s="3" t="n">
        <v>50</v>
      </c>
      <c r="G2685" s="3" t="n">
        <v>50</v>
      </c>
      <c r="H2685" s="3" t="n">
        <v>16</v>
      </c>
      <c r="I2685" s="3" t="n">
        <v>16</v>
      </c>
      <c r="J2685" s="3" t="n">
        <v>34</v>
      </c>
      <c r="K2685" s="3" t="n">
        <v>34</v>
      </c>
      <c r="L2685" s="3" t="n">
        <v>9</v>
      </c>
      <c r="M2685" s="3" t="n">
        <v>9</v>
      </c>
      <c r="N2685" s="3" t="n">
        <v>-1</v>
      </c>
      <c r="O2685" s="3" t="n">
        <v>-1</v>
      </c>
      <c r="P2685" s="3" t="n">
        <v>8.7</v>
      </c>
      <c r="Q2685" s="3" t="n">
        <v>24.2</v>
      </c>
      <c r="R2685" s="3" t="s">
        <v>7843</v>
      </c>
      <c r="S2685" s="4" t="n">
        <v>45747.3648611111</v>
      </c>
      <c r="T2685" s="3" t="s">
        <v>65</v>
      </c>
      <c r="U2685" s="3" t="s">
        <v>65</v>
      </c>
      <c r="V2685" s="3" t="n">
        <v>0</v>
      </c>
      <c r="W2685" s="3" t="n">
        <v>0</v>
      </c>
      <c r="X2685" s="3" t="n">
        <v>0</v>
      </c>
      <c r="Y2685" s="3" t="s">
        <v>30</v>
      </c>
      <c r="Z2685" s="3" t="s">
        <v>30</v>
      </c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</row>
    <row r="2686" customFormat="false" ht="15.75" hidden="false" customHeight="false" outlineLevel="0" collapsed="false">
      <c r="A2686" s="3" t="n">
        <v>2685</v>
      </c>
      <c r="B2686" s="3" t="s">
        <v>7844</v>
      </c>
      <c r="C2686" s="3" t="s">
        <v>7845</v>
      </c>
      <c r="D2686" s="3" t="n">
        <v>1</v>
      </c>
      <c r="E2686" s="3" t="n">
        <v>1.9885601</v>
      </c>
      <c r="F2686" s="3" t="n">
        <v>142</v>
      </c>
      <c r="G2686" s="3" t="n">
        <v>142</v>
      </c>
      <c r="H2686" s="3" t="n">
        <v>17</v>
      </c>
      <c r="I2686" s="3" t="n">
        <v>17</v>
      </c>
      <c r="J2686" s="3" t="n">
        <v>130</v>
      </c>
      <c r="K2686" s="3" t="n">
        <v>130</v>
      </c>
      <c r="L2686" s="3" t="n">
        <v>23</v>
      </c>
      <c r="M2686" s="3" t="n">
        <v>23</v>
      </c>
      <c r="N2686" s="3" t="n">
        <v>-1</v>
      </c>
      <c r="O2686" s="3" t="n">
        <v>-1</v>
      </c>
      <c r="P2686" s="3" t="n">
        <v>8.7</v>
      </c>
      <c r="Q2686" s="3" t="n">
        <v>24.2</v>
      </c>
      <c r="R2686" s="3" t="s">
        <v>7846</v>
      </c>
      <c r="S2686" s="4" t="n">
        <v>45747.3649537037</v>
      </c>
      <c r="T2686" s="3" t="s">
        <v>65</v>
      </c>
      <c r="U2686" s="3" t="s">
        <v>65</v>
      </c>
      <c r="V2686" s="3" t="n">
        <v>0</v>
      </c>
      <c r="W2686" s="3" t="n">
        <v>0</v>
      </c>
      <c r="X2686" s="3" t="n">
        <v>0</v>
      </c>
      <c r="Y2686" s="3" t="s">
        <v>30</v>
      </c>
      <c r="Z2686" s="3" t="s">
        <v>30</v>
      </c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</row>
    <row r="2687" customFormat="false" ht="15.75" hidden="false" customHeight="false" outlineLevel="0" collapsed="false">
      <c r="A2687" s="3" t="n">
        <v>2686</v>
      </c>
      <c r="B2687" s="3" t="s">
        <v>7847</v>
      </c>
      <c r="C2687" s="3" t="s">
        <v>7848</v>
      </c>
      <c r="D2687" s="3" t="n">
        <v>1</v>
      </c>
      <c r="E2687" s="3" t="n">
        <v>1.7192038</v>
      </c>
      <c r="F2687" s="3" t="n">
        <v>57</v>
      </c>
      <c r="G2687" s="3" t="n">
        <v>57</v>
      </c>
      <c r="H2687" s="3" t="n">
        <v>16</v>
      </c>
      <c r="I2687" s="3" t="n">
        <v>16</v>
      </c>
      <c r="J2687" s="3" t="n">
        <v>49</v>
      </c>
      <c r="K2687" s="3" t="n">
        <v>49</v>
      </c>
      <c r="L2687" s="3" t="n">
        <v>10</v>
      </c>
      <c r="M2687" s="3" t="n">
        <v>10</v>
      </c>
      <c r="N2687" s="3" t="n">
        <v>-1</v>
      </c>
      <c r="O2687" s="3" t="n">
        <v>-1</v>
      </c>
      <c r="P2687" s="3" t="n">
        <v>8.7</v>
      </c>
      <c r="Q2687" s="3" t="n">
        <v>24.2</v>
      </c>
      <c r="R2687" s="3" t="s">
        <v>7849</v>
      </c>
      <c r="S2687" s="4" t="n">
        <v>45747.3650462963</v>
      </c>
      <c r="T2687" s="3" t="s">
        <v>65</v>
      </c>
      <c r="U2687" s="3" t="s">
        <v>65</v>
      </c>
      <c r="V2687" s="3" t="n">
        <v>0</v>
      </c>
      <c r="W2687" s="3" t="n">
        <v>0</v>
      </c>
      <c r="X2687" s="3" t="n">
        <v>0</v>
      </c>
      <c r="Y2687" s="3" t="s">
        <v>30</v>
      </c>
      <c r="Z2687" s="3" t="s">
        <v>30</v>
      </c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</row>
    <row r="2688" customFormat="false" ht="15.75" hidden="false" customHeight="false" outlineLevel="0" collapsed="false">
      <c r="A2688" s="3" t="n">
        <v>2687</v>
      </c>
      <c r="B2688" s="3" t="s">
        <v>7850</v>
      </c>
      <c r="C2688" s="3" t="s">
        <v>7851</v>
      </c>
      <c r="D2688" s="3" t="n">
        <v>1</v>
      </c>
      <c r="E2688" s="3" t="n">
        <v>1.0544082</v>
      </c>
      <c r="F2688" s="3" t="n">
        <v>36</v>
      </c>
      <c r="G2688" s="3" t="n">
        <v>36</v>
      </c>
      <c r="H2688" s="3" t="n">
        <v>4</v>
      </c>
      <c r="I2688" s="3" t="n">
        <v>4</v>
      </c>
      <c r="J2688" s="3" t="n">
        <v>50</v>
      </c>
      <c r="K2688" s="3" t="n">
        <v>50</v>
      </c>
      <c r="L2688" s="3" t="n">
        <v>8</v>
      </c>
      <c r="M2688" s="3" t="n">
        <v>8</v>
      </c>
      <c r="N2688" s="3" t="n">
        <v>-1</v>
      </c>
      <c r="O2688" s="3" t="n">
        <v>-1</v>
      </c>
      <c r="P2688" s="3" t="n">
        <v>8.7</v>
      </c>
      <c r="Q2688" s="3" t="n">
        <v>24.2</v>
      </c>
      <c r="R2688" s="3" t="s">
        <v>7852</v>
      </c>
      <c r="S2688" s="4" t="n">
        <v>45747.3650925926</v>
      </c>
      <c r="T2688" s="3" t="s">
        <v>65</v>
      </c>
      <c r="U2688" s="3" t="s">
        <v>65</v>
      </c>
      <c r="V2688" s="3" t="n">
        <v>0</v>
      </c>
      <c r="W2688" s="3" t="n">
        <v>0</v>
      </c>
      <c r="X2688" s="3" t="n">
        <v>0</v>
      </c>
      <c r="Y2688" s="3" t="s">
        <v>30</v>
      </c>
      <c r="Z2688" s="3" t="s">
        <v>30</v>
      </c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</row>
    <row r="2689" customFormat="false" ht="15.75" hidden="false" customHeight="false" outlineLevel="0" collapsed="false">
      <c r="A2689" s="3" t="n">
        <v>2688</v>
      </c>
      <c r="B2689" s="3" t="s">
        <v>7853</v>
      </c>
      <c r="C2689" s="3" t="s">
        <v>7854</v>
      </c>
      <c r="D2689" s="3" t="n">
        <v>1</v>
      </c>
      <c r="E2689" s="3" t="n">
        <v>2.449058</v>
      </c>
      <c r="F2689" s="3" t="n">
        <v>72</v>
      </c>
      <c r="G2689" s="3" t="n">
        <v>72</v>
      </c>
      <c r="H2689" s="3" t="n">
        <v>13</v>
      </c>
      <c r="I2689" s="3" t="n">
        <v>13</v>
      </c>
      <c r="J2689" s="3" t="n">
        <v>88</v>
      </c>
      <c r="K2689" s="3" t="n">
        <v>88</v>
      </c>
      <c r="L2689" s="3" t="n">
        <v>15</v>
      </c>
      <c r="M2689" s="3" t="n">
        <v>15</v>
      </c>
      <c r="N2689" s="3" t="n">
        <v>-1</v>
      </c>
      <c r="O2689" s="3" t="n">
        <v>-1</v>
      </c>
      <c r="P2689" s="3" t="n">
        <v>8.7</v>
      </c>
      <c r="Q2689" s="3" t="n">
        <v>24.2</v>
      </c>
      <c r="R2689" s="3" t="s">
        <v>7855</v>
      </c>
      <c r="S2689" s="4" t="n">
        <v>45747.3651851852</v>
      </c>
      <c r="T2689" s="3" t="s">
        <v>1920</v>
      </c>
      <c r="U2689" s="3" t="s">
        <v>1920</v>
      </c>
      <c r="V2689" s="3" t="n">
        <v>0</v>
      </c>
      <c r="W2689" s="3" t="n">
        <v>0</v>
      </c>
      <c r="X2689" s="3" t="n">
        <v>0</v>
      </c>
      <c r="Y2689" s="3" t="s">
        <v>30</v>
      </c>
      <c r="Z2689" s="3" t="s">
        <v>30</v>
      </c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</row>
    <row r="2690" customFormat="false" ht="15.75" hidden="false" customHeight="false" outlineLevel="0" collapsed="false">
      <c r="A2690" s="3" t="n">
        <v>2689</v>
      </c>
      <c r="B2690" s="3" t="s">
        <v>7856</v>
      </c>
      <c r="C2690" s="3" t="s">
        <v>7857</v>
      </c>
      <c r="D2690" s="3" t="n">
        <v>1</v>
      </c>
      <c r="E2690" s="3" t="n">
        <v>3.7254769</v>
      </c>
      <c r="F2690" s="3" t="n">
        <v>44</v>
      </c>
      <c r="G2690" s="3" t="n">
        <v>44</v>
      </c>
      <c r="H2690" s="3" t="n">
        <v>13</v>
      </c>
      <c r="I2690" s="3" t="n">
        <v>13</v>
      </c>
      <c r="J2690" s="3" t="n">
        <v>46</v>
      </c>
      <c r="K2690" s="3" t="n">
        <v>46</v>
      </c>
      <c r="L2690" s="3" t="n">
        <v>8</v>
      </c>
      <c r="M2690" s="3" t="n">
        <v>8</v>
      </c>
      <c r="N2690" s="3" t="n">
        <v>-1</v>
      </c>
      <c r="O2690" s="3" t="n">
        <v>-1</v>
      </c>
      <c r="P2690" s="3" t="n">
        <v>8.7</v>
      </c>
      <c r="Q2690" s="3" t="n">
        <v>24.2</v>
      </c>
      <c r="R2690" s="3" t="s">
        <v>7858</v>
      </c>
      <c r="S2690" s="4" t="n">
        <v>45747.3653125</v>
      </c>
      <c r="T2690" s="3" t="s">
        <v>29</v>
      </c>
      <c r="U2690" s="3" t="s">
        <v>29</v>
      </c>
      <c r="V2690" s="3" t="n">
        <v>0</v>
      </c>
      <c r="W2690" s="3" t="n">
        <v>0</v>
      </c>
      <c r="X2690" s="3" t="n">
        <v>0</v>
      </c>
      <c r="Y2690" s="3" t="s">
        <v>30</v>
      </c>
      <c r="Z2690" s="3" t="s">
        <v>30</v>
      </c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</row>
    <row r="2691" customFormat="false" ht="15.75" hidden="false" customHeight="false" outlineLevel="0" collapsed="false">
      <c r="A2691" s="3" t="n">
        <v>2690</v>
      </c>
      <c r="B2691" s="3" t="s">
        <v>7859</v>
      </c>
      <c r="C2691" s="3" t="s">
        <v>7860</v>
      </c>
      <c r="D2691" s="3" t="n">
        <v>1</v>
      </c>
      <c r="E2691" s="3" t="n">
        <v>2.1489863</v>
      </c>
      <c r="F2691" s="3" t="n">
        <v>14</v>
      </c>
      <c r="G2691" s="3" t="n">
        <v>14</v>
      </c>
      <c r="H2691" s="3" t="n">
        <v>6</v>
      </c>
      <c r="I2691" s="3" t="n">
        <v>6</v>
      </c>
      <c r="J2691" s="3" t="n">
        <v>12</v>
      </c>
      <c r="K2691" s="3" t="n">
        <v>12</v>
      </c>
      <c r="L2691" s="3" t="n">
        <v>3</v>
      </c>
      <c r="M2691" s="3" t="n">
        <v>3</v>
      </c>
      <c r="N2691" s="3" t="n">
        <v>-1</v>
      </c>
      <c r="O2691" s="3" t="n">
        <v>-1</v>
      </c>
      <c r="P2691" s="3" t="n">
        <v>8.7</v>
      </c>
      <c r="Q2691" s="3" t="n">
        <v>24.2</v>
      </c>
      <c r="R2691" s="3" t="s">
        <v>7861</v>
      </c>
      <c r="S2691" s="4" t="n">
        <v>45747.3653819444</v>
      </c>
      <c r="T2691" s="3" t="s">
        <v>239</v>
      </c>
      <c r="U2691" s="3" t="s">
        <v>239</v>
      </c>
      <c r="V2691" s="3" t="n">
        <v>0</v>
      </c>
      <c r="W2691" s="3" t="n">
        <v>0</v>
      </c>
      <c r="X2691" s="3" t="n">
        <v>0</v>
      </c>
      <c r="Y2691" s="3" t="s">
        <v>30</v>
      </c>
      <c r="Z2691" s="3" t="s">
        <v>30</v>
      </c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</row>
    <row r="2692" customFormat="false" ht="15.75" hidden="false" customHeight="false" outlineLevel="0" collapsed="false">
      <c r="A2692" s="3" t="n">
        <v>2691</v>
      </c>
      <c r="B2692" s="3" t="s">
        <v>7862</v>
      </c>
      <c r="C2692" s="3" t="s">
        <v>7863</v>
      </c>
      <c r="D2692" s="3" t="n">
        <v>1</v>
      </c>
      <c r="E2692" s="3" t="n">
        <v>2.5513674</v>
      </c>
      <c r="F2692" s="3" t="n">
        <v>29</v>
      </c>
      <c r="G2692" s="3" t="n">
        <v>29</v>
      </c>
      <c r="H2692" s="3" t="n">
        <v>6</v>
      </c>
      <c r="I2692" s="3" t="n">
        <v>6</v>
      </c>
      <c r="J2692" s="3" t="n">
        <v>28</v>
      </c>
      <c r="K2692" s="3" t="n">
        <v>28</v>
      </c>
      <c r="L2692" s="3" t="n">
        <v>9</v>
      </c>
      <c r="M2692" s="3" t="n">
        <v>9</v>
      </c>
      <c r="N2692" s="3" t="n">
        <v>2</v>
      </c>
      <c r="O2692" s="3" t="n">
        <v>-1</v>
      </c>
      <c r="P2692" s="3" t="n">
        <v>8.7</v>
      </c>
      <c r="Q2692" s="3" t="n">
        <v>24.2</v>
      </c>
      <c r="R2692" s="3" t="s">
        <v>7864</v>
      </c>
      <c r="S2692" s="4" t="n">
        <v>45747.3654861111</v>
      </c>
      <c r="T2692" s="3" t="s">
        <v>4910</v>
      </c>
      <c r="U2692" s="3" t="s">
        <v>4910</v>
      </c>
      <c r="V2692" s="3" t="n">
        <v>1</v>
      </c>
      <c r="W2692" s="3" t="n">
        <v>0</v>
      </c>
      <c r="X2692" s="3" t="n">
        <v>0</v>
      </c>
      <c r="Y2692" s="3" t="s">
        <v>30</v>
      </c>
      <c r="Z2692" s="3" t="s">
        <v>30</v>
      </c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</row>
    <row r="2693" customFormat="false" ht="15.75" hidden="false" customHeight="false" outlineLevel="0" collapsed="false">
      <c r="A2693" s="3" t="n">
        <v>2692</v>
      </c>
      <c r="B2693" s="3" t="s">
        <v>7865</v>
      </c>
      <c r="C2693" s="3" t="s">
        <v>7866</v>
      </c>
      <c r="D2693" s="3" t="n">
        <v>1</v>
      </c>
      <c r="E2693" s="3" t="n">
        <v>2.2333257</v>
      </c>
      <c r="F2693" s="3" t="n">
        <v>10</v>
      </c>
      <c r="G2693" s="3" t="n">
        <v>10</v>
      </c>
      <c r="H2693" s="3" t="n">
        <v>6</v>
      </c>
      <c r="I2693" s="3" t="n">
        <v>6</v>
      </c>
      <c r="J2693" s="3" t="n">
        <v>13</v>
      </c>
      <c r="K2693" s="3" t="n">
        <v>13</v>
      </c>
      <c r="L2693" s="3" t="n">
        <v>3</v>
      </c>
      <c r="M2693" s="3" t="n">
        <v>3</v>
      </c>
      <c r="N2693" s="3" t="n">
        <v>4</v>
      </c>
      <c r="O2693" s="3" t="n">
        <v>-1</v>
      </c>
      <c r="P2693" s="3" t="n">
        <v>8.7</v>
      </c>
      <c r="Q2693" s="3" t="n">
        <v>24.2</v>
      </c>
      <c r="R2693" s="3" t="s">
        <v>7867</v>
      </c>
      <c r="S2693" s="4" t="n">
        <v>45747.3655902778</v>
      </c>
      <c r="T2693" s="3" t="s">
        <v>4910</v>
      </c>
      <c r="U2693" s="3" t="s">
        <v>4910</v>
      </c>
      <c r="V2693" s="3" t="n">
        <v>1</v>
      </c>
      <c r="W2693" s="3" t="n">
        <v>0</v>
      </c>
      <c r="X2693" s="3" t="n">
        <v>0</v>
      </c>
      <c r="Y2693" s="3" t="s">
        <v>30</v>
      </c>
      <c r="Z2693" s="3" t="s">
        <v>30</v>
      </c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</row>
    <row r="2694" customFormat="false" ht="15.75" hidden="false" customHeight="false" outlineLevel="0" collapsed="false">
      <c r="A2694" s="3" t="n">
        <v>2693</v>
      </c>
      <c r="B2694" s="3" t="s">
        <v>7868</v>
      </c>
      <c r="C2694" s="3" t="s">
        <v>7869</v>
      </c>
      <c r="D2694" s="3" t="n">
        <v>1</v>
      </c>
      <c r="E2694" s="3" t="n">
        <v>0.5483155</v>
      </c>
      <c r="F2694" s="3" t="n">
        <v>7</v>
      </c>
      <c r="G2694" s="3" t="n">
        <v>7</v>
      </c>
      <c r="H2694" s="3" t="n">
        <v>6</v>
      </c>
      <c r="I2694" s="3" t="n">
        <v>6</v>
      </c>
      <c r="J2694" s="3" t="n">
        <v>9</v>
      </c>
      <c r="K2694" s="3" t="n">
        <v>9</v>
      </c>
      <c r="L2694" s="3" t="n">
        <v>0</v>
      </c>
      <c r="M2694" s="3" t="n">
        <v>0</v>
      </c>
      <c r="N2694" s="3" t="n">
        <v>0</v>
      </c>
      <c r="O2694" s="3" t="n">
        <v>0</v>
      </c>
      <c r="P2694" s="3" t="n">
        <v>8.7</v>
      </c>
      <c r="Q2694" s="3" t="n">
        <v>24.2</v>
      </c>
      <c r="R2694" s="3" t="s">
        <v>7870</v>
      </c>
      <c r="S2694" s="4" t="n">
        <v>45747.3656365741</v>
      </c>
      <c r="T2694" s="3" t="s">
        <v>65</v>
      </c>
      <c r="U2694" s="3" t="s">
        <v>65</v>
      </c>
      <c r="V2694" s="3" t="n">
        <v>1</v>
      </c>
      <c r="W2694" s="3" t="n">
        <v>1</v>
      </c>
      <c r="X2694" s="3" t="n">
        <v>0</v>
      </c>
      <c r="Y2694" s="3" t="s">
        <v>30</v>
      </c>
      <c r="Z2694" s="3" t="s">
        <v>30</v>
      </c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</row>
    <row r="2695" customFormat="false" ht="15.75" hidden="false" customHeight="false" outlineLevel="0" collapsed="false">
      <c r="A2695" s="3" t="n">
        <v>2694</v>
      </c>
      <c r="B2695" s="3" t="s">
        <v>7871</v>
      </c>
      <c r="C2695" s="3" t="s">
        <v>7872</v>
      </c>
      <c r="D2695" s="3" t="n">
        <v>1</v>
      </c>
      <c r="E2695" s="3" t="n">
        <v>4.6727438</v>
      </c>
      <c r="F2695" s="3" t="n">
        <v>108</v>
      </c>
      <c r="G2695" s="3" t="n">
        <v>108</v>
      </c>
      <c r="H2695" s="3" t="n">
        <v>17</v>
      </c>
      <c r="I2695" s="3" t="n">
        <v>17</v>
      </c>
      <c r="J2695" s="3" t="n">
        <v>125</v>
      </c>
      <c r="K2695" s="3" t="n">
        <v>125</v>
      </c>
      <c r="L2695" s="3" t="n">
        <v>30</v>
      </c>
      <c r="M2695" s="3" t="n">
        <v>30</v>
      </c>
      <c r="N2695" s="3" t="n">
        <v>-1</v>
      </c>
      <c r="O2695" s="3" t="n">
        <v>-1</v>
      </c>
      <c r="P2695" s="3" t="n">
        <v>8.7</v>
      </c>
      <c r="Q2695" s="3" t="n">
        <v>24.2</v>
      </c>
      <c r="R2695" s="3" t="s">
        <v>7873</v>
      </c>
      <c r="S2695" s="4" t="n">
        <v>45747.3657986111</v>
      </c>
      <c r="T2695" s="3" t="s">
        <v>239</v>
      </c>
      <c r="U2695" s="3" t="s">
        <v>239</v>
      </c>
      <c r="V2695" s="3" t="n">
        <v>0</v>
      </c>
      <c r="W2695" s="3" t="n">
        <v>0</v>
      </c>
      <c r="X2695" s="3" t="n">
        <v>0</v>
      </c>
      <c r="Y2695" s="3" t="s">
        <v>30</v>
      </c>
      <c r="Z2695" s="3" t="s">
        <v>30</v>
      </c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</row>
    <row r="2696" customFormat="false" ht="15.75" hidden="false" customHeight="false" outlineLevel="0" collapsed="false">
      <c r="A2696" s="3" t="n">
        <v>2695</v>
      </c>
      <c r="B2696" s="3" t="s">
        <v>7874</v>
      </c>
      <c r="C2696" s="3" t="s">
        <v>7875</v>
      </c>
      <c r="D2696" s="3" t="n">
        <v>1</v>
      </c>
      <c r="E2696" s="3" t="n">
        <v>2.8480902</v>
      </c>
      <c r="F2696" s="3" t="n">
        <v>53</v>
      </c>
      <c r="G2696" s="3" t="n">
        <v>53</v>
      </c>
      <c r="H2696" s="3" t="n">
        <v>8</v>
      </c>
      <c r="I2696" s="3" t="n">
        <v>8</v>
      </c>
      <c r="J2696" s="3" t="n">
        <v>60</v>
      </c>
      <c r="K2696" s="3" t="n">
        <v>60</v>
      </c>
      <c r="L2696" s="3" t="n">
        <v>8</v>
      </c>
      <c r="M2696" s="3" t="n">
        <v>8</v>
      </c>
      <c r="N2696" s="3" t="n">
        <v>-1</v>
      </c>
      <c r="O2696" s="3" t="n">
        <v>-1</v>
      </c>
      <c r="P2696" s="3" t="n">
        <v>8.7</v>
      </c>
      <c r="Q2696" s="3" t="n">
        <v>24.2</v>
      </c>
      <c r="R2696" s="3" t="s">
        <v>7876</v>
      </c>
      <c r="S2696" s="4" t="n">
        <v>45747.3658796296</v>
      </c>
      <c r="T2696" s="3" t="s">
        <v>65</v>
      </c>
      <c r="U2696" s="3" t="s">
        <v>65</v>
      </c>
      <c r="V2696" s="3" t="n">
        <v>0</v>
      </c>
      <c r="W2696" s="3" t="n">
        <v>0</v>
      </c>
      <c r="X2696" s="3" t="n">
        <v>0</v>
      </c>
      <c r="Y2696" s="3" t="s">
        <v>30</v>
      </c>
      <c r="Z2696" s="3" t="s">
        <v>30</v>
      </c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</row>
    <row r="2697" customFormat="false" ht="15.75" hidden="false" customHeight="false" outlineLevel="0" collapsed="false">
      <c r="A2697" s="3" t="n">
        <v>2696</v>
      </c>
      <c r="B2697" s="3" t="s">
        <v>7877</v>
      </c>
      <c r="C2697" s="3" t="s">
        <v>7878</v>
      </c>
      <c r="D2697" s="3" t="n">
        <v>1</v>
      </c>
      <c r="E2697" s="3" t="n">
        <v>0.6884315</v>
      </c>
      <c r="F2697" s="3" t="n">
        <v>5</v>
      </c>
      <c r="G2697" s="3" t="n">
        <v>5</v>
      </c>
      <c r="H2697" s="3" t="n">
        <v>4</v>
      </c>
      <c r="I2697" s="3" t="n">
        <v>4</v>
      </c>
      <c r="J2697" s="3" t="n">
        <v>11</v>
      </c>
      <c r="K2697" s="3" t="n">
        <v>11</v>
      </c>
      <c r="L2697" s="3" t="n">
        <v>0</v>
      </c>
      <c r="M2697" s="3" t="n">
        <v>0</v>
      </c>
      <c r="N2697" s="3" t="n">
        <v>-1</v>
      </c>
      <c r="O2697" s="3" t="n">
        <v>-1</v>
      </c>
      <c r="P2697" s="3" t="n">
        <v>8.7</v>
      </c>
      <c r="Q2697" s="3" t="n">
        <v>24.2</v>
      </c>
      <c r="R2697" s="3" t="s">
        <v>7879</v>
      </c>
      <c r="S2697" s="4" t="n">
        <v>45747.3659027778</v>
      </c>
      <c r="T2697" s="3" t="s">
        <v>65</v>
      </c>
      <c r="U2697" s="3" t="s">
        <v>65</v>
      </c>
      <c r="V2697" s="3" t="n">
        <v>0</v>
      </c>
      <c r="W2697" s="3" t="n">
        <v>0</v>
      </c>
      <c r="X2697" s="3" t="n">
        <v>0</v>
      </c>
      <c r="Y2697" s="3" t="s">
        <v>30</v>
      </c>
      <c r="Z2697" s="3" t="s">
        <v>30</v>
      </c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</row>
    <row r="2698" customFormat="false" ht="15.75" hidden="false" customHeight="false" outlineLevel="0" collapsed="false">
      <c r="A2698" s="3" t="n">
        <v>2697</v>
      </c>
      <c r="B2698" s="3" t="s">
        <v>7880</v>
      </c>
      <c r="C2698" s="3" t="s">
        <v>7881</v>
      </c>
      <c r="D2698" s="3" t="n">
        <v>1</v>
      </c>
      <c r="E2698" s="3" t="n">
        <v>2.0804564</v>
      </c>
      <c r="F2698" s="3" t="n">
        <v>46</v>
      </c>
      <c r="G2698" s="3" t="n">
        <v>46</v>
      </c>
      <c r="H2698" s="3" t="n">
        <v>17</v>
      </c>
      <c r="I2698" s="3" t="n">
        <v>17</v>
      </c>
      <c r="J2698" s="3" t="n">
        <v>71</v>
      </c>
      <c r="K2698" s="3" t="n">
        <v>71</v>
      </c>
      <c r="L2698" s="3" t="n">
        <v>7</v>
      </c>
      <c r="M2698" s="3" t="n">
        <v>7</v>
      </c>
      <c r="N2698" s="3" t="n">
        <v>-1</v>
      </c>
      <c r="O2698" s="3" t="n">
        <v>-1</v>
      </c>
      <c r="P2698" s="3" t="n">
        <v>8.7</v>
      </c>
      <c r="Q2698" s="3" t="n">
        <v>24.2</v>
      </c>
      <c r="R2698" s="3" t="s">
        <v>7882</v>
      </c>
      <c r="S2698" s="4" t="n">
        <v>45747.3659490741</v>
      </c>
      <c r="T2698" s="3" t="s">
        <v>65</v>
      </c>
      <c r="U2698" s="3" t="s">
        <v>65</v>
      </c>
      <c r="V2698" s="3" t="n">
        <v>0</v>
      </c>
      <c r="W2698" s="3" t="n">
        <v>0</v>
      </c>
      <c r="X2698" s="3" t="n">
        <v>0</v>
      </c>
      <c r="Y2698" s="3" t="s">
        <v>30</v>
      </c>
      <c r="Z2698" s="3" t="s">
        <v>30</v>
      </c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</row>
    <row r="2699" customFormat="false" ht="15.75" hidden="false" customHeight="false" outlineLevel="0" collapsed="false">
      <c r="A2699" s="3" t="n">
        <v>2698</v>
      </c>
      <c r="B2699" s="3" t="s">
        <v>7883</v>
      </c>
      <c r="C2699" s="3" t="s">
        <v>7884</v>
      </c>
      <c r="D2699" s="3" t="n">
        <v>1</v>
      </c>
      <c r="E2699" s="3" t="n">
        <v>0.1138283</v>
      </c>
      <c r="F2699" s="3" t="n">
        <v>17</v>
      </c>
      <c r="G2699" s="3" t="n">
        <v>17</v>
      </c>
      <c r="H2699" s="3" t="n">
        <v>7</v>
      </c>
      <c r="I2699" s="3" t="n">
        <v>7</v>
      </c>
      <c r="J2699" s="3" t="n">
        <v>20</v>
      </c>
      <c r="K2699" s="3" t="n">
        <v>20</v>
      </c>
      <c r="L2699" s="3" t="n">
        <v>2</v>
      </c>
      <c r="M2699" s="3" t="n">
        <v>2</v>
      </c>
      <c r="N2699" s="3" t="n">
        <v>0</v>
      </c>
      <c r="O2699" s="3" t="n">
        <v>-1</v>
      </c>
      <c r="P2699" s="3" t="n">
        <v>8.7</v>
      </c>
      <c r="Q2699" s="3" t="n">
        <v>24.2</v>
      </c>
      <c r="R2699" s="3" t="s">
        <v>7885</v>
      </c>
      <c r="S2699" s="4" t="n">
        <v>45747.3659837963</v>
      </c>
      <c r="T2699" s="3" t="s">
        <v>65</v>
      </c>
      <c r="U2699" s="3" t="s">
        <v>65</v>
      </c>
      <c r="V2699" s="3" t="n">
        <v>1</v>
      </c>
      <c r="W2699" s="3" t="n">
        <v>0</v>
      </c>
      <c r="X2699" s="3" t="n">
        <v>0</v>
      </c>
      <c r="Y2699" s="3" t="s">
        <v>30</v>
      </c>
      <c r="Z2699" s="3" t="s">
        <v>30</v>
      </c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</row>
    <row r="2700" customFormat="false" ht="15.75" hidden="false" customHeight="false" outlineLevel="0" collapsed="false">
      <c r="A2700" s="3" t="n">
        <v>2699</v>
      </c>
      <c r="B2700" s="3" t="s">
        <v>7886</v>
      </c>
      <c r="C2700" s="3" t="s">
        <v>7887</v>
      </c>
      <c r="D2700" s="3" t="n">
        <v>1</v>
      </c>
      <c r="E2700" s="3" t="n">
        <v>0.1046873</v>
      </c>
      <c r="F2700" s="3" t="n">
        <v>17</v>
      </c>
      <c r="G2700" s="3" t="n">
        <v>17</v>
      </c>
      <c r="H2700" s="3" t="n">
        <v>7</v>
      </c>
      <c r="I2700" s="3" t="n">
        <v>7</v>
      </c>
      <c r="J2700" s="3" t="n">
        <v>20</v>
      </c>
      <c r="K2700" s="3" t="n">
        <v>20</v>
      </c>
      <c r="L2700" s="3" t="n">
        <v>2</v>
      </c>
      <c r="M2700" s="3" t="n">
        <v>2</v>
      </c>
      <c r="N2700" s="3" t="n">
        <v>0</v>
      </c>
      <c r="O2700" s="3" t="n">
        <v>-1</v>
      </c>
      <c r="P2700" s="3" t="n">
        <v>8.7</v>
      </c>
      <c r="Q2700" s="3" t="n">
        <v>24.2</v>
      </c>
      <c r="R2700" s="3" t="s">
        <v>7888</v>
      </c>
      <c r="S2700" s="4" t="n">
        <v>45747.3660185185</v>
      </c>
      <c r="T2700" s="3" t="s">
        <v>65</v>
      </c>
      <c r="U2700" s="3" t="s">
        <v>65</v>
      </c>
      <c r="V2700" s="3" t="n">
        <v>1</v>
      </c>
      <c r="W2700" s="3" t="n">
        <v>0</v>
      </c>
      <c r="X2700" s="3" t="n">
        <v>0</v>
      </c>
      <c r="Y2700" s="3" t="s">
        <v>30</v>
      </c>
      <c r="Z2700" s="3" t="s">
        <v>30</v>
      </c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</row>
    <row r="2701" customFormat="false" ht="15.75" hidden="false" customHeight="false" outlineLevel="0" collapsed="false">
      <c r="A2701" s="3" t="n">
        <v>2700</v>
      </c>
      <c r="B2701" s="3" t="s">
        <v>7889</v>
      </c>
      <c r="C2701" s="3" t="s">
        <v>7890</v>
      </c>
      <c r="D2701" s="3" t="n">
        <v>1</v>
      </c>
      <c r="E2701" s="3" t="n">
        <v>0.40333</v>
      </c>
      <c r="F2701" s="3" t="n">
        <v>10</v>
      </c>
      <c r="G2701" s="3" t="n">
        <v>10</v>
      </c>
      <c r="H2701" s="3" t="n">
        <v>3</v>
      </c>
      <c r="I2701" s="3" t="n">
        <v>3</v>
      </c>
      <c r="J2701" s="3" t="n">
        <v>17</v>
      </c>
      <c r="K2701" s="3" t="n">
        <v>17</v>
      </c>
      <c r="L2701" s="3" t="n">
        <v>2</v>
      </c>
      <c r="M2701" s="3" t="n">
        <v>2</v>
      </c>
      <c r="N2701" s="3" t="n">
        <v>-1</v>
      </c>
      <c r="O2701" s="3" t="n">
        <v>-1</v>
      </c>
      <c r="P2701" s="3" t="n">
        <v>8.7</v>
      </c>
      <c r="Q2701" s="3" t="n">
        <v>24.2</v>
      </c>
      <c r="R2701" s="3" t="s">
        <v>7891</v>
      </c>
      <c r="S2701" s="4" t="n">
        <v>45747.3660416667</v>
      </c>
      <c r="T2701" s="3" t="s">
        <v>65</v>
      </c>
      <c r="U2701" s="3" t="s">
        <v>65</v>
      </c>
      <c r="V2701" s="3" t="n">
        <v>0</v>
      </c>
      <c r="W2701" s="3" t="n">
        <v>0</v>
      </c>
      <c r="X2701" s="3" t="n">
        <v>0</v>
      </c>
      <c r="Y2701" s="3" t="s">
        <v>30</v>
      </c>
      <c r="Z2701" s="3" t="s">
        <v>30</v>
      </c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</row>
    <row r="2702" customFormat="false" ht="15.75" hidden="false" customHeight="false" outlineLevel="0" collapsed="false">
      <c r="A2702" s="3" t="n">
        <v>2701</v>
      </c>
      <c r="B2702" s="3" t="s">
        <v>7892</v>
      </c>
      <c r="C2702" s="3" t="s">
        <v>7893</v>
      </c>
      <c r="D2702" s="3" t="n">
        <v>1</v>
      </c>
      <c r="E2702" s="3" t="n">
        <v>11.0914735</v>
      </c>
      <c r="F2702" s="3" t="n">
        <v>253</v>
      </c>
      <c r="G2702" s="3" t="n">
        <v>253</v>
      </c>
      <c r="H2702" s="3" t="n">
        <v>18</v>
      </c>
      <c r="I2702" s="3" t="n">
        <v>18</v>
      </c>
      <c r="J2702" s="3" t="n">
        <v>271</v>
      </c>
      <c r="K2702" s="3" t="n">
        <v>271</v>
      </c>
      <c r="L2702" s="3" t="n">
        <v>47</v>
      </c>
      <c r="M2702" s="3" t="n">
        <v>47</v>
      </c>
      <c r="N2702" s="3" t="n">
        <v>-1</v>
      </c>
      <c r="O2702" s="3" t="n">
        <v>-1</v>
      </c>
      <c r="P2702" s="3" t="n">
        <v>8.9</v>
      </c>
      <c r="Q2702" s="3" t="n">
        <v>24.2</v>
      </c>
      <c r="R2702" s="3" t="s">
        <v>7894</v>
      </c>
      <c r="S2702" s="4" t="n">
        <v>45747.3662615741</v>
      </c>
      <c r="T2702" s="3" t="s">
        <v>3197</v>
      </c>
      <c r="U2702" s="3" t="s">
        <v>3197</v>
      </c>
      <c r="V2702" s="3" t="n">
        <v>0</v>
      </c>
      <c r="W2702" s="3" t="n">
        <v>0</v>
      </c>
      <c r="X2702" s="3" t="n">
        <v>0</v>
      </c>
      <c r="Y2702" s="3" t="s">
        <v>30</v>
      </c>
      <c r="Z2702" s="3" t="s">
        <v>30</v>
      </c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</row>
    <row r="2703" customFormat="false" ht="15.75" hidden="false" customHeight="false" outlineLevel="0" collapsed="false">
      <c r="A2703" s="3" t="n">
        <v>2702</v>
      </c>
      <c r="B2703" s="3" t="s">
        <v>7895</v>
      </c>
      <c r="C2703" s="3" t="s">
        <v>7896</v>
      </c>
      <c r="D2703" s="3" t="n">
        <v>1</v>
      </c>
      <c r="E2703" s="3" t="n">
        <v>1.793674</v>
      </c>
      <c r="F2703" s="3" t="n">
        <v>79</v>
      </c>
      <c r="G2703" s="3" t="n">
        <v>79</v>
      </c>
      <c r="H2703" s="3" t="n">
        <v>20</v>
      </c>
      <c r="I2703" s="3" t="n">
        <v>20</v>
      </c>
      <c r="J2703" s="3" t="n">
        <v>78</v>
      </c>
      <c r="K2703" s="3" t="n">
        <v>78</v>
      </c>
      <c r="L2703" s="3" t="n">
        <v>13</v>
      </c>
      <c r="M2703" s="3" t="n">
        <v>13</v>
      </c>
      <c r="N2703" s="3" t="n">
        <v>-1</v>
      </c>
      <c r="O2703" s="3" t="n">
        <v>-1</v>
      </c>
      <c r="P2703" s="3" t="n">
        <v>8.9</v>
      </c>
      <c r="Q2703" s="3" t="n">
        <v>24.2</v>
      </c>
      <c r="R2703" s="3" t="s">
        <v>7897</v>
      </c>
      <c r="S2703" s="4" t="n">
        <v>45747.3663541667</v>
      </c>
      <c r="T2703" s="3" t="s">
        <v>65</v>
      </c>
      <c r="U2703" s="3" t="s">
        <v>65</v>
      </c>
      <c r="V2703" s="3" t="n">
        <v>0</v>
      </c>
      <c r="W2703" s="3" t="n">
        <v>0</v>
      </c>
      <c r="X2703" s="3" t="n">
        <v>0</v>
      </c>
      <c r="Y2703" s="3" t="s">
        <v>30</v>
      </c>
      <c r="Z2703" s="3" t="s">
        <v>30</v>
      </c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</row>
    <row r="2704" customFormat="false" ht="15.75" hidden="false" customHeight="false" outlineLevel="0" collapsed="false">
      <c r="A2704" s="3" t="n">
        <v>2703</v>
      </c>
      <c r="B2704" s="3" t="s">
        <v>7898</v>
      </c>
      <c r="C2704" s="3" t="s">
        <v>7899</v>
      </c>
      <c r="D2704" s="3" t="n">
        <v>1</v>
      </c>
      <c r="E2704" s="3" t="n">
        <v>9.1708838</v>
      </c>
      <c r="F2704" s="3" t="n">
        <v>280</v>
      </c>
      <c r="G2704" s="3" t="n">
        <v>280</v>
      </c>
      <c r="H2704" s="3" t="n">
        <v>20</v>
      </c>
      <c r="I2704" s="3" t="n">
        <v>20</v>
      </c>
      <c r="J2704" s="3" t="n">
        <v>301</v>
      </c>
      <c r="K2704" s="3" t="n">
        <v>301</v>
      </c>
      <c r="L2704" s="3" t="n">
        <v>69</v>
      </c>
      <c r="M2704" s="3" t="n">
        <v>69</v>
      </c>
      <c r="N2704" s="3" t="n">
        <v>-1</v>
      </c>
      <c r="O2704" s="3" t="n">
        <v>-1</v>
      </c>
      <c r="P2704" s="3" t="n">
        <v>8.9</v>
      </c>
      <c r="Q2704" s="3" t="n">
        <v>24.2</v>
      </c>
      <c r="R2704" s="3" t="s">
        <v>7900</v>
      </c>
      <c r="S2704" s="4" t="n">
        <v>45747.3667361111</v>
      </c>
      <c r="T2704" s="3" t="s">
        <v>65</v>
      </c>
      <c r="U2704" s="3" t="s">
        <v>65</v>
      </c>
      <c r="V2704" s="3" t="n">
        <v>0</v>
      </c>
      <c r="W2704" s="3" t="n">
        <v>0</v>
      </c>
      <c r="X2704" s="3" t="n">
        <v>0</v>
      </c>
      <c r="Y2704" s="3" t="s">
        <v>30</v>
      </c>
      <c r="Z2704" s="3" t="s">
        <v>30</v>
      </c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</row>
    <row r="2705" customFormat="false" ht="15.75" hidden="false" customHeight="false" outlineLevel="0" collapsed="false">
      <c r="A2705" s="3" t="n">
        <v>2704</v>
      </c>
      <c r="B2705" s="3" t="s">
        <v>7901</v>
      </c>
      <c r="C2705" s="3" t="s">
        <v>7902</v>
      </c>
      <c r="D2705" s="3" t="n">
        <v>1</v>
      </c>
      <c r="E2705" s="3" t="n">
        <v>4.1902434</v>
      </c>
      <c r="F2705" s="3" t="n">
        <v>177</v>
      </c>
      <c r="G2705" s="3" t="n">
        <v>177</v>
      </c>
      <c r="H2705" s="3" t="n">
        <v>15</v>
      </c>
      <c r="I2705" s="3" t="n">
        <v>15</v>
      </c>
      <c r="J2705" s="3" t="n">
        <v>205</v>
      </c>
      <c r="K2705" s="3" t="n">
        <v>205</v>
      </c>
      <c r="L2705" s="3" t="n">
        <v>35</v>
      </c>
      <c r="M2705" s="3" t="n">
        <v>35</v>
      </c>
      <c r="N2705" s="3" t="n">
        <v>-1</v>
      </c>
      <c r="O2705" s="3" t="n">
        <v>-1</v>
      </c>
      <c r="P2705" s="3" t="n">
        <v>8.9</v>
      </c>
      <c r="Q2705" s="3" t="n">
        <v>24.2</v>
      </c>
      <c r="R2705" s="3" t="s">
        <v>7903</v>
      </c>
      <c r="S2705" s="4" t="n">
        <v>45747.3669212963</v>
      </c>
      <c r="T2705" s="3" t="s">
        <v>65</v>
      </c>
      <c r="U2705" s="3" t="s">
        <v>65</v>
      </c>
      <c r="V2705" s="3" t="n">
        <v>0</v>
      </c>
      <c r="W2705" s="3" t="n">
        <v>0</v>
      </c>
      <c r="X2705" s="3" t="n">
        <v>0</v>
      </c>
      <c r="Y2705" s="3" t="s">
        <v>30</v>
      </c>
      <c r="Z2705" s="3" t="s">
        <v>30</v>
      </c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</row>
    <row r="2706" customFormat="false" ht="15.75" hidden="false" customHeight="false" outlineLevel="0" collapsed="false">
      <c r="A2706" s="3" t="n">
        <v>2705</v>
      </c>
      <c r="B2706" s="3" t="s">
        <v>7904</v>
      </c>
      <c r="C2706" s="3" t="s">
        <v>7905</v>
      </c>
      <c r="D2706" s="3" t="n">
        <v>1</v>
      </c>
      <c r="E2706" s="3" t="n">
        <v>42.5717834</v>
      </c>
      <c r="F2706" s="3" t="n">
        <v>1114</v>
      </c>
      <c r="G2706" s="3" t="n">
        <v>1114</v>
      </c>
      <c r="H2706" s="3" t="n">
        <v>35</v>
      </c>
      <c r="I2706" s="3" t="n">
        <v>35</v>
      </c>
      <c r="J2706" s="3" t="n">
        <v>1454</v>
      </c>
      <c r="K2706" s="3" t="n">
        <v>1454</v>
      </c>
      <c r="L2706" s="3" t="n">
        <v>193</v>
      </c>
      <c r="M2706" s="3" t="n">
        <v>193</v>
      </c>
      <c r="N2706" s="3" t="n">
        <v>-1</v>
      </c>
      <c r="O2706" s="3" t="n">
        <v>-1</v>
      </c>
      <c r="P2706" s="3" t="n">
        <v>8.9</v>
      </c>
      <c r="Q2706" s="3" t="n">
        <v>24.2</v>
      </c>
      <c r="R2706" s="3" t="s">
        <v>7906</v>
      </c>
      <c r="S2706" s="4" t="n">
        <v>45747.367962963</v>
      </c>
      <c r="T2706" s="3" t="s">
        <v>65</v>
      </c>
      <c r="U2706" s="3" t="s">
        <v>65</v>
      </c>
      <c r="V2706" s="3" t="n">
        <v>0</v>
      </c>
      <c r="W2706" s="3" t="n">
        <v>0</v>
      </c>
      <c r="X2706" s="3" t="n">
        <v>0</v>
      </c>
      <c r="Y2706" s="3" t="s">
        <v>30</v>
      </c>
      <c r="Z2706" s="3" t="s">
        <v>30</v>
      </c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</row>
    <row r="2707" customFormat="false" ht="15.75" hidden="false" customHeight="false" outlineLevel="0" collapsed="false">
      <c r="A2707" s="3" t="n">
        <v>2706</v>
      </c>
      <c r="B2707" s="3" t="s">
        <v>7907</v>
      </c>
      <c r="C2707" s="3" t="s">
        <v>7908</v>
      </c>
      <c r="D2707" s="3" t="n">
        <v>1</v>
      </c>
      <c r="E2707" s="3" t="n">
        <v>1.5728191</v>
      </c>
      <c r="F2707" s="3" t="n">
        <v>50</v>
      </c>
      <c r="G2707" s="3" t="n">
        <v>50</v>
      </c>
      <c r="H2707" s="3" t="n">
        <v>16</v>
      </c>
      <c r="I2707" s="3" t="n">
        <v>16</v>
      </c>
      <c r="J2707" s="3" t="n">
        <v>34</v>
      </c>
      <c r="K2707" s="3" t="n">
        <v>34</v>
      </c>
      <c r="L2707" s="3" t="n">
        <v>9</v>
      </c>
      <c r="M2707" s="3" t="n">
        <v>9</v>
      </c>
      <c r="N2707" s="3" t="n">
        <v>-1</v>
      </c>
      <c r="O2707" s="3" t="n">
        <v>-1</v>
      </c>
      <c r="P2707" s="3" t="n">
        <v>8.9</v>
      </c>
      <c r="Q2707" s="3" t="n">
        <v>24.2</v>
      </c>
      <c r="R2707" s="3" t="s">
        <v>7909</v>
      </c>
      <c r="S2707" s="4" t="n">
        <v>45747.3681597222</v>
      </c>
      <c r="T2707" s="3" t="s">
        <v>65</v>
      </c>
      <c r="U2707" s="3" t="s">
        <v>65</v>
      </c>
      <c r="V2707" s="3" t="n">
        <v>0</v>
      </c>
      <c r="W2707" s="3" t="n">
        <v>0</v>
      </c>
      <c r="X2707" s="3" t="n">
        <v>0</v>
      </c>
      <c r="Y2707" s="3" t="s">
        <v>30</v>
      </c>
      <c r="Z2707" s="3" t="s">
        <v>30</v>
      </c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</row>
    <row r="2708" customFormat="false" ht="15.75" hidden="false" customHeight="false" outlineLevel="0" collapsed="false">
      <c r="A2708" s="3" t="n">
        <v>2707</v>
      </c>
      <c r="B2708" s="3" t="s">
        <v>7910</v>
      </c>
      <c r="C2708" s="3" t="s">
        <v>7911</v>
      </c>
      <c r="D2708" s="3" t="n">
        <v>1</v>
      </c>
      <c r="E2708" s="3" t="n">
        <v>1.9412143</v>
      </c>
      <c r="F2708" s="3" t="n">
        <v>142</v>
      </c>
      <c r="G2708" s="3" t="n">
        <v>142</v>
      </c>
      <c r="H2708" s="3" t="n">
        <v>17</v>
      </c>
      <c r="I2708" s="3" t="n">
        <v>17</v>
      </c>
      <c r="J2708" s="3" t="n">
        <v>130</v>
      </c>
      <c r="K2708" s="3" t="n">
        <v>130</v>
      </c>
      <c r="L2708" s="3" t="n">
        <v>23</v>
      </c>
      <c r="M2708" s="3" t="n">
        <v>23</v>
      </c>
      <c r="N2708" s="3" t="n">
        <v>-1</v>
      </c>
      <c r="O2708" s="3" t="n">
        <v>-1</v>
      </c>
      <c r="P2708" s="3" t="n">
        <v>8.9</v>
      </c>
      <c r="Q2708" s="3" t="n">
        <v>24.2</v>
      </c>
      <c r="R2708" s="3" t="s">
        <v>7912</v>
      </c>
      <c r="S2708" s="4" t="n">
        <v>45747.3682638889</v>
      </c>
      <c r="T2708" s="3" t="s">
        <v>65</v>
      </c>
      <c r="U2708" s="3" t="s">
        <v>65</v>
      </c>
      <c r="V2708" s="3" t="n">
        <v>0</v>
      </c>
      <c r="W2708" s="3" t="n">
        <v>0</v>
      </c>
      <c r="X2708" s="3" t="n">
        <v>0</v>
      </c>
      <c r="Y2708" s="3" t="s">
        <v>30</v>
      </c>
      <c r="Z2708" s="3" t="s">
        <v>30</v>
      </c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</row>
    <row r="2709" customFormat="false" ht="15.75" hidden="false" customHeight="false" outlineLevel="0" collapsed="false">
      <c r="A2709" s="3" t="n">
        <v>2708</v>
      </c>
      <c r="B2709" s="3" t="s">
        <v>7913</v>
      </c>
      <c r="C2709" s="3" t="s">
        <v>7914</v>
      </c>
      <c r="D2709" s="3" t="n">
        <v>1</v>
      </c>
      <c r="E2709" s="3" t="n">
        <v>2.0175008</v>
      </c>
      <c r="F2709" s="3" t="n">
        <v>57</v>
      </c>
      <c r="G2709" s="3" t="n">
        <v>57</v>
      </c>
      <c r="H2709" s="3" t="n">
        <v>16</v>
      </c>
      <c r="I2709" s="3" t="n">
        <v>16</v>
      </c>
      <c r="J2709" s="3" t="n">
        <v>49</v>
      </c>
      <c r="K2709" s="3" t="n">
        <v>49</v>
      </c>
      <c r="L2709" s="3" t="n">
        <v>10</v>
      </c>
      <c r="M2709" s="3" t="n">
        <v>10</v>
      </c>
      <c r="N2709" s="3" t="n">
        <v>-1</v>
      </c>
      <c r="O2709" s="3" t="n">
        <v>-1</v>
      </c>
      <c r="P2709" s="3" t="n">
        <v>8.9</v>
      </c>
      <c r="Q2709" s="3" t="n">
        <v>24.2</v>
      </c>
      <c r="R2709" s="3" t="s">
        <v>7915</v>
      </c>
      <c r="S2709" s="4" t="n">
        <v>45747.3683680556</v>
      </c>
      <c r="T2709" s="3" t="s">
        <v>65</v>
      </c>
      <c r="U2709" s="3" t="s">
        <v>65</v>
      </c>
      <c r="V2709" s="3" t="n">
        <v>0</v>
      </c>
      <c r="W2709" s="3" t="n">
        <v>0</v>
      </c>
      <c r="X2709" s="3" t="n">
        <v>0</v>
      </c>
      <c r="Y2709" s="3" t="s">
        <v>30</v>
      </c>
      <c r="Z2709" s="3" t="s">
        <v>30</v>
      </c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</row>
    <row r="2710" customFormat="false" ht="15.75" hidden="false" customHeight="false" outlineLevel="0" collapsed="false">
      <c r="A2710" s="3" t="n">
        <v>2709</v>
      </c>
      <c r="B2710" s="3" t="s">
        <v>7916</v>
      </c>
      <c r="C2710" s="3" t="s">
        <v>7917</v>
      </c>
      <c r="D2710" s="3" t="n">
        <v>1</v>
      </c>
      <c r="E2710" s="3" t="n">
        <v>1.0167948</v>
      </c>
      <c r="F2710" s="3" t="n">
        <v>36</v>
      </c>
      <c r="G2710" s="3" t="n">
        <v>36</v>
      </c>
      <c r="H2710" s="3" t="n">
        <v>4</v>
      </c>
      <c r="I2710" s="3" t="n">
        <v>4</v>
      </c>
      <c r="J2710" s="3" t="n">
        <v>50</v>
      </c>
      <c r="K2710" s="3" t="n">
        <v>50</v>
      </c>
      <c r="L2710" s="3" t="n">
        <v>8</v>
      </c>
      <c r="M2710" s="3" t="n">
        <v>8</v>
      </c>
      <c r="N2710" s="3" t="n">
        <v>-1</v>
      </c>
      <c r="O2710" s="3" t="n">
        <v>-1</v>
      </c>
      <c r="P2710" s="3" t="n">
        <v>8.9</v>
      </c>
      <c r="Q2710" s="3" t="n">
        <v>24.2</v>
      </c>
      <c r="R2710" s="3" t="s">
        <v>7918</v>
      </c>
      <c r="S2710" s="4" t="n">
        <v>45747.3684143519</v>
      </c>
      <c r="T2710" s="3" t="s">
        <v>65</v>
      </c>
      <c r="U2710" s="3" t="s">
        <v>65</v>
      </c>
      <c r="V2710" s="3" t="n">
        <v>0</v>
      </c>
      <c r="W2710" s="3" t="n">
        <v>0</v>
      </c>
      <c r="X2710" s="3" t="n">
        <v>0</v>
      </c>
      <c r="Y2710" s="3" t="s">
        <v>30</v>
      </c>
      <c r="Z2710" s="3" t="s">
        <v>30</v>
      </c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</row>
    <row r="2711" customFormat="false" ht="15.75" hidden="false" customHeight="false" outlineLevel="0" collapsed="false">
      <c r="A2711" s="3" t="n">
        <v>2710</v>
      </c>
      <c r="B2711" s="3" t="s">
        <v>7919</v>
      </c>
      <c r="C2711" s="3" t="s">
        <v>7920</v>
      </c>
      <c r="D2711" s="3" t="n">
        <v>1</v>
      </c>
      <c r="E2711" s="3" t="n">
        <v>2.3649901</v>
      </c>
      <c r="F2711" s="3" t="n">
        <v>72</v>
      </c>
      <c r="G2711" s="3" t="n">
        <v>72</v>
      </c>
      <c r="H2711" s="3" t="n">
        <v>13</v>
      </c>
      <c r="I2711" s="3" t="n">
        <v>13</v>
      </c>
      <c r="J2711" s="3" t="n">
        <v>88</v>
      </c>
      <c r="K2711" s="3" t="n">
        <v>88</v>
      </c>
      <c r="L2711" s="3" t="n">
        <v>15</v>
      </c>
      <c r="M2711" s="3" t="n">
        <v>15</v>
      </c>
      <c r="N2711" s="3" t="n">
        <v>-1</v>
      </c>
      <c r="O2711" s="3" t="n">
        <v>-1</v>
      </c>
      <c r="P2711" s="3" t="n">
        <v>8.9</v>
      </c>
      <c r="Q2711" s="3" t="n">
        <v>24.2</v>
      </c>
      <c r="R2711" s="3" t="s">
        <v>7921</v>
      </c>
      <c r="S2711" s="4" t="n">
        <v>45747.3684837963</v>
      </c>
      <c r="T2711" s="3" t="s">
        <v>1920</v>
      </c>
      <c r="U2711" s="3" t="s">
        <v>1920</v>
      </c>
      <c r="V2711" s="3" t="n">
        <v>0</v>
      </c>
      <c r="W2711" s="3" t="n">
        <v>0</v>
      </c>
      <c r="X2711" s="3" t="n">
        <v>0</v>
      </c>
      <c r="Y2711" s="3" t="s">
        <v>30</v>
      </c>
      <c r="Z2711" s="3" t="s">
        <v>30</v>
      </c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</row>
    <row r="2712" customFormat="false" ht="15.75" hidden="false" customHeight="false" outlineLevel="0" collapsed="false">
      <c r="A2712" s="3" t="n">
        <v>2711</v>
      </c>
      <c r="B2712" s="3" t="s">
        <v>7922</v>
      </c>
      <c r="C2712" s="3" t="s">
        <v>7923</v>
      </c>
      <c r="D2712" s="3" t="n">
        <v>1</v>
      </c>
      <c r="E2712" s="3" t="n">
        <v>5.3773991</v>
      </c>
      <c r="F2712" s="3" t="n">
        <v>44</v>
      </c>
      <c r="G2712" s="3" t="n">
        <v>44</v>
      </c>
      <c r="H2712" s="3" t="n">
        <v>13</v>
      </c>
      <c r="I2712" s="3" t="n">
        <v>13</v>
      </c>
      <c r="J2712" s="3" t="n">
        <v>46</v>
      </c>
      <c r="K2712" s="3" t="n">
        <v>46</v>
      </c>
      <c r="L2712" s="3" t="n">
        <v>8</v>
      </c>
      <c r="M2712" s="3" t="n">
        <v>8</v>
      </c>
      <c r="N2712" s="3" t="n">
        <v>-1</v>
      </c>
      <c r="O2712" s="3" t="n">
        <v>-1</v>
      </c>
      <c r="P2712" s="3" t="n">
        <v>8.9</v>
      </c>
      <c r="Q2712" s="3" t="n">
        <v>24.2</v>
      </c>
      <c r="R2712" s="3" t="s">
        <v>7924</v>
      </c>
      <c r="S2712" s="4" t="n">
        <v>45747.3686226852</v>
      </c>
      <c r="T2712" s="3" t="s">
        <v>29</v>
      </c>
      <c r="U2712" s="3" t="s">
        <v>29</v>
      </c>
      <c r="V2712" s="3" t="n">
        <v>0</v>
      </c>
      <c r="W2712" s="3" t="n">
        <v>0</v>
      </c>
      <c r="X2712" s="3" t="n">
        <v>0</v>
      </c>
      <c r="Y2712" s="3" t="s">
        <v>30</v>
      </c>
      <c r="Z2712" s="3" t="s">
        <v>30</v>
      </c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</row>
    <row r="2713" customFormat="false" ht="15.75" hidden="false" customHeight="false" outlineLevel="0" collapsed="false">
      <c r="A2713" s="3" t="n">
        <v>2712</v>
      </c>
      <c r="B2713" s="3" t="s">
        <v>7925</v>
      </c>
      <c r="C2713" s="3" t="s">
        <v>7926</v>
      </c>
      <c r="D2713" s="3" t="n">
        <v>1</v>
      </c>
      <c r="E2713" s="3" t="n">
        <v>2.7231253</v>
      </c>
      <c r="F2713" s="3" t="n">
        <v>14</v>
      </c>
      <c r="G2713" s="3" t="n">
        <v>14</v>
      </c>
      <c r="H2713" s="3" t="n">
        <v>6</v>
      </c>
      <c r="I2713" s="3" t="n">
        <v>6</v>
      </c>
      <c r="J2713" s="3" t="n">
        <v>12</v>
      </c>
      <c r="K2713" s="3" t="n">
        <v>12</v>
      </c>
      <c r="L2713" s="3" t="n">
        <v>3</v>
      </c>
      <c r="M2713" s="3" t="n">
        <v>3</v>
      </c>
      <c r="N2713" s="3" t="n">
        <v>-1</v>
      </c>
      <c r="O2713" s="3" t="n">
        <v>-1</v>
      </c>
      <c r="P2713" s="3" t="n">
        <v>8.9</v>
      </c>
      <c r="Q2713" s="3" t="n">
        <v>24.2</v>
      </c>
      <c r="R2713" s="3" t="s">
        <v>7927</v>
      </c>
      <c r="S2713" s="4" t="n">
        <v>45747.3686921296</v>
      </c>
      <c r="T2713" s="3" t="s">
        <v>239</v>
      </c>
      <c r="U2713" s="3" t="s">
        <v>239</v>
      </c>
      <c r="V2713" s="3" t="n">
        <v>0</v>
      </c>
      <c r="W2713" s="3" t="n">
        <v>0</v>
      </c>
      <c r="X2713" s="3" t="n">
        <v>0</v>
      </c>
      <c r="Y2713" s="3" t="s">
        <v>30</v>
      </c>
      <c r="Z2713" s="3" t="s">
        <v>30</v>
      </c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</row>
    <row r="2714" customFormat="false" ht="15.75" hidden="false" customHeight="false" outlineLevel="0" collapsed="false">
      <c r="A2714" s="3" t="n">
        <v>2713</v>
      </c>
      <c r="B2714" s="3" t="s">
        <v>7928</v>
      </c>
      <c r="C2714" s="3" t="s">
        <v>7929</v>
      </c>
      <c r="D2714" s="3" t="n">
        <v>1</v>
      </c>
      <c r="E2714" s="3" t="n">
        <v>2.3113451</v>
      </c>
      <c r="F2714" s="3" t="n">
        <v>29</v>
      </c>
      <c r="G2714" s="3" t="n">
        <v>29</v>
      </c>
      <c r="H2714" s="3" t="n">
        <v>6</v>
      </c>
      <c r="I2714" s="3" t="n">
        <v>6</v>
      </c>
      <c r="J2714" s="3" t="n">
        <v>28</v>
      </c>
      <c r="K2714" s="3" t="n">
        <v>28</v>
      </c>
      <c r="L2714" s="3" t="n">
        <v>9</v>
      </c>
      <c r="M2714" s="3" t="n">
        <v>9</v>
      </c>
      <c r="N2714" s="3" t="n">
        <v>2</v>
      </c>
      <c r="O2714" s="3" t="n">
        <v>-1</v>
      </c>
      <c r="P2714" s="3" t="n">
        <v>8.9</v>
      </c>
      <c r="Q2714" s="3" t="n">
        <v>24.2</v>
      </c>
      <c r="R2714" s="3" t="s">
        <v>7930</v>
      </c>
      <c r="S2714" s="4" t="n">
        <v>45747.3688078704</v>
      </c>
      <c r="T2714" s="3" t="s">
        <v>4910</v>
      </c>
      <c r="U2714" s="3" t="s">
        <v>4910</v>
      </c>
      <c r="V2714" s="3" t="n">
        <v>1</v>
      </c>
      <c r="W2714" s="3" t="n">
        <v>0</v>
      </c>
      <c r="X2714" s="3" t="n">
        <v>0</v>
      </c>
      <c r="Y2714" s="3" t="s">
        <v>30</v>
      </c>
      <c r="Z2714" s="3" t="s">
        <v>30</v>
      </c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</row>
    <row r="2715" customFormat="false" ht="15.75" hidden="false" customHeight="false" outlineLevel="0" collapsed="false">
      <c r="A2715" s="3" t="n">
        <v>2714</v>
      </c>
      <c r="B2715" s="3" t="s">
        <v>7931</v>
      </c>
      <c r="C2715" s="3" t="s">
        <v>7932</v>
      </c>
      <c r="D2715" s="3" t="n">
        <v>1</v>
      </c>
      <c r="E2715" s="3" t="n">
        <v>2.1633047</v>
      </c>
      <c r="F2715" s="3" t="n">
        <v>10</v>
      </c>
      <c r="G2715" s="3" t="n">
        <v>10</v>
      </c>
      <c r="H2715" s="3" t="n">
        <v>6</v>
      </c>
      <c r="I2715" s="3" t="n">
        <v>6</v>
      </c>
      <c r="J2715" s="3" t="n">
        <v>13</v>
      </c>
      <c r="K2715" s="3" t="n">
        <v>13</v>
      </c>
      <c r="L2715" s="3" t="n">
        <v>3</v>
      </c>
      <c r="M2715" s="3" t="n">
        <v>3</v>
      </c>
      <c r="N2715" s="3" t="n">
        <v>4</v>
      </c>
      <c r="O2715" s="3" t="n">
        <v>-1</v>
      </c>
      <c r="P2715" s="3" t="n">
        <v>8.9</v>
      </c>
      <c r="Q2715" s="3" t="n">
        <v>24.2</v>
      </c>
      <c r="R2715" s="3" t="s">
        <v>7933</v>
      </c>
      <c r="S2715" s="4" t="n">
        <v>45747.3689236111</v>
      </c>
      <c r="T2715" s="3" t="s">
        <v>4910</v>
      </c>
      <c r="U2715" s="3" t="s">
        <v>4910</v>
      </c>
      <c r="V2715" s="3" t="n">
        <v>1</v>
      </c>
      <c r="W2715" s="3" t="n">
        <v>0</v>
      </c>
      <c r="X2715" s="3" t="n">
        <v>0</v>
      </c>
      <c r="Y2715" s="3" t="s">
        <v>30</v>
      </c>
      <c r="Z2715" s="3" t="s">
        <v>30</v>
      </c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</row>
    <row r="2716" customFormat="false" ht="15.75" hidden="false" customHeight="false" outlineLevel="0" collapsed="false">
      <c r="A2716" s="3" t="n">
        <v>2715</v>
      </c>
      <c r="B2716" s="3" t="s">
        <v>7934</v>
      </c>
      <c r="C2716" s="3" t="s">
        <v>7935</v>
      </c>
      <c r="D2716" s="3" t="n">
        <v>1</v>
      </c>
      <c r="E2716" s="3" t="n">
        <v>0.4038448</v>
      </c>
      <c r="F2716" s="3" t="n">
        <v>7</v>
      </c>
      <c r="G2716" s="3" t="n">
        <v>7</v>
      </c>
      <c r="H2716" s="3" t="n">
        <v>6</v>
      </c>
      <c r="I2716" s="3" t="n">
        <v>6</v>
      </c>
      <c r="J2716" s="3" t="n">
        <v>9</v>
      </c>
      <c r="K2716" s="3" t="n">
        <v>9</v>
      </c>
      <c r="L2716" s="3" t="n">
        <v>0</v>
      </c>
      <c r="M2716" s="3" t="n">
        <v>0</v>
      </c>
      <c r="N2716" s="3" t="n">
        <v>0</v>
      </c>
      <c r="O2716" s="3" t="n">
        <v>0</v>
      </c>
      <c r="P2716" s="3" t="n">
        <v>8.9</v>
      </c>
      <c r="Q2716" s="3" t="n">
        <v>24.2</v>
      </c>
      <c r="R2716" s="3" t="s">
        <v>7936</v>
      </c>
      <c r="S2716" s="4" t="n">
        <v>45747.3689699074</v>
      </c>
      <c r="T2716" s="3" t="s">
        <v>65</v>
      </c>
      <c r="U2716" s="3" t="s">
        <v>65</v>
      </c>
      <c r="V2716" s="3" t="n">
        <v>1</v>
      </c>
      <c r="W2716" s="3" t="n">
        <v>1</v>
      </c>
      <c r="X2716" s="3" t="n">
        <v>0</v>
      </c>
      <c r="Y2716" s="3" t="s">
        <v>30</v>
      </c>
      <c r="Z2716" s="3" t="s">
        <v>30</v>
      </c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</row>
    <row r="2717" customFormat="false" ht="15.75" hidden="false" customHeight="false" outlineLevel="0" collapsed="false">
      <c r="A2717" s="3" t="n">
        <v>2716</v>
      </c>
      <c r="B2717" s="3" t="s">
        <v>7937</v>
      </c>
      <c r="C2717" s="3" t="s">
        <v>7938</v>
      </c>
      <c r="D2717" s="3" t="n">
        <v>1</v>
      </c>
      <c r="E2717" s="3" t="n">
        <v>3.7872028</v>
      </c>
      <c r="F2717" s="3" t="n">
        <v>108</v>
      </c>
      <c r="G2717" s="3" t="n">
        <v>108</v>
      </c>
      <c r="H2717" s="3" t="n">
        <v>17</v>
      </c>
      <c r="I2717" s="3" t="n">
        <v>17</v>
      </c>
      <c r="J2717" s="3" t="n">
        <v>125</v>
      </c>
      <c r="K2717" s="3" t="n">
        <v>125</v>
      </c>
      <c r="L2717" s="3" t="n">
        <v>30</v>
      </c>
      <c r="M2717" s="3" t="n">
        <v>30</v>
      </c>
      <c r="N2717" s="3" t="n">
        <v>-1</v>
      </c>
      <c r="O2717" s="3" t="n">
        <v>-1</v>
      </c>
      <c r="P2717" s="3" t="n">
        <v>8.9</v>
      </c>
      <c r="Q2717" s="3" t="n">
        <v>24.2</v>
      </c>
      <c r="R2717" s="3" t="s">
        <v>7939</v>
      </c>
      <c r="S2717" s="4" t="n">
        <v>45747.3691087963</v>
      </c>
      <c r="T2717" s="3" t="s">
        <v>239</v>
      </c>
      <c r="U2717" s="3" t="s">
        <v>239</v>
      </c>
      <c r="V2717" s="3" t="n">
        <v>0</v>
      </c>
      <c r="W2717" s="3" t="n">
        <v>0</v>
      </c>
      <c r="X2717" s="3" t="n">
        <v>0</v>
      </c>
      <c r="Y2717" s="3" t="s">
        <v>30</v>
      </c>
      <c r="Z2717" s="3" t="s">
        <v>30</v>
      </c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</row>
    <row r="2718" customFormat="false" ht="15.75" hidden="false" customHeight="false" outlineLevel="0" collapsed="false">
      <c r="A2718" s="3" t="n">
        <v>2717</v>
      </c>
      <c r="B2718" s="3" t="s">
        <v>7940</v>
      </c>
      <c r="C2718" s="3" t="s">
        <v>7941</v>
      </c>
      <c r="D2718" s="3" t="n">
        <v>1</v>
      </c>
      <c r="E2718" s="3" t="n">
        <v>3.095063</v>
      </c>
      <c r="F2718" s="3" t="n">
        <v>53</v>
      </c>
      <c r="G2718" s="3" t="n">
        <v>53</v>
      </c>
      <c r="H2718" s="3" t="n">
        <v>8</v>
      </c>
      <c r="I2718" s="3" t="n">
        <v>8</v>
      </c>
      <c r="J2718" s="3" t="n">
        <v>60</v>
      </c>
      <c r="K2718" s="3" t="n">
        <v>60</v>
      </c>
      <c r="L2718" s="3" t="n">
        <v>8</v>
      </c>
      <c r="M2718" s="3" t="n">
        <v>8</v>
      </c>
      <c r="N2718" s="3" t="n">
        <v>-1</v>
      </c>
      <c r="O2718" s="3" t="n">
        <v>-1</v>
      </c>
      <c r="P2718" s="3" t="n">
        <v>8.9</v>
      </c>
      <c r="Q2718" s="3" t="n">
        <v>24.2</v>
      </c>
      <c r="R2718" s="3" t="s">
        <v>7942</v>
      </c>
      <c r="S2718" s="4" t="n">
        <v>45747.3691898148</v>
      </c>
      <c r="T2718" s="3" t="s">
        <v>65</v>
      </c>
      <c r="U2718" s="3" t="s">
        <v>65</v>
      </c>
      <c r="V2718" s="3" t="n">
        <v>0</v>
      </c>
      <c r="W2718" s="3" t="n">
        <v>0</v>
      </c>
      <c r="X2718" s="3" t="n">
        <v>0</v>
      </c>
      <c r="Y2718" s="3" t="s">
        <v>30</v>
      </c>
      <c r="Z2718" s="3" t="s">
        <v>30</v>
      </c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</row>
    <row r="2719" customFormat="false" ht="15.75" hidden="false" customHeight="false" outlineLevel="0" collapsed="false">
      <c r="A2719" s="3" t="n">
        <v>2718</v>
      </c>
      <c r="B2719" s="3" t="s">
        <v>7943</v>
      </c>
      <c r="C2719" s="3" t="s">
        <v>7944</v>
      </c>
      <c r="D2719" s="3" t="n">
        <v>1</v>
      </c>
      <c r="E2719" s="3" t="n">
        <v>0.8741567</v>
      </c>
      <c r="F2719" s="3" t="n">
        <v>5</v>
      </c>
      <c r="G2719" s="3" t="n">
        <v>5</v>
      </c>
      <c r="H2719" s="3" t="n">
        <v>4</v>
      </c>
      <c r="I2719" s="3" t="n">
        <v>4</v>
      </c>
      <c r="J2719" s="3" t="n">
        <v>11</v>
      </c>
      <c r="K2719" s="3" t="n">
        <v>11</v>
      </c>
      <c r="L2719" s="3" t="n">
        <v>0</v>
      </c>
      <c r="M2719" s="3" t="n">
        <v>0</v>
      </c>
      <c r="N2719" s="3" t="n">
        <v>-1</v>
      </c>
      <c r="O2719" s="3" t="n">
        <v>-1</v>
      </c>
      <c r="P2719" s="3" t="n">
        <v>8.9</v>
      </c>
      <c r="Q2719" s="3" t="n">
        <v>24.2</v>
      </c>
      <c r="R2719" s="3" t="s">
        <v>7945</v>
      </c>
      <c r="S2719" s="4" t="n">
        <v>45747.369212963</v>
      </c>
      <c r="T2719" s="3" t="s">
        <v>65</v>
      </c>
      <c r="U2719" s="3" t="s">
        <v>65</v>
      </c>
      <c r="V2719" s="3" t="n">
        <v>0</v>
      </c>
      <c r="W2719" s="3" t="n">
        <v>0</v>
      </c>
      <c r="X2719" s="3" t="n">
        <v>0</v>
      </c>
      <c r="Y2719" s="3" t="s">
        <v>30</v>
      </c>
      <c r="Z2719" s="3" t="s">
        <v>30</v>
      </c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</row>
    <row r="2720" customFormat="false" ht="15.75" hidden="false" customHeight="false" outlineLevel="0" collapsed="false">
      <c r="A2720" s="3" t="n">
        <v>2719</v>
      </c>
      <c r="B2720" s="3" t="s">
        <v>7946</v>
      </c>
      <c r="C2720" s="3" t="s">
        <v>7947</v>
      </c>
      <c r="D2720" s="3" t="n">
        <v>1</v>
      </c>
      <c r="E2720" s="3" t="n">
        <v>2.0755768</v>
      </c>
      <c r="F2720" s="3" t="n">
        <v>46</v>
      </c>
      <c r="G2720" s="3" t="n">
        <v>46</v>
      </c>
      <c r="H2720" s="3" t="n">
        <v>17</v>
      </c>
      <c r="I2720" s="3" t="n">
        <v>17</v>
      </c>
      <c r="J2720" s="3" t="n">
        <v>71</v>
      </c>
      <c r="K2720" s="3" t="n">
        <v>71</v>
      </c>
      <c r="L2720" s="3" t="n">
        <v>7</v>
      </c>
      <c r="M2720" s="3" t="n">
        <v>7</v>
      </c>
      <c r="N2720" s="3" t="n">
        <v>-1</v>
      </c>
      <c r="O2720" s="3" t="n">
        <v>-1</v>
      </c>
      <c r="P2720" s="3" t="n">
        <v>8.9</v>
      </c>
      <c r="Q2720" s="3" t="n">
        <v>24.2</v>
      </c>
      <c r="R2720" s="3" t="s">
        <v>7948</v>
      </c>
      <c r="S2720" s="4" t="n">
        <v>45747.3692592593</v>
      </c>
      <c r="T2720" s="3" t="s">
        <v>65</v>
      </c>
      <c r="U2720" s="3" t="s">
        <v>65</v>
      </c>
      <c r="V2720" s="3" t="n">
        <v>0</v>
      </c>
      <c r="W2720" s="3" t="n">
        <v>0</v>
      </c>
      <c r="X2720" s="3" t="n">
        <v>0</v>
      </c>
      <c r="Y2720" s="3" t="s">
        <v>30</v>
      </c>
      <c r="Z2720" s="3" t="s">
        <v>30</v>
      </c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</row>
    <row r="2721" customFormat="false" ht="15.75" hidden="false" customHeight="false" outlineLevel="0" collapsed="false">
      <c r="A2721" s="3" t="n">
        <v>2720</v>
      </c>
      <c r="B2721" s="3" t="s">
        <v>7949</v>
      </c>
      <c r="C2721" s="3" t="s">
        <v>7950</v>
      </c>
      <c r="D2721" s="3" t="n">
        <v>1</v>
      </c>
      <c r="E2721" s="3" t="n">
        <v>0.1769154</v>
      </c>
      <c r="F2721" s="3" t="n">
        <v>17</v>
      </c>
      <c r="G2721" s="3" t="n">
        <v>17</v>
      </c>
      <c r="H2721" s="3" t="n">
        <v>7</v>
      </c>
      <c r="I2721" s="3" t="n">
        <v>7</v>
      </c>
      <c r="J2721" s="3" t="n">
        <v>20</v>
      </c>
      <c r="K2721" s="3" t="n">
        <v>20</v>
      </c>
      <c r="L2721" s="3" t="n">
        <v>2</v>
      </c>
      <c r="M2721" s="3" t="n">
        <v>2</v>
      </c>
      <c r="N2721" s="3" t="n">
        <v>0</v>
      </c>
      <c r="O2721" s="3" t="n">
        <v>-1</v>
      </c>
      <c r="P2721" s="3" t="n">
        <v>8.9</v>
      </c>
      <c r="Q2721" s="3" t="n">
        <v>24.2</v>
      </c>
      <c r="R2721" s="3" t="s">
        <v>7951</v>
      </c>
      <c r="S2721" s="4" t="n">
        <v>45747.3693055556</v>
      </c>
      <c r="T2721" s="3" t="s">
        <v>65</v>
      </c>
      <c r="U2721" s="3" t="s">
        <v>65</v>
      </c>
      <c r="V2721" s="3" t="n">
        <v>1</v>
      </c>
      <c r="W2721" s="3" t="n">
        <v>0</v>
      </c>
      <c r="X2721" s="3" t="n">
        <v>0</v>
      </c>
      <c r="Y2721" s="3" t="s">
        <v>30</v>
      </c>
      <c r="Z2721" s="3" t="s">
        <v>30</v>
      </c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</row>
    <row r="2722" customFormat="false" ht="15.75" hidden="false" customHeight="false" outlineLevel="0" collapsed="false">
      <c r="A2722" s="3" t="n">
        <v>2721</v>
      </c>
      <c r="B2722" s="3" t="s">
        <v>7952</v>
      </c>
      <c r="C2722" s="3" t="s">
        <v>7953</v>
      </c>
      <c r="D2722" s="3" t="n">
        <v>1</v>
      </c>
      <c r="E2722" s="3" t="n">
        <v>0.1193125</v>
      </c>
      <c r="F2722" s="3" t="n">
        <v>17</v>
      </c>
      <c r="G2722" s="3" t="n">
        <v>17</v>
      </c>
      <c r="H2722" s="3" t="n">
        <v>7</v>
      </c>
      <c r="I2722" s="3" t="n">
        <v>7</v>
      </c>
      <c r="J2722" s="3" t="n">
        <v>20</v>
      </c>
      <c r="K2722" s="3" t="n">
        <v>20</v>
      </c>
      <c r="L2722" s="3" t="n">
        <v>2</v>
      </c>
      <c r="M2722" s="3" t="n">
        <v>2</v>
      </c>
      <c r="N2722" s="3" t="n">
        <v>0</v>
      </c>
      <c r="O2722" s="3" t="n">
        <v>-1</v>
      </c>
      <c r="P2722" s="3" t="n">
        <v>8.9</v>
      </c>
      <c r="Q2722" s="3" t="n">
        <v>24.2</v>
      </c>
      <c r="R2722" s="3" t="s">
        <v>7954</v>
      </c>
      <c r="S2722" s="4" t="n">
        <v>45747.3693287037</v>
      </c>
      <c r="T2722" s="3" t="s">
        <v>65</v>
      </c>
      <c r="U2722" s="3" t="s">
        <v>65</v>
      </c>
      <c r="V2722" s="3" t="n">
        <v>1</v>
      </c>
      <c r="W2722" s="3" t="n">
        <v>0</v>
      </c>
      <c r="X2722" s="3" t="n">
        <v>0</v>
      </c>
      <c r="Y2722" s="3" t="s">
        <v>30</v>
      </c>
      <c r="Z2722" s="3" t="s">
        <v>30</v>
      </c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</row>
    <row r="2723" customFormat="false" ht="15.75" hidden="false" customHeight="false" outlineLevel="0" collapsed="false">
      <c r="A2723" s="3" t="n">
        <v>2722</v>
      </c>
      <c r="B2723" s="3" t="s">
        <v>7955</v>
      </c>
      <c r="C2723" s="3" t="s">
        <v>7956</v>
      </c>
      <c r="D2723" s="3" t="n">
        <v>1</v>
      </c>
      <c r="E2723" s="3" t="n">
        <v>0.3481512</v>
      </c>
      <c r="F2723" s="3" t="n">
        <v>10</v>
      </c>
      <c r="G2723" s="3" t="n">
        <v>10</v>
      </c>
      <c r="H2723" s="3" t="n">
        <v>3</v>
      </c>
      <c r="I2723" s="3" t="n">
        <v>3</v>
      </c>
      <c r="J2723" s="3" t="n">
        <v>17</v>
      </c>
      <c r="K2723" s="3" t="n">
        <v>17</v>
      </c>
      <c r="L2723" s="3" t="n">
        <v>2</v>
      </c>
      <c r="M2723" s="3" t="n">
        <v>2</v>
      </c>
      <c r="N2723" s="3" t="n">
        <v>-1</v>
      </c>
      <c r="O2723" s="3" t="n">
        <v>-1</v>
      </c>
      <c r="P2723" s="3" t="n">
        <v>8.9</v>
      </c>
      <c r="Q2723" s="3" t="n">
        <v>24.2</v>
      </c>
      <c r="R2723" s="3" t="s">
        <v>7957</v>
      </c>
      <c r="S2723" s="4" t="n">
        <v>45747.3693634259</v>
      </c>
      <c r="T2723" s="3" t="s">
        <v>65</v>
      </c>
      <c r="U2723" s="3" t="s">
        <v>65</v>
      </c>
      <c r="V2723" s="3" t="n">
        <v>0</v>
      </c>
      <c r="W2723" s="3" t="n">
        <v>0</v>
      </c>
      <c r="X2723" s="3" t="n">
        <v>0</v>
      </c>
      <c r="Y2723" s="3" t="s">
        <v>30</v>
      </c>
      <c r="Z2723" s="3" t="s">
        <v>30</v>
      </c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</row>
    <row r="2724" customFormat="false" ht="15.75" hidden="false" customHeight="false" outlineLevel="0" collapsed="false">
      <c r="A2724" s="3" t="n">
        <v>2723</v>
      </c>
      <c r="B2724" s="3" t="s">
        <v>7958</v>
      </c>
      <c r="C2724" s="3" t="s">
        <v>7959</v>
      </c>
      <c r="D2724" s="3" t="n">
        <v>1</v>
      </c>
      <c r="E2724" s="3" t="n">
        <v>12.1099221</v>
      </c>
      <c r="F2724" s="3" t="n">
        <v>253</v>
      </c>
      <c r="G2724" s="3" t="n">
        <v>253</v>
      </c>
      <c r="H2724" s="3" t="n">
        <v>18</v>
      </c>
      <c r="I2724" s="3" t="n">
        <v>18</v>
      </c>
      <c r="J2724" s="3" t="n">
        <v>271</v>
      </c>
      <c r="K2724" s="3" t="n">
        <v>271</v>
      </c>
      <c r="L2724" s="3" t="n">
        <v>47</v>
      </c>
      <c r="M2724" s="3" t="n">
        <v>47</v>
      </c>
      <c r="N2724" s="3" t="n">
        <v>-1</v>
      </c>
      <c r="O2724" s="3" t="n">
        <v>-1</v>
      </c>
      <c r="P2724" s="3" t="n">
        <v>9</v>
      </c>
      <c r="Q2724" s="3" t="n">
        <v>24.2</v>
      </c>
      <c r="R2724" s="3" t="s">
        <v>7960</v>
      </c>
      <c r="S2724" s="4" t="n">
        <v>45747.3696180556</v>
      </c>
      <c r="T2724" s="3" t="s">
        <v>3197</v>
      </c>
      <c r="U2724" s="3" t="s">
        <v>3197</v>
      </c>
      <c r="V2724" s="3" t="n">
        <v>0</v>
      </c>
      <c r="W2724" s="3" t="n">
        <v>0</v>
      </c>
      <c r="X2724" s="3" t="n">
        <v>0</v>
      </c>
      <c r="Y2724" s="3" t="s">
        <v>30</v>
      </c>
      <c r="Z2724" s="3" t="s">
        <v>30</v>
      </c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</row>
    <row r="2725" customFormat="false" ht="15.75" hidden="false" customHeight="false" outlineLevel="0" collapsed="false">
      <c r="A2725" s="3" t="n">
        <v>2724</v>
      </c>
      <c r="B2725" s="3" t="s">
        <v>7961</v>
      </c>
      <c r="C2725" s="3" t="s">
        <v>7962</v>
      </c>
      <c r="D2725" s="3" t="n">
        <v>1</v>
      </c>
      <c r="E2725" s="3" t="n">
        <v>1.8149594</v>
      </c>
      <c r="F2725" s="3" t="n">
        <v>79</v>
      </c>
      <c r="G2725" s="3" t="n">
        <v>79</v>
      </c>
      <c r="H2725" s="3" t="n">
        <v>20</v>
      </c>
      <c r="I2725" s="3" t="n">
        <v>20</v>
      </c>
      <c r="J2725" s="3" t="n">
        <v>78</v>
      </c>
      <c r="K2725" s="3" t="n">
        <v>78</v>
      </c>
      <c r="L2725" s="3" t="n">
        <v>13</v>
      </c>
      <c r="M2725" s="3" t="n">
        <v>13</v>
      </c>
      <c r="N2725" s="3" t="n">
        <v>-1</v>
      </c>
      <c r="O2725" s="3" t="n">
        <v>-1</v>
      </c>
      <c r="P2725" s="3" t="n">
        <v>9</v>
      </c>
      <c r="Q2725" s="3" t="n">
        <v>24.2</v>
      </c>
      <c r="R2725" s="3" t="s">
        <v>7963</v>
      </c>
      <c r="S2725" s="4" t="n">
        <v>45747.3697106482</v>
      </c>
      <c r="T2725" s="3" t="s">
        <v>65</v>
      </c>
      <c r="U2725" s="3" t="s">
        <v>65</v>
      </c>
      <c r="V2725" s="3" t="n">
        <v>0</v>
      </c>
      <c r="W2725" s="3" t="n">
        <v>0</v>
      </c>
      <c r="X2725" s="3" t="n">
        <v>0</v>
      </c>
      <c r="Y2725" s="3" t="s">
        <v>30</v>
      </c>
      <c r="Z2725" s="3" t="s">
        <v>30</v>
      </c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</row>
    <row r="2726" customFormat="false" ht="15.75" hidden="false" customHeight="false" outlineLevel="0" collapsed="false">
      <c r="A2726" s="3" t="n">
        <v>2725</v>
      </c>
      <c r="B2726" s="3" t="s">
        <v>7964</v>
      </c>
      <c r="C2726" s="3" t="s">
        <v>7965</v>
      </c>
      <c r="D2726" s="3" t="n">
        <v>1</v>
      </c>
      <c r="E2726" s="3" t="n">
        <v>8.6844866</v>
      </c>
      <c r="F2726" s="3" t="n">
        <v>280</v>
      </c>
      <c r="G2726" s="3" t="n">
        <v>280</v>
      </c>
      <c r="H2726" s="3" t="n">
        <v>20</v>
      </c>
      <c r="I2726" s="3" t="n">
        <v>20</v>
      </c>
      <c r="J2726" s="3" t="n">
        <v>301</v>
      </c>
      <c r="K2726" s="3" t="n">
        <v>301</v>
      </c>
      <c r="L2726" s="3" t="n">
        <v>69</v>
      </c>
      <c r="M2726" s="3" t="n">
        <v>69</v>
      </c>
      <c r="N2726" s="3" t="n">
        <v>-1</v>
      </c>
      <c r="O2726" s="3" t="n">
        <v>-1</v>
      </c>
      <c r="P2726" s="3" t="n">
        <v>9</v>
      </c>
      <c r="Q2726" s="3" t="n">
        <v>24.2</v>
      </c>
      <c r="R2726" s="3" t="s">
        <v>7966</v>
      </c>
      <c r="S2726" s="4" t="n">
        <v>45747.3700578704</v>
      </c>
      <c r="T2726" s="3" t="s">
        <v>65</v>
      </c>
      <c r="U2726" s="3" t="s">
        <v>65</v>
      </c>
      <c r="V2726" s="3" t="n">
        <v>0</v>
      </c>
      <c r="W2726" s="3" t="n">
        <v>0</v>
      </c>
      <c r="X2726" s="3" t="n">
        <v>0</v>
      </c>
      <c r="Y2726" s="3" t="s">
        <v>30</v>
      </c>
      <c r="Z2726" s="3" t="s">
        <v>30</v>
      </c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</row>
    <row r="2727" customFormat="false" ht="15.75" hidden="false" customHeight="false" outlineLevel="0" collapsed="false">
      <c r="A2727" s="3" t="n">
        <v>2726</v>
      </c>
      <c r="B2727" s="3" t="s">
        <v>7967</v>
      </c>
      <c r="C2727" s="3" t="s">
        <v>7968</v>
      </c>
      <c r="D2727" s="3" t="n">
        <v>1</v>
      </c>
      <c r="E2727" s="3" t="n">
        <v>3.1812245</v>
      </c>
      <c r="F2727" s="3" t="n">
        <v>177</v>
      </c>
      <c r="G2727" s="3" t="n">
        <v>177</v>
      </c>
      <c r="H2727" s="3" t="n">
        <v>15</v>
      </c>
      <c r="I2727" s="3" t="n">
        <v>15</v>
      </c>
      <c r="J2727" s="3" t="n">
        <v>205</v>
      </c>
      <c r="K2727" s="3" t="n">
        <v>205</v>
      </c>
      <c r="L2727" s="3" t="n">
        <v>35</v>
      </c>
      <c r="M2727" s="3" t="n">
        <v>35</v>
      </c>
      <c r="N2727" s="3" t="n">
        <v>-1</v>
      </c>
      <c r="O2727" s="3" t="n">
        <v>-1</v>
      </c>
      <c r="P2727" s="3" t="n">
        <v>9</v>
      </c>
      <c r="Q2727" s="3" t="n">
        <v>24.2</v>
      </c>
      <c r="R2727" s="3" t="s">
        <v>7969</v>
      </c>
      <c r="S2727" s="4" t="n">
        <v>45747.3702199074</v>
      </c>
      <c r="T2727" s="3" t="s">
        <v>65</v>
      </c>
      <c r="U2727" s="3" t="s">
        <v>65</v>
      </c>
      <c r="V2727" s="3" t="n">
        <v>0</v>
      </c>
      <c r="W2727" s="3" t="n">
        <v>0</v>
      </c>
      <c r="X2727" s="3" t="n">
        <v>0</v>
      </c>
      <c r="Y2727" s="3" t="s">
        <v>30</v>
      </c>
      <c r="Z2727" s="3" t="s">
        <v>30</v>
      </c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</row>
    <row r="2728" customFormat="false" ht="15.75" hidden="false" customHeight="false" outlineLevel="0" collapsed="false">
      <c r="A2728" s="3" t="n">
        <v>2727</v>
      </c>
      <c r="B2728" s="3" t="s">
        <v>7970</v>
      </c>
      <c r="C2728" s="3" t="s">
        <v>7971</v>
      </c>
      <c r="D2728" s="3" t="n">
        <v>1</v>
      </c>
      <c r="E2728" s="3" t="n">
        <v>40.1190227</v>
      </c>
      <c r="F2728" s="3" t="n">
        <v>1114</v>
      </c>
      <c r="G2728" s="3" t="n">
        <v>1114</v>
      </c>
      <c r="H2728" s="3" t="n">
        <v>35</v>
      </c>
      <c r="I2728" s="3" t="n">
        <v>35</v>
      </c>
      <c r="J2728" s="3" t="n">
        <v>1454</v>
      </c>
      <c r="K2728" s="3" t="n">
        <v>1454</v>
      </c>
      <c r="L2728" s="3" t="n">
        <v>193</v>
      </c>
      <c r="M2728" s="3" t="n">
        <v>193</v>
      </c>
      <c r="N2728" s="3" t="n">
        <v>-1</v>
      </c>
      <c r="O2728" s="3" t="n">
        <v>-1</v>
      </c>
      <c r="P2728" s="3" t="n">
        <v>9</v>
      </c>
      <c r="Q2728" s="3" t="n">
        <v>24.2</v>
      </c>
      <c r="R2728" s="3" t="s">
        <v>7972</v>
      </c>
      <c r="S2728" s="4" t="n">
        <v>45747.3712037037</v>
      </c>
      <c r="T2728" s="3" t="s">
        <v>65</v>
      </c>
      <c r="U2728" s="3" t="s">
        <v>65</v>
      </c>
      <c r="V2728" s="3" t="n">
        <v>0</v>
      </c>
      <c r="W2728" s="3" t="n">
        <v>0</v>
      </c>
      <c r="X2728" s="3" t="n">
        <v>0</v>
      </c>
      <c r="Y2728" s="3" t="s">
        <v>30</v>
      </c>
      <c r="Z2728" s="3" t="s">
        <v>30</v>
      </c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</row>
    <row r="2729" customFormat="false" ht="15.75" hidden="false" customHeight="false" outlineLevel="0" collapsed="false">
      <c r="A2729" s="3" t="n">
        <v>2728</v>
      </c>
      <c r="B2729" s="3" t="s">
        <v>7973</v>
      </c>
      <c r="C2729" s="3" t="s">
        <v>7974</v>
      </c>
      <c r="D2729" s="3" t="n">
        <v>1</v>
      </c>
      <c r="E2729" s="3" t="n">
        <v>1.39942</v>
      </c>
      <c r="F2729" s="3" t="n">
        <v>50</v>
      </c>
      <c r="G2729" s="3" t="n">
        <v>50</v>
      </c>
      <c r="H2729" s="3" t="n">
        <v>16</v>
      </c>
      <c r="I2729" s="3" t="n">
        <v>16</v>
      </c>
      <c r="J2729" s="3" t="n">
        <v>34</v>
      </c>
      <c r="K2729" s="3" t="n">
        <v>34</v>
      </c>
      <c r="L2729" s="3" t="n">
        <v>9</v>
      </c>
      <c r="M2729" s="3" t="n">
        <v>9</v>
      </c>
      <c r="N2729" s="3" t="n">
        <v>-1</v>
      </c>
      <c r="O2729" s="3" t="n">
        <v>-1</v>
      </c>
      <c r="P2729" s="3" t="n">
        <v>9</v>
      </c>
      <c r="Q2729" s="3" t="n">
        <v>24.2</v>
      </c>
      <c r="R2729" s="3" t="s">
        <v>7975</v>
      </c>
      <c r="S2729" s="4" t="n">
        <v>45747.3713888889</v>
      </c>
      <c r="T2729" s="3" t="s">
        <v>65</v>
      </c>
      <c r="U2729" s="3" t="s">
        <v>65</v>
      </c>
      <c r="V2729" s="3" t="n">
        <v>0</v>
      </c>
      <c r="W2729" s="3" t="n">
        <v>0</v>
      </c>
      <c r="X2729" s="3" t="n">
        <v>0</v>
      </c>
      <c r="Y2729" s="3" t="s">
        <v>30</v>
      </c>
      <c r="Z2729" s="3" t="s">
        <v>30</v>
      </c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</row>
    <row r="2730" customFormat="false" ht="15.75" hidden="false" customHeight="false" outlineLevel="0" collapsed="false">
      <c r="A2730" s="3" t="n">
        <v>2729</v>
      </c>
      <c r="B2730" s="3" t="s">
        <v>7976</v>
      </c>
      <c r="C2730" s="3" t="s">
        <v>7977</v>
      </c>
      <c r="D2730" s="3" t="n">
        <v>1</v>
      </c>
      <c r="E2730" s="3" t="n">
        <v>2.0466893</v>
      </c>
      <c r="F2730" s="3" t="n">
        <v>142</v>
      </c>
      <c r="G2730" s="3" t="n">
        <v>142</v>
      </c>
      <c r="H2730" s="3" t="n">
        <v>17</v>
      </c>
      <c r="I2730" s="3" t="n">
        <v>17</v>
      </c>
      <c r="J2730" s="3" t="n">
        <v>130</v>
      </c>
      <c r="K2730" s="3" t="n">
        <v>130</v>
      </c>
      <c r="L2730" s="3" t="n">
        <v>23</v>
      </c>
      <c r="M2730" s="3" t="n">
        <v>23</v>
      </c>
      <c r="N2730" s="3" t="n">
        <v>-1</v>
      </c>
      <c r="O2730" s="3" t="n">
        <v>-1</v>
      </c>
      <c r="P2730" s="3" t="n">
        <v>9</v>
      </c>
      <c r="Q2730" s="3" t="n">
        <v>24.2</v>
      </c>
      <c r="R2730" s="3" t="s">
        <v>7978</v>
      </c>
      <c r="S2730" s="4" t="n">
        <v>45747.3714930556</v>
      </c>
      <c r="T2730" s="3" t="s">
        <v>65</v>
      </c>
      <c r="U2730" s="3" t="s">
        <v>65</v>
      </c>
      <c r="V2730" s="3" t="n">
        <v>0</v>
      </c>
      <c r="W2730" s="3" t="n">
        <v>0</v>
      </c>
      <c r="X2730" s="3" t="n">
        <v>0</v>
      </c>
      <c r="Y2730" s="3" t="s">
        <v>30</v>
      </c>
      <c r="Z2730" s="3" t="s">
        <v>30</v>
      </c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</row>
    <row r="2731" customFormat="false" ht="15.75" hidden="false" customHeight="false" outlineLevel="0" collapsed="false">
      <c r="A2731" s="3" t="n">
        <v>2730</v>
      </c>
      <c r="B2731" s="3" t="s">
        <v>7979</v>
      </c>
      <c r="C2731" s="3" t="s">
        <v>7980</v>
      </c>
      <c r="D2731" s="3" t="n">
        <v>1</v>
      </c>
      <c r="E2731" s="3" t="n">
        <v>1.6767795</v>
      </c>
      <c r="F2731" s="3" t="n">
        <v>57</v>
      </c>
      <c r="G2731" s="3" t="n">
        <v>57</v>
      </c>
      <c r="H2731" s="3" t="n">
        <v>16</v>
      </c>
      <c r="I2731" s="3" t="n">
        <v>16</v>
      </c>
      <c r="J2731" s="3" t="n">
        <v>49</v>
      </c>
      <c r="K2731" s="3" t="n">
        <v>49</v>
      </c>
      <c r="L2731" s="3" t="n">
        <v>10</v>
      </c>
      <c r="M2731" s="3" t="n">
        <v>10</v>
      </c>
      <c r="N2731" s="3" t="n">
        <v>-1</v>
      </c>
      <c r="O2731" s="3" t="n">
        <v>-1</v>
      </c>
      <c r="P2731" s="3" t="n">
        <v>9</v>
      </c>
      <c r="Q2731" s="3" t="n">
        <v>24.2</v>
      </c>
      <c r="R2731" s="3" t="s">
        <v>7981</v>
      </c>
      <c r="S2731" s="4" t="n">
        <v>45747.3715856482</v>
      </c>
      <c r="T2731" s="3" t="s">
        <v>65</v>
      </c>
      <c r="U2731" s="3" t="s">
        <v>65</v>
      </c>
      <c r="V2731" s="3" t="n">
        <v>0</v>
      </c>
      <c r="W2731" s="3" t="n">
        <v>0</v>
      </c>
      <c r="X2731" s="3" t="n">
        <v>0</v>
      </c>
      <c r="Y2731" s="3" t="s">
        <v>30</v>
      </c>
      <c r="Z2731" s="3" t="s">
        <v>30</v>
      </c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</row>
    <row r="2732" customFormat="false" ht="15.75" hidden="false" customHeight="false" outlineLevel="0" collapsed="false">
      <c r="A2732" s="3" t="n">
        <v>2731</v>
      </c>
      <c r="B2732" s="3" t="s">
        <v>7982</v>
      </c>
      <c r="C2732" s="3" t="s">
        <v>7983</v>
      </c>
      <c r="D2732" s="3" t="n">
        <v>1</v>
      </c>
      <c r="E2732" s="3" t="n">
        <v>0.9032179</v>
      </c>
      <c r="F2732" s="3" t="n">
        <v>36</v>
      </c>
      <c r="G2732" s="3" t="n">
        <v>36</v>
      </c>
      <c r="H2732" s="3" t="n">
        <v>4</v>
      </c>
      <c r="I2732" s="3" t="n">
        <v>4</v>
      </c>
      <c r="J2732" s="3" t="n">
        <v>50</v>
      </c>
      <c r="K2732" s="3" t="n">
        <v>50</v>
      </c>
      <c r="L2732" s="3" t="n">
        <v>8</v>
      </c>
      <c r="M2732" s="3" t="n">
        <v>8</v>
      </c>
      <c r="N2732" s="3" t="n">
        <v>-1</v>
      </c>
      <c r="O2732" s="3" t="n">
        <v>-1</v>
      </c>
      <c r="P2732" s="3" t="n">
        <v>9</v>
      </c>
      <c r="Q2732" s="3" t="n">
        <v>24.2</v>
      </c>
      <c r="R2732" s="3" t="s">
        <v>7984</v>
      </c>
      <c r="S2732" s="4" t="n">
        <v>45747.3716319444</v>
      </c>
      <c r="T2732" s="3" t="s">
        <v>65</v>
      </c>
      <c r="U2732" s="3" t="s">
        <v>65</v>
      </c>
      <c r="V2732" s="3" t="n">
        <v>0</v>
      </c>
      <c r="W2732" s="3" t="n">
        <v>0</v>
      </c>
      <c r="X2732" s="3" t="n">
        <v>0</v>
      </c>
      <c r="Y2732" s="3" t="s">
        <v>30</v>
      </c>
      <c r="Z2732" s="3" t="s">
        <v>30</v>
      </c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</row>
    <row r="2733" customFormat="false" ht="15.75" hidden="false" customHeight="false" outlineLevel="0" collapsed="false">
      <c r="A2733" s="3" t="n">
        <v>2732</v>
      </c>
      <c r="B2733" s="3" t="s">
        <v>7985</v>
      </c>
      <c r="C2733" s="3" t="s">
        <v>7986</v>
      </c>
      <c r="D2733" s="3" t="n">
        <v>1</v>
      </c>
      <c r="E2733" s="3" t="n">
        <v>2.4976053</v>
      </c>
      <c r="F2733" s="3" t="n">
        <v>72</v>
      </c>
      <c r="G2733" s="3" t="n">
        <v>72</v>
      </c>
      <c r="H2733" s="3" t="n">
        <v>13</v>
      </c>
      <c r="I2733" s="3" t="n">
        <v>13</v>
      </c>
      <c r="J2733" s="3" t="n">
        <v>88</v>
      </c>
      <c r="K2733" s="3" t="n">
        <v>88</v>
      </c>
      <c r="L2733" s="3" t="n">
        <v>15</v>
      </c>
      <c r="M2733" s="3" t="n">
        <v>15</v>
      </c>
      <c r="N2733" s="3" t="n">
        <v>-1</v>
      </c>
      <c r="O2733" s="3" t="n">
        <v>-1</v>
      </c>
      <c r="P2733" s="3" t="n">
        <v>9</v>
      </c>
      <c r="Q2733" s="3" t="n">
        <v>24.2</v>
      </c>
      <c r="R2733" s="3" t="s">
        <v>7987</v>
      </c>
      <c r="S2733" s="4" t="n">
        <v>45747.3717013889</v>
      </c>
      <c r="T2733" s="3" t="s">
        <v>1920</v>
      </c>
      <c r="U2733" s="3" t="s">
        <v>1920</v>
      </c>
      <c r="V2733" s="3" t="n">
        <v>0</v>
      </c>
      <c r="W2733" s="3" t="n">
        <v>0</v>
      </c>
      <c r="X2733" s="3" t="n">
        <v>0</v>
      </c>
      <c r="Y2733" s="3" t="s">
        <v>30</v>
      </c>
      <c r="Z2733" s="3" t="s">
        <v>30</v>
      </c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</row>
    <row r="2734" customFormat="false" ht="15.75" hidden="false" customHeight="false" outlineLevel="0" collapsed="false">
      <c r="A2734" s="3" t="n">
        <v>2733</v>
      </c>
      <c r="B2734" s="3" t="s">
        <v>7988</v>
      </c>
      <c r="C2734" s="3" t="s">
        <v>7989</v>
      </c>
      <c r="D2734" s="3" t="n">
        <v>1</v>
      </c>
      <c r="E2734" s="3" t="n">
        <v>3.5429957</v>
      </c>
      <c r="F2734" s="3" t="n">
        <v>44</v>
      </c>
      <c r="G2734" s="3" t="n">
        <v>44</v>
      </c>
      <c r="H2734" s="3" t="n">
        <v>13</v>
      </c>
      <c r="I2734" s="3" t="n">
        <v>13</v>
      </c>
      <c r="J2734" s="3" t="n">
        <v>46</v>
      </c>
      <c r="K2734" s="3" t="n">
        <v>46</v>
      </c>
      <c r="L2734" s="3" t="n">
        <v>8</v>
      </c>
      <c r="M2734" s="3" t="n">
        <v>8</v>
      </c>
      <c r="N2734" s="3" t="n">
        <v>-1</v>
      </c>
      <c r="O2734" s="3" t="n">
        <v>-1</v>
      </c>
      <c r="P2734" s="3" t="n">
        <v>9</v>
      </c>
      <c r="Q2734" s="3" t="n">
        <v>24.2</v>
      </c>
      <c r="R2734" s="3" t="s">
        <v>7990</v>
      </c>
      <c r="S2734" s="4" t="n">
        <v>45747.3718055556</v>
      </c>
      <c r="T2734" s="3" t="s">
        <v>29</v>
      </c>
      <c r="U2734" s="3" t="s">
        <v>29</v>
      </c>
      <c r="V2734" s="3" t="n">
        <v>0</v>
      </c>
      <c r="W2734" s="3" t="n">
        <v>0</v>
      </c>
      <c r="X2734" s="3" t="n">
        <v>0</v>
      </c>
      <c r="Y2734" s="3" t="s">
        <v>30</v>
      </c>
      <c r="Z2734" s="3" t="s">
        <v>30</v>
      </c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</row>
    <row r="2735" customFormat="false" ht="15.75" hidden="false" customHeight="false" outlineLevel="0" collapsed="false">
      <c r="A2735" s="3" t="n">
        <v>2734</v>
      </c>
      <c r="B2735" s="3" t="s">
        <v>7991</v>
      </c>
      <c r="C2735" s="3" t="s">
        <v>7992</v>
      </c>
      <c r="D2735" s="3" t="n">
        <v>1</v>
      </c>
      <c r="E2735" s="3" t="n">
        <v>2.4236275</v>
      </c>
      <c r="F2735" s="3" t="n">
        <v>14</v>
      </c>
      <c r="G2735" s="3" t="n">
        <v>14</v>
      </c>
      <c r="H2735" s="3" t="n">
        <v>6</v>
      </c>
      <c r="I2735" s="3" t="n">
        <v>6</v>
      </c>
      <c r="J2735" s="3" t="n">
        <v>12</v>
      </c>
      <c r="K2735" s="3" t="n">
        <v>12</v>
      </c>
      <c r="L2735" s="3" t="n">
        <v>3</v>
      </c>
      <c r="M2735" s="3" t="n">
        <v>3</v>
      </c>
      <c r="N2735" s="3" t="n">
        <v>-1</v>
      </c>
      <c r="O2735" s="3" t="n">
        <v>-1</v>
      </c>
      <c r="P2735" s="3" t="n">
        <v>9</v>
      </c>
      <c r="Q2735" s="3" t="n">
        <v>24.2</v>
      </c>
      <c r="R2735" s="3" t="s">
        <v>7993</v>
      </c>
      <c r="S2735" s="4" t="n">
        <v>45747.371875</v>
      </c>
      <c r="T2735" s="3" t="s">
        <v>239</v>
      </c>
      <c r="U2735" s="3" t="s">
        <v>239</v>
      </c>
      <c r="V2735" s="3" t="n">
        <v>0</v>
      </c>
      <c r="W2735" s="3" t="n">
        <v>0</v>
      </c>
      <c r="X2735" s="3" t="n">
        <v>0</v>
      </c>
      <c r="Y2735" s="3" t="s">
        <v>30</v>
      </c>
      <c r="Z2735" s="3" t="s">
        <v>30</v>
      </c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</row>
    <row r="2736" customFormat="false" ht="15.75" hidden="false" customHeight="false" outlineLevel="0" collapsed="false">
      <c r="A2736" s="3" t="n">
        <v>2735</v>
      </c>
      <c r="B2736" s="3" t="s">
        <v>7994</v>
      </c>
      <c r="C2736" s="3" t="s">
        <v>7995</v>
      </c>
      <c r="D2736" s="3" t="n">
        <v>1</v>
      </c>
      <c r="E2736" s="3" t="n">
        <v>3.6862047</v>
      </c>
      <c r="F2736" s="3" t="n">
        <v>29</v>
      </c>
      <c r="G2736" s="3" t="n">
        <v>29</v>
      </c>
      <c r="H2736" s="3" t="n">
        <v>6</v>
      </c>
      <c r="I2736" s="3" t="n">
        <v>6</v>
      </c>
      <c r="J2736" s="3" t="n">
        <v>28</v>
      </c>
      <c r="K2736" s="3" t="n">
        <v>28</v>
      </c>
      <c r="L2736" s="3" t="n">
        <v>9</v>
      </c>
      <c r="M2736" s="3" t="n">
        <v>9</v>
      </c>
      <c r="N2736" s="3" t="n">
        <v>2</v>
      </c>
      <c r="O2736" s="3" t="n">
        <v>-1</v>
      </c>
      <c r="P2736" s="3" t="n">
        <v>9</v>
      </c>
      <c r="Q2736" s="3" t="n">
        <v>24.2</v>
      </c>
      <c r="R2736" s="3" t="s">
        <v>7996</v>
      </c>
      <c r="S2736" s="4" t="n">
        <v>45747.3720023148</v>
      </c>
      <c r="T2736" s="3" t="s">
        <v>4910</v>
      </c>
      <c r="U2736" s="3" t="s">
        <v>4910</v>
      </c>
      <c r="V2736" s="3" t="n">
        <v>1</v>
      </c>
      <c r="W2736" s="3" t="n">
        <v>0</v>
      </c>
      <c r="X2736" s="3" t="n">
        <v>0</v>
      </c>
      <c r="Y2736" s="3" t="s">
        <v>30</v>
      </c>
      <c r="Z2736" s="3" t="s">
        <v>30</v>
      </c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</row>
    <row r="2737" customFormat="false" ht="15.75" hidden="false" customHeight="false" outlineLevel="0" collapsed="false">
      <c r="A2737" s="3" t="n">
        <v>2736</v>
      </c>
      <c r="B2737" s="3" t="s">
        <v>7997</v>
      </c>
      <c r="C2737" s="3" t="s">
        <v>7998</v>
      </c>
      <c r="D2737" s="3" t="n">
        <v>1</v>
      </c>
      <c r="E2737" s="3" t="n">
        <v>2.3636316</v>
      </c>
      <c r="F2737" s="3" t="n">
        <v>10</v>
      </c>
      <c r="G2737" s="3" t="n">
        <v>10</v>
      </c>
      <c r="H2737" s="3" t="n">
        <v>6</v>
      </c>
      <c r="I2737" s="3" t="n">
        <v>6</v>
      </c>
      <c r="J2737" s="3" t="n">
        <v>13</v>
      </c>
      <c r="K2737" s="3" t="n">
        <v>13</v>
      </c>
      <c r="L2737" s="3" t="n">
        <v>3</v>
      </c>
      <c r="M2737" s="3" t="n">
        <v>3</v>
      </c>
      <c r="N2737" s="3" t="n">
        <v>4</v>
      </c>
      <c r="O2737" s="3" t="n">
        <v>-1</v>
      </c>
      <c r="P2737" s="3" t="n">
        <v>9</v>
      </c>
      <c r="Q2737" s="3" t="n">
        <v>24.2</v>
      </c>
      <c r="R2737" s="3" t="s">
        <v>7999</v>
      </c>
      <c r="S2737" s="4" t="n">
        <v>45747.3721180556</v>
      </c>
      <c r="T2737" s="3" t="s">
        <v>4910</v>
      </c>
      <c r="U2737" s="3" t="s">
        <v>4910</v>
      </c>
      <c r="V2737" s="3" t="n">
        <v>1</v>
      </c>
      <c r="W2737" s="3" t="n">
        <v>0</v>
      </c>
      <c r="X2737" s="3" t="n">
        <v>0</v>
      </c>
      <c r="Y2737" s="3" t="s">
        <v>30</v>
      </c>
      <c r="Z2737" s="3" t="s">
        <v>30</v>
      </c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</row>
    <row r="2738" customFormat="false" ht="15.75" hidden="false" customHeight="false" outlineLevel="0" collapsed="false">
      <c r="A2738" s="3" t="n">
        <v>2737</v>
      </c>
      <c r="B2738" s="3" t="s">
        <v>8000</v>
      </c>
      <c r="C2738" s="3" t="s">
        <v>8001</v>
      </c>
      <c r="D2738" s="3" t="n">
        <v>1</v>
      </c>
      <c r="E2738" s="3" t="n">
        <v>0.3497885</v>
      </c>
      <c r="F2738" s="3" t="n">
        <v>7</v>
      </c>
      <c r="G2738" s="3" t="n">
        <v>7</v>
      </c>
      <c r="H2738" s="3" t="n">
        <v>6</v>
      </c>
      <c r="I2738" s="3" t="n">
        <v>6</v>
      </c>
      <c r="J2738" s="3" t="n">
        <v>9</v>
      </c>
      <c r="K2738" s="3" t="n">
        <v>9</v>
      </c>
      <c r="L2738" s="3" t="n">
        <v>0</v>
      </c>
      <c r="M2738" s="3" t="n">
        <v>0</v>
      </c>
      <c r="N2738" s="3" t="n">
        <v>0</v>
      </c>
      <c r="O2738" s="3" t="n">
        <v>0</v>
      </c>
      <c r="P2738" s="3" t="n">
        <v>9</v>
      </c>
      <c r="Q2738" s="3" t="n">
        <v>24.2</v>
      </c>
      <c r="R2738" s="3" t="s">
        <v>8002</v>
      </c>
      <c r="S2738" s="4" t="n">
        <v>45747.3721643519</v>
      </c>
      <c r="T2738" s="3" t="s">
        <v>65</v>
      </c>
      <c r="U2738" s="3" t="s">
        <v>65</v>
      </c>
      <c r="V2738" s="3" t="n">
        <v>1</v>
      </c>
      <c r="W2738" s="3" t="n">
        <v>1</v>
      </c>
      <c r="X2738" s="3" t="n">
        <v>0</v>
      </c>
      <c r="Y2738" s="3" t="s">
        <v>30</v>
      </c>
      <c r="Z2738" s="3" t="s">
        <v>30</v>
      </c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</row>
    <row r="2739" customFormat="false" ht="15.75" hidden="false" customHeight="false" outlineLevel="0" collapsed="false">
      <c r="A2739" s="3" t="n">
        <v>2738</v>
      </c>
      <c r="B2739" s="3" t="s">
        <v>8003</v>
      </c>
      <c r="C2739" s="3" t="s">
        <v>8004</v>
      </c>
      <c r="D2739" s="3" t="n">
        <v>1</v>
      </c>
      <c r="E2739" s="3" t="n">
        <v>3.8442656</v>
      </c>
      <c r="F2739" s="3" t="n">
        <v>108</v>
      </c>
      <c r="G2739" s="3" t="n">
        <v>108</v>
      </c>
      <c r="H2739" s="3" t="n">
        <v>17</v>
      </c>
      <c r="I2739" s="3" t="n">
        <v>17</v>
      </c>
      <c r="J2739" s="3" t="n">
        <v>125</v>
      </c>
      <c r="K2739" s="3" t="n">
        <v>125</v>
      </c>
      <c r="L2739" s="3" t="n">
        <v>30</v>
      </c>
      <c r="M2739" s="3" t="n">
        <v>30</v>
      </c>
      <c r="N2739" s="3" t="n">
        <v>-1</v>
      </c>
      <c r="O2739" s="3" t="n">
        <v>-1</v>
      </c>
      <c r="P2739" s="3" t="n">
        <v>9</v>
      </c>
      <c r="Q2739" s="3" t="n">
        <v>24.2</v>
      </c>
      <c r="R2739" s="3" t="s">
        <v>8005</v>
      </c>
      <c r="S2739" s="4" t="n">
        <v>45747.3723032407</v>
      </c>
      <c r="T2739" s="3" t="s">
        <v>239</v>
      </c>
      <c r="U2739" s="3" t="s">
        <v>239</v>
      </c>
      <c r="V2739" s="3" t="n">
        <v>0</v>
      </c>
      <c r="W2739" s="3" t="n">
        <v>0</v>
      </c>
      <c r="X2739" s="3" t="n">
        <v>0</v>
      </c>
      <c r="Y2739" s="3" t="s">
        <v>30</v>
      </c>
      <c r="Z2739" s="3" t="s">
        <v>30</v>
      </c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</row>
    <row r="2740" customFormat="false" ht="15.75" hidden="false" customHeight="false" outlineLevel="0" collapsed="false">
      <c r="A2740" s="3" t="n">
        <v>2739</v>
      </c>
      <c r="B2740" s="3" t="s">
        <v>8006</v>
      </c>
      <c r="C2740" s="3" t="s">
        <v>8007</v>
      </c>
      <c r="D2740" s="3" t="n">
        <v>1</v>
      </c>
      <c r="E2740" s="3" t="n">
        <v>2.6836272</v>
      </c>
      <c r="F2740" s="3" t="n">
        <v>53</v>
      </c>
      <c r="G2740" s="3" t="n">
        <v>53</v>
      </c>
      <c r="H2740" s="3" t="n">
        <v>8</v>
      </c>
      <c r="I2740" s="3" t="n">
        <v>8</v>
      </c>
      <c r="J2740" s="3" t="n">
        <v>60</v>
      </c>
      <c r="K2740" s="3" t="n">
        <v>60</v>
      </c>
      <c r="L2740" s="3" t="n">
        <v>8</v>
      </c>
      <c r="M2740" s="3" t="n">
        <v>8</v>
      </c>
      <c r="N2740" s="3" t="n">
        <v>-1</v>
      </c>
      <c r="O2740" s="3" t="n">
        <v>-1</v>
      </c>
      <c r="P2740" s="3" t="n">
        <v>9</v>
      </c>
      <c r="Q2740" s="3" t="n">
        <v>24.2</v>
      </c>
      <c r="R2740" s="3" t="s">
        <v>8008</v>
      </c>
      <c r="S2740" s="4" t="n">
        <v>45747.3723726852</v>
      </c>
      <c r="T2740" s="3" t="s">
        <v>65</v>
      </c>
      <c r="U2740" s="3" t="s">
        <v>65</v>
      </c>
      <c r="V2740" s="3" t="n">
        <v>0</v>
      </c>
      <c r="W2740" s="3" t="n">
        <v>0</v>
      </c>
      <c r="X2740" s="3" t="n">
        <v>0</v>
      </c>
      <c r="Y2740" s="3" t="s">
        <v>30</v>
      </c>
      <c r="Z2740" s="3" t="s">
        <v>30</v>
      </c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</row>
    <row r="2741" customFormat="false" ht="15.75" hidden="false" customHeight="false" outlineLevel="0" collapsed="false">
      <c r="A2741" s="3" t="n">
        <v>2740</v>
      </c>
      <c r="B2741" s="3" t="s">
        <v>8009</v>
      </c>
      <c r="C2741" s="3" t="s">
        <v>8010</v>
      </c>
      <c r="D2741" s="3" t="n">
        <v>1</v>
      </c>
      <c r="E2741" s="3" t="n">
        <v>0.6508568</v>
      </c>
      <c r="F2741" s="3" t="n">
        <v>5</v>
      </c>
      <c r="G2741" s="3" t="n">
        <v>5</v>
      </c>
      <c r="H2741" s="3" t="n">
        <v>4</v>
      </c>
      <c r="I2741" s="3" t="n">
        <v>4</v>
      </c>
      <c r="J2741" s="3" t="n">
        <v>11</v>
      </c>
      <c r="K2741" s="3" t="n">
        <v>11</v>
      </c>
      <c r="L2741" s="3" t="n">
        <v>0</v>
      </c>
      <c r="M2741" s="3" t="n">
        <v>0</v>
      </c>
      <c r="N2741" s="3" t="n">
        <v>-1</v>
      </c>
      <c r="O2741" s="3" t="n">
        <v>-1</v>
      </c>
      <c r="P2741" s="3" t="n">
        <v>9</v>
      </c>
      <c r="Q2741" s="3" t="n">
        <v>24.2</v>
      </c>
      <c r="R2741" s="3" t="s">
        <v>8011</v>
      </c>
      <c r="S2741" s="4" t="n">
        <v>45747.3723958333</v>
      </c>
      <c r="T2741" s="3" t="s">
        <v>65</v>
      </c>
      <c r="U2741" s="3" t="s">
        <v>65</v>
      </c>
      <c r="V2741" s="3" t="n">
        <v>0</v>
      </c>
      <c r="W2741" s="3" t="n">
        <v>0</v>
      </c>
      <c r="X2741" s="3" t="n">
        <v>0</v>
      </c>
      <c r="Y2741" s="3" t="s">
        <v>30</v>
      </c>
      <c r="Z2741" s="3" t="s">
        <v>30</v>
      </c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</row>
    <row r="2742" customFormat="false" ht="15.75" hidden="false" customHeight="false" outlineLevel="0" collapsed="false">
      <c r="A2742" s="3" t="n">
        <v>2741</v>
      </c>
      <c r="B2742" s="3" t="s">
        <v>8012</v>
      </c>
      <c r="C2742" s="3" t="s">
        <v>8013</v>
      </c>
      <c r="D2742" s="3" t="n">
        <v>1</v>
      </c>
      <c r="E2742" s="3" t="n">
        <v>2.0279198</v>
      </c>
      <c r="F2742" s="3" t="n">
        <v>46</v>
      </c>
      <c r="G2742" s="3" t="n">
        <v>46</v>
      </c>
      <c r="H2742" s="3" t="n">
        <v>17</v>
      </c>
      <c r="I2742" s="3" t="n">
        <v>17</v>
      </c>
      <c r="J2742" s="3" t="n">
        <v>71</v>
      </c>
      <c r="K2742" s="3" t="n">
        <v>71</v>
      </c>
      <c r="L2742" s="3" t="n">
        <v>7</v>
      </c>
      <c r="M2742" s="3" t="n">
        <v>7</v>
      </c>
      <c r="N2742" s="3" t="n">
        <v>-1</v>
      </c>
      <c r="O2742" s="3" t="n">
        <v>-1</v>
      </c>
      <c r="P2742" s="3" t="n">
        <v>9</v>
      </c>
      <c r="Q2742" s="3" t="n">
        <v>24.2</v>
      </c>
      <c r="R2742" s="3" t="s">
        <v>8014</v>
      </c>
      <c r="S2742" s="4" t="n">
        <v>45747.3724421296</v>
      </c>
      <c r="T2742" s="3" t="s">
        <v>65</v>
      </c>
      <c r="U2742" s="3" t="s">
        <v>65</v>
      </c>
      <c r="V2742" s="3" t="n">
        <v>0</v>
      </c>
      <c r="W2742" s="3" t="n">
        <v>0</v>
      </c>
      <c r="X2742" s="3" t="n">
        <v>0</v>
      </c>
      <c r="Y2742" s="3" t="s">
        <v>30</v>
      </c>
      <c r="Z2742" s="3" t="s">
        <v>30</v>
      </c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</row>
    <row r="2743" customFormat="false" ht="15.75" hidden="false" customHeight="false" outlineLevel="0" collapsed="false">
      <c r="A2743" s="3" t="n">
        <v>2742</v>
      </c>
      <c r="B2743" s="3" t="s">
        <v>8015</v>
      </c>
      <c r="C2743" s="3" t="s">
        <v>8016</v>
      </c>
      <c r="D2743" s="3" t="n">
        <v>1</v>
      </c>
      <c r="E2743" s="3" t="n">
        <v>0.1211932</v>
      </c>
      <c r="F2743" s="3" t="n">
        <v>17</v>
      </c>
      <c r="G2743" s="3" t="n">
        <v>17</v>
      </c>
      <c r="H2743" s="3" t="n">
        <v>7</v>
      </c>
      <c r="I2743" s="3" t="n">
        <v>7</v>
      </c>
      <c r="J2743" s="3" t="n">
        <v>20</v>
      </c>
      <c r="K2743" s="3" t="n">
        <v>20</v>
      </c>
      <c r="L2743" s="3" t="n">
        <v>2</v>
      </c>
      <c r="M2743" s="3" t="n">
        <v>2</v>
      </c>
      <c r="N2743" s="3" t="n">
        <v>0</v>
      </c>
      <c r="O2743" s="3" t="n">
        <v>-1</v>
      </c>
      <c r="P2743" s="3" t="n">
        <v>9</v>
      </c>
      <c r="Q2743" s="3" t="n">
        <v>24.2</v>
      </c>
      <c r="R2743" s="3" t="s">
        <v>8017</v>
      </c>
      <c r="S2743" s="4" t="n">
        <v>45747.3724768519</v>
      </c>
      <c r="T2743" s="3" t="s">
        <v>65</v>
      </c>
      <c r="U2743" s="3" t="s">
        <v>65</v>
      </c>
      <c r="V2743" s="3" t="n">
        <v>1</v>
      </c>
      <c r="W2743" s="3" t="n">
        <v>0</v>
      </c>
      <c r="X2743" s="3" t="n">
        <v>0</v>
      </c>
      <c r="Y2743" s="3" t="s">
        <v>30</v>
      </c>
      <c r="Z2743" s="3" t="s">
        <v>30</v>
      </c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</row>
    <row r="2744" customFormat="false" ht="15.75" hidden="false" customHeight="false" outlineLevel="0" collapsed="false">
      <c r="A2744" s="3" t="n">
        <v>2743</v>
      </c>
      <c r="B2744" s="3" t="s">
        <v>8018</v>
      </c>
      <c r="C2744" s="3" t="s">
        <v>8019</v>
      </c>
      <c r="D2744" s="3" t="n">
        <v>1</v>
      </c>
      <c r="E2744" s="3" t="n">
        <v>0.117218</v>
      </c>
      <c r="F2744" s="3" t="n">
        <v>17</v>
      </c>
      <c r="G2744" s="3" t="n">
        <v>17</v>
      </c>
      <c r="H2744" s="3" t="n">
        <v>7</v>
      </c>
      <c r="I2744" s="3" t="n">
        <v>7</v>
      </c>
      <c r="J2744" s="3" t="n">
        <v>20</v>
      </c>
      <c r="K2744" s="3" t="n">
        <v>20</v>
      </c>
      <c r="L2744" s="3" t="n">
        <v>2</v>
      </c>
      <c r="M2744" s="3" t="n">
        <v>2</v>
      </c>
      <c r="N2744" s="3" t="n">
        <v>0</v>
      </c>
      <c r="O2744" s="3" t="n">
        <v>-1</v>
      </c>
      <c r="P2744" s="3" t="n">
        <v>9</v>
      </c>
      <c r="Q2744" s="3" t="n">
        <v>24.2</v>
      </c>
      <c r="R2744" s="3" t="s">
        <v>8020</v>
      </c>
      <c r="S2744" s="4" t="n">
        <v>45747.3725115741</v>
      </c>
      <c r="T2744" s="3" t="s">
        <v>65</v>
      </c>
      <c r="U2744" s="3" t="s">
        <v>65</v>
      </c>
      <c r="V2744" s="3" t="n">
        <v>1</v>
      </c>
      <c r="W2744" s="3" t="n">
        <v>0</v>
      </c>
      <c r="X2744" s="3" t="n">
        <v>0</v>
      </c>
      <c r="Y2744" s="3" t="s">
        <v>30</v>
      </c>
      <c r="Z2744" s="3" t="s">
        <v>30</v>
      </c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</row>
    <row r="2745" customFormat="false" ht="15.75" hidden="false" customHeight="false" outlineLevel="0" collapsed="false">
      <c r="A2745" s="3" t="n">
        <v>2744</v>
      </c>
      <c r="B2745" s="3" t="s">
        <v>8021</v>
      </c>
      <c r="C2745" s="3" t="s">
        <v>8022</v>
      </c>
      <c r="D2745" s="3" t="n">
        <v>1</v>
      </c>
      <c r="E2745" s="3" t="n">
        <v>0.3295388</v>
      </c>
      <c r="F2745" s="3" t="n">
        <v>10</v>
      </c>
      <c r="G2745" s="3" t="n">
        <v>10</v>
      </c>
      <c r="H2745" s="3" t="n">
        <v>3</v>
      </c>
      <c r="I2745" s="3" t="n">
        <v>3</v>
      </c>
      <c r="J2745" s="3" t="n">
        <v>17</v>
      </c>
      <c r="K2745" s="3" t="n">
        <v>17</v>
      </c>
      <c r="L2745" s="3" t="n">
        <v>2</v>
      </c>
      <c r="M2745" s="3" t="n">
        <v>2</v>
      </c>
      <c r="N2745" s="3" t="n">
        <v>-1</v>
      </c>
      <c r="O2745" s="3" t="n">
        <v>-1</v>
      </c>
      <c r="P2745" s="3" t="n">
        <v>9</v>
      </c>
      <c r="Q2745" s="3" t="n">
        <v>24.2</v>
      </c>
      <c r="R2745" s="3" t="s">
        <v>8023</v>
      </c>
      <c r="S2745" s="4" t="n">
        <v>45747.3725347222</v>
      </c>
      <c r="T2745" s="3" t="s">
        <v>65</v>
      </c>
      <c r="U2745" s="3" t="s">
        <v>65</v>
      </c>
      <c r="V2745" s="3" t="n">
        <v>0</v>
      </c>
      <c r="W2745" s="3" t="n">
        <v>0</v>
      </c>
      <c r="X2745" s="3" t="n">
        <v>0</v>
      </c>
      <c r="Y2745" s="3" t="s">
        <v>30</v>
      </c>
      <c r="Z2745" s="3" t="s">
        <v>30</v>
      </c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</row>
    <row r="2746" customFormat="false" ht="15.75" hidden="false" customHeight="false" outlineLevel="0" collapsed="false">
      <c r="A2746" s="3" t="n">
        <v>2745</v>
      </c>
      <c r="B2746" s="3" t="s">
        <v>8024</v>
      </c>
      <c r="C2746" s="3" t="s">
        <v>8025</v>
      </c>
      <c r="D2746" s="3" t="n">
        <v>1</v>
      </c>
      <c r="E2746" s="3" t="n">
        <v>10.6854123</v>
      </c>
      <c r="F2746" s="3" t="n">
        <v>253</v>
      </c>
      <c r="G2746" s="3" t="n">
        <v>253</v>
      </c>
      <c r="H2746" s="3" t="n">
        <v>18</v>
      </c>
      <c r="I2746" s="3" t="n">
        <v>18</v>
      </c>
      <c r="J2746" s="3" t="n">
        <v>271</v>
      </c>
      <c r="K2746" s="3" t="n">
        <v>271</v>
      </c>
      <c r="L2746" s="3" t="n">
        <v>47</v>
      </c>
      <c r="M2746" s="3" t="n">
        <v>47</v>
      </c>
      <c r="N2746" s="3" t="n">
        <v>-1</v>
      </c>
      <c r="O2746" s="3" t="n">
        <v>-1</v>
      </c>
      <c r="P2746" s="3" t="n">
        <v>9.1</v>
      </c>
      <c r="Q2746" s="3" t="n">
        <v>24.2</v>
      </c>
      <c r="R2746" s="3" t="s">
        <v>8026</v>
      </c>
      <c r="S2746" s="4" t="n">
        <v>45747.3727546296</v>
      </c>
      <c r="T2746" s="3" t="s">
        <v>3197</v>
      </c>
      <c r="U2746" s="3" t="s">
        <v>3197</v>
      </c>
      <c r="V2746" s="3" t="n">
        <v>0</v>
      </c>
      <c r="W2746" s="3" t="n">
        <v>0</v>
      </c>
      <c r="X2746" s="3" t="n">
        <v>0</v>
      </c>
      <c r="Y2746" s="3" t="s">
        <v>30</v>
      </c>
      <c r="Z2746" s="3" t="s">
        <v>30</v>
      </c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</row>
    <row r="2747" customFormat="false" ht="15.75" hidden="false" customHeight="false" outlineLevel="0" collapsed="false">
      <c r="A2747" s="3" t="n">
        <v>2746</v>
      </c>
      <c r="B2747" s="3" t="s">
        <v>8027</v>
      </c>
      <c r="C2747" s="3" t="s">
        <v>8028</v>
      </c>
      <c r="D2747" s="3" t="n">
        <v>1</v>
      </c>
      <c r="E2747" s="3" t="n">
        <v>1.2172758</v>
      </c>
      <c r="F2747" s="3" t="n">
        <v>79</v>
      </c>
      <c r="G2747" s="3" t="n">
        <v>79</v>
      </c>
      <c r="H2747" s="3" t="n">
        <v>20</v>
      </c>
      <c r="I2747" s="3" t="n">
        <v>20</v>
      </c>
      <c r="J2747" s="3" t="n">
        <v>83</v>
      </c>
      <c r="K2747" s="3" t="n">
        <v>83</v>
      </c>
      <c r="L2747" s="3" t="n">
        <v>16</v>
      </c>
      <c r="M2747" s="3" t="n">
        <v>16</v>
      </c>
      <c r="N2747" s="3" t="n">
        <v>-1</v>
      </c>
      <c r="O2747" s="3" t="n">
        <v>-1</v>
      </c>
      <c r="P2747" s="3" t="n">
        <v>9.1</v>
      </c>
      <c r="Q2747" s="3" t="n">
        <v>24.2</v>
      </c>
      <c r="R2747" s="3" t="s">
        <v>8029</v>
      </c>
      <c r="S2747" s="4" t="n">
        <v>45747.6370023148</v>
      </c>
      <c r="T2747" s="3" t="s">
        <v>65</v>
      </c>
      <c r="U2747" s="3" t="s">
        <v>65</v>
      </c>
      <c r="V2747" s="3" t="n">
        <v>0</v>
      </c>
      <c r="W2747" s="3" t="n">
        <v>0</v>
      </c>
      <c r="X2747" s="3" t="n">
        <v>0</v>
      </c>
      <c r="Y2747" s="3" t="s">
        <v>30</v>
      </c>
      <c r="Z2747" s="3" t="s">
        <v>30</v>
      </c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</row>
    <row r="2748" customFormat="false" ht="15.75" hidden="false" customHeight="false" outlineLevel="0" collapsed="false">
      <c r="A2748" s="3" t="n">
        <v>2747</v>
      </c>
      <c r="B2748" s="3" t="s">
        <v>8030</v>
      </c>
      <c r="C2748" s="3" t="s">
        <v>8031</v>
      </c>
      <c r="D2748" s="3" t="n">
        <v>1</v>
      </c>
      <c r="E2748" s="3" t="n">
        <v>5.6412272</v>
      </c>
      <c r="F2748" s="3" t="n">
        <v>280</v>
      </c>
      <c r="G2748" s="3" t="n">
        <v>280</v>
      </c>
      <c r="H2748" s="3" t="n">
        <v>20</v>
      </c>
      <c r="I2748" s="3" t="n">
        <v>20</v>
      </c>
      <c r="J2748" s="3" t="n">
        <v>306</v>
      </c>
      <c r="K2748" s="3" t="n">
        <v>306</v>
      </c>
      <c r="L2748" s="3" t="n">
        <v>72</v>
      </c>
      <c r="M2748" s="3" t="n">
        <v>72</v>
      </c>
      <c r="N2748" s="3" t="n">
        <v>-1</v>
      </c>
      <c r="O2748" s="3" t="n">
        <v>-1</v>
      </c>
      <c r="P2748" s="3" t="n">
        <v>9.1</v>
      </c>
      <c r="Q2748" s="3" t="n">
        <v>24.2</v>
      </c>
      <c r="R2748" s="3" t="s">
        <v>8032</v>
      </c>
      <c r="S2748" s="4" t="n">
        <v>45747.6372916667</v>
      </c>
      <c r="T2748" s="3" t="s">
        <v>65</v>
      </c>
      <c r="U2748" s="3" t="s">
        <v>65</v>
      </c>
      <c r="V2748" s="3" t="n">
        <v>0</v>
      </c>
      <c r="W2748" s="3" t="n">
        <v>0</v>
      </c>
      <c r="X2748" s="3" t="n">
        <v>0</v>
      </c>
      <c r="Y2748" s="3" t="s">
        <v>30</v>
      </c>
      <c r="Z2748" s="3" t="s">
        <v>30</v>
      </c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</row>
    <row r="2749" customFormat="false" ht="15.75" hidden="false" customHeight="false" outlineLevel="0" collapsed="false">
      <c r="A2749" s="3" t="n">
        <v>2748</v>
      </c>
      <c r="B2749" s="3" t="s">
        <v>8033</v>
      </c>
      <c r="C2749" s="3" t="s">
        <v>8034</v>
      </c>
      <c r="D2749" s="3" t="n">
        <v>1</v>
      </c>
      <c r="E2749" s="3" t="n">
        <v>2.4970825</v>
      </c>
      <c r="F2749" s="3" t="n">
        <v>177</v>
      </c>
      <c r="G2749" s="3" t="n">
        <v>177</v>
      </c>
      <c r="H2749" s="3" t="n">
        <v>14</v>
      </c>
      <c r="I2749" s="3" t="n">
        <v>14</v>
      </c>
      <c r="J2749" s="3" t="n">
        <v>221</v>
      </c>
      <c r="K2749" s="3" t="n">
        <v>221</v>
      </c>
      <c r="L2749" s="3" t="n">
        <v>36</v>
      </c>
      <c r="M2749" s="3" t="n">
        <v>36</v>
      </c>
      <c r="N2749" s="3" t="n">
        <v>-1</v>
      </c>
      <c r="O2749" s="3" t="n">
        <v>-1</v>
      </c>
      <c r="P2749" s="3" t="n">
        <v>9.1</v>
      </c>
      <c r="Q2749" s="3" t="n">
        <v>24.2</v>
      </c>
      <c r="R2749" s="3" t="s">
        <v>8035</v>
      </c>
      <c r="S2749" s="4" t="n">
        <v>45747.6374537037</v>
      </c>
      <c r="T2749" s="3" t="s">
        <v>65</v>
      </c>
      <c r="U2749" s="3" t="s">
        <v>65</v>
      </c>
      <c r="V2749" s="3" t="n">
        <v>0</v>
      </c>
      <c r="W2749" s="3" t="n">
        <v>0</v>
      </c>
      <c r="X2749" s="3" t="n">
        <v>0</v>
      </c>
      <c r="Y2749" s="3" t="s">
        <v>30</v>
      </c>
      <c r="Z2749" s="3" t="s">
        <v>30</v>
      </c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</row>
    <row r="2750" customFormat="false" ht="15.75" hidden="false" customHeight="false" outlineLevel="0" collapsed="false">
      <c r="A2750" s="3" t="n">
        <v>2749</v>
      </c>
      <c r="B2750" s="3" t="s">
        <v>8036</v>
      </c>
      <c r="C2750" s="3" t="s">
        <v>8037</v>
      </c>
      <c r="D2750" s="3" t="n">
        <v>1</v>
      </c>
      <c r="E2750" s="3" t="n">
        <v>24.7014269</v>
      </c>
      <c r="F2750" s="3" t="n">
        <v>1114</v>
      </c>
      <c r="G2750" s="3" t="n">
        <v>1114</v>
      </c>
      <c r="H2750" s="3" t="n">
        <v>34</v>
      </c>
      <c r="I2750" s="3" t="n">
        <v>34</v>
      </c>
      <c r="J2750" s="3" t="n">
        <v>1462</v>
      </c>
      <c r="K2750" s="3" t="n">
        <v>1462</v>
      </c>
      <c r="L2750" s="3" t="n">
        <v>196</v>
      </c>
      <c r="M2750" s="3" t="n">
        <v>196</v>
      </c>
      <c r="N2750" s="3" t="n">
        <v>-1</v>
      </c>
      <c r="O2750" s="3" t="n">
        <v>-1</v>
      </c>
      <c r="P2750" s="3" t="n">
        <v>9.1</v>
      </c>
      <c r="Q2750" s="3" t="n">
        <v>24.2</v>
      </c>
      <c r="R2750" s="3" t="s">
        <v>8038</v>
      </c>
      <c r="S2750" s="4" t="n">
        <v>45747.6381134259</v>
      </c>
      <c r="T2750" s="3" t="s">
        <v>65</v>
      </c>
      <c r="U2750" s="3" t="s">
        <v>65</v>
      </c>
      <c r="V2750" s="3" t="n">
        <v>0</v>
      </c>
      <c r="W2750" s="3" t="n">
        <v>0</v>
      </c>
      <c r="X2750" s="3" t="n">
        <v>0</v>
      </c>
      <c r="Y2750" s="3" t="s">
        <v>30</v>
      </c>
      <c r="Z2750" s="3" t="s">
        <v>30</v>
      </c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</row>
    <row r="2751" customFormat="false" ht="15.75" hidden="false" customHeight="false" outlineLevel="0" collapsed="false">
      <c r="A2751" s="3" t="n">
        <v>2750</v>
      </c>
      <c r="B2751" s="3" t="s">
        <v>8039</v>
      </c>
      <c r="C2751" s="3" t="s">
        <v>8040</v>
      </c>
      <c r="D2751" s="3" t="n">
        <v>1</v>
      </c>
      <c r="E2751" s="3" t="n">
        <v>0.8425961</v>
      </c>
      <c r="F2751" s="3" t="n">
        <v>50</v>
      </c>
      <c r="G2751" s="3" t="n">
        <v>50</v>
      </c>
      <c r="H2751" s="3" t="n">
        <v>15</v>
      </c>
      <c r="I2751" s="3" t="n">
        <v>15</v>
      </c>
      <c r="J2751" s="3" t="n">
        <v>39</v>
      </c>
      <c r="K2751" s="3" t="n">
        <v>39</v>
      </c>
      <c r="L2751" s="3" t="n">
        <v>12</v>
      </c>
      <c r="M2751" s="3" t="n">
        <v>12</v>
      </c>
      <c r="N2751" s="3" t="n">
        <v>-1</v>
      </c>
      <c r="O2751" s="3" t="n">
        <v>-1</v>
      </c>
      <c r="P2751" s="3" t="n">
        <v>9.1</v>
      </c>
      <c r="Q2751" s="3" t="n">
        <v>24.2</v>
      </c>
      <c r="R2751" s="3" t="s">
        <v>8041</v>
      </c>
      <c r="S2751" s="4" t="n">
        <v>45747.6382523148</v>
      </c>
      <c r="T2751" s="3" t="s">
        <v>65</v>
      </c>
      <c r="U2751" s="3" t="s">
        <v>65</v>
      </c>
      <c r="V2751" s="3" t="n">
        <v>0</v>
      </c>
      <c r="W2751" s="3" t="n">
        <v>0</v>
      </c>
      <c r="X2751" s="3" t="n">
        <v>0</v>
      </c>
      <c r="Y2751" s="3" t="s">
        <v>30</v>
      </c>
      <c r="Z2751" s="3" t="s">
        <v>30</v>
      </c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</row>
    <row r="2752" customFormat="false" ht="15.75" hidden="false" customHeight="false" outlineLevel="0" collapsed="false">
      <c r="A2752" s="3" t="n">
        <v>2751</v>
      </c>
      <c r="B2752" s="3" t="s">
        <v>8042</v>
      </c>
      <c r="C2752" s="3" t="s">
        <v>8043</v>
      </c>
      <c r="D2752" s="3" t="n">
        <v>1</v>
      </c>
      <c r="E2752" s="3" t="n">
        <v>1.4512818</v>
      </c>
      <c r="F2752" s="3" t="n">
        <v>142</v>
      </c>
      <c r="G2752" s="3" t="n">
        <v>142</v>
      </c>
      <c r="H2752" s="3" t="n">
        <v>16</v>
      </c>
      <c r="I2752" s="3" t="n">
        <v>16</v>
      </c>
      <c r="J2752" s="3" t="n">
        <v>143</v>
      </c>
      <c r="K2752" s="3" t="n">
        <v>143</v>
      </c>
      <c r="L2752" s="3" t="n">
        <v>24</v>
      </c>
      <c r="M2752" s="3" t="n">
        <v>24</v>
      </c>
      <c r="N2752" s="3" t="n">
        <v>-1</v>
      </c>
      <c r="O2752" s="3" t="n">
        <v>-1</v>
      </c>
      <c r="P2752" s="3" t="n">
        <v>9.1</v>
      </c>
      <c r="Q2752" s="3" t="n">
        <v>24.2</v>
      </c>
      <c r="R2752" s="3" t="s">
        <v>8044</v>
      </c>
      <c r="S2752" s="4" t="n">
        <v>45747.6383680556</v>
      </c>
      <c r="T2752" s="3" t="s">
        <v>65</v>
      </c>
      <c r="U2752" s="3" t="s">
        <v>65</v>
      </c>
      <c r="V2752" s="3" t="n">
        <v>0</v>
      </c>
      <c r="W2752" s="3" t="n">
        <v>0</v>
      </c>
      <c r="X2752" s="3" t="n">
        <v>0</v>
      </c>
      <c r="Y2752" s="3" t="s">
        <v>30</v>
      </c>
      <c r="Z2752" s="3" t="s">
        <v>30</v>
      </c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</row>
    <row r="2753" customFormat="false" ht="15.75" hidden="false" customHeight="false" outlineLevel="0" collapsed="false">
      <c r="A2753" s="3" t="n">
        <v>2752</v>
      </c>
      <c r="B2753" s="3" t="s">
        <v>8045</v>
      </c>
      <c r="C2753" s="3" t="s">
        <v>8046</v>
      </c>
      <c r="D2753" s="3" t="n">
        <v>1</v>
      </c>
      <c r="E2753" s="3" t="n">
        <v>1.0495342</v>
      </c>
      <c r="F2753" s="3" t="n">
        <v>57</v>
      </c>
      <c r="G2753" s="3" t="n">
        <v>57</v>
      </c>
      <c r="H2753" s="3" t="n">
        <v>15</v>
      </c>
      <c r="I2753" s="3" t="n">
        <v>15</v>
      </c>
      <c r="J2753" s="3" t="n">
        <v>54</v>
      </c>
      <c r="K2753" s="3" t="n">
        <v>54</v>
      </c>
      <c r="L2753" s="3" t="n">
        <v>13</v>
      </c>
      <c r="M2753" s="3" t="n">
        <v>13</v>
      </c>
      <c r="N2753" s="3" t="n">
        <v>-1</v>
      </c>
      <c r="O2753" s="3" t="n">
        <v>-1</v>
      </c>
      <c r="P2753" s="3" t="n">
        <v>9.1</v>
      </c>
      <c r="Q2753" s="3" t="n">
        <v>24.2</v>
      </c>
      <c r="R2753" s="3" t="s">
        <v>8047</v>
      </c>
      <c r="S2753" s="4" t="n">
        <v>45747.6384490741</v>
      </c>
      <c r="T2753" s="3" t="s">
        <v>65</v>
      </c>
      <c r="U2753" s="3" t="s">
        <v>65</v>
      </c>
      <c r="V2753" s="3" t="n">
        <v>0</v>
      </c>
      <c r="W2753" s="3" t="n">
        <v>0</v>
      </c>
      <c r="X2753" s="3" t="n">
        <v>0</v>
      </c>
      <c r="Y2753" s="3" t="s">
        <v>30</v>
      </c>
      <c r="Z2753" s="3" t="s">
        <v>30</v>
      </c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</row>
    <row r="2754" customFormat="false" ht="15.75" hidden="false" customHeight="false" outlineLevel="0" collapsed="false">
      <c r="A2754" s="3" t="n">
        <v>2753</v>
      </c>
      <c r="B2754" s="3" t="s">
        <v>8048</v>
      </c>
      <c r="C2754" s="3" t="s">
        <v>8049</v>
      </c>
      <c r="D2754" s="3" t="n">
        <v>1</v>
      </c>
      <c r="E2754" s="3" t="n">
        <v>0.9497694</v>
      </c>
      <c r="F2754" s="3" t="n">
        <v>36</v>
      </c>
      <c r="G2754" s="3" t="n">
        <v>36</v>
      </c>
      <c r="H2754" s="3" t="n">
        <v>4</v>
      </c>
      <c r="I2754" s="3" t="n">
        <v>4</v>
      </c>
      <c r="J2754" s="3" t="n">
        <v>50</v>
      </c>
      <c r="K2754" s="3" t="n">
        <v>50</v>
      </c>
      <c r="L2754" s="3" t="n">
        <v>8</v>
      </c>
      <c r="M2754" s="3" t="n">
        <v>8</v>
      </c>
      <c r="N2754" s="3" t="n">
        <v>-1</v>
      </c>
      <c r="O2754" s="3" t="n">
        <v>-1</v>
      </c>
      <c r="P2754" s="3" t="n">
        <v>9.1</v>
      </c>
      <c r="Q2754" s="3" t="n">
        <v>24.2</v>
      </c>
      <c r="R2754" s="3" t="s">
        <v>8050</v>
      </c>
      <c r="S2754" s="4" t="n">
        <v>45747.3748842593</v>
      </c>
      <c r="T2754" s="3" t="s">
        <v>65</v>
      </c>
      <c r="U2754" s="3" t="s">
        <v>65</v>
      </c>
      <c r="V2754" s="3" t="n">
        <v>0</v>
      </c>
      <c r="W2754" s="3" t="n">
        <v>0</v>
      </c>
      <c r="X2754" s="3" t="n">
        <v>0</v>
      </c>
      <c r="Y2754" s="3" t="s">
        <v>30</v>
      </c>
      <c r="Z2754" s="3" t="s">
        <v>30</v>
      </c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</row>
    <row r="2755" customFormat="false" ht="15.75" hidden="false" customHeight="false" outlineLevel="0" collapsed="false">
      <c r="A2755" s="3" t="n">
        <v>2754</v>
      </c>
      <c r="B2755" s="3" t="s">
        <v>8051</v>
      </c>
      <c r="C2755" s="3" t="s">
        <v>8052</v>
      </c>
      <c r="D2755" s="3" t="n">
        <v>1</v>
      </c>
      <c r="E2755" s="3" t="n">
        <v>2.5743817</v>
      </c>
      <c r="F2755" s="3" t="n">
        <v>72</v>
      </c>
      <c r="G2755" s="3" t="n">
        <v>72</v>
      </c>
      <c r="H2755" s="3" t="n">
        <v>13</v>
      </c>
      <c r="I2755" s="3" t="n">
        <v>13</v>
      </c>
      <c r="J2755" s="3" t="n">
        <v>88</v>
      </c>
      <c r="K2755" s="3" t="n">
        <v>88</v>
      </c>
      <c r="L2755" s="3" t="n">
        <v>15</v>
      </c>
      <c r="M2755" s="3" t="n">
        <v>15</v>
      </c>
      <c r="N2755" s="3" t="n">
        <v>-1</v>
      </c>
      <c r="O2755" s="3" t="n">
        <v>-1</v>
      </c>
      <c r="P2755" s="3" t="n">
        <v>9.1</v>
      </c>
      <c r="Q2755" s="3" t="n">
        <v>24.2</v>
      </c>
      <c r="R2755" s="3" t="s">
        <v>8053</v>
      </c>
      <c r="S2755" s="4" t="n">
        <v>45747.3749652778</v>
      </c>
      <c r="T2755" s="3" t="s">
        <v>1920</v>
      </c>
      <c r="U2755" s="3" t="s">
        <v>1920</v>
      </c>
      <c r="V2755" s="3" t="n">
        <v>0</v>
      </c>
      <c r="W2755" s="3" t="n">
        <v>0</v>
      </c>
      <c r="X2755" s="3" t="n">
        <v>0</v>
      </c>
      <c r="Y2755" s="3" t="s">
        <v>30</v>
      </c>
      <c r="Z2755" s="3" t="s">
        <v>30</v>
      </c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</row>
    <row r="2756" customFormat="false" ht="15.75" hidden="false" customHeight="false" outlineLevel="0" collapsed="false">
      <c r="A2756" s="3" t="n">
        <v>2755</v>
      </c>
      <c r="B2756" s="3" t="s">
        <v>8054</v>
      </c>
      <c r="C2756" s="3" t="s">
        <v>8055</v>
      </c>
      <c r="D2756" s="3" t="n">
        <v>1</v>
      </c>
      <c r="E2756" s="3" t="n">
        <v>3.456615</v>
      </c>
      <c r="F2756" s="3" t="n">
        <v>44</v>
      </c>
      <c r="G2756" s="3" t="n">
        <v>44</v>
      </c>
      <c r="H2756" s="3" t="n">
        <v>13</v>
      </c>
      <c r="I2756" s="3" t="n">
        <v>13</v>
      </c>
      <c r="J2756" s="3" t="n">
        <v>46</v>
      </c>
      <c r="K2756" s="3" t="n">
        <v>46</v>
      </c>
      <c r="L2756" s="3" t="n">
        <v>8</v>
      </c>
      <c r="M2756" s="3" t="n">
        <v>8</v>
      </c>
      <c r="N2756" s="3" t="n">
        <v>-1</v>
      </c>
      <c r="O2756" s="3" t="n">
        <v>-1</v>
      </c>
      <c r="P2756" s="3" t="n">
        <v>9.1</v>
      </c>
      <c r="Q2756" s="3" t="n">
        <v>24.2</v>
      </c>
      <c r="R2756" s="3" t="s">
        <v>8056</v>
      </c>
      <c r="S2756" s="4" t="n">
        <v>45747.3750578704</v>
      </c>
      <c r="T2756" s="3" t="s">
        <v>29</v>
      </c>
      <c r="U2756" s="3" t="s">
        <v>29</v>
      </c>
      <c r="V2756" s="3" t="n">
        <v>0</v>
      </c>
      <c r="W2756" s="3" t="n">
        <v>0</v>
      </c>
      <c r="X2756" s="3" t="n">
        <v>0</v>
      </c>
      <c r="Y2756" s="3" t="s">
        <v>30</v>
      </c>
      <c r="Z2756" s="3" t="s">
        <v>30</v>
      </c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</row>
    <row r="2757" customFormat="false" ht="15.75" hidden="false" customHeight="false" outlineLevel="0" collapsed="false">
      <c r="A2757" s="3" t="n">
        <v>2756</v>
      </c>
      <c r="B2757" s="3" t="s">
        <v>8057</v>
      </c>
      <c r="C2757" s="3" t="s">
        <v>8058</v>
      </c>
      <c r="D2757" s="3" t="n">
        <v>1</v>
      </c>
      <c r="E2757" s="3" t="n">
        <v>2.2326014</v>
      </c>
      <c r="F2757" s="3" t="n">
        <v>14</v>
      </c>
      <c r="G2757" s="3" t="n">
        <v>14</v>
      </c>
      <c r="H2757" s="3" t="n">
        <v>6</v>
      </c>
      <c r="I2757" s="3" t="n">
        <v>6</v>
      </c>
      <c r="J2757" s="3" t="n">
        <v>12</v>
      </c>
      <c r="K2757" s="3" t="n">
        <v>12</v>
      </c>
      <c r="L2757" s="3" t="n">
        <v>3</v>
      </c>
      <c r="M2757" s="3" t="n">
        <v>3</v>
      </c>
      <c r="N2757" s="3" t="n">
        <v>-1</v>
      </c>
      <c r="O2757" s="3" t="n">
        <v>-1</v>
      </c>
      <c r="P2757" s="3" t="n">
        <v>9.1</v>
      </c>
      <c r="Q2757" s="3" t="n">
        <v>24.2</v>
      </c>
      <c r="R2757" s="3" t="s">
        <v>8059</v>
      </c>
      <c r="S2757" s="4" t="n">
        <v>45747.3751273148</v>
      </c>
      <c r="T2757" s="3" t="s">
        <v>239</v>
      </c>
      <c r="U2757" s="3" t="s">
        <v>239</v>
      </c>
      <c r="V2757" s="3" t="n">
        <v>0</v>
      </c>
      <c r="W2757" s="3" t="n">
        <v>0</v>
      </c>
      <c r="X2757" s="3" t="n">
        <v>0</v>
      </c>
      <c r="Y2757" s="3" t="s">
        <v>30</v>
      </c>
      <c r="Z2757" s="3" t="s">
        <v>30</v>
      </c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</row>
    <row r="2758" customFormat="false" ht="15.75" hidden="false" customHeight="false" outlineLevel="0" collapsed="false">
      <c r="A2758" s="3" t="n">
        <v>2757</v>
      </c>
      <c r="B2758" s="3" t="s">
        <v>8060</v>
      </c>
      <c r="C2758" s="3" t="s">
        <v>8061</v>
      </c>
      <c r="D2758" s="3" t="n">
        <v>1</v>
      </c>
      <c r="E2758" s="3" t="n">
        <v>3.8201811</v>
      </c>
      <c r="F2758" s="3" t="n">
        <v>29</v>
      </c>
      <c r="G2758" s="3" t="n">
        <v>29</v>
      </c>
      <c r="H2758" s="3" t="n">
        <v>6</v>
      </c>
      <c r="I2758" s="3" t="n">
        <v>6</v>
      </c>
      <c r="J2758" s="3" t="n">
        <v>28</v>
      </c>
      <c r="K2758" s="3" t="n">
        <v>28</v>
      </c>
      <c r="L2758" s="3" t="n">
        <v>9</v>
      </c>
      <c r="M2758" s="3" t="n">
        <v>9</v>
      </c>
      <c r="N2758" s="3" t="n">
        <v>2</v>
      </c>
      <c r="O2758" s="3" t="n">
        <v>-1</v>
      </c>
      <c r="P2758" s="3" t="n">
        <v>9.1</v>
      </c>
      <c r="Q2758" s="3" t="n">
        <v>24.2</v>
      </c>
      <c r="R2758" s="3" t="s">
        <v>8062</v>
      </c>
      <c r="S2758" s="4" t="n">
        <v>45747.3752546296</v>
      </c>
      <c r="T2758" s="3" t="s">
        <v>4910</v>
      </c>
      <c r="U2758" s="3" t="s">
        <v>4910</v>
      </c>
      <c r="V2758" s="3" t="n">
        <v>1</v>
      </c>
      <c r="W2758" s="3" t="n">
        <v>0</v>
      </c>
      <c r="X2758" s="3" t="n">
        <v>0</v>
      </c>
      <c r="Y2758" s="3" t="s">
        <v>30</v>
      </c>
      <c r="Z2758" s="3" t="s">
        <v>30</v>
      </c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</row>
    <row r="2759" customFormat="false" ht="15.75" hidden="false" customHeight="false" outlineLevel="0" collapsed="false">
      <c r="A2759" s="3" t="n">
        <v>2758</v>
      </c>
      <c r="B2759" s="3" t="s">
        <v>8063</v>
      </c>
      <c r="C2759" s="3" t="s">
        <v>8064</v>
      </c>
      <c r="D2759" s="3" t="n">
        <v>1</v>
      </c>
      <c r="E2759" s="3" t="n">
        <v>2.3493744</v>
      </c>
      <c r="F2759" s="3" t="n">
        <v>10</v>
      </c>
      <c r="G2759" s="3" t="n">
        <v>10</v>
      </c>
      <c r="H2759" s="3" t="n">
        <v>6</v>
      </c>
      <c r="I2759" s="3" t="n">
        <v>6</v>
      </c>
      <c r="J2759" s="3" t="n">
        <v>13</v>
      </c>
      <c r="K2759" s="3" t="n">
        <v>13</v>
      </c>
      <c r="L2759" s="3" t="n">
        <v>3</v>
      </c>
      <c r="M2759" s="3" t="n">
        <v>3</v>
      </c>
      <c r="N2759" s="3" t="n">
        <v>4</v>
      </c>
      <c r="O2759" s="3" t="n">
        <v>-1</v>
      </c>
      <c r="P2759" s="3" t="n">
        <v>9.1</v>
      </c>
      <c r="Q2759" s="3" t="n">
        <v>24.2</v>
      </c>
      <c r="R2759" s="3" t="s">
        <v>8065</v>
      </c>
      <c r="S2759" s="4" t="n">
        <v>45747.3753703704</v>
      </c>
      <c r="T2759" s="3" t="s">
        <v>4910</v>
      </c>
      <c r="U2759" s="3" t="s">
        <v>4910</v>
      </c>
      <c r="V2759" s="3" t="n">
        <v>1</v>
      </c>
      <c r="W2759" s="3" t="n">
        <v>0</v>
      </c>
      <c r="X2759" s="3" t="n">
        <v>0</v>
      </c>
      <c r="Y2759" s="3" t="s">
        <v>30</v>
      </c>
      <c r="Z2759" s="3" t="s">
        <v>30</v>
      </c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</row>
    <row r="2760" customFormat="false" ht="15.75" hidden="false" customHeight="false" outlineLevel="0" collapsed="false">
      <c r="A2760" s="3" t="n">
        <v>2759</v>
      </c>
      <c r="B2760" s="3" t="s">
        <v>8066</v>
      </c>
      <c r="C2760" s="3" t="s">
        <v>8067</v>
      </c>
      <c r="D2760" s="3" t="n">
        <v>1</v>
      </c>
      <c r="E2760" s="3" t="n">
        <v>0.5363276</v>
      </c>
      <c r="F2760" s="3" t="n">
        <v>7</v>
      </c>
      <c r="G2760" s="3" t="n">
        <v>7</v>
      </c>
      <c r="H2760" s="3" t="n">
        <v>6</v>
      </c>
      <c r="I2760" s="3" t="n">
        <v>6</v>
      </c>
      <c r="J2760" s="3" t="n">
        <v>9</v>
      </c>
      <c r="K2760" s="3" t="n">
        <v>9</v>
      </c>
      <c r="L2760" s="3" t="n">
        <v>0</v>
      </c>
      <c r="M2760" s="3" t="n">
        <v>0</v>
      </c>
      <c r="N2760" s="3" t="n">
        <v>0</v>
      </c>
      <c r="O2760" s="3" t="n">
        <v>0</v>
      </c>
      <c r="P2760" s="3" t="n">
        <v>9.1</v>
      </c>
      <c r="Q2760" s="3" t="n">
        <v>24.2</v>
      </c>
      <c r="R2760" s="3" t="s">
        <v>8068</v>
      </c>
      <c r="S2760" s="4" t="n">
        <v>45747.3754282407</v>
      </c>
      <c r="T2760" s="3" t="s">
        <v>65</v>
      </c>
      <c r="U2760" s="3" t="s">
        <v>65</v>
      </c>
      <c r="V2760" s="3" t="n">
        <v>1</v>
      </c>
      <c r="W2760" s="3" t="n">
        <v>1</v>
      </c>
      <c r="X2760" s="3" t="n">
        <v>0</v>
      </c>
      <c r="Y2760" s="3" t="s">
        <v>30</v>
      </c>
      <c r="Z2760" s="3" t="s">
        <v>30</v>
      </c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</row>
    <row r="2761" customFormat="false" ht="15.75" hidden="false" customHeight="false" outlineLevel="0" collapsed="false">
      <c r="A2761" s="3" t="n">
        <v>2760</v>
      </c>
      <c r="B2761" s="3" t="s">
        <v>8069</v>
      </c>
      <c r="C2761" s="3" t="s">
        <v>8070</v>
      </c>
      <c r="D2761" s="3" t="n">
        <v>1</v>
      </c>
      <c r="E2761" s="3" t="n">
        <v>4.4561954</v>
      </c>
      <c r="F2761" s="3" t="n">
        <v>108</v>
      </c>
      <c r="G2761" s="3" t="n">
        <v>108</v>
      </c>
      <c r="H2761" s="3" t="n">
        <v>17</v>
      </c>
      <c r="I2761" s="3" t="n">
        <v>17</v>
      </c>
      <c r="J2761" s="3" t="n">
        <v>125</v>
      </c>
      <c r="K2761" s="3" t="n">
        <v>125</v>
      </c>
      <c r="L2761" s="3" t="n">
        <v>30</v>
      </c>
      <c r="M2761" s="3" t="n">
        <v>30</v>
      </c>
      <c r="N2761" s="3" t="n">
        <v>-1</v>
      </c>
      <c r="O2761" s="3" t="n">
        <v>-1</v>
      </c>
      <c r="P2761" s="3" t="n">
        <v>9.1</v>
      </c>
      <c r="Q2761" s="3" t="n">
        <v>24.2</v>
      </c>
      <c r="R2761" s="3" t="s">
        <v>8071</v>
      </c>
      <c r="S2761" s="4" t="n">
        <v>45747.3755787037</v>
      </c>
      <c r="T2761" s="3" t="s">
        <v>239</v>
      </c>
      <c r="U2761" s="3" t="s">
        <v>239</v>
      </c>
      <c r="V2761" s="3" t="n">
        <v>0</v>
      </c>
      <c r="W2761" s="3" t="n">
        <v>0</v>
      </c>
      <c r="X2761" s="3" t="n">
        <v>0</v>
      </c>
      <c r="Y2761" s="3" t="s">
        <v>30</v>
      </c>
      <c r="Z2761" s="3" t="s">
        <v>30</v>
      </c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</row>
    <row r="2762" customFormat="false" ht="15.75" hidden="false" customHeight="false" outlineLevel="0" collapsed="false">
      <c r="A2762" s="3" t="n">
        <v>2761</v>
      </c>
      <c r="B2762" s="3" t="s">
        <v>8072</v>
      </c>
      <c r="C2762" s="3" t="s">
        <v>8073</v>
      </c>
      <c r="D2762" s="3" t="n">
        <v>1</v>
      </c>
      <c r="E2762" s="3" t="n">
        <v>3.0754133</v>
      </c>
      <c r="F2762" s="3" t="n">
        <v>53</v>
      </c>
      <c r="G2762" s="3" t="n">
        <v>53</v>
      </c>
      <c r="H2762" s="3" t="n">
        <v>8</v>
      </c>
      <c r="I2762" s="3" t="n">
        <v>8</v>
      </c>
      <c r="J2762" s="3" t="n">
        <v>60</v>
      </c>
      <c r="K2762" s="3" t="n">
        <v>60</v>
      </c>
      <c r="L2762" s="3" t="n">
        <v>8</v>
      </c>
      <c r="M2762" s="3" t="n">
        <v>8</v>
      </c>
      <c r="N2762" s="3" t="n">
        <v>-1</v>
      </c>
      <c r="O2762" s="3" t="n">
        <v>-1</v>
      </c>
      <c r="P2762" s="3" t="n">
        <v>9.1</v>
      </c>
      <c r="Q2762" s="3" t="n">
        <v>24.2</v>
      </c>
      <c r="R2762" s="3" t="s">
        <v>8074</v>
      </c>
      <c r="S2762" s="4" t="n">
        <v>45747.3756597222</v>
      </c>
      <c r="T2762" s="3" t="s">
        <v>65</v>
      </c>
      <c r="U2762" s="3" t="s">
        <v>65</v>
      </c>
      <c r="V2762" s="3" t="n">
        <v>0</v>
      </c>
      <c r="W2762" s="3" t="n">
        <v>0</v>
      </c>
      <c r="X2762" s="3" t="n">
        <v>0</v>
      </c>
      <c r="Y2762" s="3" t="s">
        <v>30</v>
      </c>
      <c r="Z2762" s="3" t="s">
        <v>30</v>
      </c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</row>
    <row r="2763" customFormat="false" ht="15.75" hidden="false" customHeight="false" outlineLevel="0" collapsed="false">
      <c r="A2763" s="3" t="n">
        <v>2762</v>
      </c>
      <c r="B2763" s="3" t="s">
        <v>8075</v>
      </c>
      <c r="C2763" s="3" t="s">
        <v>8076</v>
      </c>
      <c r="D2763" s="3" t="n">
        <v>1</v>
      </c>
      <c r="E2763" s="3" t="n">
        <v>0.8388043</v>
      </c>
      <c r="F2763" s="3" t="n">
        <v>5</v>
      </c>
      <c r="G2763" s="3" t="n">
        <v>5</v>
      </c>
      <c r="H2763" s="3" t="n">
        <v>4</v>
      </c>
      <c r="I2763" s="3" t="n">
        <v>4</v>
      </c>
      <c r="J2763" s="3" t="n">
        <v>11</v>
      </c>
      <c r="K2763" s="3" t="n">
        <v>11</v>
      </c>
      <c r="L2763" s="3" t="n">
        <v>0</v>
      </c>
      <c r="M2763" s="3" t="n">
        <v>0</v>
      </c>
      <c r="N2763" s="3" t="n">
        <v>-1</v>
      </c>
      <c r="O2763" s="3" t="n">
        <v>-1</v>
      </c>
      <c r="P2763" s="3" t="n">
        <v>9.1</v>
      </c>
      <c r="Q2763" s="3" t="n">
        <v>24.2</v>
      </c>
      <c r="R2763" s="3" t="s">
        <v>8077</v>
      </c>
      <c r="S2763" s="4" t="n">
        <v>45747.3756828704</v>
      </c>
      <c r="T2763" s="3" t="s">
        <v>65</v>
      </c>
      <c r="U2763" s="3" t="s">
        <v>65</v>
      </c>
      <c r="V2763" s="3" t="n">
        <v>0</v>
      </c>
      <c r="W2763" s="3" t="n">
        <v>0</v>
      </c>
      <c r="X2763" s="3" t="n">
        <v>0</v>
      </c>
      <c r="Y2763" s="3" t="s">
        <v>30</v>
      </c>
      <c r="Z2763" s="3" t="s">
        <v>30</v>
      </c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</row>
    <row r="2764" customFormat="false" ht="15.75" hidden="false" customHeight="false" outlineLevel="0" collapsed="false">
      <c r="A2764" s="3" t="n">
        <v>2763</v>
      </c>
      <c r="B2764" s="3" t="s">
        <v>8078</v>
      </c>
      <c r="C2764" s="3" t="s">
        <v>8079</v>
      </c>
      <c r="D2764" s="3" t="n">
        <v>1</v>
      </c>
      <c r="E2764" s="3" t="n">
        <v>2.3786756</v>
      </c>
      <c r="F2764" s="3" t="n">
        <v>46</v>
      </c>
      <c r="G2764" s="3" t="n">
        <v>46</v>
      </c>
      <c r="H2764" s="3" t="n">
        <v>17</v>
      </c>
      <c r="I2764" s="3" t="n">
        <v>17</v>
      </c>
      <c r="J2764" s="3" t="n">
        <v>71</v>
      </c>
      <c r="K2764" s="3" t="n">
        <v>71</v>
      </c>
      <c r="L2764" s="3" t="n">
        <v>7</v>
      </c>
      <c r="M2764" s="3" t="n">
        <v>7</v>
      </c>
      <c r="N2764" s="3" t="n">
        <v>-1</v>
      </c>
      <c r="O2764" s="3" t="n">
        <v>-1</v>
      </c>
      <c r="P2764" s="3" t="n">
        <v>9.1</v>
      </c>
      <c r="Q2764" s="3" t="n">
        <v>24.2</v>
      </c>
      <c r="R2764" s="3" t="s">
        <v>8080</v>
      </c>
      <c r="S2764" s="4" t="n">
        <v>45747.3757407407</v>
      </c>
      <c r="T2764" s="3" t="s">
        <v>65</v>
      </c>
      <c r="U2764" s="3" t="s">
        <v>65</v>
      </c>
      <c r="V2764" s="3" t="n">
        <v>0</v>
      </c>
      <c r="W2764" s="3" t="n">
        <v>0</v>
      </c>
      <c r="X2764" s="3" t="n">
        <v>0</v>
      </c>
      <c r="Y2764" s="3" t="s">
        <v>30</v>
      </c>
      <c r="Z2764" s="3" t="s">
        <v>30</v>
      </c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</row>
    <row r="2765" customFormat="false" ht="15.75" hidden="false" customHeight="false" outlineLevel="0" collapsed="false">
      <c r="A2765" s="3" t="n">
        <v>2764</v>
      </c>
      <c r="B2765" s="3" t="s">
        <v>8081</v>
      </c>
      <c r="C2765" s="3" t="s">
        <v>8082</v>
      </c>
      <c r="D2765" s="3" t="n">
        <v>1</v>
      </c>
      <c r="E2765" s="3" t="n">
        <v>0.1366097</v>
      </c>
      <c r="F2765" s="3" t="n">
        <v>17</v>
      </c>
      <c r="G2765" s="3" t="n">
        <v>17</v>
      </c>
      <c r="H2765" s="3" t="n">
        <v>7</v>
      </c>
      <c r="I2765" s="3" t="n">
        <v>7</v>
      </c>
      <c r="J2765" s="3" t="n">
        <v>20</v>
      </c>
      <c r="K2765" s="3" t="n">
        <v>20</v>
      </c>
      <c r="L2765" s="3" t="n">
        <v>2</v>
      </c>
      <c r="M2765" s="3" t="n">
        <v>2</v>
      </c>
      <c r="N2765" s="3" t="n">
        <v>0</v>
      </c>
      <c r="O2765" s="3" t="n">
        <v>-1</v>
      </c>
      <c r="P2765" s="3" t="n">
        <v>9.1</v>
      </c>
      <c r="Q2765" s="3" t="n">
        <v>24.2</v>
      </c>
      <c r="R2765" s="3" t="s">
        <v>8083</v>
      </c>
      <c r="S2765" s="4" t="n">
        <v>45747.375787037</v>
      </c>
      <c r="T2765" s="3" t="s">
        <v>65</v>
      </c>
      <c r="U2765" s="3" t="s">
        <v>65</v>
      </c>
      <c r="V2765" s="3" t="n">
        <v>1</v>
      </c>
      <c r="W2765" s="3" t="n">
        <v>0</v>
      </c>
      <c r="X2765" s="3" t="n">
        <v>0</v>
      </c>
      <c r="Y2765" s="3" t="s">
        <v>30</v>
      </c>
      <c r="Z2765" s="3" t="s">
        <v>30</v>
      </c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</row>
    <row r="2766" customFormat="false" ht="15.75" hidden="false" customHeight="false" outlineLevel="0" collapsed="false">
      <c r="A2766" s="3" t="n">
        <v>2765</v>
      </c>
      <c r="B2766" s="3" t="s">
        <v>8084</v>
      </c>
      <c r="C2766" s="3" t="s">
        <v>8085</v>
      </c>
      <c r="D2766" s="3" t="n">
        <v>1</v>
      </c>
      <c r="E2766" s="3" t="n">
        <v>0.145974</v>
      </c>
      <c r="F2766" s="3" t="n">
        <v>17</v>
      </c>
      <c r="G2766" s="3" t="n">
        <v>17</v>
      </c>
      <c r="H2766" s="3" t="n">
        <v>7</v>
      </c>
      <c r="I2766" s="3" t="n">
        <v>7</v>
      </c>
      <c r="J2766" s="3" t="n">
        <v>20</v>
      </c>
      <c r="K2766" s="3" t="n">
        <v>20</v>
      </c>
      <c r="L2766" s="3" t="n">
        <v>2</v>
      </c>
      <c r="M2766" s="3" t="n">
        <v>2</v>
      </c>
      <c r="N2766" s="3" t="n">
        <v>0</v>
      </c>
      <c r="O2766" s="3" t="n">
        <v>-1</v>
      </c>
      <c r="P2766" s="3" t="n">
        <v>9.1</v>
      </c>
      <c r="Q2766" s="3" t="n">
        <v>24.2</v>
      </c>
      <c r="R2766" s="3" t="s">
        <v>8086</v>
      </c>
      <c r="S2766" s="4" t="n">
        <v>45747.3758217593</v>
      </c>
      <c r="T2766" s="3" t="s">
        <v>65</v>
      </c>
      <c r="U2766" s="3" t="s">
        <v>65</v>
      </c>
      <c r="V2766" s="3" t="n">
        <v>1</v>
      </c>
      <c r="W2766" s="3" t="n">
        <v>0</v>
      </c>
      <c r="X2766" s="3" t="n">
        <v>0</v>
      </c>
      <c r="Y2766" s="3" t="s">
        <v>30</v>
      </c>
      <c r="Z2766" s="3" t="s">
        <v>30</v>
      </c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</row>
    <row r="2767" customFormat="false" ht="15.75" hidden="false" customHeight="false" outlineLevel="0" collapsed="false">
      <c r="A2767" s="3" t="n">
        <v>2766</v>
      </c>
      <c r="B2767" s="3" t="s">
        <v>8087</v>
      </c>
      <c r="C2767" s="3" t="s">
        <v>8088</v>
      </c>
      <c r="D2767" s="3" t="n">
        <v>1</v>
      </c>
      <c r="E2767" s="3" t="n">
        <v>0.3774058</v>
      </c>
      <c r="F2767" s="3" t="n">
        <v>10</v>
      </c>
      <c r="G2767" s="3" t="n">
        <v>10</v>
      </c>
      <c r="H2767" s="3" t="n">
        <v>3</v>
      </c>
      <c r="I2767" s="3" t="n">
        <v>3</v>
      </c>
      <c r="J2767" s="3" t="n">
        <v>17</v>
      </c>
      <c r="K2767" s="3" t="n">
        <v>17</v>
      </c>
      <c r="L2767" s="3" t="n">
        <v>2</v>
      </c>
      <c r="M2767" s="3" t="n">
        <v>2</v>
      </c>
      <c r="N2767" s="3" t="n">
        <v>-1</v>
      </c>
      <c r="O2767" s="3" t="n">
        <v>-1</v>
      </c>
      <c r="P2767" s="3" t="n">
        <v>9.1</v>
      </c>
      <c r="Q2767" s="3" t="n">
        <v>24.2</v>
      </c>
      <c r="R2767" s="3" t="s">
        <v>8089</v>
      </c>
      <c r="S2767" s="4" t="n">
        <v>45747.3758564815</v>
      </c>
      <c r="T2767" s="3" t="s">
        <v>65</v>
      </c>
      <c r="U2767" s="3" t="s">
        <v>65</v>
      </c>
      <c r="V2767" s="3" t="n">
        <v>0</v>
      </c>
      <c r="W2767" s="3" t="n">
        <v>0</v>
      </c>
      <c r="X2767" s="3" t="n">
        <v>0</v>
      </c>
      <c r="Y2767" s="3" t="s">
        <v>30</v>
      </c>
      <c r="Z2767" s="3" t="s">
        <v>30</v>
      </c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</row>
    <row r="2768" customFormat="false" ht="15.75" hidden="false" customHeight="false" outlineLevel="0" collapsed="false">
      <c r="A2768" s="3" t="n">
        <v>2767</v>
      </c>
      <c r="B2768" s="3" t="s">
        <v>8090</v>
      </c>
      <c r="C2768" s="3" t="s">
        <v>8091</v>
      </c>
      <c r="D2768" s="3" t="n">
        <v>1</v>
      </c>
      <c r="E2768" s="3" t="n">
        <v>13.0504076</v>
      </c>
      <c r="F2768" s="3" t="n">
        <v>253</v>
      </c>
      <c r="G2768" s="3" t="n">
        <v>253</v>
      </c>
      <c r="H2768" s="3" t="n">
        <v>18</v>
      </c>
      <c r="I2768" s="3" t="n">
        <v>18</v>
      </c>
      <c r="J2768" s="3" t="n">
        <v>271</v>
      </c>
      <c r="K2768" s="3" t="n">
        <v>271</v>
      </c>
      <c r="L2768" s="3" t="n">
        <v>47</v>
      </c>
      <c r="M2768" s="3" t="n">
        <v>47</v>
      </c>
      <c r="N2768" s="3" t="n">
        <v>-1</v>
      </c>
      <c r="O2768" s="3" t="n">
        <v>-1</v>
      </c>
      <c r="P2768" s="3" t="n">
        <v>9.2</v>
      </c>
      <c r="Q2768" s="3" t="n">
        <v>24.2</v>
      </c>
      <c r="R2768" s="3" t="s">
        <v>8092</v>
      </c>
      <c r="S2768" s="4" t="n">
        <v>45747.3761111111</v>
      </c>
      <c r="T2768" s="3" t="s">
        <v>3197</v>
      </c>
      <c r="U2768" s="3" t="s">
        <v>3197</v>
      </c>
      <c r="V2768" s="3" t="n">
        <v>0</v>
      </c>
      <c r="W2768" s="3" t="n">
        <v>0</v>
      </c>
      <c r="X2768" s="3" t="n">
        <v>0</v>
      </c>
      <c r="Y2768" s="3" t="s">
        <v>30</v>
      </c>
      <c r="Z2768" s="3" t="s">
        <v>30</v>
      </c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</row>
    <row r="2769" customFormat="false" ht="15.75" hidden="false" customHeight="false" outlineLevel="0" collapsed="false">
      <c r="A2769" s="3" t="n">
        <v>2768</v>
      </c>
      <c r="B2769" s="3" t="s">
        <v>8093</v>
      </c>
      <c r="C2769" s="3" t="s">
        <v>8094</v>
      </c>
      <c r="D2769" s="3" t="n">
        <v>1</v>
      </c>
      <c r="E2769" s="3" t="n">
        <v>1.1095921</v>
      </c>
      <c r="F2769" s="3" t="n">
        <v>79</v>
      </c>
      <c r="G2769" s="3" t="n">
        <v>79</v>
      </c>
      <c r="H2769" s="3" t="n">
        <v>20</v>
      </c>
      <c r="I2769" s="3" t="n">
        <v>20</v>
      </c>
      <c r="J2769" s="3" t="n">
        <v>83</v>
      </c>
      <c r="K2769" s="3" t="n">
        <v>83</v>
      </c>
      <c r="L2769" s="3" t="n">
        <v>16</v>
      </c>
      <c r="M2769" s="3" t="n">
        <v>16</v>
      </c>
      <c r="N2769" s="3" t="n">
        <v>-1</v>
      </c>
      <c r="O2769" s="3" t="n">
        <v>-1</v>
      </c>
      <c r="P2769" s="3" t="n">
        <v>9.2</v>
      </c>
      <c r="Q2769" s="3" t="n">
        <v>24.2</v>
      </c>
      <c r="R2769" s="3" t="s">
        <v>8095</v>
      </c>
      <c r="S2769" s="4" t="n">
        <v>45747.6385069444</v>
      </c>
      <c r="T2769" s="3" t="s">
        <v>65</v>
      </c>
      <c r="U2769" s="3" t="s">
        <v>65</v>
      </c>
      <c r="V2769" s="3" t="n">
        <v>0</v>
      </c>
      <c r="W2769" s="3" t="n">
        <v>0</v>
      </c>
      <c r="X2769" s="3" t="n">
        <v>0</v>
      </c>
      <c r="Y2769" s="3" t="s">
        <v>30</v>
      </c>
      <c r="Z2769" s="3" t="s">
        <v>30</v>
      </c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</row>
    <row r="2770" customFormat="false" ht="15.75" hidden="false" customHeight="false" outlineLevel="0" collapsed="false">
      <c r="A2770" s="3" t="n">
        <v>2769</v>
      </c>
      <c r="B2770" s="3" t="s">
        <v>8096</v>
      </c>
      <c r="C2770" s="3" t="s">
        <v>8097</v>
      </c>
      <c r="D2770" s="3" t="n">
        <v>1</v>
      </c>
      <c r="E2770" s="3" t="n">
        <v>5.3407325</v>
      </c>
      <c r="F2770" s="3" t="n">
        <v>280</v>
      </c>
      <c r="G2770" s="3" t="n">
        <v>280</v>
      </c>
      <c r="H2770" s="3" t="n">
        <v>20</v>
      </c>
      <c r="I2770" s="3" t="n">
        <v>20</v>
      </c>
      <c r="J2770" s="3" t="n">
        <v>306</v>
      </c>
      <c r="K2770" s="3" t="n">
        <v>306</v>
      </c>
      <c r="L2770" s="3" t="n">
        <v>72</v>
      </c>
      <c r="M2770" s="3" t="n">
        <v>72</v>
      </c>
      <c r="N2770" s="3" t="n">
        <v>-1</v>
      </c>
      <c r="O2770" s="3" t="n">
        <v>-1</v>
      </c>
      <c r="P2770" s="3" t="n">
        <v>9.2</v>
      </c>
      <c r="Q2770" s="3" t="n">
        <v>24.2</v>
      </c>
      <c r="R2770" s="3" t="s">
        <v>8098</v>
      </c>
      <c r="S2770" s="4" t="n">
        <v>45747.6387731481</v>
      </c>
      <c r="T2770" s="3" t="s">
        <v>65</v>
      </c>
      <c r="U2770" s="3" t="s">
        <v>65</v>
      </c>
      <c r="V2770" s="3" t="n">
        <v>0</v>
      </c>
      <c r="W2770" s="3" t="n">
        <v>0</v>
      </c>
      <c r="X2770" s="3" t="n">
        <v>0</v>
      </c>
      <c r="Y2770" s="3" t="s">
        <v>30</v>
      </c>
      <c r="Z2770" s="3" t="s">
        <v>30</v>
      </c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</row>
    <row r="2771" customFormat="false" ht="15.75" hidden="false" customHeight="false" outlineLevel="0" collapsed="false">
      <c r="A2771" s="3" t="n">
        <v>2770</v>
      </c>
      <c r="B2771" s="3" t="s">
        <v>8099</v>
      </c>
      <c r="C2771" s="3" t="s">
        <v>8100</v>
      </c>
      <c r="D2771" s="3" t="n">
        <v>1</v>
      </c>
      <c r="E2771" s="3" t="n">
        <v>2.2834497</v>
      </c>
      <c r="F2771" s="3" t="n">
        <v>177</v>
      </c>
      <c r="G2771" s="3" t="n">
        <v>177</v>
      </c>
      <c r="H2771" s="3" t="n">
        <v>14</v>
      </c>
      <c r="I2771" s="3" t="n">
        <v>14</v>
      </c>
      <c r="J2771" s="3" t="n">
        <v>221</v>
      </c>
      <c r="K2771" s="3" t="n">
        <v>221</v>
      </c>
      <c r="L2771" s="3" t="n">
        <v>36</v>
      </c>
      <c r="M2771" s="3" t="n">
        <v>36</v>
      </c>
      <c r="N2771" s="3" t="n">
        <v>-1</v>
      </c>
      <c r="O2771" s="3" t="n">
        <v>-1</v>
      </c>
      <c r="P2771" s="3" t="n">
        <v>9.2</v>
      </c>
      <c r="Q2771" s="3" t="n">
        <v>24.2</v>
      </c>
      <c r="R2771" s="3" t="s">
        <v>8101</v>
      </c>
      <c r="S2771" s="4" t="n">
        <v>45747.6389236111</v>
      </c>
      <c r="T2771" s="3" t="s">
        <v>65</v>
      </c>
      <c r="U2771" s="3" t="s">
        <v>65</v>
      </c>
      <c r="V2771" s="3" t="n">
        <v>0</v>
      </c>
      <c r="W2771" s="3" t="n">
        <v>0</v>
      </c>
      <c r="X2771" s="3" t="n">
        <v>0</v>
      </c>
      <c r="Y2771" s="3" t="s">
        <v>30</v>
      </c>
      <c r="Z2771" s="3" t="s">
        <v>30</v>
      </c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</row>
    <row r="2772" customFormat="false" ht="15.75" hidden="false" customHeight="false" outlineLevel="0" collapsed="false">
      <c r="A2772" s="3" t="n">
        <v>2771</v>
      </c>
      <c r="B2772" s="3" t="s">
        <v>8102</v>
      </c>
      <c r="C2772" s="3" t="s">
        <v>8103</v>
      </c>
      <c r="D2772" s="3" t="n">
        <v>1</v>
      </c>
      <c r="E2772" s="3" t="n">
        <v>22.2450804</v>
      </c>
      <c r="F2772" s="3" t="n">
        <v>1114</v>
      </c>
      <c r="G2772" s="3" t="n">
        <v>1114</v>
      </c>
      <c r="H2772" s="3" t="n">
        <v>34</v>
      </c>
      <c r="I2772" s="3" t="n">
        <v>34</v>
      </c>
      <c r="J2772" s="3" t="n">
        <v>1462</v>
      </c>
      <c r="K2772" s="3" t="n">
        <v>1462</v>
      </c>
      <c r="L2772" s="3" t="n">
        <v>196</v>
      </c>
      <c r="M2772" s="3" t="n">
        <v>196</v>
      </c>
      <c r="N2772" s="3" t="n">
        <v>-1</v>
      </c>
      <c r="O2772" s="3" t="n">
        <v>-1</v>
      </c>
      <c r="P2772" s="3" t="n">
        <v>9.2</v>
      </c>
      <c r="Q2772" s="3" t="n">
        <v>24.2</v>
      </c>
      <c r="R2772" s="3" t="s">
        <v>8104</v>
      </c>
      <c r="S2772" s="4" t="n">
        <v>45747.639537037</v>
      </c>
      <c r="T2772" s="3" t="s">
        <v>65</v>
      </c>
      <c r="U2772" s="3" t="s">
        <v>65</v>
      </c>
      <c r="V2772" s="3" t="n">
        <v>0</v>
      </c>
      <c r="W2772" s="3" t="n">
        <v>0</v>
      </c>
      <c r="X2772" s="3" t="n">
        <v>0</v>
      </c>
      <c r="Y2772" s="3" t="s">
        <v>30</v>
      </c>
      <c r="Z2772" s="3" t="s">
        <v>30</v>
      </c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</row>
    <row r="2773" customFormat="false" ht="15.75" hidden="false" customHeight="false" outlineLevel="0" collapsed="false">
      <c r="A2773" s="3" t="n">
        <v>2772</v>
      </c>
      <c r="B2773" s="3" t="s">
        <v>8105</v>
      </c>
      <c r="C2773" s="3" t="s">
        <v>8106</v>
      </c>
      <c r="D2773" s="3" t="n">
        <v>1</v>
      </c>
      <c r="E2773" s="3" t="n">
        <v>0.7776849</v>
      </c>
      <c r="F2773" s="3" t="n">
        <v>50</v>
      </c>
      <c r="G2773" s="3" t="n">
        <v>50</v>
      </c>
      <c r="H2773" s="3" t="n">
        <v>15</v>
      </c>
      <c r="I2773" s="3" t="n">
        <v>15</v>
      </c>
      <c r="J2773" s="3" t="n">
        <v>39</v>
      </c>
      <c r="K2773" s="3" t="n">
        <v>39</v>
      </c>
      <c r="L2773" s="3" t="n">
        <v>12</v>
      </c>
      <c r="M2773" s="3" t="n">
        <v>12</v>
      </c>
      <c r="N2773" s="3" t="n">
        <v>-1</v>
      </c>
      <c r="O2773" s="3" t="n">
        <v>-1</v>
      </c>
      <c r="P2773" s="3" t="n">
        <v>9.2</v>
      </c>
      <c r="Q2773" s="3" t="n">
        <v>24.2</v>
      </c>
      <c r="R2773" s="3" t="s">
        <v>8107</v>
      </c>
      <c r="S2773" s="4" t="n">
        <v>45747.6396759259</v>
      </c>
      <c r="T2773" s="3" t="s">
        <v>65</v>
      </c>
      <c r="U2773" s="3" t="s">
        <v>65</v>
      </c>
      <c r="V2773" s="3" t="n">
        <v>0</v>
      </c>
      <c r="W2773" s="3" t="n">
        <v>0</v>
      </c>
      <c r="X2773" s="3" t="n">
        <v>0</v>
      </c>
      <c r="Y2773" s="3" t="s">
        <v>30</v>
      </c>
      <c r="Z2773" s="3" t="s">
        <v>30</v>
      </c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</row>
    <row r="2774" customFormat="false" ht="15.75" hidden="false" customHeight="false" outlineLevel="0" collapsed="false">
      <c r="A2774" s="3" t="n">
        <v>2773</v>
      </c>
      <c r="B2774" s="3" t="s">
        <v>8108</v>
      </c>
      <c r="C2774" s="3" t="s">
        <v>8109</v>
      </c>
      <c r="D2774" s="3" t="n">
        <v>1</v>
      </c>
      <c r="E2774" s="3" t="n">
        <v>1.390556</v>
      </c>
      <c r="F2774" s="3" t="n">
        <v>142</v>
      </c>
      <c r="G2774" s="3" t="n">
        <v>142</v>
      </c>
      <c r="H2774" s="3" t="n">
        <v>16</v>
      </c>
      <c r="I2774" s="3" t="n">
        <v>16</v>
      </c>
      <c r="J2774" s="3" t="n">
        <v>143</v>
      </c>
      <c r="K2774" s="3" t="n">
        <v>143</v>
      </c>
      <c r="L2774" s="3" t="n">
        <v>24</v>
      </c>
      <c r="M2774" s="3" t="n">
        <v>24</v>
      </c>
      <c r="N2774" s="3" t="n">
        <v>-1</v>
      </c>
      <c r="O2774" s="3" t="n">
        <v>-1</v>
      </c>
      <c r="P2774" s="3" t="n">
        <v>9.2</v>
      </c>
      <c r="Q2774" s="3" t="n">
        <v>24.2</v>
      </c>
      <c r="R2774" s="3" t="s">
        <v>8110</v>
      </c>
      <c r="S2774" s="4" t="n">
        <v>45747.6397916667</v>
      </c>
      <c r="T2774" s="3" t="s">
        <v>65</v>
      </c>
      <c r="U2774" s="3" t="s">
        <v>65</v>
      </c>
      <c r="V2774" s="3" t="n">
        <v>0</v>
      </c>
      <c r="W2774" s="3" t="n">
        <v>0</v>
      </c>
      <c r="X2774" s="3" t="n">
        <v>0</v>
      </c>
      <c r="Y2774" s="3" t="s">
        <v>30</v>
      </c>
      <c r="Z2774" s="3" t="s">
        <v>30</v>
      </c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</row>
    <row r="2775" customFormat="false" ht="15.75" hidden="false" customHeight="false" outlineLevel="0" collapsed="false">
      <c r="A2775" s="3" t="n">
        <v>2774</v>
      </c>
      <c r="B2775" s="3" t="s">
        <v>8111</v>
      </c>
      <c r="C2775" s="3" t="s">
        <v>8112</v>
      </c>
      <c r="D2775" s="3" t="n">
        <v>1</v>
      </c>
      <c r="E2775" s="3" t="n">
        <v>1.0581853</v>
      </c>
      <c r="F2775" s="3" t="n">
        <v>57</v>
      </c>
      <c r="G2775" s="3" t="n">
        <v>57</v>
      </c>
      <c r="H2775" s="3" t="n">
        <v>15</v>
      </c>
      <c r="I2775" s="3" t="n">
        <v>15</v>
      </c>
      <c r="J2775" s="3" t="n">
        <v>54</v>
      </c>
      <c r="K2775" s="3" t="n">
        <v>54</v>
      </c>
      <c r="L2775" s="3" t="n">
        <v>13</v>
      </c>
      <c r="M2775" s="3" t="n">
        <v>13</v>
      </c>
      <c r="N2775" s="3" t="n">
        <v>-1</v>
      </c>
      <c r="O2775" s="3" t="n">
        <v>-1</v>
      </c>
      <c r="P2775" s="3" t="n">
        <v>9.2</v>
      </c>
      <c r="Q2775" s="3" t="n">
        <v>24.2</v>
      </c>
      <c r="R2775" s="3" t="s">
        <v>8113</v>
      </c>
      <c r="S2775" s="4" t="n">
        <v>45747.6398611111</v>
      </c>
      <c r="T2775" s="3" t="s">
        <v>65</v>
      </c>
      <c r="U2775" s="3" t="s">
        <v>65</v>
      </c>
      <c r="V2775" s="3" t="n">
        <v>0</v>
      </c>
      <c r="W2775" s="3" t="n">
        <v>0</v>
      </c>
      <c r="X2775" s="3" t="n">
        <v>0</v>
      </c>
      <c r="Y2775" s="3" t="s">
        <v>30</v>
      </c>
      <c r="Z2775" s="3" t="s">
        <v>30</v>
      </c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</row>
    <row r="2776" customFormat="false" ht="15.75" hidden="false" customHeight="false" outlineLevel="0" collapsed="false">
      <c r="A2776" s="3" t="n">
        <v>2775</v>
      </c>
      <c r="B2776" s="3" t="s">
        <v>8114</v>
      </c>
      <c r="C2776" s="3" t="s">
        <v>8115</v>
      </c>
      <c r="D2776" s="3" t="n">
        <v>1</v>
      </c>
      <c r="E2776" s="3" t="n">
        <v>0.8390155</v>
      </c>
      <c r="F2776" s="3" t="n">
        <v>36</v>
      </c>
      <c r="G2776" s="3" t="n">
        <v>36</v>
      </c>
      <c r="H2776" s="3" t="n">
        <v>4</v>
      </c>
      <c r="I2776" s="3" t="n">
        <v>4</v>
      </c>
      <c r="J2776" s="3" t="n">
        <v>50</v>
      </c>
      <c r="K2776" s="3" t="n">
        <v>50</v>
      </c>
      <c r="L2776" s="3" t="n">
        <v>8</v>
      </c>
      <c r="M2776" s="3" t="n">
        <v>8</v>
      </c>
      <c r="N2776" s="3" t="n">
        <v>-1</v>
      </c>
      <c r="O2776" s="3" t="n">
        <v>-1</v>
      </c>
      <c r="P2776" s="3" t="n">
        <v>9.2</v>
      </c>
      <c r="Q2776" s="3" t="n">
        <v>24.2</v>
      </c>
      <c r="R2776" s="3" t="s">
        <v>8116</v>
      </c>
      <c r="S2776" s="4" t="n">
        <v>45747.3782638889</v>
      </c>
      <c r="T2776" s="3" t="s">
        <v>65</v>
      </c>
      <c r="U2776" s="3" t="s">
        <v>65</v>
      </c>
      <c r="V2776" s="3" t="n">
        <v>0</v>
      </c>
      <c r="W2776" s="3" t="n">
        <v>0</v>
      </c>
      <c r="X2776" s="3" t="n">
        <v>0</v>
      </c>
      <c r="Y2776" s="3" t="s">
        <v>30</v>
      </c>
      <c r="Z2776" s="3" t="s">
        <v>30</v>
      </c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</row>
    <row r="2777" customFormat="false" ht="15.75" hidden="false" customHeight="false" outlineLevel="0" collapsed="false">
      <c r="A2777" s="3" t="n">
        <v>2776</v>
      </c>
      <c r="B2777" s="3" t="s">
        <v>8117</v>
      </c>
      <c r="C2777" s="3" t="s">
        <v>8118</v>
      </c>
      <c r="D2777" s="3" t="n">
        <v>1</v>
      </c>
      <c r="E2777" s="3" t="n">
        <v>2.3728814</v>
      </c>
      <c r="F2777" s="3" t="n">
        <v>72</v>
      </c>
      <c r="G2777" s="3" t="n">
        <v>72</v>
      </c>
      <c r="H2777" s="3" t="n">
        <v>13</v>
      </c>
      <c r="I2777" s="3" t="n">
        <v>13</v>
      </c>
      <c r="J2777" s="3" t="n">
        <v>88</v>
      </c>
      <c r="K2777" s="3" t="n">
        <v>88</v>
      </c>
      <c r="L2777" s="3" t="n">
        <v>15</v>
      </c>
      <c r="M2777" s="3" t="n">
        <v>15</v>
      </c>
      <c r="N2777" s="3" t="n">
        <v>-1</v>
      </c>
      <c r="O2777" s="3" t="n">
        <v>-1</v>
      </c>
      <c r="P2777" s="3" t="n">
        <v>9.2</v>
      </c>
      <c r="Q2777" s="3" t="n">
        <v>24.2</v>
      </c>
      <c r="R2777" s="3" t="s">
        <v>8119</v>
      </c>
      <c r="S2777" s="4" t="n">
        <v>45747.3783449074</v>
      </c>
      <c r="T2777" s="3" t="s">
        <v>1920</v>
      </c>
      <c r="U2777" s="3" t="s">
        <v>1920</v>
      </c>
      <c r="V2777" s="3" t="n">
        <v>0</v>
      </c>
      <c r="W2777" s="3" t="n">
        <v>0</v>
      </c>
      <c r="X2777" s="3" t="n">
        <v>0</v>
      </c>
      <c r="Y2777" s="3" t="s">
        <v>30</v>
      </c>
      <c r="Z2777" s="3" t="s">
        <v>30</v>
      </c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</row>
    <row r="2778" customFormat="false" ht="15.75" hidden="false" customHeight="false" outlineLevel="0" collapsed="false">
      <c r="A2778" s="3" t="n">
        <v>2777</v>
      </c>
      <c r="B2778" s="3" t="s">
        <v>8120</v>
      </c>
      <c r="C2778" s="3" t="s">
        <v>8121</v>
      </c>
      <c r="D2778" s="3" t="n">
        <v>1</v>
      </c>
      <c r="E2778" s="3" t="n">
        <v>3.7423842</v>
      </c>
      <c r="F2778" s="3" t="n">
        <v>44</v>
      </c>
      <c r="G2778" s="3" t="n">
        <v>44</v>
      </c>
      <c r="H2778" s="3" t="n">
        <v>13</v>
      </c>
      <c r="I2778" s="3" t="n">
        <v>13</v>
      </c>
      <c r="J2778" s="3" t="n">
        <v>46</v>
      </c>
      <c r="K2778" s="3" t="n">
        <v>46</v>
      </c>
      <c r="L2778" s="3" t="n">
        <v>8</v>
      </c>
      <c r="M2778" s="3" t="n">
        <v>8</v>
      </c>
      <c r="N2778" s="3" t="n">
        <v>-1</v>
      </c>
      <c r="O2778" s="3" t="n">
        <v>-1</v>
      </c>
      <c r="P2778" s="3" t="n">
        <v>9.2</v>
      </c>
      <c r="Q2778" s="3" t="n">
        <v>24.2</v>
      </c>
      <c r="R2778" s="3" t="s">
        <v>8122</v>
      </c>
      <c r="S2778" s="4" t="n">
        <v>45747.3784490741</v>
      </c>
      <c r="T2778" s="3" t="s">
        <v>29</v>
      </c>
      <c r="U2778" s="3" t="s">
        <v>29</v>
      </c>
      <c r="V2778" s="3" t="n">
        <v>0</v>
      </c>
      <c r="W2778" s="3" t="n">
        <v>0</v>
      </c>
      <c r="X2778" s="3" t="n">
        <v>0</v>
      </c>
      <c r="Y2778" s="3" t="s">
        <v>30</v>
      </c>
      <c r="Z2778" s="3" t="s">
        <v>30</v>
      </c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</row>
    <row r="2779" customFormat="false" ht="15.75" hidden="false" customHeight="false" outlineLevel="0" collapsed="false">
      <c r="A2779" s="3" t="n">
        <v>2778</v>
      </c>
      <c r="B2779" s="3" t="s">
        <v>8123</v>
      </c>
      <c r="C2779" s="3" t="s">
        <v>8124</v>
      </c>
      <c r="D2779" s="3" t="n">
        <v>1</v>
      </c>
      <c r="E2779" s="3" t="n">
        <v>2.299589</v>
      </c>
      <c r="F2779" s="3" t="n">
        <v>14</v>
      </c>
      <c r="G2779" s="3" t="n">
        <v>14</v>
      </c>
      <c r="H2779" s="3" t="n">
        <v>6</v>
      </c>
      <c r="I2779" s="3" t="n">
        <v>6</v>
      </c>
      <c r="J2779" s="3" t="n">
        <v>12</v>
      </c>
      <c r="K2779" s="3" t="n">
        <v>12</v>
      </c>
      <c r="L2779" s="3" t="n">
        <v>3</v>
      </c>
      <c r="M2779" s="3" t="n">
        <v>3</v>
      </c>
      <c r="N2779" s="3" t="n">
        <v>-1</v>
      </c>
      <c r="O2779" s="3" t="n">
        <v>-1</v>
      </c>
      <c r="P2779" s="3" t="n">
        <v>9.2</v>
      </c>
      <c r="Q2779" s="3" t="n">
        <v>24.2</v>
      </c>
      <c r="R2779" s="3" t="s">
        <v>8125</v>
      </c>
      <c r="S2779" s="4" t="n">
        <v>45747.3785069444</v>
      </c>
      <c r="T2779" s="3" t="s">
        <v>239</v>
      </c>
      <c r="U2779" s="3" t="s">
        <v>239</v>
      </c>
      <c r="V2779" s="3" t="n">
        <v>0</v>
      </c>
      <c r="W2779" s="3" t="n">
        <v>0</v>
      </c>
      <c r="X2779" s="3" t="n">
        <v>0</v>
      </c>
      <c r="Y2779" s="3" t="s">
        <v>30</v>
      </c>
      <c r="Z2779" s="3" t="s">
        <v>30</v>
      </c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</row>
    <row r="2780" customFormat="false" ht="15.75" hidden="false" customHeight="false" outlineLevel="0" collapsed="false">
      <c r="A2780" s="3" t="n">
        <v>2779</v>
      </c>
      <c r="B2780" s="3" t="s">
        <v>8126</v>
      </c>
      <c r="C2780" s="3" t="s">
        <v>8127</v>
      </c>
      <c r="D2780" s="3" t="n">
        <v>1</v>
      </c>
      <c r="E2780" s="3" t="n">
        <v>2.2989956</v>
      </c>
      <c r="F2780" s="3" t="n">
        <v>29</v>
      </c>
      <c r="G2780" s="3" t="n">
        <v>29</v>
      </c>
      <c r="H2780" s="3" t="n">
        <v>6</v>
      </c>
      <c r="I2780" s="3" t="n">
        <v>6</v>
      </c>
      <c r="J2780" s="3" t="n">
        <v>28</v>
      </c>
      <c r="K2780" s="3" t="n">
        <v>28</v>
      </c>
      <c r="L2780" s="3" t="n">
        <v>9</v>
      </c>
      <c r="M2780" s="3" t="n">
        <v>9</v>
      </c>
      <c r="N2780" s="3" t="n">
        <v>2</v>
      </c>
      <c r="O2780" s="3" t="n">
        <v>-1</v>
      </c>
      <c r="P2780" s="3" t="n">
        <v>9.2</v>
      </c>
      <c r="Q2780" s="3" t="n">
        <v>24.2</v>
      </c>
      <c r="R2780" s="3" t="s">
        <v>8128</v>
      </c>
      <c r="S2780" s="4" t="n">
        <v>45747.3786111111</v>
      </c>
      <c r="T2780" s="3" t="s">
        <v>4910</v>
      </c>
      <c r="U2780" s="3" t="s">
        <v>4910</v>
      </c>
      <c r="V2780" s="3" t="n">
        <v>1</v>
      </c>
      <c r="W2780" s="3" t="n">
        <v>0</v>
      </c>
      <c r="X2780" s="3" t="n">
        <v>0</v>
      </c>
      <c r="Y2780" s="3" t="s">
        <v>30</v>
      </c>
      <c r="Z2780" s="3" t="s">
        <v>30</v>
      </c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</row>
    <row r="2781" customFormat="false" ht="15.75" hidden="false" customHeight="false" outlineLevel="0" collapsed="false">
      <c r="A2781" s="3" t="n">
        <v>2780</v>
      </c>
      <c r="B2781" s="3" t="s">
        <v>8129</v>
      </c>
      <c r="C2781" s="3" t="s">
        <v>8130</v>
      </c>
      <c r="D2781" s="3" t="n">
        <v>1</v>
      </c>
      <c r="E2781" s="3" t="n">
        <v>2.2228583</v>
      </c>
      <c r="F2781" s="3" t="n">
        <v>10</v>
      </c>
      <c r="G2781" s="3" t="n">
        <v>10</v>
      </c>
      <c r="H2781" s="3" t="n">
        <v>6</v>
      </c>
      <c r="I2781" s="3" t="n">
        <v>6</v>
      </c>
      <c r="J2781" s="3" t="n">
        <v>13</v>
      </c>
      <c r="K2781" s="3" t="n">
        <v>13</v>
      </c>
      <c r="L2781" s="3" t="n">
        <v>3</v>
      </c>
      <c r="M2781" s="3" t="n">
        <v>3</v>
      </c>
      <c r="N2781" s="3" t="n">
        <v>4</v>
      </c>
      <c r="O2781" s="3" t="n">
        <v>-1</v>
      </c>
      <c r="P2781" s="3" t="n">
        <v>9.2</v>
      </c>
      <c r="Q2781" s="3" t="n">
        <v>24.2</v>
      </c>
      <c r="R2781" s="3" t="s">
        <v>8131</v>
      </c>
      <c r="S2781" s="4" t="n">
        <v>45747.3787384259</v>
      </c>
      <c r="T2781" s="3" t="s">
        <v>4910</v>
      </c>
      <c r="U2781" s="3" t="s">
        <v>4910</v>
      </c>
      <c r="V2781" s="3" t="n">
        <v>1</v>
      </c>
      <c r="W2781" s="3" t="n">
        <v>0</v>
      </c>
      <c r="X2781" s="3" t="n">
        <v>0</v>
      </c>
      <c r="Y2781" s="3" t="s">
        <v>30</v>
      </c>
      <c r="Z2781" s="3" t="s">
        <v>30</v>
      </c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</row>
    <row r="2782" customFormat="false" ht="15.75" hidden="false" customHeight="false" outlineLevel="0" collapsed="false">
      <c r="A2782" s="3" t="n">
        <v>2781</v>
      </c>
      <c r="B2782" s="3" t="s">
        <v>8132</v>
      </c>
      <c r="C2782" s="3" t="s">
        <v>8133</v>
      </c>
      <c r="D2782" s="3" t="n">
        <v>1</v>
      </c>
      <c r="E2782" s="3" t="n">
        <v>0.5296718</v>
      </c>
      <c r="F2782" s="3" t="n">
        <v>7</v>
      </c>
      <c r="G2782" s="3" t="n">
        <v>7</v>
      </c>
      <c r="H2782" s="3" t="n">
        <v>6</v>
      </c>
      <c r="I2782" s="3" t="n">
        <v>6</v>
      </c>
      <c r="J2782" s="3" t="n">
        <v>9</v>
      </c>
      <c r="K2782" s="3" t="n">
        <v>9</v>
      </c>
      <c r="L2782" s="3" t="n">
        <v>0</v>
      </c>
      <c r="M2782" s="3" t="n">
        <v>0</v>
      </c>
      <c r="N2782" s="3" t="n">
        <v>0</v>
      </c>
      <c r="O2782" s="3" t="n">
        <v>0</v>
      </c>
      <c r="P2782" s="3" t="n">
        <v>9.2</v>
      </c>
      <c r="Q2782" s="3" t="n">
        <v>24.2</v>
      </c>
      <c r="R2782" s="3" t="s">
        <v>8134</v>
      </c>
      <c r="S2782" s="4" t="n">
        <v>45747.3787847222</v>
      </c>
      <c r="T2782" s="3" t="s">
        <v>65</v>
      </c>
      <c r="U2782" s="3" t="s">
        <v>65</v>
      </c>
      <c r="V2782" s="3" t="n">
        <v>1</v>
      </c>
      <c r="W2782" s="3" t="n">
        <v>1</v>
      </c>
      <c r="X2782" s="3" t="n">
        <v>0</v>
      </c>
      <c r="Y2782" s="3" t="s">
        <v>30</v>
      </c>
      <c r="Z2782" s="3" t="s">
        <v>30</v>
      </c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</row>
    <row r="2783" customFormat="false" ht="15.75" hidden="false" customHeight="false" outlineLevel="0" collapsed="false">
      <c r="A2783" s="3" t="n">
        <v>2782</v>
      </c>
      <c r="B2783" s="3" t="s">
        <v>8135</v>
      </c>
      <c r="C2783" s="3" t="s">
        <v>8136</v>
      </c>
      <c r="D2783" s="3" t="n">
        <v>1</v>
      </c>
      <c r="E2783" s="3" t="n">
        <v>3.9359551</v>
      </c>
      <c r="F2783" s="3" t="n">
        <v>108</v>
      </c>
      <c r="G2783" s="3" t="n">
        <v>108</v>
      </c>
      <c r="H2783" s="3" t="n">
        <v>17</v>
      </c>
      <c r="I2783" s="3" t="n">
        <v>17</v>
      </c>
      <c r="J2783" s="3" t="n">
        <v>125</v>
      </c>
      <c r="K2783" s="3" t="n">
        <v>125</v>
      </c>
      <c r="L2783" s="3" t="n">
        <v>30</v>
      </c>
      <c r="M2783" s="3" t="n">
        <v>30</v>
      </c>
      <c r="N2783" s="3" t="n">
        <v>-1</v>
      </c>
      <c r="O2783" s="3" t="n">
        <v>-1</v>
      </c>
      <c r="P2783" s="3" t="n">
        <v>9.2</v>
      </c>
      <c r="Q2783" s="3" t="n">
        <v>24.2</v>
      </c>
      <c r="R2783" s="3" t="s">
        <v>8137</v>
      </c>
      <c r="S2783" s="4" t="n">
        <v>45747.3789467593</v>
      </c>
      <c r="T2783" s="3" t="s">
        <v>239</v>
      </c>
      <c r="U2783" s="3" t="s">
        <v>239</v>
      </c>
      <c r="V2783" s="3" t="n">
        <v>0</v>
      </c>
      <c r="W2783" s="3" t="n">
        <v>0</v>
      </c>
      <c r="X2783" s="3" t="n">
        <v>0</v>
      </c>
      <c r="Y2783" s="3" t="s">
        <v>30</v>
      </c>
      <c r="Z2783" s="3" t="s">
        <v>30</v>
      </c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</row>
    <row r="2784" customFormat="false" ht="15.75" hidden="false" customHeight="false" outlineLevel="0" collapsed="false">
      <c r="A2784" s="3" t="n">
        <v>2783</v>
      </c>
      <c r="B2784" s="3" t="s">
        <v>8138</v>
      </c>
      <c r="C2784" s="3" t="s">
        <v>8139</v>
      </c>
      <c r="D2784" s="3" t="n">
        <v>1</v>
      </c>
      <c r="E2784" s="3" t="n">
        <v>2.8682583</v>
      </c>
      <c r="F2784" s="3" t="n">
        <v>53</v>
      </c>
      <c r="G2784" s="3" t="n">
        <v>53</v>
      </c>
      <c r="H2784" s="3" t="n">
        <v>8</v>
      </c>
      <c r="I2784" s="3" t="n">
        <v>8</v>
      </c>
      <c r="J2784" s="3" t="n">
        <v>60</v>
      </c>
      <c r="K2784" s="3" t="n">
        <v>60</v>
      </c>
      <c r="L2784" s="3" t="n">
        <v>8</v>
      </c>
      <c r="M2784" s="3" t="n">
        <v>8</v>
      </c>
      <c r="N2784" s="3" t="n">
        <v>-1</v>
      </c>
      <c r="O2784" s="3" t="n">
        <v>-1</v>
      </c>
      <c r="P2784" s="3" t="n">
        <v>9.2</v>
      </c>
      <c r="Q2784" s="3" t="n">
        <v>24.2</v>
      </c>
      <c r="R2784" s="3" t="s">
        <v>8140</v>
      </c>
      <c r="S2784" s="4" t="n">
        <v>45747.3790162037</v>
      </c>
      <c r="T2784" s="3" t="s">
        <v>65</v>
      </c>
      <c r="U2784" s="3" t="s">
        <v>65</v>
      </c>
      <c r="V2784" s="3" t="n">
        <v>0</v>
      </c>
      <c r="W2784" s="3" t="n">
        <v>0</v>
      </c>
      <c r="X2784" s="3" t="n">
        <v>0</v>
      </c>
      <c r="Y2784" s="3" t="s">
        <v>30</v>
      </c>
      <c r="Z2784" s="3" t="s">
        <v>30</v>
      </c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</row>
    <row r="2785" customFormat="false" ht="15.75" hidden="false" customHeight="false" outlineLevel="0" collapsed="false">
      <c r="A2785" s="3" t="n">
        <v>2784</v>
      </c>
      <c r="B2785" s="3" t="s">
        <v>8141</v>
      </c>
      <c r="C2785" s="3" t="s">
        <v>8142</v>
      </c>
      <c r="D2785" s="3" t="n">
        <v>1</v>
      </c>
      <c r="E2785" s="3" t="n">
        <v>0.8285767</v>
      </c>
      <c r="F2785" s="3" t="n">
        <v>5</v>
      </c>
      <c r="G2785" s="3" t="n">
        <v>5</v>
      </c>
      <c r="H2785" s="3" t="n">
        <v>4</v>
      </c>
      <c r="I2785" s="3" t="n">
        <v>4</v>
      </c>
      <c r="J2785" s="3" t="n">
        <v>11</v>
      </c>
      <c r="K2785" s="3" t="n">
        <v>11</v>
      </c>
      <c r="L2785" s="3" t="n">
        <v>0</v>
      </c>
      <c r="M2785" s="3" t="n">
        <v>0</v>
      </c>
      <c r="N2785" s="3" t="n">
        <v>-1</v>
      </c>
      <c r="O2785" s="3" t="n">
        <v>-1</v>
      </c>
      <c r="P2785" s="3" t="n">
        <v>9.2</v>
      </c>
      <c r="Q2785" s="3" t="n">
        <v>24.2</v>
      </c>
      <c r="R2785" s="3" t="s">
        <v>8143</v>
      </c>
      <c r="S2785" s="4" t="n">
        <v>45747.3790509259</v>
      </c>
      <c r="T2785" s="3" t="s">
        <v>65</v>
      </c>
      <c r="U2785" s="3" t="s">
        <v>65</v>
      </c>
      <c r="V2785" s="3" t="n">
        <v>0</v>
      </c>
      <c r="W2785" s="3" t="n">
        <v>0</v>
      </c>
      <c r="X2785" s="3" t="n">
        <v>0</v>
      </c>
      <c r="Y2785" s="3" t="s">
        <v>30</v>
      </c>
      <c r="Z2785" s="3" t="s">
        <v>30</v>
      </c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</row>
    <row r="2786" customFormat="false" ht="15.75" hidden="false" customHeight="false" outlineLevel="0" collapsed="false">
      <c r="A2786" s="3" t="n">
        <v>2785</v>
      </c>
      <c r="B2786" s="3" t="s">
        <v>8144</v>
      </c>
      <c r="C2786" s="3" t="s">
        <v>8145</v>
      </c>
      <c r="D2786" s="3" t="n">
        <v>1</v>
      </c>
      <c r="E2786" s="3" t="n">
        <v>2.0596672</v>
      </c>
      <c r="F2786" s="3" t="n">
        <v>46</v>
      </c>
      <c r="G2786" s="3" t="n">
        <v>46</v>
      </c>
      <c r="H2786" s="3" t="n">
        <v>17</v>
      </c>
      <c r="I2786" s="3" t="n">
        <v>17</v>
      </c>
      <c r="J2786" s="3" t="n">
        <v>71</v>
      </c>
      <c r="K2786" s="3" t="n">
        <v>71</v>
      </c>
      <c r="L2786" s="3" t="n">
        <v>7</v>
      </c>
      <c r="M2786" s="3" t="n">
        <v>7</v>
      </c>
      <c r="N2786" s="3" t="n">
        <v>-1</v>
      </c>
      <c r="O2786" s="3" t="n">
        <v>-1</v>
      </c>
      <c r="P2786" s="3" t="n">
        <v>9.2</v>
      </c>
      <c r="Q2786" s="3" t="n">
        <v>24.2</v>
      </c>
      <c r="R2786" s="3" t="s">
        <v>8146</v>
      </c>
      <c r="S2786" s="4" t="n">
        <v>45747.3790972222</v>
      </c>
      <c r="T2786" s="3" t="s">
        <v>65</v>
      </c>
      <c r="U2786" s="3" t="s">
        <v>65</v>
      </c>
      <c r="V2786" s="3" t="n">
        <v>0</v>
      </c>
      <c r="W2786" s="3" t="n">
        <v>0</v>
      </c>
      <c r="X2786" s="3" t="n">
        <v>0</v>
      </c>
      <c r="Y2786" s="3" t="s">
        <v>30</v>
      </c>
      <c r="Z2786" s="3" t="s">
        <v>30</v>
      </c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</row>
    <row r="2787" customFormat="false" ht="15.75" hidden="false" customHeight="false" outlineLevel="0" collapsed="false">
      <c r="A2787" s="3" t="n">
        <v>2786</v>
      </c>
      <c r="B2787" s="3" t="s">
        <v>8147</v>
      </c>
      <c r="C2787" s="3" t="s">
        <v>8148</v>
      </c>
      <c r="D2787" s="3" t="n">
        <v>1</v>
      </c>
      <c r="E2787" s="3" t="n">
        <v>0.1962145</v>
      </c>
      <c r="F2787" s="3" t="n">
        <v>17</v>
      </c>
      <c r="G2787" s="3" t="n">
        <v>17</v>
      </c>
      <c r="H2787" s="3" t="n">
        <v>7</v>
      </c>
      <c r="I2787" s="3" t="n">
        <v>7</v>
      </c>
      <c r="J2787" s="3" t="n">
        <v>20</v>
      </c>
      <c r="K2787" s="3" t="n">
        <v>20</v>
      </c>
      <c r="L2787" s="3" t="n">
        <v>2</v>
      </c>
      <c r="M2787" s="3" t="n">
        <v>2</v>
      </c>
      <c r="N2787" s="3" t="n">
        <v>0</v>
      </c>
      <c r="O2787" s="3" t="n">
        <v>-1</v>
      </c>
      <c r="P2787" s="3" t="n">
        <v>9.2</v>
      </c>
      <c r="Q2787" s="3" t="n">
        <v>24.2</v>
      </c>
      <c r="R2787" s="3" t="s">
        <v>8149</v>
      </c>
      <c r="S2787" s="4" t="n">
        <v>45747.3791319444</v>
      </c>
      <c r="T2787" s="3" t="s">
        <v>65</v>
      </c>
      <c r="U2787" s="3" t="s">
        <v>65</v>
      </c>
      <c r="V2787" s="3" t="n">
        <v>1</v>
      </c>
      <c r="W2787" s="3" t="n">
        <v>0</v>
      </c>
      <c r="X2787" s="3" t="n">
        <v>0</v>
      </c>
      <c r="Y2787" s="3" t="s">
        <v>30</v>
      </c>
      <c r="Z2787" s="3" t="s">
        <v>30</v>
      </c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</row>
    <row r="2788" customFormat="false" ht="15.75" hidden="false" customHeight="false" outlineLevel="0" collapsed="false">
      <c r="A2788" s="3" t="n">
        <v>2787</v>
      </c>
      <c r="B2788" s="3" t="s">
        <v>8150</v>
      </c>
      <c r="C2788" s="3" t="s">
        <v>8151</v>
      </c>
      <c r="D2788" s="3" t="n">
        <v>1</v>
      </c>
      <c r="E2788" s="3" t="n">
        <v>0.1092592</v>
      </c>
      <c r="F2788" s="3" t="n">
        <v>17</v>
      </c>
      <c r="G2788" s="3" t="n">
        <v>17</v>
      </c>
      <c r="H2788" s="3" t="n">
        <v>7</v>
      </c>
      <c r="I2788" s="3" t="n">
        <v>7</v>
      </c>
      <c r="J2788" s="3" t="n">
        <v>20</v>
      </c>
      <c r="K2788" s="3" t="n">
        <v>20</v>
      </c>
      <c r="L2788" s="3" t="n">
        <v>2</v>
      </c>
      <c r="M2788" s="3" t="n">
        <v>2</v>
      </c>
      <c r="N2788" s="3" t="n">
        <v>0</v>
      </c>
      <c r="O2788" s="3" t="n">
        <v>-1</v>
      </c>
      <c r="P2788" s="3" t="n">
        <v>9.2</v>
      </c>
      <c r="Q2788" s="3" t="n">
        <v>24.2</v>
      </c>
      <c r="R2788" s="3" t="s">
        <v>8152</v>
      </c>
      <c r="S2788" s="4" t="n">
        <v>45747.3791550926</v>
      </c>
      <c r="T2788" s="3" t="s">
        <v>65</v>
      </c>
      <c r="U2788" s="3" t="s">
        <v>65</v>
      </c>
      <c r="V2788" s="3" t="n">
        <v>1</v>
      </c>
      <c r="W2788" s="3" t="n">
        <v>0</v>
      </c>
      <c r="X2788" s="3" t="n">
        <v>0</v>
      </c>
      <c r="Y2788" s="3" t="s">
        <v>30</v>
      </c>
      <c r="Z2788" s="3" t="s">
        <v>30</v>
      </c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</row>
    <row r="2789" customFormat="false" ht="15.75" hidden="false" customHeight="false" outlineLevel="0" collapsed="false">
      <c r="A2789" s="3" t="n">
        <v>2788</v>
      </c>
      <c r="B2789" s="3" t="s">
        <v>8153</v>
      </c>
      <c r="C2789" s="3" t="s">
        <v>8154</v>
      </c>
      <c r="D2789" s="3" t="n">
        <v>1</v>
      </c>
      <c r="E2789" s="3" t="n">
        <v>0.4191477</v>
      </c>
      <c r="F2789" s="3" t="n">
        <v>10</v>
      </c>
      <c r="G2789" s="3" t="n">
        <v>10</v>
      </c>
      <c r="H2789" s="3" t="n">
        <v>3</v>
      </c>
      <c r="I2789" s="3" t="n">
        <v>3</v>
      </c>
      <c r="J2789" s="3" t="n">
        <v>17</v>
      </c>
      <c r="K2789" s="3" t="n">
        <v>17</v>
      </c>
      <c r="L2789" s="3" t="n">
        <v>2</v>
      </c>
      <c r="M2789" s="3" t="n">
        <v>2</v>
      </c>
      <c r="N2789" s="3" t="n">
        <v>-1</v>
      </c>
      <c r="O2789" s="3" t="n">
        <v>-1</v>
      </c>
      <c r="P2789" s="3" t="n">
        <v>9.2</v>
      </c>
      <c r="Q2789" s="3" t="n">
        <v>24.2</v>
      </c>
      <c r="R2789" s="3" t="s">
        <v>8155</v>
      </c>
      <c r="S2789" s="4" t="n">
        <v>45747.3791898148</v>
      </c>
      <c r="T2789" s="3" t="s">
        <v>65</v>
      </c>
      <c r="U2789" s="3" t="s">
        <v>65</v>
      </c>
      <c r="V2789" s="3" t="n">
        <v>0</v>
      </c>
      <c r="W2789" s="3" t="n">
        <v>0</v>
      </c>
      <c r="X2789" s="3" t="n">
        <v>0</v>
      </c>
      <c r="Y2789" s="3" t="s">
        <v>30</v>
      </c>
      <c r="Z2789" s="3" t="s">
        <v>30</v>
      </c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</row>
    <row r="2790" customFormat="false" ht="15.75" hidden="false" customHeight="false" outlineLevel="0" collapsed="false">
      <c r="A2790" s="3" t="n">
        <v>2789</v>
      </c>
      <c r="B2790" s="3" t="s">
        <v>8156</v>
      </c>
      <c r="C2790" s="3" t="s">
        <v>8157</v>
      </c>
      <c r="D2790" s="3" t="n">
        <v>1</v>
      </c>
      <c r="E2790" s="3" t="n">
        <v>0.1473755</v>
      </c>
      <c r="F2790" s="3" t="n">
        <v>4</v>
      </c>
      <c r="G2790" s="3" t="n">
        <v>4</v>
      </c>
      <c r="H2790" s="3" t="n">
        <v>3</v>
      </c>
      <c r="I2790" s="3" t="n">
        <v>3</v>
      </c>
      <c r="J2790" s="3" t="n">
        <v>2</v>
      </c>
      <c r="K2790" s="3" t="n">
        <v>2</v>
      </c>
      <c r="L2790" s="3" t="n">
        <v>1</v>
      </c>
      <c r="M2790" s="3" t="n">
        <v>1</v>
      </c>
      <c r="N2790" s="3" t="n">
        <v>-1</v>
      </c>
      <c r="O2790" s="3" t="n">
        <v>-1</v>
      </c>
      <c r="P2790" s="3" t="n">
        <v>9.2</v>
      </c>
      <c r="Q2790" s="3" t="n">
        <v>24.2</v>
      </c>
      <c r="R2790" s="3" t="s">
        <v>8158</v>
      </c>
      <c r="S2790" s="4" t="n">
        <v>45747.379212963</v>
      </c>
      <c r="T2790" s="3" t="s">
        <v>29</v>
      </c>
      <c r="U2790" s="3" t="s">
        <v>29</v>
      </c>
      <c r="V2790" s="3" t="n">
        <v>0</v>
      </c>
      <c r="W2790" s="3" t="n">
        <v>0</v>
      </c>
      <c r="X2790" s="3" t="n">
        <v>0</v>
      </c>
      <c r="Y2790" s="3" t="s">
        <v>30</v>
      </c>
      <c r="Z2790" s="3" t="s">
        <v>30</v>
      </c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</row>
    <row r="2791" customFormat="false" ht="15.75" hidden="false" customHeight="false" outlineLevel="0" collapsed="false">
      <c r="A2791" s="3" t="n">
        <v>2790</v>
      </c>
      <c r="B2791" s="3" t="s">
        <v>8159</v>
      </c>
      <c r="C2791" s="3" t="s">
        <v>8160</v>
      </c>
      <c r="D2791" s="3" t="n">
        <v>1</v>
      </c>
      <c r="E2791" s="3" t="n">
        <v>0.1444583</v>
      </c>
      <c r="F2791" s="3" t="n">
        <v>11</v>
      </c>
      <c r="G2791" s="3" t="n">
        <v>11</v>
      </c>
      <c r="H2791" s="3" t="n">
        <v>8</v>
      </c>
      <c r="I2791" s="3" t="n">
        <v>8</v>
      </c>
      <c r="J2791" s="3" t="n">
        <v>8</v>
      </c>
      <c r="K2791" s="3" t="n">
        <v>8</v>
      </c>
      <c r="L2791" s="3" t="n">
        <v>1</v>
      </c>
      <c r="M2791" s="3" t="n">
        <v>1</v>
      </c>
      <c r="N2791" s="3" t="n">
        <v>-1</v>
      </c>
      <c r="O2791" s="3" t="n">
        <v>-1</v>
      </c>
      <c r="P2791" s="3" t="n">
        <v>9.2</v>
      </c>
      <c r="Q2791" s="3" t="n">
        <v>24.2</v>
      </c>
      <c r="R2791" s="3" t="s">
        <v>8161</v>
      </c>
      <c r="S2791" s="4" t="n">
        <v>45747.3792361111</v>
      </c>
      <c r="T2791" s="3" t="s">
        <v>29</v>
      </c>
      <c r="U2791" s="3" t="s">
        <v>29</v>
      </c>
      <c r="V2791" s="3" t="n">
        <v>0</v>
      </c>
      <c r="W2791" s="3" t="n">
        <v>0</v>
      </c>
      <c r="X2791" s="3" t="n">
        <v>0</v>
      </c>
      <c r="Y2791" s="3" t="s">
        <v>30</v>
      </c>
      <c r="Z2791" s="3" t="s">
        <v>30</v>
      </c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</row>
    <row r="2792" customFormat="false" ht="15.75" hidden="false" customHeight="false" outlineLevel="0" collapsed="false">
      <c r="A2792" s="3" t="n">
        <v>2791</v>
      </c>
      <c r="B2792" s="3" t="s">
        <v>8162</v>
      </c>
      <c r="C2792" s="3" t="s">
        <v>8163</v>
      </c>
      <c r="D2792" s="3" t="n">
        <v>1</v>
      </c>
      <c r="E2792" s="3" t="n">
        <v>0.23371</v>
      </c>
      <c r="F2792" s="3" t="n">
        <v>4</v>
      </c>
      <c r="G2792" s="3" t="n">
        <v>4</v>
      </c>
      <c r="H2792" s="3" t="n">
        <v>3</v>
      </c>
      <c r="I2792" s="3" t="n">
        <v>3</v>
      </c>
      <c r="J2792" s="3" t="n">
        <v>2</v>
      </c>
      <c r="K2792" s="3" t="n">
        <v>2</v>
      </c>
      <c r="L2792" s="3" t="n">
        <v>1</v>
      </c>
      <c r="M2792" s="3" t="n">
        <v>1</v>
      </c>
      <c r="N2792" s="3" t="n">
        <v>-1</v>
      </c>
      <c r="O2792" s="3" t="n">
        <v>-1</v>
      </c>
      <c r="P2792" s="3" t="n">
        <v>9.2</v>
      </c>
      <c r="Q2792" s="3" t="n">
        <v>24.2</v>
      </c>
      <c r="R2792" s="3" t="s">
        <v>8164</v>
      </c>
      <c r="S2792" s="4" t="n">
        <v>45747.3792708333</v>
      </c>
      <c r="T2792" s="3" t="s">
        <v>29</v>
      </c>
      <c r="U2792" s="3" t="s">
        <v>29</v>
      </c>
      <c r="V2792" s="3" t="n">
        <v>0</v>
      </c>
      <c r="W2792" s="3" t="n">
        <v>0</v>
      </c>
      <c r="X2792" s="3" t="n">
        <v>0</v>
      </c>
      <c r="Y2792" s="3" t="s">
        <v>30</v>
      </c>
      <c r="Z2792" s="3" t="s">
        <v>30</v>
      </c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</row>
    <row r="2793" customFormat="false" ht="15.75" hidden="false" customHeight="false" outlineLevel="0" collapsed="false">
      <c r="A2793" s="3" t="n">
        <v>2792</v>
      </c>
      <c r="B2793" s="3" t="s">
        <v>8165</v>
      </c>
      <c r="C2793" s="3" t="s">
        <v>8166</v>
      </c>
      <c r="D2793" s="3" t="n">
        <v>1</v>
      </c>
      <c r="E2793" s="3" t="n">
        <v>0.1481404</v>
      </c>
      <c r="F2793" s="3" t="n">
        <v>4</v>
      </c>
      <c r="G2793" s="3" t="n">
        <v>4</v>
      </c>
      <c r="H2793" s="3" t="n">
        <v>3</v>
      </c>
      <c r="I2793" s="3" t="n">
        <v>3</v>
      </c>
      <c r="J2793" s="3" t="n">
        <v>2</v>
      </c>
      <c r="K2793" s="3" t="n">
        <v>2</v>
      </c>
      <c r="L2793" s="3" t="n">
        <v>1</v>
      </c>
      <c r="M2793" s="3" t="n">
        <v>1</v>
      </c>
      <c r="N2793" s="3" t="n">
        <v>-1</v>
      </c>
      <c r="O2793" s="3" t="n">
        <v>-1</v>
      </c>
      <c r="P2793" s="3" t="n">
        <v>9.2</v>
      </c>
      <c r="Q2793" s="3" t="n">
        <v>24.2</v>
      </c>
      <c r="R2793" s="3" t="s">
        <v>8167</v>
      </c>
      <c r="S2793" s="4" t="n">
        <v>45747.3792939815</v>
      </c>
      <c r="T2793" s="3" t="s">
        <v>29</v>
      </c>
      <c r="U2793" s="3" t="s">
        <v>29</v>
      </c>
      <c r="V2793" s="3" t="n">
        <v>0</v>
      </c>
      <c r="W2793" s="3" t="n">
        <v>0</v>
      </c>
      <c r="X2793" s="3" t="n">
        <v>0</v>
      </c>
      <c r="Y2793" s="3" t="s">
        <v>30</v>
      </c>
      <c r="Z2793" s="3" t="s">
        <v>30</v>
      </c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</row>
    <row r="2794" customFormat="false" ht="15.75" hidden="false" customHeight="false" outlineLevel="0" collapsed="false">
      <c r="A2794" s="3" t="n">
        <v>2793</v>
      </c>
      <c r="B2794" s="3" t="s">
        <v>8168</v>
      </c>
      <c r="C2794" s="3" t="s">
        <v>8169</v>
      </c>
      <c r="D2794" s="3" t="n">
        <v>1</v>
      </c>
      <c r="E2794" s="3" t="n">
        <v>0.0307678</v>
      </c>
      <c r="F2794" s="3" t="n">
        <v>6</v>
      </c>
      <c r="G2794" s="3" t="n">
        <v>6</v>
      </c>
      <c r="H2794" s="3" t="n">
        <v>4</v>
      </c>
      <c r="I2794" s="3" t="n">
        <v>4</v>
      </c>
      <c r="J2794" s="3" t="n">
        <v>5</v>
      </c>
      <c r="K2794" s="3" t="n">
        <v>5</v>
      </c>
      <c r="L2794" s="3" t="n">
        <v>0</v>
      </c>
      <c r="M2794" s="3" t="n">
        <v>0</v>
      </c>
      <c r="N2794" s="3" t="n">
        <v>0</v>
      </c>
      <c r="O2794" s="3" t="n">
        <v>0</v>
      </c>
      <c r="P2794" s="3" t="n">
        <v>9.2</v>
      </c>
      <c r="Q2794" s="3" t="n">
        <v>24.2</v>
      </c>
      <c r="R2794" s="3" t="s">
        <v>8170</v>
      </c>
      <c r="S2794" s="4" t="n">
        <v>45819.8920486111</v>
      </c>
      <c r="T2794" s="3" t="s">
        <v>29</v>
      </c>
      <c r="U2794" s="3" t="s">
        <v>29</v>
      </c>
      <c r="V2794" s="3" t="n">
        <v>1</v>
      </c>
      <c r="W2794" s="3" t="n">
        <v>1</v>
      </c>
      <c r="X2794" s="3" t="n">
        <v>0</v>
      </c>
      <c r="Y2794" s="3" t="s">
        <v>81</v>
      </c>
      <c r="Z2794" s="3" t="s">
        <v>81</v>
      </c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</row>
    <row r="2795" customFormat="false" ht="15.75" hidden="false" customHeight="false" outlineLevel="0" collapsed="false">
      <c r="A2795" s="3" t="n">
        <v>2794</v>
      </c>
      <c r="B2795" s="3" t="s">
        <v>8171</v>
      </c>
      <c r="C2795" s="3" t="s">
        <v>8172</v>
      </c>
      <c r="D2795" s="3" t="n">
        <v>1</v>
      </c>
      <c r="E2795" s="3" t="n">
        <v>0.3345111</v>
      </c>
      <c r="F2795" s="3" t="n">
        <v>8</v>
      </c>
      <c r="G2795" s="3" t="n">
        <v>8</v>
      </c>
      <c r="H2795" s="3" t="n">
        <v>6</v>
      </c>
      <c r="I2795" s="3" t="n">
        <v>6</v>
      </c>
      <c r="J2795" s="3" t="n">
        <v>5</v>
      </c>
      <c r="K2795" s="3" t="n">
        <v>5</v>
      </c>
      <c r="L2795" s="3" t="n">
        <v>2</v>
      </c>
      <c r="M2795" s="3" t="n">
        <v>2</v>
      </c>
      <c r="N2795" s="3" t="n">
        <v>-1</v>
      </c>
      <c r="O2795" s="3" t="n">
        <v>3</v>
      </c>
      <c r="P2795" s="3" t="n">
        <v>9.2</v>
      </c>
      <c r="Q2795" s="3" t="n">
        <v>24.2</v>
      </c>
      <c r="R2795" s="3" t="s">
        <v>8173</v>
      </c>
      <c r="S2795" s="4" t="n">
        <v>45747.3794328704</v>
      </c>
      <c r="T2795" s="3" t="s">
        <v>29</v>
      </c>
      <c r="U2795" s="3" t="s">
        <v>29</v>
      </c>
      <c r="V2795" s="3" t="n">
        <v>0</v>
      </c>
      <c r="W2795" s="3" t="n">
        <v>1</v>
      </c>
      <c r="X2795" s="3" t="n">
        <v>0</v>
      </c>
      <c r="Y2795" s="3" t="s">
        <v>30</v>
      </c>
      <c r="Z2795" s="3" t="s">
        <v>30</v>
      </c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</row>
    <row r="2796" customFormat="false" ht="15.75" hidden="false" customHeight="false" outlineLevel="0" collapsed="false">
      <c r="A2796" s="3" t="n">
        <v>2795</v>
      </c>
      <c r="B2796" s="3" t="s">
        <v>8174</v>
      </c>
      <c r="C2796" s="3" t="s">
        <v>8175</v>
      </c>
      <c r="D2796" s="3" t="n">
        <v>1</v>
      </c>
      <c r="E2796" s="3" t="n">
        <v>0.1420268</v>
      </c>
      <c r="F2796" s="3" t="n">
        <v>4</v>
      </c>
      <c r="G2796" s="3" t="n">
        <v>4</v>
      </c>
      <c r="H2796" s="3" t="n">
        <v>3</v>
      </c>
      <c r="I2796" s="3" t="n">
        <v>3</v>
      </c>
      <c r="J2796" s="3" t="n">
        <v>2</v>
      </c>
      <c r="K2796" s="3" t="n">
        <v>2</v>
      </c>
      <c r="L2796" s="3" t="n">
        <v>1</v>
      </c>
      <c r="M2796" s="3" t="n">
        <v>1</v>
      </c>
      <c r="N2796" s="3" t="n">
        <v>-1</v>
      </c>
      <c r="O2796" s="3" t="n">
        <v>-1</v>
      </c>
      <c r="P2796" s="3" t="n">
        <v>9.2</v>
      </c>
      <c r="Q2796" s="3" t="n">
        <v>24.2</v>
      </c>
      <c r="R2796" s="3" t="s">
        <v>8176</v>
      </c>
      <c r="S2796" s="4" t="n">
        <v>45747.3794791667</v>
      </c>
      <c r="T2796" s="3" t="s">
        <v>29</v>
      </c>
      <c r="U2796" s="3" t="s">
        <v>29</v>
      </c>
      <c r="V2796" s="3" t="n">
        <v>0</v>
      </c>
      <c r="W2796" s="3" t="n">
        <v>0</v>
      </c>
      <c r="X2796" s="3" t="n">
        <v>0</v>
      </c>
      <c r="Y2796" s="3" t="s">
        <v>30</v>
      </c>
      <c r="Z2796" s="3" t="s">
        <v>30</v>
      </c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</row>
    <row r="2797" customFormat="false" ht="15.75" hidden="false" customHeight="false" outlineLevel="0" collapsed="false">
      <c r="A2797" s="3" t="n">
        <v>2796</v>
      </c>
      <c r="B2797" s="3" t="s">
        <v>8177</v>
      </c>
      <c r="C2797" s="3" t="s">
        <v>8178</v>
      </c>
      <c r="D2797" s="3" t="n">
        <v>1</v>
      </c>
      <c r="E2797" s="3" t="n">
        <v>6.6948092</v>
      </c>
      <c r="F2797" s="3" t="n">
        <v>8</v>
      </c>
      <c r="G2797" s="3" t="n">
        <v>8</v>
      </c>
      <c r="H2797" s="3" t="n">
        <v>6</v>
      </c>
      <c r="I2797" s="3" t="n">
        <v>6</v>
      </c>
      <c r="J2797" s="3" t="n">
        <v>5</v>
      </c>
      <c r="K2797" s="3" t="n">
        <v>5</v>
      </c>
      <c r="L2797" s="3" t="n">
        <v>2</v>
      </c>
      <c r="M2797" s="3" t="n">
        <v>2</v>
      </c>
      <c r="N2797" s="3" t="n">
        <v>-1</v>
      </c>
      <c r="O2797" s="3" t="n">
        <v>-1</v>
      </c>
      <c r="P2797" s="3" t="n">
        <v>9.2</v>
      </c>
      <c r="Q2797" s="3" t="n">
        <v>24.2</v>
      </c>
      <c r="R2797" s="3" t="s">
        <v>8179</v>
      </c>
      <c r="S2797" s="4" t="n">
        <v>45747.3795833333</v>
      </c>
      <c r="T2797" s="3" t="s">
        <v>29</v>
      </c>
      <c r="U2797" s="3" t="s">
        <v>29</v>
      </c>
      <c r="V2797" s="3" t="n">
        <v>0</v>
      </c>
      <c r="W2797" s="3" t="n">
        <v>0</v>
      </c>
      <c r="X2797" s="3" t="n">
        <v>0</v>
      </c>
      <c r="Y2797" s="3" t="s">
        <v>30</v>
      </c>
      <c r="Z2797" s="3" t="s">
        <v>30</v>
      </c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</row>
    <row r="2798" customFormat="false" ht="15.75" hidden="false" customHeight="false" outlineLevel="0" collapsed="false">
      <c r="A2798" s="3" t="n">
        <v>2797</v>
      </c>
      <c r="B2798" s="3" t="s">
        <v>8180</v>
      </c>
      <c r="C2798" s="3" t="s">
        <v>8181</v>
      </c>
      <c r="D2798" s="3" t="n">
        <v>1</v>
      </c>
      <c r="E2798" s="3" t="n">
        <v>1.4230432</v>
      </c>
      <c r="F2798" s="3" t="n">
        <v>39</v>
      </c>
      <c r="G2798" s="3" t="n">
        <v>39</v>
      </c>
      <c r="H2798" s="3" t="n">
        <v>7</v>
      </c>
      <c r="I2798" s="3" t="n">
        <v>7</v>
      </c>
      <c r="J2798" s="3" t="n">
        <v>60</v>
      </c>
      <c r="K2798" s="3" t="n">
        <v>60</v>
      </c>
      <c r="L2798" s="3" t="n">
        <v>14</v>
      </c>
      <c r="M2798" s="3" t="n">
        <v>14</v>
      </c>
      <c r="N2798" s="3" t="n">
        <v>0</v>
      </c>
      <c r="O2798" s="3" t="n">
        <v>-1</v>
      </c>
      <c r="P2798" s="3" t="n">
        <v>8</v>
      </c>
      <c r="Q2798" s="3" t="n">
        <v>24.2</v>
      </c>
      <c r="R2798" s="3" t="s">
        <v>8182</v>
      </c>
      <c r="S2798" s="4" t="n">
        <v>45747.3796875</v>
      </c>
      <c r="T2798" s="3" t="s">
        <v>65</v>
      </c>
      <c r="U2798" s="3" t="s">
        <v>65</v>
      </c>
      <c r="V2798" s="3" t="n">
        <v>1</v>
      </c>
      <c r="W2798" s="3" t="n">
        <v>0</v>
      </c>
      <c r="X2798" s="3" t="n">
        <v>0</v>
      </c>
      <c r="Y2798" s="3" t="s">
        <v>30</v>
      </c>
      <c r="Z2798" s="3" t="s">
        <v>30</v>
      </c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</row>
    <row r="2799" customFormat="false" ht="15.75" hidden="false" customHeight="false" outlineLevel="0" collapsed="false">
      <c r="A2799" s="3" t="n">
        <v>2798</v>
      </c>
      <c r="B2799" s="3" t="s">
        <v>8183</v>
      </c>
      <c r="C2799" s="3" t="s">
        <v>8184</v>
      </c>
      <c r="D2799" s="3" t="n">
        <v>1</v>
      </c>
      <c r="E2799" s="3" t="n">
        <v>5.6910728</v>
      </c>
      <c r="F2799" s="3" t="n">
        <v>42</v>
      </c>
      <c r="G2799" s="3" t="n">
        <v>42</v>
      </c>
      <c r="H2799" s="3" t="n">
        <v>13</v>
      </c>
      <c r="I2799" s="3" t="n">
        <v>13</v>
      </c>
      <c r="J2799" s="3" t="n">
        <v>53</v>
      </c>
      <c r="K2799" s="3" t="n">
        <v>53</v>
      </c>
      <c r="L2799" s="3" t="n">
        <v>6</v>
      </c>
      <c r="M2799" s="3" t="n">
        <v>6</v>
      </c>
      <c r="N2799" s="3" t="n">
        <v>0</v>
      </c>
      <c r="O2799" s="3" t="n">
        <v>-1</v>
      </c>
      <c r="P2799" s="3" t="n">
        <v>10</v>
      </c>
      <c r="Q2799" s="3" t="n">
        <v>24.2</v>
      </c>
      <c r="R2799" s="3" t="s">
        <v>8185</v>
      </c>
      <c r="S2799" s="4" t="n">
        <v>45747.3798958333</v>
      </c>
      <c r="T2799" s="3" t="s">
        <v>239</v>
      </c>
      <c r="U2799" s="3" t="s">
        <v>239</v>
      </c>
      <c r="V2799" s="3" t="n">
        <v>1</v>
      </c>
      <c r="W2799" s="3" t="n">
        <v>0</v>
      </c>
      <c r="X2799" s="3" t="n">
        <v>0</v>
      </c>
      <c r="Y2799" s="3" t="s">
        <v>30</v>
      </c>
      <c r="Z2799" s="3" t="s">
        <v>30</v>
      </c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</row>
    <row r="2800" customFormat="false" ht="15.75" hidden="false" customHeight="false" outlineLevel="0" collapsed="false">
      <c r="A2800" s="3" t="n">
        <v>2799</v>
      </c>
      <c r="B2800" s="3" t="s">
        <v>8186</v>
      </c>
      <c r="C2800" s="3" t="s">
        <v>8187</v>
      </c>
      <c r="D2800" s="3" t="n">
        <v>1</v>
      </c>
      <c r="E2800" s="3" t="n">
        <v>841.866851</v>
      </c>
      <c r="F2800" s="3" t="n">
        <v>1923</v>
      </c>
      <c r="G2800" s="3" t="n">
        <v>1923</v>
      </c>
      <c r="H2800" s="3" t="n">
        <v>14</v>
      </c>
      <c r="I2800" s="3" t="n">
        <v>14</v>
      </c>
      <c r="J2800" s="3" t="n">
        <v>3130</v>
      </c>
      <c r="K2800" s="3" t="n">
        <v>3130</v>
      </c>
      <c r="L2800" s="3" t="n">
        <v>200</v>
      </c>
      <c r="M2800" s="3" t="n">
        <v>200</v>
      </c>
      <c r="N2800" s="3" t="n">
        <v>201</v>
      </c>
      <c r="O2800" s="3" t="n">
        <v>-1</v>
      </c>
      <c r="P2800" s="3" t="n">
        <v>8.1</v>
      </c>
      <c r="Q2800" s="3" t="n">
        <v>24.2</v>
      </c>
      <c r="R2800" s="3" t="s">
        <v>8188</v>
      </c>
      <c r="S2800" s="4" t="n">
        <v>45747.3983217593</v>
      </c>
      <c r="T2800" s="3" t="s">
        <v>239</v>
      </c>
      <c r="U2800" s="3" t="s">
        <v>239</v>
      </c>
      <c r="V2800" s="3" t="n">
        <v>1</v>
      </c>
      <c r="W2800" s="3" t="n">
        <v>0</v>
      </c>
      <c r="X2800" s="3" t="n">
        <v>0</v>
      </c>
      <c r="Y2800" s="3" t="s">
        <v>30</v>
      </c>
      <c r="Z2800" s="3" t="s">
        <v>30</v>
      </c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</row>
    <row r="2801" customFormat="false" ht="15.75" hidden="false" customHeight="false" outlineLevel="0" collapsed="false">
      <c r="A2801" s="3" t="n">
        <v>2800</v>
      </c>
      <c r="B2801" s="3" t="s">
        <v>8189</v>
      </c>
      <c r="C2801" s="3" t="s">
        <v>8190</v>
      </c>
      <c r="D2801" s="3" t="n">
        <v>1</v>
      </c>
      <c r="E2801" s="3" t="n">
        <v>6.7176357</v>
      </c>
      <c r="F2801" s="3" t="n">
        <v>14</v>
      </c>
      <c r="G2801" s="3" t="n">
        <v>14</v>
      </c>
      <c r="H2801" s="3" t="n">
        <v>9</v>
      </c>
      <c r="I2801" s="3" t="n">
        <v>9</v>
      </c>
      <c r="J2801" s="3" t="n">
        <v>15</v>
      </c>
      <c r="K2801" s="3" t="n">
        <v>15</v>
      </c>
      <c r="L2801" s="3" t="n">
        <v>2</v>
      </c>
      <c r="M2801" s="3" t="n">
        <v>2</v>
      </c>
      <c r="N2801" s="3" t="n">
        <v>3</v>
      </c>
      <c r="O2801" s="3" t="n">
        <v>-1</v>
      </c>
      <c r="P2801" s="3" t="n">
        <v>8.1</v>
      </c>
      <c r="Q2801" s="3" t="n">
        <v>24.2</v>
      </c>
      <c r="R2801" s="3" t="s">
        <v>8191</v>
      </c>
      <c r="S2801" s="4" t="n">
        <v>45747.4001736111</v>
      </c>
      <c r="T2801" s="3" t="s">
        <v>65</v>
      </c>
      <c r="U2801" s="3" t="s">
        <v>65</v>
      </c>
      <c r="V2801" s="3" t="n">
        <v>1</v>
      </c>
      <c r="W2801" s="3" t="n">
        <v>0</v>
      </c>
      <c r="X2801" s="3" t="n">
        <v>0</v>
      </c>
      <c r="Y2801" s="3" t="s">
        <v>30</v>
      </c>
      <c r="Z2801" s="3" t="s">
        <v>30</v>
      </c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</row>
    <row r="2802" customFormat="false" ht="15.75" hidden="false" customHeight="false" outlineLevel="0" collapsed="false">
      <c r="A2802" s="3" t="n">
        <v>2801</v>
      </c>
      <c r="B2802" s="3" t="s">
        <v>8192</v>
      </c>
      <c r="C2802" s="3" t="s">
        <v>8193</v>
      </c>
      <c r="D2802" s="3" t="n">
        <v>1</v>
      </c>
      <c r="E2802" s="3" t="n">
        <v>3.5690936</v>
      </c>
      <c r="F2802" s="3" t="n">
        <v>28</v>
      </c>
      <c r="G2802" s="3" t="n">
        <v>28</v>
      </c>
      <c r="H2802" s="3" t="n">
        <v>6</v>
      </c>
      <c r="I2802" s="3" t="n">
        <v>6</v>
      </c>
      <c r="J2802" s="3" t="n">
        <v>38</v>
      </c>
      <c r="K2802" s="3" t="n">
        <v>38</v>
      </c>
      <c r="L2802" s="3" t="n">
        <v>8</v>
      </c>
      <c r="M2802" s="3" t="n">
        <v>8</v>
      </c>
      <c r="N2802" s="3" t="n">
        <v>2</v>
      </c>
      <c r="O2802" s="3" t="n">
        <v>2</v>
      </c>
      <c r="P2802" s="3" t="n">
        <v>8</v>
      </c>
      <c r="Q2802" s="3" t="n">
        <v>24.2</v>
      </c>
      <c r="R2802" s="3" t="s">
        <v>8194</v>
      </c>
      <c r="S2802" s="4" t="n">
        <v>45747.4003819445</v>
      </c>
      <c r="T2802" s="3" t="s">
        <v>65</v>
      </c>
      <c r="U2802" s="3" t="s">
        <v>65</v>
      </c>
      <c r="V2802" s="3" t="n">
        <v>1</v>
      </c>
      <c r="W2802" s="3" t="n">
        <v>1</v>
      </c>
      <c r="X2802" s="3" t="n">
        <v>0</v>
      </c>
      <c r="Y2802" s="3" t="s">
        <v>30</v>
      </c>
      <c r="Z2802" s="3" t="s">
        <v>30</v>
      </c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</row>
    <row r="2803" customFormat="false" ht="15.75" hidden="false" customHeight="false" outlineLevel="0" collapsed="false">
      <c r="A2803" s="3" t="n">
        <v>2802</v>
      </c>
      <c r="B2803" s="3" t="s">
        <v>8195</v>
      </c>
      <c r="C2803" s="3" t="s">
        <v>8196</v>
      </c>
      <c r="D2803" s="3" t="n">
        <v>1</v>
      </c>
      <c r="E2803" s="3" t="n">
        <v>7.8181819</v>
      </c>
      <c r="F2803" s="3" t="n">
        <v>38</v>
      </c>
      <c r="G2803" s="3" t="n">
        <v>38</v>
      </c>
      <c r="H2803" s="3" t="n">
        <v>10</v>
      </c>
      <c r="I2803" s="3" t="n">
        <v>10</v>
      </c>
      <c r="J2803" s="3" t="n">
        <v>42</v>
      </c>
      <c r="K2803" s="3" t="n">
        <v>42</v>
      </c>
      <c r="L2803" s="3" t="n">
        <v>10</v>
      </c>
      <c r="M2803" s="3" t="n">
        <v>10</v>
      </c>
      <c r="N2803" s="3" t="n">
        <v>-1</v>
      </c>
      <c r="O2803" s="3" t="n">
        <v>-1</v>
      </c>
      <c r="P2803" s="3" t="n">
        <v>8.1</v>
      </c>
      <c r="Q2803" s="3" t="n">
        <v>24.2</v>
      </c>
      <c r="R2803" s="3" t="s">
        <v>8197</v>
      </c>
      <c r="S2803" s="4" t="n">
        <v>45747.4006944444</v>
      </c>
      <c r="T2803" s="3" t="s">
        <v>65</v>
      </c>
      <c r="U2803" s="3" t="s">
        <v>65</v>
      </c>
      <c r="V2803" s="3" t="n">
        <v>0</v>
      </c>
      <c r="W2803" s="3" t="n">
        <v>0</v>
      </c>
      <c r="X2803" s="3" t="n">
        <v>0</v>
      </c>
      <c r="Y2803" s="3" t="s">
        <v>30</v>
      </c>
      <c r="Z2803" s="3" t="s">
        <v>30</v>
      </c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</row>
    <row r="2804" customFormat="false" ht="15.75" hidden="false" customHeight="false" outlineLevel="0" collapsed="false">
      <c r="A2804" s="3" t="n">
        <v>2803</v>
      </c>
      <c r="B2804" s="3" t="s">
        <v>8198</v>
      </c>
      <c r="C2804" s="3" t="s">
        <v>8199</v>
      </c>
      <c r="D2804" s="3" t="n">
        <v>1</v>
      </c>
      <c r="E2804" s="3" t="n">
        <v>2.1863587</v>
      </c>
      <c r="F2804" s="3" t="n">
        <v>65</v>
      </c>
      <c r="G2804" s="3" t="n">
        <v>65</v>
      </c>
      <c r="H2804" s="3" t="n">
        <v>12</v>
      </c>
      <c r="I2804" s="3" t="n">
        <v>12</v>
      </c>
      <c r="J2804" s="3" t="n">
        <v>76</v>
      </c>
      <c r="K2804" s="3" t="n">
        <v>76</v>
      </c>
      <c r="L2804" s="3" t="n">
        <v>8</v>
      </c>
      <c r="M2804" s="3" t="n">
        <v>8</v>
      </c>
      <c r="N2804" s="3" t="n">
        <v>20</v>
      </c>
      <c r="O2804" s="3" t="n">
        <v>-1</v>
      </c>
      <c r="P2804" s="3" t="n">
        <v>8.1</v>
      </c>
      <c r="Q2804" s="3" t="n">
        <v>24.2</v>
      </c>
      <c r="R2804" s="3" t="s">
        <v>8200</v>
      </c>
      <c r="S2804" s="4" t="n">
        <v>45747.4008449074</v>
      </c>
      <c r="T2804" s="3" t="s">
        <v>1920</v>
      </c>
      <c r="U2804" s="3" t="s">
        <v>1920</v>
      </c>
      <c r="V2804" s="3" t="n">
        <v>1</v>
      </c>
      <c r="W2804" s="3" t="n">
        <v>0</v>
      </c>
      <c r="X2804" s="3" t="n">
        <v>0</v>
      </c>
      <c r="Y2804" s="3" t="s">
        <v>30</v>
      </c>
      <c r="Z2804" s="3" t="s">
        <v>30</v>
      </c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</row>
    <row r="2805" customFormat="false" ht="15.75" hidden="false" customHeight="false" outlineLevel="0" collapsed="false">
      <c r="A2805" s="3" t="n">
        <v>2804</v>
      </c>
      <c r="B2805" s="3" t="s">
        <v>8201</v>
      </c>
      <c r="C2805" s="3" t="s">
        <v>8202</v>
      </c>
      <c r="D2805" s="3" t="n">
        <v>1</v>
      </c>
      <c r="E2805" s="3" t="n">
        <v>1.2647751</v>
      </c>
      <c r="F2805" s="3" t="n">
        <v>40</v>
      </c>
      <c r="G2805" s="3" t="n">
        <v>40</v>
      </c>
      <c r="H2805" s="3" t="n">
        <v>12</v>
      </c>
      <c r="I2805" s="3" t="n">
        <v>12</v>
      </c>
      <c r="J2805" s="3" t="n">
        <v>50</v>
      </c>
      <c r="K2805" s="3" t="n">
        <v>50</v>
      </c>
      <c r="L2805" s="3" t="n">
        <v>4</v>
      </c>
      <c r="M2805" s="3" t="n">
        <v>4</v>
      </c>
      <c r="N2805" s="3" t="n">
        <v>-1</v>
      </c>
      <c r="O2805" s="3" t="n">
        <v>-1</v>
      </c>
      <c r="P2805" s="3" t="n">
        <v>8.2</v>
      </c>
      <c r="Q2805" s="3" t="n">
        <v>24.2</v>
      </c>
      <c r="R2805" s="3" t="s">
        <v>8203</v>
      </c>
      <c r="S2805" s="4" t="n">
        <v>45747.4009027778</v>
      </c>
      <c r="T2805" s="3" t="s">
        <v>65</v>
      </c>
      <c r="U2805" s="3" t="s">
        <v>65</v>
      </c>
      <c r="V2805" s="3" t="n">
        <v>0</v>
      </c>
      <c r="W2805" s="3" t="n">
        <v>0</v>
      </c>
      <c r="X2805" s="3" t="n">
        <v>0</v>
      </c>
      <c r="Y2805" s="3" t="s">
        <v>30</v>
      </c>
      <c r="Z2805" s="3" t="s">
        <v>30</v>
      </c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</row>
    <row r="2806" customFormat="false" ht="15.75" hidden="false" customHeight="false" outlineLevel="0" collapsed="false">
      <c r="A2806" s="3" t="n">
        <v>2805</v>
      </c>
      <c r="B2806" s="3" t="s">
        <v>8204</v>
      </c>
      <c r="C2806" s="3"/>
      <c r="D2806" s="3" t="n">
        <v>0</v>
      </c>
      <c r="E2806" s="3" t="s">
        <v>1901</v>
      </c>
      <c r="F2806" s="3" t="s">
        <v>1901</v>
      </c>
      <c r="G2806" s="3" t="s">
        <v>1901</v>
      </c>
      <c r="H2806" s="3" t="s">
        <v>1901</v>
      </c>
      <c r="I2806" s="3" t="s">
        <v>1901</v>
      </c>
      <c r="J2806" s="3" t="s">
        <v>1901</v>
      </c>
      <c r="K2806" s="3" t="s">
        <v>1901</v>
      </c>
      <c r="L2806" s="3" t="s">
        <v>1901</v>
      </c>
      <c r="M2806" s="3" t="s">
        <v>1901</v>
      </c>
      <c r="N2806" s="3" t="s">
        <v>1901</v>
      </c>
      <c r="O2806" s="3" t="s">
        <v>1901</v>
      </c>
      <c r="P2806" s="3"/>
      <c r="Q2806" s="3"/>
      <c r="R2806" s="3"/>
      <c r="S2806" s="3"/>
      <c r="T2806" s="3"/>
      <c r="U2806" s="3"/>
      <c r="V2806" s="3" t="s">
        <v>1901</v>
      </c>
      <c r="W2806" s="3" t="s">
        <v>1901</v>
      </c>
      <c r="X2806" s="3" t="s">
        <v>1901</v>
      </c>
      <c r="Y2806" s="3"/>
      <c r="Z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</row>
    <row r="2807" customFormat="false" ht="15.75" hidden="false" customHeight="false" outlineLevel="0" collapsed="false">
      <c r="A2807" s="3" t="n">
        <v>2806</v>
      </c>
      <c r="B2807" s="3" t="s">
        <v>8205</v>
      </c>
      <c r="C2807" s="3" t="s">
        <v>8206</v>
      </c>
      <c r="D2807" s="3" t="n">
        <v>1</v>
      </c>
      <c r="E2807" s="3" t="n">
        <v>9.1242962</v>
      </c>
      <c r="F2807" s="3" t="n">
        <v>466</v>
      </c>
      <c r="G2807" s="3" t="n">
        <v>466</v>
      </c>
      <c r="H2807" s="3" t="n">
        <v>19</v>
      </c>
      <c r="I2807" s="3" t="n">
        <v>19</v>
      </c>
      <c r="J2807" s="3" t="n">
        <v>789</v>
      </c>
      <c r="K2807" s="3" t="n">
        <v>789</v>
      </c>
      <c r="L2807" s="3" t="n">
        <v>35</v>
      </c>
      <c r="M2807" s="3" t="n">
        <v>35</v>
      </c>
      <c r="N2807" s="3" t="n">
        <v>-1</v>
      </c>
      <c r="O2807" s="3" t="n">
        <v>-1</v>
      </c>
      <c r="P2807" s="3" t="n">
        <v>8.2</v>
      </c>
      <c r="Q2807" s="3" t="n">
        <v>24.2</v>
      </c>
      <c r="R2807" s="3" t="s">
        <v>8207</v>
      </c>
      <c r="S2807" s="4" t="n">
        <v>45747.4011689815</v>
      </c>
      <c r="T2807" s="3" t="s">
        <v>29</v>
      </c>
      <c r="U2807" s="3" t="s">
        <v>29</v>
      </c>
      <c r="V2807" s="3" t="n">
        <v>0</v>
      </c>
      <c r="W2807" s="3" t="n">
        <v>0</v>
      </c>
      <c r="X2807" s="3" t="n">
        <v>0</v>
      </c>
      <c r="Y2807" s="3" t="s">
        <v>30</v>
      </c>
      <c r="Z2807" s="3" t="s">
        <v>30</v>
      </c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</row>
    <row r="2808" customFormat="false" ht="15.75" hidden="false" customHeight="false" outlineLevel="0" collapsed="false">
      <c r="A2808" s="3" t="n">
        <v>2807</v>
      </c>
      <c r="B2808" s="3" t="s">
        <v>8208</v>
      </c>
      <c r="C2808" s="3" t="s">
        <v>8209</v>
      </c>
      <c r="D2808" s="3" t="n">
        <v>1</v>
      </c>
      <c r="E2808" s="3" t="n">
        <v>2.3210642</v>
      </c>
      <c r="F2808" s="3" t="n">
        <v>64</v>
      </c>
      <c r="G2808" s="3" t="n">
        <v>64</v>
      </c>
      <c r="H2808" s="3" t="n">
        <v>18</v>
      </c>
      <c r="I2808" s="3" t="n">
        <v>18</v>
      </c>
      <c r="J2808" s="3" t="n">
        <v>121</v>
      </c>
      <c r="K2808" s="3" t="n">
        <v>121</v>
      </c>
      <c r="L2808" s="3" t="n">
        <v>3</v>
      </c>
      <c r="M2808" s="3" t="n">
        <v>3</v>
      </c>
      <c r="N2808" s="3" t="n">
        <v>-1</v>
      </c>
      <c r="O2808" s="3" t="n">
        <v>-1</v>
      </c>
      <c r="P2808" s="3" t="n">
        <v>8.2</v>
      </c>
      <c r="Q2808" s="3" t="n">
        <v>24.2</v>
      </c>
      <c r="R2808" s="3" t="s">
        <v>8210</v>
      </c>
      <c r="S2808" s="4" t="n">
        <v>45747.4012615741</v>
      </c>
      <c r="T2808" s="3" t="s">
        <v>29</v>
      </c>
      <c r="U2808" s="3" t="s">
        <v>29</v>
      </c>
      <c r="V2808" s="3" t="n">
        <v>0</v>
      </c>
      <c r="W2808" s="3" t="n">
        <v>0</v>
      </c>
      <c r="X2808" s="3" t="n">
        <v>0</v>
      </c>
      <c r="Y2808" s="3" t="s">
        <v>30</v>
      </c>
      <c r="Z2808" s="3" t="s">
        <v>30</v>
      </c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</row>
    <row r="2809" customFormat="false" ht="15.75" hidden="false" customHeight="false" outlineLevel="0" collapsed="false">
      <c r="A2809" s="3" t="n">
        <v>2808</v>
      </c>
      <c r="B2809" s="3" t="s">
        <v>8211</v>
      </c>
      <c r="C2809" s="3" t="s">
        <v>8212</v>
      </c>
      <c r="D2809" s="3" t="n">
        <v>1</v>
      </c>
      <c r="E2809" s="3" t="n">
        <v>1.4076221</v>
      </c>
      <c r="F2809" s="3" t="n">
        <v>34</v>
      </c>
      <c r="G2809" s="3" t="n">
        <v>34</v>
      </c>
      <c r="H2809" s="3" t="n">
        <v>12</v>
      </c>
      <c r="I2809" s="3" t="n">
        <v>12</v>
      </c>
      <c r="J2809" s="3" t="n">
        <v>78</v>
      </c>
      <c r="K2809" s="3" t="n">
        <v>78</v>
      </c>
      <c r="L2809" s="3" t="n">
        <v>4</v>
      </c>
      <c r="M2809" s="3" t="n">
        <v>4</v>
      </c>
      <c r="N2809" s="3" t="n">
        <v>-1</v>
      </c>
      <c r="O2809" s="3" t="n">
        <v>-1</v>
      </c>
      <c r="P2809" s="3" t="n">
        <v>8.2</v>
      </c>
      <c r="Q2809" s="3" t="n">
        <v>24.2</v>
      </c>
      <c r="R2809" s="3" t="s">
        <v>8213</v>
      </c>
      <c r="S2809" s="4" t="n">
        <v>45747.4013425926</v>
      </c>
      <c r="T2809" s="3" t="s">
        <v>29</v>
      </c>
      <c r="U2809" s="3" t="s">
        <v>29</v>
      </c>
      <c r="V2809" s="3" t="n">
        <v>0</v>
      </c>
      <c r="W2809" s="3" t="n">
        <v>0</v>
      </c>
      <c r="X2809" s="3" t="n">
        <v>0</v>
      </c>
      <c r="Y2809" s="3" t="s">
        <v>30</v>
      </c>
      <c r="Z2809" s="3" t="s">
        <v>30</v>
      </c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</row>
    <row r="2810" customFormat="false" ht="15.75" hidden="false" customHeight="false" outlineLevel="0" collapsed="false">
      <c r="A2810" s="3" t="n">
        <v>2809</v>
      </c>
      <c r="B2810" s="3" t="s">
        <v>8214</v>
      </c>
      <c r="C2810" s="3" t="s">
        <v>8215</v>
      </c>
      <c r="D2810" s="3" t="n">
        <v>1</v>
      </c>
      <c r="E2810" s="3" t="n">
        <v>1.3321989</v>
      </c>
      <c r="F2810" s="3" t="n">
        <v>45</v>
      </c>
      <c r="G2810" s="3" t="n">
        <v>45</v>
      </c>
      <c r="H2810" s="3" t="n">
        <v>15</v>
      </c>
      <c r="I2810" s="3" t="n">
        <v>15</v>
      </c>
      <c r="J2810" s="3" t="n">
        <v>67</v>
      </c>
      <c r="K2810" s="3" t="n">
        <v>67</v>
      </c>
      <c r="L2810" s="3" t="n">
        <v>4</v>
      </c>
      <c r="M2810" s="3" t="n">
        <v>4</v>
      </c>
      <c r="N2810" s="3" t="n">
        <v>-1</v>
      </c>
      <c r="O2810" s="3" t="n">
        <v>-1</v>
      </c>
      <c r="P2810" s="3" t="n">
        <v>8.2</v>
      </c>
      <c r="Q2810" s="3" t="n">
        <v>24.2</v>
      </c>
      <c r="R2810" s="3" t="s">
        <v>8216</v>
      </c>
      <c r="S2810" s="4" t="n">
        <v>45747.401412037</v>
      </c>
      <c r="T2810" s="3" t="s">
        <v>29</v>
      </c>
      <c r="U2810" s="3" t="s">
        <v>29</v>
      </c>
      <c r="V2810" s="3" t="n">
        <v>0</v>
      </c>
      <c r="W2810" s="3" t="n">
        <v>0</v>
      </c>
      <c r="X2810" s="3" t="n">
        <v>0</v>
      </c>
      <c r="Y2810" s="3" t="s">
        <v>30</v>
      </c>
      <c r="Z2810" s="3" t="s">
        <v>30</v>
      </c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</row>
    <row r="2811" customFormat="false" ht="15.75" hidden="false" customHeight="false" outlineLevel="0" collapsed="false">
      <c r="A2811" s="3" t="n">
        <v>2810</v>
      </c>
      <c r="B2811" s="3" t="s">
        <v>8217</v>
      </c>
      <c r="C2811" s="3" t="s">
        <v>8218</v>
      </c>
      <c r="D2811" s="3" t="n">
        <v>1</v>
      </c>
      <c r="E2811" s="3" t="n">
        <v>8.7778764</v>
      </c>
      <c r="F2811" s="3" t="n">
        <v>94</v>
      </c>
      <c r="G2811" s="3" t="n">
        <v>94</v>
      </c>
      <c r="H2811" s="3" t="n">
        <v>20</v>
      </c>
      <c r="I2811" s="3" t="n">
        <v>20</v>
      </c>
      <c r="J2811" s="3" t="n">
        <v>130</v>
      </c>
      <c r="K2811" s="3" t="n">
        <v>130</v>
      </c>
      <c r="L2811" s="3" t="n">
        <v>21</v>
      </c>
      <c r="M2811" s="3" t="n">
        <v>21</v>
      </c>
      <c r="N2811" s="3" t="n">
        <v>-1</v>
      </c>
      <c r="O2811" s="3" t="n">
        <v>-1</v>
      </c>
      <c r="P2811" s="3" t="n">
        <v>8.2</v>
      </c>
      <c r="Q2811" s="3" t="n">
        <v>24.2</v>
      </c>
      <c r="R2811" s="3" t="s">
        <v>8219</v>
      </c>
      <c r="S2811" s="4" t="n">
        <v>45747.4017824074</v>
      </c>
      <c r="T2811" s="3" t="s">
        <v>239</v>
      </c>
      <c r="U2811" s="3" t="s">
        <v>239</v>
      </c>
      <c r="V2811" s="3" t="n">
        <v>0</v>
      </c>
      <c r="W2811" s="3" t="n">
        <v>0</v>
      </c>
      <c r="X2811" s="3" t="n">
        <v>0</v>
      </c>
      <c r="Y2811" s="3" t="s">
        <v>30</v>
      </c>
      <c r="Z2811" s="3" t="s">
        <v>30</v>
      </c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</row>
    <row r="2812" customFormat="false" ht="15.75" hidden="false" customHeight="false" outlineLevel="0" collapsed="false">
      <c r="A2812" s="3" t="n">
        <v>2811</v>
      </c>
      <c r="B2812" s="3" t="s">
        <v>8220</v>
      </c>
      <c r="C2812" s="3" t="s">
        <v>8221</v>
      </c>
      <c r="D2812" s="3" t="n">
        <v>1</v>
      </c>
      <c r="E2812" s="3" t="n">
        <v>11.6542519</v>
      </c>
      <c r="F2812" s="3" t="n">
        <v>300</v>
      </c>
      <c r="G2812" s="3" t="n">
        <v>300</v>
      </c>
      <c r="H2812" s="3" t="n">
        <v>29</v>
      </c>
      <c r="I2812" s="3" t="n">
        <v>29</v>
      </c>
      <c r="J2812" s="3" t="n">
        <v>387</v>
      </c>
      <c r="K2812" s="3" t="n">
        <v>387</v>
      </c>
      <c r="L2812" s="3" t="n">
        <v>66</v>
      </c>
      <c r="M2812" s="3" t="n">
        <v>66</v>
      </c>
      <c r="N2812" s="3" t="n">
        <v>-1</v>
      </c>
      <c r="O2812" s="3" t="n">
        <v>-1</v>
      </c>
      <c r="P2812" s="3" t="n">
        <v>8.2</v>
      </c>
      <c r="Q2812" s="3" t="n">
        <v>24.2</v>
      </c>
      <c r="R2812" s="3" t="s">
        <v>8222</v>
      </c>
      <c r="S2812" s="4" t="n">
        <v>45747.4022685185</v>
      </c>
      <c r="T2812" s="3" t="s">
        <v>239</v>
      </c>
      <c r="U2812" s="3" t="s">
        <v>239</v>
      </c>
      <c r="V2812" s="3" t="n">
        <v>0</v>
      </c>
      <c r="W2812" s="3" t="n">
        <v>0</v>
      </c>
      <c r="X2812" s="3" t="n">
        <v>0</v>
      </c>
      <c r="Y2812" s="3" t="s">
        <v>30</v>
      </c>
      <c r="Z2812" s="3" t="s">
        <v>30</v>
      </c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</row>
    <row r="2813" customFormat="false" ht="15.75" hidden="false" customHeight="false" outlineLevel="0" collapsed="false">
      <c r="A2813" s="3" t="n">
        <v>2812</v>
      </c>
      <c r="B2813" s="3" t="s">
        <v>8223</v>
      </c>
      <c r="C2813" s="3" t="s">
        <v>8224</v>
      </c>
      <c r="D2813" s="3" t="n">
        <v>1</v>
      </c>
      <c r="E2813" s="3" t="n">
        <v>53.81427</v>
      </c>
      <c r="F2813" s="3" t="n">
        <v>1911</v>
      </c>
      <c r="G2813" s="3" t="n">
        <v>1911</v>
      </c>
      <c r="H2813" s="3" t="n">
        <v>36</v>
      </c>
      <c r="I2813" s="3" t="n">
        <v>36</v>
      </c>
      <c r="J2813" s="3" t="n">
        <v>2348</v>
      </c>
      <c r="K2813" s="3" t="n">
        <v>2348</v>
      </c>
      <c r="L2813" s="3" t="n">
        <v>231</v>
      </c>
      <c r="M2813" s="3" t="n">
        <v>231</v>
      </c>
      <c r="N2813" s="3" t="n">
        <v>-1</v>
      </c>
      <c r="O2813" s="3" t="n">
        <v>-1</v>
      </c>
      <c r="P2813" s="3" t="n">
        <v>8.2</v>
      </c>
      <c r="Q2813" s="3" t="n">
        <v>24.2</v>
      </c>
      <c r="R2813" s="3" t="s">
        <v>8225</v>
      </c>
      <c r="S2813" s="4" t="n">
        <v>45747.4039236111</v>
      </c>
      <c r="T2813" s="3" t="s">
        <v>239</v>
      </c>
      <c r="U2813" s="3" t="s">
        <v>239</v>
      </c>
      <c r="V2813" s="3" t="n">
        <v>0</v>
      </c>
      <c r="W2813" s="3" t="n">
        <v>0</v>
      </c>
      <c r="X2813" s="3" t="n">
        <v>0</v>
      </c>
      <c r="Y2813" s="3" t="s">
        <v>30</v>
      </c>
      <c r="Z2813" s="3" t="s">
        <v>30</v>
      </c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</row>
    <row r="2814" customFormat="false" ht="15.75" hidden="false" customHeight="false" outlineLevel="0" collapsed="false">
      <c r="A2814" s="3" t="n">
        <v>2813</v>
      </c>
      <c r="B2814" s="3" t="s">
        <v>8226</v>
      </c>
      <c r="C2814" s="3" t="s">
        <v>8227</v>
      </c>
      <c r="D2814" s="3" t="n">
        <v>1</v>
      </c>
      <c r="E2814" s="3" t="n">
        <v>6.5679821</v>
      </c>
      <c r="F2814" s="3" t="n">
        <v>27</v>
      </c>
      <c r="G2814" s="3" t="n">
        <v>27</v>
      </c>
      <c r="H2814" s="3" t="n">
        <v>4</v>
      </c>
      <c r="I2814" s="3" t="n">
        <v>4</v>
      </c>
      <c r="J2814" s="3" t="n">
        <v>48</v>
      </c>
      <c r="K2814" s="3" t="n">
        <v>48</v>
      </c>
      <c r="L2814" s="3" t="n">
        <v>20</v>
      </c>
      <c r="M2814" s="3" t="n">
        <v>20</v>
      </c>
      <c r="N2814" s="3" t="n">
        <v>65</v>
      </c>
      <c r="O2814" s="3" t="n">
        <v>-1</v>
      </c>
      <c r="P2814" s="3" t="n">
        <v>8.1</v>
      </c>
      <c r="Q2814" s="3" t="n">
        <v>24.2</v>
      </c>
      <c r="R2814" s="3" t="s">
        <v>8228</v>
      </c>
      <c r="S2814" s="4" t="n">
        <v>45747.4044907407</v>
      </c>
      <c r="T2814" s="3" t="s">
        <v>4910</v>
      </c>
      <c r="U2814" s="3" t="s">
        <v>4910</v>
      </c>
      <c r="V2814" s="3" t="n">
        <v>1</v>
      </c>
      <c r="W2814" s="3" t="n">
        <v>0</v>
      </c>
      <c r="X2814" s="3" t="n">
        <v>0</v>
      </c>
      <c r="Y2814" s="3" t="s">
        <v>30</v>
      </c>
      <c r="Z2814" s="3" t="s">
        <v>30</v>
      </c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</row>
    <row r="2815" customFormat="false" ht="15.75" hidden="false" customHeight="false" outlineLevel="0" collapsed="false">
      <c r="A2815" s="3" t="n">
        <v>2814</v>
      </c>
      <c r="B2815" s="3" t="s">
        <v>8229</v>
      </c>
      <c r="C2815" s="3" t="s">
        <v>8230</v>
      </c>
      <c r="D2815" s="3" t="n">
        <v>1</v>
      </c>
      <c r="E2815" s="3" t="n">
        <v>4.2937946</v>
      </c>
      <c r="F2815" s="3" t="n">
        <v>303</v>
      </c>
      <c r="G2815" s="3" t="n">
        <v>303</v>
      </c>
      <c r="H2815" s="3" t="n">
        <v>20</v>
      </c>
      <c r="I2815" s="3" t="n">
        <v>20</v>
      </c>
      <c r="J2815" s="3" t="n">
        <v>510</v>
      </c>
      <c r="K2815" s="3" t="n">
        <v>510</v>
      </c>
      <c r="L2815" s="3" t="n">
        <v>10</v>
      </c>
      <c r="M2815" s="3" t="n">
        <v>10</v>
      </c>
      <c r="N2815" s="3" t="n">
        <v>-1</v>
      </c>
      <c r="O2815" s="3" t="n">
        <v>-1</v>
      </c>
      <c r="P2815" s="3" t="n">
        <v>8.1</v>
      </c>
      <c r="Q2815" s="3" t="n">
        <v>24.2</v>
      </c>
      <c r="R2815" s="3" t="s">
        <v>8231</v>
      </c>
      <c r="S2815" s="4" t="n">
        <v>45747.4046412037</v>
      </c>
      <c r="T2815" s="3" t="s">
        <v>65</v>
      </c>
      <c r="U2815" s="3" t="s">
        <v>65</v>
      </c>
      <c r="V2815" s="3" t="n">
        <v>0</v>
      </c>
      <c r="W2815" s="3" t="n">
        <v>0</v>
      </c>
      <c r="X2815" s="3" t="n">
        <v>0</v>
      </c>
      <c r="Y2815" s="3" t="s">
        <v>30</v>
      </c>
      <c r="Z2815" s="3" t="s">
        <v>30</v>
      </c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</row>
    <row r="2816" customFormat="false" ht="15.75" hidden="false" customHeight="false" outlineLevel="0" collapsed="false">
      <c r="A2816" s="3" t="n">
        <v>2815</v>
      </c>
      <c r="B2816" s="3" t="s">
        <v>8232</v>
      </c>
      <c r="C2816" s="3" t="s">
        <v>8233</v>
      </c>
      <c r="D2816" s="3" t="n">
        <v>1</v>
      </c>
      <c r="E2816" s="3" t="n">
        <v>0.6500903</v>
      </c>
      <c r="F2816" s="3" t="n">
        <v>48</v>
      </c>
      <c r="G2816" s="3" t="n">
        <v>48</v>
      </c>
      <c r="H2816" s="3" t="n">
        <v>12</v>
      </c>
      <c r="I2816" s="3" t="n">
        <v>12</v>
      </c>
      <c r="J2816" s="3" t="n">
        <v>72</v>
      </c>
      <c r="K2816" s="3" t="n">
        <v>72</v>
      </c>
      <c r="L2816" s="3" t="n">
        <v>2</v>
      </c>
      <c r="M2816" s="3" t="n">
        <v>2</v>
      </c>
      <c r="N2816" s="3" t="n">
        <v>-1</v>
      </c>
      <c r="O2816" s="3" t="n">
        <v>-1</v>
      </c>
      <c r="P2816" s="3" t="n">
        <v>8.1</v>
      </c>
      <c r="Q2816" s="3" t="n">
        <v>24.2</v>
      </c>
      <c r="R2816" s="3" t="s">
        <v>8234</v>
      </c>
      <c r="S2816" s="4" t="n">
        <v>45747.4046875</v>
      </c>
      <c r="T2816" s="3" t="s">
        <v>65</v>
      </c>
      <c r="U2816" s="3" t="s">
        <v>65</v>
      </c>
      <c r="V2816" s="3" t="n">
        <v>0</v>
      </c>
      <c r="W2816" s="3" t="n">
        <v>0</v>
      </c>
      <c r="X2816" s="3" t="n">
        <v>0</v>
      </c>
      <c r="Y2816" s="3" t="s">
        <v>30</v>
      </c>
      <c r="Z2816" s="3" t="s">
        <v>30</v>
      </c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</row>
    <row r="2817" customFormat="false" ht="15.75" hidden="false" customHeight="false" outlineLevel="0" collapsed="false">
      <c r="A2817" s="3" t="n">
        <v>2816</v>
      </c>
      <c r="B2817" s="3" t="s">
        <v>8235</v>
      </c>
      <c r="C2817" s="3" t="s">
        <v>8236</v>
      </c>
      <c r="D2817" s="3" t="n">
        <v>1</v>
      </c>
      <c r="E2817" s="3" t="n">
        <v>2.9422428</v>
      </c>
      <c r="F2817" s="3" t="n">
        <v>27</v>
      </c>
      <c r="G2817" s="3" t="n">
        <v>27</v>
      </c>
      <c r="H2817" s="3" t="n">
        <v>9</v>
      </c>
      <c r="I2817" s="3" t="n">
        <v>9</v>
      </c>
      <c r="J2817" s="3" t="n">
        <v>72</v>
      </c>
      <c r="K2817" s="3" t="n">
        <v>72</v>
      </c>
      <c r="L2817" s="3" t="n">
        <v>4</v>
      </c>
      <c r="M2817" s="3" t="n">
        <v>4</v>
      </c>
      <c r="N2817" s="3" t="n">
        <v>-1</v>
      </c>
      <c r="O2817" s="3" t="n">
        <v>-1</v>
      </c>
      <c r="P2817" s="3" t="n">
        <v>8.1</v>
      </c>
      <c r="Q2817" s="3" t="n">
        <v>24.2</v>
      </c>
      <c r="R2817" s="3" t="s">
        <v>8237</v>
      </c>
      <c r="S2817" s="4" t="n">
        <v>45747.4047800926</v>
      </c>
      <c r="T2817" s="3" t="s">
        <v>65</v>
      </c>
      <c r="U2817" s="3" t="s">
        <v>65</v>
      </c>
      <c r="V2817" s="3" t="n">
        <v>0</v>
      </c>
      <c r="W2817" s="3" t="n">
        <v>0</v>
      </c>
      <c r="X2817" s="3" t="n">
        <v>0</v>
      </c>
      <c r="Y2817" s="3" t="s">
        <v>30</v>
      </c>
      <c r="Z2817" s="3" t="s">
        <v>30</v>
      </c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</row>
    <row r="2818" customFormat="false" ht="15.75" hidden="false" customHeight="false" outlineLevel="0" collapsed="false">
      <c r="A2818" s="3" t="n">
        <v>2817</v>
      </c>
      <c r="B2818" s="3" t="s">
        <v>8238</v>
      </c>
      <c r="C2818" s="3" t="s">
        <v>8239</v>
      </c>
      <c r="D2818" s="3" t="n">
        <v>1</v>
      </c>
      <c r="E2818" s="3" t="n">
        <v>0.7456367</v>
      </c>
      <c r="F2818" s="3" t="n">
        <v>18</v>
      </c>
      <c r="G2818" s="3" t="n">
        <v>18</v>
      </c>
      <c r="H2818" s="3" t="n">
        <v>6</v>
      </c>
      <c r="I2818" s="3" t="n">
        <v>6</v>
      </c>
      <c r="J2818" s="3" t="n">
        <v>31</v>
      </c>
      <c r="K2818" s="3" t="n">
        <v>31</v>
      </c>
      <c r="L2818" s="3" t="n">
        <v>3</v>
      </c>
      <c r="M2818" s="3" t="n">
        <v>3</v>
      </c>
      <c r="N2818" s="3" t="n">
        <v>-1</v>
      </c>
      <c r="O2818" s="3" t="n">
        <v>-1</v>
      </c>
      <c r="P2818" s="3" t="n">
        <v>8.1</v>
      </c>
      <c r="Q2818" s="3" t="n">
        <v>24.2</v>
      </c>
      <c r="R2818" s="3" t="s">
        <v>8240</v>
      </c>
      <c r="S2818" s="4" t="n">
        <v>45747.404837963</v>
      </c>
      <c r="T2818" s="3" t="s">
        <v>65</v>
      </c>
      <c r="U2818" s="3" t="s">
        <v>65</v>
      </c>
      <c r="V2818" s="3" t="n">
        <v>0</v>
      </c>
      <c r="W2818" s="3" t="n">
        <v>0</v>
      </c>
      <c r="X2818" s="3" t="n">
        <v>0</v>
      </c>
      <c r="Y2818" s="3" t="s">
        <v>30</v>
      </c>
      <c r="Z2818" s="3" t="s">
        <v>30</v>
      </c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</row>
    <row r="2819" customFormat="false" ht="15.75" hidden="false" customHeight="false" outlineLevel="0" collapsed="false">
      <c r="A2819" s="3" t="n">
        <v>2818</v>
      </c>
      <c r="B2819" s="3" t="s">
        <v>8241</v>
      </c>
      <c r="C2819" s="3" t="s">
        <v>8242</v>
      </c>
      <c r="D2819" s="3" t="n">
        <v>1</v>
      </c>
      <c r="E2819" s="3" t="n">
        <v>0.458965</v>
      </c>
      <c r="F2819" s="3" t="n">
        <v>8</v>
      </c>
      <c r="G2819" s="3" t="n">
        <v>8</v>
      </c>
      <c r="H2819" s="3" t="n">
        <v>6</v>
      </c>
      <c r="I2819" s="3" t="n">
        <v>6</v>
      </c>
      <c r="J2819" s="3" t="n">
        <v>12</v>
      </c>
      <c r="K2819" s="3" t="n">
        <v>12</v>
      </c>
      <c r="L2819" s="3" t="n">
        <v>1</v>
      </c>
      <c r="M2819" s="3" t="n">
        <v>1</v>
      </c>
      <c r="N2819" s="3" t="n">
        <v>-1</v>
      </c>
      <c r="O2819" s="3" t="n">
        <v>-1</v>
      </c>
      <c r="P2819" s="3" t="n">
        <v>8.1</v>
      </c>
      <c r="Q2819" s="3" t="n">
        <v>24.2</v>
      </c>
      <c r="R2819" s="3" t="s">
        <v>8243</v>
      </c>
      <c r="S2819" s="4" t="n">
        <v>45747.4048958333</v>
      </c>
      <c r="T2819" s="3" t="s">
        <v>65</v>
      </c>
      <c r="U2819" s="3" t="s">
        <v>65</v>
      </c>
      <c r="V2819" s="3" t="n">
        <v>0</v>
      </c>
      <c r="W2819" s="3" t="n">
        <v>0</v>
      </c>
      <c r="X2819" s="3" t="n">
        <v>0</v>
      </c>
      <c r="Y2819" s="3" t="s">
        <v>30</v>
      </c>
      <c r="Z2819" s="3" t="s">
        <v>30</v>
      </c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</row>
    <row r="2820" customFormat="false" ht="15.75" hidden="false" customHeight="false" outlineLevel="0" collapsed="false">
      <c r="A2820" s="3" t="n">
        <v>2819</v>
      </c>
      <c r="B2820" s="3" t="s">
        <v>8244</v>
      </c>
      <c r="C2820" s="3" t="s">
        <v>8245</v>
      </c>
      <c r="D2820" s="3" t="n">
        <v>1</v>
      </c>
      <c r="E2820" s="3" t="n">
        <v>0.5084832</v>
      </c>
      <c r="F2820" s="3" t="n">
        <v>9</v>
      </c>
      <c r="G2820" s="3" t="n">
        <v>9</v>
      </c>
      <c r="H2820" s="3" t="n">
        <v>6</v>
      </c>
      <c r="I2820" s="3" t="n">
        <v>6</v>
      </c>
      <c r="J2820" s="3" t="n">
        <v>14</v>
      </c>
      <c r="K2820" s="3" t="n">
        <v>14</v>
      </c>
      <c r="L2820" s="3" t="n">
        <v>1</v>
      </c>
      <c r="M2820" s="3" t="n">
        <v>1</v>
      </c>
      <c r="N2820" s="3" t="n">
        <v>-1</v>
      </c>
      <c r="O2820" s="3" t="n">
        <v>-1</v>
      </c>
      <c r="P2820" s="3" t="n">
        <v>8.1</v>
      </c>
      <c r="Q2820" s="3" t="n">
        <v>24.2</v>
      </c>
      <c r="R2820" s="3" t="s">
        <v>8246</v>
      </c>
      <c r="S2820" s="4" t="n">
        <v>45747.4049537037</v>
      </c>
      <c r="T2820" s="3" t="s">
        <v>65</v>
      </c>
      <c r="U2820" s="3" t="s">
        <v>65</v>
      </c>
      <c r="V2820" s="3" t="n">
        <v>0</v>
      </c>
      <c r="W2820" s="3" t="n">
        <v>0</v>
      </c>
      <c r="X2820" s="3" t="n">
        <v>0</v>
      </c>
      <c r="Y2820" s="3" t="s">
        <v>30</v>
      </c>
      <c r="Z2820" s="3" t="s">
        <v>30</v>
      </c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</row>
    <row r="2821" customFormat="false" ht="15.75" hidden="false" customHeight="false" outlineLevel="0" collapsed="false">
      <c r="A2821" s="3" t="n">
        <v>2820</v>
      </c>
      <c r="B2821" s="3" t="s">
        <v>8247</v>
      </c>
      <c r="C2821" s="3" t="s">
        <v>8248</v>
      </c>
      <c r="D2821" s="3" t="n">
        <v>1</v>
      </c>
      <c r="E2821" s="3" t="n">
        <v>144.3864201</v>
      </c>
      <c r="F2821" s="3" t="n">
        <v>2743</v>
      </c>
      <c r="G2821" s="3" t="n">
        <v>2743</v>
      </c>
      <c r="H2821" s="3" t="n">
        <v>17</v>
      </c>
      <c r="I2821" s="3" t="n">
        <v>17</v>
      </c>
      <c r="J2821" s="3" t="n">
        <v>2982</v>
      </c>
      <c r="K2821" s="3" t="n">
        <v>2982</v>
      </c>
      <c r="L2821" s="3" t="n">
        <v>539</v>
      </c>
      <c r="M2821" s="3" t="n">
        <v>539</v>
      </c>
      <c r="N2821" s="3" t="n">
        <v>-1</v>
      </c>
      <c r="O2821" s="3" t="n">
        <v>-1</v>
      </c>
      <c r="P2821" s="3" t="n">
        <v>8.2</v>
      </c>
      <c r="Q2821" s="3" t="n">
        <v>24.2</v>
      </c>
      <c r="R2821" s="3" t="s">
        <v>8249</v>
      </c>
      <c r="S2821" s="4" t="n">
        <v>45747.4080787037</v>
      </c>
      <c r="T2821" s="3" t="s">
        <v>65</v>
      </c>
      <c r="U2821" s="3" t="s">
        <v>65</v>
      </c>
      <c r="V2821" s="3" t="n">
        <v>0</v>
      </c>
      <c r="W2821" s="3" t="n">
        <v>0</v>
      </c>
      <c r="X2821" s="3" t="n">
        <v>0</v>
      </c>
      <c r="Y2821" s="3" t="s">
        <v>30</v>
      </c>
      <c r="Z2821" s="3" t="s">
        <v>30</v>
      </c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</row>
    <row r="2822" customFormat="false" ht="15.75" hidden="false" customHeight="false" outlineLevel="0" collapsed="false">
      <c r="A2822" s="3" t="n">
        <v>2821</v>
      </c>
      <c r="B2822" s="3" t="s">
        <v>8250</v>
      </c>
      <c r="C2822" s="3" t="s">
        <v>8251</v>
      </c>
      <c r="D2822" s="3" t="n">
        <v>1</v>
      </c>
      <c r="E2822" s="3" t="n">
        <v>0.1566928</v>
      </c>
      <c r="F2822" s="3" t="n">
        <v>9</v>
      </c>
      <c r="G2822" s="3" t="n">
        <v>9</v>
      </c>
      <c r="H2822" s="3" t="n">
        <v>7</v>
      </c>
      <c r="I2822" s="3" t="n">
        <v>7</v>
      </c>
      <c r="J2822" s="3" t="n">
        <v>8</v>
      </c>
      <c r="K2822" s="3" t="n">
        <v>8</v>
      </c>
      <c r="L2822" s="3" t="n">
        <v>1</v>
      </c>
      <c r="M2822" s="3" t="n">
        <v>1</v>
      </c>
      <c r="N2822" s="3" t="n">
        <v>-1</v>
      </c>
      <c r="O2822" s="3" t="n">
        <v>-1</v>
      </c>
      <c r="P2822" s="3" t="n">
        <v>8</v>
      </c>
      <c r="Q2822" s="3" t="n">
        <v>24.2</v>
      </c>
      <c r="R2822" s="3" t="s">
        <v>8252</v>
      </c>
      <c r="S2822" s="4" t="n">
        <v>45747.408275463</v>
      </c>
      <c r="T2822" s="3" t="s">
        <v>65</v>
      </c>
      <c r="U2822" s="3" t="s">
        <v>65</v>
      </c>
      <c r="V2822" s="3" t="n">
        <v>0</v>
      </c>
      <c r="W2822" s="3" t="n">
        <v>0</v>
      </c>
      <c r="X2822" s="3" t="n">
        <v>0</v>
      </c>
      <c r="Y2822" s="3" t="s">
        <v>30</v>
      </c>
      <c r="Z2822" s="3" t="s">
        <v>30</v>
      </c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</row>
    <row r="2823" customFormat="false" ht="15.75" hidden="false" customHeight="false" outlineLevel="0" collapsed="false">
      <c r="A2823" s="3" t="n">
        <v>2822</v>
      </c>
      <c r="B2823" s="3" t="s">
        <v>8253</v>
      </c>
      <c r="C2823" s="3" t="s">
        <v>8254</v>
      </c>
      <c r="D2823" s="3" t="n">
        <v>1</v>
      </c>
      <c r="E2823" s="3" t="n">
        <v>2.5593365</v>
      </c>
      <c r="F2823" s="3" t="n">
        <v>18</v>
      </c>
      <c r="G2823" s="3" t="n">
        <v>18</v>
      </c>
      <c r="H2823" s="3" t="n">
        <v>7</v>
      </c>
      <c r="I2823" s="3" t="n">
        <v>7</v>
      </c>
      <c r="J2823" s="3" t="n">
        <v>24</v>
      </c>
      <c r="K2823" s="3" t="n">
        <v>24</v>
      </c>
      <c r="L2823" s="3" t="n">
        <v>0</v>
      </c>
      <c r="M2823" s="3" t="n">
        <v>0</v>
      </c>
      <c r="N2823" s="3" t="n">
        <v>-1</v>
      </c>
      <c r="O2823" s="3" t="n">
        <v>-1</v>
      </c>
      <c r="P2823" s="3" t="n">
        <v>8.2</v>
      </c>
      <c r="Q2823" s="3" t="n">
        <v>24.2</v>
      </c>
      <c r="R2823" s="3" t="s">
        <v>8255</v>
      </c>
      <c r="S2823" s="4" t="n">
        <v>45747.4083564815</v>
      </c>
      <c r="T2823" s="3" t="s">
        <v>29</v>
      </c>
      <c r="U2823" s="3" t="s">
        <v>29</v>
      </c>
      <c r="V2823" s="3" t="n">
        <v>0</v>
      </c>
      <c r="W2823" s="3" t="n">
        <v>0</v>
      </c>
      <c r="X2823" s="3" t="n">
        <v>0</v>
      </c>
      <c r="Y2823" s="3" t="s">
        <v>30</v>
      </c>
      <c r="Z2823" s="3" t="s">
        <v>30</v>
      </c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</row>
    <row r="2824" customFormat="false" ht="15.75" hidden="false" customHeight="false" outlineLevel="0" collapsed="false">
      <c r="A2824" s="3" t="n">
        <v>2823</v>
      </c>
      <c r="B2824" s="3" t="s">
        <v>8256</v>
      </c>
      <c r="C2824" s="3" t="s">
        <v>8257</v>
      </c>
      <c r="D2824" s="3" t="n">
        <v>1</v>
      </c>
      <c r="E2824" s="3" t="n">
        <v>5.4901773</v>
      </c>
      <c r="F2824" s="3" t="n">
        <v>15</v>
      </c>
      <c r="G2824" s="3" t="n">
        <v>15</v>
      </c>
      <c r="H2824" s="3" t="n">
        <v>7</v>
      </c>
      <c r="I2824" s="3" t="n">
        <v>7</v>
      </c>
      <c r="J2824" s="3" t="n">
        <v>15</v>
      </c>
      <c r="K2824" s="3" t="n">
        <v>15</v>
      </c>
      <c r="L2824" s="3" t="n">
        <v>2</v>
      </c>
      <c r="M2824" s="3" t="n">
        <v>2</v>
      </c>
      <c r="N2824" s="3" t="n">
        <v>-1</v>
      </c>
      <c r="O2824" s="3" t="n">
        <v>-1</v>
      </c>
      <c r="P2824" s="3" t="n">
        <v>8.1</v>
      </c>
      <c r="Q2824" s="3" t="n">
        <v>24.2</v>
      </c>
      <c r="R2824" s="3" t="s">
        <v>8258</v>
      </c>
      <c r="S2824" s="4" t="n">
        <v>45747.4085532407</v>
      </c>
      <c r="T2824" s="3" t="s">
        <v>239</v>
      </c>
      <c r="U2824" s="3" t="s">
        <v>239</v>
      </c>
      <c r="V2824" s="3" t="n">
        <v>0</v>
      </c>
      <c r="W2824" s="3" t="n">
        <v>0</v>
      </c>
      <c r="X2824" s="3" t="n">
        <v>0</v>
      </c>
      <c r="Y2824" s="3" t="s">
        <v>30</v>
      </c>
      <c r="Z2824" s="3" t="s">
        <v>30</v>
      </c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</row>
    <row r="2825" customFormat="false" ht="15.75" hidden="false" customHeight="false" outlineLevel="0" collapsed="false">
      <c r="A2825" s="3" t="n">
        <v>2824</v>
      </c>
      <c r="B2825" s="3" t="s">
        <v>8259</v>
      </c>
      <c r="C2825" s="3" t="s">
        <v>8260</v>
      </c>
      <c r="D2825" s="3" t="n">
        <v>1</v>
      </c>
      <c r="E2825" s="3" t="n">
        <v>15.6880494</v>
      </c>
      <c r="F2825" s="3" t="n">
        <v>255</v>
      </c>
      <c r="G2825" s="3" t="n">
        <v>255</v>
      </c>
      <c r="H2825" s="3" t="n">
        <v>22</v>
      </c>
      <c r="I2825" s="3" t="n">
        <v>22</v>
      </c>
      <c r="J2825" s="3" t="n">
        <v>244</v>
      </c>
      <c r="K2825" s="3" t="n">
        <v>244</v>
      </c>
      <c r="L2825" s="3" t="n">
        <v>64</v>
      </c>
      <c r="M2825" s="3" t="n">
        <v>64</v>
      </c>
      <c r="N2825" s="3" t="n">
        <v>-1</v>
      </c>
      <c r="O2825" s="3" t="n">
        <v>-1</v>
      </c>
      <c r="P2825" s="3" t="n">
        <v>8.9</v>
      </c>
      <c r="Q2825" s="3" t="n">
        <v>24.2</v>
      </c>
      <c r="R2825" s="3" t="s">
        <v>8261</v>
      </c>
      <c r="S2825" s="4" t="n">
        <v>45747.4088657407</v>
      </c>
      <c r="T2825" s="3" t="s">
        <v>1920</v>
      </c>
      <c r="U2825" s="3" t="s">
        <v>1920</v>
      </c>
      <c r="V2825" s="3" t="n">
        <v>0</v>
      </c>
      <c r="W2825" s="3" t="n">
        <v>0</v>
      </c>
      <c r="X2825" s="3" t="n">
        <v>0</v>
      </c>
      <c r="Y2825" s="3" t="s">
        <v>30</v>
      </c>
      <c r="Z2825" s="3" t="s">
        <v>30</v>
      </c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</row>
    <row r="2826" customFormat="false" ht="15.75" hidden="false" customHeight="false" outlineLevel="0" collapsed="false">
      <c r="A2826" s="3" t="n">
        <v>2825</v>
      </c>
      <c r="B2826" s="3" t="s">
        <v>8262</v>
      </c>
      <c r="C2826" s="3" t="s">
        <v>8263</v>
      </c>
      <c r="D2826" s="3" t="n">
        <v>1</v>
      </c>
      <c r="E2826" s="3" t="n">
        <v>15.5641127</v>
      </c>
      <c r="F2826" s="3" t="n">
        <v>212</v>
      </c>
      <c r="G2826" s="3" t="n">
        <v>212</v>
      </c>
      <c r="H2826" s="3" t="n">
        <v>17</v>
      </c>
      <c r="I2826" s="3" t="n">
        <v>17</v>
      </c>
      <c r="J2826" s="3" t="n">
        <v>224</v>
      </c>
      <c r="K2826" s="3" t="n">
        <v>224</v>
      </c>
      <c r="L2826" s="3" t="n">
        <v>53</v>
      </c>
      <c r="M2826" s="3" t="n">
        <v>53</v>
      </c>
      <c r="N2826" s="3" t="n">
        <v>-1</v>
      </c>
      <c r="O2826" s="3" t="n">
        <v>-1</v>
      </c>
      <c r="P2826" s="3" t="n">
        <v>8.9</v>
      </c>
      <c r="Q2826" s="3" t="n">
        <v>24.2</v>
      </c>
      <c r="R2826" s="3" t="s">
        <v>8264</v>
      </c>
      <c r="S2826" s="4" t="n">
        <v>45747.4091782407</v>
      </c>
      <c r="T2826" s="3" t="s">
        <v>1920</v>
      </c>
      <c r="U2826" s="3" t="s">
        <v>1920</v>
      </c>
      <c r="V2826" s="3" t="n">
        <v>0</v>
      </c>
      <c r="W2826" s="3" t="n">
        <v>0</v>
      </c>
      <c r="X2826" s="3" t="n">
        <v>0</v>
      </c>
      <c r="Y2826" s="3" t="s">
        <v>30</v>
      </c>
      <c r="Z2826" s="3" t="s">
        <v>30</v>
      </c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</row>
    <row r="2827" customFormat="false" ht="15.75" hidden="false" customHeight="false" outlineLevel="0" collapsed="false">
      <c r="A2827" s="3" t="n">
        <v>2826</v>
      </c>
      <c r="B2827" s="3" t="s">
        <v>8265</v>
      </c>
      <c r="C2827" s="3" t="s">
        <v>8266</v>
      </c>
      <c r="D2827" s="3" t="n">
        <v>1</v>
      </c>
      <c r="E2827" s="3" t="n">
        <v>14.9488362</v>
      </c>
      <c r="F2827" s="3" t="n">
        <v>255</v>
      </c>
      <c r="G2827" s="3" t="n">
        <v>255</v>
      </c>
      <c r="H2827" s="3" t="n">
        <v>22</v>
      </c>
      <c r="I2827" s="3" t="n">
        <v>22</v>
      </c>
      <c r="J2827" s="3" t="n">
        <v>244</v>
      </c>
      <c r="K2827" s="3" t="n">
        <v>244</v>
      </c>
      <c r="L2827" s="3" t="n">
        <v>64</v>
      </c>
      <c r="M2827" s="3" t="n">
        <v>64</v>
      </c>
      <c r="N2827" s="3" t="n">
        <v>-1</v>
      </c>
      <c r="O2827" s="3" t="n">
        <v>-1</v>
      </c>
      <c r="P2827" s="3" t="n">
        <v>9</v>
      </c>
      <c r="Q2827" s="3" t="n">
        <v>24.2</v>
      </c>
      <c r="R2827" s="3" t="s">
        <v>8267</v>
      </c>
      <c r="S2827" s="4" t="n">
        <v>45747.4094791667</v>
      </c>
      <c r="T2827" s="3" t="s">
        <v>1920</v>
      </c>
      <c r="U2827" s="3" t="s">
        <v>1920</v>
      </c>
      <c r="V2827" s="3" t="n">
        <v>0</v>
      </c>
      <c r="W2827" s="3" t="n">
        <v>0</v>
      </c>
      <c r="X2827" s="3" t="n">
        <v>0</v>
      </c>
      <c r="Y2827" s="3" t="s">
        <v>30</v>
      </c>
      <c r="Z2827" s="3" t="s">
        <v>30</v>
      </c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</row>
    <row r="2828" customFormat="false" ht="15.75" hidden="false" customHeight="false" outlineLevel="0" collapsed="false">
      <c r="A2828" s="3" t="n">
        <v>2827</v>
      </c>
      <c r="B2828" s="3" t="s">
        <v>8268</v>
      </c>
      <c r="C2828" s="3" t="s">
        <v>8269</v>
      </c>
      <c r="D2828" s="3" t="n">
        <v>1</v>
      </c>
      <c r="E2828" s="3" t="n">
        <v>15.3911996</v>
      </c>
      <c r="F2828" s="3" t="n">
        <v>212</v>
      </c>
      <c r="G2828" s="3" t="n">
        <v>212</v>
      </c>
      <c r="H2828" s="3" t="n">
        <v>17</v>
      </c>
      <c r="I2828" s="3" t="n">
        <v>17</v>
      </c>
      <c r="J2828" s="3" t="n">
        <v>224</v>
      </c>
      <c r="K2828" s="3" t="n">
        <v>224</v>
      </c>
      <c r="L2828" s="3" t="n">
        <v>53</v>
      </c>
      <c r="M2828" s="3" t="n">
        <v>53</v>
      </c>
      <c r="N2828" s="3" t="n">
        <v>-1</v>
      </c>
      <c r="O2828" s="3" t="n">
        <v>-1</v>
      </c>
      <c r="P2828" s="3" t="n">
        <v>9</v>
      </c>
      <c r="Q2828" s="3" t="n">
        <v>24.2</v>
      </c>
      <c r="R2828" s="3" t="s">
        <v>8270</v>
      </c>
      <c r="S2828" s="4" t="n">
        <v>45747.4097916667</v>
      </c>
      <c r="T2828" s="3" t="s">
        <v>1920</v>
      </c>
      <c r="U2828" s="3" t="s">
        <v>1920</v>
      </c>
      <c r="V2828" s="3" t="n">
        <v>0</v>
      </c>
      <c r="W2828" s="3" t="n">
        <v>0</v>
      </c>
      <c r="X2828" s="3" t="n">
        <v>0</v>
      </c>
      <c r="Y2828" s="3" t="s">
        <v>30</v>
      </c>
      <c r="Z2828" s="3" t="s">
        <v>30</v>
      </c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</row>
    <row r="2829" customFormat="false" ht="15.75" hidden="false" customHeight="false" outlineLevel="0" collapsed="false">
      <c r="A2829" s="3" t="n">
        <v>2828</v>
      </c>
      <c r="B2829" s="3" t="s">
        <v>8271</v>
      </c>
      <c r="C2829" s="3" t="s">
        <v>8272</v>
      </c>
      <c r="D2829" s="3" t="n">
        <v>1</v>
      </c>
      <c r="E2829" s="3" t="n">
        <v>14.5843351</v>
      </c>
      <c r="F2829" s="3" t="n">
        <v>255</v>
      </c>
      <c r="G2829" s="3" t="n">
        <v>255</v>
      </c>
      <c r="H2829" s="3" t="n">
        <v>22</v>
      </c>
      <c r="I2829" s="3" t="n">
        <v>22</v>
      </c>
      <c r="J2829" s="3" t="n">
        <v>244</v>
      </c>
      <c r="K2829" s="3" t="n">
        <v>244</v>
      </c>
      <c r="L2829" s="3" t="n">
        <v>64</v>
      </c>
      <c r="M2829" s="3" t="n">
        <v>64</v>
      </c>
      <c r="N2829" s="3" t="n">
        <v>-1</v>
      </c>
      <c r="O2829" s="3" t="n">
        <v>-1</v>
      </c>
      <c r="P2829" s="3" t="n">
        <v>9.1</v>
      </c>
      <c r="Q2829" s="3" t="n">
        <v>24.2</v>
      </c>
      <c r="R2829" s="3" t="s">
        <v>8273</v>
      </c>
      <c r="S2829" s="4" t="n">
        <v>45747.4101041667</v>
      </c>
      <c r="T2829" s="3" t="s">
        <v>1920</v>
      </c>
      <c r="U2829" s="3" t="s">
        <v>1920</v>
      </c>
      <c r="V2829" s="3" t="n">
        <v>0</v>
      </c>
      <c r="W2829" s="3" t="n">
        <v>0</v>
      </c>
      <c r="X2829" s="3" t="n">
        <v>0</v>
      </c>
      <c r="Y2829" s="3" t="s">
        <v>30</v>
      </c>
      <c r="Z2829" s="3" t="s">
        <v>30</v>
      </c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</row>
    <row r="2830" customFormat="false" ht="15.75" hidden="false" customHeight="false" outlineLevel="0" collapsed="false">
      <c r="A2830" s="3" t="n">
        <v>2829</v>
      </c>
      <c r="B2830" s="3" t="s">
        <v>8274</v>
      </c>
      <c r="C2830" s="3" t="s">
        <v>8275</v>
      </c>
      <c r="D2830" s="3" t="n">
        <v>1</v>
      </c>
      <c r="E2830" s="3" t="n">
        <v>14.7320759</v>
      </c>
      <c r="F2830" s="3" t="n">
        <v>212</v>
      </c>
      <c r="G2830" s="3" t="n">
        <v>212</v>
      </c>
      <c r="H2830" s="3" t="n">
        <v>17</v>
      </c>
      <c r="I2830" s="3" t="n">
        <v>17</v>
      </c>
      <c r="J2830" s="3" t="n">
        <v>224</v>
      </c>
      <c r="K2830" s="3" t="n">
        <v>224</v>
      </c>
      <c r="L2830" s="3" t="n">
        <v>53</v>
      </c>
      <c r="M2830" s="3" t="n">
        <v>53</v>
      </c>
      <c r="N2830" s="3" t="n">
        <v>-1</v>
      </c>
      <c r="O2830" s="3" t="n">
        <v>-1</v>
      </c>
      <c r="P2830" s="3" t="n">
        <v>9.1</v>
      </c>
      <c r="Q2830" s="3" t="n">
        <v>24.2</v>
      </c>
      <c r="R2830" s="3" t="s">
        <v>8276</v>
      </c>
      <c r="S2830" s="4" t="n">
        <v>45747.4103819444</v>
      </c>
      <c r="T2830" s="3" t="s">
        <v>1920</v>
      </c>
      <c r="U2830" s="3" t="s">
        <v>1920</v>
      </c>
      <c r="V2830" s="3" t="n">
        <v>0</v>
      </c>
      <c r="W2830" s="3" t="n">
        <v>0</v>
      </c>
      <c r="X2830" s="3" t="n">
        <v>0</v>
      </c>
      <c r="Y2830" s="3" t="s">
        <v>30</v>
      </c>
      <c r="Z2830" s="3" t="s">
        <v>30</v>
      </c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</row>
    <row r="2831" customFormat="false" ht="15.75" hidden="false" customHeight="false" outlineLevel="0" collapsed="false">
      <c r="A2831" s="3" t="n">
        <v>2830</v>
      </c>
      <c r="B2831" s="3" t="s">
        <v>8277</v>
      </c>
      <c r="C2831" s="3" t="s">
        <v>8278</v>
      </c>
      <c r="D2831" s="3" t="n">
        <v>1</v>
      </c>
      <c r="E2831" s="3" t="n">
        <v>14.5672177</v>
      </c>
      <c r="F2831" s="3" t="n">
        <v>255</v>
      </c>
      <c r="G2831" s="3" t="n">
        <v>255</v>
      </c>
      <c r="H2831" s="3" t="n">
        <v>22</v>
      </c>
      <c r="I2831" s="3" t="n">
        <v>22</v>
      </c>
      <c r="J2831" s="3" t="n">
        <v>244</v>
      </c>
      <c r="K2831" s="3" t="n">
        <v>244</v>
      </c>
      <c r="L2831" s="3" t="n">
        <v>64</v>
      </c>
      <c r="M2831" s="3" t="n">
        <v>64</v>
      </c>
      <c r="N2831" s="3" t="n">
        <v>-1</v>
      </c>
      <c r="O2831" s="3" t="n">
        <v>-1</v>
      </c>
      <c r="P2831" s="3" t="n">
        <v>9.2</v>
      </c>
      <c r="Q2831" s="3" t="n">
        <v>24.2</v>
      </c>
      <c r="R2831" s="3" t="s">
        <v>8279</v>
      </c>
      <c r="S2831" s="4" t="n">
        <v>45747.4106828704</v>
      </c>
      <c r="T2831" s="3" t="s">
        <v>1920</v>
      </c>
      <c r="U2831" s="3" t="s">
        <v>1920</v>
      </c>
      <c r="V2831" s="3" t="n">
        <v>0</v>
      </c>
      <c r="W2831" s="3" t="n">
        <v>0</v>
      </c>
      <c r="X2831" s="3" t="n">
        <v>0</v>
      </c>
      <c r="Y2831" s="3" t="s">
        <v>30</v>
      </c>
      <c r="Z2831" s="3" t="s">
        <v>30</v>
      </c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</row>
    <row r="2832" customFormat="false" ht="15.75" hidden="false" customHeight="false" outlineLevel="0" collapsed="false">
      <c r="A2832" s="3" t="n">
        <v>2831</v>
      </c>
      <c r="B2832" s="3" t="s">
        <v>8280</v>
      </c>
      <c r="C2832" s="3" t="s">
        <v>8281</v>
      </c>
      <c r="D2832" s="3" t="n">
        <v>1</v>
      </c>
      <c r="E2832" s="3" t="n">
        <v>14.4627615</v>
      </c>
      <c r="F2832" s="3" t="n">
        <v>212</v>
      </c>
      <c r="G2832" s="3" t="n">
        <v>212</v>
      </c>
      <c r="H2832" s="3" t="n">
        <v>17</v>
      </c>
      <c r="I2832" s="3" t="n">
        <v>17</v>
      </c>
      <c r="J2832" s="3" t="n">
        <v>224</v>
      </c>
      <c r="K2832" s="3" t="n">
        <v>224</v>
      </c>
      <c r="L2832" s="3" t="n">
        <v>53</v>
      </c>
      <c r="M2832" s="3" t="n">
        <v>53</v>
      </c>
      <c r="N2832" s="3" t="n">
        <v>-1</v>
      </c>
      <c r="O2832" s="3" t="n">
        <v>-1</v>
      </c>
      <c r="P2832" s="3" t="n">
        <v>9.2</v>
      </c>
      <c r="Q2832" s="3" t="n">
        <v>24.2</v>
      </c>
      <c r="R2832" s="3" t="s">
        <v>8282</v>
      </c>
      <c r="S2832" s="4" t="n">
        <v>45747.4109606482</v>
      </c>
      <c r="T2832" s="3" t="s">
        <v>1920</v>
      </c>
      <c r="U2832" s="3" t="s">
        <v>1920</v>
      </c>
      <c r="V2832" s="3" t="n">
        <v>0</v>
      </c>
      <c r="W2832" s="3" t="n">
        <v>0</v>
      </c>
      <c r="X2832" s="3" t="n">
        <v>0</v>
      </c>
      <c r="Y2832" s="3" t="s">
        <v>30</v>
      </c>
      <c r="Z2832" s="3" t="s">
        <v>30</v>
      </c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</row>
    <row r="2833" customFormat="false" ht="15.75" hidden="false" customHeight="false" outlineLevel="0" collapsed="false">
      <c r="A2833" s="3" t="n">
        <v>2832</v>
      </c>
      <c r="B2833" s="3" t="s">
        <v>8283</v>
      </c>
      <c r="C2833" s="3" t="s">
        <v>8284</v>
      </c>
      <c r="D2833" s="3" t="n">
        <v>1</v>
      </c>
      <c r="E2833" s="3" t="n">
        <v>15.0138433</v>
      </c>
      <c r="F2833" s="3" t="n">
        <v>255</v>
      </c>
      <c r="G2833" s="3" t="n">
        <v>255</v>
      </c>
      <c r="H2833" s="3" t="n">
        <v>22</v>
      </c>
      <c r="I2833" s="3" t="n">
        <v>22</v>
      </c>
      <c r="J2833" s="3" t="n">
        <v>244</v>
      </c>
      <c r="K2833" s="3" t="n">
        <v>244</v>
      </c>
      <c r="L2833" s="3" t="n">
        <v>64</v>
      </c>
      <c r="M2833" s="3" t="n">
        <v>64</v>
      </c>
      <c r="N2833" s="3" t="n">
        <v>-1</v>
      </c>
      <c r="O2833" s="3" t="n">
        <v>-1</v>
      </c>
      <c r="P2833" s="3" t="n">
        <v>9.3</v>
      </c>
      <c r="Q2833" s="3" t="n">
        <v>24.2</v>
      </c>
      <c r="R2833" s="3" t="s">
        <v>8285</v>
      </c>
      <c r="S2833" s="4" t="n">
        <v>45747.4112615741</v>
      </c>
      <c r="T2833" s="3" t="s">
        <v>1920</v>
      </c>
      <c r="U2833" s="3" t="s">
        <v>1920</v>
      </c>
      <c r="V2833" s="3" t="n">
        <v>0</v>
      </c>
      <c r="W2833" s="3" t="n">
        <v>0</v>
      </c>
      <c r="X2833" s="3" t="n">
        <v>0</v>
      </c>
      <c r="Y2833" s="3" t="s">
        <v>30</v>
      </c>
      <c r="Z2833" s="3" t="s">
        <v>30</v>
      </c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</row>
    <row r="2834" customFormat="false" ht="15.75" hidden="false" customHeight="false" outlineLevel="0" collapsed="false">
      <c r="A2834" s="3" t="n">
        <v>2833</v>
      </c>
      <c r="B2834" s="3" t="s">
        <v>8286</v>
      </c>
      <c r="C2834" s="3" t="s">
        <v>8287</v>
      </c>
      <c r="D2834" s="3" t="n">
        <v>1</v>
      </c>
      <c r="E2834" s="3" t="n">
        <v>14.559233</v>
      </c>
      <c r="F2834" s="3" t="n">
        <v>212</v>
      </c>
      <c r="G2834" s="3" t="n">
        <v>212</v>
      </c>
      <c r="H2834" s="3" t="n">
        <v>17</v>
      </c>
      <c r="I2834" s="3" t="n">
        <v>17</v>
      </c>
      <c r="J2834" s="3" t="n">
        <v>224</v>
      </c>
      <c r="K2834" s="3" t="n">
        <v>224</v>
      </c>
      <c r="L2834" s="3" t="n">
        <v>53</v>
      </c>
      <c r="M2834" s="3" t="n">
        <v>53</v>
      </c>
      <c r="N2834" s="3" t="n">
        <v>-1</v>
      </c>
      <c r="O2834" s="3" t="n">
        <v>-1</v>
      </c>
      <c r="P2834" s="3" t="n">
        <v>9.3</v>
      </c>
      <c r="Q2834" s="3" t="n">
        <v>24.2</v>
      </c>
      <c r="R2834" s="3" t="s">
        <v>8288</v>
      </c>
      <c r="S2834" s="4" t="n">
        <v>45747.4115509259</v>
      </c>
      <c r="T2834" s="3" t="s">
        <v>1920</v>
      </c>
      <c r="U2834" s="3" t="s">
        <v>1920</v>
      </c>
      <c r="V2834" s="3" t="n">
        <v>0</v>
      </c>
      <c r="W2834" s="3" t="n">
        <v>0</v>
      </c>
      <c r="X2834" s="3" t="n">
        <v>0</v>
      </c>
      <c r="Y2834" s="3" t="s">
        <v>30</v>
      </c>
      <c r="Z2834" s="3" t="s">
        <v>30</v>
      </c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</row>
    <row r="2835" customFormat="false" ht="15.75" hidden="false" customHeight="false" outlineLevel="0" collapsed="false">
      <c r="A2835" s="3" t="n">
        <v>2834</v>
      </c>
      <c r="B2835" s="3" t="s">
        <v>8289</v>
      </c>
      <c r="C2835" s="3" t="s">
        <v>8290</v>
      </c>
      <c r="D2835" s="3" t="n">
        <v>1</v>
      </c>
      <c r="E2835" s="3" t="n">
        <v>1.3207828</v>
      </c>
      <c r="F2835" s="3" t="n">
        <v>9</v>
      </c>
      <c r="G2835" s="3" t="n">
        <v>9</v>
      </c>
      <c r="H2835" s="3" t="n">
        <v>6</v>
      </c>
      <c r="I2835" s="3" t="n">
        <v>6</v>
      </c>
      <c r="J2835" s="3" t="n">
        <v>16</v>
      </c>
      <c r="K2835" s="3" t="n">
        <v>16</v>
      </c>
      <c r="L2835" s="3" t="n">
        <v>0</v>
      </c>
      <c r="M2835" s="3" t="n">
        <v>0</v>
      </c>
      <c r="N2835" s="3" t="n">
        <v>0</v>
      </c>
      <c r="O2835" s="3" t="n">
        <v>0</v>
      </c>
      <c r="P2835" s="3" t="n">
        <v>8</v>
      </c>
      <c r="Q2835" s="3" t="n">
        <v>24.2</v>
      </c>
      <c r="R2835" s="3" t="s">
        <v>8291</v>
      </c>
      <c r="S2835" s="4" t="n">
        <v>45747.4116435185</v>
      </c>
      <c r="T2835" s="3" t="s">
        <v>1920</v>
      </c>
      <c r="U2835" s="3" t="s">
        <v>1920</v>
      </c>
      <c r="V2835" s="3" t="n">
        <v>1</v>
      </c>
      <c r="W2835" s="3" t="n">
        <v>1</v>
      </c>
      <c r="X2835" s="3" t="n">
        <v>0</v>
      </c>
      <c r="Y2835" s="3" t="s">
        <v>30</v>
      </c>
      <c r="Z2835" s="3" t="s">
        <v>30</v>
      </c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</row>
    <row r="2836" customFormat="false" ht="15.75" hidden="false" customHeight="false" outlineLevel="0" collapsed="false">
      <c r="A2836" s="3" t="n">
        <v>2835</v>
      </c>
      <c r="B2836" s="3" t="s">
        <v>8292</v>
      </c>
      <c r="C2836" s="3" t="s">
        <v>8293</v>
      </c>
      <c r="D2836" s="3" t="n">
        <v>1</v>
      </c>
      <c r="E2836" s="3" t="n">
        <v>0.4174129</v>
      </c>
      <c r="F2836" s="3" t="n">
        <v>26</v>
      </c>
      <c r="G2836" s="3" t="n">
        <v>26</v>
      </c>
      <c r="H2836" s="3" t="n">
        <v>8</v>
      </c>
      <c r="I2836" s="3" t="n">
        <v>8</v>
      </c>
      <c r="J2836" s="3" t="n">
        <v>32</v>
      </c>
      <c r="K2836" s="3" t="n">
        <v>32</v>
      </c>
      <c r="L2836" s="3" t="n">
        <v>0</v>
      </c>
      <c r="M2836" s="3" t="n">
        <v>0</v>
      </c>
      <c r="N2836" s="3" t="n">
        <v>-1</v>
      </c>
      <c r="O2836" s="3" t="n">
        <v>-1</v>
      </c>
      <c r="P2836" s="3" t="n">
        <v>8</v>
      </c>
      <c r="Q2836" s="3" t="n">
        <v>24.2</v>
      </c>
      <c r="R2836" s="3" t="s">
        <v>8294</v>
      </c>
      <c r="S2836" s="4" t="n">
        <v>45747.4117361111</v>
      </c>
      <c r="T2836" s="3" t="s">
        <v>29</v>
      </c>
      <c r="U2836" s="3" t="s">
        <v>29</v>
      </c>
      <c r="V2836" s="3" t="n">
        <v>1</v>
      </c>
      <c r="W2836" s="3" t="n">
        <v>0</v>
      </c>
      <c r="X2836" s="3" t="n">
        <v>0</v>
      </c>
      <c r="Y2836" s="3" t="s">
        <v>30</v>
      </c>
      <c r="Z2836" s="3" t="s">
        <v>30</v>
      </c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</row>
    <row r="2837" customFormat="false" ht="15.75" hidden="false" customHeight="false" outlineLevel="0" collapsed="false">
      <c r="A2837" s="3" t="n">
        <v>2836</v>
      </c>
      <c r="B2837" s="3" t="s">
        <v>8295</v>
      </c>
      <c r="C2837" s="3" t="s">
        <v>8296</v>
      </c>
      <c r="D2837" s="3" t="n">
        <v>1</v>
      </c>
      <c r="E2837" s="3" t="n">
        <v>0.9124263</v>
      </c>
      <c r="F2837" s="3" t="n">
        <v>10</v>
      </c>
      <c r="G2837" s="3" t="n">
        <v>10</v>
      </c>
      <c r="H2837" s="3" t="n">
        <v>6</v>
      </c>
      <c r="I2837" s="3" t="n">
        <v>6</v>
      </c>
      <c r="J2837" s="3" t="n">
        <v>10</v>
      </c>
      <c r="K2837" s="3" t="n">
        <v>10</v>
      </c>
      <c r="L2837" s="3" t="n">
        <v>1</v>
      </c>
      <c r="M2837" s="3" t="n">
        <v>1</v>
      </c>
      <c r="N2837" s="3" t="n">
        <v>-1</v>
      </c>
      <c r="O2837" s="3" t="n">
        <v>-1</v>
      </c>
      <c r="P2837" s="3" t="n">
        <v>8.2</v>
      </c>
      <c r="Q2837" s="3" t="n">
        <v>24.2</v>
      </c>
      <c r="R2837" s="3" t="s">
        <v>8297</v>
      </c>
      <c r="S2837" s="4" t="n">
        <v>45747.4118287037</v>
      </c>
      <c r="T2837" s="3" t="s">
        <v>239</v>
      </c>
      <c r="U2837" s="3" t="s">
        <v>239</v>
      </c>
      <c r="V2837" s="3" t="n">
        <v>0</v>
      </c>
      <c r="W2837" s="3" t="n">
        <v>0</v>
      </c>
      <c r="X2837" s="3" t="n">
        <v>0</v>
      </c>
      <c r="Y2837" s="3" t="s">
        <v>30</v>
      </c>
      <c r="Z2837" s="3" t="s">
        <v>30</v>
      </c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</row>
    <row r="2838" customFormat="false" ht="15.75" hidden="false" customHeight="false" outlineLevel="0" collapsed="false">
      <c r="A2838" s="3" t="n">
        <v>2837</v>
      </c>
      <c r="B2838" s="3" t="s">
        <v>8298</v>
      </c>
      <c r="C2838" s="3" t="s">
        <v>8299</v>
      </c>
      <c r="D2838" s="3" t="n">
        <v>1</v>
      </c>
      <c r="E2838" s="3" t="n">
        <v>1.0615093</v>
      </c>
      <c r="F2838" s="3" t="n">
        <v>12</v>
      </c>
      <c r="G2838" s="3" t="n">
        <v>12</v>
      </c>
      <c r="H2838" s="3" t="n">
        <v>7</v>
      </c>
      <c r="I2838" s="3" t="n">
        <v>7</v>
      </c>
      <c r="J2838" s="3" t="n">
        <v>11</v>
      </c>
      <c r="K2838" s="3" t="n">
        <v>11</v>
      </c>
      <c r="L2838" s="3" t="n">
        <v>2</v>
      </c>
      <c r="M2838" s="3" t="n">
        <v>2</v>
      </c>
      <c r="N2838" s="3" t="n">
        <v>-1</v>
      </c>
      <c r="O2838" s="3" t="n">
        <v>-1</v>
      </c>
      <c r="P2838" s="3" t="n">
        <v>8.2</v>
      </c>
      <c r="Q2838" s="3" t="n">
        <v>24.2</v>
      </c>
      <c r="R2838" s="3" t="s">
        <v>8300</v>
      </c>
      <c r="S2838" s="4" t="n">
        <v>45747.411875</v>
      </c>
      <c r="T2838" s="3" t="s">
        <v>239</v>
      </c>
      <c r="U2838" s="3" t="s">
        <v>239</v>
      </c>
      <c r="V2838" s="3" t="n">
        <v>0</v>
      </c>
      <c r="W2838" s="3" t="n">
        <v>0</v>
      </c>
      <c r="X2838" s="3" t="n">
        <v>0</v>
      </c>
      <c r="Y2838" s="3" t="s">
        <v>30</v>
      </c>
      <c r="Z2838" s="3" t="s">
        <v>30</v>
      </c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</row>
    <row r="2839" customFormat="false" ht="15.75" hidden="false" customHeight="false" outlineLevel="0" collapsed="false">
      <c r="A2839" s="3" t="n">
        <v>2838</v>
      </c>
      <c r="B2839" s="3" t="s">
        <v>8301</v>
      </c>
      <c r="C2839" s="3" t="s">
        <v>8302</v>
      </c>
      <c r="D2839" s="3" t="n">
        <v>1</v>
      </c>
      <c r="E2839" s="3" t="n">
        <v>0.8036077</v>
      </c>
      <c r="F2839" s="3" t="n">
        <v>45</v>
      </c>
      <c r="G2839" s="3" t="n">
        <v>45</v>
      </c>
      <c r="H2839" s="3" t="n">
        <v>13</v>
      </c>
      <c r="I2839" s="3" t="n">
        <v>13</v>
      </c>
      <c r="J2839" s="3" t="n">
        <v>65</v>
      </c>
      <c r="K2839" s="3" t="n">
        <v>65</v>
      </c>
      <c r="L2839" s="3" t="n">
        <v>4</v>
      </c>
      <c r="M2839" s="3" t="n">
        <v>4</v>
      </c>
      <c r="N2839" s="3" t="n">
        <v>-1</v>
      </c>
      <c r="O2839" s="3" t="n">
        <v>-1</v>
      </c>
      <c r="P2839" s="3" t="n">
        <v>8</v>
      </c>
      <c r="Q2839" s="3" t="n">
        <v>24.2</v>
      </c>
      <c r="R2839" s="3" t="s">
        <v>8303</v>
      </c>
      <c r="S2839" s="4" t="n">
        <v>45747.4119444444</v>
      </c>
      <c r="T2839" s="3" t="s">
        <v>232</v>
      </c>
      <c r="U2839" s="3" t="s">
        <v>232</v>
      </c>
      <c r="V2839" s="3" t="n">
        <v>1</v>
      </c>
      <c r="W2839" s="3" t="n">
        <v>0</v>
      </c>
      <c r="X2839" s="3" t="n">
        <v>0</v>
      </c>
      <c r="Y2839" s="3" t="s">
        <v>30</v>
      </c>
      <c r="Z2839" s="3" t="s">
        <v>30</v>
      </c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</row>
    <row r="2840" customFormat="false" ht="15.75" hidden="false" customHeight="false" outlineLevel="0" collapsed="false">
      <c r="A2840" s="3" t="n">
        <v>2839</v>
      </c>
      <c r="B2840" s="3" t="s">
        <v>8304</v>
      </c>
      <c r="C2840" s="3" t="s">
        <v>8305</v>
      </c>
      <c r="D2840" s="3" t="n">
        <v>1</v>
      </c>
      <c r="E2840" s="3" t="n">
        <v>0.7663844</v>
      </c>
      <c r="F2840" s="3" t="n">
        <v>40</v>
      </c>
      <c r="G2840" s="3" t="n">
        <v>40</v>
      </c>
      <c r="H2840" s="3" t="n">
        <v>12</v>
      </c>
      <c r="I2840" s="3" t="n">
        <v>12</v>
      </c>
      <c r="J2840" s="3" t="n">
        <v>54</v>
      </c>
      <c r="K2840" s="3" t="n">
        <v>54</v>
      </c>
      <c r="L2840" s="3" t="n">
        <v>3</v>
      </c>
      <c r="M2840" s="3" t="n">
        <v>3</v>
      </c>
      <c r="N2840" s="3" t="n">
        <v>9</v>
      </c>
      <c r="O2840" s="3" t="n">
        <v>-1</v>
      </c>
      <c r="P2840" s="3" t="n">
        <v>8</v>
      </c>
      <c r="Q2840" s="3" t="n">
        <v>24.2</v>
      </c>
      <c r="R2840" s="3" t="s">
        <v>8306</v>
      </c>
      <c r="S2840" s="4" t="n">
        <v>45747.412037037</v>
      </c>
      <c r="T2840" s="3" t="s">
        <v>232</v>
      </c>
      <c r="U2840" s="3" t="s">
        <v>232</v>
      </c>
      <c r="V2840" s="3" t="n">
        <v>1</v>
      </c>
      <c r="W2840" s="3" t="n">
        <v>0</v>
      </c>
      <c r="X2840" s="3" t="n">
        <v>0</v>
      </c>
      <c r="Y2840" s="3" t="s">
        <v>30</v>
      </c>
      <c r="Z2840" s="3" t="s">
        <v>30</v>
      </c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</row>
    <row r="2841" customFormat="false" ht="15.75" hidden="false" customHeight="false" outlineLevel="0" collapsed="false">
      <c r="A2841" s="3" t="n">
        <v>2840</v>
      </c>
      <c r="B2841" s="3" t="s">
        <v>8307</v>
      </c>
      <c r="C2841" s="3" t="s">
        <v>8308</v>
      </c>
      <c r="D2841" s="3" t="n">
        <v>1</v>
      </c>
      <c r="E2841" s="3" t="n">
        <v>0.4048275</v>
      </c>
      <c r="F2841" s="3" t="n">
        <v>34</v>
      </c>
      <c r="G2841" s="3" t="n">
        <v>34</v>
      </c>
      <c r="H2841" s="3" t="n">
        <v>5</v>
      </c>
      <c r="I2841" s="3" t="n">
        <v>5</v>
      </c>
      <c r="J2841" s="3" t="n">
        <v>39</v>
      </c>
      <c r="K2841" s="3" t="n">
        <v>39</v>
      </c>
      <c r="L2841" s="3" t="n">
        <v>2</v>
      </c>
      <c r="M2841" s="3" t="n">
        <v>2</v>
      </c>
      <c r="N2841" s="3" t="n">
        <v>-1</v>
      </c>
      <c r="O2841" s="3" t="n">
        <v>-1</v>
      </c>
      <c r="P2841" s="3" t="n">
        <v>8.2</v>
      </c>
      <c r="Q2841" s="3" t="n">
        <v>24.2</v>
      </c>
      <c r="R2841" s="3" t="s">
        <v>8309</v>
      </c>
      <c r="S2841" s="4" t="n">
        <v>45747.4120717593</v>
      </c>
      <c r="T2841" s="3" t="s">
        <v>65</v>
      </c>
      <c r="U2841" s="3" t="s">
        <v>65</v>
      </c>
      <c r="V2841" s="3" t="n">
        <v>0</v>
      </c>
      <c r="W2841" s="3" t="n">
        <v>0</v>
      </c>
      <c r="X2841" s="3" t="n">
        <v>0</v>
      </c>
      <c r="Y2841" s="3" t="s">
        <v>30</v>
      </c>
      <c r="Z2841" s="3" t="s">
        <v>30</v>
      </c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</row>
    <row r="2842" customFormat="false" ht="15.75" hidden="false" customHeight="false" outlineLevel="0" collapsed="false">
      <c r="A2842" s="3" t="n">
        <v>2841</v>
      </c>
      <c r="B2842" s="3" t="s">
        <v>8310</v>
      </c>
      <c r="C2842" s="3" t="s">
        <v>8311</v>
      </c>
      <c r="D2842" s="3" t="n">
        <v>1</v>
      </c>
      <c r="E2842" s="3" t="n">
        <v>36.5273927</v>
      </c>
      <c r="F2842" s="3" t="n">
        <v>492</v>
      </c>
      <c r="G2842" s="3" t="n">
        <v>492</v>
      </c>
      <c r="H2842" s="3" t="n">
        <v>21</v>
      </c>
      <c r="I2842" s="3" t="n">
        <v>21</v>
      </c>
      <c r="J2842" s="3" t="n">
        <v>662</v>
      </c>
      <c r="K2842" s="3" t="n">
        <v>662</v>
      </c>
      <c r="L2842" s="3" t="n">
        <v>82</v>
      </c>
      <c r="M2842" s="3" t="n">
        <v>82</v>
      </c>
      <c r="N2842" s="3" t="n">
        <v>-1</v>
      </c>
      <c r="O2842" s="3" t="n">
        <v>-1</v>
      </c>
      <c r="P2842" s="3" t="n">
        <v>8.2</v>
      </c>
      <c r="Q2842" s="3" t="n">
        <v>24.2</v>
      </c>
      <c r="R2842" s="3" t="s">
        <v>8312</v>
      </c>
      <c r="S2842" s="4" t="n">
        <v>45747.4126736111</v>
      </c>
      <c r="T2842" s="3" t="s">
        <v>3197</v>
      </c>
      <c r="U2842" s="3" t="s">
        <v>3197</v>
      </c>
      <c r="V2842" s="3" t="n">
        <v>0</v>
      </c>
      <c r="W2842" s="3" t="n">
        <v>0</v>
      </c>
      <c r="X2842" s="3" t="n">
        <v>0</v>
      </c>
      <c r="Y2842" s="3" t="s">
        <v>30</v>
      </c>
      <c r="Z2842" s="3" t="s">
        <v>30</v>
      </c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</row>
    <row r="2843" customFormat="false" ht="15.75" hidden="false" customHeight="false" outlineLevel="0" collapsed="false">
      <c r="A2843" s="3" t="n">
        <v>2842</v>
      </c>
      <c r="B2843" s="3" t="s">
        <v>8313</v>
      </c>
      <c r="C2843" s="3" t="s">
        <v>8314</v>
      </c>
      <c r="D2843" s="3" t="n">
        <v>1</v>
      </c>
      <c r="E2843" s="3" t="n">
        <v>2.2233254</v>
      </c>
      <c r="F2843" s="3" t="n">
        <v>47</v>
      </c>
      <c r="G2843" s="3" t="n">
        <v>47</v>
      </c>
      <c r="H2843" s="3" t="n">
        <v>8</v>
      </c>
      <c r="I2843" s="3" t="n">
        <v>8</v>
      </c>
      <c r="J2843" s="3" t="n">
        <v>29</v>
      </c>
      <c r="K2843" s="3" t="n">
        <v>29</v>
      </c>
      <c r="L2843" s="3" t="n">
        <v>15</v>
      </c>
      <c r="M2843" s="3" t="n">
        <v>15</v>
      </c>
      <c r="N2843" s="3" t="n">
        <v>-1</v>
      </c>
      <c r="O2843" s="3" t="n">
        <v>-1</v>
      </c>
      <c r="P2843" s="3" t="n">
        <v>8.2</v>
      </c>
      <c r="Q2843" s="3" t="n">
        <v>24.2</v>
      </c>
      <c r="R2843" s="3" t="s">
        <v>8315</v>
      </c>
      <c r="S2843" s="4" t="n">
        <v>45747.4127546296</v>
      </c>
      <c r="T2843" s="3" t="s">
        <v>65</v>
      </c>
      <c r="U2843" s="3" t="s">
        <v>65</v>
      </c>
      <c r="V2843" s="3" t="n">
        <v>0</v>
      </c>
      <c r="W2843" s="3" t="n">
        <v>0</v>
      </c>
      <c r="X2843" s="3" t="n">
        <v>0</v>
      </c>
      <c r="Y2843" s="3" t="s">
        <v>30</v>
      </c>
      <c r="Z2843" s="3" t="s">
        <v>30</v>
      </c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</row>
    <row r="2844" customFormat="false" ht="15.75" hidden="false" customHeight="false" outlineLevel="0" collapsed="false">
      <c r="A2844" s="3" t="n">
        <v>2843</v>
      </c>
      <c r="B2844" s="3" t="s">
        <v>8316</v>
      </c>
      <c r="C2844" s="3" t="s">
        <v>8317</v>
      </c>
      <c r="D2844" s="3" t="n">
        <v>1</v>
      </c>
      <c r="E2844" s="3" t="n">
        <v>3.1343717</v>
      </c>
      <c r="F2844" s="3" t="n">
        <v>15</v>
      </c>
      <c r="G2844" s="3" t="n">
        <v>15</v>
      </c>
      <c r="H2844" s="3" t="n">
        <v>3</v>
      </c>
      <c r="I2844" s="3" t="n">
        <v>3</v>
      </c>
      <c r="J2844" s="3" t="n">
        <v>16</v>
      </c>
      <c r="K2844" s="3" t="n">
        <v>16</v>
      </c>
      <c r="L2844" s="3" t="n">
        <v>4</v>
      </c>
      <c r="M2844" s="3" t="n">
        <v>4</v>
      </c>
      <c r="N2844" s="3" t="n">
        <v>-1</v>
      </c>
      <c r="O2844" s="3" t="n">
        <v>-1</v>
      </c>
      <c r="P2844" s="3" t="n">
        <v>8.2</v>
      </c>
      <c r="Q2844" s="3" t="n">
        <v>24.2</v>
      </c>
      <c r="R2844" s="3" t="s">
        <v>8318</v>
      </c>
      <c r="S2844" s="4" t="n">
        <v>45747.4128587963</v>
      </c>
      <c r="T2844" s="3" t="s">
        <v>65</v>
      </c>
      <c r="U2844" s="3" t="s">
        <v>65</v>
      </c>
      <c r="V2844" s="3" t="n">
        <v>0</v>
      </c>
      <c r="W2844" s="3" t="n">
        <v>0</v>
      </c>
      <c r="X2844" s="3" t="n">
        <v>0</v>
      </c>
      <c r="Y2844" s="3" t="s">
        <v>30</v>
      </c>
      <c r="Z2844" s="3" t="s">
        <v>30</v>
      </c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</row>
    <row r="2845" customFormat="false" ht="15.75" hidden="false" customHeight="false" outlineLevel="0" collapsed="false">
      <c r="A2845" s="3" t="n">
        <v>2844</v>
      </c>
      <c r="B2845" s="3" t="s">
        <v>8319</v>
      </c>
      <c r="C2845" s="3" t="s">
        <v>8320</v>
      </c>
      <c r="D2845" s="3" t="n">
        <v>1</v>
      </c>
      <c r="E2845" s="3" t="n">
        <v>3.0711828</v>
      </c>
      <c r="F2845" s="3" t="n">
        <v>235</v>
      </c>
      <c r="G2845" s="3" t="n">
        <v>235</v>
      </c>
      <c r="H2845" s="3" t="n">
        <v>35</v>
      </c>
      <c r="I2845" s="3" t="n">
        <v>35</v>
      </c>
      <c r="J2845" s="3" t="n">
        <v>322</v>
      </c>
      <c r="K2845" s="3" t="n">
        <v>322</v>
      </c>
      <c r="L2845" s="3" t="n">
        <v>25</v>
      </c>
      <c r="M2845" s="3" t="n">
        <v>25</v>
      </c>
      <c r="N2845" s="3" t="n">
        <v>-1</v>
      </c>
      <c r="O2845" s="3" t="n">
        <v>-1</v>
      </c>
      <c r="P2845" s="3" t="n">
        <v>8.2</v>
      </c>
      <c r="Q2845" s="3" t="n">
        <v>24.2</v>
      </c>
      <c r="R2845" s="3" t="s">
        <v>8321</v>
      </c>
      <c r="S2845" s="4" t="n">
        <v>45747.412974537</v>
      </c>
      <c r="T2845" s="3" t="s">
        <v>65</v>
      </c>
      <c r="U2845" s="3" t="s">
        <v>65</v>
      </c>
      <c r="V2845" s="3" t="n">
        <v>0</v>
      </c>
      <c r="W2845" s="3" t="n">
        <v>0</v>
      </c>
      <c r="X2845" s="3" t="n">
        <v>0</v>
      </c>
      <c r="Y2845" s="3" t="s">
        <v>30</v>
      </c>
      <c r="Z2845" s="3" t="s">
        <v>30</v>
      </c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</row>
    <row r="2846" customFormat="false" ht="15.75" hidden="false" customHeight="false" outlineLevel="0" collapsed="false">
      <c r="A2846" s="3" t="n">
        <v>2845</v>
      </c>
      <c r="B2846" s="3" t="s">
        <v>8322</v>
      </c>
      <c r="C2846" s="3" t="s">
        <v>8323</v>
      </c>
      <c r="D2846" s="3" t="n">
        <v>1</v>
      </c>
      <c r="E2846" s="3" t="n">
        <v>1.5836328</v>
      </c>
      <c r="F2846" s="3" t="n">
        <v>6</v>
      </c>
      <c r="G2846" s="3" t="n">
        <v>6</v>
      </c>
      <c r="H2846" s="3" t="n">
        <v>4</v>
      </c>
      <c r="I2846" s="3" t="n">
        <v>4</v>
      </c>
      <c r="J2846" s="3" t="n">
        <v>6</v>
      </c>
      <c r="K2846" s="3" t="n">
        <v>6</v>
      </c>
      <c r="L2846" s="3" t="n">
        <v>0</v>
      </c>
      <c r="M2846" s="3" t="n">
        <v>0</v>
      </c>
      <c r="N2846" s="3" t="n">
        <v>2</v>
      </c>
      <c r="O2846" s="3" t="n">
        <v>2</v>
      </c>
      <c r="P2846" s="3" t="n">
        <v>8.1</v>
      </c>
      <c r="Q2846" s="3" t="n">
        <v>24.2</v>
      </c>
      <c r="R2846" s="3" t="s">
        <v>8324</v>
      </c>
      <c r="S2846" s="4" t="n">
        <v>45747.4130439815</v>
      </c>
      <c r="T2846" s="3" t="s">
        <v>65</v>
      </c>
      <c r="U2846" s="3" t="s">
        <v>65</v>
      </c>
      <c r="V2846" s="3" t="n">
        <v>1</v>
      </c>
      <c r="W2846" s="3" t="n">
        <v>1</v>
      </c>
      <c r="X2846" s="3" t="n">
        <v>0</v>
      </c>
      <c r="Y2846" s="3" t="s">
        <v>30</v>
      </c>
      <c r="Z2846" s="3" t="s">
        <v>30</v>
      </c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</row>
    <row r="2847" customFormat="false" ht="15.75" hidden="false" customHeight="false" outlineLevel="0" collapsed="false">
      <c r="A2847" s="3" t="n">
        <v>2846</v>
      </c>
      <c r="B2847" s="3" t="s">
        <v>8325</v>
      </c>
      <c r="C2847" s="3" t="s">
        <v>8326</v>
      </c>
      <c r="D2847" s="3" t="n">
        <v>1</v>
      </c>
      <c r="E2847" s="3" t="n">
        <v>0.8353588</v>
      </c>
      <c r="F2847" s="3" t="n">
        <v>36</v>
      </c>
      <c r="G2847" s="3" t="n">
        <v>36</v>
      </c>
      <c r="H2847" s="3" t="n">
        <v>13</v>
      </c>
      <c r="I2847" s="3" t="n">
        <v>13</v>
      </c>
      <c r="J2847" s="3" t="n">
        <v>49</v>
      </c>
      <c r="K2847" s="3" t="n">
        <v>49</v>
      </c>
      <c r="L2847" s="3" t="n">
        <v>3</v>
      </c>
      <c r="M2847" s="3" t="n">
        <v>3</v>
      </c>
      <c r="N2847" s="3" t="n">
        <v>-1</v>
      </c>
      <c r="O2847" s="3" t="n">
        <v>-1</v>
      </c>
      <c r="P2847" s="3" t="n">
        <v>8.2</v>
      </c>
      <c r="Q2847" s="3" t="n">
        <v>24.2</v>
      </c>
      <c r="R2847" s="3" t="s">
        <v>8327</v>
      </c>
      <c r="S2847" s="4" t="n">
        <v>45747.4131134259</v>
      </c>
      <c r="T2847" s="3" t="s">
        <v>65</v>
      </c>
      <c r="U2847" s="3" t="s">
        <v>65</v>
      </c>
      <c r="V2847" s="3" t="n">
        <v>0</v>
      </c>
      <c r="W2847" s="3" t="n">
        <v>0</v>
      </c>
      <c r="X2847" s="3" t="n">
        <v>0</v>
      </c>
      <c r="Y2847" s="3" t="s">
        <v>30</v>
      </c>
      <c r="Z2847" s="3" t="s">
        <v>30</v>
      </c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</row>
    <row r="2848" customFormat="false" ht="15.75" hidden="false" customHeight="false" outlineLevel="0" collapsed="false">
      <c r="A2848" s="3" t="n">
        <v>2847</v>
      </c>
      <c r="B2848" s="3" t="s">
        <v>8328</v>
      </c>
      <c r="C2848" s="3" t="s">
        <v>8329</v>
      </c>
      <c r="D2848" s="3" t="n">
        <v>1</v>
      </c>
      <c r="E2848" s="3" t="n">
        <v>9.1110679</v>
      </c>
      <c r="F2848" s="3" t="n">
        <v>134</v>
      </c>
      <c r="G2848" s="3" t="n">
        <v>134</v>
      </c>
      <c r="H2848" s="3" t="n">
        <v>29</v>
      </c>
      <c r="I2848" s="3" t="n">
        <v>29</v>
      </c>
      <c r="J2848" s="3" t="n">
        <v>208</v>
      </c>
      <c r="K2848" s="3" t="n">
        <v>208</v>
      </c>
      <c r="L2848" s="3" t="n">
        <v>18</v>
      </c>
      <c r="M2848" s="3" t="n">
        <v>18</v>
      </c>
      <c r="N2848" s="3" t="n">
        <v>-1</v>
      </c>
      <c r="O2848" s="3" t="n">
        <v>-1</v>
      </c>
      <c r="P2848" s="3" t="n">
        <v>8.2</v>
      </c>
      <c r="Q2848" s="3" t="n">
        <v>24.2</v>
      </c>
      <c r="R2848" s="3" t="s">
        <v>8330</v>
      </c>
      <c r="S2848" s="4" t="n">
        <v>45747.4134259259</v>
      </c>
      <c r="T2848" s="3" t="s">
        <v>29</v>
      </c>
      <c r="U2848" s="3" t="s">
        <v>29</v>
      </c>
      <c r="V2848" s="3" t="n">
        <v>0</v>
      </c>
      <c r="W2848" s="3" t="n">
        <v>0</v>
      </c>
      <c r="X2848" s="3" t="n">
        <v>0</v>
      </c>
      <c r="Y2848" s="3" t="s">
        <v>30</v>
      </c>
      <c r="Z2848" s="3" t="s">
        <v>30</v>
      </c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</row>
    <row r="2849" customFormat="false" ht="15.75" hidden="false" customHeight="false" outlineLevel="0" collapsed="false">
      <c r="A2849" s="3" t="n">
        <v>2848</v>
      </c>
      <c r="B2849" s="3" t="s">
        <v>8331</v>
      </c>
      <c r="C2849" s="3" t="s">
        <v>8332</v>
      </c>
      <c r="D2849" s="3" t="n">
        <v>1</v>
      </c>
      <c r="E2849" s="3" t="n">
        <v>4.2476413</v>
      </c>
      <c r="F2849" s="3" t="n">
        <v>35</v>
      </c>
      <c r="G2849" s="3" t="n">
        <v>35</v>
      </c>
      <c r="H2849" s="3" t="n">
        <v>11</v>
      </c>
      <c r="I2849" s="3" t="n">
        <v>11</v>
      </c>
      <c r="J2849" s="3" t="n">
        <v>29</v>
      </c>
      <c r="K2849" s="3" t="n">
        <v>29</v>
      </c>
      <c r="L2849" s="3" t="n">
        <v>7</v>
      </c>
      <c r="M2849" s="3" t="n">
        <v>7</v>
      </c>
      <c r="N2849" s="3" t="n">
        <v>-1</v>
      </c>
      <c r="O2849" s="3" t="n">
        <v>-1</v>
      </c>
      <c r="P2849" s="3" t="n">
        <v>8.2</v>
      </c>
      <c r="Q2849" s="3" t="n">
        <v>24.2</v>
      </c>
      <c r="R2849" s="3" t="s">
        <v>8333</v>
      </c>
      <c r="S2849" s="4" t="n">
        <v>45747.4135300926</v>
      </c>
      <c r="T2849" s="3" t="s">
        <v>29</v>
      </c>
      <c r="U2849" s="3" t="s">
        <v>29</v>
      </c>
      <c r="V2849" s="3" t="n">
        <v>0</v>
      </c>
      <c r="W2849" s="3" t="n">
        <v>0</v>
      </c>
      <c r="X2849" s="3" t="n">
        <v>0</v>
      </c>
      <c r="Y2849" s="3" t="s">
        <v>30</v>
      </c>
      <c r="Z2849" s="3" t="s">
        <v>30</v>
      </c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</row>
    <row r="2850" customFormat="false" ht="15.75" hidden="false" customHeight="false" outlineLevel="0" collapsed="false">
      <c r="A2850" s="3" t="n">
        <v>2849</v>
      </c>
      <c r="B2850" s="3" t="s">
        <v>8334</v>
      </c>
      <c r="C2850" s="3" t="s">
        <v>8335</v>
      </c>
      <c r="D2850" s="3" t="n">
        <v>1</v>
      </c>
      <c r="E2850" s="3" t="n">
        <v>2.6748778</v>
      </c>
      <c r="F2850" s="3" t="n">
        <v>19</v>
      </c>
      <c r="G2850" s="3" t="n">
        <v>19</v>
      </c>
      <c r="H2850" s="3" t="n">
        <v>9</v>
      </c>
      <c r="I2850" s="3" t="n">
        <v>9</v>
      </c>
      <c r="J2850" s="3" t="n">
        <v>22</v>
      </c>
      <c r="K2850" s="3" t="n">
        <v>22</v>
      </c>
      <c r="L2850" s="3" t="n">
        <v>4</v>
      </c>
      <c r="M2850" s="3" t="n">
        <v>4</v>
      </c>
      <c r="N2850" s="3" t="n">
        <v>0</v>
      </c>
      <c r="O2850" s="3" t="n">
        <v>-1</v>
      </c>
      <c r="P2850" s="3" t="n">
        <v>8.2</v>
      </c>
      <c r="Q2850" s="3" t="n">
        <v>24.2</v>
      </c>
      <c r="R2850" s="3" t="s">
        <v>8336</v>
      </c>
      <c r="S2850" s="4" t="n">
        <v>45747.413912037</v>
      </c>
      <c r="T2850" s="3" t="s">
        <v>29</v>
      </c>
      <c r="U2850" s="3" t="s">
        <v>29</v>
      </c>
      <c r="V2850" s="3" t="n">
        <v>1</v>
      </c>
      <c r="W2850" s="3" t="n">
        <v>0</v>
      </c>
      <c r="X2850" s="3" t="n">
        <v>0</v>
      </c>
      <c r="Y2850" s="3" t="s">
        <v>30</v>
      </c>
      <c r="Z2850" s="3" t="s">
        <v>30</v>
      </c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</row>
    <row r="2851" customFormat="false" ht="15.75" hidden="false" customHeight="false" outlineLevel="0" collapsed="false">
      <c r="A2851" s="3" t="n">
        <v>2850</v>
      </c>
      <c r="B2851" s="3" t="s">
        <v>8337</v>
      </c>
      <c r="C2851" s="3" t="s">
        <v>8338</v>
      </c>
      <c r="D2851" s="3" t="n">
        <v>1</v>
      </c>
      <c r="E2851" s="3" t="n">
        <v>2.9524851</v>
      </c>
      <c r="F2851" s="3" t="n">
        <v>33</v>
      </c>
      <c r="G2851" s="3" t="n">
        <v>33</v>
      </c>
      <c r="H2851" s="3" t="n">
        <v>8</v>
      </c>
      <c r="I2851" s="3" t="n">
        <v>8</v>
      </c>
      <c r="J2851" s="3" t="n">
        <v>58</v>
      </c>
      <c r="K2851" s="3" t="n">
        <v>58</v>
      </c>
      <c r="L2851" s="3" t="n">
        <v>11</v>
      </c>
      <c r="M2851" s="3" t="n">
        <v>11</v>
      </c>
      <c r="N2851" s="3" t="n">
        <v>-1</v>
      </c>
      <c r="O2851" s="3" t="n">
        <v>-1</v>
      </c>
      <c r="P2851" s="3" t="n">
        <v>8</v>
      </c>
      <c r="Q2851" s="3" t="n">
        <v>24.2</v>
      </c>
      <c r="R2851" s="3" t="s">
        <v>8339</v>
      </c>
      <c r="S2851" s="4" t="n">
        <v>45747.4141550926</v>
      </c>
      <c r="T2851" s="3" t="s">
        <v>65</v>
      </c>
      <c r="U2851" s="3" t="s">
        <v>65</v>
      </c>
      <c r="V2851" s="3" t="n">
        <v>0</v>
      </c>
      <c r="W2851" s="3" t="n">
        <v>0</v>
      </c>
      <c r="X2851" s="3" t="n">
        <v>0</v>
      </c>
      <c r="Y2851" s="3" t="s">
        <v>30</v>
      </c>
      <c r="Z2851" s="3" t="s">
        <v>30</v>
      </c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</row>
    <row r="2852" customFormat="false" ht="15.75" hidden="false" customHeight="false" outlineLevel="0" collapsed="false">
      <c r="A2852" s="3" t="n">
        <v>2851</v>
      </c>
      <c r="B2852" s="3" t="s">
        <v>8340</v>
      </c>
      <c r="C2852" s="3" t="s">
        <v>8341</v>
      </c>
      <c r="D2852" s="3" t="n">
        <v>1</v>
      </c>
      <c r="E2852" s="3" t="n">
        <v>1.357492</v>
      </c>
      <c r="F2852" s="3" t="n">
        <v>101</v>
      </c>
      <c r="G2852" s="3" t="n">
        <v>101</v>
      </c>
      <c r="H2852" s="3" t="n">
        <v>14</v>
      </c>
      <c r="I2852" s="3" t="n">
        <v>14</v>
      </c>
      <c r="J2852" s="3" t="n">
        <v>146</v>
      </c>
      <c r="K2852" s="3" t="n">
        <v>146</v>
      </c>
      <c r="L2852" s="3" t="n">
        <v>6</v>
      </c>
      <c r="M2852" s="3" t="n">
        <v>6</v>
      </c>
      <c r="N2852" s="3" t="n">
        <v>27</v>
      </c>
      <c r="O2852" s="3" t="n">
        <v>27</v>
      </c>
      <c r="P2852" s="3" t="n">
        <v>8.3</v>
      </c>
      <c r="Q2852" s="3" t="n">
        <v>24.2</v>
      </c>
      <c r="R2852" s="3" t="s">
        <v>8342</v>
      </c>
      <c r="S2852" s="4" t="n">
        <v>45747.4142361111</v>
      </c>
      <c r="T2852" s="3" t="s">
        <v>65</v>
      </c>
      <c r="U2852" s="3" t="s">
        <v>65</v>
      </c>
      <c r="V2852" s="3" t="n">
        <v>1</v>
      </c>
      <c r="W2852" s="3" t="n">
        <v>1</v>
      </c>
      <c r="X2852" s="3" t="n">
        <v>0</v>
      </c>
      <c r="Y2852" s="3" t="s">
        <v>30</v>
      </c>
      <c r="Z2852" s="3" t="s">
        <v>30</v>
      </c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</row>
    <row r="2853" customFormat="false" ht="15.75" hidden="false" customHeight="false" outlineLevel="0" collapsed="false">
      <c r="A2853" s="3" t="n">
        <v>2852</v>
      </c>
      <c r="B2853" s="3" t="s">
        <v>8343</v>
      </c>
      <c r="C2853" s="3" t="s">
        <v>8344</v>
      </c>
      <c r="D2853" s="3" t="n">
        <v>1</v>
      </c>
      <c r="E2853" s="3" t="n">
        <v>4.7032262</v>
      </c>
      <c r="F2853" s="3" t="n">
        <v>74</v>
      </c>
      <c r="G2853" s="3" t="n">
        <v>74</v>
      </c>
      <c r="H2853" s="3" t="n">
        <v>4</v>
      </c>
      <c r="I2853" s="3" t="n">
        <v>4</v>
      </c>
      <c r="J2853" s="3" t="n">
        <v>156</v>
      </c>
      <c r="K2853" s="3" t="n">
        <v>156</v>
      </c>
      <c r="L2853" s="3" t="n">
        <v>22</v>
      </c>
      <c r="M2853" s="3" t="n">
        <v>22</v>
      </c>
      <c r="N2853" s="3" t="n">
        <v>-1</v>
      </c>
      <c r="O2853" s="3" t="n">
        <v>-1</v>
      </c>
      <c r="P2853" s="3" t="n">
        <v>8.1</v>
      </c>
      <c r="Q2853" s="3" t="n">
        <v>24.2</v>
      </c>
      <c r="R2853" s="3" t="s">
        <v>8345</v>
      </c>
      <c r="S2853" s="4" t="n">
        <v>45747.4145023148</v>
      </c>
      <c r="T2853" s="3" t="s">
        <v>65</v>
      </c>
      <c r="U2853" s="3" t="s">
        <v>65</v>
      </c>
      <c r="V2853" s="3" t="n">
        <v>0</v>
      </c>
      <c r="W2853" s="3" t="n">
        <v>0</v>
      </c>
      <c r="X2853" s="3" t="n">
        <v>0</v>
      </c>
      <c r="Y2853" s="3" t="s">
        <v>30</v>
      </c>
      <c r="Z2853" s="3" t="s">
        <v>30</v>
      </c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</row>
    <row r="2854" customFormat="false" ht="15.75" hidden="false" customHeight="false" outlineLevel="0" collapsed="false">
      <c r="A2854" s="3" t="n">
        <v>2853</v>
      </c>
      <c r="B2854" s="3" t="s">
        <v>8346</v>
      </c>
      <c r="C2854" s="3" t="s">
        <v>8347</v>
      </c>
      <c r="D2854" s="3" t="n">
        <v>1</v>
      </c>
      <c r="E2854" s="3" t="n">
        <v>3.2652101</v>
      </c>
      <c r="F2854" s="3" t="n">
        <v>50</v>
      </c>
      <c r="G2854" s="3" t="n">
        <v>50</v>
      </c>
      <c r="H2854" s="3" t="n">
        <v>3</v>
      </c>
      <c r="I2854" s="3" t="n">
        <v>3</v>
      </c>
      <c r="J2854" s="3" t="n">
        <v>63</v>
      </c>
      <c r="K2854" s="3" t="n">
        <v>63</v>
      </c>
      <c r="L2854" s="3" t="n">
        <v>10</v>
      </c>
      <c r="M2854" s="3" t="n">
        <v>10</v>
      </c>
      <c r="N2854" s="3" t="n">
        <v>-1</v>
      </c>
      <c r="O2854" s="3" t="n">
        <v>-1</v>
      </c>
      <c r="P2854" s="3" t="n">
        <v>8.1</v>
      </c>
      <c r="Q2854" s="3" t="n">
        <v>24.2</v>
      </c>
      <c r="R2854" s="3" t="s">
        <v>8348</v>
      </c>
      <c r="S2854" s="4" t="n">
        <v>45747.4147337963</v>
      </c>
      <c r="T2854" s="3" t="s">
        <v>65</v>
      </c>
      <c r="U2854" s="3" t="s">
        <v>65</v>
      </c>
      <c r="V2854" s="3" t="n">
        <v>0</v>
      </c>
      <c r="W2854" s="3" t="n">
        <v>0</v>
      </c>
      <c r="X2854" s="3" t="n">
        <v>0</v>
      </c>
      <c r="Y2854" s="3" t="s">
        <v>30</v>
      </c>
      <c r="Z2854" s="3" t="s">
        <v>30</v>
      </c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</row>
    <row r="2855" customFormat="false" ht="15.75" hidden="false" customHeight="false" outlineLevel="0" collapsed="false">
      <c r="A2855" s="3" t="n">
        <v>2854</v>
      </c>
      <c r="B2855" s="3" t="s">
        <v>8349</v>
      </c>
      <c r="C2855" s="3" t="s">
        <v>8350</v>
      </c>
      <c r="D2855" s="3" t="n">
        <v>1</v>
      </c>
      <c r="E2855" s="3" t="n">
        <v>0.3288239</v>
      </c>
      <c r="F2855" s="3" t="n">
        <v>6</v>
      </c>
      <c r="G2855" s="3" t="n">
        <v>6</v>
      </c>
      <c r="H2855" s="3" t="n">
        <v>4</v>
      </c>
      <c r="I2855" s="3" t="n">
        <v>4</v>
      </c>
      <c r="J2855" s="3" t="n">
        <v>6</v>
      </c>
      <c r="K2855" s="3" t="n">
        <v>6</v>
      </c>
      <c r="L2855" s="3" t="n">
        <v>1</v>
      </c>
      <c r="M2855" s="3" t="n">
        <v>1</v>
      </c>
      <c r="N2855" s="3" t="n">
        <v>-1</v>
      </c>
      <c r="O2855" s="3" t="n">
        <v>-1</v>
      </c>
      <c r="P2855" s="3" t="n">
        <v>8.2</v>
      </c>
      <c r="Q2855" s="3" t="n">
        <v>24.2</v>
      </c>
      <c r="R2855" s="3" t="s">
        <v>8351</v>
      </c>
      <c r="S2855" s="4" t="n">
        <v>45747.4148032407</v>
      </c>
      <c r="T2855" s="3" t="s">
        <v>29</v>
      </c>
      <c r="U2855" s="3" t="s">
        <v>29</v>
      </c>
      <c r="V2855" s="3" t="n">
        <v>0</v>
      </c>
      <c r="W2855" s="3" t="n">
        <v>0</v>
      </c>
      <c r="X2855" s="3" t="n">
        <v>0</v>
      </c>
      <c r="Y2855" s="3" t="s">
        <v>30</v>
      </c>
      <c r="Z2855" s="3" t="s">
        <v>30</v>
      </c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</row>
    <row r="2856" customFormat="false" ht="15.75" hidden="false" customHeight="false" outlineLevel="0" collapsed="false">
      <c r="A2856" s="3" t="n">
        <v>2855</v>
      </c>
      <c r="B2856" s="3" t="s">
        <v>8352</v>
      </c>
      <c r="C2856" s="3" t="s">
        <v>8353</v>
      </c>
      <c r="D2856" s="3" t="n">
        <v>1</v>
      </c>
      <c r="E2856" s="3" t="n">
        <v>11.2351569</v>
      </c>
      <c r="F2856" s="3" t="n">
        <v>83</v>
      </c>
      <c r="G2856" s="3" t="n">
        <v>83</v>
      </c>
      <c r="H2856" s="3" t="n">
        <v>11</v>
      </c>
      <c r="I2856" s="3" t="n">
        <v>11</v>
      </c>
      <c r="J2856" s="3" t="n">
        <v>99</v>
      </c>
      <c r="K2856" s="3" t="n">
        <v>99</v>
      </c>
      <c r="L2856" s="3" t="n">
        <v>11</v>
      </c>
      <c r="M2856" s="3" t="n">
        <v>11</v>
      </c>
      <c r="N2856" s="3" t="n">
        <v>-1</v>
      </c>
      <c r="O2856" s="3" t="n">
        <v>-1</v>
      </c>
      <c r="P2856" s="3" t="n">
        <v>8.3</v>
      </c>
      <c r="Q2856" s="3" t="n">
        <v>24.2</v>
      </c>
      <c r="R2856" s="3" t="s">
        <v>8354</v>
      </c>
      <c r="S2856" s="4" t="n">
        <v>45747.4150347222</v>
      </c>
      <c r="T2856" s="3" t="s">
        <v>3197</v>
      </c>
      <c r="U2856" s="3" t="s">
        <v>3197</v>
      </c>
      <c r="V2856" s="3" t="n">
        <v>0</v>
      </c>
      <c r="W2856" s="3" t="n">
        <v>0</v>
      </c>
      <c r="X2856" s="3" t="n">
        <v>0</v>
      </c>
      <c r="Y2856" s="3" t="s">
        <v>30</v>
      </c>
      <c r="Z2856" s="3" t="s">
        <v>30</v>
      </c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</row>
    <row r="2857" customFormat="false" ht="15.75" hidden="false" customHeight="false" outlineLevel="0" collapsed="false">
      <c r="A2857" s="3" t="n">
        <v>2856</v>
      </c>
      <c r="B2857" s="3" t="s">
        <v>8355</v>
      </c>
      <c r="C2857" s="3" t="s">
        <v>8356</v>
      </c>
      <c r="D2857" s="3" t="n">
        <v>1</v>
      </c>
      <c r="E2857" s="3" t="n">
        <v>2.6810625</v>
      </c>
      <c r="F2857" s="3" t="n">
        <v>47</v>
      </c>
      <c r="G2857" s="3" t="n">
        <v>47</v>
      </c>
      <c r="H2857" s="3" t="n">
        <v>8</v>
      </c>
      <c r="I2857" s="3" t="n">
        <v>8</v>
      </c>
      <c r="J2857" s="3" t="n">
        <v>29</v>
      </c>
      <c r="K2857" s="3" t="n">
        <v>29</v>
      </c>
      <c r="L2857" s="3" t="n">
        <v>15</v>
      </c>
      <c r="M2857" s="3" t="n">
        <v>15</v>
      </c>
      <c r="N2857" s="3" t="n">
        <v>-1</v>
      </c>
      <c r="O2857" s="3" t="n">
        <v>-1</v>
      </c>
      <c r="P2857" s="3" t="n">
        <v>8.3</v>
      </c>
      <c r="Q2857" s="3" t="n">
        <v>24.2</v>
      </c>
      <c r="R2857" s="3" t="s">
        <v>8357</v>
      </c>
      <c r="S2857" s="4" t="n">
        <v>45747.415150463</v>
      </c>
      <c r="T2857" s="3" t="s">
        <v>65</v>
      </c>
      <c r="U2857" s="3" t="s">
        <v>65</v>
      </c>
      <c r="V2857" s="3" t="n">
        <v>0</v>
      </c>
      <c r="W2857" s="3" t="n">
        <v>0</v>
      </c>
      <c r="X2857" s="3" t="n">
        <v>0</v>
      </c>
      <c r="Y2857" s="3" t="s">
        <v>30</v>
      </c>
      <c r="Z2857" s="3" t="s">
        <v>30</v>
      </c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</row>
    <row r="2858" customFormat="false" ht="15.75" hidden="false" customHeight="false" outlineLevel="0" collapsed="false">
      <c r="A2858" s="3" t="n">
        <v>2857</v>
      </c>
      <c r="B2858" s="3" t="s">
        <v>8358</v>
      </c>
      <c r="C2858" s="3" t="s">
        <v>8359</v>
      </c>
      <c r="D2858" s="3" t="n">
        <v>1</v>
      </c>
      <c r="E2858" s="3" t="n">
        <v>0.4007065</v>
      </c>
      <c r="F2858" s="3" t="n">
        <v>20</v>
      </c>
      <c r="G2858" s="3" t="n">
        <v>20</v>
      </c>
      <c r="H2858" s="3" t="n">
        <v>6</v>
      </c>
      <c r="I2858" s="3" t="n">
        <v>6</v>
      </c>
      <c r="J2858" s="3" t="n">
        <v>24</v>
      </c>
      <c r="K2858" s="3" t="n">
        <v>24</v>
      </c>
      <c r="L2858" s="3" t="n">
        <v>0</v>
      </c>
      <c r="M2858" s="3" t="n">
        <v>0</v>
      </c>
      <c r="N2858" s="3" t="n">
        <v>0</v>
      </c>
      <c r="O2858" s="3" t="n">
        <v>-1</v>
      </c>
      <c r="P2858" s="3" t="n">
        <v>8</v>
      </c>
      <c r="Q2858" s="3" t="n">
        <v>24.2</v>
      </c>
      <c r="R2858" s="3" t="s">
        <v>8360</v>
      </c>
      <c r="S2858" s="4" t="n">
        <v>45747.4152199074</v>
      </c>
      <c r="T2858" s="3" t="s">
        <v>65</v>
      </c>
      <c r="U2858" s="3" t="s">
        <v>65</v>
      </c>
      <c r="V2858" s="3" t="n">
        <v>1</v>
      </c>
      <c r="W2858" s="3" t="n">
        <v>0</v>
      </c>
      <c r="X2858" s="3" t="n">
        <v>0</v>
      </c>
      <c r="Y2858" s="3" t="s">
        <v>30</v>
      </c>
      <c r="Z2858" s="3" t="s">
        <v>30</v>
      </c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</row>
    <row r="2859" customFormat="false" ht="15.75" hidden="false" customHeight="false" outlineLevel="0" collapsed="false">
      <c r="A2859" s="3" t="n">
        <v>2858</v>
      </c>
      <c r="B2859" s="3" t="s">
        <v>8361</v>
      </c>
      <c r="C2859" s="3" t="s">
        <v>8362</v>
      </c>
      <c r="D2859" s="3" t="n">
        <v>1</v>
      </c>
      <c r="E2859" s="3" t="n">
        <v>2.5492074</v>
      </c>
      <c r="F2859" s="3" t="n">
        <v>26</v>
      </c>
      <c r="G2859" s="3" t="n">
        <v>26</v>
      </c>
      <c r="H2859" s="3" t="n">
        <v>13</v>
      </c>
      <c r="I2859" s="3" t="n">
        <v>13</v>
      </c>
      <c r="J2859" s="3" t="n">
        <v>34</v>
      </c>
      <c r="K2859" s="3" t="n">
        <v>34</v>
      </c>
      <c r="L2859" s="3" t="n">
        <v>1</v>
      </c>
      <c r="M2859" s="3" t="n">
        <v>1</v>
      </c>
      <c r="N2859" s="3" t="n">
        <v>-1</v>
      </c>
      <c r="O2859" s="3" t="n">
        <v>-1</v>
      </c>
      <c r="P2859" s="3" t="n">
        <v>8.2</v>
      </c>
      <c r="Q2859" s="3" t="n">
        <v>24.2</v>
      </c>
      <c r="R2859" s="3" t="s">
        <v>8363</v>
      </c>
      <c r="S2859" s="4" t="n">
        <v>45747.4153009259</v>
      </c>
      <c r="T2859" s="3" t="s">
        <v>29</v>
      </c>
      <c r="U2859" s="3" t="s">
        <v>29</v>
      </c>
      <c r="V2859" s="3" t="n">
        <v>0</v>
      </c>
      <c r="W2859" s="3" t="n">
        <v>0</v>
      </c>
      <c r="X2859" s="3" t="n">
        <v>0</v>
      </c>
      <c r="Y2859" s="3" t="s">
        <v>30</v>
      </c>
      <c r="Z2859" s="3" t="s">
        <v>30</v>
      </c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</row>
    <row r="2860" customFormat="false" ht="15.75" hidden="false" customHeight="false" outlineLevel="0" collapsed="false">
      <c r="A2860" s="3" t="n">
        <v>2859</v>
      </c>
      <c r="B2860" s="3" t="s">
        <v>8364</v>
      </c>
      <c r="C2860" s="3" t="s">
        <v>8365</v>
      </c>
      <c r="D2860" s="3" t="n">
        <v>1</v>
      </c>
      <c r="E2860" s="3" t="n">
        <v>2.196212</v>
      </c>
      <c r="F2860" s="3" t="n">
        <v>153</v>
      </c>
      <c r="G2860" s="3" t="n">
        <v>153</v>
      </c>
      <c r="H2860" s="3" t="n">
        <v>20</v>
      </c>
      <c r="I2860" s="3" t="n">
        <v>20</v>
      </c>
      <c r="J2860" s="3" t="n">
        <v>190</v>
      </c>
      <c r="K2860" s="3" t="n">
        <v>190</v>
      </c>
      <c r="L2860" s="3" t="n">
        <v>13</v>
      </c>
      <c r="M2860" s="3" t="n">
        <v>13</v>
      </c>
      <c r="N2860" s="3" t="n">
        <v>-1</v>
      </c>
      <c r="O2860" s="3" t="n">
        <v>-1</v>
      </c>
      <c r="P2860" s="3" t="n">
        <v>8.2</v>
      </c>
      <c r="Q2860" s="3" t="n">
        <v>24.2</v>
      </c>
      <c r="R2860" s="3" t="s">
        <v>8366</v>
      </c>
      <c r="S2860" s="4" t="n">
        <v>45747.4153935185</v>
      </c>
      <c r="T2860" s="3" t="s">
        <v>29</v>
      </c>
      <c r="U2860" s="3" t="s">
        <v>29</v>
      </c>
      <c r="V2860" s="3" t="n">
        <v>0</v>
      </c>
      <c r="W2860" s="3" t="n">
        <v>0</v>
      </c>
      <c r="X2860" s="3" t="n">
        <v>0</v>
      </c>
      <c r="Y2860" s="3" t="s">
        <v>30</v>
      </c>
      <c r="Z2860" s="3" t="s">
        <v>30</v>
      </c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</row>
    <row r="2861" customFormat="false" ht="15.75" hidden="false" customHeight="false" outlineLevel="0" collapsed="false">
      <c r="A2861" s="3" t="n">
        <v>2860</v>
      </c>
      <c r="B2861" s="3" t="s">
        <v>8367</v>
      </c>
      <c r="C2861" s="3" t="s">
        <v>8368</v>
      </c>
      <c r="D2861" s="3" t="n">
        <v>1</v>
      </c>
      <c r="E2861" s="3" t="n">
        <v>2.0145305</v>
      </c>
      <c r="F2861" s="3" t="n">
        <v>118</v>
      </c>
      <c r="G2861" s="3" t="n">
        <v>118</v>
      </c>
      <c r="H2861" s="3" t="n">
        <v>20</v>
      </c>
      <c r="I2861" s="3" t="n">
        <v>20</v>
      </c>
      <c r="J2861" s="3" t="n">
        <v>136</v>
      </c>
      <c r="K2861" s="3" t="n">
        <v>136</v>
      </c>
      <c r="L2861" s="3" t="n">
        <v>10</v>
      </c>
      <c r="M2861" s="3" t="n">
        <v>10</v>
      </c>
      <c r="N2861" s="3" t="n">
        <v>-1</v>
      </c>
      <c r="O2861" s="3" t="n">
        <v>-1</v>
      </c>
      <c r="P2861" s="3" t="n">
        <v>8.2</v>
      </c>
      <c r="Q2861" s="3" t="n">
        <v>24.2</v>
      </c>
      <c r="R2861" s="3" t="s">
        <v>8369</v>
      </c>
      <c r="S2861" s="4" t="n">
        <v>45747.415474537</v>
      </c>
      <c r="T2861" s="3" t="s">
        <v>29</v>
      </c>
      <c r="U2861" s="3" t="s">
        <v>29</v>
      </c>
      <c r="V2861" s="3" t="n">
        <v>0</v>
      </c>
      <c r="W2861" s="3" t="n">
        <v>0</v>
      </c>
      <c r="X2861" s="3" t="n">
        <v>0</v>
      </c>
      <c r="Y2861" s="3" t="s">
        <v>30</v>
      </c>
      <c r="Z2861" s="3" t="s">
        <v>30</v>
      </c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</row>
    <row r="2862" customFormat="false" ht="15.75" hidden="false" customHeight="false" outlineLevel="0" collapsed="false">
      <c r="A2862" s="3" t="n">
        <v>2861</v>
      </c>
      <c r="B2862" s="3" t="s">
        <v>8370</v>
      </c>
      <c r="C2862" s="3" t="s">
        <v>8371</v>
      </c>
      <c r="D2862" s="3" t="n">
        <v>1</v>
      </c>
      <c r="E2862" s="3" t="n">
        <v>2.2448838</v>
      </c>
      <c r="F2862" s="3" t="n">
        <v>155</v>
      </c>
      <c r="G2862" s="3" t="n">
        <v>155</v>
      </c>
      <c r="H2862" s="3" t="n">
        <v>20</v>
      </c>
      <c r="I2862" s="3" t="n">
        <v>20</v>
      </c>
      <c r="J2862" s="3" t="n">
        <v>189</v>
      </c>
      <c r="K2862" s="3" t="n">
        <v>189</v>
      </c>
      <c r="L2862" s="3" t="n">
        <v>13</v>
      </c>
      <c r="M2862" s="3" t="n">
        <v>13</v>
      </c>
      <c r="N2862" s="3" t="n">
        <v>-1</v>
      </c>
      <c r="O2862" s="3" t="n">
        <v>-1</v>
      </c>
      <c r="P2862" s="3" t="n">
        <v>8.2</v>
      </c>
      <c r="Q2862" s="3" t="n">
        <v>24.2</v>
      </c>
      <c r="R2862" s="3" t="s">
        <v>8372</v>
      </c>
      <c r="S2862" s="4" t="n">
        <v>45747.4155671296</v>
      </c>
      <c r="T2862" s="3" t="s">
        <v>29</v>
      </c>
      <c r="U2862" s="3" t="s">
        <v>29</v>
      </c>
      <c r="V2862" s="3" t="n">
        <v>0</v>
      </c>
      <c r="W2862" s="3" t="n">
        <v>0</v>
      </c>
      <c r="X2862" s="3" t="n">
        <v>0</v>
      </c>
      <c r="Y2862" s="3" t="s">
        <v>30</v>
      </c>
      <c r="Z2862" s="3" t="s">
        <v>30</v>
      </c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</row>
    <row r="2863" customFormat="false" ht="15.75" hidden="false" customHeight="false" outlineLevel="0" collapsed="false">
      <c r="A2863" s="3" t="n">
        <v>2862</v>
      </c>
      <c r="B2863" s="3" t="s">
        <v>8373</v>
      </c>
      <c r="C2863" s="3" t="s">
        <v>8374</v>
      </c>
      <c r="D2863" s="3" t="n">
        <v>1</v>
      </c>
      <c r="E2863" s="3" t="n">
        <v>1.3574385</v>
      </c>
      <c r="F2863" s="3" t="n">
        <v>14</v>
      </c>
      <c r="G2863" s="3" t="n">
        <v>14</v>
      </c>
      <c r="H2863" s="3" t="n">
        <v>6</v>
      </c>
      <c r="I2863" s="3" t="n">
        <v>6</v>
      </c>
      <c r="J2863" s="3" t="n">
        <v>23</v>
      </c>
      <c r="K2863" s="3" t="n">
        <v>23</v>
      </c>
      <c r="L2863" s="3" t="n">
        <v>0</v>
      </c>
      <c r="M2863" s="3" t="n">
        <v>0</v>
      </c>
      <c r="N2863" s="3" t="n">
        <v>0</v>
      </c>
      <c r="O2863" s="3" t="n">
        <v>0</v>
      </c>
      <c r="P2863" s="3" t="n">
        <v>8.1</v>
      </c>
      <c r="Q2863" s="3" t="n">
        <v>24.2</v>
      </c>
      <c r="R2863" s="3" t="s">
        <v>8375</v>
      </c>
      <c r="S2863" s="4" t="n">
        <v>45747.4156481482</v>
      </c>
      <c r="T2863" s="3" t="s">
        <v>65</v>
      </c>
      <c r="U2863" s="3" t="s">
        <v>65</v>
      </c>
      <c r="V2863" s="3" t="n">
        <v>1</v>
      </c>
      <c r="W2863" s="3" t="n">
        <v>1</v>
      </c>
      <c r="X2863" s="3" t="n">
        <v>0</v>
      </c>
      <c r="Y2863" s="3" t="s">
        <v>30</v>
      </c>
      <c r="Z2863" s="3" t="s">
        <v>30</v>
      </c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</row>
    <row r="2864" customFormat="false" ht="15.75" hidden="false" customHeight="false" outlineLevel="0" collapsed="false">
      <c r="A2864" s="3" t="n">
        <v>2863</v>
      </c>
      <c r="B2864" s="3" t="s">
        <v>8376</v>
      </c>
      <c r="C2864" s="3" t="s">
        <v>8377</v>
      </c>
      <c r="D2864" s="3" t="n">
        <v>1</v>
      </c>
      <c r="E2864" s="3" t="n">
        <v>25.4426406</v>
      </c>
      <c r="F2864" s="3" t="n">
        <v>239</v>
      </c>
      <c r="G2864" s="3" t="n">
        <v>239</v>
      </c>
      <c r="H2864" s="3" t="n">
        <v>12</v>
      </c>
      <c r="I2864" s="3" t="n">
        <v>12</v>
      </c>
      <c r="J2864" s="3" t="n">
        <v>416</v>
      </c>
      <c r="K2864" s="3" t="n">
        <v>416</v>
      </c>
      <c r="L2864" s="3" t="n">
        <v>9</v>
      </c>
      <c r="M2864" s="3" t="n">
        <v>9</v>
      </c>
      <c r="N2864" s="3" t="n">
        <v>9</v>
      </c>
      <c r="O2864" s="3" t="n">
        <v>-1</v>
      </c>
      <c r="P2864" s="3" t="n">
        <v>8.1</v>
      </c>
      <c r="Q2864" s="3" t="n">
        <v>24.2</v>
      </c>
      <c r="R2864" s="3" t="s">
        <v>8378</v>
      </c>
      <c r="S2864" s="4" t="n">
        <v>45747.4163888889</v>
      </c>
      <c r="T2864" s="3" t="s">
        <v>1920</v>
      </c>
      <c r="U2864" s="3" t="s">
        <v>1920</v>
      </c>
      <c r="V2864" s="3" t="n">
        <v>1</v>
      </c>
      <c r="W2864" s="3" t="n">
        <v>0</v>
      </c>
      <c r="X2864" s="3" t="n">
        <v>0</v>
      </c>
      <c r="Y2864" s="3" t="s">
        <v>30</v>
      </c>
      <c r="Z2864" s="3" t="s">
        <v>30</v>
      </c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</row>
    <row r="2865" customFormat="false" ht="15.75" hidden="false" customHeight="false" outlineLevel="0" collapsed="false">
      <c r="A2865" s="3" t="n">
        <v>2864</v>
      </c>
      <c r="B2865" s="3" t="s">
        <v>8379</v>
      </c>
      <c r="C2865" s="3" t="s">
        <v>8380</v>
      </c>
      <c r="D2865" s="3" t="n">
        <v>1</v>
      </c>
      <c r="E2865" s="3" t="n">
        <v>0.0903962</v>
      </c>
      <c r="F2865" s="3" t="n">
        <v>4</v>
      </c>
      <c r="G2865" s="3" t="n">
        <v>4</v>
      </c>
      <c r="H2865" s="3" t="n">
        <v>3</v>
      </c>
      <c r="I2865" s="3" t="n">
        <v>3</v>
      </c>
      <c r="J2865" s="3" t="n">
        <v>2</v>
      </c>
      <c r="K2865" s="3" t="n">
        <v>2</v>
      </c>
      <c r="L2865" s="3" t="n">
        <v>0</v>
      </c>
      <c r="M2865" s="3" t="n">
        <v>0</v>
      </c>
      <c r="N2865" s="3" t="n">
        <v>-1</v>
      </c>
      <c r="O2865" s="3" t="n">
        <v>-1</v>
      </c>
      <c r="P2865" s="3" t="n">
        <v>8.2</v>
      </c>
      <c r="Q2865" s="3" t="n">
        <v>24.2</v>
      </c>
      <c r="R2865" s="3" t="s">
        <v>8381</v>
      </c>
      <c r="S2865" s="4" t="n">
        <v>45747.4164814815</v>
      </c>
      <c r="T2865" s="3" t="s">
        <v>29</v>
      </c>
      <c r="U2865" s="3" t="s">
        <v>29</v>
      </c>
      <c r="V2865" s="3" t="n">
        <v>0</v>
      </c>
      <c r="W2865" s="3" t="n">
        <v>0</v>
      </c>
      <c r="X2865" s="3" t="n">
        <v>0</v>
      </c>
      <c r="Y2865" s="3" t="s">
        <v>30</v>
      </c>
      <c r="Z2865" s="3" t="s">
        <v>30</v>
      </c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</row>
    <row r="2866" customFormat="false" ht="15.75" hidden="false" customHeight="false" outlineLevel="0" collapsed="false">
      <c r="A2866" s="3" t="n">
        <v>2865</v>
      </c>
      <c r="B2866" s="3" t="s">
        <v>8382</v>
      </c>
      <c r="C2866" s="3" t="s">
        <v>8383</v>
      </c>
      <c r="D2866" s="3" t="n">
        <v>1</v>
      </c>
      <c r="E2866" s="3" t="n">
        <v>1.1807674</v>
      </c>
      <c r="F2866" s="3" t="n">
        <v>13</v>
      </c>
      <c r="G2866" s="3" t="n">
        <v>13</v>
      </c>
      <c r="H2866" s="3" t="n">
        <v>8</v>
      </c>
      <c r="I2866" s="3" t="n">
        <v>8</v>
      </c>
      <c r="J2866" s="3" t="n">
        <v>16</v>
      </c>
      <c r="K2866" s="3" t="n">
        <v>16</v>
      </c>
      <c r="L2866" s="3" t="n">
        <v>0</v>
      </c>
      <c r="M2866" s="3" t="n">
        <v>0</v>
      </c>
      <c r="N2866" s="3" t="n">
        <v>-1</v>
      </c>
      <c r="O2866" s="3" t="n">
        <v>-1</v>
      </c>
      <c r="P2866" s="3" t="n">
        <v>8.2</v>
      </c>
      <c r="Q2866" s="3" t="n">
        <v>24.2</v>
      </c>
      <c r="R2866" s="3" t="s">
        <v>8384</v>
      </c>
      <c r="S2866" s="4" t="n">
        <v>45747.4165393519</v>
      </c>
      <c r="T2866" s="3" t="s">
        <v>29</v>
      </c>
      <c r="U2866" s="3" t="s">
        <v>29</v>
      </c>
      <c r="V2866" s="3" t="n">
        <v>0</v>
      </c>
      <c r="W2866" s="3" t="n">
        <v>0</v>
      </c>
      <c r="X2866" s="3" t="n">
        <v>0</v>
      </c>
      <c r="Y2866" s="3" t="s">
        <v>30</v>
      </c>
      <c r="Z2866" s="3" t="s">
        <v>30</v>
      </c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</row>
    <row r="2867" customFormat="false" ht="15.75" hidden="false" customHeight="false" outlineLevel="0" collapsed="false">
      <c r="A2867" s="3" t="n">
        <v>2866</v>
      </c>
      <c r="B2867" s="3" t="s">
        <v>8385</v>
      </c>
      <c r="C2867" s="3" t="s">
        <v>8386</v>
      </c>
      <c r="D2867" s="3" t="n">
        <v>1</v>
      </c>
      <c r="E2867" s="3" t="n">
        <v>2.2185031</v>
      </c>
      <c r="F2867" s="3" t="n">
        <v>83</v>
      </c>
      <c r="G2867" s="3" t="n">
        <v>83</v>
      </c>
      <c r="H2867" s="3" t="n">
        <v>15</v>
      </c>
      <c r="I2867" s="3" t="n">
        <v>15</v>
      </c>
      <c r="J2867" s="3" t="n">
        <v>99</v>
      </c>
      <c r="K2867" s="3" t="n">
        <v>99</v>
      </c>
      <c r="L2867" s="3" t="n">
        <v>9</v>
      </c>
      <c r="M2867" s="3" t="n">
        <v>9</v>
      </c>
      <c r="N2867" s="3" t="n">
        <v>0</v>
      </c>
      <c r="O2867" s="3" t="n">
        <v>-1</v>
      </c>
      <c r="P2867" s="3" t="n">
        <v>8.1</v>
      </c>
      <c r="Q2867" s="3" t="n">
        <v>24.2</v>
      </c>
      <c r="R2867" s="3" t="s">
        <v>8387</v>
      </c>
      <c r="S2867" s="4" t="n">
        <v>45747.4166319444</v>
      </c>
      <c r="T2867" s="3" t="s">
        <v>246</v>
      </c>
      <c r="U2867" s="3" t="s">
        <v>246</v>
      </c>
      <c r="V2867" s="3" t="n">
        <v>1</v>
      </c>
      <c r="W2867" s="3" t="n">
        <v>0</v>
      </c>
      <c r="X2867" s="3" t="n">
        <v>0</v>
      </c>
      <c r="Y2867" s="3" t="s">
        <v>30</v>
      </c>
      <c r="Z2867" s="3" t="s">
        <v>30</v>
      </c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</row>
    <row r="2868" customFormat="false" ht="15.75" hidden="false" customHeight="false" outlineLevel="0" collapsed="false">
      <c r="A2868" s="3" t="n">
        <v>2867</v>
      </c>
      <c r="B2868" s="3" t="s">
        <v>8388</v>
      </c>
      <c r="C2868" s="3" t="s">
        <v>8389</v>
      </c>
      <c r="D2868" s="3" t="n">
        <v>1</v>
      </c>
      <c r="E2868" s="3" t="n">
        <v>11.2853341</v>
      </c>
      <c r="F2868" s="3" t="n">
        <v>357</v>
      </c>
      <c r="G2868" s="3" t="n">
        <v>357</v>
      </c>
      <c r="H2868" s="3" t="n">
        <v>17</v>
      </c>
      <c r="I2868" s="3" t="n">
        <v>17</v>
      </c>
      <c r="J2868" s="3" t="n">
        <v>460</v>
      </c>
      <c r="K2868" s="3" t="n">
        <v>460</v>
      </c>
      <c r="L2868" s="3" t="n">
        <v>37</v>
      </c>
      <c r="M2868" s="3" t="n">
        <v>37</v>
      </c>
      <c r="N2868" s="3" t="n">
        <v>-1</v>
      </c>
      <c r="O2868" s="3" t="n">
        <v>-1</v>
      </c>
      <c r="P2868" s="3" t="n">
        <v>8</v>
      </c>
      <c r="Q2868" s="3" t="n">
        <v>24.2</v>
      </c>
      <c r="R2868" s="3" t="s">
        <v>8390</v>
      </c>
      <c r="S2868" s="4" t="n">
        <v>45747.4170833333</v>
      </c>
      <c r="T2868" s="3" t="s">
        <v>65</v>
      </c>
      <c r="U2868" s="3" t="s">
        <v>65</v>
      </c>
      <c r="V2868" s="3" t="n">
        <v>0</v>
      </c>
      <c r="W2868" s="3" t="n">
        <v>0</v>
      </c>
      <c r="X2868" s="3" t="n">
        <v>0</v>
      </c>
      <c r="Y2868" s="3" t="s">
        <v>30</v>
      </c>
      <c r="Z2868" s="3" t="s">
        <v>30</v>
      </c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</row>
    <row r="2869" customFormat="false" ht="15.75" hidden="false" customHeight="false" outlineLevel="0" collapsed="false">
      <c r="A2869" s="3" t="n">
        <v>2868</v>
      </c>
      <c r="B2869" s="3" t="s">
        <v>8391</v>
      </c>
      <c r="C2869" s="3" t="s">
        <v>8392</v>
      </c>
      <c r="D2869" s="3" t="n">
        <v>1</v>
      </c>
      <c r="E2869" s="3" t="n">
        <v>26.0446414</v>
      </c>
      <c r="F2869" s="3" t="n">
        <v>1058</v>
      </c>
      <c r="G2869" s="3" t="n">
        <v>1058</v>
      </c>
      <c r="H2869" s="3" t="n">
        <v>39</v>
      </c>
      <c r="I2869" s="3" t="n">
        <v>39</v>
      </c>
      <c r="J2869" s="3" t="n">
        <v>1338</v>
      </c>
      <c r="K2869" s="3" t="n">
        <v>1338</v>
      </c>
      <c r="L2869" s="3" t="n">
        <v>132</v>
      </c>
      <c r="M2869" s="3" t="n">
        <v>132</v>
      </c>
      <c r="N2869" s="3" t="n">
        <v>183</v>
      </c>
      <c r="O2869" s="3" t="n">
        <v>-1</v>
      </c>
      <c r="P2869" s="3" t="n">
        <v>8</v>
      </c>
      <c r="Q2869" s="3" t="n">
        <v>24.2</v>
      </c>
      <c r="R2869" s="3" t="s">
        <v>8393</v>
      </c>
      <c r="S2869" s="4" t="n">
        <v>45747.5085648148</v>
      </c>
      <c r="T2869" s="3" t="s">
        <v>65</v>
      </c>
      <c r="U2869" s="3" t="s">
        <v>65</v>
      </c>
      <c r="V2869" s="3" t="n">
        <v>1</v>
      </c>
      <c r="W2869" s="3" t="n">
        <v>0</v>
      </c>
      <c r="X2869" s="3" t="n">
        <v>0</v>
      </c>
      <c r="Y2869" s="3" t="s">
        <v>30</v>
      </c>
      <c r="Z2869" s="3" t="s">
        <v>30</v>
      </c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</row>
    <row r="2870" customFormat="false" ht="15.75" hidden="false" customHeight="false" outlineLevel="0" collapsed="false">
      <c r="A2870" s="3" t="n">
        <v>2869</v>
      </c>
      <c r="B2870" s="3" t="s">
        <v>8394</v>
      </c>
      <c r="C2870" s="3" t="s">
        <v>8395</v>
      </c>
      <c r="D2870" s="3" t="n">
        <v>1</v>
      </c>
      <c r="E2870" s="3" t="n">
        <v>7.9193402</v>
      </c>
      <c r="F2870" s="3" t="n">
        <v>83</v>
      </c>
      <c r="G2870" s="3" t="n">
        <v>83</v>
      </c>
      <c r="H2870" s="3" t="n">
        <v>21</v>
      </c>
      <c r="I2870" s="3" t="n">
        <v>21</v>
      </c>
      <c r="J2870" s="3" t="n">
        <v>118</v>
      </c>
      <c r="K2870" s="3" t="n">
        <v>118</v>
      </c>
      <c r="L2870" s="3" t="n">
        <v>21</v>
      </c>
      <c r="M2870" s="3" t="n">
        <v>21</v>
      </c>
      <c r="N2870" s="3" t="n">
        <v>-1</v>
      </c>
      <c r="O2870" s="3" t="n">
        <v>-1</v>
      </c>
      <c r="P2870" s="3" t="n">
        <v>8</v>
      </c>
      <c r="Q2870" s="3" t="n">
        <v>24.2</v>
      </c>
      <c r="R2870" s="3" t="s">
        <v>8396</v>
      </c>
      <c r="S2870" s="4" t="n">
        <v>45747.4175115741</v>
      </c>
      <c r="T2870" s="3" t="s">
        <v>4910</v>
      </c>
      <c r="U2870" s="3" t="s">
        <v>4910</v>
      </c>
      <c r="V2870" s="3" t="n">
        <v>0</v>
      </c>
      <c r="W2870" s="3" t="n">
        <v>0</v>
      </c>
      <c r="X2870" s="3" t="n">
        <v>0</v>
      </c>
      <c r="Y2870" s="3" t="s">
        <v>30</v>
      </c>
      <c r="Z2870" s="3" t="s">
        <v>30</v>
      </c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</row>
    <row r="2871" customFormat="false" ht="15.75" hidden="false" customHeight="false" outlineLevel="0" collapsed="false">
      <c r="A2871" s="3" t="n">
        <v>2870</v>
      </c>
      <c r="B2871" s="3" t="s">
        <v>8397</v>
      </c>
      <c r="C2871" s="3" t="s">
        <v>8398</v>
      </c>
      <c r="D2871" s="3" t="n">
        <v>1</v>
      </c>
      <c r="E2871" s="3" t="n">
        <v>0.0594715</v>
      </c>
      <c r="F2871" s="3" t="n">
        <v>13</v>
      </c>
      <c r="G2871" s="3" t="n">
        <v>13</v>
      </c>
      <c r="H2871" s="3" t="n">
        <v>8</v>
      </c>
      <c r="I2871" s="3" t="n">
        <v>8</v>
      </c>
      <c r="J2871" s="3" t="n">
        <v>16</v>
      </c>
      <c r="K2871" s="3" t="n">
        <v>16</v>
      </c>
      <c r="L2871" s="3" t="n">
        <v>1</v>
      </c>
      <c r="M2871" s="3" t="n">
        <v>1</v>
      </c>
      <c r="N2871" s="3" t="n">
        <v>0</v>
      </c>
      <c r="O2871" s="3" t="n">
        <v>0</v>
      </c>
      <c r="P2871" s="3" t="n">
        <v>8.1</v>
      </c>
      <c r="Q2871" s="3" t="n">
        <v>24.2</v>
      </c>
      <c r="R2871" s="3" t="s">
        <v>8399</v>
      </c>
      <c r="S2871" s="4" t="n">
        <v>45819.881400463</v>
      </c>
      <c r="T2871" s="3" t="s">
        <v>65</v>
      </c>
      <c r="U2871" s="3" t="s">
        <v>65</v>
      </c>
      <c r="V2871" s="3" t="n">
        <v>1</v>
      </c>
      <c r="W2871" s="3" t="n">
        <v>1</v>
      </c>
      <c r="X2871" s="3" t="n">
        <v>0</v>
      </c>
      <c r="Y2871" s="3" t="s">
        <v>81</v>
      </c>
      <c r="Z2871" s="3" t="s">
        <v>81</v>
      </c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</row>
    <row r="2872" customFormat="false" ht="15.75" hidden="false" customHeight="false" outlineLevel="0" collapsed="false">
      <c r="A2872" s="3" t="n">
        <v>2871</v>
      </c>
      <c r="B2872" s="3" t="s">
        <v>8400</v>
      </c>
      <c r="C2872" s="3" t="s">
        <v>8401</v>
      </c>
      <c r="D2872" s="3" t="n">
        <v>1</v>
      </c>
      <c r="E2872" s="3" t="n">
        <v>0.147397</v>
      </c>
      <c r="F2872" s="3" t="n">
        <v>7</v>
      </c>
      <c r="G2872" s="3" t="n">
        <v>7</v>
      </c>
      <c r="H2872" s="3" t="n">
        <v>5</v>
      </c>
      <c r="I2872" s="3" t="n">
        <v>5</v>
      </c>
      <c r="J2872" s="3" t="n">
        <v>9</v>
      </c>
      <c r="K2872" s="3" t="n">
        <v>9</v>
      </c>
      <c r="L2872" s="3" t="n">
        <v>0</v>
      </c>
      <c r="M2872" s="3" t="n">
        <v>0</v>
      </c>
      <c r="N2872" s="3" t="n">
        <v>0</v>
      </c>
      <c r="O2872" s="3" t="n">
        <v>0</v>
      </c>
      <c r="P2872" s="3" t="n">
        <v>8.1</v>
      </c>
      <c r="Q2872" s="3" t="n">
        <v>24.2</v>
      </c>
      <c r="R2872" s="3" t="s">
        <v>8402</v>
      </c>
      <c r="S2872" s="4" t="n">
        <v>45747.417662037</v>
      </c>
      <c r="T2872" s="3" t="s">
        <v>65</v>
      </c>
      <c r="U2872" s="3" t="s">
        <v>65</v>
      </c>
      <c r="V2872" s="3" t="n">
        <v>1</v>
      </c>
      <c r="W2872" s="3" t="n">
        <v>1</v>
      </c>
      <c r="X2872" s="3" t="n">
        <v>0</v>
      </c>
      <c r="Y2872" s="3" t="s">
        <v>81</v>
      </c>
      <c r="Z2872" s="3" t="s">
        <v>81</v>
      </c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</row>
    <row r="2873" customFormat="false" ht="15.75" hidden="false" customHeight="false" outlineLevel="0" collapsed="false">
      <c r="A2873" s="3" t="n">
        <v>2872</v>
      </c>
      <c r="B2873" s="3" t="s">
        <v>8403</v>
      </c>
      <c r="C2873" s="3" t="s">
        <v>8404</v>
      </c>
      <c r="D2873" s="3" t="n">
        <v>1</v>
      </c>
      <c r="E2873" s="3" t="n">
        <v>0.1506015</v>
      </c>
      <c r="F2873" s="3" t="n">
        <v>12</v>
      </c>
      <c r="G2873" s="3" t="n">
        <v>12</v>
      </c>
      <c r="H2873" s="3" t="n">
        <v>5</v>
      </c>
      <c r="I2873" s="3" t="n">
        <v>5</v>
      </c>
      <c r="J2873" s="3" t="n">
        <v>18</v>
      </c>
      <c r="K2873" s="3" t="n">
        <v>18</v>
      </c>
      <c r="L2873" s="3" t="n">
        <v>0</v>
      </c>
      <c r="M2873" s="3" t="n">
        <v>0</v>
      </c>
      <c r="N2873" s="3" t="n">
        <v>0</v>
      </c>
      <c r="O2873" s="3" t="n">
        <v>0</v>
      </c>
      <c r="P2873" s="3" t="n">
        <v>8.1</v>
      </c>
      <c r="Q2873" s="3" t="n">
        <v>24.2</v>
      </c>
      <c r="R2873" s="3" t="s">
        <v>8405</v>
      </c>
      <c r="S2873" s="4" t="n">
        <v>45747.4177314815</v>
      </c>
      <c r="T2873" s="3" t="s">
        <v>65</v>
      </c>
      <c r="U2873" s="3" t="s">
        <v>65</v>
      </c>
      <c r="V2873" s="3" t="n">
        <v>1</v>
      </c>
      <c r="W2873" s="3" t="n">
        <v>1</v>
      </c>
      <c r="X2873" s="3" t="n">
        <v>0</v>
      </c>
      <c r="Y2873" s="3" t="s">
        <v>81</v>
      </c>
      <c r="Z2873" s="3" t="s">
        <v>81</v>
      </c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</row>
    <row r="2874" customFormat="false" ht="15.75" hidden="false" customHeight="false" outlineLevel="0" collapsed="false">
      <c r="A2874" s="3" t="n">
        <v>2873</v>
      </c>
      <c r="B2874" s="3" t="s">
        <v>8406</v>
      </c>
      <c r="C2874" s="3" t="s">
        <v>8407</v>
      </c>
      <c r="D2874" s="3" t="n">
        <v>1</v>
      </c>
      <c r="E2874" s="3" t="n">
        <v>0.1765856</v>
      </c>
      <c r="F2874" s="3" t="n">
        <v>13</v>
      </c>
      <c r="G2874" s="3" t="n">
        <v>13</v>
      </c>
      <c r="H2874" s="3" t="n">
        <v>5</v>
      </c>
      <c r="I2874" s="3" t="n">
        <v>5</v>
      </c>
      <c r="J2874" s="3" t="n">
        <v>20</v>
      </c>
      <c r="K2874" s="3" t="n">
        <v>20</v>
      </c>
      <c r="L2874" s="3" t="n">
        <v>0</v>
      </c>
      <c r="M2874" s="3" t="n">
        <v>0</v>
      </c>
      <c r="N2874" s="3" t="n">
        <v>0</v>
      </c>
      <c r="O2874" s="3" t="n">
        <v>0</v>
      </c>
      <c r="P2874" s="3" t="n">
        <v>8.1</v>
      </c>
      <c r="Q2874" s="3" t="n">
        <v>24.2</v>
      </c>
      <c r="R2874" s="3" t="s">
        <v>8408</v>
      </c>
      <c r="S2874" s="4" t="n">
        <v>45747.4178009259</v>
      </c>
      <c r="T2874" s="3" t="s">
        <v>65</v>
      </c>
      <c r="U2874" s="3" t="s">
        <v>65</v>
      </c>
      <c r="V2874" s="3" t="n">
        <v>1</v>
      </c>
      <c r="W2874" s="3" t="n">
        <v>1</v>
      </c>
      <c r="X2874" s="3" t="n">
        <v>0</v>
      </c>
      <c r="Y2874" s="3" t="s">
        <v>81</v>
      </c>
      <c r="Z2874" s="3" t="s">
        <v>81</v>
      </c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</row>
    <row r="2875" customFormat="false" ht="15.75" hidden="false" customHeight="false" outlineLevel="0" collapsed="false">
      <c r="A2875" s="3" t="n">
        <v>2874</v>
      </c>
      <c r="B2875" s="3" t="s">
        <v>8409</v>
      </c>
      <c r="C2875" s="3" t="s">
        <v>8410</v>
      </c>
      <c r="D2875" s="3" t="n">
        <v>1</v>
      </c>
      <c r="E2875" s="3" t="n">
        <v>0.1728761</v>
      </c>
      <c r="F2875" s="3" t="n">
        <v>12</v>
      </c>
      <c r="G2875" s="3" t="n">
        <v>12</v>
      </c>
      <c r="H2875" s="3" t="n">
        <v>7</v>
      </c>
      <c r="I2875" s="3" t="n">
        <v>7</v>
      </c>
      <c r="J2875" s="3" t="n">
        <v>15</v>
      </c>
      <c r="K2875" s="3" t="n">
        <v>15</v>
      </c>
      <c r="L2875" s="3" t="n">
        <v>0</v>
      </c>
      <c r="M2875" s="3" t="n">
        <v>0</v>
      </c>
      <c r="N2875" s="3" t="n">
        <v>0</v>
      </c>
      <c r="O2875" s="3" t="n">
        <v>-1</v>
      </c>
      <c r="P2875" s="3" t="n">
        <v>8.1</v>
      </c>
      <c r="Q2875" s="3" t="n">
        <v>24.2</v>
      </c>
      <c r="R2875" s="3" t="s">
        <v>8411</v>
      </c>
      <c r="S2875" s="4" t="n">
        <v>45747.4178703704</v>
      </c>
      <c r="T2875" s="3" t="s">
        <v>65</v>
      </c>
      <c r="U2875" s="3" t="s">
        <v>65</v>
      </c>
      <c r="V2875" s="3" t="n">
        <v>1</v>
      </c>
      <c r="W2875" s="3" t="n">
        <v>0</v>
      </c>
      <c r="X2875" s="3" t="n">
        <v>0</v>
      </c>
      <c r="Y2875" s="3" t="s">
        <v>30</v>
      </c>
      <c r="Z2875" s="3" t="s">
        <v>30</v>
      </c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</row>
    <row r="2876" customFormat="false" ht="15.75" hidden="false" customHeight="false" outlineLevel="0" collapsed="false">
      <c r="A2876" s="3" t="n">
        <v>2875</v>
      </c>
      <c r="B2876" s="3" t="s">
        <v>8412</v>
      </c>
      <c r="C2876" s="3" t="s">
        <v>8413</v>
      </c>
      <c r="D2876" s="3" t="n">
        <v>1</v>
      </c>
      <c r="E2876" s="3" t="n">
        <v>0.2726401</v>
      </c>
      <c r="F2876" s="3" t="n">
        <v>24</v>
      </c>
      <c r="G2876" s="3" t="n">
        <v>24</v>
      </c>
      <c r="H2876" s="3" t="n">
        <v>7</v>
      </c>
      <c r="I2876" s="3" t="n">
        <v>7</v>
      </c>
      <c r="J2876" s="3" t="n">
        <v>43</v>
      </c>
      <c r="K2876" s="3" t="n">
        <v>43</v>
      </c>
      <c r="L2876" s="3" t="n">
        <v>0</v>
      </c>
      <c r="M2876" s="3" t="n">
        <v>0</v>
      </c>
      <c r="N2876" s="3" t="n">
        <v>0</v>
      </c>
      <c r="O2876" s="3" t="n">
        <v>-1</v>
      </c>
      <c r="P2876" s="3" t="n">
        <v>8.1</v>
      </c>
      <c r="Q2876" s="3" t="n">
        <v>24.2</v>
      </c>
      <c r="R2876" s="3" t="s">
        <v>8414</v>
      </c>
      <c r="S2876" s="4" t="n">
        <v>45747.4179282407</v>
      </c>
      <c r="T2876" s="3" t="s">
        <v>65</v>
      </c>
      <c r="U2876" s="3" t="s">
        <v>65</v>
      </c>
      <c r="V2876" s="3" t="n">
        <v>1</v>
      </c>
      <c r="W2876" s="3" t="n">
        <v>0</v>
      </c>
      <c r="X2876" s="3" t="n">
        <v>0</v>
      </c>
      <c r="Y2876" s="3" t="s">
        <v>30</v>
      </c>
      <c r="Z2876" s="3" t="s">
        <v>30</v>
      </c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</row>
    <row r="2877" customFormat="false" ht="15.75" hidden="false" customHeight="false" outlineLevel="0" collapsed="false">
      <c r="A2877" s="3" t="n">
        <v>2876</v>
      </c>
      <c r="B2877" s="3" t="s">
        <v>8415</v>
      </c>
      <c r="C2877" s="3" t="s">
        <v>8416</v>
      </c>
      <c r="D2877" s="3" t="n">
        <v>1</v>
      </c>
      <c r="E2877" s="3" t="n">
        <v>8.7808904</v>
      </c>
      <c r="F2877" s="3" t="n">
        <v>62</v>
      </c>
      <c r="G2877" s="3" t="n">
        <v>62</v>
      </c>
      <c r="H2877" s="3" t="n">
        <v>8</v>
      </c>
      <c r="I2877" s="3" t="n">
        <v>8</v>
      </c>
      <c r="J2877" s="3" t="n">
        <v>85</v>
      </c>
      <c r="K2877" s="3" t="n">
        <v>85</v>
      </c>
      <c r="L2877" s="3" t="n">
        <v>21</v>
      </c>
      <c r="M2877" s="3" t="n">
        <v>21</v>
      </c>
      <c r="N2877" s="3" t="n">
        <v>-1</v>
      </c>
      <c r="O2877" s="3" t="n">
        <v>-1</v>
      </c>
      <c r="P2877" s="3" t="n">
        <v>8.1</v>
      </c>
      <c r="Q2877" s="3" t="n">
        <v>24.2</v>
      </c>
      <c r="R2877" s="3" t="s">
        <v>8417</v>
      </c>
      <c r="S2877" s="4" t="n">
        <v>45747.418275463</v>
      </c>
      <c r="T2877" s="3" t="s">
        <v>65</v>
      </c>
      <c r="U2877" s="3" t="s">
        <v>65</v>
      </c>
      <c r="V2877" s="3" t="n">
        <v>0</v>
      </c>
      <c r="W2877" s="3" t="n">
        <v>0</v>
      </c>
      <c r="X2877" s="3" t="n">
        <v>0</v>
      </c>
      <c r="Y2877" s="3" t="s">
        <v>30</v>
      </c>
      <c r="Z2877" s="3" t="s">
        <v>30</v>
      </c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</row>
    <row r="2878" customFormat="false" ht="15.75" hidden="false" customHeight="false" outlineLevel="0" collapsed="false">
      <c r="A2878" s="3" t="n">
        <v>2877</v>
      </c>
      <c r="B2878" s="3" t="s">
        <v>8418</v>
      </c>
      <c r="C2878" s="3" t="s">
        <v>8419</v>
      </c>
      <c r="D2878" s="3" t="n">
        <v>1</v>
      </c>
      <c r="E2878" s="3" t="n">
        <v>7.1901982</v>
      </c>
      <c r="F2878" s="3" t="n">
        <v>59</v>
      </c>
      <c r="G2878" s="3" t="n">
        <v>59</v>
      </c>
      <c r="H2878" s="3" t="n">
        <v>8</v>
      </c>
      <c r="I2878" s="3" t="n">
        <v>8</v>
      </c>
      <c r="J2878" s="3" t="n">
        <v>79</v>
      </c>
      <c r="K2878" s="3" t="n">
        <v>79</v>
      </c>
      <c r="L2878" s="3" t="n">
        <v>19</v>
      </c>
      <c r="M2878" s="3" t="n">
        <v>19</v>
      </c>
      <c r="N2878" s="3" t="n">
        <v>-1</v>
      </c>
      <c r="O2878" s="3" t="n">
        <v>-1</v>
      </c>
      <c r="P2878" s="3" t="n">
        <v>8.1</v>
      </c>
      <c r="Q2878" s="3" t="n">
        <v>24.2</v>
      </c>
      <c r="R2878" s="3" t="s">
        <v>8420</v>
      </c>
      <c r="S2878" s="4" t="n">
        <v>45747.4186226852</v>
      </c>
      <c r="T2878" s="3" t="s">
        <v>65</v>
      </c>
      <c r="U2878" s="3" t="s">
        <v>65</v>
      </c>
      <c r="V2878" s="3" t="n">
        <v>0</v>
      </c>
      <c r="W2878" s="3" t="n">
        <v>0</v>
      </c>
      <c r="X2878" s="3" t="n">
        <v>0</v>
      </c>
      <c r="Y2878" s="3" t="s">
        <v>30</v>
      </c>
      <c r="Z2878" s="3" t="s">
        <v>30</v>
      </c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</row>
    <row r="2879" customFormat="false" ht="15.75" hidden="false" customHeight="false" outlineLevel="0" collapsed="false">
      <c r="A2879" s="3" t="n">
        <v>2878</v>
      </c>
      <c r="B2879" s="3" t="s">
        <v>8421</v>
      </c>
      <c r="C2879" s="3" t="s">
        <v>8422</v>
      </c>
      <c r="D2879" s="3" t="n">
        <v>1</v>
      </c>
      <c r="E2879" s="3" t="n">
        <v>0.6832055</v>
      </c>
      <c r="F2879" s="3" t="n">
        <v>33</v>
      </c>
      <c r="G2879" s="3" t="n">
        <v>33</v>
      </c>
      <c r="H2879" s="3" t="n">
        <v>6</v>
      </c>
      <c r="I2879" s="3" t="n">
        <v>6</v>
      </c>
      <c r="J2879" s="3" t="n">
        <v>41</v>
      </c>
      <c r="K2879" s="3" t="n">
        <v>41</v>
      </c>
      <c r="L2879" s="3" t="n">
        <v>0</v>
      </c>
      <c r="M2879" s="3" t="n">
        <v>0</v>
      </c>
      <c r="N2879" s="3" t="n">
        <v>-1</v>
      </c>
      <c r="O2879" s="3" t="n">
        <v>-1</v>
      </c>
      <c r="P2879" s="3" t="n">
        <v>8.3</v>
      </c>
      <c r="Q2879" s="3" t="n">
        <v>24.2</v>
      </c>
      <c r="R2879" s="3" t="s">
        <v>8423</v>
      </c>
      <c r="S2879" s="4" t="n">
        <v>45747.4187152778</v>
      </c>
      <c r="T2879" s="3" t="s">
        <v>65</v>
      </c>
      <c r="U2879" s="3" t="s">
        <v>65</v>
      </c>
      <c r="V2879" s="3" t="n">
        <v>0</v>
      </c>
      <c r="W2879" s="3" t="n">
        <v>0</v>
      </c>
      <c r="X2879" s="3" t="n">
        <v>0</v>
      </c>
      <c r="Y2879" s="3" t="s">
        <v>30</v>
      </c>
      <c r="Z2879" s="3" t="s">
        <v>30</v>
      </c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</row>
    <row r="2880" customFormat="false" ht="15.75" hidden="false" customHeight="false" outlineLevel="0" collapsed="false">
      <c r="A2880" s="3" t="n">
        <v>2879</v>
      </c>
      <c r="B2880" s="3" t="s">
        <v>8424</v>
      </c>
      <c r="C2880" s="3" t="s">
        <v>8425</v>
      </c>
      <c r="D2880" s="3" t="n">
        <v>1</v>
      </c>
      <c r="E2880" s="3" t="n">
        <v>17.1580734</v>
      </c>
      <c r="F2880" s="3" t="n">
        <v>1248</v>
      </c>
      <c r="G2880" s="3" t="n">
        <v>1248</v>
      </c>
      <c r="H2880" s="3" t="n">
        <v>12</v>
      </c>
      <c r="I2880" s="3" t="n">
        <v>12</v>
      </c>
      <c r="J2880" s="3" t="n">
        <v>1593</v>
      </c>
      <c r="K2880" s="3" t="n">
        <v>1593</v>
      </c>
      <c r="L2880" s="3" t="n">
        <v>111</v>
      </c>
      <c r="M2880" s="3" t="n">
        <v>111</v>
      </c>
      <c r="N2880" s="3" t="n">
        <v>33</v>
      </c>
      <c r="O2880" s="3" t="n">
        <v>33</v>
      </c>
      <c r="P2880" s="3" t="n">
        <v>8</v>
      </c>
      <c r="Q2880" s="3" t="n">
        <v>24.2</v>
      </c>
      <c r="R2880" s="3" t="s">
        <v>8426</v>
      </c>
      <c r="S2880" s="4" t="n">
        <v>45747.4193171296</v>
      </c>
      <c r="T2880" s="3" t="s">
        <v>65</v>
      </c>
      <c r="U2880" s="3" t="s">
        <v>65</v>
      </c>
      <c r="V2880" s="3" t="n">
        <v>0</v>
      </c>
      <c r="W2880" s="3" t="n">
        <v>0</v>
      </c>
      <c r="X2880" s="3" t="n">
        <v>0</v>
      </c>
      <c r="Y2880" s="3" t="s">
        <v>30</v>
      </c>
      <c r="Z2880" s="3" t="s">
        <v>30</v>
      </c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</row>
    <row r="2881" customFormat="false" ht="15.75" hidden="false" customHeight="false" outlineLevel="0" collapsed="false">
      <c r="A2881" s="3" t="n">
        <v>2880</v>
      </c>
      <c r="B2881" s="3" t="s">
        <v>8427</v>
      </c>
      <c r="C2881" s="3" t="s">
        <v>8428</v>
      </c>
      <c r="D2881" s="3" t="n">
        <v>1</v>
      </c>
      <c r="E2881" s="3" t="n">
        <v>16.3948592</v>
      </c>
      <c r="F2881" s="3" t="n">
        <v>1058</v>
      </c>
      <c r="G2881" s="3" t="n">
        <v>1058</v>
      </c>
      <c r="H2881" s="3" t="n">
        <v>39</v>
      </c>
      <c r="I2881" s="3" t="n">
        <v>39</v>
      </c>
      <c r="J2881" s="3" t="n">
        <v>1344</v>
      </c>
      <c r="K2881" s="3" t="n">
        <v>1344</v>
      </c>
      <c r="L2881" s="3" t="n">
        <v>132</v>
      </c>
      <c r="M2881" s="3" t="n">
        <v>132</v>
      </c>
      <c r="N2881" s="3" t="n">
        <v>183</v>
      </c>
      <c r="O2881" s="3" t="n">
        <v>-1</v>
      </c>
      <c r="P2881" s="3" t="n">
        <v>8</v>
      </c>
      <c r="Q2881" s="3" t="n">
        <v>24.2</v>
      </c>
      <c r="R2881" s="3" t="s">
        <v>8429</v>
      </c>
      <c r="S2881" s="4" t="n">
        <v>45747.5092592593</v>
      </c>
      <c r="T2881" s="3" t="s">
        <v>65</v>
      </c>
      <c r="U2881" s="3" t="s">
        <v>65</v>
      </c>
      <c r="V2881" s="3" t="n">
        <v>1</v>
      </c>
      <c r="W2881" s="3" t="n">
        <v>0</v>
      </c>
      <c r="X2881" s="3" t="n">
        <v>0</v>
      </c>
      <c r="Y2881" s="3" t="s">
        <v>30</v>
      </c>
      <c r="Z2881" s="3" t="s">
        <v>30</v>
      </c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</row>
    <row r="2882" customFormat="false" ht="15.75" hidden="false" customHeight="false" outlineLevel="0" collapsed="false">
      <c r="A2882" s="3" t="n">
        <v>2881</v>
      </c>
      <c r="B2882" s="3" t="s">
        <v>8430</v>
      </c>
      <c r="C2882" s="3" t="s">
        <v>8431</v>
      </c>
      <c r="D2882" s="3" t="n">
        <v>1</v>
      </c>
      <c r="E2882" s="3" t="n">
        <v>0.1723074</v>
      </c>
      <c r="F2882" s="3" t="n">
        <v>4</v>
      </c>
      <c r="G2882" s="3" t="n">
        <v>4</v>
      </c>
      <c r="H2882" s="3" t="n">
        <v>2</v>
      </c>
      <c r="I2882" s="3" t="n">
        <v>2</v>
      </c>
      <c r="J2882" s="3" t="n">
        <v>2</v>
      </c>
      <c r="K2882" s="3" t="n">
        <v>2</v>
      </c>
      <c r="L2882" s="3" t="n">
        <v>0</v>
      </c>
      <c r="M2882" s="3" t="n">
        <v>0</v>
      </c>
      <c r="N2882" s="3" t="n">
        <v>-1</v>
      </c>
      <c r="O2882" s="3" t="n">
        <v>-1</v>
      </c>
      <c r="P2882" s="3" t="n">
        <v>8.3</v>
      </c>
      <c r="Q2882" s="3" t="n">
        <v>24.2</v>
      </c>
      <c r="R2882" s="3" t="s">
        <v>8432</v>
      </c>
      <c r="S2882" s="4" t="n">
        <v>45747.4195486111</v>
      </c>
      <c r="T2882" s="3" t="s">
        <v>29</v>
      </c>
      <c r="U2882" s="3" t="s">
        <v>29</v>
      </c>
      <c r="V2882" s="3" t="n">
        <v>0</v>
      </c>
      <c r="W2882" s="3" t="n">
        <v>0</v>
      </c>
      <c r="X2882" s="3" t="n">
        <v>0</v>
      </c>
      <c r="Y2882" s="3" t="s">
        <v>30</v>
      </c>
      <c r="Z2882" s="3" t="s">
        <v>30</v>
      </c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</row>
    <row r="2883" customFormat="false" ht="15.75" hidden="false" customHeight="false" outlineLevel="0" collapsed="false">
      <c r="A2883" s="3" t="n">
        <v>2882</v>
      </c>
      <c r="B2883" s="3" t="s">
        <v>8433</v>
      </c>
      <c r="C2883" s="3" t="s">
        <v>8434</v>
      </c>
      <c r="D2883" s="3" t="n">
        <v>1</v>
      </c>
      <c r="E2883" s="3" t="n">
        <v>1.2374235</v>
      </c>
      <c r="F2883" s="3" t="n">
        <v>5</v>
      </c>
      <c r="G2883" s="3" t="n">
        <v>5</v>
      </c>
      <c r="H2883" s="3" t="n">
        <v>3</v>
      </c>
      <c r="I2883" s="3" t="n">
        <v>3</v>
      </c>
      <c r="J2883" s="3" t="n">
        <v>3</v>
      </c>
      <c r="K2883" s="3" t="n">
        <v>3</v>
      </c>
      <c r="L2883" s="3" t="n">
        <v>0</v>
      </c>
      <c r="M2883" s="3" t="n">
        <v>0</v>
      </c>
      <c r="N2883" s="3" t="n">
        <v>-1</v>
      </c>
      <c r="O2883" s="3" t="n">
        <v>-1</v>
      </c>
      <c r="P2883" s="3" t="n">
        <v>8.3</v>
      </c>
      <c r="Q2883" s="3" t="n">
        <v>24.2</v>
      </c>
      <c r="R2883" s="3" t="s">
        <v>8435</v>
      </c>
      <c r="S2883" s="4" t="n">
        <v>45747.4197685185</v>
      </c>
      <c r="T2883" s="3" t="s">
        <v>29</v>
      </c>
      <c r="U2883" s="3" t="s">
        <v>29</v>
      </c>
      <c r="V2883" s="3" t="n">
        <v>0</v>
      </c>
      <c r="W2883" s="3" t="n">
        <v>0</v>
      </c>
      <c r="X2883" s="3" t="n">
        <v>0</v>
      </c>
      <c r="Y2883" s="3" t="s">
        <v>30</v>
      </c>
      <c r="Z2883" s="3" t="s">
        <v>30</v>
      </c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</row>
    <row r="2884" customFormat="false" ht="15.75" hidden="false" customHeight="false" outlineLevel="0" collapsed="false">
      <c r="A2884" s="3" t="n">
        <v>2883</v>
      </c>
      <c r="B2884" s="3" t="s">
        <v>8436</v>
      </c>
      <c r="C2884" s="3" t="s">
        <v>8437</v>
      </c>
      <c r="D2884" s="3" t="n">
        <v>1</v>
      </c>
      <c r="E2884" s="3" t="n">
        <v>0.608138</v>
      </c>
      <c r="F2884" s="3" t="n">
        <v>6</v>
      </c>
      <c r="G2884" s="3" t="n">
        <v>6</v>
      </c>
      <c r="H2884" s="3" t="n">
        <v>5</v>
      </c>
      <c r="I2884" s="3" t="n">
        <v>5</v>
      </c>
      <c r="J2884" s="3" t="n">
        <v>6</v>
      </c>
      <c r="K2884" s="3" t="n">
        <v>6</v>
      </c>
      <c r="L2884" s="3" t="n">
        <v>0</v>
      </c>
      <c r="M2884" s="3" t="n">
        <v>0</v>
      </c>
      <c r="N2884" s="3" t="n">
        <v>-1</v>
      </c>
      <c r="O2884" s="3" t="n">
        <v>0</v>
      </c>
      <c r="P2884" s="3" t="n">
        <v>8.1</v>
      </c>
      <c r="Q2884" s="3" t="n">
        <v>24.2</v>
      </c>
      <c r="R2884" s="3" t="s">
        <v>8438</v>
      </c>
      <c r="S2884" s="4" t="n">
        <v>45747.4198263889</v>
      </c>
      <c r="T2884" s="3" t="s">
        <v>65</v>
      </c>
      <c r="U2884" s="3" t="s">
        <v>65</v>
      </c>
      <c r="V2884" s="3" t="n">
        <v>0</v>
      </c>
      <c r="W2884" s="3" t="n">
        <v>1</v>
      </c>
      <c r="X2884" s="3" t="n">
        <v>0</v>
      </c>
      <c r="Y2884" s="3" t="s">
        <v>30</v>
      </c>
      <c r="Z2884" s="3" t="s">
        <v>30</v>
      </c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</row>
    <row r="2885" customFormat="false" ht="15.75" hidden="false" customHeight="false" outlineLevel="0" collapsed="false">
      <c r="A2885" s="3" t="n">
        <v>2884</v>
      </c>
      <c r="B2885" s="3" t="s">
        <v>8439</v>
      </c>
      <c r="C2885" s="3" t="s">
        <v>8440</v>
      </c>
      <c r="D2885" s="3" t="n">
        <v>1</v>
      </c>
      <c r="E2885" s="3" t="n">
        <v>0.8481328</v>
      </c>
      <c r="F2885" s="3" t="n">
        <v>9</v>
      </c>
      <c r="G2885" s="3" t="n">
        <v>9</v>
      </c>
      <c r="H2885" s="3" t="n">
        <v>6</v>
      </c>
      <c r="I2885" s="3" t="n">
        <v>6</v>
      </c>
      <c r="J2885" s="3" t="n">
        <v>13</v>
      </c>
      <c r="K2885" s="3" t="n">
        <v>13</v>
      </c>
      <c r="L2885" s="3" t="n">
        <v>0</v>
      </c>
      <c r="M2885" s="3" t="n">
        <v>0</v>
      </c>
      <c r="N2885" s="3" t="n">
        <v>0</v>
      </c>
      <c r="O2885" s="3" t="n">
        <v>0</v>
      </c>
      <c r="P2885" s="3" t="n">
        <v>8.1</v>
      </c>
      <c r="Q2885" s="3" t="n">
        <v>24.2</v>
      </c>
      <c r="R2885" s="3" t="s">
        <v>8441</v>
      </c>
      <c r="S2885" s="4" t="n">
        <v>45747.4199074074</v>
      </c>
      <c r="T2885" s="3" t="s">
        <v>239</v>
      </c>
      <c r="U2885" s="3" t="s">
        <v>239</v>
      </c>
      <c r="V2885" s="3" t="n">
        <v>1</v>
      </c>
      <c r="W2885" s="3" t="n">
        <v>1</v>
      </c>
      <c r="X2885" s="3" t="n">
        <v>0</v>
      </c>
      <c r="Y2885" s="3" t="s">
        <v>30</v>
      </c>
      <c r="Z2885" s="3" t="s">
        <v>30</v>
      </c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</row>
    <row r="2886" customFormat="false" ht="15.75" hidden="false" customHeight="false" outlineLevel="0" collapsed="false">
      <c r="A2886" s="3" t="n">
        <v>2885</v>
      </c>
      <c r="B2886" s="3" t="s">
        <v>8442</v>
      </c>
      <c r="C2886" s="3" t="s">
        <v>8443</v>
      </c>
      <c r="D2886" s="3" t="n">
        <v>1</v>
      </c>
      <c r="E2886" s="3" t="n">
        <v>2.1803053</v>
      </c>
      <c r="F2886" s="3" t="n">
        <v>16</v>
      </c>
      <c r="G2886" s="3" t="n">
        <v>16</v>
      </c>
      <c r="H2886" s="3" t="n">
        <v>4</v>
      </c>
      <c r="I2886" s="3" t="n">
        <v>4</v>
      </c>
      <c r="J2886" s="3" t="n">
        <v>18</v>
      </c>
      <c r="K2886" s="3" t="n">
        <v>18</v>
      </c>
      <c r="L2886" s="3" t="n">
        <v>0</v>
      </c>
      <c r="M2886" s="3" t="n">
        <v>0</v>
      </c>
      <c r="N2886" s="3" t="n">
        <v>0</v>
      </c>
      <c r="O2886" s="3" t="n">
        <v>0</v>
      </c>
      <c r="P2886" s="3" t="n">
        <v>8.1</v>
      </c>
      <c r="Q2886" s="3" t="n">
        <v>24.2</v>
      </c>
      <c r="R2886" s="3" t="s">
        <v>8444</v>
      </c>
      <c r="S2886" s="4" t="n">
        <v>45747.42</v>
      </c>
      <c r="T2886" s="3" t="s">
        <v>65</v>
      </c>
      <c r="U2886" s="3" t="s">
        <v>65</v>
      </c>
      <c r="V2886" s="3" t="n">
        <v>1</v>
      </c>
      <c r="W2886" s="3" t="n">
        <v>1</v>
      </c>
      <c r="X2886" s="3" t="n">
        <v>0</v>
      </c>
      <c r="Y2886" s="3" t="s">
        <v>30</v>
      </c>
      <c r="Z2886" s="3" t="s">
        <v>30</v>
      </c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</row>
    <row r="2887" customFormat="false" ht="15.75" hidden="false" customHeight="false" outlineLevel="0" collapsed="false">
      <c r="A2887" s="3" t="n">
        <v>2886</v>
      </c>
      <c r="B2887" s="3" t="s">
        <v>8445</v>
      </c>
      <c r="C2887" s="3" t="s">
        <v>8446</v>
      </c>
      <c r="D2887" s="3" t="n">
        <v>1</v>
      </c>
      <c r="E2887" s="3" t="n">
        <v>1.0102575</v>
      </c>
      <c r="F2887" s="3" t="n">
        <v>6</v>
      </c>
      <c r="G2887" s="3" t="n">
        <v>6</v>
      </c>
      <c r="H2887" s="3" t="n">
        <v>5</v>
      </c>
      <c r="I2887" s="3" t="n">
        <v>5</v>
      </c>
      <c r="J2887" s="3" t="n">
        <v>6</v>
      </c>
      <c r="K2887" s="3" t="n">
        <v>6</v>
      </c>
      <c r="L2887" s="3" t="n">
        <v>0</v>
      </c>
      <c r="M2887" s="3" t="n">
        <v>0</v>
      </c>
      <c r="N2887" s="3" t="n">
        <v>0</v>
      </c>
      <c r="O2887" s="3" t="n">
        <v>0</v>
      </c>
      <c r="P2887" s="3" t="n">
        <v>8.2</v>
      </c>
      <c r="Q2887" s="3" t="n">
        <v>24.2</v>
      </c>
      <c r="R2887" s="3" t="s">
        <v>8447</v>
      </c>
      <c r="S2887" s="4" t="n">
        <v>45747.4200810185</v>
      </c>
      <c r="T2887" s="3" t="s">
        <v>65</v>
      </c>
      <c r="U2887" s="3" t="s">
        <v>65</v>
      </c>
      <c r="V2887" s="3" t="n">
        <v>1</v>
      </c>
      <c r="W2887" s="3" t="n">
        <v>1</v>
      </c>
      <c r="X2887" s="3" t="n">
        <v>0</v>
      </c>
      <c r="Y2887" s="3" t="s">
        <v>30</v>
      </c>
      <c r="Z2887" s="3" t="s">
        <v>30</v>
      </c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</row>
    <row r="2888" customFormat="false" ht="15.75" hidden="false" customHeight="false" outlineLevel="0" collapsed="false">
      <c r="A2888" s="3" t="n">
        <v>2887</v>
      </c>
      <c r="B2888" s="3" t="s">
        <v>8448</v>
      </c>
      <c r="C2888" s="3" t="s">
        <v>8449</v>
      </c>
      <c r="D2888" s="3" t="n">
        <v>1</v>
      </c>
      <c r="E2888" s="3" t="n">
        <v>0.1940612</v>
      </c>
      <c r="F2888" s="3" t="n">
        <v>31</v>
      </c>
      <c r="G2888" s="3" t="n">
        <v>31</v>
      </c>
      <c r="H2888" s="3" t="n">
        <v>6</v>
      </c>
      <c r="I2888" s="3" t="n">
        <v>6</v>
      </c>
      <c r="J2888" s="3" t="n">
        <v>50</v>
      </c>
      <c r="K2888" s="3" t="n">
        <v>50</v>
      </c>
      <c r="L2888" s="3" t="n">
        <v>0</v>
      </c>
      <c r="M2888" s="3" t="n">
        <v>0</v>
      </c>
      <c r="N2888" s="3" t="n">
        <v>-1</v>
      </c>
      <c r="O2888" s="3" t="n">
        <v>0</v>
      </c>
      <c r="P2888" s="3" t="n">
        <v>8.2</v>
      </c>
      <c r="Q2888" s="3" t="n">
        <v>24.2</v>
      </c>
      <c r="R2888" s="3" t="s">
        <v>8450</v>
      </c>
      <c r="S2888" s="4" t="n">
        <v>45747.420162037</v>
      </c>
      <c r="T2888" s="3" t="s">
        <v>65</v>
      </c>
      <c r="U2888" s="3" t="s">
        <v>65</v>
      </c>
      <c r="V2888" s="3" t="n">
        <v>1</v>
      </c>
      <c r="W2888" s="3" t="n">
        <v>1</v>
      </c>
      <c r="X2888" s="3" t="n">
        <v>0</v>
      </c>
      <c r="Y2888" s="3" t="s">
        <v>81</v>
      </c>
      <c r="Z2888" s="3" t="s">
        <v>81</v>
      </c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</row>
    <row r="2889" customFormat="false" ht="15.75" hidden="false" customHeight="false" outlineLevel="0" collapsed="false">
      <c r="A2889" s="3" t="n">
        <v>2888</v>
      </c>
      <c r="B2889" s="3" t="s">
        <v>8451</v>
      </c>
      <c r="C2889" s="3" t="s">
        <v>8452</v>
      </c>
      <c r="D2889" s="3" t="n">
        <v>1</v>
      </c>
      <c r="E2889" s="3" t="n">
        <v>0.4908502</v>
      </c>
      <c r="F2889" s="3" t="n">
        <v>9</v>
      </c>
      <c r="G2889" s="3" t="n">
        <v>9</v>
      </c>
      <c r="H2889" s="3" t="n">
        <v>5</v>
      </c>
      <c r="I2889" s="3" t="n">
        <v>5</v>
      </c>
      <c r="J2889" s="3" t="n">
        <v>11</v>
      </c>
      <c r="K2889" s="3" t="n">
        <v>11</v>
      </c>
      <c r="L2889" s="3" t="n">
        <v>0</v>
      </c>
      <c r="M2889" s="3" t="n">
        <v>0</v>
      </c>
      <c r="N2889" s="3" t="n">
        <v>0</v>
      </c>
      <c r="O2889" s="3" t="n">
        <v>0</v>
      </c>
      <c r="P2889" s="3" t="n">
        <v>8.2</v>
      </c>
      <c r="Q2889" s="3" t="n">
        <v>24.2</v>
      </c>
      <c r="R2889" s="3" t="s">
        <v>8453</v>
      </c>
      <c r="S2889" s="4" t="n">
        <v>45747.4202199074</v>
      </c>
      <c r="T2889" s="3" t="s">
        <v>65</v>
      </c>
      <c r="U2889" s="3" t="s">
        <v>65</v>
      </c>
      <c r="V2889" s="3" t="n">
        <v>1</v>
      </c>
      <c r="W2889" s="3" t="n">
        <v>1</v>
      </c>
      <c r="X2889" s="3" t="n">
        <v>0</v>
      </c>
      <c r="Y2889" s="3" t="s">
        <v>30</v>
      </c>
      <c r="Z2889" s="3" t="s">
        <v>30</v>
      </c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</row>
    <row r="2890" customFormat="false" ht="15.75" hidden="false" customHeight="false" outlineLevel="0" collapsed="false">
      <c r="A2890" s="3" t="n">
        <v>2889</v>
      </c>
      <c r="B2890" s="3" t="s">
        <v>8454</v>
      </c>
      <c r="C2890" s="3" t="s">
        <v>8455</v>
      </c>
      <c r="D2890" s="3" t="n">
        <v>1</v>
      </c>
      <c r="E2890" s="3" t="n">
        <v>0.0852276</v>
      </c>
      <c r="F2890" s="3" t="n">
        <v>8</v>
      </c>
      <c r="G2890" s="3" t="n">
        <v>8</v>
      </c>
      <c r="H2890" s="3" t="n">
        <v>6</v>
      </c>
      <c r="I2890" s="3" t="n">
        <v>6</v>
      </c>
      <c r="J2890" s="3" t="n">
        <v>14</v>
      </c>
      <c r="K2890" s="3" t="n">
        <v>14</v>
      </c>
      <c r="L2890" s="3" t="n">
        <v>0</v>
      </c>
      <c r="M2890" s="3" t="n">
        <v>0</v>
      </c>
      <c r="N2890" s="3" t="n">
        <v>0</v>
      </c>
      <c r="O2890" s="3" t="n">
        <v>0</v>
      </c>
      <c r="P2890" s="3" t="n">
        <v>8.2</v>
      </c>
      <c r="Q2890" s="3" t="n">
        <v>24.2</v>
      </c>
      <c r="R2890" s="3" t="s">
        <v>8456</v>
      </c>
      <c r="S2890" s="4" t="n">
        <v>45747.4202777778</v>
      </c>
      <c r="T2890" s="3" t="s">
        <v>65</v>
      </c>
      <c r="U2890" s="3" t="s">
        <v>65</v>
      </c>
      <c r="V2890" s="3" t="n">
        <v>1</v>
      </c>
      <c r="W2890" s="3" t="n">
        <v>1</v>
      </c>
      <c r="X2890" s="3" t="n">
        <v>0</v>
      </c>
      <c r="Y2890" s="3" t="s">
        <v>30</v>
      </c>
      <c r="Z2890" s="3" t="s">
        <v>30</v>
      </c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</row>
    <row r="2891" customFormat="false" ht="15.75" hidden="false" customHeight="false" outlineLevel="0" collapsed="false">
      <c r="A2891" s="3" t="n">
        <v>2890</v>
      </c>
      <c r="B2891" s="3" t="s">
        <v>8457</v>
      </c>
      <c r="C2891" s="3" t="s">
        <v>8458</v>
      </c>
      <c r="D2891" s="3" t="n">
        <v>1</v>
      </c>
      <c r="E2891" s="3" t="n">
        <v>0.7266641</v>
      </c>
      <c r="F2891" s="3" t="n">
        <v>10</v>
      </c>
      <c r="G2891" s="3" t="n">
        <v>10</v>
      </c>
      <c r="H2891" s="3" t="n">
        <v>6</v>
      </c>
      <c r="I2891" s="3" t="n">
        <v>6</v>
      </c>
      <c r="J2891" s="3" t="n">
        <v>14</v>
      </c>
      <c r="K2891" s="3" t="n">
        <v>14</v>
      </c>
      <c r="L2891" s="3" t="n">
        <v>0</v>
      </c>
      <c r="M2891" s="3" t="n">
        <v>0</v>
      </c>
      <c r="N2891" s="3" t="n">
        <v>0</v>
      </c>
      <c r="O2891" s="3" t="n">
        <v>0</v>
      </c>
      <c r="P2891" s="3" t="n">
        <v>8.2</v>
      </c>
      <c r="Q2891" s="3" t="n">
        <v>24.2</v>
      </c>
      <c r="R2891" s="3" t="s">
        <v>8459</v>
      </c>
      <c r="S2891" s="4" t="n">
        <v>45747.4203472222</v>
      </c>
      <c r="T2891" s="3" t="s">
        <v>65</v>
      </c>
      <c r="U2891" s="3" t="s">
        <v>65</v>
      </c>
      <c r="V2891" s="3" t="n">
        <v>1</v>
      </c>
      <c r="W2891" s="3" t="n">
        <v>1</v>
      </c>
      <c r="X2891" s="3" t="n">
        <v>0</v>
      </c>
      <c r="Y2891" s="3" t="s">
        <v>30</v>
      </c>
      <c r="Z2891" s="3" t="s">
        <v>30</v>
      </c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</row>
    <row r="2892" customFormat="false" ht="15.75" hidden="false" customHeight="false" outlineLevel="0" collapsed="false">
      <c r="A2892" s="3" t="n">
        <v>2891</v>
      </c>
      <c r="B2892" s="3" t="s">
        <v>8460</v>
      </c>
      <c r="C2892" s="3" t="s">
        <v>8461</v>
      </c>
      <c r="D2892" s="3" t="n">
        <v>1</v>
      </c>
      <c r="E2892" s="3" t="n">
        <v>0.7748368</v>
      </c>
      <c r="F2892" s="3" t="n">
        <v>15</v>
      </c>
      <c r="G2892" s="3" t="n">
        <v>15</v>
      </c>
      <c r="H2892" s="3" t="n">
        <v>12</v>
      </c>
      <c r="I2892" s="3" t="n">
        <v>12</v>
      </c>
      <c r="J2892" s="3" t="n">
        <v>16</v>
      </c>
      <c r="K2892" s="3" t="n">
        <v>16</v>
      </c>
      <c r="L2892" s="3" t="n">
        <v>1</v>
      </c>
      <c r="M2892" s="3" t="n">
        <v>1</v>
      </c>
      <c r="N2892" s="3" t="n">
        <v>0</v>
      </c>
      <c r="O2892" s="3" t="n">
        <v>-1</v>
      </c>
      <c r="P2892" s="3" t="n">
        <v>8.2</v>
      </c>
      <c r="Q2892" s="3" t="n">
        <v>24.2</v>
      </c>
      <c r="R2892" s="3" t="s">
        <v>8462</v>
      </c>
      <c r="S2892" s="4" t="n">
        <v>45747.4204282407</v>
      </c>
      <c r="T2892" s="3" t="s">
        <v>29</v>
      </c>
      <c r="U2892" s="3" t="s">
        <v>29</v>
      </c>
      <c r="V2892" s="3" t="n">
        <v>1</v>
      </c>
      <c r="W2892" s="3" t="n">
        <v>0</v>
      </c>
      <c r="X2892" s="3" t="n">
        <v>0</v>
      </c>
      <c r="Y2892" s="3" t="s">
        <v>30</v>
      </c>
      <c r="Z2892" s="3" t="s">
        <v>30</v>
      </c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</row>
    <row r="2893" customFormat="false" ht="15.75" hidden="false" customHeight="false" outlineLevel="0" collapsed="false">
      <c r="A2893" s="3" t="n">
        <v>2892</v>
      </c>
      <c r="B2893" s="3" t="s">
        <v>8463</v>
      </c>
      <c r="C2893" s="3" t="s">
        <v>8464</v>
      </c>
      <c r="D2893" s="3" t="n">
        <v>1</v>
      </c>
      <c r="E2893" s="3" t="n">
        <v>1.0187453</v>
      </c>
      <c r="F2893" s="3" t="n">
        <v>13</v>
      </c>
      <c r="G2893" s="3" t="n">
        <v>13</v>
      </c>
      <c r="H2893" s="3" t="n">
        <v>9</v>
      </c>
      <c r="I2893" s="3" t="n">
        <v>9</v>
      </c>
      <c r="J2893" s="3" t="n">
        <v>15</v>
      </c>
      <c r="K2893" s="3" t="n">
        <v>15</v>
      </c>
      <c r="L2893" s="3" t="n">
        <v>1</v>
      </c>
      <c r="M2893" s="3" t="n">
        <v>1</v>
      </c>
      <c r="N2893" s="3" t="n">
        <v>0</v>
      </c>
      <c r="O2893" s="3" t="n">
        <v>0</v>
      </c>
      <c r="P2893" s="3" t="n">
        <v>8.2</v>
      </c>
      <c r="Q2893" s="3" t="n">
        <v>24.2</v>
      </c>
      <c r="R2893" s="3" t="s">
        <v>8465</v>
      </c>
      <c r="S2893" s="4" t="n">
        <v>45747.4205092593</v>
      </c>
      <c r="T2893" s="3" t="s">
        <v>29</v>
      </c>
      <c r="U2893" s="3" t="s">
        <v>29</v>
      </c>
      <c r="V2893" s="3" t="n">
        <v>1</v>
      </c>
      <c r="W2893" s="3" t="n">
        <v>1</v>
      </c>
      <c r="X2893" s="3" t="n">
        <v>0</v>
      </c>
      <c r="Y2893" s="3" t="s">
        <v>30</v>
      </c>
      <c r="Z2893" s="3" t="s">
        <v>30</v>
      </c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</row>
    <row r="2894" customFormat="false" ht="15.75" hidden="false" customHeight="false" outlineLevel="0" collapsed="false">
      <c r="A2894" s="3" t="n">
        <v>2893</v>
      </c>
      <c r="B2894" s="3" t="s">
        <v>8466</v>
      </c>
      <c r="C2894" s="3" t="s">
        <v>8467</v>
      </c>
      <c r="D2894" s="3" t="n">
        <v>1</v>
      </c>
      <c r="E2894" s="3" t="n">
        <v>0.9206586</v>
      </c>
      <c r="F2894" s="3" t="n">
        <v>13</v>
      </c>
      <c r="G2894" s="3" t="n">
        <v>13</v>
      </c>
      <c r="H2894" s="3" t="n">
        <v>7</v>
      </c>
      <c r="I2894" s="3" t="n">
        <v>7</v>
      </c>
      <c r="J2894" s="3" t="n">
        <v>17</v>
      </c>
      <c r="K2894" s="3" t="n">
        <v>17</v>
      </c>
      <c r="L2894" s="3" t="n">
        <v>0</v>
      </c>
      <c r="M2894" s="3" t="n">
        <v>0</v>
      </c>
      <c r="N2894" s="3" t="n">
        <v>0</v>
      </c>
      <c r="O2894" s="3" t="n">
        <v>0</v>
      </c>
      <c r="P2894" s="3" t="n">
        <v>8.2</v>
      </c>
      <c r="Q2894" s="3" t="n">
        <v>24.2</v>
      </c>
      <c r="R2894" s="3" t="s">
        <v>8468</v>
      </c>
      <c r="S2894" s="4" t="n">
        <v>45747.4205902778</v>
      </c>
      <c r="T2894" s="3" t="s">
        <v>29</v>
      </c>
      <c r="U2894" s="3" t="s">
        <v>29</v>
      </c>
      <c r="V2894" s="3" t="n">
        <v>1</v>
      </c>
      <c r="W2894" s="3" t="n">
        <v>1</v>
      </c>
      <c r="X2894" s="3" t="n">
        <v>0</v>
      </c>
      <c r="Y2894" s="3" t="s">
        <v>30</v>
      </c>
      <c r="Z2894" s="3" t="s">
        <v>30</v>
      </c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</row>
    <row r="2895" customFormat="false" ht="15.75" hidden="false" customHeight="false" outlineLevel="0" collapsed="false">
      <c r="A2895" s="3" t="n">
        <v>2894</v>
      </c>
      <c r="B2895" s="3" t="s">
        <v>8469</v>
      </c>
      <c r="C2895" s="3" t="s">
        <v>8470</v>
      </c>
      <c r="D2895" s="3" t="n">
        <v>1</v>
      </c>
      <c r="E2895" s="3" t="n">
        <v>0.1315782</v>
      </c>
      <c r="F2895" s="3" t="n">
        <v>9</v>
      </c>
      <c r="G2895" s="3" t="n">
        <v>9</v>
      </c>
      <c r="H2895" s="3" t="n">
        <v>6</v>
      </c>
      <c r="I2895" s="3" t="n">
        <v>6</v>
      </c>
      <c r="J2895" s="3" t="n">
        <v>13</v>
      </c>
      <c r="K2895" s="3" t="n">
        <v>13</v>
      </c>
      <c r="L2895" s="3" t="n">
        <v>0</v>
      </c>
      <c r="M2895" s="3" t="n">
        <v>0</v>
      </c>
      <c r="N2895" s="3" t="n">
        <v>0</v>
      </c>
      <c r="O2895" s="3" t="n">
        <v>0</v>
      </c>
      <c r="P2895" s="3" t="n">
        <v>8.2</v>
      </c>
      <c r="Q2895" s="3" t="n">
        <v>24.2</v>
      </c>
      <c r="R2895" s="3" t="s">
        <v>8471</v>
      </c>
      <c r="S2895" s="4" t="n">
        <v>45747.4206597222</v>
      </c>
      <c r="T2895" s="3" t="s">
        <v>65</v>
      </c>
      <c r="U2895" s="3" t="s">
        <v>65</v>
      </c>
      <c r="V2895" s="3" t="n">
        <v>1</v>
      </c>
      <c r="W2895" s="3" t="n">
        <v>1</v>
      </c>
      <c r="X2895" s="3" t="n">
        <v>0</v>
      </c>
      <c r="Y2895" s="3" t="s">
        <v>81</v>
      </c>
      <c r="Z2895" s="3" t="s">
        <v>81</v>
      </c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</row>
    <row r="2896" customFormat="false" ht="15.75" hidden="false" customHeight="false" outlineLevel="0" collapsed="false">
      <c r="A2896" s="3" t="n">
        <v>2895</v>
      </c>
      <c r="B2896" s="3" t="s">
        <v>8472</v>
      </c>
      <c r="C2896" s="3" t="s">
        <v>8473</v>
      </c>
      <c r="D2896" s="3" t="n">
        <v>1</v>
      </c>
      <c r="E2896" s="3" t="n">
        <v>0.204201</v>
      </c>
      <c r="F2896" s="3" t="n">
        <v>20</v>
      </c>
      <c r="G2896" s="3" t="n">
        <v>20</v>
      </c>
      <c r="H2896" s="3" t="n">
        <v>6</v>
      </c>
      <c r="I2896" s="3" t="n">
        <v>6</v>
      </c>
      <c r="J2896" s="3" t="n">
        <v>30</v>
      </c>
      <c r="K2896" s="3" t="n">
        <v>30</v>
      </c>
      <c r="L2896" s="3" t="n">
        <v>0</v>
      </c>
      <c r="M2896" s="3" t="n">
        <v>0</v>
      </c>
      <c r="N2896" s="3" t="n">
        <v>0</v>
      </c>
      <c r="O2896" s="3" t="n">
        <v>0</v>
      </c>
      <c r="P2896" s="3" t="n">
        <v>8.2</v>
      </c>
      <c r="Q2896" s="3" t="n">
        <v>24.2</v>
      </c>
      <c r="R2896" s="3" t="s">
        <v>8474</v>
      </c>
      <c r="S2896" s="4" t="n">
        <v>45747.4207291667</v>
      </c>
      <c r="T2896" s="3" t="s">
        <v>65</v>
      </c>
      <c r="U2896" s="3" t="s">
        <v>65</v>
      </c>
      <c r="V2896" s="3" t="n">
        <v>1</v>
      </c>
      <c r="W2896" s="3" t="n">
        <v>1</v>
      </c>
      <c r="X2896" s="3" t="n">
        <v>0</v>
      </c>
      <c r="Y2896" s="3" t="s">
        <v>81</v>
      </c>
      <c r="Z2896" s="3" t="s">
        <v>81</v>
      </c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</row>
    <row r="2897" customFormat="false" ht="15.75" hidden="false" customHeight="false" outlineLevel="0" collapsed="false">
      <c r="A2897" s="3" t="n">
        <v>2896</v>
      </c>
      <c r="B2897" s="3" t="s">
        <v>8475</v>
      </c>
      <c r="C2897" s="3"/>
      <c r="D2897" s="3" t="n">
        <v>0</v>
      </c>
      <c r="E2897" s="3" t="s">
        <v>1901</v>
      </c>
      <c r="F2897" s="3" t="s">
        <v>1901</v>
      </c>
      <c r="G2897" s="3" t="s">
        <v>1901</v>
      </c>
      <c r="H2897" s="3" t="s">
        <v>1901</v>
      </c>
      <c r="I2897" s="3" t="s">
        <v>1901</v>
      </c>
      <c r="J2897" s="3" t="s">
        <v>1901</v>
      </c>
      <c r="K2897" s="3" t="s">
        <v>1901</v>
      </c>
      <c r="L2897" s="3" t="s">
        <v>1901</v>
      </c>
      <c r="M2897" s="3" t="s">
        <v>1901</v>
      </c>
      <c r="N2897" s="3" t="s">
        <v>1901</v>
      </c>
      <c r="O2897" s="3" t="s">
        <v>1901</v>
      </c>
      <c r="P2897" s="3"/>
      <c r="Q2897" s="3"/>
      <c r="R2897" s="3"/>
      <c r="S2897" s="3"/>
      <c r="T2897" s="3"/>
      <c r="U2897" s="3"/>
      <c r="V2897" s="3" t="s">
        <v>1901</v>
      </c>
      <c r="W2897" s="3" t="s">
        <v>1901</v>
      </c>
      <c r="X2897" s="3" t="s">
        <v>1901</v>
      </c>
      <c r="Y2897" s="3"/>
      <c r="Z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</row>
    <row r="2898" customFormat="false" ht="15.75" hidden="false" customHeight="false" outlineLevel="0" collapsed="false">
      <c r="A2898" s="3" t="n">
        <v>2897</v>
      </c>
      <c r="B2898" s="3" t="s">
        <v>8476</v>
      </c>
      <c r="C2898" s="3"/>
      <c r="D2898" s="3" t="n">
        <v>0</v>
      </c>
      <c r="E2898" s="3" t="s">
        <v>1901</v>
      </c>
      <c r="F2898" s="3" t="s">
        <v>1901</v>
      </c>
      <c r="G2898" s="3" t="s">
        <v>1901</v>
      </c>
      <c r="H2898" s="3" t="s">
        <v>1901</v>
      </c>
      <c r="I2898" s="3" t="s">
        <v>1901</v>
      </c>
      <c r="J2898" s="3" t="s">
        <v>1901</v>
      </c>
      <c r="K2898" s="3" t="s">
        <v>1901</v>
      </c>
      <c r="L2898" s="3" t="s">
        <v>1901</v>
      </c>
      <c r="M2898" s="3" t="s">
        <v>1901</v>
      </c>
      <c r="N2898" s="3" t="s">
        <v>1901</v>
      </c>
      <c r="O2898" s="3" t="s">
        <v>1901</v>
      </c>
      <c r="P2898" s="3"/>
      <c r="Q2898" s="3"/>
      <c r="R2898" s="3"/>
      <c r="S2898" s="3"/>
      <c r="T2898" s="3"/>
      <c r="U2898" s="3"/>
      <c r="V2898" s="3" t="s">
        <v>1901</v>
      </c>
      <c r="W2898" s="3" t="s">
        <v>1901</v>
      </c>
      <c r="X2898" s="3" t="s">
        <v>1901</v>
      </c>
      <c r="Y2898" s="3"/>
      <c r="Z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</row>
    <row r="2899" customFormat="false" ht="15.75" hidden="false" customHeight="false" outlineLevel="0" collapsed="false">
      <c r="A2899" s="3" t="n">
        <v>2898</v>
      </c>
      <c r="B2899" s="3" t="s">
        <v>8477</v>
      </c>
      <c r="C2899" s="3"/>
      <c r="D2899" s="3" t="n">
        <v>0</v>
      </c>
      <c r="E2899" s="3" t="s">
        <v>1901</v>
      </c>
      <c r="F2899" s="3" t="s">
        <v>1901</v>
      </c>
      <c r="G2899" s="3" t="s">
        <v>1901</v>
      </c>
      <c r="H2899" s="3" t="s">
        <v>1901</v>
      </c>
      <c r="I2899" s="3" t="s">
        <v>1901</v>
      </c>
      <c r="J2899" s="3" t="s">
        <v>1901</v>
      </c>
      <c r="K2899" s="3" t="s">
        <v>1901</v>
      </c>
      <c r="L2899" s="3" t="s">
        <v>1901</v>
      </c>
      <c r="M2899" s="3" t="s">
        <v>1901</v>
      </c>
      <c r="N2899" s="3" t="s">
        <v>1901</v>
      </c>
      <c r="O2899" s="3" t="s">
        <v>1901</v>
      </c>
      <c r="P2899" s="3"/>
      <c r="Q2899" s="3"/>
      <c r="R2899" s="3"/>
      <c r="S2899" s="3"/>
      <c r="T2899" s="3"/>
      <c r="U2899" s="3"/>
      <c r="V2899" s="3" t="s">
        <v>1901</v>
      </c>
      <c r="W2899" s="3" t="s">
        <v>1901</v>
      </c>
      <c r="X2899" s="3" t="s">
        <v>1901</v>
      </c>
      <c r="Y2899" s="3"/>
      <c r="Z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</row>
    <row r="2900" customFormat="false" ht="15.75" hidden="false" customHeight="false" outlineLevel="0" collapsed="false">
      <c r="A2900" s="3" t="n">
        <v>2899</v>
      </c>
      <c r="B2900" s="3" t="s">
        <v>8478</v>
      </c>
      <c r="C2900" s="3"/>
      <c r="D2900" s="3" t="n">
        <v>0</v>
      </c>
      <c r="E2900" s="3" t="s">
        <v>1901</v>
      </c>
      <c r="F2900" s="3" t="s">
        <v>1901</v>
      </c>
      <c r="G2900" s="3" t="s">
        <v>1901</v>
      </c>
      <c r="H2900" s="3" t="s">
        <v>1901</v>
      </c>
      <c r="I2900" s="3" t="s">
        <v>1901</v>
      </c>
      <c r="J2900" s="3" t="s">
        <v>1901</v>
      </c>
      <c r="K2900" s="3" t="s">
        <v>1901</v>
      </c>
      <c r="L2900" s="3" t="s">
        <v>1901</v>
      </c>
      <c r="M2900" s="3" t="s">
        <v>1901</v>
      </c>
      <c r="N2900" s="3" t="s">
        <v>1901</v>
      </c>
      <c r="O2900" s="3" t="s">
        <v>1901</v>
      </c>
      <c r="P2900" s="3"/>
      <c r="Q2900" s="3"/>
      <c r="R2900" s="3"/>
      <c r="S2900" s="3"/>
      <c r="T2900" s="3"/>
      <c r="U2900" s="3"/>
      <c r="V2900" s="3" t="s">
        <v>1901</v>
      </c>
      <c r="W2900" s="3" t="s">
        <v>1901</v>
      </c>
      <c r="X2900" s="3" t="s">
        <v>1901</v>
      </c>
      <c r="Y2900" s="3"/>
      <c r="Z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</row>
    <row r="2901" customFormat="false" ht="15.75" hidden="false" customHeight="false" outlineLevel="0" collapsed="false">
      <c r="A2901" s="3" t="n">
        <v>2900</v>
      </c>
      <c r="B2901" s="3" t="s">
        <v>8479</v>
      </c>
      <c r="C2901" s="3"/>
      <c r="D2901" s="3" t="n">
        <v>0</v>
      </c>
      <c r="E2901" s="3" t="s">
        <v>1901</v>
      </c>
      <c r="F2901" s="3" t="s">
        <v>1901</v>
      </c>
      <c r="G2901" s="3" t="s">
        <v>1901</v>
      </c>
      <c r="H2901" s="3" t="s">
        <v>1901</v>
      </c>
      <c r="I2901" s="3" t="s">
        <v>1901</v>
      </c>
      <c r="J2901" s="3" t="s">
        <v>1901</v>
      </c>
      <c r="K2901" s="3" t="s">
        <v>1901</v>
      </c>
      <c r="L2901" s="3" t="s">
        <v>1901</v>
      </c>
      <c r="M2901" s="3" t="s">
        <v>1901</v>
      </c>
      <c r="N2901" s="3" t="s">
        <v>1901</v>
      </c>
      <c r="O2901" s="3" t="s">
        <v>1901</v>
      </c>
      <c r="P2901" s="3"/>
      <c r="Q2901" s="3"/>
      <c r="R2901" s="3"/>
      <c r="S2901" s="3"/>
      <c r="T2901" s="3"/>
      <c r="U2901" s="3"/>
      <c r="V2901" s="3" t="s">
        <v>1901</v>
      </c>
      <c r="W2901" s="3" t="s">
        <v>1901</v>
      </c>
      <c r="X2901" s="3" t="s">
        <v>1901</v>
      </c>
      <c r="Y2901" s="3"/>
      <c r="Z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</row>
    <row r="2902" customFormat="false" ht="15.75" hidden="false" customHeight="false" outlineLevel="0" collapsed="false">
      <c r="A2902" s="3" t="n">
        <v>2901</v>
      </c>
      <c r="B2902" s="3" t="s">
        <v>8480</v>
      </c>
      <c r="C2902" s="3"/>
      <c r="D2902" s="3" t="n">
        <v>0</v>
      </c>
      <c r="E2902" s="3" t="s">
        <v>1901</v>
      </c>
      <c r="F2902" s="3" t="s">
        <v>1901</v>
      </c>
      <c r="G2902" s="3" t="s">
        <v>1901</v>
      </c>
      <c r="H2902" s="3" t="s">
        <v>1901</v>
      </c>
      <c r="I2902" s="3" t="s">
        <v>1901</v>
      </c>
      <c r="J2902" s="3" t="s">
        <v>1901</v>
      </c>
      <c r="K2902" s="3" t="s">
        <v>1901</v>
      </c>
      <c r="L2902" s="3" t="s">
        <v>1901</v>
      </c>
      <c r="M2902" s="3" t="s">
        <v>1901</v>
      </c>
      <c r="N2902" s="3" t="s">
        <v>1901</v>
      </c>
      <c r="O2902" s="3" t="s">
        <v>1901</v>
      </c>
      <c r="P2902" s="3"/>
      <c r="Q2902" s="3"/>
      <c r="R2902" s="3"/>
      <c r="S2902" s="3"/>
      <c r="T2902" s="3"/>
      <c r="U2902" s="3"/>
      <c r="V2902" s="3" t="s">
        <v>1901</v>
      </c>
      <c r="W2902" s="3" t="s">
        <v>1901</v>
      </c>
      <c r="X2902" s="3" t="s">
        <v>1901</v>
      </c>
      <c r="Y2902" s="3"/>
      <c r="Z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</row>
    <row r="2903" customFormat="false" ht="15.75" hidden="false" customHeight="false" outlineLevel="0" collapsed="false">
      <c r="A2903" s="3" t="n">
        <v>2902</v>
      </c>
      <c r="B2903" s="3" t="s">
        <v>8481</v>
      </c>
      <c r="C2903" s="3"/>
      <c r="D2903" s="3" t="n">
        <v>0</v>
      </c>
      <c r="E2903" s="3" t="s">
        <v>1901</v>
      </c>
      <c r="F2903" s="3" t="s">
        <v>1901</v>
      </c>
      <c r="G2903" s="3" t="s">
        <v>1901</v>
      </c>
      <c r="H2903" s="3" t="s">
        <v>1901</v>
      </c>
      <c r="I2903" s="3" t="s">
        <v>1901</v>
      </c>
      <c r="J2903" s="3" t="s">
        <v>1901</v>
      </c>
      <c r="K2903" s="3" t="s">
        <v>1901</v>
      </c>
      <c r="L2903" s="3" t="s">
        <v>1901</v>
      </c>
      <c r="M2903" s="3" t="s">
        <v>1901</v>
      </c>
      <c r="N2903" s="3" t="s">
        <v>1901</v>
      </c>
      <c r="O2903" s="3" t="s">
        <v>1901</v>
      </c>
      <c r="P2903" s="3"/>
      <c r="Q2903" s="3"/>
      <c r="R2903" s="3"/>
      <c r="S2903" s="3"/>
      <c r="T2903" s="3"/>
      <c r="U2903" s="3"/>
      <c r="V2903" s="3" t="s">
        <v>1901</v>
      </c>
      <c r="W2903" s="3" t="s">
        <v>1901</v>
      </c>
      <c r="X2903" s="3" t="s">
        <v>1901</v>
      </c>
      <c r="Y2903" s="3"/>
      <c r="Z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</row>
    <row r="2904" customFormat="false" ht="15.75" hidden="false" customHeight="false" outlineLevel="0" collapsed="false">
      <c r="A2904" s="3" t="n">
        <v>2903</v>
      </c>
      <c r="B2904" s="3" t="s">
        <v>8482</v>
      </c>
      <c r="C2904" s="3"/>
      <c r="D2904" s="3" t="n">
        <v>0</v>
      </c>
      <c r="E2904" s="3" t="s">
        <v>1901</v>
      </c>
      <c r="F2904" s="3" t="s">
        <v>1901</v>
      </c>
      <c r="G2904" s="3" t="s">
        <v>1901</v>
      </c>
      <c r="H2904" s="3" t="s">
        <v>1901</v>
      </c>
      <c r="I2904" s="3" t="s">
        <v>1901</v>
      </c>
      <c r="J2904" s="3" t="s">
        <v>1901</v>
      </c>
      <c r="K2904" s="3" t="s">
        <v>1901</v>
      </c>
      <c r="L2904" s="3" t="s">
        <v>1901</v>
      </c>
      <c r="M2904" s="3" t="s">
        <v>1901</v>
      </c>
      <c r="N2904" s="3" t="s">
        <v>1901</v>
      </c>
      <c r="O2904" s="3" t="s">
        <v>1901</v>
      </c>
      <c r="P2904" s="3"/>
      <c r="Q2904" s="3"/>
      <c r="R2904" s="3"/>
      <c r="S2904" s="3"/>
      <c r="T2904" s="3"/>
      <c r="U2904" s="3"/>
      <c r="V2904" s="3" t="s">
        <v>1901</v>
      </c>
      <c r="W2904" s="3" t="s">
        <v>1901</v>
      </c>
      <c r="X2904" s="3" t="s">
        <v>1901</v>
      </c>
      <c r="Y2904" s="3"/>
      <c r="Z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</row>
    <row r="2905" customFormat="false" ht="15.75" hidden="false" customHeight="false" outlineLevel="0" collapsed="false">
      <c r="A2905" s="3" t="n">
        <v>2904</v>
      </c>
      <c r="B2905" s="3" t="s">
        <v>8483</v>
      </c>
      <c r="C2905" s="3"/>
      <c r="D2905" s="3" t="n">
        <v>0</v>
      </c>
      <c r="E2905" s="3" t="s">
        <v>1901</v>
      </c>
      <c r="F2905" s="3" t="s">
        <v>1901</v>
      </c>
      <c r="G2905" s="3" t="s">
        <v>1901</v>
      </c>
      <c r="H2905" s="3" t="s">
        <v>1901</v>
      </c>
      <c r="I2905" s="3" t="s">
        <v>1901</v>
      </c>
      <c r="J2905" s="3" t="s">
        <v>1901</v>
      </c>
      <c r="K2905" s="3" t="s">
        <v>1901</v>
      </c>
      <c r="L2905" s="3" t="s">
        <v>1901</v>
      </c>
      <c r="M2905" s="3" t="s">
        <v>1901</v>
      </c>
      <c r="N2905" s="3" t="s">
        <v>1901</v>
      </c>
      <c r="O2905" s="3" t="s">
        <v>1901</v>
      </c>
      <c r="P2905" s="3"/>
      <c r="Q2905" s="3"/>
      <c r="R2905" s="3"/>
      <c r="S2905" s="3"/>
      <c r="T2905" s="3"/>
      <c r="U2905" s="3"/>
      <c r="V2905" s="3" t="s">
        <v>1901</v>
      </c>
      <c r="W2905" s="3" t="s">
        <v>1901</v>
      </c>
      <c r="X2905" s="3" t="s">
        <v>1901</v>
      </c>
      <c r="Y2905" s="3"/>
      <c r="Z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</row>
    <row r="2906" customFormat="false" ht="15.75" hidden="false" customHeight="false" outlineLevel="0" collapsed="false">
      <c r="A2906" s="3" t="n">
        <v>2905</v>
      </c>
      <c r="B2906" s="3" t="s">
        <v>8484</v>
      </c>
      <c r="C2906" s="3"/>
      <c r="D2906" s="3" t="n">
        <v>0</v>
      </c>
      <c r="E2906" s="3" t="s">
        <v>1901</v>
      </c>
      <c r="F2906" s="3" t="s">
        <v>1901</v>
      </c>
      <c r="G2906" s="3" t="s">
        <v>1901</v>
      </c>
      <c r="H2906" s="3" t="s">
        <v>1901</v>
      </c>
      <c r="I2906" s="3" t="s">
        <v>1901</v>
      </c>
      <c r="J2906" s="3" t="s">
        <v>1901</v>
      </c>
      <c r="K2906" s="3" t="s">
        <v>1901</v>
      </c>
      <c r="L2906" s="3" t="s">
        <v>1901</v>
      </c>
      <c r="M2906" s="3" t="s">
        <v>1901</v>
      </c>
      <c r="N2906" s="3" t="s">
        <v>1901</v>
      </c>
      <c r="O2906" s="3" t="s">
        <v>1901</v>
      </c>
      <c r="P2906" s="3"/>
      <c r="Q2906" s="3"/>
      <c r="R2906" s="3"/>
      <c r="S2906" s="3"/>
      <c r="T2906" s="3"/>
      <c r="U2906" s="3"/>
      <c r="V2906" s="3" t="s">
        <v>1901</v>
      </c>
      <c r="W2906" s="3" t="s">
        <v>1901</v>
      </c>
      <c r="X2906" s="3" t="s">
        <v>1901</v>
      </c>
      <c r="Y2906" s="3"/>
      <c r="Z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</row>
    <row r="2907" customFormat="false" ht="15.75" hidden="false" customHeight="false" outlineLevel="0" collapsed="false">
      <c r="A2907" s="3" t="n">
        <v>2906</v>
      </c>
      <c r="B2907" s="3" t="s">
        <v>8485</v>
      </c>
      <c r="C2907" s="3" t="s">
        <v>8486</v>
      </c>
      <c r="D2907" s="3" t="n">
        <v>1</v>
      </c>
      <c r="E2907" s="3" t="n">
        <v>0.1301404</v>
      </c>
      <c r="F2907" s="3" t="n">
        <v>2</v>
      </c>
      <c r="G2907" s="3" t="n">
        <v>2</v>
      </c>
      <c r="H2907" s="3" t="n">
        <v>6</v>
      </c>
      <c r="I2907" s="3" t="n">
        <v>6</v>
      </c>
      <c r="J2907" s="3" t="n">
        <v>0</v>
      </c>
      <c r="K2907" s="3" t="n">
        <v>0</v>
      </c>
      <c r="L2907" s="3" t="n">
        <v>0</v>
      </c>
      <c r="M2907" s="3" t="n">
        <v>0</v>
      </c>
      <c r="N2907" s="3" t="n">
        <v>-1</v>
      </c>
      <c r="O2907" s="3" t="n">
        <v>-1</v>
      </c>
      <c r="P2907" s="3" t="n">
        <v>8.1</v>
      </c>
      <c r="Q2907" s="3" t="n">
        <v>24.2</v>
      </c>
      <c r="R2907" s="3" t="s">
        <v>8487</v>
      </c>
      <c r="S2907" s="4" t="n">
        <v>45747.4208101852</v>
      </c>
      <c r="T2907" s="3" t="s">
        <v>65</v>
      </c>
      <c r="U2907" s="3" t="s">
        <v>65</v>
      </c>
      <c r="V2907" s="3" t="n">
        <v>0</v>
      </c>
      <c r="W2907" s="3" t="n">
        <v>0</v>
      </c>
      <c r="X2907" s="3" t="n">
        <v>0</v>
      </c>
      <c r="Y2907" s="3" t="s">
        <v>30</v>
      </c>
      <c r="Z2907" s="3" t="s">
        <v>30</v>
      </c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</row>
    <row r="2908" customFormat="false" ht="15.75" hidden="false" customHeight="false" outlineLevel="0" collapsed="false">
      <c r="A2908" s="3" t="n">
        <v>2907</v>
      </c>
      <c r="B2908" s="3" t="s">
        <v>8488</v>
      </c>
      <c r="C2908" s="3" t="s">
        <v>8489</v>
      </c>
      <c r="D2908" s="3" t="n">
        <v>1</v>
      </c>
      <c r="E2908" s="3" t="n">
        <v>6.6639091</v>
      </c>
      <c r="F2908" s="3" t="n">
        <v>92</v>
      </c>
      <c r="G2908" s="3" t="n">
        <v>92</v>
      </c>
      <c r="H2908" s="3" t="n">
        <v>10</v>
      </c>
      <c r="I2908" s="3" t="n">
        <v>10</v>
      </c>
      <c r="J2908" s="3" t="n">
        <v>147</v>
      </c>
      <c r="K2908" s="3" t="n">
        <v>147</v>
      </c>
      <c r="L2908" s="3" t="n">
        <v>0</v>
      </c>
      <c r="M2908" s="3" t="n">
        <v>0</v>
      </c>
      <c r="N2908" s="3" t="n">
        <v>0</v>
      </c>
      <c r="O2908" s="3" t="n">
        <v>-1</v>
      </c>
      <c r="P2908" s="3" t="n">
        <v>8</v>
      </c>
      <c r="Q2908" s="3" t="n">
        <v>24.2</v>
      </c>
      <c r="R2908" s="3" t="s">
        <v>8490</v>
      </c>
      <c r="S2908" s="4" t="n">
        <v>45747.4209606481</v>
      </c>
      <c r="T2908" s="3" t="s">
        <v>239</v>
      </c>
      <c r="U2908" s="3" t="s">
        <v>239</v>
      </c>
      <c r="V2908" s="3" t="n">
        <v>1</v>
      </c>
      <c r="W2908" s="3" t="n">
        <v>0</v>
      </c>
      <c r="X2908" s="3" t="n">
        <v>0</v>
      </c>
      <c r="Y2908" s="3" t="s">
        <v>30</v>
      </c>
      <c r="Z2908" s="3" t="s">
        <v>30</v>
      </c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</row>
    <row r="2909" customFormat="false" ht="15.75" hidden="false" customHeight="false" outlineLevel="0" collapsed="false">
      <c r="A2909" s="3" t="n">
        <v>2908</v>
      </c>
      <c r="B2909" s="3" t="s">
        <v>8491</v>
      </c>
      <c r="C2909" s="3" t="s">
        <v>8492</v>
      </c>
      <c r="D2909" s="3" t="n">
        <v>1</v>
      </c>
      <c r="E2909" s="3" t="n">
        <v>0.8584665</v>
      </c>
      <c r="F2909" s="3" t="n">
        <v>18</v>
      </c>
      <c r="G2909" s="3" t="n">
        <v>18</v>
      </c>
      <c r="H2909" s="3" t="n">
        <v>5</v>
      </c>
      <c r="I2909" s="3" t="n">
        <v>5</v>
      </c>
      <c r="J2909" s="3" t="n">
        <v>30</v>
      </c>
      <c r="K2909" s="3" t="n">
        <v>30</v>
      </c>
      <c r="L2909" s="3" t="n">
        <v>0</v>
      </c>
      <c r="M2909" s="3" t="n">
        <v>0</v>
      </c>
      <c r="N2909" s="3" t="n">
        <v>0</v>
      </c>
      <c r="O2909" s="3" t="n">
        <v>0</v>
      </c>
      <c r="P2909" s="3" t="n">
        <v>8.1</v>
      </c>
      <c r="Q2909" s="3" t="n">
        <v>24.2</v>
      </c>
      <c r="R2909" s="3" t="s">
        <v>8493</v>
      </c>
      <c r="S2909" s="4" t="n">
        <v>45747.4210300926</v>
      </c>
      <c r="T2909" s="3" t="s">
        <v>65</v>
      </c>
      <c r="U2909" s="3" t="s">
        <v>65</v>
      </c>
      <c r="V2909" s="3" t="n">
        <v>1</v>
      </c>
      <c r="W2909" s="3" t="n">
        <v>1</v>
      </c>
      <c r="X2909" s="3" t="n">
        <v>0</v>
      </c>
      <c r="Y2909" s="3" t="s">
        <v>30</v>
      </c>
      <c r="Z2909" s="3" t="s">
        <v>30</v>
      </c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</row>
    <row r="2910" customFormat="false" ht="15.75" hidden="false" customHeight="false" outlineLevel="0" collapsed="false">
      <c r="A2910" s="3" t="n">
        <v>2909</v>
      </c>
      <c r="B2910" s="3" t="s">
        <v>8494</v>
      </c>
      <c r="C2910" s="3" t="s">
        <v>8495</v>
      </c>
      <c r="D2910" s="3" t="n">
        <v>1</v>
      </c>
      <c r="E2910" s="3" t="n">
        <v>3.4388368</v>
      </c>
      <c r="F2910" s="3" t="n">
        <v>119</v>
      </c>
      <c r="G2910" s="3" t="n">
        <v>119</v>
      </c>
      <c r="H2910" s="3" t="n">
        <v>18</v>
      </c>
      <c r="I2910" s="3" t="n">
        <v>18</v>
      </c>
      <c r="J2910" s="3" t="n">
        <v>142</v>
      </c>
      <c r="K2910" s="3" t="n">
        <v>142</v>
      </c>
      <c r="L2910" s="3" t="n">
        <v>14</v>
      </c>
      <c r="M2910" s="3" t="n">
        <v>14</v>
      </c>
      <c r="N2910" s="3" t="n">
        <v>-1</v>
      </c>
      <c r="O2910" s="3" t="n">
        <v>-1</v>
      </c>
      <c r="P2910" s="3" t="n">
        <v>9.2</v>
      </c>
      <c r="Q2910" s="3" t="n">
        <v>24.2</v>
      </c>
      <c r="R2910" s="3" t="s">
        <v>8496</v>
      </c>
      <c r="S2910" s="4" t="n">
        <v>45747.4211458333</v>
      </c>
      <c r="T2910" s="3" t="s">
        <v>3197</v>
      </c>
      <c r="U2910" s="3" t="s">
        <v>3197</v>
      </c>
      <c r="V2910" s="3" t="n">
        <v>0</v>
      </c>
      <c r="W2910" s="3" t="n">
        <v>0</v>
      </c>
      <c r="X2910" s="3" t="n">
        <v>0</v>
      </c>
      <c r="Y2910" s="3" t="s">
        <v>30</v>
      </c>
      <c r="Z2910" s="3" t="s">
        <v>30</v>
      </c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</row>
    <row r="2911" customFormat="false" ht="15.75" hidden="false" customHeight="false" outlineLevel="0" collapsed="false">
      <c r="A2911" s="3" t="n">
        <v>2910</v>
      </c>
      <c r="B2911" s="3" t="s">
        <v>8497</v>
      </c>
      <c r="C2911" s="3" t="s">
        <v>8498</v>
      </c>
      <c r="D2911" s="3" t="n">
        <v>1</v>
      </c>
      <c r="E2911" s="3" t="n">
        <v>3.6091466</v>
      </c>
      <c r="F2911" s="3" t="n">
        <v>119</v>
      </c>
      <c r="G2911" s="3" t="n">
        <v>119</v>
      </c>
      <c r="H2911" s="3" t="n">
        <v>18</v>
      </c>
      <c r="I2911" s="3" t="n">
        <v>18</v>
      </c>
      <c r="J2911" s="3" t="n">
        <v>142</v>
      </c>
      <c r="K2911" s="3" t="n">
        <v>142</v>
      </c>
      <c r="L2911" s="3" t="n">
        <v>14</v>
      </c>
      <c r="M2911" s="3" t="n">
        <v>14</v>
      </c>
      <c r="N2911" s="3" t="n">
        <v>-1</v>
      </c>
      <c r="O2911" s="3" t="n">
        <v>-1</v>
      </c>
      <c r="P2911" s="3" t="n">
        <v>9.2</v>
      </c>
      <c r="Q2911" s="3" t="n">
        <v>24.2</v>
      </c>
      <c r="R2911" s="3" t="s">
        <v>8499</v>
      </c>
      <c r="S2911" s="4" t="n">
        <v>45747.42125</v>
      </c>
      <c r="T2911" s="3" t="s">
        <v>3197</v>
      </c>
      <c r="U2911" s="3" t="s">
        <v>3197</v>
      </c>
      <c r="V2911" s="3" t="n">
        <v>0</v>
      </c>
      <c r="W2911" s="3" t="n">
        <v>0</v>
      </c>
      <c r="X2911" s="3" t="n">
        <v>0</v>
      </c>
      <c r="Y2911" s="3" t="s">
        <v>30</v>
      </c>
      <c r="Z2911" s="3" t="s">
        <v>30</v>
      </c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</row>
    <row r="2912" customFormat="false" ht="15.75" hidden="false" customHeight="false" outlineLevel="0" collapsed="false">
      <c r="A2912" s="3" t="n">
        <v>2911</v>
      </c>
      <c r="B2912" s="3" t="s">
        <v>8500</v>
      </c>
      <c r="C2912" s="3" t="s">
        <v>8501</v>
      </c>
      <c r="D2912" s="3" t="n">
        <v>1</v>
      </c>
      <c r="E2912" s="3" t="n">
        <v>5.5930287</v>
      </c>
      <c r="F2912" s="3" t="n">
        <v>98</v>
      </c>
      <c r="G2912" s="3" t="n">
        <v>98</v>
      </c>
      <c r="H2912" s="3" t="n">
        <v>21</v>
      </c>
      <c r="I2912" s="3" t="n">
        <v>21</v>
      </c>
      <c r="J2912" s="3" t="n">
        <v>93</v>
      </c>
      <c r="K2912" s="3" t="n">
        <v>93</v>
      </c>
      <c r="L2912" s="3" t="n">
        <v>20</v>
      </c>
      <c r="M2912" s="3" t="n">
        <v>20</v>
      </c>
      <c r="N2912" s="3" t="n">
        <v>-1</v>
      </c>
      <c r="O2912" s="3" t="n">
        <v>-1</v>
      </c>
      <c r="P2912" s="3" t="n">
        <v>9.2</v>
      </c>
      <c r="Q2912" s="3" t="n">
        <v>24.2</v>
      </c>
      <c r="R2912" s="3" t="s">
        <v>8502</v>
      </c>
      <c r="S2912" s="4" t="n">
        <v>45747.421400463</v>
      </c>
      <c r="T2912" s="3" t="s">
        <v>3197</v>
      </c>
      <c r="U2912" s="3" t="s">
        <v>3197</v>
      </c>
      <c r="V2912" s="3" t="n">
        <v>0</v>
      </c>
      <c r="W2912" s="3" t="n">
        <v>0</v>
      </c>
      <c r="X2912" s="3" t="n">
        <v>0</v>
      </c>
      <c r="Y2912" s="3" t="s">
        <v>30</v>
      </c>
      <c r="Z2912" s="3" t="s">
        <v>30</v>
      </c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</row>
    <row r="2913" customFormat="false" ht="15.75" hidden="false" customHeight="false" outlineLevel="0" collapsed="false">
      <c r="A2913" s="3" t="n">
        <v>2912</v>
      </c>
      <c r="B2913" s="3" t="s">
        <v>8503</v>
      </c>
      <c r="C2913" s="3" t="s">
        <v>8504</v>
      </c>
      <c r="D2913" s="3" t="n">
        <v>1</v>
      </c>
      <c r="E2913" s="3" t="n">
        <v>5.7807371</v>
      </c>
      <c r="F2913" s="3" t="n">
        <v>186</v>
      </c>
      <c r="G2913" s="3" t="n">
        <v>186</v>
      </c>
      <c r="H2913" s="3" t="n">
        <v>14</v>
      </c>
      <c r="I2913" s="3" t="n">
        <v>14</v>
      </c>
      <c r="J2913" s="3" t="n">
        <v>219</v>
      </c>
      <c r="K2913" s="3" t="n">
        <v>219</v>
      </c>
      <c r="L2913" s="3" t="n">
        <v>68</v>
      </c>
      <c r="M2913" s="3" t="n">
        <v>68</v>
      </c>
      <c r="N2913" s="3" t="n">
        <v>-1</v>
      </c>
      <c r="O2913" s="3" t="n">
        <v>-1</v>
      </c>
      <c r="P2913" s="3" t="n">
        <v>9.2</v>
      </c>
      <c r="Q2913" s="3" t="n">
        <v>24.2</v>
      </c>
      <c r="R2913" s="3" t="s">
        <v>8505</v>
      </c>
      <c r="S2913" s="4" t="n">
        <v>45747.6400810185</v>
      </c>
      <c r="T2913" s="3" t="s">
        <v>256</v>
      </c>
      <c r="U2913" s="3" t="s">
        <v>256</v>
      </c>
      <c r="V2913" s="3" t="n">
        <v>0</v>
      </c>
      <c r="W2913" s="3" t="n">
        <v>0</v>
      </c>
      <c r="X2913" s="3" t="n">
        <v>0</v>
      </c>
      <c r="Y2913" s="3" t="s">
        <v>30</v>
      </c>
      <c r="Z2913" s="3" t="s">
        <v>30</v>
      </c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</row>
    <row r="2914" customFormat="false" ht="15.75" hidden="false" customHeight="false" outlineLevel="0" collapsed="false">
      <c r="A2914" s="3" t="n">
        <v>2913</v>
      </c>
      <c r="B2914" s="3" t="s">
        <v>8506</v>
      </c>
      <c r="C2914" s="3" t="s">
        <v>8507</v>
      </c>
      <c r="D2914" s="3" t="n">
        <v>1</v>
      </c>
      <c r="E2914" s="3" t="n">
        <v>3.2624059</v>
      </c>
      <c r="F2914" s="3" t="n">
        <v>119</v>
      </c>
      <c r="G2914" s="3" t="n">
        <v>119</v>
      </c>
      <c r="H2914" s="3" t="n">
        <v>18</v>
      </c>
      <c r="I2914" s="3" t="n">
        <v>18</v>
      </c>
      <c r="J2914" s="3" t="n">
        <v>142</v>
      </c>
      <c r="K2914" s="3" t="n">
        <v>142</v>
      </c>
      <c r="L2914" s="3" t="n">
        <v>14</v>
      </c>
      <c r="M2914" s="3" t="n">
        <v>14</v>
      </c>
      <c r="N2914" s="3" t="n">
        <v>-1</v>
      </c>
      <c r="O2914" s="3" t="n">
        <v>-1</v>
      </c>
      <c r="P2914" s="3" t="n">
        <v>9.3</v>
      </c>
      <c r="Q2914" s="3" t="n">
        <v>24.2</v>
      </c>
      <c r="R2914" s="3" t="s">
        <v>8508</v>
      </c>
      <c r="S2914" s="4" t="n">
        <v>45747.4219328704</v>
      </c>
      <c r="T2914" s="3" t="s">
        <v>3197</v>
      </c>
      <c r="U2914" s="3" t="s">
        <v>3197</v>
      </c>
      <c r="V2914" s="3" t="n">
        <v>0</v>
      </c>
      <c r="W2914" s="3" t="n">
        <v>0</v>
      </c>
      <c r="X2914" s="3" t="n">
        <v>0</v>
      </c>
      <c r="Y2914" s="3" t="s">
        <v>30</v>
      </c>
      <c r="Z2914" s="3" t="s">
        <v>30</v>
      </c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</row>
    <row r="2915" customFormat="false" ht="15.75" hidden="false" customHeight="false" outlineLevel="0" collapsed="false">
      <c r="A2915" s="3" t="n">
        <v>2914</v>
      </c>
      <c r="B2915" s="3" t="s">
        <v>8509</v>
      </c>
      <c r="C2915" s="3" t="s">
        <v>8510</v>
      </c>
      <c r="D2915" s="3" t="n">
        <v>1</v>
      </c>
      <c r="E2915" s="3" t="n">
        <v>2.8457985</v>
      </c>
      <c r="F2915" s="3" t="n">
        <v>119</v>
      </c>
      <c r="G2915" s="3" t="n">
        <v>119</v>
      </c>
      <c r="H2915" s="3" t="n">
        <v>18</v>
      </c>
      <c r="I2915" s="3" t="n">
        <v>18</v>
      </c>
      <c r="J2915" s="3" t="n">
        <v>142</v>
      </c>
      <c r="K2915" s="3" t="n">
        <v>142</v>
      </c>
      <c r="L2915" s="3" t="n">
        <v>14</v>
      </c>
      <c r="M2915" s="3" t="n">
        <v>14</v>
      </c>
      <c r="N2915" s="3" t="n">
        <v>-1</v>
      </c>
      <c r="O2915" s="3" t="n">
        <v>-1</v>
      </c>
      <c r="P2915" s="3" t="n">
        <v>9.3</v>
      </c>
      <c r="Q2915" s="3" t="n">
        <v>24.2</v>
      </c>
      <c r="R2915" s="3" t="s">
        <v>8511</v>
      </c>
      <c r="S2915" s="4" t="n">
        <v>45747.422025463</v>
      </c>
      <c r="T2915" s="3" t="s">
        <v>3197</v>
      </c>
      <c r="U2915" s="3" t="s">
        <v>3197</v>
      </c>
      <c r="V2915" s="3" t="n">
        <v>0</v>
      </c>
      <c r="W2915" s="3" t="n">
        <v>0</v>
      </c>
      <c r="X2915" s="3" t="n">
        <v>0</v>
      </c>
      <c r="Y2915" s="3" t="s">
        <v>30</v>
      </c>
      <c r="Z2915" s="3" t="s">
        <v>30</v>
      </c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</row>
    <row r="2916" customFormat="false" ht="15.75" hidden="false" customHeight="false" outlineLevel="0" collapsed="false">
      <c r="A2916" s="3" t="n">
        <v>2915</v>
      </c>
      <c r="B2916" s="3" t="s">
        <v>8512</v>
      </c>
      <c r="C2916" s="3" t="s">
        <v>8513</v>
      </c>
      <c r="D2916" s="3" t="n">
        <v>1</v>
      </c>
      <c r="E2916" s="3" t="n">
        <v>4.8195778</v>
      </c>
      <c r="F2916" s="3" t="n">
        <v>98</v>
      </c>
      <c r="G2916" s="3" t="n">
        <v>98</v>
      </c>
      <c r="H2916" s="3" t="n">
        <v>21</v>
      </c>
      <c r="I2916" s="3" t="n">
        <v>21</v>
      </c>
      <c r="J2916" s="3" t="n">
        <v>93</v>
      </c>
      <c r="K2916" s="3" t="n">
        <v>93</v>
      </c>
      <c r="L2916" s="3" t="n">
        <v>20</v>
      </c>
      <c r="M2916" s="3" t="n">
        <v>20</v>
      </c>
      <c r="N2916" s="3" t="n">
        <v>-1</v>
      </c>
      <c r="O2916" s="3" t="n">
        <v>-1</v>
      </c>
      <c r="P2916" s="3" t="n">
        <v>9.3</v>
      </c>
      <c r="Q2916" s="3" t="n">
        <v>24.2</v>
      </c>
      <c r="R2916" s="3" t="s">
        <v>8514</v>
      </c>
      <c r="S2916" s="4" t="n">
        <v>45747.4221527778</v>
      </c>
      <c r="T2916" s="3" t="s">
        <v>3197</v>
      </c>
      <c r="U2916" s="3" t="s">
        <v>3197</v>
      </c>
      <c r="V2916" s="3" t="n">
        <v>0</v>
      </c>
      <c r="W2916" s="3" t="n">
        <v>0</v>
      </c>
      <c r="X2916" s="3" t="n">
        <v>0</v>
      </c>
      <c r="Y2916" s="3" t="s">
        <v>30</v>
      </c>
      <c r="Z2916" s="3" t="s">
        <v>30</v>
      </c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</row>
    <row r="2917" customFormat="false" ht="15.75" hidden="false" customHeight="false" outlineLevel="0" collapsed="false">
      <c r="A2917" s="3" t="n">
        <v>2916</v>
      </c>
      <c r="B2917" s="3" t="s">
        <v>8515</v>
      </c>
      <c r="C2917" s="3" t="s">
        <v>8516</v>
      </c>
      <c r="D2917" s="3" t="n">
        <v>1</v>
      </c>
      <c r="E2917" s="3" t="n">
        <v>0.1401131</v>
      </c>
      <c r="F2917" s="3" t="n">
        <v>11</v>
      </c>
      <c r="G2917" s="3" t="n">
        <v>11</v>
      </c>
      <c r="H2917" s="3" t="n">
        <v>2</v>
      </c>
      <c r="I2917" s="3" t="n">
        <v>2</v>
      </c>
      <c r="J2917" s="3" t="n">
        <v>0</v>
      </c>
      <c r="K2917" s="3" t="n">
        <v>0</v>
      </c>
      <c r="L2917" s="3" t="n">
        <v>3</v>
      </c>
      <c r="M2917" s="3" t="n">
        <v>3</v>
      </c>
      <c r="N2917" s="3" t="n">
        <v>-1</v>
      </c>
      <c r="O2917" s="3" t="n">
        <v>-1</v>
      </c>
      <c r="P2917" s="3" t="n">
        <v>9.3</v>
      </c>
      <c r="Q2917" s="3" t="n">
        <v>24.2</v>
      </c>
      <c r="R2917" s="3" t="s">
        <v>8517</v>
      </c>
      <c r="S2917" s="4" t="n">
        <v>45747.4221990741</v>
      </c>
      <c r="T2917" s="3" t="s">
        <v>256</v>
      </c>
      <c r="U2917" s="3" t="s">
        <v>256</v>
      </c>
      <c r="V2917" s="3" t="n">
        <v>0</v>
      </c>
      <c r="W2917" s="3" t="n">
        <v>0</v>
      </c>
      <c r="X2917" s="3" t="n">
        <v>0</v>
      </c>
      <c r="Y2917" s="3" t="s">
        <v>30</v>
      </c>
      <c r="Z2917" s="3" t="s">
        <v>30</v>
      </c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</row>
    <row r="2918" customFormat="false" ht="15.75" hidden="false" customHeight="false" outlineLevel="0" collapsed="false">
      <c r="A2918" s="3" t="n">
        <v>2917</v>
      </c>
      <c r="B2918" s="3" t="s">
        <v>8518</v>
      </c>
      <c r="C2918" s="3" t="s">
        <v>8519</v>
      </c>
      <c r="D2918" s="3" t="n">
        <v>1</v>
      </c>
      <c r="E2918" s="3" t="n">
        <v>7.2238338</v>
      </c>
      <c r="F2918" s="3" t="n">
        <v>186</v>
      </c>
      <c r="G2918" s="3" t="n">
        <v>186</v>
      </c>
      <c r="H2918" s="3" t="n">
        <v>14</v>
      </c>
      <c r="I2918" s="3" t="n">
        <v>14</v>
      </c>
      <c r="J2918" s="3" t="n">
        <v>219</v>
      </c>
      <c r="K2918" s="3" t="n">
        <v>219</v>
      </c>
      <c r="L2918" s="3" t="n">
        <v>68</v>
      </c>
      <c r="M2918" s="3" t="n">
        <v>68</v>
      </c>
      <c r="N2918" s="3" t="n">
        <v>-1</v>
      </c>
      <c r="O2918" s="3" t="n">
        <v>-1</v>
      </c>
      <c r="P2918" s="3" t="n">
        <v>9.3</v>
      </c>
      <c r="Q2918" s="3" t="n">
        <v>24.2</v>
      </c>
      <c r="R2918" s="3" t="s">
        <v>8520</v>
      </c>
      <c r="S2918" s="4" t="n">
        <v>45747.6403009259</v>
      </c>
      <c r="T2918" s="3" t="s">
        <v>256</v>
      </c>
      <c r="U2918" s="3" t="s">
        <v>256</v>
      </c>
      <c r="V2918" s="3" t="n">
        <v>0</v>
      </c>
      <c r="W2918" s="3" t="n">
        <v>0</v>
      </c>
      <c r="X2918" s="3" t="n">
        <v>0</v>
      </c>
      <c r="Y2918" s="3" t="s">
        <v>30</v>
      </c>
      <c r="Z2918" s="3" t="s">
        <v>30</v>
      </c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</row>
    <row r="2919" customFormat="false" ht="15.75" hidden="false" customHeight="false" outlineLevel="0" collapsed="false">
      <c r="A2919" s="3" t="n">
        <v>2918</v>
      </c>
      <c r="B2919" s="3" t="s">
        <v>8521</v>
      </c>
      <c r="C2919" s="3" t="s">
        <v>8522</v>
      </c>
      <c r="D2919" s="3" t="n">
        <v>1</v>
      </c>
      <c r="E2919" s="3" t="n">
        <v>0.0746036</v>
      </c>
      <c r="F2919" s="3" t="n">
        <v>4</v>
      </c>
      <c r="G2919" s="3" t="n">
        <v>4</v>
      </c>
      <c r="H2919" s="3" t="n">
        <v>3</v>
      </c>
      <c r="I2919" s="3" t="n">
        <v>3</v>
      </c>
      <c r="J2919" s="3" t="n">
        <v>2</v>
      </c>
      <c r="K2919" s="3" t="n">
        <v>2</v>
      </c>
      <c r="L2919" s="3" t="n">
        <v>0</v>
      </c>
      <c r="M2919" s="3" t="n">
        <v>0</v>
      </c>
      <c r="N2919" s="3" t="n">
        <v>-1</v>
      </c>
      <c r="O2919" s="3" t="n">
        <v>-1</v>
      </c>
      <c r="P2919" s="3" t="n">
        <v>8.2</v>
      </c>
      <c r="Q2919" s="3" t="n">
        <v>24.2</v>
      </c>
      <c r="R2919" s="3" t="s">
        <v>8523</v>
      </c>
      <c r="S2919" s="4" t="n">
        <v>45747.4226273148</v>
      </c>
      <c r="T2919" s="3" t="s">
        <v>29</v>
      </c>
      <c r="U2919" s="3" t="s">
        <v>29</v>
      </c>
      <c r="V2919" s="3" t="n">
        <v>0</v>
      </c>
      <c r="W2919" s="3" t="n">
        <v>0</v>
      </c>
      <c r="X2919" s="3" t="n">
        <v>0</v>
      </c>
      <c r="Y2919" s="3" t="s">
        <v>30</v>
      </c>
      <c r="Z2919" s="3" t="s">
        <v>30</v>
      </c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</row>
    <row r="2920" customFormat="false" ht="15.75" hidden="false" customHeight="false" outlineLevel="0" collapsed="false">
      <c r="A2920" s="3" t="n">
        <v>2919</v>
      </c>
      <c r="B2920" s="3" t="s">
        <v>8524</v>
      </c>
      <c r="C2920" s="3" t="s">
        <v>8525</v>
      </c>
      <c r="D2920" s="3" t="n">
        <v>1</v>
      </c>
      <c r="E2920" s="3" t="n">
        <v>0.119877</v>
      </c>
      <c r="F2920" s="3" t="n">
        <v>3</v>
      </c>
      <c r="G2920" s="3" t="n">
        <v>3</v>
      </c>
      <c r="H2920" s="3" t="n">
        <v>2</v>
      </c>
      <c r="I2920" s="3" t="n">
        <v>2</v>
      </c>
      <c r="J2920" s="3" t="n">
        <v>1</v>
      </c>
      <c r="K2920" s="3" t="n">
        <v>1</v>
      </c>
      <c r="L2920" s="3" t="n">
        <v>0</v>
      </c>
      <c r="M2920" s="3" t="n">
        <v>0</v>
      </c>
      <c r="N2920" s="3" t="n">
        <v>-1</v>
      </c>
      <c r="O2920" s="3" t="n">
        <v>-1</v>
      </c>
      <c r="P2920" s="3" t="n">
        <v>8.2</v>
      </c>
      <c r="Q2920" s="3" t="n">
        <v>24.2</v>
      </c>
      <c r="R2920" s="3" t="s">
        <v>8526</v>
      </c>
      <c r="S2920" s="4" t="n">
        <v>45747.422650463</v>
      </c>
      <c r="T2920" s="3" t="s">
        <v>239</v>
      </c>
      <c r="U2920" s="3" t="s">
        <v>239</v>
      </c>
      <c r="V2920" s="3" t="n">
        <v>0</v>
      </c>
      <c r="W2920" s="3" t="n">
        <v>0</v>
      </c>
      <c r="X2920" s="3" t="n">
        <v>0</v>
      </c>
      <c r="Y2920" s="3" t="s">
        <v>30</v>
      </c>
      <c r="Z2920" s="3" t="s">
        <v>30</v>
      </c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</row>
    <row r="2921" customFormat="false" ht="15.75" hidden="false" customHeight="false" outlineLevel="0" collapsed="false">
      <c r="A2921" s="3" t="n">
        <v>2920</v>
      </c>
      <c r="B2921" s="3" t="s">
        <v>8527</v>
      </c>
      <c r="C2921" s="3" t="s">
        <v>8528</v>
      </c>
      <c r="D2921" s="3" t="n">
        <v>1</v>
      </c>
      <c r="E2921" s="3" t="n">
        <v>0.0861688</v>
      </c>
      <c r="F2921" s="3" t="n">
        <v>4</v>
      </c>
      <c r="G2921" s="3" t="n">
        <v>4</v>
      </c>
      <c r="H2921" s="3" t="n">
        <v>3</v>
      </c>
      <c r="I2921" s="3" t="n">
        <v>3</v>
      </c>
      <c r="J2921" s="3" t="n">
        <v>1</v>
      </c>
      <c r="K2921" s="3" t="n">
        <v>1</v>
      </c>
      <c r="L2921" s="3" t="n">
        <v>1</v>
      </c>
      <c r="M2921" s="3" t="n">
        <v>1</v>
      </c>
      <c r="N2921" s="3" t="n">
        <v>-1</v>
      </c>
      <c r="O2921" s="3" t="n">
        <v>-1</v>
      </c>
      <c r="P2921" s="3" t="n">
        <v>8.2</v>
      </c>
      <c r="Q2921" s="3" t="n">
        <v>24.2</v>
      </c>
      <c r="R2921" s="3" t="s">
        <v>8529</v>
      </c>
      <c r="S2921" s="4" t="n">
        <v>45747.4226736111</v>
      </c>
      <c r="T2921" s="3" t="s">
        <v>65</v>
      </c>
      <c r="U2921" s="3" t="s">
        <v>65</v>
      </c>
      <c r="V2921" s="3" t="n">
        <v>0</v>
      </c>
      <c r="W2921" s="3" t="n">
        <v>0</v>
      </c>
      <c r="X2921" s="3" t="n">
        <v>0</v>
      </c>
      <c r="Y2921" s="3" t="s">
        <v>30</v>
      </c>
      <c r="Z2921" s="3" t="s">
        <v>30</v>
      </c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</row>
    <row r="2922" customFormat="false" ht="15.75" hidden="false" customHeight="false" outlineLevel="0" collapsed="false">
      <c r="A2922" s="3" t="n">
        <v>2921</v>
      </c>
      <c r="B2922" s="3" t="s">
        <v>8530</v>
      </c>
      <c r="C2922" s="3" t="s">
        <v>8531</v>
      </c>
      <c r="D2922" s="3" t="n">
        <v>1</v>
      </c>
      <c r="E2922" s="3" t="n">
        <v>2.5566994</v>
      </c>
      <c r="F2922" s="3" t="n">
        <v>66</v>
      </c>
      <c r="G2922" s="3" t="n">
        <v>66</v>
      </c>
      <c r="H2922" s="3" t="n">
        <v>8</v>
      </c>
      <c r="I2922" s="3" t="n">
        <v>8</v>
      </c>
      <c r="J2922" s="3" t="n">
        <v>68</v>
      </c>
      <c r="K2922" s="3" t="n">
        <v>68</v>
      </c>
      <c r="L2922" s="3" t="n">
        <v>13</v>
      </c>
      <c r="M2922" s="3" t="n">
        <v>13</v>
      </c>
      <c r="N2922" s="3" t="n">
        <v>-1</v>
      </c>
      <c r="O2922" s="3" t="n">
        <v>-1</v>
      </c>
      <c r="P2922" s="3" t="n">
        <v>8.2</v>
      </c>
      <c r="Q2922" s="3" t="n">
        <v>24.2</v>
      </c>
      <c r="R2922" s="3" t="s">
        <v>8532</v>
      </c>
      <c r="S2922" s="4" t="n">
        <v>45747.4227546296</v>
      </c>
      <c r="T2922" s="3" t="s">
        <v>65</v>
      </c>
      <c r="U2922" s="3" t="s">
        <v>65</v>
      </c>
      <c r="V2922" s="3" t="n">
        <v>0</v>
      </c>
      <c r="W2922" s="3" t="n">
        <v>0</v>
      </c>
      <c r="X2922" s="3" t="n">
        <v>0</v>
      </c>
      <c r="Y2922" s="3" t="s">
        <v>30</v>
      </c>
      <c r="Z2922" s="3" t="s">
        <v>30</v>
      </c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</row>
    <row r="2923" customFormat="false" ht="15.75" hidden="false" customHeight="false" outlineLevel="0" collapsed="false">
      <c r="A2923" s="3" t="n">
        <v>2922</v>
      </c>
      <c r="B2923" s="3" t="s">
        <v>8533</v>
      </c>
      <c r="C2923" s="3" t="s">
        <v>8534</v>
      </c>
      <c r="D2923" s="3" t="n">
        <v>1</v>
      </c>
      <c r="E2923" s="3" t="n">
        <v>6.9632245</v>
      </c>
      <c r="F2923" s="3" t="n">
        <v>224</v>
      </c>
      <c r="G2923" s="3" t="n">
        <v>224</v>
      </c>
      <c r="H2923" s="3" t="n">
        <v>21</v>
      </c>
      <c r="I2923" s="3" t="n">
        <v>21</v>
      </c>
      <c r="J2923" s="3" t="n">
        <v>252</v>
      </c>
      <c r="K2923" s="3" t="n">
        <v>252</v>
      </c>
      <c r="L2923" s="3" t="n">
        <v>45</v>
      </c>
      <c r="M2923" s="3" t="n">
        <v>45</v>
      </c>
      <c r="N2923" s="3" t="n">
        <v>-1</v>
      </c>
      <c r="O2923" s="3" t="n">
        <v>-1</v>
      </c>
      <c r="P2923" s="3" t="n">
        <v>8.2</v>
      </c>
      <c r="Q2923" s="3" t="n">
        <v>24.2</v>
      </c>
      <c r="R2923" s="3" t="s">
        <v>8535</v>
      </c>
      <c r="S2923" s="4" t="n">
        <v>45747.4229166667</v>
      </c>
      <c r="T2923" s="3" t="s">
        <v>65</v>
      </c>
      <c r="U2923" s="3" t="s">
        <v>65</v>
      </c>
      <c r="V2923" s="3" t="n">
        <v>0</v>
      </c>
      <c r="W2923" s="3" t="n">
        <v>0</v>
      </c>
      <c r="X2923" s="3" t="n">
        <v>0</v>
      </c>
      <c r="Y2923" s="3" t="s">
        <v>30</v>
      </c>
      <c r="Z2923" s="3" t="s">
        <v>30</v>
      </c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</row>
    <row r="2924" customFormat="false" ht="15.75" hidden="false" customHeight="false" outlineLevel="0" collapsed="false">
      <c r="A2924" s="3" t="n">
        <v>2923</v>
      </c>
      <c r="B2924" s="3" t="s">
        <v>8536</v>
      </c>
      <c r="C2924" s="3" t="s">
        <v>8537</v>
      </c>
      <c r="D2924" s="3" t="n">
        <v>1</v>
      </c>
      <c r="E2924" s="3" t="n">
        <v>4.7472236</v>
      </c>
      <c r="F2924" s="3" t="n">
        <v>94</v>
      </c>
      <c r="G2924" s="3" t="n">
        <v>94</v>
      </c>
      <c r="H2924" s="3" t="n">
        <v>14</v>
      </c>
      <c r="I2924" s="3" t="n">
        <v>14</v>
      </c>
      <c r="J2924" s="3" t="n">
        <v>114</v>
      </c>
      <c r="K2924" s="3" t="n">
        <v>114</v>
      </c>
      <c r="L2924" s="3" t="n">
        <v>17</v>
      </c>
      <c r="M2924" s="3" t="n">
        <v>17</v>
      </c>
      <c r="N2924" s="3" t="n">
        <v>-1</v>
      </c>
      <c r="O2924" s="3" t="n">
        <v>-1</v>
      </c>
      <c r="P2924" s="3" t="n">
        <v>8.2</v>
      </c>
      <c r="Q2924" s="3" t="n">
        <v>24.2</v>
      </c>
      <c r="R2924" s="3" t="s">
        <v>8538</v>
      </c>
      <c r="S2924" s="4" t="n">
        <v>45747.4230324074</v>
      </c>
      <c r="T2924" s="3" t="s">
        <v>65</v>
      </c>
      <c r="U2924" s="3" t="s">
        <v>65</v>
      </c>
      <c r="V2924" s="3" t="n">
        <v>0</v>
      </c>
      <c r="W2924" s="3" t="n">
        <v>0</v>
      </c>
      <c r="X2924" s="3" t="n">
        <v>0</v>
      </c>
      <c r="Y2924" s="3" t="s">
        <v>30</v>
      </c>
      <c r="Z2924" s="3" t="s">
        <v>30</v>
      </c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</row>
    <row r="2925" customFormat="false" ht="15.75" hidden="false" customHeight="false" outlineLevel="0" collapsed="false">
      <c r="A2925" s="3" t="n">
        <v>2924</v>
      </c>
      <c r="B2925" s="3" t="s">
        <v>8539</v>
      </c>
      <c r="C2925" s="3" t="s">
        <v>8540</v>
      </c>
      <c r="D2925" s="3" t="n">
        <v>1</v>
      </c>
      <c r="E2925" s="3" t="n">
        <v>2.1050535</v>
      </c>
      <c r="F2925" s="3" t="n">
        <v>41</v>
      </c>
      <c r="G2925" s="3" t="n">
        <v>41</v>
      </c>
      <c r="H2925" s="3" t="n">
        <v>3</v>
      </c>
      <c r="I2925" s="3" t="n">
        <v>3</v>
      </c>
      <c r="J2925" s="3" t="n">
        <v>40</v>
      </c>
      <c r="K2925" s="3" t="n">
        <v>40</v>
      </c>
      <c r="L2925" s="3" t="n">
        <v>6</v>
      </c>
      <c r="M2925" s="3" t="n">
        <v>6</v>
      </c>
      <c r="N2925" s="3" t="n">
        <v>-1</v>
      </c>
      <c r="O2925" s="3" t="n">
        <v>-1</v>
      </c>
      <c r="P2925" s="3" t="n">
        <v>8.2</v>
      </c>
      <c r="Q2925" s="3" t="n">
        <v>24.2</v>
      </c>
      <c r="R2925" s="3" t="s">
        <v>8541</v>
      </c>
      <c r="S2925" s="4" t="n">
        <v>45747.4231018519</v>
      </c>
      <c r="T2925" s="3" t="s">
        <v>65</v>
      </c>
      <c r="U2925" s="3" t="s">
        <v>65</v>
      </c>
      <c r="V2925" s="3" t="n">
        <v>0</v>
      </c>
      <c r="W2925" s="3" t="n">
        <v>0</v>
      </c>
      <c r="X2925" s="3" t="n">
        <v>0</v>
      </c>
      <c r="Y2925" s="3" t="s">
        <v>30</v>
      </c>
      <c r="Z2925" s="3" t="s">
        <v>30</v>
      </c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</row>
    <row r="2926" customFormat="false" ht="15.75" hidden="false" customHeight="false" outlineLevel="0" collapsed="false">
      <c r="A2926" s="3" t="n">
        <v>2925</v>
      </c>
      <c r="B2926" s="3" t="s">
        <v>8542</v>
      </c>
      <c r="C2926" s="3" t="s">
        <v>8543</v>
      </c>
      <c r="D2926" s="3" t="n">
        <v>1</v>
      </c>
      <c r="E2926" s="3" t="n">
        <v>6.0868568</v>
      </c>
      <c r="F2926" s="3" t="n">
        <v>182</v>
      </c>
      <c r="G2926" s="3" t="n">
        <v>182</v>
      </c>
      <c r="H2926" s="3" t="n">
        <v>18</v>
      </c>
      <c r="I2926" s="3" t="n">
        <v>18</v>
      </c>
      <c r="J2926" s="3" t="n">
        <v>204</v>
      </c>
      <c r="K2926" s="3" t="n">
        <v>204</v>
      </c>
      <c r="L2926" s="3" t="n">
        <v>37</v>
      </c>
      <c r="M2926" s="3" t="n">
        <v>37</v>
      </c>
      <c r="N2926" s="3" t="n">
        <v>-1</v>
      </c>
      <c r="O2926" s="3" t="n">
        <v>-1</v>
      </c>
      <c r="P2926" s="3" t="n">
        <v>8.2</v>
      </c>
      <c r="Q2926" s="3" t="n">
        <v>24.2</v>
      </c>
      <c r="R2926" s="3" t="s">
        <v>8544</v>
      </c>
      <c r="S2926" s="4" t="n">
        <v>45747.4232638889</v>
      </c>
      <c r="T2926" s="3" t="s">
        <v>65</v>
      </c>
      <c r="U2926" s="3" t="s">
        <v>65</v>
      </c>
      <c r="V2926" s="3" t="n">
        <v>0</v>
      </c>
      <c r="W2926" s="3" t="n">
        <v>0</v>
      </c>
      <c r="X2926" s="3" t="n">
        <v>0</v>
      </c>
      <c r="Y2926" s="3" t="s">
        <v>30</v>
      </c>
      <c r="Z2926" s="3" t="s">
        <v>30</v>
      </c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</row>
    <row r="2927" customFormat="false" ht="15.75" hidden="false" customHeight="false" outlineLevel="0" collapsed="false">
      <c r="A2927" s="3" t="n">
        <v>2926</v>
      </c>
      <c r="B2927" s="3" t="s">
        <v>8545</v>
      </c>
      <c r="C2927" s="3" t="s">
        <v>8546</v>
      </c>
      <c r="D2927" s="3" t="n">
        <v>1</v>
      </c>
      <c r="E2927" s="3" t="n">
        <v>0.5553972</v>
      </c>
      <c r="F2927" s="3" t="n">
        <v>12</v>
      </c>
      <c r="G2927" s="3" t="n">
        <v>12</v>
      </c>
      <c r="H2927" s="3" t="n">
        <v>8</v>
      </c>
      <c r="I2927" s="3" t="n">
        <v>8</v>
      </c>
      <c r="J2927" s="3" t="n">
        <v>10</v>
      </c>
      <c r="K2927" s="3" t="n">
        <v>10</v>
      </c>
      <c r="L2927" s="3" t="n">
        <v>1</v>
      </c>
      <c r="M2927" s="3" t="n">
        <v>1</v>
      </c>
      <c r="N2927" s="3" t="n">
        <v>-1</v>
      </c>
      <c r="O2927" s="3" t="n">
        <v>-1</v>
      </c>
      <c r="P2927" s="3" t="n">
        <v>8.2</v>
      </c>
      <c r="Q2927" s="3" t="n">
        <v>24.2</v>
      </c>
      <c r="R2927" s="3" t="s">
        <v>8547</v>
      </c>
      <c r="S2927" s="4" t="n">
        <v>45747.4233101852</v>
      </c>
      <c r="T2927" s="3" t="s">
        <v>65</v>
      </c>
      <c r="U2927" s="3" t="s">
        <v>65</v>
      </c>
      <c r="V2927" s="3" t="n">
        <v>0</v>
      </c>
      <c r="W2927" s="3" t="n">
        <v>0</v>
      </c>
      <c r="X2927" s="3" t="n">
        <v>0</v>
      </c>
      <c r="Y2927" s="3" t="s">
        <v>30</v>
      </c>
      <c r="Z2927" s="3" t="s">
        <v>30</v>
      </c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</row>
    <row r="2928" customFormat="false" ht="15.75" hidden="false" customHeight="false" outlineLevel="0" collapsed="false">
      <c r="A2928" s="3" t="n">
        <v>2927</v>
      </c>
      <c r="B2928" s="3" t="s">
        <v>8548</v>
      </c>
      <c r="C2928" s="3" t="s">
        <v>8549</v>
      </c>
      <c r="D2928" s="3" t="n">
        <v>1</v>
      </c>
      <c r="E2928" s="3" t="n">
        <v>0.6310796</v>
      </c>
      <c r="F2928" s="3" t="n">
        <v>27</v>
      </c>
      <c r="G2928" s="3" t="n">
        <v>27</v>
      </c>
      <c r="H2928" s="3" t="n">
        <v>8</v>
      </c>
      <c r="I2928" s="3" t="n">
        <v>8</v>
      </c>
      <c r="J2928" s="3" t="n">
        <v>21</v>
      </c>
      <c r="K2928" s="3" t="n">
        <v>21</v>
      </c>
      <c r="L2928" s="3" t="n">
        <v>8</v>
      </c>
      <c r="M2928" s="3" t="n">
        <v>8</v>
      </c>
      <c r="N2928" s="3" t="n">
        <v>-1</v>
      </c>
      <c r="O2928" s="3" t="n">
        <v>-1</v>
      </c>
      <c r="P2928" s="3" t="n">
        <v>8.3</v>
      </c>
      <c r="Q2928" s="3" t="n">
        <v>24.2</v>
      </c>
      <c r="R2928" s="3" t="s">
        <v>8550</v>
      </c>
      <c r="S2928" s="4" t="n">
        <v>45747.4233564815</v>
      </c>
      <c r="T2928" s="3" t="s">
        <v>239</v>
      </c>
      <c r="U2928" s="3" t="s">
        <v>239</v>
      </c>
      <c r="V2928" s="3" t="n">
        <v>0</v>
      </c>
      <c r="W2928" s="3" t="n">
        <v>0</v>
      </c>
      <c r="X2928" s="3" t="n">
        <v>0</v>
      </c>
      <c r="Y2928" s="3" t="s">
        <v>30</v>
      </c>
      <c r="Z2928" s="3" t="s">
        <v>30</v>
      </c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</row>
    <row r="2929" customFormat="false" ht="15.75" hidden="false" customHeight="false" outlineLevel="0" collapsed="false">
      <c r="A2929" s="3" t="n">
        <v>2928</v>
      </c>
      <c r="B2929" s="3" t="s">
        <v>8551</v>
      </c>
      <c r="C2929" s="3" t="s">
        <v>8552</v>
      </c>
      <c r="D2929" s="3" t="n">
        <v>1</v>
      </c>
      <c r="E2929" s="3" t="n">
        <v>0.5270794</v>
      </c>
      <c r="F2929" s="3" t="n">
        <v>18</v>
      </c>
      <c r="G2929" s="3" t="n">
        <v>18</v>
      </c>
      <c r="H2929" s="3" t="n">
        <v>10</v>
      </c>
      <c r="I2929" s="3" t="n">
        <v>10</v>
      </c>
      <c r="J2929" s="3" t="n">
        <v>25</v>
      </c>
      <c r="K2929" s="3" t="n">
        <v>25</v>
      </c>
      <c r="L2929" s="3" t="n">
        <v>1</v>
      </c>
      <c r="M2929" s="3" t="n">
        <v>1</v>
      </c>
      <c r="N2929" s="3" t="n">
        <v>-1</v>
      </c>
      <c r="O2929" s="3" t="n">
        <v>-1</v>
      </c>
      <c r="P2929" s="3" t="n">
        <v>8.3</v>
      </c>
      <c r="Q2929" s="3" t="n">
        <v>24.2</v>
      </c>
      <c r="R2929" s="3" t="s">
        <v>8553</v>
      </c>
      <c r="S2929" s="4" t="n">
        <v>45747.4234027778</v>
      </c>
      <c r="T2929" s="3" t="s">
        <v>29</v>
      </c>
      <c r="U2929" s="3" t="s">
        <v>29</v>
      </c>
      <c r="V2929" s="3" t="n">
        <v>0</v>
      </c>
      <c r="W2929" s="3" t="n">
        <v>0</v>
      </c>
      <c r="X2929" s="3" t="n">
        <v>0</v>
      </c>
      <c r="Y2929" s="3" t="s">
        <v>30</v>
      </c>
      <c r="Z2929" s="3" t="s">
        <v>30</v>
      </c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</row>
    <row r="2930" customFormat="false" ht="15.75" hidden="false" customHeight="false" outlineLevel="0" collapsed="false">
      <c r="A2930" s="3" t="n">
        <v>2929</v>
      </c>
      <c r="B2930" s="3" t="s">
        <v>8554</v>
      </c>
      <c r="C2930" s="3" t="s">
        <v>8555</v>
      </c>
      <c r="D2930" s="3" t="n">
        <v>1</v>
      </c>
      <c r="E2930" s="3" t="n">
        <v>0.4881421</v>
      </c>
      <c r="F2930" s="3" t="n">
        <v>17</v>
      </c>
      <c r="G2930" s="3" t="n">
        <v>17</v>
      </c>
      <c r="H2930" s="3" t="n">
        <v>7</v>
      </c>
      <c r="I2930" s="3" t="n">
        <v>7</v>
      </c>
      <c r="J2930" s="3" t="n">
        <v>12</v>
      </c>
      <c r="K2930" s="3" t="n">
        <v>12</v>
      </c>
      <c r="L2930" s="3" t="n">
        <v>6</v>
      </c>
      <c r="M2930" s="3" t="n">
        <v>6</v>
      </c>
      <c r="N2930" s="3" t="n">
        <v>-1</v>
      </c>
      <c r="O2930" s="3" t="n">
        <v>-1</v>
      </c>
      <c r="P2930" s="3" t="n">
        <v>8.3</v>
      </c>
      <c r="Q2930" s="3" t="n">
        <v>24.2</v>
      </c>
      <c r="R2930" s="3" t="s">
        <v>8556</v>
      </c>
      <c r="S2930" s="4" t="n">
        <v>45747.4234375</v>
      </c>
      <c r="T2930" s="3" t="s">
        <v>239</v>
      </c>
      <c r="U2930" s="3" t="s">
        <v>239</v>
      </c>
      <c r="V2930" s="3" t="n">
        <v>0</v>
      </c>
      <c r="W2930" s="3" t="n">
        <v>0</v>
      </c>
      <c r="X2930" s="3" t="n">
        <v>0</v>
      </c>
      <c r="Y2930" s="3" t="s">
        <v>30</v>
      </c>
      <c r="Z2930" s="3" t="s">
        <v>30</v>
      </c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</row>
    <row r="2931" customFormat="false" ht="15.75" hidden="false" customHeight="false" outlineLevel="0" collapsed="false">
      <c r="A2931" s="3" t="n">
        <v>2930</v>
      </c>
      <c r="B2931" s="3" t="s">
        <v>8557</v>
      </c>
      <c r="C2931" s="3" t="s">
        <v>8558</v>
      </c>
      <c r="D2931" s="3" t="n">
        <v>1</v>
      </c>
      <c r="E2931" s="3" t="n">
        <v>0.4563724</v>
      </c>
      <c r="F2931" s="3" t="n">
        <v>14</v>
      </c>
      <c r="G2931" s="3" t="n">
        <v>14</v>
      </c>
      <c r="H2931" s="3" t="n">
        <v>7</v>
      </c>
      <c r="I2931" s="3" t="n">
        <v>7</v>
      </c>
      <c r="J2931" s="3" t="n">
        <v>21</v>
      </c>
      <c r="K2931" s="3" t="n">
        <v>21</v>
      </c>
      <c r="L2931" s="3" t="n">
        <v>1</v>
      </c>
      <c r="M2931" s="3" t="n">
        <v>1</v>
      </c>
      <c r="N2931" s="3" t="n">
        <v>-1</v>
      </c>
      <c r="O2931" s="3" t="n">
        <v>-1</v>
      </c>
      <c r="P2931" s="3" t="n">
        <v>8.3</v>
      </c>
      <c r="Q2931" s="3" t="n">
        <v>24.2</v>
      </c>
      <c r="R2931" s="3" t="s">
        <v>8559</v>
      </c>
      <c r="S2931" s="4" t="n">
        <v>45747.4234837963</v>
      </c>
      <c r="T2931" s="3" t="s">
        <v>29</v>
      </c>
      <c r="U2931" s="3" t="s">
        <v>29</v>
      </c>
      <c r="V2931" s="3" t="n">
        <v>0</v>
      </c>
      <c r="W2931" s="3" t="n">
        <v>0</v>
      </c>
      <c r="X2931" s="3" t="n">
        <v>0</v>
      </c>
      <c r="Y2931" s="3" t="s">
        <v>30</v>
      </c>
      <c r="Z2931" s="3" t="s">
        <v>30</v>
      </c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</row>
    <row r="2932" customFormat="false" ht="15.75" hidden="false" customHeight="false" outlineLevel="0" collapsed="false">
      <c r="A2932" s="3" t="n">
        <v>2931</v>
      </c>
      <c r="B2932" s="3" t="s">
        <v>8560</v>
      </c>
      <c r="C2932" s="3" t="s">
        <v>8561</v>
      </c>
      <c r="D2932" s="3" t="n">
        <v>1</v>
      </c>
      <c r="E2932" s="3" t="n">
        <v>32.0723139</v>
      </c>
      <c r="F2932" s="3" t="n">
        <v>1353</v>
      </c>
      <c r="G2932" s="3" t="n">
        <v>1353</v>
      </c>
      <c r="H2932" s="3" t="n">
        <v>24</v>
      </c>
      <c r="I2932" s="3" t="n">
        <v>24</v>
      </c>
      <c r="J2932" s="3" t="n">
        <v>1602</v>
      </c>
      <c r="K2932" s="3" t="n">
        <v>1602</v>
      </c>
      <c r="L2932" s="3" t="n">
        <v>88</v>
      </c>
      <c r="M2932" s="3" t="n">
        <v>88</v>
      </c>
      <c r="N2932" s="3" t="n">
        <v>33</v>
      </c>
      <c r="O2932" s="3" t="n">
        <v>-1</v>
      </c>
      <c r="P2932" s="3" t="n">
        <v>8.1</v>
      </c>
      <c r="Q2932" s="3" t="n">
        <v>24.2</v>
      </c>
      <c r="R2932" s="3" t="s">
        <v>8562</v>
      </c>
      <c r="S2932" s="4" t="n">
        <v>45747.4240277778</v>
      </c>
      <c r="T2932" s="3" t="s">
        <v>65</v>
      </c>
      <c r="U2932" s="3" t="s">
        <v>65</v>
      </c>
      <c r="V2932" s="3" t="n">
        <v>1</v>
      </c>
      <c r="W2932" s="3" t="n">
        <v>0</v>
      </c>
      <c r="X2932" s="3" t="n">
        <v>0</v>
      </c>
      <c r="Y2932" s="3" t="s">
        <v>30</v>
      </c>
      <c r="Z2932" s="3" t="s">
        <v>30</v>
      </c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</row>
    <row r="2933" customFormat="false" ht="15.75" hidden="false" customHeight="false" outlineLevel="0" collapsed="false">
      <c r="A2933" s="3" t="n">
        <v>2932</v>
      </c>
      <c r="B2933" s="3" t="s">
        <v>8563</v>
      </c>
      <c r="C2933" s="3" t="s">
        <v>8564</v>
      </c>
      <c r="D2933" s="3" t="n">
        <v>1</v>
      </c>
      <c r="E2933" s="3" t="n">
        <v>0.3549949</v>
      </c>
      <c r="F2933" s="3" t="n">
        <v>7</v>
      </c>
      <c r="G2933" s="3" t="n">
        <v>7</v>
      </c>
      <c r="H2933" s="3" t="n">
        <v>3</v>
      </c>
      <c r="I2933" s="3" t="n">
        <v>3</v>
      </c>
      <c r="J2933" s="3" t="n">
        <v>8</v>
      </c>
      <c r="K2933" s="3" t="n">
        <v>8</v>
      </c>
      <c r="L2933" s="3" t="n">
        <v>1</v>
      </c>
      <c r="M2933" s="3" t="n">
        <v>1</v>
      </c>
      <c r="N2933" s="3" t="n">
        <v>-1</v>
      </c>
      <c r="O2933" s="3" t="n">
        <v>-1</v>
      </c>
      <c r="P2933" s="3" t="n">
        <v>8.3</v>
      </c>
      <c r="Q2933" s="3" t="n">
        <v>24.2</v>
      </c>
      <c r="R2933" s="3" t="s">
        <v>8565</v>
      </c>
      <c r="S2933" s="4" t="n">
        <v>45747.4240509259</v>
      </c>
      <c r="T2933" s="3" t="s">
        <v>4910</v>
      </c>
      <c r="U2933" s="3" t="s">
        <v>4910</v>
      </c>
      <c r="V2933" s="3" t="n">
        <v>0</v>
      </c>
      <c r="W2933" s="3" t="n">
        <v>0</v>
      </c>
      <c r="X2933" s="3" t="n">
        <v>0</v>
      </c>
      <c r="Y2933" s="3" t="s">
        <v>30</v>
      </c>
      <c r="Z2933" s="3" t="s">
        <v>30</v>
      </c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</row>
    <row r="2934" customFormat="false" ht="15.75" hidden="false" customHeight="false" outlineLevel="0" collapsed="false">
      <c r="A2934" s="3" t="n">
        <v>2933</v>
      </c>
      <c r="B2934" s="3" t="s">
        <v>8566</v>
      </c>
      <c r="C2934" s="3" t="s">
        <v>8567</v>
      </c>
      <c r="D2934" s="3" t="n">
        <v>1</v>
      </c>
      <c r="E2934" s="3" t="n">
        <v>0.0282686</v>
      </c>
      <c r="F2934" s="3" t="n">
        <v>2</v>
      </c>
      <c r="G2934" s="3" t="n">
        <v>2</v>
      </c>
      <c r="H2934" s="3" t="n">
        <v>12</v>
      </c>
      <c r="I2934" s="3" t="n">
        <v>12</v>
      </c>
      <c r="J2934" s="3" t="n">
        <v>0</v>
      </c>
      <c r="K2934" s="3" t="n">
        <v>0</v>
      </c>
      <c r="L2934" s="3" t="n">
        <v>0</v>
      </c>
      <c r="M2934" s="3" t="n">
        <v>0</v>
      </c>
      <c r="N2934" s="3" t="n">
        <v>-1</v>
      </c>
      <c r="O2934" s="3" t="n">
        <v>-1</v>
      </c>
      <c r="P2934" s="3" t="n">
        <v>8.3</v>
      </c>
      <c r="Q2934" s="3" t="n">
        <v>24.2</v>
      </c>
      <c r="R2934" s="3" t="s">
        <v>8568</v>
      </c>
      <c r="S2934" s="4" t="n">
        <v>45747.4240740741</v>
      </c>
      <c r="T2934" s="3" t="s">
        <v>65</v>
      </c>
      <c r="U2934" s="3" t="s">
        <v>65</v>
      </c>
      <c r="V2934" s="3" t="n">
        <v>0</v>
      </c>
      <c r="W2934" s="3" t="n">
        <v>0</v>
      </c>
      <c r="X2934" s="3" t="n">
        <v>0</v>
      </c>
      <c r="Y2934" s="3" t="s">
        <v>30</v>
      </c>
      <c r="Z2934" s="3" t="s">
        <v>30</v>
      </c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</row>
    <row r="2935" customFormat="false" ht="15.75" hidden="false" customHeight="false" outlineLevel="0" collapsed="false">
      <c r="A2935" s="3" t="n">
        <v>2934</v>
      </c>
      <c r="B2935" s="3" t="s">
        <v>8569</v>
      </c>
      <c r="C2935" s="3" t="s">
        <v>8570</v>
      </c>
      <c r="D2935" s="3" t="n">
        <v>1</v>
      </c>
      <c r="E2935" s="3" t="n">
        <v>2.7199891</v>
      </c>
      <c r="F2935" s="3" t="n">
        <v>44</v>
      </c>
      <c r="G2935" s="3" t="n">
        <v>44</v>
      </c>
      <c r="H2935" s="3" t="n">
        <v>7</v>
      </c>
      <c r="I2935" s="3" t="n">
        <v>7</v>
      </c>
      <c r="J2935" s="3" t="n">
        <v>39</v>
      </c>
      <c r="K2935" s="3" t="n">
        <v>39</v>
      </c>
      <c r="L2935" s="3" t="n">
        <v>10</v>
      </c>
      <c r="M2935" s="3" t="n">
        <v>10</v>
      </c>
      <c r="N2935" s="3" t="n">
        <v>-1</v>
      </c>
      <c r="O2935" s="3" t="n">
        <v>-1</v>
      </c>
      <c r="P2935" s="3" t="n">
        <v>9.2</v>
      </c>
      <c r="Q2935" s="3" t="n">
        <v>24.2</v>
      </c>
      <c r="R2935" s="3" t="s">
        <v>8571</v>
      </c>
      <c r="S2935" s="4" t="n">
        <v>45747.4241435185</v>
      </c>
      <c r="T2935" s="3" t="s">
        <v>1920</v>
      </c>
      <c r="U2935" s="3" t="s">
        <v>1920</v>
      </c>
      <c r="V2935" s="3" t="n">
        <v>0</v>
      </c>
      <c r="W2935" s="3" t="n">
        <v>0</v>
      </c>
      <c r="X2935" s="3" t="n">
        <v>0</v>
      </c>
      <c r="Y2935" s="3" t="s">
        <v>30</v>
      </c>
      <c r="Z2935" s="3" t="s">
        <v>30</v>
      </c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</row>
    <row r="2936" customFormat="false" ht="15.75" hidden="false" customHeight="false" outlineLevel="0" collapsed="false">
      <c r="A2936" s="3" t="n">
        <v>2935</v>
      </c>
      <c r="B2936" s="3" t="s">
        <v>8572</v>
      </c>
      <c r="C2936" s="3" t="s">
        <v>8573</v>
      </c>
      <c r="D2936" s="3" t="n">
        <v>1</v>
      </c>
      <c r="E2936" s="3" t="n">
        <v>4.2304955</v>
      </c>
      <c r="F2936" s="3" t="n">
        <v>162</v>
      </c>
      <c r="G2936" s="3" t="n">
        <v>162</v>
      </c>
      <c r="H2936" s="3" t="n">
        <v>11</v>
      </c>
      <c r="I2936" s="3" t="n">
        <v>11</v>
      </c>
      <c r="J2936" s="3" t="n">
        <v>209</v>
      </c>
      <c r="K2936" s="3" t="n">
        <v>209</v>
      </c>
      <c r="L2936" s="3" t="n">
        <v>52</v>
      </c>
      <c r="M2936" s="3" t="n">
        <v>52</v>
      </c>
      <c r="N2936" s="3" t="n">
        <v>-1</v>
      </c>
      <c r="O2936" s="3" t="n">
        <v>-1</v>
      </c>
      <c r="P2936" s="3" t="n">
        <v>9.2</v>
      </c>
      <c r="Q2936" s="3" t="n">
        <v>24.2</v>
      </c>
      <c r="R2936" s="3" t="s">
        <v>8574</v>
      </c>
      <c r="S2936" s="4" t="n">
        <v>45747.6404166667</v>
      </c>
      <c r="T2936" s="3" t="s">
        <v>256</v>
      </c>
      <c r="U2936" s="3" t="s">
        <v>256</v>
      </c>
      <c r="V2936" s="3" t="n">
        <v>0</v>
      </c>
      <c r="W2936" s="3" t="n">
        <v>0</v>
      </c>
      <c r="X2936" s="3" t="n">
        <v>0</v>
      </c>
      <c r="Y2936" s="3" t="s">
        <v>30</v>
      </c>
      <c r="Z2936" s="3" t="s">
        <v>30</v>
      </c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</row>
    <row r="2937" customFormat="false" ht="15.75" hidden="false" customHeight="false" outlineLevel="0" collapsed="false">
      <c r="A2937" s="3" t="n">
        <v>2936</v>
      </c>
      <c r="B2937" s="3" t="s">
        <v>8575</v>
      </c>
      <c r="C2937" s="3" t="s">
        <v>8576</v>
      </c>
      <c r="D2937" s="3" t="n">
        <v>1</v>
      </c>
      <c r="E2937" s="3" t="n">
        <v>6.76404</v>
      </c>
      <c r="F2937" s="3" t="n">
        <v>110</v>
      </c>
      <c r="G2937" s="3" t="n">
        <v>110</v>
      </c>
      <c r="H2937" s="3" t="n">
        <v>15</v>
      </c>
      <c r="I2937" s="3" t="n">
        <v>15</v>
      </c>
      <c r="J2937" s="3" t="n">
        <v>131</v>
      </c>
      <c r="K2937" s="3" t="n">
        <v>131</v>
      </c>
      <c r="L2937" s="3" t="n">
        <v>18</v>
      </c>
      <c r="M2937" s="3" t="n">
        <v>18</v>
      </c>
      <c r="N2937" s="3" t="n">
        <v>-1</v>
      </c>
      <c r="O2937" s="3" t="n">
        <v>-1</v>
      </c>
      <c r="P2937" s="3" t="n">
        <v>9.2</v>
      </c>
      <c r="Q2937" s="3" t="n">
        <v>24.2</v>
      </c>
      <c r="R2937" s="3" t="s">
        <v>8577</v>
      </c>
      <c r="S2937" s="4" t="n">
        <v>45747.4244097222</v>
      </c>
      <c r="T2937" s="3" t="s">
        <v>1920</v>
      </c>
      <c r="U2937" s="3" t="s">
        <v>1920</v>
      </c>
      <c r="V2937" s="3" t="n">
        <v>0</v>
      </c>
      <c r="W2937" s="3" t="n">
        <v>0</v>
      </c>
      <c r="X2937" s="3" t="n">
        <v>0</v>
      </c>
      <c r="Y2937" s="3" t="s">
        <v>30</v>
      </c>
      <c r="Z2937" s="3" t="s">
        <v>30</v>
      </c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</row>
    <row r="2938" customFormat="false" ht="15.75" hidden="false" customHeight="false" outlineLevel="0" collapsed="false">
      <c r="A2938" s="3" t="n">
        <v>2937</v>
      </c>
      <c r="B2938" s="3" t="s">
        <v>8578</v>
      </c>
      <c r="C2938" s="3" t="s">
        <v>8579</v>
      </c>
      <c r="D2938" s="3" t="n">
        <v>1</v>
      </c>
      <c r="E2938" s="3" t="n">
        <v>2.8240327</v>
      </c>
      <c r="F2938" s="3" t="n">
        <v>40</v>
      </c>
      <c r="G2938" s="3" t="n">
        <v>40</v>
      </c>
      <c r="H2938" s="3" t="n">
        <v>5</v>
      </c>
      <c r="I2938" s="3" t="n">
        <v>5</v>
      </c>
      <c r="J2938" s="3" t="n">
        <v>44</v>
      </c>
      <c r="K2938" s="3" t="n">
        <v>44</v>
      </c>
      <c r="L2938" s="3" t="n">
        <v>10</v>
      </c>
      <c r="M2938" s="3" t="n">
        <v>10</v>
      </c>
      <c r="N2938" s="3" t="n">
        <v>-1</v>
      </c>
      <c r="O2938" s="3" t="n">
        <v>-1</v>
      </c>
      <c r="P2938" s="3" t="n">
        <v>9.2</v>
      </c>
      <c r="Q2938" s="3" t="n">
        <v>24.2</v>
      </c>
      <c r="R2938" s="3" t="s">
        <v>8580</v>
      </c>
      <c r="S2938" s="4" t="n">
        <v>45747.4244907407</v>
      </c>
      <c r="T2938" s="3" t="s">
        <v>256</v>
      </c>
      <c r="U2938" s="3" t="s">
        <v>256</v>
      </c>
      <c r="V2938" s="3" t="n">
        <v>0</v>
      </c>
      <c r="W2938" s="3" t="n">
        <v>0</v>
      </c>
      <c r="X2938" s="3" t="n">
        <v>0</v>
      </c>
      <c r="Y2938" s="3" t="s">
        <v>30</v>
      </c>
      <c r="Z2938" s="3" t="s">
        <v>30</v>
      </c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</row>
    <row r="2939" customFormat="false" ht="15.75" hidden="false" customHeight="false" outlineLevel="0" collapsed="false">
      <c r="A2939" s="3" t="n">
        <v>2938</v>
      </c>
      <c r="B2939" s="3" t="s">
        <v>8581</v>
      </c>
      <c r="C2939" s="3" t="s">
        <v>8582</v>
      </c>
      <c r="D2939" s="3" t="n">
        <v>1</v>
      </c>
      <c r="E2939" s="3" t="n">
        <v>3.9637974</v>
      </c>
      <c r="F2939" s="3" t="n">
        <v>70</v>
      </c>
      <c r="G2939" s="3" t="n">
        <v>70</v>
      </c>
      <c r="H2939" s="3" t="n">
        <v>15</v>
      </c>
      <c r="I2939" s="3" t="n">
        <v>15</v>
      </c>
      <c r="J2939" s="3" t="n">
        <v>91</v>
      </c>
      <c r="K2939" s="3" t="n">
        <v>91</v>
      </c>
      <c r="L2939" s="3" t="n">
        <v>13</v>
      </c>
      <c r="M2939" s="3" t="n">
        <v>13</v>
      </c>
      <c r="N2939" s="3" t="n">
        <v>-1</v>
      </c>
      <c r="O2939" s="3" t="n">
        <v>-1</v>
      </c>
      <c r="P2939" s="3" t="n">
        <v>9.2</v>
      </c>
      <c r="Q2939" s="3" t="n">
        <v>24.2</v>
      </c>
      <c r="R2939" s="3" t="s">
        <v>8583</v>
      </c>
      <c r="S2939" s="4" t="n">
        <v>45747.4245833333</v>
      </c>
      <c r="T2939" s="3" t="s">
        <v>3197</v>
      </c>
      <c r="U2939" s="3" t="s">
        <v>3197</v>
      </c>
      <c r="V2939" s="3" t="n">
        <v>0</v>
      </c>
      <c r="W2939" s="3" t="n">
        <v>0</v>
      </c>
      <c r="X2939" s="3" t="n">
        <v>0</v>
      </c>
      <c r="Y2939" s="3" t="s">
        <v>30</v>
      </c>
      <c r="Z2939" s="3" t="s">
        <v>30</v>
      </c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</row>
    <row r="2940" customFormat="false" ht="15.75" hidden="false" customHeight="false" outlineLevel="0" collapsed="false">
      <c r="A2940" s="3" t="n">
        <v>2939</v>
      </c>
      <c r="B2940" s="3" t="s">
        <v>8584</v>
      </c>
      <c r="C2940" s="3" t="s">
        <v>8585</v>
      </c>
      <c r="D2940" s="3" t="n">
        <v>1</v>
      </c>
      <c r="E2940" s="3" t="n">
        <v>13.8382203</v>
      </c>
      <c r="F2940" s="3" t="n">
        <v>261</v>
      </c>
      <c r="G2940" s="3" t="n">
        <v>261</v>
      </c>
      <c r="H2940" s="3" t="n">
        <v>13</v>
      </c>
      <c r="I2940" s="3" t="n">
        <v>13</v>
      </c>
      <c r="J2940" s="3" t="n">
        <v>287</v>
      </c>
      <c r="K2940" s="3" t="n">
        <v>287</v>
      </c>
      <c r="L2940" s="3" t="n">
        <v>43</v>
      </c>
      <c r="M2940" s="3" t="n">
        <v>43</v>
      </c>
      <c r="N2940" s="3" t="n">
        <v>-1</v>
      </c>
      <c r="O2940" s="3" t="n">
        <v>-1</v>
      </c>
      <c r="P2940" s="3" t="n">
        <v>9.2</v>
      </c>
      <c r="Q2940" s="3" t="n">
        <v>24.2</v>
      </c>
      <c r="R2940" s="3" t="s">
        <v>8586</v>
      </c>
      <c r="S2940" s="4" t="n">
        <v>45747.4248263889</v>
      </c>
      <c r="T2940" s="3" t="s">
        <v>1920</v>
      </c>
      <c r="U2940" s="3" t="s">
        <v>1920</v>
      </c>
      <c r="V2940" s="3" t="n">
        <v>0</v>
      </c>
      <c r="W2940" s="3" t="n">
        <v>0</v>
      </c>
      <c r="X2940" s="3" t="n">
        <v>0</v>
      </c>
      <c r="Y2940" s="3" t="s">
        <v>30</v>
      </c>
      <c r="Z2940" s="3" t="s">
        <v>30</v>
      </c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</row>
    <row r="2941" customFormat="false" ht="15.75" hidden="false" customHeight="false" outlineLevel="0" collapsed="false">
      <c r="A2941" s="3" t="n">
        <v>2940</v>
      </c>
      <c r="B2941" s="3" t="s">
        <v>8587</v>
      </c>
      <c r="C2941" s="3" t="s">
        <v>8588</v>
      </c>
      <c r="D2941" s="3" t="n">
        <v>1</v>
      </c>
      <c r="E2941" s="3" t="n">
        <v>2.1028118</v>
      </c>
      <c r="F2941" s="3" t="n">
        <v>27</v>
      </c>
      <c r="G2941" s="3" t="n">
        <v>27</v>
      </c>
      <c r="H2941" s="3" t="n">
        <v>3</v>
      </c>
      <c r="I2941" s="3" t="n">
        <v>3</v>
      </c>
      <c r="J2941" s="3" t="n">
        <v>26</v>
      </c>
      <c r="K2941" s="3" t="n">
        <v>26</v>
      </c>
      <c r="L2941" s="3" t="n">
        <v>4</v>
      </c>
      <c r="M2941" s="3" t="n">
        <v>4</v>
      </c>
      <c r="N2941" s="3" t="n">
        <v>-1</v>
      </c>
      <c r="O2941" s="3" t="n">
        <v>-1</v>
      </c>
      <c r="P2941" s="3" t="n">
        <v>9.2</v>
      </c>
      <c r="Q2941" s="3" t="n">
        <v>24.2</v>
      </c>
      <c r="R2941" s="3" t="s">
        <v>8589</v>
      </c>
      <c r="S2941" s="4" t="n">
        <v>45747.4249305556</v>
      </c>
      <c r="T2941" s="3" t="s">
        <v>65</v>
      </c>
      <c r="U2941" s="3" t="s">
        <v>65</v>
      </c>
      <c r="V2941" s="3" t="n">
        <v>0</v>
      </c>
      <c r="W2941" s="3" t="n">
        <v>0</v>
      </c>
      <c r="X2941" s="3" t="n">
        <v>0</v>
      </c>
      <c r="Y2941" s="3" t="s">
        <v>30</v>
      </c>
      <c r="Z2941" s="3" t="s">
        <v>30</v>
      </c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</row>
    <row r="2942" customFormat="false" ht="15.75" hidden="false" customHeight="false" outlineLevel="0" collapsed="false">
      <c r="A2942" s="3" t="n">
        <v>2941</v>
      </c>
      <c r="B2942" s="3" t="s">
        <v>8590</v>
      </c>
      <c r="C2942" s="3" t="s">
        <v>8591</v>
      </c>
      <c r="D2942" s="3" t="n">
        <v>1</v>
      </c>
      <c r="E2942" s="3" t="n">
        <v>3.044274</v>
      </c>
      <c r="F2942" s="3" t="n">
        <v>27</v>
      </c>
      <c r="G2942" s="3" t="n">
        <v>27</v>
      </c>
      <c r="H2942" s="3" t="n">
        <v>8</v>
      </c>
      <c r="I2942" s="3" t="n">
        <v>8</v>
      </c>
      <c r="J2942" s="3" t="n">
        <v>32</v>
      </c>
      <c r="K2942" s="3" t="n">
        <v>32</v>
      </c>
      <c r="L2942" s="3" t="n">
        <v>5</v>
      </c>
      <c r="M2942" s="3" t="n">
        <v>5</v>
      </c>
      <c r="N2942" s="3" t="n">
        <v>0</v>
      </c>
      <c r="O2942" s="3" t="n">
        <v>-1</v>
      </c>
      <c r="P2942" s="3" t="n">
        <v>9.2</v>
      </c>
      <c r="Q2942" s="3" t="n">
        <v>24.2</v>
      </c>
      <c r="R2942" s="3" t="s">
        <v>8592</v>
      </c>
      <c r="S2942" s="4" t="n">
        <v>45747.4250694444</v>
      </c>
      <c r="T2942" s="3" t="s">
        <v>1920</v>
      </c>
      <c r="U2942" s="3" t="s">
        <v>1920</v>
      </c>
      <c r="V2942" s="3" t="n">
        <v>1</v>
      </c>
      <c r="W2942" s="3" t="n">
        <v>0</v>
      </c>
      <c r="X2942" s="3" t="n">
        <v>0</v>
      </c>
      <c r="Y2942" s="3" t="s">
        <v>30</v>
      </c>
      <c r="Z2942" s="3" t="s">
        <v>30</v>
      </c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</row>
    <row r="2943" customFormat="false" ht="15.75" hidden="false" customHeight="false" outlineLevel="0" collapsed="false">
      <c r="A2943" s="3" t="n">
        <v>2942</v>
      </c>
      <c r="B2943" s="3" t="s">
        <v>8593</v>
      </c>
      <c r="C2943" s="3" t="s">
        <v>8594</v>
      </c>
      <c r="D2943" s="3" t="n">
        <v>1</v>
      </c>
      <c r="E2943" s="3" t="n">
        <v>3.4030167</v>
      </c>
      <c r="F2943" s="3" t="n">
        <v>21</v>
      </c>
      <c r="G2943" s="3" t="n">
        <v>21</v>
      </c>
      <c r="H2943" s="3" t="n">
        <v>7</v>
      </c>
      <c r="I2943" s="3" t="n">
        <v>7</v>
      </c>
      <c r="J2943" s="3" t="n">
        <v>23</v>
      </c>
      <c r="K2943" s="3" t="n">
        <v>23</v>
      </c>
      <c r="L2943" s="3" t="n">
        <v>4</v>
      </c>
      <c r="M2943" s="3" t="n">
        <v>4</v>
      </c>
      <c r="N2943" s="3" t="n">
        <v>-1</v>
      </c>
      <c r="O2943" s="3" t="n">
        <v>-1</v>
      </c>
      <c r="P2943" s="3" t="n">
        <v>9.2</v>
      </c>
      <c r="Q2943" s="3" t="n">
        <v>24.2</v>
      </c>
      <c r="R2943" s="3" t="s">
        <v>8595</v>
      </c>
      <c r="S2943" s="4" t="n">
        <v>45747.4251736111</v>
      </c>
      <c r="T2943" s="3" t="s">
        <v>1920</v>
      </c>
      <c r="U2943" s="3" t="s">
        <v>1920</v>
      </c>
      <c r="V2943" s="3" t="n">
        <v>0</v>
      </c>
      <c r="W2943" s="3" t="n">
        <v>0</v>
      </c>
      <c r="X2943" s="3" t="n">
        <v>0</v>
      </c>
      <c r="Y2943" s="3" t="s">
        <v>30</v>
      </c>
      <c r="Z2943" s="3" t="s">
        <v>30</v>
      </c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</row>
    <row r="2944" customFormat="false" ht="15.75" hidden="false" customHeight="false" outlineLevel="0" collapsed="false">
      <c r="A2944" s="3" t="n">
        <v>2943</v>
      </c>
      <c r="B2944" s="3" t="s">
        <v>8596</v>
      </c>
      <c r="C2944" s="3" t="s">
        <v>8597</v>
      </c>
      <c r="D2944" s="3" t="n">
        <v>1</v>
      </c>
      <c r="E2944" s="3" t="n">
        <v>4.0591415</v>
      </c>
      <c r="F2944" s="3" t="n">
        <v>32</v>
      </c>
      <c r="G2944" s="3" t="n">
        <v>32</v>
      </c>
      <c r="H2944" s="3" t="n">
        <v>9</v>
      </c>
      <c r="I2944" s="3" t="n">
        <v>9</v>
      </c>
      <c r="J2944" s="3" t="n">
        <v>38</v>
      </c>
      <c r="K2944" s="3" t="n">
        <v>38</v>
      </c>
      <c r="L2944" s="3" t="n">
        <v>7</v>
      </c>
      <c r="M2944" s="3" t="n">
        <v>7</v>
      </c>
      <c r="N2944" s="3" t="n">
        <v>-1</v>
      </c>
      <c r="O2944" s="3" t="n">
        <v>-1</v>
      </c>
      <c r="P2944" s="3" t="n">
        <v>9.2</v>
      </c>
      <c r="Q2944" s="3" t="n">
        <v>24.2</v>
      </c>
      <c r="R2944" s="3" t="s">
        <v>8598</v>
      </c>
      <c r="S2944" s="4" t="n">
        <v>45747.4252893519</v>
      </c>
      <c r="T2944" s="3" t="s">
        <v>1920</v>
      </c>
      <c r="U2944" s="3" t="s">
        <v>1920</v>
      </c>
      <c r="V2944" s="3" t="n">
        <v>0</v>
      </c>
      <c r="W2944" s="3" t="n">
        <v>0</v>
      </c>
      <c r="X2944" s="3" t="n">
        <v>0</v>
      </c>
      <c r="Y2944" s="3" t="s">
        <v>30</v>
      </c>
      <c r="Z2944" s="3" t="s">
        <v>30</v>
      </c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</row>
    <row r="2945" customFormat="false" ht="15.75" hidden="false" customHeight="false" outlineLevel="0" collapsed="false">
      <c r="A2945" s="3" t="n">
        <v>2944</v>
      </c>
      <c r="B2945" s="3" t="s">
        <v>8599</v>
      </c>
      <c r="C2945" s="3" t="s">
        <v>8600</v>
      </c>
      <c r="D2945" s="3" t="n">
        <v>1</v>
      </c>
      <c r="E2945" s="3" t="n">
        <v>5.8573821</v>
      </c>
      <c r="F2945" s="3" t="n">
        <v>77</v>
      </c>
      <c r="G2945" s="3" t="n">
        <v>77</v>
      </c>
      <c r="H2945" s="3" t="n">
        <v>8</v>
      </c>
      <c r="I2945" s="3" t="n">
        <v>8</v>
      </c>
      <c r="J2945" s="3" t="n">
        <v>120</v>
      </c>
      <c r="K2945" s="3" t="n">
        <v>120</v>
      </c>
      <c r="L2945" s="3" t="n">
        <v>8</v>
      </c>
      <c r="M2945" s="3" t="n">
        <v>8</v>
      </c>
      <c r="N2945" s="3" t="n">
        <v>-1</v>
      </c>
      <c r="O2945" s="3" t="n">
        <v>-1</v>
      </c>
      <c r="P2945" s="3" t="n">
        <v>9.2</v>
      </c>
      <c r="Q2945" s="3" t="n">
        <v>24.2</v>
      </c>
      <c r="R2945" s="3" t="s">
        <v>8601</v>
      </c>
      <c r="S2945" s="4" t="n">
        <v>45747.4254166667</v>
      </c>
      <c r="T2945" s="3" t="s">
        <v>1920</v>
      </c>
      <c r="U2945" s="3" t="s">
        <v>1920</v>
      </c>
      <c r="V2945" s="3" t="n">
        <v>0</v>
      </c>
      <c r="W2945" s="3" t="n">
        <v>0</v>
      </c>
      <c r="X2945" s="3" t="n">
        <v>0</v>
      </c>
      <c r="Y2945" s="3" t="s">
        <v>30</v>
      </c>
      <c r="Z2945" s="3" t="s">
        <v>30</v>
      </c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</row>
    <row r="2946" customFormat="false" ht="15.75" hidden="false" customHeight="false" outlineLevel="0" collapsed="false">
      <c r="A2946" s="3" t="n">
        <v>2945</v>
      </c>
      <c r="B2946" s="3" t="s">
        <v>8602</v>
      </c>
      <c r="C2946" s="3" t="s">
        <v>8603</v>
      </c>
      <c r="D2946" s="3" t="n">
        <v>1</v>
      </c>
      <c r="E2946" s="3" t="n">
        <v>1.8916112</v>
      </c>
      <c r="F2946" s="3" t="n">
        <v>18</v>
      </c>
      <c r="G2946" s="3" t="n">
        <v>18</v>
      </c>
      <c r="H2946" s="3" t="n">
        <v>7</v>
      </c>
      <c r="I2946" s="3" t="n">
        <v>7</v>
      </c>
      <c r="J2946" s="3" t="n">
        <v>22</v>
      </c>
      <c r="K2946" s="3" t="n">
        <v>22</v>
      </c>
      <c r="L2946" s="3" t="n">
        <v>3</v>
      </c>
      <c r="M2946" s="3" t="n">
        <v>3</v>
      </c>
      <c r="N2946" s="3" t="n">
        <v>-1</v>
      </c>
      <c r="O2946" s="3" t="n">
        <v>-1</v>
      </c>
      <c r="P2946" s="3" t="n">
        <v>9.2</v>
      </c>
      <c r="Q2946" s="3" t="n">
        <v>24.2</v>
      </c>
      <c r="R2946" s="3" t="s">
        <v>8604</v>
      </c>
      <c r="S2946" s="4" t="n">
        <v>45747.425474537</v>
      </c>
      <c r="T2946" s="3" t="s">
        <v>1920</v>
      </c>
      <c r="U2946" s="3" t="s">
        <v>1920</v>
      </c>
      <c r="V2946" s="3" t="n">
        <v>0</v>
      </c>
      <c r="W2946" s="3" t="n">
        <v>0</v>
      </c>
      <c r="X2946" s="3" t="n">
        <v>0</v>
      </c>
      <c r="Y2946" s="3" t="s">
        <v>30</v>
      </c>
      <c r="Z2946" s="3" t="s">
        <v>30</v>
      </c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</row>
    <row r="2947" customFormat="false" ht="15.75" hidden="false" customHeight="false" outlineLevel="0" collapsed="false">
      <c r="A2947" s="3" t="n">
        <v>2946</v>
      </c>
      <c r="B2947" s="3" t="s">
        <v>8605</v>
      </c>
      <c r="C2947" s="3" t="s">
        <v>8606</v>
      </c>
      <c r="D2947" s="3" t="n">
        <v>1</v>
      </c>
      <c r="E2947" s="3" t="n">
        <v>3.1444361</v>
      </c>
      <c r="F2947" s="3" t="n">
        <v>48</v>
      </c>
      <c r="G2947" s="3" t="n">
        <v>48</v>
      </c>
      <c r="H2947" s="3" t="n">
        <v>9</v>
      </c>
      <c r="I2947" s="3" t="n">
        <v>9</v>
      </c>
      <c r="J2947" s="3" t="n">
        <v>62</v>
      </c>
      <c r="K2947" s="3" t="n">
        <v>62</v>
      </c>
      <c r="L2947" s="3" t="n">
        <v>8</v>
      </c>
      <c r="M2947" s="3" t="n">
        <v>8</v>
      </c>
      <c r="N2947" s="3" t="n">
        <v>-1</v>
      </c>
      <c r="O2947" s="3" t="n">
        <v>-1</v>
      </c>
      <c r="P2947" s="3" t="n">
        <v>9.2</v>
      </c>
      <c r="Q2947" s="3" t="n">
        <v>24.2</v>
      </c>
      <c r="R2947" s="3" t="s">
        <v>8607</v>
      </c>
      <c r="S2947" s="4" t="n">
        <v>45747.4255555556</v>
      </c>
      <c r="T2947" s="3" t="s">
        <v>1920</v>
      </c>
      <c r="U2947" s="3" t="s">
        <v>1920</v>
      </c>
      <c r="V2947" s="3" t="n">
        <v>0</v>
      </c>
      <c r="W2947" s="3" t="n">
        <v>0</v>
      </c>
      <c r="X2947" s="3" t="n">
        <v>0</v>
      </c>
      <c r="Y2947" s="3" t="s">
        <v>30</v>
      </c>
      <c r="Z2947" s="3" t="s">
        <v>30</v>
      </c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</row>
    <row r="2948" customFormat="false" ht="15.75" hidden="false" customHeight="false" outlineLevel="0" collapsed="false">
      <c r="A2948" s="3" t="n">
        <v>2947</v>
      </c>
      <c r="B2948" s="3" t="s">
        <v>8608</v>
      </c>
      <c r="C2948" s="3" t="s">
        <v>8609</v>
      </c>
      <c r="D2948" s="3" t="n">
        <v>1</v>
      </c>
      <c r="E2948" s="3" t="n">
        <v>2.8252038</v>
      </c>
      <c r="F2948" s="3" t="n">
        <v>30</v>
      </c>
      <c r="G2948" s="3" t="n">
        <v>30</v>
      </c>
      <c r="H2948" s="3" t="n">
        <v>9</v>
      </c>
      <c r="I2948" s="3" t="n">
        <v>9</v>
      </c>
      <c r="J2948" s="3" t="n">
        <v>35</v>
      </c>
      <c r="K2948" s="3" t="n">
        <v>35</v>
      </c>
      <c r="L2948" s="3" t="n">
        <v>7</v>
      </c>
      <c r="M2948" s="3" t="n">
        <v>7</v>
      </c>
      <c r="N2948" s="3" t="n">
        <v>-1</v>
      </c>
      <c r="O2948" s="3" t="n">
        <v>-1</v>
      </c>
      <c r="P2948" s="3" t="n">
        <v>9.2</v>
      </c>
      <c r="Q2948" s="3" t="n">
        <v>24.2</v>
      </c>
      <c r="R2948" s="3" t="s">
        <v>8610</v>
      </c>
      <c r="S2948" s="4" t="n">
        <v>45747.425625</v>
      </c>
      <c r="T2948" s="3" t="s">
        <v>1920</v>
      </c>
      <c r="U2948" s="3" t="s">
        <v>1920</v>
      </c>
      <c r="V2948" s="3" t="n">
        <v>0</v>
      </c>
      <c r="W2948" s="3" t="n">
        <v>0</v>
      </c>
      <c r="X2948" s="3" t="n">
        <v>0</v>
      </c>
      <c r="Y2948" s="3" t="s">
        <v>30</v>
      </c>
      <c r="Z2948" s="3" t="s">
        <v>30</v>
      </c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</row>
    <row r="2949" customFormat="false" ht="15.75" hidden="false" customHeight="false" outlineLevel="0" collapsed="false">
      <c r="A2949" s="3" t="n">
        <v>2948</v>
      </c>
      <c r="B2949" s="3" t="s">
        <v>8611</v>
      </c>
      <c r="C2949" s="3" t="s">
        <v>8612</v>
      </c>
      <c r="D2949" s="3" t="n">
        <v>1</v>
      </c>
      <c r="E2949" s="3" t="n">
        <v>8.2324911</v>
      </c>
      <c r="F2949" s="3" t="n">
        <v>119</v>
      </c>
      <c r="G2949" s="3" t="n">
        <v>119</v>
      </c>
      <c r="H2949" s="3" t="n">
        <v>11</v>
      </c>
      <c r="I2949" s="3" t="n">
        <v>11</v>
      </c>
      <c r="J2949" s="3" t="n">
        <v>127</v>
      </c>
      <c r="K2949" s="3" t="n">
        <v>127</v>
      </c>
      <c r="L2949" s="3" t="n">
        <v>26</v>
      </c>
      <c r="M2949" s="3" t="n">
        <v>26</v>
      </c>
      <c r="N2949" s="3" t="n">
        <v>-1</v>
      </c>
      <c r="O2949" s="3" t="n">
        <v>-1</v>
      </c>
      <c r="P2949" s="3" t="n">
        <v>9.2</v>
      </c>
      <c r="Q2949" s="3" t="n">
        <v>24.2</v>
      </c>
      <c r="R2949" s="3" t="s">
        <v>8613</v>
      </c>
      <c r="S2949" s="4" t="n">
        <v>45747.425775463</v>
      </c>
      <c r="T2949" s="3" t="s">
        <v>1920</v>
      </c>
      <c r="U2949" s="3" t="s">
        <v>1920</v>
      </c>
      <c r="V2949" s="3" t="n">
        <v>0</v>
      </c>
      <c r="W2949" s="3" t="n">
        <v>0</v>
      </c>
      <c r="X2949" s="3" t="n">
        <v>0</v>
      </c>
      <c r="Y2949" s="3" t="s">
        <v>30</v>
      </c>
      <c r="Z2949" s="3" t="s">
        <v>30</v>
      </c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</row>
    <row r="2950" customFormat="false" ht="15.75" hidden="false" customHeight="false" outlineLevel="0" collapsed="false">
      <c r="A2950" s="3" t="n">
        <v>2949</v>
      </c>
      <c r="B2950" s="3" t="s">
        <v>8614</v>
      </c>
      <c r="C2950" s="3" t="s">
        <v>8615</v>
      </c>
      <c r="D2950" s="3" t="n">
        <v>1</v>
      </c>
      <c r="E2950" s="3" t="n">
        <v>1.7964354</v>
      </c>
      <c r="F2950" s="3" t="n">
        <v>25</v>
      </c>
      <c r="G2950" s="3" t="n">
        <v>25</v>
      </c>
      <c r="H2950" s="3" t="n">
        <v>7</v>
      </c>
      <c r="I2950" s="3" t="n">
        <v>7</v>
      </c>
      <c r="J2950" s="3" t="n">
        <v>27</v>
      </c>
      <c r="K2950" s="3" t="n">
        <v>27</v>
      </c>
      <c r="L2950" s="3" t="n">
        <v>7</v>
      </c>
      <c r="M2950" s="3" t="n">
        <v>7</v>
      </c>
      <c r="N2950" s="3" t="n">
        <v>-1</v>
      </c>
      <c r="O2950" s="3" t="n">
        <v>-1</v>
      </c>
      <c r="P2950" s="3" t="n">
        <v>9.2</v>
      </c>
      <c r="Q2950" s="3" t="n">
        <v>24.2</v>
      </c>
      <c r="R2950" s="3" t="s">
        <v>8616</v>
      </c>
      <c r="S2950" s="4" t="n">
        <v>45747.4258449074</v>
      </c>
      <c r="T2950" s="3" t="s">
        <v>3197</v>
      </c>
      <c r="U2950" s="3" t="s">
        <v>3197</v>
      </c>
      <c r="V2950" s="3" t="n">
        <v>0</v>
      </c>
      <c r="W2950" s="3" t="n">
        <v>0</v>
      </c>
      <c r="X2950" s="3" t="n">
        <v>0</v>
      </c>
      <c r="Y2950" s="3" t="s">
        <v>30</v>
      </c>
      <c r="Z2950" s="3" t="s">
        <v>30</v>
      </c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</row>
    <row r="2951" customFormat="false" ht="15.75" hidden="false" customHeight="false" outlineLevel="0" collapsed="false">
      <c r="A2951" s="3" t="n">
        <v>2950</v>
      </c>
      <c r="B2951" s="3" t="s">
        <v>8617</v>
      </c>
      <c r="C2951" s="3" t="s">
        <v>8618</v>
      </c>
      <c r="D2951" s="3" t="n">
        <v>1</v>
      </c>
      <c r="E2951" s="3" t="n">
        <v>2.7200878</v>
      </c>
      <c r="F2951" s="3" t="n">
        <v>40</v>
      </c>
      <c r="G2951" s="3" t="n">
        <v>40</v>
      </c>
      <c r="H2951" s="3" t="n">
        <v>11</v>
      </c>
      <c r="I2951" s="3" t="n">
        <v>11</v>
      </c>
      <c r="J2951" s="3" t="n">
        <v>46</v>
      </c>
      <c r="K2951" s="3" t="n">
        <v>46</v>
      </c>
      <c r="L2951" s="3" t="n">
        <v>9</v>
      </c>
      <c r="M2951" s="3" t="n">
        <v>9</v>
      </c>
      <c r="N2951" s="3" t="n">
        <v>-1</v>
      </c>
      <c r="O2951" s="3" t="n">
        <v>-1</v>
      </c>
      <c r="P2951" s="3" t="n">
        <v>9.2</v>
      </c>
      <c r="Q2951" s="3" t="n">
        <v>24.2</v>
      </c>
      <c r="R2951" s="3" t="s">
        <v>8619</v>
      </c>
      <c r="S2951" s="4" t="n">
        <v>45747.4259143519</v>
      </c>
      <c r="T2951" s="3" t="s">
        <v>3197</v>
      </c>
      <c r="U2951" s="3" t="s">
        <v>3197</v>
      </c>
      <c r="V2951" s="3" t="n">
        <v>0</v>
      </c>
      <c r="W2951" s="3" t="n">
        <v>0</v>
      </c>
      <c r="X2951" s="3" t="n">
        <v>0</v>
      </c>
      <c r="Y2951" s="3" t="s">
        <v>30</v>
      </c>
      <c r="Z2951" s="3" t="s">
        <v>30</v>
      </c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</row>
    <row r="2952" customFormat="false" ht="15.75" hidden="false" customHeight="false" outlineLevel="0" collapsed="false">
      <c r="A2952" s="3" t="n">
        <v>2951</v>
      </c>
      <c r="B2952" s="3" t="s">
        <v>8620</v>
      </c>
      <c r="C2952" s="3" t="s">
        <v>8621</v>
      </c>
      <c r="D2952" s="3" t="n">
        <v>1</v>
      </c>
      <c r="E2952" s="3" t="n">
        <v>2.3581326</v>
      </c>
      <c r="F2952" s="3" t="n">
        <v>37</v>
      </c>
      <c r="G2952" s="3" t="n">
        <v>37</v>
      </c>
      <c r="H2952" s="3" t="n">
        <v>8</v>
      </c>
      <c r="I2952" s="3" t="n">
        <v>8</v>
      </c>
      <c r="J2952" s="3" t="n">
        <v>41</v>
      </c>
      <c r="K2952" s="3" t="n">
        <v>41</v>
      </c>
      <c r="L2952" s="3" t="n">
        <v>8</v>
      </c>
      <c r="M2952" s="3" t="n">
        <v>8</v>
      </c>
      <c r="N2952" s="3" t="n">
        <v>-1</v>
      </c>
      <c r="O2952" s="3" t="n">
        <v>-1</v>
      </c>
      <c r="P2952" s="3" t="n">
        <v>9.2</v>
      </c>
      <c r="Q2952" s="3" t="n">
        <v>24.2</v>
      </c>
      <c r="R2952" s="3" t="s">
        <v>8622</v>
      </c>
      <c r="S2952" s="4" t="n">
        <v>45747.4259953704</v>
      </c>
      <c r="T2952" s="3" t="s">
        <v>3197</v>
      </c>
      <c r="U2952" s="3" t="s">
        <v>3197</v>
      </c>
      <c r="V2952" s="3" t="n">
        <v>0</v>
      </c>
      <c r="W2952" s="3" t="n">
        <v>0</v>
      </c>
      <c r="X2952" s="3" t="n">
        <v>0</v>
      </c>
      <c r="Y2952" s="3" t="s">
        <v>30</v>
      </c>
      <c r="Z2952" s="3" t="s">
        <v>30</v>
      </c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</row>
    <row r="2953" customFormat="false" ht="15.75" hidden="false" customHeight="false" outlineLevel="0" collapsed="false">
      <c r="A2953" s="3" t="n">
        <v>2952</v>
      </c>
      <c r="B2953" s="3" t="s">
        <v>8623</v>
      </c>
      <c r="C2953" s="3" t="s">
        <v>8624</v>
      </c>
      <c r="D2953" s="3" t="n">
        <v>1</v>
      </c>
      <c r="E2953" s="3" t="n">
        <v>2.3540446</v>
      </c>
      <c r="F2953" s="3" t="n">
        <v>30</v>
      </c>
      <c r="G2953" s="3" t="n">
        <v>30</v>
      </c>
      <c r="H2953" s="3" t="n">
        <v>10</v>
      </c>
      <c r="I2953" s="3" t="n">
        <v>10</v>
      </c>
      <c r="J2953" s="3" t="n">
        <v>36</v>
      </c>
      <c r="K2953" s="3" t="n">
        <v>36</v>
      </c>
      <c r="L2953" s="3" t="n">
        <v>8</v>
      </c>
      <c r="M2953" s="3" t="n">
        <v>8</v>
      </c>
      <c r="N2953" s="3" t="n">
        <v>-1</v>
      </c>
      <c r="O2953" s="3" t="n">
        <v>-1</v>
      </c>
      <c r="P2953" s="3" t="n">
        <v>9.2</v>
      </c>
      <c r="Q2953" s="3" t="n">
        <v>24.2</v>
      </c>
      <c r="R2953" s="3" t="s">
        <v>8625</v>
      </c>
      <c r="S2953" s="4" t="n">
        <v>45747.4260648148</v>
      </c>
      <c r="T2953" s="3" t="s">
        <v>1920</v>
      </c>
      <c r="U2953" s="3" t="s">
        <v>1920</v>
      </c>
      <c r="V2953" s="3" t="n">
        <v>0</v>
      </c>
      <c r="W2953" s="3" t="n">
        <v>0</v>
      </c>
      <c r="X2953" s="3" t="n">
        <v>0</v>
      </c>
      <c r="Y2953" s="3" t="s">
        <v>30</v>
      </c>
      <c r="Z2953" s="3" t="s">
        <v>30</v>
      </c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</row>
    <row r="2954" customFormat="false" ht="15.75" hidden="false" customHeight="false" outlineLevel="0" collapsed="false">
      <c r="A2954" s="3" t="n">
        <v>2953</v>
      </c>
      <c r="B2954" s="3" t="s">
        <v>8626</v>
      </c>
      <c r="C2954" s="3" t="s">
        <v>8627</v>
      </c>
      <c r="D2954" s="3" t="n">
        <v>1</v>
      </c>
      <c r="E2954" s="3" t="n">
        <v>2.0175071</v>
      </c>
      <c r="F2954" s="3" t="n">
        <v>24</v>
      </c>
      <c r="G2954" s="3" t="n">
        <v>24</v>
      </c>
      <c r="H2954" s="3" t="n">
        <v>8</v>
      </c>
      <c r="I2954" s="3" t="n">
        <v>8</v>
      </c>
      <c r="J2954" s="3" t="n">
        <v>26</v>
      </c>
      <c r="K2954" s="3" t="n">
        <v>26</v>
      </c>
      <c r="L2954" s="3" t="n">
        <v>5</v>
      </c>
      <c r="M2954" s="3" t="n">
        <v>5</v>
      </c>
      <c r="N2954" s="3" t="n">
        <v>-1</v>
      </c>
      <c r="O2954" s="3" t="n">
        <v>-1</v>
      </c>
      <c r="P2954" s="3" t="n">
        <v>9.2</v>
      </c>
      <c r="Q2954" s="3" t="n">
        <v>24.2</v>
      </c>
      <c r="R2954" s="3" t="s">
        <v>8628</v>
      </c>
      <c r="S2954" s="4" t="n">
        <v>45747.4261226852</v>
      </c>
      <c r="T2954" s="3" t="s">
        <v>1920</v>
      </c>
      <c r="U2954" s="3" t="s">
        <v>1920</v>
      </c>
      <c r="V2954" s="3" t="n">
        <v>0</v>
      </c>
      <c r="W2954" s="3" t="n">
        <v>0</v>
      </c>
      <c r="X2954" s="3" t="n">
        <v>0</v>
      </c>
      <c r="Y2954" s="3" t="s">
        <v>30</v>
      </c>
      <c r="Z2954" s="3" t="s">
        <v>30</v>
      </c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</row>
    <row r="2955" customFormat="false" ht="15.75" hidden="false" customHeight="false" outlineLevel="0" collapsed="false">
      <c r="A2955" s="3" t="n">
        <v>2954</v>
      </c>
      <c r="B2955" s="3" t="s">
        <v>8629</v>
      </c>
      <c r="C2955" s="3" t="s">
        <v>8630</v>
      </c>
      <c r="D2955" s="3" t="n">
        <v>1</v>
      </c>
      <c r="E2955" s="3" t="n">
        <v>4.7806379</v>
      </c>
      <c r="F2955" s="3" t="n">
        <v>65</v>
      </c>
      <c r="G2955" s="3" t="n">
        <v>65</v>
      </c>
      <c r="H2955" s="3" t="n">
        <v>10</v>
      </c>
      <c r="I2955" s="3" t="n">
        <v>10</v>
      </c>
      <c r="J2955" s="3" t="n">
        <v>66</v>
      </c>
      <c r="K2955" s="3" t="n">
        <v>66</v>
      </c>
      <c r="L2955" s="3" t="n">
        <v>17</v>
      </c>
      <c r="M2955" s="3" t="n">
        <v>17</v>
      </c>
      <c r="N2955" s="3" t="n">
        <v>-1</v>
      </c>
      <c r="O2955" s="3" t="n">
        <v>-1</v>
      </c>
      <c r="P2955" s="3" t="n">
        <v>9.2</v>
      </c>
      <c r="Q2955" s="3" t="n">
        <v>24.2</v>
      </c>
      <c r="R2955" s="3" t="s">
        <v>8631</v>
      </c>
      <c r="S2955" s="4" t="n">
        <v>45747.4262384259</v>
      </c>
      <c r="T2955" s="3" t="s">
        <v>1920</v>
      </c>
      <c r="U2955" s="3" t="s">
        <v>1920</v>
      </c>
      <c r="V2955" s="3" t="n">
        <v>0</v>
      </c>
      <c r="W2955" s="3" t="n">
        <v>0</v>
      </c>
      <c r="X2955" s="3" t="n">
        <v>0</v>
      </c>
      <c r="Y2955" s="3" t="s">
        <v>30</v>
      </c>
      <c r="Z2955" s="3" t="s">
        <v>30</v>
      </c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</row>
    <row r="2956" customFormat="false" ht="15.75" hidden="false" customHeight="false" outlineLevel="0" collapsed="false">
      <c r="A2956" s="3" t="n">
        <v>2955</v>
      </c>
      <c r="B2956" s="3" t="s">
        <v>8632</v>
      </c>
      <c r="C2956" s="3" t="s">
        <v>8633</v>
      </c>
      <c r="D2956" s="3" t="n">
        <v>1</v>
      </c>
      <c r="E2956" s="3" t="n">
        <v>5.3067335</v>
      </c>
      <c r="F2956" s="3" t="n">
        <v>63</v>
      </c>
      <c r="G2956" s="3" t="n">
        <v>63</v>
      </c>
      <c r="H2956" s="3" t="n">
        <v>10</v>
      </c>
      <c r="I2956" s="3" t="n">
        <v>10</v>
      </c>
      <c r="J2956" s="3" t="n">
        <v>62</v>
      </c>
      <c r="K2956" s="3" t="n">
        <v>62</v>
      </c>
      <c r="L2956" s="3" t="n">
        <v>15</v>
      </c>
      <c r="M2956" s="3" t="n">
        <v>15</v>
      </c>
      <c r="N2956" s="3" t="n">
        <v>-1</v>
      </c>
      <c r="O2956" s="3" t="n">
        <v>-1</v>
      </c>
      <c r="P2956" s="3" t="n">
        <v>9.2</v>
      </c>
      <c r="Q2956" s="3" t="n">
        <v>24.2</v>
      </c>
      <c r="R2956" s="3" t="s">
        <v>8634</v>
      </c>
      <c r="S2956" s="4" t="n">
        <v>45747.4263541667</v>
      </c>
      <c r="T2956" s="3" t="s">
        <v>1920</v>
      </c>
      <c r="U2956" s="3" t="s">
        <v>1920</v>
      </c>
      <c r="V2956" s="3" t="n">
        <v>0</v>
      </c>
      <c r="W2956" s="3" t="n">
        <v>0</v>
      </c>
      <c r="X2956" s="3" t="n">
        <v>0</v>
      </c>
      <c r="Y2956" s="3" t="s">
        <v>30</v>
      </c>
      <c r="Z2956" s="3" t="s">
        <v>30</v>
      </c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</row>
    <row r="2957" customFormat="false" ht="15.75" hidden="false" customHeight="false" outlineLevel="0" collapsed="false">
      <c r="A2957" s="3" t="n">
        <v>2956</v>
      </c>
      <c r="B2957" s="3" t="s">
        <v>8635</v>
      </c>
      <c r="C2957" s="3" t="s">
        <v>8636</v>
      </c>
      <c r="D2957" s="3" t="n">
        <v>1</v>
      </c>
      <c r="E2957" s="3" t="n">
        <v>2.4501843</v>
      </c>
      <c r="F2957" s="3" t="n">
        <v>44</v>
      </c>
      <c r="G2957" s="3" t="n">
        <v>44</v>
      </c>
      <c r="H2957" s="3" t="n">
        <v>10</v>
      </c>
      <c r="I2957" s="3" t="n">
        <v>10</v>
      </c>
      <c r="J2957" s="3" t="n">
        <v>45</v>
      </c>
      <c r="K2957" s="3" t="n">
        <v>45</v>
      </c>
      <c r="L2957" s="3" t="n">
        <v>11</v>
      </c>
      <c r="M2957" s="3" t="n">
        <v>11</v>
      </c>
      <c r="N2957" s="3" t="n">
        <v>-1</v>
      </c>
      <c r="O2957" s="3" t="n">
        <v>-1</v>
      </c>
      <c r="P2957" s="3" t="n">
        <v>9.2</v>
      </c>
      <c r="Q2957" s="3" t="n">
        <v>24.2</v>
      </c>
      <c r="R2957" s="3" t="s">
        <v>8637</v>
      </c>
      <c r="S2957" s="4" t="n">
        <v>45747.4264236111</v>
      </c>
      <c r="T2957" s="3" t="s">
        <v>1920</v>
      </c>
      <c r="U2957" s="3" t="s">
        <v>1920</v>
      </c>
      <c r="V2957" s="3" t="n">
        <v>0</v>
      </c>
      <c r="W2957" s="3" t="n">
        <v>0</v>
      </c>
      <c r="X2957" s="3" t="n">
        <v>0</v>
      </c>
      <c r="Y2957" s="3" t="s">
        <v>30</v>
      </c>
      <c r="Z2957" s="3" t="s">
        <v>30</v>
      </c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</row>
    <row r="2958" customFormat="false" ht="15.75" hidden="false" customHeight="false" outlineLevel="0" collapsed="false">
      <c r="A2958" s="3" t="n">
        <v>2957</v>
      </c>
      <c r="B2958" s="3" t="s">
        <v>8638</v>
      </c>
      <c r="C2958" s="3" t="s">
        <v>8639</v>
      </c>
      <c r="D2958" s="3" t="n">
        <v>1</v>
      </c>
      <c r="E2958" s="3" t="n">
        <v>2.0400317</v>
      </c>
      <c r="F2958" s="3" t="n">
        <v>30</v>
      </c>
      <c r="G2958" s="3" t="n">
        <v>30</v>
      </c>
      <c r="H2958" s="3" t="n">
        <v>10</v>
      </c>
      <c r="I2958" s="3" t="n">
        <v>10</v>
      </c>
      <c r="J2958" s="3" t="n">
        <v>29</v>
      </c>
      <c r="K2958" s="3" t="n">
        <v>29</v>
      </c>
      <c r="L2958" s="3" t="n">
        <v>8</v>
      </c>
      <c r="M2958" s="3" t="n">
        <v>8</v>
      </c>
      <c r="N2958" s="3" t="n">
        <v>-1</v>
      </c>
      <c r="O2958" s="3" t="n">
        <v>-1</v>
      </c>
      <c r="P2958" s="3" t="n">
        <v>9.2</v>
      </c>
      <c r="Q2958" s="3" t="n">
        <v>24.2</v>
      </c>
      <c r="R2958" s="3" t="s">
        <v>8640</v>
      </c>
      <c r="S2958" s="4" t="n">
        <v>45747.4264930556</v>
      </c>
      <c r="T2958" s="3" t="s">
        <v>1920</v>
      </c>
      <c r="U2958" s="3" t="s">
        <v>1920</v>
      </c>
      <c r="V2958" s="3" t="n">
        <v>0</v>
      </c>
      <c r="W2958" s="3" t="n">
        <v>0</v>
      </c>
      <c r="X2958" s="3" t="n">
        <v>0</v>
      </c>
      <c r="Y2958" s="3" t="s">
        <v>30</v>
      </c>
      <c r="Z2958" s="3" t="s">
        <v>30</v>
      </c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</row>
    <row r="2959" customFormat="false" ht="15.75" hidden="false" customHeight="false" outlineLevel="0" collapsed="false">
      <c r="A2959" s="3" t="n">
        <v>2958</v>
      </c>
      <c r="B2959" s="3" t="s">
        <v>8641</v>
      </c>
      <c r="C2959" s="3" t="s">
        <v>8642</v>
      </c>
      <c r="D2959" s="3" t="n">
        <v>1</v>
      </c>
      <c r="E2959" s="3" t="n">
        <v>4.3086122</v>
      </c>
      <c r="F2959" s="3" t="n">
        <v>67</v>
      </c>
      <c r="G2959" s="3" t="n">
        <v>67</v>
      </c>
      <c r="H2959" s="3" t="n">
        <v>14</v>
      </c>
      <c r="I2959" s="3" t="n">
        <v>14</v>
      </c>
      <c r="J2959" s="3" t="n">
        <v>68</v>
      </c>
      <c r="K2959" s="3" t="n">
        <v>68</v>
      </c>
      <c r="L2959" s="3" t="n">
        <v>17</v>
      </c>
      <c r="M2959" s="3" t="n">
        <v>17</v>
      </c>
      <c r="N2959" s="3" t="n">
        <v>-1</v>
      </c>
      <c r="O2959" s="3" t="n">
        <v>-1</v>
      </c>
      <c r="P2959" s="3" t="n">
        <v>9.2</v>
      </c>
      <c r="Q2959" s="3" t="n">
        <v>24.2</v>
      </c>
      <c r="R2959" s="3" t="s">
        <v>8643</v>
      </c>
      <c r="S2959" s="4" t="n">
        <v>45747.4265856482</v>
      </c>
      <c r="T2959" s="3" t="s">
        <v>1920</v>
      </c>
      <c r="U2959" s="3" t="s">
        <v>1920</v>
      </c>
      <c r="V2959" s="3" t="n">
        <v>0</v>
      </c>
      <c r="W2959" s="3" t="n">
        <v>0</v>
      </c>
      <c r="X2959" s="3" t="n">
        <v>0</v>
      </c>
      <c r="Y2959" s="3" t="s">
        <v>30</v>
      </c>
      <c r="Z2959" s="3" t="s">
        <v>30</v>
      </c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</row>
    <row r="2960" customFormat="false" ht="15.75" hidden="false" customHeight="false" outlineLevel="0" collapsed="false">
      <c r="A2960" s="3" t="n">
        <v>2959</v>
      </c>
      <c r="B2960" s="3" t="s">
        <v>8644</v>
      </c>
      <c r="C2960" s="3" t="s">
        <v>8645</v>
      </c>
      <c r="D2960" s="3" t="n">
        <v>1</v>
      </c>
      <c r="E2960" s="3" t="n">
        <v>2.844473</v>
      </c>
      <c r="F2960" s="3" t="n">
        <v>45</v>
      </c>
      <c r="G2960" s="3" t="n">
        <v>45</v>
      </c>
      <c r="H2960" s="3" t="n">
        <v>7</v>
      </c>
      <c r="I2960" s="3" t="n">
        <v>7</v>
      </c>
      <c r="J2960" s="3" t="n">
        <v>46</v>
      </c>
      <c r="K2960" s="3" t="n">
        <v>46</v>
      </c>
      <c r="L2960" s="3" t="n">
        <v>9</v>
      </c>
      <c r="M2960" s="3" t="n">
        <v>9</v>
      </c>
      <c r="N2960" s="3" t="n">
        <v>-1</v>
      </c>
      <c r="O2960" s="3" t="n">
        <v>-1</v>
      </c>
      <c r="P2960" s="3" t="n">
        <v>9.2</v>
      </c>
      <c r="Q2960" s="3" t="n">
        <v>24.2</v>
      </c>
      <c r="R2960" s="3" t="s">
        <v>8646</v>
      </c>
      <c r="S2960" s="4" t="n">
        <v>45747.4266666667</v>
      </c>
      <c r="T2960" s="3" t="s">
        <v>1920</v>
      </c>
      <c r="U2960" s="3" t="s">
        <v>1920</v>
      </c>
      <c r="V2960" s="3" t="n">
        <v>0</v>
      </c>
      <c r="W2960" s="3" t="n">
        <v>0</v>
      </c>
      <c r="X2960" s="3" t="n">
        <v>0</v>
      </c>
      <c r="Y2960" s="3" t="s">
        <v>30</v>
      </c>
      <c r="Z2960" s="3" t="s">
        <v>30</v>
      </c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</row>
    <row r="2961" customFormat="false" ht="15.75" hidden="false" customHeight="false" outlineLevel="0" collapsed="false">
      <c r="A2961" s="3" t="n">
        <v>2960</v>
      </c>
      <c r="B2961" s="3" t="s">
        <v>8647</v>
      </c>
      <c r="C2961" s="3" t="s">
        <v>8648</v>
      </c>
      <c r="D2961" s="3" t="n">
        <v>1</v>
      </c>
      <c r="E2961" s="3" t="n">
        <v>8.0804853</v>
      </c>
      <c r="F2961" s="3" t="n">
        <v>90</v>
      </c>
      <c r="G2961" s="3" t="n">
        <v>90</v>
      </c>
      <c r="H2961" s="3" t="n">
        <v>10</v>
      </c>
      <c r="I2961" s="3" t="n">
        <v>10</v>
      </c>
      <c r="J2961" s="3" t="n">
        <v>98</v>
      </c>
      <c r="K2961" s="3" t="n">
        <v>98</v>
      </c>
      <c r="L2961" s="3" t="n">
        <v>18</v>
      </c>
      <c r="M2961" s="3" t="n">
        <v>18</v>
      </c>
      <c r="N2961" s="3" t="n">
        <v>-1</v>
      </c>
      <c r="O2961" s="3" t="n">
        <v>-1</v>
      </c>
      <c r="P2961" s="3" t="n">
        <v>9.2</v>
      </c>
      <c r="Q2961" s="3" t="n">
        <v>24.2</v>
      </c>
      <c r="R2961" s="3" t="s">
        <v>8649</v>
      </c>
      <c r="S2961" s="4" t="n">
        <v>45747.4268171296</v>
      </c>
      <c r="T2961" s="3" t="s">
        <v>3197</v>
      </c>
      <c r="U2961" s="3" t="s">
        <v>3197</v>
      </c>
      <c r="V2961" s="3" t="n">
        <v>0</v>
      </c>
      <c r="W2961" s="3" t="n">
        <v>0</v>
      </c>
      <c r="X2961" s="3" t="n">
        <v>0</v>
      </c>
      <c r="Y2961" s="3" t="s">
        <v>30</v>
      </c>
      <c r="Z2961" s="3" t="s">
        <v>30</v>
      </c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</row>
    <row r="2962" customFormat="false" ht="15.75" hidden="false" customHeight="false" outlineLevel="0" collapsed="false">
      <c r="A2962" s="3" t="n">
        <v>2961</v>
      </c>
      <c r="B2962" s="3" t="s">
        <v>8650</v>
      </c>
      <c r="C2962" s="3" t="s">
        <v>8651</v>
      </c>
      <c r="D2962" s="3" t="n">
        <v>1</v>
      </c>
      <c r="E2962" s="3" t="n">
        <v>14.6611581</v>
      </c>
      <c r="F2962" s="3" t="n">
        <v>247</v>
      </c>
      <c r="G2962" s="3" t="n">
        <v>247</v>
      </c>
      <c r="H2962" s="3" t="n">
        <v>22</v>
      </c>
      <c r="I2962" s="3" t="n">
        <v>22</v>
      </c>
      <c r="J2962" s="3" t="n">
        <v>309</v>
      </c>
      <c r="K2962" s="3" t="n">
        <v>309</v>
      </c>
      <c r="L2962" s="3" t="n">
        <v>38</v>
      </c>
      <c r="M2962" s="3" t="n">
        <v>38</v>
      </c>
      <c r="N2962" s="3" t="n">
        <v>-1</v>
      </c>
      <c r="O2962" s="3" t="n">
        <v>-1</v>
      </c>
      <c r="P2962" s="3" t="n">
        <v>9.2</v>
      </c>
      <c r="Q2962" s="3" t="n">
        <v>24.2</v>
      </c>
      <c r="R2962" s="3" t="s">
        <v>8652</v>
      </c>
      <c r="S2962" s="4" t="n">
        <v>45747.4271064815</v>
      </c>
      <c r="T2962" s="3" t="s">
        <v>1920</v>
      </c>
      <c r="U2962" s="3" t="s">
        <v>1920</v>
      </c>
      <c r="V2962" s="3" t="n">
        <v>0</v>
      </c>
      <c r="W2962" s="3" t="n">
        <v>0</v>
      </c>
      <c r="X2962" s="3" t="n">
        <v>0</v>
      </c>
      <c r="Y2962" s="3" t="s">
        <v>30</v>
      </c>
      <c r="Z2962" s="3" t="s">
        <v>30</v>
      </c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</row>
    <row r="2963" customFormat="false" ht="15.75" hidden="false" customHeight="false" outlineLevel="0" collapsed="false">
      <c r="A2963" s="3" t="n">
        <v>2962</v>
      </c>
      <c r="B2963" s="3" t="s">
        <v>8653</v>
      </c>
      <c r="C2963" s="3" t="s">
        <v>8654</v>
      </c>
      <c r="D2963" s="3" t="n">
        <v>1</v>
      </c>
      <c r="E2963" s="3" t="n">
        <v>8.915553</v>
      </c>
      <c r="F2963" s="3" t="n">
        <v>32</v>
      </c>
      <c r="G2963" s="3" t="n">
        <v>32</v>
      </c>
      <c r="H2963" s="3" t="n">
        <v>4</v>
      </c>
      <c r="I2963" s="3" t="n">
        <v>4</v>
      </c>
      <c r="J2963" s="3" t="n">
        <v>71</v>
      </c>
      <c r="K2963" s="3" t="n">
        <v>71</v>
      </c>
      <c r="L2963" s="3" t="n">
        <v>2</v>
      </c>
      <c r="M2963" s="3" t="n">
        <v>2</v>
      </c>
      <c r="N2963" s="3" t="n">
        <v>-1</v>
      </c>
      <c r="O2963" s="3" t="n">
        <v>-1</v>
      </c>
      <c r="P2963" s="3" t="n">
        <v>9.2</v>
      </c>
      <c r="Q2963" s="3" t="n">
        <v>24.2</v>
      </c>
      <c r="R2963" s="3" t="s">
        <v>8655</v>
      </c>
      <c r="S2963" s="4" t="n">
        <v>45747.4272685185</v>
      </c>
      <c r="T2963" s="3" t="s">
        <v>1920</v>
      </c>
      <c r="U2963" s="3" t="s">
        <v>1920</v>
      </c>
      <c r="V2963" s="3" t="n">
        <v>0</v>
      </c>
      <c r="W2963" s="3" t="n">
        <v>0</v>
      </c>
      <c r="X2963" s="3" t="n">
        <v>0</v>
      </c>
      <c r="Y2963" s="3" t="s">
        <v>30</v>
      </c>
      <c r="Z2963" s="3" t="s">
        <v>30</v>
      </c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</row>
    <row r="2964" customFormat="false" ht="15.75" hidden="false" customHeight="false" outlineLevel="0" collapsed="false">
      <c r="A2964" s="3" t="n">
        <v>2963</v>
      </c>
      <c r="B2964" s="3" t="s">
        <v>8656</v>
      </c>
      <c r="C2964" s="3" t="s">
        <v>8657</v>
      </c>
      <c r="D2964" s="3" t="n">
        <v>1</v>
      </c>
      <c r="E2964" s="3" t="n">
        <v>8.2297931</v>
      </c>
      <c r="F2964" s="3" t="n">
        <v>56</v>
      </c>
      <c r="G2964" s="3" t="n">
        <v>56</v>
      </c>
      <c r="H2964" s="3" t="n">
        <v>9</v>
      </c>
      <c r="I2964" s="3" t="n">
        <v>9</v>
      </c>
      <c r="J2964" s="3" t="n">
        <v>71</v>
      </c>
      <c r="K2964" s="3" t="n">
        <v>71</v>
      </c>
      <c r="L2964" s="3" t="n">
        <v>13</v>
      </c>
      <c r="M2964" s="3" t="n">
        <v>13</v>
      </c>
      <c r="N2964" s="3" t="n">
        <v>-1</v>
      </c>
      <c r="O2964" s="3" t="n">
        <v>-1</v>
      </c>
      <c r="P2964" s="3" t="n">
        <v>9.2</v>
      </c>
      <c r="Q2964" s="3" t="n">
        <v>24.2</v>
      </c>
      <c r="R2964" s="3" t="s">
        <v>8658</v>
      </c>
      <c r="S2964" s="4" t="n">
        <v>45747.4274421296</v>
      </c>
      <c r="T2964" s="3" t="s">
        <v>3197</v>
      </c>
      <c r="U2964" s="3" t="s">
        <v>3197</v>
      </c>
      <c r="V2964" s="3" t="n">
        <v>0</v>
      </c>
      <c r="W2964" s="3" t="n">
        <v>0</v>
      </c>
      <c r="X2964" s="3" t="n">
        <v>0</v>
      </c>
      <c r="Y2964" s="3" t="s">
        <v>30</v>
      </c>
      <c r="Z2964" s="3" t="s">
        <v>30</v>
      </c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</row>
    <row r="2965" customFormat="false" ht="15.75" hidden="false" customHeight="false" outlineLevel="0" collapsed="false">
      <c r="A2965" s="3" t="n">
        <v>2964</v>
      </c>
      <c r="B2965" s="3" t="s">
        <v>8659</v>
      </c>
      <c r="C2965" s="3" t="s">
        <v>8660</v>
      </c>
      <c r="D2965" s="3" t="n">
        <v>1</v>
      </c>
      <c r="E2965" s="3" t="n">
        <v>6.4879101</v>
      </c>
      <c r="F2965" s="3" t="n">
        <v>133</v>
      </c>
      <c r="G2965" s="3" t="n">
        <v>133</v>
      </c>
      <c r="H2965" s="3" t="n">
        <v>12</v>
      </c>
      <c r="I2965" s="3" t="n">
        <v>12</v>
      </c>
      <c r="J2965" s="3" t="n">
        <v>197</v>
      </c>
      <c r="K2965" s="3" t="n">
        <v>197</v>
      </c>
      <c r="L2965" s="3" t="n">
        <v>14</v>
      </c>
      <c r="M2965" s="3" t="n">
        <v>14</v>
      </c>
      <c r="N2965" s="3" t="n">
        <v>-1</v>
      </c>
      <c r="O2965" s="3" t="n">
        <v>-1</v>
      </c>
      <c r="P2965" s="3" t="n">
        <v>9.2</v>
      </c>
      <c r="Q2965" s="3" t="n">
        <v>24.2</v>
      </c>
      <c r="R2965" s="3" t="s">
        <v>8661</v>
      </c>
      <c r="S2965" s="4" t="n">
        <v>45747.4275925926</v>
      </c>
      <c r="T2965" s="3" t="s">
        <v>1920</v>
      </c>
      <c r="U2965" s="3" t="s">
        <v>1920</v>
      </c>
      <c r="V2965" s="3" t="n">
        <v>0</v>
      </c>
      <c r="W2965" s="3" t="n">
        <v>0</v>
      </c>
      <c r="X2965" s="3" t="n">
        <v>0</v>
      </c>
      <c r="Y2965" s="3" t="s">
        <v>30</v>
      </c>
      <c r="Z2965" s="3" t="s">
        <v>30</v>
      </c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</row>
    <row r="2966" customFormat="false" ht="15.75" hidden="false" customHeight="false" outlineLevel="0" collapsed="false">
      <c r="A2966" s="3" t="n">
        <v>2965</v>
      </c>
      <c r="B2966" s="3" t="s">
        <v>8662</v>
      </c>
      <c r="C2966" s="3" t="s">
        <v>8663</v>
      </c>
      <c r="D2966" s="3" t="n">
        <v>1</v>
      </c>
      <c r="E2966" s="3" t="n">
        <v>7.0293649</v>
      </c>
      <c r="F2966" s="3" t="n">
        <v>121</v>
      </c>
      <c r="G2966" s="3" t="n">
        <v>121</v>
      </c>
      <c r="H2966" s="3" t="n">
        <v>4</v>
      </c>
      <c r="I2966" s="3" t="n">
        <v>4</v>
      </c>
      <c r="J2966" s="3" t="n">
        <v>145</v>
      </c>
      <c r="K2966" s="3" t="n">
        <v>145</v>
      </c>
      <c r="L2966" s="3" t="n">
        <v>12</v>
      </c>
      <c r="M2966" s="3" t="n">
        <v>12</v>
      </c>
      <c r="N2966" s="3" t="n">
        <v>-1</v>
      </c>
      <c r="O2966" s="3" t="n">
        <v>-1</v>
      </c>
      <c r="P2966" s="3" t="n">
        <v>9.2</v>
      </c>
      <c r="Q2966" s="3" t="n">
        <v>24.2</v>
      </c>
      <c r="R2966" s="3" t="s">
        <v>8664</v>
      </c>
      <c r="S2966" s="4" t="n">
        <v>45747.4277430556</v>
      </c>
      <c r="T2966" s="3" t="s">
        <v>256</v>
      </c>
      <c r="U2966" s="3" t="s">
        <v>256</v>
      </c>
      <c r="V2966" s="3" t="n">
        <v>0</v>
      </c>
      <c r="W2966" s="3" t="n">
        <v>0</v>
      </c>
      <c r="X2966" s="3" t="n">
        <v>0</v>
      </c>
      <c r="Y2966" s="3" t="s">
        <v>30</v>
      </c>
      <c r="Z2966" s="3" t="s">
        <v>30</v>
      </c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</row>
    <row r="2967" customFormat="false" ht="15.75" hidden="false" customHeight="false" outlineLevel="0" collapsed="false">
      <c r="A2967" s="3" t="n">
        <v>2966</v>
      </c>
      <c r="B2967" s="3" t="s">
        <v>8665</v>
      </c>
      <c r="C2967" s="3" t="s">
        <v>8666</v>
      </c>
      <c r="D2967" s="3" t="n">
        <v>1</v>
      </c>
      <c r="E2967" s="3" t="n">
        <v>3.2765013</v>
      </c>
      <c r="F2967" s="3" t="n">
        <v>15</v>
      </c>
      <c r="G2967" s="3" t="n">
        <v>15</v>
      </c>
      <c r="H2967" s="3" t="n">
        <v>7</v>
      </c>
      <c r="I2967" s="3" t="n">
        <v>7</v>
      </c>
      <c r="J2967" s="3" t="n">
        <v>18</v>
      </c>
      <c r="K2967" s="3" t="n">
        <v>18</v>
      </c>
      <c r="L2967" s="3" t="n">
        <v>3</v>
      </c>
      <c r="M2967" s="3" t="n">
        <v>3</v>
      </c>
      <c r="N2967" s="3" t="n">
        <v>-1</v>
      </c>
      <c r="O2967" s="3" t="n">
        <v>-1</v>
      </c>
      <c r="P2967" s="3" t="n">
        <v>9.2</v>
      </c>
      <c r="Q2967" s="3" t="n">
        <v>24.2</v>
      </c>
      <c r="R2967" s="3" t="s">
        <v>8667</v>
      </c>
      <c r="S2967" s="4" t="n">
        <v>45747.4278240741</v>
      </c>
      <c r="T2967" s="3" t="s">
        <v>3197</v>
      </c>
      <c r="U2967" s="3" t="s">
        <v>3197</v>
      </c>
      <c r="V2967" s="3" t="n">
        <v>0</v>
      </c>
      <c r="W2967" s="3" t="n">
        <v>0</v>
      </c>
      <c r="X2967" s="3" t="n">
        <v>0</v>
      </c>
      <c r="Y2967" s="3" t="s">
        <v>30</v>
      </c>
      <c r="Z2967" s="3" t="s">
        <v>30</v>
      </c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</row>
    <row r="2968" customFormat="false" ht="15.75" hidden="false" customHeight="false" outlineLevel="0" collapsed="false">
      <c r="A2968" s="3" t="n">
        <v>2967</v>
      </c>
      <c r="B2968" s="3" t="s">
        <v>8668</v>
      </c>
      <c r="C2968" s="3" t="s">
        <v>8669</v>
      </c>
      <c r="D2968" s="3" t="n">
        <v>1</v>
      </c>
      <c r="E2968" s="3" t="n">
        <v>3.4072083</v>
      </c>
      <c r="F2968" s="3" t="n">
        <v>16</v>
      </c>
      <c r="G2968" s="3" t="n">
        <v>16</v>
      </c>
      <c r="H2968" s="3" t="n">
        <v>7</v>
      </c>
      <c r="I2968" s="3" t="n">
        <v>7</v>
      </c>
      <c r="J2968" s="3" t="n">
        <v>19</v>
      </c>
      <c r="K2968" s="3" t="n">
        <v>19</v>
      </c>
      <c r="L2968" s="3" t="n">
        <v>3</v>
      </c>
      <c r="M2968" s="3" t="n">
        <v>3</v>
      </c>
      <c r="N2968" s="3" t="n">
        <v>-1</v>
      </c>
      <c r="O2968" s="3" t="n">
        <v>-1</v>
      </c>
      <c r="P2968" s="3" t="n">
        <v>9.2</v>
      </c>
      <c r="Q2968" s="3" t="n">
        <v>24.2</v>
      </c>
      <c r="R2968" s="3" t="s">
        <v>8670</v>
      </c>
      <c r="S2968" s="4" t="n">
        <v>45747.4279050926</v>
      </c>
      <c r="T2968" s="3" t="s">
        <v>3197</v>
      </c>
      <c r="U2968" s="3" t="s">
        <v>3197</v>
      </c>
      <c r="V2968" s="3" t="n">
        <v>0</v>
      </c>
      <c r="W2968" s="3" t="n">
        <v>0</v>
      </c>
      <c r="X2968" s="3" t="n">
        <v>0</v>
      </c>
      <c r="Y2968" s="3" t="s">
        <v>30</v>
      </c>
      <c r="Z2968" s="3" t="s">
        <v>30</v>
      </c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</row>
    <row r="2969" customFormat="false" ht="15.75" hidden="false" customHeight="false" outlineLevel="0" collapsed="false">
      <c r="A2969" s="3" t="n">
        <v>2968</v>
      </c>
      <c r="B2969" s="3" t="s">
        <v>8671</v>
      </c>
      <c r="C2969" s="3" t="s">
        <v>8672</v>
      </c>
      <c r="D2969" s="3" t="n">
        <v>1</v>
      </c>
      <c r="E2969" s="3" t="n">
        <v>6.5697529</v>
      </c>
      <c r="F2969" s="3" t="n">
        <v>80</v>
      </c>
      <c r="G2969" s="3" t="n">
        <v>80</v>
      </c>
      <c r="H2969" s="3" t="n">
        <v>5</v>
      </c>
      <c r="I2969" s="3" t="n">
        <v>5</v>
      </c>
      <c r="J2969" s="3" t="n">
        <v>130</v>
      </c>
      <c r="K2969" s="3" t="n">
        <v>130</v>
      </c>
      <c r="L2969" s="3" t="n">
        <v>6</v>
      </c>
      <c r="M2969" s="3" t="n">
        <v>6</v>
      </c>
      <c r="N2969" s="3" t="n">
        <v>-1</v>
      </c>
      <c r="O2969" s="3" t="n">
        <v>-1</v>
      </c>
      <c r="P2969" s="3" t="n">
        <v>9.2</v>
      </c>
      <c r="Q2969" s="3" t="n">
        <v>24.2</v>
      </c>
      <c r="R2969" s="3" t="s">
        <v>8673</v>
      </c>
      <c r="S2969" s="4" t="n">
        <v>45747.4280324074</v>
      </c>
      <c r="T2969" s="3" t="s">
        <v>3197</v>
      </c>
      <c r="U2969" s="3" t="s">
        <v>3197</v>
      </c>
      <c r="V2969" s="3" t="n">
        <v>0</v>
      </c>
      <c r="W2969" s="3" t="n">
        <v>0</v>
      </c>
      <c r="X2969" s="3" t="n">
        <v>0</v>
      </c>
      <c r="Y2969" s="3" t="s">
        <v>30</v>
      </c>
      <c r="Z2969" s="3" t="s">
        <v>30</v>
      </c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</row>
    <row r="2970" customFormat="false" ht="15.75" hidden="false" customHeight="false" outlineLevel="0" collapsed="false">
      <c r="A2970" s="3" t="n">
        <v>2969</v>
      </c>
      <c r="B2970" s="3" t="s">
        <v>8674</v>
      </c>
      <c r="C2970" s="3" t="s">
        <v>8675</v>
      </c>
      <c r="D2970" s="3" t="n">
        <v>1</v>
      </c>
      <c r="E2970" s="3" t="n">
        <v>2.1260083</v>
      </c>
      <c r="F2970" s="3" t="n">
        <v>13</v>
      </c>
      <c r="G2970" s="3" t="n">
        <v>13</v>
      </c>
      <c r="H2970" s="3" t="n">
        <v>6</v>
      </c>
      <c r="I2970" s="3" t="n">
        <v>6</v>
      </c>
      <c r="J2970" s="3" t="n">
        <v>17</v>
      </c>
      <c r="K2970" s="3" t="n">
        <v>17</v>
      </c>
      <c r="L2970" s="3" t="n">
        <v>2</v>
      </c>
      <c r="M2970" s="3" t="n">
        <v>2</v>
      </c>
      <c r="N2970" s="3" t="n">
        <v>-1</v>
      </c>
      <c r="O2970" s="3" t="n">
        <v>-1</v>
      </c>
      <c r="P2970" s="3" t="n">
        <v>9.2</v>
      </c>
      <c r="Q2970" s="3" t="n">
        <v>24.2</v>
      </c>
      <c r="R2970" s="3" t="s">
        <v>8676</v>
      </c>
      <c r="S2970" s="4" t="n">
        <v>45747.4280902778</v>
      </c>
      <c r="T2970" s="3" t="s">
        <v>3197</v>
      </c>
      <c r="U2970" s="3" t="s">
        <v>3197</v>
      </c>
      <c r="V2970" s="3" t="n">
        <v>0</v>
      </c>
      <c r="W2970" s="3" t="n">
        <v>0</v>
      </c>
      <c r="X2970" s="3" t="n">
        <v>0</v>
      </c>
      <c r="Y2970" s="3" t="s">
        <v>30</v>
      </c>
      <c r="Z2970" s="3" t="s">
        <v>30</v>
      </c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</row>
    <row r="2971" customFormat="false" ht="15.75" hidden="false" customHeight="false" outlineLevel="0" collapsed="false">
      <c r="A2971" s="3" t="n">
        <v>2970</v>
      </c>
      <c r="B2971" s="3" t="s">
        <v>8677</v>
      </c>
      <c r="C2971" s="3" t="s">
        <v>8678</v>
      </c>
      <c r="D2971" s="3" t="n">
        <v>1</v>
      </c>
      <c r="E2971" s="3" t="n">
        <v>3.7964865</v>
      </c>
      <c r="F2971" s="3" t="n">
        <v>57</v>
      </c>
      <c r="G2971" s="3" t="n">
        <v>57</v>
      </c>
      <c r="H2971" s="3" t="n">
        <v>4</v>
      </c>
      <c r="I2971" s="3" t="n">
        <v>4</v>
      </c>
      <c r="J2971" s="3" t="n">
        <v>97</v>
      </c>
      <c r="K2971" s="3" t="n">
        <v>97</v>
      </c>
      <c r="L2971" s="3" t="n">
        <v>2</v>
      </c>
      <c r="M2971" s="3" t="n">
        <v>2</v>
      </c>
      <c r="N2971" s="3" t="n">
        <v>-1</v>
      </c>
      <c r="O2971" s="3" t="n">
        <v>-1</v>
      </c>
      <c r="P2971" s="3" t="n">
        <v>9.2</v>
      </c>
      <c r="Q2971" s="3" t="n">
        <v>24.2</v>
      </c>
      <c r="R2971" s="3" t="s">
        <v>8679</v>
      </c>
      <c r="S2971" s="4" t="n">
        <v>45747.4281828704</v>
      </c>
      <c r="T2971" s="3" t="s">
        <v>3197</v>
      </c>
      <c r="U2971" s="3" t="s">
        <v>3197</v>
      </c>
      <c r="V2971" s="3" t="n">
        <v>0</v>
      </c>
      <c r="W2971" s="3" t="n">
        <v>0</v>
      </c>
      <c r="X2971" s="3" t="n">
        <v>0</v>
      </c>
      <c r="Y2971" s="3" t="s">
        <v>30</v>
      </c>
      <c r="Z2971" s="3" t="s">
        <v>30</v>
      </c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</row>
    <row r="2972" customFormat="false" ht="15.75" hidden="false" customHeight="false" outlineLevel="0" collapsed="false">
      <c r="A2972" s="3" t="n">
        <v>2971</v>
      </c>
      <c r="B2972" s="3" t="s">
        <v>8680</v>
      </c>
      <c r="C2972" s="3" t="s">
        <v>8681</v>
      </c>
      <c r="D2972" s="3" t="n">
        <v>1</v>
      </c>
      <c r="E2972" s="3" t="n">
        <v>2.599076</v>
      </c>
      <c r="F2972" s="3" t="n">
        <v>20</v>
      </c>
      <c r="G2972" s="3" t="n">
        <v>20</v>
      </c>
      <c r="H2972" s="3" t="n">
        <v>7</v>
      </c>
      <c r="I2972" s="3" t="n">
        <v>7</v>
      </c>
      <c r="J2972" s="3" t="n">
        <v>26</v>
      </c>
      <c r="K2972" s="3" t="n">
        <v>26</v>
      </c>
      <c r="L2972" s="3" t="n">
        <v>3</v>
      </c>
      <c r="M2972" s="3" t="n">
        <v>3</v>
      </c>
      <c r="N2972" s="3" t="n">
        <v>-1</v>
      </c>
      <c r="O2972" s="3" t="n">
        <v>-1</v>
      </c>
      <c r="P2972" s="3" t="n">
        <v>9.2</v>
      </c>
      <c r="Q2972" s="3" t="n">
        <v>24.2</v>
      </c>
      <c r="R2972" s="3" t="s">
        <v>8682</v>
      </c>
      <c r="S2972" s="4" t="n">
        <v>45747.4282407407</v>
      </c>
      <c r="T2972" s="3" t="s">
        <v>3197</v>
      </c>
      <c r="U2972" s="3" t="s">
        <v>3197</v>
      </c>
      <c r="V2972" s="3" t="n">
        <v>0</v>
      </c>
      <c r="W2972" s="3" t="n">
        <v>0</v>
      </c>
      <c r="X2972" s="3" t="n">
        <v>0</v>
      </c>
      <c r="Y2972" s="3" t="s">
        <v>30</v>
      </c>
      <c r="Z2972" s="3" t="s">
        <v>30</v>
      </c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</row>
    <row r="2973" customFormat="false" ht="15.75" hidden="false" customHeight="false" outlineLevel="0" collapsed="false">
      <c r="A2973" s="3" t="n">
        <v>2972</v>
      </c>
      <c r="B2973" s="3" t="s">
        <v>8683</v>
      </c>
      <c r="C2973" s="3" t="s">
        <v>8684</v>
      </c>
      <c r="D2973" s="3" t="n">
        <v>1</v>
      </c>
      <c r="E2973" s="3" t="n">
        <v>4.0081572</v>
      </c>
      <c r="F2973" s="3" t="n">
        <v>17</v>
      </c>
      <c r="G2973" s="3" t="n">
        <v>17</v>
      </c>
      <c r="H2973" s="3" t="n">
        <v>6</v>
      </c>
      <c r="I2973" s="3" t="n">
        <v>6</v>
      </c>
      <c r="J2973" s="3" t="n">
        <v>25</v>
      </c>
      <c r="K2973" s="3" t="n">
        <v>25</v>
      </c>
      <c r="L2973" s="3" t="n">
        <v>2</v>
      </c>
      <c r="M2973" s="3" t="n">
        <v>2</v>
      </c>
      <c r="N2973" s="3" t="n">
        <v>-1</v>
      </c>
      <c r="O2973" s="3" t="n">
        <v>-1</v>
      </c>
      <c r="P2973" s="3" t="n">
        <v>9.2</v>
      </c>
      <c r="Q2973" s="3" t="n">
        <v>24.2</v>
      </c>
      <c r="R2973" s="3" t="s">
        <v>8685</v>
      </c>
      <c r="S2973" s="4" t="n">
        <v>45747.4283217593</v>
      </c>
      <c r="T2973" s="3" t="s">
        <v>1920</v>
      </c>
      <c r="U2973" s="3" t="s">
        <v>1920</v>
      </c>
      <c r="V2973" s="3" t="n">
        <v>0</v>
      </c>
      <c r="W2973" s="3" t="n">
        <v>0</v>
      </c>
      <c r="X2973" s="3" t="n">
        <v>0</v>
      </c>
      <c r="Y2973" s="3" t="s">
        <v>30</v>
      </c>
      <c r="Z2973" s="3" t="s">
        <v>30</v>
      </c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</row>
    <row r="2974" customFormat="false" ht="15.75" hidden="false" customHeight="false" outlineLevel="0" collapsed="false">
      <c r="A2974" s="3" t="n">
        <v>2973</v>
      </c>
      <c r="B2974" s="3" t="s">
        <v>8686</v>
      </c>
      <c r="C2974" s="3" t="s">
        <v>8687</v>
      </c>
      <c r="D2974" s="3" t="n">
        <v>1</v>
      </c>
      <c r="E2974" s="3" t="n">
        <v>2.0309466</v>
      </c>
      <c r="F2974" s="3" t="n">
        <v>11</v>
      </c>
      <c r="G2974" s="3" t="n">
        <v>11</v>
      </c>
      <c r="H2974" s="3" t="n">
        <v>5</v>
      </c>
      <c r="I2974" s="3" t="n">
        <v>5</v>
      </c>
      <c r="J2974" s="3" t="n">
        <v>15</v>
      </c>
      <c r="K2974" s="3" t="n">
        <v>15</v>
      </c>
      <c r="L2974" s="3" t="n">
        <v>1</v>
      </c>
      <c r="M2974" s="3" t="n">
        <v>1</v>
      </c>
      <c r="N2974" s="3" t="n">
        <v>-1</v>
      </c>
      <c r="O2974" s="3" t="n">
        <v>-1</v>
      </c>
      <c r="P2974" s="3" t="n">
        <v>9.2</v>
      </c>
      <c r="Q2974" s="3" t="n">
        <v>24.2</v>
      </c>
      <c r="R2974" s="3" t="s">
        <v>8688</v>
      </c>
      <c r="S2974" s="4" t="n">
        <v>45747.4283912037</v>
      </c>
      <c r="T2974" s="3" t="s">
        <v>1920</v>
      </c>
      <c r="U2974" s="3" t="s">
        <v>1920</v>
      </c>
      <c r="V2974" s="3" t="n">
        <v>0</v>
      </c>
      <c r="W2974" s="3" t="n">
        <v>0</v>
      </c>
      <c r="X2974" s="3" t="n">
        <v>0</v>
      </c>
      <c r="Y2974" s="3" t="s">
        <v>30</v>
      </c>
      <c r="Z2974" s="3" t="s">
        <v>30</v>
      </c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</row>
    <row r="2975" customFormat="false" ht="15.75" hidden="false" customHeight="false" outlineLevel="0" collapsed="false">
      <c r="A2975" s="3" t="n">
        <v>2974</v>
      </c>
      <c r="B2975" s="3" t="s">
        <v>8689</v>
      </c>
      <c r="C2975" s="3" t="s">
        <v>8690</v>
      </c>
      <c r="D2975" s="3" t="n">
        <v>1</v>
      </c>
      <c r="E2975" s="3" t="n">
        <v>4.364688</v>
      </c>
      <c r="F2975" s="3" t="n">
        <v>79</v>
      </c>
      <c r="G2975" s="3" t="n">
        <v>79</v>
      </c>
      <c r="H2975" s="3" t="n">
        <v>14</v>
      </c>
      <c r="I2975" s="3" t="n">
        <v>14</v>
      </c>
      <c r="J2975" s="3" t="n">
        <v>93</v>
      </c>
      <c r="K2975" s="3" t="n">
        <v>93</v>
      </c>
      <c r="L2975" s="3" t="n">
        <v>19</v>
      </c>
      <c r="M2975" s="3" t="n">
        <v>19</v>
      </c>
      <c r="N2975" s="3" t="n">
        <v>-1</v>
      </c>
      <c r="O2975" s="3" t="n">
        <v>-1</v>
      </c>
      <c r="P2975" s="3" t="n">
        <v>9.2</v>
      </c>
      <c r="Q2975" s="3" t="n">
        <v>24.2</v>
      </c>
      <c r="R2975" s="3" t="s">
        <v>8691</v>
      </c>
      <c r="S2975" s="4" t="n">
        <v>45747.4284953704</v>
      </c>
      <c r="T2975" s="3" t="s">
        <v>3197</v>
      </c>
      <c r="U2975" s="3" t="s">
        <v>3197</v>
      </c>
      <c r="V2975" s="3" t="n">
        <v>0</v>
      </c>
      <c r="W2975" s="3" t="n">
        <v>0</v>
      </c>
      <c r="X2975" s="3" t="n">
        <v>0</v>
      </c>
      <c r="Y2975" s="3" t="s">
        <v>30</v>
      </c>
      <c r="Z2975" s="3" t="s">
        <v>30</v>
      </c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</row>
    <row r="2976" customFormat="false" ht="15.75" hidden="false" customHeight="false" outlineLevel="0" collapsed="false">
      <c r="A2976" s="3" t="n">
        <v>2975</v>
      </c>
      <c r="B2976" s="3" t="s">
        <v>8692</v>
      </c>
      <c r="C2976" s="3" t="s">
        <v>8693</v>
      </c>
      <c r="D2976" s="3" t="n">
        <v>1</v>
      </c>
      <c r="E2976" s="3" t="n">
        <v>2.8730029</v>
      </c>
      <c r="F2976" s="3" t="n">
        <v>43</v>
      </c>
      <c r="G2976" s="3" t="n">
        <v>43</v>
      </c>
      <c r="H2976" s="3" t="n">
        <v>17</v>
      </c>
      <c r="I2976" s="3" t="n">
        <v>17</v>
      </c>
      <c r="J2976" s="3" t="n">
        <v>42</v>
      </c>
      <c r="K2976" s="3" t="n">
        <v>42</v>
      </c>
      <c r="L2976" s="3" t="n">
        <v>13</v>
      </c>
      <c r="M2976" s="3" t="n">
        <v>13</v>
      </c>
      <c r="N2976" s="3" t="n">
        <v>-1</v>
      </c>
      <c r="O2976" s="3" t="n">
        <v>-1</v>
      </c>
      <c r="P2976" s="3" t="n">
        <v>9.2</v>
      </c>
      <c r="Q2976" s="3" t="n">
        <v>24.2</v>
      </c>
      <c r="R2976" s="3" t="s">
        <v>8694</v>
      </c>
      <c r="S2976" s="4" t="n">
        <v>45747.4285763889</v>
      </c>
      <c r="T2976" s="3" t="s">
        <v>3197</v>
      </c>
      <c r="U2976" s="3" t="s">
        <v>3197</v>
      </c>
      <c r="V2976" s="3" t="n">
        <v>0</v>
      </c>
      <c r="W2976" s="3" t="n">
        <v>0</v>
      </c>
      <c r="X2976" s="3" t="n">
        <v>0</v>
      </c>
      <c r="Y2976" s="3" t="s">
        <v>30</v>
      </c>
      <c r="Z2976" s="3" t="s">
        <v>30</v>
      </c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</row>
    <row r="2977" customFormat="false" ht="15.75" hidden="false" customHeight="false" outlineLevel="0" collapsed="false">
      <c r="A2977" s="3" t="n">
        <v>2976</v>
      </c>
      <c r="B2977" s="3" t="s">
        <v>8695</v>
      </c>
      <c r="C2977" s="3" t="s">
        <v>8696</v>
      </c>
      <c r="D2977" s="3" t="n">
        <v>1</v>
      </c>
      <c r="E2977" s="3" t="n">
        <v>6.905897</v>
      </c>
      <c r="F2977" s="3" t="n">
        <v>87</v>
      </c>
      <c r="G2977" s="3" t="n">
        <v>87</v>
      </c>
      <c r="H2977" s="3" t="n">
        <v>11</v>
      </c>
      <c r="I2977" s="3" t="n">
        <v>11</v>
      </c>
      <c r="J2977" s="3" t="n">
        <v>99</v>
      </c>
      <c r="K2977" s="3" t="n">
        <v>99</v>
      </c>
      <c r="L2977" s="3" t="n">
        <v>33</v>
      </c>
      <c r="M2977" s="3" t="n">
        <v>33</v>
      </c>
      <c r="N2977" s="3" t="n">
        <v>-1</v>
      </c>
      <c r="O2977" s="3" t="n">
        <v>-1</v>
      </c>
      <c r="P2977" s="3" t="n">
        <v>9.2</v>
      </c>
      <c r="Q2977" s="3" t="n">
        <v>24.2</v>
      </c>
      <c r="R2977" s="3" t="s">
        <v>8697</v>
      </c>
      <c r="S2977" s="4" t="n">
        <v>45747.4287384259</v>
      </c>
      <c r="T2977" s="3" t="s">
        <v>3197</v>
      </c>
      <c r="U2977" s="3" t="s">
        <v>3197</v>
      </c>
      <c r="V2977" s="3" t="n">
        <v>0</v>
      </c>
      <c r="W2977" s="3" t="n">
        <v>0</v>
      </c>
      <c r="X2977" s="3" t="n">
        <v>0</v>
      </c>
      <c r="Y2977" s="3" t="s">
        <v>30</v>
      </c>
      <c r="Z2977" s="3" t="s">
        <v>30</v>
      </c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</row>
    <row r="2978" customFormat="false" ht="15.75" hidden="false" customHeight="false" outlineLevel="0" collapsed="false">
      <c r="A2978" s="3" t="n">
        <v>2977</v>
      </c>
      <c r="B2978" s="3" t="s">
        <v>8698</v>
      </c>
      <c r="C2978" s="3" t="s">
        <v>8699</v>
      </c>
      <c r="D2978" s="3" t="n">
        <v>1</v>
      </c>
      <c r="E2978" s="3" t="n">
        <v>2.4464162</v>
      </c>
      <c r="F2978" s="3" t="n">
        <v>31</v>
      </c>
      <c r="G2978" s="3" t="n">
        <v>31</v>
      </c>
      <c r="H2978" s="3" t="n">
        <v>8</v>
      </c>
      <c r="I2978" s="3" t="n">
        <v>8</v>
      </c>
      <c r="J2978" s="3" t="n">
        <v>31</v>
      </c>
      <c r="K2978" s="3" t="n">
        <v>31</v>
      </c>
      <c r="L2978" s="3" t="n">
        <v>12</v>
      </c>
      <c r="M2978" s="3" t="n">
        <v>12</v>
      </c>
      <c r="N2978" s="3" t="n">
        <v>-1</v>
      </c>
      <c r="O2978" s="3" t="n">
        <v>-1</v>
      </c>
      <c r="P2978" s="3" t="n">
        <v>9.2</v>
      </c>
      <c r="Q2978" s="3" t="n">
        <v>24.2</v>
      </c>
      <c r="R2978" s="3" t="s">
        <v>8700</v>
      </c>
      <c r="S2978" s="4" t="n">
        <v>45747.4288310185</v>
      </c>
      <c r="T2978" s="3" t="s">
        <v>3197</v>
      </c>
      <c r="U2978" s="3" t="s">
        <v>3197</v>
      </c>
      <c r="V2978" s="3" t="n">
        <v>0</v>
      </c>
      <c r="W2978" s="3" t="n">
        <v>0</v>
      </c>
      <c r="X2978" s="3" t="n">
        <v>0</v>
      </c>
      <c r="Y2978" s="3" t="s">
        <v>30</v>
      </c>
      <c r="Z2978" s="3" t="s">
        <v>30</v>
      </c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</row>
    <row r="2979" customFormat="false" ht="15.75" hidden="false" customHeight="false" outlineLevel="0" collapsed="false">
      <c r="A2979" s="3" t="n">
        <v>2978</v>
      </c>
      <c r="B2979" s="3" t="s">
        <v>8701</v>
      </c>
      <c r="C2979" s="3" t="s">
        <v>8702</v>
      </c>
      <c r="D2979" s="3" t="n">
        <v>1</v>
      </c>
      <c r="E2979" s="3" t="n">
        <v>6.3557936</v>
      </c>
      <c r="F2979" s="3" t="n">
        <v>86</v>
      </c>
      <c r="G2979" s="3" t="n">
        <v>86</v>
      </c>
      <c r="H2979" s="3" t="n">
        <v>11</v>
      </c>
      <c r="I2979" s="3" t="n">
        <v>11</v>
      </c>
      <c r="J2979" s="3" t="n">
        <v>99</v>
      </c>
      <c r="K2979" s="3" t="n">
        <v>99</v>
      </c>
      <c r="L2979" s="3" t="n">
        <v>32</v>
      </c>
      <c r="M2979" s="3" t="n">
        <v>32</v>
      </c>
      <c r="N2979" s="3" t="n">
        <v>-1</v>
      </c>
      <c r="O2979" s="3" t="n">
        <v>-1</v>
      </c>
      <c r="P2979" s="3" t="n">
        <v>9.2</v>
      </c>
      <c r="Q2979" s="3" t="n">
        <v>24.2</v>
      </c>
      <c r="R2979" s="3" t="s">
        <v>8703</v>
      </c>
      <c r="S2979" s="4" t="n">
        <v>45747.4289814815</v>
      </c>
      <c r="T2979" s="3" t="s">
        <v>3197</v>
      </c>
      <c r="U2979" s="3" t="s">
        <v>3197</v>
      </c>
      <c r="V2979" s="3" t="n">
        <v>0</v>
      </c>
      <c r="W2979" s="3" t="n">
        <v>0</v>
      </c>
      <c r="X2979" s="3" t="n">
        <v>0</v>
      </c>
      <c r="Y2979" s="3" t="s">
        <v>30</v>
      </c>
      <c r="Z2979" s="3" t="s">
        <v>30</v>
      </c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</row>
    <row r="2980" customFormat="false" ht="15.75" hidden="false" customHeight="false" outlineLevel="0" collapsed="false">
      <c r="A2980" s="3" t="n">
        <v>2979</v>
      </c>
      <c r="B2980" s="3" t="s">
        <v>8704</v>
      </c>
      <c r="C2980" s="3" t="s">
        <v>8705</v>
      </c>
      <c r="D2980" s="3" t="n">
        <v>1</v>
      </c>
      <c r="E2980" s="3" t="n">
        <v>6.0144338</v>
      </c>
      <c r="F2980" s="3" t="n">
        <v>86</v>
      </c>
      <c r="G2980" s="3" t="n">
        <v>86</v>
      </c>
      <c r="H2980" s="3" t="n">
        <v>11</v>
      </c>
      <c r="I2980" s="3" t="n">
        <v>11</v>
      </c>
      <c r="J2980" s="3" t="n">
        <v>99</v>
      </c>
      <c r="K2980" s="3" t="n">
        <v>99</v>
      </c>
      <c r="L2980" s="3" t="n">
        <v>32</v>
      </c>
      <c r="M2980" s="3" t="n">
        <v>32</v>
      </c>
      <c r="N2980" s="3" t="n">
        <v>-1</v>
      </c>
      <c r="O2980" s="3" t="n">
        <v>-1</v>
      </c>
      <c r="P2980" s="3" t="n">
        <v>9.2</v>
      </c>
      <c r="Q2980" s="3" t="n">
        <v>24.2</v>
      </c>
      <c r="R2980" s="3" t="s">
        <v>8706</v>
      </c>
      <c r="S2980" s="4" t="n">
        <v>45747.4291435185</v>
      </c>
      <c r="T2980" s="3" t="s">
        <v>3197</v>
      </c>
      <c r="U2980" s="3" t="s">
        <v>3197</v>
      </c>
      <c r="V2980" s="3" t="n">
        <v>0</v>
      </c>
      <c r="W2980" s="3" t="n">
        <v>0</v>
      </c>
      <c r="X2980" s="3" t="n">
        <v>0</v>
      </c>
      <c r="Y2980" s="3" t="s">
        <v>30</v>
      </c>
      <c r="Z2980" s="3" t="s">
        <v>30</v>
      </c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</row>
    <row r="2981" customFormat="false" ht="15.75" hidden="false" customHeight="false" outlineLevel="0" collapsed="false">
      <c r="A2981" s="3" t="n">
        <v>2980</v>
      </c>
      <c r="B2981" s="3" t="s">
        <v>8707</v>
      </c>
      <c r="C2981" s="3" t="s">
        <v>8708</v>
      </c>
      <c r="D2981" s="3" t="n">
        <v>1</v>
      </c>
      <c r="E2981" s="3" t="n">
        <v>2.582289</v>
      </c>
      <c r="F2981" s="3" t="n">
        <v>39</v>
      </c>
      <c r="G2981" s="3" t="n">
        <v>39</v>
      </c>
      <c r="H2981" s="3" t="n">
        <v>8</v>
      </c>
      <c r="I2981" s="3" t="n">
        <v>8</v>
      </c>
      <c r="J2981" s="3" t="n">
        <v>43</v>
      </c>
      <c r="K2981" s="3" t="n">
        <v>43</v>
      </c>
      <c r="L2981" s="3" t="n">
        <v>13</v>
      </c>
      <c r="M2981" s="3" t="n">
        <v>13</v>
      </c>
      <c r="N2981" s="3" t="n">
        <v>-1</v>
      </c>
      <c r="O2981" s="3" t="n">
        <v>-1</v>
      </c>
      <c r="P2981" s="3" t="n">
        <v>9.2</v>
      </c>
      <c r="Q2981" s="3" t="n">
        <v>24.2</v>
      </c>
      <c r="R2981" s="3" t="s">
        <v>8709</v>
      </c>
      <c r="S2981" s="4" t="n">
        <v>45747.429224537</v>
      </c>
      <c r="T2981" s="3" t="s">
        <v>3197</v>
      </c>
      <c r="U2981" s="3" t="s">
        <v>3197</v>
      </c>
      <c r="V2981" s="3" t="n">
        <v>0</v>
      </c>
      <c r="W2981" s="3" t="n">
        <v>0</v>
      </c>
      <c r="X2981" s="3" t="n">
        <v>0</v>
      </c>
      <c r="Y2981" s="3" t="s">
        <v>30</v>
      </c>
      <c r="Z2981" s="3" t="s">
        <v>30</v>
      </c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</row>
    <row r="2982" customFormat="false" ht="15.75" hidden="false" customHeight="false" outlineLevel="0" collapsed="false">
      <c r="A2982" s="3" t="n">
        <v>2981</v>
      </c>
      <c r="B2982" s="3" t="s">
        <v>8710</v>
      </c>
      <c r="C2982" s="3" t="s">
        <v>8711</v>
      </c>
      <c r="D2982" s="3" t="n">
        <v>1</v>
      </c>
      <c r="E2982" s="3" t="n">
        <v>2.8802628</v>
      </c>
      <c r="F2982" s="3" t="n">
        <v>34</v>
      </c>
      <c r="G2982" s="3" t="n">
        <v>34</v>
      </c>
      <c r="H2982" s="3" t="n">
        <v>12</v>
      </c>
      <c r="I2982" s="3" t="n">
        <v>12</v>
      </c>
      <c r="J2982" s="3" t="n">
        <v>46</v>
      </c>
      <c r="K2982" s="3" t="n">
        <v>46</v>
      </c>
      <c r="L2982" s="3" t="n">
        <v>6</v>
      </c>
      <c r="M2982" s="3" t="n">
        <v>6</v>
      </c>
      <c r="N2982" s="3" t="n">
        <v>-1</v>
      </c>
      <c r="O2982" s="3" t="n">
        <v>-1</v>
      </c>
      <c r="P2982" s="3" t="n">
        <v>9.2</v>
      </c>
      <c r="Q2982" s="3" t="n">
        <v>24.2</v>
      </c>
      <c r="R2982" s="3" t="s">
        <v>8712</v>
      </c>
      <c r="S2982" s="4" t="n">
        <v>45747.4292939815</v>
      </c>
      <c r="T2982" s="3" t="s">
        <v>1920</v>
      </c>
      <c r="U2982" s="3" t="s">
        <v>1920</v>
      </c>
      <c r="V2982" s="3" t="n">
        <v>0</v>
      </c>
      <c r="W2982" s="3" t="n">
        <v>0</v>
      </c>
      <c r="X2982" s="3" t="n">
        <v>0</v>
      </c>
      <c r="Y2982" s="3" t="s">
        <v>30</v>
      </c>
      <c r="Z2982" s="3" t="s">
        <v>30</v>
      </c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</row>
    <row r="2983" customFormat="false" ht="15.75" hidden="false" customHeight="false" outlineLevel="0" collapsed="false">
      <c r="A2983" s="3" t="n">
        <v>2982</v>
      </c>
      <c r="B2983" s="3" t="s">
        <v>8713</v>
      </c>
      <c r="C2983" s="3" t="s">
        <v>8714</v>
      </c>
      <c r="D2983" s="3" t="n">
        <v>1</v>
      </c>
      <c r="E2983" s="3" t="n">
        <v>7.4528851</v>
      </c>
      <c r="F2983" s="3" t="n">
        <v>193</v>
      </c>
      <c r="G2983" s="3" t="n">
        <v>193</v>
      </c>
      <c r="H2983" s="3" t="n">
        <v>15</v>
      </c>
      <c r="I2983" s="3" t="n">
        <v>15</v>
      </c>
      <c r="J2983" s="3" t="n">
        <v>235</v>
      </c>
      <c r="K2983" s="3" t="n">
        <v>235</v>
      </c>
      <c r="L2983" s="3" t="n">
        <v>21</v>
      </c>
      <c r="M2983" s="3" t="n">
        <v>21</v>
      </c>
      <c r="N2983" s="3" t="n">
        <v>-1</v>
      </c>
      <c r="O2983" s="3" t="n">
        <v>-1</v>
      </c>
      <c r="P2983" s="3" t="n">
        <v>9.2</v>
      </c>
      <c r="Q2983" s="3" t="n">
        <v>24.2</v>
      </c>
      <c r="R2983" s="3" t="s">
        <v>8715</v>
      </c>
      <c r="S2983" s="4" t="n">
        <v>45747.4294444444</v>
      </c>
      <c r="T2983" s="3" t="s">
        <v>1920</v>
      </c>
      <c r="U2983" s="3" t="s">
        <v>1920</v>
      </c>
      <c r="V2983" s="3" t="n">
        <v>0</v>
      </c>
      <c r="W2983" s="3" t="n">
        <v>0</v>
      </c>
      <c r="X2983" s="3" t="n">
        <v>0</v>
      </c>
      <c r="Y2983" s="3" t="s">
        <v>30</v>
      </c>
      <c r="Z2983" s="3" t="s">
        <v>30</v>
      </c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</row>
    <row r="2984" customFormat="false" ht="15.75" hidden="false" customHeight="false" outlineLevel="0" collapsed="false">
      <c r="A2984" s="3" t="n">
        <v>2983</v>
      </c>
      <c r="B2984" s="3" t="s">
        <v>8716</v>
      </c>
      <c r="C2984" s="3" t="s">
        <v>8717</v>
      </c>
      <c r="D2984" s="3" t="n">
        <v>1</v>
      </c>
      <c r="E2984" s="3" t="n">
        <v>39.532855</v>
      </c>
      <c r="F2984" s="3" t="n">
        <v>3882</v>
      </c>
      <c r="G2984" s="3" t="n">
        <v>3882</v>
      </c>
      <c r="H2984" s="3" t="n">
        <v>42</v>
      </c>
      <c r="I2984" s="3" t="n">
        <v>42</v>
      </c>
      <c r="J2984" s="3" t="n">
        <v>5322</v>
      </c>
      <c r="K2984" s="3" t="n">
        <v>5322</v>
      </c>
      <c r="L2984" s="3" t="n">
        <v>570</v>
      </c>
      <c r="M2984" s="3" t="n">
        <v>570</v>
      </c>
      <c r="N2984" s="3" t="n">
        <v>-1</v>
      </c>
      <c r="O2984" s="3" t="n">
        <v>-1</v>
      </c>
      <c r="P2984" s="3" t="n">
        <v>9.2</v>
      </c>
      <c r="Q2984" s="3" t="n">
        <v>24.2</v>
      </c>
      <c r="R2984" s="3" t="s">
        <v>5036</v>
      </c>
      <c r="S2984" s="4" t="n">
        <v>45747.641875</v>
      </c>
      <c r="T2984" s="3" t="s">
        <v>65</v>
      </c>
      <c r="U2984" s="3" t="s">
        <v>65</v>
      </c>
      <c r="V2984" s="3" t="n">
        <v>0</v>
      </c>
      <c r="W2984" s="3" t="n">
        <v>0</v>
      </c>
      <c r="X2984" s="3" t="n">
        <v>0</v>
      </c>
      <c r="Y2984" s="3" t="s">
        <v>30</v>
      </c>
      <c r="Z2984" s="3" t="s">
        <v>30</v>
      </c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</row>
    <row r="2985" customFormat="false" ht="15.75" hidden="false" customHeight="false" outlineLevel="0" collapsed="false">
      <c r="A2985" s="3" t="n">
        <v>2984</v>
      </c>
      <c r="B2985" s="3" t="s">
        <v>8718</v>
      </c>
      <c r="C2985" s="3" t="s">
        <v>8719</v>
      </c>
      <c r="D2985" s="3" t="n">
        <v>1</v>
      </c>
      <c r="E2985" s="3" t="n">
        <v>5.4658267</v>
      </c>
      <c r="F2985" s="3" t="n">
        <v>69</v>
      </c>
      <c r="G2985" s="3" t="n">
        <v>69</v>
      </c>
      <c r="H2985" s="3" t="n">
        <v>3</v>
      </c>
      <c r="I2985" s="3" t="n">
        <v>3</v>
      </c>
      <c r="J2985" s="3" t="n">
        <v>66</v>
      </c>
      <c r="K2985" s="3" t="n">
        <v>66</v>
      </c>
      <c r="L2985" s="3" t="n">
        <v>10</v>
      </c>
      <c r="M2985" s="3" t="n">
        <v>10</v>
      </c>
      <c r="N2985" s="3" t="n">
        <v>-1</v>
      </c>
      <c r="O2985" s="3" t="n">
        <v>-1</v>
      </c>
      <c r="P2985" s="3" t="n">
        <v>9.2</v>
      </c>
      <c r="Q2985" s="3" t="n">
        <v>24.2</v>
      </c>
      <c r="R2985" s="3" t="s">
        <v>5039</v>
      </c>
      <c r="S2985" s="4" t="n">
        <v>45747.4315509259</v>
      </c>
      <c r="T2985" s="3" t="s">
        <v>65</v>
      </c>
      <c r="U2985" s="3" t="s">
        <v>65</v>
      </c>
      <c r="V2985" s="3" t="n">
        <v>0</v>
      </c>
      <c r="W2985" s="3" t="n">
        <v>0</v>
      </c>
      <c r="X2985" s="3" t="n">
        <v>0</v>
      </c>
      <c r="Y2985" s="3" t="s">
        <v>30</v>
      </c>
      <c r="Z2985" s="3" t="s">
        <v>30</v>
      </c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</row>
    <row r="2986" customFormat="false" ht="15.75" hidden="false" customHeight="false" outlineLevel="0" collapsed="false">
      <c r="A2986" s="3" t="n">
        <v>2985</v>
      </c>
      <c r="B2986" s="3" t="s">
        <v>8720</v>
      </c>
      <c r="C2986" s="3" t="s">
        <v>8721</v>
      </c>
      <c r="D2986" s="3" t="n">
        <v>1</v>
      </c>
      <c r="E2986" s="3" t="n">
        <v>2.6613303</v>
      </c>
      <c r="F2986" s="3" t="n">
        <v>44</v>
      </c>
      <c r="G2986" s="3" t="n">
        <v>44</v>
      </c>
      <c r="H2986" s="3" t="n">
        <v>7</v>
      </c>
      <c r="I2986" s="3" t="n">
        <v>7</v>
      </c>
      <c r="J2986" s="3" t="n">
        <v>39</v>
      </c>
      <c r="K2986" s="3" t="n">
        <v>39</v>
      </c>
      <c r="L2986" s="3" t="n">
        <v>10</v>
      </c>
      <c r="M2986" s="3" t="n">
        <v>10</v>
      </c>
      <c r="N2986" s="3" t="n">
        <v>-1</v>
      </c>
      <c r="O2986" s="3" t="n">
        <v>-1</v>
      </c>
      <c r="P2986" s="3" t="n">
        <v>9.3</v>
      </c>
      <c r="Q2986" s="3" t="n">
        <v>24.2</v>
      </c>
      <c r="R2986" s="3" t="s">
        <v>8722</v>
      </c>
      <c r="S2986" s="4" t="n">
        <v>45747.4316203704</v>
      </c>
      <c r="T2986" s="3" t="s">
        <v>1920</v>
      </c>
      <c r="U2986" s="3" t="s">
        <v>1920</v>
      </c>
      <c r="V2986" s="3" t="n">
        <v>0</v>
      </c>
      <c r="W2986" s="3" t="n">
        <v>0</v>
      </c>
      <c r="X2986" s="3" t="n">
        <v>0</v>
      </c>
      <c r="Y2986" s="3" t="s">
        <v>30</v>
      </c>
      <c r="Z2986" s="3" t="s">
        <v>30</v>
      </c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</row>
    <row r="2987" customFormat="false" ht="15.75" hidden="false" customHeight="false" outlineLevel="0" collapsed="false">
      <c r="A2987" s="3" t="n">
        <v>2986</v>
      </c>
      <c r="B2987" s="3" t="s">
        <v>8723</v>
      </c>
      <c r="C2987" s="3" t="s">
        <v>8724</v>
      </c>
      <c r="D2987" s="3" t="n">
        <v>1</v>
      </c>
      <c r="E2987" s="3" t="n">
        <v>4.521613</v>
      </c>
      <c r="F2987" s="3" t="n">
        <v>162</v>
      </c>
      <c r="G2987" s="3" t="n">
        <v>162</v>
      </c>
      <c r="H2987" s="3" t="n">
        <v>11</v>
      </c>
      <c r="I2987" s="3" t="n">
        <v>11</v>
      </c>
      <c r="J2987" s="3" t="n">
        <v>209</v>
      </c>
      <c r="K2987" s="3" t="n">
        <v>209</v>
      </c>
      <c r="L2987" s="3" t="n">
        <v>52</v>
      </c>
      <c r="M2987" s="3" t="n">
        <v>52</v>
      </c>
      <c r="N2987" s="3" t="n">
        <v>-1</v>
      </c>
      <c r="O2987" s="3" t="n">
        <v>-1</v>
      </c>
      <c r="P2987" s="3" t="n">
        <v>9.3</v>
      </c>
      <c r="Q2987" s="3" t="n">
        <v>24.2</v>
      </c>
      <c r="R2987" s="3" t="s">
        <v>8725</v>
      </c>
      <c r="S2987" s="4" t="n">
        <v>45747.642037037</v>
      </c>
      <c r="T2987" s="3" t="s">
        <v>256</v>
      </c>
      <c r="U2987" s="3" t="s">
        <v>256</v>
      </c>
      <c r="V2987" s="3" t="n">
        <v>0</v>
      </c>
      <c r="W2987" s="3" t="n">
        <v>0</v>
      </c>
      <c r="X2987" s="3" t="n">
        <v>0</v>
      </c>
      <c r="Y2987" s="3" t="s">
        <v>30</v>
      </c>
      <c r="Z2987" s="3" t="s">
        <v>30</v>
      </c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</row>
    <row r="2988" customFormat="false" ht="15.75" hidden="false" customHeight="false" outlineLevel="0" collapsed="false">
      <c r="A2988" s="3" t="n">
        <v>2987</v>
      </c>
      <c r="B2988" s="3" t="s">
        <v>8726</v>
      </c>
      <c r="C2988" s="3" t="s">
        <v>8727</v>
      </c>
      <c r="D2988" s="3" t="n">
        <v>1</v>
      </c>
      <c r="E2988" s="3" t="n">
        <v>7.4527974</v>
      </c>
      <c r="F2988" s="3" t="n">
        <v>110</v>
      </c>
      <c r="G2988" s="3" t="n">
        <v>110</v>
      </c>
      <c r="H2988" s="3" t="n">
        <v>15</v>
      </c>
      <c r="I2988" s="3" t="n">
        <v>15</v>
      </c>
      <c r="J2988" s="3" t="n">
        <v>131</v>
      </c>
      <c r="K2988" s="3" t="n">
        <v>131</v>
      </c>
      <c r="L2988" s="3" t="n">
        <v>18</v>
      </c>
      <c r="M2988" s="3" t="n">
        <v>18</v>
      </c>
      <c r="N2988" s="3" t="n">
        <v>-1</v>
      </c>
      <c r="O2988" s="3" t="n">
        <v>-1</v>
      </c>
      <c r="P2988" s="3" t="n">
        <v>9.3</v>
      </c>
      <c r="Q2988" s="3" t="n">
        <v>24.2</v>
      </c>
      <c r="R2988" s="3" t="s">
        <v>8728</v>
      </c>
      <c r="S2988" s="4" t="n">
        <v>45747.4318981482</v>
      </c>
      <c r="T2988" s="3" t="s">
        <v>1920</v>
      </c>
      <c r="U2988" s="3" t="s">
        <v>1920</v>
      </c>
      <c r="V2988" s="3" t="n">
        <v>0</v>
      </c>
      <c r="W2988" s="3" t="n">
        <v>0</v>
      </c>
      <c r="X2988" s="3" t="n">
        <v>0</v>
      </c>
      <c r="Y2988" s="3" t="s">
        <v>30</v>
      </c>
      <c r="Z2988" s="3" t="s">
        <v>30</v>
      </c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</row>
    <row r="2989" customFormat="false" ht="15.75" hidden="false" customHeight="false" outlineLevel="0" collapsed="false">
      <c r="A2989" s="3" t="n">
        <v>2988</v>
      </c>
      <c r="B2989" s="3" t="s">
        <v>8729</v>
      </c>
      <c r="C2989" s="3" t="s">
        <v>8730</v>
      </c>
      <c r="D2989" s="3" t="n">
        <v>1</v>
      </c>
      <c r="E2989" s="3" t="n">
        <v>2.9282</v>
      </c>
      <c r="F2989" s="3" t="n">
        <v>40</v>
      </c>
      <c r="G2989" s="3" t="n">
        <v>40</v>
      </c>
      <c r="H2989" s="3" t="n">
        <v>5</v>
      </c>
      <c r="I2989" s="3" t="n">
        <v>5</v>
      </c>
      <c r="J2989" s="3" t="n">
        <v>44</v>
      </c>
      <c r="K2989" s="3" t="n">
        <v>44</v>
      </c>
      <c r="L2989" s="3" t="n">
        <v>10</v>
      </c>
      <c r="M2989" s="3" t="n">
        <v>10</v>
      </c>
      <c r="N2989" s="3" t="n">
        <v>-1</v>
      </c>
      <c r="O2989" s="3" t="n">
        <v>-1</v>
      </c>
      <c r="P2989" s="3" t="n">
        <v>9.3</v>
      </c>
      <c r="Q2989" s="3" t="n">
        <v>24.2</v>
      </c>
      <c r="R2989" s="3" t="s">
        <v>8731</v>
      </c>
      <c r="S2989" s="4" t="n">
        <v>45747.4319675926</v>
      </c>
      <c r="T2989" s="3" t="s">
        <v>256</v>
      </c>
      <c r="U2989" s="3" t="s">
        <v>256</v>
      </c>
      <c r="V2989" s="3" t="n">
        <v>0</v>
      </c>
      <c r="W2989" s="3" t="n">
        <v>0</v>
      </c>
      <c r="X2989" s="3" t="n">
        <v>0</v>
      </c>
      <c r="Y2989" s="3" t="s">
        <v>30</v>
      </c>
      <c r="Z2989" s="3" t="s">
        <v>30</v>
      </c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</row>
    <row r="2990" customFormat="false" ht="15.75" hidden="false" customHeight="false" outlineLevel="0" collapsed="false">
      <c r="A2990" s="3" t="n">
        <v>2989</v>
      </c>
      <c r="B2990" s="3" t="s">
        <v>8732</v>
      </c>
      <c r="C2990" s="3" t="s">
        <v>8733</v>
      </c>
      <c r="D2990" s="3" t="n">
        <v>1</v>
      </c>
      <c r="E2990" s="3" t="n">
        <v>4.068747</v>
      </c>
      <c r="F2990" s="3" t="n">
        <v>70</v>
      </c>
      <c r="G2990" s="3" t="n">
        <v>70</v>
      </c>
      <c r="H2990" s="3" t="n">
        <v>15</v>
      </c>
      <c r="I2990" s="3" t="n">
        <v>15</v>
      </c>
      <c r="J2990" s="3" t="n">
        <v>91</v>
      </c>
      <c r="K2990" s="3" t="n">
        <v>91</v>
      </c>
      <c r="L2990" s="3" t="n">
        <v>13</v>
      </c>
      <c r="M2990" s="3" t="n">
        <v>13</v>
      </c>
      <c r="N2990" s="3" t="n">
        <v>-1</v>
      </c>
      <c r="O2990" s="3" t="n">
        <v>-1</v>
      </c>
      <c r="P2990" s="3" t="n">
        <v>9.3</v>
      </c>
      <c r="Q2990" s="3" t="n">
        <v>24.2</v>
      </c>
      <c r="R2990" s="3" t="s">
        <v>8734</v>
      </c>
      <c r="S2990" s="4" t="n">
        <v>45747.4320601852</v>
      </c>
      <c r="T2990" s="3" t="s">
        <v>3197</v>
      </c>
      <c r="U2990" s="3" t="s">
        <v>3197</v>
      </c>
      <c r="V2990" s="3" t="n">
        <v>0</v>
      </c>
      <c r="W2990" s="3" t="n">
        <v>0</v>
      </c>
      <c r="X2990" s="3" t="n">
        <v>0</v>
      </c>
      <c r="Y2990" s="3" t="s">
        <v>30</v>
      </c>
      <c r="Z2990" s="3" t="s">
        <v>30</v>
      </c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</row>
    <row r="2991" customFormat="false" ht="15.75" hidden="false" customHeight="false" outlineLevel="0" collapsed="false">
      <c r="A2991" s="3" t="n">
        <v>2990</v>
      </c>
      <c r="B2991" s="3" t="s">
        <v>8735</v>
      </c>
      <c r="C2991" s="3" t="s">
        <v>8736</v>
      </c>
      <c r="D2991" s="3" t="n">
        <v>1</v>
      </c>
      <c r="E2991" s="3" t="n">
        <v>9.1770332</v>
      </c>
      <c r="F2991" s="3" t="n">
        <v>261</v>
      </c>
      <c r="G2991" s="3" t="n">
        <v>261</v>
      </c>
      <c r="H2991" s="3" t="n">
        <v>13</v>
      </c>
      <c r="I2991" s="3" t="n">
        <v>13</v>
      </c>
      <c r="J2991" s="3" t="n">
        <v>287</v>
      </c>
      <c r="K2991" s="3" t="n">
        <v>287</v>
      </c>
      <c r="L2991" s="3" t="n">
        <v>43</v>
      </c>
      <c r="M2991" s="3" t="n">
        <v>43</v>
      </c>
      <c r="N2991" s="3" t="n">
        <v>-1</v>
      </c>
      <c r="O2991" s="3" t="n">
        <v>-1</v>
      </c>
      <c r="P2991" s="3" t="n">
        <v>9.3</v>
      </c>
      <c r="Q2991" s="3" t="n">
        <v>24.2</v>
      </c>
      <c r="R2991" s="3" t="s">
        <v>8737</v>
      </c>
      <c r="S2991" s="4" t="n">
        <v>45747.4322337963</v>
      </c>
      <c r="T2991" s="3" t="s">
        <v>1920</v>
      </c>
      <c r="U2991" s="3" t="s">
        <v>1920</v>
      </c>
      <c r="V2991" s="3" t="n">
        <v>0</v>
      </c>
      <c r="W2991" s="3" t="n">
        <v>0</v>
      </c>
      <c r="X2991" s="3" t="n">
        <v>0</v>
      </c>
      <c r="Y2991" s="3" t="s">
        <v>30</v>
      </c>
      <c r="Z2991" s="3" t="s">
        <v>30</v>
      </c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</row>
    <row r="2992" customFormat="false" ht="15.75" hidden="false" customHeight="false" outlineLevel="0" collapsed="false">
      <c r="A2992" s="3" t="n">
        <v>2991</v>
      </c>
      <c r="B2992" s="3" t="s">
        <v>8738</v>
      </c>
      <c r="C2992" s="3" t="s">
        <v>8739</v>
      </c>
      <c r="D2992" s="3" t="n">
        <v>1</v>
      </c>
      <c r="E2992" s="3" t="n">
        <v>1.2646574</v>
      </c>
      <c r="F2992" s="3" t="n">
        <v>27</v>
      </c>
      <c r="G2992" s="3" t="n">
        <v>27</v>
      </c>
      <c r="H2992" s="3" t="n">
        <v>3</v>
      </c>
      <c r="I2992" s="3" t="n">
        <v>3</v>
      </c>
      <c r="J2992" s="3" t="n">
        <v>26</v>
      </c>
      <c r="K2992" s="3" t="n">
        <v>26</v>
      </c>
      <c r="L2992" s="3" t="n">
        <v>4</v>
      </c>
      <c r="M2992" s="3" t="n">
        <v>4</v>
      </c>
      <c r="N2992" s="3" t="n">
        <v>-1</v>
      </c>
      <c r="O2992" s="3" t="n">
        <v>-1</v>
      </c>
      <c r="P2992" s="3" t="n">
        <v>9.3</v>
      </c>
      <c r="Q2992" s="3" t="n">
        <v>24.2</v>
      </c>
      <c r="R2992" s="3" t="s">
        <v>8740</v>
      </c>
      <c r="S2992" s="4" t="n">
        <v>45747.4322800926</v>
      </c>
      <c r="T2992" s="3" t="s">
        <v>65</v>
      </c>
      <c r="U2992" s="3" t="s">
        <v>65</v>
      </c>
      <c r="V2992" s="3" t="n">
        <v>0</v>
      </c>
      <c r="W2992" s="3" t="n">
        <v>0</v>
      </c>
      <c r="X2992" s="3" t="n">
        <v>0</v>
      </c>
      <c r="Y2992" s="3" t="s">
        <v>30</v>
      </c>
      <c r="Z2992" s="3" t="s">
        <v>30</v>
      </c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</row>
    <row r="2993" customFormat="false" ht="15.75" hidden="false" customHeight="false" outlineLevel="0" collapsed="false">
      <c r="A2993" s="3" t="n">
        <v>2992</v>
      </c>
      <c r="B2993" s="3" t="s">
        <v>8741</v>
      </c>
      <c r="C2993" s="3" t="s">
        <v>8742</v>
      </c>
      <c r="D2993" s="3" t="n">
        <v>1</v>
      </c>
      <c r="E2993" s="3" t="n">
        <v>1.8673369</v>
      </c>
      <c r="F2993" s="3" t="n">
        <v>27</v>
      </c>
      <c r="G2993" s="3" t="n">
        <v>27</v>
      </c>
      <c r="H2993" s="3" t="n">
        <v>8</v>
      </c>
      <c r="I2993" s="3" t="n">
        <v>8</v>
      </c>
      <c r="J2993" s="3" t="n">
        <v>32</v>
      </c>
      <c r="K2993" s="3" t="n">
        <v>32</v>
      </c>
      <c r="L2993" s="3" t="n">
        <v>5</v>
      </c>
      <c r="M2993" s="3" t="n">
        <v>5</v>
      </c>
      <c r="N2993" s="3" t="n">
        <v>0</v>
      </c>
      <c r="O2993" s="3" t="n">
        <v>-1</v>
      </c>
      <c r="P2993" s="3" t="n">
        <v>9.3</v>
      </c>
      <c r="Q2993" s="3" t="n">
        <v>24.2</v>
      </c>
      <c r="R2993" s="3" t="s">
        <v>8743</v>
      </c>
      <c r="S2993" s="4" t="n">
        <v>45747.4323726852</v>
      </c>
      <c r="T2993" s="3" t="s">
        <v>1920</v>
      </c>
      <c r="U2993" s="3" t="s">
        <v>1920</v>
      </c>
      <c r="V2993" s="3" t="n">
        <v>1</v>
      </c>
      <c r="W2993" s="3" t="n">
        <v>0</v>
      </c>
      <c r="X2993" s="3" t="n">
        <v>0</v>
      </c>
      <c r="Y2993" s="3" t="s">
        <v>30</v>
      </c>
      <c r="Z2993" s="3" t="s">
        <v>30</v>
      </c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</row>
    <row r="2994" customFormat="false" ht="15.75" hidden="false" customHeight="false" outlineLevel="0" collapsed="false">
      <c r="A2994" s="3" t="n">
        <v>2993</v>
      </c>
      <c r="B2994" s="3" t="s">
        <v>8744</v>
      </c>
      <c r="C2994" s="3" t="s">
        <v>8745</v>
      </c>
      <c r="D2994" s="3" t="n">
        <v>1</v>
      </c>
      <c r="E2994" s="3" t="n">
        <v>1.7765483</v>
      </c>
      <c r="F2994" s="3" t="n">
        <v>21</v>
      </c>
      <c r="G2994" s="3" t="n">
        <v>21</v>
      </c>
      <c r="H2994" s="3" t="n">
        <v>7</v>
      </c>
      <c r="I2994" s="3" t="n">
        <v>7</v>
      </c>
      <c r="J2994" s="3" t="n">
        <v>23</v>
      </c>
      <c r="K2994" s="3" t="n">
        <v>23</v>
      </c>
      <c r="L2994" s="3" t="n">
        <v>4</v>
      </c>
      <c r="M2994" s="3" t="n">
        <v>4</v>
      </c>
      <c r="N2994" s="3" t="n">
        <v>-1</v>
      </c>
      <c r="O2994" s="3" t="n">
        <v>-1</v>
      </c>
      <c r="P2994" s="3" t="n">
        <v>9.3</v>
      </c>
      <c r="Q2994" s="3" t="n">
        <v>24.2</v>
      </c>
      <c r="R2994" s="3" t="s">
        <v>8746</v>
      </c>
      <c r="S2994" s="4" t="n">
        <v>45747.4324305556</v>
      </c>
      <c r="T2994" s="3" t="s">
        <v>1920</v>
      </c>
      <c r="U2994" s="3" t="s">
        <v>1920</v>
      </c>
      <c r="V2994" s="3" t="n">
        <v>0</v>
      </c>
      <c r="W2994" s="3" t="n">
        <v>0</v>
      </c>
      <c r="X2994" s="3" t="n">
        <v>0</v>
      </c>
      <c r="Y2994" s="3" t="s">
        <v>30</v>
      </c>
      <c r="Z2994" s="3" t="s">
        <v>30</v>
      </c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</row>
    <row r="2995" customFormat="false" ht="15.75" hidden="false" customHeight="false" outlineLevel="0" collapsed="false">
      <c r="A2995" s="3" t="n">
        <v>2994</v>
      </c>
      <c r="B2995" s="3" t="s">
        <v>8747</v>
      </c>
      <c r="C2995" s="3" t="s">
        <v>8748</v>
      </c>
      <c r="D2995" s="3" t="n">
        <v>1</v>
      </c>
      <c r="E2995" s="3" t="n">
        <v>2.3718402</v>
      </c>
      <c r="F2995" s="3" t="n">
        <v>32</v>
      </c>
      <c r="G2995" s="3" t="n">
        <v>32</v>
      </c>
      <c r="H2995" s="3" t="n">
        <v>9</v>
      </c>
      <c r="I2995" s="3" t="n">
        <v>9</v>
      </c>
      <c r="J2995" s="3" t="n">
        <v>38</v>
      </c>
      <c r="K2995" s="3" t="n">
        <v>38</v>
      </c>
      <c r="L2995" s="3" t="n">
        <v>7</v>
      </c>
      <c r="M2995" s="3" t="n">
        <v>7</v>
      </c>
      <c r="N2995" s="3" t="n">
        <v>-1</v>
      </c>
      <c r="O2995" s="3" t="n">
        <v>-1</v>
      </c>
      <c r="P2995" s="3" t="n">
        <v>9.3</v>
      </c>
      <c r="Q2995" s="3" t="n">
        <v>24.2</v>
      </c>
      <c r="R2995" s="3" t="s">
        <v>8749</v>
      </c>
      <c r="S2995" s="4" t="n">
        <v>45747.4324884259</v>
      </c>
      <c r="T2995" s="3" t="s">
        <v>1920</v>
      </c>
      <c r="U2995" s="3" t="s">
        <v>1920</v>
      </c>
      <c r="V2995" s="3" t="n">
        <v>0</v>
      </c>
      <c r="W2995" s="3" t="n">
        <v>0</v>
      </c>
      <c r="X2995" s="3" t="n">
        <v>0</v>
      </c>
      <c r="Y2995" s="3" t="s">
        <v>30</v>
      </c>
      <c r="Z2995" s="3" t="s">
        <v>30</v>
      </c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</row>
    <row r="2996" customFormat="false" ht="15.75" hidden="false" customHeight="false" outlineLevel="0" collapsed="false">
      <c r="A2996" s="3" t="n">
        <v>2995</v>
      </c>
      <c r="B2996" s="3" t="s">
        <v>8750</v>
      </c>
      <c r="C2996" s="3" t="s">
        <v>8751</v>
      </c>
      <c r="D2996" s="3" t="n">
        <v>1</v>
      </c>
      <c r="E2996" s="3" t="n">
        <v>4.7919191</v>
      </c>
      <c r="F2996" s="3" t="n">
        <v>77</v>
      </c>
      <c r="G2996" s="3" t="n">
        <v>77</v>
      </c>
      <c r="H2996" s="3" t="n">
        <v>8</v>
      </c>
      <c r="I2996" s="3" t="n">
        <v>8</v>
      </c>
      <c r="J2996" s="3" t="n">
        <v>120</v>
      </c>
      <c r="K2996" s="3" t="n">
        <v>120</v>
      </c>
      <c r="L2996" s="3" t="n">
        <v>8</v>
      </c>
      <c r="M2996" s="3" t="n">
        <v>8</v>
      </c>
      <c r="N2996" s="3" t="n">
        <v>-1</v>
      </c>
      <c r="O2996" s="3" t="n">
        <v>-1</v>
      </c>
      <c r="P2996" s="3" t="n">
        <v>9.3</v>
      </c>
      <c r="Q2996" s="3" t="n">
        <v>24.2</v>
      </c>
      <c r="R2996" s="3" t="s">
        <v>8752</v>
      </c>
      <c r="S2996" s="4" t="n">
        <v>45747.4325810185</v>
      </c>
      <c r="T2996" s="3" t="s">
        <v>1920</v>
      </c>
      <c r="U2996" s="3" t="s">
        <v>1920</v>
      </c>
      <c r="V2996" s="3" t="n">
        <v>0</v>
      </c>
      <c r="W2996" s="3" t="n">
        <v>0</v>
      </c>
      <c r="X2996" s="3" t="n">
        <v>0</v>
      </c>
      <c r="Y2996" s="3" t="s">
        <v>30</v>
      </c>
      <c r="Z2996" s="3" t="s">
        <v>30</v>
      </c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</row>
    <row r="2997" customFormat="false" ht="15.75" hidden="false" customHeight="false" outlineLevel="0" collapsed="false">
      <c r="A2997" s="3" t="n">
        <v>2996</v>
      </c>
      <c r="B2997" s="3" t="s">
        <v>8753</v>
      </c>
      <c r="C2997" s="3" t="s">
        <v>8754</v>
      </c>
      <c r="D2997" s="3" t="n">
        <v>1</v>
      </c>
      <c r="E2997" s="3" t="n">
        <v>1.9251455</v>
      </c>
      <c r="F2997" s="3" t="n">
        <v>18</v>
      </c>
      <c r="G2997" s="3" t="n">
        <v>18</v>
      </c>
      <c r="H2997" s="3" t="n">
        <v>7</v>
      </c>
      <c r="I2997" s="3" t="n">
        <v>7</v>
      </c>
      <c r="J2997" s="3" t="n">
        <v>22</v>
      </c>
      <c r="K2997" s="3" t="n">
        <v>22</v>
      </c>
      <c r="L2997" s="3" t="n">
        <v>3</v>
      </c>
      <c r="M2997" s="3" t="n">
        <v>3</v>
      </c>
      <c r="N2997" s="3" t="n">
        <v>-1</v>
      </c>
      <c r="O2997" s="3" t="n">
        <v>-1</v>
      </c>
      <c r="P2997" s="3" t="n">
        <v>9.3</v>
      </c>
      <c r="Q2997" s="3" t="n">
        <v>24.2</v>
      </c>
      <c r="R2997" s="3" t="s">
        <v>8755</v>
      </c>
      <c r="S2997" s="4" t="n">
        <v>45747.4326388889</v>
      </c>
      <c r="T2997" s="3" t="s">
        <v>1920</v>
      </c>
      <c r="U2997" s="3" t="s">
        <v>1920</v>
      </c>
      <c r="V2997" s="3" t="n">
        <v>0</v>
      </c>
      <c r="W2997" s="3" t="n">
        <v>0</v>
      </c>
      <c r="X2997" s="3" t="n">
        <v>0</v>
      </c>
      <c r="Y2997" s="3" t="s">
        <v>30</v>
      </c>
      <c r="Z2997" s="3" t="s">
        <v>30</v>
      </c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</row>
    <row r="2998" customFormat="false" ht="15.75" hidden="false" customHeight="false" outlineLevel="0" collapsed="false">
      <c r="A2998" s="3" t="n">
        <v>2997</v>
      </c>
      <c r="B2998" s="3" t="s">
        <v>8756</v>
      </c>
      <c r="C2998" s="3" t="s">
        <v>8757</v>
      </c>
      <c r="D2998" s="3" t="n">
        <v>1</v>
      </c>
      <c r="E2998" s="3" t="n">
        <v>3.2021748</v>
      </c>
      <c r="F2998" s="3" t="n">
        <v>48</v>
      </c>
      <c r="G2998" s="3" t="n">
        <v>48</v>
      </c>
      <c r="H2998" s="3" t="n">
        <v>9</v>
      </c>
      <c r="I2998" s="3" t="n">
        <v>9</v>
      </c>
      <c r="J2998" s="3" t="n">
        <v>62</v>
      </c>
      <c r="K2998" s="3" t="n">
        <v>62</v>
      </c>
      <c r="L2998" s="3" t="n">
        <v>8</v>
      </c>
      <c r="M2998" s="3" t="n">
        <v>8</v>
      </c>
      <c r="N2998" s="3" t="n">
        <v>-1</v>
      </c>
      <c r="O2998" s="3" t="n">
        <v>-1</v>
      </c>
      <c r="P2998" s="3" t="n">
        <v>9.3</v>
      </c>
      <c r="Q2998" s="3" t="n">
        <v>24.2</v>
      </c>
      <c r="R2998" s="3" t="s">
        <v>8758</v>
      </c>
      <c r="S2998" s="4" t="n">
        <v>45747.4327199074</v>
      </c>
      <c r="T2998" s="3" t="s">
        <v>1920</v>
      </c>
      <c r="U2998" s="3" t="s">
        <v>1920</v>
      </c>
      <c r="V2998" s="3" t="n">
        <v>0</v>
      </c>
      <c r="W2998" s="3" t="n">
        <v>0</v>
      </c>
      <c r="X2998" s="3" t="n">
        <v>0</v>
      </c>
      <c r="Y2998" s="3" t="s">
        <v>30</v>
      </c>
      <c r="Z2998" s="3" t="s">
        <v>30</v>
      </c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</row>
    <row r="2999" customFormat="false" ht="15.75" hidden="false" customHeight="false" outlineLevel="0" collapsed="false">
      <c r="A2999" s="3" t="n">
        <v>2998</v>
      </c>
      <c r="B2999" s="3" t="s">
        <v>8759</v>
      </c>
      <c r="C2999" s="3" t="s">
        <v>8760</v>
      </c>
      <c r="D2999" s="3" t="n">
        <v>1</v>
      </c>
      <c r="E2999" s="3" t="n">
        <v>2.643435</v>
      </c>
      <c r="F2999" s="3" t="n">
        <v>30</v>
      </c>
      <c r="G2999" s="3" t="n">
        <v>30</v>
      </c>
      <c r="H2999" s="3" t="n">
        <v>9</v>
      </c>
      <c r="I2999" s="3" t="n">
        <v>9</v>
      </c>
      <c r="J2999" s="3" t="n">
        <v>35</v>
      </c>
      <c r="K2999" s="3" t="n">
        <v>35</v>
      </c>
      <c r="L2999" s="3" t="n">
        <v>7</v>
      </c>
      <c r="M2999" s="3" t="n">
        <v>7</v>
      </c>
      <c r="N2999" s="3" t="n">
        <v>-1</v>
      </c>
      <c r="O2999" s="3" t="n">
        <v>-1</v>
      </c>
      <c r="P2999" s="3" t="n">
        <v>9.3</v>
      </c>
      <c r="Q2999" s="3" t="n">
        <v>24.2</v>
      </c>
      <c r="R2999" s="3" t="s">
        <v>8761</v>
      </c>
      <c r="S2999" s="4" t="n">
        <v>45747.4327777778</v>
      </c>
      <c r="T2999" s="3" t="s">
        <v>1920</v>
      </c>
      <c r="U2999" s="3" t="s">
        <v>1920</v>
      </c>
      <c r="V2999" s="3" t="n">
        <v>0</v>
      </c>
      <c r="W2999" s="3" t="n">
        <v>0</v>
      </c>
      <c r="X2999" s="3" t="n">
        <v>0</v>
      </c>
      <c r="Y2999" s="3" t="s">
        <v>30</v>
      </c>
      <c r="Z2999" s="3" t="s">
        <v>30</v>
      </c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</row>
    <row r="3000" customFormat="false" ht="15.75" hidden="false" customHeight="false" outlineLevel="0" collapsed="false">
      <c r="A3000" s="3" t="n">
        <v>2999</v>
      </c>
      <c r="B3000" s="3" t="s">
        <v>8762</v>
      </c>
      <c r="C3000" s="3" t="s">
        <v>8763</v>
      </c>
      <c r="D3000" s="3" t="n">
        <v>1</v>
      </c>
      <c r="E3000" s="3" t="n">
        <v>7.3080791</v>
      </c>
      <c r="F3000" s="3" t="n">
        <v>119</v>
      </c>
      <c r="G3000" s="3" t="n">
        <v>119</v>
      </c>
      <c r="H3000" s="3" t="n">
        <v>11</v>
      </c>
      <c r="I3000" s="3" t="n">
        <v>11</v>
      </c>
      <c r="J3000" s="3" t="n">
        <v>127</v>
      </c>
      <c r="K3000" s="3" t="n">
        <v>127</v>
      </c>
      <c r="L3000" s="3" t="n">
        <v>26</v>
      </c>
      <c r="M3000" s="3" t="n">
        <v>26</v>
      </c>
      <c r="N3000" s="3" t="n">
        <v>-1</v>
      </c>
      <c r="O3000" s="3" t="n">
        <v>-1</v>
      </c>
      <c r="P3000" s="3" t="n">
        <v>9.3</v>
      </c>
      <c r="Q3000" s="3" t="n">
        <v>24.2</v>
      </c>
      <c r="R3000" s="3" t="s">
        <v>8764</v>
      </c>
      <c r="S3000" s="4" t="n">
        <v>45747.4329050926</v>
      </c>
      <c r="T3000" s="3" t="s">
        <v>1920</v>
      </c>
      <c r="U3000" s="3" t="s">
        <v>1920</v>
      </c>
      <c r="V3000" s="3" t="n">
        <v>0</v>
      </c>
      <c r="W3000" s="3" t="n">
        <v>0</v>
      </c>
      <c r="X3000" s="3" t="n">
        <v>0</v>
      </c>
      <c r="Y3000" s="3" t="s">
        <v>30</v>
      </c>
      <c r="Z3000" s="3" t="s">
        <v>30</v>
      </c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</row>
    <row r="3001" customFormat="false" ht="15.75" hidden="false" customHeight="false" outlineLevel="0" collapsed="false">
      <c r="A3001" s="3" t="n">
        <v>3000</v>
      </c>
      <c r="B3001" s="3" t="s">
        <v>8765</v>
      </c>
      <c r="C3001" s="3" t="s">
        <v>8766</v>
      </c>
      <c r="D3001" s="3" t="n">
        <v>1</v>
      </c>
      <c r="E3001" s="3" t="n">
        <v>1.6656097</v>
      </c>
      <c r="F3001" s="3" t="n">
        <v>25</v>
      </c>
      <c r="G3001" s="3" t="n">
        <v>25</v>
      </c>
      <c r="H3001" s="3" t="n">
        <v>7</v>
      </c>
      <c r="I3001" s="3" t="n">
        <v>7</v>
      </c>
      <c r="J3001" s="3" t="n">
        <v>27</v>
      </c>
      <c r="K3001" s="3" t="n">
        <v>27</v>
      </c>
      <c r="L3001" s="3" t="n">
        <v>7</v>
      </c>
      <c r="M3001" s="3" t="n">
        <v>7</v>
      </c>
      <c r="N3001" s="3" t="n">
        <v>-1</v>
      </c>
      <c r="O3001" s="3" t="n">
        <v>-1</v>
      </c>
      <c r="P3001" s="3" t="n">
        <v>9.3</v>
      </c>
      <c r="Q3001" s="3" t="n">
        <v>24.2</v>
      </c>
      <c r="R3001" s="3" t="s">
        <v>8767</v>
      </c>
      <c r="S3001" s="4" t="n">
        <v>45747.432962963</v>
      </c>
      <c r="T3001" s="3" t="s">
        <v>3197</v>
      </c>
      <c r="U3001" s="3" t="s">
        <v>3197</v>
      </c>
      <c r="V3001" s="3" t="n">
        <v>0</v>
      </c>
      <c r="W3001" s="3" t="n">
        <v>0</v>
      </c>
      <c r="X3001" s="3" t="n">
        <v>0</v>
      </c>
      <c r="Y3001" s="3" t="s">
        <v>30</v>
      </c>
      <c r="Z3001" s="3" t="s">
        <v>30</v>
      </c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</row>
    <row r="3002" customFormat="false" ht="15.75" hidden="false" customHeight="false" outlineLevel="0" collapsed="false">
      <c r="A3002" s="3" t="n">
        <v>3001</v>
      </c>
      <c r="B3002" s="3" t="s">
        <v>8768</v>
      </c>
      <c r="C3002" s="3" t="s">
        <v>8769</v>
      </c>
      <c r="D3002" s="3" t="n">
        <v>1</v>
      </c>
      <c r="E3002" s="3" t="n">
        <v>12.0768266</v>
      </c>
      <c r="F3002" s="3" t="n">
        <v>40</v>
      </c>
      <c r="G3002" s="3" t="n">
        <v>40</v>
      </c>
      <c r="H3002" s="3" t="n">
        <v>11</v>
      </c>
      <c r="I3002" s="3" t="n">
        <v>11</v>
      </c>
      <c r="J3002" s="3" t="n">
        <v>46</v>
      </c>
      <c r="K3002" s="3" t="n">
        <v>46</v>
      </c>
      <c r="L3002" s="3" t="n">
        <v>9</v>
      </c>
      <c r="M3002" s="3" t="n">
        <v>9</v>
      </c>
      <c r="N3002" s="3" t="n">
        <v>-1</v>
      </c>
      <c r="O3002" s="3" t="n">
        <v>-1</v>
      </c>
      <c r="P3002" s="3" t="n">
        <v>9.3</v>
      </c>
      <c r="Q3002" s="3" t="n">
        <v>24.2</v>
      </c>
      <c r="R3002" s="3" t="s">
        <v>8770</v>
      </c>
      <c r="S3002" s="4" t="n">
        <v>45746.951099537</v>
      </c>
      <c r="T3002" s="3" t="s">
        <v>3197</v>
      </c>
      <c r="U3002" s="3" t="s">
        <v>3197</v>
      </c>
      <c r="V3002" s="3" t="n">
        <v>0</v>
      </c>
      <c r="W3002" s="3" t="n">
        <v>0</v>
      </c>
      <c r="X3002" s="3" t="n">
        <v>0</v>
      </c>
      <c r="Y3002" s="3" t="s">
        <v>30</v>
      </c>
      <c r="Z3002" s="3" t="s">
        <v>30</v>
      </c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</row>
    <row r="3003" customFormat="false" ht="15.75" hidden="false" customHeight="false" outlineLevel="0" collapsed="false">
      <c r="A3003" s="3" t="n">
        <v>3002</v>
      </c>
      <c r="B3003" s="3" t="s">
        <v>8771</v>
      </c>
      <c r="C3003" s="3" t="s">
        <v>8772</v>
      </c>
      <c r="D3003" s="3" t="n">
        <v>1</v>
      </c>
      <c r="E3003" s="3" t="n">
        <v>4.4158472</v>
      </c>
      <c r="F3003" s="3" t="n">
        <v>37</v>
      </c>
      <c r="G3003" s="3" t="n">
        <v>37</v>
      </c>
      <c r="H3003" s="3" t="n">
        <v>8</v>
      </c>
      <c r="I3003" s="3" t="n">
        <v>8</v>
      </c>
      <c r="J3003" s="3" t="n">
        <v>41</v>
      </c>
      <c r="K3003" s="3" t="n">
        <v>41</v>
      </c>
      <c r="L3003" s="3" t="n">
        <v>8</v>
      </c>
      <c r="M3003" s="3" t="n">
        <v>8</v>
      </c>
      <c r="N3003" s="3" t="n">
        <v>-1</v>
      </c>
      <c r="O3003" s="3" t="n">
        <v>-1</v>
      </c>
      <c r="P3003" s="3" t="n">
        <v>9.3</v>
      </c>
      <c r="Q3003" s="3" t="n">
        <v>24.2</v>
      </c>
      <c r="R3003" s="3" t="s">
        <v>8773</v>
      </c>
      <c r="S3003" s="4" t="n">
        <v>45746.9512268519</v>
      </c>
      <c r="T3003" s="3" t="s">
        <v>3197</v>
      </c>
      <c r="U3003" s="3" t="s">
        <v>3197</v>
      </c>
      <c r="V3003" s="3" t="n">
        <v>0</v>
      </c>
      <c r="W3003" s="3" t="n">
        <v>0</v>
      </c>
      <c r="X3003" s="3" t="n">
        <v>0</v>
      </c>
      <c r="Y3003" s="3" t="s">
        <v>30</v>
      </c>
      <c r="Z3003" s="3" t="s">
        <v>30</v>
      </c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</row>
    <row r="3004" customFormat="false" ht="15.75" hidden="false" customHeight="false" outlineLevel="0" collapsed="false">
      <c r="A3004" s="3" t="n">
        <v>3003</v>
      </c>
      <c r="B3004" s="3" t="s">
        <v>8774</v>
      </c>
      <c r="C3004" s="3" t="s">
        <v>8775</v>
      </c>
      <c r="D3004" s="3" t="n">
        <v>1</v>
      </c>
      <c r="E3004" s="3" t="n">
        <v>3.1819145</v>
      </c>
      <c r="F3004" s="3" t="n">
        <v>30</v>
      </c>
      <c r="G3004" s="3" t="n">
        <v>30</v>
      </c>
      <c r="H3004" s="3" t="n">
        <v>10</v>
      </c>
      <c r="I3004" s="3" t="n">
        <v>10</v>
      </c>
      <c r="J3004" s="3" t="n">
        <v>36</v>
      </c>
      <c r="K3004" s="3" t="n">
        <v>36</v>
      </c>
      <c r="L3004" s="3" t="n">
        <v>8</v>
      </c>
      <c r="M3004" s="3" t="n">
        <v>8</v>
      </c>
      <c r="N3004" s="3" t="n">
        <v>-1</v>
      </c>
      <c r="O3004" s="3" t="n">
        <v>-1</v>
      </c>
      <c r="P3004" s="3" t="n">
        <v>9.3</v>
      </c>
      <c r="Q3004" s="3" t="n">
        <v>24.2</v>
      </c>
      <c r="R3004" s="3" t="s">
        <v>8776</v>
      </c>
      <c r="S3004" s="4" t="n">
        <v>45746.9513194444</v>
      </c>
      <c r="T3004" s="3" t="s">
        <v>1920</v>
      </c>
      <c r="U3004" s="3" t="s">
        <v>1920</v>
      </c>
      <c r="V3004" s="3" t="n">
        <v>0</v>
      </c>
      <c r="W3004" s="3" t="n">
        <v>0</v>
      </c>
      <c r="X3004" s="3" t="n">
        <v>0</v>
      </c>
      <c r="Y3004" s="3" t="s">
        <v>30</v>
      </c>
      <c r="Z3004" s="3" t="s">
        <v>30</v>
      </c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</row>
    <row r="3005" customFormat="false" ht="15.75" hidden="false" customHeight="false" outlineLevel="0" collapsed="false">
      <c r="A3005" s="3" t="n">
        <v>3004</v>
      </c>
      <c r="B3005" s="3" t="s">
        <v>8777</v>
      </c>
      <c r="C3005" s="3" t="s">
        <v>8778</v>
      </c>
      <c r="D3005" s="3" t="n">
        <v>1</v>
      </c>
      <c r="E3005" s="3" t="n">
        <v>4.111307</v>
      </c>
      <c r="F3005" s="3" t="n">
        <v>24</v>
      </c>
      <c r="G3005" s="3" t="n">
        <v>24</v>
      </c>
      <c r="H3005" s="3" t="n">
        <v>8</v>
      </c>
      <c r="I3005" s="3" t="n">
        <v>8</v>
      </c>
      <c r="J3005" s="3" t="n">
        <v>26</v>
      </c>
      <c r="K3005" s="3" t="n">
        <v>26</v>
      </c>
      <c r="L3005" s="3" t="n">
        <v>5</v>
      </c>
      <c r="M3005" s="3" t="n">
        <v>5</v>
      </c>
      <c r="N3005" s="3" t="n">
        <v>-1</v>
      </c>
      <c r="O3005" s="3" t="n">
        <v>-1</v>
      </c>
      <c r="P3005" s="3" t="n">
        <v>9.3</v>
      </c>
      <c r="Q3005" s="3" t="n">
        <v>24.2</v>
      </c>
      <c r="R3005" s="3" t="s">
        <v>8779</v>
      </c>
      <c r="S3005" s="4" t="n">
        <v>45746.951400463</v>
      </c>
      <c r="T3005" s="3" t="s">
        <v>1920</v>
      </c>
      <c r="U3005" s="3" t="s">
        <v>1920</v>
      </c>
      <c r="V3005" s="3" t="n">
        <v>0</v>
      </c>
      <c r="W3005" s="3" t="n">
        <v>0</v>
      </c>
      <c r="X3005" s="3" t="n">
        <v>0</v>
      </c>
      <c r="Y3005" s="3" t="s">
        <v>30</v>
      </c>
      <c r="Z3005" s="3" t="s">
        <v>30</v>
      </c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</row>
    <row r="3006" customFormat="false" ht="15.75" hidden="false" customHeight="false" outlineLevel="0" collapsed="false">
      <c r="A3006" s="3" t="n">
        <v>3005</v>
      </c>
      <c r="B3006" s="3" t="s">
        <v>8780</v>
      </c>
      <c r="C3006" s="3" t="s">
        <v>8781</v>
      </c>
      <c r="D3006" s="3" t="n">
        <v>1</v>
      </c>
      <c r="E3006" s="3" t="n">
        <v>6.2000129</v>
      </c>
      <c r="F3006" s="3" t="n">
        <v>65</v>
      </c>
      <c r="G3006" s="3" t="n">
        <v>65</v>
      </c>
      <c r="H3006" s="3" t="n">
        <v>10</v>
      </c>
      <c r="I3006" s="3" t="n">
        <v>10</v>
      </c>
      <c r="J3006" s="3" t="n">
        <v>66</v>
      </c>
      <c r="K3006" s="3" t="n">
        <v>66</v>
      </c>
      <c r="L3006" s="3" t="n">
        <v>17</v>
      </c>
      <c r="M3006" s="3" t="n">
        <v>17</v>
      </c>
      <c r="N3006" s="3" t="n">
        <v>-1</v>
      </c>
      <c r="O3006" s="3" t="n">
        <v>-1</v>
      </c>
      <c r="P3006" s="3" t="n">
        <v>9.3</v>
      </c>
      <c r="Q3006" s="3" t="n">
        <v>24.2</v>
      </c>
      <c r="R3006" s="3" t="s">
        <v>8782</v>
      </c>
      <c r="S3006" s="4" t="n">
        <v>45746.9515625</v>
      </c>
      <c r="T3006" s="3" t="s">
        <v>1920</v>
      </c>
      <c r="U3006" s="3" t="s">
        <v>1920</v>
      </c>
      <c r="V3006" s="3" t="n">
        <v>0</v>
      </c>
      <c r="W3006" s="3" t="n">
        <v>0</v>
      </c>
      <c r="X3006" s="3" t="n">
        <v>0</v>
      </c>
      <c r="Y3006" s="3" t="s">
        <v>30</v>
      </c>
      <c r="Z3006" s="3" t="s">
        <v>30</v>
      </c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</row>
    <row r="3007" customFormat="false" ht="15.75" hidden="false" customHeight="false" outlineLevel="0" collapsed="false">
      <c r="A3007" s="3" t="n">
        <v>3006</v>
      </c>
      <c r="B3007" s="3" t="s">
        <v>8783</v>
      </c>
      <c r="C3007" s="3" t="s">
        <v>8784</v>
      </c>
      <c r="D3007" s="3" t="n">
        <v>1</v>
      </c>
      <c r="E3007" s="3" t="n">
        <v>8.8403099</v>
      </c>
      <c r="F3007" s="3" t="n">
        <v>63</v>
      </c>
      <c r="G3007" s="3" t="n">
        <v>63</v>
      </c>
      <c r="H3007" s="3" t="n">
        <v>10</v>
      </c>
      <c r="I3007" s="3" t="n">
        <v>10</v>
      </c>
      <c r="J3007" s="3" t="n">
        <v>62</v>
      </c>
      <c r="K3007" s="3" t="n">
        <v>62</v>
      </c>
      <c r="L3007" s="3" t="n">
        <v>15</v>
      </c>
      <c r="M3007" s="3" t="n">
        <v>15</v>
      </c>
      <c r="N3007" s="3" t="n">
        <v>-1</v>
      </c>
      <c r="O3007" s="3" t="n">
        <v>-1</v>
      </c>
      <c r="P3007" s="3" t="n">
        <v>9.3</v>
      </c>
      <c r="Q3007" s="3" t="n">
        <v>24.2</v>
      </c>
      <c r="R3007" s="3" t="s">
        <v>8785</v>
      </c>
      <c r="S3007" s="4" t="n">
        <v>45746.951724537</v>
      </c>
      <c r="T3007" s="3" t="s">
        <v>1920</v>
      </c>
      <c r="U3007" s="3" t="s">
        <v>1920</v>
      </c>
      <c r="V3007" s="3" t="n">
        <v>0</v>
      </c>
      <c r="W3007" s="3" t="n">
        <v>0</v>
      </c>
      <c r="X3007" s="3" t="n">
        <v>0</v>
      </c>
      <c r="Y3007" s="3" t="s">
        <v>30</v>
      </c>
      <c r="Z3007" s="3" t="s">
        <v>30</v>
      </c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</row>
    <row r="3008" customFormat="false" ht="15.75" hidden="false" customHeight="false" outlineLevel="0" collapsed="false">
      <c r="A3008" s="3" t="n">
        <v>3007</v>
      </c>
      <c r="B3008" s="3" t="s">
        <v>8786</v>
      </c>
      <c r="C3008" s="3" t="s">
        <v>8787</v>
      </c>
      <c r="D3008" s="3" t="n">
        <v>1</v>
      </c>
      <c r="E3008" s="3" t="n">
        <v>3.4874082</v>
      </c>
      <c r="F3008" s="3" t="n">
        <v>44</v>
      </c>
      <c r="G3008" s="3" t="n">
        <v>44</v>
      </c>
      <c r="H3008" s="3" t="n">
        <v>10</v>
      </c>
      <c r="I3008" s="3" t="n">
        <v>10</v>
      </c>
      <c r="J3008" s="3" t="n">
        <v>45</v>
      </c>
      <c r="K3008" s="3" t="n">
        <v>45</v>
      </c>
      <c r="L3008" s="3" t="n">
        <v>11</v>
      </c>
      <c r="M3008" s="3" t="n">
        <v>11</v>
      </c>
      <c r="N3008" s="3" t="n">
        <v>-1</v>
      </c>
      <c r="O3008" s="3" t="n">
        <v>-1</v>
      </c>
      <c r="P3008" s="3" t="n">
        <v>9.3</v>
      </c>
      <c r="Q3008" s="3" t="n">
        <v>24.2</v>
      </c>
      <c r="R3008" s="3" t="s">
        <v>8788</v>
      </c>
      <c r="S3008" s="4" t="n">
        <v>45746.9518171296</v>
      </c>
      <c r="T3008" s="3" t="s">
        <v>1920</v>
      </c>
      <c r="U3008" s="3" t="s">
        <v>1920</v>
      </c>
      <c r="V3008" s="3" t="n">
        <v>0</v>
      </c>
      <c r="W3008" s="3" t="n">
        <v>0</v>
      </c>
      <c r="X3008" s="3" t="n">
        <v>0</v>
      </c>
      <c r="Y3008" s="3" t="s">
        <v>30</v>
      </c>
      <c r="Z3008" s="3" t="s">
        <v>30</v>
      </c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</row>
    <row r="3009" customFormat="false" ht="15.75" hidden="false" customHeight="false" outlineLevel="0" collapsed="false">
      <c r="A3009" s="3" t="n">
        <v>3008</v>
      </c>
      <c r="B3009" s="3" t="s">
        <v>8789</v>
      </c>
      <c r="C3009" s="3" t="s">
        <v>8790</v>
      </c>
      <c r="D3009" s="3" t="n">
        <v>1</v>
      </c>
      <c r="E3009" s="3" t="n">
        <v>2.6864747</v>
      </c>
      <c r="F3009" s="3" t="n">
        <v>30</v>
      </c>
      <c r="G3009" s="3" t="n">
        <v>30</v>
      </c>
      <c r="H3009" s="3" t="n">
        <v>10</v>
      </c>
      <c r="I3009" s="3" t="n">
        <v>10</v>
      </c>
      <c r="J3009" s="3" t="n">
        <v>29</v>
      </c>
      <c r="K3009" s="3" t="n">
        <v>29</v>
      </c>
      <c r="L3009" s="3" t="n">
        <v>8</v>
      </c>
      <c r="M3009" s="3" t="n">
        <v>8</v>
      </c>
      <c r="N3009" s="3" t="n">
        <v>-1</v>
      </c>
      <c r="O3009" s="3" t="n">
        <v>-1</v>
      </c>
      <c r="P3009" s="3" t="n">
        <v>9.3</v>
      </c>
      <c r="Q3009" s="3" t="n">
        <v>24.2</v>
      </c>
      <c r="R3009" s="3" t="s">
        <v>8791</v>
      </c>
      <c r="S3009" s="4" t="n">
        <v>45746.9518865741</v>
      </c>
      <c r="T3009" s="3" t="s">
        <v>1920</v>
      </c>
      <c r="U3009" s="3" t="s">
        <v>1920</v>
      </c>
      <c r="V3009" s="3" t="n">
        <v>0</v>
      </c>
      <c r="W3009" s="3" t="n">
        <v>0</v>
      </c>
      <c r="X3009" s="3" t="n">
        <v>0</v>
      </c>
      <c r="Y3009" s="3" t="s">
        <v>30</v>
      </c>
      <c r="Z3009" s="3" t="s">
        <v>30</v>
      </c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</row>
    <row r="3010" customFormat="false" ht="15.75" hidden="false" customHeight="false" outlineLevel="0" collapsed="false">
      <c r="A3010" s="3" t="n">
        <v>3009</v>
      </c>
      <c r="B3010" s="3" t="s">
        <v>8792</v>
      </c>
      <c r="C3010" s="3" t="s">
        <v>8793</v>
      </c>
      <c r="D3010" s="3" t="n">
        <v>1</v>
      </c>
      <c r="E3010" s="3" t="n">
        <v>5.3049164</v>
      </c>
      <c r="F3010" s="3" t="n">
        <v>67</v>
      </c>
      <c r="G3010" s="3" t="n">
        <v>67</v>
      </c>
      <c r="H3010" s="3" t="n">
        <v>14</v>
      </c>
      <c r="I3010" s="3" t="n">
        <v>14</v>
      </c>
      <c r="J3010" s="3" t="n">
        <v>68</v>
      </c>
      <c r="K3010" s="3" t="n">
        <v>68</v>
      </c>
      <c r="L3010" s="3" t="n">
        <v>17</v>
      </c>
      <c r="M3010" s="3" t="n">
        <v>17</v>
      </c>
      <c r="N3010" s="3" t="n">
        <v>-1</v>
      </c>
      <c r="O3010" s="3" t="n">
        <v>-1</v>
      </c>
      <c r="P3010" s="3" t="n">
        <v>9.3</v>
      </c>
      <c r="Q3010" s="3" t="n">
        <v>24.2</v>
      </c>
      <c r="R3010" s="3" t="s">
        <v>8794</v>
      </c>
      <c r="S3010" s="4" t="n">
        <v>45746.9519907407</v>
      </c>
      <c r="T3010" s="3" t="s">
        <v>1920</v>
      </c>
      <c r="U3010" s="3" t="s">
        <v>1920</v>
      </c>
      <c r="V3010" s="3" t="n">
        <v>0</v>
      </c>
      <c r="W3010" s="3" t="n">
        <v>0</v>
      </c>
      <c r="X3010" s="3" t="n">
        <v>0</v>
      </c>
      <c r="Y3010" s="3" t="s">
        <v>30</v>
      </c>
      <c r="Z3010" s="3" t="s">
        <v>30</v>
      </c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</row>
    <row r="3011" customFormat="false" ht="15.75" hidden="false" customHeight="false" outlineLevel="0" collapsed="false">
      <c r="A3011" s="3" t="n">
        <v>3010</v>
      </c>
      <c r="B3011" s="3" t="s">
        <v>8795</v>
      </c>
      <c r="C3011" s="3" t="s">
        <v>8796</v>
      </c>
      <c r="D3011" s="3" t="n">
        <v>1</v>
      </c>
      <c r="E3011" s="3" t="n">
        <v>4.5421381</v>
      </c>
      <c r="F3011" s="3" t="n">
        <v>45</v>
      </c>
      <c r="G3011" s="3" t="n">
        <v>45</v>
      </c>
      <c r="H3011" s="3" t="n">
        <v>7</v>
      </c>
      <c r="I3011" s="3" t="n">
        <v>7</v>
      </c>
      <c r="J3011" s="3" t="n">
        <v>46</v>
      </c>
      <c r="K3011" s="3" t="n">
        <v>46</v>
      </c>
      <c r="L3011" s="3" t="n">
        <v>9</v>
      </c>
      <c r="M3011" s="3" t="n">
        <v>9</v>
      </c>
      <c r="N3011" s="3" t="n">
        <v>-1</v>
      </c>
      <c r="O3011" s="3" t="n">
        <v>-1</v>
      </c>
      <c r="P3011" s="3" t="n">
        <v>9.3</v>
      </c>
      <c r="Q3011" s="3" t="n">
        <v>24.2</v>
      </c>
      <c r="R3011" s="3" t="s">
        <v>8797</v>
      </c>
      <c r="S3011" s="4" t="n">
        <v>45746.9520949074</v>
      </c>
      <c r="T3011" s="3" t="s">
        <v>1920</v>
      </c>
      <c r="U3011" s="3" t="s">
        <v>1920</v>
      </c>
      <c r="V3011" s="3" t="n">
        <v>0</v>
      </c>
      <c r="W3011" s="3" t="n">
        <v>0</v>
      </c>
      <c r="X3011" s="3" t="n">
        <v>0</v>
      </c>
      <c r="Y3011" s="3" t="s">
        <v>30</v>
      </c>
      <c r="Z3011" s="3" t="s">
        <v>30</v>
      </c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</row>
    <row r="3012" customFormat="false" ht="15.75" hidden="false" customHeight="false" outlineLevel="0" collapsed="false">
      <c r="A3012" s="3" t="n">
        <v>3011</v>
      </c>
      <c r="B3012" s="3" t="s">
        <v>8798</v>
      </c>
      <c r="C3012" s="3" t="s">
        <v>8799</v>
      </c>
      <c r="D3012" s="3" t="n">
        <v>1</v>
      </c>
      <c r="E3012" s="3" t="n">
        <v>9.0280565</v>
      </c>
      <c r="F3012" s="3" t="n">
        <v>90</v>
      </c>
      <c r="G3012" s="3" t="n">
        <v>90</v>
      </c>
      <c r="H3012" s="3" t="n">
        <v>10</v>
      </c>
      <c r="I3012" s="3" t="n">
        <v>10</v>
      </c>
      <c r="J3012" s="3" t="n">
        <v>98</v>
      </c>
      <c r="K3012" s="3" t="n">
        <v>98</v>
      </c>
      <c r="L3012" s="3" t="n">
        <v>18</v>
      </c>
      <c r="M3012" s="3" t="n">
        <v>18</v>
      </c>
      <c r="N3012" s="3" t="n">
        <v>-1</v>
      </c>
      <c r="O3012" s="3" t="n">
        <v>-1</v>
      </c>
      <c r="P3012" s="3" t="n">
        <v>9.3</v>
      </c>
      <c r="Q3012" s="3" t="n">
        <v>24.2</v>
      </c>
      <c r="R3012" s="3" t="s">
        <v>8800</v>
      </c>
      <c r="S3012" s="4" t="n">
        <v>45746.9522916667</v>
      </c>
      <c r="T3012" s="3" t="s">
        <v>3197</v>
      </c>
      <c r="U3012" s="3" t="s">
        <v>3197</v>
      </c>
      <c r="V3012" s="3" t="n">
        <v>0</v>
      </c>
      <c r="W3012" s="3" t="n">
        <v>0</v>
      </c>
      <c r="X3012" s="3" t="n">
        <v>0</v>
      </c>
      <c r="Y3012" s="3" t="s">
        <v>30</v>
      </c>
      <c r="Z3012" s="3" t="s">
        <v>30</v>
      </c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</row>
    <row r="3013" customFormat="false" ht="15.75" hidden="false" customHeight="false" outlineLevel="0" collapsed="false">
      <c r="A3013" s="3" t="n">
        <v>3012</v>
      </c>
      <c r="B3013" s="3" t="s">
        <v>8801</v>
      </c>
      <c r="C3013" s="3" t="s">
        <v>8802</v>
      </c>
      <c r="D3013" s="3" t="n">
        <v>1</v>
      </c>
      <c r="E3013" s="3" t="n">
        <v>9.58606</v>
      </c>
      <c r="F3013" s="3" t="n">
        <v>149</v>
      </c>
      <c r="G3013" s="3" t="n">
        <v>149</v>
      </c>
      <c r="H3013" s="3" t="n">
        <v>8</v>
      </c>
      <c r="I3013" s="3" t="n">
        <v>8</v>
      </c>
      <c r="J3013" s="3" t="n">
        <v>191</v>
      </c>
      <c r="K3013" s="3" t="n">
        <v>191</v>
      </c>
      <c r="L3013" s="3" t="n">
        <v>22</v>
      </c>
      <c r="M3013" s="3" t="n">
        <v>22</v>
      </c>
      <c r="N3013" s="3" t="n">
        <v>-1</v>
      </c>
      <c r="O3013" s="3" t="n">
        <v>-1</v>
      </c>
      <c r="P3013" s="3" t="n">
        <v>9.3</v>
      </c>
      <c r="Q3013" s="3" t="n">
        <v>24.2</v>
      </c>
      <c r="R3013" s="3" t="s">
        <v>8803</v>
      </c>
      <c r="S3013" s="4" t="n">
        <v>45746.9524884259</v>
      </c>
      <c r="T3013" s="3" t="s">
        <v>3197</v>
      </c>
      <c r="U3013" s="3" t="s">
        <v>3197</v>
      </c>
      <c r="V3013" s="3" t="n">
        <v>0</v>
      </c>
      <c r="W3013" s="3" t="n">
        <v>0</v>
      </c>
      <c r="X3013" s="3" t="n">
        <v>0</v>
      </c>
      <c r="Y3013" s="3" t="s">
        <v>30</v>
      </c>
      <c r="Z3013" s="3" t="s">
        <v>30</v>
      </c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</row>
    <row r="3014" customFormat="false" ht="15.75" hidden="false" customHeight="false" outlineLevel="0" collapsed="false">
      <c r="A3014" s="3" t="n">
        <v>3013</v>
      </c>
      <c r="B3014" s="3" t="s">
        <v>8804</v>
      </c>
      <c r="C3014" s="3" t="s">
        <v>8805</v>
      </c>
      <c r="D3014" s="3" t="n">
        <v>1</v>
      </c>
      <c r="E3014" s="3" t="n">
        <v>18.4290884</v>
      </c>
      <c r="F3014" s="3" t="n">
        <v>247</v>
      </c>
      <c r="G3014" s="3" t="n">
        <v>247</v>
      </c>
      <c r="H3014" s="3" t="n">
        <v>22</v>
      </c>
      <c r="I3014" s="3" t="n">
        <v>22</v>
      </c>
      <c r="J3014" s="3" t="n">
        <v>309</v>
      </c>
      <c r="K3014" s="3" t="n">
        <v>309</v>
      </c>
      <c r="L3014" s="3" t="n">
        <v>38</v>
      </c>
      <c r="M3014" s="3" t="n">
        <v>38</v>
      </c>
      <c r="N3014" s="3" t="n">
        <v>-1</v>
      </c>
      <c r="O3014" s="3" t="n">
        <v>-1</v>
      </c>
      <c r="P3014" s="3" t="n">
        <v>9.3</v>
      </c>
      <c r="Q3014" s="3" t="n">
        <v>24.2</v>
      </c>
      <c r="R3014" s="3" t="s">
        <v>8806</v>
      </c>
      <c r="S3014" s="4" t="n">
        <v>45746.9528240741</v>
      </c>
      <c r="T3014" s="3" t="s">
        <v>1920</v>
      </c>
      <c r="U3014" s="3" t="s">
        <v>1920</v>
      </c>
      <c r="V3014" s="3" t="n">
        <v>0</v>
      </c>
      <c r="W3014" s="3" t="n">
        <v>0</v>
      </c>
      <c r="X3014" s="3" t="n">
        <v>0</v>
      </c>
      <c r="Y3014" s="3" t="s">
        <v>30</v>
      </c>
      <c r="Z3014" s="3" t="s">
        <v>30</v>
      </c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</row>
    <row r="3015" customFormat="false" ht="15.75" hidden="false" customHeight="false" outlineLevel="0" collapsed="false">
      <c r="A3015" s="3" t="n">
        <v>3014</v>
      </c>
      <c r="B3015" s="3" t="s">
        <v>8807</v>
      </c>
      <c r="C3015" s="3" t="s">
        <v>8808</v>
      </c>
      <c r="D3015" s="3" t="n">
        <v>1</v>
      </c>
      <c r="E3015" s="3" t="n">
        <v>10.2174565</v>
      </c>
      <c r="F3015" s="3" t="n">
        <v>32</v>
      </c>
      <c r="G3015" s="3" t="n">
        <v>32</v>
      </c>
      <c r="H3015" s="3" t="n">
        <v>4</v>
      </c>
      <c r="I3015" s="3" t="n">
        <v>4</v>
      </c>
      <c r="J3015" s="3" t="n">
        <v>71</v>
      </c>
      <c r="K3015" s="3" t="n">
        <v>71</v>
      </c>
      <c r="L3015" s="3" t="n">
        <v>2</v>
      </c>
      <c r="M3015" s="3" t="n">
        <v>2</v>
      </c>
      <c r="N3015" s="3" t="n">
        <v>-1</v>
      </c>
      <c r="O3015" s="3" t="n">
        <v>-1</v>
      </c>
      <c r="P3015" s="3" t="n">
        <v>9.3</v>
      </c>
      <c r="Q3015" s="3" t="n">
        <v>24.2</v>
      </c>
      <c r="R3015" s="3" t="s">
        <v>8809</v>
      </c>
      <c r="S3015" s="4" t="n">
        <v>45746.9530092593</v>
      </c>
      <c r="T3015" s="3" t="s">
        <v>1920</v>
      </c>
      <c r="U3015" s="3" t="s">
        <v>1920</v>
      </c>
      <c r="V3015" s="3" t="n">
        <v>0</v>
      </c>
      <c r="W3015" s="3" t="n">
        <v>0</v>
      </c>
      <c r="X3015" s="3" t="n">
        <v>0</v>
      </c>
      <c r="Y3015" s="3" t="s">
        <v>30</v>
      </c>
      <c r="Z3015" s="3" t="s">
        <v>30</v>
      </c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</row>
    <row r="3016" customFormat="false" ht="15.75" hidden="false" customHeight="false" outlineLevel="0" collapsed="false">
      <c r="A3016" s="3" t="n">
        <v>3015</v>
      </c>
      <c r="B3016" s="3" t="s">
        <v>8810</v>
      </c>
      <c r="C3016" s="3" t="s">
        <v>8811</v>
      </c>
      <c r="D3016" s="3" t="n">
        <v>1</v>
      </c>
      <c r="E3016" s="3" t="n">
        <v>14.1358438</v>
      </c>
      <c r="F3016" s="3" t="n">
        <v>56</v>
      </c>
      <c r="G3016" s="3" t="n">
        <v>56</v>
      </c>
      <c r="H3016" s="3" t="n">
        <v>9</v>
      </c>
      <c r="I3016" s="3" t="n">
        <v>9</v>
      </c>
      <c r="J3016" s="3" t="n">
        <v>71</v>
      </c>
      <c r="K3016" s="3" t="n">
        <v>71</v>
      </c>
      <c r="L3016" s="3" t="n">
        <v>13</v>
      </c>
      <c r="M3016" s="3" t="n">
        <v>13</v>
      </c>
      <c r="N3016" s="3" t="n">
        <v>-1</v>
      </c>
      <c r="O3016" s="3" t="n">
        <v>-1</v>
      </c>
      <c r="P3016" s="3" t="n">
        <v>9.3</v>
      </c>
      <c r="Q3016" s="3" t="n">
        <v>24.2</v>
      </c>
      <c r="R3016" s="3" t="s">
        <v>8812</v>
      </c>
      <c r="S3016" s="4" t="n">
        <v>45746.9532638889</v>
      </c>
      <c r="T3016" s="3" t="s">
        <v>3197</v>
      </c>
      <c r="U3016" s="3" t="s">
        <v>3197</v>
      </c>
      <c r="V3016" s="3" t="n">
        <v>0</v>
      </c>
      <c r="W3016" s="3" t="n">
        <v>0</v>
      </c>
      <c r="X3016" s="3" t="n">
        <v>0</v>
      </c>
      <c r="Y3016" s="3" t="s">
        <v>30</v>
      </c>
      <c r="Z3016" s="3" t="s">
        <v>30</v>
      </c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</row>
    <row r="3017" customFormat="false" ht="15.75" hidden="false" customHeight="false" outlineLevel="0" collapsed="false">
      <c r="A3017" s="3" t="n">
        <v>3016</v>
      </c>
      <c r="B3017" s="3" t="s">
        <v>8813</v>
      </c>
      <c r="C3017" s="3" t="s">
        <v>8814</v>
      </c>
      <c r="D3017" s="3" t="n">
        <v>1</v>
      </c>
      <c r="E3017" s="3" t="n">
        <v>8.4603848</v>
      </c>
      <c r="F3017" s="3" t="n">
        <v>133</v>
      </c>
      <c r="G3017" s="3" t="n">
        <v>133</v>
      </c>
      <c r="H3017" s="3" t="n">
        <v>12</v>
      </c>
      <c r="I3017" s="3" t="n">
        <v>12</v>
      </c>
      <c r="J3017" s="3" t="n">
        <v>197</v>
      </c>
      <c r="K3017" s="3" t="n">
        <v>197</v>
      </c>
      <c r="L3017" s="3" t="n">
        <v>14</v>
      </c>
      <c r="M3017" s="3" t="n">
        <v>14</v>
      </c>
      <c r="N3017" s="3" t="n">
        <v>-1</v>
      </c>
      <c r="O3017" s="3" t="n">
        <v>-1</v>
      </c>
      <c r="P3017" s="3" t="n">
        <v>9.3</v>
      </c>
      <c r="Q3017" s="3" t="n">
        <v>24.2</v>
      </c>
      <c r="R3017" s="3" t="s">
        <v>8815</v>
      </c>
      <c r="S3017" s="4" t="n">
        <v>45746.9534606482</v>
      </c>
      <c r="T3017" s="3" t="s">
        <v>1920</v>
      </c>
      <c r="U3017" s="3" t="s">
        <v>1920</v>
      </c>
      <c r="V3017" s="3" t="n">
        <v>0</v>
      </c>
      <c r="W3017" s="3" t="n">
        <v>0</v>
      </c>
      <c r="X3017" s="3" t="n">
        <v>0</v>
      </c>
      <c r="Y3017" s="3" t="s">
        <v>30</v>
      </c>
      <c r="Z3017" s="3" t="s">
        <v>30</v>
      </c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</row>
    <row r="3018" customFormat="false" ht="15.75" hidden="false" customHeight="false" outlineLevel="0" collapsed="false">
      <c r="A3018" s="3" t="n">
        <v>3017</v>
      </c>
      <c r="B3018" s="3" t="s">
        <v>8816</v>
      </c>
      <c r="C3018" s="3" t="s">
        <v>8817</v>
      </c>
      <c r="D3018" s="3" t="n">
        <v>1</v>
      </c>
      <c r="E3018" s="3" t="n">
        <v>10.722246</v>
      </c>
      <c r="F3018" s="3" t="n">
        <v>121</v>
      </c>
      <c r="G3018" s="3" t="n">
        <v>121</v>
      </c>
      <c r="H3018" s="3" t="n">
        <v>4</v>
      </c>
      <c r="I3018" s="3" t="n">
        <v>4</v>
      </c>
      <c r="J3018" s="3" t="n">
        <v>145</v>
      </c>
      <c r="K3018" s="3" t="n">
        <v>145</v>
      </c>
      <c r="L3018" s="3" t="n">
        <v>12</v>
      </c>
      <c r="M3018" s="3" t="n">
        <v>12</v>
      </c>
      <c r="N3018" s="3" t="n">
        <v>-1</v>
      </c>
      <c r="O3018" s="3" t="n">
        <v>-1</v>
      </c>
      <c r="P3018" s="3" t="n">
        <v>9.3</v>
      </c>
      <c r="Q3018" s="3" t="n">
        <v>24.2</v>
      </c>
      <c r="R3018" s="3" t="s">
        <v>8818</v>
      </c>
      <c r="S3018" s="4" t="n">
        <v>45746.9536689815</v>
      </c>
      <c r="T3018" s="3" t="s">
        <v>256</v>
      </c>
      <c r="U3018" s="3" t="s">
        <v>256</v>
      </c>
      <c r="V3018" s="3" t="n">
        <v>0</v>
      </c>
      <c r="W3018" s="3" t="n">
        <v>0</v>
      </c>
      <c r="X3018" s="3" t="n">
        <v>0</v>
      </c>
      <c r="Y3018" s="3" t="s">
        <v>30</v>
      </c>
      <c r="Z3018" s="3" t="s">
        <v>30</v>
      </c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</row>
    <row r="3019" customFormat="false" ht="15.75" hidden="false" customHeight="false" outlineLevel="0" collapsed="false">
      <c r="A3019" s="3" t="n">
        <v>3018</v>
      </c>
      <c r="B3019" s="3" t="s">
        <v>8819</v>
      </c>
      <c r="C3019" s="3" t="s">
        <v>8820</v>
      </c>
      <c r="D3019" s="3" t="n">
        <v>1</v>
      </c>
      <c r="E3019" s="3" t="n">
        <v>6.5443232</v>
      </c>
      <c r="F3019" s="3" t="n">
        <v>15</v>
      </c>
      <c r="G3019" s="3" t="n">
        <v>15</v>
      </c>
      <c r="H3019" s="3" t="n">
        <v>7</v>
      </c>
      <c r="I3019" s="3" t="n">
        <v>7</v>
      </c>
      <c r="J3019" s="3" t="n">
        <v>18</v>
      </c>
      <c r="K3019" s="3" t="n">
        <v>18</v>
      </c>
      <c r="L3019" s="3" t="n">
        <v>3</v>
      </c>
      <c r="M3019" s="3" t="n">
        <v>3</v>
      </c>
      <c r="N3019" s="3" t="n">
        <v>-1</v>
      </c>
      <c r="O3019" s="3" t="n">
        <v>-1</v>
      </c>
      <c r="P3019" s="3" t="n">
        <v>9.3</v>
      </c>
      <c r="Q3019" s="3" t="n">
        <v>24.2</v>
      </c>
      <c r="R3019" s="3" t="s">
        <v>8821</v>
      </c>
      <c r="S3019" s="4" t="n">
        <v>45746.9537962963</v>
      </c>
      <c r="T3019" s="3" t="s">
        <v>3197</v>
      </c>
      <c r="U3019" s="3" t="s">
        <v>3197</v>
      </c>
      <c r="V3019" s="3" t="n">
        <v>0</v>
      </c>
      <c r="W3019" s="3" t="n">
        <v>0</v>
      </c>
      <c r="X3019" s="3" t="n">
        <v>0</v>
      </c>
      <c r="Y3019" s="3" t="s">
        <v>30</v>
      </c>
      <c r="Z3019" s="3" t="s">
        <v>30</v>
      </c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</row>
    <row r="3020" customFormat="false" ht="15.75" hidden="false" customHeight="false" outlineLevel="0" collapsed="false">
      <c r="A3020" s="3" t="n">
        <v>3019</v>
      </c>
      <c r="B3020" s="3" t="s">
        <v>8822</v>
      </c>
      <c r="C3020" s="3" t="s">
        <v>8823</v>
      </c>
      <c r="D3020" s="3" t="n">
        <v>1</v>
      </c>
      <c r="E3020" s="3" t="n">
        <v>3.9778596</v>
      </c>
      <c r="F3020" s="3" t="n">
        <v>16</v>
      </c>
      <c r="G3020" s="3" t="n">
        <v>16</v>
      </c>
      <c r="H3020" s="3" t="n">
        <v>7</v>
      </c>
      <c r="I3020" s="3" t="n">
        <v>7</v>
      </c>
      <c r="J3020" s="3" t="n">
        <v>19</v>
      </c>
      <c r="K3020" s="3" t="n">
        <v>19</v>
      </c>
      <c r="L3020" s="3" t="n">
        <v>3</v>
      </c>
      <c r="M3020" s="3" t="n">
        <v>3</v>
      </c>
      <c r="N3020" s="3" t="n">
        <v>-1</v>
      </c>
      <c r="O3020" s="3" t="n">
        <v>-1</v>
      </c>
      <c r="P3020" s="3" t="n">
        <v>9.3</v>
      </c>
      <c r="Q3020" s="3" t="n">
        <v>24.2</v>
      </c>
      <c r="R3020" s="3" t="s">
        <v>8824</v>
      </c>
      <c r="S3020" s="4" t="n">
        <v>45746.9538773148</v>
      </c>
      <c r="T3020" s="3" t="s">
        <v>3197</v>
      </c>
      <c r="U3020" s="3" t="s">
        <v>3197</v>
      </c>
      <c r="V3020" s="3" t="n">
        <v>0</v>
      </c>
      <c r="W3020" s="3" t="n">
        <v>0</v>
      </c>
      <c r="X3020" s="3" t="n">
        <v>0</v>
      </c>
      <c r="Y3020" s="3" t="s">
        <v>30</v>
      </c>
      <c r="Z3020" s="3" t="s">
        <v>30</v>
      </c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</row>
    <row r="3021" customFormat="false" ht="15.75" hidden="false" customHeight="false" outlineLevel="0" collapsed="false">
      <c r="A3021" s="3" t="n">
        <v>3020</v>
      </c>
      <c r="B3021" s="3" t="s">
        <v>8825</v>
      </c>
      <c r="C3021" s="3" t="s">
        <v>8826</v>
      </c>
      <c r="D3021" s="3" t="n">
        <v>1</v>
      </c>
      <c r="E3021" s="3" t="n">
        <v>11.9502773</v>
      </c>
      <c r="F3021" s="3" t="n">
        <v>80</v>
      </c>
      <c r="G3021" s="3" t="n">
        <v>80</v>
      </c>
      <c r="H3021" s="3" t="n">
        <v>5</v>
      </c>
      <c r="I3021" s="3" t="n">
        <v>5</v>
      </c>
      <c r="J3021" s="3" t="n">
        <v>130</v>
      </c>
      <c r="K3021" s="3" t="n">
        <v>130</v>
      </c>
      <c r="L3021" s="3" t="n">
        <v>6</v>
      </c>
      <c r="M3021" s="3" t="n">
        <v>6</v>
      </c>
      <c r="N3021" s="3" t="n">
        <v>-1</v>
      </c>
      <c r="O3021" s="3" t="n">
        <v>-1</v>
      </c>
      <c r="P3021" s="3" t="n">
        <v>9.3</v>
      </c>
      <c r="Q3021" s="3" t="n">
        <v>24.2</v>
      </c>
      <c r="R3021" s="3" t="s">
        <v>8827</v>
      </c>
      <c r="S3021" s="4" t="n">
        <v>45746.9540856482</v>
      </c>
      <c r="T3021" s="3" t="s">
        <v>3197</v>
      </c>
      <c r="U3021" s="3" t="s">
        <v>3197</v>
      </c>
      <c r="V3021" s="3" t="n">
        <v>0</v>
      </c>
      <c r="W3021" s="3" t="n">
        <v>0</v>
      </c>
      <c r="X3021" s="3" t="n">
        <v>0</v>
      </c>
      <c r="Y3021" s="3" t="s">
        <v>30</v>
      </c>
      <c r="Z3021" s="3" t="s">
        <v>30</v>
      </c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</row>
    <row r="3022" customFormat="false" ht="15.75" hidden="false" customHeight="false" outlineLevel="0" collapsed="false">
      <c r="A3022" s="3" t="n">
        <v>3021</v>
      </c>
      <c r="B3022" s="3" t="s">
        <v>8828</v>
      </c>
      <c r="C3022" s="3" t="s">
        <v>8829</v>
      </c>
      <c r="D3022" s="3" t="n">
        <v>1</v>
      </c>
      <c r="E3022" s="3" t="n">
        <v>4.1563948</v>
      </c>
      <c r="F3022" s="3" t="n">
        <v>13</v>
      </c>
      <c r="G3022" s="3" t="n">
        <v>13</v>
      </c>
      <c r="H3022" s="3" t="n">
        <v>6</v>
      </c>
      <c r="I3022" s="3" t="n">
        <v>6</v>
      </c>
      <c r="J3022" s="3" t="n">
        <v>17</v>
      </c>
      <c r="K3022" s="3" t="n">
        <v>17</v>
      </c>
      <c r="L3022" s="3" t="n">
        <v>2</v>
      </c>
      <c r="M3022" s="3" t="n">
        <v>2</v>
      </c>
      <c r="N3022" s="3" t="n">
        <v>-1</v>
      </c>
      <c r="O3022" s="3" t="n">
        <v>-1</v>
      </c>
      <c r="P3022" s="3" t="n">
        <v>9.3</v>
      </c>
      <c r="Q3022" s="3" t="n">
        <v>24.2</v>
      </c>
      <c r="R3022" s="3" t="s">
        <v>8830</v>
      </c>
      <c r="S3022" s="4" t="n">
        <v>45746.9541782407</v>
      </c>
      <c r="T3022" s="3" t="s">
        <v>3197</v>
      </c>
      <c r="U3022" s="3" t="s">
        <v>3197</v>
      </c>
      <c r="V3022" s="3" t="n">
        <v>0</v>
      </c>
      <c r="W3022" s="3" t="n">
        <v>0</v>
      </c>
      <c r="X3022" s="3" t="n">
        <v>0</v>
      </c>
      <c r="Y3022" s="3" t="s">
        <v>30</v>
      </c>
      <c r="Z3022" s="3" t="s">
        <v>30</v>
      </c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</row>
    <row r="3023" customFormat="false" ht="15.75" hidden="false" customHeight="false" outlineLevel="0" collapsed="false">
      <c r="A3023" s="3" t="n">
        <v>3022</v>
      </c>
      <c r="B3023" s="3" t="s">
        <v>8831</v>
      </c>
      <c r="C3023" s="3" t="s">
        <v>8832</v>
      </c>
      <c r="D3023" s="3" t="n">
        <v>1</v>
      </c>
      <c r="E3023" s="3" t="n">
        <v>6.4237175</v>
      </c>
      <c r="F3023" s="3" t="n">
        <v>57</v>
      </c>
      <c r="G3023" s="3" t="n">
        <v>57</v>
      </c>
      <c r="H3023" s="3" t="n">
        <v>4</v>
      </c>
      <c r="I3023" s="3" t="n">
        <v>4</v>
      </c>
      <c r="J3023" s="3" t="n">
        <v>97</v>
      </c>
      <c r="K3023" s="3" t="n">
        <v>97</v>
      </c>
      <c r="L3023" s="3" t="n">
        <v>2</v>
      </c>
      <c r="M3023" s="3" t="n">
        <v>2</v>
      </c>
      <c r="N3023" s="3" t="n">
        <v>-1</v>
      </c>
      <c r="O3023" s="3" t="n">
        <v>-1</v>
      </c>
      <c r="P3023" s="3" t="n">
        <v>9.3</v>
      </c>
      <c r="Q3023" s="3" t="n">
        <v>24.2</v>
      </c>
      <c r="R3023" s="3" t="s">
        <v>8833</v>
      </c>
      <c r="S3023" s="4" t="n">
        <v>45746.9543171296</v>
      </c>
      <c r="T3023" s="3" t="s">
        <v>3197</v>
      </c>
      <c r="U3023" s="3" t="s">
        <v>3197</v>
      </c>
      <c r="V3023" s="3" t="n">
        <v>0</v>
      </c>
      <c r="W3023" s="3" t="n">
        <v>0</v>
      </c>
      <c r="X3023" s="3" t="n">
        <v>0</v>
      </c>
      <c r="Y3023" s="3" t="s">
        <v>30</v>
      </c>
      <c r="Z3023" s="3" t="s">
        <v>30</v>
      </c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</row>
    <row r="3024" customFormat="false" ht="15.75" hidden="false" customHeight="false" outlineLevel="0" collapsed="false">
      <c r="A3024" s="3" t="n">
        <v>3023</v>
      </c>
      <c r="B3024" s="3" t="s">
        <v>8834</v>
      </c>
      <c r="C3024" s="3" t="s">
        <v>8835</v>
      </c>
      <c r="D3024" s="3" t="n">
        <v>1</v>
      </c>
      <c r="E3024" s="3" t="n">
        <v>4.2986193</v>
      </c>
      <c r="F3024" s="3" t="n">
        <v>20</v>
      </c>
      <c r="G3024" s="3" t="n">
        <v>20</v>
      </c>
      <c r="H3024" s="3" t="n">
        <v>7</v>
      </c>
      <c r="I3024" s="3" t="n">
        <v>7</v>
      </c>
      <c r="J3024" s="3" t="n">
        <v>26</v>
      </c>
      <c r="K3024" s="3" t="n">
        <v>26</v>
      </c>
      <c r="L3024" s="3" t="n">
        <v>3</v>
      </c>
      <c r="M3024" s="3" t="n">
        <v>3</v>
      </c>
      <c r="N3024" s="3" t="n">
        <v>-1</v>
      </c>
      <c r="O3024" s="3" t="n">
        <v>-1</v>
      </c>
      <c r="P3024" s="3" t="n">
        <v>9.3</v>
      </c>
      <c r="Q3024" s="3" t="n">
        <v>24.2</v>
      </c>
      <c r="R3024" s="3" t="s">
        <v>8836</v>
      </c>
      <c r="S3024" s="4" t="n">
        <v>45746.9544097222</v>
      </c>
      <c r="T3024" s="3" t="s">
        <v>3197</v>
      </c>
      <c r="U3024" s="3" t="s">
        <v>3197</v>
      </c>
      <c r="V3024" s="3" t="n">
        <v>0</v>
      </c>
      <c r="W3024" s="3" t="n">
        <v>0</v>
      </c>
      <c r="X3024" s="3" t="n">
        <v>0</v>
      </c>
      <c r="Y3024" s="3" t="s">
        <v>30</v>
      </c>
      <c r="Z3024" s="3" t="s">
        <v>30</v>
      </c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</row>
    <row r="3025" customFormat="false" ht="15.75" hidden="false" customHeight="false" outlineLevel="0" collapsed="false">
      <c r="A3025" s="3" t="n">
        <v>3024</v>
      </c>
      <c r="B3025" s="3" t="s">
        <v>8837</v>
      </c>
      <c r="C3025" s="3" t="s">
        <v>8838</v>
      </c>
      <c r="D3025" s="3" t="n">
        <v>1</v>
      </c>
      <c r="E3025" s="3" t="n">
        <v>6.9990345</v>
      </c>
      <c r="F3025" s="3" t="n">
        <v>17</v>
      </c>
      <c r="G3025" s="3" t="n">
        <v>17</v>
      </c>
      <c r="H3025" s="3" t="n">
        <v>6</v>
      </c>
      <c r="I3025" s="3" t="n">
        <v>6</v>
      </c>
      <c r="J3025" s="3" t="n">
        <v>25</v>
      </c>
      <c r="K3025" s="3" t="n">
        <v>25</v>
      </c>
      <c r="L3025" s="3" t="n">
        <v>2</v>
      </c>
      <c r="M3025" s="3" t="n">
        <v>2</v>
      </c>
      <c r="N3025" s="3" t="n">
        <v>-1</v>
      </c>
      <c r="O3025" s="3" t="n">
        <v>-1</v>
      </c>
      <c r="P3025" s="3" t="n">
        <v>9.3</v>
      </c>
      <c r="Q3025" s="3" t="n">
        <v>24.2</v>
      </c>
      <c r="R3025" s="3" t="s">
        <v>8839</v>
      </c>
      <c r="S3025" s="4" t="n">
        <v>45746.954525463</v>
      </c>
      <c r="T3025" s="3" t="s">
        <v>1920</v>
      </c>
      <c r="U3025" s="3" t="s">
        <v>1920</v>
      </c>
      <c r="V3025" s="3" t="n">
        <v>0</v>
      </c>
      <c r="W3025" s="3" t="n">
        <v>0</v>
      </c>
      <c r="X3025" s="3" t="n">
        <v>0</v>
      </c>
      <c r="Y3025" s="3" t="s">
        <v>30</v>
      </c>
      <c r="Z3025" s="3" t="s">
        <v>30</v>
      </c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</row>
    <row r="3026" customFormat="false" ht="15.75" hidden="false" customHeight="false" outlineLevel="0" collapsed="false">
      <c r="A3026" s="3" t="n">
        <v>3025</v>
      </c>
      <c r="B3026" s="3" t="s">
        <v>8840</v>
      </c>
      <c r="C3026" s="3" t="s">
        <v>8841</v>
      </c>
      <c r="D3026" s="3" t="n">
        <v>1</v>
      </c>
      <c r="E3026" s="3" t="n">
        <v>3.9272166</v>
      </c>
      <c r="F3026" s="3" t="n">
        <v>11</v>
      </c>
      <c r="G3026" s="3" t="n">
        <v>11</v>
      </c>
      <c r="H3026" s="3" t="n">
        <v>5</v>
      </c>
      <c r="I3026" s="3" t="n">
        <v>5</v>
      </c>
      <c r="J3026" s="3" t="n">
        <v>15</v>
      </c>
      <c r="K3026" s="3" t="n">
        <v>15</v>
      </c>
      <c r="L3026" s="3" t="n">
        <v>1</v>
      </c>
      <c r="M3026" s="3" t="n">
        <v>1</v>
      </c>
      <c r="N3026" s="3" t="n">
        <v>-1</v>
      </c>
      <c r="O3026" s="3" t="n">
        <v>-1</v>
      </c>
      <c r="P3026" s="3" t="n">
        <v>9.3</v>
      </c>
      <c r="Q3026" s="3" t="n">
        <v>24.2</v>
      </c>
      <c r="R3026" s="3" t="s">
        <v>8842</v>
      </c>
      <c r="S3026" s="4" t="n">
        <v>45746.9546064815</v>
      </c>
      <c r="T3026" s="3" t="s">
        <v>1920</v>
      </c>
      <c r="U3026" s="3" t="s">
        <v>1920</v>
      </c>
      <c r="V3026" s="3" t="n">
        <v>0</v>
      </c>
      <c r="W3026" s="3" t="n">
        <v>0</v>
      </c>
      <c r="X3026" s="3" t="n">
        <v>0</v>
      </c>
      <c r="Y3026" s="3" t="s">
        <v>30</v>
      </c>
      <c r="Z3026" s="3" t="s">
        <v>30</v>
      </c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</row>
    <row r="3027" customFormat="false" ht="15.75" hidden="false" customHeight="false" outlineLevel="0" collapsed="false">
      <c r="A3027" s="3" t="n">
        <v>3026</v>
      </c>
      <c r="B3027" s="3" t="s">
        <v>8843</v>
      </c>
      <c r="C3027" s="3" t="s">
        <v>8844</v>
      </c>
      <c r="D3027" s="3" t="n">
        <v>1</v>
      </c>
      <c r="E3027" s="3" t="n">
        <v>10.9964444</v>
      </c>
      <c r="F3027" s="3" t="n">
        <v>79</v>
      </c>
      <c r="G3027" s="3" t="n">
        <v>79</v>
      </c>
      <c r="H3027" s="3" t="n">
        <v>14</v>
      </c>
      <c r="I3027" s="3" t="n">
        <v>14</v>
      </c>
      <c r="J3027" s="3" t="n">
        <v>93</v>
      </c>
      <c r="K3027" s="3" t="n">
        <v>93</v>
      </c>
      <c r="L3027" s="3" t="n">
        <v>19</v>
      </c>
      <c r="M3027" s="3" t="n">
        <v>19</v>
      </c>
      <c r="N3027" s="3" t="n">
        <v>-1</v>
      </c>
      <c r="O3027" s="3" t="n">
        <v>-1</v>
      </c>
      <c r="P3027" s="3" t="n">
        <v>9.3</v>
      </c>
      <c r="Q3027" s="3" t="n">
        <v>24.2</v>
      </c>
      <c r="R3027" s="3" t="s">
        <v>8845</v>
      </c>
      <c r="S3027" s="4" t="n">
        <v>45746.9548263889</v>
      </c>
      <c r="T3027" s="3" t="s">
        <v>3197</v>
      </c>
      <c r="U3027" s="3" t="s">
        <v>3197</v>
      </c>
      <c r="V3027" s="3" t="n">
        <v>0</v>
      </c>
      <c r="W3027" s="3" t="n">
        <v>0</v>
      </c>
      <c r="X3027" s="3" t="n">
        <v>0</v>
      </c>
      <c r="Y3027" s="3" t="s">
        <v>30</v>
      </c>
      <c r="Z3027" s="3" t="s">
        <v>30</v>
      </c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</row>
    <row r="3028" customFormat="false" ht="15.75" hidden="false" customHeight="false" outlineLevel="0" collapsed="false">
      <c r="A3028" s="3" t="n">
        <v>3027</v>
      </c>
      <c r="B3028" s="3" t="s">
        <v>8846</v>
      </c>
      <c r="C3028" s="3" t="s">
        <v>8847</v>
      </c>
      <c r="D3028" s="3" t="n">
        <v>1</v>
      </c>
      <c r="E3028" s="3" t="n">
        <v>7.1110992</v>
      </c>
      <c r="F3028" s="3" t="n">
        <v>43</v>
      </c>
      <c r="G3028" s="3" t="n">
        <v>43</v>
      </c>
      <c r="H3028" s="3" t="n">
        <v>17</v>
      </c>
      <c r="I3028" s="3" t="n">
        <v>17</v>
      </c>
      <c r="J3028" s="3" t="n">
        <v>42</v>
      </c>
      <c r="K3028" s="3" t="n">
        <v>42</v>
      </c>
      <c r="L3028" s="3" t="n">
        <v>13</v>
      </c>
      <c r="M3028" s="3" t="n">
        <v>13</v>
      </c>
      <c r="N3028" s="3" t="n">
        <v>-1</v>
      </c>
      <c r="O3028" s="3" t="n">
        <v>-1</v>
      </c>
      <c r="P3028" s="3" t="n">
        <v>9.3</v>
      </c>
      <c r="Q3028" s="3" t="n">
        <v>24.2</v>
      </c>
      <c r="R3028" s="3" t="s">
        <v>8848</v>
      </c>
      <c r="S3028" s="4" t="n">
        <v>45746.9550115741</v>
      </c>
      <c r="T3028" s="3" t="s">
        <v>3197</v>
      </c>
      <c r="U3028" s="3" t="s">
        <v>3197</v>
      </c>
      <c r="V3028" s="3" t="n">
        <v>0</v>
      </c>
      <c r="W3028" s="3" t="n">
        <v>0</v>
      </c>
      <c r="X3028" s="3" t="n">
        <v>0</v>
      </c>
      <c r="Y3028" s="3" t="s">
        <v>30</v>
      </c>
      <c r="Z3028" s="3" t="s">
        <v>30</v>
      </c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</row>
    <row r="3029" customFormat="false" ht="15.75" hidden="false" customHeight="false" outlineLevel="0" collapsed="false">
      <c r="A3029" s="3" t="n">
        <v>3028</v>
      </c>
      <c r="B3029" s="3" t="s">
        <v>8849</v>
      </c>
      <c r="C3029" s="3" t="s">
        <v>8850</v>
      </c>
      <c r="D3029" s="3" t="n">
        <v>1</v>
      </c>
      <c r="E3029" s="3" t="n">
        <v>14.80077</v>
      </c>
      <c r="F3029" s="3" t="n">
        <v>87</v>
      </c>
      <c r="G3029" s="3" t="n">
        <v>87</v>
      </c>
      <c r="H3029" s="3" t="n">
        <v>11</v>
      </c>
      <c r="I3029" s="3" t="n">
        <v>11</v>
      </c>
      <c r="J3029" s="3" t="n">
        <v>99</v>
      </c>
      <c r="K3029" s="3" t="n">
        <v>99</v>
      </c>
      <c r="L3029" s="3" t="n">
        <v>33</v>
      </c>
      <c r="M3029" s="3" t="n">
        <v>33</v>
      </c>
      <c r="N3029" s="3" t="n">
        <v>-1</v>
      </c>
      <c r="O3029" s="3" t="n">
        <v>-1</v>
      </c>
      <c r="P3029" s="3" t="n">
        <v>9.3</v>
      </c>
      <c r="Q3029" s="3" t="n">
        <v>24.2</v>
      </c>
      <c r="R3029" s="3" t="s">
        <v>8851</v>
      </c>
      <c r="S3029" s="4" t="n">
        <v>45746.9553703704</v>
      </c>
      <c r="T3029" s="3" t="s">
        <v>3197</v>
      </c>
      <c r="U3029" s="3" t="s">
        <v>3197</v>
      </c>
      <c r="V3029" s="3" t="n">
        <v>0</v>
      </c>
      <c r="W3029" s="3" t="n">
        <v>0</v>
      </c>
      <c r="X3029" s="3" t="n">
        <v>0</v>
      </c>
      <c r="Y3029" s="3" t="s">
        <v>30</v>
      </c>
      <c r="Z3029" s="3" t="s">
        <v>30</v>
      </c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</row>
    <row r="3030" customFormat="false" ht="15.75" hidden="false" customHeight="false" outlineLevel="0" collapsed="false">
      <c r="A3030" s="3" t="n">
        <v>3029</v>
      </c>
      <c r="B3030" s="3" t="s">
        <v>8852</v>
      </c>
      <c r="C3030" s="3" t="s">
        <v>8853</v>
      </c>
      <c r="D3030" s="3" t="n">
        <v>1</v>
      </c>
      <c r="E3030" s="3" t="n">
        <v>5.7590493</v>
      </c>
      <c r="F3030" s="3" t="n">
        <v>31</v>
      </c>
      <c r="G3030" s="3" t="n">
        <v>31</v>
      </c>
      <c r="H3030" s="3" t="n">
        <v>8</v>
      </c>
      <c r="I3030" s="3" t="n">
        <v>8</v>
      </c>
      <c r="J3030" s="3" t="n">
        <v>31</v>
      </c>
      <c r="K3030" s="3" t="n">
        <v>31</v>
      </c>
      <c r="L3030" s="3" t="n">
        <v>12</v>
      </c>
      <c r="M3030" s="3" t="n">
        <v>12</v>
      </c>
      <c r="N3030" s="3" t="n">
        <v>-1</v>
      </c>
      <c r="O3030" s="3" t="n">
        <v>-1</v>
      </c>
      <c r="P3030" s="3" t="n">
        <v>9.3</v>
      </c>
      <c r="Q3030" s="3" t="n">
        <v>24.2</v>
      </c>
      <c r="R3030" s="3" t="s">
        <v>8854</v>
      </c>
      <c r="S3030" s="4" t="n">
        <v>45746.9555439815</v>
      </c>
      <c r="T3030" s="3" t="s">
        <v>3197</v>
      </c>
      <c r="U3030" s="3" t="s">
        <v>3197</v>
      </c>
      <c r="V3030" s="3" t="n">
        <v>0</v>
      </c>
      <c r="W3030" s="3" t="n">
        <v>0</v>
      </c>
      <c r="X3030" s="3" t="n">
        <v>0</v>
      </c>
      <c r="Y3030" s="3" t="s">
        <v>30</v>
      </c>
      <c r="Z3030" s="3" t="s">
        <v>30</v>
      </c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</row>
    <row r="3031" customFormat="false" ht="15.75" hidden="false" customHeight="false" outlineLevel="0" collapsed="false">
      <c r="A3031" s="3" t="n">
        <v>3030</v>
      </c>
      <c r="B3031" s="3" t="s">
        <v>8855</v>
      </c>
      <c r="C3031" s="3" t="s">
        <v>8856</v>
      </c>
      <c r="D3031" s="3" t="n">
        <v>1</v>
      </c>
      <c r="E3031" s="3" t="n">
        <v>13.3386182</v>
      </c>
      <c r="F3031" s="3" t="n">
        <v>86</v>
      </c>
      <c r="G3031" s="3" t="n">
        <v>86</v>
      </c>
      <c r="H3031" s="3" t="n">
        <v>11</v>
      </c>
      <c r="I3031" s="3" t="n">
        <v>11</v>
      </c>
      <c r="J3031" s="3" t="n">
        <v>99</v>
      </c>
      <c r="K3031" s="3" t="n">
        <v>99</v>
      </c>
      <c r="L3031" s="3" t="n">
        <v>32</v>
      </c>
      <c r="M3031" s="3" t="n">
        <v>32</v>
      </c>
      <c r="N3031" s="3" t="n">
        <v>-1</v>
      </c>
      <c r="O3031" s="3" t="n">
        <v>-1</v>
      </c>
      <c r="P3031" s="3" t="n">
        <v>9.3</v>
      </c>
      <c r="Q3031" s="3" t="n">
        <v>24.2</v>
      </c>
      <c r="R3031" s="3" t="s">
        <v>8857</v>
      </c>
      <c r="S3031" s="4" t="n">
        <v>45746.9558680556</v>
      </c>
      <c r="T3031" s="3" t="s">
        <v>3197</v>
      </c>
      <c r="U3031" s="3" t="s">
        <v>3197</v>
      </c>
      <c r="V3031" s="3" t="n">
        <v>0</v>
      </c>
      <c r="W3031" s="3" t="n">
        <v>0</v>
      </c>
      <c r="X3031" s="3" t="n">
        <v>0</v>
      </c>
      <c r="Y3031" s="3" t="s">
        <v>30</v>
      </c>
      <c r="Z3031" s="3" t="s">
        <v>30</v>
      </c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</row>
    <row r="3032" customFormat="false" ht="15.75" hidden="false" customHeight="false" outlineLevel="0" collapsed="false">
      <c r="A3032" s="3" t="n">
        <v>3031</v>
      </c>
      <c r="B3032" s="3" t="s">
        <v>8858</v>
      </c>
      <c r="C3032" s="3" t="s">
        <v>8859</v>
      </c>
      <c r="D3032" s="3" t="n">
        <v>1</v>
      </c>
      <c r="E3032" s="3" t="n">
        <v>14.9097297</v>
      </c>
      <c r="F3032" s="3" t="n">
        <v>86</v>
      </c>
      <c r="G3032" s="3" t="n">
        <v>86</v>
      </c>
      <c r="H3032" s="3" t="n">
        <v>11</v>
      </c>
      <c r="I3032" s="3" t="n">
        <v>11</v>
      </c>
      <c r="J3032" s="3" t="n">
        <v>99</v>
      </c>
      <c r="K3032" s="3" t="n">
        <v>99</v>
      </c>
      <c r="L3032" s="3" t="n">
        <v>32</v>
      </c>
      <c r="M3032" s="3" t="n">
        <v>32</v>
      </c>
      <c r="N3032" s="3" t="n">
        <v>-1</v>
      </c>
      <c r="O3032" s="3" t="n">
        <v>-1</v>
      </c>
      <c r="P3032" s="3" t="n">
        <v>9.3</v>
      </c>
      <c r="Q3032" s="3" t="n">
        <v>24.2</v>
      </c>
      <c r="R3032" s="3" t="s">
        <v>8860</v>
      </c>
      <c r="S3032" s="4" t="n">
        <v>45746.9562037037</v>
      </c>
      <c r="T3032" s="3" t="s">
        <v>3197</v>
      </c>
      <c r="U3032" s="3" t="s">
        <v>3197</v>
      </c>
      <c r="V3032" s="3" t="n">
        <v>0</v>
      </c>
      <c r="W3032" s="3" t="n">
        <v>0</v>
      </c>
      <c r="X3032" s="3" t="n">
        <v>0</v>
      </c>
      <c r="Y3032" s="3" t="s">
        <v>30</v>
      </c>
      <c r="Z3032" s="3" t="s">
        <v>30</v>
      </c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</row>
    <row r="3033" customFormat="false" ht="15.75" hidden="false" customHeight="false" outlineLevel="0" collapsed="false">
      <c r="A3033" s="3" t="n">
        <v>3032</v>
      </c>
      <c r="B3033" s="3" t="s">
        <v>8861</v>
      </c>
      <c r="C3033" s="3" t="s">
        <v>8862</v>
      </c>
      <c r="D3033" s="3" t="n">
        <v>1</v>
      </c>
      <c r="E3033" s="3" t="n">
        <v>6.9401687</v>
      </c>
      <c r="F3033" s="3" t="n">
        <v>39</v>
      </c>
      <c r="G3033" s="3" t="n">
        <v>39</v>
      </c>
      <c r="H3033" s="3" t="n">
        <v>8</v>
      </c>
      <c r="I3033" s="3" t="n">
        <v>8</v>
      </c>
      <c r="J3033" s="3" t="n">
        <v>43</v>
      </c>
      <c r="K3033" s="3" t="n">
        <v>43</v>
      </c>
      <c r="L3033" s="3" t="n">
        <v>13</v>
      </c>
      <c r="M3033" s="3" t="n">
        <v>13</v>
      </c>
      <c r="N3033" s="3" t="n">
        <v>-1</v>
      </c>
      <c r="O3033" s="3" t="n">
        <v>-1</v>
      </c>
      <c r="P3033" s="3" t="n">
        <v>9.3</v>
      </c>
      <c r="Q3033" s="3" t="n">
        <v>24.2</v>
      </c>
      <c r="R3033" s="3" t="s">
        <v>8863</v>
      </c>
      <c r="S3033" s="4" t="n">
        <v>45746.9563888889</v>
      </c>
      <c r="T3033" s="3" t="s">
        <v>3197</v>
      </c>
      <c r="U3033" s="3" t="s">
        <v>3197</v>
      </c>
      <c r="V3033" s="3" t="n">
        <v>0</v>
      </c>
      <c r="W3033" s="3" t="n">
        <v>0</v>
      </c>
      <c r="X3033" s="3" t="n">
        <v>0</v>
      </c>
      <c r="Y3033" s="3" t="s">
        <v>30</v>
      </c>
      <c r="Z3033" s="3" t="s">
        <v>30</v>
      </c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</row>
    <row r="3034" customFormat="false" ht="15.75" hidden="false" customHeight="false" outlineLevel="0" collapsed="false">
      <c r="A3034" s="3" t="n">
        <v>3033</v>
      </c>
      <c r="B3034" s="3" t="s">
        <v>8864</v>
      </c>
      <c r="C3034" s="3" t="s">
        <v>8865</v>
      </c>
      <c r="D3034" s="3" t="n">
        <v>1</v>
      </c>
      <c r="E3034" s="3" t="n">
        <v>7.0741091</v>
      </c>
      <c r="F3034" s="3" t="n">
        <v>34</v>
      </c>
      <c r="G3034" s="3" t="n">
        <v>34</v>
      </c>
      <c r="H3034" s="3" t="n">
        <v>12</v>
      </c>
      <c r="I3034" s="3" t="n">
        <v>12</v>
      </c>
      <c r="J3034" s="3" t="n">
        <v>46</v>
      </c>
      <c r="K3034" s="3" t="n">
        <v>46</v>
      </c>
      <c r="L3034" s="3" t="n">
        <v>6</v>
      </c>
      <c r="M3034" s="3" t="n">
        <v>6</v>
      </c>
      <c r="N3034" s="3" t="n">
        <v>-1</v>
      </c>
      <c r="O3034" s="3" t="n">
        <v>-1</v>
      </c>
      <c r="P3034" s="3" t="n">
        <v>9.3</v>
      </c>
      <c r="Q3034" s="3" t="n">
        <v>24.2</v>
      </c>
      <c r="R3034" s="3" t="s">
        <v>8866</v>
      </c>
      <c r="S3034" s="4" t="n">
        <v>45746.9565393519</v>
      </c>
      <c r="T3034" s="3" t="s">
        <v>1920</v>
      </c>
      <c r="U3034" s="3" t="s">
        <v>1920</v>
      </c>
      <c r="V3034" s="3" t="n">
        <v>0</v>
      </c>
      <c r="W3034" s="3" t="n">
        <v>0</v>
      </c>
      <c r="X3034" s="3" t="n">
        <v>0</v>
      </c>
      <c r="Y3034" s="3" t="s">
        <v>30</v>
      </c>
      <c r="Z3034" s="3" t="s">
        <v>30</v>
      </c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</row>
    <row r="3035" customFormat="false" ht="15.75" hidden="false" customHeight="false" outlineLevel="0" collapsed="false">
      <c r="A3035" s="3" t="n">
        <v>3034</v>
      </c>
      <c r="B3035" s="3" t="s">
        <v>8867</v>
      </c>
      <c r="C3035" s="3" t="s">
        <v>8868</v>
      </c>
      <c r="D3035" s="3" t="n">
        <v>1</v>
      </c>
      <c r="E3035" s="3" t="n">
        <v>18.6723195</v>
      </c>
      <c r="F3035" s="3" t="n">
        <v>193</v>
      </c>
      <c r="G3035" s="3" t="n">
        <v>193</v>
      </c>
      <c r="H3035" s="3" t="n">
        <v>15</v>
      </c>
      <c r="I3035" s="3" t="n">
        <v>15</v>
      </c>
      <c r="J3035" s="3" t="n">
        <v>235</v>
      </c>
      <c r="K3035" s="3" t="n">
        <v>235</v>
      </c>
      <c r="L3035" s="3" t="n">
        <v>21</v>
      </c>
      <c r="M3035" s="3" t="n">
        <v>21</v>
      </c>
      <c r="N3035" s="3" t="n">
        <v>-1</v>
      </c>
      <c r="O3035" s="3" t="n">
        <v>-1</v>
      </c>
      <c r="P3035" s="3" t="n">
        <v>9.3</v>
      </c>
      <c r="Q3035" s="3" t="n">
        <v>24.2</v>
      </c>
      <c r="R3035" s="3" t="s">
        <v>8869</v>
      </c>
      <c r="S3035" s="4" t="n">
        <v>45746.9568865741</v>
      </c>
      <c r="T3035" s="3" t="s">
        <v>1920</v>
      </c>
      <c r="U3035" s="3" t="s">
        <v>1920</v>
      </c>
      <c r="V3035" s="3" t="n">
        <v>0</v>
      </c>
      <c r="W3035" s="3" t="n">
        <v>0</v>
      </c>
      <c r="X3035" s="3" t="n">
        <v>0</v>
      </c>
      <c r="Y3035" s="3" t="s">
        <v>30</v>
      </c>
      <c r="Z3035" s="3" t="s">
        <v>30</v>
      </c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</row>
    <row r="3036" customFormat="false" ht="15.75" hidden="false" customHeight="false" outlineLevel="0" collapsed="false">
      <c r="A3036" s="3" t="n">
        <v>3035</v>
      </c>
      <c r="B3036" s="3" t="s">
        <v>8870</v>
      </c>
      <c r="C3036" s="3" t="s">
        <v>8871</v>
      </c>
      <c r="D3036" s="3" t="n">
        <v>1</v>
      </c>
      <c r="E3036" s="3" t="n">
        <v>38.609475</v>
      </c>
      <c r="F3036" s="3" t="n">
        <v>3879</v>
      </c>
      <c r="G3036" s="3" t="n">
        <v>3879</v>
      </c>
      <c r="H3036" s="3" t="n">
        <v>42</v>
      </c>
      <c r="I3036" s="3" t="n">
        <v>42</v>
      </c>
      <c r="J3036" s="3" t="n">
        <v>5319</v>
      </c>
      <c r="K3036" s="3" t="n">
        <v>5319</v>
      </c>
      <c r="L3036" s="3" t="n">
        <v>567</v>
      </c>
      <c r="M3036" s="3" t="n">
        <v>567</v>
      </c>
      <c r="N3036" s="3" t="n">
        <v>-1</v>
      </c>
      <c r="O3036" s="3" t="n">
        <v>-1</v>
      </c>
      <c r="P3036" s="3" t="n">
        <v>9.3</v>
      </c>
      <c r="Q3036" s="3" t="n">
        <v>24.2</v>
      </c>
      <c r="R3036" s="3" t="s">
        <v>8872</v>
      </c>
      <c r="S3036" s="4" t="n">
        <v>45747.6434953704</v>
      </c>
      <c r="T3036" s="3" t="s">
        <v>65</v>
      </c>
      <c r="U3036" s="3" t="s">
        <v>65</v>
      </c>
      <c r="V3036" s="3" t="n">
        <v>0</v>
      </c>
      <c r="W3036" s="3" t="n">
        <v>0</v>
      </c>
      <c r="X3036" s="3" t="n">
        <v>0</v>
      </c>
      <c r="Y3036" s="3" t="s">
        <v>30</v>
      </c>
      <c r="Z3036" s="3" t="s">
        <v>30</v>
      </c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</row>
    <row r="3037" customFormat="false" ht="15.75" hidden="false" customHeight="false" outlineLevel="0" collapsed="false">
      <c r="A3037" s="3" t="n">
        <v>3036</v>
      </c>
      <c r="B3037" s="3" t="s">
        <v>8873</v>
      </c>
      <c r="C3037" s="3" t="s">
        <v>8874</v>
      </c>
      <c r="D3037" s="3" t="n">
        <v>1</v>
      </c>
      <c r="E3037" s="3" t="n">
        <v>12.6566256</v>
      </c>
      <c r="F3037" s="3" t="n">
        <v>69</v>
      </c>
      <c r="G3037" s="3" t="n">
        <v>69</v>
      </c>
      <c r="H3037" s="3" t="n">
        <v>3</v>
      </c>
      <c r="I3037" s="3" t="n">
        <v>3</v>
      </c>
      <c r="J3037" s="3" t="n">
        <v>66</v>
      </c>
      <c r="K3037" s="3" t="n">
        <v>66</v>
      </c>
      <c r="L3037" s="3" t="n">
        <v>10</v>
      </c>
      <c r="M3037" s="3" t="n">
        <v>10</v>
      </c>
      <c r="N3037" s="3" t="n">
        <v>-1</v>
      </c>
      <c r="O3037" s="3" t="n">
        <v>-1</v>
      </c>
      <c r="P3037" s="3" t="n">
        <v>9.3</v>
      </c>
      <c r="Q3037" s="3" t="n">
        <v>24.2</v>
      </c>
      <c r="R3037" s="3" t="s">
        <v>8875</v>
      </c>
      <c r="S3037" s="4" t="n">
        <v>45746.9613888889</v>
      </c>
      <c r="T3037" s="3" t="s">
        <v>65</v>
      </c>
      <c r="U3037" s="3" t="s">
        <v>65</v>
      </c>
      <c r="V3037" s="3" t="n">
        <v>0</v>
      </c>
      <c r="W3037" s="3" t="n">
        <v>0</v>
      </c>
      <c r="X3037" s="3" t="n">
        <v>0</v>
      </c>
      <c r="Y3037" s="3" t="s">
        <v>30</v>
      </c>
      <c r="Z3037" s="3" t="s">
        <v>30</v>
      </c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</row>
    <row r="3038" customFormat="false" ht="15.75" hidden="false" customHeight="false" outlineLevel="0" collapsed="false">
      <c r="A3038" s="3" t="n">
        <v>3037</v>
      </c>
      <c r="B3038" s="3" t="s">
        <v>8876</v>
      </c>
      <c r="C3038" s="3" t="s">
        <v>8877</v>
      </c>
      <c r="D3038" s="3" t="n">
        <v>1</v>
      </c>
      <c r="E3038" s="3" t="n">
        <v>2.5124181</v>
      </c>
      <c r="F3038" s="3" t="n">
        <v>5</v>
      </c>
      <c r="G3038" s="3" t="n">
        <v>5</v>
      </c>
      <c r="H3038" s="3" t="n">
        <v>2</v>
      </c>
      <c r="I3038" s="3" t="n">
        <v>2</v>
      </c>
      <c r="J3038" s="3" t="n">
        <v>3</v>
      </c>
      <c r="K3038" s="3" t="n">
        <v>3</v>
      </c>
      <c r="L3038" s="3" t="n">
        <v>0</v>
      </c>
      <c r="M3038" s="3" t="n">
        <v>0</v>
      </c>
      <c r="N3038" s="3" t="n">
        <v>-1</v>
      </c>
      <c r="O3038" s="3" t="n">
        <v>-1</v>
      </c>
      <c r="P3038" s="3" t="n">
        <v>8.3</v>
      </c>
      <c r="Q3038" s="3" t="n">
        <v>24.2</v>
      </c>
      <c r="R3038" s="3" t="s">
        <v>8878</v>
      </c>
      <c r="S3038" s="4" t="n">
        <v>45746.9614699074</v>
      </c>
      <c r="T3038" s="3" t="s">
        <v>29</v>
      </c>
      <c r="U3038" s="3" t="s">
        <v>29</v>
      </c>
      <c r="V3038" s="3" t="n">
        <v>0</v>
      </c>
      <c r="W3038" s="3" t="n">
        <v>0</v>
      </c>
      <c r="X3038" s="3" t="n">
        <v>0</v>
      </c>
      <c r="Y3038" s="3" t="s">
        <v>30</v>
      </c>
      <c r="Z3038" s="3" t="s">
        <v>30</v>
      </c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</row>
    <row r="3039" customFormat="false" ht="15.75" hidden="false" customHeight="false" outlineLevel="0" collapsed="false">
      <c r="A3039" s="3" t="n">
        <v>3038</v>
      </c>
      <c r="B3039" s="3" t="s">
        <v>8879</v>
      </c>
      <c r="C3039" s="3" t="s">
        <v>8880</v>
      </c>
      <c r="D3039" s="3" t="n">
        <v>1</v>
      </c>
      <c r="E3039" s="3" t="n">
        <v>8.0724003</v>
      </c>
      <c r="F3039" s="3" t="n">
        <v>33</v>
      </c>
      <c r="G3039" s="3" t="n">
        <v>33</v>
      </c>
      <c r="H3039" s="3" t="n">
        <v>5</v>
      </c>
      <c r="I3039" s="3" t="n">
        <v>5</v>
      </c>
      <c r="J3039" s="3" t="n">
        <v>45</v>
      </c>
      <c r="K3039" s="3" t="n">
        <v>45</v>
      </c>
      <c r="L3039" s="3" t="n">
        <v>6</v>
      </c>
      <c r="M3039" s="3" t="n">
        <v>6</v>
      </c>
      <c r="N3039" s="3" t="n">
        <v>-1</v>
      </c>
      <c r="O3039" s="3" t="n">
        <v>-1</v>
      </c>
      <c r="P3039" s="3" t="n">
        <v>8.3</v>
      </c>
      <c r="Q3039" s="3" t="n">
        <v>24.2</v>
      </c>
      <c r="R3039" s="3" t="s">
        <v>8881</v>
      </c>
      <c r="S3039" s="4" t="n">
        <v>45746.9616666667</v>
      </c>
      <c r="T3039" s="3" t="s">
        <v>65</v>
      </c>
      <c r="U3039" s="3" t="s">
        <v>65</v>
      </c>
      <c r="V3039" s="3" t="n">
        <v>0</v>
      </c>
      <c r="W3039" s="3" t="n">
        <v>0</v>
      </c>
      <c r="X3039" s="3" t="n">
        <v>0</v>
      </c>
      <c r="Y3039" s="3" t="s">
        <v>30</v>
      </c>
      <c r="Z3039" s="3" t="s">
        <v>30</v>
      </c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</row>
    <row r="3040" customFormat="false" ht="15.75" hidden="false" customHeight="false" outlineLevel="0" collapsed="false">
      <c r="A3040" s="3" t="n">
        <v>3039</v>
      </c>
      <c r="B3040" s="3" t="s">
        <v>8882</v>
      </c>
      <c r="C3040" s="3" t="s">
        <v>8883</v>
      </c>
      <c r="D3040" s="3" t="n">
        <v>1</v>
      </c>
      <c r="E3040" s="3" t="n">
        <v>4.356604</v>
      </c>
      <c r="F3040" s="3" t="n">
        <v>20</v>
      </c>
      <c r="G3040" s="3" t="n">
        <v>20</v>
      </c>
      <c r="H3040" s="3" t="n">
        <v>5</v>
      </c>
      <c r="I3040" s="3" t="n">
        <v>5</v>
      </c>
      <c r="J3040" s="3" t="n">
        <v>45</v>
      </c>
      <c r="K3040" s="3" t="n">
        <v>45</v>
      </c>
      <c r="L3040" s="3" t="n">
        <v>12</v>
      </c>
      <c r="M3040" s="3" t="n">
        <v>12</v>
      </c>
      <c r="N3040" s="3" t="n">
        <v>4</v>
      </c>
      <c r="O3040" s="3" t="n">
        <v>-1</v>
      </c>
      <c r="P3040" s="3" t="n">
        <v>8.1</v>
      </c>
      <c r="Q3040" s="3" t="n">
        <v>24.2</v>
      </c>
      <c r="R3040" s="3" t="s">
        <v>8884</v>
      </c>
      <c r="S3040" s="4" t="n">
        <v>45746.9619675926</v>
      </c>
      <c r="T3040" s="3" t="s">
        <v>65</v>
      </c>
      <c r="U3040" s="3" t="s">
        <v>65</v>
      </c>
      <c r="V3040" s="3" t="n">
        <v>1</v>
      </c>
      <c r="W3040" s="3" t="n">
        <v>0</v>
      </c>
      <c r="X3040" s="3" t="n">
        <v>0</v>
      </c>
      <c r="Y3040" s="3" t="s">
        <v>30</v>
      </c>
      <c r="Z3040" s="3" t="s">
        <v>30</v>
      </c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</row>
    <row r="3041" customFormat="false" ht="15.75" hidden="false" customHeight="false" outlineLevel="0" collapsed="false">
      <c r="A3041" s="3" t="n">
        <v>3040</v>
      </c>
      <c r="B3041" s="3" t="s">
        <v>8885</v>
      </c>
      <c r="C3041" s="3" t="s">
        <v>8886</v>
      </c>
      <c r="D3041" s="3" t="n">
        <v>1</v>
      </c>
      <c r="E3041" s="3" t="n">
        <v>3.5630314</v>
      </c>
      <c r="F3041" s="3" t="n">
        <v>8</v>
      </c>
      <c r="G3041" s="3" t="n">
        <v>8</v>
      </c>
      <c r="H3041" s="3" t="n">
        <v>6</v>
      </c>
      <c r="I3041" s="3" t="n">
        <v>6</v>
      </c>
      <c r="J3041" s="3" t="n">
        <v>8</v>
      </c>
      <c r="K3041" s="3" t="n">
        <v>8</v>
      </c>
      <c r="L3041" s="3" t="n">
        <v>2</v>
      </c>
      <c r="M3041" s="3" t="n">
        <v>2</v>
      </c>
      <c r="N3041" s="3" t="n">
        <v>0</v>
      </c>
      <c r="O3041" s="3" t="n">
        <v>0</v>
      </c>
      <c r="P3041" s="3" t="n">
        <v>8.2</v>
      </c>
      <c r="Q3041" s="3" t="n">
        <v>24.2</v>
      </c>
      <c r="R3041" s="3" t="s">
        <v>8887</v>
      </c>
      <c r="S3041" s="4" t="n">
        <v>45746.9620949074</v>
      </c>
      <c r="T3041" s="3" t="s">
        <v>65</v>
      </c>
      <c r="U3041" s="3" t="s">
        <v>65</v>
      </c>
      <c r="V3041" s="3" t="n">
        <v>1</v>
      </c>
      <c r="W3041" s="3" t="n">
        <v>1</v>
      </c>
      <c r="X3041" s="3" t="n">
        <v>0</v>
      </c>
      <c r="Y3041" s="3" t="s">
        <v>30</v>
      </c>
      <c r="Z3041" s="3" t="s">
        <v>30</v>
      </c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</row>
    <row r="3042" customFormat="false" ht="15.75" hidden="false" customHeight="false" outlineLevel="0" collapsed="false">
      <c r="A3042" s="3" t="n">
        <v>3041</v>
      </c>
      <c r="B3042" s="3" t="s">
        <v>8888</v>
      </c>
      <c r="C3042" s="3"/>
      <c r="D3042" s="3" t="n">
        <v>0</v>
      </c>
      <c r="E3042" s="3" t="s">
        <v>1901</v>
      </c>
      <c r="F3042" s="3" t="s">
        <v>1901</v>
      </c>
      <c r="G3042" s="3" t="s">
        <v>1901</v>
      </c>
      <c r="H3042" s="3" t="s">
        <v>1901</v>
      </c>
      <c r="I3042" s="3" t="s">
        <v>1901</v>
      </c>
      <c r="J3042" s="3" t="s">
        <v>1901</v>
      </c>
      <c r="K3042" s="3" t="s">
        <v>1901</v>
      </c>
      <c r="L3042" s="3" t="s">
        <v>1901</v>
      </c>
      <c r="M3042" s="3" t="s">
        <v>1901</v>
      </c>
      <c r="N3042" s="3" t="s">
        <v>1901</v>
      </c>
      <c r="O3042" s="3" t="s">
        <v>1901</v>
      </c>
      <c r="P3042" s="3"/>
      <c r="Q3042" s="3"/>
      <c r="R3042" s="3"/>
      <c r="S3042" s="3"/>
      <c r="T3042" s="3"/>
      <c r="U3042" s="3"/>
      <c r="V3042" s="3" t="s">
        <v>1901</v>
      </c>
      <c r="W3042" s="3" t="s">
        <v>1901</v>
      </c>
      <c r="X3042" s="3" t="s">
        <v>1901</v>
      </c>
      <c r="Y3042" s="3"/>
      <c r="Z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</row>
    <row r="3043" customFormat="false" ht="15.75" hidden="false" customHeight="false" outlineLevel="0" collapsed="false">
      <c r="A3043" s="3" t="n">
        <v>3042</v>
      </c>
      <c r="B3043" s="3" t="s">
        <v>8889</v>
      </c>
      <c r="C3043" s="3"/>
      <c r="D3043" s="3" t="n">
        <v>0</v>
      </c>
      <c r="E3043" s="3" t="s">
        <v>1901</v>
      </c>
      <c r="F3043" s="3" t="s">
        <v>1901</v>
      </c>
      <c r="G3043" s="3" t="s">
        <v>1901</v>
      </c>
      <c r="H3043" s="3" t="s">
        <v>1901</v>
      </c>
      <c r="I3043" s="3" t="s">
        <v>1901</v>
      </c>
      <c r="J3043" s="3" t="s">
        <v>1901</v>
      </c>
      <c r="K3043" s="3" t="s">
        <v>1901</v>
      </c>
      <c r="L3043" s="3" t="s">
        <v>1901</v>
      </c>
      <c r="M3043" s="3" t="s">
        <v>1901</v>
      </c>
      <c r="N3043" s="3" t="s">
        <v>1901</v>
      </c>
      <c r="O3043" s="3" t="s">
        <v>1901</v>
      </c>
      <c r="P3043" s="3"/>
      <c r="Q3043" s="3"/>
      <c r="R3043" s="3"/>
      <c r="S3043" s="3"/>
      <c r="T3043" s="3"/>
      <c r="U3043" s="3"/>
      <c r="V3043" s="3" t="s">
        <v>1901</v>
      </c>
      <c r="W3043" s="3" t="s">
        <v>1901</v>
      </c>
      <c r="X3043" s="3" t="s">
        <v>1901</v>
      </c>
      <c r="Y3043" s="3"/>
      <c r="Z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</row>
    <row r="3044" customFormat="false" ht="15.75" hidden="false" customHeight="false" outlineLevel="0" collapsed="false">
      <c r="A3044" s="3" t="n">
        <v>3043</v>
      </c>
      <c r="B3044" s="3" t="s">
        <v>8890</v>
      </c>
      <c r="C3044" s="3"/>
      <c r="D3044" s="3" t="n">
        <v>0</v>
      </c>
      <c r="E3044" s="3" t="s">
        <v>1901</v>
      </c>
      <c r="F3044" s="3" t="s">
        <v>1901</v>
      </c>
      <c r="G3044" s="3" t="s">
        <v>1901</v>
      </c>
      <c r="H3044" s="3" t="s">
        <v>1901</v>
      </c>
      <c r="I3044" s="3" t="s">
        <v>1901</v>
      </c>
      <c r="J3044" s="3" t="s">
        <v>1901</v>
      </c>
      <c r="K3044" s="3" t="s">
        <v>1901</v>
      </c>
      <c r="L3044" s="3" t="s">
        <v>1901</v>
      </c>
      <c r="M3044" s="3" t="s">
        <v>1901</v>
      </c>
      <c r="N3044" s="3" t="s">
        <v>1901</v>
      </c>
      <c r="O3044" s="3" t="s">
        <v>1901</v>
      </c>
      <c r="P3044" s="3"/>
      <c r="Q3044" s="3"/>
      <c r="R3044" s="3"/>
      <c r="S3044" s="3"/>
      <c r="T3044" s="3"/>
      <c r="U3044" s="3"/>
      <c r="V3044" s="3" t="s">
        <v>1901</v>
      </c>
      <c r="W3044" s="3" t="s">
        <v>1901</v>
      </c>
      <c r="X3044" s="3" t="s">
        <v>1901</v>
      </c>
      <c r="Y3044" s="3"/>
      <c r="Z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</row>
    <row r="3045" customFormat="false" ht="15.75" hidden="false" customHeight="false" outlineLevel="0" collapsed="false">
      <c r="A3045" s="3" t="n">
        <v>3044</v>
      </c>
      <c r="B3045" s="3" t="s">
        <v>8891</v>
      </c>
      <c r="C3045" s="3" t="s">
        <v>8892</v>
      </c>
      <c r="D3045" s="3" t="n">
        <v>1</v>
      </c>
      <c r="E3045" s="3" t="n">
        <v>25.9663226</v>
      </c>
      <c r="F3045" s="3" t="n">
        <v>188</v>
      </c>
      <c r="G3045" s="3" t="n">
        <v>188</v>
      </c>
      <c r="H3045" s="3" t="n">
        <v>4</v>
      </c>
      <c r="I3045" s="3" t="n">
        <v>4</v>
      </c>
      <c r="J3045" s="3" t="n">
        <v>209</v>
      </c>
      <c r="K3045" s="3" t="n">
        <v>209</v>
      </c>
      <c r="L3045" s="3" t="n">
        <v>18</v>
      </c>
      <c r="M3045" s="3" t="n">
        <v>18</v>
      </c>
      <c r="N3045" s="3" t="n">
        <v>-1</v>
      </c>
      <c r="O3045" s="3" t="n">
        <v>-1</v>
      </c>
      <c r="P3045" s="3" t="n">
        <v>8.3</v>
      </c>
      <c r="Q3045" s="3" t="n">
        <v>24.2</v>
      </c>
      <c r="R3045" s="3" t="s">
        <v>8893</v>
      </c>
      <c r="S3045" s="4" t="n">
        <v>45746.9628125</v>
      </c>
      <c r="T3045" s="3" t="s">
        <v>65</v>
      </c>
      <c r="U3045" s="3" t="s">
        <v>65</v>
      </c>
      <c r="V3045" s="3" t="n">
        <v>0</v>
      </c>
      <c r="W3045" s="3" t="n">
        <v>0</v>
      </c>
      <c r="X3045" s="3" t="n">
        <v>0</v>
      </c>
      <c r="Y3045" s="3" t="s">
        <v>30</v>
      </c>
      <c r="Z3045" s="3" t="s">
        <v>30</v>
      </c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</row>
    <row r="3046" customFormat="false" ht="15.75" hidden="false" customHeight="false" outlineLevel="0" collapsed="false">
      <c r="A3046" s="3" t="n">
        <v>3045</v>
      </c>
      <c r="B3046" s="3" t="s">
        <v>8894</v>
      </c>
      <c r="C3046" s="3" t="s">
        <v>8895</v>
      </c>
      <c r="D3046" s="3" t="n">
        <v>1</v>
      </c>
      <c r="E3046" s="3" t="n">
        <v>32.4197929</v>
      </c>
      <c r="F3046" s="3" t="n">
        <v>280</v>
      </c>
      <c r="G3046" s="3" t="n">
        <v>280</v>
      </c>
      <c r="H3046" s="3" t="n">
        <v>11</v>
      </c>
      <c r="I3046" s="3" t="n">
        <v>11</v>
      </c>
      <c r="J3046" s="3" t="n">
        <v>341</v>
      </c>
      <c r="K3046" s="3" t="n">
        <v>341</v>
      </c>
      <c r="L3046" s="3" t="n">
        <v>65</v>
      </c>
      <c r="M3046" s="3" t="n">
        <v>65</v>
      </c>
      <c r="N3046" s="3" t="n">
        <v>-1</v>
      </c>
      <c r="O3046" s="3" t="n">
        <v>-1</v>
      </c>
      <c r="P3046" s="3" t="n">
        <v>8.3</v>
      </c>
      <c r="Q3046" s="3" t="n">
        <v>24.2</v>
      </c>
      <c r="R3046" s="3" t="s">
        <v>8896</v>
      </c>
      <c r="S3046" s="4" t="n">
        <v>45746.9636574074</v>
      </c>
      <c r="T3046" s="3" t="s">
        <v>65</v>
      </c>
      <c r="U3046" s="3" t="s">
        <v>65</v>
      </c>
      <c r="V3046" s="3" t="n">
        <v>0</v>
      </c>
      <c r="W3046" s="3" t="n">
        <v>0</v>
      </c>
      <c r="X3046" s="3" t="n">
        <v>0</v>
      </c>
      <c r="Y3046" s="3" t="s">
        <v>30</v>
      </c>
      <c r="Z3046" s="3" t="s">
        <v>30</v>
      </c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</row>
    <row r="3047" customFormat="false" ht="15.75" hidden="false" customHeight="false" outlineLevel="0" collapsed="false">
      <c r="A3047" s="3" t="n">
        <v>3046</v>
      </c>
      <c r="B3047" s="3" t="s">
        <v>8897</v>
      </c>
      <c r="C3047" s="3"/>
      <c r="D3047" s="3" t="n">
        <v>0</v>
      </c>
      <c r="E3047" s="3" t="s">
        <v>1901</v>
      </c>
      <c r="F3047" s="3" t="s">
        <v>1901</v>
      </c>
      <c r="G3047" s="3" t="s">
        <v>1901</v>
      </c>
      <c r="H3047" s="3" t="s">
        <v>1901</v>
      </c>
      <c r="I3047" s="3" t="s">
        <v>1901</v>
      </c>
      <c r="J3047" s="3" t="s">
        <v>1901</v>
      </c>
      <c r="K3047" s="3" t="s">
        <v>1901</v>
      </c>
      <c r="L3047" s="3" t="s">
        <v>1901</v>
      </c>
      <c r="M3047" s="3" t="s">
        <v>1901</v>
      </c>
      <c r="N3047" s="3" t="s">
        <v>1901</v>
      </c>
      <c r="O3047" s="3" t="s">
        <v>1901</v>
      </c>
      <c r="P3047" s="3"/>
      <c r="Q3047" s="3"/>
      <c r="R3047" s="3"/>
      <c r="S3047" s="3"/>
      <c r="T3047" s="3"/>
      <c r="U3047" s="3"/>
      <c r="V3047" s="3" t="s">
        <v>1901</v>
      </c>
      <c r="W3047" s="3" t="s">
        <v>1901</v>
      </c>
      <c r="X3047" s="3" t="s">
        <v>1901</v>
      </c>
      <c r="Y3047" s="3"/>
      <c r="Z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</row>
    <row r="3048" customFormat="false" ht="15.75" hidden="false" customHeight="false" outlineLevel="0" collapsed="false">
      <c r="A3048" s="3" t="n">
        <v>3047</v>
      </c>
      <c r="B3048" s="3" t="s">
        <v>8898</v>
      </c>
      <c r="C3048" s="3" t="s">
        <v>8899</v>
      </c>
      <c r="D3048" s="3" t="n">
        <v>1</v>
      </c>
      <c r="E3048" s="3" t="n">
        <v>25.4141022</v>
      </c>
      <c r="F3048" s="3" t="n">
        <v>247</v>
      </c>
      <c r="G3048" s="3" t="n">
        <v>247</v>
      </c>
      <c r="H3048" s="3" t="n">
        <v>16</v>
      </c>
      <c r="I3048" s="3" t="n">
        <v>16</v>
      </c>
      <c r="J3048" s="3" t="n">
        <v>250</v>
      </c>
      <c r="K3048" s="3" t="n">
        <v>250</v>
      </c>
      <c r="L3048" s="3" t="n">
        <v>40</v>
      </c>
      <c r="M3048" s="3" t="n">
        <v>40</v>
      </c>
      <c r="N3048" s="3" t="n">
        <v>-1</v>
      </c>
      <c r="O3048" s="3" t="n">
        <v>-1</v>
      </c>
      <c r="P3048" s="3" t="n">
        <v>8.3</v>
      </c>
      <c r="Q3048" s="3" t="n">
        <v>24.2</v>
      </c>
      <c r="R3048" s="3" t="s">
        <v>8900</v>
      </c>
      <c r="S3048" s="4" t="n">
        <v>45746.9641782407</v>
      </c>
      <c r="T3048" s="3" t="s">
        <v>1920</v>
      </c>
      <c r="U3048" s="3" t="s">
        <v>1920</v>
      </c>
      <c r="V3048" s="3" t="n">
        <v>0</v>
      </c>
      <c r="W3048" s="3" t="n">
        <v>0</v>
      </c>
      <c r="X3048" s="3" t="n">
        <v>0</v>
      </c>
      <c r="Y3048" s="3" t="s">
        <v>30</v>
      </c>
      <c r="Z3048" s="3" t="s">
        <v>30</v>
      </c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</row>
    <row r="3049" customFormat="false" ht="15.75" hidden="false" customHeight="false" outlineLevel="0" collapsed="false">
      <c r="A3049" s="3" t="n">
        <v>3048</v>
      </c>
      <c r="B3049" s="3" t="s">
        <v>8901</v>
      </c>
      <c r="C3049" s="3" t="s">
        <v>8902</v>
      </c>
      <c r="D3049" s="3" t="n">
        <v>1</v>
      </c>
      <c r="E3049" s="3" t="n">
        <v>4.3446285</v>
      </c>
      <c r="F3049" s="3" t="n">
        <v>30</v>
      </c>
      <c r="G3049" s="3" t="n">
        <v>30</v>
      </c>
      <c r="H3049" s="3" t="n">
        <v>11</v>
      </c>
      <c r="I3049" s="3" t="n">
        <v>11</v>
      </c>
      <c r="J3049" s="3" t="n">
        <v>33</v>
      </c>
      <c r="K3049" s="3" t="n">
        <v>33</v>
      </c>
      <c r="L3049" s="3" t="n">
        <v>8</v>
      </c>
      <c r="M3049" s="3" t="n">
        <v>8</v>
      </c>
      <c r="N3049" s="3" t="n">
        <v>-1</v>
      </c>
      <c r="O3049" s="3" t="n">
        <v>-1</v>
      </c>
      <c r="P3049" s="3" t="n">
        <v>8.3</v>
      </c>
      <c r="Q3049" s="3" t="n">
        <v>24.2</v>
      </c>
      <c r="R3049" s="3" t="s">
        <v>8903</v>
      </c>
      <c r="S3049" s="4" t="n">
        <v>45746.9643981482</v>
      </c>
      <c r="T3049" s="3" t="s">
        <v>1920</v>
      </c>
      <c r="U3049" s="3" t="s">
        <v>1920</v>
      </c>
      <c r="V3049" s="3" t="n">
        <v>0</v>
      </c>
      <c r="W3049" s="3" t="n">
        <v>0</v>
      </c>
      <c r="X3049" s="3" t="n">
        <v>0</v>
      </c>
      <c r="Y3049" s="3" t="s">
        <v>30</v>
      </c>
      <c r="Z3049" s="3" t="s">
        <v>30</v>
      </c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</row>
    <row r="3050" customFormat="false" ht="15.75" hidden="false" customHeight="false" outlineLevel="0" collapsed="false">
      <c r="A3050" s="3" t="n">
        <v>3049</v>
      </c>
      <c r="B3050" s="3" t="s">
        <v>8904</v>
      </c>
      <c r="C3050" s="3"/>
      <c r="D3050" s="3" t="n">
        <v>0</v>
      </c>
      <c r="E3050" s="3" t="s">
        <v>1901</v>
      </c>
      <c r="F3050" s="3" t="s">
        <v>1901</v>
      </c>
      <c r="G3050" s="3" t="s">
        <v>1901</v>
      </c>
      <c r="H3050" s="3" t="s">
        <v>1901</v>
      </c>
      <c r="I3050" s="3" t="s">
        <v>1901</v>
      </c>
      <c r="J3050" s="3" t="s">
        <v>1901</v>
      </c>
      <c r="K3050" s="3" t="s">
        <v>1901</v>
      </c>
      <c r="L3050" s="3" t="s">
        <v>1901</v>
      </c>
      <c r="M3050" s="3" t="s">
        <v>1901</v>
      </c>
      <c r="N3050" s="3" t="s">
        <v>1901</v>
      </c>
      <c r="O3050" s="3" t="s">
        <v>1901</v>
      </c>
      <c r="P3050" s="3"/>
      <c r="Q3050" s="3"/>
      <c r="R3050" s="3"/>
      <c r="S3050" s="3"/>
      <c r="T3050" s="3"/>
      <c r="U3050" s="3"/>
      <c r="V3050" s="3" t="s">
        <v>1901</v>
      </c>
      <c r="W3050" s="3" t="s">
        <v>1901</v>
      </c>
      <c r="X3050" s="3" t="s">
        <v>1901</v>
      </c>
      <c r="Y3050" s="3"/>
      <c r="Z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</row>
    <row r="3051" customFormat="false" ht="15.75" hidden="false" customHeight="false" outlineLevel="0" collapsed="false">
      <c r="A3051" s="3" t="n">
        <v>3050</v>
      </c>
      <c r="B3051" s="3" t="s">
        <v>8905</v>
      </c>
      <c r="C3051" s="3" t="s">
        <v>8906</v>
      </c>
      <c r="D3051" s="3" t="n">
        <v>1</v>
      </c>
      <c r="E3051" s="3" t="n">
        <v>18.5814526</v>
      </c>
      <c r="F3051" s="3" t="n">
        <v>52</v>
      </c>
      <c r="G3051" s="3" t="n">
        <v>52</v>
      </c>
      <c r="H3051" s="3" t="n">
        <v>7</v>
      </c>
      <c r="I3051" s="3" t="n">
        <v>7</v>
      </c>
      <c r="J3051" s="3" t="n">
        <v>108</v>
      </c>
      <c r="K3051" s="3" t="n">
        <v>108</v>
      </c>
      <c r="L3051" s="3" t="n">
        <v>9</v>
      </c>
      <c r="M3051" s="3" t="n">
        <v>9</v>
      </c>
      <c r="N3051" s="3" t="n">
        <v>65</v>
      </c>
      <c r="O3051" s="3" t="n">
        <v>-1</v>
      </c>
      <c r="P3051" s="3" t="n">
        <v>8.1</v>
      </c>
      <c r="Q3051" s="3" t="n">
        <v>24.2</v>
      </c>
      <c r="R3051" s="3" t="s">
        <v>8907</v>
      </c>
      <c r="S3051" s="4" t="n">
        <v>45746.9651157407</v>
      </c>
      <c r="T3051" s="3" t="s">
        <v>3197</v>
      </c>
      <c r="U3051" s="3" t="s">
        <v>3197</v>
      </c>
      <c r="V3051" s="3" t="n">
        <v>1</v>
      </c>
      <c r="W3051" s="3" t="n">
        <v>0</v>
      </c>
      <c r="X3051" s="3" t="n">
        <v>0</v>
      </c>
      <c r="Y3051" s="3" t="s">
        <v>30</v>
      </c>
      <c r="Z3051" s="3" t="s">
        <v>30</v>
      </c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</row>
    <row r="3052" customFormat="false" ht="15.75" hidden="false" customHeight="false" outlineLevel="0" collapsed="false">
      <c r="A3052" s="3" t="n">
        <v>3051</v>
      </c>
      <c r="B3052" s="3" t="s">
        <v>8908</v>
      </c>
      <c r="C3052" s="3" t="s">
        <v>8909</v>
      </c>
      <c r="D3052" s="3" t="n">
        <v>1</v>
      </c>
      <c r="E3052" s="3" t="n">
        <v>18.5818576</v>
      </c>
      <c r="F3052" s="3" t="n">
        <v>65</v>
      </c>
      <c r="G3052" s="3" t="n">
        <v>65</v>
      </c>
      <c r="H3052" s="3" t="n">
        <v>7</v>
      </c>
      <c r="I3052" s="3" t="n">
        <v>7</v>
      </c>
      <c r="J3052" s="3" t="n">
        <v>163</v>
      </c>
      <c r="K3052" s="3" t="n">
        <v>163</v>
      </c>
      <c r="L3052" s="3" t="n">
        <v>18</v>
      </c>
      <c r="M3052" s="3" t="n">
        <v>18</v>
      </c>
      <c r="N3052" s="3" t="n">
        <v>80</v>
      </c>
      <c r="O3052" s="3" t="n">
        <v>-1</v>
      </c>
      <c r="P3052" s="3" t="n">
        <v>8.1</v>
      </c>
      <c r="Q3052" s="3" t="n">
        <v>24.2</v>
      </c>
      <c r="R3052" s="3" t="s">
        <v>8910</v>
      </c>
      <c r="S3052" s="4" t="n">
        <v>45746.9659027778</v>
      </c>
      <c r="T3052" s="3" t="s">
        <v>3197</v>
      </c>
      <c r="U3052" s="3" t="s">
        <v>3197</v>
      </c>
      <c r="V3052" s="3" t="n">
        <v>1</v>
      </c>
      <c r="W3052" s="3" t="n">
        <v>0</v>
      </c>
      <c r="X3052" s="3" t="n">
        <v>0</v>
      </c>
      <c r="Y3052" s="3" t="s">
        <v>30</v>
      </c>
      <c r="Z3052" s="3" t="s">
        <v>30</v>
      </c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</row>
    <row r="3053" customFormat="false" ht="15.75" hidden="false" customHeight="false" outlineLevel="0" collapsed="false">
      <c r="A3053" s="3" t="n">
        <v>3052</v>
      </c>
      <c r="B3053" s="3" t="s">
        <v>8911</v>
      </c>
      <c r="C3053" s="3" t="s">
        <v>8912</v>
      </c>
      <c r="D3053" s="3" t="n">
        <v>1</v>
      </c>
      <c r="E3053" s="3" t="n">
        <v>0.3626863</v>
      </c>
      <c r="F3053" s="3" t="n">
        <v>10</v>
      </c>
      <c r="G3053" s="3" t="n">
        <v>10</v>
      </c>
      <c r="H3053" s="3" t="n">
        <v>7</v>
      </c>
      <c r="I3053" s="3" t="n">
        <v>7</v>
      </c>
      <c r="J3053" s="3" t="n">
        <v>9</v>
      </c>
      <c r="K3053" s="3" t="n">
        <v>9</v>
      </c>
      <c r="L3053" s="3" t="n">
        <v>2</v>
      </c>
      <c r="M3053" s="3" t="n">
        <v>2</v>
      </c>
      <c r="N3053" s="3" t="n">
        <v>-1</v>
      </c>
      <c r="O3053" s="3" t="n">
        <v>3</v>
      </c>
      <c r="P3053" s="3" t="n">
        <v>8.1</v>
      </c>
      <c r="Q3053" s="3" t="n">
        <v>24.2</v>
      </c>
      <c r="R3053" s="3" t="s">
        <v>8913</v>
      </c>
      <c r="S3053" s="4" t="n">
        <v>45746.9659953704</v>
      </c>
      <c r="T3053" s="3" t="s">
        <v>65</v>
      </c>
      <c r="U3053" s="3" t="s">
        <v>65</v>
      </c>
      <c r="V3053" s="3" t="n">
        <v>0</v>
      </c>
      <c r="W3053" s="3" t="n">
        <v>1</v>
      </c>
      <c r="X3053" s="3" t="n">
        <v>0</v>
      </c>
      <c r="Y3053" s="3" t="s">
        <v>30</v>
      </c>
      <c r="Z3053" s="3" t="s">
        <v>30</v>
      </c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</row>
    <row r="3054" customFormat="false" ht="15.75" hidden="false" customHeight="false" outlineLevel="0" collapsed="false">
      <c r="A3054" s="3" t="n">
        <v>3053</v>
      </c>
      <c r="B3054" s="3" t="s">
        <v>8914</v>
      </c>
      <c r="C3054" s="3" t="s">
        <v>8915</v>
      </c>
      <c r="D3054" s="3" t="n">
        <v>1</v>
      </c>
      <c r="E3054" s="3" t="n">
        <v>0.2597534</v>
      </c>
      <c r="F3054" s="3" t="n">
        <v>14</v>
      </c>
      <c r="G3054" s="3" t="n">
        <v>14</v>
      </c>
      <c r="H3054" s="3" t="n">
        <v>9</v>
      </c>
      <c r="I3054" s="3" t="n">
        <v>9</v>
      </c>
      <c r="J3054" s="3" t="n">
        <v>16</v>
      </c>
      <c r="K3054" s="3" t="n">
        <v>16</v>
      </c>
      <c r="L3054" s="3" t="n">
        <v>1</v>
      </c>
      <c r="M3054" s="3" t="n">
        <v>1</v>
      </c>
      <c r="N3054" s="3" t="n">
        <v>0</v>
      </c>
      <c r="O3054" s="3" t="n">
        <v>0</v>
      </c>
      <c r="P3054" s="3" t="n">
        <v>8.1</v>
      </c>
      <c r="Q3054" s="3" t="n">
        <v>24.2</v>
      </c>
      <c r="R3054" s="3" t="s">
        <v>8916</v>
      </c>
      <c r="S3054" s="4" t="n">
        <v>45746.9660648148</v>
      </c>
      <c r="T3054" s="3" t="s">
        <v>246</v>
      </c>
      <c r="U3054" s="3" t="s">
        <v>246</v>
      </c>
      <c r="V3054" s="3" t="n">
        <v>1</v>
      </c>
      <c r="W3054" s="3" t="n">
        <v>1</v>
      </c>
      <c r="X3054" s="3" t="n">
        <v>0</v>
      </c>
      <c r="Y3054" s="3" t="s">
        <v>30</v>
      </c>
      <c r="Z3054" s="3" t="s">
        <v>30</v>
      </c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</row>
    <row r="3055" customFormat="false" ht="15.75" hidden="false" customHeight="false" outlineLevel="0" collapsed="false">
      <c r="A3055" s="3" t="n">
        <v>3054</v>
      </c>
      <c r="B3055" s="3" t="s">
        <v>8917</v>
      </c>
      <c r="C3055" s="3" t="s">
        <v>8918</v>
      </c>
      <c r="D3055" s="3" t="n">
        <v>1</v>
      </c>
      <c r="E3055" s="3" t="n">
        <v>2.2704033</v>
      </c>
      <c r="F3055" s="3" t="n">
        <v>15</v>
      </c>
      <c r="G3055" s="3" t="n">
        <v>15</v>
      </c>
      <c r="H3055" s="3" t="n">
        <v>9</v>
      </c>
      <c r="I3055" s="3" t="n">
        <v>9</v>
      </c>
      <c r="J3055" s="3" t="n">
        <v>16</v>
      </c>
      <c r="K3055" s="3" t="n">
        <v>16</v>
      </c>
      <c r="L3055" s="3" t="n">
        <v>1</v>
      </c>
      <c r="M3055" s="3" t="n">
        <v>1</v>
      </c>
      <c r="N3055" s="3" t="n">
        <v>3</v>
      </c>
      <c r="O3055" s="3" t="n">
        <v>-1</v>
      </c>
      <c r="P3055" s="3" t="n">
        <v>8.2</v>
      </c>
      <c r="Q3055" s="3" t="n">
        <v>24.2</v>
      </c>
      <c r="R3055" s="3" t="s">
        <v>8919</v>
      </c>
      <c r="S3055" s="4" t="n">
        <v>45746.9662731482</v>
      </c>
      <c r="T3055" s="3" t="s">
        <v>246</v>
      </c>
      <c r="U3055" s="3" t="s">
        <v>246</v>
      </c>
      <c r="V3055" s="3" t="n">
        <v>1</v>
      </c>
      <c r="W3055" s="3" t="n">
        <v>0</v>
      </c>
      <c r="X3055" s="3" t="n">
        <v>0</v>
      </c>
      <c r="Y3055" s="3" t="s">
        <v>30</v>
      </c>
      <c r="Z3055" s="3" t="s">
        <v>30</v>
      </c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</row>
    <row r="3056" customFormat="false" ht="15.75" hidden="false" customHeight="false" outlineLevel="0" collapsed="false">
      <c r="A3056" s="3" t="n">
        <v>3055</v>
      </c>
      <c r="B3056" s="3" t="s">
        <v>8920</v>
      </c>
      <c r="C3056" s="3" t="s">
        <v>8921</v>
      </c>
      <c r="D3056" s="3" t="n">
        <v>1</v>
      </c>
      <c r="E3056" s="3" t="n">
        <v>0.9862508</v>
      </c>
      <c r="F3056" s="3" t="n">
        <v>39</v>
      </c>
      <c r="G3056" s="3" t="n">
        <v>39</v>
      </c>
      <c r="H3056" s="3" t="n">
        <v>14</v>
      </c>
      <c r="I3056" s="3" t="n">
        <v>14</v>
      </c>
      <c r="J3056" s="3" t="n">
        <v>58</v>
      </c>
      <c r="K3056" s="3" t="n">
        <v>58</v>
      </c>
      <c r="L3056" s="3" t="n">
        <v>4</v>
      </c>
      <c r="M3056" s="3" t="n">
        <v>4</v>
      </c>
      <c r="N3056" s="3" t="n">
        <v>-1</v>
      </c>
      <c r="O3056" s="3" t="n">
        <v>-1</v>
      </c>
      <c r="P3056" s="3" t="n">
        <v>8.1</v>
      </c>
      <c r="Q3056" s="3" t="n">
        <v>24.2</v>
      </c>
      <c r="R3056" s="3" t="s">
        <v>8922</v>
      </c>
      <c r="S3056" s="4" t="n">
        <v>45746.9663541667</v>
      </c>
      <c r="T3056" s="3" t="s">
        <v>29</v>
      </c>
      <c r="U3056" s="3" t="s">
        <v>29</v>
      </c>
      <c r="V3056" s="3" t="n">
        <v>0</v>
      </c>
      <c r="W3056" s="3" t="n">
        <v>0</v>
      </c>
      <c r="X3056" s="3" t="n">
        <v>0</v>
      </c>
      <c r="Y3056" s="3" t="s">
        <v>30</v>
      </c>
      <c r="Z3056" s="3" t="s">
        <v>30</v>
      </c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</row>
    <row r="3057" customFormat="false" ht="15.75" hidden="false" customHeight="false" outlineLevel="0" collapsed="false">
      <c r="A3057" s="3" t="n">
        <v>3056</v>
      </c>
      <c r="B3057" s="3" t="s">
        <v>8923</v>
      </c>
      <c r="C3057" s="3"/>
      <c r="D3057" s="3" t="n">
        <v>0</v>
      </c>
      <c r="E3057" s="3" t="s">
        <v>1901</v>
      </c>
      <c r="F3057" s="3" t="s">
        <v>1901</v>
      </c>
      <c r="G3057" s="3" t="s">
        <v>1901</v>
      </c>
      <c r="H3057" s="3" t="s">
        <v>1901</v>
      </c>
      <c r="I3057" s="3" t="s">
        <v>1901</v>
      </c>
      <c r="J3057" s="3" t="s">
        <v>1901</v>
      </c>
      <c r="K3057" s="3" t="s">
        <v>1901</v>
      </c>
      <c r="L3057" s="3" t="s">
        <v>1901</v>
      </c>
      <c r="M3057" s="3" t="s">
        <v>1901</v>
      </c>
      <c r="N3057" s="3" t="s">
        <v>1901</v>
      </c>
      <c r="O3057" s="3" t="s">
        <v>1901</v>
      </c>
      <c r="P3057" s="3"/>
      <c r="Q3057" s="3"/>
      <c r="R3057" s="3"/>
      <c r="S3057" s="3"/>
      <c r="T3057" s="3"/>
      <c r="U3057" s="3"/>
      <c r="V3057" s="3" t="s">
        <v>1901</v>
      </c>
      <c r="W3057" s="3" t="s">
        <v>1901</v>
      </c>
      <c r="X3057" s="3" t="s">
        <v>1901</v>
      </c>
      <c r="Y3057" s="3"/>
      <c r="Z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</row>
    <row r="3058" customFormat="false" ht="15.75" hidden="false" customHeight="false" outlineLevel="0" collapsed="false">
      <c r="A3058" s="3" t="n">
        <v>3057</v>
      </c>
      <c r="B3058" s="3" t="s">
        <v>8924</v>
      </c>
      <c r="C3058" s="3" t="s">
        <v>8925</v>
      </c>
      <c r="D3058" s="3" t="n">
        <v>1</v>
      </c>
      <c r="E3058" s="3" t="n">
        <v>0.33923</v>
      </c>
      <c r="F3058" s="3" t="n">
        <v>9</v>
      </c>
      <c r="G3058" s="3" t="n">
        <v>9</v>
      </c>
      <c r="H3058" s="3" t="n">
        <v>4</v>
      </c>
      <c r="I3058" s="3" t="n">
        <v>4</v>
      </c>
      <c r="J3058" s="3" t="n">
        <v>10</v>
      </c>
      <c r="K3058" s="3" t="n">
        <v>10</v>
      </c>
      <c r="L3058" s="3" t="n">
        <v>0</v>
      </c>
      <c r="M3058" s="3" t="n">
        <v>0</v>
      </c>
      <c r="N3058" s="3" t="n">
        <v>0</v>
      </c>
      <c r="O3058" s="3" t="n">
        <v>-1</v>
      </c>
      <c r="P3058" s="3" t="n">
        <v>8.3</v>
      </c>
      <c r="Q3058" s="3" t="n">
        <v>24.2</v>
      </c>
      <c r="R3058" s="3" t="s">
        <v>8926</v>
      </c>
      <c r="S3058" s="4" t="n">
        <v>45746.9664351852</v>
      </c>
      <c r="T3058" s="3" t="s">
        <v>29</v>
      </c>
      <c r="U3058" s="3" t="s">
        <v>29</v>
      </c>
      <c r="V3058" s="3" t="n">
        <v>1</v>
      </c>
      <c r="W3058" s="3" t="n">
        <v>0</v>
      </c>
      <c r="X3058" s="3" t="n">
        <v>0</v>
      </c>
      <c r="Y3058" s="3" t="s">
        <v>30</v>
      </c>
      <c r="Z3058" s="3" t="s">
        <v>30</v>
      </c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</row>
    <row r="3059" customFormat="false" ht="15.75" hidden="false" customHeight="false" outlineLevel="0" collapsed="false">
      <c r="A3059" s="3" t="n">
        <v>3058</v>
      </c>
      <c r="B3059" s="3" t="s">
        <v>8927</v>
      </c>
      <c r="C3059" s="3" t="s">
        <v>8928</v>
      </c>
      <c r="D3059" s="3" t="n">
        <v>1</v>
      </c>
      <c r="E3059" s="3" t="n">
        <v>2.705071</v>
      </c>
      <c r="F3059" s="3" t="n">
        <v>24</v>
      </c>
      <c r="G3059" s="3" t="n">
        <v>24</v>
      </c>
      <c r="H3059" s="3" t="n">
        <v>12</v>
      </c>
      <c r="I3059" s="3" t="n">
        <v>12</v>
      </c>
      <c r="J3059" s="3" t="n">
        <v>24</v>
      </c>
      <c r="K3059" s="3" t="n">
        <v>24</v>
      </c>
      <c r="L3059" s="3" t="n">
        <v>1</v>
      </c>
      <c r="M3059" s="3" t="n">
        <v>1</v>
      </c>
      <c r="N3059" s="3" t="n">
        <v>-1</v>
      </c>
      <c r="O3059" s="3" t="n">
        <v>-1</v>
      </c>
      <c r="P3059" s="3" t="n">
        <v>8.3</v>
      </c>
      <c r="Q3059" s="3" t="n">
        <v>24.2</v>
      </c>
      <c r="R3059" s="3" t="s">
        <v>8929</v>
      </c>
      <c r="S3059" s="4" t="n">
        <v>45746.9665162037</v>
      </c>
      <c r="T3059" s="3" t="s">
        <v>29</v>
      </c>
      <c r="U3059" s="3" t="s">
        <v>29</v>
      </c>
      <c r="V3059" s="3" t="n">
        <v>0</v>
      </c>
      <c r="W3059" s="3" t="n">
        <v>0</v>
      </c>
      <c r="X3059" s="3" t="n">
        <v>0</v>
      </c>
      <c r="Y3059" s="3" t="s">
        <v>30</v>
      </c>
      <c r="Z3059" s="3" t="s">
        <v>30</v>
      </c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</row>
    <row r="3060" customFormat="false" ht="15.75" hidden="false" customHeight="false" outlineLevel="0" collapsed="false">
      <c r="A3060" s="3" t="n">
        <v>3059</v>
      </c>
      <c r="B3060" s="3" t="s">
        <v>8930</v>
      </c>
      <c r="C3060" s="3" t="s">
        <v>8931</v>
      </c>
      <c r="D3060" s="3" t="n">
        <v>1</v>
      </c>
      <c r="E3060" s="3" t="n">
        <v>1.1645322</v>
      </c>
      <c r="F3060" s="3" t="n">
        <v>28</v>
      </c>
      <c r="G3060" s="3" t="n">
        <v>28</v>
      </c>
      <c r="H3060" s="3" t="n">
        <v>12</v>
      </c>
      <c r="I3060" s="3" t="n">
        <v>12</v>
      </c>
      <c r="J3060" s="3" t="n">
        <v>41</v>
      </c>
      <c r="K3060" s="3" t="n">
        <v>41</v>
      </c>
      <c r="L3060" s="3" t="n">
        <v>2</v>
      </c>
      <c r="M3060" s="3" t="n">
        <v>2</v>
      </c>
      <c r="N3060" s="3" t="n">
        <v>4</v>
      </c>
      <c r="O3060" s="3" t="n">
        <v>-1</v>
      </c>
      <c r="P3060" s="3" t="n">
        <v>8.3</v>
      </c>
      <c r="Q3060" s="3" t="n">
        <v>24.2</v>
      </c>
      <c r="R3060" s="3" t="s">
        <v>8932</v>
      </c>
      <c r="S3060" s="4" t="n">
        <v>45746.9668055556</v>
      </c>
      <c r="T3060" s="3" t="s">
        <v>29</v>
      </c>
      <c r="U3060" s="3" t="s">
        <v>29</v>
      </c>
      <c r="V3060" s="3" t="n">
        <v>1</v>
      </c>
      <c r="W3060" s="3" t="n">
        <v>0</v>
      </c>
      <c r="X3060" s="3" t="n">
        <v>0</v>
      </c>
      <c r="Y3060" s="3" t="s">
        <v>30</v>
      </c>
      <c r="Z3060" s="3" t="s">
        <v>30</v>
      </c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</row>
    <row r="3061" customFormat="false" ht="15.75" hidden="false" customHeight="false" outlineLevel="0" collapsed="false">
      <c r="A3061" s="3" t="n">
        <v>3060</v>
      </c>
      <c r="B3061" s="3" t="s">
        <v>8933</v>
      </c>
      <c r="C3061" s="3" t="s">
        <v>8934</v>
      </c>
      <c r="D3061" s="3" t="n">
        <v>1</v>
      </c>
      <c r="E3061" s="3" t="n">
        <v>0.4292528</v>
      </c>
      <c r="F3061" s="3" t="n">
        <v>22</v>
      </c>
      <c r="G3061" s="3" t="n">
        <v>22</v>
      </c>
      <c r="H3061" s="3" t="n">
        <v>10</v>
      </c>
      <c r="I3061" s="3" t="n">
        <v>10</v>
      </c>
      <c r="J3061" s="3" t="n">
        <v>24</v>
      </c>
      <c r="K3061" s="3" t="n">
        <v>24</v>
      </c>
      <c r="L3061" s="3" t="n">
        <v>2</v>
      </c>
      <c r="M3061" s="3" t="n">
        <v>2</v>
      </c>
      <c r="N3061" s="3" t="n">
        <v>4</v>
      </c>
      <c r="O3061" s="3" t="n">
        <v>-1</v>
      </c>
      <c r="P3061" s="3" t="n">
        <v>8.3</v>
      </c>
      <c r="Q3061" s="3" t="n">
        <v>24.2</v>
      </c>
      <c r="R3061" s="3" t="s">
        <v>8935</v>
      </c>
      <c r="S3061" s="4" t="n">
        <v>45746.9669907407</v>
      </c>
      <c r="T3061" s="3" t="s">
        <v>29</v>
      </c>
      <c r="U3061" s="3" t="s">
        <v>29</v>
      </c>
      <c r="V3061" s="3" t="n">
        <v>1</v>
      </c>
      <c r="W3061" s="3" t="n">
        <v>0</v>
      </c>
      <c r="X3061" s="3" t="n">
        <v>0</v>
      </c>
      <c r="Y3061" s="3" t="s">
        <v>30</v>
      </c>
      <c r="Z3061" s="3" t="s">
        <v>30</v>
      </c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</row>
    <row r="3062" customFormat="false" ht="15.75" hidden="false" customHeight="false" outlineLevel="0" collapsed="false">
      <c r="A3062" s="3" t="n">
        <v>3061</v>
      </c>
      <c r="B3062" s="3" t="s">
        <v>8936</v>
      </c>
      <c r="C3062" s="3" t="s">
        <v>8937</v>
      </c>
      <c r="D3062" s="3" t="n">
        <v>1</v>
      </c>
      <c r="E3062" s="3" t="n">
        <v>1.3694672</v>
      </c>
      <c r="F3062" s="3" t="n">
        <v>30</v>
      </c>
      <c r="G3062" s="3" t="n">
        <v>30</v>
      </c>
      <c r="H3062" s="3" t="n">
        <v>9</v>
      </c>
      <c r="I3062" s="3" t="n">
        <v>9</v>
      </c>
      <c r="J3062" s="3" t="n">
        <v>46</v>
      </c>
      <c r="K3062" s="3" t="n">
        <v>46</v>
      </c>
      <c r="L3062" s="3" t="n">
        <v>3</v>
      </c>
      <c r="M3062" s="3" t="n">
        <v>3</v>
      </c>
      <c r="N3062" s="3" t="n">
        <v>-1</v>
      </c>
      <c r="O3062" s="3" t="n">
        <v>-1</v>
      </c>
      <c r="P3062" s="3" t="n">
        <v>8.3</v>
      </c>
      <c r="Q3062" s="3" t="n">
        <v>24.2</v>
      </c>
      <c r="R3062" s="3" t="s">
        <v>8938</v>
      </c>
      <c r="S3062" s="4" t="n">
        <v>45746.9670486111</v>
      </c>
      <c r="T3062" s="3" t="s">
        <v>29</v>
      </c>
      <c r="U3062" s="3" t="s">
        <v>29</v>
      </c>
      <c r="V3062" s="3" t="n">
        <v>0</v>
      </c>
      <c r="W3062" s="3" t="n">
        <v>0</v>
      </c>
      <c r="X3062" s="3" t="n">
        <v>0</v>
      </c>
      <c r="Y3062" s="3" t="s">
        <v>30</v>
      </c>
      <c r="Z3062" s="3" t="s">
        <v>30</v>
      </c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</row>
    <row r="3063" customFormat="false" ht="15.75" hidden="false" customHeight="false" outlineLevel="0" collapsed="false">
      <c r="A3063" s="3" t="n">
        <v>3062</v>
      </c>
      <c r="B3063" s="3" t="s">
        <v>8939</v>
      </c>
      <c r="C3063" s="3" t="s">
        <v>8940</v>
      </c>
      <c r="D3063" s="3" t="n">
        <v>1</v>
      </c>
      <c r="E3063" s="3" t="n">
        <v>1.0105306</v>
      </c>
      <c r="F3063" s="3" t="n">
        <v>24</v>
      </c>
      <c r="G3063" s="3" t="n">
        <v>24</v>
      </c>
      <c r="H3063" s="3" t="n">
        <v>9</v>
      </c>
      <c r="I3063" s="3" t="n">
        <v>9</v>
      </c>
      <c r="J3063" s="3" t="n">
        <v>25</v>
      </c>
      <c r="K3063" s="3" t="n">
        <v>25</v>
      </c>
      <c r="L3063" s="3" t="n">
        <v>3</v>
      </c>
      <c r="M3063" s="3" t="n">
        <v>3</v>
      </c>
      <c r="N3063" s="3" t="n">
        <v>-1</v>
      </c>
      <c r="O3063" s="3" t="n">
        <v>-1</v>
      </c>
      <c r="P3063" s="3" t="n">
        <v>8.3</v>
      </c>
      <c r="Q3063" s="3" t="n">
        <v>24.2</v>
      </c>
      <c r="R3063" s="3" t="s">
        <v>8941</v>
      </c>
      <c r="S3063" s="4" t="n">
        <v>45746.9670949074</v>
      </c>
      <c r="T3063" s="3" t="s">
        <v>29</v>
      </c>
      <c r="U3063" s="3" t="s">
        <v>29</v>
      </c>
      <c r="V3063" s="3" t="n">
        <v>0</v>
      </c>
      <c r="W3063" s="3" t="n">
        <v>0</v>
      </c>
      <c r="X3063" s="3" t="n">
        <v>0</v>
      </c>
      <c r="Y3063" s="3" t="s">
        <v>30</v>
      </c>
      <c r="Z3063" s="3" t="s">
        <v>30</v>
      </c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</row>
    <row r="3064" customFormat="false" ht="15.75" hidden="false" customHeight="false" outlineLevel="0" collapsed="false">
      <c r="A3064" s="3" t="n">
        <v>3063</v>
      </c>
      <c r="B3064" s="3" t="s">
        <v>8942</v>
      </c>
      <c r="C3064" s="3"/>
      <c r="D3064" s="3" t="n">
        <v>0</v>
      </c>
      <c r="E3064" s="3" t="s">
        <v>1901</v>
      </c>
      <c r="F3064" s="3" t="s">
        <v>1901</v>
      </c>
      <c r="G3064" s="3" t="s">
        <v>1901</v>
      </c>
      <c r="H3064" s="3" t="s">
        <v>1901</v>
      </c>
      <c r="I3064" s="3" t="s">
        <v>1901</v>
      </c>
      <c r="J3064" s="3" t="s">
        <v>1901</v>
      </c>
      <c r="K3064" s="3" t="s">
        <v>1901</v>
      </c>
      <c r="L3064" s="3" t="s">
        <v>1901</v>
      </c>
      <c r="M3064" s="3" t="s">
        <v>1901</v>
      </c>
      <c r="N3064" s="3" t="s">
        <v>1901</v>
      </c>
      <c r="O3064" s="3" t="s">
        <v>1901</v>
      </c>
      <c r="P3064" s="3"/>
      <c r="Q3064" s="3"/>
      <c r="R3064" s="3"/>
      <c r="S3064" s="3"/>
      <c r="T3064" s="3"/>
      <c r="U3064" s="3"/>
      <c r="V3064" s="3" t="s">
        <v>1901</v>
      </c>
      <c r="W3064" s="3" t="s">
        <v>1901</v>
      </c>
      <c r="X3064" s="3" t="s">
        <v>1901</v>
      </c>
      <c r="Y3064" s="3"/>
      <c r="Z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</row>
    <row r="3065" customFormat="false" ht="15.75" hidden="false" customHeight="false" outlineLevel="0" collapsed="false">
      <c r="A3065" s="3" t="n">
        <v>3064</v>
      </c>
      <c r="B3065" s="3" t="s">
        <v>8943</v>
      </c>
      <c r="C3065" s="3" t="s">
        <v>8944</v>
      </c>
      <c r="D3065" s="3" t="n">
        <v>1</v>
      </c>
      <c r="E3065" s="3" t="n">
        <v>0.9838228</v>
      </c>
      <c r="F3065" s="3" t="n">
        <v>43</v>
      </c>
      <c r="G3065" s="3" t="n">
        <v>43</v>
      </c>
      <c r="H3065" s="3" t="n">
        <v>14</v>
      </c>
      <c r="I3065" s="3" t="n">
        <v>14</v>
      </c>
      <c r="J3065" s="3" t="n">
        <v>65</v>
      </c>
      <c r="K3065" s="3" t="n">
        <v>65</v>
      </c>
      <c r="L3065" s="3" t="n">
        <v>4</v>
      </c>
      <c r="M3065" s="3" t="n">
        <v>4</v>
      </c>
      <c r="N3065" s="3" t="n">
        <v>-1</v>
      </c>
      <c r="O3065" s="3" t="n">
        <v>-1</v>
      </c>
      <c r="P3065" s="3" t="n">
        <v>8.1</v>
      </c>
      <c r="Q3065" s="3" t="n">
        <v>24.2</v>
      </c>
      <c r="R3065" s="3" t="s">
        <v>8945</v>
      </c>
      <c r="S3065" s="4" t="n">
        <v>45746.9671527778</v>
      </c>
      <c r="T3065" s="3" t="s">
        <v>29</v>
      </c>
      <c r="U3065" s="3" t="s">
        <v>29</v>
      </c>
      <c r="V3065" s="3" t="n">
        <v>0</v>
      </c>
      <c r="W3065" s="3" t="n">
        <v>0</v>
      </c>
      <c r="X3065" s="3" t="n">
        <v>0</v>
      </c>
      <c r="Y3065" s="3" t="s">
        <v>30</v>
      </c>
      <c r="Z3065" s="3" t="s">
        <v>30</v>
      </c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</row>
    <row r="3066" customFormat="false" ht="15.75" hidden="false" customHeight="false" outlineLevel="0" collapsed="false">
      <c r="A3066" s="3" t="n">
        <v>3065</v>
      </c>
      <c r="B3066" s="3" t="s">
        <v>8946</v>
      </c>
      <c r="C3066" s="3" t="s">
        <v>8947</v>
      </c>
      <c r="D3066" s="3" t="n">
        <v>1</v>
      </c>
      <c r="E3066" s="3" t="n">
        <v>5.6158076</v>
      </c>
      <c r="F3066" s="3" t="n">
        <v>9</v>
      </c>
      <c r="G3066" s="3" t="n">
        <v>9</v>
      </c>
      <c r="H3066" s="3" t="n">
        <v>3</v>
      </c>
      <c r="I3066" s="3" t="n">
        <v>3</v>
      </c>
      <c r="J3066" s="3" t="n">
        <v>13</v>
      </c>
      <c r="K3066" s="3" t="n">
        <v>13</v>
      </c>
      <c r="L3066" s="3" t="n">
        <v>0</v>
      </c>
      <c r="M3066" s="3" t="n">
        <v>0</v>
      </c>
      <c r="N3066" s="3" t="n">
        <v>0</v>
      </c>
      <c r="O3066" s="3" t="n">
        <v>-1</v>
      </c>
      <c r="P3066" s="3" t="n">
        <v>8.2</v>
      </c>
      <c r="Q3066" s="3" t="n">
        <v>24.2</v>
      </c>
      <c r="R3066" s="3" t="s">
        <v>8948</v>
      </c>
      <c r="S3066" s="4" t="n">
        <v>45746.967337963</v>
      </c>
      <c r="T3066" s="3" t="s">
        <v>239</v>
      </c>
      <c r="U3066" s="3" t="s">
        <v>239</v>
      </c>
      <c r="V3066" s="3" t="n">
        <v>1</v>
      </c>
      <c r="W3066" s="3" t="n">
        <v>0</v>
      </c>
      <c r="X3066" s="3" t="n">
        <v>0</v>
      </c>
      <c r="Y3066" s="3" t="s">
        <v>30</v>
      </c>
      <c r="Z3066" s="3" t="s">
        <v>30</v>
      </c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</row>
    <row r="3067" customFormat="false" ht="15.75" hidden="false" customHeight="false" outlineLevel="0" collapsed="false">
      <c r="A3067" s="3" t="n">
        <v>3066</v>
      </c>
      <c r="B3067" s="3" t="s">
        <v>8949</v>
      </c>
      <c r="C3067" s="3" t="s">
        <v>8950</v>
      </c>
      <c r="D3067" s="3" t="n">
        <v>1</v>
      </c>
      <c r="E3067" s="3" t="n">
        <v>0.5270633</v>
      </c>
      <c r="F3067" s="3" t="n">
        <v>16</v>
      </c>
      <c r="G3067" s="3" t="n">
        <v>16</v>
      </c>
      <c r="H3067" s="3" t="n">
        <v>10</v>
      </c>
      <c r="I3067" s="3" t="n">
        <v>10</v>
      </c>
      <c r="J3067" s="3" t="n">
        <v>20</v>
      </c>
      <c r="K3067" s="3" t="n">
        <v>20</v>
      </c>
      <c r="L3067" s="3" t="n">
        <v>2</v>
      </c>
      <c r="M3067" s="3" t="n">
        <v>2</v>
      </c>
      <c r="N3067" s="3" t="n">
        <v>-1</v>
      </c>
      <c r="O3067" s="3" t="n">
        <v>-1</v>
      </c>
      <c r="P3067" s="3" t="n">
        <v>8.1</v>
      </c>
      <c r="Q3067" s="3" t="n">
        <v>24.2</v>
      </c>
      <c r="R3067" s="3" t="s">
        <v>8951</v>
      </c>
      <c r="S3067" s="4" t="n">
        <v>45746.9674074074</v>
      </c>
      <c r="T3067" s="3" t="s">
        <v>246</v>
      </c>
      <c r="U3067" s="3" t="s">
        <v>246</v>
      </c>
      <c r="V3067" s="3" t="n">
        <v>0</v>
      </c>
      <c r="W3067" s="3" t="n">
        <v>0</v>
      </c>
      <c r="X3067" s="3" t="n">
        <v>0</v>
      </c>
      <c r="Y3067" s="3" t="s">
        <v>30</v>
      </c>
      <c r="Z3067" s="3" t="s">
        <v>30</v>
      </c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</row>
    <row r="3068" customFormat="false" ht="15.75" hidden="false" customHeight="false" outlineLevel="0" collapsed="false">
      <c r="A3068" s="3" t="n">
        <v>3067</v>
      </c>
      <c r="B3068" s="3" t="s">
        <v>8952</v>
      </c>
      <c r="C3068" s="3" t="s">
        <v>8953</v>
      </c>
      <c r="D3068" s="3" t="n">
        <v>1</v>
      </c>
      <c r="E3068" s="3" t="n">
        <v>1.4172244</v>
      </c>
      <c r="F3068" s="3" t="n">
        <v>29</v>
      </c>
      <c r="G3068" s="3" t="n">
        <v>29</v>
      </c>
      <c r="H3068" s="3" t="n">
        <v>11</v>
      </c>
      <c r="I3068" s="3" t="n">
        <v>11</v>
      </c>
      <c r="J3068" s="3" t="n">
        <v>43</v>
      </c>
      <c r="K3068" s="3" t="n">
        <v>43</v>
      </c>
      <c r="L3068" s="3" t="n">
        <v>1</v>
      </c>
      <c r="M3068" s="3" t="n">
        <v>1</v>
      </c>
      <c r="N3068" s="3" t="n">
        <v>-1</v>
      </c>
      <c r="O3068" s="3" t="n">
        <v>-1</v>
      </c>
      <c r="P3068" s="3" t="n">
        <v>8.1</v>
      </c>
      <c r="Q3068" s="3" t="n">
        <v>24.2</v>
      </c>
      <c r="R3068" s="3" t="s">
        <v>8954</v>
      </c>
      <c r="S3068" s="4" t="n">
        <v>45746.9674652778</v>
      </c>
      <c r="T3068" s="3" t="s">
        <v>65</v>
      </c>
      <c r="U3068" s="3" t="s">
        <v>65</v>
      </c>
      <c r="V3068" s="3" t="n">
        <v>0</v>
      </c>
      <c r="W3068" s="3" t="n">
        <v>0</v>
      </c>
      <c r="X3068" s="3" t="n">
        <v>0</v>
      </c>
      <c r="Y3068" s="3" t="s">
        <v>30</v>
      </c>
      <c r="Z3068" s="3" t="s">
        <v>30</v>
      </c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</row>
    <row r="3069" customFormat="false" ht="15.75" hidden="false" customHeight="false" outlineLevel="0" collapsed="false">
      <c r="A3069" s="3" t="n">
        <v>3068</v>
      </c>
      <c r="B3069" s="3" t="s">
        <v>8955</v>
      </c>
      <c r="C3069" s="3" t="s">
        <v>8956</v>
      </c>
      <c r="D3069" s="3" t="n">
        <v>1</v>
      </c>
      <c r="E3069" s="3" t="n">
        <v>3.6662415</v>
      </c>
      <c r="F3069" s="3" t="n">
        <v>71</v>
      </c>
      <c r="G3069" s="3" t="n">
        <v>71</v>
      </c>
      <c r="H3069" s="3" t="n">
        <v>16</v>
      </c>
      <c r="I3069" s="3" t="n">
        <v>16</v>
      </c>
      <c r="J3069" s="3" t="n">
        <v>89</v>
      </c>
      <c r="K3069" s="3" t="n">
        <v>89</v>
      </c>
      <c r="L3069" s="3" t="n">
        <v>4</v>
      </c>
      <c r="M3069" s="3" t="n">
        <v>4</v>
      </c>
      <c r="N3069" s="3" t="n">
        <v>-1</v>
      </c>
      <c r="O3069" s="3" t="n">
        <v>-1</v>
      </c>
      <c r="P3069" s="3" t="n">
        <v>8.1</v>
      </c>
      <c r="Q3069" s="3" t="n">
        <v>24.2</v>
      </c>
      <c r="R3069" s="3" t="s">
        <v>8957</v>
      </c>
      <c r="S3069" s="4" t="n">
        <v>45746.9675925926</v>
      </c>
      <c r="T3069" s="3" t="s">
        <v>239</v>
      </c>
      <c r="U3069" s="3" t="s">
        <v>239</v>
      </c>
      <c r="V3069" s="3" t="n">
        <v>0</v>
      </c>
      <c r="W3069" s="3" t="n">
        <v>0</v>
      </c>
      <c r="X3069" s="3" t="n">
        <v>0</v>
      </c>
      <c r="Y3069" s="3" t="s">
        <v>30</v>
      </c>
      <c r="Z3069" s="3" t="s">
        <v>30</v>
      </c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</row>
    <row r="3070" customFormat="false" ht="15.75" hidden="false" customHeight="false" outlineLevel="0" collapsed="false">
      <c r="A3070" s="3" t="n">
        <v>3069</v>
      </c>
      <c r="B3070" s="3" t="s">
        <v>8958</v>
      </c>
      <c r="C3070" s="3" t="s">
        <v>8959</v>
      </c>
      <c r="D3070" s="3" t="n">
        <v>1</v>
      </c>
      <c r="E3070" s="3" t="n">
        <v>10.1225749</v>
      </c>
      <c r="F3070" s="3" t="n">
        <v>307</v>
      </c>
      <c r="G3070" s="3" t="n">
        <v>307</v>
      </c>
      <c r="H3070" s="3" t="n">
        <v>32</v>
      </c>
      <c r="I3070" s="3" t="n">
        <v>32</v>
      </c>
      <c r="J3070" s="3" t="n">
        <v>441</v>
      </c>
      <c r="K3070" s="3" t="n">
        <v>441</v>
      </c>
      <c r="L3070" s="3" t="n">
        <v>52</v>
      </c>
      <c r="M3070" s="3" t="n">
        <v>52</v>
      </c>
      <c r="N3070" s="3" t="n">
        <v>-1</v>
      </c>
      <c r="O3070" s="3" t="n">
        <v>-1</v>
      </c>
      <c r="P3070" s="3" t="n">
        <v>8.1</v>
      </c>
      <c r="Q3070" s="3" t="n">
        <v>24.2</v>
      </c>
      <c r="R3070" s="3" t="s">
        <v>8960</v>
      </c>
      <c r="S3070" s="4" t="n">
        <v>45746.9678240741</v>
      </c>
      <c r="T3070" s="3" t="s">
        <v>744</v>
      </c>
      <c r="U3070" s="3" t="s">
        <v>744</v>
      </c>
      <c r="V3070" s="3" t="n">
        <v>0</v>
      </c>
      <c r="W3070" s="3" t="n">
        <v>0</v>
      </c>
      <c r="X3070" s="3" t="n">
        <v>0</v>
      </c>
      <c r="Y3070" s="3" t="s">
        <v>30</v>
      </c>
      <c r="Z3070" s="3" t="s">
        <v>30</v>
      </c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</row>
    <row r="3071" customFormat="false" ht="15.75" hidden="false" customHeight="false" outlineLevel="0" collapsed="false">
      <c r="A3071" s="3" t="n">
        <v>3070</v>
      </c>
      <c r="B3071" s="3" t="s">
        <v>8961</v>
      </c>
      <c r="C3071" s="3" t="s">
        <v>8962</v>
      </c>
      <c r="D3071" s="3" t="n">
        <v>1</v>
      </c>
      <c r="E3071" s="3" t="n">
        <v>41.5461851</v>
      </c>
      <c r="F3071" s="3" t="n">
        <v>326</v>
      </c>
      <c r="G3071" s="3" t="n">
        <v>326</v>
      </c>
      <c r="H3071" s="3" t="n">
        <v>30</v>
      </c>
      <c r="I3071" s="3" t="n">
        <v>30</v>
      </c>
      <c r="J3071" s="3" t="n">
        <v>446</v>
      </c>
      <c r="K3071" s="3" t="n">
        <v>446</v>
      </c>
      <c r="L3071" s="3" t="n">
        <v>55</v>
      </c>
      <c r="M3071" s="3" t="n">
        <v>55</v>
      </c>
      <c r="N3071" s="3" t="n">
        <v>-1</v>
      </c>
      <c r="O3071" s="3" t="n">
        <v>-1</v>
      </c>
      <c r="P3071" s="3" t="n">
        <v>8.1</v>
      </c>
      <c r="Q3071" s="3" t="n">
        <v>24.2</v>
      </c>
      <c r="R3071" s="3" t="s">
        <v>8963</v>
      </c>
      <c r="S3071" s="4" t="n">
        <v>45746.9690162037</v>
      </c>
      <c r="T3071" s="3" t="s">
        <v>744</v>
      </c>
      <c r="U3071" s="3" t="s">
        <v>744</v>
      </c>
      <c r="V3071" s="3" t="n">
        <v>0</v>
      </c>
      <c r="W3071" s="3" t="n">
        <v>0</v>
      </c>
      <c r="X3071" s="3" t="n">
        <v>0</v>
      </c>
      <c r="Y3071" s="3" t="s">
        <v>30</v>
      </c>
      <c r="Z3071" s="3" t="s">
        <v>30</v>
      </c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</row>
    <row r="3072" customFormat="false" ht="15.75" hidden="false" customHeight="false" outlineLevel="0" collapsed="false">
      <c r="A3072" s="3" t="n">
        <v>3071</v>
      </c>
      <c r="B3072" s="3" t="s">
        <v>8964</v>
      </c>
      <c r="C3072" s="3" t="s">
        <v>8965</v>
      </c>
      <c r="D3072" s="3" t="n">
        <v>1</v>
      </c>
      <c r="E3072" s="3" t="n">
        <v>5.1142007</v>
      </c>
      <c r="F3072" s="3" t="n">
        <v>22</v>
      </c>
      <c r="G3072" s="3" t="n">
        <v>22</v>
      </c>
      <c r="H3072" s="3" t="n">
        <v>11</v>
      </c>
      <c r="I3072" s="3" t="n">
        <v>11</v>
      </c>
      <c r="J3072" s="3" t="n">
        <v>26</v>
      </c>
      <c r="K3072" s="3" t="n">
        <v>26</v>
      </c>
      <c r="L3072" s="3" t="n">
        <v>4</v>
      </c>
      <c r="M3072" s="3" t="n">
        <v>4</v>
      </c>
      <c r="N3072" s="3" t="n">
        <v>-1</v>
      </c>
      <c r="O3072" s="3" t="n">
        <v>-1</v>
      </c>
      <c r="P3072" s="3" t="n">
        <v>8.3</v>
      </c>
      <c r="Q3072" s="3" t="n">
        <v>24.2</v>
      </c>
      <c r="R3072" s="3" t="s">
        <v>8966</v>
      </c>
      <c r="S3072" s="4" t="n">
        <v>45746.9692013889</v>
      </c>
      <c r="T3072" s="3" t="s">
        <v>65</v>
      </c>
      <c r="U3072" s="3" t="s">
        <v>65</v>
      </c>
      <c r="V3072" s="3" t="n">
        <v>0</v>
      </c>
      <c r="W3072" s="3" t="n">
        <v>0</v>
      </c>
      <c r="X3072" s="3" t="n">
        <v>0</v>
      </c>
      <c r="Y3072" s="3" t="s">
        <v>30</v>
      </c>
      <c r="Z3072" s="3" t="s">
        <v>30</v>
      </c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</row>
    <row r="3073" customFormat="false" ht="15.75" hidden="false" customHeight="false" outlineLevel="0" collapsed="false">
      <c r="A3073" s="3" t="n">
        <v>3072</v>
      </c>
      <c r="B3073" s="3" t="s">
        <v>8967</v>
      </c>
      <c r="C3073" s="3" t="s">
        <v>8968</v>
      </c>
      <c r="D3073" s="3" t="n">
        <v>1</v>
      </c>
      <c r="E3073" s="3" t="n">
        <v>3.7879485</v>
      </c>
      <c r="F3073" s="3" t="n">
        <v>27</v>
      </c>
      <c r="G3073" s="3" t="n">
        <v>27</v>
      </c>
      <c r="H3073" s="3" t="n">
        <v>9</v>
      </c>
      <c r="I3073" s="3" t="n">
        <v>9</v>
      </c>
      <c r="J3073" s="3" t="n">
        <v>31</v>
      </c>
      <c r="K3073" s="3" t="n">
        <v>31</v>
      </c>
      <c r="L3073" s="3" t="n">
        <v>5</v>
      </c>
      <c r="M3073" s="3" t="n">
        <v>5</v>
      </c>
      <c r="N3073" s="3" t="n">
        <v>-1</v>
      </c>
      <c r="O3073" s="3" t="n">
        <v>-1</v>
      </c>
      <c r="P3073" s="3" t="n">
        <v>8</v>
      </c>
      <c r="Q3073" s="3" t="n">
        <v>24.2</v>
      </c>
      <c r="R3073" s="3" t="s">
        <v>8969</v>
      </c>
      <c r="S3073" s="4" t="n">
        <v>45746.9692708333</v>
      </c>
      <c r="T3073" s="3" t="s">
        <v>65</v>
      </c>
      <c r="U3073" s="3" t="s">
        <v>65</v>
      </c>
      <c r="V3073" s="3" t="n">
        <v>0</v>
      </c>
      <c r="W3073" s="3" t="n">
        <v>0</v>
      </c>
      <c r="X3073" s="3" t="n">
        <v>0</v>
      </c>
      <c r="Y3073" s="3" t="s">
        <v>30</v>
      </c>
      <c r="Z3073" s="3" t="s">
        <v>30</v>
      </c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</row>
    <row r="3074" customFormat="false" ht="15.75" hidden="false" customHeight="false" outlineLevel="0" collapsed="false">
      <c r="A3074" s="3" t="n">
        <v>3073</v>
      </c>
      <c r="B3074" s="3" t="s">
        <v>8970</v>
      </c>
      <c r="C3074" s="3" t="s">
        <v>8971</v>
      </c>
      <c r="D3074" s="3" t="n">
        <v>1</v>
      </c>
      <c r="E3074" s="3" t="n">
        <v>9.4451602</v>
      </c>
      <c r="F3074" s="3" t="n">
        <v>27</v>
      </c>
      <c r="G3074" s="3" t="n">
        <v>27</v>
      </c>
      <c r="H3074" s="3" t="n">
        <v>10</v>
      </c>
      <c r="I3074" s="3" t="n">
        <v>10</v>
      </c>
      <c r="J3074" s="3" t="n">
        <v>36</v>
      </c>
      <c r="K3074" s="3" t="n">
        <v>36</v>
      </c>
      <c r="L3074" s="3" t="n">
        <v>5</v>
      </c>
      <c r="M3074" s="3" t="n">
        <v>5</v>
      </c>
      <c r="N3074" s="3" t="n">
        <v>-1</v>
      </c>
      <c r="O3074" s="3" t="n">
        <v>-1</v>
      </c>
      <c r="P3074" s="3" t="n">
        <v>8</v>
      </c>
      <c r="Q3074" s="3" t="n">
        <v>24.2</v>
      </c>
      <c r="R3074" s="3" t="s">
        <v>8972</v>
      </c>
      <c r="S3074" s="4" t="n">
        <v>45746.969537037</v>
      </c>
      <c r="T3074" s="3" t="s">
        <v>65</v>
      </c>
      <c r="U3074" s="3" t="s">
        <v>65</v>
      </c>
      <c r="V3074" s="3" t="n">
        <v>0</v>
      </c>
      <c r="W3074" s="3" t="n">
        <v>0</v>
      </c>
      <c r="X3074" s="3" t="n">
        <v>0</v>
      </c>
      <c r="Y3074" s="3" t="s">
        <v>30</v>
      </c>
      <c r="Z3074" s="3" t="s">
        <v>30</v>
      </c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</row>
    <row r="3075" customFormat="false" ht="15.75" hidden="false" customHeight="false" outlineLevel="0" collapsed="false">
      <c r="A3075" s="3" t="n">
        <v>3074</v>
      </c>
      <c r="B3075" s="3" t="s">
        <v>8973</v>
      </c>
      <c r="C3075" s="3" t="s">
        <v>8974</v>
      </c>
      <c r="D3075" s="3" t="n">
        <v>1</v>
      </c>
      <c r="E3075" s="3" t="n">
        <v>1.5980299</v>
      </c>
      <c r="F3075" s="3" t="n">
        <v>16</v>
      </c>
      <c r="G3075" s="3" t="n">
        <v>16</v>
      </c>
      <c r="H3075" s="3" t="n">
        <v>8</v>
      </c>
      <c r="I3075" s="3" t="n">
        <v>8</v>
      </c>
      <c r="J3075" s="3" t="n">
        <v>19</v>
      </c>
      <c r="K3075" s="3" t="n">
        <v>19</v>
      </c>
      <c r="L3075" s="3" t="n">
        <v>2</v>
      </c>
      <c r="M3075" s="3" t="n">
        <v>2</v>
      </c>
      <c r="N3075" s="3" t="n">
        <v>-1</v>
      </c>
      <c r="O3075" s="3" t="n">
        <v>-1</v>
      </c>
      <c r="P3075" s="3" t="n">
        <v>8</v>
      </c>
      <c r="Q3075" s="3" t="n">
        <v>24.2</v>
      </c>
      <c r="R3075" s="3" t="s">
        <v>8975</v>
      </c>
      <c r="S3075" s="4" t="n">
        <v>45746.9695833333</v>
      </c>
      <c r="T3075" s="3" t="s">
        <v>65</v>
      </c>
      <c r="U3075" s="3" t="s">
        <v>65</v>
      </c>
      <c r="V3075" s="3" t="n">
        <v>0</v>
      </c>
      <c r="W3075" s="3" t="n">
        <v>0</v>
      </c>
      <c r="X3075" s="3" t="n">
        <v>0</v>
      </c>
      <c r="Y3075" s="3" t="s">
        <v>30</v>
      </c>
      <c r="Z3075" s="3" t="s">
        <v>30</v>
      </c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</row>
    <row r="3076" customFormat="false" ht="15.75" hidden="false" customHeight="false" outlineLevel="0" collapsed="false">
      <c r="A3076" s="3" t="n">
        <v>3075</v>
      </c>
      <c r="B3076" s="3" t="s">
        <v>8976</v>
      </c>
      <c r="C3076" s="3" t="s">
        <v>8977</v>
      </c>
      <c r="D3076" s="3" t="n">
        <v>1</v>
      </c>
      <c r="E3076" s="3" t="n">
        <v>1.6471956</v>
      </c>
      <c r="F3076" s="3" t="n">
        <v>21</v>
      </c>
      <c r="G3076" s="3" t="n">
        <v>21</v>
      </c>
      <c r="H3076" s="3" t="n">
        <v>13</v>
      </c>
      <c r="I3076" s="3" t="n">
        <v>13</v>
      </c>
      <c r="J3076" s="3" t="n">
        <v>24</v>
      </c>
      <c r="K3076" s="3" t="n">
        <v>24</v>
      </c>
      <c r="L3076" s="3" t="n">
        <v>2</v>
      </c>
      <c r="M3076" s="3" t="n">
        <v>2</v>
      </c>
      <c r="N3076" s="3" t="n">
        <v>-1</v>
      </c>
      <c r="O3076" s="3" t="n">
        <v>-1</v>
      </c>
      <c r="P3076" s="3" t="n">
        <v>8</v>
      </c>
      <c r="Q3076" s="3" t="n">
        <v>24.2</v>
      </c>
      <c r="R3076" s="3" t="s">
        <v>8978</v>
      </c>
      <c r="S3076" s="4" t="n">
        <v>45746.9696296296</v>
      </c>
      <c r="T3076" s="3" t="s">
        <v>65</v>
      </c>
      <c r="U3076" s="3" t="s">
        <v>65</v>
      </c>
      <c r="V3076" s="3" t="n">
        <v>0</v>
      </c>
      <c r="W3076" s="3" t="n">
        <v>0</v>
      </c>
      <c r="X3076" s="3" t="n">
        <v>0</v>
      </c>
      <c r="Y3076" s="3" t="s">
        <v>30</v>
      </c>
      <c r="Z3076" s="3" t="s">
        <v>30</v>
      </c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</row>
    <row r="3077" customFormat="false" ht="15.75" hidden="false" customHeight="false" outlineLevel="0" collapsed="false">
      <c r="A3077" s="3" t="n">
        <v>3076</v>
      </c>
      <c r="B3077" s="3" t="s">
        <v>8979</v>
      </c>
      <c r="C3077" s="3" t="s">
        <v>8980</v>
      </c>
      <c r="D3077" s="3" t="n">
        <v>1</v>
      </c>
      <c r="E3077" s="3" t="n">
        <v>9.6307451</v>
      </c>
      <c r="F3077" s="3" t="n">
        <v>25</v>
      </c>
      <c r="G3077" s="3" t="n">
        <v>25</v>
      </c>
      <c r="H3077" s="3" t="n">
        <v>13</v>
      </c>
      <c r="I3077" s="3" t="n">
        <v>13</v>
      </c>
      <c r="J3077" s="3" t="n">
        <v>32</v>
      </c>
      <c r="K3077" s="3" t="n">
        <v>32</v>
      </c>
      <c r="L3077" s="3" t="n">
        <v>2</v>
      </c>
      <c r="M3077" s="3" t="n">
        <v>2</v>
      </c>
      <c r="N3077" s="3" t="n">
        <v>-1</v>
      </c>
      <c r="O3077" s="3" t="n">
        <v>-1</v>
      </c>
      <c r="P3077" s="3" t="n">
        <v>8.3</v>
      </c>
      <c r="Q3077" s="3" t="n">
        <v>24.2</v>
      </c>
      <c r="R3077" s="3" t="s">
        <v>8981</v>
      </c>
      <c r="S3077" s="4" t="n">
        <v>45746.9698611111</v>
      </c>
      <c r="T3077" s="3" t="s">
        <v>65</v>
      </c>
      <c r="U3077" s="3" t="s">
        <v>65</v>
      </c>
      <c r="V3077" s="3" t="n">
        <v>0</v>
      </c>
      <c r="W3077" s="3" t="n">
        <v>0</v>
      </c>
      <c r="X3077" s="3" t="n">
        <v>0</v>
      </c>
      <c r="Y3077" s="3" t="s">
        <v>30</v>
      </c>
      <c r="Z3077" s="3" t="s">
        <v>30</v>
      </c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</row>
    <row r="3078" customFormat="false" ht="15.75" hidden="false" customHeight="false" outlineLevel="0" collapsed="false">
      <c r="A3078" s="3" t="n">
        <v>3077</v>
      </c>
      <c r="B3078" s="3" t="s">
        <v>8982</v>
      </c>
      <c r="C3078" s="3" t="s">
        <v>8983</v>
      </c>
      <c r="D3078" s="3" t="n">
        <v>1</v>
      </c>
      <c r="E3078" s="3" t="n">
        <v>5.3153048</v>
      </c>
      <c r="F3078" s="3" t="n">
        <v>52</v>
      </c>
      <c r="G3078" s="3" t="n">
        <v>52</v>
      </c>
      <c r="H3078" s="3" t="n">
        <v>3</v>
      </c>
      <c r="I3078" s="3" t="n">
        <v>3</v>
      </c>
      <c r="J3078" s="3" t="n">
        <v>66</v>
      </c>
      <c r="K3078" s="3" t="n">
        <v>66</v>
      </c>
      <c r="L3078" s="3" t="n">
        <v>7</v>
      </c>
      <c r="M3078" s="3" t="n">
        <v>7</v>
      </c>
      <c r="N3078" s="3" t="n">
        <v>0</v>
      </c>
      <c r="O3078" s="3" t="n">
        <v>-1</v>
      </c>
      <c r="P3078" s="3" t="n">
        <v>8.3</v>
      </c>
      <c r="Q3078" s="3" t="n">
        <v>24.2</v>
      </c>
      <c r="R3078" s="3" t="s">
        <v>8984</v>
      </c>
      <c r="S3078" s="4" t="n">
        <v>45746.9701041667</v>
      </c>
      <c r="T3078" s="3" t="s">
        <v>65</v>
      </c>
      <c r="U3078" s="3" t="s">
        <v>65</v>
      </c>
      <c r="V3078" s="3" t="n">
        <v>1</v>
      </c>
      <c r="W3078" s="3" t="n">
        <v>0</v>
      </c>
      <c r="X3078" s="3" t="n">
        <v>0</v>
      </c>
      <c r="Y3078" s="3" t="s">
        <v>30</v>
      </c>
      <c r="Z3078" s="3" t="s">
        <v>30</v>
      </c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</row>
    <row r="3079" customFormat="false" ht="15.75" hidden="false" customHeight="false" outlineLevel="0" collapsed="false">
      <c r="A3079" s="3" t="n">
        <v>3078</v>
      </c>
      <c r="B3079" s="3" t="s">
        <v>8985</v>
      </c>
      <c r="C3079" s="3" t="s">
        <v>8986</v>
      </c>
      <c r="D3079" s="3" t="n">
        <v>1</v>
      </c>
      <c r="E3079" s="3" t="n">
        <v>85.9517669</v>
      </c>
      <c r="F3079" s="3" t="n">
        <v>609</v>
      </c>
      <c r="G3079" s="3" t="n">
        <v>609</v>
      </c>
      <c r="H3079" s="3" t="n">
        <v>16</v>
      </c>
      <c r="I3079" s="3" t="n">
        <v>16</v>
      </c>
      <c r="J3079" s="3" t="n">
        <v>724</v>
      </c>
      <c r="K3079" s="3" t="n">
        <v>724</v>
      </c>
      <c r="L3079" s="3" t="n">
        <v>131</v>
      </c>
      <c r="M3079" s="3" t="n">
        <v>131</v>
      </c>
      <c r="N3079" s="3" t="n">
        <v>-1</v>
      </c>
      <c r="O3079" s="3" t="n">
        <v>-1</v>
      </c>
      <c r="P3079" s="3" t="n">
        <v>8.3</v>
      </c>
      <c r="Q3079" s="3" t="n">
        <v>24.2</v>
      </c>
      <c r="R3079" s="3" t="s">
        <v>8987</v>
      </c>
      <c r="S3079" s="4" t="n">
        <v>45746.971724537</v>
      </c>
      <c r="T3079" s="3" t="s">
        <v>65</v>
      </c>
      <c r="U3079" s="3" t="s">
        <v>65</v>
      </c>
      <c r="V3079" s="3" t="n">
        <v>0</v>
      </c>
      <c r="W3079" s="3" t="n">
        <v>0</v>
      </c>
      <c r="X3079" s="3" t="n">
        <v>0</v>
      </c>
      <c r="Y3079" s="3" t="s">
        <v>30</v>
      </c>
      <c r="Z3079" s="3" t="s">
        <v>30</v>
      </c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</row>
    <row r="3080" customFormat="false" ht="15.75" hidden="false" customHeight="false" outlineLevel="0" collapsed="false">
      <c r="A3080" s="3" t="n">
        <v>3079</v>
      </c>
      <c r="B3080" s="3" t="s">
        <v>8988</v>
      </c>
      <c r="C3080" s="3" t="s">
        <v>8989</v>
      </c>
      <c r="D3080" s="3" t="n">
        <v>1</v>
      </c>
      <c r="E3080" s="3" t="n">
        <v>4.2874224</v>
      </c>
      <c r="F3080" s="3" t="n">
        <v>35</v>
      </c>
      <c r="G3080" s="3" t="n">
        <v>35</v>
      </c>
      <c r="H3080" s="3" t="n">
        <v>10</v>
      </c>
      <c r="I3080" s="3" t="n">
        <v>10</v>
      </c>
      <c r="J3080" s="3" t="n">
        <v>44</v>
      </c>
      <c r="K3080" s="3" t="n">
        <v>44</v>
      </c>
      <c r="L3080" s="3" t="n">
        <v>11</v>
      </c>
      <c r="M3080" s="3" t="n">
        <v>11</v>
      </c>
      <c r="N3080" s="3" t="n">
        <v>5</v>
      </c>
      <c r="O3080" s="3" t="n">
        <v>-1</v>
      </c>
      <c r="P3080" s="3" t="n">
        <v>8.1</v>
      </c>
      <c r="Q3080" s="3" t="n">
        <v>24.2</v>
      </c>
      <c r="R3080" s="3" t="s">
        <v>8990</v>
      </c>
      <c r="S3080" s="4" t="n">
        <v>45746.9720949074</v>
      </c>
      <c r="T3080" s="3" t="s">
        <v>65</v>
      </c>
      <c r="U3080" s="3" t="s">
        <v>65</v>
      </c>
      <c r="V3080" s="3" t="n">
        <v>1</v>
      </c>
      <c r="W3080" s="3" t="n">
        <v>0</v>
      </c>
      <c r="X3080" s="3" t="n">
        <v>0</v>
      </c>
      <c r="Y3080" s="3" t="s">
        <v>30</v>
      </c>
      <c r="Z3080" s="3" t="s">
        <v>30</v>
      </c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</row>
    <row r="3081" customFormat="false" ht="15.75" hidden="false" customHeight="false" outlineLevel="0" collapsed="false">
      <c r="A3081" s="3" t="n">
        <v>3080</v>
      </c>
      <c r="B3081" s="3" t="s">
        <v>8991</v>
      </c>
      <c r="C3081" s="3" t="s">
        <v>8992</v>
      </c>
      <c r="D3081" s="3" t="n">
        <v>1</v>
      </c>
      <c r="E3081" s="3" t="n">
        <v>4.2716619</v>
      </c>
      <c r="F3081" s="3" t="n">
        <v>43</v>
      </c>
      <c r="G3081" s="3" t="n">
        <v>43</v>
      </c>
      <c r="H3081" s="3" t="n">
        <v>11</v>
      </c>
      <c r="I3081" s="3" t="n">
        <v>11</v>
      </c>
      <c r="J3081" s="3" t="n">
        <v>49</v>
      </c>
      <c r="K3081" s="3" t="n">
        <v>49</v>
      </c>
      <c r="L3081" s="3" t="n">
        <v>13</v>
      </c>
      <c r="M3081" s="3" t="n">
        <v>13</v>
      </c>
      <c r="N3081" s="3" t="n">
        <v>5</v>
      </c>
      <c r="O3081" s="3" t="n">
        <v>-1</v>
      </c>
      <c r="P3081" s="3" t="n">
        <v>8.1</v>
      </c>
      <c r="Q3081" s="3" t="n">
        <v>24.2</v>
      </c>
      <c r="R3081" s="3" t="s">
        <v>8993</v>
      </c>
      <c r="S3081" s="4" t="n">
        <v>45746.9723032407</v>
      </c>
      <c r="T3081" s="3" t="s">
        <v>65</v>
      </c>
      <c r="U3081" s="3" t="s">
        <v>65</v>
      </c>
      <c r="V3081" s="3" t="n">
        <v>1</v>
      </c>
      <c r="W3081" s="3" t="n">
        <v>0</v>
      </c>
      <c r="X3081" s="3" t="n">
        <v>0</v>
      </c>
      <c r="Y3081" s="3" t="s">
        <v>30</v>
      </c>
      <c r="Z3081" s="3" t="s">
        <v>30</v>
      </c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</row>
    <row r="3082" customFormat="false" ht="15.75" hidden="false" customHeight="false" outlineLevel="0" collapsed="false">
      <c r="A3082" s="3" t="n">
        <v>3081</v>
      </c>
      <c r="B3082" s="3" t="s">
        <v>8994</v>
      </c>
      <c r="C3082" s="3" t="s">
        <v>8995</v>
      </c>
      <c r="D3082" s="3" t="n">
        <v>1</v>
      </c>
      <c r="E3082" s="3" t="n">
        <v>3.9063804</v>
      </c>
      <c r="F3082" s="3" t="n">
        <v>48</v>
      </c>
      <c r="G3082" s="3" t="n">
        <v>48</v>
      </c>
      <c r="H3082" s="3" t="n">
        <v>13</v>
      </c>
      <c r="I3082" s="3" t="n">
        <v>13</v>
      </c>
      <c r="J3082" s="3" t="n">
        <v>63</v>
      </c>
      <c r="K3082" s="3" t="n">
        <v>63</v>
      </c>
      <c r="L3082" s="3" t="n">
        <v>4</v>
      </c>
      <c r="M3082" s="3" t="n">
        <v>4</v>
      </c>
      <c r="N3082" s="3" t="n">
        <v>-1</v>
      </c>
      <c r="O3082" s="3" t="n">
        <v>-1</v>
      </c>
      <c r="P3082" s="3" t="n">
        <v>8.1</v>
      </c>
      <c r="Q3082" s="3" t="n">
        <v>24.2</v>
      </c>
      <c r="R3082" s="3" t="s">
        <v>8996</v>
      </c>
      <c r="S3082" s="4" t="n">
        <v>45746.9724884259</v>
      </c>
      <c r="T3082" s="3" t="s">
        <v>1920</v>
      </c>
      <c r="U3082" s="3" t="s">
        <v>1920</v>
      </c>
      <c r="V3082" s="3" t="n">
        <v>0</v>
      </c>
      <c r="W3082" s="3" t="n">
        <v>0</v>
      </c>
      <c r="X3082" s="3" t="n">
        <v>0</v>
      </c>
      <c r="Y3082" s="3" t="s">
        <v>30</v>
      </c>
      <c r="Z3082" s="3" t="s">
        <v>30</v>
      </c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</row>
    <row r="3083" customFormat="false" ht="15.75" hidden="false" customHeight="false" outlineLevel="0" collapsed="false">
      <c r="A3083" s="3" t="n">
        <v>3082</v>
      </c>
      <c r="B3083" s="3" t="s">
        <v>8997</v>
      </c>
      <c r="C3083" s="3" t="s">
        <v>8998</v>
      </c>
      <c r="D3083" s="3" t="n">
        <v>1</v>
      </c>
      <c r="E3083" s="3" t="n">
        <v>4.4665998</v>
      </c>
      <c r="F3083" s="3" t="n">
        <v>76</v>
      </c>
      <c r="G3083" s="3" t="n">
        <v>76</v>
      </c>
      <c r="H3083" s="3" t="n">
        <v>19</v>
      </c>
      <c r="I3083" s="3" t="n">
        <v>19</v>
      </c>
      <c r="J3083" s="3" t="n">
        <v>93</v>
      </c>
      <c r="K3083" s="3" t="n">
        <v>93</v>
      </c>
      <c r="L3083" s="3" t="n">
        <v>17</v>
      </c>
      <c r="M3083" s="3" t="n">
        <v>17</v>
      </c>
      <c r="N3083" s="3" t="n">
        <v>25</v>
      </c>
      <c r="O3083" s="3" t="n">
        <v>-1</v>
      </c>
      <c r="P3083" s="3" t="n">
        <v>8.1</v>
      </c>
      <c r="Q3083" s="3" t="n">
        <v>24.2</v>
      </c>
      <c r="R3083" s="3" t="s">
        <v>8999</v>
      </c>
      <c r="S3083" s="4" t="n">
        <v>45746.9727546296</v>
      </c>
      <c r="T3083" s="3" t="s">
        <v>65</v>
      </c>
      <c r="U3083" s="3" t="s">
        <v>65</v>
      </c>
      <c r="V3083" s="3" t="n">
        <v>1</v>
      </c>
      <c r="W3083" s="3" t="n">
        <v>0</v>
      </c>
      <c r="X3083" s="3" t="n">
        <v>0</v>
      </c>
      <c r="Y3083" s="3" t="s">
        <v>30</v>
      </c>
      <c r="Z3083" s="3" t="s">
        <v>30</v>
      </c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</row>
    <row r="3084" customFormat="false" ht="15.75" hidden="false" customHeight="false" outlineLevel="0" collapsed="false">
      <c r="A3084" s="3" t="n">
        <v>3083</v>
      </c>
      <c r="B3084" s="3" t="s">
        <v>9000</v>
      </c>
      <c r="C3084" s="3" t="s">
        <v>9001</v>
      </c>
      <c r="D3084" s="3" t="n">
        <v>1</v>
      </c>
      <c r="E3084" s="3" t="n">
        <v>9.3484581</v>
      </c>
      <c r="F3084" s="3" t="n">
        <v>6</v>
      </c>
      <c r="G3084" s="3" t="n">
        <v>6</v>
      </c>
      <c r="H3084" s="3" t="n">
        <v>5</v>
      </c>
      <c r="I3084" s="3" t="n">
        <v>5</v>
      </c>
      <c r="J3084" s="3" t="n">
        <v>6</v>
      </c>
      <c r="K3084" s="3" t="n">
        <v>6</v>
      </c>
      <c r="L3084" s="3" t="n">
        <v>1</v>
      </c>
      <c r="M3084" s="3" t="n">
        <v>1</v>
      </c>
      <c r="N3084" s="3" t="n">
        <v>0</v>
      </c>
      <c r="O3084" s="3" t="n">
        <v>-1</v>
      </c>
      <c r="P3084" s="3" t="n">
        <v>8.1</v>
      </c>
      <c r="Q3084" s="3" t="n">
        <v>24.2</v>
      </c>
      <c r="R3084" s="3" t="s">
        <v>9002</v>
      </c>
      <c r="S3084" s="4" t="n">
        <v>45746.9731597222</v>
      </c>
      <c r="T3084" s="3" t="s">
        <v>65</v>
      </c>
      <c r="U3084" s="3" t="s">
        <v>65</v>
      </c>
      <c r="V3084" s="3" t="n">
        <v>1</v>
      </c>
      <c r="W3084" s="3" t="n">
        <v>0</v>
      </c>
      <c r="X3084" s="3" t="n">
        <v>0</v>
      </c>
      <c r="Y3084" s="3" t="s">
        <v>30</v>
      </c>
      <c r="Z3084" s="3" t="s">
        <v>30</v>
      </c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</row>
    <row r="3085" customFormat="false" ht="15.75" hidden="false" customHeight="false" outlineLevel="0" collapsed="false">
      <c r="A3085" s="3" t="n">
        <v>3084</v>
      </c>
      <c r="B3085" s="3" t="s">
        <v>9003</v>
      </c>
      <c r="C3085" s="3" t="s">
        <v>9004</v>
      </c>
      <c r="D3085" s="3" t="n">
        <v>1</v>
      </c>
      <c r="E3085" s="3" t="n">
        <v>14.6497824</v>
      </c>
      <c r="F3085" s="3" t="n">
        <v>273</v>
      </c>
      <c r="G3085" s="3" t="n">
        <v>273</v>
      </c>
      <c r="H3085" s="3" t="n">
        <v>3</v>
      </c>
      <c r="I3085" s="3" t="n">
        <v>3</v>
      </c>
      <c r="J3085" s="3" t="n">
        <v>410</v>
      </c>
      <c r="K3085" s="3" t="n">
        <v>410</v>
      </c>
      <c r="L3085" s="3" t="n">
        <v>45</v>
      </c>
      <c r="M3085" s="3" t="n">
        <v>45</v>
      </c>
      <c r="N3085" s="3" t="n">
        <v>0</v>
      </c>
      <c r="O3085" s="3" t="n">
        <v>0</v>
      </c>
      <c r="P3085" s="3" t="n">
        <v>8.1</v>
      </c>
      <c r="Q3085" s="3" t="n">
        <v>24.2</v>
      </c>
      <c r="R3085" s="3" t="s">
        <v>9005</v>
      </c>
      <c r="S3085" s="4" t="n">
        <v>45746.9740509259</v>
      </c>
      <c r="T3085" s="3" t="s">
        <v>65</v>
      </c>
      <c r="U3085" s="3" t="s">
        <v>65</v>
      </c>
      <c r="V3085" s="3" t="n">
        <v>1</v>
      </c>
      <c r="W3085" s="3" t="n">
        <v>1</v>
      </c>
      <c r="X3085" s="3" t="n">
        <v>0</v>
      </c>
      <c r="Y3085" s="3" t="s">
        <v>30</v>
      </c>
      <c r="Z3085" s="3" t="s">
        <v>30</v>
      </c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</row>
    <row r="3086" customFormat="false" ht="15.75" hidden="false" customHeight="false" outlineLevel="0" collapsed="false">
      <c r="A3086" s="3" t="n">
        <v>3085</v>
      </c>
      <c r="B3086" s="3" t="s">
        <v>9006</v>
      </c>
      <c r="C3086" s="3" t="s">
        <v>9007</v>
      </c>
      <c r="D3086" s="3" t="n">
        <v>1</v>
      </c>
      <c r="E3086" s="3" t="n">
        <v>12.2453655</v>
      </c>
      <c r="F3086" s="3" t="n">
        <v>187</v>
      </c>
      <c r="G3086" s="3" t="n">
        <v>187</v>
      </c>
      <c r="H3086" s="3" t="n">
        <v>15</v>
      </c>
      <c r="I3086" s="3" t="n">
        <v>15</v>
      </c>
      <c r="J3086" s="3" t="n">
        <v>260</v>
      </c>
      <c r="K3086" s="3" t="n">
        <v>260</v>
      </c>
      <c r="L3086" s="3" t="n">
        <v>21</v>
      </c>
      <c r="M3086" s="3" t="n">
        <v>21</v>
      </c>
      <c r="N3086" s="3" t="n">
        <v>-1</v>
      </c>
      <c r="O3086" s="3" t="n">
        <v>-1</v>
      </c>
      <c r="P3086" s="3" t="n">
        <v>8.3</v>
      </c>
      <c r="Q3086" s="3" t="n">
        <v>24.2</v>
      </c>
      <c r="R3086" s="3" t="s">
        <v>9008</v>
      </c>
      <c r="S3086" s="4" t="n">
        <v>45746.974537037</v>
      </c>
      <c r="T3086" s="3" t="s">
        <v>65</v>
      </c>
      <c r="U3086" s="3" t="s">
        <v>65</v>
      </c>
      <c r="V3086" s="3" t="n">
        <v>0</v>
      </c>
      <c r="W3086" s="3" t="n">
        <v>0</v>
      </c>
      <c r="X3086" s="3" t="n">
        <v>0</v>
      </c>
      <c r="Y3086" s="3" t="s">
        <v>30</v>
      </c>
      <c r="Z3086" s="3" t="s">
        <v>30</v>
      </c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</row>
    <row r="3087" customFormat="false" ht="15.75" hidden="false" customHeight="false" outlineLevel="0" collapsed="false">
      <c r="A3087" s="3" t="n">
        <v>3086</v>
      </c>
      <c r="B3087" s="3" t="s">
        <v>9009</v>
      </c>
      <c r="C3087" s="3" t="s">
        <v>9010</v>
      </c>
      <c r="D3087" s="3" t="n">
        <v>1</v>
      </c>
      <c r="E3087" s="3" t="n">
        <v>2.4468738</v>
      </c>
      <c r="F3087" s="3" t="n">
        <v>12</v>
      </c>
      <c r="G3087" s="3" t="n">
        <v>12</v>
      </c>
      <c r="H3087" s="3" t="n">
        <v>3</v>
      </c>
      <c r="I3087" s="3" t="n">
        <v>3</v>
      </c>
      <c r="J3087" s="3" t="n">
        <v>16</v>
      </c>
      <c r="K3087" s="3" t="n">
        <v>16</v>
      </c>
      <c r="L3087" s="3" t="n">
        <v>3</v>
      </c>
      <c r="M3087" s="3" t="n">
        <v>3</v>
      </c>
      <c r="N3087" s="3" t="n">
        <v>0</v>
      </c>
      <c r="O3087" s="3" t="n">
        <v>-1</v>
      </c>
      <c r="P3087" s="3" t="n">
        <v>8.2</v>
      </c>
      <c r="Q3087" s="3" t="n">
        <v>24.2</v>
      </c>
      <c r="R3087" s="3" t="s">
        <v>9011</v>
      </c>
      <c r="S3087" s="4" t="n">
        <v>45746.9746875</v>
      </c>
      <c r="T3087" s="3" t="s">
        <v>1920</v>
      </c>
      <c r="U3087" s="3" t="s">
        <v>1920</v>
      </c>
      <c r="V3087" s="3" t="n">
        <v>1</v>
      </c>
      <c r="W3087" s="3" t="n">
        <v>0</v>
      </c>
      <c r="X3087" s="3" t="n">
        <v>0</v>
      </c>
      <c r="Y3087" s="3" t="s">
        <v>30</v>
      </c>
      <c r="Z3087" s="3" t="s">
        <v>30</v>
      </c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</row>
    <row r="3088" customFormat="false" ht="15.75" hidden="false" customHeight="false" outlineLevel="0" collapsed="false">
      <c r="A3088" s="3" t="n">
        <v>3087</v>
      </c>
      <c r="B3088" s="3" t="s">
        <v>9012</v>
      </c>
      <c r="C3088" s="3" t="s">
        <v>9013</v>
      </c>
      <c r="D3088" s="3" t="n">
        <v>1</v>
      </c>
      <c r="E3088" s="3" t="n">
        <v>2.4953964</v>
      </c>
      <c r="F3088" s="3" t="n">
        <v>12</v>
      </c>
      <c r="G3088" s="3" t="n">
        <v>12</v>
      </c>
      <c r="H3088" s="3" t="n">
        <v>3</v>
      </c>
      <c r="I3088" s="3" t="n">
        <v>3</v>
      </c>
      <c r="J3088" s="3" t="n">
        <v>16</v>
      </c>
      <c r="K3088" s="3" t="n">
        <v>16</v>
      </c>
      <c r="L3088" s="3" t="n">
        <v>4</v>
      </c>
      <c r="M3088" s="3" t="n">
        <v>4</v>
      </c>
      <c r="N3088" s="3" t="n">
        <v>0</v>
      </c>
      <c r="O3088" s="3" t="n">
        <v>-1</v>
      </c>
      <c r="P3088" s="3" t="n">
        <v>8.2</v>
      </c>
      <c r="Q3088" s="3" t="n">
        <v>24.2</v>
      </c>
      <c r="R3088" s="3" t="s">
        <v>9014</v>
      </c>
      <c r="S3088" s="4" t="n">
        <v>45746.9748032407</v>
      </c>
      <c r="T3088" s="3" t="s">
        <v>65</v>
      </c>
      <c r="U3088" s="3" t="s">
        <v>65</v>
      </c>
      <c r="V3088" s="3" t="n">
        <v>1</v>
      </c>
      <c r="W3088" s="3" t="n">
        <v>0</v>
      </c>
      <c r="X3088" s="3" t="n">
        <v>0</v>
      </c>
      <c r="Y3088" s="3" t="s">
        <v>30</v>
      </c>
      <c r="Z3088" s="3" t="s">
        <v>30</v>
      </c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</row>
    <row r="3089" customFormat="false" ht="15.75" hidden="false" customHeight="false" outlineLevel="0" collapsed="false">
      <c r="A3089" s="3" t="n">
        <v>3088</v>
      </c>
      <c r="B3089" s="3" t="s">
        <v>9015</v>
      </c>
      <c r="C3089" s="3" t="s">
        <v>9016</v>
      </c>
      <c r="D3089" s="3" t="n">
        <v>1</v>
      </c>
      <c r="E3089" s="3" t="n">
        <v>3.05778</v>
      </c>
      <c r="F3089" s="3" t="n">
        <v>15</v>
      </c>
      <c r="G3089" s="3" t="n">
        <v>15</v>
      </c>
      <c r="H3089" s="3" t="n">
        <v>4</v>
      </c>
      <c r="I3089" s="3" t="n">
        <v>4</v>
      </c>
      <c r="J3089" s="3" t="n">
        <v>25</v>
      </c>
      <c r="K3089" s="3" t="n">
        <v>25</v>
      </c>
      <c r="L3089" s="3" t="n">
        <v>4</v>
      </c>
      <c r="M3089" s="3" t="n">
        <v>4</v>
      </c>
      <c r="N3089" s="3" t="n">
        <v>0</v>
      </c>
      <c r="O3089" s="3" t="n">
        <v>-1</v>
      </c>
      <c r="P3089" s="3" t="n">
        <v>8.3</v>
      </c>
      <c r="Q3089" s="3" t="n">
        <v>24.2</v>
      </c>
      <c r="R3089" s="3" t="s">
        <v>9017</v>
      </c>
      <c r="S3089" s="4" t="n">
        <v>45746.9749189815</v>
      </c>
      <c r="T3089" s="3" t="s">
        <v>65</v>
      </c>
      <c r="U3089" s="3" t="s">
        <v>65</v>
      </c>
      <c r="V3089" s="3" t="n">
        <v>1</v>
      </c>
      <c r="W3089" s="3" t="n">
        <v>0</v>
      </c>
      <c r="X3089" s="3" t="n">
        <v>0</v>
      </c>
      <c r="Y3089" s="3" t="s">
        <v>30</v>
      </c>
      <c r="Z3089" s="3" t="s">
        <v>30</v>
      </c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</row>
    <row r="3090" customFormat="false" ht="15.75" hidden="false" customHeight="false" outlineLevel="0" collapsed="false">
      <c r="A3090" s="3" t="n">
        <v>3089</v>
      </c>
      <c r="B3090" s="3" t="s">
        <v>9018</v>
      </c>
      <c r="C3090" s="3" t="s">
        <v>9019</v>
      </c>
      <c r="D3090" s="3" t="n">
        <v>1</v>
      </c>
      <c r="E3090" s="3" t="n">
        <v>0.8423556</v>
      </c>
      <c r="F3090" s="3" t="n">
        <v>9</v>
      </c>
      <c r="G3090" s="3" t="n">
        <v>9</v>
      </c>
      <c r="H3090" s="3" t="n">
        <v>3</v>
      </c>
      <c r="I3090" s="3" t="n">
        <v>3</v>
      </c>
      <c r="J3090" s="3" t="n">
        <v>11</v>
      </c>
      <c r="K3090" s="3" t="n">
        <v>11</v>
      </c>
      <c r="L3090" s="3" t="n">
        <v>2</v>
      </c>
      <c r="M3090" s="3" t="n">
        <v>2</v>
      </c>
      <c r="N3090" s="3" t="n">
        <v>0</v>
      </c>
      <c r="O3090" s="3" t="n">
        <v>-1</v>
      </c>
      <c r="P3090" s="3" t="n">
        <v>8.2</v>
      </c>
      <c r="Q3090" s="3" t="n">
        <v>24.2</v>
      </c>
      <c r="R3090" s="3" t="s">
        <v>9020</v>
      </c>
      <c r="S3090" s="4" t="n">
        <v>45746.975</v>
      </c>
      <c r="T3090" s="3" t="s">
        <v>1920</v>
      </c>
      <c r="U3090" s="3" t="s">
        <v>1920</v>
      </c>
      <c r="V3090" s="3" t="n">
        <v>1</v>
      </c>
      <c r="W3090" s="3" t="n">
        <v>0</v>
      </c>
      <c r="X3090" s="3" t="n">
        <v>0</v>
      </c>
      <c r="Y3090" s="3" t="s">
        <v>30</v>
      </c>
      <c r="Z3090" s="3" t="s">
        <v>30</v>
      </c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</row>
    <row r="3091" customFormat="false" ht="15.75" hidden="false" customHeight="false" outlineLevel="0" collapsed="false">
      <c r="A3091" s="3" t="n">
        <v>3090</v>
      </c>
      <c r="B3091" s="3" t="s">
        <v>9021</v>
      </c>
      <c r="C3091" s="3" t="s">
        <v>9022</v>
      </c>
      <c r="D3091" s="3" t="n">
        <v>1</v>
      </c>
      <c r="E3091" s="3" t="n">
        <v>1.9608955</v>
      </c>
      <c r="F3091" s="3" t="n">
        <v>10</v>
      </c>
      <c r="G3091" s="3" t="n">
        <v>10</v>
      </c>
      <c r="H3091" s="3" t="n">
        <v>3</v>
      </c>
      <c r="I3091" s="3" t="n">
        <v>3</v>
      </c>
      <c r="J3091" s="3" t="n">
        <v>11</v>
      </c>
      <c r="K3091" s="3" t="n">
        <v>11</v>
      </c>
      <c r="L3091" s="3" t="n">
        <v>1</v>
      </c>
      <c r="M3091" s="3" t="n">
        <v>1</v>
      </c>
      <c r="N3091" s="3" t="n">
        <v>0</v>
      </c>
      <c r="O3091" s="3" t="n">
        <v>-1</v>
      </c>
      <c r="P3091" s="3" t="n">
        <v>8.2</v>
      </c>
      <c r="Q3091" s="3" t="n">
        <v>24.2</v>
      </c>
      <c r="R3091" s="3" t="s">
        <v>9023</v>
      </c>
      <c r="S3091" s="4" t="n">
        <v>45746.9751157407</v>
      </c>
      <c r="T3091" s="3" t="s">
        <v>1920</v>
      </c>
      <c r="U3091" s="3" t="s">
        <v>1920</v>
      </c>
      <c r="V3091" s="3" t="n">
        <v>1</v>
      </c>
      <c r="W3091" s="3" t="n">
        <v>0</v>
      </c>
      <c r="X3091" s="3" t="n">
        <v>0</v>
      </c>
      <c r="Y3091" s="3" t="s">
        <v>30</v>
      </c>
      <c r="Z3091" s="3" t="s">
        <v>30</v>
      </c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</row>
    <row r="3092" customFormat="false" ht="15.75" hidden="false" customHeight="false" outlineLevel="0" collapsed="false">
      <c r="A3092" s="3" t="n">
        <v>3091</v>
      </c>
      <c r="B3092" s="3" t="s">
        <v>9024</v>
      </c>
      <c r="C3092" s="3" t="s">
        <v>9025</v>
      </c>
      <c r="D3092" s="3" t="n">
        <v>1</v>
      </c>
      <c r="E3092" s="3" t="n">
        <v>3.7860305</v>
      </c>
      <c r="F3092" s="3" t="n">
        <v>21</v>
      </c>
      <c r="G3092" s="3" t="n">
        <v>21</v>
      </c>
      <c r="H3092" s="3" t="n">
        <v>3</v>
      </c>
      <c r="I3092" s="3" t="n">
        <v>3</v>
      </c>
      <c r="J3092" s="3" t="n">
        <v>27</v>
      </c>
      <c r="K3092" s="3" t="n">
        <v>27</v>
      </c>
      <c r="L3092" s="3" t="n">
        <v>4</v>
      </c>
      <c r="M3092" s="3" t="n">
        <v>4</v>
      </c>
      <c r="N3092" s="3" t="n">
        <v>0</v>
      </c>
      <c r="O3092" s="3" t="n">
        <v>-1</v>
      </c>
      <c r="P3092" s="3" t="n">
        <v>8.2</v>
      </c>
      <c r="Q3092" s="3" t="n">
        <v>24.2</v>
      </c>
      <c r="R3092" s="3" t="s">
        <v>9026</v>
      </c>
      <c r="S3092" s="4" t="n">
        <v>45746.9752546296</v>
      </c>
      <c r="T3092" s="3" t="s">
        <v>1920</v>
      </c>
      <c r="U3092" s="3" t="s">
        <v>1920</v>
      </c>
      <c r="V3092" s="3" t="n">
        <v>1</v>
      </c>
      <c r="W3092" s="3" t="n">
        <v>0</v>
      </c>
      <c r="X3092" s="3" t="n">
        <v>0</v>
      </c>
      <c r="Y3092" s="3" t="s">
        <v>30</v>
      </c>
      <c r="Z3092" s="3" t="s">
        <v>30</v>
      </c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</row>
    <row r="3093" customFormat="false" ht="15.75" hidden="false" customHeight="false" outlineLevel="0" collapsed="false">
      <c r="A3093" s="3" t="n">
        <v>3092</v>
      </c>
      <c r="B3093" s="3" t="s">
        <v>9027</v>
      </c>
      <c r="C3093" s="3" t="s">
        <v>9028</v>
      </c>
      <c r="D3093" s="3" t="n">
        <v>1</v>
      </c>
      <c r="E3093" s="3" t="n">
        <v>3.1112671</v>
      </c>
      <c r="F3093" s="3" t="n">
        <v>19</v>
      </c>
      <c r="G3093" s="3" t="n">
        <v>19</v>
      </c>
      <c r="H3093" s="3" t="n">
        <v>4</v>
      </c>
      <c r="I3093" s="3" t="n">
        <v>4</v>
      </c>
      <c r="J3093" s="3" t="n">
        <v>23</v>
      </c>
      <c r="K3093" s="3" t="n">
        <v>23</v>
      </c>
      <c r="L3093" s="3" t="n">
        <v>4</v>
      </c>
      <c r="M3093" s="3" t="n">
        <v>4</v>
      </c>
      <c r="N3093" s="3" t="n">
        <v>-1</v>
      </c>
      <c r="O3093" s="3" t="n">
        <v>-1</v>
      </c>
      <c r="P3093" s="3" t="n">
        <v>8.2</v>
      </c>
      <c r="Q3093" s="3" t="n">
        <v>24.2</v>
      </c>
      <c r="R3093" s="3" t="s">
        <v>9029</v>
      </c>
      <c r="S3093" s="4" t="n">
        <v>45746.9753935185</v>
      </c>
      <c r="T3093" s="3" t="s">
        <v>3197</v>
      </c>
      <c r="U3093" s="3" t="s">
        <v>3197</v>
      </c>
      <c r="V3093" s="3" t="n">
        <v>0</v>
      </c>
      <c r="W3093" s="3" t="n">
        <v>0</v>
      </c>
      <c r="X3093" s="3" t="n">
        <v>0</v>
      </c>
      <c r="Y3093" s="3" t="s">
        <v>30</v>
      </c>
      <c r="Z3093" s="3" t="s">
        <v>30</v>
      </c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</row>
    <row r="3094" customFormat="false" ht="15.75" hidden="false" customHeight="false" outlineLevel="0" collapsed="false">
      <c r="A3094" s="3" t="n">
        <v>3093</v>
      </c>
      <c r="B3094" s="3" t="s">
        <v>9030</v>
      </c>
      <c r="C3094" s="3" t="s">
        <v>9031</v>
      </c>
      <c r="D3094" s="3" t="n">
        <v>1</v>
      </c>
      <c r="E3094" s="3" t="n">
        <v>11.3422649</v>
      </c>
      <c r="F3094" s="3" t="n">
        <v>26</v>
      </c>
      <c r="G3094" s="3" t="n">
        <v>26</v>
      </c>
      <c r="H3094" s="3" t="n">
        <v>9</v>
      </c>
      <c r="I3094" s="3" t="n">
        <v>9</v>
      </c>
      <c r="J3094" s="3" t="n">
        <v>32</v>
      </c>
      <c r="K3094" s="3" t="n">
        <v>32</v>
      </c>
      <c r="L3094" s="3" t="n">
        <v>6</v>
      </c>
      <c r="M3094" s="3" t="n">
        <v>6</v>
      </c>
      <c r="N3094" s="3" t="n">
        <v>0</v>
      </c>
      <c r="O3094" s="3" t="n">
        <v>-1</v>
      </c>
      <c r="P3094" s="3" t="n">
        <v>8.2</v>
      </c>
      <c r="Q3094" s="3" t="n">
        <v>24.2</v>
      </c>
      <c r="R3094" s="3" t="s">
        <v>9032</v>
      </c>
      <c r="S3094" s="4" t="n">
        <v>45746.9758217593</v>
      </c>
      <c r="T3094" s="3" t="s">
        <v>3197</v>
      </c>
      <c r="U3094" s="3" t="s">
        <v>3197</v>
      </c>
      <c r="V3094" s="3" t="n">
        <v>1</v>
      </c>
      <c r="W3094" s="3" t="n">
        <v>0</v>
      </c>
      <c r="X3094" s="3" t="n">
        <v>0</v>
      </c>
      <c r="Y3094" s="3" t="s">
        <v>30</v>
      </c>
      <c r="Z3094" s="3" t="s">
        <v>30</v>
      </c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</row>
    <row r="3095" customFormat="false" ht="15.75" hidden="false" customHeight="false" outlineLevel="0" collapsed="false">
      <c r="A3095" s="3" t="n">
        <v>3094</v>
      </c>
      <c r="B3095" s="3" t="s">
        <v>9033</v>
      </c>
      <c r="C3095" s="3" t="s">
        <v>9034</v>
      </c>
      <c r="D3095" s="3" t="n">
        <v>1</v>
      </c>
      <c r="E3095" s="3" t="n">
        <v>5.3725889</v>
      </c>
      <c r="F3095" s="3" t="n">
        <v>13</v>
      </c>
      <c r="G3095" s="3" t="n">
        <v>13</v>
      </c>
      <c r="H3095" s="3" t="n">
        <v>4</v>
      </c>
      <c r="I3095" s="3" t="n">
        <v>4</v>
      </c>
      <c r="J3095" s="3" t="n">
        <v>19</v>
      </c>
      <c r="K3095" s="3" t="n">
        <v>19</v>
      </c>
      <c r="L3095" s="3" t="n">
        <v>3</v>
      </c>
      <c r="M3095" s="3" t="n">
        <v>3</v>
      </c>
      <c r="N3095" s="3" t="n">
        <v>0</v>
      </c>
      <c r="O3095" s="3" t="n">
        <v>-1</v>
      </c>
      <c r="P3095" s="3" t="n">
        <v>8.2</v>
      </c>
      <c r="Q3095" s="3" t="n">
        <v>24.2</v>
      </c>
      <c r="R3095" s="3" t="s">
        <v>9035</v>
      </c>
      <c r="S3095" s="4" t="n">
        <v>45746.976087963</v>
      </c>
      <c r="T3095" s="3" t="s">
        <v>1920</v>
      </c>
      <c r="U3095" s="3" t="s">
        <v>1920</v>
      </c>
      <c r="V3095" s="3" t="n">
        <v>1</v>
      </c>
      <c r="W3095" s="3" t="n">
        <v>0</v>
      </c>
      <c r="X3095" s="3" t="n">
        <v>0</v>
      </c>
      <c r="Y3095" s="3" t="s">
        <v>30</v>
      </c>
      <c r="Z3095" s="3" t="s">
        <v>30</v>
      </c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</row>
    <row r="3096" customFormat="false" ht="15.75" hidden="false" customHeight="false" outlineLevel="0" collapsed="false">
      <c r="A3096" s="3" t="n">
        <v>3095</v>
      </c>
      <c r="B3096" s="3" t="s">
        <v>9036</v>
      </c>
      <c r="C3096" s="3" t="s">
        <v>9037</v>
      </c>
      <c r="D3096" s="3" t="n">
        <v>1</v>
      </c>
      <c r="E3096" s="3" t="n">
        <v>5.3081299</v>
      </c>
      <c r="F3096" s="3" t="n">
        <v>13</v>
      </c>
      <c r="G3096" s="3" t="n">
        <v>13</v>
      </c>
      <c r="H3096" s="3" t="n">
        <v>4</v>
      </c>
      <c r="I3096" s="3" t="n">
        <v>4</v>
      </c>
      <c r="J3096" s="3" t="n">
        <v>19</v>
      </c>
      <c r="K3096" s="3" t="n">
        <v>19</v>
      </c>
      <c r="L3096" s="3" t="n">
        <v>3</v>
      </c>
      <c r="M3096" s="3" t="n">
        <v>3</v>
      </c>
      <c r="N3096" s="3" t="n">
        <v>0</v>
      </c>
      <c r="O3096" s="3" t="n">
        <v>-1</v>
      </c>
      <c r="P3096" s="3" t="n">
        <v>8.2</v>
      </c>
      <c r="Q3096" s="3" t="n">
        <v>24.2</v>
      </c>
      <c r="R3096" s="3" t="s">
        <v>9038</v>
      </c>
      <c r="S3096" s="4" t="n">
        <v>45746.9762731481</v>
      </c>
      <c r="T3096" s="3" t="s">
        <v>1920</v>
      </c>
      <c r="U3096" s="3" t="s">
        <v>1920</v>
      </c>
      <c r="V3096" s="3" t="n">
        <v>1</v>
      </c>
      <c r="W3096" s="3" t="n">
        <v>0</v>
      </c>
      <c r="X3096" s="3" t="n">
        <v>0</v>
      </c>
      <c r="Y3096" s="3" t="s">
        <v>30</v>
      </c>
      <c r="Z3096" s="3" t="s">
        <v>30</v>
      </c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</row>
    <row r="3097" customFormat="false" ht="15.75" hidden="false" customHeight="false" outlineLevel="0" collapsed="false">
      <c r="A3097" s="3" t="n">
        <v>3096</v>
      </c>
      <c r="B3097" s="3" t="s">
        <v>9039</v>
      </c>
      <c r="C3097" s="3" t="s">
        <v>9040</v>
      </c>
      <c r="D3097" s="3" t="n">
        <v>1</v>
      </c>
      <c r="E3097" s="3" t="n">
        <v>8.5620853</v>
      </c>
      <c r="F3097" s="3" t="n">
        <v>40</v>
      </c>
      <c r="G3097" s="3" t="n">
        <v>40</v>
      </c>
      <c r="H3097" s="3" t="n">
        <v>8</v>
      </c>
      <c r="I3097" s="3" t="n">
        <v>8</v>
      </c>
      <c r="J3097" s="3" t="n">
        <v>42</v>
      </c>
      <c r="K3097" s="3" t="n">
        <v>42</v>
      </c>
      <c r="L3097" s="3" t="n">
        <v>10</v>
      </c>
      <c r="M3097" s="3" t="n">
        <v>10</v>
      </c>
      <c r="N3097" s="3" t="n">
        <v>0</v>
      </c>
      <c r="O3097" s="3" t="n">
        <v>-1</v>
      </c>
      <c r="P3097" s="3" t="n">
        <v>8.2</v>
      </c>
      <c r="Q3097" s="3" t="n">
        <v>24.2</v>
      </c>
      <c r="R3097" s="3" t="s">
        <v>9041</v>
      </c>
      <c r="S3097" s="4" t="n">
        <v>45746.9765277778</v>
      </c>
      <c r="T3097" s="3" t="s">
        <v>1920</v>
      </c>
      <c r="U3097" s="3" t="s">
        <v>1920</v>
      </c>
      <c r="V3097" s="3" t="n">
        <v>1</v>
      </c>
      <c r="W3097" s="3" t="n">
        <v>0</v>
      </c>
      <c r="X3097" s="3" t="n">
        <v>0</v>
      </c>
      <c r="Y3097" s="3" t="s">
        <v>30</v>
      </c>
      <c r="Z3097" s="3" t="s">
        <v>30</v>
      </c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</row>
    <row r="3098" customFormat="false" ht="15.75" hidden="false" customHeight="false" outlineLevel="0" collapsed="false">
      <c r="A3098" s="3" t="n">
        <v>3097</v>
      </c>
      <c r="B3098" s="3" t="s">
        <v>9042</v>
      </c>
      <c r="C3098" s="3" t="s">
        <v>9043</v>
      </c>
      <c r="D3098" s="3" t="n">
        <v>1</v>
      </c>
      <c r="E3098" s="3" t="n">
        <v>6.3752877</v>
      </c>
      <c r="F3098" s="3" t="n">
        <v>27</v>
      </c>
      <c r="G3098" s="3" t="n">
        <v>27</v>
      </c>
      <c r="H3098" s="3" t="n">
        <v>9</v>
      </c>
      <c r="I3098" s="3" t="n">
        <v>9</v>
      </c>
      <c r="J3098" s="3" t="n">
        <v>31</v>
      </c>
      <c r="K3098" s="3" t="n">
        <v>31</v>
      </c>
      <c r="L3098" s="3" t="n">
        <v>7</v>
      </c>
      <c r="M3098" s="3" t="n">
        <v>7</v>
      </c>
      <c r="N3098" s="3" t="n">
        <v>2</v>
      </c>
      <c r="O3098" s="3" t="n">
        <v>-1</v>
      </c>
      <c r="P3098" s="3" t="n">
        <v>8.2</v>
      </c>
      <c r="Q3098" s="3" t="n">
        <v>24.2</v>
      </c>
      <c r="R3098" s="3" t="s">
        <v>9044</v>
      </c>
      <c r="S3098" s="4" t="n">
        <v>45746.9767476852</v>
      </c>
      <c r="T3098" s="3" t="s">
        <v>1920</v>
      </c>
      <c r="U3098" s="3" t="s">
        <v>1920</v>
      </c>
      <c r="V3098" s="3" t="n">
        <v>1</v>
      </c>
      <c r="W3098" s="3" t="n">
        <v>0</v>
      </c>
      <c r="X3098" s="3" t="n">
        <v>0</v>
      </c>
      <c r="Y3098" s="3" t="s">
        <v>30</v>
      </c>
      <c r="Z3098" s="3" t="s">
        <v>30</v>
      </c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</row>
    <row r="3099" customFormat="false" ht="15.75" hidden="false" customHeight="false" outlineLevel="0" collapsed="false">
      <c r="A3099" s="3" t="n">
        <v>3098</v>
      </c>
      <c r="B3099" s="3" t="s">
        <v>9045</v>
      </c>
      <c r="C3099" s="3" t="s">
        <v>9046</v>
      </c>
      <c r="D3099" s="3" t="n">
        <v>1</v>
      </c>
      <c r="E3099" s="3" t="n">
        <v>6.707549</v>
      </c>
      <c r="F3099" s="3" t="n">
        <v>28</v>
      </c>
      <c r="G3099" s="3" t="n">
        <v>28</v>
      </c>
      <c r="H3099" s="3" t="n">
        <v>9</v>
      </c>
      <c r="I3099" s="3" t="n">
        <v>9</v>
      </c>
      <c r="J3099" s="3" t="n">
        <v>32</v>
      </c>
      <c r="K3099" s="3" t="n">
        <v>32</v>
      </c>
      <c r="L3099" s="3" t="n">
        <v>7</v>
      </c>
      <c r="M3099" s="3" t="n">
        <v>7</v>
      </c>
      <c r="N3099" s="3" t="n">
        <v>2</v>
      </c>
      <c r="O3099" s="3" t="n">
        <v>-1</v>
      </c>
      <c r="P3099" s="3" t="n">
        <v>8.3</v>
      </c>
      <c r="Q3099" s="3" t="n">
        <v>24.2</v>
      </c>
      <c r="R3099" s="3" t="s">
        <v>9047</v>
      </c>
      <c r="S3099" s="4" t="n">
        <v>45746.9769791667</v>
      </c>
      <c r="T3099" s="3" t="s">
        <v>1920</v>
      </c>
      <c r="U3099" s="3" t="s">
        <v>1920</v>
      </c>
      <c r="V3099" s="3" t="n">
        <v>1</v>
      </c>
      <c r="W3099" s="3" t="n">
        <v>0</v>
      </c>
      <c r="X3099" s="3" t="n">
        <v>0</v>
      </c>
      <c r="Y3099" s="3" t="s">
        <v>30</v>
      </c>
      <c r="Z3099" s="3" t="s">
        <v>30</v>
      </c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</row>
    <row r="3100" customFormat="false" ht="15.75" hidden="false" customHeight="false" outlineLevel="0" collapsed="false">
      <c r="A3100" s="3" t="n">
        <v>3099</v>
      </c>
      <c r="B3100" s="3" t="s">
        <v>9048</v>
      </c>
      <c r="C3100" s="3" t="s">
        <v>9049</v>
      </c>
      <c r="D3100" s="3" t="n">
        <v>1</v>
      </c>
      <c r="E3100" s="3" t="n">
        <v>4.3924091</v>
      </c>
      <c r="F3100" s="3" t="n">
        <v>35</v>
      </c>
      <c r="G3100" s="3" t="n">
        <v>35</v>
      </c>
      <c r="H3100" s="3" t="n">
        <v>10</v>
      </c>
      <c r="I3100" s="3" t="n">
        <v>10</v>
      </c>
      <c r="J3100" s="3" t="n">
        <v>44</v>
      </c>
      <c r="K3100" s="3" t="n">
        <v>44</v>
      </c>
      <c r="L3100" s="3" t="n">
        <v>11</v>
      </c>
      <c r="M3100" s="3" t="n">
        <v>11</v>
      </c>
      <c r="N3100" s="3" t="n">
        <v>8</v>
      </c>
      <c r="O3100" s="3" t="n">
        <v>4</v>
      </c>
      <c r="P3100" s="3" t="n">
        <v>8.1</v>
      </c>
      <c r="Q3100" s="3" t="n">
        <v>24.2</v>
      </c>
      <c r="R3100" s="3" t="s">
        <v>9050</v>
      </c>
      <c r="S3100" s="4" t="n">
        <v>45746.9771990741</v>
      </c>
      <c r="T3100" s="3" t="s">
        <v>65</v>
      </c>
      <c r="U3100" s="3" t="s">
        <v>65</v>
      </c>
      <c r="V3100" s="3" t="n">
        <v>1</v>
      </c>
      <c r="W3100" s="3" t="n">
        <v>1</v>
      </c>
      <c r="X3100" s="3" t="n">
        <v>0</v>
      </c>
      <c r="Y3100" s="3" t="s">
        <v>30</v>
      </c>
      <c r="Z3100" s="3" t="s">
        <v>30</v>
      </c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</row>
    <row r="3101" customFormat="false" ht="15.75" hidden="false" customHeight="false" outlineLevel="0" collapsed="false">
      <c r="A3101" s="3" t="n">
        <v>3100</v>
      </c>
      <c r="B3101" s="3" t="s">
        <v>9051</v>
      </c>
      <c r="C3101" s="3" t="s">
        <v>9052</v>
      </c>
      <c r="D3101" s="3" t="n">
        <v>1</v>
      </c>
      <c r="E3101" s="3" t="n">
        <v>4.9511207</v>
      </c>
      <c r="F3101" s="3" t="n">
        <v>97</v>
      </c>
      <c r="G3101" s="3" t="n">
        <v>97</v>
      </c>
      <c r="H3101" s="3" t="n">
        <v>10</v>
      </c>
      <c r="I3101" s="3" t="n">
        <v>10</v>
      </c>
      <c r="J3101" s="3" t="n">
        <v>122</v>
      </c>
      <c r="K3101" s="3" t="n">
        <v>122</v>
      </c>
      <c r="L3101" s="3" t="n">
        <v>12</v>
      </c>
      <c r="M3101" s="3" t="n">
        <v>12</v>
      </c>
      <c r="N3101" s="3" t="n">
        <v>19</v>
      </c>
      <c r="O3101" s="3" t="n">
        <v>-1</v>
      </c>
      <c r="P3101" s="3" t="n">
        <v>8.1</v>
      </c>
      <c r="Q3101" s="3" t="n">
        <v>24.2</v>
      </c>
      <c r="R3101" s="3" t="s">
        <v>9053</v>
      </c>
      <c r="S3101" s="4" t="n">
        <v>45746.9774884259</v>
      </c>
      <c r="T3101" s="3" t="s">
        <v>65</v>
      </c>
      <c r="U3101" s="3" t="s">
        <v>65</v>
      </c>
      <c r="V3101" s="3" t="n">
        <v>1</v>
      </c>
      <c r="W3101" s="3" t="n">
        <v>0</v>
      </c>
      <c r="X3101" s="3" t="n">
        <v>0</v>
      </c>
      <c r="Y3101" s="3" t="s">
        <v>30</v>
      </c>
      <c r="Z3101" s="3" t="s">
        <v>30</v>
      </c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</row>
    <row r="3102" customFormat="false" ht="15.75" hidden="false" customHeight="false" outlineLevel="0" collapsed="false">
      <c r="A3102" s="3" t="n">
        <v>3101</v>
      </c>
      <c r="B3102" s="3" t="s">
        <v>9054</v>
      </c>
      <c r="C3102" s="3"/>
      <c r="D3102" s="3" t="n">
        <v>0</v>
      </c>
      <c r="E3102" s="3" t="s">
        <v>1901</v>
      </c>
      <c r="F3102" s="3" t="s">
        <v>1901</v>
      </c>
      <c r="G3102" s="3" t="s">
        <v>1901</v>
      </c>
      <c r="H3102" s="3" t="s">
        <v>1901</v>
      </c>
      <c r="I3102" s="3" t="s">
        <v>1901</v>
      </c>
      <c r="J3102" s="3" t="s">
        <v>1901</v>
      </c>
      <c r="K3102" s="3" t="s">
        <v>1901</v>
      </c>
      <c r="L3102" s="3" t="s">
        <v>1901</v>
      </c>
      <c r="M3102" s="3" t="s">
        <v>1901</v>
      </c>
      <c r="N3102" s="3" t="s">
        <v>1901</v>
      </c>
      <c r="O3102" s="3" t="s">
        <v>1901</v>
      </c>
      <c r="P3102" s="3"/>
      <c r="Q3102" s="3"/>
      <c r="R3102" s="3"/>
      <c r="S3102" s="3"/>
      <c r="T3102" s="3"/>
      <c r="U3102" s="3"/>
      <c r="V3102" s="3" t="s">
        <v>1901</v>
      </c>
      <c r="W3102" s="3" t="s">
        <v>1901</v>
      </c>
      <c r="X3102" s="3" t="s">
        <v>1901</v>
      </c>
      <c r="Y3102" s="3"/>
      <c r="Z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</row>
    <row r="3103" customFormat="false" ht="15.75" hidden="false" customHeight="false" outlineLevel="0" collapsed="false">
      <c r="A3103" s="3" t="n">
        <v>3102</v>
      </c>
      <c r="B3103" s="3" t="s">
        <v>9055</v>
      </c>
      <c r="C3103" s="3"/>
      <c r="D3103" s="3" t="n">
        <v>0</v>
      </c>
      <c r="E3103" s="3" t="s">
        <v>1901</v>
      </c>
      <c r="F3103" s="3" t="s">
        <v>1901</v>
      </c>
      <c r="G3103" s="3" t="s">
        <v>1901</v>
      </c>
      <c r="H3103" s="3" t="s">
        <v>1901</v>
      </c>
      <c r="I3103" s="3" t="s">
        <v>1901</v>
      </c>
      <c r="J3103" s="3" t="s">
        <v>1901</v>
      </c>
      <c r="K3103" s="3" t="s">
        <v>1901</v>
      </c>
      <c r="L3103" s="3" t="s">
        <v>1901</v>
      </c>
      <c r="M3103" s="3" t="s">
        <v>1901</v>
      </c>
      <c r="N3103" s="3" t="s">
        <v>1901</v>
      </c>
      <c r="O3103" s="3" t="s">
        <v>1901</v>
      </c>
      <c r="P3103" s="3"/>
      <c r="Q3103" s="3"/>
      <c r="R3103" s="3"/>
      <c r="S3103" s="3"/>
      <c r="T3103" s="3"/>
      <c r="U3103" s="3"/>
      <c r="V3103" s="3" t="s">
        <v>1901</v>
      </c>
      <c r="W3103" s="3" t="s">
        <v>1901</v>
      </c>
      <c r="X3103" s="3" t="s">
        <v>1901</v>
      </c>
      <c r="Y3103" s="3"/>
      <c r="Z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</row>
    <row r="3104" customFormat="false" ht="15.75" hidden="false" customHeight="false" outlineLevel="0" collapsed="false">
      <c r="A3104" s="3" t="n">
        <v>3103</v>
      </c>
      <c r="B3104" s="3" t="s">
        <v>9056</v>
      </c>
      <c r="C3104" s="3" t="s">
        <v>9057</v>
      </c>
      <c r="D3104" s="3" t="n">
        <v>1</v>
      </c>
      <c r="E3104" s="3" t="n">
        <v>14.0122545</v>
      </c>
      <c r="F3104" s="3" t="n">
        <v>40</v>
      </c>
      <c r="G3104" s="3" t="n">
        <v>40</v>
      </c>
      <c r="H3104" s="3" t="n">
        <v>6</v>
      </c>
      <c r="I3104" s="3" t="n">
        <v>6</v>
      </c>
      <c r="J3104" s="3" t="n">
        <v>58</v>
      </c>
      <c r="K3104" s="3" t="n">
        <v>58</v>
      </c>
      <c r="L3104" s="3" t="n">
        <v>9</v>
      </c>
      <c r="M3104" s="3" t="n">
        <v>9</v>
      </c>
      <c r="N3104" s="3" t="n">
        <v>-1</v>
      </c>
      <c r="O3104" s="3" t="n">
        <v>-1</v>
      </c>
      <c r="P3104" s="3" t="n">
        <v>8.1</v>
      </c>
      <c r="Q3104" s="3" t="n">
        <v>24.2</v>
      </c>
      <c r="R3104" s="3" t="s">
        <v>9058</v>
      </c>
      <c r="S3104" s="4" t="n">
        <v>45746.9781712963</v>
      </c>
      <c r="T3104" s="3" t="s">
        <v>65</v>
      </c>
      <c r="U3104" s="3" t="s">
        <v>65</v>
      </c>
      <c r="V3104" s="3" t="n">
        <v>0</v>
      </c>
      <c r="W3104" s="3" t="n">
        <v>0</v>
      </c>
      <c r="X3104" s="3" t="n">
        <v>0</v>
      </c>
      <c r="Y3104" s="3" t="s">
        <v>30</v>
      </c>
      <c r="Z3104" s="3" t="s">
        <v>30</v>
      </c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</row>
    <row r="3105" customFormat="false" ht="15.75" hidden="false" customHeight="false" outlineLevel="0" collapsed="false">
      <c r="A3105" s="3" t="n">
        <v>3104</v>
      </c>
      <c r="B3105" s="3" t="s">
        <v>9059</v>
      </c>
      <c r="C3105" s="3" t="s">
        <v>9060</v>
      </c>
      <c r="D3105" s="3" t="n">
        <v>1</v>
      </c>
      <c r="E3105" s="3" t="n">
        <v>21.5849017</v>
      </c>
      <c r="F3105" s="3" t="n">
        <v>109</v>
      </c>
      <c r="G3105" s="3" t="n">
        <v>109</v>
      </c>
      <c r="H3105" s="3" t="n">
        <v>17</v>
      </c>
      <c r="I3105" s="3" t="n">
        <v>17</v>
      </c>
      <c r="J3105" s="3" t="n">
        <v>182</v>
      </c>
      <c r="K3105" s="3" t="n">
        <v>182</v>
      </c>
      <c r="L3105" s="3" t="n">
        <v>31</v>
      </c>
      <c r="M3105" s="3" t="n">
        <v>31</v>
      </c>
      <c r="N3105" s="3" t="n">
        <v>40</v>
      </c>
      <c r="O3105" s="3" t="n">
        <v>-1</v>
      </c>
      <c r="P3105" s="3" t="n">
        <v>8.3</v>
      </c>
      <c r="Q3105" s="3" t="n">
        <v>24.2</v>
      </c>
      <c r="R3105" s="3" t="s">
        <v>9061</v>
      </c>
      <c r="S3105" s="4" t="n">
        <v>45747.5125925926</v>
      </c>
      <c r="T3105" s="3" t="s">
        <v>2259</v>
      </c>
      <c r="U3105" s="3" t="s">
        <v>2259</v>
      </c>
      <c r="V3105" s="3" t="n">
        <v>1</v>
      </c>
      <c r="W3105" s="3" t="n">
        <v>0</v>
      </c>
      <c r="X3105" s="3" t="n">
        <v>0</v>
      </c>
      <c r="Y3105" s="3" t="s">
        <v>30</v>
      </c>
      <c r="Z3105" s="3" t="s">
        <v>30</v>
      </c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</row>
    <row r="3106" customFormat="false" ht="15.75" hidden="false" customHeight="false" outlineLevel="0" collapsed="false">
      <c r="A3106" s="3" t="n">
        <v>3105</v>
      </c>
      <c r="B3106" s="3" t="s">
        <v>9062</v>
      </c>
      <c r="C3106" s="3" t="s">
        <v>9063</v>
      </c>
      <c r="D3106" s="3" t="n">
        <v>1</v>
      </c>
      <c r="E3106" s="3" t="n">
        <v>35.5420402</v>
      </c>
      <c r="F3106" s="3" t="n">
        <v>308</v>
      </c>
      <c r="G3106" s="3" t="n">
        <v>308</v>
      </c>
      <c r="H3106" s="3" t="n">
        <v>24</v>
      </c>
      <c r="I3106" s="3" t="n">
        <v>24</v>
      </c>
      <c r="J3106" s="3" t="n">
        <v>467</v>
      </c>
      <c r="K3106" s="3" t="n">
        <v>467</v>
      </c>
      <c r="L3106" s="3" t="n">
        <v>31</v>
      </c>
      <c r="M3106" s="3" t="n">
        <v>31</v>
      </c>
      <c r="N3106" s="3" t="n">
        <v>-1</v>
      </c>
      <c r="O3106" s="3" t="n">
        <v>-1</v>
      </c>
      <c r="P3106" s="3" t="n">
        <v>8.3</v>
      </c>
      <c r="Q3106" s="3" t="n">
        <v>24.2</v>
      </c>
      <c r="R3106" s="3" t="s">
        <v>9064</v>
      </c>
      <c r="S3106" s="4" t="n">
        <v>45746.9790740741</v>
      </c>
      <c r="T3106" s="3" t="s">
        <v>246</v>
      </c>
      <c r="U3106" s="3" t="s">
        <v>246</v>
      </c>
      <c r="V3106" s="3" t="n">
        <v>0</v>
      </c>
      <c r="W3106" s="3" t="n">
        <v>0</v>
      </c>
      <c r="X3106" s="3" t="n">
        <v>0</v>
      </c>
      <c r="Y3106" s="3" t="s">
        <v>30</v>
      </c>
      <c r="Z3106" s="3" t="s">
        <v>30</v>
      </c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</row>
    <row r="3107" customFormat="false" ht="15.75" hidden="false" customHeight="false" outlineLevel="0" collapsed="false">
      <c r="A3107" s="3" t="n">
        <v>3106</v>
      </c>
      <c r="B3107" s="3" t="s">
        <v>9065</v>
      </c>
      <c r="C3107" s="3" t="s">
        <v>9066</v>
      </c>
      <c r="D3107" s="3" t="n">
        <v>1</v>
      </c>
      <c r="E3107" s="3" t="n">
        <v>3.8576471</v>
      </c>
      <c r="F3107" s="3" t="n">
        <v>23</v>
      </c>
      <c r="G3107" s="3" t="n">
        <v>23</v>
      </c>
      <c r="H3107" s="3" t="n">
        <v>4</v>
      </c>
      <c r="I3107" s="3" t="n">
        <v>4</v>
      </c>
      <c r="J3107" s="3" t="n">
        <v>24</v>
      </c>
      <c r="K3107" s="3" t="n">
        <v>24</v>
      </c>
      <c r="L3107" s="3" t="n">
        <v>9</v>
      </c>
      <c r="M3107" s="3" t="n">
        <v>9</v>
      </c>
      <c r="N3107" s="3" t="n">
        <v>3</v>
      </c>
      <c r="O3107" s="3" t="n">
        <v>-1</v>
      </c>
      <c r="P3107" s="3" t="n">
        <v>8.4</v>
      </c>
      <c r="Q3107" s="3" t="n">
        <v>24.2</v>
      </c>
      <c r="R3107" s="3" t="s">
        <v>9067</v>
      </c>
      <c r="S3107" s="4" t="n">
        <v>45746.9795023148</v>
      </c>
      <c r="T3107" s="3" t="s">
        <v>3197</v>
      </c>
      <c r="U3107" s="3" t="s">
        <v>3197</v>
      </c>
      <c r="V3107" s="3" t="n">
        <v>1</v>
      </c>
      <c r="W3107" s="3" t="n">
        <v>0</v>
      </c>
      <c r="X3107" s="3" t="n">
        <v>0</v>
      </c>
      <c r="Y3107" s="3" t="s">
        <v>30</v>
      </c>
      <c r="Z3107" s="3" t="s">
        <v>30</v>
      </c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</row>
    <row r="3108" customFormat="false" ht="15.75" hidden="false" customHeight="false" outlineLevel="0" collapsed="false">
      <c r="A3108" s="3" t="n">
        <v>3107</v>
      </c>
      <c r="B3108" s="3" t="s">
        <v>9068</v>
      </c>
      <c r="C3108" s="3" t="s">
        <v>9069</v>
      </c>
      <c r="D3108" s="3" t="n">
        <v>1</v>
      </c>
      <c r="E3108" s="3" t="n">
        <v>44.8726843</v>
      </c>
      <c r="F3108" s="3" t="n">
        <v>294</v>
      </c>
      <c r="G3108" s="3" t="n">
        <v>294</v>
      </c>
      <c r="H3108" s="3" t="n">
        <v>30</v>
      </c>
      <c r="I3108" s="3" t="n">
        <v>30</v>
      </c>
      <c r="J3108" s="3" t="n">
        <v>407</v>
      </c>
      <c r="K3108" s="3" t="n">
        <v>407</v>
      </c>
      <c r="L3108" s="3" t="n">
        <v>53</v>
      </c>
      <c r="M3108" s="3" t="n">
        <v>53</v>
      </c>
      <c r="N3108" s="3" t="n">
        <v>-1</v>
      </c>
      <c r="O3108" s="3" t="n">
        <v>-1</v>
      </c>
      <c r="P3108" s="3" t="n">
        <v>8.1</v>
      </c>
      <c r="Q3108" s="3" t="n">
        <v>24.2</v>
      </c>
      <c r="R3108" s="3" t="s">
        <v>9070</v>
      </c>
      <c r="S3108" s="4" t="n">
        <v>45746.9808217593</v>
      </c>
      <c r="T3108" s="3" t="s">
        <v>744</v>
      </c>
      <c r="U3108" s="3" t="s">
        <v>744</v>
      </c>
      <c r="V3108" s="3" t="n">
        <v>0</v>
      </c>
      <c r="W3108" s="3" t="n">
        <v>0</v>
      </c>
      <c r="X3108" s="3" t="n">
        <v>0</v>
      </c>
      <c r="Y3108" s="3" t="s">
        <v>30</v>
      </c>
      <c r="Z3108" s="3" t="s">
        <v>30</v>
      </c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</row>
    <row r="3109" customFormat="false" ht="15.75" hidden="false" customHeight="false" outlineLevel="0" collapsed="false">
      <c r="A3109" s="3" t="n">
        <v>3108</v>
      </c>
      <c r="B3109" s="3" t="s">
        <v>9071</v>
      </c>
      <c r="C3109" s="3" t="s">
        <v>9072</v>
      </c>
      <c r="D3109" s="3" t="n">
        <v>1</v>
      </c>
      <c r="E3109" s="3" t="n">
        <v>3.8060208</v>
      </c>
      <c r="F3109" s="3" t="n">
        <v>14</v>
      </c>
      <c r="G3109" s="3" t="n">
        <v>14</v>
      </c>
      <c r="H3109" s="3" t="n">
        <v>5</v>
      </c>
      <c r="I3109" s="3" t="n">
        <v>5</v>
      </c>
      <c r="J3109" s="3" t="n">
        <v>22</v>
      </c>
      <c r="K3109" s="3" t="n">
        <v>22</v>
      </c>
      <c r="L3109" s="3" t="n">
        <v>6</v>
      </c>
      <c r="M3109" s="3" t="n">
        <v>6</v>
      </c>
      <c r="N3109" s="3" t="n">
        <v>4</v>
      </c>
      <c r="O3109" s="3" t="n">
        <v>-1</v>
      </c>
      <c r="P3109" s="3" t="n">
        <v>8</v>
      </c>
      <c r="Q3109" s="3" t="n">
        <v>24.2</v>
      </c>
      <c r="R3109" s="3" t="s">
        <v>9073</v>
      </c>
      <c r="S3109" s="4" t="n">
        <v>45746.9811111111</v>
      </c>
      <c r="T3109" s="3" t="s">
        <v>65</v>
      </c>
      <c r="U3109" s="3" t="s">
        <v>65</v>
      </c>
      <c r="V3109" s="3" t="n">
        <v>1</v>
      </c>
      <c r="W3109" s="3" t="n">
        <v>0</v>
      </c>
      <c r="X3109" s="3" t="n">
        <v>0</v>
      </c>
      <c r="Y3109" s="3" t="s">
        <v>30</v>
      </c>
      <c r="Z3109" s="3" t="s">
        <v>30</v>
      </c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</row>
    <row r="3110" customFormat="false" ht="15.75" hidden="false" customHeight="false" outlineLevel="0" collapsed="false">
      <c r="A3110" s="3" t="n">
        <v>3109</v>
      </c>
      <c r="B3110" s="3" t="s">
        <v>9074</v>
      </c>
      <c r="C3110" s="3" t="s">
        <v>9075</v>
      </c>
      <c r="D3110" s="3" t="n">
        <v>1</v>
      </c>
      <c r="E3110" s="3" t="n">
        <v>4.6938845</v>
      </c>
      <c r="F3110" s="3" t="n">
        <v>18</v>
      </c>
      <c r="G3110" s="3" t="n">
        <v>18</v>
      </c>
      <c r="H3110" s="3" t="n">
        <v>5</v>
      </c>
      <c r="I3110" s="3" t="n">
        <v>5</v>
      </c>
      <c r="J3110" s="3" t="n">
        <v>29</v>
      </c>
      <c r="K3110" s="3" t="n">
        <v>29</v>
      </c>
      <c r="L3110" s="3" t="n">
        <v>9</v>
      </c>
      <c r="M3110" s="3" t="n">
        <v>9</v>
      </c>
      <c r="N3110" s="3" t="n">
        <v>13</v>
      </c>
      <c r="O3110" s="3" t="n">
        <v>-1</v>
      </c>
      <c r="P3110" s="3" t="n">
        <v>8</v>
      </c>
      <c r="Q3110" s="3" t="n">
        <v>24.2</v>
      </c>
      <c r="R3110" s="3" t="s">
        <v>9076</v>
      </c>
      <c r="S3110" s="4" t="n">
        <v>45746.9813657407</v>
      </c>
      <c r="T3110" s="3" t="s">
        <v>65</v>
      </c>
      <c r="U3110" s="3" t="s">
        <v>65</v>
      </c>
      <c r="V3110" s="3" t="n">
        <v>1</v>
      </c>
      <c r="W3110" s="3" t="n">
        <v>0</v>
      </c>
      <c r="X3110" s="3" t="n">
        <v>0</v>
      </c>
      <c r="Y3110" s="3" t="s">
        <v>30</v>
      </c>
      <c r="Z3110" s="3" t="s">
        <v>30</v>
      </c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</row>
    <row r="3111" customFormat="false" ht="15.75" hidden="false" customHeight="false" outlineLevel="0" collapsed="false">
      <c r="A3111" s="3" t="n">
        <v>3110</v>
      </c>
      <c r="B3111" s="3" t="s">
        <v>9077</v>
      </c>
      <c r="C3111" s="3" t="s">
        <v>9078</v>
      </c>
      <c r="D3111" s="3" t="n">
        <v>1</v>
      </c>
      <c r="E3111" s="3" t="n">
        <v>1.9560996</v>
      </c>
      <c r="F3111" s="3" t="n">
        <v>19</v>
      </c>
      <c r="G3111" s="3" t="n">
        <v>19</v>
      </c>
      <c r="H3111" s="3" t="n">
        <v>8</v>
      </c>
      <c r="I3111" s="3" t="n">
        <v>8</v>
      </c>
      <c r="J3111" s="3" t="n">
        <v>22</v>
      </c>
      <c r="K3111" s="3" t="n">
        <v>22</v>
      </c>
      <c r="L3111" s="3" t="n">
        <v>1</v>
      </c>
      <c r="M3111" s="3" t="n">
        <v>1</v>
      </c>
      <c r="N3111" s="3" t="n">
        <v>-1</v>
      </c>
      <c r="O3111" s="3" t="n">
        <v>0</v>
      </c>
      <c r="P3111" s="3" t="n">
        <v>8</v>
      </c>
      <c r="Q3111" s="3" t="n">
        <v>24.2</v>
      </c>
      <c r="R3111" s="3" t="s">
        <v>9079</v>
      </c>
      <c r="S3111" s="4" t="n">
        <v>45746.9814467593</v>
      </c>
      <c r="T3111" s="3" t="s">
        <v>1920</v>
      </c>
      <c r="U3111" s="3" t="s">
        <v>1920</v>
      </c>
      <c r="V3111" s="3" t="n">
        <v>0</v>
      </c>
      <c r="W3111" s="3" t="n">
        <v>1</v>
      </c>
      <c r="X3111" s="3" t="n">
        <v>0</v>
      </c>
      <c r="Y3111" s="3" t="s">
        <v>30</v>
      </c>
      <c r="Z3111" s="3" t="s">
        <v>30</v>
      </c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</row>
    <row r="3112" customFormat="false" ht="15.75" hidden="false" customHeight="false" outlineLevel="0" collapsed="false">
      <c r="A3112" s="3" t="n">
        <v>3111</v>
      </c>
      <c r="B3112" s="3" t="s">
        <v>9080</v>
      </c>
      <c r="C3112" s="3" t="s">
        <v>9081</v>
      </c>
      <c r="D3112" s="3" t="n">
        <v>1</v>
      </c>
      <c r="E3112" s="3" t="n">
        <v>0.3680128</v>
      </c>
      <c r="F3112" s="3" t="n">
        <v>18</v>
      </c>
      <c r="G3112" s="3" t="n">
        <v>18</v>
      </c>
      <c r="H3112" s="3" t="n">
        <v>4</v>
      </c>
      <c r="I3112" s="3" t="n">
        <v>4</v>
      </c>
      <c r="J3112" s="3" t="n">
        <v>38</v>
      </c>
      <c r="K3112" s="3" t="n">
        <v>38</v>
      </c>
      <c r="L3112" s="3" t="n">
        <v>0</v>
      </c>
      <c r="M3112" s="3" t="n">
        <v>0</v>
      </c>
      <c r="N3112" s="3" t="n">
        <v>-1</v>
      </c>
      <c r="O3112" s="3" t="n">
        <v>-1</v>
      </c>
      <c r="P3112" s="3" t="n">
        <v>8.1</v>
      </c>
      <c r="Q3112" s="3" t="n">
        <v>24.2</v>
      </c>
      <c r="R3112" s="3" t="s">
        <v>9082</v>
      </c>
      <c r="S3112" s="4" t="n">
        <v>45746.9814930556</v>
      </c>
      <c r="T3112" s="3" t="s">
        <v>65</v>
      </c>
      <c r="U3112" s="3" t="s">
        <v>65</v>
      </c>
      <c r="V3112" s="3" t="n">
        <v>0</v>
      </c>
      <c r="W3112" s="3" t="n">
        <v>0</v>
      </c>
      <c r="X3112" s="3" t="n">
        <v>0</v>
      </c>
      <c r="Y3112" s="3" t="s">
        <v>30</v>
      </c>
      <c r="Z3112" s="3" t="s">
        <v>30</v>
      </c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</row>
    <row r="3113" customFormat="false" ht="15.75" hidden="false" customHeight="false" outlineLevel="0" collapsed="false">
      <c r="A3113" s="3" t="n">
        <v>3112</v>
      </c>
      <c r="B3113" s="3" t="s">
        <v>9083</v>
      </c>
      <c r="C3113" s="3" t="s">
        <v>9084</v>
      </c>
      <c r="D3113" s="3" t="n">
        <v>1</v>
      </c>
      <c r="E3113" s="3" t="n">
        <v>1.0884974</v>
      </c>
      <c r="F3113" s="3" t="n">
        <v>14</v>
      </c>
      <c r="G3113" s="3" t="n">
        <v>14</v>
      </c>
      <c r="H3113" s="3" t="n">
        <v>7</v>
      </c>
      <c r="I3113" s="3" t="n">
        <v>7</v>
      </c>
      <c r="J3113" s="3" t="n">
        <v>14</v>
      </c>
      <c r="K3113" s="3" t="n">
        <v>14</v>
      </c>
      <c r="L3113" s="3" t="n">
        <v>0</v>
      </c>
      <c r="M3113" s="3" t="n">
        <v>0</v>
      </c>
      <c r="N3113" s="3" t="n">
        <v>-1</v>
      </c>
      <c r="O3113" s="3" t="n">
        <v>-1</v>
      </c>
      <c r="P3113" s="3" t="n">
        <v>8.3</v>
      </c>
      <c r="Q3113" s="3" t="n">
        <v>24.2</v>
      </c>
      <c r="R3113" s="3" t="s">
        <v>9085</v>
      </c>
      <c r="S3113" s="4" t="n">
        <v>45746.9815393519</v>
      </c>
      <c r="T3113" s="3" t="s">
        <v>1920</v>
      </c>
      <c r="U3113" s="3" t="s">
        <v>1920</v>
      </c>
      <c r="V3113" s="3" t="n">
        <v>0</v>
      </c>
      <c r="W3113" s="3" t="n">
        <v>0</v>
      </c>
      <c r="X3113" s="3" t="n">
        <v>0</v>
      </c>
      <c r="Y3113" s="3" t="s">
        <v>30</v>
      </c>
      <c r="Z3113" s="3" t="s">
        <v>30</v>
      </c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</row>
    <row r="3114" customFormat="false" ht="15.75" hidden="false" customHeight="false" outlineLevel="0" collapsed="false">
      <c r="A3114" s="3" t="n">
        <v>3113</v>
      </c>
      <c r="B3114" s="3" t="s">
        <v>9086</v>
      </c>
      <c r="C3114" s="3" t="s">
        <v>9087</v>
      </c>
      <c r="D3114" s="3" t="n">
        <v>1</v>
      </c>
      <c r="E3114" s="3" t="n">
        <v>1.3126384</v>
      </c>
      <c r="F3114" s="3" t="n">
        <v>11</v>
      </c>
      <c r="G3114" s="3" t="n">
        <v>11</v>
      </c>
      <c r="H3114" s="3" t="n">
        <v>8</v>
      </c>
      <c r="I3114" s="3" t="n">
        <v>8</v>
      </c>
      <c r="J3114" s="3" t="n">
        <v>8</v>
      </c>
      <c r="K3114" s="3" t="n">
        <v>8</v>
      </c>
      <c r="L3114" s="3" t="n">
        <v>0</v>
      </c>
      <c r="M3114" s="3" t="n">
        <v>0</v>
      </c>
      <c r="N3114" s="3" t="n">
        <v>-1</v>
      </c>
      <c r="O3114" s="3" t="n">
        <v>-1</v>
      </c>
      <c r="P3114" s="3" t="n">
        <v>8.3</v>
      </c>
      <c r="Q3114" s="3" t="n">
        <v>24.2</v>
      </c>
      <c r="R3114" s="3" t="s">
        <v>9088</v>
      </c>
      <c r="S3114" s="4" t="n">
        <v>45746.9815972222</v>
      </c>
      <c r="T3114" s="3" t="s">
        <v>239</v>
      </c>
      <c r="U3114" s="3" t="s">
        <v>239</v>
      </c>
      <c r="V3114" s="3" t="n">
        <v>0</v>
      </c>
      <c r="W3114" s="3" t="n">
        <v>0</v>
      </c>
      <c r="X3114" s="3" t="n">
        <v>0</v>
      </c>
      <c r="Y3114" s="3" t="s">
        <v>30</v>
      </c>
      <c r="Z3114" s="3" t="s">
        <v>30</v>
      </c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</row>
    <row r="3115" customFormat="false" ht="15.75" hidden="false" customHeight="false" outlineLevel="0" collapsed="false">
      <c r="A3115" s="3" t="n">
        <v>3114</v>
      </c>
      <c r="B3115" s="3" t="s">
        <v>9089</v>
      </c>
      <c r="C3115" s="3" t="s">
        <v>9090</v>
      </c>
      <c r="D3115" s="3" t="n">
        <v>1</v>
      </c>
      <c r="E3115" s="3" t="n">
        <v>10.4474871</v>
      </c>
      <c r="F3115" s="3" t="n">
        <v>21</v>
      </c>
      <c r="G3115" s="3" t="n">
        <v>21</v>
      </c>
      <c r="H3115" s="3" t="n">
        <v>12</v>
      </c>
      <c r="I3115" s="3" t="n">
        <v>12</v>
      </c>
      <c r="J3115" s="3" t="n">
        <v>27</v>
      </c>
      <c r="K3115" s="3" t="n">
        <v>27</v>
      </c>
      <c r="L3115" s="3" t="n">
        <v>1</v>
      </c>
      <c r="M3115" s="3" t="n">
        <v>1</v>
      </c>
      <c r="N3115" s="3" t="n">
        <v>-1</v>
      </c>
      <c r="O3115" s="3" t="n">
        <v>-1</v>
      </c>
      <c r="P3115" s="3" t="n">
        <v>8.3</v>
      </c>
      <c r="Q3115" s="3" t="n">
        <v>24.2</v>
      </c>
      <c r="R3115" s="3" t="s">
        <v>9091</v>
      </c>
      <c r="S3115" s="4" t="n">
        <v>45746.9819212963</v>
      </c>
      <c r="T3115" s="3" t="s">
        <v>1920</v>
      </c>
      <c r="U3115" s="3" t="s">
        <v>1920</v>
      </c>
      <c r="V3115" s="3" t="n">
        <v>0</v>
      </c>
      <c r="W3115" s="3" t="n">
        <v>0</v>
      </c>
      <c r="X3115" s="3" t="n">
        <v>0</v>
      </c>
      <c r="Y3115" s="3" t="s">
        <v>30</v>
      </c>
      <c r="Z3115" s="3" t="s">
        <v>30</v>
      </c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</row>
    <row r="3116" customFormat="false" ht="15.75" hidden="false" customHeight="false" outlineLevel="0" collapsed="false">
      <c r="A3116" s="3" t="n">
        <v>3115</v>
      </c>
      <c r="B3116" s="3" t="s">
        <v>9092</v>
      </c>
      <c r="C3116" s="3" t="s">
        <v>9093</v>
      </c>
      <c r="D3116" s="3" t="n">
        <v>1</v>
      </c>
      <c r="E3116" s="3" t="n">
        <v>9.6585687</v>
      </c>
      <c r="F3116" s="3" t="n">
        <v>25</v>
      </c>
      <c r="G3116" s="3" t="n">
        <v>25</v>
      </c>
      <c r="H3116" s="3" t="n">
        <v>15</v>
      </c>
      <c r="I3116" s="3" t="n">
        <v>15</v>
      </c>
      <c r="J3116" s="3" t="n">
        <v>29</v>
      </c>
      <c r="K3116" s="3" t="n">
        <v>29</v>
      </c>
      <c r="L3116" s="3" t="n">
        <v>2</v>
      </c>
      <c r="M3116" s="3" t="n">
        <v>2</v>
      </c>
      <c r="N3116" s="3" t="n">
        <v>-1</v>
      </c>
      <c r="O3116" s="3" t="n">
        <v>-1</v>
      </c>
      <c r="P3116" s="3" t="n">
        <v>8.3</v>
      </c>
      <c r="Q3116" s="3" t="n">
        <v>24.2</v>
      </c>
      <c r="R3116" s="3" t="s">
        <v>9094</v>
      </c>
      <c r="S3116" s="4" t="n">
        <v>45746.9822916667</v>
      </c>
      <c r="T3116" s="3" t="s">
        <v>1920</v>
      </c>
      <c r="U3116" s="3" t="s">
        <v>1920</v>
      </c>
      <c r="V3116" s="3" t="n">
        <v>0</v>
      </c>
      <c r="W3116" s="3" t="n">
        <v>0</v>
      </c>
      <c r="X3116" s="3" t="n">
        <v>0</v>
      </c>
      <c r="Y3116" s="3" t="s">
        <v>30</v>
      </c>
      <c r="Z3116" s="3" t="s">
        <v>30</v>
      </c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</row>
    <row r="3117" customFormat="false" ht="15.75" hidden="false" customHeight="false" outlineLevel="0" collapsed="false">
      <c r="A3117" s="3" t="n">
        <v>3116</v>
      </c>
      <c r="B3117" s="3" t="s">
        <v>9095</v>
      </c>
      <c r="C3117" s="3" t="s">
        <v>9096</v>
      </c>
      <c r="D3117" s="3" t="n">
        <v>1</v>
      </c>
      <c r="E3117" s="3" t="n">
        <v>1.1042394</v>
      </c>
      <c r="F3117" s="3" t="n">
        <v>16</v>
      </c>
      <c r="G3117" s="3" t="n">
        <v>16</v>
      </c>
      <c r="H3117" s="3" t="n">
        <v>8</v>
      </c>
      <c r="I3117" s="3" t="n">
        <v>8</v>
      </c>
      <c r="J3117" s="3" t="n">
        <v>19</v>
      </c>
      <c r="K3117" s="3" t="n">
        <v>19</v>
      </c>
      <c r="L3117" s="3" t="n">
        <v>0</v>
      </c>
      <c r="M3117" s="3" t="n">
        <v>0</v>
      </c>
      <c r="N3117" s="3" t="n">
        <v>-1</v>
      </c>
      <c r="O3117" s="3" t="n">
        <v>-1</v>
      </c>
      <c r="P3117" s="3" t="n">
        <v>8.3</v>
      </c>
      <c r="Q3117" s="3" t="n">
        <v>24.2</v>
      </c>
      <c r="R3117" s="3" t="s">
        <v>9097</v>
      </c>
      <c r="S3117" s="4" t="n">
        <v>45746.9823726852</v>
      </c>
      <c r="T3117" s="3" t="s">
        <v>1920</v>
      </c>
      <c r="U3117" s="3" t="s">
        <v>1920</v>
      </c>
      <c r="V3117" s="3" t="n">
        <v>0</v>
      </c>
      <c r="W3117" s="3" t="n">
        <v>0</v>
      </c>
      <c r="X3117" s="3" t="n">
        <v>0</v>
      </c>
      <c r="Y3117" s="3" t="s">
        <v>30</v>
      </c>
      <c r="Z3117" s="3" t="s">
        <v>30</v>
      </c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</row>
    <row r="3118" customFormat="false" ht="15.75" hidden="false" customHeight="false" outlineLevel="0" collapsed="false">
      <c r="A3118" s="3" t="n">
        <v>3117</v>
      </c>
      <c r="B3118" s="3" t="s">
        <v>9098</v>
      </c>
      <c r="C3118" s="3" t="s">
        <v>9099</v>
      </c>
      <c r="D3118" s="3" t="n">
        <v>1</v>
      </c>
      <c r="E3118" s="3" t="n">
        <v>11.0634301</v>
      </c>
      <c r="F3118" s="3" t="n">
        <v>14</v>
      </c>
      <c r="G3118" s="3" t="n">
        <v>14</v>
      </c>
      <c r="H3118" s="3" t="n">
        <v>9</v>
      </c>
      <c r="I3118" s="3" t="n">
        <v>9</v>
      </c>
      <c r="J3118" s="3" t="n">
        <v>13</v>
      </c>
      <c r="K3118" s="3" t="n">
        <v>13</v>
      </c>
      <c r="L3118" s="3" t="n">
        <v>1</v>
      </c>
      <c r="M3118" s="3" t="n">
        <v>1</v>
      </c>
      <c r="N3118" s="3" t="n">
        <v>-1</v>
      </c>
      <c r="O3118" s="3" t="n">
        <v>-1</v>
      </c>
      <c r="P3118" s="3" t="n">
        <v>8.3</v>
      </c>
      <c r="Q3118" s="3" t="n">
        <v>24.2</v>
      </c>
      <c r="R3118" s="3" t="s">
        <v>9100</v>
      </c>
      <c r="S3118" s="4" t="n">
        <v>45746.9827662037</v>
      </c>
      <c r="T3118" s="3" t="s">
        <v>239</v>
      </c>
      <c r="U3118" s="3" t="s">
        <v>239</v>
      </c>
      <c r="V3118" s="3" t="n">
        <v>0</v>
      </c>
      <c r="W3118" s="3" t="n">
        <v>0</v>
      </c>
      <c r="X3118" s="3" t="n">
        <v>0</v>
      </c>
      <c r="Y3118" s="3" t="s">
        <v>30</v>
      </c>
      <c r="Z3118" s="3" t="s">
        <v>30</v>
      </c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</row>
    <row r="3119" customFormat="false" ht="15.75" hidden="false" customHeight="false" outlineLevel="0" collapsed="false">
      <c r="A3119" s="3" t="n">
        <v>3118</v>
      </c>
      <c r="B3119" s="3" t="s">
        <v>9101</v>
      </c>
      <c r="C3119" s="3" t="s">
        <v>9102</v>
      </c>
      <c r="D3119" s="3" t="n">
        <v>1</v>
      </c>
      <c r="E3119" s="3" t="n">
        <v>1.7196389</v>
      </c>
      <c r="F3119" s="3" t="n">
        <v>13</v>
      </c>
      <c r="G3119" s="3" t="n">
        <v>13</v>
      </c>
      <c r="H3119" s="3" t="n">
        <v>8</v>
      </c>
      <c r="I3119" s="3" t="n">
        <v>8</v>
      </c>
      <c r="J3119" s="3" t="n">
        <v>12</v>
      </c>
      <c r="K3119" s="3" t="n">
        <v>12</v>
      </c>
      <c r="L3119" s="3" t="n">
        <v>0</v>
      </c>
      <c r="M3119" s="3" t="n">
        <v>0</v>
      </c>
      <c r="N3119" s="3" t="n">
        <v>-1</v>
      </c>
      <c r="O3119" s="3" t="n">
        <v>-1</v>
      </c>
      <c r="P3119" s="3" t="n">
        <v>8.3</v>
      </c>
      <c r="Q3119" s="3" t="n">
        <v>24.2</v>
      </c>
      <c r="R3119" s="3" t="s">
        <v>9103</v>
      </c>
      <c r="S3119" s="4" t="n">
        <v>45746.9828587963</v>
      </c>
      <c r="T3119" s="3" t="s">
        <v>239</v>
      </c>
      <c r="U3119" s="3" t="s">
        <v>239</v>
      </c>
      <c r="V3119" s="3" t="n">
        <v>0</v>
      </c>
      <c r="W3119" s="3" t="n">
        <v>0</v>
      </c>
      <c r="X3119" s="3" t="n">
        <v>0</v>
      </c>
      <c r="Y3119" s="3" t="s">
        <v>30</v>
      </c>
      <c r="Z3119" s="3" t="s">
        <v>30</v>
      </c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</row>
    <row r="3120" customFormat="false" ht="15.75" hidden="false" customHeight="false" outlineLevel="0" collapsed="false">
      <c r="A3120" s="3" t="n">
        <v>3119</v>
      </c>
      <c r="B3120" s="3" t="s">
        <v>9104</v>
      </c>
      <c r="C3120" s="3" t="s">
        <v>9105</v>
      </c>
      <c r="D3120" s="3" t="n">
        <v>1</v>
      </c>
      <c r="E3120" s="3" t="n">
        <v>8.324988</v>
      </c>
      <c r="F3120" s="3" t="n">
        <v>34</v>
      </c>
      <c r="G3120" s="3" t="n">
        <v>34</v>
      </c>
      <c r="H3120" s="3" t="n">
        <v>9</v>
      </c>
      <c r="I3120" s="3" t="n">
        <v>9</v>
      </c>
      <c r="J3120" s="3" t="n">
        <v>61</v>
      </c>
      <c r="K3120" s="3" t="n">
        <v>61</v>
      </c>
      <c r="L3120" s="3" t="n">
        <v>13</v>
      </c>
      <c r="M3120" s="3" t="n">
        <v>13</v>
      </c>
      <c r="N3120" s="3" t="n">
        <v>8</v>
      </c>
      <c r="O3120" s="3" t="n">
        <v>4</v>
      </c>
      <c r="P3120" s="3" t="n">
        <v>8.1</v>
      </c>
      <c r="Q3120" s="3" t="n">
        <v>24.2</v>
      </c>
      <c r="R3120" s="3" t="s">
        <v>9106</v>
      </c>
      <c r="S3120" s="4" t="n">
        <v>45746.9831712963</v>
      </c>
      <c r="T3120" s="3" t="s">
        <v>65</v>
      </c>
      <c r="U3120" s="3" t="s">
        <v>65</v>
      </c>
      <c r="V3120" s="3" t="n">
        <v>1</v>
      </c>
      <c r="W3120" s="3" t="n">
        <v>1</v>
      </c>
      <c r="X3120" s="3" t="n">
        <v>0</v>
      </c>
      <c r="Y3120" s="3" t="s">
        <v>30</v>
      </c>
      <c r="Z3120" s="3" t="s">
        <v>30</v>
      </c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</row>
    <row r="3121" customFormat="false" ht="15.75" hidden="false" customHeight="false" outlineLevel="0" collapsed="false">
      <c r="A3121" s="3" t="n">
        <v>3120</v>
      </c>
      <c r="B3121" s="3" t="s">
        <v>9107</v>
      </c>
      <c r="C3121" s="3" t="s">
        <v>9108</v>
      </c>
      <c r="D3121" s="3" t="n">
        <v>1</v>
      </c>
      <c r="E3121" s="3" t="n">
        <v>13.2890336</v>
      </c>
      <c r="F3121" s="3" t="n">
        <v>42</v>
      </c>
      <c r="G3121" s="3" t="n">
        <v>42</v>
      </c>
      <c r="H3121" s="3" t="n">
        <v>15</v>
      </c>
      <c r="I3121" s="3" t="n">
        <v>15</v>
      </c>
      <c r="J3121" s="3" t="n">
        <v>63</v>
      </c>
      <c r="K3121" s="3" t="n">
        <v>63</v>
      </c>
      <c r="L3121" s="3" t="n">
        <v>12</v>
      </c>
      <c r="M3121" s="3" t="n">
        <v>12</v>
      </c>
      <c r="N3121" s="3" t="n">
        <v>18</v>
      </c>
      <c r="O3121" s="3" t="n">
        <v>-1</v>
      </c>
      <c r="P3121" s="3" t="n">
        <v>8.3</v>
      </c>
      <c r="Q3121" s="3" t="n">
        <v>24.2</v>
      </c>
      <c r="R3121" s="3" t="s">
        <v>9109</v>
      </c>
      <c r="S3121" s="4" t="n">
        <v>45746.9838194444</v>
      </c>
      <c r="T3121" s="3" t="s">
        <v>3197</v>
      </c>
      <c r="U3121" s="3" t="s">
        <v>3197</v>
      </c>
      <c r="V3121" s="3" t="n">
        <v>1</v>
      </c>
      <c r="W3121" s="3" t="n">
        <v>0</v>
      </c>
      <c r="X3121" s="3" t="n">
        <v>0</v>
      </c>
      <c r="Y3121" s="3" t="s">
        <v>30</v>
      </c>
      <c r="Z3121" s="3" t="s">
        <v>30</v>
      </c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</row>
    <row r="3122" customFormat="false" ht="15.75" hidden="false" customHeight="false" outlineLevel="0" collapsed="false">
      <c r="A3122" s="3" t="n">
        <v>3121</v>
      </c>
      <c r="B3122" s="3" t="s">
        <v>9110</v>
      </c>
      <c r="C3122" s="3" t="s">
        <v>9111</v>
      </c>
      <c r="D3122" s="3" t="n">
        <v>1</v>
      </c>
      <c r="E3122" s="3" t="n">
        <v>2.4435404</v>
      </c>
      <c r="F3122" s="3" t="n">
        <v>90</v>
      </c>
      <c r="G3122" s="3" t="n">
        <v>90</v>
      </c>
      <c r="H3122" s="3" t="n">
        <v>18</v>
      </c>
      <c r="I3122" s="3" t="n">
        <v>18</v>
      </c>
      <c r="J3122" s="3" t="n">
        <v>121</v>
      </c>
      <c r="K3122" s="3" t="n">
        <v>121</v>
      </c>
      <c r="L3122" s="3" t="n">
        <v>13</v>
      </c>
      <c r="M3122" s="3" t="n">
        <v>13</v>
      </c>
      <c r="N3122" s="3" t="n">
        <v>8</v>
      </c>
      <c r="O3122" s="3" t="n">
        <v>-1</v>
      </c>
      <c r="P3122" s="3" t="n">
        <v>8.4</v>
      </c>
      <c r="Q3122" s="3" t="n">
        <v>24.2</v>
      </c>
      <c r="R3122" s="3" t="s">
        <v>9112</v>
      </c>
      <c r="S3122" s="4" t="n">
        <v>45746.9840509259</v>
      </c>
      <c r="T3122" s="3" t="s">
        <v>29</v>
      </c>
      <c r="U3122" s="3" t="s">
        <v>29</v>
      </c>
      <c r="V3122" s="3" t="n">
        <v>1</v>
      </c>
      <c r="W3122" s="3" t="n">
        <v>0</v>
      </c>
      <c r="X3122" s="3" t="n">
        <v>0</v>
      </c>
      <c r="Y3122" s="3" t="s">
        <v>30</v>
      </c>
      <c r="Z3122" s="3" t="s">
        <v>30</v>
      </c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</row>
    <row r="3123" customFormat="false" ht="15.75" hidden="false" customHeight="false" outlineLevel="0" collapsed="false">
      <c r="A3123" s="3" t="n">
        <v>3122</v>
      </c>
      <c r="B3123" s="3" t="s">
        <v>9113</v>
      </c>
      <c r="C3123" s="3" t="s">
        <v>9114</v>
      </c>
      <c r="D3123" s="3" t="n">
        <v>1</v>
      </c>
      <c r="E3123" s="3" t="n">
        <v>1.0840649</v>
      </c>
      <c r="F3123" s="3" t="n">
        <v>6</v>
      </c>
      <c r="G3123" s="3" t="n">
        <v>6</v>
      </c>
      <c r="H3123" s="3" t="n">
        <v>5</v>
      </c>
      <c r="I3123" s="3" t="n">
        <v>5</v>
      </c>
      <c r="J3123" s="3" t="n">
        <v>4</v>
      </c>
      <c r="K3123" s="3" t="n">
        <v>4</v>
      </c>
      <c r="L3123" s="3" t="n">
        <v>0</v>
      </c>
      <c r="M3123" s="3" t="n">
        <v>0</v>
      </c>
      <c r="N3123" s="3" t="n">
        <v>0</v>
      </c>
      <c r="O3123" s="3" t="n">
        <v>0</v>
      </c>
      <c r="P3123" s="3" t="n">
        <v>8.2</v>
      </c>
      <c r="Q3123" s="3" t="n">
        <v>24.2</v>
      </c>
      <c r="R3123" s="3" t="s">
        <v>9115</v>
      </c>
      <c r="S3123" s="4" t="n">
        <v>45746.9841319444</v>
      </c>
      <c r="T3123" s="3" t="s">
        <v>65</v>
      </c>
      <c r="U3123" s="3" t="s">
        <v>65</v>
      </c>
      <c r="V3123" s="3" t="n">
        <v>1</v>
      </c>
      <c r="W3123" s="3" t="n">
        <v>1</v>
      </c>
      <c r="X3123" s="3" t="n">
        <v>0</v>
      </c>
      <c r="Y3123" s="3" t="s">
        <v>30</v>
      </c>
      <c r="Z3123" s="3" t="s">
        <v>30</v>
      </c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</row>
    <row r="3124" customFormat="false" ht="15.75" hidden="false" customHeight="false" outlineLevel="0" collapsed="false">
      <c r="A3124" s="3" t="n">
        <v>3123</v>
      </c>
      <c r="B3124" s="3" t="s">
        <v>9116</v>
      </c>
      <c r="C3124" s="3" t="s">
        <v>9117</v>
      </c>
      <c r="D3124" s="3" t="n">
        <v>1</v>
      </c>
      <c r="E3124" s="3" t="n">
        <v>0.5405183</v>
      </c>
      <c r="F3124" s="3" t="n">
        <v>16</v>
      </c>
      <c r="G3124" s="3" t="n">
        <v>16</v>
      </c>
      <c r="H3124" s="3" t="n">
        <v>8</v>
      </c>
      <c r="I3124" s="3" t="n">
        <v>8</v>
      </c>
      <c r="J3124" s="3" t="n">
        <v>18</v>
      </c>
      <c r="K3124" s="3" t="n">
        <v>18</v>
      </c>
      <c r="L3124" s="3" t="n">
        <v>1</v>
      </c>
      <c r="M3124" s="3" t="n">
        <v>1</v>
      </c>
      <c r="N3124" s="3" t="n">
        <v>3</v>
      </c>
      <c r="O3124" s="3" t="n">
        <v>-1</v>
      </c>
      <c r="P3124" s="3" t="n">
        <v>8.4</v>
      </c>
      <c r="Q3124" s="3" t="n">
        <v>24.2</v>
      </c>
      <c r="R3124" s="3" t="s">
        <v>9118</v>
      </c>
      <c r="S3124" s="4" t="n">
        <v>45746.984224537</v>
      </c>
      <c r="T3124" s="3" t="s">
        <v>239</v>
      </c>
      <c r="U3124" s="3" t="s">
        <v>239</v>
      </c>
      <c r="V3124" s="3" t="n">
        <v>1</v>
      </c>
      <c r="W3124" s="3" t="n">
        <v>0</v>
      </c>
      <c r="X3124" s="3" t="n">
        <v>0</v>
      </c>
      <c r="Y3124" s="3" t="s">
        <v>30</v>
      </c>
      <c r="Z3124" s="3" t="s">
        <v>30</v>
      </c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</row>
    <row r="3125" customFormat="false" ht="15.75" hidden="false" customHeight="false" outlineLevel="0" collapsed="false">
      <c r="A3125" s="3" t="n">
        <v>3124</v>
      </c>
      <c r="B3125" s="3" t="s">
        <v>9119</v>
      </c>
      <c r="C3125" s="3" t="s">
        <v>9120</v>
      </c>
      <c r="D3125" s="3" t="n">
        <v>1</v>
      </c>
      <c r="E3125" s="3" t="n">
        <v>6.4028825</v>
      </c>
      <c r="F3125" s="3" t="n">
        <v>43</v>
      </c>
      <c r="G3125" s="3" t="n">
        <v>43</v>
      </c>
      <c r="H3125" s="3" t="n">
        <v>12</v>
      </c>
      <c r="I3125" s="3" t="n">
        <v>12</v>
      </c>
      <c r="J3125" s="3" t="n">
        <v>79</v>
      </c>
      <c r="K3125" s="3" t="n">
        <v>79</v>
      </c>
      <c r="L3125" s="3" t="n">
        <v>2</v>
      </c>
      <c r="M3125" s="3" t="n">
        <v>2</v>
      </c>
      <c r="N3125" s="3" t="n">
        <v>-1</v>
      </c>
      <c r="O3125" s="3" t="n">
        <v>-1</v>
      </c>
      <c r="P3125" s="3" t="n">
        <v>8.1</v>
      </c>
      <c r="Q3125" s="3" t="n">
        <v>24.2</v>
      </c>
      <c r="R3125" s="3" t="s">
        <v>9121</v>
      </c>
      <c r="S3125" s="4" t="n">
        <v>45746.9843634259</v>
      </c>
      <c r="T3125" s="3" t="s">
        <v>65</v>
      </c>
      <c r="U3125" s="3" t="s">
        <v>65</v>
      </c>
      <c r="V3125" s="3" t="n">
        <v>0</v>
      </c>
      <c r="W3125" s="3" t="n">
        <v>0</v>
      </c>
      <c r="X3125" s="3" t="n">
        <v>0</v>
      </c>
      <c r="Y3125" s="3" t="s">
        <v>30</v>
      </c>
      <c r="Z3125" s="3" t="s">
        <v>30</v>
      </c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</row>
    <row r="3126" customFormat="false" ht="15.75" hidden="false" customHeight="false" outlineLevel="0" collapsed="false">
      <c r="A3126" s="3" t="n">
        <v>3125</v>
      </c>
      <c r="B3126" s="3" t="s">
        <v>9122</v>
      </c>
      <c r="C3126" s="3" t="s">
        <v>9123</v>
      </c>
      <c r="D3126" s="3" t="n">
        <v>1</v>
      </c>
      <c r="E3126" s="3" t="n">
        <v>3.0407886</v>
      </c>
      <c r="F3126" s="3" t="n">
        <v>160</v>
      </c>
      <c r="G3126" s="3" t="n">
        <v>160</v>
      </c>
      <c r="H3126" s="3" t="n">
        <v>16</v>
      </c>
      <c r="I3126" s="3" t="n">
        <v>16</v>
      </c>
      <c r="J3126" s="3" t="n">
        <v>293</v>
      </c>
      <c r="K3126" s="3" t="n">
        <v>293</v>
      </c>
      <c r="L3126" s="3" t="n">
        <v>9</v>
      </c>
      <c r="M3126" s="3" t="n">
        <v>9</v>
      </c>
      <c r="N3126" s="3" t="n">
        <v>-1</v>
      </c>
      <c r="O3126" s="3" t="n">
        <v>-1</v>
      </c>
      <c r="P3126" s="3" t="n">
        <v>8.1</v>
      </c>
      <c r="Q3126" s="3" t="n">
        <v>24.2</v>
      </c>
      <c r="R3126" s="3" t="s">
        <v>9124</v>
      </c>
      <c r="S3126" s="4" t="n">
        <v>45746.9844560185</v>
      </c>
      <c r="T3126" s="3" t="s">
        <v>246</v>
      </c>
      <c r="U3126" s="3" t="s">
        <v>246</v>
      </c>
      <c r="V3126" s="3" t="n">
        <v>0</v>
      </c>
      <c r="W3126" s="3" t="n">
        <v>0</v>
      </c>
      <c r="X3126" s="3" t="n">
        <v>0</v>
      </c>
      <c r="Y3126" s="3" t="s">
        <v>30</v>
      </c>
      <c r="Z3126" s="3" t="s">
        <v>30</v>
      </c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</row>
    <row r="3127" customFormat="false" ht="15.75" hidden="false" customHeight="false" outlineLevel="0" collapsed="false">
      <c r="A3127" s="3" t="n">
        <v>3126</v>
      </c>
      <c r="B3127" s="3" t="s">
        <v>9125</v>
      </c>
      <c r="C3127" s="3" t="s">
        <v>9126</v>
      </c>
      <c r="D3127" s="3" t="n">
        <v>1</v>
      </c>
      <c r="E3127" s="3" t="n">
        <v>1.0732072</v>
      </c>
      <c r="F3127" s="3" t="n">
        <v>30</v>
      </c>
      <c r="G3127" s="3" t="n">
        <v>30</v>
      </c>
      <c r="H3127" s="3" t="n">
        <v>6</v>
      </c>
      <c r="I3127" s="3" t="n">
        <v>6</v>
      </c>
      <c r="J3127" s="3" t="n">
        <v>33</v>
      </c>
      <c r="K3127" s="3" t="n">
        <v>33</v>
      </c>
      <c r="L3127" s="3" t="n">
        <v>12</v>
      </c>
      <c r="M3127" s="3" t="n">
        <v>12</v>
      </c>
      <c r="N3127" s="3" t="n">
        <v>2</v>
      </c>
      <c r="O3127" s="3" t="n">
        <v>2</v>
      </c>
      <c r="P3127" s="3" t="n">
        <v>8.4</v>
      </c>
      <c r="Q3127" s="3" t="n">
        <v>24.2</v>
      </c>
      <c r="R3127" s="3" t="s">
        <v>117</v>
      </c>
      <c r="S3127" s="4" t="n">
        <v>45746.9845486111</v>
      </c>
      <c r="T3127" s="3" t="s">
        <v>29</v>
      </c>
      <c r="U3127" s="3" t="s">
        <v>29</v>
      </c>
      <c r="V3127" s="3" t="n">
        <v>1</v>
      </c>
      <c r="W3127" s="3" t="n">
        <v>1</v>
      </c>
      <c r="X3127" s="3" t="n">
        <v>0</v>
      </c>
      <c r="Y3127" s="3" t="s">
        <v>30</v>
      </c>
      <c r="Z3127" s="3" t="s">
        <v>30</v>
      </c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</row>
    <row r="3128" customFormat="false" ht="15.75" hidden="false" customHeight="false" outlineLevel="0" collapsed="false">
      <c r="A3128" s="3" t="n">
        <v>3127</v>
      </c>
      <c r="B3128" s="3" t="s">
        <v>9127</v>
      </c>
      <c r="C3128" s="3" t="s">
        <v>9128</v>
      </c>
      <c r="D3128" s="3" t="n">
        <v>1</v>
      </c>
      <c r="E3128" s="3" t="n">
        <v>7.7316743</v>
      </c>
      <c r="F3128" s="3" t="n">
        <v>120</v>
      </c>
      <c r="G3128" s="3" t="n">
        <v>120</v>
      </c>
      <c r="H3128" s="3" t="n">
        <v>15</v>
      </c>
      <c r="I3128" s="3" t="n">
        <v>15</v>
      </c>
      <c r="J3128" s="3" t="n">
        <v>208</v>
      </c>
      <c r="K3128" s="3" t="n">
        <v>208</v>
      </c>
      <c r="L3128" s="3" t="n">
        <v>30</v>
      </c>
      <c r="M3128" s="3" t="n">
        <v>30</v>
      </c>
      <c r="N3128" s="3" t="n">
        <v>13</v>
      </c>
      <c r="O3128" s="3" t="n">
        <v>-1</v>
      </c>
      <c r="P3128" s="3" t="n">
        <v>8.4</v>
      </c>
      <c r="Q3128" s="3" t="n">
        <v>24.2</v>
      </c>
      <c r="R3128" s="3" t="s">
        <v>120</v>
      </c>
      <c r="S3128" s="4" t="n">
        <v>45746.9848263889</v>
      </c>
      <c r="T3128" s="3" t="s">
        <v>29</v>
      </c>
      <c r="U3128" s="3" t="s">
        <v>29</v>
      </c>
      <c r="V3128" s="3" t="n">
        <v>1</v>
      </c>
      <c r="W3128" s="3" t="n">
        <v>0</v>
      </c>
      <c r="X3128" s="3" t="n">
        <v>0</v>
      </c>
      <c r="Y3128" s="3" t="s">
        <v>30</v>
      </c>
      <c r="Z3128" s="3" t="s">
        <v>30</v>
      </c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</row>
    <row r="3129" customFormat="false" ht="15.75" hidden="false" customHeight="false" outlineLevel="0" collapsed="false">
      <c r="A3129" s="3" t="n">
        <v>3128</v>
      </c>
      <c r="B3129" s="3" t="s">
        <v>9129</v>
      </c>
      <c r="C3129" s="3" t="s">
        <v>9130</v>
      </c>
      <c r="D3129" s="3" t="n">
        <v>1</v>
      </c>
      <c r="E3129" s="3" t="n">
        <v>8.429894</v>
      </c>
      <c r="F3129" s="3" t="n">
        <v>125</v>
      </c>
      <c r="G3129" s="3" t="n">
        <v>125</v>
      </c>
      <c r="H3129" s="3" t="n">
        <v>17</v>
      </c>
      <c r="I3129" s="3" t="n">
        <v>17</v>
      </c>
      <c r="J3129" s="3" t="n">
        <v>210</v>
      </c>
      <c r="K3129" s="3" t="n">
        <v>210</v>
      </c>
      <c r="L3129" s="3" t="n">
        <v>31</v>
      </c>
      <c r="M3129" s="3" t="n">
        <v>31</v>
      </c>
      <c r="N3129" s="3" t="n">
        <v>13</v>
      </c>
      <c r="O3129" s="3" t="n">
        <v>-1</v>
      </c>
      <c r="P3129" s="3" t="n">
        <v>8.4</v>
      </c>
      <c r="Q3129" s="3" t="n">
        <v>24.2</v>
      </c>
      <c r="R3129" s="3" t="s">
        <v>123</v>
      </c>
      <c r="S3129" s="4" t="n">
        <v>45746.9850810185</v>
      </c>
      <c r="T3129" s="3" t="s">
        <v>29</v>
      </c>
      <c r="U3129" s="3" t="s">
        <v>29</v>
      </c>
      <c r="V3129" s="3" t="n">
        <v>1</v>
      </c>
      <c r="W3129" s="3" t="n">
        <v>0</v>
      </c>
      <c r="X3129" s="3" t="n">
        <v>0</v>
      </c>
      <c r="Y3129" s="3" t="s">
        <v>81</v>
      </c>
      <c r="Z3129" s="3" t="s">
        <v>30</v>
      </c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</row>
    <row r="3130" customFormat="false" ht="15.75" hidden="false" customHeight="false" outlineLevel="0" collapsed="false">
      <c r="A3130" s="3" t="n">
        <v>3129</v>
      </c>
      <c r="B3130" s="3" t="s">
        <v>9131</v>
      </c>
      <c r="C3130" s="3" t="s">
        <v>9132</v>
      </c>
      <c r="D3130" s="3" t="n">
        <v>1</v>
      </c>
      <c r="E3130" s="3" t="n">
        <v>2.3343451</v>
      </c>
      <c r="F3130" s="3" t="n">
        <v>79</v>
      </c>
      <c r="G3130" s="3" t="n">
        <v>79</v>
      </c>
      <c r="H3130" s="3" t="n">
        <v>13</v>
      </c>
      <c r="I3130" s="3" t="n">
        <v>13</v>
      </c>
      <c r="J3130" s="3" t="n">
        <v>113</v>
      </c>
      <c r="K3130" s="3" t="n">
        <v>113</v>
      </c>
      <c r="L3130" s="3" t="n">
        <v>34</v>
      </c>
      <c r="M3130" s="3" t="n">
        <v>34</v>
      </c>
      <c r="N3130" s="3" t="n">
        <v>7</v>
      </c>
      <c r="O3130" s="3" t="n">
        <v>-1</v>
      </c>
      <c r="P3130" s="3" t="n">
        <v>8.4</v>
      </c>
      <c r="Q3130" s="3" t="n">
        <v>24.2</v>
      </c>
      <c r="R3130" s="3" t="s">
        <v>126</v>
      </c>
      <c r="S3130" s="4" t="n">
        <v>45746.9852083333</v>
      </c>
      <c r="T3130" s="3" t="s">
        <v>29</v>
      </c>
      <c r="U3130" s="3" t="s">
        <v>29</v>
      </c>
      <c r="V3130" s="3" t="n">
        <v>1</v>
      </c>
      <c r="W3130" s="3" t="n">
        <v>0</v>
      </c>
      <c r="X3130" s="3" t="n">
        <v>0</v>
      </c>
      <c r="Y3130" s="3" t="s">
        <v>81</v>
      </c>
      <c r="Z3130" s="3" t="s">
        <v>30</v>
      </c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</row>
    <row r="3131" customFormat="false" ht="15.75" hidden="false" customHeight="false" outlineLevel="0" collapsed="false">
      <c r="A3131" s="3" t="n">
        <v>3130</v>
      </c>
      <c r="B3131" s="3" t="s">
        <v>9133</v>
      </c>
      <c r="C3131" s="3" t="s">
        <v>9134</v>
      </c>
      <c r="D3131" s="3" t="n">
        <v>1</v>
      </c>
      <c r="E3131" s="3" t="n">
        <v>4.4822156</v>
      </c>
      <c r="F3131" s="3" t="n">
        <v>119</v>
      </c>
      <c r="G3131" s="3" t="n">
        <v>119</v>
      </c>
      <c r="H3131" s="3" t="n">
        <v>14</v>
      </c>
      <c r="I3131" s="3" t="n">
        <v>14</v>
      </c>
      <c r="J3131" s="3" t="n">
        <v>214</v>
      </c>
      <c r="K3131" s="3" t="n">
        <v>214</v>
      </c>
      <c r="L3131" s="3" t="n">
        <v>20</v>
      </c>
      <c r="M3131" s="3" t="n">
        <v>20</v>
      </c>
      <c r="N3131" s="3" t="n">
        <v>9</v>
      </c>
      <c r="O3131" s="3" t="n">
        <v>-1</v>
      </c>
      <c r="P3131" s="3" t="n">
        <v>8.4</v>
      </c>
      <c r="Q3131" s="3" t="n">
        <v>24.2</v>
      </c>
      <c r="R3131" s="3" t="s">
        <v>129</v>
      </c>
      <c r="S3131" s="4" t="n">
        <v>45746.9853587963</v>
      </c>
      <c r="T3131" s="3" t="s">
        <v>29</v>
      </c>
      <c r="U3131" s="3" t="s">
        <v>29</v>
      </c>
      <c r="V3131" s="3" t="n">
        <v>1</v>
      </c>
      <c r="W3131" s="3" t="n">
        <v>0</v>
      </c>
      <c r="X3131" s="3" t="n">
        <v>0</v>
      </c>
      <c r="Y3131" s="3" t="s">
        <v>30</v>
      </c>
      <c r="Z3131" s="3" t="s">
        <v>30</v>
      </c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</row>
    <row r="3132" customFormat="false" ht="15.75" hidden="false" customHeight="false" outlineLevel="0" collapsed="false">
      <c r="A3132" s="3" t="n">
        <v>3131</v>
      </c>
      <c r="B3132" s="3" t="s">
        <v>9135</v>
      </c>
      <c r="C3132" s="3" t="s">
        <v>9136</v>
      </c>
      <c r="D3132" s="3" t="n">
        <v>1</v>
      </c>
      <c r="E3132" s="3" t="n">
        <v>4.1710584</v>
      </c>
      <c r="F3132" s="3" t="n">
        <v>186</v>
      </c>
      <c r="G3132" s="3" t="n">
        <v>186</v>
      </c>
      <c r="H3132" s="3" t="n">
        <v>9</v>
      </c>
      <c r="I3132" s="3" t="n">
        <v>9</v>
      </c>
      <c r="J3132" s="3" t="n">
        <v>240</v>
      </c>
      <c r="K3132" s="3" t="n">
        <v>240</v>
      </c>
      <c r="L3132" s="3" t="n">
        <v>27</v>
      </c>
      <c r="M3132" s="3" t="n">
        <v>27</v>
      </c>
      <c r="N3132" s="3" t="n">
        <v>2</v>
      </c>
      <c r="O3132" s="3" t="n">
        <v>2</v>
      </c>
      <c r="P3132" s="3" t="n">
        <v>8.4</v>
      </c>
      <c r="Q3132" s="3" t="n">
        <v>24.2</v>
      </c>
      <c r="R3132" s="3" t="s">
        <v>9137</v>
      </c>
      <c r="S3132" s="4" t="n">
        <v>45746.9854861111</v>
      </c>
      <c r="T3132" s="3" t="s">
        <v>29</v>
      </c>
      <c r="U3132" s="3" t="s">
        <v>29</v>
      </c>
      <c r="V3132" s="3" t="n">
        <v>1</v>
      </c>
      <c r="W3132" s="3" t="n">
        <v>1</v>
      </c>
      <c r="X3132" s="3" t="n">
        <v>0</v>
      </c>
      <c r="Y3132" s="3" t="s">
        <v>30</v>
      </c>
      <c r="Z3132" s="3" t="s">
        <v>30</v>
      </c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</row>
    <row r="3133" customFormat="false" ht="15.75" hidden="false" customHeight="false" outlineLevel="0" collapsed="false">
      <c r="A3133" s="3" t="n">
        <v>3132</v>
      </c>
      <c r="B3133" s="3" t="s">
        <v>9138</v>
      </c>
      <c r="C3133" s="3" t="s">
        <v>9139</v>
      </c>
      <c r="D3133" s="3" t="n">
        <v>1</v>
      </c>
      <c r="E3133" s="3" t="n">
        <v>4.5470246</v>
      </c>
      <c r="F3133" s="3" t="n">
        <v>228</v>
      </c>
      <c r="G3133" s="3" t="n">
        <v>228</v>
      </c>
      <c r="H3133" s="3" t="n">
        <v>9</v>
      </c>
      <c r="I3133" s="3" t="n">
        <v>9</v>
      </c>
      <c r="J3133" s="3" t="n">
        <v>245</v>
      </c>
      <c r="K3133" s="3" t="n">
        <v>245</v>
      </c>
      <c r="L3133" s="3" t="n">
        <v>33</v>
      </c>
      <c r="M3133" s="3" t="n">
        <v>33</v>
      </c>
      <c r="N3133" s="3" t="n">
        <v>2</v>
      </c>
      <c r="O3133" s="3" t="n">
        <v>2</v>
      </c>
      <c r="P3133" s="3" t="n">
        <v>8.4</v>
      </c>
      <c r="Q3133" s="3" t="n">
        <v>24.2</v>
      </c>
      <c r="R3133" s="3" t="s">
        <v>9140</v>
      </c>
      <c r="S3133" s="4" t="n">
        <v>45746.9856944445</v>
      </c>
      <c r="T3133" s="3" t="s">
        <v>29</v>
      </c>
      <c r="U3133" s="3" t="s">
        <v>29</v>
      </c>
      <c r="V3133" s="3" t="n">
        <v>1</v>
      </c>
      <c r="W3133" s="3" t="n">
        <v>1</v>
      </c>
      <c r="X3133" s="3" t="n">
        <v>0</v>
      </c>
      <c r="Y3133" s="3" t="s">
        <v>30</v>
      </c>
      <c r="Z3133" s="3" t="s">
        <v>30</v>
      </c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</row>
    <row r="3134" customFormat="false" ht="15.75" hidden="false" customHeight="false" outlineLevel="0" collapsed="false">
      <c r="A3134" s="3" t="n">
        <v>3133</v>
      </c>
      <c r="B3134" s="3" t="s">
        <v>9141</v>
      </c>
      <c r="C3134" s="3" t="s">
        <v>9142</v>
      </c>
      <c r="D3134" s="3" t="n">
        <v>1</v>
      </c>
      <c r="E3134" s="3" t="n">
        <v>2.5392136</v>
      </c>
      <c r="F3134" s="3" t="n">
        <v>101</v>
      </c>
      <c r="G3134" s="3" t="n">
        <v>101</v>
      </c>
      <c r="H3134" s="3" t="n">
        <v>14</v>
      </c>
      <c r="I3134" s="3" t="n">
        <v>14</v>
      </c>
      <c r="J3134" s="3" t="n">
        <v>126</v>
      </c>
      <c r="K3134" s="3" t="n">
        <v>126</v>
      </c>
      <c r="L3134" s="3" t="n">
        <v>22</v>
      </c>
      <c r="M3134" s="3" t="n">
        <v>22</v>
      </c>
      <c r="N3134" s="3" t="n">
        <v>13</v>
      </c>
      <c r="O3134" s="3" t="n">
        <v>-1</v>
      </c>
      <c r="P3134" s="3" t="n">
        <v>8.4</v>
      </c>
      <c r="Q3134" s="3" t="n">
        <v>24.2</v>
      </c>
      <c r="R3134" s="3" t="s">
        <v>141</v>
      </c>
      <c r="S3134" s="4" t="n">
        <v>45746.9858796296</v>
      </c>
      <c r="T3134" s="3" t="s">
        <v>29</v>
      </c>
      <c r="U3134" s="3" t="s">
        <v>29</v>
      </c>
      <c r="V3134" s="3" t="n">
        <v>1</v>
      </c>
      <c r="W3134" s="3" t="n">
        <v>0</v>
      </c>
      <c r="X3134" s="3" t="n">
        <v>0</v>
      </c>
      <c r="Y3134" s="3" t="s">
        <v>30</v>
      </c>
      <c r="Z3134" s="3" t="s">
        <v>30</v>
      </c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</row>
    <row r="3135" customFormat="false" ht="15.75" hidden="false" customHeight="false" outlineLevel="0" collapsed="false">
      <c r="A3135" s="3" t="n">
        <v>3134</v>
      </c>
      <c r="B3135" s="3" t="s">
        <v>9143</v>
      </c>
      <c r="C3135" s="3" t="s">
        <v>9144</v>
      </c>
      <c r="D3135" s="3" t="n">
        <v>1</v>
      </c>
      <c r="E3135" s="3" t="n">
        <v>2.2136664</v>
      </c>
      <c r="F3135" s="3" t="n">
        <v>51</v>
      </c>
      <c r="G3135" s="3" t="n">
        <v>51</v>
      </c>
      <c r="H3135" s="3" t="n">
        <v>14</v>
      </c>
      <c r="I3135" s="3" t="n">
        <v>14</v>
      </c>
      <c r="J3135" s="3" t="n">
        <v>68</v>
      </c>
      <c r="K3135" s="3" t="n">
        <v>68</v>
      </c>
      <c r="L3135" s="3" t="n">
        <v>11</v>
      </c>
      <c r="M3135" s="3" t="n">
        <v>11</v>
      </c>
      <c r="N3135" s="3" t="n">
        <v>6</v>
      </c>
      <c r="O3135" s="3" t="n">
        <v>-1</v>
      </c>
      <c r="P3135" s="3" t="n">
        <v>8.4</v>
      </c>
      <c r="Q3135" s="3" t="n">
        <v>24.2</v>
      </c>
      <c r="R3135" s="3" t="s">
        <v>144</v>
      </c>
      <c r="S3135" s="4" t="n">
        <v>45746.9859837963</v>
      </c>
      <c r="T3135" s="3" t="s">
        <v>29</v>
      </c>
      <c r="U3135" s="3" t="s">
        <v>29</v>
      </c>
      <c r="V3135" s="3" t="n">
        <v>1</v>
      </c>
      <c r="W3135" s="3" t="n">
        <v>0</v>
      </c>
      <c r="X3135" s="3" t="n">
        <v>0</v>
      </c>
      <c r="Y3135" s="3" t="s">
        <v>81</v>
      </c>
      <c r="Z3135" s="3" t="s">
        <v>30</v>
      </c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</row>
    <row r="3136" customFormat="false" ht="15.75" hidden="false" customHeight="false" outlineLevel="0" collapsed="false">
      <c r="A3136" s="3" t="n">
        <v>3135</v>
      </c>
      <c r="B3136" s="3" t="s">
        <v>9145</v>
      </c>
      <c r="C3136" s="3" t="s">
        <v>9146</v>
      </c>
      <c r="D3136" s="3" t="n">
        <v>1</v>
      </c>
      <c r="E3136" s="3" t="n">
        <v>3.1819421</v>
      </c>
      <c r="F3136" s="3" t="n">
        <v>55</v>
      </c>
      <c r="G3136" s="3" t="n">
        <v>55</v>
      </c>
      <c r="H3136" s="3" t="n">
        <v>16</v>
      </c>
      <c r="I3136" s="3" t="n">
        <v>16</v>
      </c>
      <c r="J3136" s="3" t="n">
        <v>70</v>
      </c>
      <c r="K3136" s="3" t="n">
        <v>70</v>
      </c>
      <c r="L3136" s="3" t="n">
        <v>12</v>
      </c>
      <c r="M3136" s="3" t="n">
        <v>12</v>
      </c>
      <c r="N3136" s="3" t="n">
        <v>6</v>
      </c>
      <c r="O3136" s="3" t="n">
        <v>-1</v>
      </c>
      <c r="P3136" s="3" t="n">
        <v>8.4</v>
      </c>
      <c r="Q3136" s="3" t="n">
        <v>24.2</v>
      </c>
      <c r="R3136" s="3" t="s">
        <v>147</v>
      </c>
      <c r="S3136" s="4" t="n">
        <v>45746.9861111111</v>
      </c>
      <c r="T3136" s="3" t="s">
        <v>29</v>
      </c>
      <c r="U3136" s="3" t="s">
        <v>29</v>
      </c>
      <c r="V3136" s="3" t="n">
        <v>1</v>
      </c>
      <c r="W3136" s="3" t="n">
        <v>0</v>
      </c>
      <c r="X3136" s="3" t="n">
        <v>0</v>
      </c>
      <c r="Y3136" s="3" t="s">
        <v>81</v>
      </c>
      <c r="Z3136" s="3" t="s">
        <v>30</v>
      </c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</row>
    <row r="3137" customFormat="false" ht="15.75" hidden="false" customHeight="false" outlineLevel="0" collapsed="false">
      <c r="A3137" s="3" t="n">
        <v>3136</v>
      </c>
      <c r="B3137" s="3" t="s">
        <v>9147</v>
      </c>
      <c r="C3137" s="3" t="s">
        <v>9148</v>
      </c>
      <c r="D3137" s="3" t="n">
        <v>1</v>
      </c>
      <c r="E3137" s="3" t="n">
        <v>2.6085696</v>
      </c>
      <c r="F3137" s="3" t="n">
        <v>99</v>
      </c>
      <c r="G3137" s="3" t="n">
        <v>99</v>
      </c>
      <c r="H3137" s="3" t="n">
        <v>15</v>
      </c>
      <c r="I3137" s="3" t="n">
        <v>15</v>
      </c>
      <c r="J3137" s="3" t="n">
        <v>155</v>
      </c>
      <c r="K3137" s="3" t="n">
        <v>155</v>
      </c>
      <c r="L3137" s="3" t="n">
        <v>26</v>
      </c>
      <c r="M3137" s="3" t="n">
        <v>26</v>
      </c>
      <c r="N3137" s="3" t="n">
        <v>-1</v>
      </c>
      <c r="O3137" s="3" t="n">
        <v>-1</v>
      </c>
      <c r="P3137" s="3" t="n">
        <v>8.4</v>
      </c>
      <c r="Q3137" s="3" t="n">
        <v>24.2</v>
      </c>
      <c r="R3137" s="3" t="s">
        <v>150</v>
      </c>
      <c r="S3137" s="4" t="n">
        <v>45746.98625</v>
      </c>
      <c r="T3137" s="3" t="s">
        <v>29</v>
      </c>
      <c r="U3137" s="3" t="s">
        <v>29</v>
      </c>
      <c r="V3137" s="3" t="n">
        <v>0</v>
      </c>
      <c r="W3137" s="3" t="n">
        <v>0</v>
      </c>
      <c r="X3137" s="3" t="n">
        <v>0</v>
      </c>
      <c r="Y3137" s="3" t="s">
        <v>30</v>
      </c>
      <c r="Z3137" s="3" t="s">
        <v>30</v>
      </c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</row>
    <row r="3138" customFormat="false" ht="15.75" hidden="false" customHeight="false" outlineLevel="0" collapsed="false">
      <c r="A3138" s="3" t="n">
        <v>3137</v>
      </c>
      <c r="B3138" s="3" t="s">
        <v>9149</v>
      </c>
      <c r="C3138" s="3" t="s">
        <v>9150</v>
      </c>
      <c r="D3138" s="3" t="n">
        <v>1</v>
      </c>
      <c r="E3138" s="3" t="n">
        <v>3.0216564</v>
      </c>
      <c r="F3138" s="3" t="n">
        <v>109</v>
      </c>
      <c r="G3138" s="3" t="n">
        <v>109</v>
      </c>
      <c r="H3138" s="3" t="n">
        <v>16</v>
      </c>
      <c r="I3138" s="3" t="n">
        <v>16</v>
      </c>
      <c r="J3138" s="3" t="n">
        <v>161</v>
      </c>
      <c r="K3138" s="3" t="n">
        <v>161</v>
      </c>
      <c r="L3138" s="3" t="n">
        <v>28</v>
      </c>
      <c r="M3138" s="3" t="n">
        <v>28</v>
      </c>
      <c r="N3138" s="3" t="n">
        <v>12</v>
      </c>
      <c r="O3138" s="3" t="n">
        <v>-1</v>
      </c>
      <c r="P3138" s="3" t="n">
        <v>8.4</v>
      </c>
      <c r="Q3138" s="3" t="n">
        <v>24.2</v>
      </c>
      <c r="R3138" s="3" t="s">
        <v>153</v>
      </c>
      <c r="S3138" s="4" t="n">
        <v>45746.9864351852</v>
      </c>
      <c r="T3138" s="3" t="s">
        <v>29</v>
      </c>
      <c r="U3138" s="3" t="s">
        <v>29</v>
      </c>
      <c r="V3138" s="3" t="n">
        <v>1</v>
      </c>
      <c r="W3138" s="3" t="n">
        <v>0</v>
      </c>
      <c r="X3138" s="3" t="n">
        <v>0</v>
      </c>
      <c r="Y3138" s="3" t="s">
        <v>30</v>
      </c>
      <c r="Z3138" s="3" t="s">
        <v>30</v>
      </c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</row>
    <row r="3139" customFormat="false" ht="15.75" hidden="false" customHeight="false" outlineLevel="0" collapsed="false">
      <c r="A3139" s="3" t="n">
        <v>3138</v>
      </c>
      <c r="B3139" s="3" t="s">
        <v>9151</v>
      </c>
      <c r="C3139" s="3" t="s">
        <v>9152</v>
      </c>
      <c r="D3139" s="3" t="n">
        <v>1</v>
      </c>
      <c r="E3139" s="3" t="n">
        <v>0.2415978</v>
      </c>
      <c r="F3139" s="3" t="n">
        <v>15</v>
      </c>
      <c r="G3139" s="3" t="n">
        <v>15</v>
      </c>
      <c r="H3139" s="3" t="n">
        <v>7</v>
      </c>
      <c r="I3139" s="3" t="n">
        <v>7</v>
      </c>
      <c r="J3139" s="3" t="n">
        <v>19</v>
      </c>
      <c r="K3139" s="3" t="n">
        <v>19</v>
      </c>
      <c r="L3139" s="3" t="n">
        <v>0</v>
      </c>
      <c r="M3139" s="3" t="n">
        <v>0</v>
      </c>
      <c r="N3139" s="3" t="n">
        <v>0</v>
      </c>
      <c r="O3139" s="3" t="n">
        <v>0</v>
      </c>
      <c r="P3139" s="3" t="n">
        <v>8.1</v>
      </c>
      <c r="Q3139" s="3" t="n">
        <v>24.2</v>
      </c>
      <c r="R3139" s="3" t="s">
        <v>9153</v>
      </c>
      <c r="S3139" s="4" t="n">
        <v>45746.9865046296</v>
      </c>
      <c r="T3139" s="3" t="s">
        <v>65</v>
      </c>
      <c r="U3139" s="3" t="s">
        <v>65</v>
      </c>
      <c r="V3139" s="3" t="n">
        <v>1</v>
      </c>
      <c r="W3139" s="3" t="n">
        <v>1</v>
      </c>
      <c r="X3139" s="3" t="n">
        <v>0</v>
      </c>
      <c r="Y3139" s="3" t="s">
        <v>81</v>
      </c>
      <c r="Z3139" s="3" t="s">
        <v>81</v>
      </c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</row>
    <row r="3140" customFormat="false" ht="15.75" hidden="false" customHeight="false" outlineLevel="0" collapsed="false">
      <c r="A3140" s="3" t="n">
        <v>3139</v>
      </c>
      <c r="B3140" s="3" t="s">
        <v>9154</v>
      </c>
      <c r="C3140" s="3" t="s">
        <v>9155</v>
      </c>
      <c r="D3140" s="3" t="n">
        <v>1</v>
      </c>
      <c r="E3140" s="3" t="n">
        <v>0.3015283</v>
      </c>
      <c r="F3140" s="3" t="n">
        <v>15</v>
      </c>
      <c r="G3140" s="3" t="n">
        <v>15</v>
      </c>
      <c r="H3140" s="3" t="n">
        <v>7</v>
      </c>
      <c r="I3140" s="3" t="n">
        <v>7</v>
      </c>
      <c r="J3140" s="3" t="n">
        <v>19</v>
      </c>
      <c r="K3140" s="3" t="n">
        <v>19</v>
      </c>
      <c r="L3140" s="3" t="n">
        <v>0</v>
      </c>
      <c r="M3140" s="3" t="n">
        <v>0</v>
      </c>
      <c r="N3140" s="3" t="n">
        <v>0</v>
      </c>
      <c r="O3140" s="3" t="n">
        <v>0</v>
      </c>
      <c r="P3140" s="3" t="n">
        <v>8.1</v>
      </c>
      <c r="Q3140" s="3" t="n">
        <v>24.2</v>
      </c>
      <c r="R3140" s="3" t="s">
        <v>9156</v>
      </c>
      <c r="S3140" s="4" t="n">
        <v>45746.9865740741</v>
      </c>
      <c r="T3140" s="3" t="s">
        <v>65</v>
      </c>
      <c r="U3140" s="3" t="s">
        <v>65</v>
      </c>
      <c r="V3140" s="3" t="n">
        <v>1</v>
      </c>
      <c r="W3140" s="3" t="n">
        <v>1</v>
      </c>
      <c r="X3140" s="3" t="n">
        <v>0</v>
      </c>
      <c r="Y3140" s="3" t="s">
        <v>81</v>
      </c>
      <c r="Z3140" s="3" t="s">
        <v>81</v>
      </c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</row>
    <row r="3141" customFormat="false" ht="15.75" hidden="false" customHeight="false" outlineLevel="0" collapsed="false">
      <c r="A3141" s="3" t="n">
        <v>3140</v>
      </c>
      <c r="B3141" s="3" t="s">
        <v>9157</v>
      </c>
      <c r="C3141" s="3" t="s">
        <v>9158</v>
      </c>
      <c r="D3141" s="3" t="n">
        <v>1</v>
      </c>
      <c r="E3141" s="3" t="n">
        <v>1.1671638</v>
      </c>
      <c r="F3141" s="3" t="n">
        <v>15</v>
      </c>
      <c r="G3141" s="3" t="n">
        <v>15</v>
      </c>
      <c r="H3141" s="3" t="n">
        <v>7</v>
      </c>
      <c r="I3141" s="3" t="n">
        <v>7</v>
      </c>
      <c r="J3141" s="3" t="n">
        <v>19</v>
      </c>
      <c r="K3141" s="3" t="n">
        <v>19</v>
      </c>
      <c r="L3141" s="3" t="n">
        <v>0</v>
      </c>
      <c r="M3141" s="3" t="n">
        <v>0</v>
      </c>
      <c r="N3141" s="3" t="n">
        <v>0</v>
      </c>
      <c r="O3141" s="3" t="n">
        <v>0</v>
      </c>
      <c r="P3141" s="3" t="n">
        <v>8.1</v>
      </c>
      <c r="Q3141" s="3" t="n">
        <v>24.2</v>
      </c>
      <c r="R3141" s="3" t="s">
        <v>9159</v>
      </c>
      <c r="S3141" s="4" t="n">
        <v>45746.9866550926</v>
      </c>
      <c r="T3141" s="3" t="s">
        <v>65</v>
      </c>
      <c r="U3141" s="3" t="s">
        <v>65</v>
      </c>
      <c r="V3141" s="3" t="n">
        <v>1</v>
      </c>
      <c r="W3141" s="3" t="n">
        <v>1</v>
      </c>
      <c r="X3141" s="3" t="n">
        <v>0</v>
      </c>
      <c r="Y3141" s="3" t="s">
        <v>30</v>
      </c>
      <c r="Z3141" s="3" t="s">
        <v>30</v>
      </c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</row>
    <row r="3142" customFormat="false" ht="15.75" hidden="false" customHeight="false" outlineLevel="0" collapsed="false">
      <c r="A3142" s="3" t="n">
        <v>3141</v>
      </c>
      <c r="B3142" s="3" t="s">
        <v>9160</v>
      </c>
      <c r="C3142" s="3" t="s">
        <v>9161</v>
      </c>
      <c r="D3142" s="3" t="n">
        <v>1</v>
      </c>
      <c r="E3142" s="3" t="n">
        <v>3.3423653</v>
      </c>
      <c r="F3142" s="3" t="n">
        <v>14</v>
      </c>
      <c r="G3142" s="3" t="n">
        <v>14</v>
      </c>
      <c r="H3142" s="3" t="n">
        <v>7</v>
      </c>
      <c r="I3142" s="3" t="n">
        <v>7</v>
      </c>
      <c r="J3142" s="3" t="n">
        <v>22</v>
      </c>
      <c r="K3142" s="3" t="n">
        <v>22</v>
      </c>
      <c r="L3142" s="3" t="n">
        <v>2</v>
      </c>
      <c r="M3142" s="3" t="n">
        <v>2</v>
      </c>
      <c r="N3142" s="3" t="n">
        <v>0</v>
      </c>
      <c r="O3142" s="3" t="n">
        <v>0</v>
      </c>
      <c r="P3142" s="3" t="n">
        <v>8.1</v>
      </c>
      <c r="Q3142" s="3" t="n">
        <v>24.2</v>
      </c>
      <c r="R3142" s="3" t="s">
        <v>9162</v>
      </c>
      <c r="S3142" s="4" t="n">
        <v>45746.9867592593</v>
      </c>
      <c r="T3142" s="3" t="s">
        <v>65</v>
      </c>
      <c r="U3142" s="3" t="s">
        <v>65</v>
      </c>
      <c r="V3142" s="3" t="n">
        <v>1</v>
      </c>
      <c r="W3142" s="3" t="n">
        <v>1</v>
      </c>
      <c r="X3142" s="3" t="n">
        <v>0</v>
      </c>
      <c r="Y3142" s="3" t="s">
        <v>30</v>
      </c>
      <c r="Z3142" s="3" t="s">
        <v>30</v>
      </c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</row>
    <row r="3143" customFormat="false" ht="15.75" hidden="false" customHeight="false" outlineLevel="0" collapsed="false">
      <c r="A3143" s="3" t="n">
        <v>3142</v>
      </c>
      <c r="B3143" s="3" t="s">
        <v>9163</v>
      </c>
      <c r="C3143" s="3" t="s">
        <v>9164</v>
      </c>
      <c r="D3143" s="3" t="n">
        <v>1</v>
      </c>
      <c r="E3143" s="3" t="n">
        <v>3.1694683</v>
      </c>
      <c r="F3143" s="3" t="n">
        <v>14</v>
      </c>
      <c r="G3143" s="3" t="n">
        <v>14</v>
      </c>
      <c r="H3143" s="3" t="n">
        <v>7</v>
      </c>
      <c r="I3143" s="3" t="n">
        <v>7</v>
      </c>
      <c r="J3143" s="3" t="n">
        <v>22</v>
      </c>
      <c r="K3143" s="3" t="n">
        <v>22</v>
      </c>
      <c r="L3143" s="3" t="n">
        <v>2</v>
      </c>
      <c r="M3143" s="3" t="n">
        <v>2</v>
      </c>
      <c r="N3143" s="3" t="n">
        <v>0</v>
      </c>
      <c r="O3143" s="3" t="n">
        <v>0</v>
      </c>
      <c r="P3143" s="3" t="n">
        <v>8.1</v>
      </c>
      <c r="Q3143" s="3" t="n">
        <v>24.2</v>
      </c>
      <c r="R3143" s="3" t="s">
        <v>9165</v>
      </c>
      <c r="S3143" s="4" t="n">
        <v>45746.986875</v>
      </c>
      <c r="T3143" s="3" t="s">
        <v>65</v>
      </c>
      <c r="U3143" s="3" t="s">
        <v>65</v>
      </c>
      <c r="V3143" s="3" t="n">
        <v>1</v>
      </c>
      <c r="W3143" s="3" t="n">
        <v>1</v>
      </c>
      <c r="X3143" s="3" t="n">
        <v>0</v>
      </c>
      <c r="Y3143" s="3" t="s">
        <v>30</v>
      </c>
      <c r="Z3143" s="3" t="s">
        <v>30</v>
      </c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</row>
    <row r="3144" customFormat="false" ht="15.75" hidden="false" customHeight="false" outlineLevel="0" collapsed="false">
      <c r="A3144" s="3" t="n">
        <v>3143</v>
      </c>
      <c r="B3144" s="3" t="s">
        <v>9166</v>
      </c>
      <c r="C3144" s="3" t="s">
        <v>9167</v>
      </c>
      <c r="D3144" s="3" t="n">
        <v>1</v>
      </c>
      <c r="E3144" s="3" t="n">
        <v>41.1968259</v>
      </c>
      <c r="F3144" s="3" t="n">
        <v>193</v>
      </c>
      <c r="G3144" s="3" t="n">
        <v>193</v>
      </c>
      <c r="H3144" s="3" t="n">
        <v>29</v>
      </c>
      <c r="I3144" s="3" t="n">
        <v>29</v>
      </c>
      <c r="J3144" s="3" t="n">
        <v>352</v>
      </c>
      <c r="K3144" s="3" t="n">
        <v>352</v>
      </c>
      <c r="L3144" s="3" t="n">
        <v>45</v>
      </c>
      <c r="M3144" s="3" t="n">
        <v>45</v>
      </c>
      <c r="N3144" s="3" t="n">
        <v>-1</v>
      </c>
      <c r="O3144" s="3" t="n">
        <v>-1</v>
      </c>
      <c r="P3144" s="3" t="n">
        <v>8.1</v>
      </c>
      <c r="Q3144" s="3" t="n">
        <v>24.2</v>
      </c>
      <c r="R3144" s="3" t="s">
        <v>9168</v>
      </c>
      <c r="S3144" s="4" t="n">
        <v>45746.9877893519</v>
      </c>
      <c r="T3144" s="3" t="s">
        <v>4910</v>
      </c>
      <c r="U3144" s="3" t="s">
        <v>4910</v>
      </c>
      <c r="V3144" s="3" t="n">
        <v>0</v>
      </c>
      <c r="W3144" s="3" t="n">
        <v>0</v>
      </c>
      <c r="X3144" s="3" t="n">
        <v>0</v>
      </c>
      <c r="Y3144" s="3" t="s">
        <v>30</v>
      </c>
      <c r="Z3144" s="3" t="s">
        <v>30</v>
      </c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</row>
    <row r="3145" customFormat="false" ht="15.75" hidden="false" customHeight="false" outlineLevel="0" collapsed="false">
      <c r="A3145" s="3" t="n">
        <v>3144</v>
      </c>
      <c r="B3145" s="3" t="s">
        <v>9169</v>
      </c>
      <c r="C3145" s="3" t="s">
        <v>9170</v>
      </c>
      <c r="D3145" s="3" t="n">
        <v>1</v>
      </c>
      <c r="E3145" s="3" t="n">
        <v>6.568966</v>
      </c>
      <c r="F3145" s="3" t="n">
        <v>17</v>
      </c>
      <c r="G3145" s="3" t="n">
        <v>17</v>
      </c>
      <c r="H3145" s="3" t="n">
        <v>4</v>
      </c>
      <c r="I3145" s="3" t="n">
        <v>4</v>
      </c>
      <c r="J3145" s="3" t="n">
        <v>28</v>
      </c>
      <c r="K3145" s="3" t="n">
        <v>28</v>
      </c>
      <c r="L3145" s="3" t="n">
        <v>7</v>
      </c>
      <c r="M3145" s="3" t="n">
        <v>7</v>
      </c>
      <c r="N3145" s="3" t="n">
        <v>8</v>
      </c>
      <c r="O3145" s="3" t="n">
        <v>-1</v>
      </c>
      <c r="P3145" s="3" t="n">
        <v>8.1</v>
      </c>
      <c r="Q3145" s="3" t="n">
        <v>24.2</v>
      </c>
      <c r="R3145" s="3" t="s">
        <v>9171</v>
      </c>
      <c r="S3145" s="4" t="n">
        <v>45746.9881828704</v>
      </c>
      <c r="T3145" s="3" t="s">
        <v>65</v>
      </c>
      <c r="U3145" s="3" t="s">
        <v>65</v>
      </c>
      <c r="V3145" s="3" t="n">
        <v>1</v>
      </c>
      <c r="W3145" s="3" t="n">
        <v>0</v>
      </c>
      <c r="X3145" s="3" t="n">
        <v>0</v>
      </c>
      <c r="Y3145" s="3" t="s">
        <v>30</v>
      </c>
      <c r="Z3145" s="3" t="s">
        <v>30</v>
      </c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</row>
    <row r="3146" customFormat="false" ht="15.75" hidden="false" customHeight="false" outlineLevel="0" collapsed="false">
      <c r="A3146" s="3" t="n">
        <v>3145</v>
      </c>
      <c r="B3146" s="3" t="s">
        <v>9172</v>
      </c>
      <c r="C3146" s="3" t="s">
        <v>9173</v>
      </c>
      <c r="D3146" s="3" t="n">
        <v>1</v>
      </c>
      <c r="E3146" s="3" t="n">
        <v>5.7726475</v>
      </c>
      <c r="F3146" s="3" t="n">
        <v>15</v>
      </c>
      <c r="G3146" s="3" t="n">
        <v>15</v>
      </c>
      <c r="H3146" s="3" t="n">
        <v>5</v>
      </c>
      <c r="I3146" s="3" t="n">
        <v>5</v>
      </c>
      <c r="J3146" s="3" t="n">
        <v>35</v>
      </c>
      <c r="K3146" s="3" t="n">
        <v>35</v>
      </c>
      <c r="L3146" s="3" t="n">
        <v>8</v>
      </c>
      <c r="M3146" s="3" t="n">
        <v>8</v>
      </c>
      <c r="N3146" s="3" t="n">
        <v>15</v>
      </c>
      <c r="O3146" s="3" t="n">
        <v>-1</v>
      </c>
      <c r="P3146" s="3" t="n">
        <v>8.1</v>
      </c>
      <c r="Q3146" s="3" t="n">
        <v>24.2</v>
      </c>
      <c r="R3146" s="3" t="s">
        <v>9174</v>
      </c>
      <c r="S3146" s="4" t="n">
        <v>45746.9885185185</v>
      </c>
      <c r="T3146" s="3" t="s">
        <v>65</v>
      </c>
      <c r="U3146" s="3" t="s">
        <v>65</v>
      </c>
      <c r="V3146" s="3" t="n">
        <v>1</v>
      </c>
      <c r="W3146" s="3" t="n">
        <v>0</v>
      </c>
      <c r="X3146" s="3" t="n">
        <v>0</v>
      </c>
      <c r="Y3146" s="3" t="s">
        <v>30</v>
      </c>
      <c r="Z3146" s="3" t="s">
        <v>30</v>
      </c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</row>
    <row r="3147" customFormat="false" ht="15.75" hidden="false" customHeight="false" outlineLevel="0" collapsed="false">
      <c r="A3147" s="3" t="n">
        <v>3146</v>
      </c>
      <c r="B3147" s="3" t="s">
        <v>9175</v>
      </c>
      <c r="C3147" s="3"/>
      <c r="D3147" s="3" t="n">
        <v>0</v>
      </c>
      <c r="E3147" s="3" t="s">
        <v>1901</v>
      </c>
      <c r="F3147" s="3" t="s">
        <v>1901</v>
      </c>
      <c r="G3147" s="3" t="s">
        <v>1901</v>
      </c>
      <c r="H3147" s="3" t="s">
        <v>1901</v>
      </c>
      <c r="I3147" s="3" t="s">
        <v>1901</v>
      </c>
      <c r="J3147" s="3" t="s">
        <v>1901</v>
      </c>
      <c r="K3147" s="3" t="s">
        <v>1901</v>
      </c>
      <c r="L3147" s="3" t="s">
        <v>1901</v>
      </c>
      <c r="M3147" s="3" t="s">
        <v>1901</v>
      </c>
      <c r="N3147" s="3" t="s">
        <v>1901</v>
      </c>
      <c r="O3147" s="3" t="s">
        <v>1901</v>
      </c>
      <c r="P3147" s="3"/>
      <c r="Q3147" s="3"/>
      <c r="R3147" s="3"/>
      <c r="S3147" s="3"/>
      <c r="T3147" s="3"/>
      <c r="U3147" s="3"/>
      <c r="V3147" s="3" t="s">
        <v>1901</v>
      </c>
      <c r="W3147" s="3" t="s">
        <v>1901</v>
      </c>
      <c r="X3147" s="3" t="s">
        <v>1901</v>
      </c>
      <c r="Y3147" s="3"/>
      <c r="Z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</row>
    <row r="3148" customFormat="false" ht="15.75" hidden="false" customHeight="false" outlineLevel="0" collapsed="false">
      <c r="A3148" s="3" t="n">
        <v>3147</v>
      </c>
      <c r="B3148" s="3" t="s">
        <v>9176</v>
      </c>
      <c r="C3148" s="3"/>
      <c r="D3148" s="3" t="n">
        <v>0</v>
      </c>
      <c r="E3148" s="3" t="s">
        <v>1901</v>
      </c>
      <c r="F3148" s="3" t="s">
        <v>1901</v>
      </c>
      <c r="G3148" s="3" t="s">
        <v>1901</v>
      </c>
      <c r="H3148" s="3" t="s">
        <v>1901</v>
      </c>
      <c r="I3148" s="3" t="s">
        <v>1901</v>
      </c>
      <c r="J3148" s="3" t="s">
        <v>1901</v>
      </c>
      <c r="K3148" s="3" t="s">
        <v>1901</v>
      </c>
      <c r="L3148" s="3" t="s">
        <v>1901</v>
      </c>
      <c r="M3148" s="3" t="s">
        <v>1901</v>
      </c>
      <c r="N3148" s="3" t="s">
        <v>1901</v>
      </c>
      <c r="O3148" s="3" t="s">
        <v>1901</v>
      </c>
      <c r="P3148" s="3"/>
      <c r="Q3148" s="3"/>
      <c r="R3148" s="3"/>
      <c r="S3148" s="3"/>
      <c r="T3148" s="3"/>
      <c r="U3148" s="3"/>
      <c r="V3148" s="3" t="s">
        <v>1901</v>
      </c>
      <c r="W3148" s="3" t="s">
        <v>1901</v>
      </c>
      <c r="X3148" s="3" t="s">
        <v>1901</v>
      </c>
      <c r="Y3148" s="3"/>
      <c r="Z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</row>
    <row r="3149" customFormat="false" ht="15.75" hidden="false" customHeight="false" outlineLevel="0" collapsed="false">
      <c r="A3149" s="3" t="n">
        <v>3148</v>
      </c>
      <c r="B3149" s="3" t="s">
        <v>9177</v>
      </c>
      <c r="C3149" s="3" t="s">
        <v>9178</v>
      </c>
      <c r="D3149" s="3" t="n">
        <v>1</v>
      </c>
      <c r="E3149" s="3" t="n">
        <v>30.2876834</v>
      </c>
      <c r="F3149" s="3" t="n">
        <v>30</v>
      </c>
      <c r="G3149" s="3" t="n">
        <v>30</v>
      </c>
      <c r="H3149" s="3" t="n">
        <v>7</v>
      </c>
      <c r="I3149" s="3" t="n">
        <v>7</v>
      </c>
      <c r="J3149" s="3" t="n">
        <v>40</v>
      </c>
      <c r="K3149" s="3" t="n">
        <v>40</v>
      </c>
      <c r="L3149" s="3" t="n">
        <v>6</v>
      </c>
      <c r="M3149" s="3" t="n">
        <v>6</v>
      </c>
      <c r="N3149" s="3" t="n">
        <v>-1</v>
      </c>
      <c r="O3149" s="3" t="n">
        <v>-1</v>
      </c>
      <c r="P3149" s="3" t="n">
        <v>8.1</v>
      </c>
      <c r="Q3149" s="3" t="n">
        <v>24.2</v>
      </c>
      <c r="R3149" s="3" t="s">
        <v>9179</v>
      </c>
      <c r="S3149" s="4" t="n">
        <v>45746.9893402778</v>
      </c>
      <c r="T3149" s="3" t="s">
        <v>1920</v>
      </c>
      <c r="U3149" s="3" t="s">
        <v>1920</v>
      </c>
      <c r="V3149" s="3" t="n">
        <v>0</v>
      </c>
      <c r="W3149" s="3" t="n">
        <v>0</v>
      </c>
      <c r="X3149" s="3" t="n">
        <v>0</v>
      </c>
      <c r="Y3149" s="3" t="s">
        <v>30</v>
      </c>
      <c r="Z3149" s="3" t="s">
        <v>30</v>
      </c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</row>
    <row r="3150" customFormat="false" ht="15.75" hidden="false" customHeight="false" outlineLevel="0" collapsed="false">
      <c r="A3150" s="3" t="n">
        <v>3149</v>
      </c>
      <c r="B3150" s="3" t="s">
        <v>9180</v>
      </c>
      <c r="C3150" s="3"/>
      <c r="D3150" s="3" t="n">
        <v>0</v>
      </c>
      <c r="E3150" s="3" t="s">
        <v>1901</v>
      </c>
      <c r="F3150" s="3" t="s">
        <v>1901</v>
      </c>
      <c r="G3150" s="3" t="s">
        <v>1901</v>
      </c>
      <c r="H3150" s="3" t="s">
        <v>1901</v>
      </c>
      <c r="I3150" s="3" t="s">
        <v>1901</v>
      </c>
      <c r="J3150" s="3" t="s">
        <v>1901</v>
      </c>
      <c r="K3150" s="3" t="s">
        <v>1901</v>
      </c>
      <c r="L3150" s="3" t="s">
        <v>1901</v>
      </c>
      <c r="M3150" s="3" t="s">
        <v>1901</v>
      </c>
      <c r="N3150" s="3" t="s">
        <v>1901</v>
      </c>
      <c r="O3150" s="3" t="s">
        <v>1901</v>
      </c>
      <c r="P3150" s="3"/>
      <c r="Q3150" s="3"/>
      <c r="R3150" s="3"/>
      <c r="S3150" s="3"/>
      <c r="T3150" s="3"/>
      <c r="U3150" s="3"/>
      <c r="V3150" s="3" t="s">
        <v>1901</v>
      </c>
      <c r="W3150" s="3" t="s">
        <v>1901</v>
      </c>
      <c r="X3150" s="3" t="s">
        <v>1901</v>
      </c>
      <c r="Y3150" s="3"/>
      <c r="Z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</row>
    <row r="3151" customFormat="false" ht="15.75" hidden="false" customHeight="false" outlineLevel="0" collapsed="false">
      <c r="A3151" s="3" t="n">
        <v>3150</v>
      </c>
      <c r="B3151" s="3" t="s">
        <v>9181</v>
      </c>
      <c r="C3151" s="3" t="s">
        <v>9182</v>
      </c>
      <c r="D3151" s="3" t="n">
        <v>1</v>
      </c>
      <c r="E3151" s="3" t="n">
        <v>1.0801754</v>
      </c>
      <c r="F3151" s="3" t="n">
        <v>43</v>
      </c>
      <c r="G3151" s="3" t="n">
        <v>43</v>
      </c>
      <c r="H3151" s="3" t="n">
        <v>14</v>
      </c>
      <c r="I3151" s="3" t="n">
        <v>14</v>
      </c>
      <c r="J3151" s="3" t="n">
        <v>65</v>
      </c>
      <c r="K3151" s="3" t="n">
        <v>65</v>
      </c>
      <c r="L3151" s="3" t="n">
        <v>4</v>
      </c>
      <c r="M3151" s="3" t="n">
        <v>4</v>
      </c>
      <c r="N3151" s="3" t="n">
        <v>-1</v>
      </c>
      <c r="O3151" s="3" t="n">
        <v>-1</v>
      </c>
      <c r="P3151" s="3" t="n">
        <v>8.4</v>
      </c>
      <c r="Q3151" s="3" t="n">
        <v>24.2</v>
      </c>
      <c r="R3151" s="3" t="s">
        <v>9183</v>
      </c>
      <c r="S3151" s="4" t="n">
        <v>45746.9894444444</v>
      </c>
      <c r="T3151" s="3" t="s">
        <v>29</v>
      </c>
      <c r="U3151" s="3" t="s">
        <v>29</v>
      </c>
      <c r="V3151" s="3" t="n">
        <v>0</v>
      </c>
      <c r="W3151" s="3" t="n">
        <v>0</v>
      </c>
      <c r="X3151" s="3" t="n">
        <v>0</v>
      </c>
      <c r="Y3151" s="3" t="s">
        <v>30</v>
      </c>
      <c r="Z3151" s="3" t="s">
        <v>30</v>
      </c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</row>
    <row r="3152" customFormat="false" ht="15.75" hidden="false" customHeight="false" outlineLevel="0" collapsed="false">
      <c r="A3152" s="3" t="n">
        <v>3151</v>
      </c>
      <c r="B3152" s="3" t="s">
        <v>9184</v>
      </c>
      <c r="C3152" s="3" t="s">
        <v>9185</v>
      </c>
      <c r="D3152" s="3" t="n">
        <v>1</v>
      </c>
      <c r="E3152" s="3" t="n">
        <v>13.7821006</v>
      </c>
      <c r="F3152" s="3" t="n">
        <v>80</v>
      </c>
      <c r="G3152" s="3" t="n">
        <v>80</v>
      </c>
      <c r="H3152" s="3" t="n">
        <v>7</v>
      </c>
      <c r="I3152" s="3" t="n">
        <v>7</v>
      </c>
      <c r="J3152" s="3" t="n">
        <v>149</v>
      </c>
      <c r="K3152" s="3" t="n">
        <v>149</v>
      </c>
      <c r="L3152" s="3" t="n">
        <v>13</v>
      </c>
      <c r="M3152" s="3" t="n">
        <v>13</v>
      </c>
      <c r="N3152" s="3" t="n">
        <v>-1</v>
      </c>
      <c r="O3152" s="3" t="n">
        <v>-1</v>
      </c>
      <c r="P3152" s="3" t="n">
        <v>8.1</v>
      </c>
      <c r="Q3152" s="3" t="n">
        <v>24.2</v>
      </c>
      <c r="R3152" s="3" t="s">
        <v>9186</v>
      </c>
      <c r="S3152" s="4" t="n">
        <v>45746.9897800926</v>
      </c>
      <c r="T3152" s="3" t="s">
        <v>1920</v>
      </c>
      <c r="U3152" s="3" t="s">
        <v>1920</v>
      </c>
      <c r="V3152" s="3" t="n">
        <v>0</v>
      </c>
      <c r="W3152" s="3" t="n">
        <v>0</v>
      </c>
      <c r="X3152" s="3" t="n">
        <v>0</v>
      </c>
      <c r="Y3152" s="3" t="s">
        <v>30</v>
      </c>
      <c r="Z3152" s="3" t="s">
        <v>30</v>
      </c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</row>
    <row r="3153" customFormat="false" ht="15.75" hidden="false" customHeight="false" outlineLevel="0" collapsed="false">
      <c r="A3153" s="3" t="n">
        <v>3152</v>
      </c>
      <c r="B3153" s="3" t="s">
        <v>9187</v>
      </c>
      <c r="C3153" s="3"/>
      <c r="D3153" s="3" t="n">
        <v>0</v>
      </c>
      <c r="E3153" s="3" t="s">
        <v>1901</v>
      </c>
      <c r="F3153" s="3" t="s">
        <v>1901</v>
      </c>
      <c r="G3153" s="3" t="s">
        <v>1901</v>
      </c>
      <c r="H3153" s="3" t="s">
        <v>1901</v>
      </c>
      <c r="I3153" s="3" t="s">
        <v>1901</v>
      </c>
      <c r="J3153" s="3" t="s">
        <v>1901</v>
      </c>
      <c r="K3153" s="3" t="s">
        <v>1901</v>
      </c>
      <c r="L3153" s="3" t="s">
        <v>1901</v>
      </c>
      <c r="M3153" s="3" t="s">
        <v>1901</v>
      </c>
      <c r="N3153" s="3" t="s">
        <v>1901</v>
      </c>
      <c r="O3153" s="3" t="s">
        <v>1901</v>
      </c>
      <c r="P3153" s="3"/>
      <c r="Q3153" s="3"/>
      <c r="R3153" s="3"/>
      <c r="S3153" s="3"/>
      <c r="T3153" s="3"/>
      <c r="U3153" s="3"/>
      <c r="V3153" s="3" t="s">
        <v>1901</v>
      </c>
      <c r="W3153" s="3" t="s">
        <v>1901</v>
      </c>
      <c r="X3153" s="3" t="s">
        <v>1901</v>
      </c>
      <c r="Y3153" s="3"/>
      <c r="Z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</row>
    <row r="3154" customFormat="false" ht="15.75" hidden="false" customHeight="false" outlineLevel="0" collapsed="false">
      <c r="A3154" s="3" t="n">
        <v>3153</v>
      </c>
      <c r="B3154" s="3" t="s">
        <v>9188</v>
      </c>
      <c r="C3154" s="3"/>
      <c r="D3154" s="3" t="n">
        <v>0</v>
      </c>
      <c r="E3154" s="3" t="s">
        <v>1901</v>
      </c>
      <c r="F3154" s="3" t="s">
        <v>1901</v>
      </c>
      <c r="G3154" s="3" t="s">
        <v>1901</v>
      </c>
      <c r="H3154" s="3" t="s">
        <v>1901</v>
      </c>
      <c r="I3154" s="3" t="s">
        <v>1901</v>
      </c>
      <c r="J3154" s="3" t="s">
        <v>1901</v>
      </c>
      <c r="K3154" s="3" t="s">
        <v>1901</v>
      </c>
      <c r="L3154" s="3" t="s">
        <v>1901</v>
      </c>
      <c r="M3154" s="3" t="s">
        <v>1901</v>
      </c>
      <c r="N3154" s="3" t="s">
        <v>1901</v>
      </c>
      <c r="O3154" s="3" t="s">
        <v>1901</v>
      </c>
      <c r="P3154" s="3"/>
      <c r="Q3154" s="3"/>
      <c r="R3154" s="3"/>
      <c r="S3154" s="3"/>
      <c r="T3154" s="3"/>
      <c r="U3154" s="3"/>
      <c r="V3154" s="3" t="s">
        <v>1901</v>
      </c>
      <c r="W3154" s="3" t="s">
        <v>1901</v>
      </c>
      <c r="X3154" s="3" t="s">
        <v>1901</v>
      </c>
      <c r="Y3154" s="3"/>
      <c r="Z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</row>
    <row r="3155" customFormat="false" ht="15.75" hidden="false" customHeight="false" outlineLevel="0" collapsed="false">
      <c r="A3155" s="3" t="n">
        <v>3154</v>
      </c>
      <c r="B3155" s="3" t="s">
        <v>9189</v>
      </c>
      <c r="C3155" s="3" t="s">
        <v>9190</v>
      </c>
      <c r="D3155" s="3" t="n">
        <v>1</v>
      </c>
      <c r="E3155" s="3" t="n">
        <v>17.0806971</v>
      </c>
      <c r="F3155" s="3" t="n">
        <v>31</v>
      </c>
      <c r="G3155" s="3" t="n">
        <v>31</v>
      </c>
      <c r="H3155" s="3" t="n">
        <v>7</v>
      </c>
      <c r="I3155" s="3" t="n">
        <v>7</v>
      </c>
      <c r="J3155" s="3" t="n">
        <v>58</v>
      </c>
      <c r="K3155" s="3" t="n">
        <v>58</v>
      </c>
      <c r="L3155" s="3" t="n">
        <v>2</v>
      </c>
      <c r="M3155" s="3" t="n">
        <v>2</v>
      </c>
      <c r="N3155" s="3" t="n">
        <v>-1</v>
      </c>
      <c r="O3155" s="3" t="n">
        <v>-1</v>
      </c>
      <c r="P3155" s="3" t="n">
        <v>8.3</v>
      </c>
      <c r="Q3155" s="3" t="n">
        <v>24.2</v>
      </c>
      <c r="R3155" s="3" t="s">
        <v>9191</v>
      </c>
      <c r="S3155" s="4" t="n">
        <v>45746.9903125</v>
      </c>
      <c r="T3155" s="3" t="s">
        <v>65</v>
      </c>
      <c r="U3155" s="3" t="s">
        <v>65</v>
      </c>
      <c r="V3155" s="3" t="n">
        <v>0</v>
      </c>
      <c r="W3155" s="3" t="n">
        <v>0</v>
      </c>
      <c r="X3155" s="3" t="n">
        <v>0</v>
      </c>
      <c r="Y3155" s="3" t="s">
        <v>30</v>
      </c>
      <c r="Z3155" s="3" t="s">
        <v>30</v>
      </c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</row>
    <row r="3156" customFormat="false" ht="15.75" hidden="false" customHeight="false" outlineLevel="0" collapsed="false">
      <c r="A3156" s="3" t="n">
        <v>3155</v>
      </c>
      <c r="B3156" s="3" t="s">
        <v>9192</v>
      </c>
      <c r="C3156" s="3" t="s">
        <v>9193</v>
      </c>
      <c r="D3156" s="3" t="n">
        <v>1</v>
      </c>
      <c r="E3156" s="3" t="n">
        <v>1.6308006</v>
      </c>
      <c r="F3156" s="3" t="n">
        <v>87</v>
      </c>
      <c r="G3156" s="3" t="n">
        <v>87</v>
      </c>
      <c r="H3156" s="3" t="n">
        <v>14</v>
      </c>
      <c r="I3156" s="3" t="n">
        <v>14</v>
      </c>
      <c r="J3156" s="3" t="n">
        <v>121</v>
      </c>
      <c r="K3156" s="3" t="n">
        <v>121</v>
      </c>
      <c r="L3156" s="3" t="n">
        <v>5</v>
      </c>
      <c r="M3156" s="3" t="n">
        <v>5</v>
      </c>
      <c r="N3156" s="3" t="n">
        <v>-1</v>
      </c>
      <c r="O3156" s="3" t="n">
        <v>-1</v>
      </c>
      <c r="P3156" s="3" t="n">
        <v>8.1</v>
      </c>
      <c r="Q3156" s="3" t="n">
        <v>24.2</v>
      </c>
      <c r="R3156" s="3" t="s">
        <v>9194</v>
      </c>
      <c r="S3156" s="4" t="n">
        <v>45746.990462963</v>
      </c>
      <c r="T3156" s="3" t="s">
        <v>246</v>
      </c>
      <c r="U3156" s="3" t="s">
        <v>246</v>
      </c>
      <c r="V3156" s="3" t="n">
        <v>0</v>
      </c>
      <c r="W3156" s="3" t="n">
        <v>0</v>
      </c>
      <c r="X3156" s="3" t="n">
        <v>0</v>
      </c>
      <c r="Y3156" s="3" t="s">
        <v>30</v>
      </c>
      <c r="Z3156" s="3" t="s">
        <v>30</v>
      </c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</row>
    <row r="3157" customFormat="false" ht="15.75" hidden="false" customHeight="false" outlineLevel="0" collapsed="false">
      <c r="A3157" s="3" t="n">
        <v>3156</v>
      </c>
      <c r="B3157" s="3" t="s">
        <v>9195</v>
      </c>
      <c r="C3157" s="3" t="s">
        <v>9196</v>
      </c>
      <c r="D3157" s="3" t="n">
        <v>1</v>
      </c>
      <c r="E3157" s="3" t="n">
        <v>43.9622857</v>
      </c>
      <c r="F3157" s="3" t="n">
        <v>1035</v>
      </c>
      <c r="G3157" s="3" t="n">
        <v>1035</v>
      </c>
      <c r="H3157" s="3" t="n">
        <v>40</v>
      </c>
      <c r="I3157" s="3" t="n">
        <v>40</v>
      </c>
      <c r="J3157" s="3" t="n">
        <v>1447</v>
      </c>
      <c r="K3157" s="3" t="n">
        <v>1447</v>
      </c>
      <c r="L3157" s="3" t="n">
        <v>101</v>
      </c>
      <c r="M3157" s="3" t="n">
        <v>101</v>
      </c>
      <c r="N3157" s="3" t="n">
        <v>-1</v>
      </c>
      <c r="O3157" s="3" t="n">
        <v>-1</v>
      </c>
      <c r="P3157" s="3" t="n">
        <v>8.3</v>
      </c>
      <c r="Q3157" s="3" t="n">
        <v>24.2</v>
      </c>
      <c r="R3157" s="3" t="s">
        <v>9197</v>
      </c>
      <c r="S3157" s="4" t="n">
        <v>45746.9917939815</v>
      </c>
      <c r="T3157" s="3" t="s">
        <v>4910</v>
      </c>
      <c r="U3157" s="3" t="s">
        <v>4910</v>
      </c>
      <c r="V3157" s="3" t="n">
        <v>0</v>
      </c>
      <c r="W3157" s="3" t="n">
        <v>0</v>
      </c>
      <c r="X3157" s="3" t="n">
        <v>0</v>
      </c>
      <c r="Y3157" s="3" t="s">
        <v>30</v>
      </c>
      <c r="Z3157" s="3" t="s">
        <v>30</v>
      </c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</row>
    <row r="3158" customFormat="false" ht="15.75" hidden="false" customHeight="false" outlineLevel="0" collapsed="false">
      <c r="A3158" s="3" t="n">
        <v>3157</v>
      </c>
      <c r="B3158" s="3" t="s">
        <v>9198</v>
      </c>
      <c r="C3158" s="3" t="s">
        <v>9199</v>
      </c>
      <c r="D3158" s="3" t="n">
        <v>1</v>
      </c>
      <c r="E3158" s="3" t="n">
        <v>7.6130713</v>
      </c>
      <c r="F3158" s="3" t="n">
        <v>47</v>
      </c>
      <c r="G3158" s="3" t="n">
        <v>47</v>
      </c>
      <c r="H3158" s="3" t="n">
        <v>15</v>
      </c>
      <c r="I3158" s="3" t="n">
        <v>15</v>
      </c>
      <c r="J3158" s="3" t="n">
        <v>66</v>
      </c>
      <c r="K3158" s="3" t="n">
        <v>66</v>
      </c>
      <c r="L3158" s="3" t="n">
        <v>13</v>
      </c>
      <c r="M3158" s="3" t="n">
        <v>13</v>
      </c>
      <c r="N3158" s="3" t="n">
        <v>12</v>
      </c>
      <c r="O3158" s="3" t="n">
        <v>8</v>
      </c>
      <c r="P3158" s="3" t="n">
        <v>8.1</v>
      </c>
      <c r="Q3158" s="3" t="n">
        <v>24.2</v>
      </c>
      <c r="R3158" s="3" t="s">
        <v>9200</v>
      </c>
      <c r="S3158" s="4" t="n">
        <v>45746.9922222222</v>
      </c>
      <c r="T3158" s="3" t="s">
        <v>65</v>
      </c>
      <c r="U3158" s="3" t="s">
        <v>65</v>
      </c>
      <c r="V3158" s="3" t="n">
        <v>1</v>
      </c>
      <c r="W3158" s="3" t="n">
        <v>1</v>
      </c>
      <c r="X3158" s="3" t="n">
        <v>0</v>
      </c>
      <c r="Y3158" s="3" t="s">
        <v>30</v>
      </c>
      <c r="Z3158" s="3" t="s">
        <v>30</v>
      </c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</row>
    <row r="3159" customFormat="false" ht="15.75" hidden="false" customHeight="false" outlineLevel="0" collapsed="false">
      <c r="A3159" s="3" t="n">
        <v>3158</v>
      </c>
      <c r="B3159" s="3" t="s">
        <v>9201</v>
      </c>
      <c r="C3159" s="3" t="s">
        <v>9202</v>
      </c>
      <c r="D3159" s="3" t="n">
        <v>1</v>
      </c>
      <c r="E3159" s="3" t="n">
        <v>1.8462082</v>
      </c>
      <c r="F3159" s="3" t="n">
        <v>28</v>
      </c>
      <c r="G3159" s="3" t="n">
        <v>28</v>
      </c>
      <c r="H3159" s="3" t="n">
        <v>13</v>
      </c>
      <c r="I3159" s="3" t="n">
        <v>13</v>
      </c>
      <c r="J3159" s="3" t="n">
        <v>28</v>
      </c>
      <c r="K3159" s="3" t="n">
        <v>28</v>
      </c>
      <c r="L3159" s="3" t="n">
        <v>8</v>
      </c>
      <c r="M3159" s="3" t="n">
        <v>8</v>
      </c>
      <c r="N3159" s="3" t="n">
        <v>4</v>
      </c>
      <c r="O3159" s="3" t="n">
        <v>-1</v>
      </c>
      <c r="P3159" s="3" t="n">
        <v>8.1</v>
      </c>
      <c r="Q3159" s="3" t="n">
        <v>24.2</v>
      </c>
      <c r="R3159" s="3" t="s">
        <v>9203</v>
      </c>
      <c r="S3159" s="4" t="n">
        <v>45746.9924421296</v>
      </c>
      <c r="T3159" s="3" t="s">
        <v>65</v>
      </c>
      <c r="U3159" s="3" t="s">
        <v>65</v>
      </c>
      <c r="V3159" s="3" t="n">
        <v>1</v>
      </c>
      <c r="W3159" s="3" t="n">
        <v>0</v>
      </c>
      <c r="X3159" s="3" t="n">
        <v>0</v>
      </c>
      <c r="Y3159" s="3" t="s">
        <v>30</v>
      </c>
      <c r="Z3159" s="3" t="s">
        <v>30</v>
      </c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</row>
    <row r="3160" customFormat="false" ht="15.75" hidden="false" customHeight="false" outlineLevel="0" collapsed="false">
      <c r="A3160" s="3" t="n">
        <v>3159</v>
      </c>
      <c r="B3160" s="3" t="s">
        <v>9204</v>
      </c>
      <c r="C3160" s="3" t="s">
        <v>9205</v>
      </c>
      <c r="D3160" s="3" t="n">
        <v>1</v>
      </c>
      <c r="E3160" s="3" t="n">
        <v>9.0341372</v>
      </c>
      <c r="F3160" s="3" t="n">
        <v>49</v>
      </c>
      <c r="G3160" s="3" t="n">
        <v>49</v>
      </c>
      <c r="H3160" s="3" t="n">
        <v>8</v>
      </c>
      <c r="I3160" s="3" t="n">
        <v>8</v>
      </c>
      <c r="J3160" s="3" t="n">
        <v>70</v>
      </c>
      <c r="K3160" s="3" t="n">
        <v>70</v>
      </c>
      <c r="L3160" s="3" t="n">
        <v>19</v>
      </c>
      <c r="M3160" s="3" t="n">
        <v>19</v>
      </c>
      <c r="N3160" s="3" t="n">
        <v>-1</v>
      </c>
      <c r="O3160" s="3" t="n">
        <v>-1</v>
      </c>
      <c r="P3160" s="3" t="n">
        <v>8.3</v>
      </c>
      <c r="Q3160" s="3" t="n">
        <v>24.2</v>
      </c>
      <c r="R3160" s="3" t="s">
        <v>9206</v>
      </c>
      <c r="S3160" s="4" t="n">
        <v>45746.9926736111</v>
      </c>
      <c r="T3160" s="3" t="s">
        <v>4910</v>
      </c>
      <c r="U3160" s="3" t="s">
        <v>4910</v>
      </c>
      <c r="V3160" s="3" t="n">
        <v>0</v>
      </c>
      <c r="W3160" s="3" t="n">
        <v>0</v>
      </c>
      <c r="X3160" s="3" t="n">
        <v>0</v>
      </c>
      <c r="Y3160" s="3" t="s">
        <v>30</v>
      </c>
      <c r="Z3160" s="3" t="s">
        <v>30</v>
      </c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</row>
    <row r="3161" customFormat="false" ht="15.75" hidden="false" customHeight="false" outlineLevel="0" collapsed="false">
      <c r="A3161" s="3" t="n">
        <v>3160</v>
      </c>
      <c r="B3161" s="3" t="s">
        <v>9207</v>
      </c>
      <c r="C3161" s="3" t="s">
        <v>9208</v>
      </c>
      <c r="D3161" s="3" t="n">
        <v>1</v>
      </c>
      <c r="E3161" s="3" t="n">
        <v>9.7711117</v>
      </c>
      <c r="F3161" s="3" t="n">
        <v>15</v>
      </c>
      <c r="G3161" s="3" t="n">
        <v>15</v>
      </c>
      <c r="H3161" s="3" t="n">
        <v>3</v>
      </c>
      <c r="I3161" s="3" t="n">
        <v>3</v>
      </c>
      <c r="J3161" s="3" t="n">
        <v>37</v>
      </c>
      <c r="K3161" s="3" t="n">
        <v>37</v>
      </c>
      <c r="L3161" s="3" t="n">
        <v>11</v>
      </c>
      <c r="M3161" s="3" t="n">
        <v>11</v>
      </c>
      <c r="N3161" s="3" t="n">
        <v>-1</v>
      </c>
      <c r="O3161" s="3" t="n">
        <v>-1</v>
      </c>
      <c r="P3161" s="3" t="n">
        <v>8.1</v>
      </c>
      <c r="Q3161" s="3" t="n">
        <v>24.2</v>
      </c>
      <c r="R3161" s="3" t="s">
        <v>9209</v>
      </c>
      <c r="S3161" s="4" t="n">
        <v>45746.9933101852</v>
      </c>
      <c r="T3161" s="3" t="s">
        <v>65</v>
      </c>
      <c r="U3161" s="3" t="s">
        <v>65</v>
      </c>
      <c r="V3161" s="3" t="n">
        <v>0</v>
      </c>
      <c r="W3161" s="3" t="n">
        <v>0</v>
      </c>
      <c r="X3161" s="3" t="n">
        <v>0</v>
      </c>
      <c r="Y3161" s="3" t="s">
        <v>30</v>
      </c>
      <c r="Z3161" s="3" t="s">
        <v>30</v>
      </c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</row>
    <row r="3162" customFormat="false" ht="15.75" hidden="false" customHeight="false" outlineLevel="0" collapsed="false">
      <c r="A3162" s="3" t="n">
        <v>3161</v>
      </c>
      <c r="B3162" s="3" t="s">
        <v>9210</v>
      </c>
      <c r="C3162" s="3" t="s">
        <v>9211</v>
      </c>
      <c r="D3162" s="3" t="n">
        <v>1</v>
      </c>
      <c r="E3162" s="3" t="n">
        <v>9.1136936</v>
      </c>
      <c r="F3162" s="3" t="n">
        <v>826</v>
      </c>
      <c r="G3162" s="3" t="n">
        <v>826</v>
      </c>
      <c r="H3162" s="3" t="n">
        <v>33</v>
      </c>
      <c r="I3162" s="3" t="n">
        <v>33</v>
      </c>
      <c r="J3162" s="3" t="n">
        <v>991</v>
      </c>
      <c r="K3162" s="3" t="n">
        <v>991</v>
      </c>
      <c r="L3162" s="3" t="n">
        <v>89</v>
      </c>
      <c r="M3162" s="3" t="n">
        <v>89</v>
      </c>
      <c r="N3162" s="3" t="n">
        <v>-1</v>
      </c>
      <c r="O3162" s="3" t="n">
        <v>-1</v>
      </c>
      <c r="P3162" s="3" t="n">
        <v>8.3</v>
      </c>
      <c r="Q3162" s="3" t="n">
        <v>24.2</v>
      </c>
      <c r="R3162" s="3" t="s">
        <v>9212</v>
      </c>
      <c r="S3162" s="4" t="n">
        <v>45747.5129513889</v>
      </c>
      <c r="T3162" s="3" t="s">
        <v>29</v>
      </c>
      <c r="U3162" s="3" t="s">
        <v>29</v>
      </c>
      <c r="V3162" s="3" t="n">
        <v>0</v>
      </c>
      <c r="W3162" s="3" t="n">
        <v>0</v>
      </c>
      <c r="X3162" s="3" t="n">
        <v>0</v>
      </c>
      <c r="Y3162" s="3" t="s">
        <v>30</v>
      </c>
      <c r="Z3162" s="3" t="s">
        <v>30</v>
      </c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</row>
    <row r="3163" customFormat="false" ht="15.75" hidden="false" customHeight="false" outlineLevel="0" collapsed="false">
      <c r="A3163" s="3" t="n">
        <v>3162</v>
      </c>
      <c r="B3163" s="3" t="s">
        <v>9213</v>
      </c>
      <c r="C3163" s="3" t="s">
        <v>9214</v>
      </c>
      <c r="D3163" s="3" t="n">
        <v>1</v>
      </c>
      <c r="E3163" s="3" t="n">
        <v>3.1729243</v>
      </c>
      <c r="F3163" s="3" t="n">
        <v>9</v>
      </c>
      <c r="G3163" s="3" t="n">
        <v>9</v>
      </c>
      <c r="H3163" s="3" t="n">
        <v>5</v>
      </c>
      <c r="I3163" s="3" t="n">
        <v>5</v>
      </c>
      <c r="J3163" s="3" t="n">
        <v>10</v>
      </c>
      <c r="K3163" s="3" t="n">
        <v>10</v>
      </c>
      <c r="L3163" s="3" t="n">
        <v>0</v>
      </c>
      <c r="M3163" s="3" t="n">
        <v>0</v>
      </c>
      <c r="N3163" s="3" t="n">
        <v>-1</v>
      </c>
      <c r="O3163" s="3" t="n">
        <v>-1</v>
      </c>
      <c r="P3163" s="3" t="n">
        <v>8.4</v>
      </c>
      <c r="Q3163" s="3" t="n">
        <v>24.2</v>
      </c>
      <c r="R3163" s="3" t="s">
        <v>9215</v>
      </c>
      <c r="S3163" s="4" t="n">
        <v>45746.9934837963</v>
      </c>
      <c r="T3163" s="3" t="s">
        <v>65</v>
      </c>
      <c r="U3163" s="3" t="s">
        <v>65</v>
      </c>
      <c r="V3163" s="3" t="n">
        <v>0</v>
      </c>
      <c r="W3163" s="3" t="n">
        <v>0</v>
      </c>
      <c r="X3163" s="3" t="n">
        <v>0</v>
      </c>
      <c r="Y3163" s="3" t="s">
        <v>30</v>
      </c>
      <c r="Z3163" s="3" t="s">
        <v>30</v>
      </c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</row>
    <row r="3164" customFormat="false" ht="15.75" hidden="false" customHeight="false" outlineLevel="0" collapsed="false">
      <c r="A3164" s="3" t="n">
        <v>3163</v>
      </c>
      <c r="B3164" s="3" t="s">
        <v>9216</v>
      </c>
      <c r="C3164" s="3" t="s">
        <v>9217</v>
      </c>
      <c r="D3164" s="3" t="n">
        <v>1</v>
      </c>
      <c r="E3164" s="3" t="n">
        <v>2.869493</v>
      </c>
      <c r="F3164" s="3" t="n">
        <v>60</v>
      </c>
      <c r="G3164" s="3" t="n">
        <v>60</v>
      </c>
      <c r="H3164" s="3" t="n">
        <v>21</v>
      </c>
      <c r="I3164" s="3" t="n">
        <v>21</v>
      </c>
      <c r="J3164" s="3" t="n">
        <v>87</v>
      </c>
      <c r="K3164" s="3" t="n">
        <v>87</v>
      </c>
      <c r="L3164" s="3" t="n">
        <v>4</v>
      </c>
      <c r="M3164" s="3" t="n">
        <v>4</v>
      </c>
      <c r="N3164" s="3" t="n">
        <v>-1</v>
      </c>
      <c r="O3164" s="3" t="n">
        <v>-1</v>
      </c>
      <c r="P3164" s="3" t="n">
        <v>8.4</v>
      </c>
      <c r="Q3164" s="3" t="n">
        <v>24.2</v>
      </c>
      <c r="R3164" s="3" t="s">
        <v>9218</v>
      </c>
      <c r="S3164" s="4" t="n">
        <v>45746.9935532407</v>
      </c>
      <c r="T3164" s="3" t="s">
        <v>65</v>
      </c>
      <c r="U3164" s="3" t="s">
        <v>65</v>
      </c>
      <c r="V3164" s="3" t="n">
        <v>0</v>
      </c>
      <c r="W3164" s="3" t="n">
        <v>0</v>
      </c>
      <c r="X3164" s="3" t="n">
        <v>0</v>
      </c>
      <c r="Y3164" s="3" t="s">
        <v>30</v>
      </c>
      <c r="Z3164" s="3" t="s">
        <v>30</v>
      </c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</row>
    <row r="3165" customFormat="false" ht="15.75" hidden="false" customHeight="false" outlineLevel="0" collapsed="false">
      <c r="A3165" s="3" t="n">
        <v>3164</v>
      </c>
      <c r="B3165" s="3" t="s">
        <v>9219</v>
      </c>
      <c r="C3165" s="3" t="s">
        <v>9220</v>
      </c>
      <c r="D3165" s="3" t="n">
        <v>1</v>
      </c>
      <c r="E3165" s="3" t="n">
        <v>22.5669173</v>
      </c>
      <c r="F3165" s="3" t="n">
        <v>133</v>
      </c>
      <c r="G3165" s="3" t="n">
        <v>133</v>
      </c>
      <c r="H3165" s="3" t="n">
        <v>21</v>
      </c>
      <c r="I3165" s="3" t="n">
        <v>21</v>
      </c>
      <c r="J3165" s="3" t="n">
        <v>207</v>
      </c>
      <c r="K3165" s="3" t="n">
        <v>207</v>
      </c>
      <c r="L3165" s="3" t="n">
        <v>31</v>
      </c>
      <c r="M3165" s="3" t="n">
        <v>31</v>
      </c>
      <c r="N3165" s="3" t="n">
        <v>11</v>
      </c>
      <c r="O3165" s="3" t="n">
        <v>-1</v>
      </c>
      <c r="P3165" s="3" t="n">
        <v>8.4</v>
      </c>
      <c r="Q3165" s="3" t="n">
        <v>24.2</v>
      </c>
      <c r="R3165" s="3" t="s">
        <v>9221</v>
      </c>
      <c r="S3165" s="4" t="n">
        <v>45746.9944675926</v>
      </c>
      <c r="T3165" s="3" t="s">
        <v>3197</v>
      </c>
      <c r="U3165" s="3" t="s">
        <v>3197</v>
      </c>
      <c r="V3165" s="3" t="n">
        <v>1</v>
      </c>
      <c r="W3165" s="3" t="n">
        <v>0</v>
      </c>
      <c r="X3165" s="3" t="n">
        <v>0</v>
      </c>
      <c r="Y3165" s="3" t="s">
        <v>30</v>
      </c>
      <c r="Z3165" s="3" t="s">
        <v>30</v>
      </c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</row>
    <row r="3166" customFormat="false" ht="15.75" hidden="false" customHeight="false" outlineLevel="0" collapsed="false">
      <c r="A3166" s="3" t="n">
        <v>3165</v>
      </c>
      <c r="B3166" s="3" t="s">
        <v>9222</v>
      </c>
      <c r="C3166" s="3" t="s">
        <v>9223</v>
      </c>
      <c r="D3166" s="3" t="n">
        <v>1</v>
      </c>
      <c r="E3166" s="3" t="n">
        <v>25.3745508</v>
      </c>
      <c r="F3166" s="3" t="n">
        <v>124</v>
      </c>
      <c r="G3166" s="3" t="n">
        <v>124</v>
      </c>
      <c r="H3166" s="3" t="n">
        <v>19</v>
      </c>
      <c r="I3166" s="3" t="n">
        <v>19</v>
      </c>
      <c r="J3166" s="3" t="n">
        <v>181</v>
      </c>
      <c r="K3166" s="3" t="n">
        <v>181</v>
      </c>
      <c r="L3166" s="3" t="n">
        <v>29</v>
      </c>
      <c r="M3166" s="3" t="n">
        <v>29</v>
      </c>
      <c r="N3166" s="3" t="n">
        <v>54</v>
      </c>
      <c r="O3166" s="3" t="n">
        <v>-1</v>
      </c>
      <c r="P3166" s="3" t="n">
        <v>8.4</v>
      </c>
      <c r="Q3166" s="3" t="n">
        <v>24.2</v>
      </c>
      <c r="R3166" s="3" t="s">
        <v>9224</v>
      </c>
      <c r="S3166" s="4" t="n">
        <v>45746.9953009259</v>
      </c>
      <c r="T3166" s="3" t="s">
        <v>3197</v>
      </c>
      <c r="U3166" s="3" t="s">
        <v>3197</v>
      </c>
      <c r="V3166" s="3" t="n">
        <v>1</v>
      </c>
      <c r="W3166" s="3" t="n">
        <v>0</v>
      </c>
      <c r="X3166" s="3" t="n">
        <v>0</v>
      </c>
      <c r="Y3166" s="3" t="s">
        <v>30</v>
      </c>
      <c r="Z3166" s="3" t="s">
        <v>30</v>
      </c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</row>
    <row r="3167" customFormat="false" ht="15.75" hidden="false" customHeight="false" outlineLevel="0" collapsed="false">
      <c r="A3167" s="3" t="n">
        <v>3166</v>
      </c>
      <c r="B3167" s="3" t="s">
        <v>9225</v>
      </c>
      <c r="C3167" s="3" t="s">
        <v>9226</v>
      </c>
      <c r="D3167" s="3" t="n">
        <v>1</v>
      </c>
      <c r="E3167" s="3" t="n">
        <v>0.2464678</v>
      </c>
      <c r="F3167" s="3" t="n">
        <v>11</v>
      </c>
      <c r="G3167" s="3" t="n">
        <v>11</v>
      </c>
      <c r="H3167" s="3" t="n">
        <v>5</v>
      </c>
      <c r="I3167" s="3" t="n">
        <v>5</v>
      </c>
      <c r="J3167" s="3" t="n">
        <v>12</v>
      </c>
      <c r="K3167" s="3" t="n">
        <v>12</v>
      </c>
      <c r="L3167" s="3" t="n">
        <v>0</v>
      </c>
      <c r="M3167" s="3" t="n">
        <v>0</v>
      </c>
      <c r="N3167" s="3" t="n">
        <v>0</v>
      </c>
      <c r="O3167" s="3" t="n">
        <v>-1</v>
      </c>
      <c r="P3167" s="3" t="n">
        <v>8.3</v>
      </c>
      <c r="Q3167" s="3" t="n">
        <v>24.2</v>
      </c>
      <c r="R3167" s="3" t="s">
        <v>9227</v>
      </c>
      <c r="S3167" s="4" t="n">
        <v>45746.9954398148</v>
      </c>
      <c r="T3167" s="3" t="s">
        <v>1920</v>
      </c>
      <c r="U3167" s="3" t="s">
        <v>1920</v>
      </c>
      <c r="V3167" s="3" t="n">
        <v>1</v>
      </c>
      <c r="W3167" s="3" t="n">
        <v>0</v>
      </c>
      <c r="X3167" s="3" t="n">
        <v>0</v>
      </c>
      <c r="Y3167" s="3" t="s">
        <v>30</v>
      </c>
      <c r="Z3167" s="3" t="s">
        <v>30</v>
      </c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</row>
    <row r="3168" customFormat="false" ht="15.75" hidden="false" customHeight="false" outlineLevel="0" collapsed="false">
      <c r="A3168" s="3" t="n">
        <v>3167</v>
      </c>
      <c r="B3168" s="3" t="s">
        <v>9228</v>
      </c>
      <c r="C3168" s="3" t="s">
        <v>9229</v>
      </c>
      <c r="D3168" s="3" t="n">
        <v>1</v>
      </c>
      <c r="E3168" s="3" t="n">
        <v>5.3362212</v>
      </c>
      <c r="F3168" s="3" t="n">
        <v>33</v>
      </c>
      <c r="G3168" s="3" t="n">
        <v>33</v>
      </c>
      <c r="H3168" s="3" t="n">
        <v>9</v>
      </c>
      <c r="I3168" s="3" t="n">
        <v>9</v>
      </c>
      <c r="J3168" s="3" t="n">
        <v>62</v>
      </c>
      <c r="K3168" s="3" t="n">
        <v>62</v>
      </c>
      <c r="L3168" s="3" t="n">
        <v>2</v>
      </c>
      <c r="M3168" s="3" t="n">
        <v>2</v>
      </c>
      <c r="N3168" s="3" t="n">
        <v>-1</v>
      </c>
      <c r="O3168" s="3" t="n">
        <v>-1</v>
      </c>
      <c r="P3168" s="3" t="n">
        <v>8.4</v>
      </c>
      <c r="Q3168" s="3" t="n">
        <v>24.2</v>
      </c>
      <c r="R3168" s="3" t="s">
        <v>9230</v>
      </c>
      <c r="S3168" s="4" t="n">
        <v>45746.9956134259</v>
      </c>
      <c r="T3168" s="3" t="s">
        <v>65</v>
      </c>
      <c r="U3168" s="3" t="s">
        <v>65</v>
      </c>
      <c r="V3168" s="3" t="n">
        <v>0</v>
      </c>
      <c r="W3168" s="3" t="n">
        <v>0</v>
      </c>
      <c r="X3168" s="3" t="n">
        <v>0</v>
      </c>
      <c r="Y3168" s="3" t="s">
        <v>30</v>
      </c>
      <c r="Z3168" s="3" t="s">
        <v>30</v>
      </c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</row>
    <row r="3169" customFormat="false" ht="15.75" hidden="false" customHeight="false" outlineLevel="0" collapsed="false">
      <c r="A3169" s="3" t="n">
        <v>3168</v>
      </c>
      <c r="B3169" s="3" t="s">
        <v>9231</v>
      </c>
      <c r="C3169" s="3" t="s">
        <v>9232</v>
      </c>
      <c r="D3169" s="3" t="n">
        <v>1</v>
      </c>
      <c r="E3169" s="3" t="n">
        <v>0.1730895</v>
      </c>
      <c r="F3169" s="3" t="n">
        <v>8</v>
      </c>
      <c r="G3169" s="3" t="n">
        <v>8</v>
      </c>
      <c r="H3169" s="3" t="n">
        <v>1</v>
      </c>
      <c r="I3169" s="3" t="n">
        <v>1</v>
      </c>
      <c r="J3169" s="3" t="n">
        <v>0</v>
      </c>
      <c r="K3169" s="3" t="n">
        <v>0</v>
      </c>
      <c r="L3169" s="3" t="n">
        <v>0</v>
      </c>
      <c r="M3169" s="3" t="n">
        <v>0</v>
      </c>
      <c r="N3169" s="3" t="n">
        <v>-1</v>
      </c>
      <c r="O3169" s="3" t="n">
        <v>-1</v>
      </c>
      <c r="P3169" s="3" t="n">
        <v>8.3</v>
      </c>
      <c r="Q3169" s="3" t="n">
        <v>24.2</v>
      </c>
      <c r="R3169" s="3" t="s">
        <v>9233</v>
      </c>
      <c r="S3169" s="4" t="n">
        <v>45746.9956365741</v>
      </c>
      <c r="T3169" s="3" t="s">
        <v>65</v>
      </c>
      <c r="U3169" s="3" t="s">
        <v>65</v>
      </c>
      <c r="V3169" s="3" t="n">
        <v>0</v>
      </c>
      <c r="W3169" s="3" t="n">
        <v>0</v>
      </c>
      <c r="X3169" s="3" t="n">
        <v>0</v>
      </c>
      <c r="Y3169" s="3" t="s">
        <v>30</v>
      </c>
      <c r="Z3169" s="3" t="s">
        <v>30</v>
      </c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</row>
    <row r="3170" customFormat="false" ht="15.75" hidden="false" customHeight="false" outlineLevel="0" collapsed="false">
      <c r="A3170" s="3" t="n">
        <v>3169</v>
      </c>
      <c r="B3170" s="3" t="s">
        <v>9234</v>
      </c>
      <c r="C3170" s="3" t="s">
        <v>9235</v>
      </c>
      <c r="D3170" s="3" t="n">
        <v>1</v>
      </c>
      <c r="E3170" s="3" t="n">
        <v>0.819077</v>
      </c>
      <c r="F3170" s="3" t="n">
        <v>6</v>
      </c>
      <c r="G3170" s="3" t="n">
        <v>6</v>
      </c>
      <c r="H3170" s="3" t="n">
        <v>3</v>
      </c>
      <c r="I3170" s="3" t="n">
        <v>3</v>
      </c>
      <c r="J3170" s="3" t="n">
        <v>3</v>
      </c>
      <c r="K3170" s="3" t="n">
        <v>3</v>
      </c>
      <c r="L3170" s="3" t="n">
        <v>1</v>
      </c>
      <c r="M3170" s="3" t="n">
        <v>1</v>
      </c>
      <c r="N3170" s="3" t="n">
        <v>-1</v>
      </c>
      <c r="O3170" s="3" t="n">
        <v>-1</v>
      </c>
      <c r="P3170" s="3" t="n">
        <v>8.3</v>
      </c>
      <c r="Q3170" s="3" t="n">
        <v>24.2</v>
      </c>
      <c r="R3170" s="3" t="s">
        <v>9236</v>
      </c>
      <c r="S3170" s="4" t="n">
        <v>45746.9956944444</v>
      </c>
      <c r="T3170" s="3" t="s">
        <v>239</v>
      </c>
      <c r="U3170" s="3" t="s">
        <v>239</v>
      </c>
      <c r="V3170" s="3" t="n">
        <v>0</v>
      </c>
      <c r="W3170" s="3" t="n">
        <v>0</v>
      </c>
      <c r="X3170" s="3" t="n">
        <v>0</v>
      </c>
      <c r="Y3170" s="3" t="s">
        <v>30</v>
      </c>
      <c r="Z3170" s="3" t="s">
        <v>30</v>
      </c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</row>
    <row r="3171" customFormat="false" ht="15.75" hidden="false" customHeight="false" outlineLevel="0" collapsed="false">
      <c r="A3171" s="3" t="n">
        <v>3170</v>
      </c>
      <c r="B3171" s="3" t="s">
        <v>9237</v>
      </c>
      <c r="C3171" s="3" t="s">
        <v>9238</v>
      </c>
      <c r="D3171" s="3" t="n">
        <v>1</v>
      </c>
      <c r="E3171" s="3" t="n">
        <v>1.5462364</v>
      </c>
      <c r="F3171" s="3" t="n">
        <v>16</v>
      </c>
      <c r="G3171" s="3" t="n">
        <v>16</v>
      </c>
      <c r="H3171" s="3" t="n">
        <v>8</v>
      </c>
      <c r="I3171" s="3" t="n">
        <v>8</v>
      </c>
      <c r="J3171" s="3" t="n">
        <v>12</v>
      </c>
      <c r="K3171" s="3" t="n">
        <v>12</v>
      </c>
      <c r="L3171" s="3" t="n">
        <v>2</v>
      </c>
      <c r="M3171" s="3" t="n">
        <v>2</v>
      </c>
      <c r="N3171" s="3" t="n">
        <v>-1</v>
      </c>
      <c r="O3171" s="3" t="n">
        <v>-1</v>
      </c>
      <c r="P3171" s="3" t="n">
        <v>8.3</v>
      </c>
      <c r="Q3171" s="3" t="n">
        <v>24.2</v>
      </c>
      <c r="R3171" s="3" t="s">
        <v>9239</v>
      </c>
      <c r="S3171" s="4" t="n">
        <v>45746.995787037</v>
      </c>
      <c r="T3171" s="3" t="s">
        <v>29</v>
      </c>
      <c r="U3171" s="3" t="s">
        <v>29</v>
      </c>
      <c r="V3171" s="3" t="n">
        <v>0</v>
      </c>
      <c r="W3171" s="3" t="n">
        <v>0</v>
      </c>
      <c r="X3171" s="3" t="n">
        <v>0</v>
      </c>
      <c r="Y3171" s="3" t="s">
        <v>30</v>
      </c>
      <c r="Z3171" s="3" t="s">
        <v>30</v>
      </c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</row>
    <row r="3172" customFormat="false" ht="15.75" hidden="false" customHeight="false" outlineLevel="0" collapsed="false">
      <c r="A3172" s="3" t="n">
        <v>3171</v>
      </c>
      <c r="B3172" s="3" t="s">
        <v>9240</v>
      </c>
      <c r="C3172" s="3" t="s">
        <v>9241</v>
      </c>
      <c r="D3172" s="3" t="n">
        <v>1</v>
      </c>
      <c r="E3172" s="3" t="n">
        <v>0.8637447</v>
      </c>
      <c r="F3172" s="3" t="n">
        <v>7</v>
      </c>
      <c r="G3172" s="3" t="n">
        <v>7</v>
      </c>
      <c r="H3172" s="3" t="n">
        <v>3</v>
      </c>
      <c r="I3172" s="3" t="n">
        <v>3</v>
      </c>
      <c r="J3172" s="3" t="n">
        <v>3</v>
      </c>
      <c r="K3172" s="3" t="n">
        <v>3</v>
      </c>
      <c r="L3172" s="3" t="n">
        <v>1</v>
      </c>
      <c r="M3172" s="3" t="n">
        <v>1</v>
      </c>
      <c r="N3172" s="3" t="n">
        <v>-1</v>
      </c>
      <c r="O3172" s="3" t="n">
        <v>-1</v>
      </c>
      <c r="P3172" s="3" t="n">
        <v>8.3</v>
      </c>
      <c r="Q3172" s="3" t="n">
        <v>24.2</v>
      </c>
      <c r="R3172" s="3" t="s">
        <v>9242</v>
      </c>
      <c r="S3172" s="4" t="n">
        <v>45746.9958680556</v>
      </c>
      <c r="T3172" s="3" t="s">
        <v>29</v>
      </c>
      <c r="U3172" s="3" t="s">
        <v>29</v>
      </c>
      <c r="V3172" s="3" t="n">
        <v>0</v>
      </c>
      <c r="W3172" s="3" t="n">
        <v>0</v>
      </c>
      <c r="X3172" s="3" t="n">
        <v>0</v>
      </c>
      <c r="Y3172" s="3" t="s">
        <v>30</v>
      </c>
      <c r="Z3172" s="3" t="s">
        <v>30</v>
      </c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</row>
    <row r="3173" customFormat="false" ht="15.75" hidden="false" customHeight="false" outlineLevel="0" collapsed="false">
      <c r="A3173" s="3" t="n">
        <v>3172</v>
      </c>
      <c r="B3173" s="3" t="s">
        <v>9243</v>
      </c>
      <c r="C3173" s="3" t="s">
        <v>9244</v>
      </c>
      <c r="D3173" s="3" t="n">
        <v>1</v>
      </c>
      <c r="E3173" s="3" t="n">
        <v>0.8401833</v>
      </c>
      <c r="F3173" s="3" t="n">
        <v>7</v>
      </c>
      <c r="G3173" s="3" t="n">
        <v>7</v>
      </c>
      <c r="H3173" s="3" t="n">
        <v>3</v>
      </c>
      <c r="I3173" s="3" t="n">
        <v>3</v>
      </c>
      <c r="J3173" s="3" t="n">
        <v>3</v>
      </c>
      <c r="K3173" s="3" t="n">
        <v>3</v>
      </c>
      <c r="L3173" s="3" t="n">
        <v>1</v>
      </c>
      <c r="M3173" s="3" t="n">
        <v>1</v>
      </c>
      <c r="N3173" s="3" t="n">
        <v>-1</v>
      </c>
      <c r="O3173" s="3" t="n">
        <v>-1</v>
      </c>
      <c r="P3173" s="3" t="n">
        <v>8.3</v>
      </c>
      <c r="Q3173" s="3" t="n">
        <v>24.2</v>
      </c>
      <c r="R3173" s="3" t="s">
        <v>9242</v>
      </c>
      <c r="S3173" s="4" t="n">
        <v>45746.9959259259</v>
      </c>
      <c r="T3173" s="3" t="s">
        <v>29</v>
      </c>
      <c r="U3173" s="3" t="s">
        <v>29</v>
      </c>
      <c r="V3173" s="3" t="n">
        <v>0</v>
      </c>
      <c r="W3173" s="3" t="n">
        <v>0</v>
      </c>
      <c r="X3173" s="3" t="n">
        <v>0</v>
      </c>
      <c r="Y3173" s="3" t="s">
        <v>30</v>
      </c>
      <c r="Z3173" s="3" t="s">
        <v>30</v>
      </c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</row>
    <row r="3174" customFormat="false" ht="15.75" hidden="false" customHeight="false" outlineLevel="0" collapsed="false">
      <c r="A3174" s="3" t="n">
        <v>3173</v>
      </c>
      <c r="B3174" s="3" t="s">
        <v>9245</v>
      </c>
      <c r="C3174" s="3" t="s">
        <v>9246</v>
      </c>
      <c r="D3174" s="3" t="n">
        <v>1</v>
      </c>
      <c r="E3174" s="3" t="n">
        <v>0.8272722</v>
      </c>
      <c r="F3174" s="3" t="n">
        <v>7</v>
      </c>
      <c r="G3174" s="3" t="n">
        <v>7</v>
      </c>
      <c r="H3174" s="3" t="n">
        <v>3</v>
      </c>
      <c r="I3174" s="3" t="n">
        <v>3</v>
      </c>
      <c r="J3174" s="3" t="n">
        <v>3</v>
      </c>
      <c r="K3174" s="3" t="n">
        <v>3</v>
      </c>
      <c r="L3174" s="3" t="n">
        <v>1</v>
      </c>
      <c r="M3174" s="3" t="n">
        <v>1</v>
      </c>
      <c r="N3174" s="3" t="n">
        <v>-1</v>
      </c>
      <c r="O3174" s="3" t="n">
        <v>-1</v>
      </c>
      <c r="P3174" s="3" t="n">
        <v>8.3</v>
      </c>
      <c r="Q3174" s="3" t="n">
        <v>24.2</v>
      </c>
      <c r="R3174" s="3" t="s">
        <v>9247</v>
      </c>
      <c r="S3174" s="4" t="n">
        <v>45746.9959837963</v>
      </c>
      <c r="T3174" s="3" t="s">
        <v>29</v>
      </c>
      <c r="U3174" s="3" t="s">
        <v>29</v>
      </c>
      <c r="V3174" s="3" t="n">
        <v>0</v>
      </c>
      <c r="W3174" s="3" t="n">
        <v>0</v>
      </c>
      <c r="X3174" s="3" t="n">
        <v>0</v>
      </c>
      <c r="Y3174" s="3" t="s">
        <v>30</v>
      </c>
      <c r="Z3174" s="3" t="s">
        <v>30</v>
      </c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</row>
    <row r="3175" customFormat="false" ht="15.75" hidden="false" customHeight="false" outlineLevel="0" collapsed="false">
      <c r="A3175" s="3" t="n">
        <v>3174</v>
      </c>
      <c r="B3175" s="3" t="s">
        <v>9248</v>
      </c>
      <c r="C3175" s="3" t="s">
        <v>9249</v>
      </c>
      <c r="D3175" s="3" t="n">
        <v>1</v>
      </c>
      <c r="E3175" s="3" t="n">
        <v>0.6396464</v>
      </c>
      <c r="F3175" s="3" t="n">
        <v>5</v>
      </c>
      <c r="G3175" s="3" t="n">
        <v>5</v>
      </c>
      <c r="H3175" s="3" t="n">
        <v>2</v>
      </c>
      <c r="I3175" s="3" t="n">
        <v>2</v>
      </c>
      <c r="J3175" s="3" t="n">
        <v>3</v>
      </c>
      <c r="K3175" s="3" t="n">
        <v>3</v>
      </c>
      <c r="L3175" s="3" t="n">
        <v>1</v>
      </c>
      <c r="M3175" s="3" t="n">
        <v>1</v>
      </c>
      <c r="N3175" s="3" t="n">
        <v>-1</v>
      </c>
      <c r="O3175" s="3" t="n">
        <v>-1</v>
      </c>
      <c r="P3175" s="3" t="n">
        <v>8.3</v>
      </c>
      <c r="Q3175" s="3" t="n">
        <v>24.2</v>
      </c>
      <c r="R3175" s="3" t="s">
        <v>9250</v>
      </c>
      <c r="S3175" s="4" t="n">
        <v>45746.9960416667</v>
      </c>
      <c r="T3175" s="3" t="s">
        <v>29</v>
      </c>
      <c r="U3175" s="3" t="s">
        <v>29</v>
      </c>
      <c r="V3175" s="3" t="n">
        <v>0</v>
      </c>
      <c r="W3175" s="3" t="n">
        <v>0</v>
      </c>
      <c r="X3175" s="3" t="n">
        <v>0</v>
      </c>
      <c r="Y3175" s="3" t="s">
        <v>30</v>
      </c>
      <c r="Z3175" s="3" t="s">
        <v>30</v>
      </c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</row>
    <row r="3176" customFormat="false" ht="15.75" hidden="false" customHeight="false" outlineLevel="0" collapsed="false">
      <c r="A3176" s="3" t="n">
        <v>3175</v>
      </c>
      <c r="B3176" s="3" t="s">
        <v>9251</v>
      </c>
      <c r="C3176" s="3" t="s">
        <v>9252</v>
      </c>
      <c r="D3176" s="3" t="n">
        <v>1</v>
      </c>
      <c r="E3176" s="3" t="n">
        <v>4.9447081</v>
      </c>
      <c r="F3176" s="3" t="n">
        <v>103</v>
      </c>
      <c r="G3176" s="3" t="n">
        <v>103</v>
      </c>
      <c r="H3176" s="3" t="n">
        <v>22</v>
      </c>
      <c r="I3176" s="3" t="n">
        <v>22</v>
      </c>
      <c r="J3176" s="3" t="n">
        <v>77</v>
      </c>
      <c r="K3176" s="3" t="n">
        <v>77</v>
      </c>
      <c r="L3176" s="3" t="n">
        <v>15</v>
      </c>
      <c r="M3176" s="3" t="n">
        <v>15</v>
      </c>
      <c r="N3176" s="3" t="n">
        <v>12</v>
      </c>
      <c r="O3176" s="3" t="n">
        <v>-1</v>
      </c>
      <c r="P3176" s="3" t="n">
        <v>8.3</v>
      </c>
      <c r="Q3176" s="3" t="n">
        <v>24.2</v>
      </c>
      <c r="R3176" s="3" t="s">
        <v>9253</v>
      </c>
      <c r="S3176" s="4" t="n">
        <v>45746.9962731482</v>
      </c>
      <c r="T3176" s="3" t="s">
        <v>29</v>
      </c>
      <c r="U3176" s="3" t="s">
        <v>29</v>
      </c>
      <c r="V3176" s="3" t="n">
        <v>1</v>
      </c>
      <c r="W3176" s="3" t="n">
        <v>0</v>
      </c>
      <c r="X3176" s="3" t="n">
        <v>0</v>
      </c>
      <c r="Y3176" s="3" t="s">
        <v>30</v>
      </c>
      <c r="Z3176" s="3" t="s">
        <v>30</v>
      </c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</row>
    <row r="3177" customFormat="false" ht="15.75" hidden="false" customHeight="false" outlineLevel="0" collapsed="false">
      <c r="A3177" s="3" t="n">
        <v>3176</v>
      </c>
      <c r="B3177" s="3" t="s">
        <v>9254</v>
      </c>
      <c r="C3177" s="3" t="s">
        <v>9255</v>
      </c>
      <c r="D3177" s="3" t="n">
        <v>1</v>
      </c>
      <c r="E3177" s="3" t="n">
        <v>3.0484651</v>
      </c>
      <c r="F3177" s="3" t="n">
        <v>10</v>
      </c>
      <c r="G3177" s="3" t="n">
        <v>10</v>
      </c>
      <c r="H3177" s="3" t="n">
        <v>5</v>
      </c>
      <c r="I3177" s="3" t="n">
        <v>5</v>
      </c>
      <c r="J3177" s="3" t="n">
        <v>12</v>
      </c>
      <c r="K3177" s="3" t="n">
        <v>12</v>
      </c>
      <c r="L3177" s="3" t="n">
        <v>1</v>
      </c>
      <c r="M3177" s="3" t="n">
        <v>1</v>
      </c>
      <c r="N3177" s="3" t="n">
        <v>-1</v>
      </c>
      <c r="O3177" s="3" t="n">
        <v>-1</v>
      </c>
      <c r="P3177" s="3" t="n">
        <v>8.3</v>
      </c>
      <c r="Q3177" s="3" t="n">
        <v>24.2</v>
      </c>
      <c r="R3177" s="3" t="s">
        <v>9256</v>
      </c>
      <c r="S3177" s="4" t="n">
        <v>45746.9963773148</v>
      </c>
      <c r="T3177" s="3" t="s">
        <v>239</v>
      </c>
      <c r="U3177" s="3" t="s">
        <v>239</v>
      </c>
      <c r="V3177" s="3" t="n">
        <v>0</v>
      </c>
      <c r="W3177" s="3" t="n">
        <v>0</v>
      </c>
      <c r="X3177" s="3" t="n">
        <v>0</v>
      </c>
      <c r="Y3177" s="3" t="s">
        <v>30</v>
      </c>
      <c r="Z3177" s="3" t="s">
        <v>30</v>
      </c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</row>
    <row r="3178" customFormat="false" ht="15.75" hidden="false" customHeight="false" outlineLevel="0" collapsed="false">
      <c r="A3178" s="3" t="n">
        <v>3177</v>
      </c>
      <c r="B3178" s="3" t="s">
        <v>9257</v>
      </c>
      <c r="C3178" s="3" t="s">
        <v>9258</v>
      </c>
      <c r="D3178" s="3" t="n">
        <v>1</v>
      </c>
      <c r="E3178" s="3" t="n">
        <v>0.1133135</v>
      </c>
      <c r="F3178" s="3" t="n">
        <v>5</v>
      </c>
      <c r="G3178" s="3" t="n">
        <v>5</v>
      </c>
      <c r="H3178" s="3" t="n">
        <v>4</v>
      </c>
      <c r="I3178" s="3" t="n">
        <v>4</v>
      </c>
      <c r="J3178" s="3" t="n">
        <v>3</v>
      </c>
      <c r="K3178" s="3" t="n">
        <v>3</v>
      </c>
      <c r="L3178" s="3" t="n">
        <v>0</v>
      </c>
      <c r="M3178" s="3" t="n">
        <v>0</v>
      </c>
      <c r="N3178" s="3" t="n">
        <v>0</v>
      </c>
      <c r="O3178" s="3" t="n">
        <v>0</v>
      </c>
      <c r="P3178" s="3" t="n">
        <v>8.3</v>
      </c>
      <c r="Q3178" s="3" t="n">
        <v>24.2</v>
      </c>
      <c r="R3178" s="3" t="s">
        <v>9259</v>
      </c>
      <c r="S3178" s="4" t="n">
        <v>45746.9964236111</v>
      </c>
      <c r="T3178" s="3" t="s">
        <v>239</v>
      </c>
      <c r="U3178" s="3" t="s">
        <v>239</v>
      </c>
      <c r="V3178" s="3" t="n">
        <v>1</v>
      </c>
      <c r="W3178" s="3" t="n">
        <v>1</v>
      </c>
      <c r="X3178" s="3" t="n">
        <v>0</v>
      </c>
      <c r="Y3178" s="3" t="s">
        <v>81</v>
      </c>
      <c r="Z3178" s="3" t="s">
        <v>81</v>
      </c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</row>
    <row r="3179" customFormat="false" ht="15.75" hidden="false" customHeight="false" outlineLevel="0" collapsed="false">
      <c r="A3179" s="3" t="n">
        <v>3178</v>
      </c>
      <c r="B3179" s="3" t="s">
        <v>9260</v>
      </c>
      <c r="C3179" s="3" t="s">
        <v>9261</v>
      </c>
      <c r="D3179" s="3" t="n">
        <v>1</v>
      </c>
      <c r="E3179" s="3" t="n">
        <v>0.1272403</v>
      </c>
      <c r="F3179" s="3" t="n">
        <v>6</v>
      </c>
      <c r="G3179" s="3" t="n">
        <v>6</v>
      </c>
      <c r="H3179" s="3" t="n">
        <v>5</v>
      </c>
      <c r="I3179" s="3" t="n">
        <v>5</v>
      </c>
      <c r="J3179" s="3" t="n">
        <v>4</v>
      </c>
      <c r="K3179" s="3" t="n">
        <v>4</v>
      </c>
      <c r="L3179" s="3" t="n">
        <v>0</v>
      </c>
      <c r="M3179" s="3" t="n">
        <v>0</v>
      </c>
      <c r="N3179" s="3" t="n">
        <v>-1</v>
      </c>
      <c r="O3179" s="3" t="n">
        <v>-1</v>
      </c>
      <c r="P3179" s="3" t="n">
        <v>8.3</v>
      </c>
      <c r="Q3179" s="3" t="n">
        <v>24.2</v>
      </c>
      <c r="R3179" s="3" t="s">
        <v>9262</v>
      </c>
      <c r="S3179" s="4" t="n">
        <v>45746.9964814815</v>
      </c>
      <c r="T3179" s="3" t="s">
        <v>239</v>
      </c>
      <c r="U3179" s="3" t="s">
        <v>239</v>
      </c>
      <c r="V3179" s="3" t="n">
        <v>0</v>
      </c>
      <c r="W3179" s="3" t="n">
        <v>0</v>
      </c>
      <c r="X3179" s="3" t="n">
        <v>0</v>
      </c>
      <c r="Y3179" s="3" t="s">
        <v>30</v>
      </c>
      <c r="Z3179" s="3" t="s">
        <v>30</v>
      </c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</row>
    <row r="3180" customFormat="false" ht="15.75" hidden="false" customHeight="false" outlineLevel="0" collapsed="false">
      <c r="A3180" s="3" t="n">
        <v>3179</v>
      </c>
      <c r="B3180" s="3" t="s">
        <v>9263</v>
      </c>
      <c r="C3180" s="3" t="s">
        <v>9264</v>
      </c>
      <c r="D3180" s="3" t="n">
        <v>1</v>
      </c>
      <c r="E3180" s="3" t="n">
        <v>0.3171386</v>
      </c>
      <c r="F3180" s="3" t="n">
        <v>12</v>
      </c>
      <c r="G3180" s="3" t="n">
        <v>12</v>
      </c>
      <c r="H3180" s="3" t="n">
        <v>7</v>
      </c>
      <c r="I3180" s="3" t="n">
        <v>7</v>
      </c>
      <c r="J3180" s="3" t="n">
        <v>11</v>
      </c>
      <c r="K3180" s="3" t="n">
        <v>11</v>
      </c>
      <c r="L3180" s="3" t="n">
        <v>1</v>
      </c>
      <c r="M3180" s="3" t="n">
        <v>1</v>
      </c>
      <c r="N3180" s="3" t="n">
        <v>-1</v>
      </c>
      <c r="O3180" s="3" t="n">
        <v>-1</v>
      </c>
      <c r="P3180" s="3" t="n">
        <v>8.3</v>
      </c>
      <c r="Q3180" s="3" t="n">
        <v>24.2</v>
      </c>
      <c r="R3180" s="3" t="s">
        <v>9265</v>
      </c>
      <c r="S3180" s="4" t="n">
        <v>45746.9965162037</v>
      </c>
      <c r="T3180" s="3" t="s">
        <v>239</v>
      </c>
      <c r="U3180" s="3" t="s">
        <v>239</v>
      </c>
      <c r="V3180" s="3" t="n">
        <v>0</v>
      </c>
      <c r="W3180" s="3" t="n">
        <v>0</v>
      </c>
      <c r="X3180" s="3" t="n">
        <v>0</v>
      </c>
      <c r="Y3180" s="3" t="s">
        <v>30</v>
      </c>
      <c r="Z3180" s="3" t="s">
        <v>30</v>
      </c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</row>
    <row r="3181" customFormat="false" ht="15.75" hidden="false" customHeight="false" outlineLevel="0" collapsed="false">
      <c r="A3181" s="3" t="n">
        <v>3180</v>
      </c>
      <c r="B3181" s="3" t="s">
        <v>9266</v>
      </c>
      <c r="C3181" s="3" t="s">
        <v>9267</v>
      </c>
      <c r="D3181" s="3" t="n">
        <v>1</v>
      </c>
      <c r="E3181" s="3" t="n">
        <v>1.1489958</v>
      </c>
      <c r="F3181" s="3" t="n">
        <v>13</v>
      </c>
      <c r="G3181" s="3" t="n">
        <v>13</v>
      </c>
      <c r="H3181" s="3" t="n">
        <v>7</v>
      </c>
      <c r="I3181" s="3" t="n">
        <v>7</v>
      </c>
      <c r="J3181" s="3" t="n">
        <v>8</v>
      </c>
      <c r="K3181" s="3" t="n">
        <v>8</v>
      </c>
      <c r="L3181" s="3" t="n">
        <v>2</v>
      </c>
      <c r="M3181" s="3" t="n">
        <v>2</v>
      </c>
      <c r="N3181" s="3" t="n">
        <v>-1</v>
      </c>
      <c r="O3181" s="3" t="n">
        <v>-1</v>
      </c>
      <c r="P3181" s="3" t="n">
        <v>8.3</v>
      </c>
      <c r="Q3181" s="3" t="n">
        <v>24.2</v>
      </c>
      <c r="R3181" s="3" t="s">
        <v>9268</v>
      </c>
      <c r="S3181" s="4" t="n">
        <v>45746.9965856482</v>
      </c>
      <c r="T3181" s="3" t="s">
        <v>239</v>
      </c>
      <c r="U3181" s="3" t="s">
        <v>239</v>
      </c>
      <c r="V3181" s="3" t="n">
        <v>0</v>
      </c>
      <c r="W3181" s="3" t="n">
        <v>0</v>
      </c>
      <c r="X3181" s="3" t="n">
        <v>0</v>
      </c>
      <c r="Y3181" s="3" t="s">
        <v>30</v>
      </c>
      <c r="Z3181" s="3" t="s">
        <v>30</v>
      </c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</row>
    <row r="3182" customFormat="false" ht="15.75" hidden="false" customHeight="false" outlineLevel="0" collapsed="false">
      <c r="A3182" s="3" t="n">
        <v>3181</v>
      </c>
      <c r="B3182" s="3" t="s">
        <v>9269</v>
      </c>
      <c r="C3182" s="3" t="s">
        <v>9270</v>
      </c>
      <c r="D3182" s="3" t="n">
        <v>1</v>
      </c>
      <c r="E3182" s="3" t="n">
        <v>0.86906</v>
      </c>
      <c r="F3182" s="3" t="n">
        <v>8</v>
      </c>
      <c r="G3182" s="3" t="n">
        <v>8</v>
      </c>
      <c r="H3182" s="3" t="n">
        <v>3</v>
      </c>
      <c r="I3182" s="3" t="n">
        <v>3</v>
      </c>
      <c r="J3182" s="3" t="n">
        <v>3</v>
      </c>
      <c r="K3182" s="3" t="n">
        <v>3</v>
      </c>
      <c r="L3182" s="3" t="n">
        <v>2</v>
      </c>
      <c r="M3182" s="3" t="n">
        <v>2</v>
      </c>
      <c r="N3182" s="3" t="n">
        <v>-1</v>
      </c>
      <c r="O3182" s="3" t="n">
        <v>-1</v>
      </c>
      <c r="P3182" s="3" t="n">
        <v>8.3</v>
      </c>
      <c r="Q3182" s="3" t="n">
        <v>24.2</v>
      </c>
      <c r="R3182" s="3" t="s">
        <v>9271</v>
      </c>
      <c r="S3182" s="4" t="n">
        <v>45746.9966550926</v>
      </c>
      <c r="T3182" s="3" t="s">
        <v>239</v>
      </c>
      <c r="U3182" s="3" t="s">
        <v>239</v>
      </c>
      <c r="V3182" s="3" t="n">
        <v>0</v>
      </c>
      <c r="W3182" s="3" t="n">
        <v>0</v>
      </c>
      <c r="X3182" s="3" t="n">
        <v>0</v>
      </c>
      <c r="Y3182" s="3" t="s">
        <v>30</v>
      </c>
      <c r="Z3182" s="3" t="s">
        <v>30</v>
      </c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</row>
    <row r="3183" customFormat="false" ht="15.75" hidden="false" customHeight="false" outlineLevel="0" collapsed="false">
      <c r="A3183" s="3" t="n">
        <v>3182</v>
      </c>
      <c r="B3183" s="3" t="s">
        <v>9272</v>
      </c>
      <c r="C3183" s="3" t="s">
        <v>9273</v>
      </c>
      <c r="D3183" s="3" t="n">
        <v>1</v>
      </c>
      <c r="E3183" s="3" t="n">
        <v>501.2305575</v>
      </c>
      <c r="F3183" s="3" t="n">
        <v>2133</v>
      </c>
      <c r="G3183" s="3" t="n">
        <v>2133</v>
      </c>
      <c r="H3183" s="3" t="n">
        <v>20</v>
      </c>
      <c r="I3183" s="3" t="n">
        <v>20</v>
      </c>
      <c r="J3183" s="3" t="n">
        <v>2723</v>
      </c>
      <c r="K3183" s="3" t="n">
        <v>2723</v>
      </c>
      <c r="L3183" s="3" t="n">
        <v>174</v>
      </c>
      <c r="M3183" s="3" t="n">
        <v>174</v>
      </c>
      <c r="N3183" s="3" t="n">
        <v>-1</v>
      </c>
      <c r="O3183" s="3" t="n">
        <v>-1</v>
      </c>
      <c r="P3183" s="3" t="n">
        <v>8.4</v>
      </c>
      <c r="Q3183" s="3" t="n">
        <v>24.2</v>
      </c>
      <c r="R3183" s="3" t="s">
        <v>9274</v>
      </c>
      <c r="S3183" s="4" t="n">
        <v>45747.0050231482</v>
      </c>
      <c r="T3183" s="3" t="s">
        <v>3197</v>
      </c>
      <c r="U3183" s="3" t="s">
        <v>3197</v>
      </c>
      <c r="V3183" s="3" t="n">
        <v>0</v>
      </c>
      <c r="W3183" s="3" t="n">
        <v>0</v>
      </c>
      <c r="X3183" s="3" t="n">
        <v>0</v>
      </c>
      <c r="Y3183" s="3" t="s">
        <v>30</v>
      </c>
      <c r="Z3183" s="3" t="s">
        <v>30</v>
      </c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</row>
    <row r="3184" customFormat="false" ht="15.75" hidden="false" customHeight="false" outlineLevel="0" collapsed="false">
      <c r="A3184" s="3" t="n">
        <v>3183</v>
      </c>
      <c r="B3184" s="3" t="s">
        <v>9275</v>
      </c>
      <c r="C3184" s="3" t="s">
        <v>9276</v>
      </c>
      <c r="D3184" s="3" t="n">
        <v>1</v>
      </c>
      <c r="E3184" s="3" t="n">
        <v>9.4945661</v>
      </c>
      <c r="F3184" s="3" t="n">
        <v>33</v>
      </c>
      <c r="G3184" s="3" t="n">
        <v>33</v>
      </c>
      <c r="H3184" s="3" t="n">
        <v>3</v>
      </c>
      <c r="I3184" s="3" t="n">
        <v>3</v>
      </c>
      <c r="J3184" s="3" t="n">
        <v>51</v>
      </c>
      <c r="K3184" s="3" t="n">
        <v>51</v>
      </c>
      <c r="L3184" s="3" t="n">
        <v>15</v>
      </c>
      <c r="M3184" s="3" t="n">
        <v>15</v>
      </c>
      <c r="N3184" s="3" t="n">
        <v>3</v>
      </c>
      <c r="O3184" s="3" t="n">
        <v>3</v>
      </c>
      <c r="P3184" s="3" t="n">
        <v>8.2</v>
      </c>
      <c r="Q3184" s="3" t="n">
        <v>24.2</v>
      </c>
      <c r="R3184" s="3" t="s">
        <v>9277</v>
      </c>
      <c r="S3184" s="4" t="n">
        <v>45747.0056828704</v>
      </c>
      <c r="T3184" s="3" t="s">
        <v>239</v>
      </c>
      <c r="U3184" s="3" t="s">
        <v>239</v>
      </c>
      <c r="V3184" s="3" t="n">
        <v>1</v>
      </c>
      <c r="W3184" s="3" t="n">
        <v>1</v>
      </c>
      <c r="X3184" s="3" t="n">
        <v>0</v>
      </c>
      <c r="Y3184" s="3" t="s">
        <v>30</v>
      </c>
      <c r="Z3184" s="3" t="s">
        <v>30</v>
      </c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</row>
    <row r="3185" customFormat="false" ht="15.75" hidden="false" customHeight="false" outlineLevel="0" collapsed="false">
      <c r="A3185" s="3" t="n">
        <v>3184</v>
      </c>
      <c r="B3185" s="3" t="s">
        <v>9278</v>
      </c>
      <c r="C3185" s="3" t="s">
        <v>9279</v>
      </c>
      <c r="D3185" s="3" t="n">
        <v>1</v>
      </c>
      <c r="E3185" s="3" t="n">
        <v>6.9267877</v>
      </c>
      <c r="F3185" s="3" t="n">
        <v>55</v>
      </c>
      <c r="G3185" s="3" t="n">
        <v>55</v>
      </c>
      <c r="H3185" s="3" t="n">
        <v>5</v>
      </c>
      <c r="I3185" s="3" t="n">
        <v>5</v>
      </c>
      <c r="J3185" s="3" t="n">
        <v>143</v>
      </c>
      <c r="K3185" s="3" t="n">
        <v>143</v>
      </c>
      <c r="L3185" s="3" t="n">
        <v>32</v>
      </c>
      <c r="M3185" s="3" t="n">
        <v>32</v>
      </c>
      <c r="N3185" s="3" t="n">
        <v>15</v>
      </c>
      <c r="O3185" s="3" t="n">
        <v>-1</v>
      </c>
      <c r="P3185" s="3" t="n">
        <v>8.3</v>
      </c>
      <c r="Q3185" s="3" t="n">
        <v>24.2</v>
      </c>
      <c r="R3185" s="3" t="s">
        <v>9280</v>
      </c>
      <c r="S3185" s="4" t="n">
        <v>45747.5132523148</v>
      </c>
      <c r="T3185" s="3" t="s">
        <v>65</v>
      </c>
      <c r="U3185" s="3" t="s">
        <v>65</v>
      </c>
      <c r="V3185" s="3" t="n">
        <v>1</v>
      </c>
      <c r="W3185" s="3" t="n">
        <v>0</v>
      </c>
      <c r="X3185" s="3" t="n">
        <v>0</v>
      </c>
      <c r="Y3185" s="3" t="s">
        <v>30</v>
      </c>
      <c r="Z3185" s="3" t="s">
        <v>30</v>
      </c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</row>
    <row r="3186" customFormat="false" ht="15.75" hidden="false" customHeight="false" outlineLevel="0" collapsed="false">
      <c r="A3186" s="3" t="n">
        <v>3185</v>
      </c>
      <c r="B3186" s="3" t="s">
        <v>9281</v>
      </c>
      <c r="C3186" s="3" t="s">
        <v>9282</v>
      </c>
      <c r="D3186" s="3" t="n">
        <v>1</v>
      </c>
      <c r="E3186" s="3" t="n">
        <v>14.3990329</v>
      </c>
      <c r="F3186" s="3" t="n">
        <v>30</v>
      </c>
      <c r="G3186" s="3" t="n">
        <v>30</v>
      </c>
      <c r="H3186" s="3" t="n">
        <v>9</v>
      </c>
      <c r="I3186" s="3" t="n">
        <v>9</v>
      </c>
      <c r="J3186" s="3" t="n">
        <v>39</v>
      </c>
      <c r="K3186" s="3" t="n">
        <v>39</v>
      </c>
      <c r="L3186" s="3" t="n">
        <v>8</v>
      </c>
      <c r="M3186" s="3" t="n">
        <v>8</v>
      </c>
      <c r="N3186" s="3" t="n">
        <v>10</v>
      </c>
      <c r="O3186" s="3" t="n">
        <v>-1</v>
      </c>
      <c r="P3186" s="3" t="n">
        <v>7.9</v>
      </c>
      <c r="Q3186" s="3" t="n">
        <v>24.2</v>
      </c>
      <c r="R3186" s="3" t="s">
        <v>9283</v>
      </c>
      <c r="S3186" s="4" t="n">
        <v>45747.0062847222</v>
      </c>
      <c r="T3186" s="3" t="s">
        <v>4910</v>
      </c>
      <c r="U3186" s="3" t="s">
        <v>4910</v>
      </c>
      <c r="V3186" s="3" t="n">
        <v>1</v>
      </c>
      <c r="W3186" s="3" t="n">
        <v>0</v>
      </c>
      <c r="X3186" s="3" t="n">
        <v>0</v>
      </c>
      <c r="Y3186" s="3" t="s">
        <v>30</v>
      </c>
      <c r="Z3186" s="3" t="s">
        <v>30</v>
      </c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</row>
    <row r="3187" customFormat="false" ht="15.75" hidden="false" customHeight="false" outlineLevel="0" collapsed="false">
      <c r="A3187" s="3" t="n">
        <v>3186</v>
      </c>
      <c r="B3187" s="3" t="s">
        <v>9284</v>
      </c>
      <c r="C3187" s="3" t="s">
        <v>9285</v>
      </c>
      <c r="D3187" s="3" t="n">
        <v>1</v>
      </c>
      <c r="E3187" s="3" t="n">
        <v>43.8837563</v>
      </c>
      <c r="F3187" s="3" t="n">
        <v>1045</v>
      </c>
      <c r="G3187" s="3" t="n">
        <v>1045</v>
      </c>
      <c r="H3187" s="3" t="n">
        <v>41</v>
      </c>
      <c r="I3187" s="3" t="n">
        <v>41</v>
      </c>
      <c r="J3187" s="3" t="n">
        <v>1452</v>
      </c>
      <c r="K3187" s="3" t="n">
        <v>1452</v>
      </c>
      <c r="L3187" s="3" t="n">
        <v>106</v>
      </c>
      <c r="M3187" s="3" t="n">
        <v>106</v>
      </c>
      <c r="N3187" s="3" t="n">
        <v>-1</v>
      </c>
      <c r="O3187" s="3" t="n">
        <v>-1</v>
      </c>
      <c r="P3187" s="3" t="n">
        <v>8.3</v>
      </c>
      <c r="Q3187" s="3" t="n">
        <v>24.2</v>
      </c>
      <c r="R3187" s="3" t="s">
        <v>9286</v>
      </c>
      <c r="S3187" s="4" t="n">
        <v>45747.007662037</v>
      </c>
      <c r="T3187" s="3" t="s">
        <v>4910</v>
      </c>
      <c r="U3187" s="3" t="s">
        <v>4910</v>
      </c>
      <c r="V3187" s="3" t="n">
        <v>0</v>
      </c>
      <c r="W3187" s="3" t="n">
        <v>0</v>
      </c>
      <c r="X3187" s="3" t="n">
        <v>0</v>
      </c>
      <c r="Y3187" s="3" t="s">
        <v>30</v>
      </c>
      <c r="Z3187" s="3" t="s">
        <v>30</v>
      </c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</row>
    <row r="3188" customFormat="false" ht="15.75" hidden="false" customHeight="false" outlineLevel="0" collapsed="false">
      <c r="A3188" s="3" t="n">
        <v>3187</v>
      </c>
      <c r="B3188" s="3" t="s">
        <v>9287</v>
      </c>
      <c r="C3188" s="3" t="s">
        <v>9288</v>
      </c>
      <c r="D3188" s="3" t="n">
        <v>1</v>
      </c>
      <c r="E3188" s="3" t="n">
        <v>5.8823248</v>
      </c>
      <c r="F3188" s="3" t="n">
        <v>40</v>
      </c>
      <c r="G3188" s="3" t="n">
        <v>40</v>
      </c>
      <c r="H3188" s="3" t="n">
        <v>5</v>
      </c>
      <c r="I3188" s="3" t="n">
        <v>5</v>
      </c>
      <c r="J3188" s="3" t="n">
        <v>57</v>
      </c>
      <c r="K3188" s="3" t="n">
        <v>57</v>
      </c>
      <c r="L3188" s="3" t="n">
        <v>8</v>
      </c>
      <c r="M3188" s="3" t="n">
        <v>8</v>
      </c>
      <c r="N3188" s="3" t="n">
        <v>0</v>
      </c>
      <c r="O3188" s="3" t="n">
        <v>-1</v>
      </c>
      <c r="P3188" s="3" t="n">
        <v>8.1</v>
      </c>
      <c r="Q3188" s="3" t="n">
        <v>24.2</v>
      </c>
      <c r="R3188" s="3" t="s">
        <v>9289</v>
      </c>
      <c r="S3188" s="4" t="n">
        <v>45747.0080208333</v>
      </c>
      <c r="T3188" s="3" t="s">
        <v>65</v>
      </c>
      <c r="U3188" s="3" t="s">
        <v>65</v>
      </c>
      <c r="V3188" s="3" t="n">
        <v>1</v>
      </c>
      <c r="W3188" s="3" t="n">
        <v>0</v>
      </c>
      <c r="X3188" s="3" t="n">
        <v>0</v>
      </c>
      <c r="Y3188" s="3" t="s">
        <v>30</v>
      </c>
      <c r="Z3188" s="3" t="s">
        <v>30</v>
      </c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</row>
    <row r="3189" customFormat="false" ht="15.75" hidden="false" customHeight="false" outlineLevel="0" collapsed="false">
      <c r="A3189" s="3" t="n">
        <v>3188</v>
      </c>
      <c r="B3189" s="3" t="s">
        <v>9290</v>
      </c>
      <c r="C3189" s="3" t="s">
        <v>9291</v>
      </c>
      <c r="D3189" s="3" t="n">
        <v>1</v>
      </c>
      <c r="E3189" s="3" t="n">
        <v>0.8893906</v>
      </c>
      <c r="F3189" s="3" t="n">
        <v>52</v>
      </c>
      <c r="G3189" s="3" t="n">
        <v>52</v>
      </c>
      <c r="H3189" s="3" t="n">
        <v>10</v>
      </c>
      <c r="I3189" s="3" t="n">
        <v>10</v>
      </c>
      <c r="J3189" s="3" t="n">
        <v>65</v>
      </c>
      <c r="K3189" s="3" t="n">
        <v>65</v>
      </c>
      <c r="L3189" s="3" t="n">
        <v>2</v>
      </c>
      <c r="M3189" s="3" t="n">
        <v>2</v>
      </c>
      <c r="N3189" s="3" t="n">
        <v>5</v>
      </c>
      <c r="O3189" s="3" t="n">
        <v>5</v>
      </c>
      <c r="P3189" s="3" t="n">
        <v>8.3</v>
      </c>
      <c r="Q3189" s="3" t="n">
        <v>24.2</v>
      </c>
      <c r="R3189" s="3" t="s">
        <v>9292</v>
      </c>
      <c r="S3189" s="4" t="n">
        <v>45747.0080902778</v>
      </c>
      <c r="T3189" s="3" t="s">
        <v>65</v>
      </c>
      <c r="U3189" s="3" t="s">
        <v>65</v>
      </c>
      <c r="V3189" s="3" t="n">
        <v>1</v>
      </c>
      <c r="W3189" s="3" t="n">
        <v>1</v>
      </c>
      <c r="X3189" s="3" t="n">
        <v>0</v>
      </c>
      <c r="Y3189" s="3" t="s">
        <v>30</v>
      </c>
      <c r="Z3189" s="3" t="s">
        <v>30</v>
      </c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</row>
    <row r="3190" customFormat="false" ht="15.75" hidden="false" customHeight="false" outlineLevel="0" collapsed="false">
      <c r="A3190" s="3" t="n">
        <v>3189</v>
      </c>
      <c r="B3190" s="3" t="s">
        <v>9293</v>
      </c>
      <c r="C3190" s="3" t="s">
        <v>9294</v>
      </c>
      <c r="D3190" s="3" t="n">
        <v>1</v>
      </c>
      <c r="E3190" s="3" t="n">
        <v>48.3616224</v>
      </c>
      <c r="F3190" s="3" t="n">
        <v>1064</v>
      </c>
      <c r="G3190" s="3" t="n">
        <v>1064</v>
      </c>
      <c r="H3190" s="3" t="n">
        <v>41</v>
      </c>
      <c r="I3190" s="3" t="n">
        <v>41</v>
      </c>
      <c r="J3190" s="3" t="n">
        <v>1491</v>
      </c>
      <c r="K3190" s="3" t="n">
        <v>1491</v>
      </c>
      <c r="L3190" s="3" t="n">
        <v>106</v>
      </c>
      <c r="M3190" s="3" t="n">
        <v>106</v>
      </c>
      <c r="N3190" s="3" t="n">
        <v>-1</v>
      </c>
      <c r="O3190" s="3" t="n">
        <v>-1</v>
      </c>
      <c r="P3190" s="3" t="n">
        <v>8.3</v>
      </c>
      <c r="Q3190" s="3" t="n">
        <v>24.2</v>
      </c>
      <c r="R3190" s="3" t="s">
        <v>9295</v>
      </c>
      <c r="S3190" s="4" t="n">
        <v>45747.0094675926</v>
      </c>
      <c r="T3190" s="3" t="s">
        <v>4910</v>
      </c>
      <c r="U3190" s="3" t="s">
        <v>4910</v>
      </c>
      <c r="V3190" s="3" t="n">
        <v>0</v>
      </c>
      <c r="W3190" s="3" t="n">
        <v>0</v>
      </c>
      <c r="X3190" s="3" t="n">
        <v>0</v>
      </c>
      <c r="Y3190" s="3" t="s">
        <v>30</v>
      </c>
      <c r="Z3190" s="3" t="s">
        <v>30</v>
      </c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</row>
    <row r="3191" customFormat="false" ht="15.75" hidden="false" customHeight="false" outlineLevel="0" collapsed="false">
      <c r="A3191" s="3" t="n">
        <v>3190</v>
      </c>
      <c r="B3191" s="3" t="s">
        <v>9296</v>
      </c>
      <c r="C3191" s="3" t="s">
        <v>9297</v>
      </c>
      <c r="D3191" s="3" t="n">
        <v>1</v>
      </c>
      <c r="E3191" s="3" t="n">
        <v>19.1996953</v>
      </c>
      <c r="F3191" s="3" t="n">
        <v>61</v>
      </c>
      <c r="G3191" s="3" t="n">
        <v>61</v>
      </c>
      <c r="H3191" s="3" t="n">
        <v>10</v>
      </c>
      <c r="I3191" s="3" t="n">
        <v>10</v>
      </c>
      <c r="J3191" s="3" t="n">
        <v>77</v>
      </c>
      <c r="K3191" s="3" t="n">
        <v>77</v>
      </c>
      <c r="L3191" s="3" t="n">
        <v>13</v>
      </c>
      <c r="M3191" s="3" t="n">
        <v>13</v>
      </c>
      <c r="N3191" s="3" t="n">
        <v>7</v>
      </c>
      <c r="O3191" s="3" t="n">
        <v>-1</v>
      </c>
      <c r="P3191" s="3" t="n">
        <v>8.3</v>
      </c>
      <c r="Q3191" s="3" t="n">
        <v>24.2</v>
      </c>
      <c r="R3191" s="3" t="s">
        <v>9298</v>
      </c>
      <c r="S3191" s="4" t="n">
        <v>45747.0103703704</v>
      </c>
      <c r="T3191" s="3" t="s">
        <v>65</v>
      </c>
      <c r="U3191" s="3" t="s">
        <v>65</v>
      </c>
      <c r="V3191" s="3" t="n">
        <v>1</v>
      </c>
      <c r="W3191" s="3" t="n">
        <v>0</v>
      </c>
      <c r="X3191" s="3" t="n">
        <v>0</v>
      </c>
      <c r="Y3191" s="3" t="s">
        <v>30</v>
      </c>
      <c r="Z3191" s="3" t="s">
        <v>30</v>
      </c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</row>
    <row r="3192" customFormat="false" ht="15.75" hidden="false" customHeight="false" outlineLevel="0" collapsed="false">
      <c r="A3192" s="3" t="n">
        <v>3191</v>
      </c>
      <c r="B3192" s="3" t="s">
        <v>9299</v>
      </c>
      <c r="C3192" s="3" t="s">
        <v>9300</v>
      </c>
      <c r="D3192" s="3" t="n">
        <v>1</v>
      </c>
      <c r="E3192" s="3" t="n">
        <v>9.3197375</v>
      </c>
      <c r="F3192" s="3" t="n">
        <v>15</v>
      </c>
      <c r="G3192" s="3" t="n">
        <v>15</v>
      </c>
      <c r="H3192" s="3" t="n">
        <v>5</v>
      </c>
      <c r="I3192" s="3" t="n">
        <v>5</v>
      </c>
      <c r="J3192" s="3" t="n">
        <v>24</v>
      </c>
      <c r="K3192" s="3" t="n">
        <v>24</v>
      </c>
      <c r="L3192" s="3" t="n">
        <v>6</v>
      </c>
      <c r="M3192" s="3" t="n">
        <v>6</v>
      </c>
      <c r="N3192" s="3" t="n">
        <v>7</v>
      </c>
      <c r="O3192" s="3" t="n">
        <v>-1</v>
      </c>
      <c r="P3192" s="3" t="n">
        <v>8.4</v>
      </c>
      <c r="Q3192" s="3" t="n">
        <v>24.2</v>
      </c>
      <c r="R3192" s="3" t="s">
        <v>9301</v>
      </c>
      <c r="S3192" s="4" t="n">
        <v>45747.0109259259</v>
      </c>
      <c r="T3192" s="3" t="s">
        <v>65</v>
      </c>
      <c r="U3192" s="3" t="s">
        <v>65</v>
      </c>
      <c r="V3192" s="3" t="n">
        <v>1</v>
      </c>
      <c r="W3192" s="3" t="n">
        <v>0</v>
      </c>
      <c r="X3192" s="3" t="n">
        <v>0</v>
      </c>
      <c r="Y3192" s="3" t="s">
        <v>30</v>
      </c>
      <c r="Z3192" s="3" t="s">
        <v>30</v>
      </c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</row>
    <row r="3193" customFormat="false" ht="15.75" hidden="false" customHeight="false" outlineLevel="0" collapsed="false">
      <c r="A3193" s="3" t="n">
        <v>3192</v>
      </c>
      <c r="B3193" s="3" t="s">
        <v>9302</v>
      </c>
      <c r="C3193" s="3" t="s">
        <v>9303</v>
      </c>
      <c r="D3193" s="3" t="n">
        <v>1</v>
      </c>
      <c r="E3193" s="3" t="n">
        <v>5.161463</v>
      </c>
      <c r="F3193" s="3" t="n">
        <v>15</v>
      </c>
      <c r="G3193" s="3" t="n">
        <v>15</v>
      </c>
      <c r="H3193" s="3" t="n">
        <v>5</v>
      </c>
      <c r="I3193" s="3" t="n">
        <v>5</v>
      </c>
      <c r="J3193" s="3" t="n">
        <v>24</v>
      </c>
      <c r="K3193" s="3" t="n">
        <v>24</v>
      </c>
      <c r="L3193" s="3" t="n">
        <v>6</v>
      </c>
      <c r="M3193" s="3" t="n">
        <v>6</v>
      </c>
      <c r="N3193" s="3" t="n">
        <v>8</v>
      </c>
      <c r="O3193" s="3" t="n">
        <v>4</v>
      </c>
      <c r="P3193" s="3" t="n">
        <v>8.4</v>
      </c>
      <c r="Q3193" s="3" t="n">
        <v>24.2</v>
      </c>
      <c r="R3193" s="3" t="s">
        <v>9304</v>
      </c>
      <c r="S3193" s="4" t="n">
        <v>45747.0112037037</v>
      </c>
      <c r="T3193" s="3" t="s">
        <v>65</v>
      </c>
      <c r="U3193" s="3" t="s">
        <v>65</v>
      </c>
      <c r="V3193" s="3" t="n">
        <v>1</v>
      </c>
      <c r="W3193" s="3" t="n">
        <v>1</v>
      </c>
      <c r="X3193" s="3" t="n">
        <v>0</v>
      </c>
      <c r="Y3193" s="3" t="s">
        <v>30</v>
      </c>
      <c r="Z3193" s="3" t="s">
        <v>30</v>
      </c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</row>
    <row r="3194" customFormat="false" ht="15.75" hidden="false" customHeight="false" outlineLevel="0" collapsed="false">
      <c r="A3194" s="3" t="n">
        <v>3193</v>
      </c>
      <c r="B3194" s="3" t="s">
        <v>9305</v>
      </c>
      <c r="C3194" s="3" t="s">
        <v>9306</v>
      </c>
      <c r="D3194" s="3" t="n">
        <v>1</v>
      </c>
      <c r="E3194" s="3" t="n">
        <v>4.800794</v>
      </c>
      <c r="F3194" s="3" t="n">
        <v>15</v>
      </c>
      <c r="G3194" s="3" t="n">
        <v>15</v>
      </c>
      <c r="H3194" s="3" t="n">
        <v>5</v>
      </c>
      <c r="I3194" s="3" t="n">
        <v>5</v>
      </c>
      <c r="J3194" s="3" t="n">
        <v>26</v>
      </c>
      <c r="K3194" s="3" t="n">
        <v>26</v>
      </c>
      <c r="L3194" s="3" t="n">
        <v>8</v>
      </c>
      <c r="M3194" s="3" t="n">
        <v>8</v>
      </c>
      <c r="N3194" s="3" t="n">
        <v>23</v>
      </c>
      <c r="O3194" s="3" t="n">
        <v>-1</v>
      </c>
      <c r="P3194" s="3" t="n">
        <v>8.4</v>
      </c>
      <c r="Q3194" s="3" t="n">
        <v>24.2</v>
      </c>
      <c r="R3194" s="3" t="s">
        <v>9307</v>
      </c>
      <c r="S3194" s="4" t="n">
        <v>45747.0115393519</v>
      </c>
      <c r="T3194" s="3" t="s">
        <v>65</v>
      </c>
      <c r="U3194" s="3" t="s">
        <v>65</v>
      </c>
      <c r="V3194" s="3" t="n">
        <v>1</v>
      </c>
      <c r="W3194" s="3" t="n">
        <v>0</v>
      </c>
      <c r="X3194" s="3" t="n">
        <v>0</v>
      </c>
      <c r="Y3194" s="3" t="s">
        <v>30</v>
      </c>
      <c r="Z3194" s="3" t="s">
        <v>30</v>
      </c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</row>
    <row r="3195" customFormat="false" ht="15.75" hidden="false" customHeight="false" outlineLevel="0" collapsed="false">
      <c r="A3195" s="3" t="n">
        <v>3194</v>
      </c>
      <c r="B3195" s="3" t="s">
        <v>9308</v>
      </c>
      <c r="C3195" s="3" t="s">
        <v>9309</v>
      </c>
      <c r="D3195" s="3" t="n">
        <v>1</v>
      </c>
      <c r="E3195" s="3" t="n">
        <v>11.0259137</v>
      </c>
      <c r="F3195" s="3" t="n">
        <v>67</v>
      </c>
      <c r="G3195" s="3" t="n">
        <v>67</v>
      </c>
      <c r="H3195" s="3" t="n">
        <v>16</v>
      </c>
      <c r="I3195" s="3" t="n">
        <v>16</v>
      </c>
      <c r="J3195" s="3" t="n">
        <v>126</v>
      </c>
      <c r="K3195" s="3" t="n">
        <v>126</v>
      </c>
      <c r="L3195" s="3" t="n">
        <v>28</v>
      </c>
      <c r="M3195" s="3" t="n">
        <v>28</v>
      </c>
      <c r="N3195" s="3" t="n">
        <v>66</v>
      </c>
      <c r="O3195" s="3" t="n">
        <v>-1</v>
      </c>
      <c r="P3195" s="3" t="n">
        <v>8.4</v>
      </c>
      <c r="Q3195" s="3" t="n">
        <v>24.2</v>
      </c>
      <c r="R3195" s="3" t="s">
        <v>9310</v>
      </c>
      <c r="S3195" s="4" t="n">
        <v>45747.0122916667</v>
      </c>
      <c r="T3195" s="3" t="s">
        <v>3197</v>
      </c>
      <c r="U3195" s="3" t="s">
        <v>3197</v>
      </c>
      <c r="V3195" s="3" t="n">
        <v>1</v>
      </c>
      <c r="W3195" s="3" t="n">
        <v>0</v>
      </c>
      <c r="X3195" s="3" t="n">
        <v>0</v>
      </c>
      <c r="Y3195" s="3" t="s">
        <v>30</v>
      </c>
      <c r="Z3195" s="3" t="s">
        <v>30</v>
      </c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</row>
    <row r="3196" customFormat="false" ht="15.75" hidden="false" customHeight="false" outlineLevel="0" collapsed="false">
      <c r="A3196" s="3" t="n">
        <v>3195</v>
      </c>
      <c r="B3196" s="3" t="s">
        <v>9311</v>
      </c>
      <c r="C3196" s="3" t="s">
        <v>9312</v>
      </c>
      <c r="D3196" s="3" t="n">
        <v>1</v>
      </c>
      <c r="E3196" s="3" t="n">
        <v>13.9285586</v>
      </c>
      <c r="F3196" s="3" t="n">
        <v>31</v>
      </c>
      <c r="G3196" s="3" t="n">
        <v>31</v>
      </c>
      <c r="H3196" s="3" t="n">
        <v>11</v>
      </c>
      <c r="I3196" s="3" t="n">
        <v>11</v>
      </c>
      <c r="J3196" s="3" t="n">
        <v>50</v>
      </c>
      <c r="K3196" s="3" t="n">
        <v>50</v>
      </c>
      <c r="L3196" s="3" t="n">
        <v>9</v>
      </c>
      <c r="M3196" s="3" t="n">
        <v>9</v>
      </c>
      <c r="N3196" s="3" t="n">
        <v>11</v>
      </c>
      <c r="O3196" s="3" t="n">
        <v>-1</v>
      </c>
      <c r="P3196" s="3" t="n">
        <v>8.4</v>
      </c>
      <c r="Q3196" s="3" t="n">
        <v>24.2</v>
      </c>
      <c r="R3196" s="3" t="s">
        <v>9313</v>
      </c>
      <c r="S3196" s="4" t="n">
        <v>45747.0128009259</v>
      </c>
      <c r="T3196" s="3" t="s">
        <v>4910</v>
      </c>
      <c r="U3196" s="3" t="s">
        <v>4910</v>
      </c>
      <c r="V3196" s="3" t="n">
        <v>1</v>
      </c>
      <c r="W3196" s="3" t="n">
        <v>0</v>
      </c>
      <c r="X3196" s="3" t="n">
        <v>0</v>
      </c>
      <c r="Y3196" s="3" t="s">
        <v>30</v>
      </c>
      <c r="Z3196" s="3" t="s">
        <v>30</v>
      </c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</row>
    <row r="3197" customFormat="false" ht="15.75" hidden="false" customHeight="false" outlineLevel="0" collapsed="false">
      <c r="A3197" s="3" t="n">
        <v>3196</v>
      </c>
      <c r="B3197" s="3" t="s">
        <v>9314</v>
      </c>
      <c r="C3197" s="3" t="s">
        <v>9315</v>
      </c>
      <c r="D3197" s="3" t="n">
        <v>1</v>
      </c>
      <c r="E3197" s="3" t="n">
        <v>5.6314684</v>
      </c>
      <c r="F3197" s="3" t="n">
        <v>175</v>
      </c>
      <c r="G3197" s="3" t="n">
        <v>175</v>
      </c>
      <c r="H3197" s="3" t="n">
        <v>21</v>
      </c>
      <c r="I3197" s="3" t="n">
        <v>21</v>
      </c>
      <c r="J3197" s="3" t="n">
        <v>225</v>
      </c>
      <c r="K3197" s="3" t="n">
        <v>225</v>
      </c>
      <c r="L3197" s="3" t="n">
        <v>20</v>
      </c>
      <c r="M3197" s="3" t="n">
        <v>20</v>
      </c>
      <c r="N3197" s="3" t="n">
        <v>0</v>
      </c>
      <c r="O3197" s="3" t="n">
        <v>-1</v>
      </c>
      <c r="P3197" s="3" t="n">
        <v>8.3</v>
      </c>
      <c r="Q3197" s="3" t="n">
        <v>24.2</v>
      </c>
      <c r="R3197" s="3" t="s">
        <v>9316</v>
      </c>
      <c r="S3197" s="4" t="n">
        <v>45747.0130555556</v>
      </c>
      <c r="T3197" s="3" t="s">
        <v>65</v>
      </c>
      <c r="U3197" s="3" t="s">
        <v>65</v>
      </c>
      <c r="V3197" s="3" t="n">
        <v>1</v>
      </c>
      <c r="W3197" s="3" t="n">
        <v>0</v>
      </c>
      <c r="X3197" s="3" t="n">
        <v>0</v>
      </c>
      <c r="Y3197" s="3" t="s">
        <v>30</v>
      </c>
      <c r="Z3197" s="3" t="s">
        <v>30</v>
      </c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</row>
    <row r="3198" customFormat="false" ht="15.75" hidden="false" customHeight="false" outlineLevel="0" collapsed="false">
      <c r="A3198" s="3" t="n">
        <v>3197</v>
      </c>
      <c r="B3198" s="3" t="s">
        <v>9317</v>
      </c>
      <c r="C3198" s="3" t="s">
        <v>9318</v>
      </c>
      <c r="D3198" s="3" t="n">
        <v>1</v>
      </c>
      <c r="E3198" s="3" t="n">
        <v>13.7271562</v>
      </c>
      <c r="F3198" s="3" t="n">
        <v>58</v>
      </c>
      <c r="G3198" s="3" t="n">
        <v>58</v>
      </c>
      <c r="H3198" s="3" t="n">
        <v>12</v>
      </c>
      <c r="I3198" s="3" t="n">
        <v>12</v>
      </c>
      <c r="J3198" s="3" t="n">
        <v>108</v>
      </c>
      <c r="K3198" s="3" t="n">
        <v>108</v>
      </c>
      <c r="L3198" s="3" t="n">
        <v>1</v>
      </c>
      <c r="M3198" s="3" t="n">
        <v>1</v>
      </c>
      <c r="N3198" s="3" t="n">
        <v>0</v>
      </c>
      <c r="O3198" s="3" t="n">
        <v>0</v>
      </c>
      <c r="P3198" s="3" t="n">
        <v>8.2</v>
      </c>
      <c r="Q3198" s="3" t="n">
        <v>24.2</v>
      </c>
      <c r="R3198" s="3" t="s">
        <v>9319</v>
      </c>
      <c r="S3198" s="4" t="n">
        <v>45747.0133796296</v>
      </c>
      <c r="T3198" s="3" t="s">
        <v>4910</v>
      </c>
      <c r="U3198" s="3" t="s">
        <v>4910</v>
      </c>
      <c r="V3198" s="3" t="n">
        <v>1</v>
      </c>
      <c r="W3198" s="3" t="n">
        <v>1</v>
      </c>
      <c r="X3198" s="3" t="n">
        <v>0</v>
      </c>
      <c r="Y3198" s="3" t="s">
        <v>30</v>
      </c>
      <c r="Z3198" s="3" t="s">
        <v>30</v>
      </c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</row>
    <row r="3199" customFormat="false" ht="15.75" hidden="false" customHeight="false" outlineLevel="0" collapsed="false">
      <c r="A3199" s="3" t="n">
        <v>3198</v>
      </c>
      <c r="B3199" s="3" t="s">
        <v>9320</v>
      </c>
      <c r="C3199" s="3" t="s">
        <v>9321</v>
      </c>
      <c r="D3199" s="3" t="n">
        <v>1</v>
      </c>
      <c r="E3199" s="3" t="n">
        <v>5.8836173</v>
      </c>
      <c r="F3199" s="3" t="n">
        <v>127</v>
      </c>
      <c r="G3199" s="3" t="n">
        <v>127</v>
      </c>
      <c r="H3199" s="3" t="n">
        <v>14</v>
      </c>
      <c r="I3199" s="3" t="n">
        <v>14</v>
      </c>
      <c r="J3199" s="3" t="n">
        <v>164</v>
      </c>
      <c r="K3199" s="3" t="n">
        <v>164</v>
      </c>
      <c r="L3199" s="3" t="n">
        <v>12</v>
      </c>
      <c r="M3199" s="3" t="n">
        <v>12</v>
      </c>
      <c r="N3199" s="3" t="n">
        <v>-1</v>
      </c>
      <c r="O3199" s="3" t="n">
        <v>-1</v>
      </c>
      <c r="P3199" s="3" t="n">
        <v>8.5</v>
      </c>
      <c r="Q3199" s="3" t="n">
        <v>24.2</v>
      </c>
      <c r="R3199" s="3" t="s">
        <v>9322</v>
      </c>
      <c r="S3199" s="4" t="n">
        <v>45747.0135300926</v>
      </c>
      <c r="T3199" s="3" t="s">
        <v>65</v>
      </c>
      <c r="U3199" s="3" t="s">
        <v>65</v>
      </c>
      <c r="V3199" s="3" t="n">
        <v>0</v>
      </c>
      <c r="W3199" s="3" t="n">
        <v>0</v>
      </c>
      <c r="X3199" s="3" t="n">
        <v>0</v>
      </c>
      <c r="Y3199" s="3" t="s">
        <v>30</v>
      </c>
      <c r="Z3199" s="3" t="s">
        <v>30</v>
      </c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</row>
    <row r="3200" customFormat="false" ht="15.75" hidden="false" customHeight="false" outlineLevel="0" collapsed="false">
      <c r="A3200" s="3" t="n">
        <v>3199</v>
      </c>
      <c r="B3200" s="3" t="s">
        <v>9323</v>
      </c>
      <c r="C3200" s="3" t="s">
        <v>9324</v>
      </c>
      <c r="D3200" s="3" t="n">
        <v>1</v>
      </c>
      <c r="E3200" s="3" t="n">
        <v>0.6278569</v>
      </c>
      <c r="F3200" s="3" t="n">
        <v>39</v>
      </c>
      <c r="G3200" s="3" t="n">
        <v>39</v>
      </c>
      <c r="H3200" s="3" t="n">
        <v>10</v>
      </c>
      <c r="I3200" s="3" t="n">
        <v>10</v>
      </c>
      <c r="J3200" s="3" t="n">
        <v>48</v>
      </c>
      <c r="K3200" s="3" t="n">
        <v>48</v>
      </c>
      <c r="L3200" s="3" t="n">
        <v>2</v>
      </c>
      <c r="M3200" s="3" t="n">
        <v>2</v>
      </c>
      <c r="N3200" s="3" t="n">
        <v>-1</v>
      </c>
      <c r="O3200" s="3" t="n">
        <v>0</v>
      </c>
      <c r="P3200" s="3" t="n">
        <v>8.5</v>
      </c>
      <c r="Q3200" s="3" t="n">
        <v>24.2</v>
      </c>
      <c r="R3200" s="3" t="s">
        <v>9325</v>
      </c>
      <c r="S3200" s="4" t="n">
        <v>45747.0135763889</v>
      </c>
      <c r="T3200" s="3" t="s">
        <v>65</v>
      </c>
      <c r="U3200" s="3" t="s">
        <v>65</v>
      </c>
      <c r="V3200" s="3" t="n">
        <v>0</v>
      </c>
      <c r="W3200" s="3" t="n">
        <v>1</v>
      </c>
      <c r="X3200" s="3" t="n">
        <v>0</v>
      </c>
      <c r="Y3200" s="3" t="s">
        <v>30</v>
      </c>
      <c r="Z3200" s="3" t="s">
        <v>81</v>
      </c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</row>
    <row r="3201" customFormat="false" ht="15.75" hidden="false" customHeight="false" outlineLevel="0" collapsed="false">
      <c r="A3201" s="3" t="n">
        <v>3200</v>
      </c>
      <c r="B3201" s="3" t="s">
        <v>9326</v>
      </c>
      <c r="C3201" s="3" t="s">
        <v>9327</v>
      </c>
      <c r="D3201" s="3" t="n">
        <v>1</v>
      </c>
      <c r="E3201" s="3" t="n">
        <v>9.8922767</v>
      </c>
      <c r="F3201" s="3" t="n">
        <v>33</v>
      </c>
      <c r="G3201" s="3" t="n">
        <v>33</v>
      </c>
      <c r="H3201" s="3" t="n">
        <v>11</v>
      </c>
      <c r="I3201" s="3" t="n">
        <v>11</v>
      </c>
      <c r="J3201" s="3" t="n">
        <v>65</v>
      </c>
      <c r="K3201" s="3" t="n">
        <v>65</v>
      </c>
      <c r="L3201" s="3" t="n">
        <v>8</v>
      </c>
      <c r="M3201" s="3" t="n">
        <v>8</v>
      </c>
      <c r="N3201" s="3" t="n">
        <v>28</v>
      </c>
      <c r="O3201" s="3" t="n">
        <v>-1</v>
      </c>
      <c r="P3201" s="3" t="n">
        <v>8.4</v>
      </c>
      <c r="Q3201" s="3" t="n">
        <v>24.2</v>
      </c>
      <c r="R3201" s="3" t="s">
        <v>9328</v>
      </c>
      <c r="S3201" s="4" t="n">
        <v>45747.0139467593</v>
      </c>
      <c r="T3201" s="3" t="s">
        <v>4910</v>
      </c>
      <c r="U3201" s="3" t="s">
        <v>4910</v>
      </c>
      <c r="V3201" s="3" t="n">
        <v>1</v>
      </c>
      <c r="W3201" s="3" t="n">
        <v>0</v>
      </c>
      <c r="X3201" s="3" t="n">
        <v>0</v>
      </c>
      <c r="Y3201" s="3" t="s">
        <v>30</v>
      </c>
      <c r="Z3201" s="3" t="s">
        <v>30</v>
      </c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</row>
    <row r="3202" customFormat="false" ht="15.75" hidden="false" customHeight="false" outlineLevel="0" collapsed="false">
      <c r="A3202" s="3" t="n">
        <v>3201</v>
      </c>
      <c r="B3202" s="3" t="s">
        <v>9329</v>
      </c>
      <c r="C3202" s="3" t="s">
        <v>9330</v>
      </c>
      <c r="D3202" s="3" t="n">
        <v>1</v>
      </c>
      <c r="E3202" s="3" t="n">
        <v>2.6834666</v>
      </c>
      <c r="F3202" s="3" t="n">
        <v>86</v>
      </c>
      <c r="G3202" s="3" t="n">
        <v>86</v>
      </c>
      <c r="H3202" s="3" t="n">
        <v>20</v>
      </c>
      <c r="I3202" s="3" t="n">
        <v>20</v>
      </c>
      <c r="J3202" s="3" t="n">
        <v>128</v>
      </c>
      <c r="K3202" s="3" t="n">
        <v>128</v>
      </c>
      <c r="L3202" s="3" t="n">
        <v>7</v>
      </c>
      <c r="M3202" s="3" t="n">
        <v>7</v>
      </c>
      <c r="N3202" s="3" t="n">
        <v>-1</v>
      </c>
      <c r="O3202" s="3" t="n">
        <v>-1</v>
      </c>
      <c r="P3202" s="3" t="n">
        <v>8.1</v>
      </c>
      <c r="Q3202" s="3" t="n">
        <v>24.2</v>
      </c>
      <c r="R3202" s="3" t="s">
        <v>9331</v>
      </c>
      <c r="S3202" s="4" t="n">
        <v>45747.0140740741</v>
      </c>
      <c r="T3202" s="3" t="s">
        <v>65</v>
      </c>
      <c r="U3202" s="3" t="s">
        <v>65</v>
      </c>
      <c r="V3202" s="3" t="n">
        <v>0</v>
      </c>
      <c r="W3202" s="3" t="n">
        <v>0</v>
      </c>
      <c r="X3202" s="3" t="n">
        <v>0</v>
      </c>
      <c r="Y3202" s="3" t="s">
        <v>30</v>
      </c>
      <c r="Z3202" s="3" t="s">
        <v>30</v>
      </c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</row>
    <row r="3203" customFormat="false" ht="15.75" hidden="false" customHeight="false" outlineLevel="0" collapsed="false">
      <c r="A3203" s="3" t="n">
        <v>3202</v>
      </c>
      <c r="B3203" s="3" t="s">
        <v>9332</v>
      </c>
      <c r="C3203" s="3" t="s">
        <v>9333</v>
      </c>
      <c r="D3203" s="3" t="n">
        <v>1</v>
      </c>
      <c r="E3203" s="3" t="n">
        <v>7.9326031</v>
      </c>
      <c r="F3203" s="3" t="n">
        <v>114</v>
      </c>
      <c r="G3203" s="3" t="n">
        <v>114</v>
      </c>
      <c r="H3203" s="3" t="n">
        <v>14</v>
      </c>
      <c r="I3203" s="3" t="n">
        <v>14</v>
      </c>
      <c r="J3203" s="3" t="n">
        <v>170</v>
      </c>
      <c r="K3203" s="3" t="n">
        <v>170</v>
      </c>
      <c r="L3203" s="3" t="n">
        <v>7</v>
      </c>
      <c r="M3203" s="3" t="n">
        <v>7</v>
      </c>
      <c r="N3203" s="3" t="n">
        <v>13</v>
      </c>
      <c r="O3203" s="3" t="n">
        <v>-1</v>
      </c>
      <c r="P3203" s="3" t="n">
        <v>8.2</v>
      </c>
      <c r="Q3203" s="3" t="n">
        <v>24.2</v>
      </c>
      <c r="R3203" s="3" t="s">
        <v>9334</v>
      </c>
      <c r="S3203" s="4" t="n">
        <v>45747.0144097222</v>
      </c>
      <c r="T3203" s="3" t="s">
        <v>65</v>
      </c>
      <c r="U3203" s="3" t="s">
        <v>65</v>
      </c>
      <c r="V3203" s="3" t="n">
        <v>1</v>
      </c>
      <c r="W3203" s="3" t="n">
        <v>0</v>
      </c>
      <c r="X3203" s="3" t="n">
        <v>0</v>
      </c>
      <c r="Y3203" s="3" t="s">
        <v>30</v>
      </c>
      <c r="Z3203" s="3" t="s">
        <v>30</v>
      </c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</row>
    <row r="3204" customFormat="false" ht="15.75" hidden="false" customHeight="false" outlineLevel="0" collapsed="false">
      <c r="A3204" s="3" t="n">
        <v>3203</v>
      </c>
      <c r="B3204" s="3" t="s">
        <v>9335</v>
      </c>
      <c r="C3204" s="3" t="s">
        <v>9336</v>
      </c>
      <c r="D3204" s="3" t="n">
        <v>1</v>
      </c>
      <c r="E3204" s="3" t="n">
        <v>2.9079512</v>
      </c>
      <c r="F3204" s="3" t="n">
        <v>11</v>
      </c>
      <c r="G3204" s="3" t="n">
        <v>11</v>
      </c>
      <c r="H3204" s="3" t="n">
        <v>6</v>
      </c>
      <c r="I3204" s="3" t="n">
        <v>6</v>
      </c>
      <c r="J3204" s="3" t="n">
        <v>10</v>
      </c>
      <c r="K3204" s="3" t="n">
        <v>10</v>
      </c>
      <c r="L3204" s="3" t="n">
        <v>0</v>
      </c>
      <c r="M3204" s="3" t="n">
        <v>0</v>
      </c>
      <c r="N3204" s="3" t="n">
        <v>-1</v>
      </c>
      <c r="O3204" s="3" t="n">
        <v>-1</v>
      </c>
      <c r="P3204" s="3" t="n">
        <v>8</v>
      </c>
      <c r="Q3204" s="3" t="n">
        <v>24.2</v>
      </c>
      <c r="R3204" s="3" t="s">
        <v>9337</v>
      </c>
      <c r="S3204" s="4" t="n">
        <v>45747.014525463</v>
      </c>
      <c r="T3204" s="3" t="s">
        <v>29</v>
      </c>
      <c r="U3204" s="3" t="s">
        <v>29</v>
      </c>
      <c r="V3204" s="3" t="n">
        <v>0</v>
      </c>
      <c r="W3204" s="3" t="n">
        <v>0</v>
      </c>
      <c r="X3204" s="3" t="n">
        <v>0</v>
      </c>
      <c r="Y3204" s="3" t="s">
        <v>30</v>
      </c>
      <c r="Z3204" s="3" t="s">
        <v>30</v>
      </c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</row>
    <row r="3205" customFormat="false" ht="15.75" hidden="false" customHeight="false" outlineLevel="0" collapsed="false">
      <c r="A3205" s="3" t="n">
        <v>3204</v>
      </c>
      <c r="B3205" s="3" t="s">
        <v>9338</v>
      </c>
      <c r="C3205" s="3" t="s">
        <v>9339</v>
      </c>
      <c r="D3205" s="3" t="n">
        <v>1</v>
      </c>
      <c r="E3205" s="3" t="n">
        <v>7.9258973</v>
      </c>
      <c r="F3205" s="3" t="n">
        <v>196</v>
      </c>
      <c r="G3205" s="3" t="n">
        <v>196</v>
      </c>
      <c r="H3205" s="3" t="n">
        <v>28</v>
      </c>
      <c r="I3205" s="3" t="n">
        <v>28</v>
      </c>
      <c r="J3205" s="3" t="n">
        <v>287</v>
      </c>
      <c r="K3205" s="3" t="n">
        <v>287</v>
      </c>
      <c r="L3205" s="3" t="n">
        <v>31</v>
      </c>
      <c r="M3205" s="3" t="n">
        <v>31</v>
      </c>
      <c r="N3205" s="3" t="n">
        <v>-1</v>
      </c>
      <c r="O3205" s="3" t="n">
        <v>-1</v>
      </c>
      <c r="P3205" s="3" t="n">
        <v>8.1</v>
      </c>
      <c r="Q3205" s="3" t="n">
        <v>24.2</v>
      </c>
      <c r="R3205" s="3" t="s">
        <v>9340</v>
      </c>
      <c r="S3205" s="4" t="n">
        <v>45747.5135300926</v>
      </c>
      <c r="T3205" s="3" t="s">
        <v>65</v>
      </c>
      <c r="U3205" s="3" t="s">
        <v>65</v>
      </c>
      <c r="V3205" s="3" t="n">
        <v>0</v>
      </c>
      <c r="W3205" s="3" t="n">
        <v>0</v>
      </c>
      <c r="X3205" s="3" t="n">
        <v>0</v>
      </c>
      <c r="Y3205" s="3" t="s">
        <v>30</v>
      </c>
      <c r="Z3205" s="3" t="s">
        <v>30</v>
      </c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</row>
    <row r="3206" customFormat="false" ht="15.75" hidden="false" customHeight="false" outlineLevel="0" collapsed="false">
      <c r="A3206" s="3" t="n">
        <v>3205</v>
      </c>
      <c r="B3206" s="3" t="s">
        <v>9341</v>
      </c>
      <c r="C3206" s="3" t="s">
        <v>9342</v>
      </c>
      <c r="D3206" s="3" t="n">
        <v>1</v>
      </c>
      <c r="E3206" s="3" t="n">
        <v>9.8119755</v>
      </c>
      <c r="F3206" s="3" t="n">
        <v>93</v>
      </c>
      <c r="G3206" s="3" t="n">
        <v>93</v>
      </c>
      <c r="H3206" s="3" t="n">
        <v>17</v>
      </c>
      <c r="I3206" s="3" t="n">
        <v>17</v>
      </c>
      <c r="J3206" s="3" t="n">
        <v>131</v>
      </c>
      <c r="K3206" s="3" t="n">
        <v>131</v>
      </c>
      <c r="L3206" s="3" t="n">
        <v>7</v>
      </c>
      <c r="M3206" s="3" t="n">
        <v>7</v>
      </c>
      <c r="N3206" s="3" t="n">
        <v>13</v>
      </c>
      <c r="O3206" s="3" t="n">
        <v>13</v>
      </c>
      <c r="P3206" s="3" t="n">
        <v>8.1</v>
      </c>
      <c r="Q3206" s="3" t="n">
        <v>24.2</v>
      </c>
      <c r="R3206" s="3" t="s">
        <v>9343</v>
      </c>
      <c r="S3206" s="4" t="n">
        <v>45747.0147569444</v>
      </c>
      <c r="T3206" s="3" t="s">
        <v>65</v>
      </c>
      <c r="U3206" s="3" t="s">
        <v>65</v>
      </c>
      <c r="V3206" s="3" t="n">
        <v>1</v>
      </c>
      <c r="W3206" s="3" t="n">
        <v>1</v>
      </c>
      <c r="X3206" s="3" t="n">
        <v>0</v>
      </c>
      <c r="Y3206" s="3" t="s">
        <v>30</v>
      </c>
      <c r="Z3206" s="3" t="s">
        <v>30</v>
      </c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</row>
    <row r="3207" customFormat="false" ht="15.75" hidden="false" customHeight="false" outlineLevel="0" collapsed="false">
      <c r="A3207" s="3" t="n">
        <v>3206</v>
      </c>
      <c r="B3207" s="3" t="s">
        <v>9344</v>
      </c>
      <c r="C3207" s="3" t="s">
        <v>9345</v>
      </c>
      <c r="D3207" s="3" t="n">
        <v>1</v>
      </c>
      <c r="E3207" s="3" t="n">
        <v>4.8420014</v>
      </c>
      <c r="F3207" s="3" t="n">
        <v>48</v>
      </c>
      <c r="G3207" s="3" t="n">
        <v>48</v>
      </c>
      <c r="H3207" s="3" t="n">
        <v>13</v>
      </c>
      <c r="I3207" s="3" t="n">
        <v>13</v>
      </c>
      <c r="J3207" s="3" t="n">
        <v>93</v>
      </c>
      <c r="K3207" s="3" t="n">
        <v>93</v>
      </c>
      <c r="L3207" s="3" t="n">
        <v>4</v>
      </c>
      <c r="M3207" s="3" t="n">
        <v>4</v>
      </c>
      <c r="N3207" s="3" t="n">
        <v>-1</v>
      </c>
      <c r="O3207" s="3" t="n">
        <v>-1</v>
      </c>
      <c r="P3207" s="3" t="n">
        <v>8.1</v>
      </c>
      <c r="Q3207" s="3" t="n">
        <v>24.2</v>
      </c>
      <c r="R3207" s="3" t="s">
        <v>9346</v>
      </c>
      <c r="S3207" s="4" t="n">
        <v>45747.0149305556</v>
      </c>
      <c r="T3207" s="3" t="s">
        <v>65</v>
      </c>
      <c r="U3207" s="3" t="s">
        <v>65</v>
      </c>
      <c r="V3207" s="3" t="n">
        <v>0</v>
      </c>
      <c r="W3207" s="3" t="n">
        <v>0</v>
      </c>
      <c r="X3207" s="3" t="n">
        <v>0</v>
      </c>
      <c r="Y3207" s="3" t="s">
        <v>30</v>
      </c>
      <c r="Z3207" s="3" t="s">
        <v>30</v>
      </c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</row>
    <row r="3208" customFormat="false" ht="15.75" hidden="false" customHeight="false" outlineLevel="0" collapsed="false">
      <c r="A3208" s="3" t="n">
        <v>3207</v>
      </c>
      <c r="B3208" s="3" t="s">
        <v>9347</v>
      </c>
      <c r="C3208" s="3" t="s">
        <v>9348</v>
      </c>
      <c r="D3208" s="3" t="n">
        <v>1</v>
      </c>
      <c r="E3208" s="3" t="n">
        <v>19.7202618</v>
      </c>
      <c r="F3208" s="3" t="n">
        <v>139</v>
      </c>
      <c r="G3208" s="3" t="n">
        <v>139</v>
      </c>
      <c r="H3208" s="3" t="n">
        <v>31</v>
      </c>
      <c r="I3208" s="3" t="n">
        <v>31</v>
      </c>
      <c r="J3208" s="3" t="n">
        <v>218</v>
      </c>
      <c r="K3208" s="3" t="n">
        <v>218</v>
      </c>
      <c r="L3208" s="3" t="n">
        <v>19</v>
      </c>
      <c r="M3208" s="3" t="n">
        <v>19</v>
      </c>
      <c r="N3208" s="3" t="n">
        <v>43</v>
      </c>
      <c r="O3208" s="3" t="n">
        <v>-1</v>
      </c>
      <c r="P3208" s="3" t="n">
        <v>8.1</v>
      </c>
      <c r="Q3208" s="3" t="n">
        <v>24.2</v>
      </c>
      <c r="R3208" s="3" t="s">
        <v>9349</v>
      </c>
      <c r="S3208" s="4" t="n">
        <v>45747.0155439815</v>
      </c>
      <c r="T3208" s="3" t="s">
        <v>85</v>
      </c>
      <c r="U3208" s="3" t="s">
        <v>85</v>
      </c>
      <c r="V3208" s="3" t="n">
        <v>1</v>
      </c>
      <c r="W3208" s="3" t="n">
        <v>0</v>
      </c>
      <c r="X3208" s="3" t="n">
        <v>0</v>
      </c>
      <c r="Y3208" s="3" t="s">
        <v>30</v>
      </c>
      <c r="Z3208" s="3" t="s">
        <v>30</v>
      </c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</row>
    <row r="3209" customFormat="false" ht="15.75" hidden="false" customHeight="false" outlineLevel="0" collapsed="false">
      <c r="A3209" s="3" t="n">
        <v>3208</v>
      </c>
      <c r="B3209" s="3" t="s">
        <v>9350</v>
      </c>
      <c r="C3209" s="3" t="s">
        <v>9351</v>
      </c>
      <c r="D3209" s="3" t="n">
        <v>1</v>
      </c>
      <c r="E3209" s="3" t="n">
        <v>8.3011992</v>
      </c>
      <c r="F3209" s="3" t="n">
        <v>14</v>
      </c>
      <c r="G3209" s="3" t="n">
        <v>14</v>
      </c>
      <c r="H3209" s="3" t="n">
        <v>7</v>
      </c>
      <c r="I3209" s="3" t="n">
        <v>7</v>
      </c>
      <c r="J3209" s="3" t="n">
        <v>23</v>
      </c>
      <c r="K3209" s="3" t="n">
        <v>23</v>
      </c>
      <c r="L3209" s="3" t="n">
        <v>0</v>
      </c>
      <c r="M3209" s="3" t="n">
        <v>0</v>
      </c>
      <c r="N3209" s="3" t="n">
        <v>0</v>
      </c>
      <c r="O3209" s="3" t="n">
        <v>0</v>
      </c>
      <c r="P3209" s="3" t="n">
        <v>8.3</v>
      </c>
      <c r="Q3209" s="3" t="n">
        <v>24.2</v>
      </c>
      <c r="R3209" s="3" t="s">
        <v>9352</v>
      </c>
      <c r="S3209" s="4" t="n">
        <v>45747.0158449074</v>
      </c>
      <c r="T3209" s="3" t="s">
        <v>65</v>
      </c>
      <c r="U3209" s="3" t="s">
        <v>65</v>
      </c>
      <c r="V3209" s="3" t="n">
        <v>1</v>
      </c>
      <c r="W3209" s="3" t="n">
        <v>1</v>
      </c>
      <c r="X3209" s="3" t="n">
        <v>0</v>
      </c>
      <c r="Y3209" s="3" t="s">
        <v>30</v>
      </c>
      <c r="Z3209" s="3" t="s">
        <v>30</v>
      </c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</row>
    <row r="3210" customFormat="false" ht="15.75" hidden="false" customHeight="false" outlineLevel="0" collapsed="false">
      <c r="A3210" s="3" t="n">
        <v>3209</v>
      </c>
      <c r="B3210" s="3" t="s">
        <v>9353</v>
      </c>
      <c r="C3210" s="3" t="s">
        <v>9354</v>
      </c>
      <c r="D3210" s="3" t="n">
        <v>1</v>
      </c>
      <c r="E3210" s="3" t="n">
        <v>48.3744317</v>
      </c>
      <c r="F3210" s="3" t="n">
        <v>300</v>
      </c>
      <c r="G3210" s="3" t="n">
        <v>300</v>
      </c>
      <c r="H3210" s="3" t="n">
        <v>21</v>
      </c>
      <c r="I3210" s="3" t="n">
        <v>21</v>
      </c>
      <c r="J3210" s="3" t="n">
        <v>423</v>
      </c>
      <c r="K3210" s="3" t="n">
        <v>423</v>
      </c>
      <c r="L3210" s="3" t="n">
        <v>26</v>
      </c>
      <c r="M3210" s="3" t="n">
        <v>26</v>
      </c>
      <c r="N3210" s="3" t="n">
        <v>-1</v>
      </c>
      <c r="O3210" s="3" t="n">
        <v>9</v>
      </c>
      <c r="P3210" s="3" t="n">
        <v>8.1</v>
      </c>
      <c r="Q3210" s="3" t="n">
        <v>24.2</v>
      </c>
      <c r="R3210" s="3" t="s">
        <v>9355</v>
      </c>
      <c r="S3210" s="4" t="n">
        <v>45747.0166435185</v>
      </c>
      <c r="T3210" s="3" t="s">
        <v>4910</v>
      </c>
      <c r="U3210" s="3" t="s">
        <v>4910</v>
      </c>
      <c r="V3210" s="3" t="n">
        <v>0</v>
      </c>
      <c r="W3210" s="3" t="n">
        <v>1</v>
      </c>
      <c r="X3210" s="3" t="n">
        <v>0</v>
      </c>
      <c r="Y3210" s="3" t="s">
        <v>30</v>
      </c>
      <c r="Z3210" s="3" t="s">
        <v>30</v>
      </c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</row>
    <row r="3211" customFormat="false" ht="15.75" hidden="false" customHeight="false" outlineLevel="0" collapsed="false">
      <c r="A3211" s="3" t="n">
        <v>3210</v>
      </c>
      <c r="B3211" s="3" t="s">
        <v>9356</v>
      </c>
      <c r="C3211" s="3" t="s">
        <v>9357</v>
      </c>
      <c r="D3211" s="3" t="n">
        <v>1</v>
      </c>
      <c r="E3211" s="3" t="n">
        <v>49.3465209</v>
      </c>
      <c r="F3211" s="3" t="n">
        <v>202</v>
      </c>
      <c r="G3211" s="3" t="n">
        <v>202</v>
      </c>
      <c r="H3211" s="3" t="n">
        <v>23</v>
      </c>
      <c r="I3211" s="3" t="n">
        <v>23</v>
      </c>
      <c r="J3211" s="3" t="n">
        <v>234</v>
      </c>
      <c r="K3211" s="3" t="n">
        <v>234</v>
      </c>
      <c r="L3211" s="3" t="n">
        <v>39</v>
      </c>
      <c r="M3211" s="3" t="n">
        <v>39</v>
      </c>
      <c r="N3211" s="3" t="n">
        <v>-1</v>
      </c>
      <c r="O3211" s="3" t="n">
        <v>-1</v>
      </c>
      <c r="P3211" s="3" t="n">
        <v>8.1</v>
      </c>
      <c r="Q3211" s="3" t="n">
        <v>24.2</v>
      </c>
      <c r="R3211" s="3" t="s">
        <v>9358</v>
      </c>
      <c r="S3211" s="4" t="n">
        <v>45747.0180902778</v>
      </c>
      <c r="T3211" s="3" t="s">
        <v>65</v>
      </c>
      <c r="U3211" s="3" t="s">
        <v>65</v>
      </c>
      <c r="V3211" s="3" t="n">
        <v>0</v>
      </c>
      <c r="W3211" s="3" t="n">
        <v>0</v>
      </c>
      <c r="X3211" s="3" t="n">
        <v>0</v>
      </c>
      <c r="Y3211" s="3" t="s">
        <v>30</v>
      </c>
      <c r="Z3211" s="3" t="s">
        <v>30</v>
      </c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</row>
    <row r="3212" customFormat="false" ht="15.75" hidden="false" customHeight="false" outlineLevel="0" collapsed="false">
      <c r="A3212" s="3" t="n">
        <v>3211</v>
      </c>
      <c r="B3212" s="3" t="s">
        <v>9359</v>
      </c>
      <c r="C3212" s="3" t="s">
        <v>9360</v>
      </c>
      <c r="D3212" s="3" t="n">
        <v>1</v>
      </c>
      <c r="E3212" s="3" t="n">
        <v>104.1385273</v>
      </c>
      <c r="F3212" s="3" t="n">
        <v>2719</v>
      </c>
      <c r="G3212" s="3" t="n">
        <v>2719</v>
      </c>
      <c r="H3212" s="3" t="n">
        <v>40</v>
      </c>
      <c r="I3212" s="3" t="n">
        <v>40</v>
      </c>
      <c r="J3212" s="3" t="n">
        <v>3357</v>
      </c>
      <c r="K3212" s="3" t="n">
        <v>3357</v>
      </c>
      <c r="L3212" s="3" t="n">
        <v>313</v>
      </c>
      <c r="M3212" s="3" t="n">
        <v>313</v>
      </c>
      <c r="N3212" s="3" t="n">
        <v>-1</v>
      </c>
      <c r="O3212" s="3" t="n">
        <v>-1</v>
      </c>
      <c r="P3212" s="3" t="n">
        <v>8.3</v>
      </c>
      <c r="Q3212" s="3" t="n">
        <v>24.2</v>
      </c>
      <c r="R3212" s="3" t="s">
        <v>9361</v>
      </c>
      <c r="S3212" s="4" t="n">
        <v>45747.0214583333</v>
      </c>
      <c r="T3212" s="3" t="s">
        <v>239</v>
      </c>
      <c r="U3212" s="3" t="s">
        <v>239</v>
      </c>
      <c r="V3212" s="3" t="n">
        <v>0</v>
      </c>
      <c r="W3212" s="3" t="n">
        <v>0</v>
      </c>
      <c r="X3212" s="3" t="n">
        <v>0</v>
      </c>
      <c r="Y3212" s="3" t="s">
        <v>30</v>
      </c>
      <c r="Z3212" s="3" t="s">
        <v>30</v>
      </c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</row>
    <row r="3213" customFormat="false" ht="15.75" hidden="false" customHeight="false" outlineLevel="0" collapsed="false">
      <c r="A3213" s="3" t="n">
        <v>3212</v>
      </c>
      <c r="B3213" s="3" t="s">
        <v>9362</v>
      </c>
      <c r="C3213" s="3" t="s">
        <v>9363</v>
      </c>
      <c r="D3213" s="3" t="n">
        <v>1</v>
      </c>
      <c r="E3213" s="3" t="n">
        <v>14.6780172</v>
      </c>
      <c r="F3213" s="3" t="n">
        <v>89</v>
      </c>
      <c r="G3213" s="3" t="n">
        <v>89</v>
      </c>
      <c r="H3213" s="3" t="n">
        <v>20</v>
      </c>
      <c r="I3213" s="3" t="n">
        <v>20</v>
      </c>
      <c r="J3213" s="3" t="n">
        <v>140</v>
      </c>
      <c r="K3213" s="3" t="n">
        <v>140</v>
      </c>
      <c r="L3213" s="3" t="n">
        <v>9</v>
      </c>
      <c r="M3213" s="3" t="n">
        <v>9</v>
      </c>
      <c r="N3213" s="3" t="n">
        <v>12</v>
      </c>
      <c r="O3213" s="3" t="n">
        <v>12</v>
      </c>
      <c r="P3213" s="3" t="n">
        <v>8.1</v>
      </c>
      <c r="Q3213" s="3" t="n">
        <v>24.2</v>
      </c>
      <c r="R3213" s="3" t="s">
        <v>9364</v>
      </c>
      <c r="S3213" s="4" t="n">
        <v>45747.0222106481</v>
      </c>
      <c r="T3213" s="3" t="s">
        <v>65</v>
      </c>
      <c r="U3213" s="3" t="s">
        <v>65</v>
      </c>
      <c r="V3213" s="3" t="n">
        <v>1</v>
      </c>
      <c r="W3213" s="3" t="n">
        <v>1</v>
      </c>
      <c r="X3213" s="3" t="n">
        <v>0</v>
      </c>
      <c r="Y3213" s="3" t="s">
        <v>30</v>
      </c>
      <c r="Z3213" s="3" t="s">
        <v>30</v>
      </c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</row>
    <row r="3214" customFormat="false" ht="15.75" hidden="false" customHeight="false" outlineLevel="0" collapsed="false">
      <c r="A3214" s="3" t="n">
        <v>3213</v>
      </c>
      <c r="B3214" s="3" t="s">
        <v>9365</v>
      </c>
      <c r="C3214" s="3" t="s">
        <v>9366</v>
      </c>
      <c r="D3214" s="3" t="n">
        <v>1</v>
      </c>
      <c r="E3214" s="3" t="n">
        <v>3.7252452</v>
      </c>
      <c r="F3214" s="3" t="n">
        <v>29</v>
      </c>
      <c r="G3214" s="3" t="n">
        <v>29</v>
      </c>
      <c r="H3214" s="3" t="n">
        <v>15</v>
      </c>
      <c r="I3214" s="3" t="n">
        <v>15</v>
      </c>
      <c r="J3214" s="3" t="n">
        <v>23</v>
      </c>
      <c r="K3214" s="3" t="n">
        <v>23</v>
      </c>
      <c r="L3214" s="3" t="n">
        <v>6</v>
      </c>
      <c r="M3214" s="3" t="n">
        <v>6</v>
      </c>
      <c r="N3214" s="3" t="n">
        <v>18</v>
      </c>
      <c r="O3214" s="3" t="n">
        <v>-1</v>
      </c>
      <c r="P3214" s="3" t="n">
        <v>8.4</v>
      </c>
      <c r="Q3214" s="3" t="n">
        <v>24.2</v>
      </c>
      <c r="R3214" s="3" t="s">
        <v>9367</v>
      </c>
      <c r="S3214" s="4" t="n">
        <v>45747.0227199074</v>
      </c>
      <c r="T3214" s="3" t="s">
        <v>65</v>
      </c>
      <c r="U3214" s="3" t="s">
        <v>65</v>
      </c>
      <c r="V3214" s="3" t="n">
        <v>1</v>
      </c>
      <c r="W3214" s="3" t="n">
        <v>0</v>
      </c>
      <c r="X3214" s="3" t="n">
        <v>0</v>
      </c>
      <c r="Y3214" s="3" t="s">
        <v>30</v>
      </c>
      <c r="Z3214" s="3" t="s">
        <v>30</v>
      </c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</row>
    <row r="3215" customFormat="false" ht="15.75" hidden="false" customHeight="false" outlineLevel="0" collapsed="false">
      <c r="A3215" s="3" t="n">
        <v>3214</v>
      </c>
      <c r="B3215" s="3" t="s">
        <v>9368</v>
      </c>
      <c r="C3215" s="3" t="s">
        <v>9369</v>
      </c>
      <c r="D3215" s="3" t="n">
        <v>1</v>
      </c>
      <c r="E3215" s="3" t="n">
        <v>1.1076992</v>
      </c>
      <c r="F3215" s="3" t="n">
        <v>21</v>
      </c>
      <c r="G3215" s="3" t="n">
        <v>21</v>
      </c>
      <c r="H3215" s="3" t="n">
        <v>8</v>
      </c>
      <c r="I3215" s="3" t="n">
        <v>8</v>
      </c>
      <c r="J3215" s="3" t="n">
        <v>25</v>
      </c>
      <c r="K3215" s="3" t="n">
        <v>25</v>
      </c>
      <c r="L3215" s="3" t="n">
        <v>1</v>
      </c>
      <c r="M3215" s="3" t="n">
        <v>1</v>
      </c>
      <c r="N3215" s="3" t="n">
        <v>0</v>
      </c>
      <c r="O3215" s="3" t="n">
        <v>0</v>
      </c>
      <c r="P3215" s="3" t="n">
        <v>8.1</v>
      </c>
      <c r="Q3215" s="3" t="n">
        <v>24.2</v>
      </c>
      <c r="R3215" s="3" t="s">
        <v>9370</v>
      </c>
      <c r="S3215" s="4" t="n">
        <v>45747.0228356481</v>
      </c>
      <c r="T3215" s="3" t="s">
        <v>65</v>
      </c>
      <c r="U3215" s="3" t="s">
        <v>65</v>
      </c>
      <c r="V3215" s="3" t="n">
        <v>1</v>
      </c>
      <c r="W3215" s="3" t="n">
        <v>1</v>
      </c>
      <c r="X3215" s="3" t="n">
        <v>0</v>
      </c>
      <c r="Y3215" s="3" t="s">
        <v>81</v>
      </c>
      <c r="Z3215" s="3" t="s">
        <v>81</v>
      </c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</row>
    <row r="3216" customFormat="false" ht="15.75" hidden="false" customHeight="false" outlineLevel="0" collapsed="false">
      <c r="A3216" s="3" t="n">
        <v>3215</v>
      </c>
      <c r="B3216" s="3" t="s">
        <v>9371</v>
      </c>
      <c r="C3216" s="3" t="s">
        <v>9372</v>
      </c>
      <c r="D3216" s="3" t="n">
        <v>1</v>
      </c>
      <c r="E3216" s="3" t="n">
        <v>1.5717191</v>
      </c>
      <c r="F3216" s="3" t="n">
        <v>33</v>
      </c>
      <c r="G3216" s="3" t="n">
        <v>33</v>
      </c>
      <c r="H3216" s="3" t="n">
        <v>13</v>
      </c>
      <c r="I3216" s="3" t="n">
        <v>13</v>
      </c>
      <c r="J3216" s="3" t="n">
        <v>32</v>
      </c>
      <c r="K3216" s="3" t="n">
        <v>32</v>
      </c>
      <c r="L3216" s="3" t="n">
        <v>1</v>
      </c>
      <c r="M3216" s="3" t="n">
        <v>1</v>
      </c>
      <c r="N3216" s="3" t="n">
        <v>0</v>
      </c>
      <c r="O3216" s="3" t="n">
        <v>0</v>
      </c>
      <c r="P3216" s="3" t="n">
        <v>8.1</v>
      </c>
      <c r="Q3216" s="3" t="n">
        <v>24.2</v>
      </c>
      <c r="R3216" s="3" t="s">
        <v>9373</v>
      </c>
      <c r="S3216" s="4" t="n">
        <v>45747.0229398148</v>
      </c>
      <c r="T3216" s="3" t="s">
        <v>29</v>
      </c>
      <c r="U3216" s="3" t="s">
        <v>29</v>
      </c>
      <c r="V3216" s="3" t="n">
        <v>1</v>
      </c>
      <c r="W3216" s="3" t="n">
        <v>1</v>
      </c>
      <c r="X3216" s="3" t="n">
        <v>0</v>
      </c>
      <c r="Y3216" s="3" t="s">
        <v>30</v>
      </c>
      <c r="Z3216" s="3" t="s">
        <v>30</v>
      </c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</row>
    <row r="3217" customFormat="false" ht="15.75" hidden="false" customHeight="false" outlineLevel="0" collapsed="false">
      <c r="A3217" s="3" t="n">
        <v>3216</v>
      </c>
      <c r="B3217" s="3" t="s">
        <v>9374</v>
      </c>
      <c r="C3217" s="3" t="s">
        <v>9375</v>
      </c>
      <c r="D3217" s="3" t="n">
        <v>1</v>
      </c>
      <c r="E3217" s="3" t="n">
        <v>3.2994841</v>
      </c>
      <c r="F3217" s="3" t="n">
        <v>19</v>
      </c>
      <c r="G3217" s="3" t="n">
        <v>19</v>
      </c>
      <c r="H3217" s="3" t="n">
        <v>4</v>
      </c>
      <c r="I3217" s="3" t="n">
        <v>4</v>
      </c>
      <c r="J3217" s="3" t="n">
        <v>27</v>
      </c>
      <c r="K3217" s="3" t="n">
        <v>27</v>
      </c>
      <c r="L3217" s="3" t="n">
        <v>3</v>
      </c>
      <c r="M3217" s="3" t="n">
        <v>3</v>
      </c>
      <c r="N3217" s="3" t="n">
        <v>-1</v>
      </c>
      <c r="O3217" s="3" t="n">
        <v>-1</v>
      </c>
      <c r="P3217" s="3" t="n">
        <v>8.1</v>
      </c>
      <c r="Q3217" s="3" t="n">
        <v>24.2</v>
      </c>
      <c r="R3217" s="3" t="s">
        <v>9376</v>
      </c>
      <c r="S3217" s="4" t="n">
        <v>45747.0230671296</v>
      </c>
      <c r="T3217" s="3" t="s">
        <v>65</v>
      </c>
      <c r="U3217" s="3" t="s">
        <v>65</v>
      </c>
      <c r="V3217" s="3" t="n">
        <v>0</v>
      </c>
      <c r="W3217" s="3" t="n">
        <v>0</v>
      </c>
      <c r="X3217" s="3" t="n">
        <v>0</v>
      </c>
      <c r="Y3217" s="3" t="s">
        <v>30</v>
      </c>
      <c r="Z3217" s="3" t="s">
        <v>30</v>
      </c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</row>
    <row r="3218" customFormat="false" ht="15.75" hidden="false" customHeight="false" outlineLevel="0" collapsed="false">
      <c r="A3218" s="3" t="n">
        <v>3217</v>
      </c>
      <c r="B3218" s="3" t="s">
        <v>9377</v>
      </c>
      <c r="C3218" s="3" t="s">
        <v>9378</v>
      </c>
      <c r="D3218" s="3" t="n">
        <v>1</v>
      </c>
      <c r="E3218" s="3" t="n">
        <v>2.1756966</v>
      </c>
      <c r="F3218" s="3" t="n">
        <v>44</v>
      </c>
      <c r="G3218" s="3" t="n">
        <v>44</v>
      </c>
      <c r="H3218" s="3" t="n">
        <v>10</v>
      </c>
      <c r="I3218" s="3" t="n">
        <v>10</v>
      </c>
      <c r="J3218" s="3" t="n">
        <v>44</v>
      </c>
      <c r="K3218" s="3" t="n">
        <v>44</v>
      </c>
      <c r="L3218" s="3" t="n">
        <v>10</v>
      </c>
      <c r="M3218" s="3" t="n">
        <v>10</v>
      </c>
      <c r="N3218" s="3" t="n">
        <v>-1</v>
      </c>
      <c r="O3218" s="3" t="n">
        <v>-1</v>
      </c>
      <c r="P3218" s="3" t="n">
        <v>8.1</v>
      </c>
      <c r="Q3218" s="3" t="n">
        <v>24.2</v>
      </c>
      <c r="R3218" s="3" t="s">
        <v>9379</v>
      </c>
      <c r="S3218" s="4" t="n">
        <v>45747.0231365741</v>
      </c>
      <c r="T3218" s="3" t="s">
        <v>65</v>
      </c>
      <c r="U3218" s="3" t="s">
        <v>65</v>
      </c>
      <c r="V3218" s="3" t="n">
        <v>0</v>
      </c>
      <c r="W3218" s="3" t="n">
        <v>0</v>
      </c>
      <c r="X3218" s="3" t="n">
        <v>0</v>
      </c>
      <c r="Y3218" s="3" t="s">
        <v>30</v>
      </c>
      <c r="Z3218" s="3" t="s">
        <v>30</v>
      </c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</row>
    <row r="3219" customFormat="false" ht="15.75" hidden="false" customHeight="false" outlineLevel="0" collapsed="false">
      <c r="A3219" s="3" t="n">
        <v>3218</v>
      </c>
      <c r="B3219" s="3" t="s">
        <v>9380</v>
      </c>
      <c r="C3219" s="3" t="s">
        <v>9381</v>
      </c>
      <c r="D3219" s="3" t="n">
        <v>1</v>
      </c>
      <c r="E3219" s="3" t="n">
        <v>3.2601746</v>
      </c>
      <c r="F3219" s="3" t="n">
        <v>73</v>
      </c>
      <c r="G3219" s="3" t="n">
        <v>73</v>
      </c>
      <c r="H3219" s="3" t="n">
        <v>10</v>
      </c>
      <c r="I3219" s="3" t="n">
        <v>10</v>
      </c>
      <c r="J3219" s="3" t="n">
        <v>83</v>
      </c>
      <c r="K3219" s="3" t="n">
        <v>83</v>
      </c>
      <c r="L3219" s="3" t="n">
        <v>8</v>
      </c>
      <c r="M3219" s="3" t="n">
        <v>8</v>
      </c>
      <c r="N3219" s="3" t="n">
        <v>-1</v>
      </c>
      <c r="O3219" s="3" t="n">
        <v>-1</v>
      </c>
      <c r="P3219" s="3" t="n">
        <v>8.4</v>
      </c>
      <c r="Q3219" s="3" t="n">
        <v>24.2</v>
      </c>
      <c r="R3219" s="3" t="s">
        <v>9382</v>
      </c>
      <c r="S3219" s="4" t="n">
        <v>45747.0232291667</v>
      </c>
      <c r="T3219" s="3" t="s">
        <v>4910</v>
      </c>
      <c r="U3219" s="3" t="s">
        <v>4910</v>
      </c>
      <c r="V3219" s="3" t="n">
        <v>0</v>
      </c>
      <c r="W3219" s="3" t="n">
        <v>0</v>
      </c>
      <c r="X3219" s="3" t="n">
        <v>0</v>
      </c>
      <c r="Y3219" s="3" t="s">
        <v>30</v>
      </c>
      <c r="Z3219" s="3" t="s">
        <v>30</v>
      </c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</row>
    <row r="3220" customFormat="false" ht="15.75" hidden="false" customHeight="false" outlineLevel="0" collapsed="false">
      <c r="A3220" s="3" t="n">
        <v>3219</v>
      </c>
      <c r="B3220" s="3" t="s">
        <v>9383</v>
      </c>
      <c r="C3220" s="3" t="s">
        <v>9384</v>
      </c>
      <c r="D3220" s="3" t="n">
        <v>1</v>
      </c>
      <c r="E3220" s="3" t="n">
        <v>4.2542651</v>
      </c>
      <c r="F3220" s="3" t="n">
        <v>87</v>
      </c>
      <c r="G3220" s="3" t="n">
        <v>87</v>
      </c>
      <c r="H3220" s="3" t="n">
        <v>14</v>
      </c>
      <c r="I3220" s="3" t="n">
        <v>14</v>
      </c>
      <c r="J3220" s="3" t="n">
        <v>110</v>
      </c>
      <c r="K3220" s="3" t="n">
        <v>110</v>
      </c>
      <c r="L3220" s="3" t="n">
        <v>9</v>
      </c>
      <c r="M3220" s="3" t="n">
        <v>9</v>
      </c>
      <c r="N3220" s="3" t="n">
        <v>-1</v>
      </c>
      <c r="O3220" s="3" t="n">
        <v>-1</v>
      </c>
      <c r="P3220" s="3" t="n">
        <v>8.4</v>
      </c>
      <c r="Q3220" s="3" t="n">
        <v>24.2</v>
      </c>
      <c r="R3220" s="3" t="s">
        <v>9385</v>
      </c>
      <c r="S3220" s="4" t="n">
        <v>45747.0233680556</v>
      </c>
      <c r="T3220" s="3" t="s">
        <v>239</v>
      </c>
      <c r="U3220" s="3" t="s">
        <v>239</v>
      </c>
      <c r="V3220" s="3" t="n">
        <v>0</v>
      </c>
      <c r="W3220" s="3" t="n">
        <v>0</v>
      </c>
      <c r="X3220" s="3" t="n">
        <v>0</v>
      </c>
      <c r="Y3220" s="3" t="s">
        <v>30</v>
      </c>
      <c r="Z3220" s="3" t="s">
        <v>30</v>
      </c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</row>
    <row r="3221" customFormat="false" ht="15.75" hidden="false" customHeight="false" outlineLevel="0" collapsed="false">
      <c r="A3221" s="3" t="n">
        <v>3220</v>
      </c>
      <c r="B3221" s="3" t="s">
        <v>9386</v>
      </c>
      <c r="C3221" s="3" t="s">
        <v>9387</v>
      </c>
      <c r="D3221" s="3" t="n">
        <v>1</v>
      </c>
      <c r="E3221" s="3" t="n">
        <v>2.7375722</v>
      </c>
      <c r="F3221" s="3" t="n">
        <v>119</v>
      </c>
      <c r="G3221" s="3" t="n">
        <v>119</v>
      </c>
      <c r="H3221" s="3" t="n">
        <v>11</v>
      </c>
      <c r="I3221" s="3" t="n">
        <v>11</v>
      </c>
      <c r="J3221" s="3" t="n">
        <v>155</v>
      </c>
      <c r="K3221" s="3" t="n">
        <v>155</v>
      </c>
      <c r="L3221" s="3" t="n">
        <v>8</v>
      </c>
      <c r="M3221" s="3" t="n">
        <v>8</v>
      </c>
      <c r="N3221" s="3" t="n">
        <v>0</v>
      </c>
      <c r="O3221" s="3" t="n">
        <v>0</v>
      </c>
      <c r="P3221" s="3" t="n">
        <v>8.1</v>
      </c>
      <c r="Q3221" s="3" t="n">
        <v>24.2</v>
      </c>
      <c r="R3221" s="3" t="s">
        <v>9388</v>
      </c>
      <c r="S3221" s="4" t="n">
        <v>45747.0234837963</v>
      </c>
      <c r="T3221" s="3" t="s">
        <v>65</v>
      </c>
      <c r="U3221" s="3" t="s">
        <v>65</v>
      </c>
      <c r="V3221" s="3" t="n">
        <v>1</v>
      </c>
      <c r="W3221" s="3" t="n">
        <v>1</v>
      </c>
      <c r="X3221" s="3" t="n">
        <v>0</v>
      </c>
      <c r="Y3221" s="3" t="s">
        <v>30</v>
      </c>
      <c r="Z3221" s="3" t="s">
        <v>30</v>
      </c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</row>
    <row r="3222" customFormat="false" ht="15.75" hidden="false" customHeight="false" outlineLevel="0" collapsed="false">
      <c r="A3222" s="3" t="n">
        <v>3221</v>
      </c>
      <c r="B3222" s="3" t="s">
        <v>9389</v>
      </c>
      <c r="C3222" s="3" t="s">
        <v>9390</v>
      </c>
      <c r="D3222" s="3" t="n">
        <v>1</v>
      </c>
      <c r="E3222" s="3" t="n">
        <v>6.1461719</v>
      </c>
      <c r="F3222" s="3" t="n">
        <v>66</v>
      </c>
      <c r="G3222" s="3" t="n">
        <v>66</v>
      </c>
      <c r="H3222" s="3" t="n">
        <v>18</v>
      </c>
      <c r="I3222" s="3" t="n">
        <v>18</v>
      </c>
      <c r="J3222" s="3" t="n">
        <v>97</v>
      </c>
      <c r="K3222" s="3" t="n">
        <v>97</v>
      </c>
      <c r="L3222" s="3" t="n">
        <v>4</v>
      </c>
      <c r="M3222" s="3" t="n">
        <v>4</v>
      </c>
      <c r="N3222" s="3" t="n">
        <v>0</v>
      </c>
      <c r="O3222" s="3" t="n">
        <v>0</v>
      </c>
      <c r="P3222" s="3" t="n">
        <v>8</v>
      </c>
      <c r="Q3222" s="3" t="n">
        <v>24.2</v>
      </c>
      <c r="R3222" s="3" t="s">
        <v>9391</v>
      </c>
      <c r="S3222" s="4" t="n">
        <v>45747.0236689815</v>
      </c>
      <c r="T3222" s="3" t="s">
        <v>65</v>
      </c>
      <c r="U3222" s="3" t="s">
        <v>65</v>
      </c>
      <c r="V3222" s="3" t="n">
        <v>1</v>
      </c>
      <c r="W3222" s="3" t="n">
        <v>1</v>
      </c>
      <c r="X3222" s="3" t="n">
        <v>0</v>
      </c>
      <c r="Y3222" s="3" t="s">
        <v>30</v>
      </c>
      <c r="Z3222" s="3" t="s">
        <v>30</v>
      </c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</row>
    <row r="3223" customFormat="false" ht="15.75" hidden="false" customHeight="false" outlineLevel="0" collapsed="false">
      <c r="A3223" s="3" t="n">
        <v>3222</v>
      </c>
      <c r="B3223" s="3" t="s">
        <v>9392</v>
      </c>
      <c r="C3223" s="3" t="s">
        <v>9393</v>
      </c>
      <c r="D3223" s="3" t="n">
        <v>1</v>
      </c>
      <c r="E3223" s="3" t="n">
        <v>1.7224154</v>
      </c>
      <c r="F3223" s="3" t="n">
        <v>10</v>
      </c>
      <c r="G3223" s="3" t="n">
        <v>10</v>
      </c>
      <c r="H3223" s="3" t="n">
        <v>7</v>
      </c>
      <c r="I3223" s="3" t="n">
        <v>7</v>
      </c>
      <c r="J3223" s="3" t="n">
        <v>16</v>
      </c>
      <c r="K3223" s="3" t="n">
        <v>16</v>
      </c>
      <c r="L3223" s="3" t="n">
        <v>0</v>
      </c>
      <c r="M3223" s="3" t="n">
        <v>0</v>
      </c>
      <c r="N3223" s="3" t="n">
        <v>3</v>
      </c>
      <c r="O3223" s="3" t="n">
        <v>3</v>
      </c>
      <c r="P3223" s="3" t="n">
        <v>8.2</v>
      </c>
      <c r="Q3223" s="3" t="n">
        <v>24.2</v>
      </c>
      <c r="R3223" s="3" t="s">
        <v>9394</v>
      </c>
      <c r="S3223" s="4" t="n">
        <v>45747.02375</v>
      </c>
      <c r="T3223" s="3" t="s">
        <v>65</v>
      </c>
      <c r="U3223" s="3" t="s">
        <v>65</v>
      </c>
      <c r="V3223" s="3" t="n">
        <v>1</v>
      </c>
      <c r="W3223" s="3" t="n">
        <v>1</v>
      </c>
      <c r="X3223" s="3" t="n">
        <v>0</v>
      </c>
      <c r="Y3223" s="3" t="s">
        <v>30</v>
      </c>
      <c r="Z3223" s="3" t="s">
        <v>30</v>
      </c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</row>
    <row r="3224" customFormat="false" ht="15.75" hidden="false" customHeight="false" outlineLevel="0" collapsed="false">
      <c r="A3224" s="3" t="n">
        <v>3223</v>
      </c>
      <c r="B3224" s="3" t="s">
        <v>9395</v>
      </c>
      <c r="C3224" s="3" t="s">
        <v>9396</v>
      </c>
      <c r="D3224" s="3" t="n">
        <v>1</v>
      </c>
      <c r="E3224" s="3" t="n">
        <v>0.1201391</v>
      </c>
      <c r="F3224" s="3" t="n">
        <v>2</v>
      </c>
      <c r="G3224" s="3" t="n">
        <v>2</v>
      </c>
      <c r="H3224" s="3" t="n">
        <v>9</v>
      </c>
      <c r="I3224" s="3" t="n">
        <v>9</v>
      </c>
      <c r="J3224" s="3" t="n">
        <v>0</v>
      </c>
      <c r="K3224" s="3" t="n">
        <v>0</v>
      </c>
      <c r="L3224" s="3" t="n">
        <v>0</v>
      </c>
      <c r="M3224" s="3" t="n">
        <v>0</v>
      </c>
      <c r="N3224" s="3" t="n">
        <v>-1</v>
      </c>
      <c r="O3224" s="3" t="n">
        <v>-1</v>
      </c>
      <c r="P3224" s="3" t="n">
        <v>8.5</v>
      </c>
      <c r="Q3224" s="3" t="n">
        <v>24.2</v>
      </c>
      <c r="R3224" s="3" t="s">
        <v>9397</v>
      </c>
      <c r="S3224" s="4" t="n">
        <v>45747.0237962963</v>
      </c>
      <c r="T3224" s="3" t="s">
        <v>65</v>
      </c>
      <c r="U3224" s="3" t="s">
        <v>65</v>
      </c>
      <c r="V3224" s="3" t="n">
        <v>0</v>
      </c>
      <c r="W3224" s="3" t="n">
        <v>0</v>
      </c>
      <c r="X3224" s="3" t="n">
        <v>0</v>
      </c>
      <c r="Y3224" s="3" t="s">
        <v>30</v>
      </c>
      <c r="Z3224" s="3" t="s">
        <v>30</v>
      </c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</row>
    <row r="3225" customFormat="false" ht="15.75" hidden="false" customHeight="false" outlineLevel="0" collapsed="false">
      <c r="A3225" s="3" t="n">
        <v>3224</v>
      </c>
      <c r="B3225" s="3" t="s">
        <v>9398</v>
      </c>
      <c r="C3225" s="3" t="s">
        <v>9399</v>
      </c>
      <c r="D3225" s="3" t="n">
        <v>1</v>
      </c>
      <c r="E3225" s="3" t="n">
        <v>15.3783749</v>
      </c>
      <c r="F3225" s="3" t="n">
        <v>187</v>
      </c>
      <c r="G3225" s="3" t="n">
        <v>187</v>
      </c>
      <c r="H3225" s="3" t="n">
        <v>15</v>
      </c>
      <c r="I3225" s="3" t="n">
        <v>15</v>
      </c>
      <c r="J3225" s="3" t="n">
        <v>260</v>
      </c>
      <c r="K3225" s="3" t="n">
        <v>260</v>
      </c>
      <c r="L3225" s="3" t="n">
        <v>21</v>
      </c>
      <c r="M3225" s="3" t="n">
        <v>21</v>
      </c>
      <c r="N3225" s="3" t="n">
        <v>-1</v>
      </c>
      <c r="O3225" s="3" t="n">
        <v>-1</v>
      </c>
      <c r="P3225" s="3" t="n">
        <v>8.3</v>
      </c>
      <c r="Q3225" s="3" t="n">
        <v>24.2</v>
      </c>
      <c r="R3225" s="3" t="s">
        <v>9400</v>
      </c>
      <c r="S3225" s="4" t="n">
        <v>45747.024212963</v>
      </c>
      <c r="T3225" s="3" t="s">
        <v>65</v>
      </c>
      <c r="U3225" s="3" t="s">
        <v>65</v>
      </c>
      <c r="V3225" s="3" t="n">
        <v>0</v>
      </c>
      <c r="W3225" s="3" t="n">
        <v>0</v>
      </c>
      <c r="X3225" s="3" t="n">
        <v>0</v>
      </c>
      <c r="Y3225" s="3" t="s">
        <v>30</v>
      </c>
      <c r="Z3225" s="3" t="s">
        <v>30</v>
      </c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</row>
    <row r="3226" customFormat="false" ht="15.75" hidden="false" customHeight="false" outlineLevel="0" collapsed="false">
      <c r="A3226" s="3" t="n">
        <v>3225</v>
      </c>
      <c r="B3226" s="3" t="s">
        <v>9401</v>
      </c>
      <c r="C3226" s="3" t="s">
        <v>9402</v>
      </c>
      <c r="D3226" s="3" t="n">
        <v>1</v>
      </c>
      <c r="E3226" s="3" t="n">
        <v>4.460729</v>
      </c>
      <c r="F3226" s="3" t="n">
        <v>79</v>
      </c>
      <c r="G3226" s="3" t="n">
        <v>79</v>
      </c>
      <c r="H3226" s="3" t="n">
        <v>13</v>
      </c>
      <c r="I3226" s="3" t="n">
        <v>13</v>
      </c>
      <c r="J3226" s="3" t="n">
        <v>92</v>
      </c>
      <c r="K3226" s="3" t="n">
        <v>92</v>
      </c>
      <c r="L3226" s="3" t="n">
        <v>24</v>
      </c>
      <c r="M3226" s="3" t="n">
        <v>24</v>
      </c>
      <c r="N3226" s="3" t="n">
        <v>-1</v>
      </c>
      <c r="O3226" s="3" t="n">
        <v>-1</v>
      </c>
      <c r="P3226" s="3" t="n">
        <v>8.5</v>
      </c>
      <c r="Q3226" s="3" t="n">
        <v>24.2</v>
      </c>
      <c r="R3226" s="3" t="s">
        <v>9403</v>
      </c>
      <c r="S3226" s="4" t="n">
        <v>45747.0244675926</v>
      </c>
      <c r="T3226" s="3" t="s">
        <v>1920</v>
      </c>
      <c r="U3226" s="3" t="s">
        <v>1920</v>
      </c>
      <c r="V3226" s="3" t="n">
        <v>0</v>
      </c>
      <c r="W3226" s="3" t="n">
        <v>0</v>
      </c>
      <c r="X3226" s="3" t="n">
        <v>0</v>
      </c>
      <c r="Y3226" s="3" t="s">
        <v>30</v>
      </c>
      <c r="Z3226" s="3" t="s">
        <v>30</v>
      </c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</row>
    <row r="3227" customFormat="false" ht="15.75" hidden="false" customHeight="false" outlineLevel="0" collapsed="false">
      <c r="A3227" s="3" t="n">
        <v>3226</v>
      </c>
      <c r="B3227" s="3" t="s">
        <v>9404</v>
      </c>
      <c r="C3227" s="3" t="s">
        <v>9405</v>
      </c>
      <c r="D3227" s="3" t="n">
        <v>1</v>
      </c>
      <c r="E3227" s="3" t="n">
        <v>3.9088108</v>
      </c>
      <c r="F3227" s="3" t="n">
        <v>80</v>
      </c>
      <c r="G3227" s="3" t="n">
        <v>80</v>
      </c>
      <c r="H3227" s="3" t="n">
        <v>13</v>
      </c>
      <c r="I3227" s="3" t="n">
        <v>13</v>
      </c>
      <c r="J3227" s="3" t="n">
        <v>93</v>
      </c>
      <c r="K3227" s="3" t="n">
        <v>93</v>
      </c>
      <c r="L3227" s="3" t="n">
        <v>24</v>
      </c>
      <c r="M3227" s="3" t="n">
        <v>24</v>
      </c>
      <c r="N3227" s="3" t="n">
        <v>-1</v>
      </c>
      <c r="O3227" s="3" t="n">
        <v>-1</v>
      </c>
      <c r="P3227" s="3" t="n">
        <v>8.5</v>
      </c>
      <c r="Q3227" s="3" t="n">
        <v>24.2</v>
      </c>
      <c r="R3227" s="3" t="s">
        <v>9406</v>
      </c>
      <c r="S3227" s="4" t="n">
        <v>45747.0246527778</v>
      </c>
      <c r="T3227" s="3" t="s">
        <v>1920</v>
      </c>
      <c r="U3227" s="3" t="s">
        <v>1920</v>
      </c>
      <c r="V3227" s="3" t="n">
        <v>0</v>
      </c>
      <c r="W3227" s="3" t="n">
        <v>0</v>
      </c>
      <c r="X3227" s="3" t="n">
        <v>0</v>
      </c>
      <c r="Y3227" s="3" t="s">
        <v>30</v>
      </c>
      <c r="Z3227" s="3" t="s">
        <v>30</v>
      </c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</row>
    <row r="3228" customFormat="false" ht="15.75" hidden="false" customHeight="false" outlineLevel="0" collapsed="false">
      <c r="A3228" s="3" t="n">
        <v>3227</v>
      </c>
      <c r="B3228" s="3" t="s">
        <v>9407</v>
      </c>
      <c r="C3228" s="3" t="s">
        <v>9408</v>
      </c>
      <c r="D3228" s="3" t="n">
        <v>1</v>
      </c>
      <c r="E3228" s="3" t="n">
        <v>3.940977</v>
      </c>
      <c r="F3228" s="3" t="n">
        <v>80</v>
      </c>
      <c r="G3228" s="3" t="n">
        <v>80</v>
      </c>
      <c r="H3228" s="3" t="n">
        <v>13</v>
      </c>
      <c r="I3228" s="3" t="n">
        <v>13</v>
      </c>
      <c r="J3228" s="3" t="n">
        <v>93</v>
      </c>
      <c r="K3228" s="3" t="n">
        <v>93</v>
      </c>
      <c r="L3228" s="3" t="n">
        <v>24</v>
      </c>
      <c r="M3228" s="3" t="n">
        <v>24</v>
      </c>
      <c r="N3228" s="3" t="n">
        <v>-1</v>
      </c>
      <c r="O3228" s="3" t="n">
        <v>-1</v>
      </c>
      <c r="P3228" s="3" t="n">
        <v>8.5</v>
      </c>
      <c r="Q3228" s="3" t="n">
        <v>24.2</v>
      </c>
      <c r="R3228" s="3" t="s">
        <v>9409</v>
      </c>
      <c r="S3228" s="4" t="n">
        <v>45747.024837963</v>
      </c>
      <c r="T3228" s="3" t="s">
        <v>1920</v>
      </c>
      <c r="U3228" s="3" t="s">
        <v>1920</v>
      </c>
      <c r="V3228" s="3" t="n">
        <v>0</v>
      </c>
      <c r="W3228" s="3" t="n">
        <v>0</v>
      </c>
      <c r="X3228" s="3" t="n">
        <v>0</v>
      </c>
      <c r="Y3228" s="3" t="s">
        <v>30</v>
      </c>
      <c r="Z3228" s="3" t="s">
        <v>30</v>
      </c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</row>
    <row r="3229" customFormat="false" ht="15.75" hidden="false" customHeight="false" outlineLevel="0" collapsed="false">
      <c r="A3229" s="3" t="n">
        <v>3228</v>
      </c>
      <c r="B3229" s="3" t="s">
        <v>9410</v>
      </c>
      <c r="C3229" s="3" t="s">
        <v>9411</v>
      </c>
      <c r="D3229" s="3" t="n">
        <v>1</v>
      </c>
      <c r="E3229" s="3" t="n">
        <v>6.5655041</v>
      </c>
      <c r="F3229" s="3" t="n">
        <v>130</v>
      </c>
      <c r="G3229" s="3" t="n">
        <v>130</v>
      </c>
      <c r="H3229" s="3" t="n">
        <v>4</v>
      </c>
      <c r="I3229" s="3" t="n">
        <v>4</v>
      </c>
      <c r="J3229" s="3" t="n">
        <v>207</v>
      </c>
      <c r="K3229" s="3" t="n">
        <v>207</v>
      </c>
      <c r="L3229" s="3" t="n">
        <v>3</v>
      </c>
      <c r="M3229" s="3" t="n">
        <v>3</v>
      </c>
      <c r="N3229" s="3" t="n">
        <v>-1</v>
      </c>
      <c r="O3229" s="3" t="n">
        <v>-1</v>
      </c>
      <c r="P3229" s="3" t="n">
        <v>8.5</v>
      </c>
      <c r="Q3229" s="3" t="n">
        <v>24.2</v>
      </c>
      <c r="R3229" s="3" t="s">
        <v>9412</v>
      </c>
      <c r="S3229" s="4" t="n">
        <v>45747.0250115741</v>
      </c>
      <c r="T3229" s="3" t="s">
        <v>65</v>
      </c>
      <c r="U3229" s="3" t="s">
        <v>65</v>
      </c>
      <c r="V3229" s="3" t="n">
        <v>0</v>
      </c>
      <c r="W3229" s="3" t="n">
        <v>0</v>
      </c>
      <c r="X3229" s="3" t="n">
        <v>0</v>
      </c>
      <c r="Y3229" s="3" t="s">
        <v>30</v>
      </c>
      <c r="Z3229" s="3" t="s">
        <v>30</v>
      </c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</row>
    <row r="3230" customFormat="false" ht="15.75" hidden="false" customHeight="false" outlineLevel="0" collapsed="false">
      <c r="A3230" s="3" t="n">
        <v>3229</v>
      </c>
      <c r="B3230" s="3" t="s">
        <v>9413</v>
      </c>
      <c r="C3230" s="3" t="s">
        <v>9414</v>
      </c>
      <c r="D3230" s="3" t="n">
        <v>1</v>
      </c>
      <c r="E3230" s="3" t="n">
        <v>0.2286926</v>
      </c>
      <c r="F3230" s="3" t="n">
        <v>6</v>
      </c>
      <c r="G3230" s="3" t="n">
        <v>6</v>
      </c>
      <c r="H3230" s="3" t="n">
        <v>1</v>
      </c>
      <c r="I3230" s="3" t="n">
        <v>1</v>
      </c>
      <c r="J3230" s="3" t="n">
        <v>0</v>
      </c>
      <c r="K3230" s="3" t="n">
        <v>0</v>
      </c>
      <c r="L3230" s="3" t="n">
        <v>0</v>
      </c>
      <c r="M3230" s="3" t="n">
        <v>0</v>
      </c>
      <c r="N3230" s="3" t="n">
        <v>-1</v>
      </c>
      <c r="O3230" s="3" t="n">
        <v>-1</v>
      </c>
      <c r="P3230" s="3" t="n">
        <v>8.5</v>
      </c>
      <c r="Q3230" s="3" t="n">
        <v>24.2</v>
      </c>
      <c r="R3230" s="3" t="s">
        <v>9415</v>
      </c>
      <c r="S3230" s="4" t="n">
        <v>45747.0250925926</v>
      </c>
      <c r="T3230" s="3" t="s">
        <v>65</v>
      </c>
      <c r="U3230" s="3" t="s">
        <v>65</v>
      </c>
      <c r="V3230" s="3" t="n">
        <v>0</v>
      </c>
      <c r="W3230" s="3" t="n">
        <v>0</v>
      </c>
      <c r="X3230" s="3" t="n">
        <v>0</v>
      </c>
      <c r="Y3230" s="3" t="s">
        <v>30</v>
      </c>
      <c r="Z3230" s="3" t="s">
        <v>30</v>
      </c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</row>
    <row r="3231" customFormat="false" ht="15.75" hidden="false" customHeight="false" outlineLevel="0" collapsed="false">
      <c r="A3231" s="3" t="n">
        <v>3230</v>
      </c>
      <c r="B3231" s="3" t="s">
        <v>9416</v>
      </c>
      <c r="C3231" s="3" t="s">
        <v>9417</v>
      </c>
      <c r="D3231" s="3" t="n">
        <v>1</v>
      </c>
      <c r="E3231" s="3" t="n">
        <v>0.2579225</v>
      </c>
      <c r="F3231" s="3" t="n">
        <v>14</v>
      </c>
      <c r="G3231" s="3" t="n">
        <v>14</v>
      </c>
      <c r="H3231" s="3" t="n">
        <v>5</v>
      </c>
      <c r="I3231" s="3" t="n">
        <v>5</v>
      </c>
      <c r="J3231" s="3" t="n">
        <v>22</v>
      </c>
      <c r="K3231" s="3" t="n">
        <v>22</v>
      </c>
      <c r="L3231" s="3" t="n">
        <v>0</v>
      </c>
      <c r="M3231" s="3" t="n">
        <v>0</v>
      </c>
      <c r="N3231" s="3" t="n">
        <v>-1</v>
      </c>
      <c r="O3231" s="3" t="n">
        <v>0</v>
      </c>
      <c r="P3231" s="3" t="n">
        <v>8.2</v>
      </c>
      <c r="Q3231" s="3" t="n">
        <v>24.2</v>
      </c>
      <c r="R3231" s="3" t="s">
        <v>9418</v>
      </c>
      <c r="S3231" s="4" t="n">
        <v>45747.0251273148</v>
      </c>
      <c r="T3231" s="3" t="s">
        <v>65</v>
      </c>
      <c r="U3231" s="3" t="s">
        <v>65</v>
      </c>
      <c r="V3231" s="3" t="n">
        <v>0</v>
      </c>
      <c r="W3231" s="3" t="n">
        <v>1</v>
      </c>
      <c r="X3231" s="3" t="n">
        <v>0</v>
      </c>
      <c r="Y3231" s="3" t="s">
        <v>30</v>
      </c>
      <c r="Z3231" s="3" t="s">
        <v>81</v>
      </c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</row>
    <row r="3232" customFormat="false" ht="15.75" hidden="false" customHeight="false" outlineLevel="0" collapsed="false">
      <c r="A3232" s="3" t="n">
        <v>3231</v>
      </c>
      <c r="B3232" s="3" t="s">
        <v>9419</v>
      </c>
      <c r="C3232" s="3" t="s">
        <v>9420</v>
      </c>
      <c r="D3232" s="3" t="n">
        <v>1</v>
      </c>
      <c r="E3232" s="3" t="n">
        <v>0.4733755</v>
      </c>
      <c r="F3232" s="3" t="n">
        <v>22</v>
      </c>
      <c r="G3232" s="3" t="n">
        <v>22</v>
      </c>
      <c r="H3232" s="3" t="n">
        <v>5</v>
      </c>
      <c r="I3232" s="3" t="n">
        <v>5</v>
      </c>
      <c r="J3232" s="3" t="n">
        <v>38</v>
      </c>
      <c r="K3232" s="3" t="n">
        <v>38</v>
      </c>
      <c r="L3232" s="3" t="n">
        <v>0</v>
      </c>
      <c r="M3232" s="3" t="n">
        <v>0</v>
      </c>
      <c r="N3232" s="3" t="n">
        <v>-1</v>
      </c>
      <c r="O3232" s="3" t="n">
        <v>0</v>
      </c>
      <c r="P3232" s="3" t="n">
        <v>8.2</v>
      </c>
      <c r="Q3232" s="3" t="n">
        <v>24.2</v>
      </c>
      <c r="R3232" s="3" t="s">
        <v>9421</v>
      </c>
      <c r="S3232" s="4" t="n">
        <v>45747.0251851852</v>
      </c>
      <c r="T3232" s="3" t="s">
        <v>65</v>
      </c>
      <c r="U3232" s="3" t="s">
        <v>65</v>
      </c>
      <c r="V3232" s="3" t="n">
        <v>0</v>
      </c>
      <c r="W3232" s="3" t="n">
        <v>1</v>
      </c>
      <c r="X3232" s="3" t="n">
        <v>0</v>
      </c>
      <c r="Y3232" s="3" t="s">
        <v>30</v>
      </c>
      <c r="Z3232" s="3" t="s">
        <v>81</v>
      </c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</row>
    <row r="3233" customFormat="false" ht="15.75" hidden="false" customHeight="false" outlineLevel="0" collapsed="false">
      <c r="A3233" s="3" t="n">
        <v>3232</v>
      </c>
      <c r="B3233" s="3" t="s">
        <v>9422</v>
      </c>
      <c r="C3233" s="3" t="s">
        <v>9423</v>
      </c>
      <c r="D3233" s="3" t="n">
        <v>1</v>
      </c>
      <c r="E3233" s="3" t="n">
        <v>2.4632764</v>
      </c>
      <c r="F3233" s="3" t="n">
        <v>22</v>
      </c>
      <c r="G3233" s="3" t="n">
        <v>22</v>
      </c>
      <c r="H3233" s="3" t="n">
        <v>9</v>
      </c>
      <c r="I3233" s="3" t="n">
        <v>9</v>
      </c>
      <c r="J3233" s="3" t="n">
        <v>28</v>
      </c>
      <c r="K3233" s="3" t="n">
        <v>28</v>
      </c>
      <c r="L3233" s="3" t="n">
        <v>2</v>
      </c>
      <c r="M3233" s="3" t="n">
        <v>2</v>
      </c>
      <c r="N3233" s="3" t="n">
        <v>2</v>
      </c>
      <c r="O3233" s="3" t="n">
        <v>2</v>
      </c>
      <c r="P3233" s="3" t="n">
        <v>8.1</v>
      </c>
      <c r="Q3233" s="3" t="n">
        <v>24.2</v>
      </c>
      <c r="R3233" s="3" t="s">
        <v>9424</v>
      </c>
      <c r="S3233" s="4" t="n">
        <v>45747.0253125</v>
      </c>
      <c r="T3233" s="3" t="s">
        <v>65</v>
      </c>
      <c r="U3233" s="3" t="s">
        <v>65</v>
      </c>
      <c r="V3233" s="3" t="n">
        <v>1</v>
      </c>
      <c r="W3233" s="3" t="n">
        <v>1</v>
      </c>
      <c r="X3233" s="3" t="n">
        <v>0</v>
      </c>
      <c r="Y3233" s="3" t="s">
        <v>30</v>
      </c>
      <c r="Z3233" s="3" t="s">
        <v>30</v>
      </c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</row>
    <row r="3234" customFormat="false" ht="15.75" hidden="false" customHeight="false" outlineLevel="0" collapsed="false">
      <c r="A3234" s="3" t="n">
        <v>3233</v>
      </c>
      <c r="B3234" s="3" t="s">
        <v>9425</v>
      </c>
      <c r="C3234" s="3" t="s">
        <v>9426</v>
      </c>
      <c r="D3234" s="3" t="n">
        <v>1</v>
      </c>
      <c r="E3234" s="3" t="n">
        <v>2.4510656</v>
      </c>
      <c r="F3234" s="3" t="n">
        <v>14</v>
      </c>
      <c r="G3234" s="3" t="n">
        <v>14</v>
      </c>
      <c r="H3234" s="3" t="n">
        <v>6</v>
      </c>
      <c r="I3234" s="3" t="n">
        <v>6</v>
      </c>
      <c r="J3234" s="3" t="n">
        <v>46</v>
      </c>
      <c r="K3234" s="3" t="n">
        <v>46</v>
      </c>
      <c r="L3234" s="3" t="n">
        <v>8</v>
      </c>
      <c r="M3234" s="3" t="n">
        <v>8</v>
      </c>
      <c r="N3234" s="3" t="n">
        <v>15</v>
      </c>
      <c r="O3234" s="3" t="n">
        <v>15</v>
      </c>
      <c r="P3234" s="3" t="n">
        <v>8.5</v>
      </c>
      <c r="Q3234" s="3" t="n">
        <v>24.2</v>
      </c>
      <c r="R3234" s="3" t="s">
        <v>9427</v>
      </c>
      <c r="S3234" s="4" t="n">
        <v>45747.0254282407</v>
      </c>
      <c r="T3234" s="3" t="s">
        <v>65</v>
      </c>
      <c r="U3234" s="3" t="s">
        <v>65</v>
      </c>
      <c r="V3234" s="3" t="n">
        <v>1</v>
      </c>
      <c r="W3234" s="3" t="n">
        <v>1</v>
      </c>
      <c r="X3234" s="3" t="n">
        <v>0</v>
      </c>
      <c r="Y3234" s="3" t="s">
        <v>30</v>
      </c>
      <c r="Z3234" s="3" t="s">
        <v>30</v>
      </c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</row>
    <row r="3235" customFormat="false" ht="15.75" hidden="false" customHeight="false" outlineLevel="0" collapsed="false">
      <c r="A3235" s="3" t="n">
        <v>3234</v>
      </c>
      <c r="B3235" s="3" t="s">
        <v>9428</v>
      </c>
      <c r="C3235" s="3" t="s">
        <v>9429</v>
      </c>
      <c r="D3235" s="3" t="n">
        <v>1</v>
      </c>
      <c r="E3235" s="3" t="n">
        <v>6.9280119</v>
      </c>
      <c r="F3235" s="3" t="n">
        <v>32</v>
      </c>
      <c r="G3235" s="3" t="n">
        <v>32</v>
      </c>
      <c r="H3235" s="3" t="n">
        <v>14</v>
      </c>
      <c r="I3235" s="3" t="n">
        <v>14</v>
      </c>
      <c r="J3235" s="3" t="n">
        <v>39</v>
      </c>
      <c r="K3235" s="3" t="n">
        <v>39</v>
      </c>
      <c r="L3235" s="3" t="n">
        <v>5</v>
      </c>
      <c r="M3235" s="3" t="n">
        <v>5</v>
      </c>
      <c r="N3235" s="3" t="n">
        <v>-1</v>
      </c>
      <c r="O3235" s="3" t="n">
        <v>-1</v>
      </c>
      <c r="P3235" s="3" t="n">
        <v>8.3</v>
      </c>
      <c r="Q3235" s="3" t="n">
        <v>24.2</v>
      </c>
      <c r="R3235" s="3" t="s">
        <v>9430</v>
      </c>
      <c r="S3235" s="4" t="n">
        <v>45747.0255787037</v>
      </c>
      <c r="T3235" s="3" t="s">
        <v>65</v>
      </c>
      <c r="U3235" s="3" t="s">
        <v>65</v>
      </c>
      <c r="V3235" s="3" t="n">
        <v>0</v>
      </c>
      <c r="W3235" s="3" t="n">
        <v>0</v>
      </c>
      <c r="X3235" s="3" t="n">
        <v>0</v>
      </c>
      <c r="Y3235" s="3" t="s">
        <v>30</v>
      </c>
      <c r="Z3235" s="3" t="s">
        <v>30</v>
      </c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</row>
    <row r="3236" customFormat="false" ht="15.75" hidden="false" customHeight="false" outlineLevel="0" collapsed="false">
      <c r="A3236" s="3" t="n">
        <v>3235</v>
      </c>
      <c r="B3236" s="3" t="s">
        <v>9431</v>
      </c>
      <c r="C3236" s="3" t="s">
        <v>9432</v>
      </c>
      <c r="D3236" s="3" t="n">
        <v>1</v>
      </c>
      <c r="E3236" s="3" t="n">
        <v>4.1087065</v>
      </c>
      <c r="F3236" s="3" t="n">
        <v>16</v>
      </c>
      <c r="G3236" s="3" t="n">
        <v>16</v>
      </c>
      <c r="H3236" s="3" t="n">
        <v>6</v>
      </c>
      <c r="I3236" s="3" t="n">
        <v>6</v>
      </c>
      <c r="J3236" s="3" t="n">
        <v>33</v>
      </c>
      <c r="K3236" s="3" t="n">
        <v>33</v>
      </c>
      <c r="L3236" s="3" t="n">
        <v>8</v>
      </c>
      <c r="M3236" s="3" t="n">
        <v>8</v>
      </c>
      <c r="N3236" s="3" t="n">
        <v>5</v>
      </c>
      <c r="O3236" s="3" t="n">
        <v>-1</v>
      </c>
      <c r="P3236" s="3" t="n">
        <v>8.3</v>
      </c>
      <c r="Q3236" s="3" t="n">
        <v>24.2</v>
      </c>
      <c r="R3236" s="3" t="s">
        <v>9433</v>
      </c>
      <c r="S3236" s="4" t="n">
        <v>45747.0257638889</v>
      </c>
      <c r="T3236" s="3" t="s">
        <v>65</v>
      </c>
      <c r="U3236" s="3" t="s">
        <v>65</v>
      </c>
      <c r="V3236" s="3" t="n">
        <v>1</v>
      </c>
      <c r="W3236" s="3" t="n">
        <v>0</v>
      </c>
      <c r="X3236" s="3" t="n">
        <v>0</v>
      </c>
      <c r="Y3236" s="3" t="s">
        <v>30</v>
      </c>
      <c r="Z3236" s="3" t="s">
        <v>30</v>
      </c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</row>
    <row r="3237" customFormat="false" ht="15.75" hidden="false" customHeight="false" outlineLevel="0" collapsed="false">
      <c r="A3237" s="3" t="n">
        <v>3236</v>
      </c>
      <c r="B3237" s="3" t="s">
        <v>9434</v>
      </c>
      <c r="C3237" s="3" t="s">
        <v>9435</v>
      </c>
      <c r="D3237" s="3" t="n">
        <v>1</v>
      </c>
      <c r="E3237" s="3" t="n">
        <v>7.74874</v>
      </c>
      <c r="F3237" s="3" t="n">
        <v>40</v>
      </c>
      <c r="G3237" s="3" t="n">
        <v>40</v>
      </c>
      <c r="H3237" s="3" t="n">
        <v>6</v>
      </c>
      <c r="I3237" s="3" t="n">
        <v>6</v>
      </c>
      <c r="J3237" s="3" t="n">
        <v>95</v>
      </c>
      <c r="K3237" s="3" t="n">
        <v>95</v>
      </c>
      <c r="L3237" s="3" t="n">
        <v>21</v>
      </c>
      <c r="M3237" s="3" t="n">
        <v>21</v>
      </c>
      <c r="N3237" s="3" t="n">
        <v>23</v>
      </c>
      <c r="O3237" s="3" t="n">
        <v>-1</v>
      </c>
      <c r="P3237" s="3" t="n">
        <v>8.3</v>
      </c>
      <c r="Q3237" s="3" t="n">
        <v>24.2</v>
      </c>
      <c r="R3237" s="3" t="s">
        <v>9436</v>
      </c>
      <c r="S3237" s="4" t="n">
        <v>45747.0261458333</v>
      </c>
      <c r="T3237" s="3" t="s">
        <v>65</v>
      </c>
      <c r="U3237" s="3" t="s">
        <v>65</v>
      </c>
      <c r="V3237" s="3" t="n">
        <v>1</v>
      </c>
      <c r="W3237" s="3" t="n">
        <v>0</v>
      </c>
      <c r="X3237" s="3" t="n">
        <v>0</v>
      </c>
      <c r="Y3237" s="3" t="s">
        <v>30</v>
      </c>
      <c r="Z3237" s="3" t="s">
        <v>30</v>
      </c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</row>
    <row r="3238" customFormat="false" ht="15.75" hidden="false" customHeight="false" outlineLevel="0" collapsed="false">
      <c r="A3238" s="3" t="n">
        <v>3237</v>
      </c>
      <c r="B3238" s="3" t="s">
        <v>9437</v>
      </c>
      <c r="C3238" s="3" t="s">
        <v>9438</v>
      </c>
      <c r="D3238" s="3" t="n">
        <v>1</v>
      </c>
      <c r="E3238" s="3" t="n">
        <v>4.5474558</v>
      </c>
      <c r="F3238" s="3" t="n">
        <v>16</v>
      </c>
      <c r="G3238" s="3" t="n">
        <v>16</v>
      </c>
      <c r="H3238" s="3" t="n">
        <v>3</v>
      </c>
      <c r="I3238" s="3" t="n">
        <v>3</v>
      </c>
      <c r="J3238" s="3" t="n">
        <v>24</v>
      </c>
      <c r="K3238" s="3" t="n">
        <v>24</v>
      </c>
      <c r="L3238" s="3" t="n">
        <v>7</v>
      </c>
      <c r="M3238" s="3" t="n">
        <v>7</v>
      </c>
      <c r="N3238" s="3" t="n">
        <v>0</v>
      </c>
      <c r="O3238" s="3" t="n">
        <v>2</v>
      </c>
      <c r="P3238" s="3" t="n">
        <v>8.3</v>
      </c>
      <c r="Q3238" s="3" t="n">
        <v>24.2</v>
      </c>
      <c r="R3238" s="3" t="s">
        <v>9439</v>
      </c>
      <c r="S3238" s="4" t="n">
        <v>45747.026412037</v>
      </c>
      <c r="T3238" s="3" t="s">
        <v>65</v>
      </c>
      <c r="U3238" s="3" t="s">
        <v>65</v>
      </c>
      <c r="V3238" s="3" t="n">
        <v>1</v>
      </c>
      <c r="W3238" s="3" t="n">
        <v>1</v>
      </c>
      <c r="X3238" s="3" t="n">
        <v>0</v>
      </c>
      <c r="Y3238" s="3" t="s">
        <v>30</v>
      </c>
      <c r="Z3238" s="3" t="s">
        <v>30</v>
      </c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</row>
    <row r="3239" customFormat="false" ht="15.75" hidden="false" customHeight="false" outlineLevel="0" collapsed="false">
      <c r="A3239" s="3" t="n">
        <v>3238</v>
      </c>
      <c r="B3239" s="3" t="s">
        <v>9440</v>
      </c>
      <c r="C3239" s="3" t="s">
        <v>9441</v>
      </c>
      <c r="D3239" s="3" t="n">
        <v>1</v>
      </c>
      <c r="E3239" s="3" t="n">
        <v>4.5512187</v>
      </c>
      <c r="F3239" s="3" t="n">
        <v>21</v>
      </c>
      <c r="G3239" s="3" t="n">
        <v>21</v>
      </c>
      <c r="H3239" s="3" t="n">
        <v>3</v>
      </c>
      <c r="I3239" s="3" t="n">
        <v>3</v>
      </c>
      <c r="J3239" s="3" t="n">
        <v>40</v>
      </c>
      <c r="K3239" s="3" t="n">
        <v>40</v>
      </c>
      <c r="L3239" s="3" t="n">
        <v>12</v>
      </c>
      <c r="M3239" s="3" t="n">
        <v>12</v>
      </c>
      <c r="N3239" s="3" t="n">
        <v>19</v>
      </c>
      <c r="O3239" s="3" t="n">
        <v>-1</v>
      </c>
      <c r="P3239" s="3" t="n">
        <v>8.3</v>
      </c>
      <c r="Q3239" s="3" t="n">
        <v>24.2</v>
      </c>
      <c r="R3239" s="3" t="s">
        <v>9442</v>
      </c>
      <c r="S3239" s="4" t="n">
        <v>45747.0267476852</v>
      </c>
      <c r="T3239" s="3" t="s">
        <v>65</v>
      </c>
      <c r="U3239" s="3" t="s">
        <v>65</v>
      </c>
      <c r="V3239" s="3" t="n">
        <v>1</v>
      </c>
      <c r="W3239" s="3" t="n">
        <v>0</v>
      </c>
      <c r="X3239" s="3" t="n">
        <v>0</v>
      </c>
      <c r="Y3239" s="3" t="s">
        <v>30</v>
      </c>
      <c r="Z3239" s="3" t="s">
        <v>30</v>
      </c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</row>
    <row r="3240" customFormat="false" ht="15.75" hidden="false" customHeight="false" outlineLevel="0" collapsed="false">
      <c r="A3240" s="3" t="n">
        <v>3239</v>
      </c>
      <c r="B3240" s="3" t="s">
        <v>9443</v>
      </c>
      <c r="C3240" s="3" t="s">
        <v>9444</v>
      </c>
      <c r="D3240" s="3" t="n">
        <v>1</v>
      </c>
      <c r="E3240" s="3" t="n">
        <v>36.5904667</v>
      </c>
      <c r="F3240" s="3" t="n">
        <v>396</v>
      </c>
      <c r="G3240" s="3" t="n">
        <v>396</v>
      </c>
      <c r="H3240" s="3" t="n">
        <v>22</v>
      </c>
      <c r="I3240" s="3" t="n">
        <v>22</v>
      </c>
      <c r="J3240" s="3" t="n">
        <v>464</v>
      </c>
      <c r="K3240" s="3" t="n">
        <v>464</v>
      </c>
      <c r="L3240" s="3" t="n">
        <v>76</v>
      </c>
      <c r="M3240" s="3" t="n">
        <v>76</v>
      </c>
      <c r="N3240" s="3" t="n">
        <v>-1</v>
      </c>
      <c r="O3240" s="3" t="n">
        <v>-1</v>
      </c>
      <c r="P3240" s="3" t="n">
        <v>8.5</v>
      </c>
      <c r="Q3240" s="3" t="n">
        <v>24.2</v>
      </c>
      <c r="R3240" s="3" t="s">
        <v>9445</v>
      </c>
      <c r="S3240" s="4" t="n">
        <v>45747.0275231482</v>
      </c>
      <c r="T3240" s="3" t="s">
        <v>1920</v>
      </c>
      <c r="U3240" s="3" t="s">
        <v>1920</v>
      </c>
      <c r="V3240" s="3" t="n">
        <v>0</v>
      </c>
      <c r="W3240" s="3" t="n">
        <v>0</v>
      </c>
      <c r="X3240" s="3" t="n">
        <v>0</v>
      </c>
      <c r="Y3240" s="3" t="s">
        <v>30</v>
      </c>
      <c r="Z3240" s="3" t="s">
        <v>30</v>
      </c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</row>
    <row r="3241" customFormat="false" ht="15.75" hidden="false" customHeight="false" outlineLevel="0" collapsed="false">
      <c r="A3241" s="3" t="n">
        <v>3240</v>
      </c>
      <c r="B3241" s="3" t="s">
        <v>9446</v>
      </c>
      <c r="C3241" s="3" t="s">
        <v>9447</v>
      </c>
      <c r="D3241" s="3" t="n">
        <v>1</v>
      </c>
      <c r="E3241" s="3" t="n">
        <v>7.6237746</v>
      </c>
      <c r="F3241" s="3" t="n">
        <v>70</v>
      </c>
      <c r="G3241" s="3" t="n">
        <v>70</v>
      </c>
      <c r="H3241" s="3" t="n">
        <v>9</v>
      </c>
      <c r="I3241" s="3" t="n">
        <v>9</v>
      </c>
      <c r="J3241" s="3" t="n">
        <v>63</v>
      </c>
      <c r="K3241" s="3" t="n">
        <v>63</v>
      </c>
      <c r="L3241" s="3" t="n">
        <v>21</v>
      </c>
      <c r="M3241" s="3" t="n">
        <v>21</v>
      </c>
      <c r="N3241" s="3" t="n">
        <v>-1</v>
      </c>
      <c r="O3241" s="3" t="n">
        <v>-1</v>
      </c>
      <c r="P3241" s="3" t="n">
        <v>8.5</v>
      </c>
      <c r="Q3241" s="3" t="n">
        <v>24.2</v>
      </c>
      <c r="R3241" s="3" t="s">
        <v>9448</v>
      </c>
      <c r="S3241" s="4" t="n">
        <v>45747.0278009259</v>
      </c>
      <c r="T3241" s="3" t="s">
        <v>65</v>
      </c>
      <c r="U3241" s="3" t="s">
        <v>65</v>
      </c>
      <c r="V3241" s="3" t="n">
        <v>0</v>
      </c>
      <c r="W3241" s="3" t="n">
        <v>0</v>
      </c>
      <c r="X3241" s="3" t="n">
        <v>0</v>
      </c>
      <c r="Y3241" s="3" t="s">
        <v>30</v>
      </c>
      <c r="Z3241" s="3" t="s">
        <v>30</v>
      </c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</row>
    <row r="3242" customFormat="false" ht="15.75" hidden="false" customHeight="false" outlineLevel="0" collapsed="false">
      <c r="A3242" s="3" t="n">
        <v>3241</v>
      </c>
      <c r="B3242" s="3" t="s">
        <v>9449</v>
      </c>
      <c r="C3242" s="3" t="s">
        <v>9450</v>
      </c>
      <c r="D3242" s="3" t="n">
        <v>1</v>
      </c>
      <c r="E3242" s="3" t="n">
        <v>17.8319369</v>
      </c>
      <c r="F3242" s="3" t="n">
        <v>144</v>
      </c>
      <c r="G3242" s="3" t="n">
        <v>144</v>
      </c>
      <c r="H3242" s="3" t="n">
        <v>8</v>
      </c>
      <c r="I3242" s="3" t="n">
        <v>8</v>
      </c>
      <c r="J3242" s="3" t="n">
        <v>246</v>
      </c>
      <c r="K3242" s="3" t="n">
        <v>246</v>
      </c>
      <c r="L3242" s="3" t="n">
        <v>52</v>
      </c>
      <c r="M3242" s="3" t="n">
        <v>52</v>
      </c>
      <c r="N3242" s="3" t="n">
        <v>25</v>
      </c>
      <c r="O3242" s="3" t="n">
        <v>25</v>
      </c>
      <c r="P3242" s="3" t="n">
        <v>8.5</v>
      </c>
      <c r="Q3242" s="3" t="n">
        <v>24.2</v>
      </c>
      <c r="R3242" s="3" t="s">
        <v>9451</v>
      </c>
      <c r="S3242" s="4" t="n">
        <v>45747.0284143519</v>
      </c>
      <c r="T3242" s="3" t="s">
        <v>4910</v>
      </c>
      <c r="U3242" s="3" t="s">
        <v>4910</v>
      </c>
      <c r="V3242" s="3" t="n">
        <v>1</v>
      </c>
      <c r="W3242" s="3" t="n">
        <v>1</v>
      </c>
      <c r="X3242" s="3" t="n">
        <v>0</v>
      </c>
      <c r="Y3242" s="3" t="s">
        <v>30</v>
      </c>
      <c r="Z3242" s="3" t="s">
        <v>30</v>
      </c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</row>
    <row r="3243" customFormat="false" ht="15.75" hidden="false" customHeight="false" outlineLevel="0" collapsed="false">
      <c r="A3243" s="3" t="n">
        <v>3242</v>
      </c>
      <c r="B3243" s="3" t="s">
        <v>9452</v>
      </c>
      <c r="C3243" s="3" t="s">
        <v>9453</v>
      </c>
      <c r="D3243" s="3" t="n">
        <v>1</v>
      </c>
      <c r="E3243" s="3" t="n">
        <v>10.4407318</v>
      </c>
      <c r="F3243" s="3" t="n">
        <v>74</v>
      </c>
      <c r="G3243" s="3" t="n">
        <v>74</v>
      </c>
      <c r="H3243" s="3" t="n">
        <v>10</v>
      </c>
      <c r="I3243" s="3" t="n">
        <v>10</v>
      </c>
      <c r="J3243" s="3" t="n">
        <v>138</v>
      </c>
      <c r="K3243" s="3" t="n">
        <v>138</v>
      </c>
      <c r="L3243" s="3" t="n">
        <v>22</v>
      </c>
      <c r="M3243" s="3" t="n">
        <v>22</v>
      </c>
      <c r="N3243" s="3" t="n">
        <v>13</v>
      </c>
      <c r="O3243" s="3" t="n">
        <v>13</v>
      </c>
      <c r="P3243" s="3" t="n">
        <v>8.5</v>
      </c>
      <c r="Q3243" s="3" t="n">
        <v>24.2</v>
      </c>
      <c r="R3243" s="3" t="s">
        <v>9454</v>
      </c>
      <c r="S3243" s="4" t="n">
        <v>45747.0289351852</v>
      </c>
      <c r="T3243" s="3" t="s">
        <v>4910</v>
      </c>
      <c r="U3243" s="3" t="s">
        <v>4910</v>
      </c>
      <c r="V3243" s="3" t="n">
        <v>1</v>
      </c>
      <c r="W3243" s="3" t="n">
        <v>1</v>
      </c>
      <c r="X3243" s="3" t="n">
        <v>0</v>
      </c>
      <c r="Y3243" s="3" t="s">
        <v>30</v>
      </c>
      <c r="Z3243" s="3" t="s">
        <v>30</v>
      </c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</row>
    <row r="3244" customFormat="false" ht="15.75" hidden="false" customHeight="false" outlineLevel="0" collapsed="false">
      <c r="A3244" s="3" t="n">
        <v>3243</v>
      </c>
      <c r="B3244" s="3" t="s">
        <v>9455</v>
      </c>
      <c r="C3244" s="3" t="s">
        <v>9456</v>
      </c>
      <c r="D3244" s="3" t="n">
        <v>1</v>
      </c>
      <c r="E3244" s="3" t="n">
        <v>5.2538471</v>
      </c>
      <c r="F3244" s="3" t="n">
        <v>91</v>
      </c>
      <c r="G3244" s="3" t="n">
        <v>91</v>
      </c>
      <c r="H3244" s="3" t="n">
        <v>13</v>
      </c>
      <c r="I3244" s="3" t="n">
        <v>13</v>
      </c>
      <c r="J3244" s="3" t="n">
        <v>111</v>
      </c>
      <c r="K3244" s="3" t="n">
        <v>111</v>
      </c>
      <c r="L3244" s="3" t="n">
        <v>10</v>
      </c>
      <c r="M3244" s="3" t="n">
        <v>10</v>
      </c>
      <c r="N3244" s="3" t="n">
        <v>0</v>
      </c>
      <c r="O3244" s="3" t="n">
        <v>-1</v>
      </c>
      <c r="P3244" s="3" t="n">
        <v>8.3</v>
      </c>
      <c r="Q3244" s="3" t="n">
        <v>24.2</v>
      </c>
      <c r="R3244" s="3" t="s">
        <v>9457</v>
      </c>
      <c r="S3244" s="4" t="n">
        <v>45747.0292013889</v>
      </c>
      <c r="T3244" s="3" t="s">
        <v>65</v>
      </c>
      <c r="U3244" s="3" t="s">
        <v>65</v>
      </c>
      <c r="V3244" s="3" t="n">
        <v>1</v>
      </c>
      <c r="W3244" s="3" t="n">
        <v>0</v>
      </c>
      <c r="X3244" s="3" t="n">
        <v>0</v>
      </c>
      <c r="Y3244" s="3" t="s">
        <v>30</v>
      </c>
      <c r="Z3244" s="3" t="s">
        <v>30</v>
      </c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</row>
    <row r="3245" customFormat="false" ht="15.75" hidden="false" customHeight="false" outlineLevel="0" collapsed="false">
      <c r="A3245" s="3" t="n">
        <v>3244</v>
      </c>
      <c r="B3245" s="3" t="s">
        <v>9458</v>
      </c>
      <c r="C3245" s="3" t="s">
        <v>9459</v>
      </c>
      <c r="D3245" s="3" t="n">
        <v>1</v>
      </c>
      <c r="E3245" s="3" t="n">
        <v>21.5609288</v>
      </c>
      <c r="F3245" s="3" t="n">
        <v>28</v>
      </c>
      <c r="G3245" s="3" t="n">
        <v>28</v>
      </c>
      <c r="H3245" s="3" t="n">
        <v>10</v>
      </c>
      <c r="I3245" s="3" t="n">
        <v>10</v>
      </c>
      <c r="J3245" s="3" t="n">
        <v>46</v>
      </c>
      <c r="K3245" s="3" t="n">
        <v>46</v>
      </c>
      <c r="L3245" s="3" t="n">
        <v>2</v>
      </c>
      <c r="M3245" s="3" t="n">
        <v>2</v>
      </c>
      <c r="N3245" s="3" t="n">
        <v>-1</v>
      </c>
      <c r="O3245" s="3" t="n">
        <v>-1</v>
      </c>
      <c r="P3245" s="3" t="n">
        <v>8.5</v>
      </c>
      <c r="Q3245" s="3" t="n">
        <v>24.2</v>
      </c>
      <c r="R3245" s="3" t="s">
        <v>9460</v>
      </c>
      <c r="S3245" s="4" t="n">
        <v>45747.029837963</v>
      </c>
      <c r="T3245" s="3" t="s">
        <v>65</v>
      </c>
      <c r="U3245" s="3" t="s">
        <v>65</v>
      </c>
      <c r="V3245" s="3" t="n">
        <v>0</v>
      </c>
      <c r="W3245" s="3" t="n">
        <v>0</v>
      </c>
      <c r="X3245" s="3" t="n">
        <v>0</v>
      </c>
      <c r="Y3245" s="3" t="s">
        <v>30</v>
      </c>
      <c r="Z3245" s="3" t="s">
        <v>30</v>
      </c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</row>
    <row r="3246" customFormat="false" ht="15.75" hidden="false" customHeight="false" outlineLevel="0" collapsed="false">
      <c r="A3246" s="3" t="n">
        <v>3245</v>
      </c>
      <c r="B3246" s="3" t="s">
        <v>9461</v>
      </c>
      <c r="C3246" s="3" t="s">
        <v>9462</v>
      </c>
      <c r="D3246" s="3" t="n">
        <v>1</v>
      </c>
      <c r="E3246" s="3" t="n">
        <v>60.3587496</v>
      </c>
      <c r="F3246" s="3" t="n">
        <v>94</v>
      </c>
      <c r="G3246" s="3" t="n">
        <v>94</v>
      </c>
      <c r="H3246" s="3" t="n">
        <v>20</v>
      </c>
      <c r="I3246" s="3" t="n">
        <v>20</v>
      </c>
      <c r="J3246" s="3" t="n">
        <v>144</v>
      </c>
      <c r="K3246" s="3" t="n">
        <v>144</v>
      </c>
      <c r="L3246" s="3" t="n">
        <v>12</v>
      </c>
      <c r="M3246" s="3" t="n">
        <v>12</v>
      </c>
      <c r="N3246" s="3" t="n">
        <v>0</v>
      </c>
      <c r="O3246" s="3" t="n">
        <v>-1</v>
      </c>
      <c r="P3246" s="3" t="n">
        <v>8.5</v>
      </c>
      <c r="Q3246" s="3" t="n">
        <v>24.2</v>
      </c>
      <c r="R3246" s="3" t="s">
        <v>9463</v>
      </c>
      <c r="S3246" s="4" t="n">
        <v>45747.0315856482</v>
      </c>
      <c r="T3246" s="3" t="s">
        <v>246</v>
      </c>
      <c r="U3246" s="3" t="s">
        <v>246</v>
      </c>
      <c r="V3246" s="3" t="n">
        <v>1</v>
      </c>
      <c r="W3246" s="3" t="n">
        <v>0</v>
      </c>
      <c r="X3246" s="3" t="n">
        <v>0</v>
      </c>
      <c r="Y3246" s="3" t="s">
        <v>30</v>
      </c>
      <c r="Z3246" s="3" t="s">
        <v>30</v>
      </c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</row>
    <row r="3247" customFormat="false" ht="15.75" hidden="false" customHeight="false" outlineLevel="0" collapsed="false">
      <c r="A3247" s="3" t="n">
        <v>3246</v>
      </c>
      <c r="B3247" s="3" t="s">
        <v>9464</v>
      </c>
      <c r="C3247" s="3" t="s">
        <v>9465</v>
      </c>
      <c r="D3247" s="3" t="n">
        <v>1</v>
      </c>
      <c r="E3247" s="3" t="n">
        <v>6.8927512</v>
      </c>
      <c r="F3247" s="3" t="n">
        <v>47</v>
      </c>
      <c r="G3247" s="3" t="n">
        <v>47</v>
      </c>
      <c r="H3247" s="3" t="n">
        <v>15</v>
      </c>
      <c r="I3247" s="3" t="n">
        <v>15</v>
      </c>
      <c r="J3247" s="3" t="n">
        <v>52</v>
      </c>
      <c r="K3247" s="3" t="n">
        <v>52</v>
      </c>
      <c r="L3247" s="3" t="n">
        <v>10</v>
      </c>
      <c r="M3247" s="3" t="n">
        <v>10</v>
      </c>
      <c r="N3247" s="3" t="n">
        <v>4</v>
      </c>
      <c r="O3247" s="3" t="n">
        <v>4</v>
      </c>
      <c r="P3247" s="3" t="n">
        <v>8.5</v>
      </c>
      <c r="Q3247" s="3" t="n">
        <v>24.2</v>
      </c>
      <c r="R3247" s="3" t="s">
        <v>9466</v>
      </c>
      <c r="S3247" s="4" t="n">
        <v>45747.032037037</v>
      </c>
      <c r="T3247" s="3" t="s">
        <v>65</v>
      </c>
      <c r="U3247" s="3" t="s">
        <v>65</v>
      </c>
      <c r="V3247" s="3" t="n">
        <v>1</v>
      </c>
      <c r="W3247" s="3" t="n">
        <v>1</v>
      </c>
      <c r="X3247" s="3" t="n">
        <v>0</v>
      </c>
      <c r="Y3247" s="3" t="s">
        <v>30</v>
      </c>
      <c r="Z3247" s="3" t="s">
        <v>30</v>
      </c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</row>
    <row r="3248" customFormat="false" ht="15.75" hidden="false" customHeight="false" outlineLevel="0" collapsed="false">
      <c r="A3248" s="3" t="n">
        <v>3247</v>
      </c>
      <c r="B3248" s="3" t="s">
        <v>9467</v>
      </c>
      <c r="C3248" s="3" t="s">
        <v>9468</v>
      </c>
      <c r="D3248" s="3" t="n">
        <v>1</v>
      </c>
      <c r="E3248" s="3" t="n">
        <v>27.1456127</v>
      </c>
      <c r="F3248" s="3" t="n">
        <v>409</v>
      </c>
      <c r="G3248" s="3" t="n">
        <v>409</v>
      </c>
      <c r="H3248" s="3" t="n">
        <v>38</v>
      </c>
      <c r="I3248" s="3" t="n">
        <v>38</v>
      </c>
      <c r="J3248" s="3" t="n">
        <v>530</v>
      </c>
      <c r="K3248" s="3" t="n">
        <v>530</v>
      </c>
      <c r="L3248" s="3" t="n">
        <v>77</v>
      </c>
      <c r="M3248" s="3" t="n">
        <v>77</v>
      </c>
      <c r="N3248" s="3" t="n">
        <v>-1</v>
      </c>
      <c r="O3248" s="3" t="n">
        <v>-1</v>
      </c>
      <c r="P3248" s="3" t="n">
        <v>8.4</v>
      </c>
      <c r="Q3248" s="3" t="n">
        <v>24.2</v>
      </c>
      <c r="R3248" s="3" t="s">
        <v>9469</v>
      </c>
      <c r="S3248" s="4" t="n">
        <v>45747.0327893519</v>
      </c>
      <c r="T3248" s="3" t="s">
        <v>4910</v>
      </c>
      <c r="U3248" s="3" t="s">
        <v>4910</v>
      </c>
      <c r="V3248" s="3" t="n">
        <v>0</v>
      </c>
      <c r="W3248" s="3" t="n">
        <v>0</v>
      </c>
      <c r="X3248" s="3" t="n">
        <v>0</v>
      </c>
      <c r="Y3248" s="3" t="s">
        <v>30</v>
      </c>
      <c r="Z3248" s="3" t="s">
        <v>30</v>
      </c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</row>
    <row r="3249" customFormat="false" ht="15.75" hidden="false" customHeight="false" outlineLevel="0" collapsed="false">
      <c r="A3249" s="3" t="n">
        <v>3248</v>
      </c>
      <c r="B3249" s="3" t="s">
        <v>9470</v>
      </c>
      <c r="C3249" s="3" t="s">
        <v>9471</v>
      </c>
      <c r="D3249" s="3" t="n">
        <v>1</v>
      </c>
      <c r="E3249" s="3" t="n">
        <v>28.2311107</v>
      </c>
      <c r="F3249" s="3" t="n">
        <v>409</v>
      </c>
      <c r="G3249" s="3" t="n">
        <v>409</v>
      </c>
      <c r="H3249" s="3" t="n">
        <v>38</v>
      </c>
      <c r="I3249" s="3" t="n">
        <v>38</v>
      </c>
      <c r="J3249" s="3" t="n">
        <v>530</v>
      </c>
      <c r="K3249" s="3" t="n">
        <v>530</v>
      </c>
      <c r="L3249" s="3" t="n">
        <v>77</v>
      </c>
      <c r="M3249" s="3" t="n">
        <v>77</v>
      </c>
      <c r="N3249" s="3" t="n">
        <v>-1</v>
      </c>
      <c r="O3249" s="3" t="n">
        <v>-1</v>
      </c>
      <c r="P3249" s="3" t="n">
        <v>8.5</v>
      </c>
      <c r="Q3249" s="3" t="n">
        <v>24.2</v>
      </c>
      <c r="R3249" s="3" t="s">
        <v>9472</v>
      </c>
      <c r="S3249" s="4" t="n">
        <v>45747.033587963</v>
      </c>
      <c r="T3249" s="3" t="s">
        <v>4910</v>
      </c>
      <c r="U3249" s="3" t="s">
        <v>4910</v>
      </c>
      <c r="V3249" s="3" t="n">
        <v>0</v>
      </c>
      <c r="W3249" s="3" t="n">
        <v>0</v>
      </c>
      <c r="X3249" s="3" t="n">
        <v>0</v>
      </c>
      <c r="Y3249" s="3" t="s">
        <v>30</v>
      </c>
      <c r="Z3249" s="3" t="s">
        <v>30</v>
      </c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</row>
    <row r="3250" customFormat="false" ht="15.75" hidden="false" customHeight="false" outlineLevel="0" collapsed="false">
      <c r="A3250" s="3" t="n">
        <v>3249</v>
      </c>
      <c r="B3250" s="3" t="s">
        <v>9473</v>
      </c>
      <c r="C3250" s="3" t="s">
        <v>9474</v>
      </c>
      <c r="D3250" s="3" t="n">
        <v>1</v>
      </c>
      <c r="E3250" s="3" t="n">
        <v>0.4242355</v>
      </c>
      <c r="F3250" s="3" t="n">
        <v>15</v>
      </c>
      <c r="G3250" s="3" t="n">
        <v>15</v>
      </c>
      <c r="H3250" s="3" t="n">
        <v>10</v>
      </c>
      <c r="I3250" s="3" t="n">
        <v>10</v>
      </c>
      <c r="J3250" s="3" t="n">
        <v>11</v>
      </c>
      <c r="K3250" s="3" t="n">
        <v>11</v>
      </c>
      <c r="L3250" s="3" t="n">
        <v>2</v>
      </c>
      <c r="M3250" s="3" t="n">
        <v>2</v>
      </c>
      <c r="N3250" s="3" t="n">
        <v>0</v>
      </c>
      <c r="O3250" s="3" t="n">
        <v>-1</v>
      </c>
      <c r="P3250" s="3" t="n">
        <v>8.5</v>
      </c>
      <c r="Q3250" s="3" t="n">
        <v>24.2</v>
      </c>
      <c r="R3250" s="3" t="s">
        <v>9475</v>
      </c>
      <c r="S3250" s="4" t="n">
        <v>45747.0337268519</v>
      </c>
      <c r="T3250" s="3" t="s">
        <v>65</v>
      </c>
      <c r="U3250" s="3" t="s">
        <v>65</v>
      </c>
      <c r="V3250" s="3" t="n">
        <v>1</v>
      </c>
      <c r="W3250" s="3" t="n">
        <v>0</v>
      </c>
      <c r="X3250" s="3" t="n">
        <v>0</v>
      </c>
      <c r="Y3250" s="3" t="s">
        <v>30</v>
      </c>
      <c r="Z3250" s="3" t="s">
        <v>30</v>
      </c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</row>
    <row r="3251" customFormat="false" ht="15.75" hidden="false" customHeight="false" outlineLevel="0" collapsed="false">
      <c r="A3251" s="3" t="n">
        <v>3250</v>
      </c>
      <c r="B3251" s="3" t="s">
        <v>9476</v>
      </c>
      <c r="C3251" s="3" t="s">
        <v>9477</v>
      </c>
      <c r="D3251" s="3" t="n">
        <v>1</v>
      </c>
      <c r="E3251" s="3" t="n">
        <v>8.8214016</v>
      </c>
      <c r="F3251" s="3" t="n">
        <v>61</v>
      </c>
      <c r="G3251" s="3" t="n">
        <v>61</v>
      </c>
      <c r="H3251" s="3" t="n">
        <v>18</v>
      </c>
      <c r="I3251" s="3" t="n">
        <v>18</v>
      </c>
      <c r="J3251" s="3" t="n">
        <v>85</v>
      </c>
      <c r="K3251" s="3" t="n">
        <v>85</v>
      </c>
      <c r="L3251" s="3" t="n">
        <v>1</v>
      </c>
      <c r="M3251" s="3" t="n">
        <v>1</v>
      </c>
      <c r="N3251" s="3" t="n">
        <v>-1</v>
      </c>
      <c r="O3251" s="3" t="n">
        <v>-1</v>
      </c>
      <c r="P3251" s="3" t="n">
        <v>8.2</v>
      </c>
      <c r="Q3251" s="3" t="n">
        <v>24.2</v>
      </c>
      <c r="R3251" s="3" t="s">
        <v>9478</v>
      </c>
      <c r="S3251" s="4" t="n">
        <v>45747.0339583333</v>
      </c>
      <c r="T3251" s="3" t="s">
        <v>29</v>
      </c>
      <c r="U3251" s="3" t="s">
        <v>29</v>
      </c>
      <c r="V3251" s="3" t="n">
        <v>0</v>
      </c>
      <c r="W3251" s="3" t="n">
        <v>0</v>
      </c>
      <c r="X3251" s="3" t="n">
        <v>0</v>
      </c>
      <c r="Y3251" s="3" t="s">
        <v>30</v>
      </c>
      <c r="Z3251" s="3" t="s">
        <v>30</v>
      </c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</row>
    <row r="3252" customFormat="false" ht="15.75" hidden="false" customHeight="false" outlineLevel="0" collapsed="false">
      <c r="A3252" s="3" t="n">
        <v>3251</v>
      </c>
      <c r="B3252" s="3" t="s">
        <v>9479</v>
      </c>
      <c r="C3252" s="3" t="s">
        <v>9480</v>
      </c>
      <c r="D3252" s="3" t="n">
        <v>1</v>
      </c>
      <c r="E3252" s="3" t="n">
        <v>21.5607033</v>
      </c>
      <c r="F3252" s="3" t="n">
        <v>146</v>
      </c>
      <c r="G3252" s="3" t="n">
        <v>146</v>
      </c>
      <c r="H3252" s="3" t="n">
        <v>17</v>
      </c>
      <c r="I3252" s="3" t="n">
        <v>17</v>
      </c>
      <c r="J3252" s="3" t="n">
        <v>218</v>
      </c>
      <c r="K3252" s="3" t="n">
        <v>218</v>
      </c>
      <c r="L3252" s="3" t="n">
        <v>21</v>
      </c>
      <c r="M3252" s="3" t="n">
        <v>21</v>
      </c>
      <c r="N3252" s="3" t="n">
        <v>16</v>
      </c>
      <c r="O3252" s="3" t="n">
        <v>-1</v>
      </c>
      <c r="P3252" s="3" t="n">
        <v>8.4</v>
      </c>
      <c r="Q3252" s="3" t="n">
        <v>24.2</v>
      </c>
      <c r="R3252" s="3" t="s">
        <v>9481</v>
      </c>
      <c r="S3252" s="4" t="n">
        <v>45747.0346875</v>
      </c>
      <c r="T3252" s="3" t="s">
        <v>65</v>
      </c>
      <c r="U3252" s="3" t="s">
        <v>65</v>
      </c>
      <c r="V3252" s="3" t="n">
        <v>1</v>
      </c>
      <c r="W3252" s="3" t="n">
        <v>0</v>
      </c>
      <c r="X3252" s="3" t="n">
        <v>0</v>
      </c>
      <c r="Y3252" s="3" t="s">
        <v>30</v>
      </c>
      <c r="Z3252" s="3" t="s">
        <v>30</v>
      </c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</row>
    <row r="3253" customFormat="false" ht="15.75" hidden="false" customHeight="false" outlineLevel="0" collapsed="false">
      <c r="A3253" s="3" t="n">
        <v>3252</v>
      </c>
      <c r="B3253" s="3" t="s">
        <v>9482</v>
      </c>
      <c r="C3253" s="3" t="s">
        <v>9483</v>
      </c>
      <c r="D3253" s="3" t="n">
        <v>1</v>
      </c>
      <c r="E3253" s="3" t="n">
        <v>138.1224684</v>
      </c>
      <c r="F3253" s="3" t="n">
        <v>799</v>
      </c>
      <c r="G3253" s="3" t="n">
        <v>799</v>
      </c>
      <c r="H3253" s="3" t="n">
        <v>16</v>
      </c>
      <c r="I3253" s="3" t="n">
        <v>16</v>
      </c>
      <c r="J3253" s="3" t="n">
        <v>2095</v>
      </c>
      <c r="K3253" s="3" t="n">
        <v>2095</v>
      </c>
      <c r="L3253" s="3" t="n">
        <v>193</v>
      </c>
      <c r="M3253" s="3" t="n">
        <v>193</v>
      </c>
      <c r="N3253" s="3" t="n">
        <v>-1</v>
      </c>
      <c r="O3253" s="3" t="n">
        <v>-1</v>
      </c>
      <c r="P3253" s="3" t="n">
        <v>8.4</v>
      </c>
      <c r="Q3253" s="3" t="n">
        <v>24.2</v>
      </c>
      <c r="R3253" s="3" t="s">
        <v>9484</v>
      </c>
      <c r="S3253" s="4" t="n">
        <v>45747.0397453704</v>
      </c>
      <c r="T3253" s="3" t="s">
        <v>4910</v>
      </c>
      <c r="U3253" s="3" t="s">
        <v>4910</v>
      </c>
      <c r="V3253" s="3" t="n">
        <v>0</v>
      </c>
      <c r="W3253" s="3" t="n">
        <v>0</v>
      </c>
      <c r="X3253" s="3" t="n">
        <v>0</v>
      </c>
      <c r="Y3253" s="3" t="s">
        <v>30</v>
      </c>
      <c r="Z3253" s="3" t="s">
        <v>30</v>
      </c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</row>
    <row r="3254" customFormat="false" ht="15.75" hidden="false" customHeight="false" outlineLevel="0" collapsed="false">
      <c r="A3254" s="3" t="n">
        <v>3253</v>
      </c>
      <c r="B3254" s="3" t="s">
        <v>9485</v>
      </c>
      <c r="C3254" s="3" t="s">
        <v>9486</v>
      </c>
      <c r="D3254" s="3" t="n">
        <v>1</v>
      </c>
      <c r="E3254" s="3" t="n">
        <v>0.2116643</v>
      </c>
      <c r="F3254" s="3" t="n">
        <v>7</v>
      </c>
      <c r="G3254" s="3" t="n">
        <v>7</v>
      </c>
      <c r="H3254" s="3" t="n">
        <v>5</v>
      </c>
      <c r="I3254" s="3" t="n">
        <v>5</v>
      </c>
      <c r="J3254" s="3" t="n">
        <v>2</v>
      </c>
      <c r="K3254" s="3" t="n">
        <v>2</v>
      </c>
      <c r="L3254" s="3" t="n">
        <v>1</v>
      </c>
      <c r="M3254" s="3" t="n">
        <v>1</v>
      </c>
      <c r="N3254" s="3" t="n">
        <v>0</v>
      </c>
      <c r="O3254" s="3" t="n">
        <v>-1</v>
      </c>
      <c r="P3254" s="3" t="n">
        <v>8.2</v>
      </c>
      <c r="Q3254" s="3" t="n">
        <v>24.2</v>
      </c>
      <c r="R3254" s="3" t="s">
        <v>9487</v>
      </c>
      <c r="S3254" s="4" t="n">
        <v>45747.0407060185</v>
      </c>
      <c r="T3254" s="3" t="s">
        <v>65</v>
      </c>
      <c r="U3254" s="3" t="s">
        <v>65</v>
      </c>
      <c r="V3254" s="3" t="n">
        <v>1</v>
      </c>
      <c r="W3254" s="3" t="n">
        <v>0</v>
      </c>
      <c r="X3254" s="3" t="n">
        <v>0</v>
      </c>
      <c r="Y3254" s="3" t="s">
        <v>30</v>
      </c>
      <c r="Z3254" s="3" t="s">
        <v>30</v>
      </c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</row>
    <row r="3255" customFormat="false" ht="15.75" hidden="false" customHeight="false" outlineLevel="0" collapsed="false">
      <c r="A3255" s="3" t="n">
        <v>3254</v>
      </c>
      <c r="B3255" s="3" t="s">
        <v>9488</v>
      </c>
      <c r="C3255" s="3" t="s">
        <v>9489</v>
      </c>
      <c r="D3255" s="3" t="n">
        <v>1</v>
      </c>
      <c r="E3255" s="3" t="n">
        <v>0.6376952</v>
      </c>
      <c r="F3255" s="3" t="n">
        <v>7</v>
      </c>
      <c r="G3255" s="3" t="n">
        <v>7</v>
      </c>
      <c r="H3255" s="3" t="n">
        <v>4</v>
      </c>
      <c r="I3255" s="3" t="n">
        <v>4</v>
      </c>
      <c r="J3255" s="3" t="n">
        <v>6</v>
      </c>
      <c r="K3255" s="3" t="n">
        <v>6</v>
      </c>
      <c r="L3255" s="3" t="n">
        <v>2</v>
      </c>
      <c r="M3255" s="3" t="n">
        <v>2</v>
      </c>
      <c r="N3255" s="3" t="n">
        <v>-1</v>
      </c>
      <c r="O3255" s="3" t="n">
        <v>-1</v>
      </c>
      <c r="P3255" s="3" t="n">
        <v>8.1</v>
      </c>
      <c r="Q3255" s="3" t="n">
        <v>24.2</v>
      </c>
      <c r="R3255" s="3" t="s">
        <v>9490</v>
      </c>
      <c r="S3255" s="4" t="n">
        <v>45747.0407523148</v>
      </c>
      <c r="T3255" s="3" t="s">
        <v>65</v>
      </c>
      <c r="U3255" s="3" t="s">
        <v>65</v>
      </c>
      <c r="V3255" s="3" t="n">
        <v>0</v>
      </c>
      <c r="W3255" s="3" t="n">
        <v>0</v>
      </c>
      <c r="X3255" s="3" t="n">
        <v>0</v>
      </c>
      <c r="Y3255" s="3" t="s">
        <v>30</v>
      </c>
      <c r="Z3255" s="3" t="s">
        <v>30</v>
      </c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</row>
    <row r="3256" customFormat="false" ht="15.75" hidden="false" customHeight="false" outlineLevel="0" collapsed="false">
      <c r="A3256" s="3" t="n">
        <v>3255</v>
      </c>
      <c r="B3256" s="3" t="s">
        <v>9491</v>
      </c>
      <c r="C3256" s="3" t="s">
        <v>9492</v>
      </c>
      <c r="D3256" s="3" t="n">
        <v>1</v>
      </c>
      <c r="E3256" s="3" t="n">
        <v>0.7164838</v>
      </c>
      <c r="F3256" s="3" t="n">
        <v>7</v>
      </c>
      <c r="G3256" s="3" t="n">
        <v>7</v>
      </c>
      <c r="H3256" s="3" t="n">
        <v>4</v>
      </c>
      <c r="I3256" s="3" t="n">
        <v>4</v>
      </c>
      <c r="J3256" s="3" t="n">
        <v>6</v>
      </c>
      <c r="K3256" s="3" t="n">
        <v>6</v>
      </c>
      <c r="L3256" s="3" t="n">
        <v>2</v>
      </c>
      <c r="M3256" s="3" t="n">
        <v>2</v>
      </c>
      <c r="N3256" s="3" t="n">
        <v>-1</v>
      </c>
      <c r="O3256" s="3" t="n">
        <v>-1</v>
      </c>
      <c r="P3256" s="3" t="n">
        <v>8.2</v>
      </c>
      <c r="Q3256" s="3" t="n">
        <v>24.2</v>
      </c>
      <c r="R3256" s="3" t="s">
        <v>9493</v>
      </c>
      <c r="S3256" s="4" t="n">
        <v>45747.0408217593</v>
      </c>
      <c r="T3256" s="3" t="s">
        <v>65</v>
      </c>
      <c r="U3256" s="3" t="s">
        <v>65</v>
      </c>
      <c r="V3256" s="3" t="n">
        <v>0</v>
      </c>
      <c r="W3256" s="3" t="n">
        <v>0</v>
      </c>
      <c r="X3256" s="3" t="n">
        <v>0</v>
      </c>
      <c r="Y3256" s="3" t="s">
        <v>30</v>
      </c>
      <c r="Z3256" s="3" t="s">
        <v>30</v>
      </c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</row>
    <row r="3257" customFormat="false" ht="15.75" hidden="false" customHeight="false" outlineLevel="0" collapsed="false">
      <c r="A3257" s="3" t="n">
        <v>3256</v>
      </c>
      <c r="B3257" s="3" t="s">
        <v>9494</v>
      </c>
      <c r="C3257" s="3" t="s">
        <v>9495</v>
      </c>
      <c r="D3257" s="3" t="n">
        <v>1</v>
      </c>
      <c r="E3257" s="3" t="n">
        <v>4.7661077</v>
      </c>
      <c r="F3257" s="3" t="n">
        <v>83</v>
      </c>
      <c r="G3257" s="3" t="n">
        <v>83</v>
      </c>
      <c r="H3257" s="3" t="n">
        <v>15</v>
      </c>
      <c r="I3257" s="3" t="n">
        <v>15</v>
      </c>
      <c r="J3257" s="3" t="n">
        <v>101</v>
      </c>
      <c r="K3257" s="3" t="n">
        <v>101</v>
      </c>
      <c r="L3257" s="3" t="n">
        <v>5</v>
      </c>
      <c r="M3257" s="3" t="n">
        <v>5</v>
      </c>
      <c r="N3257" s="3" t="n">
        <v>13</v>
      </c>
      <c r="O3257" s="3" t="n">
        <v>-1</v>
      </c>
      <c r="P3257" s="3" t="n">
        <v>8.1</v>
      </c>
      <c r="Q3257" s="3" t="n">
        <v>24.2</v>
      </c>
      <c r="R3257" s="3" t="s">
        <v>9496</v>
      </c>
      <c r="S3257" s="4" t="n">
        <v>45747.0409606482</v>
      </c>
      <c r="T3257" s="3" t="s">
        <v>29</v>
      </c>
      <c r="U3257" s="3" t="s">
        <v>29</v>
      </c>
      <c r="V3257" s="3" t="n">
        <v>1</v>
      </c>
      <c r="W3257" s="3" t="n">
        <v>0</v>
      </c>
      <c r="X3257" s="3" t="n">
        <v>0</v>
      </c>
      <c r="Y3257" s="3" t="s">
        <v>30</v>
      </c>
      <c r="Z3257" s="3" t="s">
        <v>30</v>
      </c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</row>
    <row r="3258" customFormat="false" ht="15.75" hidden="false" customHeight="false" outlineLevel="0" collapsed="false">
      <c r="A3258" s="3" t="n">
        <v>3257</v>
      </c>
      <c r="B3258" s="3" t="s">
        <v>9497</v>
      </c>
      <c r="C3258" s="3" t="s">
        <v>9498</v>
      </c>
      <c r="D3258" s="3" t="n">
        <v>1</v>
      </c>
      <c r="E3258" s="3" t="n">
        <v>547.0135418</v>
      </c>
      <c r="F3258" s="3" t="n">
        <v>5047</v>
      </c>
      <c r="G3258" s="3" t="n">
        <v>5047</v>
      </c>
      <c r="H3258" s="3" t="n">
        <v>21</v>
      </c>
      <c r="I3258" s="3" t="n">
        <v>21</v>
      </c>
      <c r="J3258" s="3" t="n">
        <v>5644</v>
      </c>
      <c r="K3258" s="3" t="n">
        <v>5644</v>
      </c>
      <c r="L3258" s="3" t="n">
        <v>1178</v>
      </c>
      <c r="M3258" s="3" t="n">
        <v>1178</v>
      </c>
      <c r="N3258" s="3" t="n">
        <v>-1</v>
      </c>
      <c r="O3258" s="3" t="n">
        <v>-1</v>
      </c>
      <c r="P3258" s="3" t="n">
        <v>8.1</v>
      </c>
      <c r="Q3258" s="3" t="n">
        <v>24.2</v>
      </c>
      <c r="R3258" s="3" t="s">
        <v>9499</v>
      </c>
      <c r="S3258" s="4" t="n">
        <v>45747.0569791667</v>
      </c>
      <c r="T3258" s="3" t="s">
        <v>65</v>
      </c>
      <c r="U3258" s="3" t="s">
        <v>65</v>
      </c>
      <c r="V3258" s="3" t="n">
        <v>0</v>
      </c>
      <c r="W3258" s="3" t="n">
        <v>0</v>
      </c>
      <c r="X3258" s="3" t="n">
        <v>0</v>
      </c>
      <c r="Y3258" s="3" t="s">
        <v>30</v>
      </c>
      <c r="Z3258" s="3" t="s">
        <v>30</v>
      </c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</row>
    <row r="3259" customFormat="false" ht="15.75" hidden="false" customHeight="false" outlineLevel="0" collapsed="false">
      <c r="A3259" s="3" t="n">
        <v>3258</v>
      </c>
      <c r="B3259" s="3" t="s">
        <v>9500</v>
      </c>
      <c r="C3259" s="3" t="s">
        <v>9501</v>
      </c>
      <c r="D3259" s="3" t="n">
        <v>1</v>
      </c>
      <c r="E3259" s="3" t="n">
        <v>6.7785181</v>
      </c>
      <c r="F3259" s="3" t="n">
        <v>30</v>
      </c>
      <c r="G3259" s="3" t="n">
        <v>30</v>
      </c>
      <c r="H3259" s="3" t="n">
        <v>10</v>
      </c>
      <c r="I3259" s="3" t="n">
        <v>10</v>
      </c>
      <c r="J3259" s="3" t="n">
        <v>38</v>
      </c>
      <c r="K3259" s="3" t="n">
        <v>38</v>
      </c>
      <c r="L3259" s="3" t="n">
        <v>7</v>
      </c>
      <c r="M3259" s="3" t="n">
        <v>7</v>
      </c>
      <c r="N3259" s="3" t="n">
        <v>-1</v>
      </c>
      <c r="O3259" s="3" t="n">
        <v>-1</v>
      </c>
      <c r="P3259" s="3" t="n">
        <v>8.2</v>
      </c>
      <c r="Q3259" s="3" t="n">
        <v>24.2</v>
      </c>
      <c r="R3259" s="3" t="s">
        <v>9502</v>
      </c>
      <c r="S3259" s="4" t="n">
        <v>45747.0610532407</v>
      </c>
      <c r="T3259" s="3" t="s">
        <v>29</v>
      </c>
      <c r="U3259" s="3" t="s">
        <v>29</v>
      </c>
      <c r="V3259" s="3" t="n">
        <v>0</v>
      </c>
      <c r="W3259" s="3" t="n">
        <v>0</v>
      </c>
      <c r="X3259" s="3" t="n">
        <v>0</v>
      </c>
      <c r="Y3259" s="3" t="s">
        <v>30</v>
      </c>
      <c r="Z3259" s="3" t="s">
        <v>30</v>
      </c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</row>
    <row r="3260" customFormat="false" ht="15.75" hidden="false" customHeight="false" outlineLevel="0" collapsed="false">
      <c r="A3260" s="3" t="n">
        <v>3259</v>
      </c>
      <c r="B3260" s="3" t="s">
        <v>9503</v>
      </c>
      <c r="C3260" s="3" t="s">
        <v>9504</v>
      </c>
      <c r="D3260" s="3" t="n">
        <v>1</v>
      </c>
      <c r="E3260" s="3" t="n">
        <v>10.6754386</v>
      </c>
      <c r="F3260" s="3" t="n">
        <v>131</v>
      </c>
      <c r="G3260" s="3" t="n">
        <v>131</v>
      </c>
      <c r="H3260" s="3" t="n">
        <v>19</v>
      </c>
      <c r="I3260" s="3" t="n">
        <v>19</v>
      </c>
      <c r="J3260" s="3" t="n">
        <v>154</v>
      </c>
      <c r="K3260" s="3" t="n">
        <v>154</v>
      </c>
      <c r="L3260" s="3" t="n">
        <v>27</v>
      </c>
      <c r="M3260" s="3" t="n">
        <v>27</v>
      </c>
      <c r="N3260" s="3" t="n">
        <v>-1</v>
      </c>
      <c r="O3260" s="3" t="n">
        <v>-1</v>
      </c>
      <c r="P3260" s="3" t="n">
        <v>8.2</v>
      </c>
      <c r="Q3260" s="3" t="n">
        <v>24.2</v>
      </c>
      <c r="R3260" s="3" t="s">
        <v>9505</v>
      </c>
      <c r="S3260" s="4" t="n">
        <v>45747.0614351852</v>
      </c>
      <c r="T3260" s="3" t="s">
        <v>29</v>
      </c>
      <c r="U3260" s="3" t="s">
        <v>29</v>
      </c>
      <c r="V3260" s="3" t="n">
        <v>0</v>
      </c>
      <c r="W3260" s="3" t="n">
        <v>0</v>
      </c>
      <c r="X3260" s="3" t="n">
        <v>0</v>
      </c>
      <c r="Y3260" s="3" t="s">
        <v>30</v>
      </c>
      <c r="Z3260" s="3" t="s">
        <v>30</v>
      </c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</row>
    <row r="3261" customFormat="false" ht="15.75" hidden="false" customHeight="false" outlineLevel="0" collapsed="false">
      <c r="A3261" s="3" t="n">
        <v>3260</v>
      </c>
      <c r="B3261" s="3" t="s">
        <v>9506</v>
      </c>
      <c r="C3261" s="3" t="s">
        <v>9507</v>
      </c>
      <c r="D3261" s="3" t="n">
        <v>1</v>
      </c>
      <c r="E3261" s="3" t="n">
        <v>15.842536</v>
      </c>
      <c r="F3261" s="3" t="n">
        <v>126</v>
      </c>
      <c r="G3261" s="3" t="n">
        <v>126</v>
      </c>
      <c r="H3261" s="3" t="n">
        <v>20</v>
      </c>
      <c r="I3261" s="3" t="n">
        <v>20</v>
      </c>
      <c r="J3261" s="3" t="n">
        <v>172</v>
      </c>
      <c r="K3261" s="3" t="n">
        <v>172</v>
      </c>
      <c r="L3261" s="3" t="n">
        <v>23</v>
      </c>
      <c r="M3261" s="3" t="n">
        <v>23</v>
      </c>
      <c r="N3261" s="3" t="n">
        <v>-1</v>
      </c>
      <c r="O3261" s="3" t="n">
        <v>-1</v>
      </c>
      <c r="P3261" s="3" t="n">
        <v>8.2</v>
      </c>
      <c r="Q3261" s="3" t="n">
        <v>24.2</v>
      </c>
      <c r="R3261" s="3" t="s">
        <v>9508</v>
      </c>
      <c r="S3261" s="4" t="n">
        <v>45747.0618402778</v>
      </c>
      <c r="T3261" s="3" t="s">
        <v>232</v>
      </c>
      <c r="U3261" s="3" t="s">
        <v>232</v>
      </c>
      <c r="V3261" s="3" t="n">
        <v>0</v>
      </c>
      <c r="W3261" s="3" t="n">
        <v>0</v>
      </c>
      <c r="X3261" s="3" t="n">
        <v>0</v>
      </c>
      <c r="Y3261" s="3" t="s">
        <v>30</v>
      </c>
      <c r="Z3261" s="3" t="s">
        <v>30</v>
      </c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</row>
    <row r="3262" customFormat="false" ht="15.75" hidden="false" customHeight="false" outlineLevel="0" collapsed="false">
      <c r="A3262" s="3" t="n">
        <v>3261</v>
      </c>
      <c r="B3262" s="3" t="s">
        <v>9509</v>
      </c>
      <c r="C3262" s="3" t="s">
        <v>9510</v>
      </c>
      <c r="D3262" s="3" t="n">
        <v>1</v>
      </c>
      <c r="E3262" s="3" t="n">
        <v>23.4780067</v>
      </c>
      <c r="F3262" s="3" t="n">
        <v>114</v>
      </c>
      <c r="G3262" s="3" t="n">
        <v>114</v>
      </c>
      <c r="H3262" s="3" t="n">
        <v>14</v>
      </c>
      <c r="I3262" s="3" t="n">
        <v>14</v>
      </c>
      <c r="J3262" s="3" t="n">
        <v>138</v>
      </c>
      <c r="K3262" s="3" t="n">
        <v>138</v>
      </c>
      <c r="L3262" s="3" t="n">
        <v>16</v>
      </c>
      <c r="M3262" s="3" t="n">
        <v>16</v>
      </c>
      <c r="N3262" s="3" t="n">
        <v>-1</v>
      </c>
      <c r="O3262" s="3" t="n">
        <v>-1</v>
      </c>
      <c r="P3262" s="3" t="n">
        <v>8.5</v>
      </c>
      <c r="Q3262" s="3" t="n">
        <v>24.2</v>
      </c>
      <c r="R3262" s="3" t="s">
        <v>9511</v>
      </c>
      <c r="S3262" s="4" t="n">
        <v>45747.0625578704</v>
      </c>
      <c r="T3262" s="3" t="s">
        <v>65</v>
      </c>
      <c r="U3262" s="3" t="s">
        <v>65</v>
      </c>
      <c r="V3262" s="3" t="n">
        <v>0</v>
      </c>
      <c r="W3262" s="3" t="n">
        <v>0</v>
      </c>
      <c r="X3262" s="3" t="n">
        <v>0</v>
      </c>
      <c r="Y3262" s="3" t="s">
        <v>30</v>
      </c>
      <c r="Z3262" s="3" t="s">
        <v>30</v>
      </c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</row>
    <row r="3263" customFormat="false" ht="15.75" hidden="false" customHeight="false" outlineLevel="0" collapsed="false">
      <c r="A3263" s="3" t="n">
        <v>3262</v>
      </c>
      <c r="B3263" s="3" t="s">
        <v>9512</v>
      </c>
      <c r="C3263" s="3" t="s">
        <v>9513</v>
      </c>
      <c r="D3263" s="3" t="n">
        <v>1</v>
      </c>
      <c r="E3263" s="3" t="n">
        <v>0.1185211</v>
      </c>
      <c r="F3263" s="3" t="n">
        <v>6</v>
      </c>
      <c r="G3263" s="3" t="n">
        <v>6</v>
      </c>
      <c r="H3263" s="3" t="n">
        <v>4</v>
      </c>
      <c r="I3263" s="3" t="n">
        <v>4</v>
      </c>
      <c r="J3263" s="3" t="n">
        <v>14</v>
      </c>
      <c r="K3263" s="3" t="n">
        <v>14</v>
      </c>
      <c r="L3263" s="3" t="n">
        <v>0</v>
      </c>
      <c r="M3263" s="3" t="n">
        <v>0</v>
      </c>
      <c r="N3263" s="3" t="n">
        <v>0</v>
      </c>
      <c r="O3263" s="3" t="n">
        <v>-1</v>
      </c>
      <c r="P3263" s="3" t="n">
        <v>8.4</v>
      </c>
      <c r="Q3263" s="3" t="n">
        <v>24.2</v>
      </c>
      <c r="R3263" s="3" t="s">
        <v>9514</v>
      </c>
      <c r="S3263" s="4" t="n">
        <v>45747.0628125</v>
      </c>
      <c r="T3263" s="3" t="s">
        <v>65</v>
      </c>
      <c r="U3263" s="3" t="s">
        <v>65</v>
      </c>
      <c r="V3263" s="3" t="n">
        <v>1</v>
      </c>
      <c r="W3263" s="3" t="n">
        <v>0</v>
      </c>
      <c r="X3263" s="3" t="n">
        <v>0</v>
      </c>
      <c r="Y3263" s="3" t="s">
        <v>30</v>
      </c>
      <c r="Z3263" s="3" t="s">
        <v>30</v>
      </c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</row>
    <row r="3264" customFormat="false" ht="15.75" hidden="false" customHeight="false" outlineLevel="0" collapsed="false">
      <c r="A3264" s="3" t="n">
        <v>3263</v>
      </c>
      <c r="B3264" s="3" t="s">
        <v>9515</v>
      </c>
      <c r="C3264" s="3"/>
      <c r="D3264" s="3" t="n">
        <v>0</v>
      </c>
      <c r="E3264" s="3" t="s">
        <v>1901</v>
      </c>
      <c r="F3264" s="3" t="s">
        <v>1901</v>
      </c>
      <c r="G3264" s="3" t="s">
        <v>1901</v>
      </c>
      <c r="H3264" s="3" t="s">
        <v>1901</v>
      </c>
      <c r="I3264" s="3" t="s">
        <v>1901</v>
      </c>
      <c r="J3264" s="3" t="s">
        <v>1901</v>
      </c>
      <c r="K3264" s="3" t="s">
        <v>1901</v>
      </c>
      <c r="L3264" s="3" t="s">
        <v>1901</v>
      </c>
      <c r="M3264" s="3" t="s">
        <v>1901</v>
      </c>
      <c r="N3264" s="3" t="s">
        <v>1901</v>
      </c>
      <c r="O3264" s="3" t="s">
        <v>1901</v>
      </c>
      <c r="P3264" s="3"/>
      <c r="Q3264" s="3"/>
      <c r="R3264" s="3"/>
      <c r="S3264" s="3"/>
      <c r="T3264" s="3"/>
      <c r="U3264" s="3"/>
      <c r="V3264" s="3" t="s">
        <v>1901</v>
      </c>
      <c r="W3264" s="3" t="s">
        <v>1901</v>
      </c>
      <c r="X3264" s="3" t="s">
        <v>1901</v>
      </c>
      <c r="Y3264" s="3"/>
      <c r="Z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</row>
    <row r="3265" customFormat="false" ht="15.75" hidden="false" customHeight="false" outlineLevel="0" collapsed="false">
      <c r="A3265" s="3" t="n">
        <v>3264</v>
      </c>
      <c r="B3265" s="3" t="s">
        <v>9516</v>
      </c>
      <c r="C3265" s="3"/>
      <c r="D3265" s="3" t="n">
        <v>0</v>
      </c>
      <c r="E3265" s="3" t="s">
        <v>1901</v>
      </c>
      <c r="F3265" s="3" t="s">
        <v>1901</v>
      </c>
      <c r="G3265" s="3" t="s">
        <v>1901</v>
      </c>
      <c r="H3265" s="3" t="s">
        <v>1901</v>
      </c>
      <c r="I3265" s="3" t="s">
        <v>1901</v>
      </c>
      <c r="J3265" s="3" t="s">
        <v>1901</v>
      </c>
      <c r="K3265" s="3" t="s">
        <v>1901</v>
      </c>
      <c r="L3265" s="3" t="s">
        <v>1901</v>
      </c>
      <c r="M3265" s="3" t="s">
        <v>1901</v>
      </c>
      <c r="N3265" s="3" t="s">
        <v>1901</v>
      </c>
      <c r="O3265" s="3" t="s">
        <v>1901</v>
      </c>
      <c r="P3265" s="3"/>
      <c r="Q3265" s="3"/>
      <c r="R3265" s="3"/>
      <c r="S3265" s="3"/>
      <c r="T3265" s="3"/>
      <c r="U3265" s="3"/>
      <c r="V3265" s="3" t="s">
        <v>1901</v>
      </c>
      <c r="W3265" s="3" t="s">
        <v>1901</v>
      </c>
      <c r="X3265" s="3" t="s">
        <v>1901</v>
      </c>
      <c r="Y3265" s="3"/>
      <c r="Z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</row>
    <row r="3266" customFormat="false" ht="15.75" hidden="false" customHeight="false" outlineLevel="0" collapsed="false">
      <c r="A3266" s="3" t="n">
        <v>3265</v>
      </c>
      <c r="B3266" s="3" t="s">
        <v>9517</v>
      </c>
      <c r="C3266" s="3" t="s">
        <v>9518</v>
      </c>
      <c r="D3266" s="3" t="n">
        <v>1</v>
      </c>
      <c r="E3266" s="3" t="n">
        <v>23.8163342</v>
      </c>
      <c r="F3266" s="3" t="n">
        <v>261</v>
      </c>
      <c r="G3266" s="3" t="n">
        <v>261</v>
      </c>
      <c r="H3266" s="3" t="n">
        <v>22</v>
      </c>
      <c r="I3266" s="3" t="n">
        <v>22</v>
      </c>
      <c r="J3266" s="3" t="n">
        <v>360</v>
      </c>
      <c r="K3266" s="3" t="n">
        <v>360</v>
      </c>
      <c r="L3266" s="3" t="n">
        <v>34</v>
      </c>
      <c r="M3266" s="3" t="n">
        <v>34</v>
      </c>
      <c r="N3266" s="3" t="n">
        <v>-1</v>
      </c>
      <c r="O3266" s="3" t="n">
        <v>-1</v>
      </c>
      <c r="P3266" s="3" t="n">
        <v>8.3</v>
      </c>
      <c r="Q3266" s="3" t="n">
        <v>24.2</v>
      </c>
      <c r="R3266" s="3" t="s">
        <v>9519</v>
      </c>
      <c r="S3266" s="4" t="n">
        <v>45747.0634953704</v>
      </c>
      <c r="T3266" s="3" t="s">
        <v>3197</v>
      </c>
      <c r="U3266" s="3" t="s">
        <v>3197</v>
      </c>
      <c r="V3266" s="3" t="n">
        <v>0</v>
      </c>
      <c r="W3266" s="3" t="n">
        <v>0</v>
      </c>
      <c r="X3266" s="3" t="n">
        <v>0</v>
      </c>
      <c r="Y3266" s="3" t="s">
        <v>30</v>
      </c>
      <c r="Z3266" s="3" t="s">
        <v>30</v>
      </c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</row>
    <row r="3267" customFormat="false" ht="15.75" hidden="false" customHeight="false" outlineLevel="0" collapsed="false">
      <c r="A3267" s="3" t="n">
        <v>3266</v>
      </c>
      <c r="B3267" s="3" t="s">
        <v>9520</v>
      </c>
      <c r="C3267" s="3" t="s">
        <v>9521</v>
      </c>
      <c r="D3267" s="3" t="n">
        <v>1</v>
      </c>
      <c r="E3267" s="3" t="n">
        <v>0.847316</v>
      </c>
      <c r="F3267" s="3" t="n">
        <v>4</v>
      </c>
      <c r="G3267" s="3" t="n">
        <v>4</v>
      </c>
      <c r="H3267" s="3" t="n">
        <v>3</v>
      </c>
      <c r="I3267" s="3" t="n">
        <v>3</v>
      </c>
      <c r="J3267" s="3" t="n">
        <v>3</v>
      </c>
      <c r="K3267" s="3" t="n">
        <v>3</v>
      </c>
      <c r="L3267" s="3" t="n">
        <v>0</v>
      </c>
      <c r="M3267" s="3" t="n">
        <v>0</v>
      </c>
      <c r="N3267" s="3" t="n">
        <v>-1</v>
      </c>
      <c r="O3267" s="3" t="n">
        <v>-1</v>
      </c>
      <c r="P3267" s="3" t="n">
        <v>8.5</v>
      </c>
      <c r="Q3267" s="3" t="n">
        <v>24.2</v>
      </c>
      <c r="R3267" s="3" t="s">
        <v>9522</v>
      </c>
      <c r="S3267" s="4" t="n">
        <v>45747.0636342593</v>
      </c>
      <c r="T3267" s="3" t="s">
        <v>239</v>
      </c>
      <c r="U3267" s="3" t="s">
        <v>239</v>
      </c>
      <c r="V3267" s="3" t="n">
        <v>0</v>
      </c>
      <c r="W3267" s="3" t="n">
        <v>0</v>
      </c>
      <c r="X3267" s="3" t="n">
        <v>0</v>
      </c>
      <c r="Y3267" s="3" t="s">
        <v>30</v>
      </c>
      <c r="Z3267" s="3" t="s">
        <v>30</v>
      </c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</row>
    <row r="3268" customFormat="false" ht="15.75" hidden="false" customHeight="false" outlineLevel="0" collapsed="false">
      <c r="A3268" s="3" t="n">
        <v>3267</v>
      </c>
      <c r="B3268" s="3" t="s">
        <v>9523</v>
      </c>
      <c r="C3268" s="3" t="s">
        <v>9524</v>
      </c>
      <c r="D3268" s="3" t="n">
        <v>1</v>
      </c>
      <c r="E3268" s="3" t="n">
        <v>1.3298793</v>
      </c>
      <c r="F3268" s="3" t="n">
        <v>13</v>
      </c>
      <c r="G3268" s="3" t="n">
        <v>13</v>
      </c>
      <c r="H3268" s="3" t="n">
        <v>8</v>
      </c>
      <c r="I3268" s="3" t="n">
        <v>8</v>
      </c>
      <c r="J3268" s="3" t="n">
        <v>15</v>
      </c>
      <c r="K3268" s="3" t="n">
        <v>15</v>
      </c>
      <c r="L3268" s="3" t="n">
        <v>1</v>
      </c>
      <c r="M3268" s="3" t="n">
        <v>1</v>
      </c>
      <c r="N3268" s="3" t="n">
        <v>-1</v>
      </c>
      <c r="O3268" s="3" t="n">
        <v>-1</v>
      </c>
      <c r="P3268" s="3" t="n">
        <v>8.5</v>
      </c>
      <c r="Q3268" s="3" t="n">
        <v>24.2</v>
      </c>
      <c r="R3268" s="3" t="s">
        <v>9525</v>
      </c>
      <c r="S3268" s="4" t="n">
        <v>45747.0636921296</v>
      </c>
      <c r="T3268" s="3" t="s">
        <v>239</v>
      </c>
      <c r="U3268" s="3" t="s">
        <v>239</v>
      </c>
      <c r="V3268" s="3" t="n">
        <v>0</v>
      </c>
      <c r="W3268" s="3" t="n">
        <v>0</v>
      </c>
      <c r="X3268" s="3" t="n">
        <v>0</v>
      </c>
      <c r="Y3268" s="3" t="s">
        <v>30</v>
      </c>
      <c r="Z3268" s="3" t="s">
        <v>30</v>
      </c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</row>
    <row r="3269" customFormat="false" ht="15.75" hidden="false" customHeight="false" outlineLevel="0" collapsed="false">
      <c r="A3269" s="3" t="n">
        <v>3268</v>
      </c>
      <c r="B3269" s="3" t="s">
        <v>9526</v>
      </c>
      <c r="C3269" s="3" t="s">
        <v>9527</v>
      </c>
      <c r="D3269" s="3" t="n">
        <v>1</v>
      </c>
      <c r="E3269" s="3" t="n">
        <v>36.137079</v>
      </c>
      <c r="F3269" s="3" t="n">
        <v>289</v>
      </c>
      <c r="G3269" s="3" t="n">
        <v>289</v>
      </c>
      <c r="H3269" s="3" t="n">
        <v>18</v>
      </c>
      <c r="I3269" s="3" t="n">
        <v>18</v>
      </c>
      <c r="J3269" s="3" t="n">
        <v>322</v>
      </c>
      <c r="K3269" s="3" t="n">
        <v>322</v>
      </c>
      <c r="L3269" s="3" t="n">
        <v>56</v>
      </c>
      <c r="M3269" s="3" t="n">
        <v>56</v>
      </c>
      <c r="N3269" s="3" t="n">
        <v>-1</v>
      </c>
      <c r="O3269" s="3" t="n">
        <v>-1</v>
      </c>
      <c r="P3269" s="3" t="n">
        <v>8.5</v>
      </c>
      <c r="Q3269" s="3" t="n">
        <v>24.2</v>
      </c>
      <c r="R3269" s="3" t="s">
        <v>9528</v>
      </c>
      <c r="S3269" s="4" t="n">
        <v>45747.0644675926</v>
      </c>
      <c r="T3269" s="3" t="s">
        <v>1920</v>
      </c>
      <c r="U3269" s="3" t="s">
        <v>1920</v>
      </c>
      <c r="V3269" s="3" t="n">
        <v>0</v>
      </c>
      <c r="W3269" s="3" t="n">
        <v>0</v>
      </c>
      <c r="X3269" s="3" t="n">
        <v>0</v>
      </c>
      <c r="Y3269" s="3" t="s">
        <v>30</v>
      </c>
      <c r="Z3269" s="3" t="s">
        <v>30</v>
      </c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</row>
    <row r="3270" customFormat="false" ht="15.75" hidden="false" customHeight="false" outlineLevel="0" collapsed="false">
      <c r="A3270" s="3" t="n">
        <v>3269</v>
      </c>
      <c r="B3270" s="3" t="s">
        <v>9529</v>
      </c>
      <c r="C3270" s="3" t="s">
        <v>9530</v>
      </c>
      <c r="D3270" s="3" t="n">
        <v>1</v>
      </c>
      <c r="E3270" s="3" t="n">
        <v>0.1898257</v>
      </c>
      <c r="F3270" s="3" t="n">
        <v>3</v>
      </c>
      <c r="G3270" s="3" t="n">
        <v>3</v>
      </c>
      <c r="H3270" s="3" t="n">
        <v>1</v>
      </c>
      <c r="I3270" s="3" t="n">
        <v>1</v>
      </c>
      <c r="J3270" s="3" t="n">
        <v>0</v>
      </c>
      <c r="K3270" s="3" t="n">
        <v>0</v>
      </c>
      <c r="L3270" s="3" t="n">
        <v>0</v>
      </c>
      <c r="M3270" s="3" t="n">
        <v>0</v>
      </c>
      <c r="N3270" s="3" t="n">
        <v>-1</v>
      </c>
      <c r="O3270" s="3" t="n">
        <v>-1</v>
      </c>
      <c r="P3270" s="3" t="n">
        <v>8.5</v>
      </c>
      <c r="Q3270" s="3" t="n">
        <v>24.2</v>
      </c>
      <c r="R3270" s="3" t="s">
        <v>9531</v>
      </c>
      <c r="S3270" s="4" t="n">
        <v>45747.0645486111</v>
      </c>
      <c r="T3270" s="3" t="s">
        <v>65</v>
      </c>
      <c r="U3270" s="3" t="s">
        <v>65</v>
      </c>
      <c r="V3270" s="3" t="n">
        <v>0</v>
      </c>
      <c r="W3270" s="3" t="n">
        <v>0</v>
      </c>
      <c r="X3270" s="3" t="n">
        <v>0</v>
      </c>
      <c r="Y3270" s="3" t="s">
        <v>30</v>
      </c>
      <c r="Z3270" s="3" t="s">
        <v>30</v>
      </c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</row>
    <row r="3271" customFormat="false" ht="15.75" hidden="false" customHeight="false" outlineLevel="0" collapsed="false">
      <c r="A3271" s="3" t="n">
        <v>3270</v>
      </c>
      <c r="B3271" s="3" t="s">
        <v>9532</v>
      </c>
      <c r="C3271" s="3" t="s">
        <v>9533</v>
      </c>
      <c r="D3271" s="3" t="n">
        <v>1</v>
      </c>
      <c r="E3271" s="3" t="n">
        <v>7.7341055</v>
      </c>
      <c r="F3271" s="3" t="n">
        <v>240</v>
      </c>
      <c r="G3271" s="3" t="n">
        <v>240</v>
      </c>
      <c r="H3271" s="3" t="n">
        <v>26</v>
      </c>
      <c r="I3271" s="3" t="n">
        <v>26</v>
      </c>
      <c r="J3271" s="3" t="n">
        <v>291</v>
      </c>
      <c r="K3271" s="3" t="n">
        <v>291</v>
      </c>
      <c r="L3271" s="3" t="n">
        <v>14</v>
      </c>
      <c r="M3271" s="3" t="n">
        <v>14</v>
      </c>
      <c r="N3271" s="3" t="n">
        <v>32</v>
      </c>
      <c r="O3271" s="3" t="n">
        <v>-1</v>
      </c>
      <c r="P3271" s="3" t="n">
        <v>8.2</v>
      </c>
      <c r="Q3271" s="3" t="n">
        <v>24.2</v>
      </c>
      <c r="R3271" s="3" t="s">
        <v>9534</v>
      </c>
      <c r="S3271" s="4" t="n">
        <v>45747.0647569444</v>
      </c>
      <c r="T3271" s="3" t="s">
        <v>29</v>
      </c>
      <c r="U3271" s="3" t="s">
        <v>29</v>
      </c>
      <c r="V3271" s="3" t="n">
        <v>1</v>
      </c>
      <c r="W3271" s="3" t="n">
        <v>0</v>
      </c>
      <c r="X3271" s="3" t="n">
        <v>0</v>
      </c>
      <c r="Y3271" s="3" t="s">
        <v>30</v>
      </c>
      <c r="Z3271" s="3" t="s">
        <v>30</v>
      </c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</row>
    <row r="3272" customFormat="false" ht="15.75" hidden="false" customHeight="false" outlineLevel="0" collapsed="false">
      <c r="A3272" s="3" t="n">
        <v>3271</v>
      </c>
      <c r="B3272" s="3" t="s">
        <v>9535</v>
      </c>
      <c r="C3272" s="3" t="s">
        <v>9536</v>
      </c>
      <c r="D3272" s="3" t="n">
        <v>1</v>
      </c>
      <c r="E3272" s="3" t="n">
        <v>1.2384708</v>
      </c>
      <c r="F3272" s="3" t="n">
        <v>4</v>
      </c>
      <c r="G3272" s="3" t="n">
        <v>4</v>
      </c>
      <c r="H3272" s="3" t="n">
        <v>3</v>
      </c>
      <c r="I3272" s="3" t="n">
        <v>3</v>
      </c>
      <c r="J3272" s="3" t="n">
        <v>3</v>
      </c>
      <c r="K3272" s="3" t="n">
        <v>3</v>
      </c>
      <c r="L3272" s="3" t="n">
        <v>1</v>
      </c>
      <c r="M3272" s="3" t="n">
        <v>1</v>
      </c>
      <c r="N3272" s="3" t="n">
        <v>-1</v>
      </c>
      <c r="O3272" s="3" t="n">
        <v>-1</v>
      </c>
      <c r="P3272" s="3" t="n">
        <v>8.5</v>
      </c>
      <c r="Q3272" s="3" t="n">
        <v>24.2</v>
      </c>
      <c r="R3272" s="3" t="s">
        <v>9537</v>
      </c>
      <c r="S3272" s="4" t="n">
        <v>45747.0648263889</v>
      </c>
      <c r="T3272" s="3" t="s">
        <v>29</v>
      </c>
      <c r="U3272" s="3" t="s">
        <v>29</v>
      </c>
      <c r="V3272" s="3" t="n">
        <v>0</v>
      </c>
      <c r="W3272" s="3" t="n">
        <v>0</v>
      </c>
      <c r="X3272" s="3" t="n">
        <v>0</v>
      </c>
      <c r="Y3272" s="3" t="s">
        <v>30</v>
      </c>
      <c r="Z3272" s="3" t="s">
        <v>30</v>
      </c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</row>
    <row r="3273" customFormat="false" ht="15.75" hidden="false" customHeight="false" outlineLevel="0" collapsed="false">
      <c r="A3273" s="3" t="n">
        <v>3272</v>
      </c>
      <c r="B3273" s="3" t="s">
        <v>9538</v>
      </c>
      <c r="C3273" s="3" t="s">
        <v>9539</v>
      </c>
      <c r="D3273" s="3" t="n">
        <v>1</v>
      </c>
      <c r="E3273" s="3" t="n">
        <v>2.6510303</v>
      </c>
      <c r="F3273" s="3" t="n">
        <v>10</v>
      </c>
      <c r="G3273" s="3" t="n">
        <v>10</v>
      </c>
      <c r="H3273" s="3" t="n">
        <v>9</v>
      </c>
      <c r="I3273" s="3" t="n">
        <v>9</v>
      </c>
      <c r="J3273" s="3" t="n">
        <v>8</v>
      </c>
      <c r="K3273" s="3" t="n">
        <v>8</v>
      </c>
      <c r="L3273" s="3" t="n">
        <v>1</v>
      </c>
      <c r="M3273" s="3" t="n">
        <v>1</v>
      </c>
      <c r="N3273" s="3" t="n">
        <v>-1</v>
      </c>
      <c r="O3273" s="3" t="n">
        <v>-1</v>
      </c>
      <c r="P3273" s="3" t="n">
        <v>8.2</v>
      </c>
      <c r="Q3273" s="3" t="n">
        <v>24.2</v>
      </c>
      <c r="R3273" s="3" t="s">
        <v>9540</v>
      </c>
      <c r="S3273" s="4" t="n">
        <v>45747.0649074074</v>
      </c>
      <c r="T3273" s="3" t="s">
        <v>29</v>
      </c>
      <c r="U3273" s="3" t="s">
        <v>29</v>
      </c>
      <c r="V3273" s="3" t="n">
        <v>0</v>
      </c>
      <c r="W3273" s="3" t="n">
        <v>0</v>
      </c>
      <c r="X3273" s="3" t="n">
        <v>0</v>
      </c>
      <c r="Y3273" s="3" t="s">
        <v>30</v>
      </c>
      <c r="Z3273" s="3" t="s">
        <v>30</v>
      </c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</row>
    <row r="3274" customFormat="false" ht="15.75" hidden="false" customHeight="false" outlineLevel="0" collapsed="false">
      <c r="A3274" s="3" t="n">
        <v>3273</v>
      </c>
      <c r="B3274" s="3" t="s">
        <v>9541</v>
      </c>
      <c r="C3274" s="3" t="s">
        <v>9542</v>
      </c>
      <c r="D3274" s="3" t="n">
        <v>1</v>
      </c>
      <c r="E3274" s="3" t="n">
        <v>3.1393901</v>
      </c>
      <c r="F3274" s="3" t="n">
        <v>21</v>
      </c>
      <c r="G3274" s="3" t="n">
        <v>21</v>
      </c>
      <c r="H3274" s="3" t="n">
        <v>10</v>
      </c>
      <c r="I3274" s="3" t="n">
        <v>10</v>
      </c>
      <c r="J3274" s="3" t="n">
        <v>25</v>
      </c>
      <c r="K3274" s="3" t="n">
        <v>25</v>
      </c>
      <c r="L3274" s="3" t="n">
        <v>2</v>
      </c>
      <c r="M3274" s="3" t="n">
        <v>2</v>
      </c>
      <c r="N3274" s="3" t="n">
        <v>-1</v>
      </c>
      <c r="O3274" s="3" t="n">
        <v>-1</v>
      </c>
      <c r="P3274" s="3" t="n">
        <v>8.5</v>
      </c>
      <c r="Q3274" s="3" t="n">
        <v>24.2</v>
      </c>
      <c r="R3274" s="3" t="s">
        <v>9543</v>
      </c>
      <c r="S3274" s="4" t="n">
        <v>45747.065</v>
      </c>
      <c r="T3274" s="3" t="s">
        <v>239</v>
      </c>
      <c r="U3274" s="3" t="s">
        <v>239</v>
      </c>
      <c r="V3274" s="3" t="n">
        <v>0</v>
      </c>
      <c r="W3274" s="3" t="n">
        <v>0</v>
      </c>
      <c r="X3274" s="3" t="n">
        <v>0</v>
      </c>
      <c r="Y3274" s="3" t="s">
        <v>30</v>
      </c>
      <c r="Z3274" s="3" t="s">
        <v>30</v>
      </c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</row>
    <row r="3275" customFormat="false" ht="15.75" hidden="false" customHeight="false" outlineLevel="0" collapsed="false">
      <c r="A3275" s="3" t="n">
        <v>3274</v>
      </c>
      <c r="B3275" s="3" t="s">
        <v>9544</v>
      </c>
      <c r="C3275" s="3" t="s">
        <v>9545</v>
      </c>
      <c r="D3275" s="3" t="n">
        <v>1</v>
      </c>
      <c r="E3275" s="3" t="n">
        <v>2.8878017</v>
      </c>
      <c r="F3275" s="3" t="n">
        <v>14</v>
      </c>
      <c r="G3275" s="3" t="n">
        <v>14</v>
      </c>
      <c r="H3275" s="3" t="n">
        <v>8</v>
      </c>
      <c r="I3275" s="3" t="n">
        <v>8</v>
      </c>
      <c r="J3275" s="3" t="n">
        <v>16</v>
      </c>
      <c r="K3275" s="3" t="n">
        <v>16</v>
      </c>
      <c r="L3275" s="3" t="n">
        <v>1</v>
      </c>
      <c r="M3275" s="3" t="n">
        <v>1</v>
      </c>
      <c r="N3275" s="3" t="n">
        <v>-1</v>
      </c>
      <c r="O3275" s="3" t="n">
        <v>-1</v>
      </c>
      <c r="P3275" s="3" t="n">
        <v>8.5</v>
      </c>
      <c r="Q3275" s="3" t="n">
        <v>24.2</v>
      </c>
      <c r="R3275" s="3" t="s">
        <v>9546</v>
      </c>
      <c r="S3275" s="4" t="n">
        <v>45747.0650694444</v>
      </c>
      <c r="T3275" s="3" t="s">
        <v>239</v>
      </c>
      <c r="U3275" s="3" t="s">
        <v>239</v>
      </c>
      <c r="V3275" s="3" t="n">
        <v>0</v>
      </c>
      <c r="W3275" s="3" t="n">
        <v>0</v>
      </c>
      <c r="X3275" s="3" t="n">
        <v>0</v>
      </c>
      <c r="Y3275" s="3" t="s">
        <v>30</v>
      </c>
      <c r="Z3275" s="3" t="s">
        <v>30</v>
      </c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</row>
    <row r="3276" customFormat="false" ht="15.75" hidden="false" customHeight="false" outlineLevel="0" collapsed="false">
      <c r="A3276" s="3" t="n">
        <v>3275</v>
      </c>
      <c r="B3276" s="3" t="s">
        <v>9547</v>
      </c>
      <c r="C3276" s="3" t="s">
        <v>9548</v>
      </c>
      <c r="D3276" s="3" t="n">
        <v>1</v>
      </c>
      <c r="E3276" s="3" t="n">
        <v>1.0080952</v>
      </c>
      <c r="F3276" s="3" t="n">
        <v>4</v>
      </c>
      <c r="G3276" s="3" t="n">
        <v>4</v>
      </c>
      <c r="H3276" s="3" t="n">
        <v>3</v>
      </c>
      <c r="I3276" s="3" t="n">
        <v>3</v>
      </c>
      <c r="J3276" s="3" t="n">
        <v>3</v>
      </c>
      <c r="K3276" s="3" t="n">
        <v>3</v>
      </c>
      <c r="L3276" s="3" t="n">
        <v>0</v>
      </c>
      <c r="M3276" s="3" t="n">
        <v>0</v>
      </c>
      <c r="N3276" s="3" t="n">
        <v>-1</v>
      </c>
      <c r="O3276" s="3" t="n">
        <v>-1</v>
      </c>
      <c r="P3276" s="3" t="n">
        <v>8.5</v>
      </c>
      <c r="Q3276" s="3" t="n">
        <v>24.2</v>
      </c>
      <c r="R3276" s="3" t="s">
        <v>9549</v>
      </c>
      <c r="S3276" s="4" t="n">
        <v>45747.0651157407</v>
      </c>
      <c r="T3276" s="3" t="s">
        <v>239</v>
      </c>
      <c r="U3276" s="3" t="s">
        <v>239</v>
      </c>
      <c r="V3276" s="3" t="n">
        <v>0</v>
      </c>
      <c r="W3276" s="3" t="n">
        <v>0</v>
      </c>
      <c r="X3276" s="3" t="n">
        <v>0</v>
      </c>
      <c r="Y3276" s="3" t="s">
        <v>30</v>
      </c>
      <c r="Z3276" s="3" t="s">
        <v>30</v>
      </c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</row>
    <row r="3277" customFormat="false" ht="15.75" hidden="false" customHeight="false" outlineLevel="0" collapsed="false">
      <c r="A3277" s="3" t="n">
        <v>3276</v>
      </c>
      <c r="B3277" s="3" t="s">
        <v>9550</v>
      </c>
      <c r="C3277" s="3" t="s">
        <v>9551</v>
      </c>
      <c r="D3277" s="3" t="n">
        <v>1</v>
      </c>
      <c r="E3277" s="3" t="n">
        <v>1.3269746</v>
      </c>
      <c r="F3277" s="3" t="n">
        <v>26</v>
      </c>
      <c r="G3277" s="3" t="n">
        <v>26</v>
      </c>
      <c r="H3277" s="3" t="n">
        <v>10</v>
      </c>
      <c r="I3277" s="3" t="n">
        <v>10</v>
      </c>
      <c r="J3277" s="3" t="n">
        <v>23</v>
      </c>
      <c r="K3277" s="3" t="n">
        <v>23</v>
      </c>
      <c r="L3277" s="3" t="n">
        <v>2</v>
      </c>
      <c r="M3277" s="3" t="n">
        <v>2</v>
      </c>
      <c r="N3277" s="3" t="n">
        <v>-1</v>
      </c>
      <c r="O3277" s="3" t="n">
        <v>-1</v>
      </c>
      <c r="P3277" s="3" t="n">
        <v>8.5</v>
      </c>
      <c r="Q3277" s="3" t="n">
        <v>24.2</v>
      </c>
      <c r="R3277" s="3" t="s">
        <v>9552</v>
      </c>
      <c r="S3277" s="4" t="n">
        <v>45747.0651851852</v>
      </c>
      <c r="T3277" s="3" t="s">
        <v>239</v>
      </c>
      <c r="U3277" s="3" t="s">
        <v>239</v>
      </c>
      <c r="V3277" s="3" t="n">
        <v>0</v>
      </c>
      <c r="W3277" s="3" t="n">
        <v>0</v>
      </c>
      <c r="X3277" s="3" t="n">
        <v>0</v>
      </c>
      <c r="Y3277" s="3" t="s">
        <v>30</v>
      </c>
      <c r="Z3277" s="3" t="s">
        <v>30</v>
      </c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</row>
    <row r="3278" customFormat="false" ht="15.75" hidden="false" customHeight="false" outlineLevel="0" collapsed="false">
      <c r="A3278" s="3" t="n">
        <v>3277</v>
      </c>
      <c r="B3278" s="3" t="s">
        <v>9553</v>
      </c>
      <c r="C3278" s="3" t="s">
        <v>9554</v>
      </c>
      <c r="D3278" s="3" t="n">
        <v>1</v>
      </c>
      <c r="E3278" s="3" t="n">
        <v>0.0705563</v>
      </c>
      <c r="F3278" s="3" t="n">
        <v>2</v>
      </c>
      <c r="G3278" s="3" t="n">
        <v>2</v>
      </c>
      <c r="H3278" s="3" t="n">
        <v>9</v>
      </c>
      <c r="I3278" s="3" t="n">
        <v>9</v>
      </c>
      <c r="J3278" s="3" t="n">
        <v>0</v>
      </c>
      <c r="K3278" s="3" t="n">
        <v>0</v>
      </c>
      <c r="L3278" s="3" t="n">
        <v>0</v>
      </c>
      <c r="M3278" s="3" t="n">
        <v>0</v>
      </c>
      <c r="N3278" s="3" t="n">
        <v>0</v>
      </c>
      <c r="O3278" s="3" t="n">
        <v>-1</v>
      </c>
      <c r="P3278" s="3" t="n">
        <v>8.5</v>
      </c>
      <c r="Q3278" s="3" t="n">
        <v>24.2</v>
      </c>
      <c r="R3278" s="3" t="s">
        <v>9555</v>
      </c>
      <c r="S3278" s="4" t="n">
        <v>45747.0652777778</v>
      </c>
      <c r="T3278" s="3" t="s">
        <v>29</v>
      </c>
      <c r="U3278" s="3" t="s">
        <v>29</v>
      </c>
      <c r="V3278" s="3" t="n">
        <v>1</v>
      </c>
      <c r="W3278" s="3" t="n">
        <v>0</v>
      </c>
      <c r="X3278" s="3" t="n">
        <v>0</v>
      </c>
      <c r="Y3278" s="3" t="s">
        <v>30</v>
      </c>
      <c r="Z3278" s="3" t="s">
        <v>30</v>
      </c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</row>
    <row r="3279" customFormat="false" ht="15.75" hidden="false" customHeight="false" outlineLevel="0" collapsed="false">
      <c r="A3279" s="3" t="n">
        <v>3278</v>
      </c>
      <c r="B3279" s="3" t="s">
        <v>9556</v>
      </c>
      <c r="C3279" s="3" t="s">
        <v>9557</v>
      </c>
      <c r="D3279" s="3" t="n">
        <v>1</v>
      </c>
      <c r="E3279" s="3" t="n">
        <v>16.9564074</v>
      </c>
      <c r="F3279" s="3" t="n">
        <v>153</v>
      </c>
      <c r="G3279" s="3" t="n">
        <v>153</v>
      </c>
      <c r="H3279" s="3" t="n">
        <v>25</v>
      </c>
      <c r="I3279" s="3" t="n">
        <v>25</v>
      </c>
      <c r="J3279" s="3" t="n">
        <v>203</v>
      </c>
      <c r="K3279" s="3" t="n">
        <v>203</v>
      </c>
      <c r="L3279" s="3" t="n">
        <v>13</v>
      </c>
      <c r="M3279" s="3" t="n">
        <v>13</v>
      </c>
      <c r="N3279" s="3" t="n">
        <v>-1</v>
      </c>
      <c r="O3279" s="3" t="n">
        <v>-1</v>
      </c>
      <c r="P3279" s="3" t="n">
        <v>8.5</v>
      </c>
      <c r="Q3279" s="3" t="n">
        <v>24.2</v>
      </c>
      <c r="R3279" s="3" t="s">
        <v>9558</v>
      </c>
      <c r="S3279" s="4" t="n">
        <v>45747.0655787037</v>
      </c>
      <c r="T3279" s="3" t="s">
        <v>246</v>
      </c>
      <c r="U3279" s="3" t="s">
        <v>246</v>
      </c>
      <c r="V3279" s="3" t="n">
        <v>0</v>
      </c>
      <c r="W3279" s="3" t="n">
        <v>0</v>
      </c>
      <c r="X3279" s="3" t="n">
        <v>0</v>
      </c>
      <c r="Y3279" s="3" t="s">
        <v>30</v>
      </c>
      <c r="Z3279" s="3" t="s">
        <v>30</v>
      </c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</row>
    <row r="3280" customFormat="false" ht="15.75" hidden="false" customHeight="false" outlineLevel="0" collapsed="false">
      <c r="A3280" s="3" t="n">
        <v>3279</v>
      </c>
      <c r="B3280" s="3" t="s">
        <v>9559</v>
      </c>
      <c r="C3280" s="3" t="s">
        <v>9560</v>
      </c>
      <c r="D3280" s="3" t="n">
        <v>1</v>
      </c>
      <c r="E3280" s="3" t="n">
        <v>60.513078</v>
      </c>
      <c r="F3280" s="3" t="n">
        <v>208</v>
      </c>
      <c r="G3280" s="3" t="n">
        <v>208</v>
      </c>
      <c r="H3280" s="3" t="n">
        <v>21</v>
      </c>
      <c r="I3280" s="3" t="n">
        <v>21</v>
      </c>
      <c r="J3280" s="3" t="n">
        <v>353</v>
      </c>
      <c r="K3280" s="3" t="n">
        <v>353</v>
      </c>
      <c r="L3280" s="3" t="n">
        <v>48</v>
      </c>
      <c r="M3280" s="3" t="n">
        <v>48</v>
      </c>
      <c r="N3280" s="3" t="n">
        <v>-1</v>
      </c>
      <c r="O3280" s="3" t="n">
        <v>-1</v>
      </c>
      <c r="P3280" s="3" t="n">
        <v>8.5</v>
      </c>
      <c r="Q3280" s="3" t="n">
        <v>24.2</v>
      </c>
      <c r="R3280" s="3" t="s">
        <v>9561</v>
      </c>
      <c r="S3280" s="4" t="n">
        <v>45747.0671643519</v>
      </c>
      <c r="T3280" s="3" t="s">
        <v>4910</v>
      </c>
      <c r="U3280" s="3" t="s">
        <v>4910</v>
      </c>
      <c r="V3280" s="3" t="n">
        <v>0</v>
      </c>
      <c r="W3280" s="3" t="n">
        <v>0</v>
      </c>
      <c r="X3280" s="3" t="n">
        <v>0</v>
      </c>
      <c r="Y3280" s="3" t="s">
        <v>30</v>
      </c>
      <c r="Z3280" s="3" t="s">
        <v>30</v>
      </c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</row>
    <row r="3281" customFormat="false" ht="15.75" hidden="false" customHeight="false" outlineLevel="0" collapsed="false">
      <c r="A3281" s="3" t="n">
        <v>3280</v>
      </c>
      <c r="B3281" s="3" t="s">
        <v>9562</v>
      </c>
      <c r="C3281" s="3" t="s">
        <v>9563</v>
      </c>
      <c r="D3281" s="3" t="n">
        <v>1</v>
      </c>
      <c r="E3281" s="3" t="n">
        <v>3.5973649</v>
      </c>
      <c r="F3281" s="3" t="n">
        <v>13</v>
      </c>
      <c r="G3281" s="3" t="n">
        <v>13</v>
      </c>
      <c r="H3281" s="3" t="n">
        <v>3</v>
      </c>
      <c r="I3281" s="3" t="n">
        <v>3</v>
      </c>
      <c r="J3281" s="3" t="n">
        <v>19</v>
      </c>
      <c r="K3281" s="3" t="n">
        <v>19</v>
      </c>
      <c r="L3281" s="3" t="n">
        <v>9</v>
      </c>
      <c r="M3281" s="3" t="n">
        <v>9</v>
      </c>
      <c r="N3281" s="3" t="n">
        <v>13</v>
      </c>
      <c r="O3281" s="3" t="n">
        <v>-1</v>
      </c>
      <c r="P3281" s="3" t="n">
        <v>8.3</v>
      </c>
      <c r="Q3281" s="3" t="n">
        <v>24.2</v>
      </c>
      <c r="R3281" s="3" t="s">
        <v>9564</v>
      </c>
      <c r="S3281" s="4" t="n">
        <v>45747.0675925926</v>
      </c>
      <c r="T3281" s="3" t="s">
        <v>65</v>
      </c>
      <c r="U3281" s="3" t="s">
        <v>65</v>
      </c>
      <c r="V3281" s="3" t="n">
        <v>1</v>
      </c>
      <c r="W3281" s="3" t="n">
        <v>0</v>
      </c>
      <c r="X3281" s="3" t="n">
        <v>0</v>
      </c>
      <c r="Y3281" s="3" t="s">
        <v>30</v>
      </c>
      <c r="Z3281" s="3" t="s">
        <v>30</v>
      </c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</row>
    <row r="3282" customFormat="false" ht="15.75" hidden="false" customHeight="false" outlineLevel="0" collapsed="false">
      <c r="A3282" s="3" t="n">
        <v>3281</v>
      </c>
      <c r="B3282" s="3" t="s">
        <v>9565</v>
      </c>
      <c r="C3282" s="3" t="s">
        <v>9566</v>
      </c>
      <c r="D3282" s="3" t="n">
        <v>1</v>
      </c>
      <c r="E3282" s="3" t="n">
        <v>0.7131323</v>
      </c>
      <c r="F3282" s="3" t="n">
        <v>16</v>
      </c>
      <c r="G3282" s="3" t="n">
        <v>16</v>
      </c>
      <c r="H3282" s="3" t="n">
        <v>8</v>
      </c>
      <c r="I3282" s="3" t="n">
        <v>8</v>
      </c>
      <c r="J3282" s="3" t="n">
        <v>19</v>
      </c>
      <c r="K3282" s="3" t="n">
        <v>19</v>
      </c>
      <c r="L3282" s="3" t="n">
        <v>1</v>
      </c>
      <c r="M3282" s="3" t="n">
        <v>1</v>
      </c>
      <c r="N3282" s="3" t="n">
        <v>-1</v>
      </c>
      <c r="O3282" s="3" t="n">
        <v>-1</v>
      </c>
      <c r="P3282" s="3" t="n">
        <v>8.4</v>
      </c>
      <c r="Q3282" s="3" t="n">
        <v>24.2</v>
      </c>
      <c r="R3282" s="3" t="s">
        <v>9567</v>
      </c>
      <c r="S3282" s="4" t="n">
        <v>45747.067662037</v>
      </c>
      <c r="T3282" s="3" t="s">
        <v>29</v>
      </c>
      <c r="U3282" s="3" t="s">
        <v>29</v>
      </c>
      <c r="V3282" s="3" t="n">
        <v>0</v>
      </c>
      <c r="W3282" s="3" t="n">
        <v>0</v>
      </c>
      <c r="X3282" s="3" t="n">
        <v>0</v>
      </c>
      <c r="Y3282" s="3" t="s">
        <v>30</v>
      </c>
      <c r="Z3282" s="3" t="s">
        <v>30</v>
      </c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</row>
    <row r="3283" customFormat="false" ht="15.75" hidden="false" customHeight="false" outlineLevel="0" collapsed="false">
      <c r="A3283" s="3" t="n">
        <v>3282</v>
      </c>
      <c r="B3283" s="3" t="s">
        <v>9568</v>
      </c>
      <c r="C3283" s="3" t="s">
        <v>9569</v>
      </c>
      <c r="D3283" s="3" t="n">
        <v>1</v>
      </c>
      <c r="E3283" s="3" t="n">
        <v>6.2215943</v>
      </c>
      <c r="F3283" s="3" t="n">
        <v>13</v>
      </c>
      <c r="G3283" s="3" t="n">
        <v>13</v>
      </c>
      <c r="H3283" s="3" t="n">
        <v>3</v>
      </c>
      <c r="I3283" s="3" t="n">
        <v>3</v>
      </c>
      <c r="J3283" s="3" t="n">
        <v>32</v>
      </c>
      <c r="K3283" s="3" t="n">
        <v>32</v>
      </c>
      <c r="L3283" s="3" t="n">
        <v>9</v>
      </c>
      <c r="M3283" s="3" t="n">
        <v>9</v>
      </c>
      <c r="N3283" s="3" t="n">
        <v>29</v>
      </c>
      <c r="O3283" s="3" t="n">
        <v>-1</v>
      </c>
      <c r="P3283" s="3" t="n">
        <v>8.3</v>
      </c>
      <c r="Q3283" s="3" t="n">
        <v>24.2</v>
      </c>
      <c r="R3283" s="3" t="s">
        <v>9570</v>
      </c>
      <c r="S3283" s="4" t="n">
        <v>45747.067974537</v>
      </c>
      <c r="T3283" s="3" t="s">
        <v>4910</v>
      </c>
      <c r="U3283" s="3" t="s">
        <v>4910</v>
      </c>
      <c r="V3283" s="3" t="n">
        <v>1</v>
      </c>
      <c r="W3283" s="3" t="n">
        <v>0</v>
      </c>
      <c r="X3283" s="3" t="n">
        <v>0</v>
      </c>
      <c r="Y3283" s="3" t="s">
        <v>30</v>
      </c>
      <c r="Z3283" s="3" t="s">
        <v>30</v>
      </c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</row>
    <row r="3284" customFormat="false" ht="15.75" hidden="false" customHeight="false" outlineLevel="0" collapsed="false">
      <c r="A3284" s="3" t="n">
        <v>3283</v>
      </c>
      <c r="B3284" s="3" t="s">
        <v>9571</v>
      </c>
      <c r="C3284" s="3" t="s">
        <v>9572</v>
      </c>
      <c r="D3284" s="3" t="n">
        <v>1</v>
      </c>
      <c r="E3284" s="3" t="n">
        <v>7.0482612</v>
      </c>
      <c r="F3284" s="3" t="n">
        <v>15</v>
      </c>
      <c r="G3284" s="3" t="n">
        <v>15</v>
      </c>
      <c r="H3284" s="3" t="n">
        <v>5</v>
      </c>
      <c r="I3284" s="3" t="n">
        <v>5</v>
      </c>
      <c r="J3284" s="3" t="n">
        <v>31</v>
      </c>
      <c r="K3284" s="3" t="n">
        <v>31</v>
      </c>
      <c r="L3284" s="3" t="n">
        <v>9</v>
      </c>
      <c r="M3284" s="3" t="n">
        <v>9</v>
      </c>
      <c r="N3284" s="3" t="n">
        <v>63</v>
      </c>
      <c r="O3284" s="3" t="n">
        <v>-1</v>
      </c>
      <c r="P3284" s="3" t="n">
        <v>8.3</v>
      </c>
      <c r="Q3284" s="3" t="n">
        <v>24.2</v>
      </c>
      <c r="R3284" s="3" t="s">
        <v>9573</v>
      </c>
      <c r="S3284" s="4" t="n">
        <v>45747.0683912037</v>
      </c>
      <c r="T3284" s="3" t="s">
        <v>4910</v>
      </c>
      <c r="U3284" s="3" t="s">
        <v>4910</v>
      </c>
      <c r="V3284" s="3" t="n">
        <v>1</v>
      </c>
      <c r="W3284" s="3" t="n">
        <v>0</v>
      </c>
      <c r="X3284" s="3" t="n">
        <v>0</v>
      </c>
      <c r="Y3284" s="3" t="s">
        <v>30</v>
      </c>
      <c r="Z3284" s="3" t="s">
        <v>30</v>
      </c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</row>
    <row r="3285" customFormat="false" ht="15.75" hidden="false" customHeight="false" outlineLevel="0" collapsed="false">
      <c r="A3285" s="3" t="n">
        <v>3284</v>
      </c>
      <c r="B3285" s="3" t="s">
        <v>9574</v>
      </c>
      <c r="C3285" s="3" t="s">
        <v>9575</v>
      </c>
      <c r="D3285" s="3" t="n">
        <v>1</v>
      </c>
      <c r="E3285" s="3" t="n">
        <v>5.037001</v>
      </c>
      <c r="F3285" s="3" t="n">
        <v>10</v>
      </c>
      <c r="G3285" s="3" t="n">
        <v>10</v>
      </c>
      <c r="H3285" s="3" t="n">
        <v>4</v>
      </c>
      <c r="I3285" s="3" t="n">
        <v>4</v>
      </c>
      <c r="J3285" s="3" t="n">
        <v>18</v>
      </c>
      <c r="K3285" s="3" t="n">
        <v>18</v>
      </c>
      <c r="L3285" s="3" t="n">
        <v>6</v>
      </c>
      <c r="M3285" s="3" t="n">
        <v>6</v>
      </c>
      <c r="N3285" s="3" t="n">
        <v>18</v>
      </c>
      <c r="O3285" s="3" t="n">
        <v>-1</v>
      </c>
      <c r="P3285" s="3" t="n">
        <v>8.5</v>
      </c>
      <c r="Q3285" s="3" t="n">
        <v>24.2</v>
      </c>
      <c r="R3285" s="3" t="s">
        <v>9576</v>
      </c>
      <c r="S3285" s="4" t="n">
        <v>45747.0687037037</v>
      </c>
      <c r="T3285" s="3" t="s">
        <v>4910</v>
      </c>
      <c r="U3285" s="3" t="s">
        <v>4910</v>
      </c>
      <c r="V3285" s="3" t="n">
        <v>1</v>
      </c>
      <c r="W3285" s="3" t="n">
        <v>0</v>
      </c>
      <c r="X3285" s="3" t="n">
        <v>0</v>
      </c>
      <c r="Y3285" s="3" t="s">
        <v>30</v>
      </c>
      <c r="Z3285" s="3" t="s">
        <v>30</v>
      </c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</row>
    <row r="3286" customFormat="false" ht="15.75" hidden="false" customHeight="false" outlineLevel="0" collapsed="false">
      <c r="A3286" s="3" t="n">
        <v>3285</v>
      </c>
      <c r="B3286" s="3" t="s">
        <v>9577</v>
      </c>
      <c r="C3286" s="3" t="s">
        <v>9578</v>
      </c>
      <c r="D3286" s="3" t="n">
        <v>1</v>
      </c>
      <c r="E3286" s="3" t="n">
        <v>4.8839526</v>
      </c>
      <c r="F3286" s="3" t="n">
        <v>12</v>
      </c>
      <c r="G3286" s="3" t="n">
        <v>12</v>
      </c>
      <c r="H3286" s="3" t="n">
        <v>3</v>
      </c>
      <c r="I3286" s="3" t="n">
        <v>3</v>
      </c>
      <c r="J3286" s="3" t="n">
        <v>32</v>
      </c>
      <c r="K3286" s="3" t="n">
        <v>32</v>
      </c>
      <c r="L3286" s="3" t="n">
        <v>7</v>
      </c>
      <c r="M3286" s="3" t="n">
        <v>7</v>
      </c>
      <c r="N3286" s="3" t="n">
        <v>15</v>
      </c>
      <c r="O3286" s="3" t="n">
        <v>-1</v>
      </c>
      <c r="P3286" s="3" t="n">
        <v>8.5</v>
      </c>
      <c r="Q3286" s="3" t="n">
        <v>24.2</v>
      </c>
      <c r="R3286" s="3" t="s">
        <v>9579</v>
      </c>
      <c r="S3286" s="4" t="n">
        <v>45747.0690277778</v>
      </c>
      <c r="T3286" s="3" t="s">
        <v>4910</v>
      </c>
      <c r="U3286" s="3" t="s">
        <v>4910</v>
      </c>
      <c r="V3286" s="3" t="n">
        <v>1</v>
      </c>
      <c r="W3286" s="3" t="n">
        <v>0</v>
      </c>
      <c r="X3286" s="3" t="n">
        <v>0</v>
      </c>
      <c r="Y3286" s="3" t="s">
        <v>30</v>
      </c>
      <c r="Z3286" s="3" t="s">
        <v>30</v>
      </c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</row>
    <row r="3287" customFormat="false" ht="15.75" hidden="false" customHeight="false" outlineLevel="0" collapsed="false">
      <c r="A3287" s="3" t="n">
        <v>3286</v>
      </c>
      <c r="B3287" s="3" t="s">
        <v>9580</v>
      </c>
      <c r="C3287" s="3" t="s">
        <v>9581</v>
      </c>
      <c r="D3287" s="3" t="n">
        <v>1</v>
      </c>
      <c r="E3287" s="3" t="n">
        <v>4.3302003</v>
      </c>
      <c r="F3287" s="3" t="n">
        <v>31</v>
      </c>
      <c r="G3287" s="3" t="n">
        <v>31</v>
      </c>
      <c r="H3287" s="3" t="n">
        <v>11</v>
      </c>
      <c r="I3287" s="3" t="n">
        <v>11</v>
      </c>
      <c r="J3287" s="3" t="n">
        <v>42</v>
      </c>
      <c r="K3287" s="3" t="n">
        <v>42</v>
      </c>
      <c r="L3287" s="3" t="n">
        <v>9</v>
      </c>
      <c r="M3287" s="3" t="n">
        <v>9</v>
      </c>
      <c r="N3287" s="3" t="n">
        <v>3</v>
      </c>
      <c r="O3287" s="3" t="n">
        <v>-1</v>
      </c>
      <c r="P3287" s="3" t="n">
        <v>8.5</v>
      </c>
      <c r="Q3287" s="3" t="n">
        <v>24.2</v>
      </c>
      <c r="R3287" s="3" t="s">
        <v>9582</v>
      </c>
      <c r="S3287" s="4" t="n">
        <v>45747.0692939815</v>
      </c>
      <c r="T3287" s="3" t="s">
        <v>4910</v>
      </c>
      <c r="U3287" s="3" t="s">
        <v>4910</v>
      </c>
      <c r="V3287" s="3" t="n">
        <v>1</v>
      </c>
      <c r="W3287" s="3" t="n">
        <v>0</v>
      </c>
      <c r="X3287" s="3" t="n">
        <v>0</v>
      </c>
      <c r="Y3287" s="3" t="s">
        <v>30</v>
      </c>
      <c r="Z3287" s="3" t="s">
        <v>30</v>
      </c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</row>
    <row r="3288" customFormat="false" ht="15.75" hidden="false" customHeight="false" outlineLevel="0" collapsed="false">
      <c r="A3288" s="3" t="n">
        <v>3287</v>
      </c>
      <c r="B3288" s="3" t="s">
        <v>9583</v>
      </c>
      <c r="C3288" s="3" t="s">
        <v>9584</v>
      </c>
      <c r="D3288" s="3" t="n">
        <v>1</v>
      </c>
      <c r="E3288" s="3" t="n">
        <v>4.4531361</v>
      </c>
      <c r="F3288" s="3" t="n">
        <v>16</v>
      </c>
      <c r="G3288" s="3" t="n">
        <v>16</v>
      </c>
      <c r="H3288" s="3" t="n">
        <v>4</v>
      </c>
      <c r="I3288" s="3" t="n">
        <v>4</v>
      </c>
      <c r="J3288" s="3" t="n">
        <v>33</v>
      </c>
      <c r="K3288" s="3" t="n">
        <v>33</v>
      </c>
      <c r="L3288" s="3" t="n">
        <v>8</v>
      </c>
      <c r="M3288" s="3" t="n">
        <v>8</v>
      </c>
      <c r="N3288" s="3" t="n">
        <v>0</v>
      </c>
      <c r="O3288" s="3" t="n">
        <v>-1</v>
      </c>
      <c r="P3288" s="3" t="n">
        <v>8.5</v>
      </c>
      <c r="Q3288" s="3" t="n">
        <v>24.2</v>
      </c>
      <c r="R3288" s="3" t="s">
        <v>9585</v>
      </c>
      <c r="S3288" s="4" t="n">
        <v>45747.0695486111</v>
      </c>
      <c r="T3288" s="3" t="s">
        <v>4910</v>
      </c>
      <c r="U3288" s="3" t="s">
        <v>4910</v>
      </c>
      <c r="V3288" s="3" t="n">
        <v>1</v>
      </c>
      <c r="W3288" s="3" t="n">
        <v>0</v>
      </c>
      <c r="X3288" s="3" t="n">
        <v>0</v>
      </c>
      <c r="Y3288" s="3" t="s">
        <v>30</v>
      </c>
      <c r="Z3288" s="3" t="s">
        <v>30</v>
      </c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</row>
    <row r="3289" customFormat="false" ht="15.75" hidden="false" customHeight="false" outlineLevel="0" collapsed="false">
      <c r="A3289" s="3" t="n">
        <v>3288</v>
      </c>
      <c r="B3289" s="3" t="s">
        <v>9586</v>
      </c>
      <c r="C3289" s="3" t="s">
        <v>9587</v>
      </c>
      <c r="D3289" s="3" t="n">
        <v>1</v>
      </c>
      <c r="E3289" s="3" t="n">
        <v>5.6902941</v>
      </c>
      <c r="F3289" s="3" t="n">
        <v>14</v>
      </c>
      <c r="G3289" s="3" t="n">
        <v>14</v>
      </c>
      <c r="H3289" s="3" t="n">
        <v>5</v>
      </c>
      <c r="I3289" s="3" t="n">
        <v>5</v>
      </c>
      <c r="J3289" s="3" t="n">
        <v>29</v>
      </c>
      <c r="K3289" s="3" t="n">
        <v>29</v>
      </c>
      <c r="L3289" s="3" t="n">
        <v>8</v>
      </c>
      <c r="M3289" s="3" t="n">
        <v>8</v>
      </c>
      <c r="N3289" s="3" t="n">
        <v>30</v>
      </c>
      <c r="O3289" s="3" t="n">
        <v>-1</v>
      </c>
      <c r="P3289" s="3" t="n">
        <v>8.5</v>
      </c>
      <c r="Q3289" s="3" t="n">
        <v>24.2</v>
      </c>
      <c r="R3289" s="3" t="s">
        <v>9588</v>
      </c>
      <c r="S3289" s="4" t="n">
        <v>45747.0699074074</v>
      </c>
      <c r="T3289" s="3" t="s">
        <v>4910</v>
      </c>
      <c r="U3289" s="3" t="s">
        <v>4910</v>
      </c>
      <c r="V3289" s="3" t="n">
        <v>1</v>
      </c>
      <c r="W3289" s="3" t="n">
        <v>0</v>
      </c>
      <c r="X3289" s="3" t="n">
        <v>0</v>
      </c>
      <c r="Y3289" s="3" t="s">
        <v>30</v>
      </c>
      <c r="Z3289" s="3" t="s">
        <v>30</v>
      </c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</row>
    <row r="3290" customFormat="false" ht="15.75" hidden="false" customHeight="false" outlineLevel="0" collapsed="false">
      <c r="A3290" s="3" t="n">
        <v>3289</v>
      </c>
      <c r="B3290" s="3" t="s">
        <v>9589</v>
      </c>
      <c r="C3290" s="3" t="s">
        <v>9590</v>
      </c>
      <c r="D3290" s="3" t="n">
        <v>1</v>
      </c>
      <c r="E3290" s="3" t="n">
        <v>3.7704711</v>
      </c>
      <c r="F3290" s="3" t="n">
        <v>45</v>
      </c>
      <c r="G3290" s="3" t="n">
        <v>45</v>
      </c>
      <c r="H3290" s="3" t="n">
        <v>12</v>
      </c>
      <c r="I3290" s="3" t="n">
        <v>12</v>
      </c>
      <c r="J3290" s="3" t="n">
        <v>51</v>
      </c>
      <c r="K3290" s="3" t="n">
        <v>51</v>
      </c>
      <c r="L3290" s="3" t="n">
        <v>13</v>
      </c>
      <c r="M3290" s="3" t="n">
        <v>13</v>
      </c>
      <c r="N3290" s="3" t="n">
        <v>7</v>
      </c>
      <c r="O3290" s="3" t="n">
        <v>-1</v>
      </c>
      <c r="P3290" s="3" t="n">
        <v>8.5</v>
      </c>
      <c r="Q3290" s="3" t="n">
        <v>24.2</v>
      </c>
      <c r="R3290" s="3" t="s">
        <v>9591</v>
      </c>
      <c r="S3290" s="4" t="n">
        <v>45747.0701967593</v>
      </c>
      <c r="T3290" s="3" t="s">
        <v>65</v>
      </c>
      <c r="U3290" s="3" t="s">
        <v>65</v>
      </c>
      <c r="V3290" s="3" t="n">
        <v>1</v>
      </c>
      <c r="W3290" s="3" t="n">
        <v>0</v>
      </c>
      <c r="X3290" s="3" t="n">
        <v>0</v>
      </c>
      <c r="Y3290" s="3" t="s">
        <v>30</v>
      </c>
      <c r="Z3290" s="3" t="s">
        <v>30</v>
      </c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</row>
    <row r="3291" customFormat="false" ht="15.75" hidden="false" customHeight="false" outlineLevel="0" collapsed="false">
      <c r="A3291" s="3" t="n">
        <v>3290</v>
      </c>
      <c r="B3291" s="3" t="s">
        <v>9592</v>
      </c>
      <c r="C3291" s="3" t="s">
        <v>9593</v>
      </c>
      <c r="D3291" s="3" t="n">
        <v>1</v>
      </c>
      <c r="E3291" s="3" t="n">
        <v>1.1894166</v>
      </c>
      <c r="F3291" s="3" t="n">
        <v>38</v>
      </c>
      <c r="G3291" s="3" t="n">
        <v>38</v>
      </c>
      <c r="H3291" s="3" t="n">
        <v>16</v>
      </c>
      <c r="I3291" s="3" t="n">
        <v>16</v>
      </c>
      <c r="J3291" s="3" t="n">
        <v>37</v>
      </c>
      <c r="K3291" s="3" t="n">
        <v>37</v>
      </c>
      <c r="L3291" s="3" t="n">
        <v>3</v>
      </c>
      <c r="M3291" s="3" t="n">
        <v>3</v>
      </c>
      <c r="N3291" s="3" t="n">
        <v>-1</v>
      </c>
      <c r="O3291" s="3" t="n">
        <v>-1</v>
      </c>
      <c r="P3291" s="3" t="n">
        <v>8.5</v>
      </c>
      <c r="Q3291" s="3" t="n">
        <v>24.2</v>
      </c>
      <c r="R3291" s="3" t="s">
        <v>9594</v>
      </c>
      <c r="S3291" s="4" t="n">
        <v>45747.0703703704</v>
      </c>
      <c r="T3291" s="3" t="s">
        <v>239</v>
      </c>
      <c r="U3291" s="3" t="s">
        <v>239</v>
      </c>
      <c r="V3291" s="3" t="n">
        <v>0</v>
      </c>
      <c r="W3291" s="3" t="n">
        <v>0</v>
      </c>
      <c r="X3291" s="3" t="n">
        <v>0</v>
      </c>
      <c r="Y3291" s="3" t="s">
        <v>30</v>
      </c>
      <c r="Z3291" s="3" t="s">
        <v>30</v>
      </c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</row>
    <row r="3292" customFormat="false" ht="15.75" hidden="false" customHeight="false" outlineLevel="0" collapsed="false">
      <c r="A3292" s="3" t="n">
        <v>3291</v>
      </c>
      <c r="B3292" s="3" t="s">
        <v>9595</v>
      </c>
      <c r="C3292" s="3" t="s">
        <v>9596</v>
      </c>
      <c r="D3292" s="3" t="n">
        <v>1</v>
      </c>
      <c r="E3292" s="3" t="n">
        <v>1.2148775</v>
      </c>
      <c r="F3292" s="3" t="n">
        <v>10</v>
      </c>
      <c r="G3292" s="3" t="n">
        <v>10</v>
      </c>
      <c r="H3292" s="3" t="n">
        <v>8</v>
      </c>
      <c r="I3292" s="3" t="n">
        <v>8</v>
      </c>
      <c r="J3292" s="3" t="n">
        <v>8</v>
      </c>
      <c r="K3292" s="3" t="n">
        <v>8</v>
      </c>
      <c r="L3292" s="3" t="n">
        <v>1</v>
      </c>
      <c r="M3292" s="3" t="n">
        <v>1</v>
      </c>
      <c r="N3292" s="3" t="n">
        <v>-1</v>
      </c>
      <c r="O3292" s="3" t="n">
        <v>-1</v>
      </c>
      <c r="P3292" s="3" t="n">
        <v>8.5</v>
      </c>
      <c r="Q3292" s="3" t="n">
        <v>24.2</v>
      </c>
      <c r="R3292" s="3" t="s">
        <v>9597</v>
      </c>
      <c r="S3292" s="4" t="n">
        <v>45747.0704282407</v>
      </c>
      <c r="T3292" s="3" t="s">
        <v>239</v>
      </c>
      <c r="U3292" s="3" t="s">
        <v>239</v>
      </c>
      <c r="V3292" s="3" t="n">
        <v>0</v>
      </c>
      <c r="W3292" s="3" t="n">
        <v>0</v>
      </c>
      <c r="X3292" s="3" t="n">
        <v>0</v>
      </c>
      <c r="Y3292" s="3" t="s">
        <v>30</v>
      </c>
      <c r="Z3292" s="3" t="s">
        <v>30</v>
      </c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</row>
    <row r="3293" customFormat="false" ht="15.75" hidden="false" customHeight="false" outlineLevel="0" collapsed="false">
      <c r="A3293" s="3" t="n">
        <v>3292</v>
      </c>
      <c r="B3293" s="3" t="s">
        <v>9598</v>
      </c>
      <c r="C3293" s="3" t="s">
        <v>9599</v>
      </c>
      <c r="D3293" s="3" t="n">
        <v>1</v>
      </c>
      <c r="E3293" s="3" t="n">
        <v>0.1300569</v>
      </c>
      <c r="F3293" s="3" t="n">
        <v>6</v>
      </c>
      <c r="G3293" s="3" t="n">
        <v>6</v>
      </c>
      <c r="H3293" s="3" t="n">
        <v>2</v>
      </c>
      <c r="I3293" s="3" t="n">
        <v>2</v>
      </c>
      <c r="J3293" s="3" t="n">
        <v>4</v>
      </c>
      <c r="K3293" s="3" t="n">
        <v>4</v>
      </c>
      <c r="L3293" s="3" t="n">
        <v>0</v>
      </c>
      <c r="M3293" s="3" t="n">
        <v>0</v>
      </c>
      <c r="N3293" s="3" t="n">
        <v>0</v>
      </c>
      <c r="O3293" s="3" t="n">
        <v>-1</v>
      </c>
      <c r="P3293" s="3" t="n">
        <v>8.5</v>
      </c>
      <c r="Q3293" s="3" t="n">
        <v>24.2</v>
      </c>
      <c r="R3293" s="3" t="s">
        <v>9600</v>
      </c>
      <c r="S3293" s="4" t="n">
        <v>45747.0705324074</v>
      </c>
      <c r="T3293" s="3" t="s">
        <v>29</v>
      </c>
      <c r="U3293" s="3" t="s">
        <v>29</v>
      </c>
      <c r="V3293" s="3" t="n">
        <v>1</v>
      </c>
      <c r="W3293" s="3" t="n">
        <v>0</v>
      </c>
      <c r="X3293" s="3" t="n">
        <v>0</v>
      </c>
      <c r="Y3293" s="3" t="s">
        <v>30</v>
      </c>
      <c r="Z3293" s="3" t="s">
        <v>30</v>
      </c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</row>
    <row r="3294" customFormat="false" ht="15.75" hidden="false" customHeight="false" outlineLevel="0" collapsed="false">
      <c r="A3294" s="3" t="n">
        <v>3293</v>
      </c>
      <c r="B3294" s="3" t="s">
        <v>9601</v>
      </c>
      <c r="C3294" s="3" t="s">
        <v>9602</v>
      </c>
      <c r="D3294" s="3" t="n">
        <v>1</v>
      </c>
      <c r="E3294" s="3" t="n">
        <v>0.0723961</v>
      </c>
      <c r="F3294" s="3" t="n">
        <v>2</v>
      </c>
      <c r="G3294" s="3" t="n">
        <v>2</v>
      </c>
      <c r="H3294" s="3" t="n">
        <v>9</v>
      </c>
      <c r="I3294" s="3" t="n">
        <v>9</v>
      </c>
      <c r="J3294" s="3" t="n">
        <v>0</v>
      </c>
      <c r="K3294" s="3" t="n">
        <v>0</v>
      </c>
      <c r="L3294" s="3" t="n">
        <v>0</v>
      </c>
      <c r="M3294" s="3" t="n">
        <v>0</v>
      </c>
      <c r="N3294" s="3" t="n">
        <v>0</v>
      </c>
      <c r="O3294" s="3" t="n">
        <v>-1</v>
      </c>
      <c r="P3294" s="3" t="n">
        <v>8.5</v>
      </c>
      <c r="Q3294" s="3" t="n">
        <v>24.2</v>
      </c>
      <c r="R3294" s="3" t="s">
        <v>9603</v>
      </c>
      <c r="S3294" s="4" t="n">
        <v>45747.070625</v>
      </c>
      <c r="T3294" s="3" t="s">
        <v>239</v>
      </c>
      <c r="U3294" s="3" t="s">
        <v>239</v>
      </c>
      <c r="V3294" s="3" t="n">
        <v>1</v>
      </c>
      <c r="W3294" s="3" t="n">
        <v>0</v>
      </c>
      <c r="X3294" s="3" t="n">
        <v>0</v>
      </c>
      <c r="Y3294" s="3" t="s">
        <v>30</v>
      </c>
      <c r="Z3294" s="3" t="s">
        <v>30</v>
      </c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</row>
    <row r="3295" customFormat="false" ht="15.75" hidden="false" customHeight="false" outlineLevel="0" collapsed="false">
      <c r="A3295" s="3" t="n">
        <v>3294</v>
      </c>
      <c r="B3295" s="3" t="s">
        <v>9604</v>
      </c>
      <c r="C3295" s="3" t="s">
        <v>9605</v>
      </c>
      <c r="D3295" s="3" t="n">
        <v>1</v>
      </c>
      <c r="E3295" s="3" t="n">
        <v>0.8881076</v>
      </c>
      <c r="F3295" s="3" t="n">
        <v>4</v>
      </c>
      <c r="G3295" s="3" t="n">
        <v>4</v>
      </c>
      <c r="H3295" s="3" t="n">
        <v>3</v>
      </c>
      <c r="I3295" s="3" t="n">
        <v>3</v>
      </c>
      <c r="J3295" s="3" t="n">
        <v>3</v>
      </c>
      <c r="K3295" s="3" t="n">
        <v>3</v>
      </c>
      <c r="L3295" s="3" t="n">
        <v>0</v>
      </c>
      <c r="M3295" s="3" t="n">
        <v>0</v>
      </c>
      <c r="N3295" s="3" t="n">
        <v>-1</v>
      </c>
      <c r="O3295" s="3" t="n">
        <v>-1</v>
      </c>
      <c r="P3295" s="3" t="n">
        <v>8.5</v>
      </c>
      <c r="Q3295" s="3" t="n">
        <v>24.2</v>
      </c>
      <c r="R3295" s="3" t="s">
        <v>9606</v>
      </c>
      <c r="S3295" s="4" t="n">
        <v>45747.0707060185</v>
      </c>
      <c r="T3295" s="3" t="s">
        <v>239</v>
      </c>
      <c r="U3295" s="3" t="s">
        <v>239</v>
      </c>
      <c r="V3295" s="3" t="n">
        <v>0</v>
      </c>
      <c r="W3295" s="3" t="n">
        <v>0</v>
      </c>
      <c r="X3295" s="3" t="n">
        <v>0</v>
      </c>
      <c r="Y3295" s="3" t="s">
        <v>30</v>
      </c>
      <c r="Z3295" s="3" t="s">
        <v>30</v>
      </c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</row>
    <row r="3296" customFormat="false" ht="15.75" hidden="false" customHeight="false" outlineLevel="0" collapsed="false">
      <c r="A3296" s="3" t="n">
        <v>3295</v>
      </c>
      <c r="B3296" s="3" t="s">
        <v>9607</v>
      </c>
      <c r="C3296" s="3" t="s">
        <v>9608</v>
      </c>
      <c r="D3296" s="3" t="n">
        <v>1</v>
      </c>
      <c r="E3296" s="3" t="n">
        <v>2.0687177</v>
      </c>
      <c r="F3296" s="3" t="n">
        <v>9</v>
      </c>
      <c r="G3296" s="3" t="n">
        <v>9</v>
      </c>
      <c r="H3296" s="3" t="n">
        <v>4</v>
      </c>
      <c r="I3296" s="3" t="n">
        <v>4</v>
      </c>
      <c r="J3296" s="3" t="n">
        <v>10</v>
      </c>
      <c r="K3296" s="3" t="n">
        <v>10</v>
      </c>
      <c r="L3296" s="3" t="n">
        <v>2</v>
      </c>
      <c r="M3296" s="3" t="n">
        <v>2</v>
      </c>
      <c r="N3296" s="3" t="n">
        <v>-1</v>
      </c>
      <c r="O3296" s="3" t="n">
        <v>-1</v>
      </c>
      <c r="P3296" s="3" t="n">
        <v>8.3</v>
      </c>
      <c r="Q3296" s="3" t="n">
        <v>24.2</v>
      </c>
      <c r="R3296" s="3" t="s">
        <v>9609</v>
      </c>
      <c r="S3296" s="4" t="n">
        <v>45747.070775463</v>
      </c>
      <c r="T3296" s="3" t="s">
        <v>239</v>
      </c>
      <c r="U3296" s="3" t="s">
        <v>239</v>
      </c>
      <c r="V3296" s="3" t="n">
        <v>0</v>
      </c>
      <c r="W3296" s="3" t="n">
        <v>0</v>
      </c>
      <c r="X3296" s="3" t="n">
        <v>0</v>
      </c>
      <c r="Y3296" s="3" t="s">
        <v>30</v>
      </c>
      <c r="Z3296" s="3" t="s">
        <v>30</v>
      </c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</row>
    <row r="3297" customFormat="false" ht="15.75" hidden="false" customHeight="false" outlineLevel="0" collapsed="false">
      <c r="A3297" s="3" t="n">
        <v>3296</v>
      </c>
      <c r="B3297" s="3" t="s">
        <v>9610</v>
      </c>
      <c r="C3297" s="3" t="s">
        <v>9611</v>
      </c>
      <c r="D3297" s="3" t="n">
        <v>1</v>
      </c>
      <c r="E3297" s="3" t="n">
        <v>0.1826738</v>
      </c>
      <c r="F3297" s="3" t="n">
        <v>6</v>
      </c>
      <c r="G3297" s="3" t="n">
        <v>6</v>
      </c>
      <c r="H3297" s="3" t="n">
        <v>5</v>
      </c>
      <c r="I3297" s="3" t="n">
        <v>5</v>
      </c>
      <c r="J3297" s="3" t="n">
        <v>3</v>
      </c>
      <c r="K3297" s="3" t="n">
        <v>3</v>
      </c>
      <c r="L3297" s="3" t="n">
        <v>1</v>
      </c>
      <c r="M3297" s="3" t="n">
        <v>1</v>
      </c>
      <c r="N3297" s="3" t="n">
        <v>5</v>
      </c>
      <c r="O3297" s="3" t="n">
        <v>-1</v>
      </c>
      <c r="P3297" s="3" t="n">
        <v>8.5</v>
      </c>
      <c r="Q3297" s="3" t="n">
        <v>24.2</v>
      </c>
      <c r="R3297" s="3" t="s">
        <v>9612</v>
      </c>
      <c r="S3297" s="4" t="n">
        <v>45747.0708449074</v>
      </c>
      <c r="T3297" s="3" t="s">
        <v>239</v>
      </c>
      <c r="U3297" s="3" t="s">
        <v>239</v>
      </c>
      <c r="V3297" s="3" t="n">
        <v>1</v>
      </c>
      <c r="W3297" s="3" t="n">
        <v>0</v>
      </c>
      <c r="X3297" s="3" t="n">
        <v>0</v>
      </c>
      <c r="Y3297" s="3" t="s">
        <v>30</v>
      </c>
      <c r="Z3297" s="3" t="s">
        <v>30</v>
      </c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</row>
    <row r="3298" customFormat="false" ht="15.75" hidden="false" customHeight="false" outlineLevel="0" collapsed="false">
      <c r="A3298" s="3" t="n">
        <v>3297</v>
      </c>
      <c r="B3298" s="3" t="s">
        <v>9613</v>
      </c>
      <c r="C3298" s="3" t="s">
        <v>9614</v>
      </c>
      <c r="D3298" s="3" t="n">
        <v>1</v>
      </c>
      <c r="E3298" s="3" t="n">
        <v>2.8197042</v>
      </c>
      <c r="F3298" s="3" t="n">
        <v>14</v>
      </c>
      <c r="G3298" s="3" t="n">
        <v>14</v>
      </c>
      <c r="H3298" s="3" t="n">
        <v>10</v>
      </c>
      <c r="I3298" s="3" t="n">
        <v>10</v>
      </c>
      <c r="J3298" s="3" t="n">
        <v>20</v>
      </c>
      <c r="K3298" s="3" t="n">
        <v>20</v>
      </c>
      <c r="L3298" s="3" t="n">
        <v>2</v>
      </c>
      <c r="M3298" s="3" t="n">
        <v>2</v>
      </c>
      <c r="N3298" s="3" t="n">
        <v>6</v>
      </c>
      <c r="O3298" s="3" t="n">
        <v>-1</v>
      </c>
      <c r="P3298" s="3" t="n">
        <v>8.5</v>
      </c>
      <c r="Q3298" s="3" t="n">
        <v>24.2</v>
      </c>
      <c r="R3298" s="3" t="s">
        <v>9615</v>
      </c>
      <c r="S3298" s="4" t="n">
        <v>45747.0709722222</v>
      </c>
      <c r="T3298" s="3" t="s">
        <v>85</v>
      </c>
      <c r="U3298" s="3" t="s">
        <v>85</v>
      </c>
      <c r="V3298" s="3" t="n">
        <v>1</v>
      </c>
      <c r="W3298" s="3" t="n">
        <v>0</v>
      </c>
      <c r="X3298" s="3" t="n">
        <v>0</v>
      </c>
      <c r="Y3298" s="3" t="s">
        <v>30</v>
      </c>
      <c r="Z3298" s="3" t="s">
        <v>30</v>
      </c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</row>
    <row r="3299" customFormat="false" ht="15.75" hidden="false" customHeight="false" outlineLevel="0" collapsed="false">
      <c r="A3299" s="3" t="n">
        <v>3298</v>
      </c>
      <c r="B3299" s="3" t="s">
        <v>9616</v>
      </c>
      <c r="C3299" s="3" t="s">
        <v>9617</v>
      </c>
      <c r="D3299" s="3" t="n">
        <v>1</v>
      </c>
      <c r="E3299" s="3" t="n">
        <v>8.9525648</v>
      </c>
      <c r="F3299" s="3" t="n">
        <v>36</v>
      </c>
      <c r="G3299" s="3" t="n">
        <v>36</v>
      </c>
      <c r="H3299" s="3" t="n">
        <v>5</v>
      </c>
      <c r="I3299" s="3" t="n">
        <v>5</v>
      </c>
      <c r="J3299" s="3" t="n">
        <v>68</v>
      </c>
      <c r="K3299" s="3" t="n">
        <v>68</v>
      </c>
      <c r="L3299" s="3" t="n">
        <v>3</v>
      </c>
      <c r="M3299" s="3" t="n">
        <v>3</v>
      </c>
      <c r="N3299" s="3" t="n">
        <v>0</v>
      </c>
      <c r="O3299" s="3" t="n">
        <v>0</v>
      </c>
      <c r="P3299" s="3" t="n">
        <v>8.3</v>
      </c>
      <c r="Q3299" s="3" t="n">
        <v>24.2</v>
      </c>
      <c r="R3299" s="3" t="s">
        <v>9618</v>
      </c>
      <c r="S3299" s="4" t="n">
        <v>45747.0711458333</v>
      </c>
      <c r="T3299" s="3" t="s">
        <v>65</v>
      </c>
      <c r="U3299" s="3" t="s">
        <v>65</v>
      </c>
      <c r="V3299" s="3" t="n">
        <v>1</v>
      </c>
      <c r="W3299" s="3" t="n">
        <v>1</v>
      </c>
      <c r="X3299" s="3" t="n">
        <v>0</v>
      </c>
      <c r="Y3299" s="3" t="s">
        <v>30</v>
      </c>
      <c r="Z3299" s="3" t="s">
        <v>30</v>
      </c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</row>
    <row r="3300" customFormat="false" ht="15.75" hidden="false" customHeight="false" outlineLevel="0" collapsed="false">
      <c r="A3300" s="3" t="n">
        <v>3299</v>
      </c>
      <c r="B3300" s="3" t="s">
        <v>9619</v>
      </c>
      <c r="C3300" s="3" t="s">
        <v>9620</v>
      </c>
      <c r="D3300" s="3" t="n">
        <v>1</v>
      </c>
      <c r="E3300" s="3" t="n">
        <v>0.3323461</v>
      </c>
      <c r="F3300" s="3" t="n">
        <v>15</v>
      </c>
      <c r="G3300" s="3" t="n">
        <v>15</v>
      </c>
      <c r="H3300" s="3" t="n">
        <v>8</v>
      </c>
      <c r="I3300" s="3" t="n">
        <v>8</v>
      </c>
      <c r="J3300" s="3" t="n">
        <v>12</v>
      </c>
      <c r="K3300" s="3" t="n">
        <v>12</v>
      </c>
      <c r="L3300" s="3" t="n">
        <v>1</v>
      </c>
      <c r="M3300" s="3" t="n">
        <v>1</v>
      </c>
      <c r="N3300" s="3" t="n">
        <v>3</v>
      </c>
      <c r="O3300" s="3" t="n">
        <v>-1</v>
      </c>
      <c r="P3300" s="3" t="n">
        <v>8.5</v>
      </c>
      <c r="Q3300" s="3" t="n">
        <v>24.2</v>
      </c>
      <c r="R3300" s="3" t="s">
        <v>9621</v>
      </c>
      <c r="S3300" s="4" t="n">
        <v>45747.0712615741</v>
      </c>
      <c r="T3300" s="3" t="s">
        <v>65</v>
      </c>
      <c r="U3300" s="3" t="s">
        <v>65</v>
      </c>
      <c r="V3300" s="3" t="n">
        <v>1</v>
      </c>
      <c r="W3300" s="3" t="n">
        <v>0</v>
      </c>
      <c r="X3300" s="3" t="n">
        <v>0</v>
      </c>
      <c r="Y3300" s="3" t="s">
        <v>30</v>
      </c>
      <c r="Z3300" s="3" t="s">
        <v>30</v>
      </c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</row>
    <row r="3301" customFormat="false" ht="15.75" hidden="false" customHeight="false" outlineLevel="0" collapsed="false">
      <c r="A3301" s="3" t="n">
        <v>3300</v>
      </c>
      <c r="B3301" s="3" t="s">
        <v>9622</v>
      </c>
      <c r="C3301" s="3" t="s">
        <v>9623</v>
      </c>
      <c r="D3301" s="3" t="n">
        <v>1</v>
      </c>
      <c r="E3301" s="3" t="n">
        <v>12.3466596</v>
      </c>
      <c r="F3301" s="3" t="n">
        <v>92</v>
      </c>
      <c r="G3301" s="3" t="n">
        <v>92</v>
      </c>
      <c r="H3301" s="3" t="n">
        <v>12</v>
      </c>
      <c r="I3301" s="3" t="n">
        <v>12</v>
      </c>
      <c r="J3301" s="3" t="n">
        <v>97</v>
      </c>
      <c r="K3301" s="3" t="n">
        <v>97</v>
      </c>
      <c r="L3301" s="3" t="n">
        <v>5</v>
      </c>
      <c r="M3301" s="3" t="n">
        <v>5</v>
      </c>
      <c r="N3301" s="3" t="n">
        <v>-1</v>
      </c>
      <c r="O3301" s="3" t="n">
        <v>-1</v>
      </c>
      <c r="P3301" s="3" t="n">
        <v>8.5</v>
      </c>
      <c r="Q3301" s="3" t="n">
        <v>24.2</v>
      </c>
      <c r="R3301" s="3" t="s">
        <v>9624</v>
      </c>
      <c r="S3301" s="4" t="n">
        <v>45747.0714814815</v>
      </c>
      <c r="T3301" s="3" t="s">
        <v>85</v>
      </c>
      <c r="U3301" s="3" t="s">
        <v>85</v>
      </c>
      <c r="V3301" s="3" t="n">
        <v>0</v>
      </c>
      <c r="W3301" s="3" t="n">
        <v>0</v>
      </c>
      <c r="X3301" s="3" t="n">
        <v>0</v>
      </c>
      <c r="Y3301" s="3" t="s">
        <v>30</v>
      </c>
      <c r="Z3301" s="3" t="s">
        <v>30</v>
      </c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</row>
    <row r="3302" customFormat="false" ht="15.75" hidden="false" customHeight="false" outlineLevel="0" collapsed="false">
      <c r="A3302" s="3" t="n">
        <v>3301</v>
      </c>
      <c r="B3302" s="3" t="s">
        <v>9625</v>
      </c>
      <c r="C3302" s="3" t="s">
        <v>9626</v>
      </c>
      <c r="D3302" s="3" t="n">
        <v>1</v>
      </c>
      <c r="E3302" s="3" t="n">
        <v>9.7720809</v>
      </c>
      <c r="F3302" s="3" t="n">
        <v>88</v>
      </c>
      <c r="G3302" s="3" t="n">
        <v>88</v>
      </c>
      <c r="H3302" s="3" t="n">
        <v>12</v>
      </c>
      <c r="I3302" s="3" t="n">
        <v>12</v>
      </c>
      <c r="J3302" s="3" t="n">
        <v>89</v>
      </c>
      <c r="K3302" s="3" t="n">
        <v>89</v>
      </c>
      <c r="L3302" s="3" t="n">
        <v>5</v>
      </c>
      <c r="M3302" s="3" t="n">
        <v>5</v>
      </c>
      <c r="N3302" s="3" t="n">
        <v>-1</v>
      </c>
      <c r="O3302" s="3" t="n">
        <v>-1</v>
      </c>
      <c r="P3302" s="3" t="n">
        <v>8.5</v>
      </c>
      <c r="Q3302" s="3" t="n">
        <v>24.2</v>
      </c>
      <c r="R3302" s="3" t="s">
        <v>9627</v>
      </c>
      <c r="S3302" s="4" t="n">
        <v>45747.0716550926</v>
      </c>
      <c r="T3302" s="3" t="s">
        <v>239</v>
      </c>
      <c r="U3302" s="3" t="s">
        <v>239</v>
      </c>
      <c r="V3302" s="3" t="n">
        <v>0</v>
      </c>
      <c r="W3302" s="3" t="n">
        <v>0</v>
      </c>
      <c r="X3302" s="3" t="n">
        <v>0</v>
      </c>
      <c r="Y3302" s="3" t="s">
        <v>30</v>
      </c>
      <c r="Z3302" s="3" t="s">
        <v>30</v>
      </c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</row>
    <row r="3303" customFormat="false" ht="15.75" hidden="false" customHeight="false" outlineLevel="0" collapsed="false">
      <c r="A3303" s="3" t="n">
        <v>3302</v>
      </c>
      <c r="B3303" s="3" t="s">
        <v>9628</v>
      </c>
      <c r="C3303" s="3" t="s">
        <v>9629</v>
      </c>
      <c r="D3303" s="3" t="n">
        <v>1</v>
      </c>
      <c r="E3303" s="3" t="n">
        <v>2.5859533</v>
      </c>
      <c r="F3303" s="3" t="n">
        <v>14</v>
      </c>
      <c r="G3303" s="3" t="n">
        <v>14</v>
      </c>
      <c r="H3303" s="3" t="n">
        <v>10</v>
      </c>
      <c r="I3303" s="3" t="n">
        <v>10</v>
      </c>
      <c r="J3303" s="3" t="n">
        <v>20</v>
      </c>
      <c r="K3303" s="3" t="n">
        <v>20</v>
      </c>
      <c r="L3303" s="3" t="n">
        <v>2</v>
      </c>
      <c r="M3303" s="3" t="n">
        <v>2</v>
      </c>
      <c r="N3303" s="3" t="n">
        <v>6</v>
      </c>
      <c r="O3303" s="3" t="n">
        <v>-1</v>
      </c>
      <c r="P3303" s="3" t="n">
        <v>8.5</v>
      </c>
      <c r="Q3303" s="3" t="n">
        <v>24.2</v>
      </c>
      <c r="R3303" s="3" t="s">
        <v>9630</v>
      </c>
      <c r="S3303" s="4" t="n">
        <v>45747.0717592593</v>
      </c>
      <c r="T3303" s="3" t="s">
        <v>85</v>
      </c>
      <c r="U3303" s="3" t="s">
        <v>85</v>
      </c>
      <c r="V3303" s="3" t="n">
        <v>1</v>
      </c>
      <c r="W3303" s="3" t="n">
        <v>0</v>
      </c>
      <c r="X3303" s="3" t="n">
        <v>0</v>
      </c>
      <c r="Y3303" s="3" t="s">
        <v>30</v>
      </c>
      <c r="Z3303" s="3" t="s">
        <v>30</v>
      </c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</row>
    <row r="3304" customFormat="false" ht="15.75" hidden="false" customHeight="false" outlineLevel="0" collapsed="false">
      <c r="A3304" s="3" t="n">
        <v>3303</v>
      </c>
      <c r="B3304" s="3" t="s">
        <v>9631</v>
      </c>
      <c r="C3304" s="3" t="s">
        <v>9632</v>
      </c>
      <c r="D3304" s="3" t="n">
        <v>1</v>
      </c>
      <c r="E3304" s="3" t="n">
        <v>0.3565317</v>
      </c>
      <c r="F3304" s="3" t="n">
        <v>19</v>
      </c>
      <c r="G3304" s="3" t="n">
        <v>19</v>
      </c>
      <c r="H3304" s="3" t="n">
        <v>8</v>
      </c>
      <c r="I3304" s="3" t="n">
        <v>8</v>
      </c>
      <c r="J3304" s="3" t="n">
        <v>16</v>
      </c>
      <c r="K3304" s="3" t="n">
        <v>16</v>
      </c>
      <c r="L3304" s="3" t="n">
        <v>1</v>
      </c>
      <c r="M3304" s="3" t="n">
        <v>1</v>
      </c>
      <c r="N3304" s="3" t="n">
        <v>3</v>
      </c>
      <c r="O3304" s="3" t="n">
        <v>-1</v>
      </c>
      <c r="P3304" s="3" t="n">
        <v>8.5</v>
      </c>
      <c r="Q3304" s="3" t="n">
        <v>24.2</v>
      </c>
      <c r="R3304" s="3" t="s">
        <v>9633</v>
      </c>
      <c r="S3304" s="4" t="n">
        <v>45747.0718634259</v>
      </c>
      <c r="T3304" s="3" t="s">
        <v>65</v>
      </c>
      <c r="U3304" s="3" t="s">
        <v>65</v>
      </c>
      <c r="V3304" s="3" t="n">
        <v>1</v>
      </c>
      <c r="W3304" s="3" t="n">
        <v>0</v>
      </c>
      <c r="X3304" s="3" t="n">
        <v>0</v>
      </c>
      <c r="Y3304" s="3" t="s">
        <v>30</v>
      </c>
      <c r="Z3304" s="3" t="s">
        <v>30</v>
      </c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</row>
    <row r="3305" customFormat="false" ht="15.75" hidden="false" customHeight="false" outlineLevel="0" collapsed="false">
      <c r="A3305" s="3" t="n">
        <v>3304</v>
      </c>
      <c r="B3305" s="3" t="s">
        <v>9634</v>
      </c>
      <c r="C3305" s="3" t="s">
        <v>9635</v>
      </c>
      <c r="D3305" s="3" t="n">
        <v>1</v>
      </c>
      <c r="E3305" s="3" t="n">
        <v>32.4878879</v>
      </c>
      <c r="F3305" s="3" t="n">
        <v>236</v>
      </c>
      <c r="G3305" s="3" t="n">
        <v>236</v>
      </c>
      <c r="H3305" s="3" t="n">
        <v>14</v>
      </c>
      <c r="I3305" s="3" t="n">
        <v>14</v>
      </c>
      <c r="J3305" s="3" t="n">
        <v>457</v>
      </c>
      <c r="K3305" s="3" t="n">
        <v>457</v>
      </c>
      <c r="L3305" s="3" t="n">
        <v>48</v>
      </c>
      <c r="M3305" s="3" t="n">
        <v>48</v>
      </c>
      <c r="N3305" s="3" t="n">
        <v>133</v>
      </c>
      <c r="O3305" s="3" t="n">
        <v>-1</v>
      </c>
      <c r="P3305" s="3" t="n">
        <v>8.1</v>
      </c>
      <c r="Q3305" s="3" t="n">
        <v>24.2</v>
      </c>
      <c r="R3305" s="3" t="s">
        <v>9636</v>
      </c>
      <c r="S3305" s="4" t="n">
        <v>45747.0731597222</v>
      </c>
      <c r="T3305" s="3" t="s">
        <v>4910</v>
      </c>
      <c r="U3305" s="3" t="s">
        <v>4910</v>
      </c>
      <c r="V3305" s="3" t="n">
        <v>1</v>
      </c>
      <c r="W3305" s="3" t="n">
        <v>0</v>
      </c>
      <c r="X3305" s="3" t="n">
        <v>0</v>
      </c>
      <c r="Y3305" s="3" t="s">
        <v>30</v>
      </c>
      <c r="Z3305" s="3" t="s">
        <v>30</v>
      </c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</row>
    <row r="3306" customFormat="false" ht="15.75" hidden="false" customHeight="false" outlineLevel="0" collapsed="false">
      <c r="A3306" s="3" t="n">
        <v>3305</v>
      </c>
      <c r="B3306" s="3" t="s">
        <v>9637</v>
      </c>
      <c r="C3306" s="3" t="s">
        <v>9638</v>
      </c>
      <c r="D3306" s="3" t="n">
        <v>1</v>
      </c>
      <c r="E3306" s="3" t="n">
        <v>3.2162628</v>
      </c>
      <c r="F3306" s="3" t="n">
        <v>14</v>
      </c>
      <c r="G3306" s="3" t="n">
        <v>14</v>
      </c>
      <c r="H3306" s="3" t="n">
        <v>4</v>
      </c>
      <c r="I3306" s="3" t="n">
        <v>4</v>
      </c>
      <c r="J3306" s="3" t="n">
        <v>21</v>
      </c>
      <c r="K3306" s="3" t="n">
        <v>21</v>
      </c>
      <c r="L3306" s="3" t="n">
        <v>7</v>
      </c>
      <c r="M3306" s="3" t="n">
        <v>7</v>
      </c>
      <c r="N3306" s="3" t="n">
        <v>0</v>
      </c>
      <c r="O3306" s="3" t="n">
        <v>0</v>
      </c>
      <c r="P3306" s="3" t="n">
        <v>8.3</v>
      </c>
      <c r="Q3306" s="3" t="n">
        <v>24.2</v>
      </c>
      <c r="R3306" s="3" t="s">
        <v>9639</v>
      </c>
      <c r="S3306" s="4" t="n">
        <v>45747.0735300926</v>
      </c>
      <c r="T3306" s="3" t="s">
        <v>65</v>
      </c>
      <c r="U3306" s="3" t="s">
        <v>65</v>
      </c>
      <c r="V3306" s="3" t="n">
        <v>1</v>
      </c>
      <c r="W3306" s="3" t="n">
        <v>1</v>
      </c>
      <c r="X3306" s="3" t="n">
        <v>0</v>
      </c>
      <c r="Y3306" s="3" t="s">
        <v>30</v>
      </c>
      <c r="Z3306" s="3" t="s">
        <v>30</v>
      </c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</row>
    <row r="3307" customFormat="false" ht="15.75" hidden="false" customHeight="false" outlineLevel="0" collapsed="false">
      <c r="A3307" s="3" t="n">
        <v>3306</v>
      </c>
      <c r="B3307" s="3" t="s">
        <v>9640</v>
      </c>
      <c r="C3307" s="3" t="s">
        <v>9641</v>
      </c>
      <c r="D3307" s="3" t="n">
        <v>1</v>
      </c>
      <c r="E3307" s="3" t="n">
        <v>3.649505</v>
      </c>
      <c r="F3307" s="3" t="n">
        <v>12</v>
      </c>
      <c r="G3307" s="3" t="n">
        <v>12</v>
      </c>
      <c r="H3307" s="3" t="n">
        <v>3</v>
      </c>
      <c r="I3307" s="3" t="n">
        <v>3</v>
      </c>
      <c r="J3307" s="3" t="n">
        <v>22</v>
      </c>
      <c r="K3307" s="3" t="n">
        <v>22</v>
      </c>
      <c r="L3307" s="3" t="n">
        <v>8</v>
      </c>
      <c r="M3307" s="3" t="n">
        <v>8</v>
      </c>
      <c r="N3307" s="3" t="n">
        <v>13</v>
      </c>
      <c r="O3307" s="3" t="n">
        <v>-1</v>
      </c>
      <c r="P3307" s="3" t="n">
        <v>8.3</v>
      </c>
      <c r="Q3307" s="3" t="n">
        <v>24.2</v>
      </c>
      <c r="R3307" s="3" t="s">
        <v>9642</v>
      </c>
      <c r="S3307" s="4" t="n">
        <v>45747.0737962963</v>
      </c>
      <c r="T3307" s="3" t="s">
        <v>65</v>
      </c>
      <c r="U3307" s="3" t="s">
        <v>65</v>
      </c>
      <c r="V3307" s="3" t="n">
        <v>1</v>
      </c>
      <c r="W3307" s="3" t="n">
        <v>0</v>
      </c>
      <c r="X3307" s="3" t="n">
        <v>0</v>
      </c>
      <c r="Y3307" s="3" t="s">
        <v>30</v>
      </c>
      <c r="Z3307" s="3" t="s">
        <v>30</v>
      </c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</row>
    <row r="3308" customFormat="false" ht="15.75" hidden="false" customHeight="false" outlineLevel="0" collapsed="false">
      <c r="A3308" s="3" t="n">
        <v>3307</v>
      </c>
      <c r="B3308" s="3" t="s">
        <v>9643</v>
      </c>
      <c r="C3308" s="3" t="s">
        <v>9644</v>
      </c>
      <c r="D3308" s="3" t="n">
        <v>1</v>
      </c>
      <c r="E3308" s="3" t="n">
        <v>5.035984</v>
      </c>
      <c r="F3308" s="3" t="n">
        <v>87</v>
      </c>
      <c r="G3308" s="3" t="n">
        <v>87</v>
      </c>
      <c r="H3308" s="3" t="n">
        <v>26</v>
      </c>
      <c r="I3308" s="3" t="n">
        <v>26</v>
      </c>
      <c r="J3308" s="3" t="n">
        <v>124</v>
      </c>
      <c r="K3308" s="3" t="n">
        <v>124</v>
      </c>
      <c r="L3308" s="3" t="n">
        <v>17</v>
      </c>
      <c r="M3308" s="3" t="n">
        <v>17</v>
      </c>
      <c r="N3308" s="3" t="n">
        <v>-1</v>
      </c>
      <c r="O3308" s="3" t="n">
        <v>-1</v>
      </c>
      <c r="P3308" s="3" t="n">
        <v>8.5</v>
      </c>
      <c r="Q3308" s="3" t="n">
        <v>24.2</v>
      </c>
      <c r="R3308" s="3" t="s">
        <v>9645</v>
      </c>
      <c r="S3308" s="4" t="n">
        <v>45747.0739699074</v>
      </c>
      <c r="T3308" s="3" t="s">
        <v>3197</v>
      </c>
      <c r="U3308" s="3" t="s">
        <v>3197</v>
      </c>
      <c r="V3308" s="3" t="n">
        <v>0</v>
      </c>
      <c r="W3308" s="3" t="n">
        <v>0</v>
      </c>
      <c r="X3308" s="3" t="n">
        <v>0</v>
      </c>
      <c r="Y3308" s="3" t="s">
        <v>30</v>
      </c>
      <c r="Z3308" s="3" t="s">
        <v>30</v>
      </c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</row>
    <row r="3309" customFormat="false" ht="15.75" hidden="false" customHeight="false" outlineLevel="0" collapsed="false">
      <c r="A3309" s="3" t="n">
        <v>3308</v>
      </c>
      <c r="B3309" s="3" t="s">
        <v>9646</v>
      </c>
      <c r="C3309" s="3" t="s">
        <v>9647</v>
      </c>
      <c r="D3309" s="3" t="n">
        <v>1</v>
      </c>
      <c r="E3309" s="3" t="n">
        <v>11.0881978</v>
      </c>
      <c r="F3309" s="3" t="n">
        <v>159</v>
      </c>
      <c r="G3309" s="3" t="n">
        <v>159</v>
      </c>
      <c r="H3309" s="3" t="n">
        <v>33</v>
      </c>
      <c r="I3309" s="3" t="n">
        <v>33</v>
      </c>
      <c r="J3309" s="3" t="n">
        <v>205</v>
      </c>
      <c r="K3309" s="3" t="n">
        <v>205</v>
      </c>
      <c r="L3309" s="3" t="n">
        <v>19</v>
      </c>
      <c r="M3309" s="3" t="n">
        <v>19</v>
      </c>
      <c r="N3309" s="3" t="n">
        <v>-1</v>
      </c>
      <c r="O3309" s="3" t="n">
        <v>-1</v>
      </c>
      <c r="P3309" s="3" t="n">
        <v>8.5</v>
      </c>
      <c r="Q3309" s="3" t="n">
        <v>24.2</v>
      </c>
      <c r="R3309" s="3" t="s">
        <v>9648</v>
      </c>
      <c r="S3309" s="4" t="n">
        <v>45747.074212963</v>
      </c>
      <c r="T3309" s="3" t="s">
        <v>65</v>
      </c>
      <c r="U3309" s="3" t="s">
        <v>65</v>
      </c>
      <c r="V3309" s="3" t="n">
        <v>0</v>
      </c>
      <c r="W3309" s="3" t="n">
        <v>0</v>
      </c>
      <c r="X3309" s="3" t="n">
        <v>0</v>
      </c>
      <c r="Y3309" s="3" t="s">
        <v>30</v>
      </c>
      <c r="Z3309" s="3" t="s">
        <v>30</v>
      </c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</row>
    <row r="3310" customFormat="false" ht="15.75" hidden="false" customHeight="false" outlineLevel="0" collapsed="false">
      <c r="A3310" s="3" t="n">
        <v>3309</v>
      </c>
      <c r="B3310" s="3" t="s">
        <v>9649</v>
      </c>
      <c r="C3310" s="3" t="s">
        <v>9650</v>
      </c>
      <c r="D3310" s="3" t="n">
        <v>1</v>
      </c>
      <c r="E3310" s="3" t="n">
        <v>2.8113962</v>
      </c>
      <c r="F3310" s="3" t="n">
        <v>52</v>
      </c>
      <c r="G3310" s="3" t="n">
        <v>52</v>
      </c>
      <c r="H3310" s="3" t="n">
        <v>22</v>
      </c>
      <c r="I3310" s="3" t="n">
        <v>22</v>
      </c>
      <c r="J3310" s="3" t="n">
        <v>63</v>
      </c>
      <c r="K3310" s="3" t="n">
        <v>63</v>
      </c>
      <c r="L3310" s="3" t="n">
        <v>8</v>
      </c>
      <c r="M3310" s="3" t="n">
        <v>8</v>
      </c>
      <c r="N3310" s="3" t="n">
        <v>-1</v>
      </c>
      <c r="O3310" s="3" t="n">
        <v>-1</v>
      </c>
      <c r="P3310" s="3" t="n">
        <v>8.5</v>
      </c>
      <c r="Q3310" s="3" t="n">
        <v>24.2</v>
      </c>
      <c r="R3310" s="3" t="s">
        <v>9651</v>
      </c>
      <c r="S3310" s="4" t="n">
        <v>45747.0743518519</v>
      </c>
      <c r="T3310" s="3" t="s">
        <v>65</v>
      </c>
      <c r="U3310" s="3" t="s">
        <v>65</v>
      </c>
      <c r="V3310" s="3" t="n">
        <v>0</v>
      </c>
      <c r="W3310" s="3" t="n">
        <v>0</v>
      </c>
      <c r="X3310" s="3" t="n">
        <v>0</v>
      </c>
      <c r="Y3310" s="3" t="s">
        <v>30</v>
      </c>
      <c r="Z3310" s="3" t="s">
        <v>30</v>
      </c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</row>
    <row r="3311" customFormat="false" ht="15.75" hidden="false" customHeight="false" outlineLevel="0" collapsed="false">
      <c r="A3311" s="3" t="n">
        <v>3310</v>
      </c>
      <c r="B3311" s="3" t="s">
        <v>9652</v>
      </c>
      <c r="C3311" s="3" t="s">
        <v>9653</v>
      </c>
      <c r="D3311" s="3" t="n">
        <v>1</v>
      </c>
      <c r="E3311" s="3" t="n">
        <v>4.7386686</v>
      </c>
      <c r="F3311" s="3" t="n">
        <v>47</v>
      </c>
      <c r="G3311" s="3" t="n">
        <v>47</v>
      </c>
      <c r="H3311" s="3" t="n">
        <v>15</v>
      </c>
      <c r="I3311" s="3" t="n">
        <v>15</v>
      </c>
      <c r="J3311" s="3" t="n">
        <v>57</v>
      </c>
      <c r="K3311" s="3" t="n">
        <v>57</v>
      </c>
      <c r="L3311" s="3" t="n">
        <v>9</v>
      </c>
      <c r="M3311" s="3" t="n">
        <v>9</v>
      </c>
      <c r="N3311" s="3" t="n">
        <v>-1</v>
      </c>
      <c r="O3311" s="3" t="n">
        <v>-1</v>
      </c>
      <c r="P3311" s="3" t="n">
        <v>8.5</v>
      </c>
      <c r="Q3311" s="3" t="n">
        <v>24.2</v>
      </c>
      <c r="R3311" s="3" t="s">
        <v>9654</v>
      </c>
      <c r="S3311" s="4" t="n">
        <v>45747.0744907407</v>
      </c>
      <c r="T3311" s="3" t="s">
        <v>29</v>
      </c>
      <c r="U3311" s="3" t="s">
        <v>29</v>
      </c>
      <c r="V3311" s="3" t="n">
        <v>0</v>
      </c>
      <c r="W3311" s="3" t="n">
        <v>0</v>
      </c>
      <c r="X3311" s="3" t="n">
        <v>0</v>
      </c>
      <c r="Y3311" s="3" t="s">
        <v>30</v>
      </c>
      <c r="Z3311" s="3" t="s">
        <v>30</v>
      </c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</row>
    <row r="3312" customFormat="false" ht="15.75" hidden="false" customHeight="false" outlineLevel="0" collapsed="false">
      <c r="A3312" s="3" t="n">
        <v>3311</v>
      </c>
      <c r="B3312" s="3" t="s">
        <v>9655</v>
      </c>
      <c r="C3312" s="3" t="s">
        <v>9656</v>
      </c>
      <c r="D3312" s="3" t="n">
        <v>1</v>
      </c>
      <c r="E3312" s="3" t="n">
        <v>2.1885303</v>
      </c>
      <c r="F3312" s="3" t="n">
        <v>16</v>
      </c>
      <c r="G3312" s="3" t="n">
        <v>16</v>
      </c>
      <c r="H3312" s="3" t="n">
        <v>4</v>
      </c>
      <c r="I3312" s="3" t="n">
        <v>4</v>
      </c>
      <c r="J3312" s="3" t="n">
        <v>24</v>
      </c>
      <c r="K3312" s="3" t="n">
        <v>24</v>
      </c>
      <c r="L3312" s="3" t="n">
        <v>5</v>
      </c>
      <c r="M3312" s="3" t="n">
        <v>5</v>
      </c>
      <c r="N3312" s="3" t="n">
        <v>-1</v>
      </c>
      <c r="O3312" s="3" t="n">
        <v>-1</v>
      </c>
      <c r="P3312" s="3" t="n">
        <v>8.5</v>
      </c>
      <c r="Q3312" s="3" t="n">
        <v>24.2</v>
      </c>
      <c r="R3312" s="3" t="s">
        <v>9657</v>
      </c>
      <c r="S3312" s="4" t="n">
        <v>45747.0745717593</v>
      </c>
      <c r="T3312" s="3" t="s">
        <v>65</v>
      </c>
      <c r="U3312" s="3" t="s">
        <v>65</v>
      </c>
      <c r="V3312" s="3" t="n">
        <v>0</v>
      </c>
      <c r="W3312" s="3" t="n">
        <v>0</v>
      </c>
      <c r="X3312" s="3" t="n">
        <v>0</v>
      </c>
      <c r="Y3312" s="3" t="s">
        <v>30</v>
      </c>
      <c r="Z3312" s="3" t="s">
        <v>30</v>
      </c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</row>
    <row r="3313" customFormat="false" ht="15.75" hidden="false" customHeight="false" outlineLevel="0" collapsed="false">
      <c r="A3313" s="3" t="n">
        <v>3312</v>
      </c>
      <c r="B3313" s="3" t="s">
        <v>9658</v>
      </c>
      <c r="C3313" s="3" t="s">
        <v>9659</v>
      </c>
      <c r="D3313" s="3" t="n">
        <v>1</v>
      </c>
      <c r="E3313" s="3" t="n">
        <v>7.9841085</v>
      </c>
      <c r="F3313" s="3" t="n">
        <v>98</v>
      </c>
      <c r="G3313" s="3" t="n">
        <v>98</v>
      </c>
      <c r="H3313" s="3" t="n">
        <v>26</v>
      </c>
      <c r="I3313" s="3" t="n">
        <v>26</v>
      </c>
      <c r="J3313" s="3" t="n">
        <v>137</v>
      </c>
      <c r="K3313" s="3" t="n">
        <v>137</v>
      </c>
      <c r="L3313" s="3" t="n">
        <v>22</v>
      </c>
      <c r="M3313" s="3" t="n">
        <v>22</v>
      </c>
      <c r="N3313" s="3" t="n">
        <v>-1</v>
      </c>
      <c r="O3313" s="3" t="n">
        <v>-1</v>
      </c>
      <c r="P3313" s="3" t="n">
        <v>8.5</v>
      </c>
      <c r="Q3313" s="3" t="n">
        <v>24.2</v>
      </c>
      <c r="R3313" s="3" t="s">
        <v>9660</v>
      </c>
      <c r="S3313" s="4" t="n">
        <v>45747.0747685185</v>
      </c>
      <c r="T3313" s="3" t="s">
        <v>4910</v>
      </c>
      <c r="U3313" s="3" t="s">
        <v>4910</v>
      </c>
      <c r="V3313" s="3" t="n">
        <v>0</v>
      </c>
      <c r="W3313" s="3" t="n">
        <v>0</v>
      </c>
      <c r="X3313" s="3" t="n">
        <v>0</v>
      </c>
      <c r="Y3313" s="3" t="s">
        <v>30</v>
      </c>
      <c r="Z3313" s="3" t="s">
        <v>30</v>
      </c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</row>
    <row r="3314" customFormat="false" ht="15.75" hidden="false" customHeight="false" outlineLevel="0" collapsed="false">
      <c r="A3314" s="3" t="n">
        <v>3313</v>
      </c>
      <c r="B3314" s="3" t="s">
        <v>9661</v>
      </c>
      <c r="C3314" s="3" t="s">
        <v>9662</v>
      </c>
      <c r="D3314" s="3" t="n">
        <v>1</v>
      </c>
      <c r="E3314" s="3" t="n">
        <v>3.7071517</v>
      </c>
      <c r="F3314" s="3" t="n">
        <v>68</v>
      </c>
      <c r="G3314" s="3" t="n">
        <v>68</v>
      </c>
      <c r="H3314" s="3" t="n">
        <v>22</v>
      </c>
      <c r="I3314" s="3" t="n">
        <v>22</v>
      </c>
      <c r="J3314" s="3" t="n">
        <v>90</v>
      </c>
      <c r="K3314" s="3" t="n">
        <v>90</v>
      </c>
      <c r="L3314" s="3" t="n">
        <v>15</v>
      </c>
      <c r="M3314" s="3" t="n">
        <v>15</v>
      </c>
      <c r="N3314" s="3" t="n">
        <v>-1</v>
      </c>
      <c r="O3314" s="3" t="n">
        <v>-1</v>
      </c>
      <c r="P3314" s="3" t="n">
        <v>8.5</v>
      </c>
      <c r="Q3314" s="3" t="n">
        <v>24.2</v>
      </c>
      <c r="R3314" s="3" t="s">
        <v>9663</v>
      </c>
      <c r="S3314" s="4" t="n">
        <v>45747.0749305556</v>
      </c>
      <c r="T3314" s="3" t="s">
        <v>4910</v>
      </c>
      <c r="U3314" s="3" t="s">
        <v>4910</v>
      </c>
      <c r="V3314" s="3" t="n">
        <v>0</v>
      </c>
      <c r="W3314" s="3" t="n">
        <v>0</v>
      </c>
      <c r="X3314" s="3" t="n">
        <v>0</v>
      </c>
      <c r="Y3314" s="3" t="s">
        <v>30</v>
      </c>
      <c r="Z3314" s="3" t="s">
        <v>30</v>
      </c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</row>
    <row r="3315" customFormat="false" ht="15.75" hidden="false" customHeight="false" outlineLevel="0" collapsed="false">
      <c r="A3315" s="3" t="n">
        <v>3314</v>
      </c>
      <c r="B3315" s="3" t="s">
        <v>9664</v>
      </c>
      <c r="C3315" s="3" t="s">
        <v>9665</v>
      </c>
      <c r="D3315" s="3" t="n">
        <v>1</v>
      </c>
      <c r="E3315" s="3" t="n">
        <v>13.7568955</v>
      </c>
      <c r="F3315" s="3" t="n">
        <v>160</v>
      </c>
      <c r="G3315" s="3" t="n">
        <v>160</v>
      </c>
      <c r="H3315" s="3" t="n">
        <v>34</v>
      </c>
      <c r="I3315" s="3" t="n">
        <v>34</v>
      </c>
      <c r="J3315" s="3" t="n">
        <v>200</v>
      </c>
      <c r="K3315" s="3" t="n">
        <v>200</v>
      </c>
      <c r="L3315" s="3" t="n">
        <v>20</v>
      </c>
      <c r="M3315" s="3" t="n">
        <v>20</v>
      </c>
      <c r="N3315" s="3" t="n">
        <v>-1</v>
      </c>
      <c r="O3315" s="3" t="n">
        <v>-1</v>
      </c>
      <c r="P3315" s="3" t="n">
        <v>8.5</v>
      </c>
      <c r="Q3315" s="3" t="n">
        <v>24.2</v>
      </c>
      <c r="R3315" s="3" t="s">
        <v>9666</v>
      </c>
      <c r="S3315" s="4" t="n">
        <v>45747.0752546296</v>
      </c>
      <c r="T3315" s="3" t="s">
        <v>65</v>
      </c>
      <c r="U3315" s="3" t="s">
        <v>65</v>
      </c>
      <c r="V3315" s="3" t="n">
        <v>0</v>
      </c>
      <c r="W3315" s="3" t="n">
        <v>0</v>
      </c>
      <c r="X3315" s="3" t="n">
        <v>0</v>
      </c>
      <c r="Y3315" s="3" t="s">
        <v>30</v>
      </c>
      <c r="Z3315" s="3" t="s">
        <v>30</v>
      </c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</row>
    <row r="3316" customFormat="false" ht="15.75" hidden="false" customHeight="false" outlineLevel="0" collapsed="false">
      <c r="A3316" s="3" t="n">
        <v>3315</v>
      </c>
      <c r="B3316" s="3" t="s">
        <v>9667</v>
      </c>
      <c r="C3316" s="3" t="s">
        <v>9668</v>
      </c>
      <c r="D3316" s="3" t="n">
        <v>1</v>
      </c>
      <c r="E3316" s="3" t="n">
        <v>3.2859613</v>
      </c>
      <c r="F3316" s="3" t="n">
        <v>27</v>
      </c>
      <c r="G3316" s="3" t="n">
        <v>27</v>
      </c>
      <c r="H3316" s="3" t="n">
        <v>11</v>
      </c>
      <c r="I3316" s="3" t="n">
        <v>11</v>
      </c>
      <c r="J3316" s="3" t="n">
        <v>39</v>
      </c>
      <c r="K3316" s="3" t="n">
        <v>39</v>
      </c>
      <c r="L3316" s="3" t="n">
        <v>5</v>
      </c>
      <c r="M3316" s="3" t="n">
        <v>5</v>
      </c>
      <c r="N3316" s="3" t="n">
        <v>-1</v>
      </c>
      <c r="O3316" s="3" t="n">
        <v>-1</v>
      </c>
      <c r="P3316" s="3" t="n">
        <v>8.5</v>
      </c>
      <c r="Q3316" s="3" t="n">
        <v>24.2</v>
      </c>
      <c r="R3316" s="3" t="s">
        <v>9669</v>
      </c>
      <c r="S3316" s="4" t="n">
        <v>45747.0753935185</v>
      </c>
      <c r="T3316" s="3" t="s">
        <v>65</v>
      </c>
      <c r="U3316" s="3" t="s">
        <v>65</v>
      </c>
      <c r="V3316" s="3" t="n">
        <v>0</v>
      </c>
      <c r="W3316" s="3" t="n">
        <v>0</v>
      </c>
      <c r="X3316" s="3" t="n">
        <v>0</v>
      </c>
      <c r="Y3316" s="3" t="s">
        <v>30</v>
      </c>
      <c r="Z3316" s="3" t="s">
        <v>30</v>
      </c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</row>
    <row r="3317" customFormat="false" ht="15.75" hidden="false" customHeight="false" outlineLevel="0" collapsed="false">
      <c r="A3317" s="3" t="n">
        <v>3316</v>
      </c>
      <c r="B3317" s="3" t="s">
        <v>9670</v>
      </c>
      <c r="C3317" s="3" t="s">
        <v>9671</v>
      </c>
      <c r="D3317" s="3" t="n">
        <v>1</v>
      </c>
      <c r="E3317" s="3" t="n">
        <v>2.7559859</v>
      </c>
      <c r="F3317" s="3" t="n">
        <v>28</v>
      </c>
      <c r="G3317" s="3" t="n">
        <v>28</v>
      </c>
      <c r="H3317" s="3" t="n">
        <v>11</v>
      </c>
      <c r="I3317" s="3" t="n">
        <v>11</v>
      </c>
      <c r="J3317" s="3" t="n">
        <v>36</v>
      </c>
      <c r="K3317" s="3" t="n">
        <v>36</v>
      </c>
      <c r="L3317" s="3" t="n">
        <v>7</v>
      </c>
      <c r="M3317" s="3" t="n">
        <v>7</v>
      </c>
      <c r="N3317" s="3" t="n">
        <v>-1</v>
      </c>
      <c r="O3317" s="3" t="n">
        <v>-1</v>
      </c>
      <c r="P3317" s="3" t="n">
        <v>8.5</v>
      </c>
      <c r="Q3317" s="3" t="n">
        <v>24.2</v>
      </c>
      <c r="R3317" s="3" t="s">
        <v>9672</v>
      </c>
      <c r="S3317" s="4" t="n">
        <v>45747.0755555556</v>
      </c>
      <c r="T3317" s="3" t="s">
        <v>4910</v>
      </c>
      <c r="U3317" s="3" t="s">
        <v>4910</v>
      </c>
      <c r="V3317" s="3" t="n">
        <v>0</v>
      </c>
      <c r="W3317" s="3" t="n">
        <v>0</v>
      </c>
      <c r="X3317" s="3" t="n">
        <v>0</v>
      </c>
      <c r="Y3317" s="3" t="s">
        <v>30</v>
      </c>
      <c r="Z3317" s="3" t="s">
        <v>30</v>
      </c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</row>
    <row r="3318" customFormat="false" ht="15.75" hidden="false" customHeight="false" outlineLevel="0" collapsed="false">
      <c r="A3318" s="3" t="n">
        <v>3317</v>
      </c>
      <c r="B3318" s="3" t="s">
        <v>9673</v>
      </c>
      <c r="C3318" s="3" t="s">
        <v>9674</v>
      </c>
      <c r="D3318" s="3" t="n">
        <v>1</v>
      </c>
      <c r="E3318" s="3" t="n">
        <v>2.2348307</v>
      </c>
      <c r="F3318" s="3" t="n">
        <v>38</v>
      </c>
      <c r="G3318" s="3" t="n">
        <v>38</v>
      </c>
      <c r="H3318" s="3" t="n">
        <v>10</v>
      </c>
      <c r="I3318" s="3" t="n">
        <v>10</v>
      </c>
      <c r="J3318" s="3" t="n">
        <v>47</v>
      </c>
      <c r="K3318" s="3" t="n">
        <v>47</v>
      </c>
      <c r="L3318" s="3" t="n">
        <v>7</v>
      </c>
      <c r="M3318" s="3" t="n">
        <v>7</v>
      </c>
      <c r="N3318" s="3" t="n">
        <v>-1</v>
      </c>
      <c r="O3318" s="3" t="n">
        <v>-1</v>
      </c>
      <c r="P3318" s="3" t="n">
        <v>8.5</v>
      </c>
      <c r="Q3318" s="3" t="n">
        <v>24.2</v>
      </c>
      <c r="R3318" s="3" t="s">
        <v>9675</v>
      </c>
      <c r="S3318" s="4" t="n">
        <v>45747.0757175926</v>
      </c>
      <c r="T3318" s="3" t="s">
        <v>65</v>
      </c>
      <c r="U3318" s="3" t="s">
        <v>65</v>
      </c>
      <c r="V3318" s="3" t="n">
        <v>0</v>
      </c>
      <c r="W3318" s="3" t="n">
        <v>0</v>
      </c>
      <c r="X3318" s="3" t="n">
        <v>0</v>
      </c>
      <c r="Y3318" s="3" t="s">
        <v>30</v>
      </c>
      <c r="Z3318" s="3" t="s">
        <v>30</v>
      </c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</row>
    <row r="3319" customFormat="false" ht="15.75" hidden="false" customHeight="false" outlineLevel="0" collapsed="false">
      <c r="A3319" s="3" t="n">
        <v>3318</v>
      </c>
      <c r="B3319" s="3" t="s">
        <v>9676</v>
      </c>
      <c r="C3319" s="3" t="s">
        <v>9677</v>
      </c>
      <c r="D3319" s="3" t="n">
        <v>1</v>
      </c>
      <c r="E3319" s="3" t="n">
        <v>12.4180445</v>
      </c>
      <c r="F3319" s="3" t="n">
        <v>195</v>
      </c>
      <c r="G3319" s="3" t="n">
        <v>195</v>
      </c>
      <c r="H3319" s="3" t="n">
        <v>38</v>
      </c>
      <c r="I3319" s="3" t="n">
        <v>38</v>
      </c>
      <c r="J3319" s="3" t="n">
        <v>258</v>
      </c>
      <c r="K3319" s="3" t="n">
        <v>258</v>
      </c>
      <c r="L3319" s="3" t="n">
        <v>29</v>
      </c>
      <c r="M3319" s="3" t="n">
        <v>29</v>
      </c>
      <c r="N3319" s="3" t="n">
        <v>-1</v>
      </c>
      <c r="O3319" s="3" t="n">
        <v>-1</v>
      </c>
      <c r="P3319" s="3" t="n">
        <v>8.5</v>
      </c>
      <c r="Q3319" s="3" t="n">
        <v>24.2</v>
      </c>
      <c r="R3319" s="3" t="s">
        <v>9678</v>
      </c>
      <c r="S3319" s="4" t="n">
        <v>45747.0760185185</v>
      </c>
      <c r="T3319" s="3" t="s">
        <v>65</v>
      </c>
      <c r="U3319" s="3" t="s">
        <v>65</v>
      </c>
      <c r="V3319" s="3" t="n">
        <v>0</v>
      </c>
      <c r="W3319" s="3" t="n">
        <v>0</v>
      </c>
      <c r="X3319" s="3" t="n">
        <v>0</v>
      </c>
      <c r="Y3319" s="3" t="s">
        <v>30</v>
      </c>
      <c r="Z3319" s="3" t="s">
        <v>30</v>
      </c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</row>
    <row r="3320" customFormat="false" ht="15.75" hidden="false" customHeight="false" outlineLevel="0" collapsed="false">
      <c r="A3320" s="3" t="n">
        <v>3319</v>
      </c>
      <c r="B3320" s="3" t="s">
        <v>9679</v>
      </c>
      <c r="C3320" s="3" t="s">
        <v>9680</v>
      </c>
      <c r="D3320" s="3" t="n">
        <v>1</v>
      </c>
      <c r="E3320" s="3" t="n">
        <v>5.9149126</v>
      </c>
      <c r="F3320" s="3" t="n">
        <v>102</v>
      </c>
      <c r="G3320" s="3" t="n">
        <v>102</v>
      </c>
      <c r="H3320" s="3" t="n">
        <v>28</v>
      </c>
      <c r="I3320" s="3" t="n">
        <v>28</v>
      </c>
      <c r="J3320" s="3" t="n">
        <v>142</v>
      </c>
      <c r="K3320" s="3" t="n">
        <v>142</v>
      </c>
      <c r="L3320" s="3" t="n">
        <v>20</v>
      </c>
      <c r="M3320" s="3" t="n">
        <v>20</v>
      </c>
      <c r="N3320" s="3" t="n">
        <v>-1</v>
      </c>
      <c r="O3320" s="3" t="n">
        <v>-1</v>
      </c>
      <c r="P3320" s="3" t="n">
        <v>8.5</v>
      </c>
      <c r="Q3320" s="3" t="n">
        <v>24.2</v>
      </c>
      <c r="R3320" s="3" t="s">
        <v>9681</v>
      </c>
      <c r="S3320" s="4" t="n">
        <v>45747.0762152778</v>
      </c>
      <c r="T3320" s="3" t="s">
        <v>65</v>
      </c>
      <c r="U3320" s="3" t="s">
        <v>65</v>
      </c>
      <c r="V3320" s="3" t="n">
        <v>0</v>
      </c>
      <c r="W3320" s="3" t="n">
        <v>0</v>
      </c>
      <c r="X3320" s="3" t="n">
        <v>0</v>
      </c>
      <c r="Y3320" s="3" t="s">
        <v>30</v>
      </c>
      <c r="Z3320" s="3" t="s">
        <v>30</v>
      </c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</row>
    <row r="3321" customFormat="false" ht="15.75" hidden="false" customHeight="false" outlineLevel="0" collapsed="false">
      <c r="A3321" s="3" t="n">
        <v>3320</v>
      </c>
      <c r="B3321" s="3" t="s">
        <v>9682</v>
      </c>
      <c r="C3321" s="3" t="s">
        <v>9683</v>
      </c>
      <c r="D3321" s="3" t="n">
        <v>1</v>
      </c>
      <c r="E3321" s="3" t="n">
        <v>4.7527863</v>
      </c>
      <c r="F3321" s="3" t="n">
        <v>98</v>
      </c>
      <c r="G3321" s="3" t="n">
        <v>98</v>
      </c>
      <c r="H3321" s="3" t="n">
        <v>33</v>
      </c>
      <c r="I3321" s="3" t="n">
        <v>33</v>
      </c>
      <c r="J3321" s="3" t="n">
        <v>123</v>
      </c>
      <c r="K3321" s="3" t="n">
        <v>123</v>
      </c>
      <c r="L3321" s="3" t="n">
        <v>17</v>
      </c>
      <c r="M3321" s="3" t="n">
        <v>17</v>
      </c>
      <c r="N3321" s="3" t="n">
        <v>-1</v>
      </c>
      <c r="O3321" s="3" t="n">
        <v>-1</v>
      </c>
      <c r="P3321" s="3" t="n">
        <v>8.5</v>
      </c>
      <c r="Q3321" s="3" t="n">
        <v>24.2</v>
      </c>
      <c r="R3321" s="3" t="s">
        <v>9684</v>
      </c>
      <c r="S3321" s="4" t="n">
        <v>45747.0763773148</v>
      </c>
      <c r="T3321" s="3" t="s">
        <v>4910</v>
      </c>
      <c r="U3321" s="3" t="s">
        <v>4910</v>
      </c>
      <c r="V3321" s="3" t="n">
        <v>0</v>
      </c>
      <c r="W3321" s="3" t="n">
        <v>0</v>
      </c>
      <c r="X3321" s="3" t="n">
        <v>0</v>
      </c>
      <c r="Y3321" s="3" t="s">
        <v>30</v>
      </c>
      <c r="Z3321" s="3" t="s">
        <v>30</v>
      </c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</row>
    <row r="3322" customFormat="false" ht="15.75" hidden="false" customHeight="false" outlineLevel="0" collapsed="false">
      <c r="A3322" s="3" t="n">
        <v>3321</v>
      </c>
      <c r="B3322" s="3" t="s">
        <v>9685</v>
      </c>
      <c r="C3322" s="3" t="s">
        <v>9686</v>
      </c>
      <c r="D3322" s="3" t="n">
        <v>1</v>
      </c>
      <c r="E3322" s="3" t="n">
        <v>5.7554172</v>
      </c>
      <c r="F3322" s="3" t="n">
        <v>122</v>
      </c>
      <c r="G3322" s="3" t="n">
        <v>122</v>
      </c>
      <c r="H3322" s="3" t="n">
        <v>32</v>
      </c>
      <c r="I3322" s="3" t="n">
        <v>32</v>
      </c>
      <c r="J3322" s="3" t="n">
        <v>155</v>
      </c>
      <c r="K3322" s="3" t="n">
        <v>155</v>
      </c>
      <c r="L3322" s="3" t="n">
        <v>24</v>
      </c>
      <c r="M3322" s="3" t="n">
        <v>24</v>
      </c>
      <c r="N3322" s="3" t="n">
        <v>-1</v>
      </c>
      <c r="O3322" s="3" t="n">
        <v>-1</v>
      </c>
      <c r="P3322" s="3" t="n">
        <v>8.5</v>
      </c>
      <c r="Q3322" s="3" t="n">
        <v>24.2</v>
      </c>
      <c r="R3322" s="3" t="s">
        <v>9687</v>
      </c>
      <c r="S3322" s="4" t="n">
        <v>45747.0765972222</v>
      </c>
      <c r="T3322" s="3" t="s">
        <v>7643</v>
      </c>
      <c r="U3322" s="3" t="s">
        <v>7643</v>
      </c>
      <c r="V3322" s="3" t="n">
        <v>0</v>
      </c>
      <c r="W3322" s="3" t="n">
        <v>0</v>
      </c>
      <c r="X3322" s="3" t="n">
        <v>0</v>
      </c>
      <c r="Y3322" s="3" t="s">
        <v>30</v>
      </c>
      <c r="Z3322" s="3" t="s">
        <v>30</v>
      </c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</row>
    <row r="3323" customFormat="false" ht="15.75" hidden="false" customHeight="false" outlineLevel="0" collapsed="false">
      <c r="A3323" s="3" t="n">
        <v>3322</v>
      </c>
      <c r="B3323" s="3" t="s">
        <v>9688</v>
      </c>
      <c r="C3323" s="3" t="s">
        <v>9689</v>
      </c>
      <c r="D3323" s="3" t="n">
        <v>1</v>
      </c>
      <c r="E3323" s="3" t="n">
        <v>7.6441523</v>
      </c>
      <c r="F3323" s="3" t="n">
        <v>206</v>
      </c>
      <c r="G3323" s="3" t="n">
        <v>206</v>
      </c>
      <c r="H3323" s="3" t="n">
        <v>41</v>
      </c>
      <c r="I3323" s="3" t="n">
        <v>41</v>
      </c>
      <c r="J3323" s="3" t="n">
        <v>251</v>
      </c>
      <c r="K3323" s="3" t="n">
        <v>251</v>
      </c>
      <c r="L3323" s="3" t="n">
        <v>27</v>
      </c>
      <c r="M3323" s="3" t="n">
        <v>27</v>
      </c>
      <c r="N3323" s="3" t="n">
        <v>-1</v>
      </c>
      <c r="O3323" s="3" t="n">
        <v>-1</v>
      </c>
      <c r="P3323" s="3" t="n">
        <v>8.5</v>
      </c>
      <c r="Q3323" s="3" t="n">
        <v>24.2</v>
      </c>
      <c r="R3323" s="3" t="s">
        <v>9690</v>
      </c>
      <c r="S3323" s="4" t="n">
        <v>45747.0767939815</v>
      </c>
      <c r="T3323" s="3" t="s">
        <v>7643</v>
      </c>
      <c r="U3323" s="3" t="s">
        <v>7643</v>
      </c>
      <c r="V3323" s="3" t="n">
        <v>0</v>
      </c>
      <c r="W3323" s="3" t="n">
        <v>0</v>
      </c>
      <c r="X3323" s="3" t="n">
        <v>0</v>
      </c>
      <c r="Y3323" s="3" t="s">
        <v>30</v>
      </c>
      <c r="Z3323" s="3" t="s">
        <v>30</v>
      </c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</row>
    <row r="3324" customFormat="false" ht="15.75" hidden="false" customHeight="false" outlineLevel="0" collapsed="false">
      <c r="A3324" s="3" t="n">
        <v>3323</v>
      </c>
      <c r="B3324" s="3" t="s">
        <v>9691</v>
      </c>
      <c r="C3324" s="3" t="s">
        <v>9692</v>
      </c>
      <c r="D3324" s="3" t="n">
        <v>1</v>
      </c>
      <c r="E3324" s="3" t="n">
        <v>50.1901009</v>
      </c>
      <c r="F3324" s="3" t="n">
        <v>353</v>
      </c>
      <c r="G3324" s="3" t="n">
        <v>353</v>
      </c>
      <c r="H3324" s="3" t="n">
        <v>31</v>
      </c>
      <c r="I3324" s="3" t="n">
        <v>31</v>
      </c>
      <c r="J3324" s="3" t="n">
        <v>518</v>
      </c>
      <c r="K3324" s="3" t="n">
        <v>518</v>
      </c>
      <c r="L3324" s="3" t="n">
        <v>64</v>
      </c>
      <c r="M3324" s="3" t="n">
        <v>64</v>
      </c>
      <c r="N3324" s="3" t="n">
        <v>-1</v>
      </c>
      <c r="O3324" s="3" t="n">
        <v>-1</v>
      </c>
      <c r="P3324" s="3" t="n">
        <v>8.5</v>
      </c>
      <c r="Q3324" s="3" t="n">
        <v>24.2</v>
      </c>
      <c r="R3324" s="3" t="s">
        <v>9693</v>
      </c>
      <c r="S3324" s="4" t="n">
        <v>45747.0782523148</v>
      </c>
      <c r="T3324" s="3" t="s">
        <v>744</v>
      </c>
      <c r="U3324" s="3" t="s">
        <v>744</v>
      </c>
      <c r="V3324" s="3" t="n">
        <v>0</v>
      </c>
      <c r="W3324" s="3" t="n">
        <v>0</v>
      </c>
      <c r="X3324" s="3" t="n">
        <v>0</v>
      </c>
      <c r="Y3324" s="3" t="s">
        <v>30</v>
      </c>
      <c r="Z3324" s="3" t="s">
        <v>30</v>
      </c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</row>
    <row r="3325" customFormat="false" ht="15.75" hidden="false" customHeight="false" outlineLevel="0" collapsed="false">
      <c r="A3325" s="3" t="n">
        <v>3324</v>
      </c>
      <c r="B3325" s="3" t="s">
        <v>9694</v>
      </c>
      <c r="C3325" s="3" t="s">
        <v>9695</v>
      </c>
      <c r="D3325" s="3" t="n">
        <v>1</v>
      </c>
      <c r="E3325" s="3" t="n">
        <v>38.1655561</v>
      </c>
      <c r="F3325" s="3" t="n">
        <v>1268</v>
      </c>
      <c r="G3325" s="3" t="n">
        <v>1268</v>
      </c>
      <c r="H3325" s="3" t="n">
        <v>14</v>
      </c>
      <c r="I3325" s="3" t="n">
        <v>14</v>
      </c>
      <c r="J3325" s="3" t="n">
        <v>1660</v>
      </c>
      <c r="K3325" s="3" t="n">
        <v>1660</v>
      </c>
      <c r="L3325" s="3" t="n">
        <v>127</v>
      </c>
      <c r="M3325" s="3" t="n">
        <v>127</v>
      </c>
      <c r="N3325" s="3" t="n">
        <v>-1</v>
      </c>
      <c r="O3325" s="3" t="n">
        <v>-1</v>
      </c>
      <c r="P3325" s="3" t="n">
        <v>8.3</v>
      </c>
      <c r="Q3325" s="3" t="n">
        <v>24.2</v>
      </c>
      <c r="R3325" s="3" t="s">
        <v>9696</v>
      </c>
      <c r="S3325" s="4" t="n">
        <v>45747.079525463</v>
      </c>
      <c r="T3325" s="3" t="s">
        <v>65</v>
      </c>
      <c r="U3325" s="3" t="s">
        <v>65</v>
      </c>
      <c r="V3325" s="3" t="n">
        <v>0</v>
      </c>
      <c r="W3325" s="3" t="n">
        <v>0</v>
      </c>
      <c r="X3325" s="3" t="n">
        <v>0</v>
      </c>
      <c r="Y3325" s="3" t="s">
        <v>30</v>
      </c>
      <c r="Z3325" s="3" t="s">
        <v>30</v>
      </c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</row>
    <row r="3326" customFormat="false" ht="15.75" hidden="false" customHeight="false" outlineLevel="0" collapsed="false">
      <c r="A3326" s="3" t="n">
        <v>3325</v>
      </c>
      <c r="B3326" s="3" t="s">
        <v>9697</v>
      </c>
      <c r="C3326" s="3" t="s">
        <v>9698</v>
      </c>
      <c r="D3326" s="3" t="n">
        <v>1</v>
      </c>
      <c r="E3326" s="3" t="n">
        <v>3.0563706</v>
      </c>
      <c r="F3326" s="3" t="n">
        <v>9</v>
      </c>
      <c r="G3326" s="3" t="n">
        <v>9</v>
      </c>
      <c r="H3326" s="3" t="n">
        <v>3</v>
      </c>
      <c r="I3326" s="3" t="n">
        <v>3</v>
      </c>
      <c r="J3326" s="3" t="n">
        <v>13</v>
      </c>
      <c r="K3326" s="3" t="n">
        <v>13</v>
      </c>
      <c r="L3326" s="3" t="n">
        <v>5</v>
      </c>
      <c r="M3326" s="3" t="n">
        <v>5</v>
      </c>
      <c r="N3326" s="3" t="n">
        <v>4</v>
      </c>
      <c r="O3326" s="3" t="n">
        <v>2</v>
      </c>
      <c r="P3326" s="3" t="n">
        <v>8.3</v>
      </c>
      <c r="Q3326" s="3" t="n">
        <v>24.2</v>
      </c>
      <c r="R3326" s="3" t="s">
        <v>9699</v>
      </c>
      <c r="S3326" s="4" t="n">
        <v>45747.0798958333</v>
      </c>
      <c r="T3326" s="3" t="s">
        <v>65</v>
      </c>
      <c r="U3326" s="3" t="s">
        <v>65</v>
      </c>
      <c r="V3326" s="3" t="n">
        <v>1</v>
      </c>
      <c r="W3326" s="3" t="n">
        <v>1</v>
      </c>
      <c r="X3326" s="3" t="n">
        <v>0</v>
      </c>
      <c r="Y3326" s="3" t="s">
        <v>30</v>
      </c>
      <c r="Z3326" s="3" t="s">
        <v>30</v>
      </c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</row>
    <row r="3327" customFormat="false" ht="15.75" hidden="false" customHeight="false" outlineLevel="0" collapsed="false">
      <c r="A3327" s="3" t="n">
        <v>3326</v>
      </c>
      <c r="B3327" s="3" t="s">
        <v>9700</v>
      </c>
      <c r="C3327" s="3" t="s">
        <v>9701</v>
      </c>
      <c r="D3327" s="3" t="n">
        <v>1</v>
      </c>
      <c r="E3327" s="3" t="n">
        <v>20.4836085</v>
      </c>
      <c r="F3327" s="3" t="n">
        <v>23</v>
      </c>
      <c r="G3327" s="3" t="n">
        <v>23</v>
      </c>
      <c r="H3327" s="3" t="n">
        <v>9</v>
      </c>
      <c r="I3327" s="3" t="n">
        <v>9</v>
      </c>
      <c r="J3327" s="3" t="n">
        <v>26</v>
      </c>
      <c r="K3327" s="3" t="n">
        <v>26</v>
      </c>
      <c r="L3327" s="3" t="n">
        <v>5</v>
      </c>
      <c r="M3327" s="3" t="n">
        <v>5</v>
      </c>
      <c r="N3327" s="3" t="n">
        <v>3</v>
      </c>
      <c r="O3327" s="3" t="n">
        <v>-1</v>
      </c>
      <c r="P3327" s="3" t="n">
        <v>8</v>
      </c>
      <c r="Q3327" s="3" t="n">
        <v>24.2</v>
      </c>
      <c r="R3327" s="3" t="s">
        <v>9702</v>
      </c>
      <c r="S3327" s="4" t="n">
        <v>45747.0806018519</v>
      </c>
      <c r="T3327" s="3" t="s">
        <v>65</v>
      </c>
      <c r="U3327" s="3" t="s">
        <v>65</v>
      </c>
      <c r="V3327" s="3" t="n">
        <v>1</v>
      </c>
      <c r="W3327" s="3" t="n">
        <v>0</v>
      </c>
      <c r="X3327" s="3" t="n">
        <v>0</v>
      </c>
      <c r="Y3327" s="3" t="s">
        <v>30</v>
      </c>
      <c r="Z3327" s="3" t="s">
        <v>30</v>
      </c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</row>
    <row r="3328" customFormat="false" ht="15.75" hidden="false" customHeight="false" outlineLevel="0" collapsed="false">
      <c r="A3328" s="3" t="n">
        <v>3327</v>
      </c>
      <c r="B3328" s="3" t="s">
        <v>9703</v>
      </c>
      <c r="C3328" s="3" t="s">
        <v>9704</v>
      </c>
      <c r="D3328" s="3" t="n">
        <v>1</v>
      </c>
      <c r="E3328" s="3" t="n">
        <v>3.6509746</v>
      </c>
      <c r="F3328" s="3" t="n">
        <v>89</v>
      </c>
      <c r="G3328" s="3" t="n">
        <v>89</v>
      </c>
      <c r="H3328" s="3" t="n">
        <v>12</v>
      </c>
      <c r="I3328" s="3" t="n">
        <v>12</v>
      </c>
      <c r="J3328" s="3" t="n">
        <v>99</v>
      </c>
      <c r="K3328" s="3" t="n">
        <v>99</v>
      </c>
      <c r="L3328" s="3" t="n">
        <v>3</v>
      </c>
      <c r="M3328" s="3" t="n">
        <v>3</v>
      </c>
      <c r="N3328" s="3" t="n">
        <v>-1</v>
      </c>
      <c r="O3328" s="3" t="n">
        <v>-1</v>
      </c>
      <c r="P3328" s="3" t="n">
        <v>8.5</v>
      </c>
      <c r="Q3328" s="3" t="n">
        <v>24.2</v>
      </c>
      <c r="R3328" s="3" t="s">
        <v>9705</v>
      </c>
      <c r="S3328" s="4" t="n">
        <v>45747.080787037</v>
      </c>
      <c r="T3328" s="3" t="s">
        <v>239</v>
      </c>
      <c r="U3328" s="3" t="s">
        <v>239</v>
      </c>
      <c r="V3328" s="3" t="n">
        <v>0</v>
      </c>
      <c r="W3328" s="3" t="n">
        <v>0</v>
      </c>
      <c r="X3328" s="3" t="n">
        <v>0</v>
      </c>
      <c r="Y3328" s="3" t="s">
        <v>30</v>
      </c>
      <c r="Z3328" s="3" t="s">
        <v>30</v>
      </c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</row>
    <row r="3329" customFormat="false" ht="15.75" hidden="false" customHeight="false" outlineLevel="0" collapsed="false">
      <c r="A3329" s="3" t="n">
        <v>3328</v>
      </c>
      <c r="B3329" s="3" t="s">
        <v>9706</v>
      </c>
      <c r="C3329" s="3" t="s">
        <v>9707</v>
      </c>
      <c r="D3329" s="3" t="n">
        <v>1</v>
      </c>
      <c r="E3329" s="3" t="n">
        <v>2.002658</v>
      </c>
      <c r="F3329" s="3" t="n">
        <v>57</v>
      </c>
      <c r="G3329" s="3" t="n">
        <v>57</v>
      </c>
      <c r="H3329" s="3" t="n">
        <v>14</v>
      </c>
      <c r="I3329" s="3" t="n">
        <v>14</v>
      </c>
      <c r="J3329" s="3" t="n">
        <v>61</v>
      </c>
      <c r="K3329" s="3" t="n">
        <v>61</v>
      </c>
      <c r="L3329" s="3" t="n">
        <v>3</v>
      </c>
      <c r="M3329" s="3" t="n">
        <v>3</v>
      </c>
      <c r="N3329" s="3" t="n">
        <v>-1</v>
      </c>
      <c r="O3329" s="3" t="n">
        <v>-1</v>
      </c>
      <c r="P3329" s="3" t="n">
        <v>8.5</v>
      </c>
      <c r="Q3329" s="3" t="n">
        <v>24.2</v>
      </c>
      <c r="R3329" s="3" t="s">
        <v>9708</v>
      </c>
      <c r="S3329" s="4" t="n">
        <v>45747.0808796296</v>
      </c>
      <c r="T3329" s="3" t="s">
        <v>239</v>
      </c>
      <c r="U3329" s="3" t="s">
        <v>239</v>
      </c>
      <c r="V3329" s="3" t="n">
        <v>0</v>
      </c>
      <c r="W3329" s="3" t="n">
        <v>0</v>
      </c>
      <c r="X3329" s="3" t="n">
        <v>0</v>
      </c>
      <c r="Y3329" s="3" t="s">
        <v>30</v>
      </c>
      <c r="Z3329" s="3" t="s">
        <v>30</v>
      </c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</row>
    <row r="3330" customFormat="false" ht="15.75" hidden="false" customHeight="false" outlineLevel="0" collapsed="false">
      <c r="A3330" s="3" t="n">
        <v>3329</v>
      </c>
      <c r="B3330" s="3" t="s">
        <v>9709</v>
      </c>
      <c r="C3330" s="3" t="s">
        <v>9710</v>
      </c>
      <c r="D3330" s="3" t="n">
        <v>1</v>
      </c>
      <c r="E3330" s="3" t="n">
        <v>1.3177992</v>
      </c>
      <c r="F3330" s="3" t="n">
        <v>6</v>
      </c>
      <c r="G3330" s="3" t="n">
        <v>6</v>
      </c>
      <c r="H3330" s="3" t="n">
        <v>5</v>
      </c>
      <c r="I3330" s="3" t="n">
        <v>5</v>
      </c>
      <c r="J3330" s="3" t="n">
        <v>6</v>
      </c>
      <c r="K3330" s="3" t="n">
        <v>6</v>
      </c>
      <c r="L3330" s="3" t="n">
        <v>0</v>
      </c>
      <c r="M3330" s="3" t="n">
        <v>0</v>
      </c>
      <c r="N3330" s="3" t="n">
        <v>-1</v>
      </c>
      <c r="O3330" s="3" t="n">
        <v>-1</v>
      </c>
      <c r="P3330" s="3" t="n">
        <v>8.5</v>
      </c>
      <c r="Q3330" s="3" t="n">
        <v>24.2</v>
      </c>
      <c r="R3330" s="3" t="s">
        <v>9711</v>
      </c>
      <c r="S3330" s="4" t="n">
        <v>45747.0809837963</v>
      </c>
      <c r="T3330" s="3" t="s">
        <v>29</v>
      </c>
      <c r="U3330" s="3" t="s">
        <v>29</v>
      </c>
      <c r="V3330" s="3" t="n">
        <v>0</v>
      </c>
      <c r="W3330" s="3" t="n">
        <v>0</v>
      </c>
      <c r="X3330" s="3" t="n">
        <v>0</v>
      </c>
      <c r="Y3330" s="3" t="s">
        <v>30</v>
      </c>
      <c r="Z3330" s="3" t="s">
        <v>30</v>
      </c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</row>
    <row r="3331" customFormat="false" ht="15.75" hidden="false" customHeight="false" outlineLevel="0" collapsed="false">
      <c r="A3331" s="3" t="n">
        <v>3330</v>
      </c>
      <c r="B3331" s="3" t="s">
        <v>9712</v>
      </c>
      <c r="C3331" s="3" t="s">
        <v>9713</v>
      </c>
      <c r="D3331" s="3" t="n">
        <v>1</v>
      </c>
      <c r="E3331" s="3" t="n">
        <v>1.7423796</v>
      </c>
      <c r="F3331" s="3" t="n">
        <v>31</v>
      </c>
      <c r="G3331" s="3" t="n">
        <v>31</v>
      </c>
      <c r="H3331" s="3" t="n">
        <v>12</v>
      </c>
      <c r="I3331" s="3" t="n">
        <v>12</v>
      </c>
      <c r="J3331" s="3" t="n">
        <v>32</v>
      </c>
      <c r="K3331" s="3" t="n">
        <v>32</v>
      </c>
      <c r="L3331" s="3" t="n">
        <v>1</v>
      </c>
      <c r="M3331" s="3" t="n">
        <v>1</v>
      </c>
      <c r="N3331" s="3" t="n">
        <v>-1</v>
      </c>
      <c r="O3331" s="3" t="n">
        <v>-1</v>
      </c>
      <c r="P3331" s="3" t="n">
        <v>8.5</v>
      </c>
      <c r="Q3331" s="3" t="n">
        <v>24.2</v>
      </c>
      <c r="R3331" s="3" t="s">
        <v>9714</v>
      </c>
      <c r="S3331" s="4" t="n">
        <v>45747.0810532407</v>
      </c>
      <c r="T3331" s="3" t="s">
        <v>29</v>
      </c>
      <c r="U3331" s="3" t="s">
        <v>29</v>
      </c>
      <c r="V3331" s="3" t="n">
        <v>0</v>
      </c>
      <c r="W3331" s="3" t="n">
        <v>0</v>
      </c>
      <c r="X3331" s="3" t="n">
        <v>0</v>
      </c>
      <c r="Y3331" s="3" t="s">
        <v>30</v>
      </c>
      <c r="Z3331" s="3" t="s">
        <v>30</v>
      </c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</row>
    <row r="3332" customFormat="false" ht="15.75" hidden="false" customHeight="false" outlineLevel="0" collapsed="false">
      <c r="A3332" s="3" t="n">
        <v>3331</v>
      </c>
      <c r="B3332" s="3" t="s">
        <v>9715</v>
      </c>
      <c r="C3332" s="3" t="s">
        <v>9716</v>
      </c>
      <c r="D3332" s="3" t="n">
        <v>1</v>
      </c>
      <c r="E3332" s="3" t="n">
        <v>1.051283</v>
      </c>
      <c r="F3332" s="3" t="n">
        <v>6</v>
      </c>
      <c r="G3332" s="3" t="n">
        <v>6</v>
      </c>
      <c r="H3332" s="3" t="n">
        <v>5</v>
      </c>
      <c r="I3332" s="3" t="n">
        <v>5</v>
      </c>
      <c r="J3332" s="3" t="n">
        <v>6</v>
      </c>
      <c r="K3332" s="3" t="n">
        <v>6</v>
      </c>
      <c r="L3332" s="3" t="n">
        <v>0</v>
      </c>
      <c r="M3332" s="3" t="n">
        <v>0</v>
      </c>
      <c r="N3332" s="3" t="n">
        <v>-1</v>
      </c>
      <c r="O3332" s="3" t="n">
        <v>-1</v>
      </c>
      <c r="P3332" s="3" t="n">
        <v>8.5</v>
      </c>
      <c r="Q3332" s="3" t="n">
        <v>24.2</v>
      </c>
      <c r="R3332" s="3" t="s">
        <v>9717</v>
      </c>
      <c r="S3332" s="4" t="n">
        <v>45747.081099537</v>
      </c>
      <c r="T3332" s="3" t="s">
        <v>29</v>
      </c>
      <c r="U3332" s="3" t="s">
        <v>29</v>
      </c>
      <c r="V3332" s="3" t="n">
        <v>0</v>
      </c>
      <c r="W3332" s="3" t="n">
        <v>0</v>
      </c>
      <c r="X3332" s="3" t="n">
        <v>0</v>
      </c>
      <c r="Y3332" s="3" t="s">
        <v>30</v>
      </c>
      <c r="Z3332" s="3" t="s">
        <v>30</v>
      </c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</row>
    <row r="3333" customFormat="false" ht="15.75" hidden="false" customHeight="false" outlineLevel="0" collapsed="false">
      <c r="A3333" s="3" t="n">
        <v>3332</v>
      </c>
      <c r="B3333" s="3" t="s">
        <v>9718</v>
      </c>
      <c r="C3333" s="3" t="s">
        <v>9719</v>
      </c>
      <c r="D3333" s="3" t="n">
        <v>1</v>
      </c>
      <c r="E3333" s="3" t="n">
        <v>0.8180397</v>
      </c>
      <c r="F3333" s="3" t="n">
        <v>25</v>
      </c>
      <c r="G3333" s="3" t="n">
        <v>25</v>
      </c>
      <c r="H3333" s="3" t="n">
        <v>9</v>
      </c>
      <c r="I3333" s="3" t="n">
        <v>9</v>
      </c>
      <c r="J3333" s="3" t="n">
        <v>31</v>
      </c>
      <c r="K3333" s="3" t="n">
        <v>31</v>
      </c>
      <c r="L3333" s="3" t="n">
        <v>0</v>
      </c>
      <c r="M3333" s="3" t="n">
        <v>0</v>
      </c>
      <c r="N3333" s="3" t="n">
        <v>-1</v>
      </c>
      <c r="O3333" s="3" t="n">
        <v>-1</v>
      </c>
      <c r="P3333" s="3" t="n">
        <v>8.5</v>
      </c>
      <c r="Q3333" s="3" t="n">
        <v>24.2</v>
      </c>
      <c r="R3333" s="3" t="s">
        <v>9720</v>
      </c>
      <c r="S3333" s="4" t="n">
        <v>45747.0811342593</v>
      </c>
      <c r="T3333" s="3" t="s">
        <v>29</v>
      </c>
      <c r="U3333" s="3" t="s">
        <v>29</v>
      </c>
      <c r="V3333" s="3" t="n">
        <v>0</v>
      </c>
      <c r="W3333" s="3" t="n">
        <v>0</v>
      </c>
      <c r="X3333" s="3" t="n">
        <v>0</v>
      </c>
      <c r="Y3333" s="3" t="s">
        <v>30</v>
      </c>
      <c r="Z3333" s="3" t="s">
        <v>30</v>
      </c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</row>
    <row r="3334" customFormat="false" ht="15.75" hidden="false" customHeight="false" outlineLevel="0" collapsed="false">
      <c r="A3334" s="3" t="n">
        <v>3333</v>
      </c>
      <c r="B3334" s="3" t="s">
        <v>9721</v>
      </c>
      <c r="C3334" s="3" t="s">
        <v>9722</v>
      </c>
      <c r="D3334" s="3" t="n">
        <v>1</v>
      </c>
      <c r="E3334" s="3" t="n">
        <v>0.417285</v>
      </c>
      <c r="F3334" s="3" t="n">
        <v>9</v>
      </c>
      <c r="G3334" s="3" t="n">
        <v>9</v>
      </c>
      <c r="H3334" s="3" t="n">
        <v>7</v>
      </c>
      <c r="I3334" s="3" t="n">
        <v>7</v>
      </c>
      <c r="J3334" s="3" t="n">
        <v>8</v>
      </c>
      <c r="K3334" s="3" t="n">
        <v>8</v>
      </c>
      <c r="L3334" s="3" t="n">
        <v>0</v>
      </c>
      <c r="M3334" s="3" t="n">
        <v>0</v>
      </c>
      <c r="N3334" s="3" t="n">
        <v>-1</v>
      </c>
      <c r="O3334" s="3" t="n">
        <v>-1</v>
      </c>
      <c r="P3334" s="3" t="n">
        <v>8.5</v>
      </c>
      <c r="Q3334" s="3" t="n">
        <v>24.2</v>
      </c>
      <c r="R3334" s="3" t="s">
        <v>9723</v>
      </c>
      <c r="S3334" s="4" t="n">
        <v>45747.0811805556</v>
      </c>
      <c r="T3334" s="3" t="s">
        <v>29</v>
      </c>
      <c r="U3334" s="3" t="s">
        <v>29</v>
      </c>
      <c r="V3334" s="3" t="n">
        <v>0</v>
      </c>
      <c r="W3334" s="3" t="n">
        <v>0</v>
      </c>
      <c r="X3334" s="3" t="n">
        <v>0</v>
      </c>
      <c r="Y3334" s="3" t="s">
        <v>30</v>
      </c>
      <c r="Z3334" s="3" t="s">
        <v>30</v>
      </c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</row>
    <row r="3335" customFormat="false" ht="15.75" hidden="false" customHeight="false" outlineLevel="0" collapsed="false">
      <c r="A3335" s="3" t="n">
        <v>3334</v>
      </c>
      <c r="B3335" s="3" t="s">
        <v>9724</v>
      </c>
      <c r="C3335" s="3" t="s">
        <v>9725</v>
      </c>
      <c r="D3335" s="3" t="n">
        <v>1</v>
      </c>
      <c r="E3335" s="3" t="n">
        <v>11.8018506</v>
      </c>
      <c r="F3335" s="3" t="n">
        <v>133</v>
      </c>
      <c r="G3335" s="3" t="n">
        <v>133</v>
      </c>
      <c r="H3335" s="3" t="n">
        <v>18</v>
      </c>
      <c r="I3335" s="3" t="n">
        <v>18</v>
      </c>
      <c r="J3335" s="3" t="n">
        <v>185</v>
      </c>
      <c r="K3335" s="3" t="n">
        <v>185</v>
      </c>
      <c r="L3335" s="3" t="n">
        <v>16</v>
      </c>
      <c r="M3335" s="3" t="n">
        <v>16</v>
      </c>
      <c r="N3335" s="3" t="n">
        <v>-1</v>
      </c>
      <c r="O3335" s="3" t="n">
        <v>-1</v>
      </c>
      <c r="P3335" s="3" t="n">
        <v>8.3</v>
      </c>
      <c r="Q3335" s="3" t="n">
        <v>24.2</v>
      </c>
      <c r="R3335" s="3" t="s">
        <v>9726</v>
      </c>
      <c r="S3335" s="4" t="n">
        <v>45747.0815625</v>
      </c>
      <c r="T3335" s="3" t="s">
        <v>3197</v>
      </c>
      <c r="U3335" s="3" t="s">
        <v>3197</v>
      </c>
      <c r="V3335" s="3" t="n">
        <v>0</v>
      </c>
      <c r="W3335" s="3" t="n">
        <v>0</v>
      </c>
      <c r="X3335" s="3" t="n">
        <v>0</v>
      </c>
      <c r="Y3335" s="3" t="s">
        <v>30</v>
      </c>
      <c r="Z3335" s="3" t="s">
        <v>30</v>
      </c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</row>
    <row r="3336" customFormat="false" ht="15.75" hidden="false" customHeight="false" outlineLevel="0" collapsed="false">
      <c r="A3336" s="3" t="n">
        <v>3335</v>
      </c>
      <c r="B3336" s="3" t="s">
        <v>9727</v>
      </c>
      <c r="C3336" s="3" t="s">
        <v>9728</v>
      </c>
      <c r="D3336" s="3" t="n">
        <v>1</v>
      </c>
      <c r="E3336" s="3" t="n">
        <v>29.490733</v>
      </c>
      <c r="F3336" s="3" t="n">
        <v>81</v>
      </c>
      <c r="G3336" s="3" t="n">
        <v>81</v>
      </c>
      <c r="H3336" s="3" t="n">
        <v>11</v>
      </c>
      <c r="I3336" s="3" t="n">
        <v>11</v>
      </c>
      <c r="J3336" s="3" t="n">
        <v>165</v>
      </c>
      <c r="K3336" s="3" t="n">
        <v>165</v>
      </c>
      <c r="L3336" s="3" t="n">
        <v>37</v>
      </c>
      <c r="M3336" s="3" t="n">
        <v>37</v>
      </c>
      <c r="N3336" s="3" t="n">
        <v>-1</v>
      </c>
      <c r="O3336" s="3" t="n">
        <v>-1</v>
      </c>
      <c r="P3336" s="3" t="n">
        <v>8.1</v>
      </c>
      <c r="Q3336" s="3" t="n">
        <v>24.2</v>
      </c>
      <c r="R3336" s="3" t="s">
        <v>9729</v>
      </c>
      <c r="S3336" s="4" t="n">
        <v>45747.0835185185</v>
      </c>
      <c r="T3336" s="3" t="s">
        <v>65</v>
      </c>
      <c r="U3336" s="3" t="s">
        <v>65</v>
      </c>
      <c r="V3336" s="3" t="n">
        <v>0</v>
      </c>
      <c r="W3336" s="3" t="n">
        <v>0</v>
      </c>
      <c r="X3336" s="3" t="n">
        <v>0</v>
      </c>
      <c r="Y3336" s="3" t="s">
        <v>30</v>
      </c>
      <c r="Z3336" s="3" t="s">
        <v>30</v>
      </c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</row>
    <row r="3337" customFormat="false" ht="15.75" hidden="false" customHeight="false" outlineLevel="0" collapsed="false">
      <c r="A3337" s="3" t="n">
        <v>3336</v>
      </c>
      <c r="B3337" s="3" t="s">
        <v>9730</v>
      </c>
      <c r="C3337" s="3" t="s">
        <v>9731</v>
      </c>
      <c r="D3337" s="3" t="n">
        <v>1</v>
      </c>
      <c r="E3337" s="3" t="n">
        <v>2.1700105</v>
      </c>
      <c r="F3337" s="3" t="n">
        <v>21</v>
      </c>
      <c r="G3337" s="3" t="n">
        <v>21</v>
      </c>
      <c r="H3337" s="3" t="n">
        <v>4</v>
      </c>
      <c r="I3337" s="3" t="n">
        <v>4</v>
      </c>
      <c r="J3337" s="3" t="n">
        <v>3</v>
      </c>
      <c r="K3337" s="3" t="n">
        <v>3</v>
      </c>
      <c r="L3337" s="3" t="n">
        <v>7</v>
      </c>
      <c r="M3337" s="3" t="n">
        <v>7</v>
      </c>
      <c r="N3337" s="3" t="n">
        <v>-1</v>
      </c>
      <c r="O3337" s="3" t="n">
        <v>-1</v>
      </c>
      <c r="P3337" s="3" t="n">
        <v>8.5</v>
      </c>
      <c r="Q3337" s="3" t="n">
        <v>24.2</v>
      </c>
      <c r="R3337" s="3" t="s">
        <v>9732</v>
      </c>
      <c r="S3337" s="4" t="n">
        <v>45747.0837731482</v>
      </c>
      <c r="T3337" s="3" t="s">
        <v>65</v>
      </c>
      <c r="U3337" s="3" t="s">
        <v>65</v>
      </c>
      <c r="V3337" s="3" t="n">
        <v>0</v>
      </c>
      <c r="W3337" s="3" t="n">
        <v>0</v>
      </c>
      <c r="X3337" s="3" t="n">
        <v>0</v>
      </c>
      <c r="Y3337" s="3" t="s">
        <v>30</v>
      </c>
      <c r="Z3337" s="3" t="s">
        <v>30</v>
      </c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</row>
    <row r="3338" customFormat="false" ht="15.75" hidden="false" customHeight="false" outlineLevel="0" collapsed="false">
      <c r="A3338" s="3" t="n">
        <v>3337</v>
      </c>
      <c r="B3338" s="3" t="s">
        <v>9733</v>
      </c>
      <c r="C3338" s="3" t="s">
        <v>9734</v>
      </c>
      <c r="D3338" s="3" t="n">
        <v>1</v>
      </c>
      <c r="E3338" s="3" t="n">
        <v>12.4176439</v>
      </c>
      <c r="F3338" s="3" t="n">
        <v>159</v>
      </c>
      <c r="G3338" s="3" t="n">
        <v>159</v>
      </c>
      <c r="H3338" s="3" t="n">
        <v>11</v>
      </c>
      <c r="I3338" s="3" t="n">
        <v>11</v>
      </c>
      <c r="J3338" s="3" t="n">
        <v>194</v>
      </c>
      <c r="K3338" s="3" t="n">
        <v>194</v>
      </c>
      <c r="L3338" s="3" t="n">
        <v>32</v>
      </c>
      <c r="M3338" s="3" t="n">
        <v>32</v>
      </c>
      <c r="N3338" s="3" t="n">
        <v>-1</v>
      </c>
      <c r="O3338" s="3" t="n">
        <v>-1</v>
      </c>
      <c r="P3338" s="3" t="n">
        <v>8.5</v>
      </c>
      <c r="Q3338" s="3" t="n">
        <v>24.2</v>
      </c>
      <c r="R3338" s="3" t="s">
        <v>9735</v>
      </c>
      <c r="S3338" s="4" t="n">
        <v>45747.0840162037</v>
      </c>
      <c r="T3338" s="3" t="s">
        <v>65</v>
      </c>
      <c r="U3338" s="3" t="s">
        <v>65</v>
      </c>
      <c r="V3338" s="3" t="n">
        <v>0</v>
      </c>
      <c r="W3338" s="3" t="n">
        <v>0</v>
      </c>
      <c r="X3338" s="3" t="n">
        <v>0</v>
      </c>
      <c r="Y3338" s="3" t="s">
        <v>30</v>
      </c>
      <c r="Z3338" s="3" t="s">
        <v>30</v>
      </c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</row>
    <row r="3339" customFormat="false" ht="15.75" hidden="false" customHeight="false" outlineLevel="0" collapsed="false">
      <c r="A3339" s="3" t="n">
        <v>3338</v>
      </c>
      <c r="B3339" s="3" t="s">
        <v>9736</v>
      </c>
      <c r="C3339" s="3" t="s">
        <v>9737</v>
      </c>
      <c r="D3339" s="3" t="n">
        <v>1</v>
      </c>
      <c r="E3339" s="3" t="n">
        <v>1.3372899</v>
      </c>
      <c r="F3339" s="3" t="n">
        <v>21</v>
      </c>
      <c r="G3339" s="3" t="n">
        <v>21</v>
      </c>
      <c r="H3339" s="3" t="n">
        <v>11</v>
      </c>
      <c r="I3339" s="3" t="n">
        <v>11</v>
      </c>
      <c r="J3339" s="3" t="n">
        <v>16</v>
      </c>
      <c r="K3339" s="3" t="n">
        <v>16</v>
      </c>
      <c r="L3339" s="3" t="n">
        <v>4</v>
      </c>
      <c r="M3339" s="3" t="n">
        <v>4</v>
      </c>
      <c r="N3339" s="3" t="n">
        <v>-1</v>
      </c>
      <c r="O3339" s="3" t="n">
        <v>-1</v>
      </c>
      <c r="P3339" s="3" t="n">
        <v>8.5</v>
      </c>
      <c r="Q3339" s="3" t="n">
        <v>24.2</v>
      </c>
      <c r="R3339" s="3" t="s">
        <v>9738</v>
      </c>
      <c r="S3339" s="4" t="n">
        <v>45747.0840856481</v>
      </c>
      <c r="T3339" s="3" t="s">
        <v>65</v>
      </c>
      <c r="U3339" s="3" t="s">
        <v>65</v>
      </c>
      <c r="V3339" s="3" t="n">
        <v>0</v>
      </c>
      <c r="W3339" s="3" t="n">
        <v>0</v>
      </c>
      <c r="X3339" s="3" t="n">
        <v>0</v>
      </c>
      <c r="Y3339" s="3" t="s">
        <v>30</v>
      </c>
      <c r="Z3339" s="3" t="s">
        <v>30</v>
      </c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</row>
    <row r="3340" customFormat="false" ht="15.75" hidden="false" customHeight="false" outlineLevel="0" collapsed="false">
      <c r="A3340" s="3" t="n">
        <v>3339</v>
      </c>
      <c r="B3340" s="3" t="s">
        <v>9739</v>
      </c>
      <c r="C3340" s="3" t="s">
        <v>9740</v>
      </c>
      <c r="D3340" s="3" t="n">
        <v>1</v>
      </c>
      <c r="E3340" s="3" t="n">
        <v>2.3547315</v>
      </c>
      <c r="F3340" s="3" t="n">
        <v>40</v>
      </c>
      <c r="G3340" s="3" t="n">
        <v>40</v>
      </c>
      <c r="H3340" s="3" t="n">
        <v>9</v>
      </c>
      <c r="I3340" s="3" t="n">
        <v>9</v>
      </c>
      <c r="J3340" s="3" t="n">
        <v>47</v>
      </c>
      <c r="K3340" s="3" t="n">
        <v>47</v>
      </c>
      <c r="L3340" s="3" t="n">
        <v>7</v>
      </c>
      <c r="M3340" s="3" t="n">
        <v>7</v>
      </c>
      <c r="N3340" s="3" t="n">
        <v>-1</v>
      </c>
      <c r="O3340" s="3" t="n">
        <v>-1</v>
      </c>
      <c r="P3340" s="3" t="n">
        <v>8.5</v>
      </c>
      <c r="Q3340" s="3" t="n">
        <v>24.2</v>
      </c>
      <c r="R3340" s="3" t="s">
        <v>9741</v>
      </c>
      <c r="S3340" s="4" t="n">
        <v>45747.0841782407</v>
      </c>
      <c r="T3340" s="3" t="s">
        <v>65</v>
      </c>
      <c r="U3340" s="3" t="s">
        <v>65</v>
      </c>
      <c r="V3340" s="3" t="n">
        <v>0</v>
      </c>
      <c r="W3340" s="3" t="n">
        <v>0</v>
      </c>
      <c r="X3340" s="3" t="n">
        <v>0</v>
      </c>
      <c r="Y3340" s="3" t="s">
        <v>30</v>
      </c>
      <c r="Z3340" s="3" t="s">
        <v>30</v>
      </c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</row>
    <row r="3341" customFormat="false" ht="15.75" hidden="false" customHeight="false" outlineLevel="0" collapsed="false">
      <c r="A3341" s="3" t="n">
        <v>3340</v>
      </c>
      <c r="B3341" s="3" t="s">
        <v>9742</v>
      </c>
      <c r="C3341" s="3" t="s">
        <v>9743</v>
      </c>
      <c r="D3341" s="3" t="n">
        <v>1</v>
      </c>
      <c r="E3341" s="3" t="n">
        <v>1.0384909</v>
      </c>
      <c r="F3341" s="3" t="n">
        <v>27</v>
      </c>
      <c r="G3341" s="3" t="n">
        <v>27</v>
      </c>
      <c r="H3341" s="3" t="n">
        <v>10</v>
      </c>
      <c r="I3341" s="3" t="n">
        <v>10</v>
      </c>
      <c r="J3341" s="3" t="n">
        <v>22</v>
      </c>
      <c r="K3341" s="3" t="n">
        <v>22</v>
      </c>
      <c r="L3341" s="3" t="n">
        <v>2</v>
      </c>
      <c r="M3341" s="3" t="n">
        <v>2</v>
      </c>
      <c r="N3341" s="3" t="n">
        <v>-1</v>
      </c>
      <c r="O3341" s="3" t="n">
        <v>-1</v>
      </c>
      <c r="P3341" s="3" t="n">
        <v>8.5</v>
      </c>
      <c r="Q3341" s="3" t="n">
        <v>24.2</v>
      </c>
      <c r="R3341" s="3" t="s">
        <v>9744</v>
      </c>
      <c r="S3341" s="4" t="n">
        <v>45747.084224537</v>
      </c>
      <c r="T3341" s="3" t="s">
        <v>65</v>
      </c>
      <c r="U3341" s="3" t="s">
        <v>65</v>
      </c>
      <c r="V3341" s="3" t="n">
        <v>0</v>
      </c>
      <c r="W3341" s="3" t="n">
        <v>0</v>
      </c>
      <c r="X3341" s="3" t="n">
        <v>0</v>
      </c>
      <c r="Y3341" s="3" t="s">
        <v>30</v>
      </c>
      <c r="Z3341" s="3" t="s">
        <v>30</v>
      </c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</row>
    <row r="3342" customFormat="false" ht="15.75" hidden="false" customHeight="false" outlineLevel="0" collapsed="false">
      <c r="A3342" s="3" t="n">
        <v>3341</v>
      </c>
      <c r="B3342" s="3" t="s">
        <v>9745</v>
      </c>
      <c r="C3342" s="3" t="s">
        <v>9746</v>
      </c>
      <c r="D3342" s="3" t="n">
        <v>1</v>
      </c>
      <c r="E3342" s="3" t="n">
        <v>0.3661881</v>
      </c>
      <c r="F3342" s="3" t="n">
        <v>7</v>
      </c>
      <c r="G3342" s="3" t="n">
        <v>7</v>
      </c>
      <c r="H3342" s="3" t="n">
        <v>4</v>
      </c>
      <c r="I3342" s="3" t="n">
        <v>4</v>
      </c>
      <c r="J3342" s="3" t="n">
        <v>2</v>
      </c>
      <c r="K3342" s="3" t="n">
        <v>2</v>
      </c>
      <c r="L3342" s="3" t="n">
        <v>1</v>
      </c>
      <c r="M3342" s="3" t="n">
        <v>1</v>
      </c>
      <c r="N3342" s="3" t="n">
        <v>-1</v>
      </c>
      <c r="O3342" s="3" t="n">
        <v>-1</v>
      </c>
      <c r="P3342" s="3" t="n">
        <v>8.5</v>
      </c>
      <c r="Q3342" s="3" t="n">
        <v>24.2</v>
      </c>
      <c r="R3342" s="3" t="s">
        <v>9747</v>
      </c>
      <c r="S3342" s="4" t="n">
        <v>45747.0842476852</v>
      </c>
      <c r="T3342" s="3" t="s">
        <v>65</v>
      </c>
      <c r="U3342" s="3" t="s">
        <v>65</v>
      </c>
      <c r="V3342" s="3" t="n">
        <v>0</v>
      </c>
      <c r="W3342" s="3" t="n">
        <v>0</v>
      </c>
      <c r="X3342" s="3" t="n">
        <v>0</v>
      </c>
      <c r="Y3342" s="3" t="s">
        <v>30</v>
      </c>
      <c r="Z3342" s="3" t="s">
        <v>30</v>
      </c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</row>
    <row r="3343" customFormat="false" ht="15.75" hidden="false" customHeight="false" outlineLevel="0" collapsed="false">
      <c r="A3343" s="3" t="n">
        <v>3342</v>
      </c>
      <c r="B3343" s="3" t="s">
        <v>9748</v>
      </c>
      <c r="C3343" s="3" t="s">
        <v>9749</v>
      </c>
      <c r="D3343" s="3" t="n">
        <v>1</v>
      </c>
      <c r="E3343" s="3" t="n">
        <v>1.4138874</v>
      </c>
      <c r="F3343" s="3" t="n">
        <v>16</v>
      </c>
      <c r="G3343" s="3" t="n">
        <v>16</v>
      </c>
      <c r="H3343" s="3" t="n">
        <v>12</v>
      </c>
      <c r="I3343" s="3" t="n">
        <v>12</v>
      </c>
      <c r="J3343" s="3" t="n">
        <v>15</v>
      </c>
      <c r="K3343" s="3" t="n">
        <v>15</v>
      </c>
      <c r="L3343" s="3" t="n">
        <v>1</v>
      </c>
      <c r="M3343" s="3" t="n">
        <v>1</v>
      </c>
      <c r="N3343" s="3" t="n">
        <v>-1</v>
      </c>
      <c r="O3343" s="3" t="n">
        <v>-1</v>
      </c>
      <c r="P3343" s="3" t="n">
        <v>8.5</v>
      </c>
      <c r="Q3343" s="3" t="n">
        <v>24.2</v>
      </c>
      <c r="R3343" s="3" t="s">
        <v>9750</v>
      </c>
      <c r="S3343" s="4" t="n">
        <v>45747.0843171296</v>
      </c>
      <c r="T3343" s="3" t="s">
        <v>3197</v>
      </c>
      <c r="U3343" s="3" t="s">
        <v>3197</v>
      </c>
      <c r="V3343" s="3" t="n">
        <v>0</v>
      </c>
      <c r="W3343" s="3" t="n">
        <v>0</v>
      </c>
      <c r="X3343" s="3" t="n">
        <v>0</v>
      </c>
      <c r="Y3343" s="3" t="s">
        <v>30</v>
      </c>
      <c r="Z3343" s="3" t="s">
        <v>30</v>
      </c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</row>
    <row r="3344" customFormat="false" ht="15.75" hidden="false" customHeight="false" outlineLevel="0" collapsed="false">
      <c r="A3344" s="3" t="n">
        <v>3343</v>
      </c>
      <c r="B3344" s="3" t="s">
        <v>9751</v>
      </c>
      <c r="C3344" s="3" t="s">
        <v>9752</v>
      </c>
      <c r="D3344" s="3" t="n">
        <v>1</v>
      </c>
      <c r="E3344" s="3" t="n">
        <v>1.8512586</v>
      </c>
      <c r="F3344" s="3" t="n">
        <v>16</v>
      </c>
      <c r="G3344" s="3" t="n">
        <v>16</v>
      </c>
      <c r="H3344" s="3" t="n">
        <v>12</v>
      </c>
      <c r="I3344" s="3" t="n">
        <v>12</v>
      </c>
      <c r="J3344" s="3" t="n">
        <v>15</v>
      </c>
      <c r="K3344" s="3" t="n">
        <v>15</v>
      </c>
      <c r="L3344" s="3" t="n">
        <v>1</v>
      </c>
      <c r="M3344" s="3" t="n">
        <v>1</v>
      </c>
      <c r="N3344" s="3" t="n">
        <v>-1</v>
      </c>
      <c r="O3344" s="3" t="n">
        <v>-1</v>
      </c>
      <c r="P3344" s="3" t="n">
        <v>8.5</v>
      </c>
      <c r="Q3344" s="3" t="n">
        <v>24.2</v>
      </c>
      <c r="R3344" s="3" t="s">
        <v>9753</v>
      </c>
      <c r="S3344" s="4" t="n">
        <v>45747.084375</v>
      </c>
      <c r="T3344" s="3" t="s">
        <v>3197</v>
      </c>
      <c r="U3344" s="3" t="s">
        <v>3197</v>
      </c>
      <c r="V3344" s="3" t="n">
        <v>0</v>
      </c>
      <c r="W3344" s="3" t="n">
        <v>0</v>
      </c>
      <c r="X3344" s="3" t="n">
        <v>0</v>
      </c>
      <c r="Y3344" s="3" t="s">
        <v>30</v>
      </c>
      <c r="Z3344" s="3" t="s">
        <v>30</v>
      </c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</row>
    <row r="3345" customFormat="false" ht="15.75" hidden="false" customHeight="false" outlineLevel="0" collapsed="false">
      <c r="A3345" s="3" t="n">
        <v>3344</v>
      </c>
      <c r="B3345" s="3" t="s">
        <v>9754</v>
      </c>
      <c r="C3345" s="3" t="s">
        <v>9755</v>
      </c>
      <c r="D3345" s="3" t="n">
        <v>1</v>
      </c>
      <c r="E3345" s="3" t="n">
        <v>0.760626</v>
      </c>
      <c r="F3345" s="3" t="n">
        <v>11</v>
      </c>
      <c r="G3345" s="3" t="n">
        <v>11</v>
      </c>
      <c r="H3345" s="3" t="n">
        <v>5</v>
      </c>
      <c r="I3345" s="3" t="n">
        <v>5</v>
      </c>
      <c r="J3345" s="3" t="n">
        <v>8</v>
      </c>
      <c r="K3345" s="3" t="n">
        <v>8</v>
      </c>
      <c r="L3345" s="3" t="n">
        <v>1</v>
      </c>
      <c r="M3345" s="3" t="n">
        <v>1</v>
      </c>
      <c r="N3345" s="3" t="n">
        <v>-1</v>
      </c>
      <c r="O3345" s="3" t="n">
        <v>-1</v>
      </c>
      <c r="P3345" s="3" t="n">
        <v>8.5</v>
      </c>
      <c r="Q3345" s="3" t="n">
        <v>24.2</v>
      </c>
      <c r="R3345" s="3" t="s">
        <v>9756</v>
      </c>
      <c r="S3345" s="4" t="n">
        <v>45747.0844328704</v>
      </c>
      <c r="T3345" s="3" t="s">
        <v>3197</v>
      </c>
      <c r="U3345" s="3" t="s">
        <v>3197</v>
      </c>
      <c r="V3345" s="3" t="n">
        <v>0</v>
      </c>
      <c r="W3345" s="3" t="n">
        <v>0</v>
      </c>
      <c r="X3345" s="3" t="n">
        <v>0</v>
      </c>
      <c r="Y3345" s="3" t="s">
        <v>30</v>
      </c>
      <c r="Z3345" s="3" t="s">
        <v>30</v>
      </c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</row>
    <row r="3346" customFormat="false" ht="15.75" hidden="false" customHeight="false" outlineLevel="0" collapsed="false">
      <c r="A3346" s="3" t="n">
        <v>3345</v>
      </c>
      <c r="B3346" s="3" t="s">
        <v>9757</v>
      </c>
      <c r="C3346" s="3" t="s">
        <v>9758</v>
      </c>
      <c r="D3346" s="3" t="n">
        <v>1</v>
      </c>
      <c r="E3346" s="3" t="n">
        <v>3.3904862</v>
      </c>
      <c r="F3346" s="3" t="n">
        <v>16</v>
      </c>
      <c r="G3346" s="3" t="n">
        <v>16</v>
      </c>
      <c r="H3346" s="3" t="n">
        <v>10</v>
      </c>
      <c r="I3346" s="3" t="n">
        <v>10</v>
      </c>
      <c r="J3346" s="3" t="n">
        <v>17</v>
      </c>
      <c r="K3346" s="3" t="n">
        <v>17</v>
      </c>
      <c r="L3346" s="3" t="n">
        <v>1</v>
      </c>
      <c r="M3346" s="3" t="n">
        <v>1</v>
      </c>
      <c r="N3346" s="3" t="n">
        <v>-1</v>
      </c>
      <c r="O3346" s="3" t="n">
        <v>-1</v>
      </c>
      <c r="P3346" s="3" t="n">
        <v>8.5</v>
      </c>
      <c r="Q3346" s="3" t="n">
        <v>24.2</v>
      </c>
      <c r="R3346" s="3" t="s">
        <v>9759</v>
      </c>
      <c r="S3346" s="4" t="n">
        <v>45747.084525463</v>
      </c>
      <c r="T3346" s="3" t="s">
        <v>3197</v>
      </c>
      <c r="U3346" s="3" t="s">
        <v>3197</v>
      </c>
      <c r="V3346" s="3" t="n">
        <v>0</v>
      </c>
      <c r="W3346" s="3" t="n">
        <v>0</v>
      </c>
      <c r="X3346" s="3" t="n">
        <v>0</v>
      </c>
      <c r="Y3346" s="3" t="s">
        <v>30</v>
      </c>
      <c r="Z3346" s="3" t="s">
        <v>30</v>
      </c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</row>
    <row r="3347" customFormat="false" ht="15.75" hidden="false" customHeight="false" outlineLevel="0" collapsed="false">
      <c r="A3347" s="3" t="n">
        <v>3346</v>
      </c>
      <c r="B3347" s="3" t="s">
        <v>9760</v>
      </c>
      <c r="C3347" s="3" t="s">
        <v>9761</v>
      </c>
      <c r="D3347" s="3" t="n">
        <v>1</v>
      </c>
      <c r="E3347" s="3" t="n">
        <v>1.039729</v>
      </c>
      <c r="F3347" s="3" t="n">
        <v>8</v>
      </c>
      <c r="G3347" s="3" t="n">
        <v>8</v>
      </c>
      <c r="H3347" s="3" t="n">
        <v>7</v>
      </c>
      <c r="I3347" s="3" t="n">
        <v>7</v>
      </c>
      <c r="J3347" s="3" t="n">
        <v>6</v>
      </c>
      <c r="K3347" s="3" t="n">
        <v>6</v>
      </c>
      <c r="L3347" s="3" t="n">
        <v>0</v>
      </c>
      <c r="M3347" s="3" t="n">
        <v>0</v>
      </c>
      <c r="N3347" s="3" t="n">
        <v>-1</v>
      </c>
      <c r="O3347" s="3" t="n">
        <v>-1</v>
      </c>
      <c r="P3347" s="3" t="n">
        <v>8.5</v>
      </c>
      <c r="Q3347" s="3" t="n">
        <v>24.2</v>
      </c>
      <c r="R3347" s="3" t="s">
        <v>9762</v>
      </c>
      <c r="S3347" s="4" t="n">
        <v>45747.0845717593</v>
      </c>
      <c r="T3347" s="3" t="s">
        <v>239</v>
      </c>
      <c r="U3347" s="3" t="s">
        <v>239</v>
      </c>
      <c r="V3347" s="3" t="n">
        <v>0</v>
      </c>
      <c r="W3347" s="3" t="n">
        <v>0</v>
      </c>
      <c r="X3347" s="3" t="n">
        <v>0</v>
      </c>
      <c r="Y3347" s="3" t="s">
        <v>30</v>
      </c>
      <c r="Z3347" s="3" t="s">
        <v>30</v>
      </c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</row>
    <row r="3348" customFormat="false" ht="15.75" hidden="false" customHeight="false" outlineLevel="0" collapsed="false">
      <c r="A3348" s="3" t="n">
        <v>3347</v>
      </c>
      <c r="B3348" s="3" t="s">
        <v>9763</v>
      </c>
      <c r="C3348" s="3" t="s">
        <v>9764</v>
      </c>
      <c r="D3348" s="3" t="n">
        <v>1</v>
      </c>
      <c r="E3348" s="3" t="n">
        <v>0.9757396</v>
      </c>
      <c r="F3348" s="3" t="n">
        <v>8</v>
      </c>
      <c r="G3348" s="3" t="n">
        <v>8</v>
      </c>
      <c r="H3348" s="3" t="n">
        <v>7</v>
      </c>
      <c r="I3348" s="3" t="n">
        <v>7</v>
      </c>
      <c r="J3348" s="3" t="n">
        <v>6</v>
      </c>
      <c r="K3348" s="3" t="n">
        <v>6</v>
      </c>
      <c r="L3348" s="3" t="n">
        <v>0</v>
      </c>
      <c r="M3348" s="3" t="n">
        <v>0</v>
      </c>
      <c r="N3348" s="3" t="n">
        <v>-1</v>
      </c>
      <c r="O3348" s="3" t="n">
        <v>-1</v>
      </c>
      <c r="P3348" s="3" t="n">
        <v>8.5</v>
      </c>
      <c r="Q3348" s="3" t="n">
        <v>24.2</v>
      </c>
      <c r="R3348" s="3" t="s">
        <v>9765</v>
      </c>
      <c r="S3348" s="4" t="n">
        <v>45747.0846180556</v>
      </c>
      <c r="T3348" s="3" t="s">
        <v>239</v>
      </c>
      <c r="U3348" s="3" t="s">
        <v>239</v>
      </c>
      <c r="V3348" s="3" t="n">
        <v>0</v>
      </c>
      <c r="W3348" s="3" t="n">
        <v>0</v>
      </c>
      <c r="X3348" s="3" t="n">
        <v>0</v>
      </c>
      <c r="Y3348" s="3" t="s">
        <v>30</v>
      </c>
      <c r="Z3348" s="3" t="s">
        <v>30</v>
      </c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</row>
    <row r="3349" customFormat="false" ht="15.75" hidden="false" customHeight="false" outlineLevel="0" collapsed="false">
      <c r="A3349" s="3" t="n">
        <v>3348</v>
      </c>
      <c r="B3349" s="3" t="s">
        <v>9766</v>
      </c>
      <c r="C3349" s="3" t="s">
        <v>9767</v>
      </c>
      <c r="D3349" s="3" t="n">
        <v>1</v>
      </c>
      <c r="E3349" s="3" t="n">
        <v>0.1413245</v>
      </c>
      <c r="F3349" s="3" t="n">
        <v>6</v>
      </c>
      <c r="G3349" s="3" t="n">
        <v>6</v>
      </c>
      <c r="H3349" s="3" t="n">
        <v>5</v>
      </c>
      <c r="I3349" s="3" t="n">
        <v>5</v>
      </c>
      <c r="J3349" s="3" t="n">
        <v>4</v>
      </c>
      <c r="K3349" s="3" t="n">
        <v>4</v>
      </c>
      <c r="L3349" s="3" t="n">
        <v>0</v>
      </c>
      <c r="M3349" s="3" t="n">
        <v>0</v>
      </c>
      <c r="N3349" s="3" t="n">
        <v>-1</v>
      </c>
      <c r="O3349" s="3" t="n">
        <v>0</v>
      </c>
      <c r="P3349" s="3" t="n">
        <v>8.5</v>
      </c>
      <c r="Q3349" s="3" t="n">
        <v>24.2</v>
      </c>
      <c r="R3349" s="3" t="s">
        <v>9768</v>
      </c>
      <c r="S3349" s="4" t="n">
        <v>45747.0846527778</v>
      </c>
      <c r="T3349" s="3" t="s">
        <v>239</v>
      </c>
      <c r="U3349" s="3" t="s">
        <v>239</v>
      </c>
      <c r="V3349" s="3" t="n">
        <v>0</v>
      </c>
      <c r="W3349" s="3" t="n">
        <v>1</v>
      </c>
      <c r="X3349" s="3" t="n">
        <v>0</v>
      </c>
      <c r="Y3349" s="3" t="s">
        <v>30</v>
      </c>
      <c r="Z3349" s="3" t="s">
        <v>81</v>
      </c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</row>
    <row r="3350" customFormat="false" ht="15.75" hidden="false" customHeight="false" outlineLevel="0" collapsed="false">
      <c r="A3350" s="3" t="n">
        <v>3349</v>
      </c>
      <c r="B3350" s="3" t="s">
        <v>9769</v>
      </c>
      <c r="C3350" s="3" t="s">
        <v>9770</v>
      </c>
      <c r="D3350" s="3" t="n">
        <v>1</v>
      </c>
      <c r="E3350" s="3" t="n">
        <v>0.1256994</v>
      </c>
      <c r="F3350" s="3" t="n">
        <v>6</v>
      </c>
      <c r="G3350" s="3" t="n">
        <v>6</v>
      </c>
      <c r="H3350" s="3" t="n">
        <v>5</v>
      </c>
      <c r="I3350" s="3" t="n">
        <v>5</v>
      </c>
      <c r="J3350" s="3" t="n">
        <v>4</v>
      </c>
      <c r="K3350" s="3" t="n">
        <v>4</v>
      </c>
      <c r="L3350" s="3" t="n">
        <v>0</v>
      </c>
      <c r="M3350" s="3" t="n">
        <v>0</v>
      </c>
      <c r="N3350" s="3" t="n">
        <v>-1</v>
      </c>
      <c r="O3350" s="3" t="n">
        <v>0</v>
      </c>
      <c r="P3350" s="3" t="n">
        <v>8.5</v>
      </c>
      <c r="Q3350" s="3" t="n">
        <v>24.2</v>
      </c>
      <c r="R3350" s="3" t="s">
        <v>9771</v>
      </c>
      <c r="S3350" s="4" t="n">
        <v>45747.0846990741</v>
      </c>
      <c r="T3350" s="3" t="s">
        <v>239</v>
      </c>
      <c r="U3350" s="3" t="s">
        <v>239</v>
      </c>
      <c r="V3350" s="3" t="n">
        <v>0</v>
      </c>
      <c r="W3350" s="3" t="n">
        <v>1</v>
      </c>
      <c r="X3350" s="3" t="n">
        <v>0</v>
      </c>
      <c r="Y3350" s="3" t="s">
        <v>30</v>
      </c>
      <c r="Z3350" s="3" t="s">
        <v>81</v>
      </c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</row>
    <row r="3351" customFormat="false" ht="15.75" hidden="false" customHeight="false" outlineLevel="0" collapsed="false">
      <c r="A3351" s="3" t="n">
        <v>3350</v>
      </c>
      <c r="B3351" s="3" t="s">
        <v>9772</v>
      </c>
      <c r="C3351" s="3" t="s">
        <v>9773</v>
      </c>
      <c r="D3351" s="3" t="n">
        <v>1</v>
      </c>
      <c r="E3351" s="3" t="n">
        <v>1.1946583</v>
      </c>
      <c r="F3351" s="3" t="n">
        <v>7</v>
      </c>
      <c r="G3351" s="3" t="n">
        <v>7</v>
      </c>
      <c r="H3351" s="3" t="n">
        <v>5</v>
      </c>
      <c r="I3351" s="3" t="n">
        <v>5</v>
      </c>
      <c r="J3351" s="3" t="n">
        <v>7</v>
      </c>
      <c r="K3351" s="3" t="n">
        <v>7</v>
      </c>
      <c r="L3351" s="3" t="n">
        <v>0</v>
      </c>
      <c r="M3351" s="3" t="n">
        <v>0</v>
      </c>
      <c r="N3351" s="3" t="n">
        <v>-1</v>
      </c>
      <c r="O3351" s="3" t="n">
        <v>-1</v>
      </c>
      <c r="P3351" s="3" t="n">
        <v>8.5</v>
      </c>
      <c r="Q3351" s="3" t="n">
        <v>24.2</v>
      </c>
      <c r="R3351" s="3" t="s">
        <v>9774</v>
      </c>
      <c r="S3351" s="4" t="n">
        <v>45747.0847685185</v>
      </c>
      <c r="T3351" s="3" t="s">
        <v>29</v>
      </c>
      <c r="U3351" s="3" t="s">
        <v>29</v>
      </c>
      <c r="V3351" s="3" t="n">
        <v>0</v>
      </c>
      <c r="W3351" s="3" t="n">
        <v>0</v>
      </c>
      <c r="X3351" s="3" t="n">
        <v>0</v>
      </c>
      <c r="Y3351" s="3" t="s">
        <v>30</v>
      </c>
      <c r="Z3351" s="3" t="s">
        <v>30</v>
      </c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</row>
    <row r="3352" customFormat="false" ht="15.75" hidden="false" customHeight="false" outlineLevel="0" collapsed="false">
      <c r="A3352" s="3" t="n">
        <v>3351</v>
      </c>
      <c r="B3352" s="3" t="s">
        <v>9775</v>
      </c>
      <c r="C3352" s="3" t="s">
        <v>9776</v>
      </c>
      <c r="D3352" s="3" t="n">
        <v>1</v>
      </c>
      <c r="E3352" s="3" t="n">
        <v>1.2706286</v>
      </c>
      <c r="F3352" s="3" t="n">
        <v>7</v>
      </c>
      <c r="G3352" s="3" t="n">
        <v>7</v>
      </c>
      <c r="H3352" s="3" t="n">
        <v>5</v>
      </c>
      <c r="I3352" s="3" t="n">
        <v>5</v>
      </c>
      <c r="J3352" s="3" t="n">
        <v>7</v>
      </c>
      <c r="K3352" s="3" t="n">
        <v>7</v>
      </c>
      <c r="L3352" s="3" t="n">
        <v>0</v>
      </c>
      <c r="M3352" s="3" t="n">
        <v>0</v>
      </c>
      <c r="N3352" s="3" t="n">
        <v>-1</v>
      </c>
      <c r="O3352" s="3" t="n">
        <v>-1</v>
      </c>
      <c r="P3352" s="3" t="n">
        <v>8.5</v>
      </c>
      <c r="Q3352" s="3" t="n">
        <v>24.2</v>
      </c>
      <c r="R3352" s="3" t="s">
        <v>9777</v>
      </c>
      <c r="S3352" s="4" t="n">
        <v>45747.0848263889</v>
      </c>
      <c r="T3352" s="3" t="s">
        <v>29</v>
      </c>
      <c r="U3352" s="3" t="s">
        <v>29</v>
      </c>
      <c r="V3352" s="3" t="n">
        <v>0</v>
      </c>
      <c r="W3352" s="3" t="n">
        <v>0</v>
      </c>
      <c r="X3352" s="3" t="n">
        <v>0</v>
      </c>
      <c r="Y3352" s="3" t="s">
        <v>30</v>
      </c>
      <c r="Z3352" s="3" t="s">
        <v>30</v>
      </c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</row>
    <row r="3353" customFormat="false" ht="15.75" hidden="false" customHeight="false" outlineLevel="0" collapsed="false">
      <c r="A3353" s="3" t="n">
        <v>3352</v>
      </c>
      <c r="B3353" s="3" t="s">
        <v>9778</v>
      </c>
      <c r="C3353" s="3" t="s">
        <v>9779</v>
      </c>
      <c r="D3353" s="3" t="n">
        <v>1</v>
      </c>
      <c r="E3353" s="3" t="n">
        <v>0.9067718</v>
      </c>
      <c r="F3353" s="3" t="n">
        <v>11</v>
      </c>
      <c r="G3353" s="3" t="n">
        <v>11</v>
      </c>
      <c r="H3353" s="3" t="n">
        <v>5</v>
      </c>
      <c r="I3353" s="3" t="n">
        <v>5</v>
      </c>
      <c r="J3353" s="3" t="n">
        <v>8</v>
      </c>
      <c r="K3353" s="3" t="n">
        <v>8</v>
      </c>
      <c r="L3353" s="3" t="n">
        <v>1</v>
      </c>
      <c r="M3353" s="3" t="n">
        <v>1</v>
      </c>
      <c r="N3353" s="3" t="n">
        <v>-1</v>
      </c>
      <c r="O3353" s="3" t="n">
        <v>-1</v>
      </c>
      <c r="P3353" s="3" t="n">
        <v>8.5</v>
      </c>
      <c r="Q3353" s="3" t="n">
        <v>24.2</v>
      </c>
      <c r="R3353" s="3" t="s">
        <v>9780</v>
      </c>
      <c r="S3353" s="4" t="n">
        <v>45747.0848842593</v>
      </c>
      <c r="T3353" s="3" t="s">
        <v>3197</v>
      </c>
      <c r="U3353" s="3" t="s">
        <v>3197</v>
      </c>
      <c r="V3353" s="3" t="n">
        <v>0</v>
      </c>
      <c r="W3353" s="3" t="n">
        <v>0</v>
      </c>
      <c r="X3353" s="3" t="n">
        <v>0</v>
      </c>
      <c r="Y3353" s="3" t="s">
        <v>30</v>
      </c>
      <c r="Z3353" s="3" t="s">
        <v>30</v>
      </c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</row>
    <row r="3354" customFormat="false" ht="15.75" hidden="false" customHeight="false" outlineLevel="0" collapsed="false">
      <c r="A3354" s="3" t="n">
        <v>3353</v>
      </c>
      <c r="B3354" s="3" t="s">
        <v>9781</v>
      </c>
      <c r="C3354" s="3" t="s">
        <v>9782</v>
      </c>
      <c r="D3354" s="3" t="n">
        <v>1</v>
      </c>
      <c r="E3354" s="3" t="n">
        <v>2.5589495</v>
      </c>
      <c r="F3354" s="3" t="n">
        <v>15</v>
      </c>
      <c r="G3354" s="3" t="n">
        <v>15</v>
      </c>
      <c r="H3354" s="3" t="n">
        <v>10</v>
      </c>
      <c r="I3354" s="3" t="n">
        <v>10</v>
      </c>
      <c r="J3354" s="3" t="n">
        <v>15</v>
      </c>
      <c r="K3354" s="3" t="n">
        <v>15</v>
      </c>
      <c r="L3354" s="3" t="n">
        <v>1</v>
      </c>
      <c r="M3354" s="3" t="n">
        <v>1</v>
      </c>
      <c r="N3354" s="3" t="n">
        <v>-1</v>
      </c>
      <c r="O3354" s="3" t="n">
        <v>-1</v>
      </c>
      <c r="P3354" s="3" t="n">
        <v>8.5</v>
      </c>
      <c r="Q3354" s="3" t="n">
        <v>24.2</v>
      </c>
      <c r="R3354" s="3" t="s">
        <v>9783</v>
      </c>
      <c r="S3354" s="4" t="n">
        <v>45747.0849652778</v>
      </c>
      <c r="T3354" s="3" t="s">
        <v>3197</v>
      </c>
      <c r="U3354" s="3" t="s">
        <v>3197</v>
      </c>
      <c r="V3354" s="3" t="n">
        <v>0</v>
      </c>
      <c r="W3354" s="3" t="n">
        <v>0</v>
      </c>
      <c r="X3354" s="3" t="n">
        <v>0</v>
      </c>
      <c r="Y3354" s="3" t="s">
        <v>30</v>
      </c>
      <c r="Z3354" s="3" t="s">
        <v>30</v>
      </c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</row>
    <row r="3355" customFormat="false" ht="15.75" hidden="false" customHeight="false" outlineLevel="0" collapsed="false">
      <c r="A3355" s="3" t="n">
        <v>3354</v>
      </c>
      <c r="B3355" s="3" t="s">
        <v>9784</v>
      </c>
      <c r="C3355" s="3" t="s">
        <v>9785</v>
      </c>
      <c r="D3355" s="3" t="n">
        <v>1</v>
      </c>
      <c r="E3355" s="3" t="n">
        <v>0.0705712</v>
      </c>
      <c r="F3355" s="3" t="n">
        <v>1</v>
      </c>
      <c r="G3355" s="3" t="n">
        <v>1</v>
      </c>
      <c r="H3355" s="3" t="n">
        <v>0</v>
      </c>
      <c r="I3355" s="3" t="n">
        <v>0</v>
      </c>
      <c r="J3355" s="3" t="n">
        <v>0</v>
      </c>
      <c r="K3355" s="3" t="n">
        <v>0</v>
      </c>
      <c r="L3355" s="3" t="n">
        <v>0</v>
      </c>
      <c r="M3355" s="3" t="n">
        <v>0</v>
      </c>
      <c r="N3355" s="3" t="n">
        <v>-1</v>
      </c>
      <c r="O3355" s="3" t="n">
        <v>-1</v>
      </c>
      <c r="P3355" s="3" t="n">
        <v>8.5</v>
      </c>
      <c r="Q3355" s="3" t="n">
        <v>24.2</v>
      </c>
      <c r="R3355" s="3" t="s">
        <v>9786</v>
      </c>
      <c r="S3355" s="4" t="n">
        <v>45747.085</v>
      </c>
      <c r="T3355" s="3" t="s">
        <v>65</v>
      </c>
      <c r="U3355" s="3" t="s">
        <v>65</v>
      </c>
      <c r="V3355" s="3" t="n">
        <v>0</v>
      </c>
      <c r="W3355" s="3" t="n">
        <v>0</v>
      </c>
      <c r="X3355" s="3" t="n">
        <v>0</v>
      </c>
      <c r="Y3355" s="3" t="s">
        <v>30</v>
      </c>
      <c r="Z3355" s="3" t="s">
        <v>30</v>
      </c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</row>
    <row r="3356" customFormat="false" ht="15.75" hidden="false" customHeight="false" outlineLevel="0" collapsed="false">
      <c r="A3356" s="3" t="n">
        <v>3355</v>
      </c>
      <c r="B3356" s="3" t="s">
        <v>9787</v>
      </c>
      <c r="C3356" s="3" t="s">
        <v>9788</v>
      </c>
      <c r="D3356" s="3" t="n">
        <v>1</v>
      </c>
      <c r="E3356" s="3" t="n">
        <v>0.0525299</v>
      </c>
      <c r="F3356" s="3" t="n">
        <v>1</v>
      </c>
      <c r="G3356" s="3" t="n">
        <v>1</v>
      </c>
      <c r="H3356" s="3" t="n">
        <v>0</v>
      </c>
      <c r="I3356" s="3" t="n">
        <v>0</v>
      </c>
      <c r="J3356" s="3" t="n">
        <v>0</v>
      </c>
      <c r="K3356" s="3" t="n">
        <v>0</v>
      </c>
      <c r="L3356" s="3" t="n">
        <v>0</v>
      </c>
      <c r="M3356" s="3" t="n">
        <v>0</v>
      </c>
      <c r="N3356" s="3" t="n">
        <v>-1</v>
      </c>
      <c r="O3356" s="3" t="n">
        <v>-1</v>
      </c>
      <c r="P3356" s="3" t="n">
        <v>8.5</v>
      </c>
      <c r="Q3356" s="3" t="n">
        <v>24.2</v>
      </c>
      <c r="R3356" s="3" t="s">
        <v>9789</v>
      </c>
      <c r="S3356" s="4" t="n">
        <v>45747.0850231481</v>
      </c>
      <c r="T3356" s="3" t="s">
        <v>65</v>
      </c>
      <c r="U3356" s="3" t="s">
        <v>65</v>
      </c>
      <c r="V3356" s="3" t="n">
        <v>0</v>
      </c>
      <c r="W3356" s="3" t="n">
        <v>0</v>
      </c>
      <c r="X3356" s="3" t="n">
        <v>0</v>
      </c>
      <c r="Y3356" s="3" t="s">
        <v>30</v>
      </c>
      <c r="Z3356" s="3" t="s">
        <v>30</v>
      </c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</row>
    <row r="3357" customFormat="false" ht="15.75" hidden="false" customHeight="false" outlineLevel="0" collapsed="false">
      <c r="A3357" s="3" t="n">
        <v>3356</v>
      </c>
      <c r="B3357" s="3" t="s">
        <v>9790</v>
      </c>
      <c r="C3357" s="3" t="s">
        <v>9791</v>
      </c>
      <c r="D3357" s="3" t="n">
        <v>1</v>
      </c>
      <c r="E3357" s="3" t="n">
        <v>0.167617</v>
      </c>
      <c r="F3357" s="3" t="n">
        <v>1</v>
      </c>
      <c r="G3357" s="3" t="n">
        <v>1</v>
      </c>
      <c r="H3357" s="3" t="n">
        <v>0</v>
      </c>
      <c r="I3357" s="3" t="n">
        <v>0</v>
      </c>
      <c r="J3357" s="3" t="n">
        <v>0</v>
      </c>
      <c r="K3357" s="3" t="n">
        <v>0</v>
      </c>
      <c r="L3357" s="3" t="n">
        <v>0</v>
      </c>
      <c r="M3357" s="3" t="n">
        <v>0</v>
      </c>
      <c r="N3357" s="3" t="n">
        <v>-1</v>
      </c>
      <c r="O3357" s="3" t="n">
        <v>-1</v>
      </c>
      <c r="P3357" s="3" t="n">
        <v>8.5</v>
      </c>
      <c r="Q3357" s="3" t="n">
        <v>24.2</v>
      </c>
      <c r="R3357" s="3" t="s">
        <v>9792</v>
      </c>
      <c r="S3357" s="4" t="n">
        <v>45747.0850462963</v>
      </c>
      <c r="T3357" s="3" t="s">
        <v>65</v>
      </c>
      <c r="U3357" s="3" t="s">
        <v>65</v>
      </c>
      <c r="V3357" s="3" t="n">
        <v>0</v>
      </c>
      <c r="W3357" s="3" t="n">
        <v>0</v>
      </c>
      <c r="X3357" s="3" t="n">
        <v>0</v>
      </c>
      <c r="Y3357" s="3" t="s">
        <v>30</v>
      </c>
      <c r="Z3357" s="3" t="s">
        <v>30</v>
      </c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</row>
    <row r="3358" customFormat="false" ht="15.75" hidden="false" customHeight="false" outlineLevel="0" collapsed="false">
      <c r="A3358" s="3" t="n">
        <v>3357</v>
      </c>
      <c r="B3358" s="3" t="s">
        <v>9793</v>
      </c>
      <c r="C3358" s="3" t="s">
        <v>9794</v>
      </c>
      <c r="D3358" s="3" t="n">
        <v>1</v>
      </c>
      <c r="E3358" s="3" t="n">
        <v>23.2040882</v>
      </c>
      <c r="F3358" s="3" t="n">
        <v>48</v>
      </c>
      <c r="G3358" s="3" t="n">
        <v>48</v>
      </c>
      <c r="H3358" s="3" t="n">
        <v>9</v>
      </c>
      <c r="I3358" s="3" t="n">
        <v>9</v>
      </c>
      <c r="J3358" s="3" t="n">
        <v>62</v>
      </c>
      <c r="K3358" s="3" t="n">
        <v>62</v>
      </c>
      <c r="L3358" s="3" t="n">
        <v>4</v>
      </c>
      <c r="M3358" s="3" t="n">
        <v>4</v>
      </c>
      <c r="N3358" s="3" t="n">
        <v>-1</v>
      </c>
      <c r="O3358" s="3" t="n">
        <v>-1</v>
      </c>
      <c r="P3358" s="3" t="n">
        <v>8.5</v>
      </c>
      <c r="Q3358" s="3" t="n">
        <v>24.2</v>
      </c>
      <c r="R3358" s="3" t="s">
        <v>9795</v>
      </c>
      <c r="S3358" s="4" t="n">
        <v>45747.0857060185</v>
      </c>
      <c r="T3358" s="3" t="s">
        <v>3197</v>
      </c>
      <c r="U3358" s="3" t="s">
        <v>3197</v>
      </c>
      <c r="V3358" s="3" t="n">
        <v>0</v>
      </c>
      <c r="W3358" s="3" t="n">
        <v>0</v>
      </c>
      <c r="X3358" s="3" t="n">
        <v>0</v>
      </c>
      <c r="Y3358" s="3" t="s">
        <v>30</v>
      </c>
      <c r="Z3358" s="3" t="s">
        <v>30</v>
      </c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</row>
    <row r="3359" customFormat="false" ht="15.75" hidden="false" customHeight="false" outlineLevel="0" collapsed="false">
      <c r="A3359" s="3" t="n">
        <v>3358</v>
      </c>
      <c r="B3359" s="3" t="s">
        <v>9796</v>
      </c>
      <c r="C3359" s="3" t="s">
        <v>9797</v>
      </c>
      <c r="D3359" s="3" t="n">
        <v>1</v>
      </c>
      <c r="E3359" s="3" t="n">
        <v>0.0503608</v>
      </c>
      <c r="F3359" s="3" t="n">
        <v>1</v>
      </c>
      <c r="G3359" s="3" t="n">
        <v>1</v>
      </c>
      <c r="H3359" s="3" t="n">
        <v>0</v>
      </c>
      <c r="I3359" s="3" t="n">
        <v>0</v>
      </c>
      <c r="J3359" s="3" t="n">
        <v>0</v>
      </c>
      <c r="K3359" s="3" t="n">
        <v>0</v>
      </c>
      <c r="L3359" s="3" t="n">
        <v>0</v>
      </c>
      <c r="M3359" s="3" t="n">
        <v>0</v>
      </c>
      <c r="N3359" s="3" t="n">
        <v>-1</v>
      </c>
      <c r="O3359" s="3" t="n">
        <v>-1</v>
      </c>
      <c r="P3359" s="3" t="n">
        <v>8.5</v>
      </c>
      <c r="Q3359" s="3" t="n">
        <v>24.2</v>
      </c>
      <c r="R3359" s="3" t="s">
        <v>9798</v>
      </c>
      <c r="S3359" s="4" t="n">
        <v>45747.085775463</v>
      </c>
      <c r="T3359" s="3" t="s">
        <v>65</v>
      </c>
      <c r="U3359" s="3" t="s">
        <v>65</v>
      </c>
      <c r="V3359" s="3" t="n">
        <v>0</v>
      </c>
      <c r="W3359" s="3" t="n">
        <v>0</v>
      </c>
      <c r="X3359" s="3" t="n">
        <v>0</v>
      </c>
      <c r="Y3359" s="3" t="s">
        <v>30</v>
      </c>
      <c r="Z3359" s="3" t="s">
        <v>30</v>
      </c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</row>
    <row r="3360" customFormat="false" ht="15.75" hidden="false" customHeight="false" outlineLevel="0" collapsed="false">
      <c r="A3360" s="3" t="n">
        <v>3359</v>
      </c>
      <c r="B3360" s="3" t="s">
        <v>9799</v>
      </c>
      <c r="C3360" s="3" t="s">
        <v>9800</v>
      </c>
      <c r="D3360" s="3" t="n">
        <v>1</v>
      </c>
      <c r="E3360" s="3" t="n">
        <v>9.7688225</v>
      </c>
      <c r="F3360" s="3" t="n">
        <v>14</v>
      </c>
      <c r="G3360" s="3" t="n">
        <v>14</v>
      </c>
      <c r="H3360" s="3" t="n">
        <v>7</v>
      </c>
      <c r="I3360" s="3" t="n">
        <v>7</v>
      </c>
      <c r="J3360" s="3" t="n">
        <v>17</v>
      </c>
      <c r="K3360" s="3" t="n">
        <v>17</v>
      </c>
      <c r="L3360" s="3" t="n">
        <v>1</v>
      </c>
      <c r="M3360" s="3" t="n">
        <v>1</v>
      </c>
      <c r="N3360" s="3" t="n">
        <v>-1</v>
      </c>
      <c r="O3360" s="3" t="n">
        <v>-1</v>
      </c>
      <c r="P3360" s="3" t="n">
        <v>8.5</v>
      </c>
      <c r="Q3360" s="3" t="n">
        <v>24.2</v>
      </c>
      <c r="R3360" s="3" t="s">
        <v>9801</v>
      </c>
      <c r="S3360" s="4" t="n">
        <v>45747.0861111111</v>
      </c>
      <c r="T3360" s="3" t="s">
        <v>239</v>
      </c>
      <c r="U3360" s="3" t="s">
        <v>239</v>
      </c>
      <c r="V3360" s="3" t="n">
        <v>0</v>
      </c>
      <c r="W3360" s="3" t="n">
        <v>0</v>
      </c>
      <c r="X3360" s="3" t="n">
        <v>0</v>
      </c>
      <c r="Y3360" s="3" t="s">
        <v>30</v>
      </c>
      <c r="Z3360" s="3" t="s">
        <v>30</v>
      </c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</row>
    <row r="3361" customFormat="false" ht="15.75" hidden="false" customHeight="false" outlineLevel="0" collapsed="false">
      <c r="A3361" s="3" t="n">
        <v>3360</v>
      </c>
      <c r="B3361" s="3" t="s">
        <v>9802</v>
      </c>
      <c r="C3361" s="3" t="s">
        <v>9803</v>
      </c>
      <c r="D3361" s="3" t="n">
        <v>1</v>
      </c>
      <c r="E3361" s="3" t="n">
        <v>1.299579</v>
      </c>
      <c r="F3361" s="3" t="n">
        <v>17</v>
      </c>
      <c r="G3361" s="3" t="n">
        <v>17</v>
      </c>
      <c r="H3361" s="3" t="n">
        <v>8</v>
      </c>
      <c r="I3361" s="3" t="n">
        <v>8</v>
      </c>
      <c r="J3361" s="3" t="n">
        <v>21</v>
      </c>
      <c r="K3361" s="3" t="n">
        <v>21</v>
      </c>
      <c r="L3361" s="3" t="n">
        <v>0</v>
      </c>
      <c r="M3361" s="3" t="n">
        <v>0</v>
      </c>
      <c r="N3361" s="3" t="n">
        <v>-1</v>
      </c>
      <c r="O3361" s="3" t="n">
        <v>0</v>
      </c>
      <c r="P3361" s="3" t="n">
        <v>8.3</v>
      </c>
      <c r="Q3361" s="3" t="n">
        <v>24.2</v>
      </c>
      <c r="R3361" s="3" t="s">
        <v>9804</v>
      </c>
      <c r="S3361" s="4" t="n">
        <v>45747.0861921296</v>
      </c>
      <c r="T3361" s="3" t="s">
        <v>65</v>
      </c>
      <c r="U3361" s="3" t="s">
        <v>65</v>
      </c>
      <c r="V3361" s="3" t="n">
        <v>0</v>
      </c>
      <c r="W3361" s="3" t="n">
        <v>1</v>
      </c>
      <c r="X3361" s="3" t="n">
        <v>0</v>
      </c>
      <c r="Y3361" s="3" t="s">
        <v>30</v>
      </c>
      <c r="Z3361" s="3" t="s">
        <v>30</v>
      </c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</row>
    <row r="3362" customFormat="false" ht="15.75" hidden="false" customHeight="false" outlineLevel="0" collapsed="false">
      <c r="A3362" s="3" t="n">
        <v>3361</v>
      </c>
      <c r="B3362" s="3" t="s">
        <v>9805</v>
      </c>
      <c r="C3362" s="3" t="s">
        <v>9806</v>
      </c>
      <c r="D3362" s="3" t="n">
        <v>1</v>
      </c>
      <c r="E3362" s="3" t="n">
        <v>29.8244856</v>
      </c>
      <c r="F3362" s="3" t="n">
        <v>99</v>
      </c>
      <c r="G3362" s="3" t="n">
        <v>99</v>
      </c>
      <c r="H3362" s="3" t="n">
        <v>22</v>
      </c>
      <c r="I3362" s="3" t="n">
        <v>22</v>
      </c>
      <c r="J3362" s="3" t="n">
        <v>118</v>
      </c>
      <c r="K3362" s="3" t="n">
        <v>118</v>
      </c>
      <c r="L3362" s="3" t="n">
        <v>24</v>
      </c>
      <c r="M3362" s="3" t="n">
        <v>24</v>
      </c>
      <c r="N3362" s="3" t="n">
        <v>48</v>
      </c>
      <c r="O3362" s="3" t="n">
        <v>-1</v>
      </c>
      <c r="P3362" s="3" t="n">
        <v>8.5</v>
      </c>
      <c r="Q3362" s="3" t="n">
        <v>24.2</v>
      </c>
      <c r="R3362" s="3" t="s">
        <v>9807</v>
      </c>
      <c r="S3362" s="4" t="n">
        <v>45747.087337963</v>
      </c>
      <c r="T3362" s="3" t="s">
        <v>29</v>
      </c>
      <c r="U3362" s="3" t="s">
        <v>29</v>
      </c>
      <c r="V3362" s="3" t="n">
        <v>0</v>
      </c>
      <c r="W3362" s="3" t="n">
        <v>0</v>
      </c>
      <c r="X3362" s="3" t="n">
        <v>0</v>
      </c>
      <c r="Y3362" s="3" t="s">
        <v>30</v>
      </c>
      <c r="Z3362" s="3" t="s">
        <v>30</v>
      </c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</row>
    <row r="3363" customFormat="false" ht="15.75" hidden="false" customHeight="false" outlineLevel="0" collapsed="false">
      <c r="A3363" s="3" t="n">
        <v>3362</v>
      </c>
      <c r="B3363" s="3" t="s">
        <v>9808</v>
      </c>
      <c r="C3363" s="3" t="s">
        <v>9809</v>
      </c>
      <c r="D3363" s="3" t="n">
        <v>1</v>
      </c>
      <c r="E3363" s="3" t="n">
        <v>1.4931751</v>
      </c>
      <c r="F3363" s="3" t="n">
        <v>10</v>
      </c>
      <c r="G3363" s="3" t="n">
        <v>10</v>
      </c>
      <c r="H3363" s="3" t="n">
        <v>8</v>
      </c>
      <c r="I3363" s="3" t="n">
        <v>8</v>
      </c>
      <c r="J3363" s="3" t="n">
        <v>8</v>
      </c>
      <c r="K3363" s="3" t="n">
        <v>8</v>
      </c>
      <c r="L3363" s="3" t="n">
        <v>1</v>
      </c>
      <c r="M3363" s="3" t="n">
        <v>1</v>
      </c>
      <c r="N3363" s="3" t="n">
        <v>-1</v>
      </c>
      <c r="O3363" s="3" t="n">
        <v>-1</v>
      </c>
      <c r="P3363" s="3" t="n">
        <v>8.5</v>
      </c>
      <c r="Q3363" s="3" t="n">
        <v>24.2</v>
      </c>
      <c r="R3363" s="3" t="s">
        <v>9810</v>
      </c>
      <c r="S3363" s="4" t="n">
        <v>45747.0875231482</v>
      </c>
      <c r="T3363" s="3" t="s">
        <v>65</v>
      </c>
      <c r="U3363" s="3" t="s">
        <v>65</v>
      </c>
      <c r="V3363" s="3" t="n">
        <v>0</v>
      </c>
      <c r="W3363" s="3" t="n">
        <v>0</v>
      </c>
      <c r="X3363" s="3" t="n">
        <v>0</v>
      </c>
      <c r="Y3363" s="3" t="s">
        <v>30</v>
      </c>
      <c r="Z3363" s="3" t="s">
        <v>30</v>
      </c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</row>
    <row r="3364" customFormat="false" ht="15.75" hidden="false" customHeight="false" outlineLevel="0" collapsed="false">
      <c r="A3364" s="3" t="n">
        <v>3363</v>
      </c>
      <c r="B3364" s="3" t="s">
        <v>9811</v>
      </c>
      <c r="C3364" s="3" t="s">
        <v>9812</v>
      </c>
      <c r="D3364" s="3" t="n">
        <v>1</v>
      </c>
      <c r="E3364" s="3" t="n">
        <v>0.3786578</v>
      </c>
      <c r="F3364" s="3" t="n">
        <v>14</v>
      </c>
      <c r="G3364" s="3" t="n">
        <v>14</v>
      </c>
      <c r="H3364" s="3" t="n">
        <v>6</v>
      </c>
      <c r="I3364" s="3" t="n">
        <v>6</v>
      </c>
      <c r="J3364" s="3" t="n">
        <v>8</v>
      </c>
      <c r="K3364" s="3" t="n">
        <v>8</v>
      </c>
      <c r="L3364" s="3" t="n">
        <v>3</v>
      </c>
      <c r="M3364" s="3" t="n">
        <v>3</v>
      </c>
      <c r="N3364" s="3" t="n">
        <v>-1</v>
      </c>
      <c r="O3364" s="3" t="n">
        <v>-1</v>
      </c>
      <c r="P3364" s="3" t="n">
        <v>8.5</v>
      </c>
      <c r="Q3364" s="3" t="n">
        <v>24.2</v>
      </c>
      <c r="R3364" s="3" t="s">
        <v>9813</v>
      </c>
      <c r="S3364" s="4" t="n">
        <v>45747.0875694445</v>
      </c>
      <c r="T3364" s="3" t="s">
        <v>65</v>
      </c>
      <c r="U3364" s="3" t="s">
        <v>65</v>
      </c>
      <c r="V3364" s="3" t="n">
        <v>0</v>
      </c>
      <c r="W3364" s="3" t="n">
        <v>0</v>
      </c>
      <c r="X3364" s="3" t="n">
        <v>0</v>
      </c>
      <c r="Y3364" s="3" t="s">
        <v>30</v>
      </c>
      <c r="Z3364" s="3" t="s">
        <v>30</v>
      </c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</row>
    <row r="3365" customFormat="false" ht="15.75" hidden="false" customHeight="false" outlineLevel="0" collapsed="false">
      <c r="A3365" s="3" t="n">
        <v>3364</v>
      </c>
      <c r="B3365" s="3" t="s">
        <v>9814</v>
      </c>
      <c r="C3365" s="3" t="s">
        <v>9815</v>
      </c>
      <c r="D3365" s="3" t="n">
        <v>1</v>
      </c>
      <c r="E3365" s="3" t="n">
        <v>0.3741764</v>
      </c>
      <c r="F3365" s="3" t="n">
        <v>6</v>
      </c>
      <c r="G3365" s="3" t="n">
        <v>6</v>
      </c>
      <c r="H3365" s="3" t="n">
        <v>3</v>
      </c>
      <c r="I3365" s="3" t="n">
        <v>3</v>
      </c>
      <c r="J3365" s="3" t="n">
        <v>5</v>
      </c>
      <c r="K3365" s="3" t="n">
        <v>5</v>
      </c>
      <c r="L3365" s="3" t="n">
        <v>0</v>
      </c>
      <c r="M3365" s="3" t="n">
        <v>0</v>
      </c>
      <c r="N3365" s="3" t="n">
        <v>-1</v>
      </c>
      <c r="O3365" s="3" t="n">
        <v>-1</v>
      </c>
      <c r="P3365" s="3" t="n">
        <v>8.5</v>
      </c>
      <c r="Q3365" s="3" t="n">
        <v>24.2</v>
      </c>
      <c r="R3365" s="3" t="s">
        <v>9816</v>
      </c>
      <c r="S3365" s="4" t="n">
        <v>45747.0876041667</v>
      </c>
      <c r="T3365" s="3" t="s">
        <v>65</v>
      </c>
      <c r="U3365" s="3" t="s">
        <v>65</v>
      </c>
      <c r="V3365" s="3" t="n">
        <v>0</v>
      </c>
      <c r="W3365" s="3" t="n">
        <v>0</v>
      </c>
      <c r="X3365" s="3" t="n">
        <v>0</v>
      </c>
      <c r="Y3365" s="3" t="s">
        <v>30</v>
      </c>
      <c r="Z3365" s="3" t="s">
        <v>30</v>
      </c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</row>
    <row r="3366" customFormat="false" ht="15.75" hidden="false" customHeight="false" outlineLevel="0" collapsed="false">
      <c r="A3366" s="3" t="n">
        <v>3365</v>
      </c>
      <c r="B3366" s="3" t="s">
        <v>9817</v>
      </c>
      <c r="C3366" s="3" t="s">
        <v>9818</v>
      </c>
      <c r="D3366" s="3" t="n">
        <v>1</v>
      </c>
      <c r="E3366" s="3" t="n">
        <v>0.1788147</v>
      </c>
      <c r="F3366" s="3" t="n">
        <v>8</v>
      </c>
      <c r="G3366" s="3" t="n">
        <v>8</v>
      </c>
      <c r="H3366" s="3" t="n">
        <v>4</v>
      </c>
      <c r="I3366" s="3" t="n">
        <v>4</v>
      </c>
      <c r="J3366" s="3" t="n">
        <v>3</v>
      </c>
      <c r="K3366" s="3" t="n">
        <v>3</v>
      </c>
      <c r="L3366" s="3" t="n">
        <v>2</v>
      </c>
      <c r="M3366" s="3" t="n">
        <v>2</v>
      </c>
      <c r="N3366" s="3" t="n">
        <v>-1</v>
      </c>
      <c r="O3366" s="3" t="n">
        <v>-1</v>
      </c>
      <c r="P3366" s="3" t="n">
        <v>8.5</v>
      </c>
      <c r="Q3366" s="3" t="n">
        <v>24.2</v>
      </c>
      <c r="R3366" s="3" t="s">
        <v>9819</v>
      </c>
      <c r="S3366" s="4" t="n">
        <v>45747.0876388889</v>
      </c>
      <c r="T3366" s="3" t="s">
        <v>65</v>
      </c>
      <c r="U3366" s="3" t="s">
        <v>65</v>
      </c>
      <c r="V3366" s="3" t="n">
        <v>0</v>
      </c>
      <c r="W3366" s="3" t="n">
        <v>0</v>
      </c>
      <c r="X3366" s="3" t="n">
        <v>0</v>
      </c>
      <c r="Y3366" s="3" t="s">
        <v>30</v>
      </c>
      <c r="Z3366" s="3" t="s">
        <v>30</v>
      </c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</row>
    <row r="3367" customFormat="false" ht="15.75" hidden="false" customHeight="false" outlineLevel="0" collapsed="false">
      <c r="A3367" s="3" t="n">
        <v>3366</v>
      </c>
      <c r="B3367" s="3" t="s">
        <v>9820</v>
      </c>
      <c r="C3367" s="3" t="s">
        <v>9821</v>
      </c>
      <c r="D3367" s="3" t="n">
        <v>1</v>
      </c>
      <c r="E3367" s="3" t="n">
        <v>0.4613856</v>
      </c>
      <c r="F3367" s="3" t="n">
        <v>5</v>
      </c>
      <c r="G3367" s="3" t="n">
        <v>5</v>
      </c>
      <c r="H3367" s="3" t="n">
        <v>2</v>
      </c>
      <c r="I3367" s="3" t="n">
        <v>2</v>
      </c>
      <c r="J3367" s="3" t="n">
        <v>2</v>
      </c>
      <c r="K3367" s="3" t="n">
        <v>2</v>
      </c>
      <c r="L3367" s="3" t="n">
        <v>0</v>
      </c>
      <c r="M3367" s="3" t="n">
        <v>0</v>
      </c>
      <c r="N3367" s="3" t="n">
        <v>-1</v>
      </c>
      <c r="O3367" s="3" t="n">
        <v>-1</v>
      </c>
      <c r="P3367" s="3" t="n">
        <v>8.5</v>
      </c>
      <c r="Q3367" s="3" t="n">
        <v>24.2</v>
      </c>
      <c r="R3367" s="3" t="s">
        <v>9822</v>
      </c>
      <c r="S3367" s="4" t="n">
        <v>45747.0876851852</v>
      </c>
      <c r="T3367" s="3" t="s">
        <v>239</v>
      </c>
      <c r="U3367" s="3" t="s">
        <v>239</v>
      </c>
      <c r="V3367" s="3" t="n">
        <v>0</v>
      </c>
      <c r="W3367" s="3" t="n">
        <v>0</v>
      </c>
      <c r="X3367" s="3" t="n">
        <v>0</v>
      </c>
      <c r="Y3367" s="3" t="s">
        <v>30</v>
      </c>
      <c r="Z3367" s="3" t="s">
        <v>30</v>
      </c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</row>
    <row r="3368" customFormat="false" ht="15.75" hidden="false" customHeight="false" outlineLevel="0" collapsed="false">
      <c r="A3368" s="3" t="n">
        <v>3367</v>
      </c>
      <c r="B3368" s="3" t="s">
        <v>9823</v>
      </c>
      <c r="C3368" s="3" t="s">
        <v>9824</v>
      </c>
      <c r="D3368" s="3" t="n">
        <v>1</v>
      </c>
      <c r="E3368" s="3" t="n">
        <v>1.4767392</v>
      </c>
      <c r="F3368" s="3" t="n">
        <v>9</v>
      </c>
      <c r="G3368" s="3" t="n">
        <v>9</v>
      </c>
      <c r="H3368" s="3" t="n">
        <v>7</v>
      </c>
      <c r="I3368" s="3" t="n">
        <v>7</v>
      </c>
      <c r="J3368" s="3" t="n">
        <v>8</v>
      </c>
      <c r="K3368" s="3" t="n">
        <v>8</v>
      </c>
      <c r="L3368" s="3" t="n">
        <v>1</v>
      </c>
      <c r="M3368" s="3" t="n">
        <v>1</v>
      </c>
      <c r="N3368" s="3" t="n">
        <v>-1</v>
      </c>
      <c r="O3368" s="3" t="n">
        <v>-1</v>
      </c>
      <c r="P3368" s="3" t="n">
        <v>8.5</v>
      </c>
      <c r="Q3368" s="3" t="n">
        <v>24.2</v>
      </c>
      <c r="R3368" s="3" t="s">
        <v>9825</v>
      </c>
      <c r="S3368" s="4" t="n">
        <v>45747.0877430556</v>
      </c>
      <c r="T3368" s="3" t="s">
        <v>239</v>
      </c>
      <c r="U3368" s="3" t="s">
        <v>239</v>
      </c>
      <c r="V3368" s="3" t="n">
        <v>0</v>
      </c>
      <c r="W3368" s="3" t="n">
        <v>0</v>
      </c>
      <c r="X3368" s="3" t="n">
        <v>0</v>
      </c>
      <c r="Y3368" s="3" t="s">
        <v>30</v>
      </c>
      <c r="Z3368" s="3" t="s">
        <v>30</v>
      </c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</row>
    <row r="3369" customFormat="false" ht="15.75" hidden="false" customHeight="false" outlineLevel="0" collapsed="false">
      <c r="A3369" s="3" t="n">
        <v>3368</v>
      </c>
      <c r="B3369" s="3" t="s">
        <v>9826</v>
      </c>
      <c r="C3369" s="3" t="s">
        <v>9827</v>
      </c>
      <c r="D3369" s="3" t="n">
        <v>1</v>
      </c>
      <c r="E3369" s="3" t="n">
        <v>1.0544988</v>
      </c>
      <c r="F3369" s="3" t="n">
        <v>8</v>
      </c>
      <c r="G3369" s="3" t="n">
        <v>8</v>
      </c>
      <c r="H3369" s="3" t="n">
        <v>7</v>
      </c>
      <c r="I3369" s="3" t="n">
        <v>7</v>
      </c>
      <c r="J3369" s="3" t="n">
        <v>6</v>
      </c>
      <c r="K3369" s="3" t="n">
        <v>6</v>
      </c>
      <c r="L3369" s="3" t="n">
        <v>1</v>
      </c>
      <c r="M3369" s="3" t="n">
        <v>1</v>
      </c>
      <c r="N3369" s="3" t="n">
        <v>-1</v>
      </c>
      <c r="O3369" s="3" t="n">
        <v>-1</v>
      </c>
      <c r="P3369" s="3" t="n">
        <v>8.5</v>
      </c>
      <c r="Q3369" s="3" t="n">
        <v>24.2</v>
      </c>
      <c r="R3369" s="3" t="s">
        <v>9828</v>
      </c>
      <c r="S3369" s="4" t="n">
        <v>45747.0877893519</v>
      </c>
      <c r="T3369" s="3" t="s">
        <v>239</v>
      </c>
      <c r="U3369" s="3" t="s">
        <v>239</v>
      </c>
      <c r="V3369" s="3" t="n">
        <v>0</v>
      </c>
      <c r="W3369" s="3" t="n">
        <v>0</v>
      </c>
      <c r="X3369" s="3" t="n">
        <v>0</v>
      </c>
      <c r="Y3369" s="3" t="s">
        <v>30</v>
      </c>
      <c r="Z3369" s="3" t="s">
        <v>30</v>
      </c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</row>
    <row r="3370" customFormat="false" ht="15.75" hidden="false" customHeight="false" outlineLevel="0" collapsed="false">
      <c r="A3370" s="3" t="n">
        <v>3369</v>
      </c>
      <c r="B3370" s="3" t="s">
        <v>9829</v>
      </c>
      <c r="C3370" s="3" t="s">
        <v>9830</v>
      </c>
      <c r="D3370" s="3" t="n">
        <v>1</v>
      </c>
      <c r="E3370" s="3" t="n">
        <v>0.1985595</v>
      </c>
      <c r="F3370" s="3" t="n">
        <v>3</v>
      </c>
      <c r="G3370" s="3" t="n">
        <v>3</v>
      </c>
      <c r="H3370" s="3" t="n">
        <v>2</v>
      </c>
      <c r="I3370" s="3" t="n">
        <v>2</v>
      </c>
      <c r="J3370" s="3" t="n">
        <v>1</v>
      </c>
      <c r="K3370" s="3" t="n">
        <v>1</v>
      </c>
      <c r="L3370" s="3" t="n">
        <v>0</v>
      </c>
      <c r="M3370" s="3" t="n">
        <v>0</v>
      </c>
      <c r="N3370" s="3" t="n">
        <v>-1</v>
      </c>
      <c r="O3370" s="3" t="n">
        <v>-1</v>
      </c>
      <c r="P3370" s="3" t="n">
        <v>8.5</v>
      </c>
      <c r="Q3370" s="3" t="n">
        <v>24.2</v>
      </c>
      <c r="R3370" s="3" t="s">
        <v>9831</v>
      </c>
      <c r="S3370" s="4" t="n">
        <v>45747.0878356482</v>
      </c>
      <c r="T3370" s="3" t="s">
        <v>239</v>
      </c>
      <c r="U3370" s="3" t="s">
        <v>239</v>
      </c>
      <c r="V3370" s="3" t="n">
        <v>0</v>
      </c>
      <c r="W3370" s="3" t="n">
        <v>0</v>
      </c>
      <c r="X3370" s="3" t="n">
        <v>0</v>
      </c>
      <c r="Y3370" s="3" t="s">
        <v>30</v>
      </c>
      <c r="Z3370" s="3" t="s">
        <v>30</v>
      </c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/>
    </row>
    <row r="3371" customFormat="false" ht="15.75" hidden="false" customHeight="false" outlineLevel="0" collapsed="false">
      <c r="A3371" s="3" t="n">
        <v>3370</v>
      </c>
      <c r="B3371" s="3" t="s">
        <v>9832</v>
      </c>
      <c r="C3371" s="3" t="s">
        <v>9833</v>
      </c>
      <c r="D3371" s="3" t="n">
        <v>1</v>
      </c>
      <c r="E3371" s="3" t="n">
        <v>1.8132356</v>
      </c>
      <c r="F3371" s="3" t="n">
        <v>92</v>
      </c>
      <c r="G3371" s="3" t="n">
        <v>92</v>
      </c>
      <c r="H3371" s="3" t="n">
        <v>14</v>
      </c>
      <c r="I3371" s="3" t="n">
        <v>14</v>
      </c>
      <c r="J3371" s="3" t="n">
        <v>105</v>
      </c>
      <c r="K3371" s="3" t="n">
        <v>105</v>
      </c>
      <c r="L3371" s="3" t="n">
        <v>7</v>
      </c>
      <c r="M3371" s="3" t="n">
        <v>7</v>
      </c>
      <c r="N3371" s="3" t="n">
        <v>-1</v>
      </c>
      <c r="O3371" s="3" t="n">
        <v>-1</v>
      </c>
      <c r="P3371" s="3" t="n">
        <v>8.1</v>
      </c>
      <c r="Q3371" s="3" t="n">
        <v>24.2</v>
      </c>
      <c r="R3371" s="3" t="s">
        <v>9834</v>
      </c>
      <c r="S3371" s="4" t="n">
        <v>45747.0878935185</v>
      </c>
      <c r="T3371" s="3" t="s">
        <v>65</v>
      </c>
      <c r="U3371" s="3" t="s">
        <v>65</v>
      </c>
      <c r="V3371" s="3" t="n">
        <v>0</v>
      </c>
      <c r="W3371" s="3" t="n">
        <v>0</v>
      </c>
      <c r="X3371" s="3" t="n">
        <v>0</v>
      </c>
      <c r="Y3371" s="3" t="s">
        <v>30</v>
      </c>
      <c r="Z3371" s="3" t="s">
        <v>30</v>
      </c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</row>
    <row r="3372" customFormat="false" ht="15.75" hidden="false" customHeight="false" outlineLevel="0" collapsed="false">
      <c r="A3372" s="3" t="n">
        <v>3371</v>
      </c>
      <c r="B3372" s="3" t="s">
        <v>9835</v>
      </c>
      <c r="C3372" s="3" t="s">
        <v>9836</v>
      </c>
      <c r="D3372" s="3" t="n">
        <v>1</v>
      </c>
      <c r="E3372" s="3" t="n">
        <v>36.749347</v>
      </c>
      <c r="F3372" s="3" t="n">
        <v>165</v>
      </c>
      <c r="G3372" s="3" t="n">
        <v>165</v>
      </c>
      <c r="H3372" s="3" t="n">
        <v>25</v>
      </c>
      <c r="I3372" s="3" t="n">
        <v>25</v>
      </c>
      <c r="J3372" s="3" t="n">
        <v>258</v>
      </c>
      <c r="K3372" s="3" t="n">
        <v>258</v>
      </c>
      <c r="L3372" s="3" t="n">
        <v>17</v>
      </c>
      <c r="M3372" s="3" t="n">
        <v>17</v>
      </c>
      <c r="N3372" s="3" t="n">
        <v>-1</v>
      </c>
      <c r="O3372" s="3" t="n">
        <v>-1</v>
      </c>
      <c r="P3372" s="3" t="n">
        <v>8.5</v>
      </c>
      <c r="Q3372" s="3" t="n">
        <v>24.2</v>
      </c>
      <c r="R3372" s="3" t="s">
        <v>9837</v>
      </c>
      <c r="S3372" s="4" t="n">
        <v>45747.0890046296</v>
      </c>
      <c r="T3372" s="3" t="s">
        <v>744</v>
      </c>
      <c r="U3372" s="3" t="s">
        <v>744</v>
      </c>
      <c r="V3372" s="3" t="n">
        <v>0</v>
      </c>
      <c r="W3372" s="3" t="n">
        <v>0</v>
      </c>
      <c r="X3372" s="3" t="n">
        <v>0</v>
      </c>
      <c r="Y3372" s="3" t="s">
        <v>30</v>
      </c>
      <c r="Z3372" s="3" t="s">
        <v>30</v>
      </c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</row>
    <row r="3373" customFormat="false" ht="15.75" hidden="false" customHeight="false" outlineLevel="0" collapsed="false">
      <c r="A3373" s="3" t="n">
        <v>3372</v>
      </c>
      <c r="B3373" s="3" t="s">
        <v>9838</v>
      </c>
      <c r="C3373" s="3" t="s">
        <v>9839</v>
      </c>
      <c r="D3373" s="3" t="n">
        <v>1</v>
      </c>
      <c r="E3373" s="3" t="n">
        <v>8.9577639</v>
      </c>
      <c r="F3373" s="3" t="n">
        <v>6</v>
      </c>
      <c r="G3373" s="3" t="n">
        <v>6</v>
      </c>
      <c r="H3373" s="3" t="n">
        <v>5</v>
      </c>
      <c r="I3373" s="3" t="n">
        <v>5</v>
      </c>
      <c r="J3373" s="3" t="n">
        <v>6</v>
      </c>
      <c r="K3373" s="3" t="n">
        <v>6</v>
      </c>
      <c r="L3373" s="3" t="n">
        <v>1</v>
      </c>
      <c r="M3373" s="3" t="n">
        <v>1</v>
      </c>
      <c r="N3373" s="3" t="n">
        <v>-1</v>
      </c>
      <c r="O3373" s="3" t="n">
        <v>-1</v>
      </c>
      <c r="P3373" s="3" t="n">
        <v>8.5</v>
      </c>
      <c r="Q3373" s="3" t="n">
        <v>24.2</v>
      </c>
      <c r="R3373" s="3" t="s">
        <v>9840</v>
      </c>
      <c r="S3373" s="4" t="n">
        <v>45747.0893981482</v>
      </c>
      <c r="T3373" s="3" t="s">
        <v>65</v>
      </c>
      <c r="U3373" s="3" t="s">
        <v>65</v>
      </c>
      <c r="V3373" s="3" t="n">
        <v>0</v>
      </c>
      <c r="W3373" s="3" t="n">
        <v>0</v>
      </c>
      <c r="X3373" s="3" t="n">
        <v>0</v>
      </c>
      <c r="Y3373" s="3" t="s">
        <v>30</v>
      </c>
      <c r="Z3373" s="3" t="s">
        <v>30</v>
      </c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/>
    </row>
    <row r="3374" customFormat="false" ht="15.75" hidden="false" customHeight="false" outlineLevel="0" collapsed="false">
      <c r="A3374" s="3" t="n">
        <v>3373</v>
      </c>
      <c r="B3374" s="3" t="s">
        <v>9841</v>
      </c>
      <c r="C3374" s="3" t="s">
        <v>9842</v>
      </c>
      <c r="D3374" s="3" t="n">
        <v>1</v>
      </c>
      <c r="E3374" s="3" t="n">
        <v>20.6698083</v>
      </c>
      <c r="F3374" s="3" t="n">
        <v>196</v>
      </c>
      <c r="G3374" s="3" t="n">
        <v>196</v>
      </c>
      <c r="H3374" s="3" t="n">
        <v>23</v>
      </c>
      <c r="I3374" s="3" t="n">
        <v>23</v>
      </c>
      <c r="J3374" s="3" t="n">
        <v>360</v>
      </c>
      <c r="K3374" s="3" t="n">
        <v>360</v>
      </c>
      <c r="L3374" s="3" t="n">
        <v>39</v>
      </c>
      <c r="M3374" s="3" t="n">
        <v>39</v>
      </c>
      <c r="N3374" s="3" t="n">
        <v>92</v>
      </c>
      <c r="O3374" s="3" t="n">
        <v>-1</v>
      </c>
      <c r="P3374" s="3" t="n">
        <v>8.1</v>
      </c>
      <c r="Q3374" s="3" t="n">
        <v>24.2</v>
      </c>
      <c r="R3374" s="3" t="s">
        <v>9843</v>
      </c>
      <c r="S3374" s="4" t="n">
        <v>45747.0900694444</v>
      </c>
      <c r="T3374" s="3" t="s">
        <v>65</v>
      </c>
      <c r="U3374" s="3" t="s">
        <v>65</v>
      </c>
      <c r="V3374" s="3" t="n">
        <v>1</v>
      </c>
      <c r="W3374" s="3" t="n">
        <v>0</v>
      </c>
      <c r="X3374" s="3" t="n">
        <v>0</v>
      </c>
      <c r="Y3374" s="3" t="s">
        <v>30</v>
      </c>
      <c r="Z3374" s="3" t="s">
        <v>30</v>
      </c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3"/>
    </row>
    <row r="3375" customFormat="false" ht="15.75" hidden="false" customHeight="false" outlineLevel="0" collapsed="false">
      <c r="A3375" s="3" t="n">
        <v>3374</v>
      </c>
      <c r="B3375" s="3" t="s">
        <v>9844</v>
      </c>
      <c r="C3375" s="3" t="s">
        <v>9845</v>
      </c>
      <c r="D3375" s="3" t="n">
        <v>1</v>
      </c>
      <c r="E3375" s="3" t="n">
        <v>1.1540276</v>
      </c>
      <c r="F3375" s="3" t="n">
        <v>12</v>
      </c>
      <c r="G3375" s="3" t="n">
        <v>12</v>
      </c>
      <c r="H3375" s="3" t="n">
        <v>9</v>
      </c>
      <c r="I3375" s="3" t="n">
        <v>9</v>
      </c>
      <c r="J3375" s="3" t="n">
        <v>9</v>
      </c>
      <c r="K3375" s="3" t="n">
        <v>9</v>
      </c>
      <c r="L3375" s="3" t="n">
        <v>2</v>
      </c>
      <c r="M3375" s="3" t="n">
        <v>2</v>
      </c>
      <c r="N3375" s="3" t="n">
        <v>6</v>
      </c>
      <c r="O3375" s="3" t="n">
        <v>-1</v>
      </c>
      <c r="P3375" s="3" t="n">
        <v>8.3</v>
      </c>
      <c r="Q3375" s="3" t="n">
        <v>24.2</v>
      </c>
      <c r="R3375" s="3" t="s">
        <v>9846</v>
      </c>
      <c r="S3375" s="4" t="n">
        <v>45747.0902777778</v>
      </c>
      <c r="T3375" s="3" t="s">
        <v>65</v>
      </c>
      <c r="U3375" s="3" t="s">
        <v>65</v>
      </c>
      <c r="V3375" s="3" t="n">
        <v>1</v>
      </c>
      <c r="W3375" s="3" t="n">
        <v>0</v>
      </c>
      <c r="X3375" s="3" t="n">
        <v>0</v>
      </c>
      <c r="Y3375" s="3" t="s">
        <v>30</v>
      </c>
      <c r="Z3375" s="3" t="s">
        <v>30</v>
      </c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3"/>
    </row>
    <row r="3376" customFormat="false" ht="15.75" hidden="false" customHeight="false" outlineLevel="0" collapsed="false">
      <c r="A3376" s="3" t="n">
        <v>3375</v>
      </c>
      <c r="B3376" s="3" t="s">
        <v>9847</v>
      </c>
      <c r="C3376" s="3" t="s">
        <v>9848</v>
      </c>
      <c r="D3376" s="3" t="n">
        <v>1</v>
      </c>
      <c r="E3376" s="3" t="n">
        <v>1.8899451</v>
      </c>
      <c r="F3376" s="3" t="n">
        <v>33</v>
      </c>
      <c r="G3376" s="3" t="n">
        <v>33</v>
      </c>
      <c r="H3376" s="3" t="n">
        <v>12</v>
      </c>
      <c r="I3376" s="3" t="n">
        <v>12</v>
      </c>
      <c r="J3376" s="3" t="n">
        <v>56</v>
      </c>
      <c r="K3376" s="3" t="n">
        <v>56</v>
      </c>
      <c r="L3376" s="3" t="n">
        <v>1</v>
      </c>
      <c r="M3376" s="3" t="n">
        <v>1</v>
      </c>
      <c r="N3376" s="3" t="n">
        <v>-1</v>
      </c>
      <c r="O3376" s="3" t="n">
        <v>-1</v>
      </c>
      <c r="P3376" s="3" t="n">
        <v>8.5</v>
      </c>
      <c r="Q3376" s="3" t="n">
        <v>24.2</v>
      </c>
      <c r="R3376" s="3" t="s">
        <v>9849</v>
      </c>
      <c r="S3376" s="4" t="n">
        <v>45747.0903356482</v>
      </c>
      <c r="T3376" s="3" t="s">
        <v>65</v>
      </c>
      <c r="U3376" s="3" t="s">
        <v>65</v>
      </c>
      <c r="V3376" s="3" t="n">
        <v>0</v>
      </c>
      <c r="W3376" s="3" t="n">
        <v>0</v>
      </c>
      <c r="X3376" s="3" t="n">
        <v>0</v>
      </c>
      <c r="Y3376" s="3" t="s">
        <v>30</v>
      </c>
      <c r="Z3376" s="3" t="s">
        <v>30</v>
      </c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3"/>
    </row>
    <row r="3377" customFormat="false" ht="15.75" hidden="false" customHeight="false" outlineLevel="0" collapsed="false">
      <c r="A3377" s="3" t="n">
        <v>3376</v>
      </c>
      <c r="B3377" s="3" t="s">
        <v>9850</v>
      </c>
      <c r="C3377" s="3" t="s">
        <v>9851</v>
      </c>
      <c r="D3377" s="3" t="n">
        <v>1</v>
      </c>
      <c r="E3377" s="3" t="n">
        <v>4.0001997</v>
      </c>
      <c r="F3377" s="3" t="n">
        <v>12</v>
      </c>
      <c r="G3377" s="3" t="n">
        <v>12</v>
      </c>
      <c r="H3377" s="3" t="n">
        <v>4</v>
      </c>
      <c r="I3377" s="3" t="n">
        <v>4</v>
      </c>
      <c r="J3377" s="3" t="n">
        <v>20</v>
      </c>
      <c r="K3377" s="3" t="n">
        <v>20</v>
      </c>
      <c r="L3377" s="3" t="n">
        <v>6</v>
      </c>
      <c r="M3377" s="3" t="n">
        <v>6</v>
      </c>
      <c r="N3377" s="3" t="n">
        <v>8</v>
      </c>
      <c r="O3377" s="3" t="n">
        <v>4</v>
      </c>
      <c r="P3377" s="3" t="n">
        <v>8.5</v>
      </c>
      <c r="Q3377" s="3" t="n">
        <v>24.2</v>
      </c>
      <c r="R3377" s="3" t="s">
        <v>9852</v>
      </c>
      <c r="S3377" s="4" t="n">
        <v>45747.0905439815</v>
      </c>
      <c r="T3377" s="3" t="s">
        <v>65</v>
      </c>
      <c r="U3377" s="3" t="s">
        <v>65</v>
      </c>
      <c r="V3377" s="3" t="n">
        <v>1</v>
      </c>
      <c r="W3377" s="3" t="n">
        <v>1</v>
      </c>
      <c r="X3377" s="3" t="n">
        <v>0</v>
      </c>
      <c r="Y3377" s="3" t="s">
        <v>30</v>
      </c>
      <c r="Z3377" s="3" t="s">
        <v>30</v>
      </c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  <c r="BF3377" s="3"/>
      <c r="BG3377" s="3"/>
      <c r="BH3377" s="3"/>
      <c r="BI3377" s="3"/>
      <c r="BJ3377" s="3"/>
    </row>
    <row r="3378" customFormat="false" ht="15.75" hidden="false" customHeight="false" outlineLevel="0" collapsed="false">
      <c r="A3378" s="3" t="n">
        <v>3377</v>
      </c>
      <c r="B3378" s="3" t="s">
        <v>9853</v>
      </c>
      <c r="C3378" s="3" t="s">
        <v>9854</v>
      </c>
      <c r="D3378" s="3" t="n">
        <v>1</v>
      </c>
      <c r="E3378" s="3" t="n">
        <v>4.1262203</v>
      </c>
      <c r="F3378" s="3" t="n">
        <v>12</v>
      </c>
      <c r="G3378" s="3" t="n">
        <v>12</v>
      </c>
      <c r="H3378" s="3" t="n">
        <v>4</v>
      </c>
      <c r="I3378" s="3" t="n">
        <v>4</v>
      </c>
      <c r="J3378" s="3" t="n">
        <v>20</v>
      </c>
      <c r="K3378" s="3" t="n">
        <v>20</v>
      </c>
      <c r="L3378" s="3" t="n">
        <v>6</v>
      </c>
      <c r="M3378" s="3" t="n">
        <v>6</v>
      </c>
      <c r="N3378" s="3" t="n">
        <v>8</v>
      </c>
      <c r="O3378" s="3" t="n">
        <v>4</v>
      </c>
      <c r="P3378" s="3" t="n">
        <v>8.5</v>
      </c>
      <c r="Q3378" s="3" t="n">
        <v>24.2</v>
      </c>
      <c r="R3378" s="3" t="s">
        <v>9855</v>
      </c>
      <c r="S3378" s="4" t="n">
        <v>45747.0908333333</v>
      </c>
      <c r="T3378" s="3" t="s">
        <v>65</v>
      </c>
      <c r="U3378" s="3" t="s">
        <v>65</v>
      </c>
      <c r="V3378" s="3" t="n">
        <v>1</v>
      </c>
      <c r="W3378" s="3" t="n">
        <v>1</v>
      </c>
      <c r="X3378" s="3" t="n">
        <v>0</v>
      </c>
      <c r="Y3378" s="3" t="s">
        <v>30</v>
      </c>
      <c r="Z3378" s="3" t="s">
        <v>30</v>
      </c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3"/>
      <c r="BG3378" s="3"/>
      <c r="BH3378" s="3"/>
      <c r="BI3378" s="3"/>
      <c r="BJ3378" s="3"/>
    </row>
    <row r="3379" customFormat="false" ht="15.75" hidden="false" customHeight="false" outlineLevel="0" collapsed="false">
      <c r="A3379" s="3" t="n">
        <v>3378</v>
      </c>
      <c r="B3379" s="3" t="s">
        <v>9856</v>
      </c>
      <c r="C3379" s="3" t="s">
        <v>9857</v>
      </c>
      <c r="D3379" s="3" t="n">
        <v>1</v>
      </c>
      <c r="E3379" s="3" t="n">
        <v>3.9002066</v>
      </c>
      <c r="F3379" s="3" t="n">
        <v>12</v>
      </c>
      <c r="G3379" s="3" t="n">
        <v>12</v>
      </c>
      <c r="H3379" s="3" t="n">
        <v>4</v>
      </c>
      <c r="I3379" s="3" t="n">
        <v>4</v>
      </c>
      <c r="J3379" s="3" t="n">
        <v>20</v>
      </c>
      <c r="K3379" s="3" t="n">
        <v>20</v>
      </c>
      <c r="L3379" s="3" t="n">
        <v>6</v>
      </c>
      <c r="M3379" s="3" t="n">
        <v>6</v>
      </c>
      <c r="N3379" s="3" t="n">
        <v>8</v>
      </c>
      <c r="O3379" s="3" t="n">
        <v>4</v>
      </c>
      <c r="P3379" s="3" t="n">
        <v>8.5</v>
      </c>
      <c r="Q3379" s="3" t="n">
        <v>24.2</v>
      </c>
      <c r="R3379" s="3" t="s">
        <v>9858</v>
      </c>
      <c r="S3379" s="4" t="n">
        <v>45747.0911342593</v>
      </c>
      <c r="T3379" s="3" t="s">
        <v>65</v>
      </c>
      <c r="U3379" s="3" t="s">
        <v>65</v>
      </c>
      <c r="V3379" s="3" t="n">
        <v>1</v>
      </c>
      <c r="W3379" s="3" t="n">
        <v>1</v>
      </c>
      <c r="X3379" s="3" t="n">
        <v>0</v>
      </c>
      <c r="Y3379" s="3" t="s">
        <v>30</v>
      </c>
      <c r="Z3379" s="3" t="s">
        <v>30</v>
      </c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  <c r="BF3379" s="3"/>
      <c r="BG3379" s="3"/>
      <c r="BH3379" s="3"/>
      <c r="BI3379" s="3"/>
      <c r="BJ3379" s="3"/>
    </row>
    <row r="3380" customFormat="false" ht="15.75" hidden="false" customHeight="false" outlineLevel="0" collapsed="false">
      <c r="A3380" s="3" t="n">
        <v>3379</v>
      </c>
      <c r="B3380" s="3" t="s">
        <v>9859</v>
      </c>
      <c r="C3380" s="3" t="s">
        <v>9860</v>
      </c>
      <c r="D3380" s="3" t="n">
        <v>1</v>
      </c>
      <c r="E3380" s="3" t="n">
        <v>19.7856449</v>
      </c>
      <c r="F3380" s="3" t="n">
        <v>27</v>
      </c>
      <c r="G3380" s="3" t="n">
        <v>27</v>
      </c>
      <c r="H3380" s="3" t="n">
        <v>14</v>
      </c>
      <c r="I3380" s="3" t="n">
        <v>14</v>
      </c>
      <c r="J3380" s="3" t="n">
        <v>47</v>
      </c>
      <c r="K3380" s="3" t="n">
        <v>47</v>
      </c>
      <c r="L3380" s="3" t="n">
        <v>4</v>
      </c>
      <c r="M3380" s="3" t="n">
        <v>4</v>
      </c>
      <c r="N3380" s="3" t="n">
        <v>-1</v>
      </c>
      <c r="O3380" s="3" t="n">
        <v>-1</v>
      </c>
      <c r="P3380" s="3" t="n">
        <v>8.5</v>
      </c>
      <c r="Q3380" s="3" t="n">
        <v>24.2</v>
      </c>
      <c r="R3380" s="3" t="s">
        <v>9861</v>
      </c>
      <c r="S3380" s="4" t="n">
        <v>45747.0918402778</v>
      </c>
      <c r="T3380" s="3" t="s">
        <v>246</v>
      </c>
      <c r="U3380" s="3" t="s">
        <v>246</v>
      </c>
      <c r="V3380" s="3" t="n">
        <v>0</v>
      </c>
      <c r="W3380" s="3" t="n">
        <v>0</v>
      </c>
      <c r="X3380" s="3" t="n">
        <v>0</v>
      </c>
      <c r="Y3380" s="3" t="s">
        <v>30</v>
      </c>
      <c r="Z3380" s="3" t="s">
        <v>30</v>
      </c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3"/>
      <c r="BG3380" s="3"/>
      <c r="BH3380" s="3"/>
      <c r="BI3380" s="3"/>
      <c r="BJ3380" s="3"/>
    </row>
    <row r="3381" customFormat="false" ht="15.75" hidden="false" customHeight="false" outlineLevel="0" collapsed="false">
      <c r="A3381" s="3" t="n">
        <v>3380</v>
      </c>
      <c r="B3381" s="3" t="s">
        <v>9862</v>
      </c>
      <c r="C3381" s="3" t="s">
        <v>9863</v>
      </c>
      <c r="D3381" s="3" t="n">
        <v>1</v>
      </c>
      <c r="E3381" s="3" t="n">
        <v>21.9145769</v>
      </c>
      <c r="F3381" s="3" t="n">
        <v>25</v>
      </c>
      <c r="G3381" s="3" t="n">
        <v>25</v>
      </c>
      <c r="H3381" s="3" t="n">
        <v>13</v>
      </c>
      <c r="I3381" s="3" t="n">
        <v>13</v>
      </c>
      <c r="J3381" s="3" t="n">
        <v>45</v>
      </c>
      <c r="K3381" s="3" t="n">
        <v>45</v>
      </c>
      <c r="L3381" s="3" t="n">
        <v>4</v>
      </c>
      <c r="M3381" s="3" t="n">
        <v>4</v>
      </c>
      <c r="N3381" s="3" t="n">
        <v>-1</v>
      </c>
      <c r="O3381" s="3" t="n">
        <v>-1</v>
      </c>
      <c r="P3381" s="3" t="n">
        <v>8.5</v>
      </c>
      <c r="Q3381" s="3" t="n">
        <v>24.2</v>
      </c>
      <c r="R3381" s="3" t="s">
        <v>9864</v>
      </c>
      <c r="S3381" s="4" t="n">
        <v>45747.0925231481</v>
      </c>
      <c r="T3381" s="3" t="s">
        <v>246</v>
      </c>
      <c r="U3381" s="3" t="s">
        <v>246</v>
      </c>
      <c r="V3381" s="3" t="n">
        <v>0</v>
      </c>
      <c r="W3381" s="3" t="n">
        <v>0</v>
      </c>
      <c r="X3381" s="3" t="n">
        <v>0</v>
      </c>
      <c r="Y3381" s="3" t="s">
        <v>30</v>
      </c>
      <c r="Z3381" s="3" t="s">
        <v>30</v>
      </c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3"/>
    </row>
    <row r="3382" customFormat="false" ht="15.75" hidden="false" customHeight="false" outlineLevel="0" collapsed="false">
      <c r="A3382" s="3" t="n">
        <v>3381</v>
      </c>
      <c r="B3382" s="3" t="s">
        <v>9865</v>
      </c>
      <c r="C3382" s="3" t="s">
        <v>9866</v>
      </c>
      <c r="D3382" s="3" t="n">
        <v>1</v>
      </c>
      <c r="E3382" s="3" t="n">
        <v>21.3356108</v>
      </c>
      <c r="F3382" s="3" t="n">
        <v>25</v>
      </c>
      <c r="G3382" s="3" t="n">
        <v>25</v>
      </c>
      <c r="H3382" s="3" t="n">
        <v>13</v>
      </c>
      <c r="I3382" s="3" t="n">
        <v>13</v>
      </c>
      <c r="J3382" s="3" t="n">
        <v>45</v>
      </c>
      <c r="K3382" s="3" t="n">
        <v>45</v>
      </c>
      <c r="L3382" s="3" t="n">
        <v>4</v>
      </c>
      <c r="M3382" s="3" t="n">
        <v>4</v>
      </c>
      <c r="N3382" s="3" t="n">
        <v>-1</v>
      </c>
      <c r="O3382" s="3" t="n">
        <v>-1</v>
      </c>
      <c r="P3382" s="3" t="n">
        <v>8.5</v>
      </c>
      <c r="Q3382" s="3" t="n">
        <v>24.2</v>
      </c>
      <c r="R3382" s="3" t="s">
        <v>9867</v>
      </c>
      <c r="S3382" s="4" t="n">
        <v>45747.0932291667</v>
      </c>
      <c r="T3382" s="3" t="s">
        <v>246</v>
      </c>
      <c r="U3382" s="3" t="s">
        <v>246</v>
      </c>
      <c r="V3382" s="3" t="n">
        <v>0</v>
      </c>
      <c r="W3382" s="3" t="n">
        <v>0</v>
      </c>
      <c r="X3382" s="3" t="n">
        <v>0</v>
      </c>
      <c r="Y3382" s="3" t="s">
        <v>30</v>
      </c>
      <c r="Z3382" s="3" t="s">
        <v>30</v>
      </c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3"/>
    </row>
    <row r="3383" customFormat="false" ht="15.75" hidden="false" customHeight="false" outlineLevel="0" collapsed="false">
      <c r="A3383" s="3" t="n">
        <v>3382</v>
      </c>
      <c r="B3383" s="3" t="s">
        <v>9868</v>
      </c>
      <c r="C3383" s="3" t="s">
        <v>9869</v>
      </c>
      <c r="D3383" s="3" t="n">
        <v>1</v>
      </c>
      <c r="E3383" s="3" t="n">
        <v>12.0997766</v>
      </c>
      <c r="F3383" s="3" t="n">
        <v>80</v>
      </c>
      <c r="G3383" s="3" t="n">
        <v>80</v>
      </c>
      <c r="H3383" s="3" t="n">
        <v>12</v>
      </c>
      <c r="I3383" s="3" t="n">
        <v>12</v>
      </c>
      <c r="J3383" s="3" t="n">
        <v>140</v>
      </c>
      <c r="K3383" s="3" t="n">
        <v>140</v>
      </c>
      <c r="L3383" s="3" t="n">
        <v>21</v>
      </c>
      <c r="M3383" s="3" t="n">
        <v>21</v>
      </c>
      <c r="N3383" s="3" t="n">
        <v>7</v>
      </c>
      <c r="O3383" s="3" t="n">
        <v>-1</v>
      </c>
      <c r="P3383" s="3" t="n">
        <v>8.4</v>
      </c>
      <c r="Q3383" s="3" t="n">
        <v>24.2</v>
      </c>
      <c r="R3383" s="3" t="s">
        <v>9870</v>
      </c>
      <c r="S3383" s="4" t="n">
        <v>45747.0936689815</v>
      </c>
      <c r="T3383" s="3" t="s">
        <v>65</v>
      </c>
      <c r="U3383" s="3" t="s">
        <v>65</v>
      </c>
      <c r="V3383" s="3" t="n">
        <v>1</v>
      </c>
      <c r="W3383" s="3" t="n">
        <v>0</v>
      </c>
      <c r="X3383" s="3" t="n">
        <v>0</v>
      </c>
      <c r="Y3383" s="3" t="s">
        <v>30</v>
      </c>
      <c r="Z3383" s="3" t="s">
        <v>30</v>
      </c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3"/>
    </row>
    <row r="3384" customFormat="false" ht="15.75" hidden="false" customHeight="false" outlineLevel="0" collapsed="false">
      <c r="A3384" s="3" t="n">
        <v>3383</v>
      </c>
      <c r="B3384" s="3" t="s">
        <v>9871</v>
      </c>
      <c r="C3384" s="3" t="s">
        <v>9872</v>
      </c>
      <c r="D3384" s="3" t="n">
        <v>1</v>
      </c>
      <c r="E3384" s="3" t="n">
        <v>13.8139336</v>
      </c>
      <c r="F3384" s="3" t="n">
        <v>53</v>
      </c>
      <c r="G3384" s="3" t="n">
        <v>53</v>
      </c>
      <c r="H3384" s="3" t="n">
        <v>17</v>
      </c>
      <c r="I3384" s="3" t="n">
        <v>17</v>
      </c>
      <c r="J3384" s="3" t="n">
        <v>67</v>
      </c>
      <c r="K3384" s="3" t="n">
        <v>67</v>
      </c>
      <c r="L3384" s="3" t="n">
        <v>5</v>
      </c>
      <c r="M3384" s="3" t="n">
        <v>5</v>
      </c>
      <c r="N3384" s="3" t="n">
        <v>-1</v>
      </c>
      <c r="O3384" s="3" t="n">
        <v>-1</v>
      </c>
      <c r="P3384" s="3" t="n">
        <v>8.2</v>
      </c>
      <c r="Q3384" s="3" t="n">
        <v>24.2</v>
      </c>
      <c r="R3384" s="3" t="s">
        <v>9873</v>
      </c>
      <c r="S3384" s="4" t="n">
        <v>45747.0941666667</v>
      </c>
      <c r="T3384" s="3" t="s">
        <v>246</v>
      </c>
      <c r="U3384" s="3" t="s">
        <v>246</v>
      </c>
      <c r="V3384" s="3" t="n">
        <v>0</v>
      </c>
      <c r="W3384" s="3" t="n">
        <v>0</v>
      </c>
      <c r="X3384" s="3" t="n">
        <v>0</v>
      </c>
      <c r="Y3384" s="3" t="s">
        <v>30</v>
      </c>
      <c r="Z3384" s="3" t="s">
        <v>30</v>
      </c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3"/>
      <c r="BG3384" s="3"/>
      <c r="BH3384" s="3"/>
      <c r="BI3384" s="3"/>
      <c r="BJ3384" s="3"/>
    </row>
    <row r="3385" customFormat="false" ht="15.75" hidden="false" customHeight="false" outlineLevel="0" collapsed="false">
      <c r="A3385" s="3" t="n">
        <v>3384</v>
      </c>
      <c r="B3385" s="3" t="s">
        <v>9874</v>
      </c>
      <c r="C3385" s="3" t="s">
        <v>9875</v>
      </c>
      <c r="D3385" s="3" t="n">
        <v>1</v>
      </c>
      <c r="E3385" s="3" t="n">
        <v>6.9382682</v>
      </c>
      <c r="F3385" s="3" t="n">
        <v>134</v>
      </c>
      <c r="G3385" s="3" t="n">
        <v>134</v>
      </c>
      <c r="H3385" s="3" t="n">
        <v>22</v>
      </c>
      <c r="I3385" s="3" t="n">
        <v>22</v>
      </c>
      <c r="J3385" s="3" t="n">
        <v>178</v>
      </c>
      <c r="K3385" s="3" t="n">
        <v>178</v>
      </c>
      <c r="L3385" s="3" t="n">
        <v>13</v>
      </c>
      <c r="M3385" s="3" t="n">
        <v>13</v>
      </c>
      <c r="N3385" s="3" t="n">
        <v>0</v>
      </c>
      <c r="O3385" s="3" t="n">
        <v>-1</v>
      </c>
      <c r="P3385" s="3" t="n">
        <v>8</v>
      </c>
      <c r="Q3385" s="3" t="n">
        <v>24.2</v>
      </c>
      <c r="R3385" s="3" t="s">
        <v>9876</v>
      </c>
      <c r="S3385" s="4" t="n">
        <v>45747.0944328704</v>
      </c>
      <c r="T3385" s="3" t="s">
        <v>2259</v>
      </c>
      <c r="U3385" s="3" t="s">
        <v>2259</v>
      </c>
      <c r="V3385" s="3" t="n">
        <v>1</v>
      </c>
      <c r="W3385" s="3" t="n">
        <v>0</v>
      </c>
      <c r="X3385" s="3" t="n">
        <v>0</v>
      </c>
      <c r="Y3385" s="3" t="s">
        <v>30</v>
      </c>
      <c r="Z3385" s="3" t="s">
        <v>30</v>
      </c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3"/>
      <c r="BG3385" s="3"/>
      <c r="BH3385" s="3"/>
      <c r="BI3385" s="3"/>
      <c r="BJ3385" s="3"/>
    </row>
    <row r="3386" customFormat="false" ht="15.75" hidden="false" customHeight="false" outlineLevel="0" collapsed="false">
      <c r="A3386" s="3" t="n">
        <v>3385</v>
      </c>
      <c r="B3386" s="3" t="s">
        <v>9877</v>
      </c>
      <c r="C3386" s="3" t="s">
        <v>9878</v>
      </c>
      <c r="D3386" s="3" t="n">
        <v>1</v>
      </c>
      <c r="E3386" s="3" t="n">
        <v>30.8355943</v>
      </c>
      <c r="F3386" s="3" t="n">
        <v>970</v>
      </c>
      <c r="G3386" s="3" t="n">
        <v>970</v>
      </c>
      <c r="H3386" s="3" t="n">
        <v>26</v>
      </c>
      <c r="I3386" s="3" t="n">
        <v>26</v>
      </c>
      <c r="J3386" s="3" t="n">
        <v>1064</v>
      </c>
      <c r="K3386" s="3" t="n">
        <v>1064</v>
      </c>
      <c r="L3386" s="3" t="n">
        <v>46</v>
      </c>
      <c r="M3386" s="3" t="n">
        <v>46</v>
      </c>
      <c r="N3386" s="3" t="n">
        <v>-1</v>
      </c>
      <c r="O3386" s="3" t="n">
        <v>-1</v>
      </c>
      <c r="P3386" s="3" t="n">
        <v>8.1</v>
      </c>
      <c r="Q3386" s="3" t="n">
        <v>24.2</v>
      </c>
      <c r="R3386" s="3" t="s">
        <v>9879</v>
      </c>
      <c r="S3386" s="4" t="n">
        <v>45747.0951273148</v>
      </c>
      <c r="T3386" s="3" t="s">
        <v>239</v>
      </c>
      <c r="U3386" s="3" t="s">
        <v>239</v>
      </c>
      <c r="V3386" s="3" t="n">
        <v>0</v>
      </c>
      <c r="W3386" s="3" t="n">
        <v>0</v>
      </c>
      <c r="X3386" s="3" t="n">
        <v>0</v>
      </c>
      <c r="Y3386" s="3" t="s">
        <v>30</v>
      </c>
      <c r="Z3386" s="3" t="s">
        <v>30</v>
      </c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3"/>
      <c r="BG3386" s="3"/>
      <c r="BH3386" s="3"/>
      <c r="BI3386" s="3"/>
      <c r="BJ3386" s="3"/>
    </row>
    <row r="3387" customFormat="false" ht="15.75" hidden="false" customHeight="false" outlineLevel="0" collapsed="false">
      <c r="A3387" s="3" t="n">
        <v>3386</v>
      </c>
      <c r="B3387" s="3" t="s">
        <v>9880</v>
      </c>
      <c r="C3387" s="3" t="s">
        <v>9881</v>
      </c>
      <c r="D3387" s="3" t="n">
        <v>1</v>
      </c>
      <c r="E3387" s="3" t="n">
        <v>54.6972029</v>
      </c>
      <c r="F3387" s="3" t="n">
        <v>494</v>
      </c>
      <c r="G3387" s="3" t="n">
        <v>494</v>
      </c>
      <c r="H3387" s="3" t="n">
        <v>29</v>
      </c>
      <c r="I3387" s="3" t="n">
        <v>29</v>
      </c>
      <c r="J3387" s="3" t="n">
        <v>640</v>
      </c>
      <c r="K3387" s="3" t="n">
        <v>640</v>
      </c>
      <c r="L3387" s="3" t="n">
        <v>77</v>
      </c>
      <c r="M3387" s="3" t="n">
        <v>77</v>
      </c>
      <c r="N3387" s="3" t="n">
        <v>-1</v>
      </c>
      <c r="O3387" s="3" t="n">
        <v>-1</v>
      </c>
      <c r="P3387" s="3" t="n">
        <v>8.6</v>
      </c>
      <c r="Q3387" s="3" t="n">
        <v>24.2</v>
      </c>
      <c r="R3387" s="3" t="s">
        <v>9882</v>
      </c>
      <c r="S3387" s="4" t="n">
        <v>45747.0966319444</v>
      </c>
      <c r="T3387" s="3" t="s">
        <v>29</v>
      </c>
      <c r="U3387" s="3" t="s">
        <v>29</v>
      </c>
      <c r="V3387" s="3" t="n">
        <v>0</v>
      </c>
      <c r="W3387" s="3" t="n">
        <v>0</v>
      </c>
      <c r="X3387" s="3" t="n">
        <v>0</v>
      </c>
      <c r="Y3387" s="3" t="s">
        <v>30</v>
      </c>
      <c r="Z3387" s="3" t="s">
        <v>30</v>
      </c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3"/>
      <c r="BG3387" s="3"/>
      <c r="BH3387" s="3"/>
      <c r="BI3387" s="3"/>
      <c r="BJ3387" s="3"/>
    </row>
    <row r="3388" customFormat="false" ht="15.75" hidden="false" customHeight="false" outlineLevel="0" collapsed="false">
      <c r="A3388" s="3" t="n">
        <v>3387</v>
      </c>
      <c r="B3388" s="3" t="s">
        <v>9883</v>
      </c>
      <c r="C3388" s="3" t="s">
        <v>9884</v>
      </c>
      <c r="D3388" s="3" t="n">
        <v>1</v>
      </c>
      <c r="E3388" s="3" t="n">
        <v>18.7106858</v>
      </c>
      <c r="F3388" s="3" t="n">
        <v>50</v>
      </c>
      <c r="G3388" s="3" t="n">
        <v>50</v>
      </c>
      <c r="H3388" s="3" t="n">
        <v>16</v>
      </c>
      <c r="I3388" s="3" t="n">
        <v>16</v>
      </c>
      <c r="J3388" s="3" t="n">
        <v>74</v>
      </c>
      <c r="K3388" s="3" t="n">
        <v>74</v>
      </c>
      <c r="L3388" s="3" t="n">
        <v>4</v>
      </c>
      <c r="M3388" s="3" t="n">
        <v>4</v>
      </c>
      <c r="N3388" s="3" t="n">
        <v>-1</v>
      </c>
      <c r="O3388" s="3" t="n">
        <v>-1</v>
      </c>
      <c r="P3388" s="3" t="n">
        <v>8.3</v>
      </c>
      <c r="Q3388" s="3" t="n">
        <v>24.2</v>
      </c>
      <c r="R3388" s="3" t="s">
        <v>9885</v>
      </c>
      <c r="S3388" s="4" t="n">
        <v>45747.0974768519</v>
      </c>
      <c r="T3388" s="3" t="s">
        <v>65</v>
      </c>
      <c r="U3388" s="3" t="s">
        <v>65</v>
      </c>
      <c r="V3388" s="3" t="n">
        <v>0</v>
      </c>
      <c r="W3388" s="3" t="n">
        <v>0</v>
      </c>
      <c r="X3388" s="3" t="n">
        <v>0</v>
      </c>
      <c r="Y3388" s="3" t="s">
        <v>30</v>
      </c>
      <c r="Z3388" s="3" t="s">
        <v>30</v>
      </c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3"/>
      <c r="BG3388" s="3"/>
      <c r="BH3388" s="3"/>
      <c r="BI3388" s="3"/>
      <c r="BJ3388" s="3"/>
    </row>
    <row r="3389" customFormat="false" ht="15.75" hidden="false" customHeight="false" outlineLevel="0" collapsed="false">
      <c r="A3389" s="3" t="n">
        <v>3388</v>
      </c>
      <c r="B3389" s="3" t="s">
        <v>9886</v>
      </c>
      <c r="C3389" s="3" t="s">
        <v>9887</v>
      </c>
      <c r="D3389" s="3" t="n">
        <v>1</v>
      </c>
      <c r="E3389" s="3" t="n">
        <v>18.4965781</v>
      </c>
      <c r="F3389" s="3" t="n">
        <v>50</v>
      </c>
      <c r="G3389" s="3" t="n">
        <v>50</v>
      </c>
      <c r="H3389" s="3" t="n">
        <v>16</v>
      </c>
      <c r="I3389" s="3" t="n">
        <v>16</v>
      </c>
      <c r="J3389" s="3" t="n">
        <v>74</v>
      </c>
      <c r="K3389" s="3" t="n">
        <v>74</v>
      </c>
      <c r="L3389" s="3" t="n">
        <v>4</v>
      </c>
      <c r="M3389" s="3" t="n">
        <v>4</v>
      </c>
      <c r="N3389" s="3" t="n">
        <v>-1</v>
      </c>
      <c r="O3389" s="3" t="n">
        <v>-1</v>
      </c>
      <c r="P3389" s="3" t="n">
        <v>8.3</v>
      </c>
      <c r="Q3389" s="3" t="n">
        <v>24.2</v>
      </c>
      <c r="R3389" s="3" t="s">
        <v>9885</v>
      </c>
      <c r="S3389" s="4" t="n">
        <v>45747.0981828704</v>
      </c>
      <c r="T3389" s="3" t="s">
        <v>65</v>
      </c>
      <c r="U3389" s="3" t="s">
        <v>65</v>
      </c>
      <c r="V3389" s="3" t="n">
        <v>0</v>
      </c>
      <c r="W3389" s="3" t="n">
        <v>0</v>
      </c>
      <c r="X3389" s="3" t="n">
        <v>0</v>
      </c>
      <c r="Y3389" s="3" t="s">
        <v>30</v>
      </c>
      <c r="Z3389" s="3" t="s">
        <v>30</v>
      </c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3"/>
      <c r="BG3389" s="3"/>
      <c r="BH3389" s="3"/>
      <c r="BI3389" s="3"/>
      <c r="BJ3389" s="3"/>
    </row>
    <row r="3390" customFormat="false" ht="15.75" hidden="false" customHeight="false" outlineLevel="0" collapsed="false">
      <c r="A3390" s="3" t="n">
        <v>3389</v>
      </c>
      <c r="B3390" s="3" t="s">
        <v>9888</v>
      </c>
      <c r="C3390" s="3" t="s">
        <v>9889</v>
      </c>
      <c r="D3390" s="3" t="n">
        <v>1</v>
      </c>
      <c r="E3390" s="3" t="n">
        <v>13.4153</v>
      </c>
      <c r="F3390" s="3" t="n">
        <v>17</v>
      </c>
      <c r="G3390" s="3" t="n">
        <v>17</v>
      </c>
      <c r="H3390" s="3" t="n">
        <v>10</v>
      </c>
      <c r="I3390" s="3" t="n">
        <v>10</v>
      </c>
      <c r="J3390" s="3" t="n">
        <v>22</v>
      </c>
      <c r="K3390" s="3" t="n">
        <v>22</v>
      </c>
      <c r="L3390" s="3" t="n">
        <v>2</v>
      </c>
      <c r="M3390" s="3" t="n">
        <v>2</v>
      </c>
      <c r="N3390" s="3" t="n">
        <v>-1</v>
      </c>
      <c r="O3390" s="3" t="n">
        <v>-1</v>
      </c>
      <c r="P3390" s="3" t="n">
        <v>8</v>
      </c>
      <c r="Q3390" s="3" t="n">
        <v>24.2</v>
      </c>
      <c r="R3390" s="3" t="s">
        <v>9890</v>
      </c>
      <c r="S3390" s="4" t="n">
        <v>45747.0986458333</v>
      </c>
      <c r="T3390" s="3" t="s">
        <v>65</v>
      </c>
      <c r="U3390" s="3" t="s">
        <v>65</v>
      </c>
      <c r="V3390" s="3" t="n">
        <v>0</v>
      </c>
      <c r="W3390" s="3" t="n">
        <v>0</v>
      </c>
      <c r="X3390" s="3" t="n">
        <v>0</v>
      </c>
      <c r="Y3390" s="3" t="s">
        <v>30</v>
      </c>
      <c r="Z3390" s="3" t="s">
        <v>30</v>
      </c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  <c r="BF3390" s="3"/>
      <c r="BG3390" s="3"/>
      <c r="BH3390" s="3"/>
      <c r="BI3390" s="3"/>
      <c r="BJ3390" s="3"/>
    </row>
    <row r="3391" customFormat="false" ht="15.75" hidden="false" customHeight="false" outlineLevel="0" collapsed="false">
      <c r="A3391" s="3" t="n">
        <v>3390</v>
      </c>
      <c r="B3391" s="3" t="s">
        <v>9891</v>
      </c>
      <c r="C3391" s="3" t="s">
        <v>9892</v>
      </c>
      <c r="D3391" s="3" t="n">
        <v>1</v>
      </c>
      <c r="E3391" s="3" t="n">
        <v>28.6539787</v>
      </c>
      <c r="F3391" s="3" t="n">
        <v>249</v>
      </c>
      <c r="G3391" s="3" t="n">
        <v>249</v>
      </c>
      <c r="H3391" s="3" t="n">
        <v>29</v>
      </c>
      <c r="I3391" s="3" t="n">
        <v>29</v>
      </c>
      <c r="J3391" s="3" t="n">
        <v>339</v>
      </c>
      <c r="K3391" s="3" t="n">
        <v>339</v>
      </c>
      <c r="L3391" s="3" t="n">
        <v>44</v>
      </c>
      <c r="M3391" s="3" t="n">
        <v>44</v>
      </c>
      <c r="N3391" s="3" t="n">
        <v>-1</v>
      </c>
      <c r="O3391" s="3" t="n">
        <v>-1</v>
      </c>
      <c r="P3391" s="3" t="n">
        <v>8.6</v>
      </c>
      <c r="Q3391" s="3" t="n">
        <v>24.2</v>
      </c>
      <c r="R3391" s="3" t="s">
        <v>9893</v>
      </c>
      <c r="S3391" s="4" t="n">
        <v>45747.0997685185</v>
      </c>
      <c r="T3391" s="3" t="s">
        <v>29</v>
      </c>
      <c r="U3391" s="3" t="s">
        <v>29</v>
      </c>
      <c r="V3391" s="3" t="n">
        <v>0</v>
      </c>
      <c r="W3391" s="3" t="n">
        <v>0</v>
      </c>
      <c r="X3391" s="3" t="n">
        <v>0</v>
      </c>
      <c r="Y3391" s="3" t="s">
        <v>30</v>
      </c>
      <c r="Z3391" s="3" t="s">
        <v>30</v>
      </c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  <c r="BF3391" s="3"/>
      <c r="BG3391" s="3"/>
      <c r="BH3391" s="3"/>
      <c r="BI3391" s="3"/>
      <c r="BJ3391" s="3"/>
    </row>
    <row r="3392" customFormat="false" ht="15.75" hidden="false" customHeight="false" outlineLevel="0" collapsed="false">
      <c r="A3392" s="3" t="n">
        <v>3391</v>
      </c>
      <c r="B3392" s="3" t="s">
        <v>9894</v>
      </c>
      <c r="C3392" s="3" t="s">
        <v>9895</v>
      </c>
      <c r="D3392" s="3" t="n">
        <v>1</v>
      </c>
      <c r="E3392" s="3" t="n">
        <v>57.9107783</v>
      </c>
      <c r="F3392" s="3" t="n">
        <v>1930</v>
      </c>
      <c r="G3392" s="3" t="n">
        <v>1930</v>
      </c>
      <c r="H3392" s="3" t="n">
        <v>41</v>
      </c>
      <c r="I3392" s="3" t="n">
        <v>41</v>
      </c>
      <c r="J3392" s="3" t="n">
        <v>2618</v>
      </c>
      <c r="K3392" s="3" t="n">
        <v>2618</v>
      </c>
      <c r="L3392" s="3" t="n">
        <v>169</v>
      </c>
      <c r="M3392" s="3" t="n">
        <v>169</v>
      </c>
      <c r="N3392" s="3" t="n">
        <v>-1</v>
      </c>
      <c r="O3392" s="3" t="n">
        <v>-1</v>
      </c>
      <c r="P3392" s="3" t="n">
        <v>8.3</v>
      </c>
      <c r="Q3392" s="3" t="n">
        <v>24.2</v>
      </c>
      <c r="R3392" s="3" t="s">
        <v>9896</v>
      </c>
      <c r="S3392" s="4" t="n">
        <v>45747.1015046296</v>
      </c>
      <c r="T3392" s="3" t="s">
        <v>4910</v>
      </c>
      <c r="U3392" s="3" t="s">
        <v>4910</v>
      </c>
      <c r="V3392" s="3" t="n">
        <v>0</v>
      </c>
      <c r="W3392" s="3" t="n">
        <v>0</v>
      </c>
      <c r="X3392" s="3" t="n">
        <v>0</v>
      </c>
      <c r="Y3392" s="3" t="s">
        <v>30</v>
      </c>
      <c r="Z3392" s="3" t="s">
        <v>30</v>
      </c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3"/>
    </row>
    <row r="3393" customFormat="false" ht="15.75" hidden="false" customHeight="false" outlineLevel="0" collapsed="false">
      <c r="A3393" s="3" t="n">
        <v>3392</v>
      </c>
      <c r="B3393" s="3" t="s">
        <v>9897</v>
      </c>
      <c r="C3393" s="3" t="s">
        <v>9898</v>
      </c>
      <c r="D3393" s="3" t="n">
        <v>1</v>
      </c>
      <c r="E3393" s="3" t="n">
        <v>6.036879</v>
      </c>
      <c r="F3393" s="3" t="n">
        <v>108</v>
      </c>
      <c r="G3393" s="3" t="n">
        <v>108</v>
      </c>
      <c r="H3393" s="3" t="n">
        <v>14</v>
      </c>
      <c r="I3393" s="3" t="n">
        <v>14</v>
      </c>
      <c r="J3393" s="3" t="n">
        <v>127</v>
      </c>
      <c r="K3393" s="3" t="n">
        <v>127</v>
      </c>
      <c r="L3393" s="3" t="n">
        <v>7</v>
      </c>
      <c r="M3393" s="3" t="n">
        <v>7</v>
      </c>
      <c r="N3393" s="3" t="n">
        <v>0</v>
      </c>
      <c r="O3393" s="3" t="n">
        <v>-1</v>
      </c>
      <c r="P3393" s="3" t="n">
        <v>8.1</v>
      </c>
      <c r="Q3393" s="3" t="n">
        <v>24.2</v>
      </c>
      <c r="R3393" s="3" t="s">
        <v>9899</v>
      </c>
      <c r="S3393" s="4" t="n">
        <v>45747.101875</v>
      </c>
      <c r="T3393" s="3" t="s">
        <v>65</v>
      </c>
      <c r="U3393" s="3" t="s">
        <v>65</v>
      </c>
      <c r="V3393" s="3" t="n">
        <v>1</v>
      </c>
      <c r="W3393" s="3" t="n">
        <v>0</v>
      </c>
      <c r="X3393" s="3" t="n">
        <v>0</v>
      </c>
      <c r="Y3393" s="3" t="s">
        <v>30</v>
      </c>
      <c r="Z3393" s="3" t="s">
        <v>30</v>
      </c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  <c r="BF3393" s="3"/>
      <c r="BG3393" s="3"/>
      <c r="BH3393" s="3"/>
      <c r="BI3393" s="3"/>
      <c r="BJ3393" s="3"/>
    </row>
    <row r="3394" customFormat="false" ht="15.75" hidden="false" customHeight="false" outlineLevel="0" collapsed="false">
      <c r="A3394" s="3" t="n">
        <v>3393</v>
      </c>
      <c r="B3394" s="3" t="s">
        <v>9900</v>
      </c>
      <c r="C3394" s="3" t="s">
        <v>9901</v>
      </c>
      <c r="D3394" s="3" t="n">
        <v>1</v>
      </c>
      <c r="E3394" s="3" t="n">
        <v>11.6597776</v>
      </c>
      <c r="F3394" s="3" t="n">
        <v>68</v>
      </c>
      <c r="G3394" s="3" t="n">
        <v>68</v>
      </c>
      <c r="H3394" s="3" t="n">
        <v>20</v>
      </c>
      <c r="I3394" s="3" t="n">
        <v>20</v>
      </c>
      <c r="J3394" s="3" t="n">
        <v>89</v>
      </c>
      <c r="K3394" s="3" t="n">
        <v>89</v>
      </c>
      <c r="L3394" s="3" t="n">
        <v>14</v>
      </c>
      <c r="M3394" s="3" t="n">
        <v>14</v>
      </c>
      <c r="N3394" s="3" t="n">
        <v>-1</v>
      </c>
      <c r="O3394" s="3" t="n">
        <v>-1</v>
      </c>
      <c r="P3394" s="3" t="n">
        <v>8.6</v>
      </c>
      <c r="Q3394" s="3" t="n">
        <v>24.2</v>
      </c>
      <c r="R3394" s="3" t="s">
        <v>9902</v>
      </c>
      <c r="S3394" s="4" t="n">
        <v>45747.1022569445</v>
      </c>
      <c r="T3394" s="3" t="s">
        <v>4910</v>
      </c>
      <c r="U3394" s="3" t="s">
        <v>4910</v>
      </c>
      <c r="V3394" s="3" t="n">
        <v>0</v>
      </c>
      <c r="W3394" s="3" t="n">
        <v>0</v>
      </c>
      <c r="X3394" s="3" t="n">
        <v>0</v>
      </c>
      <c r="Y3394" s="3" t="s">
        <v>30</v>
      </c>
      <c r="Z3394" s="3" t="s">
        <v>30</v>
      </c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3"/>
      <c r="BG3394" s="3"/>
      <c r="BH3394" s="3"/>
      <c r="BI3394" s="3"/>
      <c r="BJ3394" s="3"/>
    </row>
    <row r="3395" customFormat="false" ht="15.75" hidden="false" customHeight="false" outlineLevel="0" collapsed="false">
      <c r="A3395" s="3" t="n">
        <v>3394</v>
      </c>
      <c r="B3395" s="3" t="s">
        <v>9903</v>
      </c>
      <c r="C3395" s="3" t="s">
        <v>9904</v>
      </c>
      <c r="D3395" s="3" t="n">
        <v>1</v>
      </c>
      <c r="E3395" s="3" t="n">
        <v>0.0818877</v>
      </c>
      <c r="F3395" s="3" t="n">
        <v>3</v>
      </c>
      <c r="G3395" s="3" t="n">
        <v>3</v>
      </c>
      <c r="H3395" s="3" t="n">
        <v>1</v>
      </c>
      <c r="I3395" s="3" t="n">
        <v>1</v>
      </c>
      <c r="J3395" s="3" t="n">
        <v>0</v>
      </c>
      <c r="K3395" s="3" t="n">
        <v>0</v>
      </c>
      <c r="L3395" s="3" t="n">
        <v>0</v>
      </c>
      <c r="M3395" s="3" t="n">
        <v>0</v>
      </c>
      <c r="N3395" s="3" t="n">
        <v>-1</v>
      </c>
      <c r="O3395" s="3" t="n">
        <v>-1</v>
      </c>
      <c r="P3395" s="3" t="n">
        <v>8.6</v>
      </c>
      <c r="Q3395" s="3" t="n">
        <v>24.2</v>
      </c>
      <c r="R3395" s="3" t="s">
        <v>9905</v>
      </c>
      <c r="S3395" s="4" t="n">
        <v>45747.102337963</v>
      </c>
      <c r="T3395" s="3" t="s">
        <v>256</v>
      </c>
      <c r="U3395" s="3" t="s">
        <v>256</v>
      </c>
      <c r="V3395" s="3" t="n">
        <v>0</v>
      </c>
      <c r="W3395" s="3" t="n">
        <v>0</v>
      </c>
      <c r="X3395" s="3" t="n">
        <v>0</v>
      </c>
      <c r="Y3395" s="3" t="s">
        <v>30</v>
      </c>
      <c r="Z3395" s="3" t="s">
        <v>30</v>
      </c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3"/>
      <c r="BG3395" s="3"/>
      <c r="BH3395" s="3"/>
      <c r="BI3395" s="3"/>
      <c r="BJ3395" s="3"/>
    </row>
    <row r="3396" customFormat="false" ht="15.75" hidden="false" customHeight="false" outlineLevel="0" collapsed="false">
      <c r="A3396" s="3" t="n">
        <v>3395</v>
      </c>
      <c r="B3396" s="3" t="s">
        <v>9906</v>
      </c>
      <c r="C3396" s="3" t="s">
        <v>9907</v>
      </c>
      <c r="D3396" s="3" t="n">
        <v>1</v>
      </c>
      <c r="E3396" s="3" t="n">
        <v>1.3105503</v>
      </c>
      <c r="F3396" s="3" t="n">
        <v>21</v>
      </c>
      <c r="G3396" s="3" t="n">
        <v>21</v>
      </c>
      <c r="H3396" s="3" t="n">
        <v>5</v>
      </c>
      <c r="I3396" s="3" t="n">
        <v>5</v>
      </c>
      <c r="J3396" s="3" t="n">
        <v>21</v>
      </c>
      <c r="K3396" s="3" t="n">
        <v>21</v>
      </c>
      <c r="L3396" s="3" t="n">
        <v>5</v>
      </c>
      <c r="M3396" s="3" t="n">
        <v>5</v>
      </c>
      <c r="N3396" s="3" t="n">
        <v>-1</v>
      </c>
      <c r="O3396" s="3" t="n">
        <v>-1</v>
      </c>
      <c r="P3396" s="3" t="n">
        <v>8.6</v>
      </c>
      <c r="Q3396" s="3" t="n">
        <v>24.2</v>
      </c>
      <c r="R3396" s="3" t="s">
        <v>9908</v>
      </c>
      <c r="S3396" s="4" t="n">
        <v>45747.1024189815</v>
      </c>
      <c r="T3396" s="3" t="s">
        <v>1920</v>
      </c>
      <c r="U3396" s="3" t="s">
        <v>1920</v>
      </c>
      <c r="V3396" s="3" t="n">
        <v>0</v>
      </c>
      <c r="W3396" s="3" t="n">
        <v>0</v>
      </c>
      <c r="X3396" s="3" t="n">
        <v>0</v>
      </c>
      <c r="Y3396" s="3" t="s">
        <v>30</v>
      </c>
      <c r="Z3396" s="3" t="s">
        <v>30</v>
      </c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3"/>
      <c r="BG3396" s="3"/>
      <c r="BH3396" s="3"/>
      <c r="BI3396" s="3"/>
      <c r="BJ3396" s="3"/>
    </row>
    <row r="3397" customFormat="false" ht="15.75" hidden="false" customHeight="false" outlineLevel="0" collapsed="false">
      <c r="A3397" s="3" t="n">
        <v>3396</v>
      </c>
      <c r="B3397" s="3" t="s">
        <v>9909</v>
      </c>
      <c r="C3397" s="3" t="s">
        <v>9910</v>
      </c>
      <c r="D3397" s="3" t="n">
        <v>1</v>
      </c>
      <c r="E3397" s="3" t="n">
        <v>1.5212865</v>
      </c>
      <c r="F3397" s="3" t="n">
        <v>15</v>
      </c>
      <c r="G3397" s="3" t="n">
        <v>15</v>
      </c>
      <c r="H3397" s="3" t="n">
        <v>5</v>
      </c>
      <c r="I3397" s="3" t="n">
        <v>5</v>
      </c>
      <c r="J3397" s="3" t="n">
        <v>18</v>
      </c>
      <c r="K3397" s="3" t="n">
        <v>18</v>
      </c>
      <c r="L3397" s="3" t="n">
        <v>4</v>
      </c>
      <c r="M3397" s="3" t="n">
        <v>4</v>
      </c>
      <c r="N3397" s="3" t="n">
        <v>-1</v>
      </c>
      <c r="O3397" s="3" t="n">
        <v>-1</v>
      </c>
      <c r="P3397" s="3" t="n">
        <v>8.6</v>
      </c>
      <c r="Q3397" s="3" t="n">
        <v>24.2</v>
      </c>
      <c r="R3397" s="3" t="s">
        <v>9911</v>
      </c>
      <c r="S3397" s="4" t="n">
        <v>45747.1025</v>
      </c>
      <c r="T3397" s="3" t="s">
        <v>1920</v>
      </c>
      <c r="U3397" s="3" t="s">
        <v>1920</v>
      </c>
      <c r="V3397" s="3" t="n">
        <v>0</v>
      </c>
      <c r="W3397" s="3" t="n">
        <v>0</v>
      </c>
      <c r="X3397" s="3" t="n">
        <v>0</v>
      </c>
      <c r="Y3397" s="3" t="s">
        <v>30</v>
      </c>
      <c r="Z3397" s="3" t="s">
        <v>30</v>
      </c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</row>
    <row r="3398" customFormat="false" ht="15.75" hidden="false" customHeight="false" outlineLevel="0" collapsed="false">
      <c r="A3398" s="3" t="n">
        <v>3397</v>
      </c>
      <c r="B3398" s="3" t="s">
        <v>9912</v>
      </c>
      <c r="C3398" s="3"/>
      <c r="D3398" s="3" t="n">
        <v>0</v>
      </c>
      <c r="E3398" s="3" t="s">
        <v>1901</v>
      </c>
      <c r="F3398" s="3" t="s">
        <v>1901</v>
      </c>
      <c r="G3398" s="3" t="s">
        <v>1901</v>
      </c>
      <c r="H3398" s="3" t="s">
        <v>1901</v>
      </c>
      <c r="I3398" s="3" t="s">
        <v>1901</v>
      </c>
      <c r="J3398" s="3" t="s">
        <v>1901</v>
      </c>
      <c r="K3398" s="3" t="s">
        <v>1901</v>
      </c>
      <c r="L3398" s="3" t="s">
        <v>1901</v>
      </c>
      <c r="M3398" s="3" t="s">
        <v>1901</v>
      </c>
      <c r="N3398" s="3" t="s">
        <v>1901</v>
      </c>
      <c r="O3398" s="3" t="s">
        <v>1901</v>
      </c>
      <c r="P3398" s="3"/>
      <c r="Q3398" s="3"/>
      <c r="R3398" s="3"/>
      <c r="S3398" s="3"/>
      <c r="T3398" s="3"/>
      <c r="U3398" s="3"/>
      <c r="V3398" s="3" t="s">
        <v>1901</v>
      </c>
      <c r="W3398" s="3" t="s">
        <v>1901</v>
      </c>
      <c r="X3398" s="3" t="s">
        <v>1901</v>
      </c>
      <c r="Y3398" s="3"/>
      <c r="Z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</row>
    <row r="3399" customFormat="false" ht="15.75" hidden="false" customHeight="false" outlineLevel="0" collapsed="false">
      <c r="A3399" s="3" t="n">
        <v>3398</v>
      </c>
      <c r="B3399" s="3" t="s">
        <v>9913</v>
      </c>
      <c r="C3399" s="3" t="s">
        <v>9914</v>
      </c>
      <c r="D3399" s="3" t="n">
        <v>1</v>
      </c>
      <c r="E3399" s="3" t="n">
        <v>2.0987401</v>
      </c>
      <c r="F3399" s="3" t="n">
        <v>57</v>
      </c>
      <c r="G3399" s="3" t="n">
        <v>57</v>
      </c>
      <c r="H3399" s="3" t="n">
        <v>14</v>
      </c>
      <c r="I3399" s="3" t="n">
        <v>14</v>
      </c>
      <c r="J3399" s="3" t="n">
        <v>58</v>
      </c>
      <c r="K3399" s="3" t="n">
        <v>58</v>
      </c>
      <c r="L3399" s="3" t="n">
        <v>4</v>
      </c>
      <c r="M3399" s="3" t="n">
        <v>4</v>
      </c>
      <c r="N3399" s="3" t="n">
        <v>-1</v>
      </c>
      <c r="O3399" s="3" t="n">
        <v>-1</v>
      </c>
      <c r="P3399" s="3" t="n">
        <v>8.5</v>
      </c>
      <c r="Q3399" s="3" t="n">
        <v>24.2</v>
      </c>
      <c r="R3399" s="3" t="s">
        <v>9915</v>
      </c>
      <c r="S3399" s="4" t="n">
        <v>45747.1026041667</v>
      </c>
      <c r="T3399" s="3" t="s">
        <v>29</v>
      </c>
      <c r="U3399" s="3" t="s">
        <v>29</v>
      </c>
      <c r="V3399" s="3" t="n">
        <v>0</v>
      </c>
      <c r="W3399" s="3" t="n">
        <v>0</v>
      </c>
      <c r="X3399" s="3" t="n">
        <v>0</v>
      </c>
      <c r="Y3399" s="3" t="s">
        <v>30</v>
      </c>
      <c r="Z3399" s="3" t="s">
        <v>30</v>
      </c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  <c r="BF3399" s="3"/>
      <c r="BG3399" s="3"/>
      <c r="BH3399" s="3"/>
      <c r="BI3399" s="3"/>
      <c r="BJ3399" s="3"/>
    </row>
    <row r="3400" customFormat="false" ht="15.75" hidden="false" customHeight="false" outlineLevel="0" collapsed="false">
      <c r="A3400" s="3" t="n">
        <v>3399</v>
      </c>
      <c r="B3400" s="3" t="s">
        <v>9916</v>
      </c>
      <c r="C3400" s="3" t="s">
        <v>9917</v>
      </c>
      <c r="D3400" s="3" t="n">
        <v>1</v>
      </c>
      <c r="E3400" s="3" t="n">
        <v>2.816252</v>
      </c>
      <c r="F3400" s="3" t="n">
        <v>69</v>
      </c>
      <c r="G3400" s="3" t="n">
        <v>69</v>
      </c>
      <c r="H3400" s="3" t="n">
        <v>19</v>
      </c>
      <c r="I3400" s="3" t="n">
        <v>19</v>
      </c>
      <c r="J3400" s="3" t="n">
        <v>115</v>
      </c>
      <c r="K3400" s="3" t="n">
        <v>115</v>
      </c>
      <c r="L3400" s="3" t="n">
        <v>7</v>
      </c>
      <c r="M3400" s="3" t="n">
        <v>7</v>
      </c>
      <c r="N3400" s="3" t="n">
        <v>-1</v>
      </c>
      <c r="O3400" s="3" t="n">
        <v>-1</v>
      </c>
      <c r="P3400" s="3" t="n">
        <v>8.5</v>
      </c>
      <c r="Q3400" s="3" t="n">
        <v>24.2</v>
      </c>
      <c r="R3400" s="3" t="s">
        <v>9918</v>
      </c>
      <c r="S3400" s="4" t="n">
        <v>45747.1026967593</v>
      </c>
      <c r="T3400" s="3" t="s">
        <v>65</v>
      </c>
      <c r="U3400" s="3" t="s">
        <v>65</v>
      </c>
      <c r="V3400" s="3" t="n">
        <v>0</v>
      </c>
      <c r="W3400" s="3" t="n">
        <v>0</v>
      </c>
      <c r="X3400" s="3" t="n">
        <v>0</v>
      </c>
      <c r="Y3400" s="3" t="s">
        <v>30</v>
      </c>
      <c r="Z3400" s="3" t="s">
        <v>30</v>
      </c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  <c r="BG3400" s="3"/>
      <c r="BH3400" s="3"/>
      <c r="BI3400" s="3"/>
      <c r="BJ3400" s="3"/>
    </row>
    <row r="3401" customFormat="false" ht="15.75" hidden="false" customHeight="false" outlineLevel="0" collapsed="false">
      <c r="A3401" s="3" t="n">
        <v>3400</v>
      </c>
      <c r="B3401" s="3" t="s">
        <v>9919</v>
      </c>
      <c r="C3401" s="3" t="s">
        <v>9920</v>
      </c>
      <c r="D3401" s="3" t="n">
        <v>1</v>
      </c>
      <c r="E3401" s="3" t="n">
        <v>1.9781638</v>
      </c>
      <c r="F3401" s="3" t="n">
        <v>67</v>
      </c>
      <c r="G3401" s="3" t="n">
        <v>67</v>
      </c>
      <c r="H3401" s="3" t="n">
        <v>15</v>
      </c>
      <c r="I3401" s="3" t="n">
        <v>15</v>
      </c>
      <c r="J3401" s="3" t="n">
        <v>54</v>
      </c>
      <c r="K3401" s="3" t="n">
        <v>54</v>
      </c>
      <c r="L3401" s="3" t="n">
        <v>4</v>
      </c>
      <c r="M3401" s="3" t="n">
        <v>4</v>
      </c>
      <c r="N3401" s="3" t="n">
        <v>-1</v>
      </c>
      <c r="O3401" s="3" t="n">
        <v>-1</v>
      </c>
      <c r="P3401" s="3" t="n">
        <v>8.5</v>
      </c>
      <c r="Q3401" s="3" t="n">
        <v>24.2</v>
      </c>
      <c r="R3401" s="3" t="s">
        <v>9921</v>
      </c>
      <c r="S3401" s="4" t="n">
        <v>45747.1027777778</v>
      </c>
      <c r="T3401" s="3" t="s">
        <v>29</v>
      </c>
      <c r="U3401" s="3" t="s">
        <v>29</v>
      </c>
      <c r="V3401" s="3" t="n">
        <v>0</v>
      </c>
      <c r="W3401" s="3" t="n">
        <v>0</v>
      </c>
      <c r="X3401" s="3" t="n">
        <v>0</v>
      </c>
      <c r="Y3401" s="3" t="s">
        <v>30</v>
      </c>
      <c r="Z3401" s="3" t="s">
        <v>30</v>
      </c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3"/>
      <c r="BG3401" s="3"/>
      <c r="BH3401" s="3"/>
      <c r="BI3401" s="3"/>
      <c r="BJ3401" s="3"/>
    </row>
    <row r="3402" customFormat="false" ht="15.75" hidden="false" customHeight="false" outlineLevel="0" collapsed="false">
      <c r="A3402" s="3" t="n">
        <v>3401</v>
      </c>
      <c r="B3402" s="3" t="s">
        <v>9922</v>
      </c>
      <c r="C3402" s="3" t="s">
        <v>9923</v>
      </c>
      <c r="D3402" s="3" t="n">
        <v>1</v>
      </c>
      <c r="E3402" s="3" t="n">
        <v>0.1377762</v>
      </c>
      <c r="F3402" s="3" t="n">
        <v>8</v>
      </c>
      <c r="G3402" s="3" t="n">
        <v>8</v>
      </c>
      <c r="H3402" s="3" t="n">
        <v>2</v>
      </c>
      <c r="I3402" s="3" t="n">
        <v>2</v>
      </c>
      <c r="J3402" s="3" t="n">
        <v>0</v>
      </c>
      <c r="K3402" s="3" t="n">
        <v>0</v>
      </c>
      <c r="L3402" s="3" t="n">
        <v>1</v>
      </c>
      <c r="M3402" s="3" t="n">
        <v>1</v>
      </c>
      <c r="N3402" s="3" t="n">
        <v>-1</v>
      </c>
      <c r="O3402" s="3" t="n">
        <v>-1</v>
      </c>
      <c r="P3402" s="3" t="n">
        <v>8.6</v>
      </c>
      <c r="Q3402" s="3" t="n">
        <v>24.2</v>
      </c>
      <c r="R3402" s="3" t="s">
        <v>9924</v>
      </c>
      <c r="S3402" s="4" t="n">
        <v>45747.1028125</v>
      </c>
      <c r="T3402" s="3" t="s">
        <v>256</v>
      </c>
      <c r="U3402" s="3" t="s">
        <v>256</v>
      </c>
      <c r="V3402" s="3" t="n">
        <v>0</v>
      </c>
      <c r="W3402" s="3" t="n">
        <v>0</v>
      </c>
      <c r="X3402" s="3" t="n">
        <v>0</v>
      </c>
      <c r="Y3402" s="3" t="s">
        <v>30</v>
      </c>
      <c r="Z3402" s="3" t="s">
        <v>30</v>
      </c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</row>
    <row r="3403" customFormat="false" ht="15.75" hidden="false" customHeight="false" outlineLevel="0" collapsed="false">
      <c r="A3403" s="3" t="n">
        <v>3402</v>
      </c>
      <c r="B3403" s="3" t="s">
        <v>9925</v>
      </c>
      <c r="C3403" s="3" t="s">
        <v>9926</v>
      </c>
      <c r="D3403" s="3" t="n">
        <v>1</v>
      </c>
      <c r="E3403" s="3" t="n">
        <v>2.276899</v>
      </c>
      <c r="F3403" s="3" t="n">
        <v>14</v>
      </c>
      <c r="G3403" s="3" t="n">
        <v>14</v>
      </c>
      <c r="H3403" s="3" t="n">
        <v>3</v>
      </c>
      <c r="I3403" s="3" t="n">
        <v>3</v>
      </c>
      <c r="J3403" s="3" t="n">
        <v>14</v>
      </c>
      <c r="K3403" s="3" t="n">
        <v>14</v>
      </c>
      <c r="L3403" s="3" t="n">
        <v>1</v>
      </c>
      <c r="M3403" s="3" t="n">
        <v>1</v>
      </c>
      <c r="N3403" s="3" t="n">
        <v>-1</v>
      </c>
      <c r="O3403" s="3" t="n">
        <v>-1</v>
      </c>
      <c r="P3403" s="3" t="n">
        <v>8.6</v>
      </c>
      <c r="Q3403" s="3" t="n">
        <v>24.2</v>
      </c>
      <c r="R3403" s="3" t="s">
        <v>9927</v>
      </c>
      <c r="S3403" s="4" t="n">
        <v>45747.1028935185</v>
      </c>
      <c r="T3403" s="3" t="s">
        <v>256</v>
      </c>
      <c r="U3403" s="3" t="s">
        <v>256</v>
      </c>
      <c r="V3403" s="3" t="n">
        <v>0</v>
      </c>
      <c r="W3403" s="3" t="n">
        <v>0</v>
      </c>
      <c r="X3403" s="3" t="n">
        <v>0</v>
      </c>
      <c r="Y3403" s="3" t="s">
        <v>30</v>
      </c>
      <c r="Z3403" s="3" t="s">
        <v>30</v>
      </c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3"/>
      <c r="BG3403" s="3"/>
      <c r="BH3403" s="3"/>
      <c r="BI3403" s="3"/>
      <c r="BJ3403" s="3"/>
    </row>
    <row r="3404" customFormat="false" ht="15.75" hidden="false" customHeight="false" outlineLevel="0" collapsed="false">
      <c r="A3404" s="3" t="n">
        <v>3403</v>
      </c>
      <c r="B3404" s="3" t="s">
        <v>9928</v>
      </c>
      <c r="C3404" s="3" t="s">
        <v>9929</v>
      </c>
      <c r="D3404" s="3" t="n">
        <v>1</v>
      </c>
      <c r="E3404" s="3" t="n">
        <v>42.2119475</v>
      </c>
      <c r="F3404" s="3" t="n">
        <v>1019</v>
      </c>
      <c r="G3404" s="3" t="n">
        <v>1019</v>
      </c>
      <c r="H3404" s="3" t="n">
        <v>42</v>
      </c>
      <c r="I3404" s="3" t="n">
        <v>42</v>
      </c>
      <c r="J3404" s="3" t="n">
        <v>1415</v>
      </c>
      <c r="K3404" s="3" t="n">
        <v>1415</v>
      </c>
      <c r="L3404" s="3" t="n">
        <v>103</v>
      </c>
      <c r="M3404" s="3" t="n">
        <v>103</v>
      </c>
      <c r="N3404" s="3" t="n">
        <v>-1</v>
      </c>
      <c r="O3404" s="3" t="n">
        <v>-1</v>
      </c>
      <c r="P3404" s="3" t="n">
        <v>8.3</v>
      </c>
      <c r="Q3404" s="3" t="n">
        <v>24.2</v>
      </c>
      <c r="R3404" s="3" t="s">
        <v>9930</v>
      </c>
      <c r="S3404" s="4" t="n">
        <v>45747.1040740741</v>
      </c>
      <c r="T3404" s="3" t="s">
        <v>4910</v>
      </c>
      <c r="U3404" s="3" t="s">
        <v>4910</v>
      </c>
      <c r="V3404" s="3" t="n">
        <v>0</v>
      </c>
      <c r="W3404" s="3" t="n">
        <v>0</v>
      </c>
      <c r="X3404" s="3" t="n">
        <v>0</v>
      </c>
      <c r="Y3404" s="3" t="s">
        <v>30</v>
      </c>
      <c r="Z3404" s="3" t="s">
        <v>30</v>
      </c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</row>
    <row r="3405" customFormat="false" ht="15.75" hidden="false" customHeight="false" outlineLevel="0" collapsed="false">
      <c r="A3405" s="3" t="n">
        <v>3404</v>
      </c>
      <c r="B3405" s="3" t="s">
        <v>9931</v>
      </c>
      <c r="C3405" s="3" t="s">
        <v>9932</v>
      </c>
      <c r="D3405" s="3" t="n">
        <v>1</v>
      </c>
      <c r="E3405" s="3" t="n">
        <v>32.8615726</v>
      </c>
      <c r="F3405" s="3" t="n">
        <v>81</v>
      </c>
      <c r="G3405" s="3" t="n">
        <v>81</v>
      </c>
      <c r="H3405" s="3" t="n">
        <v>15</v>
      </c>
      <c r="I3405" s="3" t="n">
        <v>15</v>
      </c>
      <c r="J3405" s="3" t="n">
        <v>129</v>
      </c>
      <c r="K3405" s="3" t="n">
        <v>129</v>
      </c>
      <c r="L3405" s="3" t="n">
        <v>21</v>
      </c>
      <c r="M3405" s="3" t="n">
        <v>21</v>
      </c>
      <c r="N3405" s="3" t="n">
        <v>50</v>
      </c>
      <c r="O3405" s="3" t="n">
        <v>-1</v>
      </c>
      <c r="P3405" s="3" t="n">
        <v>8.3</v>
      </c>
      <c r="Q3405" s="3" t="n">
        <v>24.2</v>
      </c>
      <c r="R3405" s="3" t="s">
        <v>9933</v>
      </c>
      <c r="S3405" s="4" t="n">
        <v>45747.1053472222</v>
      </c>
      <c r="T3405" s="3" t="s">
        <v>65</v>
      </c>
      <c r="U3405" s="3" t="s">
        <v>65</v>
      </c>
      <c r="V3405" s="3" t="n">
        <v>1</v>
      </c>
      <c r="W3405" s="3" t="n">
        <v>0</v>
      </c>
      <c r="X3405" s="3" t="n">
        <v>0</v>
      </c>
      <c r="Y3405" s="3" t="s">
        <v>30</v>
      </c>
      <c r="Z3405" s="3" t="s">
        <v>30</v>
      </c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  <c r="BF3405" s="3"/>
      <c r="BG3405" s="3"/>
      <c r="BH3405" s="3"/>
      <c r="BI3405" s="3"/>
      <c r="BJ3405" s="3"/>
    </row>
    <row r="3406" customFormat="false" ht="15.75" hidden="false" customHeight="false" outlineLevel="0" collapsed="false">
      <c r="A3406" s="3" t="n">
        <v>3405</v>
      </c>
      <c r="B3406" s="3" t="s">
        <v>9934</v>
      </c>
      <c r="C3406" s="3" t="s">
        <v>9935</v>
      </c>
      <c r="D3406" s="3" t="n">
        <v>1</v>
      </c>
      <c r="E3406" s="3" t="n">
        <v>33.2141194</v>
      </c>
      <c r="F3406" s="3" t="n">
        <v>151</v>
      </c>
      <c r="G3406" s="3" t="n">
        <v>151</v>
      </c>
      <c r="H3406" s="3" t="n">
        <v>16</v>
      </c>
      <c r="I3406" s="3" t="n">
        <v>16</v>
      </c>
      <c r="J3406" s="3" t="n">
        <v>275</v>
      </c>
      <c r="K3406" s="3" t="n">
        <v>275</v>
      </c>
      <c r="L3406" s="3" t="n">
        <v>46</v>
      </c>
      <c r="M3406" s="3" t="n">
        <v>46</v>
      </c>
      <c r="N3406" s="3" t="n">
        <v>360</v>
      </c>
      <c r="O3406" s="3" t="n">
        <v>-1</v>
      </c>
      <c r="P3406" s="3" t="n">
        <v>8.3</v>
      </c>
      <c r="Q3406" s="3" t="n">
        <v>24.2</v>
      </c>
      <c r="R3406" s="3" t="s">
        <v>9936</v>
      </c>
      <c r="S3406" s="4" t="n">
        <v>45747.1067592593</v>
      </c>
      <c r="T3406" s="3" t="s">
        <v>4910</v>
      </c>
      <c r="U3406" s="3" t="s">
        <v>4910</v>
      </c>
      <c r="V3406" s="3" t="n">
        <v>1</v>
      </c>
      <c r="W3406" s="3" t="n">
        <v>0</v>
      </c>
      <c r="X3406" s="3" t="n">
        <v>0</v>
      </c>
      <c r="Y3406" s="3" t="s">
        <v>30</v>
      </c>
      <c r="Z3406" s="3" t="s">
        <v>30</v>
      </c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</row>
    <row r="3407" customFormat="false" ht="15.75" hidden="false" customHeight="false" outlineLevel="0" collapsed="false">
      <c r="A3407" s="3" t="n">
        <v>3406</v>
      </c>
      <c r="B3407" s="3" t="s">
        <v>9937</v>
      </c>
      <c r="C3407" s="3" t="s">
        <v>9938</v>
      </c>
      <c r="D3407" s="3" t="n">
        <v>1</v>
      </c>
      <c r="E3407" s="3" t="n">
        <v>0.7380358</v>
      </c>
      <c r="F3407" s="3" t="n">
        <v>6</v>
      </c>
      <c r="G3407" s="3" t="n">
        <v>6</v>
      </c>
      <c r="H3407" s="3" t="n">
        <v>2</v>
      </c>
      <c r="I3407" s="3" t="n">
        <v>2</v>
      </c>
      <c r="J3407" s="3" t="n">
        <v>5</v>
      </c>
      <c r="K3407" s="3" t="n">
        <v>5</v>
      </c>
      <c r="L3407" s="3" t="n">
        <v>0</v>
      </c>
      <c r="M3407" s="3" t="n">
        <v>0</v>
      </c>
      <c r="N3407" s="3" t="n">
        <v>-1</v>
      </c>
      <c r="O3407" s="3" t="n">
        <v>-1</v>
      </c>
      <c r="P3407" s="3" t="n">
        <v>8.6</v>
      </c>
      <c r="Q3407" s="3" t="n">
        <v>24.2</v>
      </c>
      <c r="R3407" s="3" t="s">
        <v>9939</v>
      </c>
      <c r="S3407" s="4" t="n">
        <v>45747.1069444444</v>
      </c>
      <c r="T3407" s="3" t="s">
        <v>29</v>
      </c>
      <c r="U3407" s="3" t="s">
        <v>29</v>
      </c>
      <c r="V3407" s="3" t="n">
        <v>0</v>
      </c>
      <c r="W3407" s="3" t="n">
        <v>0</v>
      </c>
      <c r="X3407" s="3" t="n">
        <v>0</v>
      </c>
      <c r="Y3407" s="3" t="s">
        <v>30</v>
      </c>
      <c r="Z3407" s="3" t="s">
        <v>30</v>
      </c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3"/>
      <c r="BG3407" s="3"/>
      <c r="BH3407" s="3"/>
      <c r="BI3407" s="3"/>
      <c r="BJ3407" s="3"/>
    </row>
    <row r="3408" customFormat="false" ht="15.75" hidden="false" customHeight="false" outlineLevel="0" collapsed="false">
      <c r="A3408" s="3" t="n">
        <v>3407</v>
      </c>
      <c r="B3408" s="3" t="s">
        <v>9940</v>
      </c>
      <c r="C3408" s="3" t="s">
        <v>9941</v>
      </c>
      <c r="D3408" s="3" t="n">
        <v>1</v>
      </c>
      <c r="E3408" s="3" t="n">
        <v>0.4996631</v>
      </c>
      <c r="F3408" s="3" t="n">
        <v>11</v>
      </c>
      <c r="G3408" s="3" t="n">
        <v>11</v>
      </c>
      <c r="H3408" s="3" t="n">
        <v>7</v>
      </c>
      <c r="I3408" s="3" t="n">
        <v>7</v>
      </c>
      <c r="J3408" s="3" t="n">
        <v>11</v>
      </c>
      <c r="K3408" s="3" t="n">
        <v>11</v>
      </c>
      <c r="L3408" s="3" t="n">
        <v>1</v>
      </c>
      <c r="M3408" s="3" t="n">
        <v>1</v>
      </c>
      <c r="N3408" s="3" t="n">
        <v>-1</v>
      </c>
      <c r="O3408" s="3" t="n">
        <v>-1</v>
      </c>
      <c r="P3408" s="3" t="n">
        <v>8.6</v>
      </c>
      <c r="Q3408" s="3" t="n">
        <v>24.2</v>
      </c>
      <c r="R3408" s="3" t="s">
        <v>9942</v>
      </c>
      <c r="S3408" s="4" t="n">
        <v>45747.1069907407</v>
      </c>
      <c r="T3408" s="3" t="s">
        <v>29</v>
      </c>
      <c r="U3408" s="3" t="s">
        <v>29</v>
      </c>
      <c r="V3408" s="3" t="n">
        <v>0</v>
      </c>
      <c r="W3408" s="3" t="n">
        <v>0</v>
      </c>
      <c r="X3408" s="3" t="n">
        <v>0</v>
      </c>
      <c r="Y3408" s="3" t="s">
        <v>30</v>
      </c>
      <c r="Z3408" s="3" t="s">
        <v>30</v>
      </c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</row>
    <row r="3409" customFormat="false" ht="15.75" hidden="false" customHeight="false" outlineLevel="0" collapsed="false">
      <c r="A3409" s="3" t="n">
        <v>3408</v>
      </c>
      <c r="B3409" s="3" t="s">
        <v>9943</v>
      </c>
      <c r="C3409" s="3" t="s">
        <v>9944</v>
      </c>
      <c r="D3409" s="3" t="n">
        <v>1</v>
      </c>
      <c r="E3409" s="3" t="n">
        <v>0.7516991</v>
      </c>
      <c r="F3409" s="3" t="n">
        <v>15</v>
      </c>
      <c r="G3409" s="3" t="n">
        <v>15</v>
      </c>
      <c r="H3409" s="3" t="n">
        <v>8</v>
      </c>
      <c r="I3409" s="3" t="n">
        <v>8</v>
      </c>
      <c r="J3409" s="3" t="n">
        <v>13</v>
      </c>
      <c r="K3409" s="3" t="n">
        <v>13</v>
      </c>
      <c r="L3409" s="3" t="n">
        <v>1</v>
      </c>
      <c r="M3409" s="3" t="n">
        <v>1</v>
      </c>
      <c r="N3409" s="3" t="n">
        <v>-1</v>
      </c>
      <c r="O3409" s="3" t="n">
        <v>-1</v>
      </c>
      <c r="P3409" s="3" t="n">
        <v>8.6</v>
      </c>
      <c r="Q3409" s="3" t="n">
        <v>24.2</v>
      </c>
      <c r="R3409" s="3" t="s">
        <v>9945</v>
      </c>
      <c r="S3409" s="4" t="n">
        <v>45747.107037037</v>
      </c>
      <c r="T3409" s="3" t="s">
        <v>29</v>
      </c>
      <c r="U3409" s="3" t="s">
        <v>29</v>
      </c>
      <c r="V3409" s="3" t="n">
        <v>0</v>
      </c>
      <c r="W3409" s="3" t="n">
        <v>0</v>
      </c>
      <c r="X3409" s="3" t="n">
        <v>0</v>
      </c>
      <c r="Y3409" s="3" t="s">
        <v>30</v>
      </c>
      <c r="Z3409" s="3" t="s">
        <v>30</v>
      </c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  <c r="BF3409" s="3"/>
      <c r="BG3409" s="3"/>
      <c r="BH3409" s="3"/>
      <c r="BI3409" s="3"/>
      <c r="BJ3409" s="3"/>
    </row>
    <row r="3410" customFormat="false" ht="15.75" hidden="false" customHeight="false" outlineLevel="0" collapsed="false">
      <c r="A3410" s="3" t="n">
        <v>3409</v>
      </c>
      <c r="B3410" s="3" t="s">
        <v>9946</v>
      </c>
      <c r="C3410" s="3" t="s">
        <v>9947</v>
      </c>
      <c r="D3410" s="3" t="n">
        <v>1</v>
      </c>
      <c r="E3410" s="3" t="n">
        <v>3.4615651</v>
      </c>
      <c r="F3410" s="3" t="n">
        <v>27</v>
      </c>
      <c r="G3410" s="3" t="n">
        <v>27</v>
      </c>
      <c r="H3410" s="3" t="n">
        <v>6</v>
      </c>
      <c r="I3410" s="3" t="n">
        <v>6</v>
      </c>
      <c r="J3410" s="3" t="n">
        <v>34</v>
      </c>
      <c r="K3410" s="3" t="n">
        <v>34</v>
      </c>
      <c r="L3410" s="3" t="n">
        <v>9</v>
      </c>
      <c r="M3410" s="3" t="n">
        <v>9</v>
      </c>
      <c r="N3410" s="3" t="n">
        <v>5</v>
      </c>
      <c r="O3410" s="3" t="n">
        <v>5</v>
      </c>
      <c r="P3410" s="3" t="n">
        <v>8.1</v>
      </c>
      <c r="Q3410" s="3" t="n">
        <v>24.2</v>
      </c>
      <c r="R3410" s="3" t="s">
        <v>9948</v>
      </c>
      <c r="S3410" s="4" t="n">
        <v>45747.1071990741</v>
      </c>
      <c r="T3410" s="3" t="s">
        <v>65</v>
      </c>
      <c r="U3410" s="3" t="s">
        <v>65</v>
      </c>
      <c r="V3410" s="3" t="n">
        <v>1</v>
      </c>
      <c r="W3410" s="3" t="n">
        <v>1</v>
      </c>
      <c r="X3410" s="3" t="n">
        <v>0</v>
      </c>
      <c r="Y3410" s="3" t="s">
        <v>30</v>
      </c>
      <c r="Z3410" s="3" t="s">
        <v>30</v>
      </c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</row>
    <row r="3411" customFormat="false" ht="15.75" hidden="false" customHeight="false" outlineLevel="0" collapsed="false">
      <c r="A3411" s="3" t="n">
        <v>3410</v>
      </c>
      <c r="B3411" s="3" t="s">
        <v>9949</v>
      </c>
      <c r="C3411" s="3" t="s">
        <v>9950</v>
      </c>
      <c r="D3411" s="3" t="n">
        <v>1</v>
      </c>
      <c r="E3411" s="3" t="n">
        <v>61.4058806</v>
      </c>
      <c r="F3411" s="3" t="n">
        <v>847</v>
      </c>
      <c r="G3411" s="3" t="n">
        <v>847</v>
      </c>
      <c r="H3411" s="3" t="n">
        <v>42</v>
      </c>
      <c r="I3411" s="3" t="n">
        <v>42</v>
      </c>
      <c r="J3411" s="3" t="n">
        <v>1228</v>
      </c>
      <c r="K3411" s="3" t="n">
        <v>1228</v>
      </c>
      <c r="L3411" s="3" t="n">
        <v>173</v>
      </c>
      <c r="M3411" s="3" t="n">
        <v>173</v>
      </c>
      <c r="N3411" s="3" t="n">
        <v>-1</v>
      </c>
      <c r="O3411" s="3" t="n">
        <v>-1</v>
      </c>
      <c r="P3411" s="3" t="n">
        <v>8.3</v>
      </c>
      <c r="Q3411" s="3" t="n">
        <v>24.2</v>
      </c>
      <c r="R3411" s="3" t="s">
        <v>9951</v>
      </c>
      <c r="S3411" s="4" t="n">
        <v>45747.1095138889</v>
      </c>
      <c r="T3411" s="3" t="s">
        <v>239</v>
      </c>
      <c r="U3411" s="3" t="s">
        <v>239</v>
      </c>
      <c r="V3411" s="3" t="n">
        <v>0</v>
      </c>
      <c r="W3411" s="3" t="n">
        <v>0</v>
      </c>
      <c r="X3411" s="3" t="n">
        <v>0</v>
      </c>
      <c r="Y3411" s="3" t="s">
        <v>30</v>
      </c>
      <c r="Z3411" s="3" t="s">
        <v>30</v>
      </c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3"/>
      <c r="BG3411" s="3"/>
      <c r="BH3411" s="3"/>
      <c r="BI3411" s="3"/>
      <c r="BJ3411" s="3"/>
    </row>
    <row r="3412" customFormat="false" ht="15.75" hidden="false" customHeight="false" outlineLevel="0" collapsed="false">
      <c r="A3412" s="3" t="n">
        <v>3411</v>
      </c>
      <c r="B3412" s="3" t="s">
        <v>9952</v>
      </c>
      <c r="C3412" s="3" t="s">
        <v>9953</v>
      </c>
      <c r="D3412" s="3" t="n">
        <v>1</v>
      </c>
      <c r="E3412" s="3" t="n">
        <v>44.3950671</v>
      </c>
      <c r="F3412" s="3" t="n">
        <v>541</v>
      </c>
      <c r="G3412" s="3" t="n">
        <v>541</v>
      </c>
      <c r="H3412" s="3" t="n">
        <v>32</v>
      </c>
      <c r="I3412" s="3" t="n">
        <v>32</v>
      </c>
      <c r="J3412" s="3" t="n">
        <v>974</v>
      </c>
      <c r="K3412" s="3" t="n">
        <v>974</v>
      </c>
      <c r="L3412" s="3" t="n">
        <v>127</v>
      </c>
      <c r="M3412" s="3" t="n">
        <v>127</v>
      </c>
      <c r="N3412" s="3" t="n">
        <v>-1</v>
      </c>
      <c r="O3412" s="3" t="n">
        <v>-1</v>
      </c>
      <c r="P3412" s="3" t="n">
        <v>8.3</v>
      </c>
      <c r="Q3412" s="3" t="n">
        <v>24.2</v>
      </c>
      <c r="R3412" s="3" t="s">
        <v>9954</v>
      </c>
      <c r="S3412" s="4" t="n">
        <v>45747.1115740741</v>
      </c>
      <c r="T3412" s="3" t="s">
        <v>246</v>
      </c>
      <c r="U3412" s="3" t="s">
        <v>246</v>
      </c>
      <c r="V3412" s="3" t="n">
        <v>0</v>
      </c>
      <c r="W3412" s="3" t="n">
        <v>0</v>
      </c>
      <c r="X3412" s="3" t="n">
        <v>0</v>
      </c>
      <c r="Y3412" s="3" t="s">
        <v>30</v>
      </c>
      <c r="Z3412" s="3" t="s">
        <v>30</v>
      </c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</row>
    <row r="3413" customFormat="false" ht="15.75" hidden="false" customHeight="false" outlineLevel="0" collapsed="false">
      <c r="A3413" s="3" t="n">
        <v>3412</v>
      </c>
      <c r="B3413" s="3" t="s">
        <v>9955</v>
      </c>
      <c r="C3413" s="3" t="s">
        <v>9956</v>
      </c>
      <c r="D3413" s="3" t="n">
        <v>1</v>
      </c>
      <c r="E3413" s="3" t="n">
        <v>40.0795684</v>
      </c>
      <c r="F3413" s="3" t="n">
        <v>1083</v>
      </c>
      <c r="G3413" s="3" t="n">
        <v>1083</v>
      </c>
      <c r="H3413" s="3" t="n">
        <v>43</v>
      </c>
      <c r="I3413" s="3" t="n">
        <v>43</v>
      </c>
      <c r="J3413" s="3" t="n">
        <v>1503</v>
      </c>
      <c r="K3413" s="3" t="n">
        <v>1503</v>
      </c>
      <c r="L3413" s="3" t="n">
        <v>112</v>
      </c>
      <c r="M3413" s="3" t="n">
        <v>112</v>
      </c>
      <c r="N3413" s="3" t="n">
        <v>-1</v>
      </c>
      <c r="O3413" s="3" t="n">
        <v>-1</v>
      </c>
      <c r="P3413" s="3" t="n">
        <v>8.3</v>
      </c>
      <c r="Q3413" s="3" t="n">
        <v>24.2</v>
      </c>
      <c r="R3413" s="3" t="s">
        <v>9957</v>
      </c>
      <c r="S3413" s="4" t="n">
        <v>45747.1129282407</v>
      </c>
      <c r="T3413" s="3" t="s">
        <v>4910</v>
      </c>
      <c r="U3413" s="3" t="s">
        <v>4910</v>
      </c>
      <c r="V3413" s="3" t="n">
        <v>0</v>
      </c>
      <c r="W3413" s="3" t="n">
        <v>0</v>
      </c>
      <c r="X3413" s="3" t="n">
        <v>0</v>
      </c>
      <c r="Y3413" s="3" t="s">
        <v>30</v>
      </c>
      <c r="Z3413" s="3" t="s">
        <v>30</v>
      </c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</row>
    <row r="3414" customFormat="false" ht="15.75" hidden="false" customHeight="false" outlineLevel="0" collapsed="false">
      <c r="A3414" s="3" t="n">
        <v>3413</v>
      </c>
      <c r="B3414" s="3" t="s">
        <v>9958</v>
      </c>
      <c r="C3414" s="3" t="s">
        <v>9959</v>
      </c>
      <c r="D3414" s="3" t="n">
        <v>1</v>
      </c>
      <c r="E3414" s="3" t="n">
        <v>33.1204113</v>
      </c>
      <c r="F3414" s="3" t="n">
        <v>393</v>
      </c>
      <c r="G3414" s="3" t="n">
        <v>393</v>
      </c>
      <c r="H3414" s="3" t="n">
        <v>31</v>
      </c>
      <c r="I3414" s="3" t="n">
        <v>31</v>
      </c>
      <c r="J3414" s="3" t="n">
        <v>633</v>
      </c>
      <c r="K3414" s="3" t="n">
        <v>633</v>
      </c>
      <c r="L3414" s="3" t="n">
        <v>70</v>
      </c>
      <c r="M3414" s="3" t="n">
        <v>70</v>
      </c>
      <c r="N3414" s="3" t="n">
        <v>-1</v>
      </c>
      <c r="O3414" s="3" t="n">
        <v>-1</v>
      </c>
      <c r="P3414" s="3" t="n">
        <v>8.1</v>
      </c>
      <c r="Q3414" s="3" t="n">
        <v>24.2</v>
      </c>
      <c r="R3414" s="3" t="s">
        <v>9960</v>
      </c>
      <c r="S3414" s="4" t="n">
        <v>45747.1140393519</v>
      </c>
      <c r="T3414" s="3" t="s">
        <v>65</v>
      </c>
      <c r="U3414" s="3" t="s">
        <v>65</v>
      </c>
      <c r="V3414" s="3" t="n">
        <v>0</v>
      </c>
      <c r="W3414" s="3" t="n">
        <v>0</v>
      </c>
      <c r="X3414" s="3" t="n">
        <v>0</v>
      </c>
      <c r="Y3414" s="3" t="s">
        <v>30</v>
      </c>
      <c r="Z3414" s="3" t="s">
        <v>30</v>
      </c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</row>
    <row r="3415" customFormat="false" ht="15.75" hidden="false" customHeight="false" outlineLevel="0" collapsed="false">
      <c r="A3415" s="3" t="n">
        <v>3414</v>
      </c>
      <c r="B3415" s="3" t="s">
        <v>9961</v>
      </c>
      <c r="C3415" s="3" t="s">
        <v>9962</v>
      </c>
      <c r="D3415" s="3" t="n">
        <v>1</v>
      </c>
      <c r="E3415" s="3" t="n">
        <v>3.2091889</v>
      </c>
      <c r="F3415" s="3" t="n">
        <v>33</v>
      </c>
      <c r="G3415" s="3" t="n">
        <v>33</v>
      </c>
      <c r="H3415" s="3" t="n">
        <v>2</v>
      </c>
      <c r="I3415" s="3" t="n">
        <v>2</v>
      </c>
      <c r="J3415" s="3" t="n">
        <v>49</v>
      </c>
      <c r="K3415" s="3" t="n">
        <v>49</v>
      </c>
      <c r="L3415" s="3" t="n">
        <v>2</v>
      </c>
      <c r="M3415" s="3" t="n">
        <v>2</v>
      </c>
      <c r="N3415" s="3" t="n">
        <v>0</v>
      </c>
      <c r="O3415" s="3" t="n">
        <v>-1</v>
      </c>
      <c r="P3415" s="3" t="n">
        <v>10</v>
      </c>
      <c r="Q3415" s="3" t="n">
        <v>24.2</v>
      </c>
      <c r="R3415" s="3" t="s">
        <v>9963</v>
      </c>
      <c r="S3415" s="4" t="n">
        <v>45747.1143171296</v>
      </c>
      <c r="T3415" s="3" t="s">
        <v>256</v>
      </c>
      <c r="U3415" s="3" t="s">
        <v>256</v>
      </c>
      <c r="V3415" s="3" t="n">
        <v>1</v>
      </c>
      <c r="W3415" s="3" t="n">
        <v>0</v>
      </c>
      <c r="X3415" s="3" t="n">
        <v>0</v>
      </c>
      <c r="Y3415" s="3" t="s">
        <v>30</v>
      </c>
      <c r="Z3415" s="3" t="s">
        <v>30</v>
      </c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</row>
    <row r="3416" customFormat="false" ht="15.75" hidden="false" customHeight="false" outlineLevel="0" collapsed="false">
      <c r="A3416" s="3" t="n">
        <v>3415</v>
      </c>
      <c r="B3416" s="3" t="s">
        <v>9964</v>
      </c>
      <c r="C3416" s="3" t="s">
        <v>9965</v>
      </c>
      <c r="D3416" s="3" t="n">
        <v>1</v>
      </c>
      <c r="E3416" s="3" t="n">
        <v>4.4781186</v>
      </c>
      <c r="F3416" s="3" t="n">
        <v>183</v>
      </c>
      <c r="G3416" s="3" t="n">
        <v>183</v>
      </c>
      <c r="H3416" s="3" t="n">
        <v>20</v>
      </c>
      <c r="I3416" s="3" t="n">
        <v>20</v>
      </c>
      <c r="J3416" s="3" t="n">
        <v>220</v>
      </c>
      <c r="K3416" s="3" t="n">
        <v>220</v>
      </c>
      <c r="L3416" s="3" t="n">
        <v>27</v>
      </c>
      <c r="M3416" s="3" t="n">
        <v>27</v>
      </c>
      <c r="N3416" s="3" t="n">
        <v>-1</v>
      </c>
      <c r="O3416" s="3" t="n">
        <v>-1</v>
      </c>
      <c r="P3416" s="3" t="n">
        <v>8.3</v>
      </c>
      <c r="Q3416" s="3" t="n">
        <v>24.2</v>
      </c>
      <c r="R3416" s="3" t="s">
        <v>9966</v>
      </c>
      <c r="S3416" s="4" t="n">
        <v>45747.1144560185</v>
      </c>
      <c r="T3416" s="3" t="s">
        <v>65</v>
      </c>
      <c r="U3416" s="3" t="s">
        <v>65</v>
      </c>
      <c r="V3416" s="3" t="n">
        <v>0</v>
      </c>
      <c r="W3416" s="3" t="n">
        <v>0</v>
      </c>
      <c r="X3416" s="3" t="n">
        <v>0</v>
      </c>
      <c r="Y3416" s="3" t="s">
        <v>30</v>
      </c>
      <c r="Z3416" s="3" t="s">
        <v>30</v>
      </c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</row>
    <row r="3417" customFormat="false" ht="15.75" hidden="false" customHeight="false" outlineLevel="0" collapsed="false">
      <c r="A3417" s="3" t="n">
        <v>3416</v>
      </c>
      <c r="B3417" s="3" t="s">
        <v>9967</v>
      </c>
      <c r="C3417" s="3" t="s">
        <v>9968</v>
      </c>
      <c r="D3417" s="3" t="n">
        <v>1</v>
      </c>
      <c r="E3417" s="3" t="n">
        <v>1.7401776</v>
      </c>
      <c r="F3417" s="3" t="n">
        <v>56</v>
      </c>
      <c r="G3417" s="3" t="n">
        <v>56</v>
      </c>
      <c r="H3417" s="3" t="n">
        <v>13</v>
      </c>
      <c r="I3417" s="3" t="n">
        <v>13</v>
      </c>
      <c r="J3417" s="3" t="n">
        <v>64</v>
      </c>
      <c r="K3417" s="3" t="n">
        <v>64</v>
      </c>
      <c r="L3417" s="3" t="n">
        <v>12</v>
      </c>
      <c r="M3417" s="3" t="n">
        <v>12</v>
      </c>
      <c r="N3417" s="3" t="n">
        <v>-1</v>
      </c>
      <c r="O3417" s="3" t="n">
        <v>-1</v>
      </c>
      <c r="P3417" s="3" t="n">
        <v>8.3</v>
      </c>
      <c r="Q3417" s="3" t="n">
        <v>24.2</v>
      </c>
      <c r="R3417" s="3" t="s">
        <v>9969</v>
      </c>
      <c r="S3417" s="4" t="n">
        <v>45747.114537037</v>
      </c>
      <c r="T3417" s="3" t="s">
        <v>65</v>
      </c>
      <c r="U3417" s="3" t="s">
        <v>65</v>
      </c>
      <c r="V3417" s="3" t="n">
        <v>0</v>
      </c>
      <c r="W3417" s="3" t="n">
        <v>0</v>
      </c>
      <c r="X3417" s="3" t="n">
        <v>0</v>
      </c>
      <c r="Y3417" s="3" t="s">
        <v>30</v>
      </c>
      <c r="Z3417" s="3" t="s">
        <v>30</v>
      </c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3"/>
      <c r="BG3417" s="3"/>
      <c r="BH3417" s="3"/>
      <c r="BI3417" s="3"/>
      <c r="BJ3417" s="3"/>
    </row>
    <row r="3418" customFormat="false" ht="15.75" hidden="false" customHeight="false" outlineLevel="0" collapsed="false">
      <c r="A3418" s="3" t="n">
        <v>3417</v>
      </c>
      <c r="B3418" s="3" t="s">
        <v>9970</v>
      </c>
      <c r="C3418" s="3" t="s">
        <v>9971</v>
      </c>
      <c r="D3418" s="3" t="n">
        <v>1</v>
      </c>
      <c r="E3418" s="3" t="n">
        <v>2.9409737</v>
      </c>
      <c r="F3418" s="3" t="n">
        <v>121</v>
      </c>
      <c r="G3418" s="3" t="n">
        <v>121</v>
      </c>
      <c r="H3418" s="3" t="n">
        <v>17</v>
      </c>
      <c r="I3418" s="3" t="n">
        <v>17</v>
      </c>
      <c r="J3418" s="3" t="n">
        <v>152</v>
      </c>
      <c r="K3418" s="3" t="n">
        <v>152</v>
      </c>
      <c r="L3418" s="3" t="n">
        <v>14</v>
      </c>
      <c r="M3418" s="3" t="n">
        <v>14</v>
      </c>
      <c r="N3418" s="3" t="n">
        <v>-1</v>
      </c>
      <c r="O3418" s="3" t="n">
        <v>-1</v>
      </c>
      <c r="P3418" s="3" t="n">
        <v>8.3</v>
      </c>
      <c r="Q3418" s="3" t="n">
        <v>24.2</v>
      </c>
      <c r="R3418" s="3" t="s">
        <v>9972</v>
      </c>
      <c r="S3418" s="4" t="n">
        <v>45747.1146296296</v>
      </c>
      <c r="T3418" s="3" t="s">
        <v>65</v>
      </c>
      <c r="U3418" s="3" t="s">
        <v>65</v>
      </c>
      <c r="V3418" s="3" t="n">
        <v>0</v>
      </c>
      <c r="W3418" s="3" t="n">
        <v>0</v>
      </c>
      <c r="X3418" s="3" t="n">
        <v>0</v>
      </c>
      <c r="Y3418" s="3" t="s">
        <v>30</v>
      </c>
      <c r="Z3418" s="3" t="s">
        <v>30</v>
      </c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</row>
    <row r="3419" customFormat="false" ht="15.75" hidden="false" customHeight="false" outlineLevel="0" collapsed="false">
      <c r="A3419" s="3" t="n">
        <v>3418</v>
      </c>
      <c r="B3419" s="3" t="s">
        <v>9973</v>
      </c>
      <c r="C3419" s="3" t="s">
        <v>9974</v>
      </c>
      <c r="D3419" s="3" t="n">
        <v>1</v>
      </c>
      <c r="E3419" s="3" t="n">
        <v>24.4812152</v>
      </c>
      <c r="F3419" s="3" t="n">
        <v>1116</v>
      </c>
      <c r="G3419" s="3" t="n">
        <v>1116</v>
      </c>
      <c r="H3419" s="3" t="n">
        <v>37</v>
      </c>
      <c r="I3419" s="3" t="n">
        <v>37</v>
      </c>
      <c r="J3419" s="3" t="n">
        <v>1397</v>
      </c>
      <c r="K3419" s="3" t="n">
        <v>1397</v>
      </c>
      <c r="L3419" s="3" t="n">
        <v>150</v>
      </c>
      <c r="M3419" s="3" t="n">
        <v>150</v>
      </c>
      <c r="N3419" s="3" t="n">
        <v>257</v>
      </c>
      <c r="O3419" s="3" t="n">
        <v>-1</v>
      </c>
      <c r="P3419" s="3" t="n">
        <v>8.3</v>
      </c>
      <c r="Q3419" s="3" t="n">
        <v>24.2</v>
      </c>
      <c r="R3419" s="3" t="s">
        <v>9975</v>
      </c>
      <c r="S3419" s="4" t="n">
        <v>45747.1156018519</v>
      </c>
      <c r="T3419" s="3" t="s">
        <v>239</v>
      </c>
      <c r="U3419" s="3" t="s">
        <v>239</v>
      </c>
      <c r="V3419" s="3" t="n">
        <v>0</v>
      </c>
      <c r="W3419" s="3" t="n">
        <v>0</v>
      </c>
      <c r="X3419" s="3" t="n">
        <v>0</v>
      </c>
      <c r="Y3419" s="3" t="s">
        <v>30</v>
      </c>
      <c r="Z3419" s="3" t="s">
        <v>30</v>
      </c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</row>
    <row r="3420" customFormat="false" ht="15.75" hidden="false" customHeight="false" outlineLevel="0" collapsed="false">
      <c r="A3420" s="3" t="n">
        <v>3419</v>
      </c>
      <c r="B3420" s="3" t="s">
        <v>9976</v>
      </c>
      <c r="C3420" s="3" t="s">
        <v>9977</v>
      </c>
      <c r="D3420" s="3" t="n">
        <v>1</v>
      </c>
      <c r="E3420" s="3" t="n">
        <v>44.7251409</v>
      </c>
      <c r="F3420" s="3" t="n">
        <v>1177</v>
      </c>
      <c r="G3420" s="3" t="n">
        <v>1177</v>
      </c>
      <c r="H3420" s="3" t="n">
        <v>45</v>
      </c>
      <c r="I3420" s="3" t="n">
        <v>45</v>
      </c>
      <c r="J3420" s="3" t="n">
        <v>1614</v>
      </c>
      <c r="K3420" s="3" t="n">
        <v>1614</v>
      </c>
      <c r="L3420" s="3" t="n">
        <v>124</v>
      </c>
      <c r="M3420" s="3" t="n">
        <v>124</v>
      </c>
      <c r="N3420" s="3" t="n">
        <v>-1</v>
      </c>
      <c r="O3420" s="3" t="n">
        <v>-1</v>
      </c>
      <c r="P3420" s="3" t="n">
        <v>8.3</v>
      </c>
      <c r="Q3420" s="3" t="n">
        <v>24.2</v>
      </c>
      <c r="R3420" s="3" t="s">
        <v>9978</v>
      </c>
      <c r="S3420" s="4" t="n">
        <v>45747.1169097222</v>
      </c>
      <c r="T3420" s="3" t="s">
        <v>4910</v>
      </c>
      <c r="U3420" s="3" t="s">
        <v>4910</v>
      </c>
      <c r="V3420" s="3" t="n">
        <v>0</v>
      </c>
      <c r="W3420" s="3" t="n">
        <v>0</v>
      </c>
      <c r="X3420" s="3" t="n">
        <v>0</v>
      </c>
      <c r="Y3420" s="3" t="s">
        <v>30</v>
      </c>
      <c r="Z3420" s="3" t="s">
        <v>30</v>
      </c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</row>
    <row r="3421" customFormat="false" ht="15.75" hidden="false" customHeight="false" outlineLevel="0" collapsed="false">
      <c r="A3421" s="3" t="n">
        <v>3420</v>
      </c>
      <c r="B3421" s="3" t="s">
        <v>9979</v>
      </c>
      <c r="C3421" s="3" t="s">
        <v>9980</v>
      </c>
      <c r="D3421" s="3" t="n">
        <v>1</v>
      </c>
      <c r="E3421" s="3" t="n">
        <v>13.0267591</v>
      </c>
      <c r="F3421" s="3" t="n">
        <v>258</v>
      </c>
      <c r="G3421" s="3" t="n">
        <v>258</v>
      </c>
      <c r="H3421" s="3" t="n">
        <v>32</v>
      </c>
      <c r="I3421" s="3" t="n">
        <v>32</v>
      </c>
      <c r="J3421" s="3" t="n">
        <v>309</v>
      </c>
      <c r="K3421" s="3" t="n">
        <v>309</v>
      </c>
      <c r="L3421" s="3" t="n">
        <v>51</v>
      </c>
      <c r="M3421" s="3" t="n">
        <v>51</v>
      </c>
      <c r="N3421" s="3" t="n">
        <v>-1</v>
      </c>
      <c r="O3421" s="3" t="n">
        <v>-1</v>
      </c>
      <c r="P3421" s="3" t="n">
        <v>8.3</v>
      </c>
      <c r="Q3421" s="3" t="n">
        <v>24.2</v>
      </c>
      <c r="R3421" s="3" t="s">
        <v>9981</v>
      </c>
      <c r="S3421" s="4" t="n">
        <v>45747.1174189815</v>
      </c>
      <c r="T3421" s="3" t="s">
        <v>65</v>
      </c>
      <c r="U3421" s="3" t="s">
        <v>65</v>
      </c>
      <c r="V3421" s="3" t="n">
        <v>0</v>
      </c>
      <c r="W3421" s="3" t="n">
        <v>0</v>
      </c>
      <c r="X3421" s="3" t="n">
        <v>0</v>
      </c>
      <c r="Y3421" s="3" t="s">
        <v>30</v>
      </c>
      <c r="Z3421" s="3" t="s">
        <v>30</v>
      </c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</row>
    <row r="3422" customFormat="false" ht="15.75" hidden="false" customHeight="false" outlineLevel="0" collapsed="false">
      <c r="A3422" s="3" t="n">
        <v>3421</v>
      </c>
      <c r="B3422" s="3" t="s">
        <v>9982</v>
      </c>
      <c r="C3422" s="3" t="s">
        <v>9983</v>
      </c>
      <c r="D3422" s="3" t="n">
        <v>1</v>
      </c>
      <c r="E3422" s="3" t="n">
        <v>2.8480684</v>
      </c>
      <c r="F3422" s="3" t="n">
        <v>68</v>
      </c>
      <c r="G3422" s="3" t="n">
        <v>68</v>
      </c>
      <c r="H3422" s="3" t="n">
        <v>12</v>
      </c>
      <c r="I3422" s="3" t="n">
        <v>12</v>
      </c>
      <c r="J3422" s="3" t="n">
        <v>118</v>
      </c>
      <c r="K3422" s="3" t="n">
        <v>118</v>
      </c>
      <c r="L3422" s="3" t="n">
        <v>2</v>
      </c>
      <c r="M3422" s="3" t="n">
        <v>2</v>
      </c>
      <c r="N3422" s="3" t="n">
        <v>-1</v>
      </c>
      <c r="O3422" s="3" t="n">
        <v>-1</v>
      </c>
      <c r="P3422" s="3" t="n">
        <v>8.5</v>
      </c>
      <c r="Q3422" s="3" t="n">
        <v>24.2</v>
      </c>
      <c r="R3422" s="3" t="s">
        <v>9984</v>
      </c>
      <c r="S3422" s="4" t="n">
        <v>45747.1175347222</v>
      </c>
      <c r="T3422" s="3" t="s">
        <v>65</v>
      </c>
      <c r="U3422" s="3" t="s">
        <v>65</v>
      </c>
      <c r="V3422" s="3" t="n">
        <v>0</v>
      </c>
      <c r="W3422" s="3" t="n">
        <v>0</v>
      </c>
      <c r="X3422" s="3" t="n">
        <v>0</v>
      </c>
      <c r="Y3422" s="3" t="s">
        <v>30</v>
      </c>
      <c r="Z3422" s="3" t="s">
        <v>30</v>
      </c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</row>
    <row r="3423" customFormat="false" ht="15.75" hidden="false" customHeight="false" outlineLevel="0" collapsed="false">
      <c r="A3423" s="3" t="n">
        <v>3422</v>
      </c>
      <c r="B3423" s="3" t="s">
        <v>9985</v>
      </c>
      <c r="C3423" s="3" t="s">
        <v>9986</v>
      </c>
      <c r="D3423" s="3" t="n">
        <v>1</v>
      </c>
      <c r="E3423" s="3" t="n">
        <v>0.8143295</v>
      </c>
      <c r="F3423" s="3" t="n">
        <v>9</v>
      </c>
      <c r="G3423" s="3" t="n">
        <v>9</v>
      </c>
      <c r="H3423" s="3" t="n">
        <v>4</v>
      </c>
      <c r="I3423" s="3" t="n">
        <v>4</v>
      </c>
      <c r="J3423" s="3" t="n">
        <v>8</v>
      </c>
      <c r="K3423" s="3" t="n">
        <v>8</v>
      </c>
      <c r="L3423" s="3" t="n">
        <v>2</v>
      </c>
      <c r="M3423" s="3" t="n">
        <v>2</v>
      </c>
      <c r="N3423" s="3" t="n">
        <v>0</v>
      </c>
      <c r="O3423" s="3" t="n">
        <v>-1</v>
      </c>
      <c r="P3423" s="3" t="n">
        <v>8.1</v>
      </c>
      <c r="Q3423" s="3" t="n">
        <v>24.2</v>
      </c>
      <c r="R3423" s="3" t="s">
        <v>9987</v>
      </c>
      <c r="S3423" s="4" t="n">
        <v>45747.1176851852</v>
      </c>
      <c r="T3423" s="3" t="s">
        <v>65</v>
      </c>
      <c r="U3423" s="3" t="s">
        <v>65</v>
      </c>
      <c r="V3423" s="3" t="n">
        <v>1</v>
      </c>
      <c r="W3423" s="3" t="n">
        <v>0</v>
      </c>
      <c r="X3423" s="3" t="n">
        <v>0</v>
      </c>
      <c r="Y3423" s="3" t="s">
        <v>30</v>
      </c>
      <c r="Z3423" s="3" t="s">
        <v>30</v>
      </c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3"/>
      <c r="BG3423" s="3"/>
      <c r="BH3423" s="3"/>
      <c r="BI3423" s="3"/>
      <c r="BJ3423" s="3"/>
    </row>
    <row r="3424" customFormat="false" ht="15.75" hidden="false" customHeight="false" outlineLevel="0" collapsed="false">
      <c r="A3424" s="3" t="n">
        <v>3423</v>
      </c>
      <c r="B3424" s="3" t="s">
        <v>9988</v>
      </c>
      <c r="C3424" s="3" t="s">
        <v>9989</v>
      </c>
      <c r="D3424" s="3" t="n">
        <v>1</v>
      </c>
      <c r="E3424" s="3" t="n">
        <v>40.4309457</v>
      </c>
      <c r="F3424" s="3" t="n">
        <v>577</v>
      </c>
      <c r="G3424" s="3" t="n">
        <v>577</v>
      </c>
      <c r="H3424" s="3" t="n">
        <v>29</v>
      </c>
      <c r="I3424" s="3" t="n">
        <v>29</v>
      </c>
      <c r="J3424" s="3" t="n">
        <v>778</v>
      </c>
      <c r="K3424" s="3" t="n">
        <v>778</v>
      </c>
      <c r="L3424" s="3" t="n">
        <v>104</v>
      </c>
      <c r="M3424" s="3" t="n">
        <v>104</v>
      </c>
      <c r="N3424" s="3" t="n">
        <v>-1</v>
      </c>
      <c r="O3424" s="3" t="n">
        <v>-1</v>
      </c>
      <c r="P3424" s="3" t="n">
        <v>8.6</v>
      </c>
      <c r="Q3424" s="3" t="n">
        <v>24.2</v>
      </c>
      <c r="R3424" s="3" t="s">
        <v>9990</v>
      </c>
      <c r="S3424" s="4" t="n">
        <v>45747.1189236111</v>
      </c>
      <c r="T3424" s="3" t="s">
        <v>29</v>
      </c>
      <c r="U3424" s="3" t="s">
        <v>29</v>
      </c>
      <c r="V3424" s="3" t="n">
        <v>0</v>
      </c>
      <c r="W3424" s="3" t="n">
        <v>0</v>
      </c>
      <c r="X3424" s="3" t="n">
        <v>0</v>
      </c>
      <c r="Y3424" s="3" t="s">
        <v>30</v>
      </c>
      <c r="Z3424" s="3" t="s">
        <v>30</v>
      </c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</row>
    <row r="3425" customFormat="false" ht="15.75" hidden="false" customHeight="false" outlineLevel="0" collapsed="false">
      <c r="A3425" s="3" t="n">
        <v>3424</v>
      </c>
      <c r="B3425" s="3" t="s">
        <v>9991</v>
      </c>
      <c r="C3425" s="3" t="s">
        <v>9992</v>
      </c>
      <c r="D3425" s="3" t="n">
        <v>1</v>
      </c>
      <c r="E3425" s="3" t="n">
        <v>19.886758</v>
      </c>
      <c r="F3425" s="3" t="n">
        <v>242</v>
      </c>
      <c r="G3425" s="3" t="n">
        <v>242</v>
      </c>
      <c r="H3425" s="3" t="n">
        <v>15</v>
      </c>
      <c r="I3425" s="3" t="n">
        <v>15</v>
      </c>
      <c r="J3425" s="3" t="n">
        <v>291</v>
      </c>
      <c r="K3425" s="3" t="n">
        <v>291</v>
      </c>
      <c r="L3425" s="3" t="n">
        <v>44</v>
      </c>
      <c r="M3425" s="3" t="n">
        <v>44</v>
      </c>
      <c r="N3425" s="3" t="n">
        <v>-1</v>
      </c>
      <c r="O3425" s="3" t="n">
        <v>-1</v>
      </c>
      <c r="P3425" s="3" t="n">
        <v>8.6</v>
      </c>
      <c r="Q3425" s="3" t="n">
        <v>24.2</v>
      </c>
      <c r="R3425" s="3" t="s">
        <v>9993</v>
      </c>
      <c r="S3425" s="4" t="n">
        <v>45747.1194097222</v>
      </c>
      <c r="T3425" s="3" t="s">
        <v>3197</v>
      </c>
      <c r="U3425" s="3" t="s">
        <v>3197</v>
      </c>
      <c r="V3425" s="3" t="n">
        <v>0</v>
      </c>
      <c r="W3425" s="3" t="n">
        <v>0</v>
      </c>
      <c r="X3425" s="3" t="n">
        <v>0</v>
      </c>
      <c r="Y3425" s="3" t="s">
        <v>30</v>
      </c>
      <c r="Z3425" s="3" t="s">
        <v>30</v>
      </c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  <c r="BF3425" s="3"/>
      <c r="BG3425" s="3"/>
      <c r="BH3425" s="3"/>
      <c r="BI3425" s="3"/>
      <c r="BJ3425" s="3"/>
    </row>
    <row r="3426" customFormat="false" ht="15.75" hidden="false" customHeight="false" outlineLevel="0" collapsed="false">
      <c r="A3426" s="3" t="n">
        <v>3425</v>
      </c>
      <c r="B3426" s="3" t="s">
        <v>9994</v>
      </c>
      <c r="C3426" s="3" t="s">
        <v>9995</v>
      </c>
      <c r="D3426" s="3" t="n">
        <v>1</v>
      </c>
      <c r="E3426" s="3" t="n">
        <v>12.8515102</v>
      </c>
      <c r="F3426" s="3" t="n">
        <v>250</v>
      </c>
      <c r="G3426" s="3" t="n">
        <v>250</v>
      </c>
      <c r="H3426" s="3" t="n">
        <v>16</v>
      </c>
      <c r="I3426" s="3" t="n">
        <v>16</v>
      </c>
      <c r="J3426" s="3" t="n">
        <v>299</v>
      </c>
      <c r="K3426" s="3" t="n">
        <v>299</v>
      </c>
      <c r="L3426" s="3" t="n">
        <v>48</v>
      </c>
      <c r="M3426" s="3" t="n">
        <v>48</v>
      </c>
      <c r="N3426" s="3" t="n">
        <v>-1</v>
      </c>
      <c r="O3426" s="3" t="n">
        <v>-1</v>
      </c>
      <c r="P3426" s="3" t="n">
        <v>8.6</v>
      </c>
      <c r="Q3426" s="3" t="n">
        <v>24.2</v>
      </c>
      <c r="R3426" s="3" t="s">
        <v>9996</v>
      </c>
      <c r="S3426" s="4" t="n">
        <v>45747.1196759259</v>
      </c>
      <c r="T3426" s="3" t="s">
        <v>3197</v>
      </c>
      <c r="U3426" s="3" t="s">
        <v>3197</v>
      </c>
      <c r="V3426" s="3" t="n">
        <v>0</v>
      </c>
      <c r="W3426" s="3" t="n">
        <v>0</v>
      </c>
      <c r="X3426" s="3" t="n">
        <v>0</v>
      </c>
      <c r="Y3426" s="3" t="s">
        <v>30</v>
      </c>
      <c r="Z3426" s="3" t="s">
        <v>30</v>
      </c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3"/>
      <c r="BG3426" s="3"/>
      <c r="BH3426" s="3"/>
      <c r="BI3426" s="3"/>
      <c r="BJ3426" s="3"/>
    </row>
    <row r="3427" customFormat="false" ht="15.75" hidden="false" customHeight="false" outlineLevel="0" collapsed="false">
      <c r="A3427" s="3" t="n">
        <v>3426</v>
      </c>
      <c r="B3427" s="3" t="s">
        <v>9997</v>
      </c>
      <c r="C3427" s="3" t="s">
        <v>9998</v>
      </c>
      <c r="D3427" s="3" t="n">
        <v>1</v>
      </c>
      <c r="E3427" s="3" t="n">
        <v>19.8592148</v>
      </c>
      <c r="F3427" s="3" t="n">
        <v>162</v>
      </c>
      <c r="G3427" s="3" t="n">
        <v>162</v>
      </c>
      <c r="H3427" s="3" t="n">
        <v>25</v>
      </c>
      <c r="I3427" s="3" t="n">
        <v>25</v>
      </c>
      <c r="J3427" s="3" t="n">
        <v>196</v>
      </c>
      <c r="K3427" s="3" t="n">
        <v>196</v>
      </c>
      <c r="L3427" s="3" t="n">
        <v>36</v>
      </c>
      <c r="M3427" s="3" t="n">
        <v>36</v>
      </c>
      <c r="N3427" s="3" t="n">
        <v>47</v>
      </c>
      <c r="O3427" s="3" t="n">
        <v>-1</v>
      </c>
      <c r="P3427" s="3" t="n">
        <v>8.6</v>
      </c>
      <c r="Q3427" s="3" t="n">
        <v>24.2</v>
      </c>
      <c r="R3427" s="3" t="s">
        <v>9999</v>
      </c>
      <c r="S3427" s="4" t="n">
        <v>45747.120474537</v>
      </c>
      <c r="T3427" s="3" t="s">
        <v>4910</v>
      </c>
      <c r="U3427" s="3" t="s">
        <v>4910</v>
      </c>
      <c r="V3427" s="3" t="n">
        <v>1</v>
      </c>
      <c r="W3427" s="3" t="n">
        <v>0</v>
      </c>
      <c r="X3427" s="3" t="n">
        <v>0</v>
      </c>
      <c r="Y3427" s="3" t="s">
        <v>30</v>
      </c>
      <c r="Z3427" s="3" t="s">
        <v>30</v>
      </c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  <c r="BF3427" s="3"/>
      <c r="BG3427" s="3"/>
      <c r="BH3427" s="3"/>
      <c r="BI3427" s="3"/>
      <c r="BJ3427" s="3"/>
    </row>
    <row r="3428" customFormat="false" ht="15.75" hidden="false" customHeight="false" outlineLevel="0" collapsed="false">
      <c r="A3428" s="3" t="n">
        <v>3427</v>
      </c>
      <c r="B3428" s="3" t="s">
        <v>10000</v>
      </c>
      <c r="C3428" s="3" t="s">
        <v>10001</v>
      </c>
      <c r="D3428" s="3" t="n">
        <v>1</v>
      </c>
      <c r="E3428" s="3" t="n">
        <v>9.4605844</v>
      </c>
      <c r="F3428" s="3" t="n">
        <v>327</v>
      </c>
      <c r="G3428" s="3" t="n">
        <v>327</v>
      </c>
      <c r="H3428" s="3" t="n">
        <v>19</v>
      </c>
      <c r="I3428" s="3" t="n">
        <v>19</v>
      </c>
      <c r="J3428" s="3" t="n">
        <v>392</v>
      </c>
      <c r="K3428" s="3" t="n">
        <v>392</v>
      </c>
      <c r="L3428" s="3" t="n">
        <v>58</v>
      </c>
      <c r="M3428" s="3" t="n">
        <v>58</v>
      </c>
      <c r="N3428" s="3" t="n">
        <v>-1</v>
      </c>
      <c r="O3428" s="3" t="n">
        <v>-1</v>
      </c>
      <c r="P3428" s="3" t="n">
        <v>8.6</v>
      </c>
      <c r="Q3428" s="3" t="n">
        <v>24.2</v>
      </c>
      <c r="R3428" s="3" t="s">
        <v>10002</v>
      </c>
      <c r="S3428" s="4" t="n">
        <v>45747.1207407407</v>
      </c>
      <c r="T3428" s="3" t="s">
        <v>1920</v>
      </c>
      <c r="U3428" s="3" t="s">
        <v>1920</v>
      </c>
      <c r="V3428" s="3" t="n">
        <v>0</v>
      </c>
      <c r="W3428" s="3" t="n">
        <v>0</v>
      </c>
      <c r="X3428" s="3" t="n">
        <v>0</v>
      </c>
      <c r="Y3428" s="3" t="s">
        <v>30</v>
      </c>
      <c r="Z3428" s="3" t="s">
        <v>30</v>
      </c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</row>
    <row r="3429" customFormat="false" ht="15.75" hidden="false" customHeight="false" outlineLevel="0" collapsed="false">
      <c r="A3429" s="3" t="n">
        <v>3428</v>
      </c>
      <c r="B3429" s="3" t="s">
        <v>10003</v>
      </c>
      <c r="C3429" s="3" t="s">
        <v>10004</v>
      </c>
      <c r="D3429" s="3" t="n">
        <v>1</v>
      </c>
      <c r="E3429" s="3" t="n">
        <v>9.5203144</v>
      </c>
      <c r="F3429" s="3" t="n">
        <v>225</v>
      </c>
      <c r="G3429" s="3" t="n">
        <v>225</v>
      </c>
      <c r="H3429" s="3" t="n">
        <v>17</v>
      </c>
      <c r="I3429" s="3" t="n">
        <v>17</v>
      </c>
      <c r="J3429" s="3" t="n">
        <v>251</v>
      </c>
      <c r="K3429" s="3" t="n">
        <v>251</v>
      </c>
      <c r="L3429" s="3" t="n">
        <v>42</v>
      </c>
      <c r="M3429" s="3" t="n">
        <v>42</v>
      </c>
      <c r="N3429" s="3" t="n">
        <v>-1</v>
      </c>
      <c r="O3429" s="3" t="n">
        <v>-1</v>
      </c>
      <c r="P3429" s="3" t="n">
        <v>8.6</v>
      </c>
      <c r="Q3429" s="3" t="n">
        <v>24.2</v>
      </c>
      <c r="R3429" s="3" t="s">
        <v>10005</v>
      </c>
      <c r="S3429" s="4" t="n">
        <v>45747.1210069444</v>
      </c>
      <c r="T3429" s="3" t="s">
        <v>256</v>
      </c>
      <c r="U3429" s="3" t="s">
        <v>256</v>
      </c>
      <c r="V3429" s="3" t="n">
        <v>0</v>
      </c>
      <c r="W3429" s="3" t="n">
        <v>0</v>
      </c>
      <c r="X3429" s="3" t="n">
        <v>0</v>
      </c>
      <c r="Y3429" s="3" t="s">
        <v>30</v>
      </c>
      <c r="Z3429" s="3" t="s">
        <v>30</v>
      </c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  <c r="BF3429" s="3"/>
      <c r="BG3429" s="3"/>
      <c r="BH3429" s="3"/>
      <c r="BI3429" s="3"/>
      <c r="BJ3429" s="3"/>
    </row>
    <row r="3430" customFormat="false" ht="15.75" hidden="false" customHeight="false" outlineLevel="0" collapsed="false">
      <c r="A3430" s="3" t="n">
        <v>3429</v>
      </c>
      <c r="B3430" s="3" t="s">
        <v>10006</v>
      </c>
      <c r="C3430" s="3" t="s">
        <v>10007</v>
      </c>
      <c r="D3430" s="3" t="n">
        <v>1</v>
      </c>
      <c r="E3430" s="3" t="n">
        <v>41.2350959</v>
      </c>
      <c r="F3430" s="3" t="n">
        <v>1124</v>
      </c>
      <c r="G3430" s="3" t="n">
        <v>1124</v>
      </c>
      <c r="H3430" s="3" t="n">
        <v>29</v>
      </c>
      <c r="I3430" s="3" t="n">
        <v>29</v>
      </c>
      <c r="J3430" s="3" t="n">
        <v>1278</v>
      </c>
      <c r="K3430" s="3" t="n">
        <v>1278</v>
      </c>
      <c r="L3430" s="3" t="n">
        <v>264</v>
      </c>
      <c r="M3430" s="3" t="n">
        <v>264</v>
      </c>
      <c r="N3430" s="3" t="n">
        <v>383</v>
      </c>
      <c r="O3430" s="3" t="n">
        <v>-1</v>
      </c>
      <c r="P3430" s="3" t="n">
        <v>8.6</v>
      </c>
      <c r="Q3430" s="3" t="n">
        <v>24.2</v>
      </c>
      <c r="R3430" s="3" t="s">
        <v>10008</v>
      </c>
      <c r="S3430" s="4" t="n">
        <v>45747.1221296296</v>
      </c>
      <c r="T3430" s="3" t="s">
        <v>65</v>
      </c>
      <c r="U3430" s="3" t="s">
        <v>65</v>
      </c>
      <c r="V3430" s="3" t="n">
        <v>0</v>
      </c>
      <c r="W3430" s="3" t="n">
        <v>0</v>
      </c>
      <c r="X3430" s="3" t="n">
        <v>0</v>
      </c>
      <c r="Y3430" s="3" t="s">
        <v>30</v>
      </c>
      <c r="Z3430" s="3" t="s">
        <v>30</v>
      </c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3"/>
      <c r="BG3430" s="3"/>
      <c r="BH3430" s="3"/>
      <c r="BI3430" s="3"/>
      <c r="BJ3430" s="3"/>
    </row>
    <row r="3431" customFormat="false" ht="15.75" hidden="false" customHeight="false" outlineLevel="0" collapsed="false">
      <c r="A3431" s="3" t="n">
        <v>3430</v>
      </c>
      <c r="B3431" s="3" t="s">
        <v>10009</v>
      </c>
      <c r="C3431" s="3" t="s">
        <v>10010</v>
      </c>
      <c r="D3431" s="3" t="n">
        <v>1</v>
      </c>
      <c r="E3431" s="3" t="n">
        <v>1.7898015</v>
      </c>
      <c r="F3431" s="3" t="n">
        <v>20</v>
      </c>
      <c r="G3431" s="3" t="n">
        <v>20</v>
      </c>
      <c r="H3431" s="3" t="n">
        <v>8</v>
      </c>
      <c r="I3431" s="3" t="n">
        <v>8</v>
      </c>
      <c r="J3431" s="3" t="n">
        <v>29</v>
      </c>
      <c r="K3431" s="3" t="n">
        <v>29</v>
      </c>
      <c r="L3431" s="3" t="n">
        <v>7</v>
      </c>
      <c r="M3431" s="3" t="n">
        <v>7</v>
      </c>
      <c r="N3431" s="3" t="n">
        <v>8</v>
      </c>
      <c r="O3431" s="3" t="n">
        <v>4</v>
      </c>
      <c r="P3431" s="3" t="n">
        <v>8.5</v>
      </c>
      <c r="Q3431" s="3" t="n">
        <v>24.2</v>
      </c>
      <c r="R3431" s="3" t="s">
        <v>10011</v>
      </c>
      <c r="S3431" s="4" t="n">
        <v>45747.1224305556</v>
      </c>
      <c r="T3431" s="3" t="s">
        <v>65</v>
      </c>
      <c r="U3431" s="3" t="s">
        <v>65</v>
      </c>
      <c r="V3431" s="3" t="n">
        <v>1</v>
      </c>
      <c r="W3431" s="3" t="n">
        <v>1</v>
      </c>
      <c r="X3431" s="3" t="n">
        <v>0</v>
      </c>
      <c r="Y3431" s="3" t="s">
        <v>30</v>
      </c>
      <c r="Z3431" s="3" t="s">
        <v>30</v>
      </c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  <c r="BF3431" s="3"/>
      <c r="BG3431" s="3"/>
      <c r="BH3431" s="3"/>
      <c r="BI3431" s="3"/>
      <c r="BJ3431" s="3"/>
    </row>
    <row r="3432" customFormat="false" ht="15.75" hidden="false" customHeight="false" outlineLevel="0" collapsed="false">
      <c r="A3432" s="3" t="n">
        <v>3431</v>
      </c>
      <c r="B3432" s="3" t="s">
        <v>10012</v>
      </c>
      <c r="C3432" s="3" t="s">
        <v>10013</v>
      </c>
      <c r="D3432" s="3" t="n">
        <v>1</v>
      </c>
      <c r="E3432" s="3" t="n">
        <v>1.9179887</v>
      </c>
      <c r="F3432" s="3" t="n">
        <v>15</v>
      </c>
      <c r="G3432" s="3" t="n">
        <v>15</v>
      </c>
      <c r="H3432" s="3" t="n">
        <v>5</v>
      </c>
      <c r="I3432" s="3" t="n">
        <v>5</v>
      </c>
      <c r="J3432" s="3" t="n">
        <v>25</v>
      </c>
      <c r="K3432" s="3" t="n">
        <v>25</v>
      </c>
      <c r="L3432" s="3" t="n">
        <v>7</v>
      </c>
      <c r="M3432" s="3" t="n">
        <v>7</v>
      </c>
      <c r="N3432" s="3" t="n">
        <v>9</v>
      </c>
      <c r="O3432" s="3" t="n">
        <v>5</v>
      </c>
      <c r="P3432" s="3" t="n">
        <v>8.5</v>
      </c>
      <c r="Q3432" s="3" t="n">
        <v>24.2</v>
      </c>
      <c r="R3432" s="3" t="s">
        <v>10014</v>
      </c>
      <c r="S3432" s="4" t="n">
        <v>45747.1225925926</v>
      </c>
      <c r="T3432" s="3" t="s">
        <v>65</v>
      </c>
      <c r="U3432" s="3" t="s">
        <v>65</v>
      </c>
      <c r="V3432" s="3" t="n">
        <v>1</v>
      </c>
      <c r="W3432" s="3" t="n">
        <v>1</v>
      </c>
      <c r="X3432" s="3" t="n">
        <v>0</v>
      </c>
      <c r="Y3432" s="3" t="s">
        <v>30</v>
      </c>
      <c r="Z3432" s="3" t="s">
        <v>30</v>
      </c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</row>
    <row r="3433" customFormat="false" ht="15.75" hidden="false" customHeight="false" outlineLevel="0" collapsed="false">
      <c r="A3433" s="3" t="n">
        <v>3432</v>
      </c>
      <c r="B3433" s="3" t="s">
        <v>10015</v>
      </c>
      <c r="C3433" s="3" t="s">
        <v>10016</v>
      </c>
      <c r="D3433" s="3" t="n">
        <v>1</v>
      </c>
      <c r="E3433" s="3" t="n">
        <v>1.9906299</v>
      </c>
      <c r="F3433" s="3" t="n">
        <v>20</v>
      </c>
      <c r="G3433" s="3" t="n">
        <v>20</v>
      </c>
      <c r="H3433" s="3" t="n">
        <v>8</v>
      </c>
      <c r="I3433" s="3" t="n">
        <v>8</v>
      </c>
      <c r="J3433" s="3" t="n">
        <v>29</v>
      </c>
      <c r="K3433" s="3" t="n">
        <v>29</v>
      </c>
      <c r="L3433" s="3" t="n">
        <v>7</v>
      </c>
      <c r="M3433" s="3" t="n">
        <v>7</v>
      </c>
      <c r="N3433" s="3" t="n">
        <v>8</v>
      </c>
      <c r="O3433" s="3" t="n">
        <v>4</v>
      </c>
      <c r="P3433" s="3" t="n">
        <v>8.5</v>
      </c>
      <c r="Q3433" s="3" t="n">
        <v>24.2</v>
      </c>
      <c r="R3433" s="3" t="s">
        <v>10017</v>
      </c>
      <c r="S3433" s="4" t="n">
        <v>45747.1227430556</v>
      </c>
      <c r="T3433" s="3" t="s">
        <v>65</v>
      </c>
      <c r="U3433" s="3" t="s">
        <v>65</v>
      </c>
      <c r="V3433" s="3" t="n">
        <v>1</v>
      </c>
      <c r="W3433" s="3" t="n">
        <v>1</v>
      </c>
      <c r="X3433" s="3" t="n">
        <v>0</v>
      </c>
      <c r="Y3433" s="3" t="s">
        <v>30</v>
      </c>
      <c r="Z3433" s="3" t="s">
        <v>30</v>
      </c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  <c r="BF3433" s="3"/>
      <c r="BG3433" s="3"/>
      <c r="BH3433" s="3"/>
      <c r="BI3433" s="3"/>
      <c r="BJ3433" s="3"/>
    </row>
    <row r="3434" customFormat="false" ht="15.75" hidden="false" customHeight="false" outlineLevel="0" collapsed="false">
      <c r="A3434" s="3" t="n">
        <v>3433</v>
      </c>
      <c r="B3434" s="3" t="s">
        <v>10018</v>
      </c>
      <c r="C3434" s="3" t="s">
        <v>10019</v>
      </c>
      <c r="D3434" s="3" t="n">
        <v>1</v>
      </c>
      <c r="E3434" s="3" t="n">
        <v>2.110725</v>
      </c>
      <c r="F3434" s="3" t="n">
        <v>15</v>
      </c>
      <c r="G3434" s="3" t="n">
        <v>15</v>
      </c>
      <c r="H3434" s="3" t="n">
        <v>5</v>
      </c>
      <c r="I3434" s="3" t="n">
        <v>5</v>
      </c>
      <c r="J3434" s="3" t="n">
        <v>25</v>
      </c>
      <c r="K3434" s="3" t="n">
        <v>25</v>
      </c>
      <c r="L3434" s="3" t="n">
        <v>7</v>
      </c>
      <c r="M3434" s="3" t="n">
        <v>7</v>
      </c>
      <c r="N3434" s="3" t="n">
        <v>9</v>
      </c>
      <c r="O3434" s="3" t="n">
        <v>5</v>
      </c>
      <c r="P3434" s="3" t="n">
        <v>8.5</v>
      </c>
      <c r="Q3434" s="3" t="n">
        <v>24.2</v>
      </c>
      <c r="R3434" s="3" t="s">
        <v>10020</v>
      </c>
      <c r="S3434" s="4" t="n">
        <v>45747.1229050926</v>
      </c>
      <c r="T3434" s="3" t="s">
        <v>65</v>
      </c>
      <c r="U3434" s="3" t="s">
        <v>65</v>
      </c>
      <c r="V3434" s="3" t="n">
        <v>1</v>
      </c>
      <c r="W3434" s="3" t="n">
        <v>1</v>
      </c>
      <c r="X3434" s="3" t="n">
        <v>0</v>
      </c>
      <c r="Y3434" s="3" t="s">
        <v>30</v>
      </c>
      <c r="Z3434" s="3" t="s">
        <v>30</v>
      </c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3"/>
      <c r="BG3434" s="3"/>
      <c r="BH3434" s="3"/>
      <c r="BI3434" s="3"/>
      <c r="BJ3434" s="3"/>
    </row>
    <row r="3435" customFormat="false" ht="15.75" hidden="false" customHeight="false" outlineLevel="0" collapsed="false">
      <c r="A3435" s="3" t="n">
        <v>3434</v>
      </c>
      <c r="B3435" s="3" t="s">
        <v>10021</v>
      </c>
      <c r="C3435" s="3" t="s">
        <v>10022</v>
      </c>
      <c r="D3435" s="3" t="n">
        <v>1</v>
      </c>
      <c r="E3435" s="3" t="n">
        <v>1.9369332</v>
      </c>
      <c r="F3435" s="3" t="n">
        <v>20</v>
      </c>
      <c r="G3435" s="3" t="n">
        <v>20</v>
      </c>
      <c r="H3435" s="3" t="n">
        <v>8</v>
      </c>
      <c r="I3435" s="3" t="n">
        <v>8</v>
      </c>
      <c r="J3435" s="3" t="n">
        <v>29</v>
      </c>
      <c r="K3435" s="3" t="n">
        <v>29</v>
      </c>
      <c r="L3435" s="3" t="n">
        <v>7</v>
      </c>
      <c r="M3435" s="3" t="n">
        <v>7</v>
      </c>
      <c r="N3435" s="3" t="n">
        <v>8</v>
      </c>
      <c r="O3435" s="3" t="n">
        <v>4</v>
      </c>
      <c r="P3435" s="3" t="n">
        <v>8.5</v>
      </c>
      <c r="Q3435" s="3" t="n">
        <v>24.2</v>
      </c>
      <c r="R3435" s="3" t="s">
        <v>10023</v>
      </c>
      <c r="S3435" s="4" t="n">
        <v>45747.1230555556</v>
      </c>
      <c r="T3435" s="3" t="s">
        <v>65</v>
      </c>
      <c r="U3435" s="3" t="s">
        <v>65</v>
      </c>
      <c r="V3435" s="3" t="n">
        <v>1</v>
      </c>
      <c r="W3435" s="3" t="n">
        <v>1</v>
      </c>
      <c r="X3435" s="3" t="n">
        <v>0</v>
      </c>
      <c r="Y3435" s="3" t="s">
        <v>30</v>
      </c>
      <c r="Z3435" s="3" t="s">
        <v>30</v>
      </c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3"/>
    </row>
    <row r="3436" customFormat="false" ht="15.75" hidden="false" customHeight="false" outlineLevel="0" collapsed="false">
      <c r="A3436" s="3" t="n">
        <v>3435</v>
      </c>
      <c r="B3436" s="3" t="s">
        <v>10024</v>
      </c>
      <c r="C3436" s="3" t="s">
        <v>10025</v>
      </c>
      <c r="D3436" s="3" t="n">
        <v>1</v>
      </c>
      <c r="E3436" s="3" t="n">
        <v>2.156983</v>
      </c>
      <c r="F3436" s="3" t="n">
        <v>15</v>
      </c>
      <c r="G3436" s="3" t="n">
        <v>15</v>
      </c>
      <c r="H3436" s="3" t="n">
        <v>5</v>
      </c>
      <c r="I3436" s="3" t="n">
        <v>5</v>
      </c>
      <c r="J3436" s="3" t="n">
        <v>25</v>
      </c>
      <c r="K3436" s="3" t="n">
        <v>25</v>
      </c>
      <c r="L3436" s="3" t="n">
        <v>7</v>
      </c>
      <c r="M3436" s="3" t="n">
        <v>7</v>
      </c>
      <c r="N3436" s="3" t="n">
        <v>9</v>
      </c>
      <c r="O3436" s="3" t="n">
        <v>5</v>
      </c>
      <c r="P3436" s="3" t="n">
        <v>8.5</v>
      </c>
      <c r="Q3436" s="3" t="n">
        <v>24.2</v>
      </c>
      <c r="R3436" s="3" t="s">
        <v>10026</v>
      </c>
      <c r="S3436" s="4" t="n">
        <v>45747.1232175926</v>
      </c>
      <c r="T3436" s="3" t="s">
        <v>65</v>
      </c>
      <c r="U3436" s="3" t="s">
        <v>65</v>
      </c>
      <c r="V3436" s="3" t="n">
        <v>1</v>
      </c>
      <c r="W3436" s="3" t="n">
        <v>1</v>
      </c>
      <c r="X3436" s="3" t="n">
        <v>0</v>
      </c>
      <c r="Y3436" s="3" t="s">
        <v>30</v>
      </c>
      <c r="Z3436" s="3" t="s">
        <v>30</v>
      </c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3"/>
    </row>
    <row r="3437" customFormat="false" ht="15.75" hidden="false" customHeight="false" outlineLevel="0" collapsed="false">
      <c r="A3437" s="3" t="n">
        <v>3436</v>
      </c>
      <c r="B3437" s="3" t="s">
        <v>10027</v>
      </c>
      <c r="C3437" s="3" t="s">
        <v>10028</v>
      </c>
      <c r="D3437" s="3" t="n">
        <v>1</v>
      </c>
      <c r="E3437" s="3" t="n">
        <v>2.823591</v>
      </c>
      <c r="F3437" s="3" t="n">
        <v>66</v>
      </c>
      <c r="G3437" s="3" t="n">
        <v>66</v>
      </c>
      <c r="H3437" s="3" t="n">
        <v>12</v>
      </c>
      <c r="I3437" s="3" t="n">
        <v>12</v>
      </c>
      <c r="J3437" s="3" t="n">
        <v>104</v>
      </c>
      <c r="K3437" s="3" t="n">
        <v>104</v>
      </c>
      <c r="L3437" s="3" t="n">
        <v>19</v>
      </c>
      <c r="M3437" s="3" t="n">
        <v>19</v>
      </c>
      <c r="N3437" s="3" t="n">
        <v>27</v>
      </c>
      <c r="O3437" s="3" t="n">
        <v>-1</v>
      </c>
      <c r="P3437" s="3" t="n">
        <v>8.5</v>
      </c>
      <c r="Q3437" s="3" t="n">
        <v>24.2</v>
      </c>
      <c r="R3437" s="3" t="s">
        <v>10029</v>
      </c>
      <c r="S3437" s="4" t="n">
        <v>45747.1234375</v>
      </c>
      <c r="T3437" s="3" t="s">
        <v>65</v>
      </c>
      <c r="U3437" s="3" t="s">
        <v>65</v>
      </c>
      <c r="V3437" s="3" t="n">
        <v>1</v>
      </c>
      <c r="W3437" s="3" t="n">
        <v>0</v>
      </c>
      <c r="X3437" s="3" t="n">
        <v>0</v>
      </c>
      <c r="Y3437" s="3" t="s">
        <v>30</v>
      </c>
      <c r="Z3437" s="3" t="s">
        <v>30</v>
      </c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3"/>
    </row>
    <row r="3438" customFormat="false" ht="15.75" hidden="false" customHeight="false" outlineLevel="0" collapsed="false">
      <c r="A3438" s="3" t="n">
        <v>3437</v>
      </c>
      <c r="B3438" s="3" t="s">
        <v>10030</v>
      </c>
      <c r="C3438" s="3" t="s">
        <v>10031</v>
      </c>
      <c r="D3438" s="3" t="n">
        <v>1</v>
      </c>
      <c r="E3438" s="3" t="n">
        <v>0.8933487</v>
      </c>
      <c r="F3438" s="3" t="n">
        <v>8</v>
      </c>
      <c r="G3438" s="3" t="n">
        <v>8</v>
      </c>
      <c r="H3438" s="3" t="n">
        <v>6</v>
      </c>
      <c r="I3438" s="3" t="n">
        <v>6</v>
      </c>
      <c r="J3438" s="3" t="n">
        <v>9</v>
      </c>
      <c r="K3438" s="3" t="n">
        <v>9</v>
      </c>
      <c r="L3438" s="3" t="n">
        <v>1</v>
      </c>
      <c r="M3438" s="3" t="n">
        <v>1</v>
      </c>
      <c r="N3438" s="3" t="n">
        <v>-1</v>
      </c>
      <c r="O3438" s="3" t="n">
        <v>-1</v>
      </c>
      <c r="P3438" s="3" t="n">
        <v>8.5</v>
      </c>
      <c r="Q3438" s="3" t="n">
        <v>24.2</v>
      </c>
      <c r="R3438" s="3" t="s">
        <v>10032</v>
      </c>
      <c r="S3438" s="4" t="n">
        <v>45747.1235069444</v>
      </c>
      <c r="T3438" s="3" t="s">
        <v>65</v>
      </c>
      <c r="U3438" s="3" t="s">
        <v>65</v>
      </c>
      <c r="V3438" s="3" t="n">
        <v>0</v>
      </c>
      <c r="W3438" s="3" t="n">
        <v>0</v>
      </c>
      <c r="X3438" s="3" t="n">
        <v>0</v>
      </c>
      <c r="Y3438" s="3" t="s">
        <v>30</v>
      </c>
      <c r="Z3438" s="3" t="s">
        <v>30</v>
      </c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  <c r="BF3438" s="3"/>
      <c r="BG3438" s="3"/>
      <c r="BH3438" s="3"/>
      <c r="BI3438" s="3"/>
      <c r="BJ3438" s="3"/>
    </row>
    <row r="3439" customFormat="false" ht="15.75" hidden="false" customHeight="false" outlineLevel="0" collapsed="false">
      <c r="A3439" s="3" t="n">
        <v>3438</v>
      </c>
      <c r="B3439" s="3" t="s">
        <v>10033</v>
      </c>
      <c r="C3439" s="3" t="s">
        <v>10034</v>
      </c>
      <c r="D3439" s="3" t="n">
        <v>1</v>
      </c>
      <c r="E3439" s="3" t="n">
        <v>0.8481731</v>
      </c>
      <c r="F3439" s="3" t="n">
        <v>8</v>
      </c>
      <c r="G3439" s="3" t="n">
        <v>8</v>
      </c>
      <c r="H3439" s="3" t="n">
        <v>6</v>
      </c>
      <c r="I3439" s="3" t="n">
        <v>6</v>
      </c>
      <c r="J3439" s="3" t="n">
        <v>9</v>
      </c>
      <c r="K3439" s="3" t="n">
        <v>9</v>
      </c>
      <c r="L3439" s="3" t="n">
        <v>1</v>
      </c>
      <c r="M3439" s="3" t="n">
        <v>1</v>
      </c>
      <c r="N3439" s="3" t="n">
        <v>-1</v>
      </c>
      <c r="O3439" s="3" t="n">
        <v>-1</v>
      </c>
      <c r="P3439" s="3" t="n">
        <v>8.5</v>
      </c>
      <c r="Q3439" s="3" t="n">
        <v>24.2</v>
      </c>
      <c r="R3439" s="3" t="s">
        <v>10035</v>
      </c>
      <c r="S3439" s="4" t="n">
        <v>45747.1235416667</v>
      </c>
      <c r="T3439" s="3" t="s">
        <v>65</v>
      </c>
      <c r="U3439" s="3" t="s">
        <v>65</v>
      </c>
      <c r="V3439" s="3" t="n">
        <v>0</v>
      </c>
      <c r="W3439" s="3" t="n">
        <v>0</v>
      </c>
      <c r="X3439" s="3" t="n">
        <v>0</v>
      </c>
      <c r="Y3439" s="3" t="s">
        <v>30</v>
      </c>
      <c r="Z3439" s="3" t="s">
        <v>30</v>
      </c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  <c r="BF3439" s="3"/>
      <c r="BG3439" s="3"/>
      <c r="BH3439" s="3"/>
      <c r="BI3439" s="3"/>
      <c r="BJ3439" s="3"/>
    </row>
    <row r="3440" customFormat="false" ht="15.75" hidden="false" customHeight="false" outlineLevel="0" collapsed="false">
      <c r="A3440" s="3" t="n">
        <v>3439</v>
      </c>
      <c r="B3440" s="3" t="s">
        <v>10036</v>
      </c>
      <c r="C3440" s="3" t="s">
        <v>10037</v>
      </c>
      <c r="D3440" s="3" t="n">
        <v>1</v>
      </c>
      <c r="E3440" s="3" t="n">
        <v>0.8556461</v>
      </c>
      <c r="F3440" s="3" t="n">
        <v>8</v>
      </c>
      <c r="G3440" s="3" t="n">
        <v>8</v>
      </c>
      <c r="H3440" s="3" t="n">
        <v>6</v>
      </c>
      <c r="I3440" s="3" t="n">
        <v>6</v>
      </c>
      <c r="J3440" s="3" t="n">
        <v>9</v>
      </c>
      <c r="K3440" s="3" t="n">
        <v>9</v>
      </c>
      <c r="L3440" s="3" t="n">
        <v>1</v>
      </c>
      <c r="M3440" s="3" t="n">
        <v>1</v>
      </c>
      <c r="N3440" s="3" t="n">
        <v>-1</v>
      </c>
      <c r="O3440" s="3" t="n">
        <v>-1</v>
      </c>
      <c r="P3440" s="3" t="n">
        <v>8.5</v>
      </c>
      <c r="Q3440" s="3" t="n">
        <v>24.2</v>
      </c>
      <c r="R3440" s="3" t="s">
        <v>10038</v>
      </c>
      <c r="S3440" s="4" t="n">
        <v>45747.1235763889</v>
      </c>
      <c r="T3440" s="3" t="s">
        <v>65</v>
      </c>
      <c r="U3440" s="3" t="s">
        <v>65</v>
      </c>
      <c r="V3440" s="3" t="n">
        <v>0</v>
      </c>
      <c r="W3440" s="3" t="n">
        <v>0</v>
      </c>
      <c r="X3440" s="3" t="n">
        <v>0</v>
      </c>
      <c r="Y3440" s="3" t="s">
        <v>30</v>
      </c>
      <c r="Z3440" s="3" t="s">
        <v>30</v>
      </c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  <c r="BF3440" s="3"/>
      <c r="BG3440" s="3"/>
      <c r="BH3440" s="3"/>
      <c r="BI3440" s="3"/>
      <c r="BJ3440" s="3"/>
    </row>
    <row r="3441" customFormat="false" ht="15.75" hidden="false" customHeight="false" outlineLevel="0" collapsed="false">
      <c r="A3441" s="3" t="n">
        <v>3440</v>
      </c>
      <c r="B3441" s="3" t="s">
        <v>10039</v>
      </c>
      <c r="C3441" s="3" t="s">
        <v>10040</v>
      </c>
      <c r="D3441" s="3" t="n">
        <v>1</v>
      </c>
      <c r="E3441" s="3" t="n">
        <v>1.8554348</v>
      </c>
      <c r="F3441" s="3" t="n">
        <v>47</v>
      </c>
      <c r="G3441" s="3" t="n">
        <v>47</v>
      </c>
      <c r="H3441" s="3" t="n">
        <v>12</v>
      </c>
      <c r="I3441" s="3" t="n">
        <v>12</v>
      </c>
      <c r="J3441" s="3" t="n">
        <v>50</v>
      </c>
      <c r="K3441" s="3" t="n">
        <v>50</v>
      </c>
      <c r="L3441" s="3" t="n">
        <v>8</v>
      </c>
      <c r="M3441" s="3" t="n">
        <v>8</v>
      </c>
      <c r="N3441" s="3" t="n">
        <v>6</v>
      </c>
      <c r="O3441" s="3" t="n">
        <v>-1</v>
      </c>
      <c r="P3441" s="3" t="n">
        <v>8.5</v>
      </c>
      <c r="Q3441" s="3" t="n">
        <v>24.2</v>
      </c>
      <c r="R3441" s="3" t="s">
        <v>10041</v>
      </c>
      <c r="S3441" s="4" t="n">
        <v>45747.1236689815</v>
      </c>
      <c r="T3441" s="3" t="s">
        <v>65</v>
      </c>
      <c r="U3441" s="3" t="s">
        <v>65</v>
      </c>
      <c r="V3441" s="3" t="n">
        <v>1</v>
      </c>
      <c r="W3441" s="3" t="n">
        <v>0</v>
      </c>
      <c r="X3441" s="3" t="n">
        <v>0</v>
      </c>
      <c r="Y3441" s="3" t="s">
        <v>30</v>
      </c>
      <c r="Z3441" s="3" t="s">
        <v>30</v>
      </c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  <c r="BF3441" s="3"/>
      <c r="BG3441" s="3"/>
      <c r="BH3441" s="3"/>
      <c r="BI3441" s="3"/>
      <c r="BJ3441" s="3"/>
    </row>
    <row r="3442" customFormat="false" ht="15.75" hidden="false" customHeight="false" outlineLevel="0" collapsed="false">
      <c r="A3442" s="3" t="n">
        <v>3441</v>
      </c>
      <c r="B3442" s="3" t="s">
        <v>10042</v>
      </c>
      <c r="C3442" s="3" t="s">
        <v>10043</v>
      </c>
      <c r="D3442" s="3" t="n">
        <v>1</v>
      </c>
      <c r="E3442" s="3" t="n">
        <v>2.0438869</v>
      </c>
      <c r="F3442" s="3" t="n">
        <v>83</v>
      </c>
      <c r="G3442" s="3" t="n">
        <v>83</v>
      </c>
      <c r="H3442" s="3" t="n">
        <v>15</v>
      </c>
      <c r="I3442" s="3" t="n">
        <v>15</v>
      </c>
      <c r="J3442" s="3" t="n">
        <v>119</v>
      </c>
      <c r="K3442" s="3" t="n">
        <v>119</v>
      </c>
      <c r="L3442" s="3" t="n">
        <v>8</v>
      </c>
      <c r="M3442" s="3" t="n">
        <v>8</v>
      </c>
      <c r="N3442" s="3" t="n">
        <v>-1</v>
      </c>
      <c r="O3442" s="3" t="n">
        <v>-1</v>
      </c>
      <c r="P3442" s="3" t="n">
        <v>8.5</v>
      </c>
      <c r="Q3442" s="3" t="n">
        <v>24.2</v>
      </c>
      <c r="R3442" s="3" t="s">
        <v>10044</v>
      </c>
      <c r="S3442" s="4" t="n">
        <v>45747.1237384259</v>
      </c>
      <c r="T3442" s="3" t="s">
        <v>65</v>
      </c>
      <c r="U3442" s="3" t="s">
        <v>65</v>
      </c>
      <c r="V3442" s="3" t="n">
        <v>0</v>
      </c>
      <c r="W3442" s="3" t="n">
        <v>0</v>
      </c>
      <c r="X3442" s="3" t="n">
        <v>0</v>
      </c>
      <c r="Y3442" s="3" t="s">
        <v>30</v>
      </c>
      <c r="Z3442" s="3" t="s">
        <v>30</v>
      </c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3"/>
      <c r="BG3442" s="3"/>
      <c r="BH3442" s="3"/>
      <c r="BI3442" s="3"/>
      <c r="BJ3442" s="3"/>
    </row>
    <row r="3443" customFormat="false" ht="15.75" hidden="false" customHeight="false" outlineLevel="0" collapsed="false">
      <c r="A3443" s="3" t="n">
        <v>3442</v>
      </c>
      <c r="B3443" s="3" t="s">
        <v>10045</v>
      </c>
      <c r="C3443" s="3" t="s">
        <v>10046</v>
      </c>
      <c r="D3443" s="3" t="n">
        <v>1</v>
      </c>
      <c r="E3443" s="3" t="n">
        <v>1.2743552</v>
      </c>
      <c r="F3443" s="3" t="n">
        <v>21</v>
      </c>
      <c r="G3443" s="3" t="n">
        <v>21</v>
      </c>
      <c r="H3443" s="3" t="n">
        <v>8</v>
      </c>
      <c r="I3443" s="3" t="n">
        <v>8</v>
      </c>
      <c r="J3443" s="3" t="n">
        <v>31</v>
      </c>
      <c r="K3443" s="3" t="n">
        <v>31</v>
      </c>
      <c r="L3443" s="3" t="n">
        <v>0</v>
      </c>
      <c r="M3443" s="3" t="n">
        <v>0</v>
      </c>
      <c r="N3443" s="3" t="n">
        <v>-1</v>
      </c>
      <c r="O3443" s="3" t="n">
        <v>0</v>
      </c>
      <c r="P3443" s="3" t="n">
        <v>8.5</v>
      </c>
      <c r="Q3443" s="3" t="n">
        <v>24.2</v>
      </c>
      <c r="R3443" s="3" t="s">
        <v>10047</v>
      </c>
      <c r="S3443" s="4" t="n">
        <v>45747.1238078704</v>
      </c>
      <c r="T3443" s="3" t="s">
        <v>65</v>
      </c>
      <c r="U3443" s="3" t="s">
        <v>65</v>
      </c>
      <c r="V3443" s="3" t="n">
        <v>0</v>
      </c>
      <c r="W3443" s="3" t="n">
        <v>1</v>
      </c>
      <c r="X3443" s="3" t="n">
        <v>0</v>
      </c>
      <c r="Y3443" s="3" t="s">
        <v>30</v>
      </c>
      <c r="Z3443" s="3" t="s">
        <v>30</v>
      </c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3"/>
      <c r="BF3443" s="3"/>
      <c r="BG3443" s="3"/>
      <c r="BH3443" s="3"/>
      <c r="BI3443" s="3"/>
      <c r="BJ3443" s="3"/>
    </row>
    <row r="3444" customFormat="false" ht="15.75" hidden="false" customHeight="false" outlineLevel="0" collapsed="false">
      <c r="A3444" s="3" t="n">
        <v>3443</v>
      </c>
      <c r="B3444" s="3" t="s">
        <v>10048</v>
      </c>
      <c r="C3444" s="3" t="s">
        <v>10049</v>
      </c>
      <c r="D3444" s="3" t="n">
        <v>1</v>
      </c>
      <c r="E3444" s="3" t="n">
        <v>0.9675103</v>
      </c>
      <c r="F3444" s="3" t="n">
        <v>25</v>
      </c>
      <c r="G3444" s="3" t="n">
        <v>25</v>
      </c>
      <c r="H3444" s="3" t="n">
        <v>11</v>
      </c>
      <c r="I3444" s="3" t="n">
        <v>11</v>
      </c>
      <c r="J3444" s="3" t="n">
        <v>36</v>
      </c>
      <c r="K3444" s="3" t="n">
        <v>36</v>
      </c>
      <c r="L3444" s="3" t="n">
        <v>1</v>
      </c>
      <c r="M3444" s="3" t="n">
        <v>1</v>
      </c>
      <c r="N3444" s="3" t="n">
        <v>-1</v>
      </c>
      <c r="O3444" s="3" t="n">
        <v>0</v>
      </c>
      <c r="P3444" s="3" t="n">
        <v>8.5</v>
      </c>
      <c r="Q3444" s="3" t="n">
        <v>24.2</v>
      </c>
      <c r="R3444" s="3" t="s">
        <v>10050</v>
      </c>
      <c r="S3444" s="4" t="n">
        <v>45747.1238541667</v>
      </c>
      <c r="T3444" s="3" t="s">
        <v>65</v>
      </c>
      <c r="U3444" s="3" t="s">
        <v>65</v>
      </c>
      <c r="V3444" s="3" t="n">
        <v>0</v>
      </c>
      <c r="W3444" s="3" t="n">
        <v>1</v>
      </c>
      <c r="X3444" s="3" t="n">
        <v>0</v>
      </c>
      <c r="Y3444" s="3" t="s">
        <v>30</v>
      </c>
      <c r="Z3444" s="3" t="s">
        <v>30</v>
      </c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</row>
    <row r="3445" customFormat="false" ht="15.75" hidden="false" customHeight="false" outlineLevel="0" collapsed="false">
      <c r="A3445" s="3" t="n">
        <v>3444</v>
      </c>
      <c r="B3445" s="3" t="s">
        <v>10051</v>
      </c>
      <c r="C3445" s="3" t="s">
        <v>10052</v>
      </c>
      <c r="D3445" s="3" t="n">
        <v>1</v>
      </c>
      <c r="E3445" s="3" t="n">
        <v>1.162719</v>
      </c>
      <c r="F3445" s="3" t="n">
        <v>18</v>
      </c>
      <c r="G3445" s="3" t="n">
        <v>18</v>
      </c>
      <c r="H3445" s="3" t="n">
        <v>8</v>
      </c>
      <c r="I3445" s="3" t="n">
        <v>8</v>
      </c>
      <c r="J3445" s="3" t="n">
        <v>23</v>
      </c>
      <c r="K3445" s="3" t="n">
        <v>23</v>
      </c>
      <c r="L3445" s="3" t="n">
        <v>0</v>
      </c>
      <c r="M3445" s="3" t="n">
        <v>0</v>
      </c>
      <c r="N3445" s="3" t="n">
        <v>-1</v>
      </c>
      <c r="O3445" s="3" t="n">
        <v>0</v>
      </c>
      <c r="P3445" s="3" t="n">
        <v>8.5</v>
      </c>
      <c r="Q3445" s="3" t="n">
        <v>24.2</v>
      </c>
      <c r="R3445" s="3" t="s">
        <v>10053</v>
      </c>
      <c r="S3445" s="4" t="n">
        <v>45747.123900463</v>
      </c>
      <c r="T3445" s="3" t="s">
        <v>65</v>
      </c>
      <c r="U3445" s="3" t="s">
        <v>65</v>
      </c>
      <c r="V3445" s="3" t="n">
        <v>0</v>
      </c>
      <c r="W3445" s="3" t="n">
        <v>1</v>
      </c>
      <c r="X3445" s="3" t="n">
        <v>0</v>
      </c>
      <c r="Y3445" s="3" t="s">
        <v>30</v>
      </c>
      <c r="Z3445" s="3" t="s">
        <v>30</v>
      </c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3"/>
      <c r="BG3445" s="3"/>
      <c r="BH3445" s="3"/>
      <c r="BI3445" s="3"/>
      <c r="BJ3445" s="3"/>
    </row>
    <row r="3446" customFormat="false" ht="15.75" hidden="false" customHeight="false" outlineLevel="0" collapsed="false">
      <c r="A3446" s="3" t="n">
        <v>3445</v>
      </c>
      <c r="B3446" s="3" t="s">
        <v>10054</v>
      </c>
      <c r="C3446" s="3" t="s">
        <v>10055</v>
      </c>
      <c r="D3446" s="3" t="n">
        <v>1</v>
      </c>
      <c r="E3446" s="3" t="n">
        <v>1.5277134</v>
      </c>
      <c r="F3446" s="3" t="n">
        <v>22</v>
      </c>
      <c r="G3446" s="3" t="n">
        <v>22</v>
      </c>
      <c r="H3446" s="3" t="n">
        <v>8</v>
      </c>
      <c r="I3446" s="3" t="n">
        <v>8</v>
      </c>
      <c r="J3446" s="3" t="n">
        <v>33</v>
      </c>
      <c r="K3446" s="3" t="n">
        <v>33</v>
      </c>
      <c r="L3446" s="3" t="n">
        <v>0</v>
      </c>
      <c r="M3446" s="3" t="n">
        <v>0</v>
      </c>
      <c r="N3446" s="3" t="n">
        <v>-1</v>
      </c>
      <c r="O3446" s="3" t="n">
        <v>0</v>
      </c>
      <c r="P3446" s="3" t="n">
        <v>8.5</v>
      </c>
      <c r="Q3446" s="3" t="n">
        <v>24.2</v>
      </c>
      <c r="R3446" s="3" t="s">
        <v>10056</v>
      </c>
      <c r="S3446" s="4" t="n">
        <v>45747.1239583333</v>
      </c>
      <c r="T3446" s="3" t="s">
        <v>65</v>
      </c>
      <c r="U3446" s="3" t="s">
        <v>65</v>
      </c>
      <c r="V3446" s="3" t="n">
        <v>0</v>
      </c>
      <c r="W3446" s="3" t="n">
        <v>1</v>
      </c>
      <c r="X3446" s="3" t="n">
        <v>0</v>
      </c>
      <c r="Y3446" s="3" t="s">
        <v>30</v>
      </c>
      <c r="Z3446" s="3" t="s">
        <v>30</v>
      </c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</row>
    <row r="3447" customFormat="false" ht="15.75" hidden="false" customHeight="false" outlineLevel="0" collapsed="false">
      <c r="A3447" s="3" t="n">
        <v>3446</v>
      </c>
      <c r="B3447" s="3" t="s">
        <v>10057</v>
      </c>
      <c r="C3447" s="3" t="s">
        <v>10058</v>
      </c>
      <c r="D3447" s="3" t="n">
        <v>1</v>
      </c>
      <c r="E3447" s="3" t="n">
        <v>1.0009083</v>
      </c>
      <c r="F3447" s="3" t="n">
        <v>26</v>
      </c>
      <c r="G3447" s="3" t="n">
        <v>26</v>
      </c>
      <c r="H3447" s="3" t="n">
        <v>11</v>
      </c>
      <c r="I3447" s="3" t="n">
        <v>11</v>
      </c>
      <c r="J3447" s="3" t="n">
        <v>39</v>
      </c>
      <c r="K3447" s="3" t="n">
        <v>39</v>
      </c>
      <c r="L3447" s="3" t="n">
        <v>1</v>
      </c>
      <c r="M3447" s="3" t="n">
        <v>1</v>
      </c>
      <c r="N3447" s="3" t="n">
        <v>-1</v>
      </c>
      <c r="O3447" s="3" t="n">
        <v>0</v>
      </c>
      <c r="P3447" s="3" t="n">
        <v>8.5</v>
      </c>
      <c r="Q3447" s="3" t="n">
        <v>24.2</v>
      </c>
      <c r="R3447" s="3" t="s">
        <v>10059</v>
      </c>
      <c r="S3447" s="4" t="n">
        <v>45747.1240162037</v>
      </c>
      <c r="T3447" s="3" t="s">
        <v>65</v>
      </c>
      <c r="U3447" s="3" t="s">
        <v>65</v>
      </c>
      <c r="V3447" s="3" t="n">
        <v>0</v>
      </c>
      <c r="W3447" s="3" t="n">
        <v>1</v>
      </c>
      <c r="X3447" s="3" t="n">
        <v>0</v>
      </c>
      <c r="Y3447" s="3" t="s">
        <v>30</v>
      </c>
      <c r="Z3447" s="3" t="s">
        <v>30</v>
      </c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</row>
    <row r="3448" customFormat="false" ht="15.75" hidden="false" customHeight="false" outlineLevel="0" collapsed="false">
      <c r="A3448" s="3" t="n">
        <v>3447</v>
      </c>
      <c r="B3448" s="3" t="s">
        <v>10060</v>
      </c>
      <c r="C3448" s="3" t="s">
        <v>10061</v>
      </c>
      <c r="D3448" s="3" t="n">
        <v>1</v>
      </c>
      <c r="E3448" s="3" t="n">
        <v>1.2078583</v>
      </c>
      <c r="F3448" s="3" t="n">
        <v>22</v>
      </c>
      <c r="G3448" s="3" t="n">
        <v>22</v>
      </c>
      <c r="H3448" s="3" t="n">
        <v>11</v>
      </c>
      <c r="I3448" s="3" t="n">
        <v>11</v>
      </c>
      <c r="J3448" s="3" t="n">
        <v>27</v>
      </c>
      <c r="K3448" s="3" t="n">
        <v>27</v>
      </c>
      <c r="L3448" s="3" t="n">
        <v>1</v>
      </c>
      <c r="M3448" s="3" t="n">
        <v>1</v>
      </c>
      <c r="N3448" s="3" t="n">
        <v>-1</v>
      </c>
      <c r="O3448" s="3" t="n">
        <v>0</v>
      </c>
      <c r="P3448" s="3" t="n">
        <v>8.5</v>
      </c>
      <c r="Q3448" s="3" t="n">
        <v>24.2</v>
      </c>
      <c r="R3448" s="3" t="s">
        <v>10062</v>
      </c>
      <c r="S3448" s="4" t="n">
        <v>45747.1240625</v>
      </c>
      <c r="T3448" s="3" t="s">
        <v>65</v>
      </c>
      <c r="U3448" s="3" t="s">
        <v>65</v>
      </c>
      <c r="V3448" s="3" t="n">
        <v>0</v>
      </c>
      <c r="W3448" s="3" t="n">
        <v>1</v>
      </c>
      <c r="X3448" s="3" t="n">
        <v>0</v>
      </c>
      <c r="Y3448" s="3" t="s">
        <v>30</v>
      </c>
      <c r="Z3448" s="3" t="s">
        <v>30</v>
      </c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3"/>
    </row>
    <row r="3449" customFormat="false" ht="15.75" hidden="false" customHeight="false" outlineLevel="0" collapsed="false">
      <c r="A3449" s="3" t="n">
        <v>3448</v>
      </c>
      <c r="B3449" s="3" t="s">
        <v>10063</v>
      </c>
      <c r="C3449" s="3" t="s">
        <v>10064</v>
      </c>
      <c r="D3449" s="3" t="n">
        <v>1</v>
      </c>
      <c r="E3449" s="3" t="n">
        <v>6.3336916</v>
      </c>
      <c r="F3449" s="3" t="n">
        <v>248</v>
      </c>
      <c r="G3449" s="3" t="n">
        <v>248</v>
      </c>
      <c r="H3449" s="3" t="n">
        <v>19</v>
      </c>
      <c r="I3449" s="3" t="n">
        <v>19</v>
      </c>
      <c r="J3449" s="3" t="n">
        <v>337</v>
      </c>
      <c r="K3449" s="3" t="n">
        <v>337</v>
      </c>
      <c r="L3449" s="3" t="n">
        <v>45</v>
      </c>
      <c r="M3449" s="3" t="n">
        <v>45</v>
      </c>
      <c r="N3449" s="3" t="n">
        <v>-1</v>
      </c>
      <c r="O3449" s="3" t="n">
        <v>-1</v>
      </c>
      <c r="P3449" s="3" t="n">
        <v>8.5</v>
      </c>
      <c r="Q3449" s="3" t="n">
        <v>24.2</v>
      </c>
      <c r="R3449" s="3" t="s">
        <v>10065</v>
      </c>
      <c r="S3449" s="4" t="n">
        <v>45747.1243055556</v>
      </c>
      <c r="T3449" s="3" t="s">
        <v>65</v>
      </c>
      <c r="U3449" s="3" t="s">
        <v>65</v>
      </c>
      <c r="V3449" s="3" t="n">
        <v>0</v>
      </c>
      <c r="W3449" s="3" t="n">
        <v>0</v>
      </c>
      <c r="X3449" s="3" t="n">
        <v>0</v>
      </c>
      <c r="Y3449" s="3" t="s">
        <v>30</v>
      </c>
      <c r="Z3449" s="3" t="s">
        <v>30</v>
      </c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</row>
    <row r="3450" customFormat="false" ht="15.75" hidden="false" customHeight="false" outlineLevel="0" collapsed="false">
      <c r="A3450" s="3" t="n">
        <v>3449</v>
      </c>
      <c r="B3450" s="3" t="s">
        <v>10066</v>
      </c>
      <c r="C3450" s="3" t="s">
        <v>10067</v>
      </c>
      <c r="D3450" s="3" t="n">
        <v>1</v>
      </c>
      <c r="E3450" s="3" t="n">
        <v>7.1798002</v>
      </c>
      <c r="F3450" s="3" t="n">
        <v>172</v>
      </c>
      <c r="G3450" s="3" t="n">
        <v>172</v>
      </c>
      <c r="H3450" s="3" t="n">
        <v>20</v>
      </c>
      <c r="I3450" s="3" t="n">
        <v>20</v>
      </c>
      <c r="J3450" s="3" t="n">
        <v>216</v>
      </c>
      <c r="K3450" s="3" t="n">
        <v>216</v>
      </c>
      <c r="L3450" s="3" t="n">
        <v>14</v>
      </c>
      <c r="M3450" s="3" t="n">
        <v>14</v>
      </c>
      <c r="N3450" s="3" t="n">
        <v>-1</v>
      </c>
      <c r="O3450" s="3" t="n">
        <v>-1</v>
      </c>
      <c r="P3450" s="3" t="n">
        <v>8.6</v>
      </c>
      <c r="Q3450" s="3" t="n">
        <v>24.2</v>
      </c>
      <c r="R3450" s="3" t="s">
        <v>10068</v>
      </c>
      <c r="S3450" s="4" t="n">
        <v>45747.1246990741</v>
      </c>
      <c r="T3450" s="3" t="s">
        <v>10069</v>
      </c>
      <c r="U3450" s="3" t="s">
        <v>10069</v>
      </c>
      <c r="V3450" s="3" t="n">
        <v>0</v>
      </c>
      <c r="W3450" s="3" t="n">
        <v>0</v>
      </c>
      <c r="X3450" s="3" t="n">
        <v>0</v>
      </c>
      <c r="Y3450" s="3" t="s">
        <v>30</v>
      </c>
      <c r="Z3450" s="3" t="s">
        <v>30</v>
      </c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</row>
    <row r="3451" customFormat="false" ht="15.75" hidden="false" customHeight="false" outlineLevel="0" collapsed="false">
      <c r="A3451" s="3" t="n">
        <v>3450</v>
      </c>
      <c r="B3451" s="3" t="s">
        <v>10070</v>
      </c>
      <c r="C3451" s="3" t="s">
        <v>10071</v>
      </c>
      <c r="D3451" s="3" t="n">
        <v>1</v>
      </c>
      <c r="E3451" s="3" t="n">
        <v>30.9532542</v>
      </c>
      <c r="F3451" s="3" t="n">
        <v>935</v>
      </c>
      <c r="G3451" s="3" t="n">
        <v>935</v>
      </c>
      <c r="H3451" s="3" t="n">
        <v>34</v>
      </c>
      <c r="I3451" s="3" t="n">
        <v>34</v>
      </c>
      <c r="J3451" s="3" t="n">
        <v>1078</v>
      </c>
      <c r="K3451" s="3" t="n">
        <v>1078</v>
      </c>
      <c r="L3451" s="3" t="n">
        <v>141</v>
      </c>
      <c r="M3451" s="3" t="n">
        <v>141</v>
      </c>
      <c r="N3451" s="3" t="n">
        <v>-1</v>
      </c>
      <c r="O3451" s="3" t="n">
        <v>-1</v>
      </c>
      <c r="P3451" s="3" t="n">
        <v>8.6</v>
      </c>
      <c r="Q3451" s="3" t="n">
        <v>24.2</v>
      </c>
      <c r="R3451" s="3" t="s">
        <v>10072</v>
      </c>
      <c r="S3451" s="4" t="n">
        <v>45747.1255671296</v>
      </c>
      <c r="T3451" s="3" t="s">
        <v>29</v>
      </c>
      <c r="U3451" s="3" t="s">
        <v>29</v>
      </c>
      <c r="V3451" s="3" t="n">
        <v>0</v>
      </c>
      <c r="W3451" s="3" t="n">
        <v>0</v>
      </c>
      <c r="X3451" s="3" t="n">
        <v>0</v>
      </c>
      <c r="Y3451" s="3" t="s">
        <v>30</v>
      </c>
      <c r="Z3451" s="3" t="s">
        <v>30</v>
      </c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</row>
    <row r="3452" customFormat="false" ht="15.75" hidden="false" customHeight="false" outlineLevel="0" collapsed="false">
      <c r="A3452" s="3" t="n">
        <v>3451</v>
      </c>
      <c r="B3452" s="3" t="s">
        <v>10073</v>
      </c>
      <c r="C3452" s="3" t="s">
        <v>10074</v>
      </c>
      <c r="D3452" s="3" t="n">
        <v>1</v>
      </c>
      <c r="E3452" s="3" t="n">
        <v>46.4324394</v>
      </c>
      <c r="F3452" s="3" t="n">
        <v>242</v>
      </c>
      <c r="G3452" s="3" t="n">
        <v>242</v>
      </c>
      <c r="H3452" s="3" t="n">
        <v>23</v>
      </c>
      <c r="I3452" s="3" t="n">
        <v>23</v>
      </c>
      <c r="J3452" s="3" t="n">
        <v>469</v>
      </c>
      <c r="K3452" s="3" t="n">
        <v>469</v>
      </c>
      <c r="L3452" s="3" t="n">
        <v>101</v>
      </c>
      <c r="M3452" s="3" t="n">
        <v>101</v>
      </c>
      <c r="N3452" s="3" t="n">
        <v>-1</v>
      </c>
      <c r="O3452" s="3" t="n">
        <v>-1</v>
      </c>
      <c r="P3452" s="3" t="n">
        <v>8.3</v>
      </c>
      <c r="Q3452" s="3" t="n">
        <v>24.2</v>
      </c>
      <c r="R3452" s="3" t="s">
        <v>10075</v>
      </c>
      <c r="S3452" s="4" t="n">
        <v>45747.1278240741</v>
      </c>
      <c r="T3452" s="3" t="s">
        <v>65</v>
      </c>
      <c r="U3452" s="3" t="s">
        <v>65</v>
      </c>
      <c r="V3452" s="3" t="n">
        <v>0</v>
      </c>
      <c r="W3452" s="3" t="n">
        <v>0</v>
      </c>
      <c r="X3452" s="3" t="n">
        <v>0</v>
      </c>
      <c r="Y3452" s="3" t="s">
        <v>30</v>
      </c>
      <c r="Z3452" s="3" t="s">
        <v>30</v>
      </c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</row>
    <row r="3453" customFormat="false" ht="15.75" hidden="false" customHeight="false" outlineLevel="0" collapsed="false">
      <c r="A3453" s="3" t="n">
        <v>3452</v>
      </c>
      <c r="B3453" s="3" t="s">
        <v>10076</v>
      </c>
      <c r="C3453" s="3" t="s">
        <v>10077</v>
      </c>
      <c r="D3453" s="3" t="n">
        <v>1</v>
      </c>
      <c r="E3453" s="3" t="n">
        <v>47.0735915</v>
      </c>
      <c r="F3453" s="3" t="n">
        <v>248</v>
      </c>
      <c r="G3453" s="3" t="n">
        <v>248</v>
      </c>
      <c r="H3453" s="3" t="n">
        <v>23</v>
      </c>
      <c r="I3453" s="3" t="n">
        <v>23</v>
      </c>
      <c r="J3453" s="3" t="n">
        <v>479</v>
      </c>
      <c r="K3453" s="3" t="n">
        <v>479</v>
      </c>
      <c r="L3453" s="3" t="n">
        <v>104</v>
      </c>
      <c r="M3453" s="3" t="n">
        <v>104</v>
      </c>
      <c r="N3453" s="3" t="n">
        <v>-1</v>
      </c>
      <c r="O3453" s="3" t="n">
        <v>-1</v>
      </c>
      <c r="P3453" s="3" t="n">
        <v>8.3</v>
      </c>
      <c r="Q3453" s="3" t="n">
        <v>24.2</v>
      </c>
      <c r="R3453" s="3" t="s">
        <v>10078</v>
      </c>
      <c r="S3453" s="4" t="n">
        <v>45747.1302083333</v>
      </c>
      <c r="T3453" s="3" t="s">
        <v>65</v>
      </c>
      <c r="U3453" s="3" t="s">
        <v>65</v>
      </c>
      <c r="V3453" s="3" t="n">
        <v>0</v>
      </c>
      <c r="W3453" s="3" t="n">
        <v>0</v>
      </c>
      <c r="X3453" s="3" t="n">
        <v>0</v>
      </c>
      <c r="Y3453" s="3" t="s">
        <v>30</v>
      </c>
      <c r="Z3453" s="3" t="s">
        <v>30</v>
      </c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</row>
    <row r="3454" customFormat="false" ht="15.75" hidden="false" customHeight="false" outlineLevel="0" collapsed="false">
      <c r="A3454" s="3" t="n">
        <v>3453</v>
      </c>
      <c r="B3454" s="3" t="s">
        <v>10079</v>
      </c>
      <c r="C3454" s="3" t="s">
        <v>10080</v>
      </c>
      <c r="D3454" s="3" t="n">
        <v>1</v>
      </c>
      <c r="E3454" s="3" t="n">
        <v>15.2462819</v>
      </c>
      <c r="F3454" s="3" t="n">
        <v>150</v>
      </c>
      <c r="G3454" s="3" t="n">
        <v>150</v>
      </c>
      <c r="H3454" s="3" t="n">
        <v>14</v>
      </c>
      <c r="I3454" s="3" t="n">
        <v>14</v>
      </c>
      <c r="J3454" s="3" t="n">
        <v>263</v>
      </c>
      <c r="K3454" s="3" t="n">
        <v>263</v>
      </c>
      <c r="L3454" s="3" t="n">
        <v>43</v>
      </c>
      <c r="M3454" s="3" t="n">
        <v>43</v>
      </c>
      <c r="N3454" s="3" t="n">
        <v>-1</v>
      </c>
      <c r="O3454" s="3" t="n">
        <v>-1</v>
      </c>
      <c r="P3454" s="3" t="n">
        <v>8.1</v>
      </c>
      <c r="Q3454" s="3" t="n">
        <v>24.2</v>
      </c>
      <c r="R3454" s="3" t="s">
        <v>10081</v>
      </c>
      <c r="S3454" s="4" t="n">
        <v>45747.1309259259</v>
      </c>
      <c r="T3454" s="3" t="s">
        <v>65</v>
      </c>
      <c r="U3454" s="3" t="s">
        <v>65</v>
      </c>
      <c r="V3454" s="3" t="n">
        <v>0</v>
      </c>
      <c r="W3454" s="3" t="n">
        <v>0</v>
      </c>
      <c r="X3454" s="3" t="n">
        <v>0</v>
      </c>
      <c r="Y3454" s="3" t="s">
        <v>30</v>
      </c>
      <c r="Z3454" s="3" t="s">
        <v>30</v>
      </c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</row>
    <row r="3455" customFormat="false" ht="15.75" hidden="false" customHeight="false" outlineLevel="0" collapsed="false">
      <c r="A3455" s="3" t="n">
        <v>3454</v>
      </c>
      <c r="B3455" s="3" t="s">
        <v>10082</v>
      </c>
      <c r="C3455" s="3" t="s">
        <v>10083</v>
      </c>
      <c r="D3455" s="3" t="n">
        <v>1</v>
      </c>
      <c r="E3455" s="3" t="n">
        <v>9.5901739</v>
      </c>
      <c r="F3455" s="3" t="n">
        <v>79</v>
      </c>
      <c r="G3455" s="3" t="n">
        <v>79</v>
      </c>
      <c r="H3455" s="3" t="n">
        <v>7</v>
      </c>
      <c r="I3455" s="3" t="n">
        <v>7</v>
      </c>
      <c r="J3455" s="3" t="n">
        <v>154</v>
      </c>
      <c r="K3455" s="3" t="n">
        <v>154</v>
      </c>
      <c r="L3455" s="3" t="n">
        <v>11</v>
      </c>
      <c r="M3455" s="3" t="n">
        <v>11</v>
      </c>
      <c r="N3455" s="3" t="n">
        <v>-1</v>
      </c>
      <c r="O3455" s="3" t="n">
        <v>-1</v>
      </c>
      <c r="P3455" s="3" t="n">
        <v>8.1</v>
      </c>
      <c r="Q3455" s="3" t="n">
        <v>24.2</v>
      </c>
      <c r="R3455" s="3" t="s">
        <v>10084</v>
      </c>
      <c r="S3455" s="4" t="n">
        <v>45747.1311805556</v>
      </c>
      <c r="T3455" s="3" t="s">
        <v>65</v>
      </c>
      <c r="U3455" s="3" t="s">
        <v>65</v>
      </c>
      <c r="V3455" s="3" t="n">
        <v>0</v>
      </c>
      <c r="W3455" s="3" t="n">
        <v>0</v>
      </c>
      <c r="X3455" s="3" t="n">
        <v>0</v>
      </c>
      <c r="Y3455" s="3" t="s">
        <v>30</v>
      </c>
      <c r="Z3455" s="3" t="s">
        <v>30</v>
      </c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</row>
    <row r="3456" customFormat="false" ht="15.75" hidden="false" customHeight="false" outlineLevel="0" collapsed="false">
      <c r="A3456" s="3" t="n">
        <v>3455</v>
      </c>
      <c r="B3456" s="3" t="s">
        <v>10085</v>
      </c>
      <c r="C3456" s="3" t="s">
        <v>10086</v>
      </c>
      <c r="D3456" s="3" t="n">
        <v>1</v>
      </c>
      <c r="E3456" s="3" t="n">
        <v>2.7267712</v>
      </c>
      <c r="F3456" s="3" t="n">
        <v>34</v>
      </c>
      <c r="G3456" s="3" t="n">
        <v>34</v>
      </c>
      <c r="H3456" s="3" t="n">
        <v>20</v>
      </c>
      <c r="I3456" s="3" t="n">
        <v>20</v>
      </c>
      <c r="J3456" s="3" t="n">
        <v>40</v>
      </c>
      <c r="K3456" s="3" t="n">
        <v>40</v>
      </c>
      <c r="L3456" s="3" t="n">
        <v>4</v>
      </c>
      <c r="M3456" s="3" t="n">
        <v>4</v>
      </c>
      <c r="N3456" s="3" t="n">
        <v>-1</v>
      </c>
      <c r="O3456" s="3" t="n">
        <v>-1</v>
      </c>
      <c r="P3456" s="3" t="n">
        <v>8.6</v>
      </c>
      <c r="Q3456" s="3" t="n">
        <v>24.2</v>
      </c>
      <c r="R3456" s="3" t="s">
        <v>10087</v>
      </c>
      <c r="S3456" s="4" t="n">
        <v>45747.1313310185</v>
      </c>
      <c r="T3456" s="3" t="s">
        <v>29</v>
      </c>
      <c r="U3456" s="3" t="s">
        <v>29</v>
      </c>
      <c r="V3456" s="3" t="n">
        <v>0</v>
      </c>
      <c r="W3456" s="3" t="n">
        <v>0</v>
      </c>
      <c r="X3456" s="3" t="n">
        <v>0</v>
      </c>
      <c r="Y3456" s="3" t="s">
        <v>30</v>
      </c>
      <c r="Z3456" s="3" t="s">
        <v>30</v>
      </c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</row>
    <row r="3457" customFormat="false" ht="15.75" hidden="false" customHeight="false" outlineLevel="0" collapsed="false">
      <c r="A3457" s="3" t="n">
        <v>3456</v>
      </c>
      <c r="B3457" s="3" t="s">
        <v>10088</v>
      </c>
      <c r="C3457" s="3" t="s">
        <v>10089</v>
      </c>
      <c r="D3457" s="3" t="n">
        <v>1</v>
      </c>
      <c r="E3457" s="3" t="n">
        <v>3.4367853</v>
      </c>
      <c r="F3457" s="3" t="n">
        <v>34</v>
      </c>
      <c r="G3457" s="3" t="n">
        <v>34</v>
      </c>
      <c r="H3457" s="3" t="n">
        <v>11</v>
      </c>
      <c r="I3457" s="3" t="n">
        <v>11</v>
      </c>
      <c r="J3457" s="3" t="n">
        <v>49</v>
      </c>
      <c r="K3457" s="3" t="n">
        <v>49</v>
      </c>
      <c r="L3457" s="3" t="n">
        <v>4</v>
      </c>
      <c r="M3457" s="3" t="n">
        <v>4</v>
      </c>
      <c r="N3457" s="3" t="n">
        <v>3</v>
      </c>
      <c r="O3457" s="3" t="n">
        <v>3</v>
      </c>
      <c r="P3457" s="3" t="n">
        <v>8.1</v>
      </c>
      <c r="Q3457" s="3" t="n">
        <v>24.2</v>
      </c>
      <c r="R3457" s="3" t="s">
        <v>10090</v>
      </c>
      <c r="S3457" s="4" t="n">
        <v>45747.1314236111</v>
      </c>
      <c r="T3457" s="3" t="s">
        <v>65</v>
      </c>
      <c r="U3457" s="3" t="s">
        <v>65</v>
      </c>
      <c r="V3457" s="3" t="n">
        <v>1</v>
      </c>
      <c r="W3457" s="3" t="n">
        <v>1</v>
      </c>
      <c r="X3457" s="3" t="n">
        <v>0</v>
      </c>
      <c r="Y3457" s="3" t="s">
        <v>30</v>
      </c>
      <c r="Z3457" s="3" t="s">
        <v>30</v>
      </c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</row>
    <row r="3458" customFormat="false" ht="15.75" hidden="false" customHeight="false" outlineLevel="0" collapsed="false">
      <c r="A3458" s="3" t="n">
        <v>3457</v>
      </c>
      <c r="B3458" s="3" t="s">
        <v>10091</v>
      </c>
      <c r="C3458" s="3" t="s">
        <v>10092</v>
      </c>
      <c r="D3458" s="3" t="n">
        <v>1</v>
      </c>
      <c r="E3458" s="3" t="n">
        <v>4.5979242</v>
      </c>
      <c r="F3458" s="3" t="n">
        <v>47</v>
      </c>
      <c r="G3458" s="3" t="n">
        <v>47</v>
      </c>
      <c r="H3458" s="3" t="n">
        <v>17</v>
      </c>
      <c r="I3458" s="3" t="n">
        <v>17</v>
      </c>
      <c r="J3458" s="3" t="n">
        <v>74</v>
      </c>
      <c r="K3458" s="3" t="n">
        <v>74</v>
      </c>
      <c r="L3458" s="3" t="n">
        <v>3</v>
      </c>
      <c r="M3458" s="3" t="n">
        <v>3</v>
      </c>
      <c r="N3458" s="3" t="n">
        <v>7</v>
      </c>
      <c r="O3458" s="3" t="n">
        <v>7</v>
      </c>
      <c r="P3458" s="3" t="n">
        <v>8.1</v>
      </c>
      <c r="Q3458" s="3" t="n">
        <v>24.2</v>
      </c>
      <c r="R3458" s="3" t="s">
        <v>10093</v>
      </c>
      <c r="S3458" s="4" t="n">
        <v>45747.1315509259</v>
      </c>
      <c r="T3458" s="3" t="s">
        <v>65</v>
      </c>
      <c r="U3458" s="3" t="s">
        <v>65</v>
      </c>
      <c r="V3458" s="3" t="n">
        <v>1</v>
      </c>
      <c r="W3458" s="3" t="n">
        <v>1</v>
      </c>
      <c r="X3458" s="3" t="n">
        <v>0</v>
      </c>
      <c r="Y3458" s="3" t="s">
        <v>30</v>
      </c>
      <c r="Z3458" s="3" t="s">
        <v>30</v>
      </c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</row>
    <row r="3459" customFormat="false" ht="15.75" hidden="false" customHeight="false" outlineLevel="0" collapsed="false">
      <c r="A3459" s="3" t="n">
        <v>3458</v>
      </c>
      <c r="B3459" s="3" t="s">
        <v>10094</v>
      </c>
      <c r="C3459" s="3" t="s">
        <v>10095</v>
      </c>
      <c r="D3459" s="3" t="n">
        <v>1</v>
      </c>
      <c r="E3459" s="3" t="n">
        <v>0.0933668</v>
      </c>
      <c r="F3459" s="3" t="n">
        <v>3</v>
      </c>
      <c r="G3459" s="3" t="n">
        <v>3</v>
      </c>
      <c r="H3459" s="3" t="n">
        <v>2</v>
      </c>
      <c r="I3459" s="3" t="n">
        <v>2</v>
      </c>
      <c r="J3459" s="3" t="n">
        <v>1</v>
      </c>
      <c r="K3459" s="3" t="n">
        <v>1</v>
      </c>
      <c r="L3459" s="3" t="n">
        <v>0</v>
      </c>
      <c r="M3459" s="3" t="n">
        <v>0</v>
      </c>
      <c r="N3459" s="3" t="n">
        <v>-1</v>
      </c>
      <c r="O3459" s="3" t="n">
        <v>-1</v>
      </c>
      <c r="P3459" s="3" t="n">
        <v>8.6</v>
      </c>
      <c r="Q3459" s="3" t="n">
        <v>24.2</v>
      </c>
      <c r="R3459" s="3" t="s">
        <v>10096</v>
      </c>
      <c r="S3459" s="4" t="n">
        <v>45747.1316087963</v>
      </c>
      <c r="T3459" s="3" t="s">
        <v>37</v>
      </c>
      <c r="U3459" s="3" t="s">
        <v>37</v>
      </c>
      <c r="V3459" s="3" t="n">
        <v>0</v>
      </c>
      <c r="W3459" s="3" t="n">
        <v>0</v>
      </c>
      <c r="X3459" s="3" t="n">
        <v>0</v>
      </c>
      <c r="Y3459" s="3" t="s">
        <v>30</v>
      </c>
      <c r="Z3459" s="3" t="s">
        <v>30</v>
      </c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</row>
    <row r="3460" customFormat="false" ht="15.75" hidden="false" customHeight="false" outlineLevel="0" collapsed="false">
      <c r="A3460" s="3" t="n">
        <v>3459</v>
      </c>
      <c r="B3460" s="3" t="s">
        <v>10097</v>
      </c>
      <c r="C3460" s="3" t="s">
        <v>10098</v>
      </c>
      <c r="D3460" s="3" t="n">
        <v>1</v>
      </c>
      <c r="E3460" s="3" t="n">
        <v>0.0650415</v>
      </c>
      <c r="F3460" s="3" t="n">
        <v>3</v>
      </c>
      <c r="G3460" s="3" t="n">
        <v>3</v>
      </c>
      <c r="H3460" s="3" t="n">
        <v>2</v>
      </c>
      <c r="I3460" s="3" t="n">
        <v>2</v>
      </c>
      <c r="J3460" s="3" t="n">
        <v>1</v>
      </c>
      <c r="K3460" s="3" t="n">
        <v>1</v>
      </c>
      <c r="L3460" s="3" t="n">
        <v>0</v>
      </c>
      <c r="M3460" s="3" t="n">
        <v>0</v>
      </c>
      <c r="N3460" s="3" t="n">
        <v>0</v>
      </c>
      <c r="O3460" s="3" t="n">
        <v>-1</v>
      </c>
      <c r="P3460" s="3" t="n">
        <v>8.6</v>
      </c>
      <c r="Q3460" s="3" t="n">
        <v>24.2</v>
      </c>
      <c r="R3460" s="3" t="s">
        <v>10099</v>
      </c>
      <c r="S3460" s="4" t="n">
        <v>45747.1316898148</v>
      </c>
      <c r="T3460" s="3" t="s">
        <v>239</v>
      </c>
      <c r="U3460" s="3" t="s">
        <v>239</v>
      </c>
      <c r="V3460" s="3" t="n">
        <v>1</v>
      </c>
      <c r="W3460" s="3" t="n">
        <v>0</v>
      </c>
      <c r="X3460" s="3" t="n">
        <v>0</v>
      </c>
      <c r="Y3460" s="3" t="s">
        <v>30</v>
      </c>
      <c r="Z3460" s="3" t="s">
        <v>30</v>
      </c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</row>
    <row r="3461" customFormat="false" ht="15.75" hidden="false" customHeight="false" outlineLevel="0" collapsed="false">
      <c r="A3461" s="3" t="n">
        <v>3460</v>
      </c>
      <c r="B3461" s="3" t="s">
        <v>10100</v>
      </c>
      <c r="C3461" s="3" t="s">
        <v>10101</v>
      </c>
      <c r="D3461" s="3" t="n">
        <v>1</v>
      </c>
      <c r="E3461" s="3" t="n">
        <v>13.3971613</v>
      </c>
      <c r="F3461" s="3" t="n">
        <v>196</v>
      </c>
      <c r="G3461" s="3" t="n">
        <v>196</v>
      </c>
      <c r="H3461" s="3" t="n">
        <v>16</v>
      </c>
      <c r="I3461" s="3" t="n">
        <v>16</v>
      </c>
      <c r="J3461" s="3" t="n">
        <v>256</v>
      </c>
      <c r="K3461" s="3" t="n">
        <v>256</v>
      </c>
      <c r="L3461" s="3" t="n">
        <v>41</v>
      </c>
      <c r="M3461" s="3" t="n">
        <v>41</v>
      </c>
      <c r="N3461" s="3" t="n">
        <v>35</v>
      </c>
      <c r="O3461" s="3" t="n">
        <v>-1</v>
      </c>
      <c r="P3461" s="3" t="n">
        <v>8.4</v>
      </c>
      <c r="Q3461" s="3" t="n">
        <v>24.2</v>
      </c>
      <c r="R3461" s="3" t="s">
        <v>10102</v>
      </c>
      <c r="S3461" s="4" t="n">
        <v>45747.1320023148</v>
      </c>
      <c r="T3461" s="3" t="s">
        <v>65</v>
      </c>
      <c r="U3461" s="3" t="s">
        <v>65</v>
      </c>
      <c r="V3461" s="3" t="n">
        <v>1</v>
      </c>
      <c r="W3461" s="3" t="n">
        <v>0</v>
      </c>
      <c r="X3461" s="3" t="n">
        <v>0</v>
      </c>
      <c r="Y3461" s="3" t="s">
        <v>30</v>
      </c>
      <c r="Z3461" s="3" t="s">
        <v>30</v>
      </c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</row>
    <row r="3462" customFormat="false" ht="15.75" hidden="false" customHeight="false" outlineLevel="0" collapsed="false">
      <c r="A3462" s="3" t="n">
        <v>3461</v>
      </c>
      <c r="B3462" s="3" t="s">
        <v>10103</v>
      </c>
      <c r="C3462" s="3" t="s">
        <v>10104</v>
      </c>
      <c r="D3462" s="3" t="n">
        <v>1</v>
      </c>
      <c r="E3462" s="3" t="n">
        <v>2.5675158</v>
      </c>
      <c r="F3462" s="3" t="n">
        <v>15</v>
      </c>
      <c r="G3462" s="3" t="n">
        <v>15</v>
      </c>
      <c r="H3462" s="3" t="n">
        <v>3</v>
      </c>
      <c r="I3462" s="3" t="n">
        <v>3</v>
      </c>
      <c r="J3462" s="3" t="n">
        <v>23</v>
      </c>
      <c r="K3462" s="3" t="n">
        <v>23</v>
      </c>
      <c r="L3462" s="3" t="n">
        <v>9</v>
      </c>
      <c r="M3462" s="3" t="n">
        <v>9</v>
      </c>
      <c r="N3462" s="3" t="n">
        <v>0</v>
      </c>
      <c r="O3462" s="3" t="n">
        <v>-1</v>
      </c>
      <c r="P3462" s="3" t="n">
        <v>8.4</v>
      </c>
      <c r="Q3462" s="3" t="n">
        <v>24.2</v>
      </c>
      <c r="R3462" s="3" t="s">
        <v>10105</v>
      </c>
      <c r="S3462" s="4" t="n">
        <v>45747.1321875</v>
      </c>
      <c r="T3462" s="3" t="s">
        <v>65</v>
      </c>
      <c r="U3462" s="3" t="s">
        <v>65</v>
      </c>
      <c r="V3462" s="3" t="n">
        <v>1</v>
      </c>
      <c r="W3462" s="3" t="n">
        <v>0</v>
      </c>
      <c r="X3462" s="3" t="n">
        <v>0</v>
      </c>
      <c r="Y3462" s="3" t="s">
        <v>30</v>
      </c>
      <c r="Z3462" s="3" t="s">
        <v>30</v>
      </c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</row>
    <row r="3463" customFormat="false" ht="15.75" hidden="false" customHeight="false" outlineLevel="0" collapsed="false">
      <c r="A3463" s="3" t="n">
        <v>3462</v>
      </c>
      <c r="B3463" s="3" t="s">
        <v>10106</v>
      </c>
      <c r="C3463" s="3" t="s">
        <v>10107</v>
      </c>
      <c r="D3463" s="3" t="n">
        <v>1</v>
      </c>
      <c r="E3463" s="3" t="n">
        <v>2.2214424</v>
      </c>
      <c r="F3463" s="3" t="n">
        <v>23</v>
      </c>
      <c r="G3463" s="3" t="n">
        <v>23</v>
      </c>
      <c r="H3463" s="3" t="n">
        <v>7</v>
      </c>
      <c r="I3463" s="3" t="n">
        <v>7</v>
      </c>
      <c r="J3463" s="3" t="n">
        <v>27</v>
      </c>
      <c r="K3463" s="3" t="n">
        <v>27</v>
      </c>
      <c r="L3463" s="3" t="n">
        <v>9</v>
      </c>
      <c r="M3463" s="3" t="n">
        <v>9</v>
      </c>
      <c r="N3463" s="3" t="n">
        <v>0</v>
      </c>
      <c r="O3463" s="3" t="n">
        <v>-1</v>
      </c>
      <c r="P3463" s="3" t="n">
        <v>8.4</v>
      </c>
      <c r="Q3463" s="3" t="n">
        <v>24.2</v>
      </c>
      <c r="R3463" s="3" t="s">
        <v>10108</v>
      </c>
      <c r="S3463" s="4" t="n">
        <v>45747.1323611111</v>
      </c>
      <c r="T3463" s="3" t="s">
        <v>65</v>
      </c>
      <c r="U3463" s="3" t="s">
        <v>65</v>
      </c>
      <c r="V3463" s="3" t="n">
        <v>1</v>
      </c>
      <c r="W3463" s="3" t="n">
        <v>0</v>
      </c>
      <c r="X3463" s="3" t="n">
        <v>0</v>
      </c>
      <c r="Y3463" s="3" t="s">
        <v>30</v>
      </c>
      <c r="Z3463" s="3" t="s">
        <v>30</v>
      </c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</row>
    <row r="3464" customFormat="false" ht="15.75" hidden="false" customHeight="false" outlineLevel="0" collapsed="false">
      <c r="A3464" s="3" t="n">
        <v>3463</v>
      </c>
      <c r="B3464" s="3" t="s">
        <v>10109</v>
      </c>
      <c r="C3464" s="3" t="s">
        <v>10110</v>
      </c>
      <c r="D3464" s="3" t="n">
        <v>1</v>
      </c>
      <c r="E3464" s="3" t="n">
        <v>143.0959775</v>
      </c>
      <c r="F3464" s="3" t="n">
        <v>852</v>
      </c>
      <c r="G3464" s="3" t="n">
        <v>852</v>
      </c>
      <c r="H3464" s="3" t="n">
        <v>25</v>
      </c>
      <c r="I3464" s="3" t="n">
        <v>25</v>
      </c>
      <c r="J3464" s="3" t="n">
        <v>1460</v>
      </c>
      <c r="K3464" s="3" t="n">
        <v>1460</v>
      </c>
      <c r="L3464" s="3" t="n">
        <v>141</v>
      </c>
      <c r="M3464" s="3" t="n">
        <v>141</v>
      </c>
      <c r="N3464" s="3" t="n">
        <v>-1</v>
      </c>
      <c r="O3464" s="3" t="n">
        <v>-1</v>
      </c>
      <c r="P3464" s="3" t="n">
        <v>8.5</v>
      </c>
      <c r="Q3464" s="3" t="n">
        <v>24.2</v>
      </c>
      <c r="R3464" s="3" t="s">
        <v>10111</v>
      </c>
      <c r="S3464" s="4" t="n">
        <v>45747.1352893519</v>
      </c>
      <c r="T3464" s="3" t="s">
        <v>4910</v>
      </c>
      <c r="U3464" s="3" t="s">
        <v>4910</v>
      </c>
      <c r="V3464" s="3" t="n">
        <v>0</v>
      </c>
      <c r="W3464" s="3" t="n">
        <v>0</v>
      </c>
      <c r="X3464" s="3" t="n">
        <v>0</v>
      </c>
      <c r="Y3464" s="3" t="s">
        <v>30</v>
      </c>
      <c r="Z3464" s="3" t="s">
        <v>30</v>
      </c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</row>
    <row r="3465" customFormat="false" ht="15.75" hidden="false" customHeight="false" outlineLevel="0" collapsed="false">
      <c r="A3465" s="3" t="n">
        <v>3464</v>
      </c>
      <c r="B3465" s="3" t="s">
        <v>10112</v>
      </c>
      <c r="C3465" s="3" t="s">
        <v>10113</v>
      </c>
      <c r="D3465" s="3" t="n">
        <v>1</v>
      </c>
      <c r="E3465" s="3" t="n">
        <v>342.1544098</v>
      </c>
      <c r="F3465" s="3" t="n">
        <v>1635</v>
      </c>
      <c r="G3465" s="3" t="n">
        <v>1635</v>
      </c>
      <c r="H3465" s="3" t="n">
        <v>16</v>
      </c>
      <c r="I3465" s="3" t="n">
        <v>16</v>
      </c>
      <c r="J3465" s="3" t="n">
        <v>3532</v>
      </c>
      <c r="K3465" s="3" t="n">
        <v>3532</v>
      </c>
      <c r="L3465" s="3" t="n">
        <v>356</v>
      </c>
      <c r="M3465" s="3" t="n">
        <v>356</v>
      </c>
      <c r="N3465" s="3" t="n">
        <v>-1</v>
      </c>
      <c r="O3465" s="3" t="n">
        <v>-1</v>
      </c>
      <c r="P3465" s="3" t="n">
        <v>8.5</v>
      </c>
      <c r="Q3465" s="3" t="n">
        <v>24.2</v>
      </c>
      <c r="R3465" s="3" t="s">
        <v>10114</v>
      </c>
      <c r="S3465" s="4" t="n">
        <v>45747.1428356482</v>
      </c>
      <c r="T3465" s="3" t="s">
        <v>4910</v>
      </c>
      <c r="U3465" s="3" t="s">
        <v>4910</v>
      </c>
      <c r="V3465" s="3" t="n">
        <v>0</v>
      </c>
      <c r="W3465" s="3" t="n">
        <v>0</v>
      </c>
      <c r="X3465" s="3" t="n">
        <v>0</v>
      </c>
      <c r="Y3465" s="3" t="s">
        <v>30</v>
      </c>
      <c r="Z3465" s="3" t="s">
        <v>30</v>
      </c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</row>
    <row r="3466" customFormat="false" ht="15.75" hidden="false" customHeight="false" outlineLevel="0" collapsed="false">
      <c r="A3466" s="3" t="n">
        <v>3465</v>
      </c>
      <c r="B3466" s="3" t="s">
        <v>10115</v>
      </c>
      <c r="C3466" s="3" t="s">
        <v>10116</v>
      </c>
      <c r="D3466" s="3" t="n">
        <v>1</v>
      </c>
      <c r="E3466" s="3" t="n">
        <v>4.5648017</v>
      </c>
      <c r="F3466" s="3" t="n">
        <v>9</v>
      </c>
      <c r="G3466" s="3" t="n">
        <v>9</v>
      </c>
      <c r="H3466" s="3" t="n">
        <v>3</v>
      </c>
      <c r="I3466" s="3" t="n">
        <v>3</v>
      </c>
      <c r="J3466" s="3" t="n">
        <v>15</v>
      </c>
      <c r="K3466" s="3" t="n">
        <v>15</v>
      </c>
      <c r="L3466" s="3" t="n">
        <v>6</v>
      </c>
      <c r="M3466" s="3" t="n">
        <v>6</v>
      </c>
      <c r="N3466" s="3" t="n">
        <v>0</v>
      </c>
      <c r="O3466" s="3" t="n">
        <v>0</v>
      </c>
      <c r="P3466" s="3" t="n">
        <v>8.5</v>
      </c>
      <c r="Q3466" s="3" t="n">
        <v>24.2</v>
      </c>
      <c r="R3466" s="3" t="s">
        <v>10117</v>
      </c>
      <c r="S3466" s="4" t="n">
        <v>45747.1437731482</v>
      </c>
      <c r="T3466" s="3" t="s">
        <v>65</v>
      </c>
      <c r="U3466" s="3" t="s">
        <v>65</v>
      </c>
      <c r="V3466" s="3" t="n">
        <v>1</v>
      </c>
      <c r="W3466" s="3" t="n">
        <v>1</v>
      </c>
      <c r="X3466" s="3" t="n">
        <v>0</v>
      </c>
      <c r="Y3466" s="3" t="s">
        <v>30</v>
      </c>
      <c r="Z3466" s="3" t="s">
        <v>30</v>
      </c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</row>
    <row r="3467" customFormat="false" ht="15.75" hidden="false" customHeight="false" outlineLevel="0" collapsed="false">
      <c r="A3467" s="3" t="n">
        <v>3466</v>
      </c>
      <c r="B3467" s="3" t="s">
        <v>10118</v>
      </c>
      <c r="C3467" s="3" t="s">
        <v>10119</v>
      </c>
      <c r="D3467" s="3" t="n">
        <v>1</v>
      </c>
      <c r="E3467" s="3" t="n">
        <v>5.1762344</v>
      </c>
      <c r="F3467" s="3" t="n">
        <v>14</v>
      </c>
      <c r="G3467" s="3" t="n">
        <v>14</v>
      </c>
      <c r="H3467" s="3" t="n">
        <v>4</v>
      </c>
      <c r="I3467" s="3" t="n">
        <v>4</v>
      </c>
      <c r="J3467" s="3" t="n">
        <v>28</v>
      </c>
      <c r="K3467" s="3" t="n">
        <v>28</v>
      </c>
      <c r="L3467" s="3" t="n">
        <v>6</v>
      </c>
      <c r="M3467" s="3" t="n">
        <v>6</v>
      </c>
      <c r="N3467" s="3" t="n">
        <v>0</v>
      </c>
      <c r="O3467" s="3" t="n">
        <v>0</v>
      </c>
      <c r="P3467" s="3" t="n">
        <v>8.5</v>
      </c>
      <c r="Q3467" s="3" t="n">
        <v>24.2</v>
      </c>
      <c r="R3467" s="3" t="s">
        <v>10120</v>
      </c>
      <c r="S3467" s="4" t="n">
        <v>45747.1439814815</v>
      </c>
      <c r="T3467" s="3" t="s">
        <v>65</v>
      </c>
      <c r="U3467" s="3" t="s">
        <v>65</v>
      </c>
      <c r="V3467" s="3" t="n">
        <v>1</v>
      </c>
      <c r="W3467" s="3" t="n">
        <v>1</v>
      </c>
      <c r="X3467" s="3" t="n">
        <v>0</v>
      </c>
      <c r="Y3467" s="3" t="s">
        <v>30</v>
      </c>
      <c r="Z3467" s="3" t="s">
        <v>30</v>
      </c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</row>
    <row r="3468" customFormat="false" ht="15.75" hidden="false" customHeight="false" outlineLevel="0" collapsed="false">
      <c r="A3468" s="3" t="n">
        <v>3467</v>
      </c>
      <c r="B3468" s="3" t="s">
        <v>10121</v>
      </c>
      <c r="C3468" s="3" t="s">
        <v>10122</v>
      </c>
      <c r="D3468" s="3" t="n">
        <v>1</v>
      </c>
      <c r="E3468" s="3" t="n">
        <v>5.4167628</v>
      </c>
      <c r="F3468" s="3" t="n">
        <v>15</v>
      </c>
      <c r="G3468" s="3" t="n">
        <v>15</v>
      </c>
      <c r="H3468" s="3" t="n">
        <v>4</v>
      </c>
      <c r="I3468" s="3" t="n">
        <v>4</v>
      </c>
      <c r="J3468" s="3" t="n">
        <v>29</v>
      </c>
      <c r="K3468" s="3" t="n">
        <v>29</v>
      </c>
      <c r="L3468" s="3" t="n">
        <v>6</v>
      </c>
      <c r="M3468" s="3" t="n">
        <v>6</v>
      </c>
      <c r="N3468" s="3" t="n">
        <v>0</v>
      </c>
      <c r="O3468" s="3" t="n">
        <v>0</v>
      </c>
      <c r="P3468" s="3" t="n">
        <v>8.5</v>
      </c>
      <c r="Q3468" s="3" t="n">
        <v>24.2</v>
      </c>
      <c r="R3468" s="3" t="s">
        <v>10123</v>
      </c>
      <c r="S3468" s="4" t="n">
        <v>45747.1441898148</v>
      </c>
      <c r="T3468" s="3" t="s">
        <v>65</v>
      </c>
      <c r="U3468" s="3" t="s">
        <v>65</v>
      </c>
      <c r="V3468" s="3" t="n">
        <v>1</v>
      </c>
      <c r="W3468" s="3" t="n">
        <v>1</v>
      </c>
      <c r="X3468" s="3" t="n">
        <v>0</v>
      </c>
      <c r="Y3468" s="3" t="s">
        <v>30</v>
      </c>
      <c r="Z3468" s="3" t="s">
        <v>30</v>
      </c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</row>
    <row r="3469" customFormat="false" ht="15.75" hidden="false" customHeight="false" outlineLevel="0" collapsed="false">
      <c r="A3469" s="3" t="n">
        <v>3468</v>
      </c>
      <c r="B3469" s="3" t="s">
        <v>10124</v>
      </c>
      <c r="C3469" s="3" t="s">
        <v>10125</v>
      </c>
      <c r="D3469" s="3" t="n">
        <v>1</v>
      </c>
      <c r="E3469" s="3" t="n">
        <v>12.5364291</v>
      </c>
      <c r="F3469" s="3" t="n">
        <v>71</v>
      </c>
      <c r="G3469" s="3" t="n">
        <v>71</v>
      </c>
      <c r="H3469" s="3" t="n">
        <v>20</v>
      </c>
      <c r="I3469" s="3" t="n">
        <v>20</v>
      </c>
      <c r="J3469" s="3" t="n">
        <v>86</v>
      </c>
      <c r="K3469" s="3" t="n">
        <v>86</v>
      </c>
      <c r="L3469" s="3" t="n">
        <v>5</v>
      </c>
      <c r="M3469" s="3" t="n">
        <v>5</v>
      </c>
      <c r="N3469" s="3" t="n">
        <v>-1</v>
      </c>
      <c r="O3469" s="3" t="n">
        <v>-1</v>
      </c>
      <c r="P3469" s="3" t="n">
        <v>8.6</v>
      </c>
      <c r="Q3469" s="3" t="n">
        <v>24.2</v>
      </c>
      <c r="R3469" s="3" t="s">
        <v>10126</v>
      </c>
      <c r="S3469" s="4" t="n">
        <v>45747.1444328704</v>
      </c>
      <c r="T3469" s="3" t="s">
        <v>239</v>
      </c>
      <c r="U3469" s="3" t="s">
        <v>239</v>
      </c>
      <c r="V3469" s="3" t="n">
        <v>0</v>
      </c>
      <c r="W3469" s="3" t="n">
        <v>0</v>
      </c>
      <c r="X3469" s="3" t="n">
        <v>0</v>
      </c>
      <c r="Y3469" s="3" t="s">
        <v>30</v>
      </c>
      <c r="Z3469" s="3" t="s">
        <v>30</v>
      </c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</row>
    <row r="3470" customFormat="false" ht="15.75" hidden="false" customHeight="false" outlineLevel="0" collapsed="false">
      <c r="A3470" s="3" t="n">
        <v>3469</v>
      </c>
      <c r="B3470" s="3" t="s">
        <v>10127</v>
      </c>
      <c r="C3470" s="3" t="s">
        <v>10128</v>
      </c>
      <c r="D3470" s="3" t="n">
        <v>1</v>
      </c>
      <c r="E3470" s="3" t="n">
        <v>12.3179656</v>
      </c>
      <c r="F3470" s="3" t="n">
        <v>71</v>
      </c>
      <c r="G3470" s="3" t="n">
        <v>71</v>
      </c>
      <c r="H3470" s="3" t="n">
        <v>20</v>
      </c>
      <c r="I3470" s="3" t="n">
        <v>20</v>
      </c>
      <c r="J3470" s="3" t="n">
        <v>86</v>
      </c>
      <c r="K3470" s="3" t="n">
        <v>86</v>
      </c>
      <c r="L3470" s="3" t="n">
        <v>5</v>
      </c>
      <c r="M3470" s="3" t="n">
        <v>5</v>
      </c>
      <c r="N3470" s="3" t="n">
        <v>-1</v>
      </c>
      <c r="O3470" s="3" t="n">
        <v>-1</v>
      </c>
      <c r="P3470" s="3" t="n">
        <v>8.4</v>
      </c>
      <c r="Q3470" s="3" t="n">
        <v>24.2</v>
      </c>
      <c r="R3470" s="3" t="s">
        <v>10129</v>
      </c>
      <c r="S3470" s="4" t="n">
        <v>45747.1446180556</v>
      </c>
      <c r="T3470" s="3" t="s">
        <v>239</v>
      </c>
      <c r="U3470" s="3" t="s">
        <v>239</v>
      </c>
      <c r="V3470" s="3" t="n">
        <v>0</v>
      </c>
      <c r="W3470" s="3" t="n">
        <v>0</v>
      </c>
      <c r="X3470" s="3" t="n">
        <v>0</v>
      </c>
      <c r="Y3470" s="3" t="s">
        <v>30</v>
      </c>
      <c r="Z3470" s="3" t="s">
        <v>30</v>
      </c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</row>
    <row r="3471" customFormat="false" ht="15.75" hidden="false" customHeight="false" outlineLevel="0" collapsed="false">
      <c r="A3471" s="3" t="n">
        <v>3470</v>
      </c>
      <c r="B3471" s="3" t="s">
        <v>10130</v>
      </c>
      <c r="C3471" s="3" t="s">
        <v>10131</v>
      </c>
      <c r="D3471" s="3" t="n">
        <v>1</v>
      </c>
      <c r="E3471" s="3" t="n">
        <v>11.7819712</v>
      </c>
      <c r="F3471" s="3" t="n">
        <v>23</v>
      </c>
      <c r="G3471" s="3" t="n">
        <v>23</v>
      </c>
      <c r="H3471" s="3" t="n">
        <v>9</v>
      </c>
      <c r="I3471" s="3" t="n">
        <v>9</v>
      </c>
      <c r="J3471" s="3" t="n">
        <v>34</v>
      </c>
      <c r="K3471" s="3" t="n">
        <v>34</v>
      </c>
      <c r="L3471" s="3" t="n">
        <v>9</v>
      </c>
      <c r="M3471" s="3" t="n">
        <v>9</v>
      </c>
      <c r="N3471" s="3" t="n">
        <v>8</v>
      </c>
      <c r="O3471" s="3" t="n">
        <v>-1</v>
      </c>
      <c r="P3471" s="3" t="n">
        <v>8.5</v>
      </c>
      <c r="Q3471" s="3" t="n">
        <v>24.2</v>
      </c>
      <c r="R3471" s="3" t="s">
        <v>10132</v>
      </c>
      <c r="S3471" s="4" t="n">
        <v>45747.1450694444</v>
      </c>
      <c r="T3471" s="3" t="s">
        <v>65</v>
      </c>
      <c r="U3471" s="3" t="s">
        <v>65</v>
      </c>
      <c r="V3471" s="3" t="n">
        <v>1</v>
      </c>
      <c r="W3471" s="3" t="n">
        <v>0</v>
      </c>
      <c r="X3471" s="3" t="n">
        <v>0</v>
      </c>
      <c r="Y3471" s="3" t="s">
        <v>30</v>
      </c>
      <c r="Z3471" s="3" t="s">
        <v>30</v>
      </c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</row>
    <row r="3472" customFormat="false" ht="15.75" hidden="false" customHeight="false" outlineLevel="0" collapsed="false">
      <c r="A3472" s="3" t="n">
        <v>3471</v>
      </c>
      <c r="B3472" s="3" t="s">
        <v>10133</v>
      </c>
      <c r="C3472" s="3" t="s">
        <v>10134</v>
      </c>
      <c r="D3472" s="3" t="n">
        <v>1</v>
      </c>
      <c r="E3472" s="3" t="n">
        <v>10.7870416</v>
      </c>
      <c r="F3472" s="3" t="n">
        <v>25</v>
      </c>
      <c r="G3472" s="3" t="n">
        <v>25</v>
      </c>
      <c r="H3472" s="3" t="n">
        <v>10</v>
      </c>
      <c r="I3472" s="3" t="n">
        <v>10</v>
      </c>
      <c r="J3472" s="3" t="n">
        <v>32</v>
      </c>
      <c r="K3472" s="3" t="n">
        <v>32</v>
      </c>
      <c r="L3472" s="3" t="n">
        <v>3</v>
      </c>
      <c r="M3472" s="3" t="n">
        <v>3</v>
      </c>
      <c r="N3472" s="3" t="n">
        <v>0</v>
      </c>
      <c r="O3472" s="3" t="n">
        <v>-1</v>
      </c>
      <c r="P3472" s="3" t="n">
        <v>8.5</v>
      </c>
      <c r="Q3472" s="3" t="n">
        <v>24.2</v>
      </c>
      <c r="R3472" s="3" t="s">
        <v>10135</v>
      </c>
      <c r="S3472" s="4" t="n">
        <v>45747.1455092593</v>
      </c>
      <c r="T3472" s="3" t="s">
        <v>65</v>
      </c>
      <c r="U3472" s="3" t="s">
        <v>65</v>
      </c>
      <c r="V3472" s="3" t="n">
        <v>1</v>
      </c>
      <c r="W3472" s="3" t="n">
        <v>0</v>
      </c>
      <c r="X3472" s="3" t="n">
        <v>0</v>
      </c>
      <c r="Y3472" s="3" t="s">
        <v>30</v>
      </c>
      <c r="Z3472" s="3" t="s">
        <v>30</v>
      </c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</row>
    <row r="3473" customFormat="false" ht="15.75" hidden="false" customHeight="false" outlineLevel="0" collapsed="false">
      <c r="A3473" s="3" t="n">
        <v>3472</v>
      </c>
      <c r="B3473" s="3" t="s">
        <v>10136</v>
      </c>
      <c r="C3473" s="3" t="s">
        <v>10137</v>
      </c>
      <c r="D3473" s="3" t="n">
        <v>1</v>
      </c>
      <c r="E3473" s="3" t="n">
        <v>11.938549</v>
      </c>
      <c r="F3473" s="3" t="n">
        <v>23</v>
      </c>
      <c r="G3473" s="3" t="n">
        <v>23</v>
      </c>
      <c r="H3473" s="3" t="n">
        <v>9</v>
      </c>
      <c r="I3473" s="3" t="n">
        <v>9</v>
      </c>
      <c r="J3473" s="3" t="n">
        <v>34</v>
      </c>
      <c r="K3473" s="3" t="n">
        <v>34</v>
      </c>
      <c r="L3473" s="3" t="n">
        <v>9</v>
      </c>
      <c r="M3473" s="3" t="n">
        <v>9</v>
      </c>
      <c r="N3473" s="3" t="n">
        <v>8</v>
      </c>
      <c r="O3473" s="3" t="n">
        <v>-1</v>
      </c>
      <c r="P3473" s="3" t="n">
        <v>8.5</v>
      </c>
      <c r="Q3473" s="3" t="n">
        <v>24.2</v>
      </c>
      <c r="R3473" s="3" t="s">
        <v>10138</v>
      </c>
      <c r="S3473" s="4" t="n">
        <v>45747.1460300926</v>
      </c>
      <c r="T3473" s="3" t="s">
        <v>65</v>
      </c>
      <c r="U3473" s="3" t="s">
        <v>65</v>
      </c>
      <c r="V3473" s="3" t="n">
        <v>1</v>
      </c>
      <c r="W3473" s="3" t="n">
        <v>0</v>
      </c>
      <c r="X3473" s="3" t="n">
        <v>0</v>
      </c>
      <c r="Y3473" s="3" t="s">
        <v>30</v>
      </c>
      <c r="Z3473" s="3" t="s">
        <v>30</v>
      </c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</row>
    <row r="3474" customFormat="false" ht="15.75" hidden="false" customHeight="false" outlineLevel="0" collapsed="false">
      <c r="A3474" s="3" t="n">
        <v>3473</v>
      </c>
      <c r="B3474" s="3" t="s">
        <v>10139</v>
      </c>
      <c r="C3474" s="3" t="s">
        <v>10140</v>
      </c>
      <c r="D3474" s="3" t="n">
        <v>1</v>
      </c>
      <c r="E3474" s="3" t="n">
        <v>10.8978556</v>
      </c>
      <c r="F3474" s="3" t="n">
        <v>28</v>
      </c>
      <c r="G3474" s="3" t="n">
        <v>28</v>
      </c>
      <c r="H3474" s="3" t="n">
        <v>10</v>
      </c>
      <c r="I3474" s="3" t="n">
        <v>10</v>
      </c>
      <c r="J3474" s="3" t="n">
        <v>41</v>
      </c>
      <c r="K3474" s="3" t="n">
        <v>41</v>
      </c>
      <c r="L3474" s="3" t="n">
        <v>3</v>
      </c>
      <c r="M3474" s="3" t="n">
        <v>3</v>
      </c>
      <c r="N3474" s="3" t="n">
        <v>0</v>
      </c>
      <c r="O3474" s="3" t="n">
        <v>-1</v>
      </c>
      <c r="P3474" s="3" t="n">
        <v>8.5</v>
      </c>
      <c r="Q3474" s="3" t="n">
        <v>24.2</v>
      </c>
      <c r="R3474" s="3" t="s">
        <v>10141</v>
      </c>
      <c r="S3474" s="4" t="n">
        <v>45747.1464699074</v>
      </c>
      <c r="T3474" s="3" t="s">
        <v>65</v>
      </c>
      <c r="U3474" s="3" t="s">
        <v>65</v>
      </c>
      <c r="V3474" s="3" t="n">
        <v>1</v>
      </c>
      <c r="W3474" s="3" t="n">
        <v>0</v>
      </c>
      <c r="X3474" s="3" t="n">
        <v>0</v>
      </c>
      <c r="Y3474" s="3" t="s">
        <v>30</v>
      </c>
      <c r="Z3474" s="3" t="s">
        <v>30</v>
      </c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3"/>
      <c r="BG3474" s="3"/>
      <c r="BH3474" s="3"/>
      <c r="BI3474" s="3"/>
      <c r="BJ3474" s="3"/>
    </row>
    <row r="3475" customFormat="false" ht="15.75" hidden="false" customHeight="false" outlineLevel="0" collapsed="false">
      <c r="A3475" s="3" t="n">
        <v>3474</v>
      </c>
      <c r="B3475" s="3" t="s">
        <v>10142</v>
      </c>
      <c r="C3475" s="3" t="s">
        <v>10143</v>
      </c>
      <c r="D3475" s="3" t="n">
        <v>1</v>
      </c>
      <c r="E3475" s="3" t="n">
        <v>9.1785162</v>
      </c>
      <c r="F3475" s="3" t="n">
        <v>23</v>
      </c>
      <c r="G3475" s="3" t="n">
        <v>23</v>
      </c>
      <c r="H3475" s="3" t="n">
        <v>9</v>
      </c>
      <c r="I3475" s="3" t="n">
        <v>9</v>
      </c>
      <c r="J3475" s="3" t="n">
        <v>34</v>
      </c>
      <c r="K3475" s="3" t="n">
        <v>34</v>
      </c>
      <c r="L3475" s="3" t="n">
        <v>9</v>
      </c>
      <c r="M3475" s="3" t="n">
        <v>9</v>
      </c>
      <c r="N3475" s="3" t="n">
        <v>8</v>
      </c>
      <c r="O3475" s="3" t="n">
        <v>-1</v>
      </c>
      <c r="P3475" s="3" t="n">
        <v>8.5</v>
      </c>
      <c r="Q3475" s="3" t="n">
        <v>24.2</v>
      </c>
      <c r="R3475" s="3" t="s">
        <v>10144</v>
      </c>
      <c r="S3475" s="4" t="n">
        <v>45747.1468981481</v>
      </c>
      <c r="T3475" s="3" t="s">
        <v>65</v>
      </c>
      <c r="U3475" s="3" t="s">
        <v>65</v>
      </c>
      <c r="V3475" s="3" t="n">
        <v>1</v>
      </c>
      <c r="W3475" s="3" t="n">
        <v>0</v>
      </c>
      <c r="X3475" s="3" t="n">
        <v>0</v>
      </c>
      <c r="Y3475" s="3" t="s">
        <v>30</v>
      </c>
      <c r="Z3475" s="3" t="s">
        <v>30</v>
      </c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</row>
    <row r="3476" customFormat="false" ht="15.75" hidden="false" customHeight="false" outlineLevel="0" collapsed="false">
      <c r="A3476" s="3" t="n">
        <v>3475</v>
      </c>
      <c r="B3476" s="3" t="s">
        <v>10145</v>
      </c>
      <c r="C3476" s="3" t="s">
        <v>10146</v>
      </c>
      <c r="D3476" s="3" t="n">
        <v>1</v>
      </c>
      <c r="E3476" s="3" t="n">
        <v>9.0532613</v>
      </c>
      <c r="F3476" s="3" t="n">
        <v>29</v>
      </c>
      <c r="G3476" s="3" t="n">
        <v>29</v>
      </c>
      <c r="H3476" s="3" t="n">
        <v>10</v>
      </c>
      <c r="I3476" s="3" t="n">
        <v>10</v>
      </c>
      <c r="J3476" s="3" t="n">
        <v>44</v>
      </c>
      <c r="K3476" s="3" t="n">
        <v>44</v>
      </c>
      <c r="L3476" s="3" t="n">
        <v>3</v>
      </c>
      <c r="M3476" s="3" t="n">
        <v>3</v>
      </c>
      <c r="N3476" s="3" t="n">
        <v>0</v>
      </c>
      <c r="O3476" s="3" t="n">
        <v>-1</v>
      </c>
      <c r="P3476" s="3" t="n">
        <v>8.5</v>
      </c>
      <c r="Q3476" s="3" t="n">
        <v>24.2</v>
      </c>
      <c r="R3476" s="3" t="s">
        <v>10147</v>
      </c>
      <c r="S3476" s="4" t="n">
        <v>45747.1472685185</v>
      </c>
      <c r="T3476" s="3" t="s">
        <v>65</v>
      </c>
      <c r="U3476" s="3" t="s">
        <v>65</v>
      </c>
      <c r="V3476" s="3" t="n">
        <v>1</v>
      </c>
      <c r="W3476" s="3" t="n">
        <v>0</v>
      </c>
      <c r="X3476" s="3" t="n">
        <v>0</v>
      </c>
      <c r="Y3476" s="3" t="s">
        <v>30</v>
      </c>
      <c r="Z3476" s="3" t="s">
        <v>30</v>
      </c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  <c r="BF3476" s="3"/>
      <c r="BG3476" s="3"/>
      <c r="BH3476" s="3"/>
      <c r="BI3476" s="3"/>
      <c r="BJ3476" s="3"/>
    </row>
    <row r="3477" customFormat="false" ht="15.75" hidden="false" customHeight="false" outlineLevel="0" collapsed="false">
      <c r="A3477" s="3" t="n">
        <v>3476</v>
      </c>
      <c r="B3477" s="3" t="s">
        <v>10148</v>
      </c>
      <c r="C3477" s="3" t="s">
        <v>10149</v>
      </c>
      <c r="D3477" s="3" t="n">
        <v>1</v>
      </c>
      <c r="E3477" s="3" t="n">
        <v>0.1989352</v>
      </c>
      <c r="F3477" s="3" t="n">
        <v>4</v>
      </c>
      <c r="G3477" s="3" t="n">
        <v>4</v>
      </c>
      <c r="H3477" s="3" t="n">
        <v>3</v>
      </c>
      <c r="I3477" s="3" t="n">
        <v>3</v>
      </c>
      <c r="J3477" s="3" t="n">
        <v>1</v>
      </c>
      <c r="K3477" s="3" t="n">
        <v>1</v>
      </c>
      <c r="L3477" s="3" t="n">
        <v>1</v>
      </c>
      <c r="M3477" s="3" t="n">
        <v>1</v>
      </c>
      <c r="N3477" s="3" t="n">
        <v>-1</v>
      </c>
      <c r="O3477" s="3" t="n">
        <v>-1</v>
      </c>
      <c r="P3477" s="3" t="n">
        <v>8.6</v>
      </c>
      <c r="Q3477" s="3" t="n">
        <v>24.2</v>
      </c>
      <c r="R3477" s="3" t="s">
        <v>10150</v>
      </c>
      <c r="S3477" s="4" t="n">
        <v>45747.147337963</v>
      </c>
      <c r="T3477" s="3" t="s">
        <v>239</v>
      </c>
      <c r="U3477" s="3" t="s">
        <v>239</v>
      </c>
      <c r="V3477" s="3" t="n">
        <v>0</v>
      </c>
      <c r="W3477" s="3" t="n">
        <v>0</v>
      </c>
      <c r="X3477" s="3" t="n">
        <v>0</v>
      </c>
      <c r="Y3477" s="3" t="s">
        <v>30</v>
      </c>
      <c r="Z3477" s="3" t="s">
        <v>30</v>
      </c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/>
      <c r="BG3477" s="3"/>
      <c r="BH3477" s="3"/>
      <c r="BI3477" s="3"/>
      <c r="BJ3477" s="3"/>
    </row>
    <row r="3478" customFormat="false" ht="15.75" hidden="false" customHeight="false" outlineLevel="0" collapsed="false">
      <c r="A3478" s="3" t="n">
        <v>3477</v>
      </c>
      <c r="B3478" s="3" t="s">
        <v>10151</v>
      </c>
      <c r="C3478" s="3" t="s">
        <v>10152</v>
      </c>
      <c r="D3478" s="3" t="n">
        <v>1</v>
      </c>
      <c r="E3478" s="3" t="n">
        <v>2.9795978</v>
      </c>
      <c r="F3478" s="3" t="n">
        <v>7</v>
      </c>
      <c r="G3478" s="3" t="n">
        <v>7</v>
      </c>
      <c r="H3478" s="3" t="n">
        <v>5</v>
      </c>
      <c r="I3478" s="3" t="n">
        <v>5</v>
      </c>
      <c r="J3478" s="3" t="n">
        <v>5</v>
      </c>
      <c r="K3478" s="3" t="n">
        <v>5</v>
      </c>
      <c r="L3478" s="3" t="n">
        <v>2</v>
      </c>
      <c r="M3478" s="3" t="n">
        <v>2</v>
      </c>
      <c r="N3478" s="3" t="n">
        <v>-1</v>
      </c>
      <c r="O3478" s="3" t="n">
        <v>-1</v>
      </c>
      <c r="P3478" s="3" t="n">
        <v>8.6</v>
      </c>
      <c r="Q3478" s="3" t="n">
        <v>24.2</v>
      </c>
      <c r="R3478" s="3" t="s">
        <v>10153</v>
      </c>
      <c r="S3478" s="4" t="n">
        <v>45747.1474189815</v>
      </c>
      <c r="T3478" s="3" t="s">
        <v>239</v>
      </c>
      <c r="U3478" s="3" t="s">
        <v>239</v>
      </c>
      <c r="V3478" s="3" t="n">
        <v>0</v>
      </c>
      <c r="W3478" s="3" t="n">
        <v>0</v>
      </c>
      <c r="X3478" s="3" t="n">
        <v>0</v>
      </c>
      <c r="Y3478" s="3" t="s">
        <v>30</v>
      </c>
      <c r="Z3478" s="3" t="s">
        <v>30</v>
      </c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/>
      <c r="BG3478" s="3"/>
      <c r="BH3478" s="3"/>
      <c r="BI3478" s="3"/>
      <c r="BJ3478" s="3"/>
    </row>
    <row r="3479" customFormat="false" ht="15.75" hidden="false" customHeight="false" outlineLevel="0" collapsed="false">
      <c r="A3479" s="3" t="n">
        <v>3478</v>
      </c>
      <c r="B3479" s="3" t="s">
        <v>10154</v>
      </c>
      <c r="C3479" s="3" t="s">
        <v>10155</v>
      </c>
      <c r="D3479" s="3" t="n">
        <v>1</v>
      </c>
      <c r="E3479" s="3" t="n">
        <v>0.1946657</v>
      </c>
      <c r="F3479" s="3" t="n">
        <v>4</v>
      </c>
      <c r="G3479" s="3" t="n">
        <v>4</v>
      </c>
      <c r="H3479" s="3" t="n">
        <v>3</v>
      </c>
      <c r="I3479" s="3" t="n">
        <v>3</v>
      </c>
      <c r="J3479" s="3" t="n">
        <v>1</v>
      </c>
      <c r="K3479" s="3" t="n">
        <v>1</v>
      </c>
      <c r="L3479" s="3" t="n">
        <v>1</v>
      </c>
      <c r="M3479" s="3" t="n">
        <v>1</v>
      </c>
      <c r="N3479" s="3" t="n">
        <v>-1</v>
      </c>
      <c r="O3479" s="3" t="n">
        <v>-1</v>
      </c>
      <c r="P3479" s="3" t="n">
        <v>8.6</v>
      </c>
      <c r="Q3479" s="3" t="n">
        <v>24.2</v>
      </c>
      <c r="R3479" s="3" t="s">
        <v>10156</v>
      </c>
      <c r="S3479" s="4" t="n">
        <v>45747.1474421296</v>
      </c>
      <c r="T3479" s="3" t="s">
        <v>239</v>
      </c>
      <c r="U3479" s="3" t="s">
        <v>239</v>
      </c>
      <c r="V3479" s="3" t="n">
        <v>0</v>
      </c>
      <c r="W3479" s="3" t="n">
        <v>0</v>
      </c>
      <c r="X3479" s="3" t="n">
        <v>0</v>
      </c>
      <c r="Y3479" s="3" t="s">
        <v>30</v>
      </c>
      <c r="Z3479" s="3" t="s">
        <v>30</v>
      </c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3"/>
      <c r="BG3479" s="3"/>
      <c r="BH3479" s="3"/>
      <c r="BI3479" s="3"/>
      <c r="BJ3479" s="3"/>
    </row>
    <row r="3480" customFormat="false" ht="15.75" hidden="false" customHeight="false" outlineLevel="0" collapsed="false">
      <c r="A3480" s="3" t="n">
        <v>3479</v>
      </c>
      <c r="B3480" s="3" t="s">
        <v>10157</v>
      </c>
      <c r="C3480" s="3" t="s">
        <v>10158</v>
      </c>
      <c r="D3480" s="3" t="n">
        <v>1</v>
      </c>
      <c r="E3480" s="3" t="n">
        <v>0.279954</v>
      </c>
      <c r="F3480" s="3" t="n">
        <v>24</v>
      </c>
      <c r="G3480" s="3" t="n">
        <v>24</v>
      </c>
      <c r="H3480" s="3" t="n">
        <v>6</v>
      </c>
      <c r="I3480" s="3" t="n">
        <v>6</v>
      </c>
      <c r="J3480" s="3" t="n">
        <v>10</v>
      </c>
      <c r="K3480" s="3" t="n">
        <v>10</v>
      </c>
      <c r="L3480" s="3" t="n">
        <v>4</v>
      </c>
      <c r="M3480" s="3" t="n">
        <v>4</v>
      </c>
      <c r="N3480" s="3" t="n">
        <v>-1</v>
      </c>
      <c r="O3480" s="3" t="n">
        <v>-1</v>
      </c>
      <c r="P3480" s="3" t="n">
        <v>8.6</v>
      </c>
      <c r="Q3480" s="3" t="n">
        <v>24.2</v>
      </c>
      <c r="R3480" s="3" t="s">
        <v>10159</v>
      </c>
      <c r="S3480" s="4" t="n">
        <v>45747.1474768519</v>
      </c>
      <c r="T3480" s="3" t="s">
        <v>65</v>
      </c>
      <c r="U3480" s="3" t="s">
        <v>65</v>
      </c>
      <c r="V3480" s="3" t="n">
        <v>0</v>
      </c>
      <c r="W3480" s="3" t="n">
        <v>0</v>
      </c>
      <c r="X3480" s="3" t="n">
        <v>0</v>
      </c>
      <c r="Y3480" s="3" t="s">
        <v>30</v>
      </c>
      <c r="Z3480" s="3" t="s">
        <v>30</v>
      </c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/>
      <c r="BG3480" s="3"/>
      <c r="BH3480" s="3"/>
      <c r="BI3480" s="3"/>
      <c r="BJ3480" s="3"/>
    </row>
    <row r="3481" customFormat="false" ht="15.75" hidden="false" customHeight="false" outlineLevel="0" collapsed="false">
      <c r="A3481" s="3" t="n">
        <v>3480</v>
      </c>
      <c r="B3481" s="3" t="s">
        <v>10160</v>
      </c>
      <c r="C3481" s="3" t="s">
        <v>10161</v>
      </c>
      <c r="D3481" s="3" t="n">
        <v>1</v>
      </c>
      <c r="E3481" s="3" t="n">
        <v>3.8268201</v>
      </c>
      <c r="F3481" s="3" t="n">
        <v>9</v>
      </c>
      <c r="G3481" s="3" t="n">
        <v>9</v>
      </c>
      <c r="H3481" s="3" t="n">
        <v>8</v>
      </c>
      <c r="I3481" s="3" t="n">
        <v>8</v>
      </c>
      <c r="J3481" s="3" t="n">
        <v>6</v>
      </c>
      <c r="K3481" s="3" t="n">
        <v>6</v>
      </c>
      <c r="L3481" s="3" t="n">
        <v>1</v>
      </c>
      <c r="M3481" s="3" t="n">
        <v>1</v>
      </c>
      <c r="N3481" s="3" t="n">
        <v>-1</v>
      </c>
      <c r="O3481" s="3" t="n">
        <v>-1</v>
      </c>
      <c r="P3481" s="3" t="n">
        <v>8.3</v>
      </c>
      <c r="Q3481" s="3" t="n">
        <v>24.2</v>
      </c>
      <c r="R3481" s="3" t="s">
        <v>10162</v>
      </c>
      <c r="S3481" s="4" t="n">
        <v>45747.1475462963</v>
      </c>
      <c r="T3481" s="3" t="s">
        <v>29</v>
      </c>
      <c r="U3481" s="3" t="s">
        <v>29</v>
      </c>
      <c r="V3481" s="3" t="n">
        <v>0</v>
      </c>
      <c r="W3481" s="3" t="n">
        <v>0</v>
      </c>
      <c r="X3481" s="3" t="n">
        <v>0</v>
      </c>
      <c r="Y3481" s="3" t="s">
        <v>30</v>
      </c>
      <c r="Z3481" s="3" t="s">
        <v>30</v>
      </c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/>
      <c r="BG3481" s="3"/>
      <c r="BH3481" s="3"/>
      <c r="BI3481" s="3"/>
      <c r="BJ3481" s="3"/>
    </row>
    <row r="3482" customFormat="false" ht="15.75" hidden="false" customHeight="false" outlineLevel="0" collapsed="false">
      <c r="A3482" s="3" t="n">
        <v>3481</v>
      </c>
      <c r="B3482" s="3" t="s">
        <v>10163</v>
      </c>
      <c r="C3482" s="3" t="s">
        <v>10164</v>
      </c>
      <c r="D3482" s="3" t="n">
        <v>1</v>
      </c>
      <c r="E3482" s="3" t="n">
        <v>7.1765377</v>
      </c>
      <c r="F3482" s="3" t="n">
        <v>11</v>
      </c>
      <c r="G3482" s="3" t="n">
        <v>11</v>
      </c>
      <c r="H3482" s="3" t="n">
        <v>7</v>
      </c>
      <c r="I3482" s="3" t="n">
        <v>7</v>
      </c>
      <c r="J3482" s="3" t="n">
        <v>22</v>
      </c>
      <c r="K3482" s="3" t="n">
        <v>22</v>
      </c>
      <c r="L3482" s="3" t="n">
        <v>1</v>
      </c>
      <c r="M3482" s="3" t="n">
        <v>1</v>
      </c>
      <c r="N3482" s="3" t="n">
        <v>-1</v>
      </c>
      <c r="O3482" s="3" t="n">
        <v>-1</v>
      </c>
      <c r="P3482" s="3" t="n">
        <v>8.3</v>
      </c>
      <c r="Q3482" s="3" t="n">
        <v>24.2</v>
      </c>
      <c r="R3482" s="3" t="s">
        <v>10165</v>
      </c>
      <c r="S3482" s="4" t="n">
        <v>45747.147650463</v>
      </c>
      <c r="T3482" s="3" t="s">
        <v>29</v>
      </c>
      <c r="U3482" s="3" t="s">
        <v>29</v>
      </c>
      <c r="V3482" s="3" t="n">
        <v>0</v>
      </c>
      <c r="W3482" s="3" t="n">
        <v>0</v>
      </c>
      <c r="X3482" s="3" t="n">
        <v>0</v>
      </c>
      <c r="Y3482" s="3" t="s">
        <v>30</v>
      </c>
      <c r="Z3482" s="3" t="s">
        <v>30</v>
      </c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/>
      <c r="BG3482" s="3"/>
      <c r="BH3482" s="3"/>
      <c r="BI3482" s="3"/>
      <c r="BJ3482" s="3"/>
    </row>
    <row r="3483" customFormat="false" ht="15.75" hidden="false" customHeight="false" outlineLevel="0" collapsed="false">
      <c r="A3483" s="3" t="n">
        <v>3482</v>
      </c>
      <c r="B3483" s="3" t="s">
        <v>10166</v>
      </c>
      <c r="C3483" s="3" t="s">
        <v>10167</v>
      </c>
      <c r="D3483" s="3" t="n">
        <v>1</v>
      </c>
      <c r="E3483" s="3" t="n">
        <v>0.8151089</v>
      </c>
      <c r="F3483" s="3" t="n">
        <v>68</v>
      </c>
      <c r="G3483" s="3" t="n">
        <v>68</v>
      </c>
      <c r="H3483" s="3" t="n">
        <v>13</v>
      </c>
      <c r="I3483" s="3" t="n">
        <v>13</v>
      </c>
      <c r="J3483" s="3" t="n">
        <v>79</v>
      </c>
      <c r="K3483" s="3" t="n">
        <v>79</v>
      </c>
      <c r="L3483" s="3" t="n">
        <v>6</v>
      </c>
      <c r="M3483" s="3" t="n">
        <v>6</v>
      </c>
      <c r="N3483" s="3" t="n">
        <v>-1</v>
      </c>
      <c r="O3483" s="3" t="n">
        <v>-1</v>
      </c>
      <c r="P3483" s="3" t="n">
        <v>8.6</v>
      </c>
      <c r="Q3483" s="3" t="n">
        <v>24.2</v>
      </c>
      <c r="R3483" s="3" t="s">
        <v>10168</v>
      </c>
      <c r="S3483" s="4" t="n">
        <v>45747.1476967593</v>
      </c>
      <c r="T3483" s="3" t="s">
        <v>239</v>
      </c>
      <c r="U3483" s="3" t="s">
        <v>239</v>
      </c>
      <c r="V3483" s="3" t="n">
        <v>0</v>
      </c>
      <c r="W3483" s="3" t="n">
        <v>0</v>
      </c>
      <c r="X3483" s="3" t="n">
        <v>0</v>
      </c>
      <c r="Y3483" s="3" t="s">
        <v>30</v>
      </c>
      <c r="Z3483" s="3" t="s">
        <v>30</v>
      </c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3"/>
      <c r="BG3483" s="3"/>
      <c r="BH3483" s="3"/>
      <c r="BI3483" s="3"/>
      <c r="BJ3483" s="3"/>
    </row>
    <row r="3484" customFormat="false" ht="15.75" hidden="false" customHeight="false" outlineLevel="0" collapsed="false">
      <c r="A3484" s="3" t="n">
        <v>3483</v>
      </c>
      <c r="B3484" s="3" t="s">
        <v>10169</v>
      </c>
      <c r="C3484" s="3" t="s">
        <v>10170</v>
      </c>
      <c r="D3484" s="3" t="n">
        <v>1</v>
      </c>
      <c r="E3484" s="3" t="n">
        <v>70.9807735</v>
      </c>
      <c r="F3484" s="3" t="n">
        <v>167</v>
      </c>
      <c r="G3484" s="3" t="n">
        <v>167</v>
      </c>
      <c r="H3484" s="3" t="n">
        <v>23</v>
      </c>
      <c r="I3484" s="3" t="n">
        <v>23</v>
      </c>
      <c r="J3484" s="3" t="n">
        <v>347</v>
      </c>
      <c r="K3484" s="3" t="n">
        <v>347</v>
      </c>
      <c r="L3484" s="3" t="n">
        <v>57</v>
      </c>
      <c r="M3484" s="3" t="n">
        <v>57</v>
      </c>
      <c r="N3484" s="3" t="n">
        <v>76</v>
      </c>
      <c r="O3484" s="3" t="n">
        <v>-1</v>
      </c>
      <c r="P3484" s="3" t="n">
        <v>8.2</v>
      </c>
      <c r="Q3484" s="3" t="n">
        <v>24.2</v>
      </c>
      <c r="R3484" s="3" t="s">
        <v>10171</v>
      </c>
      <c r="S3484" s="4" t="n">
        <v>45747.1490393519</v>
      </c>
      <c r="T3484" s="3" t="s">
        <v>4910</v>
      </c>
      <c r="U3484" s="3" t="s">
        <v>4910</v>
      </c>
      <c r="V3484" s="3" t="n">
        <v>1</v>
      </c>
      <c r="W3484" s="3" t="n">
        <v>0</v>
      </c>
      <c r="X3484" s="3" t="n">
        <v>0</v>
      </c>
      <c r="Y3484" s="3" t="s">
        <v>30</v>
      </c>
      <c r="Z3484" s="3" t="s">
        <v>30</v>
      </c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/>
      <c r="BG3484" s="3"/>
      <c r="BH3484" s="3"/>
      <c r="BI3484" s="3"/>
      <c r="BJ3484" s="3"/>
    </row>
    <row r="3485" customFormat="false" ht="15.75" hidden="false" customHeight="false" outlineLevel="0" collapsed="false">
      <c r="A3485" s="3" t="n">
        <v>3484</v>
      </c>
      <c r="B3485" s="3" t="s">
        <v>10172</v>
      </c>
      <c r="C3485" s="3" t="s">
        <v>10173</v>
      </c>
      <c r="D3485" s="3" t="n">
        <v>1</v>
      </c>
      <c r="E3485" s="3" t="n">
        <v>4.8155602</v>
      </c>
      <c r="F3485" s="3" t="n">
        <v>15</v>
      </c>
      <c r="G3485" s="3" t="n">
        <v>15</v>
      </c>
      <c r="H3485" s="3" t="n">
        <v>7</v>
      </c>
      <c r="I3485" s="3" t="n">
        <v>7</v>
      </c>
      <c r="J3485" s="3" t="n">
        <v>23</v>
      </c>
      <c r="K3485" s="3" t="n">
        <v>23</v>
      </c>
      <c r="L3485" s="3" t="n">
        <v>7</v>
      </c>
      <c r="M3485" s="3" t="n">
        <v>7</v>
      </c>
      <c r="N3485" s="3" t="n">
        <v>13</v>
      </c>
      <c r="O3485" s="3" t="n">
        <v>-1</v>
      </c>
      <c r="P3485" s="3" t="n">
        <v>8.5</v>
      </c>
      <c r="Q3485" s="3" t="n">
        <v>24.2</v>
      </c>
      <c r="R3485" s="3" t="s">
        <v>10174</v>
      </c>
      <c r="S3485" s="4" t="n">
        <v>45747.1492824074</v>
      </c>
      <c r="T3485" s="3" t="s">
        <v>65</v>
      </c>
      <c r="U3485" s="3" t="s">
        <v>65</v>
      </c>
      <c r="V3485" s="3" t="n">
        <v>1</v>
      </c>
      <c r="W3485" s="3" t="n">
        <v>0</v>
      </c>
      <c r="X3485" s="3" t="n">
        <v>0</v>
      </c>
      <c r="Y3485" s="3" t="s">
        <v>30</v>
      </c>
      <c r="Z3485" s="3" t="s">
        <v>30</v>
      </c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/>
      <c r="BG3485" s="3"/>
      <c r="BH3485" s="3"/>
      <c r="BI3485" s="3"/>
      <c r="BJ3485" s="3"/>
    </row>
    <row r="3486" customFormat="false" ht="15.75" hidden="false" customHeight="false" outlineLevel="0" collapsed="false">
      <c r="A3486" s="3" t="n">
        <v>3485</v>
      </c>
      <c r="B3486" s="3" t="s">
        <v>10175</v>
      </c>
      <c r="C3486" s="3" t="s">
        <v>10176</v>
      </c>
      <c r="D3486" s="3" t="n">
        <v>1</v>
      </c>
      <c r="E3486" s="3" t="n">
        <v>0.1775024</v>
      </c>
      <c r="F3486" s="3" t="n">
        <v>19</v>
      </c>
      <c r="G3486" s="3" t="n">
        <v>19</v>
      </c>
      <c r="H3486" s="3" t="n">
        <v>6</v>
      </c>
      <c r="I3486" s="3" t="n">
        <v>6</v>
      </c>
      <c r="J3486" s="3" t="n">
        <v>6</v>
      </c>
      <c r="K3486" s="3" t="n">
        <v>6</v>
      </c>
      <c r="L3486" s="3" t="n">
        <v>5</v>
      </c>
      <c r="M3486" s="3" t="n">
        <v>5</v>
      </c>
      <c r="N3486" s="3" t="n">
        <v>-1</v>
      </c>
      <c r="O3486" s="3" t="n">
        <v>-1</v>
      </c>
      <c r="P3486" s="3" t="n">
        <v>8.6</v>
      </c>
      <c r="Q3486" s="3" t="n">
        <v>24.2</v>
      </c>
      <c r="R3486" s="3" t="s">
        <v>10177</v>
      </c>
      <c r="S3486" s="4" t="n">
        <v>45747.1493287037</v>
      </c>
      <c r="T3486" s="3" t="s">
        <v>65</v>
      </c>
      <c r="U3486" s="3" t="s">
        <v>65</v>
      </c>
      <c r="V3486" s="3" t="n">
        <v>0</v>
      </c>
      <c r="W3486" s="3" t="n">
        <v>0</v>
      </c>
      <c r="X3486" s="3" t="n">
        <v>0</v>
      </c>
      <c r="Y3486" s="3" t="s">
        <v>30</v>
      </c>
      <c r="Z3486" s="3" t="s">
        <v>30</v>
      </c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  <c r="BG3486" s="3"/>
      <c r="BH3486" s="3"/>
      <c r="BI3486" s="3"/>
      <c r="BJ3486" s="3"/>
    </row>
    <row r="3487" customFormat="false" ht="15.75" hidden="false" customHeight="false" outlineLevel="0" collapsed="false">
      <c r="A3487" s="3" t="n">
        <v>3486</v>
      </c>
      <c r="B3487" s="3" t="s">
        <v>10178</v>
      </c>
      <c r="C3487" s="3" t="s">
        <v>10179</v>
      </c>
      <c r="D3487" s="3" t="n">
        <v>1</v>
      </c>
      <c r="E3487" s="3" t="n">
        <v>0.0464485</v>
      </c>
      <c r="F3487" s="3" t="n">
        <v>3</v>
      </c>
      <c r="G3487" s="3" t="n">
        <v>3</v>
      </c>
      <c r="H3487" s="3" t="n">
        <v>1</v>
      </c>
      <c r="I3487" s="3" t="n">
        <v>1</v>
      </c>
      <c r="J3487" s="3" t="n">
        <v>0</v>
      </c>
      <c r="K3487" s="3" t="n">
        <v>0</v>
      </c>
      <c r="L3487" s="3" t="n">
        <v>0</v>
      </c>
      <c r="M3487" s="3" t="n">
        <v>0</v>
      </c>
      <c r="N3487" s="3" t="n">
        <v>-1</v>
      </c>
      <c r="O3487" s="3" t="n">
        <v>-1</v>
      </c>
      <c r="P3487" s="3" t="n">
        <v>8.6</v>
      </c>
      <c r="Q3487" s="3" t="n">
        <v>24.2</v>
      </c>
      <c r="R3487" s="3" t="s">
        <v>10180</v>
      </c>
      <c r="S3487" s="4" t="n">
        <v>45747.1493402778</v>
      </c>
      <c r="T3487" s="3" t="s">
        <v>65</v>
      </c>
      <c r="U3487" s="3" t="s">
        <v>65</v>
      </c>
      <c r="V3487" s="3" t="n">
        <v>0</v>
      </c>
      <c r="W3487" s="3" t="n">
        <v>0</v>
      </c>
      <c r="X3487" s="3" t="n">
        <v>0</v>
      </c>
      <c r="Y3487" s="3" t="s">
        <v>30</v>
      </c>
      <c r="Z3487" s="3" t="s">
        <v>30</v>
      </c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  <c r="BG3487" s="3"/>
      <c r="BH3487" s="3"/>
      <c r="BI3487" s="3"/>
      <c r="BJ3487" s="3"/>
    </row>
    <row r="3488" customFormat="false" ht="15.75" hidden="false" customHeight="false" outlineLevel="0" collapsed="false">
      <c r="A3488" s="3" t="n">
        <v>3487</v>
      </c>
      <c r="B3488" s="3" t="s">
        <v>10181</v>
      </c>
      <c r="C3488" s="3" t="s">
        <v>10182</v>
      </c>
      <c r="D3488" s="3" t="n">
        <v>1</v>
      </c>
      <c r="E3488" s="3" t="n">
        <v>20.407573</v>
      </c>
      <c r="F3488" s="3" t="n">
        <v>349</v>
      </c>
      <c r="G3488" s="3" t="n">
        <v>349</v>
      </c>
      <c r="H3488" s="3" t="n">
        <v>35</v>
      </c>
      <c r="I3488" s="3" t="n">
        <v>35</v>
      </c>
      <c r="J3488" s="3" t="n">
        <v>415</v>
      </c>
      <c r="K3488" s="3" t="n">
        <v>415</v>
      </c>
      <c r="L3488" s="3" t="n">
        <v>42</v>
      </c>
      <c r="M3488" s="3" t="n">
        <v>42</v>
      </c>
      <c r="N3488" s="3" t="n">
        <v>-1</v>
      </c>
      <c r="O3488" s="3" t="n">
        <v>-1</v>
      </c>
      <c r="P3488" s="3" t="n">
        <v>8.6</v>
      </c>
      <c r="Q3488" s="3" t="n">
        <v>24.2</v>
      </c>
      <c r="R3488" s="3" t="s">
        <v>10183</v>
      </c>
      <c r="S3488" s="4" t="n">
        <v>45747.1499189815</v>
      </c>
      <c r="T3488" s="3" t="s">
        <v>239</v>
      </c>
      <c r="U3488" s="3" t="s">
        <v>239</v>
      </c>
      <c r="V3488" s="3" t="n">
        <v>0</v>
      </c>
      <c r="W3488" s="3" t="n">
        <v>0</v>
      </c>
      <c r="X3488" s="3" t="n">
        <v>0</v>
      </c>
      <c r="Y3488" s="3" t="s">
        <v>30</v>
      </c>
      <c r="Z3488" s="3" t="s">
        <v>30</v>
      </c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</row>
    <row r="3489" customFormat="false" ht="15.75" hidden="false" customHeight="false" outlineLevel="0" collapsed="false">
      <c r="A3489" s="3" t="n">
        <v>3488</v>
      </c>
      <c r="B3489" s="3" t="s">
        <v>10184</v>
      </c>
      <c r="C3489" s="3" t="s">
        <v>10185</v>
      </c>
      <c r="D3489" s="3" t="n">
        <v>1</v>
      </c>
      <c r="E3489" s="3" t="n">
        <v>22.4665036</v>
      </c>
      <c r="F3489" s="3" t="n">
        <v>40</v>
      </c>
      <c r="G3489" s="3" t="n">
        <v>40</v>
      </c>
      <c r="H3489" s="3" t="n">
        <v>8</v>
      </c>
      <c r="I3489" s="3" t="n">
        <v>8</v>
      </c>
      <c r="J3489" s="3" t="n">
        <v>85</v>
      </c>
      <c r="K3489" s="3" t="n">
        <v>85</v>
      </c>
      <c r="L3489" s="3" t="n">
        <v>11</v>
      </c>
      <c r="M3489" s="3" t="n">
        <v>11</v>
      </c>
      <c r="N3489" s="3" t="n">
        <v>78</v>
      </c>
      <c r="O3489" s="3" t="n">
        <v>-1</v>
      </c>
      <c r="P3489" s="3" t="n">
        <v>8.2</v>
      </c>
      <c r="Q3489" s="3" t="n">
        <v>24.2</v>
      </c>
      <c r="R3489" s="3" t="s">
        <v>10186</v>
      </c>
      <c r="S3489" s="4" t="n">
        <v>45747.1504282407</v>
      </c>
      <c r="T3489" s="3" t="s">
        <v>4910</v>
      </c>
      <c r="U3489" s="3" t="s">
        <v>4910</v>
      </c>
      <c r="V3489" s="3" t="n">
        <v>1</v>
      </c>
      <c r="W3489" s="3" t="n">
        <v>0</v>
      </c>
      <c r="X3489" s="3" t="n">
        <v>0</v>
      </c>
      <c r="Y3489" s="3" t="s">
        <v>30</v>
      </c>
      <c r="Z3489" s="3" t="s">
        <v>30</v>
      </c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</row>
    <row r="3490" customFormat="false" ht="15.75" hidden="false" customHeight="false" outlineLevel="0" collapsed="false">
      <c r="A3490" s="3" t="n">
        <v>3489</v>
      </c>
      <c r="B3490" s="3" t="s">
        <v>10187</v>
      </c>
      <c r="C3490" s="3"/>
      <c r="D3490" s="3" t="n">
        <v>0</v>
      </c>
      <c r="E3490" s="3" t="s">
        <v>1901</v>
      </c>
      <c r="F3490" s="3" t="s">
        <v>1901</v>
      </c>
      <c r="G3490" s="3" t="s">
        <v>1901</v>
      </c>
      <c r="H3490" s="3" t="s">
        <v>1901</v>
      </c>
      <c r="I3490" s="3" t="s">
        <v>1901</v>
      </c>
      <c r="J3490" s="3" t="s">
        <v>1901</v>
      </c>
      <c r="K3490" s="3" t="s">
        <v>1901</v>
      </c>
      <c r="L3490" s="3" t="s">
        <v>1901</v>
      </c>
      <c r="M3490" s="3" t="s">
        <v>1901</v>
      </c>
      <c r="N3490" s="3" t="s">
        <v>1901</v>
      </c>
      <c r="O3490" s="3" t="s">
        <v>1901</v>
      </c>
      <c r="P3490" s="3"/>
      <c r="Q3490" s="3"/>
      <c r="R3490" s="3"/>
      <c r="S3490" s="3"/>
      <c r="T3490" s="3"/>
      <c r="U3490" s="3"/>
      <c r="V3490" s="3" t="s">
        <v>1901</v>
      </c>
      <c r="W3490" s="3" t="s">
        <v>1901</v>
      </c>
      <c r="X3490" s="3" t="s">
        <v>1901</v>
      </c>
      <c r="Y3490" s="3"/>
      <c r="Z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/>
      <c r="BG3490" s="3"/>
      <c r="BH3490" s="3"/>
      <c r="BI3490" s="3"/>
      <c r="BJ3490" s="3"/>
    </row>
    <row r="3491" customFormat="false" ht="15.75" hidden="false" customHeight="false" outlineLevel="0" collapsed="false">
      <c r="A3491" s="3" t="n">
        <v>3490</v>
      </c>
      <c r="B3491" s="3" t="s">
        <v>10188</v>
      </c>
      <c r="C3491" s="3"/>
      <c r="D3491" s="3" t="n">
        <v>0</v>
      </c>
      <c r="E3491" s="3" t="s">
        <v>1901</v>
      </c>
      <c r="F3491" s="3" t="s">
        <v>1901</v>
      </c>
      <c r="G3491" s="3" t="s">
        <v>1901</v>
      </c>
      <c r="H3491" s="3" t="s">
        <v>1901</v>
      </c>
      <c r="I3491" s="3" t="s">
        <v>1901</v>
      </c>
      <c r="J3491" s="3" t="s">
        <v>1901</v>
      </c>
      <c r="K3491" s="3" t="s">
        <v>1901</v>
      </c>
      <c r="L3491" s="3" t="s">
        <v>1901</v>
      </c>
      <c r="M3491" s="3" t="s">
        <v>1901</v>
      </c>
      <c r="N3491" s="3" t="s">
        <v>1901</v>
      </c>
      <c r="O3491" s="3" t="s">
        <v>1901</v>
      </c>
      <c r="P3491" s="3"/>
      <c r="Q3491" s="3"/>
      <c r="R3491" s="3"/>
      <c r="S3491" s="3"/>
      <c r="T3491" s="3"/>
      <c r="U3491" s="3"/>
      <c r="V3491" s="3" t="s">
        <v>1901</v>
      </c>
      <c r="W3491" s="3" t="s">
        <v>1901</v>
      </c>
      <c r="X3491" s="3" t="s">
        <v>1901</v>
      </c>
      <c r="Y3491" s="3"/>
      <c r="Z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/>
      <c r="BG3491" s="3"/>
      <c r="BH3491" s="3"/>
      <c r="BI3491" s="3"/>
      <c r="BJ3491" s="3"/>
    </row>
    <row r="3492" customFormat="false" ht="15.75" hidden="false" customHeight="false" outlineLevel="0" collapsed="false">
      <c r="A3492" s="3" t="n">
        <v>3491</v>
      </c>
      <c r="B3492" s="3" t="s">
        <v>10189</v>
      </c>
      <c r="C3492" s="3"/>
      <c r="D3492" s="3" t="n">
        <v>0</v>
      </c>
      <c r="E3492" s="3" t="s">
        <v>1901</v>
      </c>
      <c r="F3492" s="3" t="s">
        <v>1901</v>
      </c>
      <c r="G3492" s="3" t="s">
        <v>1901</v>
      </c>
      <c r="H3492" s="3" t="s">
        <v>1901</v>
      </c>
      <c r="I3492" s="3" t="s">
        <v>1901</v>
      </c>
      <c r="J3492" s="3" t="s">
        <v>1901</v>
      </c>
      <c r="K3492" s="3" t="s">
        <v>1901</v>
      </c>
      <c r="L3492" s="3" t="s">
        <v>1901</v>
      </c>
      <c r="M3492" s="3" t="s">
        <v>1901</v>
      </c>
      <c r="N3492" s="3" t="s">
        <v>1901</v>
      </c>
      <c r="O3492" s="3" t="s">
        <v>1901</v>
      </c>
      <c r="P3492" s="3"/>
      <c r="Q3492" s="3"/>
      <c r="R3492" s="3"/>
      <c r="S3492" s="3"/>
      <c r="T3492" s="3"/>
      <c r="U3492" s="3"/>
      <c r="V3492" s="3" t="s">
        <v>1901</v>
      </c>
      <c r="W3492" s="3" t="s">
        <v>1901</v>
      </c>
      <c r="X3492" s="3" t="s">
        <v>1901</v>
      </c>
      <c r="Y3492" s="3"/>
      <c r="Z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</row>
    <row r="3493" customFormat="false" ht="15.75" hidden="false" customHeight="false" outlineLevel="0" collapsed="false">
      <c r="A3493" s="3" t="n">
        <v>3492</v>
      </c>
      <c r="B3493" s="3" t="s">
        <v>10190</v>
      </c>
      <c r="C3493" s="3"/>
      <c r="D3493" s="3" t="n">
        <v>0</v>
      </c>
      <c r="E3493" s="3" t="s">
        <v>1901</v>
      </c>
      <c r="F3493" s="3" t="s">
        <v>1901</v>
      </c>
      <c r="G3493" s="3" t="s">
        <v>1901</v>
      </c>
      <c r="H3493" s="3" t="s">
        <v>1901</v>
      </c>
      <c r="I3493" s="3" t="s">
        <v>1901</v>
      </c>
      <c r="J3493" s="3" t="s">
        <v>1901</v>
      </c>
      <c r="K3493" s="3" t="s">
        <v>1901</v>
      </c>
      <c r="L3493" s="3" t="s">
        <v>1901</v>
      </c>
      <c r="M3493" s="3" t="s">
        <v>1901</v>
      </c>
      <c r="N3493" s="3" t="s">
        <v>1901</v>
      </c>
      <c r="O3493" s="3" t="s">
        <v>1901</v>
      </c>
      <c r="P3493" s="3"/>
      <c r="Q3493" s="3"/>
      <c r="R3493" s="3"/>
      <c r="S3493" s="3"/>
      <c r="T3493" s="3"/>
      <c r="U3493" s="3"/>
      <c r="V3493" s="3" t="s">
        <v>1901</v>
      </c>
      <c r="W3493" s="3" t="s">
        <v>1901</v>
      </c>
      <c r="X3493" s="3" t="s">
        <v>1901</v>
      </c>
      <c r="Y3493" s="3"/>
      <c r="Z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  <c r="BF3493" s="3"/>
      <c r="BG3493" s="3"/>
      <c r="BH3493" s="3"/>
      <c r="BI3493" s="3"/>
      <c r="BJ3493" s="3"/>
    </row>
    <row r="3494" customFormat="false" ht="15.75" hidden="false" customHeight="false" outlineLevel="0" collapsed="false">
      <c r="A3494" s="3" t="n">
        <v>3493</v>
      </c>
      <c r="B3494" s="3" t="s">
        <v>10191</v>
      </c>
      <c r="C3494" s="3"/>
      <c r="D3494" s="3" t="n">
        <v>0</v>
      </c>
      <c r="E3494" s="3" t="s">
        <v>1901</v>
      </c>
      <c r="F3494" s="3" t="s">
        <v>1901</v>
      </c>
      <c r="G3494" s="3" t="s">
        <v>1901</v>
      </c>
      <c r="H3494" s="3" t="s">
        <v>1901</v>
      </c>
      <c r="I3494" s="3" t="s">
        <v>1901</v>
      </c>
      <c r="J3494" s="3" t="s">
        <v>1901</v>
      </c>
      <c r="K3494" s="3" t="s">
        <v>1901</v>
      </c>
      <c r="L3494" s="3" t="s">
        <v>1901</v>
      </c>
      <c r="M3494" s="3" t="s">
        <v>1901</v>
      </c>
      <c r="N3494" s="3" t="s">
        <v>1901</v>
      </c>
      <c r="O3494" s="3" t="s">
        <v>1901</v>
      </c>
      <c r="P3494" s="3"/>
      <c r="Q3494" s="3"/>
      <c r="R3494" s="3"/>
      <c r="S3494" s="3"/>
      <c r="T3494" s="3"/>
      <c r="U3494" s="3"/>
      <c r="V3494" s="3" t="s">
        <v>1901</v>
      </c>
      <c r="W3494" s="3" t="s">
        <v>1901</v>
      </c>
      <c r="X3494" s="3" t="s">
        <v>1901</v>
      </c>
      <c r="Y3494" s="3"/>
      <c r="Z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/>
      <c r="BG3494" s="3"/>
      <c r="BH3494" s="3"/>
      <c r="BI3494" s="3"/>
      <c r="BJ3494" s="3"/>
    </row>
    <row r="3495" customFormat="false" ht="15.75" hidden="false" customHeight="false" outlineLevel="0" collapsed="false">
      <c r="A3495" s="3" t="n">
        <v>3494</v>
      </c>
      <c r="B3495" s="3" t="s">
        <v>10192</v>
      </c>
      <c r="C3495" s="3"/>
      <c r="D3495" s="3" t="n">
        <v>0</v>
      </c>
      <c r="E3495" s="3" t="s">
        <v>1901</v>
      </c>
      <c r="F3495" s="3" t="s">
        <v>1901</v>
      </c>
      <c r="G3495" s="3" t="s">
        <v>1901</v>
      </c>
      <c r="H3495" s="3" t="s">
        <v>1901</v>
      </c>
      <c r="I3495" s="3" t="s">
        <v>1901</v>
      </c>
      <c r="J3495" s="3" t="s">
        <v>1901</v>
      </c>
      <c r="K3495" s="3" t="s">
        <v>1901</v>
      </c>
      <c r="L3495" s="3" t="s">
        <v>1901</v>
      </c>
      <c r="M3495" s="3" t="s">
        <v>1901</v>
      </c>
      <c r="N3495" s="3" t="s">
        <v>1901</v>
      </c>
      <c r="O3495" s="3" t="s">
        <v>1901</v>
      </c>
      <c r="P3495" s="3"/>
      <c r="Q3495" s="3"/>
      <c r="R3495" s="3"/>
      <c r="S3495" s="3"/>
      <c r="T3495" s="3"/>
      <c r="U3495" s="3"/>
      <c r="V3495" s="3" t="s">
        <v>1901</v>
      </c>
      <c r="W3495" s="3" t="s">
        <v>1901</v>
      </c>
      <c r="X3495" s="3" t="s">
        <v>1901</v>
      </c>
      <c r="Y3495" s="3"/>
      <c r="Z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</row>
    <row r="3496" customFormat="false" ht="15.75" hidden="false" customHeight="false" outlineLevel="0" collapsed="false">
      <c r="A3496" s="3" t="n">
        <v>3495</v>
      </c>
      <c r="B3496" s="3" t="s">
        <v>10193</v>
      </c>
      <c r="C3496" s="3" t="s">
        <v>10194</v>
      </c>
      <c r="D3496" s="3" t="n">
        <v>1</v>
      </c>
      <c r="E3496" s="3" t="n">
        <v>0.8668405</v>
      </c>
      <c r="F3496" s="3" t="n">
        <v>63</v>
      </c>
      <c r="G3496" s="3" t="n">
        <v>63</v>
      </c>
      <c r="H3496" s="3" t="n">
        <v>10</v>
      </c>
      <c r="I3496" s="3" t="n">
        <v>10</v>
      </c>
      <c r="J3496" s="3" t="n">
        <v>56</v>
      </c>
      <c r="K3496" s="3" t="n">
        <v>56</v>
      </c>
      <c r="L3496" s="3" t="n">
        <v>17</v>
      </c>
      <c r="M3496" s="3" t="n">
        <v>17</v>
      </c>
      <c r="N3496" s="3" t="n">
        <v>-1</v>
      </c>
      <c r="O3496" s="3" t="n">
        <v>-1</v>
      </c>
      <c r="P3496" s="3" t="n">
        <v>8.2</v>
      </c>
      <c r="Q3496" s="3" t="n">
        <v>24.2</v>
      </c>
      <c r="R3496" s="3" t="s">
        <v>10195</v>
      </c>
      <c r="S3496" s="4" t="n">
        <v>45747.1506481482</v>
      </c>
      <c r="T3496" s="3" t="s">
        <v>85</v>
      </c>
      <c r="U3496" s="3" t="s">
        <v>85</v>
      </c>
      <c r="V3496" s="3" t="n">
        <v>0</v>
      </c>
      <c r="W3496" s="3" t="n">
        <v>0</v>
      </c>
      <c r="X3496" s="3" t="n">
        <v>0</v>
      </c>
      <c r="Y3496" s="3" t="s">
        <v>30</v>
      </c>
      <c r="Z3496" s="3" t="s">
        <v>30</v>
      </c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3"/>
      <c r="BG3496" s="3"/>
      <c r="BH3496" s="3"/>
      <c r="BI3496" s="3"/>
      <c r="BJ3496" s="3"/>
    </row>
    <row r="3497" customFormat="false" ht="15.75" hidden="false" customHeight="false" outlineLevel="0" collapsed="false">
      <c r="A3497" s="3" t="n">
        <v>3496</v>
      </c>
      <c r="B3497" s="3" t="s">
        <v>10196</v>
      </c>
      <c r="C3497" s="3"/>
      <c r="D3497" s="3" t="n">
        <v>0</v>
      </c>
      <c r="E3497" s="3" t="s">
        <v>1901</v>
      </c>
      <c r="F3497" s="3" t="s">
        <v>1901</v>
      </c>
      <c r="G3497" s="3" t="s">
        <v>1901</v>
      </c>
      <c r="H3497" s="3" t="s">
        <v>1901</v>
      </c>
      <c r="I3497" s="3" t="s">
        <v>1901</v>
      </c>
      <c r="J3497" s="3" t="s">
        <v>1901</v>
      </c>
      <c r="K3497" s="3" t="s">
        <v>1901</v>
      </c>
      <c r="L3497" s="3" t="s">
        <v>1901</v>
      </c>
      <c r="M3497" s="3" t="s">
        <v>1901</v>
      </c>
      <c r="N3497" s="3" t="s">
        <v>1901</v>
      </c>
      <c r="O3497" s="3" t="s">
        <v>1901</v>
      </c>
      <c r="P3497" s="3"/>
      <c r="Q3497" s="3"/>
      <c r="R3497" s="3"/>
      <c r="S3497" s="3"/>
      <c r="T3497" s="3"/>
      <c r="U3497" s="3"/>
      <c r="V3497" s="3" t="s">
        <v>1901</v>
      </c>
      <c r="W3497" s="3" t="s">
        <v>1901</v>
      </c>
      <c r="X3497" s="3" t="s">
        <v>1901</v>
      </c>
      <c r="Y3497" s="3"/>
      <c r="Z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3"/>
    </row>
    <row r="3498" customFormat="false" ht="15.75" hidden="false" customHeight="false" outlineLevel="0" collapsed="false">
      <c r="A3498" s="3" t="n">
        <v>3497</v>
      </c>
      <c r="B3498" s="3" t="s">
        <v>10197</v>
      </c>
      <c r="C3498" s="3" t="s">
        <v>10198</v>
      </c>
      <c r="D3498" s="3" t="n">
        <v>1</v>
      </c>
      <c r="E3498" s="3" t="n">
        <v>0.8200253</v>
      </c>
      <c r="F3498" s="3" t="n">
        <v>63</v>
      </c>
      <c r="G3498" s="3" t="n">
        <v>63</v>
      </c>
      <c r="H3498" s="3" t="n">
        <v>10</v>
      </c>
      <c r="I3498" s="3" t="n">
        <v>10</v>
      </c>
      <c r="J3498" s="3" t="n">
        <v>56</v>
      </c>
      <c r="K3498" s="3" t="n">
        <v>56</v>
      </c>
      <c r="L3498" s="3" t="n">
        <v>17</v>
      </c>
      <c r="M3498" s="3" t="n">
        <v>17</v>
      </c>
      <c r="N3498" s="3" t="n">
        <v>-1</v>
      </c>
      <c r="O3498" s="3" t="n">
        <v>-1</v>
      </c>
      <c r="P3498" s="3" t="n">
        <v>8.2</v>
      </c>
      <c r="Q3498" s="3" t="n">
        <v>24.2</v>
      </c>
      <c r="R3498" s="3" t="s">
        <v>10195</v>
      </c>
      <c r="S3498" s="4" t="n">
        <v>45747.1507060185</v>
      </c>
      <c r="T3498" s="3" t="s">
        <v>85</v>
      </c>
      <c r="U3498" s="3" t="s">
        <v>85</v>
      </c>
      <c r="V3498" s="3" t="n">
        <v>0</v>
      </c>
      <c r="W3498" s="3" t="n">
        <v>0</v>
      </c>
      <c r="X3498" s="3" t="n">
        <v>0</v>
      </c>
      <c r="Y3498" s="3" t="s">
        <v>30</v>
      </c>
      <c r="Z3498" s="3" t="s">
        <v>30</v>
      </c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3"/>
    </row>
    <row r="3499" customFormat="false" ht="15.75" hidden="false" customHeight="false" outlineLevel="0" collapsed="false">
      <c r="A3499" s="3" t="n">
        <v>3498</v>
      </c>
      <c r="B3499" s="3" t="s">
        <v>10199</v>
      </c>
      <c r="C3499" s="3" t="s">
        <v>10200</v>
      </c>
      <c r="D3499" s="3" t="n">
        <v>1</v>
      </c>
      <c r="E3499" s="3" t="n">
        <v>4.4474137</v>
      </c>
      <c r="F3499" s="3" t="n">
        <v>240</v>
      </c>
      <c r="G3499" s="3" t="n">
        <v>240</v>
      </c>
      <c r="H3499" s="3" t="n">
        <v>30</v>
      </c>
      <c r="I3499" s="3" t="n">
        <v>30</v>
      </c>
      <c r="J3499" s="3" t="n">
        <v>273</v>
      </c>
      <c r="K3499" s="3" t="n">
        <v>273</v>
      </c>
      <c r="L3499" s="3" t="n">
        <v>24</v>
      </c>
      <c r="M3499" s="3" t="n">
        <v>24</v>
      </c>
      <c r="N3499" s="3" t="n">
        <v>-1</v>
      </c>
      <c r="O3499" s="3" t="n">
        <v>-1</v>
      </c>
      <c r="P3499" s="3" t="n">
        <v>8.3</v>
      </c>
      <c r="Q3499" s="3" t="n">
        <v>24.2</v>
      </c>
      <c r="R3499" s="3" t="s">
        <v>10201</v>
      </c>
      <c r="S3499" s="4" t="n">
        <v>45747.1508333333</v>
      </c>
      <c r="T3499" s="3" t="s">
        <v>239</v>
      </c>
      <c r="U3499" s="3" t="s">
        <v>239</v>
      </c>
      <c r="V3499" s="3" t="n">
        <v>0</v>
      </c>
      <c r="W3499" s="3" t="n">
        <v>0</v>
      </c>
      <c r="X3499" s="3" t="n">
        <v>0</v>
      </c>
      <c r="Y3499" s="3" t="s">
        <v>30</v>
      </c>
      <c r="Z3499" s="3" t="s">
        <v>30</v>
      </c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3"/>
    </row>
    <row r="3500" customFormat="false" ht="15.75" hidden="false" customHeight="false" outlineLevel="0" collapsed="false">
      <c r="A3500" s="3" t="n">
        <v>3499</v>
      </c>
      <c r="B3500" s="3" t="s">
        <v>10202</v>
      </c>
      <c r="C3500" s="3" t="s">
        <v>10203</v>
      </c>
      <c r="D3500" s="3" t="n">
        <v>1</v>
      </c>
      <c r="E3500" s="3" t="n">
        <v>4.7215736</v>
      </c>
      <c r="F3500" s="3" t="n">
        <v>90</v>
      </c>
      <c r="G3500" s="3" t="n">
        <v>90</v>
      </c>
      <c r="H3500" s="3" t="n">
        <v>21</v>
      </c>
      <c r="I3500" s="3" t="n">
        <v>21</v>
      </c>
      <c r="J3500" s="3" t="n">
        <v>86</v>
      </c>
      <c r="K3500" s="3" t="n">
        <v>86</v>
      </c>
      <c r="L3500" s="3" t="n">
        <v>6</v>
      </c>
      <c r="M3500" s="3" t="n">
        <v>6</v>
      </c>
      <c r="N3500" s="3" t="n">
        <v>-1</v>
      </c>
      <c r="O3500" s="3" t="n">
        <v>-1</v>
      </c>
      <c r="P3500" s="3" t="n">
        <v>8.4</v>
      </c>
      <c r="Q3500" s="3" t="n">
        <v>24.2</v>
      </c>
      <c r="R3500" s="3" t="s">
        <v>10204</v>
      </c>
      <c r="S3500" s="4" t="n">
        <v>45747.1512731482</v>
      </c>
      <c r="T3500" s="3" t="s">
        <v>239</v>
      </c>
      <c r="U3500" s="3" t="s">
        <v>239</v>
      </c>
      <c r="V3500" s="3" t="n">
        <v>0</v>
      </c>
      <c r="W3500" s="3" t="n">
        <v>0</v>
      </c>
      <c r="X3500" s="3" t="n">
        <v>0</v>
      </c>
      <c r="Y3500" s="3" t="s">
        <v>30</v>
      </c>
      <c r="Z3500" s="3" t="s">
        <v>30</v>
      </c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3"/>
    </row>
    <row r="3501" customFormat="false" ht="15.75" hidden="false" customHeight="false" outlineLevel="0" collapsed="false">
      <c r="A3501" s="3" t="n">
        <v>3500</v>
      </c>
      <c r="B3501" s="3" t="s">
        <v>10205</v>
      </c>
      <c r="C3501" s="3" t="s">
        <v>10206</v>
      </c>
      <c r="D3501" s="3" t="n">
        <v>1</v>
      </c>
      <c r="E3501" s="3" t="n">
        <v>3.8779408</v>
      </c>
      <c r="F3501" s="3" t="n">
        <v>240</v>
      </c>
      <c r="G3501" s="3" t="n">
        <v>240</v>
      </c>
      <c r="H3501" s="3" t="n">
        <v>30</v>
      </c>
      <c r="I3501" s="3" t="n">
        <v>30</v>
      </c>
      <c r="J3501" s="3" t="n">
        <v>273</v>
      </c>
      <c r="K3501" s="3" t="n">
        <v>273</v>
      </c>
      <c r="L3501" s="3" t="n">
        <v>24</v>
      </c>
      <c r="M3501" s="3" t="n">
        <v>24</v>
      </c>
      <c r="N3501" s="3" t="n">
        <v>-1</v>
      </c>
      <c r="O3501" s="3" t="n">
        <v>-1</v>
      </c>
      <c r="P3501" s="3" t="n">
        <v>8.3</v>
      </c>
      <c r="Q3501" s="3" t="n">
        <v>24.2</v>
      </c>
      <c r="R3501" s="3" t="s">
        <v>10201</v>
      </c>
      <c r="S3501" s="4" t="n">
        <v>45747.1513773148</v>
      </c>
      <c r="T3501" s="3" t="s">
        <v>239</v>
      </c>
      <c r="U3501" s="3" t="s">
        <v>239</v>
      </c>
      <c r="V3501" s="3" t="n">
        <v>0</v>
      </c>
      <c r="W3501" s="3" t="n">
        <v>0</v>
      </c>
      <c r="X3501" s="3" t="n">
        <v>0</v>
      </c>
      <c r="Y3501" s="3" t="s">
        <v>30</v>
      </c>
      <c r="Z3501" s="3" t="s">
        <v>30</v>
      </c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3"/>
    </row>
    <row r="3502" customFormat="false" ht="15.75" hidden="false" customHeight="false" outlineLevel="0" collapsed="false">
      <c r="A3502" s="3" t="n">
        <v>3501</v>
      </c>
      <c r="B3502" s="3" t="s">
        <v>10207</v>
      </c>
      <c r="C3502" s="3" t="s">
        <v>10208</v>
      </c>
      <c r="D3502" s="3" t="n">
        <v>1</v>
      </c>
      <c r="E3502" s="3" t="n">
        <v>25.0524963</v>
      </c>
      <c r="F3502" s="3" t="n">
        <v>148</v>
      </c>
      <c r="G3502" s="3" t="n">
        <v>148</v>
      </c>
      <c r="H3502" s="3" t="n">
        <v>23</v>
      </c>
      <c r="I3502" s="3" t="n">
        <v>23</v>
      </c>
      <c r="J3502" s="3" t="n">
        <v>195</v>
      </c>
      <c r="K3502" s="3" t="n">
        <v>195</v>
      </c>
      <c r="L3502" s="3" t="n">
        <v>14</v>
      </c>
      <c r="M3502" s="3" t="n">
        <v>14</v>
      </c>
      <c r="N3502" s="3" t="n">
        <v>-1</v>
      </c>
      <c r="O3502" s="3" t="n">
        <v>-1</v>
      </c>
      <c r="P3502" s="3" t="n">
        <v>8.4</v>
      </c>
      <c r="Q3502" s="3" t="n">
        <v>24.2</v>
      </c>
      <c r="R3502" s="3" t="s">
        <v>10209</v>
      </c>
      <c r="S3502" s="4" t="n">
        <v>45747.1520023148</v>
      </c>
      <c r="T3502" s="3" t="s">
        <v>239</v>
      </c>
      <c r="U3502" s="3" t="s">
        <v>239</v>
      </c>
      <c r="V3502" s="3" t="n">
        <v>0</v>
      </c>
      <c r="W3502" s="3" t="n">
        <v>0</v>
      </c>
      <c r="X3502" s="3" t="n">
        <v>0</v>
      </c>
      <c r="Y3502" s="3" t="s">
        <v>30</v>
      </c>
      <c r="Z3502" s="3" t="s">
        <v>30</v>
      </c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</row>
    <row r="3503" customFormat="false" ht="15.75" hidden="false" customHeight="false" outlineLevel="0" collapsed="false">
      <c r="A3503" s="3" t="n">
        <v>3502</v>
      </c>
      <c r="B3503" s="3" t="s">
        <v>10210</v>
      </c>
      <c r="C3503" s="3" t="s">
        <v>10211</v>
      </c>
      <c r="D3503" s="3" t="n">
        <v>1</v>
      </c>
      <c r="E3503" s="3" t="n">
        <v>22.6166463</v>
      </c>
      <c r="F3503" s="3" t="n">
        <v>101</v>
      </c>
      <c r="G3503" s="3" t="n">
        <v>101</v>
      </c>
      <c r="H3503" s="3" t="n">
        <v>18</v>
      </c>
      <c r="I3503" s="3" t="n">
        <v>18</v>
      </c>
      <c r="J3503" s="3" t="n">
        <v>152</v>
      </c>
      <c r="K3503" s="3" t="n">
        <v>152</v>
      </c>
      <c r="L3503" s="3" t="n">
        <v>11</v>
      </c>
      <c r="M3503" s="3" t="n">
        <v>11</v>
      </c>
      <c r="N3503" s="3" t="n">
        <v>-1</v>
      </c>
      <c r="O3503" s="3" t="n">
        <v>-1</v>
      </c>
      <c r="P3503" s="3" t="n">
        <v>8.4</v>
      </c>
      <c r="Q3503" s="3" t="n">
        <v>24.2</v>
      </c>
      <c r="R3503" s="3" t="s">
        <v>10212</v>
      </c>
      <c r="S3503" s="4" t="n">
        <v>45747.1526273148</v>
      </c>
      <c r="T3503" s="3" t="s">
        <v>65</v>
      </c>
      <c r="U3503" s="3" t="s">
        <v>65</v>
      </c>
      <c r="V3503" s="3" t="n">
        <v>0</v>
      </c>
      <c r="W3503" s="3" t="n">
        <v>0</v>
      </c>
      <c r="X3503" s="3" t="n">
        <v>0</v>
      </c>
      <c r="Y3503" s="3" t="s">
        <v>30</v>
      </c>
      <c r="Z3503" s="3" t="s">
        <v>30</v>
      </c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3"/>
    </row>
    <row r="3504" customFormat="false" ht="15.75" hidden="false" customHeight="false" outlineLevel="0" collapsed="false">
      <c r="A3504" s="3" t="n">
        <v>3503</v>
      </c>
      <c r="B3504" s="3" t="s">
        <v>10213</v>
      </c>
      <c r="C3504" s="3" t="s">
        <v>10214</v>
      </c>
      <c r="D3504" s="3" t="n">
        <v>1</v>
      </c>
      <c r="E3504" s="3" t="n">
        <v>23.7652209</v>
      </c>
      <c r="F3504" s="3" t="n">
        <v>172</v>
      </c>
      <c r="G3504" s="3" t="n">
        <v>172</v>
      </c>
      <c r="H3504" s="3" t="n">
        <v>24</v>
      </c>
      <c r="I3504" s="3" t="n">
        <v>24</v>
      </c>
      <c r="J3504" s="3" t="n">
        <v>256</v>
      </c>
      <c r="K3504" s="3" t="n">
        <v>256</v>
      </c>
      <c r="L3504" s="3" t="n">
        <v>16</v>
      </c>
      <c r="M3504" s="3" t="n">
        <v>16</v>
      </c>
      <c r="N3504" s="3" t="n">
        <v>-1</v>
      </c>
      <c r="O3504" s="3" t="n">
        <v>-1</v>
      </c>
      <c r="P3504" s="3" t="n">
        <v>8.1</v>
      </c>
      <c r="Q3504" s="3" t="n">
        <v>24.2</v>
      </c>
      <c r="R3504" s="3" t="s">
        <v>10215</v>
      </c>
      <c r="S3504" s="4" t="n">
        <v>45747.1532638889</v>
      </c>
      <c r="T3504" s="3" t="s">
        <v>65</v>
      </c>
      <c r="U3504" s="3" t="s">
        <v>65</v>
      </c>
      <c r="V3504" s="3" t="n">
        <v>0</v>
      </c>
      <c r="W3504" s="3" t="n">
        <v>0</v>
      </c>
      <c r="X3504" s="3" t="n">
        <v>0</v>
      </c>
      <c r="Y3504" s="3" t="s">
        <v>30</v>
      </c>
      <c r="Z3504" s="3" t="s">
        <v>30</v>
      </c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/>
      <c r="BG3504" s="3"/>
      <c r="BH3504" s="3"/>
      <c r="BI3504" s="3"/>
      <c r="BJ3504" s="3"/>
    </row>
    <row r="3505" customFormat="false" ht="15.75" hidden="false" customHeight="false" outlineLevel="0" collapsed="false">
      <c r="A3505" s="3" t="n">
        <v>3504</v>
      </c>
      <c r="B3505" s="3" t="s">
        <v>10216</v>
      </c>
      <c r="C3505" s="3" t="s">
        <v>10217</v>
      </c>
      <c r="D3505" s="3" t="n">
        <v>1</v>
      </c>
      <c r="E3505" s="3" t="n">
        <v>18.4801962</v>
      </c>
      <c r="F3505" s="3" t="n">
        <v>171</v>
      </c>
      <c r="G3505" s="3" t="n">
        <v>171</v>
      </c>
      <c r="H3505" s="3" t="n">
        <v>24</v>
      </c>
      <c r="I3505" s="3" t="n">
        <v>24</v>
      </c>
      <c r="J3505" s="3" t="n">
        <v>254</v>
      </c>
      <c r="K3505" s="3" t="n">
        <v>254</v>
      </c>
      <c r="L3505" s="3" t="n">
        <v>16</v>
      </c>
      <c r="M3505" s="3" t="n">
        <v>16</v>
      </c>
      <c r="N3505" s="3" t="n">
        <v>-1</v>
      </c>
      <c r="O3505" s="3" t="n">
        <v>-1</v>
      </c>
      <c r="P3505" s="3" t="n">
        <v>8.1</v>
      </c>
      <c r="Q3505" s="3" t="n">
        <v>24.2</v>
      </c>
      <c r="R3505" s="3" t="s">
        <v>10218</v>
      </c>
      <c r="S3505" s="4" t="n">
        <v>45747.1538078704</v>
      </c>
      <c r="T3505" s="3" t="s">
        <v>65</v>
      </c>
      <c r="U3505" s="3" t="s">
        <v>65</v>
      </c>
      <c r="V3505" s="3" t="n">
        <v>0</v>
      </c>
      <c r="W3505" s="3" t="n">
        <v>0</v>
      </c>
      <c r="X3505" s="3" t="n">
        <v>0</v>
      </c>
      <c r="Y3505" s="3" t="s">
        <v>30</v>
      </c>
      <c r="Z3505" s="3" t="s">
        <v>30</v>
      </c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3"/>
    </row>
    <row r="3506" customFormat="false" ht="15.75" hidden="false" customHeight="false" outlineLevel="0" collapsed="false">
      <c r="A3506" s="3" t="n">
        <v>3505</v>
      </c>
      <c r="B3506" s="3" t="s">
        <v>10219</v>
      </c>
      <c r="C3506" s="3" t="s">
        <v>10220</v>
      </c>
      <c r="D3506" s="3" t="n">
        <v>1</v>
      </c>
      <c r="E3506" s="3" t="n">
        <v>0.9697565</v>
      </c>
      <c r="F3506" s="3" t="n">
        <v>31</v>
      </c>
      <c r="G3506" s="3" t="n">
        <v>31</v>
      </c>
      <c r="H3506" s="3" t="n">
        <v>13</v>
      </c>
      <c r="I3506" s="3" t="n">
        <v>13</v>
      </c>
      <c r="J3506" s="3" t="n">
        <v>37</v>
      </c>
      <c r="K3506" s="3" t="n">
        <v>37</v>
      </c>
      <c r="L3506" s="3" t="n">
        <v>2</v>
      </c>
      <c r="M3506" s="3" t="n">
        <v>2</v>
      </c>
      <c r="N3506" s="3" t="n">
        <v>-1</v>
      </c>
      <c r="O3506" s="3" t="n">
        <v>0</v>
      </c>
      <c r="P3506" s="3" t="n">
        <v>8.1</v>
      </c>
      <c r="Q3506" s="3" t="n">
        <v>24.2</v>
      </c>
      <c r="R3506" s="3" t="s">
        <v>10221</v>
      </c>
      <c r="S3506" s="4" t="n">
        <v>45747.1538888889</v>
      </c>
      <c r="T3506" s="3" t="s">
        <v>65</v>
      </c>
      <c r="U3506" s="3" t="s">
        <v>65</v>
      </c>
      <c r="V3506" s="3" t="n">
        <v>0</v>
      </c>
      <c r="W3506" s="3" t="n">
        <v>1</v>
      </c>
      <c r="X3506" s="3" t="n">
        <v>0</v>
      </c>
      <c r="Y3506" s="3" t="s">
        <v>30</v>
      </c>
      <c r="Z3506" s="3" t="s">
        <v>30</v>
      </c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3"/>
    </row>
    <row r="3507" customFormat="false" ht="15.75" hidden="false" customHeight="false" outlineLevel="0" collapsed="false">
      <c r="A3507" s="3" t="n">
        <v>3506</v>
      </c>
      <c r="B3507" s="3" t="s">
        <v>10222</v>
      </c>
      <c r="C3507" s="3" t="s">
        <v>10223</v>
      </c>
      <c r="D3507" s="3" t="n">
        <v>1</v>
      </c>
      <c r="E3507" s="3" t="n">
        <v>17.3316025</v>
      </c>
      <c r="F3507" s="3" t="n">
        <v>101</v>
      </c>
      <c r="G3507" s="3" t="n">
        <v>101</v>
      </c>
      <c r="H3507" s="3" t="n">
        <v>17</v>
      </c>
      <c r="I3507" s="3" t="n">
        <v>17</v>
      </c>
      <c r="J3507" s="3" t="n">
        <v>152</v>
      </c>
      <c r="K3507" s="3" t="n">
        <v>152</v>
      </c>
      <c r="L3507" s="3" t="n">
        <v>11</v>
      </c>
      <c r="M3507" s="3" t="n">
        <v>11</v>
      </c>
      <c r="N3507" s="3" t="n">
        <v>-1</v>
      </c>
      <c r="O3507" s="3" t="n">
        <v>-1</v>
      </c>
      <c r="P3507" s="3" t="n">
        <v>8.4</v>
      </c>
      <c r="Q3507" s="3" t="n">
        <v>24.2</v>
      </c>
      <c r="R3507" s="3" t="s">
        <v>10224</v>
      </c>
      <c r="S3507" s="4" t="n">
        <v>45747.1543518519</v>
      </c>
      <c r="T3507" s="3" t="s">
        <v>65</v>
      </c>
      <c r="U3507" s="3" t="s">
        <v>65</v>
      </c>
      <c r="V3507" s="3" t="n">
        <v>0</v>
      </c>
      <c r="W3507" s="3" t="n">
        <v>0</v>
      </c>
      <c r="X3507" s="3" t="n">
        <v>0</v>
      </c>
      <c r="Y3507" s="3" t="s">
        <v>30</v>
      </c>
      <c r="Z3507" s="3" t="s">
        <v>30</v>
      </c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</row>
    <row r="3508" customFormat="false" ht="15.75" hidden="false" customHeight="false" outlineLevel="0" collapsed="false">
      <c r="A3508" s="3" t="n">
        <v>3507</v>
      </c>
      <c r="B3508" s="3" t="s">
        <v>10225</v>
      </c>
      <c r="C3508" s="3" t="s">
        <v>10226</v>
      </c>
      <c r="D3508" s="3" t="n">
        <v>1</v>
      </c>
      <c r="E3508" s="3" t="n">
        <v>0.0454663</v>
      </c>
      <c r="F3508" s="3" t="n">
        <v>3</v>
      </c>
      <c r="G3508" s="3" t="n">
        <v>3</v>
      </c>
      <c r="H3508" s="3" t="n">
        <v>2</v>
      </c>
      <c r="I3508" s="3" t="n">
        <v>2</v>
      </c>
      <c r="J3508" s="3" t="n">
        <v>1</v>
      </c>
      <c r="K3508" s="3" t="n">
        <v>1</v>
      </c>
      <c r="L3508" s="3" t="n">
        <v>0</v>
      </c>
      <c r="M3508" s="3" t="n">
        <v>0</v>
      </c>
      <c r="N3508" s="3" t="n">
        <v>0</v>
      </c>
      <c r="O3508" s="3" t="n">
        <v>-1</v>
      </c>
      <c r="P3508" s="3" t="n">
        <v>8.6</v>
      </c>
      <c r="Q3508" s="3" t="n">
        <v>24.2</v>
      </c>
      <c r="R3508" s="3" t="s">
        <v>10227</v>
      </c>
      <c r="S3508" s="4" t="n">
        <v>45747.1544444444</v>
      </c>
      <c r="T3508" s="3" t="s">
        <v>256</v>
      </c>
      <c r="U3508" s="3" t="s">
        <v>256</v>
      </c>
      <c r="V3508" s="3" t="n">
        <v>1</v>
      </c>
      <c r="W3508" s="3" t="n">
        <v>0</v>
      </c>
      <c r="X3508" s="3" t="n">
        <v>0</v>
      </c>
      <c r="Y3508" s="3" t="s">
        <v>30</v>
      </c>
      <c r="Z3508" s="3" t="s">
        <v>30</v>
      </c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3"/>
      <c r="BG3508" s="3"/>
      <c r="BH3508" s="3"/>
      <c r="BI3508" s="3"/>
      <c r="BJ3508" s="3"/>
    </row>
    <row r="3509" customFormat="false" ht="15.75" hidden="false" customHeight="false" outlineLevel="0" collapsed="false">
      <c r="A3509" s="3" t="n">
        <v>3508</v>
      </c>
      <c r="B3509" s="3" t="s">
        <v>10228</v>
      </c>
      <c r="C3509" s="3" t="s">
        <v>10229</v>
      </c>
      <c r="D3509" s="3" t="n">
        <v>1</v>
      </c>
      <c r="E3509" s="3" t="n">
        <v>2.5557787</v>
      </c>
      <c r="F3509" s="3" t="n">
        <v>149</v>
      </c>
      <c r="G3509" s="3" t="n">
        <v>149</v>
      </c>
      <c r="H3509" s="3" t="n">
        <v>20</v>
      </c>
      <c r="I3509" s="3" t="n">
        <v>20</v>
      </c>
      <c r="J3509" s="3" t="n">
        <v>217</v>
      </c>
      <c r="K3509" s="3" t="n">
        <v>217</v>
      </c>
      <c r="L3509" s="3" t="n">
        <v>10</v>
      </c>
      <c r="M3509" s="3" t="n">
        <v>10</v>
      </c>
      <c r="N3509" s="3" t="n">
        <v>-1</v>
      </c>
      <c r="O3509" s="3" t="n">
        <v>-1</v>
      </c>
      <c r="P3509" s="3" t="n">
        <v>8.4</v>
      </c>
      <c r="Q3509" s="3" t="n">
        <v>24.2</v>
      </c>
      <c r="R3509" s="3" t="s">
        <v>10230</v>
      </c>
      <c r="S3509" s="4" t="n">
        <v>45747.1545138889</v>
      </c>
      <c r="T3509" s="3" t="s">
        <v>65</v>
      </c>
      <c r="U3509" s="3" t="s">
        <v>65</v>
      </c>
      <c r="V3509" s="3" t="n">
        <v>0</v>
      </c>
      <c r="W3509" s="3" t="n">
        <v>0</v>
      </c>
      <c r="X3509" s="3" t="n">
        <v>0</v>
      </c>
      <c r="Y3509" s="3" t="s">
        <v>30</v>
      </c>
      <c r="Z3509" s="3" t="s">
        <v>30</v>
      </c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3"/>
    </row>
    <row r="3510" customFormat="false" ht="15.75" hidden="false" customHeight="false" outlineLevel="0" collapsed="false">
      <c r="A3510" s="3" t="n">
        <v>3509</v>
      </c>
      <c r="B3510" s="3" t="s">
        <v>10231</v>
      </c>
      <c r="C3510" s="3" t="s">
        <v>10232</v>
      </c>
      <c r="D3510" s="3" t="n">
        <v>1</v>
      </c>
      <c r="E3510" s="3" t="n">
        <v>3.8314748</v>
      </c>
      <c r="F3510" s="3" t="n">
        <v>44</v>
      </c>
      <c r="G3510" s="3" t="n">
        <v>44</v>
      </c>
      <c r="H3510" s="3" t="n">
        <v>9</v>
      </c>
      <c r="I3510" s="3" t="n">
        <v>9</v>
      </c>
      <c r="J3510" s="3" t="n">
        <v>70</v>
      </c>
      <c r="K3510" s="3" t="n">
        <v>70</v>
      </c>
      <c r="L3510" s="3" t="n">
        <v>16</v>
      </c>
      <c r="M3510" s="3" t="n">
        <v>16</v>
      </c>
      <c r="N3510" s="3" t="n">
        <v>48</v>
      </c>
      <c r="O3510" s="3" t="n">
        <v>-1</v>
      </c>
      <c r="P3510" s="3" t="n">
        <v>8.5</v>
      </c>
      <c r="Q3510" s="3" t="n">
        <v>24.2</v>
      </c>
      <c r="R3510" s="3" t="s">
        <v>10233</v>
      </c>
      <c r="S3510" s="4" t="n">
        <v>45747.1547453704</v>
      </c>
      <c r="T3510" s="3" t="s">
        <v>65</v>
      </c>
      <c r="U3510" s="3" t="s">
        <v>65</v>
      </c>
      <c r="V3510" s="3" t="n">
        <v>1</v>
      </c>
      <c r="W3510" s="3" t="n">
        <v>0</v>
      </c>
      <c r="X3510" s="3" t="n">
        <v>0</v>
      </c>
      <c r="Y3510" s="3" t="s">
        <v>30</v>
      </c>
      <c r="Z3510" s="3" t="s">
        <v>30</v>
      </c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3"/>
      <c r="BG3510" s="3"/>
      <c r="BH3510" s="3"/>
      <c r="BI3510" s="3"/>
      <c r="BJ3510" s="3"/>
    </row>
    <row r="3511" customFormat="false" ht="15.75" hidden="false" customHeight="false" outlineLevel="0" collapsed="false">
      <c r="A3511" s="3" t="n">
        <v>3510</v>
      </c>
      <c r="B3511" s="3" t="s">
        <v>10234</v>
      </c>
      <c r="C3511" s="3" t="s">
        <v>10235</v>
      </c>
      <c r="D3511" s="3" t="n">
        <v>1</v>
      </c>
      <c r="E3511" s="3" t="n">
        <v>1.1984401</v>
      </c>
      <c r="F3511" s="3" t="n">
        <v>13</v>
      </c>
      <c r="G3511" s="3" t="n">
        <v>13</v>
      </c>
      <c r="H3511" s="3" t="n">
        <v>9</v>
      </c>
      <c r="I3511" s="3" t="n">
        <v>9</v>
      </c>
      <c r="J3511" s="3" t="n">
        <v>22</v>
      </c>
      <c r="K3511" s="3" t="n">
        <v>22</v>
      </c>
      <c r="L3511" s="3" t="n">
        <v>1</v>
      </c>
      <c r="M3511" s="3" t="n">
        <v>1</v>
      </c>
      <c r="N3511" s="3" t="n">
        <v>3</v>
      </c>
      <c r="O3511" s="3" t="n">
        <v>3</v>
      </c>
      <c r="P3511" s="3" t="n">
        <v>8.3</v>
      </c>
      <c r="Q3511" s="3" t="n">
        <v>24.2</v>
      </c>
      <c r="R3511" s="3" t="s">
        <v>10236</v>
      </c>
      <c r="S3511" s="4" t="n">
        <v>45747.1548263889</v>
      </c>
      <c r="T3511" s="3" t="s">
        <v>65</v>
      </c>
      <c r="U3511" s="3" t="s">
        <v>65</v>
      </c>
      <c r="V3511" s="3" t="n">
        <v>1</v>
      </c>
      <c r="W3511" s="3" t="n">
        <v>1</v>
      </c>
      <c r="X3511" s="3" t="n">
        <v>0</v>
      </c>
      <c r="Y3511" s="3" t="s">
        <v>30</v>
      </c>
      <c r="Z3511" s="3" t="s">
        <v>30</v>
      </c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  <c r="BF3511" s="3"/>
      <c r="BG3511" s="3"/>
      <c r="BH3511" s="3"/>
      <c r="BI3511" s="3"/>
      <c r="BJ3511" s="3"/>
    </row>
    <row r="3512" customFormat="false" ht="15.75" hidden="false" customHeight="false" outlineLevel="0" collapsed="false">
      <c r="A3512" s="3" t="n">
        <v>3511</v>
      </c>
      <c r="B3512" s="3" t="s">
        <v>10237</v>
      </c>
      <c r="C3512" s="3" t="s">
        <v>10238</v>
      </c>
      <c r="D3512" s="3" t="n">
        <v>1</v>
      </c>
      <c r="E3512" s="3" t="n">
        <v>0.69475</v>
      </c>
      <c r="F3512" s="3" t="n">
        <v>12</v>
      </c>
      <c r="G3512" s="3" t="n">
        <v>12</v>
      </c>
      <c r="H3512" s="3" t="n">
        <v>8</v>
      </c>
      <c r="I3512" s="3" t="n">
        <v>8</v>
      </c>
      <c r="J3512" s="3" t="n">
        <v>14</v>
      </c>
      <c r="K3512" s="3" t="n">
        <v>14</v>
      </c>
      <c r="L3512" s="3" t="n">
        <v>3</v>
      </c>
      <c r="M3512" s="3" t="n">
        <v>3</v>
      </c>
      <c r="N3512" s="3" t="n">
        <v>-1</v>
      </c>
      <c r="O3512" s="3" t="n">
        <v>-1</v>
      </c>
      <c r="P3512" s="3" t="n">
        <v>8.4</v>
      </c>
      <c r="Q3512" s="3" t="n">
        <v>24.2</v>
      </c>
      <c r="R3512" s="3" t="s">
        <v>10239</v>
      </c>
      <c r="S3512" s="4" t="n">
        <v>45747.1548726852</v>
      </c>
      <c r="T3512" s="3" t="s">
        <v>65</v>
      </c>
      <c r="U3512" s="3" t="s">
        <v>65</v>
      </c>
      <c r="V3512" s="3" t="n">
        <v>0</v>
      </c>
      <c r="W3512" s="3" t="n">
        <v>0</v>
      </c>
      <c r="X3512" s="3" t="n">
        <v>0</v>
      </c>
      <c r="Y3512" s="3" t="s">
        <v>30</v>
      </c>
      <c r="Z3512" s="3" t="s">
        <v>30</v>
      </c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</row>
    <row r="3513" customFormat="false" ht="15.75" hidden="false" customHeight="false" outlineLevel="0" collapsed="false">
      <c r="A3513" s="3" t="n">
        <v>3512</v>
      </c>
      <c r="B3513" s="3" t="s">
        <v>10240</v>
      </c>
      <c r="C3513" s="3" t="s">
        <v>10241</v>
      </c>
      <c r="D3513" s="3" t="n">
        <v>1</v>
      </c>
      <c r="E3513" s="3" t="n">
        <v>0.6520718</v>
      </c>
      <c r="F3513" s="3" t="n">
        <v>11</v>
      </c>
      <c r="G3513" s="3" t="n">
        <v>11</v>
      </c>
      <c r="H3513" s="3" t="n">
        <v>8</v>
      </c>
      <c r="I3513" s="3" t="n">
        <v>8</v>
      </c>
      <c r="J3513" s="3" t="n">
        <v>13</v>
      </c>
      <c r="K3513" s="3" t="n">
        <v>13</v>
      </c>
      <c r="L3513" s="3" t="n">
        <v>2</v>
      </c>
      <c r="M3513" s="3" t="n">
        <v>2</v>
      </c>
      <c r="N3513" s="3" t="n">
        <v>-1</v>
      </c>
      <c r="O3513" s="3" t="n">
        <v>-1</v>
      </c>
      <c r="P3513" s="3" t="n">
        <v>8.4</v>
      </c>
      <c r="Q3513" s="3" t="n">
        <v>24.2</v>
      </c>
      <c r="R3513" s="3" t="s">
        <v>10242</v>
      </c>
      <c r="S3513" s="4" t="n">
        <v>45747.1549074074</v>
      </c>
      <c r="T3513" s="3" t="s">
        <v>65</v>
      </c>
      <c r="U3513" s="3" t="s">
        <v>65</v>
      </c>
      <c r="V3513" s="3" t="n">
        <v>0</v>
      </c>
      <c r="W3513" s="3" t="n">
        <v>0</v>
      </c>
      <c r="X3513" s="3" t="n">
        <v>0</v>
      </c>
      <c r="Y3513" s="3" t="s">
        <v>30</v>
      </c>
      <c r="Z3513" s="3" t="s">
        <v>30</v>
      </c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  <c r="BF3513" s="3"/>
      <c r="BG3513" s="3"/>
      <c r="BH3513" s="3"/>
      <c r="BI3513" s="3"/>
      <c r="BJ3513" s="3"/>
    </row>
    <row r="3514" customFormat="false" ht="15.75" hidden="false" customHeight="false" outlineLevel="0" collapsed="false">
      <c r="A3514" s="3" t="n">
        <v>3513</v>
      </c>
      <c r="B3514" s="3" t="s">
        <v>10243</v>
      </c>
      <c r="C3514" s="3" t="s">
        <v>10244</v>
      </c>
      <c r="D3514" s="3" t="n">
        <v>1</v>
      </c>
      <c r="E3514" s="3" t="n">
        <v>3.2989952</v>
      </c>
      <c r="F3514" s="3" t="n">
        <v>89</v>
      </c>
      <c r="G3514" s="3" t="n">
        <v>89</v>
      </c>
      <c r="H3514" s="3" t="n">
        <v>21</v>
      </c>
      <c r="I3514" s="3" t="n">
        <v>21</v>
      </c>
      <c r="J3514" s="3" t="n">
        <v>117</v>
      </c>
      <c r="K3514" s="3" t="n">
        <v>117</v>
      </c>
      <c r="L3514" s="3" t="n">
        <v>11</v>
      </c>
      <c r="M3514" s="3" t="n">
        <v>11</v>
      </c>
      <c r="N3514" s="3" t="n">
        <v>-1</v>
      </c>
      <c r="O3514" s="3" t="n">
        <v>-1</v>
      </c>
      <c r="P3514" s="3" t="n">
        <v>8.4</v>
      </c>
      <c r="Q3514" s="3" t="n">
        <v>24.2</v>
      </c>
      <c r="R3514" s="3" t="s">
        <v>10245</v>
      </c>
      <c r="S3514" s="4" t="n">
        <v>45747.1549768519</v>
      </c>
      <c r="T3514" s="3" t="s">
        <v>65</v>
      </c>
      <c r="U3514" s="3" t="s">
        <v>65</v>
      </c>
      <c r="V3514" s="3" t="n">
        <v>0</v>
      </c>
      <c r="W3514" s="3" t="n">
        <v>0</v>
      </c>
      <c r="X3514" s="3" t="n">
        <v>0</v>
      </c>
      <c r="Y3514" s="3" t="s">
        <v>30</v>
      </c>
      <c r="Z3514" s="3" t="s">
        <v>30</v>
      </c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3"/>
    </row>
    <row r="3515" customFormat="false" ht="15.75" hidden="false" customHeight="false" outlineLevel="0" collapsed="false">
      <c r="A3515" s="3" t="n">
        <v>3514</v>
      </c>
      <c r="B3515" s="3" t="s">
        <v>10246</v>
      </c>
      <c r="C3515" s="3" t="s">
        <v>10247</v>
      </c>
      <c r="D3515" s="3" t="n">
        <v>1</v>
      </c>
      <c r="E3515" s="3" t="n">
        <v>3.1415385</v>
      </c>
      <c r="F3515" s="3" t="n">
        <v>89</v>
      </c>
      <c r="G3515" s="3" t="n">
        <v>89</v>
      </c>
      <c r="H3515" s="3" t="n">
        <v>21</v>
      </c>
      <c r="I3515" s="3" t="n">
        <v>21</v>
      </c>
      <c r="J3515" s="3" t="n">
        <v>117</v>
      </c>
      <c r="K3515" s="3" t="n">
        <v>117</v>
      </c>
      <c r="L3515" s="3" t="n">
        <v>11</v>
      </c>
      <c r="M3515" s="3" t="n">
        <v>11</v>
      </c>
      <c r="N3515" s="3" t="n">
        <v>-1</v>
      </c>
      <c r="O3515" s="3" t="n">
        <v>-1</v>
      </c>
      <c r="P3515" s="3" t="n">
        <v>8.4</v>
      </c>
      <c r="Q3515" s="3" t="n">
        <v>24.2</v>
      </c>
      <c r="R3515" s="3" t="s">
        <v>10248</v>
      </c>
      <c r="S3515" s="4" t="n">
        <v>45747.1550462963</v>
      </c>
      <c r="T3515" s="3" t="s">
        <v>65</v>
      </c>
      <c r="U3515" s="3" t="s">
        <v>65</v>
      </c>
      <c r="V3515" s="3" t="n">
        <v>0</v>
      </c>
      <c r="W3515" s="3" t="n">
        <v>0</v>
      </c>
      <c r="X3515" s="3" t="n">
        <v>0</v>
      </c>
      <c r="Y3515" s="3" t="s">
        <v>30</v>
      </c>
      <c r="Z3515" s="3" t="s">
        <v>30</v>
      </c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  <c r="BF3515" s="3"/>
      <c r="BG3515" s="3"/>
      <c r="BH3515" s="3"/>
      <c r="BI3515" s="3"/>
      <c r="BJ3515" s="3"/>
    </row>
    <row r="3516" customFormat="false" ht="15.75" hidden="false" customHeight="false" outlineLevel="0" collapsed="false">
      <c r="A3516" s="3" t="n">
        <v>3515</v>
      </c>
      <c r="B3516" s="3" t="s">
        <v>10249</v>
      </c>
      <c r="C3516" s="3" t="s">
        <v>10250</v>
      </c>
      <c r="D3516" s="3" t="n">
        <v>1</v>
      </c>
      <c r="E3516" s="3" t="n">
        <v>6.8609219</v>
      </c>
      <c r="F3516" s="3" t="n">
        <v>17</v>
      </c>
      <c r="G3516" s="3" t="n">
        <v>17</v>
      </c>
      <c r="H3516" s="3" t="n">
        <v>6</v>
      </c>
      <c r="I3516" s="3" t="n">
        <v>6</v>
      </c>
      <c r="J3516" s="3" t="n">
        <v>25</v>
      </c>
      <c r="K3516" s="3" t="n">
        <v>25</v>
      </c>
      <c r="L3516" s="3" t="n">
        <v>7</v>
      </c>
      <c r="M3516" s="3" t="n">
        <v>7</v>
      </c>
      <c r="N3516" s="3" t="n">
        <v>-1</v>
      </c>
      <c r="O3516" s="3" t="n">
        <v>-1</v>
      </c>
      <c r="P3516" s="3" t="n">
        <v>8.4</v>
      </c>
      <c r="Q3516" s="3" t="n">
        <v>24.2</v>
      </c>
      <c r="R3516" s="3" t="s">
        <v>10251</v>
      </c>
      <c r="S3516" s="4" t="n">
        <v>45747.1553009259</v>
      </c>
      <c r="T3516" s="3" t="s">
        <v>65</v>
      </c>
      <c r="U3516" s="3" t="s">
        <v>65</v>
      </c>
      <c r="V3516" s="3" t="n">
        <v>0</v>
      </c>
      <c r="W3516" s="3" t="n">
        <v>0</v>
      </c>
      <c r="X3516" s="3" t="n">
        <v>0</v>
      </c>
      <c r="Y3516" s="3" t="s">
        <v>30</v>
      </c>
      <c r="Z3516" s="3" t="s">
        <v>30</v>
      </c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  <c r="BF3516" s="3"/>
      <c r="BG3516" s="3"/>
      <c r="BH3516" s="3"/>
      <c r="BI3516" s="3"/>
      <c r="BJ3516" s="3"/>
    </row>
    <row r="3517" customFormat="false" ht="15.75" hidden="false" customHeight="false" outlineLevel="0" collapsed="false">
      <c r="A3517" s="3" t="n">
        <v>3516</v>
      </c>
      <c r="B3517" s="3" t="s">
        <v>10252</v>
      </c>
      <c r="C3517" s="3" t="s">
        <v>10253</v>
      </c>
      <c r="D3517" s="3" t="n">
        <v>1</v>
      </c>
      <c r="E3517" s="3" t="n">
        <v>1.4025551</v>
      </c>
      <c r="F3517" s="3" t="n">
        <v>38</v>
      </c>
      <c r="G3517" s="3" t="n">
        <v>38</v>
      </c>
      <c r="H3517" s="3" t="n">
        <v>7</v>
      </c>
      <c r="I3517" s="3" t="n">
        <v>7</v>
      </c>
      <c r="J3517" s="3" t="n">
        <v>63</v>
      </c>
      <c r="K3517" s="3" t="n">
        <v>63</v>
      </c>
      <c r="L3517" s="3" t="n">
        <v>15</v>
      </c>
      <c r="M3517" s="3" t="n">
        <v>15</v>
      </c>
      <c r="N3517" s="3" t="n">
        <v>-1</v>
      </c>
      <c r="O3517" s="3" t="n">
        <v>-1</v>
      </c>
      <c r="P3517" s="3" t="n">
        <v>8.4</v>
      </c>
      <c r="Q3517" s="3" t="n">
        <v>24.2</v>
      </c>
      <c r="R3517" s="3" t="s">
        <v>10254</v>
      </c>
      <c r="S3517" s="4" t="n">
        <v>45747.1553935185</v>
      </c>
      <c r="T3517" s="3" t="s">
        <v>65</v>
      </c>
      <c r="U3517" s="3" t="s">
        <v>65</v>
      </c>
      <c r="V3517" s="3" t="n">
        <v>0</v>
      </c>
      <c r="W3517" s="3" t="n">
        <v>0</v>
      </c>
      <c r="X3517" s="3" t="n">
        <v>0</v>
      </c>
      <c r="Y3517" s="3" t="s">
        <v>30</v>
      </c>
      <c r="Z3517" s="3" t="s">
        <v>30</v>
      </c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3"/>
      <c r="BG3517" s="3"/>
      <c r="BH3517" s="3"/>
      <c r="BI3517" s="3"/>
      <c r="BJ3517" s="3"/>
    </row>
    <row r="3518" customFormat="false" ht="15.75" hidden="false" customHeight="false" outlineLevel="0" collapsed="false">
      <c r="A3518" s="3" t="n">
        <v>3517</v>
      </c>
      <c r="B3518" s="3" t="s">
        <v>10255</v>
      </c>
      <c r="C3518" s="3" t="s">
        <v>10256</v>
      </c>
      <c r="D3518" s="3" t="n">
        <v>1</v>
      </c>
      <c r="E3518" s="3" t="n">
        <v>0.9792265</v>
      </c>
      <c r="F3518" s="3" t="n">
        <v>18</v>
      </c>
      <c r="G3518" s="3" t="n">
        <v>18</v>
      </c>
      <c r="H3518" s="3" t="n">
        <v>7</v>
      </c>
      <c r="I3518" s="3" t="n">
        <v>7</v>
      </c>
      <c r="J3518" s="3" t="n">
        <v>34</v>
      </c>
      <c r="K3518" s="3" t="n">
        <v>34</v>
      </c>
      <c r="L3518" s="3" t="n">
        <v>6</v>
      </c>
      <c r="M3518" s="3" t="n">
        <v>6</v>
      </c>
      <c r="N3518" s="3" t="n">
        <v>-1</v>
      </c>
      <c r="O3518" s="3" t="n">
        <v>-1</v>
      </c>
      <c r="P3518" s="3" t="n">
        <v>8.4</v>
      </c>
      <c r="Q3518" s="3" t="n">
        <v>24.2</v>
      </c>
      <c r="R3518" s="3" t="s">
        <v>10257</v>
      </c>
      <c r="S3518" s="4" t="n">
        <v>45747.1554398148</v>
      </c>
      <c r="T3518" s="3" t="s">
        <v>65</v>
      </c>
      <c r="U3518" s="3" t="s">
        <v>65</v>
      </c>
      <c r="V3518" s="3" t="n">
        <v>0</v>
      </c>
      <c r="W3518" s="3" t="n">
        <v>0</v>
      </c>
      <c r="X3518" s="3" t="n">
        <v>0</v>
      </c>
      <c r="Y3518" s="3" t="s">
        <v>30</v>
      </c>
      <c r="Z3518" s="3" t="s">
        <v>30</v>
      </c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/>
      <c r="BG3518" s="3"/>
      <c r="BH3518" s="3"/>
      <c r="BI3518" s="3"/>
      <c r="BJ3518" s="3"/>
    </row>
    <row r="3519" customFormat="false" ht="15.75" hidden="false" customHeight="false" outlineLevel="0" collapsed="false">
      <c r="A3519" s="3" t="n">
        <v>3518</v>
      </c>
      <c r="B3519" s="3" t="s">
        <v>10258</v>
      </c>
      <c r="C3519" s="3" t="s">
        <v>10259</v>
      </c>
      <c r="D3519" s="3" t="n">
        <v>1</v>
      </c>
      <c r="E3519" s="3" t="n">
        <v>6.8607995</v>
      </c>
      <c r="F3519" s="3" t="n">
        <v>25</v>
      </c>
      <c r="G3519" s="3" t="n">
        <v>25</v>
      </c>
      <c r="H3519" s="3" t="n">
        <v>9</v>
      </c>
      <c r="I3519" s="3" t="n">
        <v>9</v>
      </c>
      <c r="J3519" s="3" t="n">
        <v>38</v>
      </c>
      <c r="K3519" s="3" t="n">
        <v>38</v>
      </c>
      <c r="L3519" s="3" t="n">
        <v>7</v>
      </c>
      <c r="M3519" s="3" t="n">
        <v>7</v>
      </c>
      <c r="N3519" s="3" t="n">
        <v>-1</v>
      </c>
      <c r="O3519" s="3" t="n">
        <v>-1</v>
      </c>
      <c r="P3519" s="3" t="n">
        <v>8.4</v>
      </c>
      <c r="Q3519" s="3" t="n">
        <v>24.2</v>
      </c>
      <c r="R3519" s="3" t="s">
        <v>10260</v>
      </c>
      <c r="S3519" s="4" t="n">
        <v>45747.1556481481</v>
      </c>
      <c r="T3519" s="3" t="s">
        <v>65</v>
      </c>
      <c r="U3519" s="3" t="s">
        <v>65</v>
      </c>
      <c r="V3519" s="3" t="n">
        <v>0</v>
      </c>
      <c r="W3519" s="3" t="n">
        <v>0</v>
      </c>
      <c r="X3519" s="3" t="n">
        <v>0</v>
      </c>
      <c r="Y3519" s="3" t="s">
        <v>30</v>
      </c>
      <c r="Z3519" s="3" t="s">
        <v>30</v>
      </c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3"/>
      <c r="BG3519" s="3"/>
      <c r="BH3519" s="3"/>
      <c r="BI3519" s="3"/>
      <c r="BJ3519" s="3"/>
    </row>
    <row r="3520" customFormat="false" ht="15.75" hidden="false" customHeight="false" outlineLevel="0" collapsed="false">
      <c r="A3520" s="3" t="n">
        <v>3519</v>
      </c>
      <c r="B3520" s="3" t="s">
        <v>10261</v>
      </c>
      <c r="C3520" s="3" t="s">
        <v>10262</v>
      </c>
      <c r="D3520" s="3" t="n">
        <v>1</v>
      </c>
      <c r="E3520" s="3" t="n">
        <v>1.3573382</v>
      </c>
      <c r="F3520" s="3" t="n">
        <v>25</v>
      </c>
      <c r="G3520" s="3" t="n">
        <v>25</v>
      </c>
      <c r="H3520" s="3" t="n">
        <v>7</v>
      </c>
      <c r="I3520" s="3" t="n">
        <v>7</v>
      </c>
      <c r="J3520" s="3" t="n">
        <v>42</v>
      </c>
      <c r="K3520" s="3" t="n">
        <v>42</v>
      </c>
      <c r="L3520" s="3" t="n">
        <v>7</v>
      </c>
      <c r="M3520" s="3" t="n">
        <v>7</v>
      </c>
      <c r="N3520" s="3" t="n">
        <v>-1</v>
      </c>
      <c r="O3520" s="3" t="n">
        <v>-1</v>
      </c>
      <c r="P3520" s="3" t="n">
        <v>8.4</v>
      </c>
      <c r="Q3520" s="3" t="n">
        <v>24.2</v>
      </c>
      <c r="R3520" s="3" t="s">
        <v>10263</v>
      </c>
      <c r="S3520" s="4" t="n">
        <v>45747.1557175926</v>
      </c>
      <c r="T3520" s="3" t="s">
        <v>65</v>
      </c>
      <c r="U3520" s="3" t="s">
        <v>65</v>
      </c>
      <c r="V3520" s="3" t="n">
        <v>0</v>
      </c>
      <c r="W3520" s="3" t="n">
        <v>0</v>
      </c>
      <c r="X3520" s="3" t="n">
        <v>0</v>
      </c>
      <c r="Y3520" s="3" t="s">
        <v>30</v>
      </c>
      <c r="Z3520" s="3" t="s">
        <v>30</v>
      </c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/>
      <c r="BG3520" s="3"/>
      <c r="BH3520" s="3"/>
      <c r="BI3520" s="3"/>
      <c r="BJ3520" s="3"/>
    </row>
    <row r="3521" customFormat="false" ht="15.75" hidden="false" customHeight="false" outlineLevel="0" collapsed="false">
      <c r="A3521" s="3" t="n">
        <v>3520</v>
      </c>
      <c r="B3521" s="3" t="s">
        <v>10264</v>
      </c>
      <c r="C3521" s="3" t="s">
        <v>10265</v>
      </c>
      <c r="D3521" s="3" t="n">
        <v>1</v>
      </c>
      <c r="E3521" s="3" t="n">
        <v>0.6210793</v>
      </c>
      <c r="F3521" s="3" t="n">
        <v>11</v>
      </c>
      <c r="G3521" s="3" t="n">
        <v>11</v>
      </c>
      <c r="H3521" s="3" t="n">
        <v>7</v>
      </c>
      <c r="I3521" s="3" t="n">
        <v>7</v>
      </c>
      <c r="J3521" s="3" t="n">
        <v>15</v>
      </c>
      <c r="K3521" s="3" t="n">
        <v>15</v>
      </c>
      <c r="L3521" s="3" t="n">
        <v>3</v>
      </c>
      <c r="M3521" s="3" t="n">
        <v>3</v>
      </c>
      <c r="N3521" s="3" t="n">
        <v>-1</v>
      </c>
      <c r="O3521" s="3" t="n">
        <v>-1</v>
      </c>
      <c r="P3521" s="3" t="n">
        <v>8.4</v>
      </c>
      <c r="Q3521" s="3" t="n">
        <v>24.2</v>
      </c>
      <c r="R3521" s="3" t="s">
        <v>10266</v>
      </c>
      <c r="S3521" s="4" t="n">
        <v>45747.1557523148</v>
      </c>
      <c r="T3521" s="3" t="s">
        <v>65</v>
      </c>
      <c r="U3521" s="3" t="s">
        <v>65</v>
      </c>
      <c r="V3521" s="3" t="n">
        <v>0</v>
      </c>
      <c r="W3521" s="3" t="n">
        <v>0</v>
      </c>
      <c r="X3521" s="3" t="n">
        <v>0</v>
      </c>
      <c r="Y3521" s="3" t="s">
        <v>30</v>
      </c>
      <c r="Z3521" s="3" t="s">
        <v>30</v>
      </c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3"/>
    </row>
    <row r="3522" customFormat="false" ht="15.75" hidden="false" customHeight="false" outlineLevel="0" collapsed="false">
      <c r="A3522" s="3" t="n">
        <v>3521</v>
      </c>
      <c r="B3522" s="3" t="s">
        <v>10267</v>
      </c>
      <c r="C3522" s="3" t="s">
        <v>10268</v>
      </c>
      <c r="D3522" s="3" t="n">
        <v>1</v>
      </c>
      <c r="E3522" s="3" t="n">
        <v>0.1925149</v>
      </c>
      <c r="F3522" s="3" t="n">
        <v>7</v>
      </c>
      <c r="G3522" s="3" t="n">
        <v>7</v>
      </c>
      <c r="H3522" s="3" t="n">
        <v>5</v>
      </c>
      <c r="I3522" s="3" t="n">
        <v>5</v>
      </c>
      <c r="J3522" s="3" t="n">
        <v>7</v>
      </c>
      <c r="K3522" s="3" t="n">
        <v>7</v>
      </c>
      <c r="L3522" s="3" t="n">
        <v>2</v>
      </c>
      <c r="M3522" s="3" t="n">
        <v>2</v>
      </c>
      <c r="N3522" s="3" t="n">
        <v>-1</v>
      </c>
      <c r="O3522" s="3" t="n">
        <v>-1</v>
      </c>
      <c r="P3522" s="3" t="n">
        <v>8.4</v>
      </c>
      <c r="Q3522" s="3" t="n">
        <v>24.2</v>
      </c>
      <c r="R3522" s="3" t="s">
        <v>10269</v>
      </c>
      <c r="S3522" s="4" t="n">
        <v>45747.155787037</v>
      </c>
      <c r="T3522" s="3" t="s">
        <v>65</v>
      </c>
      <c r="U3522" s="3" t="s">
        <v>65</v>
      </c>
      <c r="V3522" s="3" t="n">
        <v>0</v>
      </c>
      <c r="W3522" s="3" t="n">
        <v>0</v>
      </c>
      <c r="X3522" s="3" t="n">
        <v>0</v>
      </c>
      <c r="Y3522" s="3" t="s">
        <v>30</v>
      </c>
      <c r="Z3522" s="3" t="s">
        <v>30</v>
      </c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</row>
    <row r="3523" customFormat="false" ht="15.75" hidden="false" customHeight="false" outlineLevel="0" collapsed="false">
      <c r="A3523" s="3" t="n">
        <v>3522</v>
      </c>
      <c r="B3523" s="3" t="s">
        <v>10270</v>
      </c>
      <c r="C3523" s="3" t="s">
        <v>10271</v>
      </c>
      <c r="D3523" s="3" t="n">
        <v>1</v>
      </c>
      <c r="E3523" s="3" t="n">
        <v>0.5885051</v>
      </c>
      <c r="F3523" s="3" t="n">
        <v>13</v>
      </c>
      <c r="G3523" s="3" t="n">
        <v>13</v>
      </c>
      <c r="H3523" s="3" t="n">
        <v>8</v>
      </c>
      <c r="I3523" s="3" t="n">
        <v>8</v>
      </c>
      <c r="J3523" s="3" t="n">
        <v>20</v>
      </c>
      <c r="K3523" s="3" t="n">
        <v>20</v>
      </c>
      <c r="L3523" s="3" t="n">
        <v>3</v>
      </c>
      <c r="M3523" s="3" t="n">
        <v>3</v>
      </c>
      <c r="N3523" s="3" t="n">
        <v>-1</v>
      </c>
      <c r="O3523" s="3" t="n">
        <v>-1</v>
      </c>
      <c r="P3523" s="3" t="n">
        <v>8.4</v>
      </c>
      <c r="Q3523" s="3" t="n">
        <v>24.2</v>
      </c>
      <c r="R3523" s="3" t="s">
        <v>10272</v>
      </c>
      <c r="S3523" s="4" t="n">
        <v>45747.1558217593</v>
      </c>
      <c r="T3523" s="3" t="s">
        <v>65</v>
      </c>
      <c r="U3523" s="3" t="s">
        <v>65</v>
      </c>
      <c r="V3523" s="3" t="n">
        <v>0</v>
      </c>
      <c r="W3523" s="3" t="n">
        <v>0</v>
      </c>
      <c r="X3523" s="3" t="n">
        <v>0</v>
      </c>
      <c r="Y3523" s="3" t="s">
        <v>30</v>
      </c>
      <c r="Z3523" s="3" t="s">
        <v>30</v>
      </c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</row>
    <row r="3524" customFormat="false" ht="15.75" hidden="false" customHeight="false" outlineLevel="0" collapsed="false">
      <c r="A3524" s="3" t="n">
        <v>3523</v>
      </c>
      <c r="B3524" s="3" t="s">
        <v>10273</v>
      </c>
      <c r="C3524" s="3" t="s">
        <v>10274</v>
      </c>
      <c r="D3524" s="3" t="n">
        <v>1</v>
      </c>
      <c r="E3524" s="3" t="n">
        <v>0.9941252</v>
      </c>
      <c r="F3524" s="3" t="n">
        <v>25</v>
      </c>
      <c r="G3524" s="3" t="n">
        <v>25</v>
      </c>
      <c r="H3524" s="3" t="n">
        <v>11</v>
      </c>
      <c r="I3524" s="3" t="n">
        <v>11</v>
      </c>
      <c r="J3524" s="3" t="n">
        <v>31</v>
      </c>
      <c r="K3524" s="3" t="n">
        <v>31</v>
      </c>
      <c r="L3524" s="3" t="n">
        <v>4</v>
      </c>
      <c r="M3524" s="3" t="n">
        <v>4</v>
      </c>
      <c r="N3524" s="3" t="n">
        <v>-1</v>
      </c>
      <c r="O3524" s="3" t="n">
        <v>-1</v>
      </c>
      <c r="P3524" s="3" t="n">
        <v>8.4</v>
      </c>
      <c r="Q3524" s="3" t="n">
        <v>24.2</v>
      </c>
      <c r="R3524" s="3" t="s">
        <v>10275</v>
      </c>
      <c r="S3524" s="4" t="n">
        <v>45747.1558680556</v>
      </c>
      <c r="T3524" s="3" t="s">
        <v>65</v>
      </c>
      <c r="U3524" s="3" t="s">
        <v>65</v>
      </c>
      <c r="V3524" s="3" t="n">
        <v>0</v>
      </c>
      <c r="W3524" s="3" t="n">
        <v>0</v>
      </c>
      <c r="X3524" s="3" t="n">
        <v>0</v>
      </c>
      <c r="Y3524" s="3" t="s">
        <v>30</v>
      </c>
      <c r="Z3524" s="3" t="s">
        <v>30</v>
      </c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</row>
    <row r="3525" customFormat="false" ht="15.75" hidden="false" customHeight="false" outlineLevel="0" collapsed="false">
      <c r="A3525" s="3" t="n">
        <v>3524</v>
      </c>
      <c r="B3525" s="3" t="s">
        <v>10276</v>
      </c>
      <c r="C3525" s="3" t="s">
        <v>10277</v>
      </c>
      <c r="D3525" s="3" t="n">
        <v>1</v>
      </c>
      <c r="E3525" s="3" t="n">
        <v>0.8901504</v>
      </c>
      <c r="F3525" s="3" t="n">
        <v>32</v>
      </c>
      <c r="G3525" s="3" t="n">
        <v>32</v>
      </c>
      <c r="H3525" s="3" t="n">
        <v>11</v>
      </c>
      <c r="I3525" s="3" t="n">
        <v>11</v>
      </c>
      <c r="J3525" s="3" t="n">
        <v>40</v>
      </c>
      <c r="K3525" s="3" t="n">
        <v>40</v>
      </c>
      <c r="L3525" s="3" t="n">
        <v>5</v>
      </c>
      <c r="M3525" s="3" t="n">
        <v>5</v>
      </c>
      <c r="N3525" s="3" t="n">
        <v>-1</v>
      </c>
      <c r="O3525" s="3" t="n">
        <v>-1</v>
      </c>
      <c r="P3525" s="3" t="n">
        <v>8.4</v>
      </c>
      <c r="Q3525" s="3" t="n">
        <v>24.2</v>
      </c>
      <c r="R3525" s="3" t="s">
        <v>10278</v>
      </c>
      <c r="S3525" s="4" t="n">
        <v>45747.1559143519</v>
      </c>
      <c r="T3525" s="3" t="s">
        <v>65</v>
      </c>
      <c r="U3525" s="3" t="s">
        <v>65</v>
      </c>
      <c r="V3525" s="3" t="n">
        <v>0</v>
      </c>
      <c r="W3525" s="3" t="n">
        <v>0</v>
      </c>
      <c r="X3525" s="3" t="n">
        <v>0</v>
      </c>
      <c r="Y3525" s="3" t="s">
        <v>30</v>
      </c>
      <c r="Z3525" s="3" t="s">
        <v>30</v>
      </c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3"/>
    </row>
    <row r="3526" customFormat="false" ht="15.75" hidden="false" customHeight="false" outlineLevel="0" collapsed="false">
      <c r="A3526" s="3" t="n">
        <v>3525</v>
      </c>
      <c r="B3526" s="3" t="s">
        <v>10279</v>
      </c>
      <c r="C3526" s="3" t="s">
        <v>10280</v>
      </c>
      <c r="D3526" s="3" t="n">
        <v>1</v>
      </c>
      <c r="E3526" s="3" t="n">
        <v>0.5232029</v>
      </c>
      <c r="F3526" s="3" t="n">
        <v>15</v>
      </c>
      <c r="G3526" s="3" t="n">
        <v>15</v>
      </c>
      <c r="H3526" s="3" t="n">
        <v>11</v>
      </c>
      <c r="I3526" s="3" t="n">
        <v>11</v>
      </c>
      <c r="J3526" s="3" t="n">
        <v>19</v>
      </c>
      <c r="K3526" s="3" t="n">
        <v>19</v>
      </c>
      <c r="L3526" s="3" t="n">
        <v>1</v>
      </c>
      <c r="M3526" s="3" t="n">
        <v>1</v>
      </c>
      <c r="N3526" s="3" t="n">
        <v>-1</v>
      </c>
      <c r="O3526" s="3" t="n">
        <v>-1</v>
      </c>
      <c r="P3526" s="3" t="n">
        <v>8.4</v>
      </c>
      <c r="Q3526" s="3" t="n">
        <v>24.2</v>
      </c>
      <c r="R3526" s="3" t="s">
        <v>10281</v>
      </c>
      <c r="S3526" s="4" t="n">
        <v>45747.1559490741</v>
      </c>
      <c r="T3526" s="3" t="s">
        <v>65</v>
      </c>
      <c r="U3526" s="3" t="s">
        <v>65</v>
      </c>
      <c r="V3526" s="3" t="n">
        <v>0</v>
      </c>
      <c r="W3526" s="3" t="n">
        <v>0</v>
      </c>
      <c r="X3526" s="3" t="n">
        <v>0</v>
      </c>
      <c r="Y3526" s="3" t="s">
        <v>30</v>
      </c>
      <c r="Z3526" s="3" t="s">
        <v>30</v>
      </c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3"/>
    </row>
    <row r="3527" customFormat="false" ht="15.75" hidden="false" customHeight="false" outlineLevel="0" collapsed="false">
      <c r="A3527" s="3" t="n">
        <v>3526</v>
      </c>
      <c r="B3527" s="3" t="s">
        <v>10282</v>
      </c>
      <c r="C3527" s="3" t="s">
        <v>10283</v>
      </c>
      <c r="D3527" s="3" t="n">
        <v>1</v>
      </c>
      <c r="E3527" s="3" t="n">
        <v>1.4409383</v>
      </c>
      <c r="F3527" s="3" t="n">
        <v>21</v>
      </c>
      <c r="G3527" s="3" t="n">
        <v>21</v>
      </c>
      <c r="H3527" s="3" t="n">
        <v>10</v>
      </c>
      <c r="I3527" s="3" t="n">
        <v>10</v>
      </c>
      <c r="J3527" s="3" t="n">
        <v>34</v>
      </c>
      <c r="K3527" s="3" t="n">
        <v>34</v>
      </c>
      <c r="L3527" s="3" t="n">
        <v>5</v>
      </c>
      <c r="M3527" s="3" t="n">
        <v>5</v>
      </c>
      <c r="N3527" s="3" t="n">
        <v>-1</v>
      </c>
      <c r="O3527" s="3" t="n">
        <v>-1</v>
      </c>
      <c r="P3527" s="3" t="n">
        <v>8.4</v>
      </c>
      <c r="Q3527" s="3" t="n">
        <v>24.2</v>
      </c>
      <c r="R3527" s="3" t="s">
        <v>10284</v>
      </c>
      <c r="S3527" s="4" t="n">
        <v>45747.1560069444</v>
      </c>
      <c r="T3527" s="3" t="s">
        <v>65</v>
      </c>
      <c r="U3527" s="3" t="s">
        <v>65</v>
      </c>
      <c r="V3527" s="3" t="n">
        <v>0</v>
      </c>
      <c r="W3527" s="3" t="n">
        <v>0</v>
      </c>
      <c r="X3527" s="3" t="n">
        <v>0</v>
      </c>
      <c r="Y3527" s="3" t="s">
        <v>30</v>
      </c>
      <c r="Z3527" s="3" t="s">
        <v>30</v>
      </c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</row>
    <row r="3528" customFormat="false" ht="15.75" hidden="false" customHeight="false" outlineLevel="0" collapsed="false">
      <c r="A3528" s="3" t="n">
        <v>3527</v>
      </c>
      <c r="B3528" s="3" t="s">
        <v>10285</v>
      </c>
      <c r="C3528" s="3" t="s">
        <v>10286</v>
      </c>
      <c r="D3528" s="3" t="n">
        <v>1</v>
      </c>
      <c r="E3528" s="3" t="n">
        <v>2.5613499</v>
      </c>
      <c r="F3528" s="3" t="n">
        <v>28</v>
      </c>
      <c r="G3528" s="3" t="n">
        <v>28</v>
      </c>
      <c r="H3528" s="3" t="n">
        <v>12</v>
      </c>
      <c r="I3528" s="3" t="n">
        <v>12</v>
      </c>
      <c r="J3528" s="3" t="n">
        <v>47</v>
      </c>
      <c r="K3528" s="3" t="n">
        <v>47</v>
      </c>
      <c r="L3528" s="3" t="n">
        <v>9</v>
      </c>
      <c r="M3528" s="3" t="n">
        <v>9</v>
      </c>
      <c r="N3528" s="3" t="n">
        <v>-1</v>
      </c>
      <c r="O3528" s="3" t="n">
        <v>-1</v>
      </c>
      <c r="P3528" s="3" t="n">
        <v>8.4</v>
      </c>
      <c r="Q3528" s="3" t="n">
        <v>24.2</v>
      </c>
      <c r="R3528" s="3" t="s">
        <v>10287</v>
      </c>
      <c r="S3528" s="4" t="n">
        <v>45747.1561111111</v>
      </c>
      <c r="T3528" s="3" t="s">
        <v>65</v>
      </c>
      <c r="U3528" s="3" t="s">
        <v>65</v>
      </c>
      <c r="V3528" s="3" t="n">
        <v>0</v>
      </c>
      <c r="W3528" s="3" t="n">
        <v>0</v>
      </c>
      <c r="X3528" s="3" t="n">
        <v>0</v>
      </c>
      <c r="Y3528" s="3" t="s">
        <v>30</v>
      </c>
      <c r="Z3528" s="3" t="s">
        <v>30</v>
      </c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3"/>
    </row>
    <row r="3529" customFormat="false" ht="15.75" hidden="false" customHeight="false" outlineLevel="0" collapsed="false">
      <c r="A3529" s="3" t="n">
        <v>3528</v>
      </c>
      <c r="B3529" s="3" t="s">
        <v>10288</v>
      </c>
      <c r="C3529" s="3" t="s">
        <v>10289</v>
      </c>
      <c r="D3529" s="3" t="n">
        <v>1</v>
      </c>
      <c r="E3529" s="3" t="n">
        <v>5.7931487</v>
      </c>
      <c r="F3529" s="3" t="n">
        <v>28</v>
      </c>
      <c r="G3529" s="3" t="n">
        <v>28</v>
      </c>
      <c r="H3529" s="3" t="n">
        <v>12</v>
      </c>
      <c r="I3529" s="3" t="n">
        <v>12</v>
      </c>
      <c r="J3529" s="3" t="n">
        <v>48</v>
      </c>
      <c r="K3529" s="3" t="n">
        <v>48</v>
      </c>
      <c r="L3529" s="3" t="n">
        <v>5</v>
      </c>
      <c r="M3529" s="3" t="n">
        <v>5</v>
      </c>
      <c r="N3529" s="3" t="n">
        <v>-1</v>
      </c>
      <c r="O3529" s="3" t="n">
        <v>-1</v>
      </c>
      <c r="P3529" s="3" t="n">
        <v>8.4</v>
      </c>
      <c r="Q3529" s="3" t="n">
        <v>24.2</v>
      </c>
      <c r="R3529" s="3" t="s">
        <v>10290</v>
      </c>
      <c r="S3529" s="4" t="n">
        <v>45747.1562962963</v>
      </c>
      <c r="T3529" s="3" t="s">
        <v>65</v>
      </c>
      <c r="U3529" s="3" t="s">
        <v>65</v>
      </c>
      <c r="V3529" s="3" t="n">
        <v>0</v>
      </c>
      <c r="W3529" s="3" t="n">
        <v>0</v>
      </c>
      <c r="X3529" s="3" t="n">
        <v>0</v>
      </c>
      <c r="Y3529" s="3" t="s">
        <v>30</v>
      </c>
      <c r="Z3529" s="3" t="s">
        <v>30</v>
      </c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</row>
    <row r="3530" customFormat="false" ht="15.75" hidden="false" customHeight="false" outlineLevel="0" collapsed="false">
      <c r="A3530" s="3" t="n">
        <v>3529</v>
      </c>
      <c r="B3530" s="3" t="s">
        <v>10291</v>
      </c>
      <c r="C3530" s="3" t="s">
        <v>10292</v>
      </c>
      <c r="D3530" s="3" t="n">
        <v>1</v>
      </c>
      <c r="E3530" s="3" t="n">
        <v>5.8825573</v>
      </c>
      <c r="F3530" s="3" t="n">
        <v>48</v>
      </c>
      <c r="G3530" s="3" t="n">
        <v>48</v>
      </c>
      <c r="H3530" s="3" t="n">
        <v>15</v>
      </c>
      <c r="I3530" s="3" t="n">
        <v>15</v>
      </c>
      <c r="J3530" s="3" t="n">
        <v>69</v>
      </c>
      <c r="K3530" s="3" t="n">
        <v>69</v>
      </c>
      <c r="L3530" s="3" t="n">
        <v>8</v>
      </c>
      <c r="M3530" s="3" t="n">
        <v>8</v>
      </c>
      <c r="N3530" s="3" t="n">
        <v>6</v>
      </c>
      <c r="O3530" s="3" t="n">
        <v>-1</v>
      </c>
      <c r="P3530" s="3" t="n">
        <v>8.4</v>
      </c>
      <c r="Q3530" s="3" t="n">
        <v>24.2</v>
      </c>
      <c r="R3530" s="3" t="s">
        <v>10293</v>
      </c>
      <c r="S3530" s="4" t="n">
        <v>45747.1565162037</v>
      </c>
      <c r="T3530" s="3" t="s">
        <v>65</v>
      </c>
      <c r="U3530" s="3" t="s">
        <v>65</v>
      </c>
      <c r="V3530" s="3" t="n">
        <v>1</v>
      </c>
      <c r="W3530" s="3" t="n">
        <v>0</v>
      </c>
      <c r="X3530" s="3" t="n">
        <v>0</v>
      </c>
      <c r="Y3530" s="3" t="s">
        <v>30</v>
      </c>
      <c r="Z3530" s="3" t="s">
        <v>30</v>
      </c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</row>
    <row r="3531" customFormat="false" ht="15.75" hidden="false" customHeight="false" outlineLevel="0" collapsed="false">
      <c r="A3531" s="3" t="n">
        <v>3530</v>
      </c>
      <c r="B3531" s="3" t="s">
        <v>10294</v>
      </c>
      <c r="C3531" s="3" t="s">
        <v>10295</v>
      </c>
      <c r="D3531" s="3" t="n">
        <v>1</v>
      </c>
      <c r="E3531" s="3" t="n">
        <v>2.1661298</v>
      </c>
      <c r="F3531" s="3" t="n">
        <v>40</v>
      </c>
      <c r="G3531" s="3" t="n">
        <v>40</v>
      </c>
      <c r="H3531" s="3" t="n">
        <v>12</v>
      </c>
      <c r="I3531" s="3" t="n">
        <v>12</v>
      </c>
      <c r="J3531" s="3" t="n">
        <v>57</v>
      </c>
      <c r="K3531" s="3" t="n">
        <v>57</v>
      </c>
      <c r="L3531" s="3" t="n">
        <v>7</v>
      </c>
      <c r="M3531" s="3" t="n">
        <v>7</v>
      </c>
      <c r="N3531" s="3" t="n">
        <v>0</v>
      </c>
      <c r="O3531" s="3" t="n">
        <v>-1</v>
      </c>
      <c r="P3531" s="3" t="n">
        <v>8.4</v>
      </c>
      <c r="Q3531" s="3" t="n">
        <v>24.2</v>
      </c>
      <c r="R3531" s="3" t="s">
        <v>10296</v>
      </c>
      <c r="S3531" s="4" t="n">
        <v>45747.1566087963</v>
      </c>
      <c r="T3531" s="3" t="s">
        <v>65</v>
      </c>
      <c r="U3531" s="3" t="s">
        <v>65</v>
      </c>
      <c r="V3531" s="3" t="n">
        <v>1</v>
      </c>
      <c r="W3531" s="3" t="n">
        <v>0</v>
      </c>
      <c r="X3531" s="3" t="n">
        <v>0</v>
      </c>
      <c r="Y3531" s="3" t="s">
        <v>30</v>
      </c>
      <c r="Z3531" s="3" t="s">
        <v>30</v>
      </c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3"/>
    </row>
    <row r="3532" customFormat="false" ht="15.75" hidden="false" customHeight="false" outlineLevel="0" collapsed="false">
      <c r="A3532" s="3" t="n">
        <v>3531</v>
      </c>
      <c r="B3532" s="3" t="s">
        <v>10297</v>
      </c>
      <c r="C3532" s="3" t="s">
        <v>10298</v>
      </c>
      <c r="D3532" s="3" t="n">
        <v>1</v>
      </c>
      <c r="E3532" s="3" t="n">
        <v>14.312834</v>
      </c>
      <c r="F3532" s="3" t="n">
        <v>204</v>
      </c>
      <c r="G3532" s="3" t="n">
        <v>204</v>
      </c>
      <c r="H3532" s="3" t="n">
        <v>22</v>
      </c>
      <c r="I3532" s="3" t="n">
        <v>22</v>
      </c>
      <c r="J3532" s="3" t="n">
        <v>318</v>
      </c>
      <c r="K3532" s="3" t="n">
        <v>318</v>
      </c>
      <c r="L3532" s="3" t="n">
        <v>15</v>
      </c>
      <c r="M3532" s="3" t="n">
        <v>15</v>
      </c>
      <c r="N3532" s="3" t="n">
        <v>-1</v>
      </c>
      <c r="O3532" s="3" t="n">
        <v>-1</v>
      </c>
      <c r="P3532" s="3" t="n">
        <v>8.4</v>
      </c>
      <c r="Q3532" s="3" t="n">
        <v>24.2</v>
      </c>
      <c r="R3532" s="3" t="s">
        <v>10299</v>
      </c>
      <c r="S3532" s="4" t="n">
        <v>45747.1570486111</v>
      </c>
      <c r="T3532" s="3" t="s">
        <v>65</v>
      </c>
      <c r="U3532" s="3" t="s">
        <v>65</v>
      </c>
      <c r="V3532" s="3" t="n">
        <v>0</v>
      </c>
      <c r="W3532" s="3" t="n">
        <v>0</v>
      </c>
      <c r="X3532" s="3" t="n">
        <v>0</v>
      </c>
      <c r="Y3532" s="3" t="s">
        <v>30</v>
      </c>
      <c r="Z3532" s="3" t="s">
        <v>30</v>
      </c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3"/>
    </row>
    <row r="3533" customFormat="false" ht="15.75" hidden="false" customHeight="false" outlineLevel="0" collapsed="false">
      <c r="A3533" s="3" t="n">
        <v>3532</v>
      </c>
      <c r="B3533" s="3" t="s">
        <v>10300</v>
      </c>
      <c r="C3533" s="3" t="s">
        <v>10301</v>
      </c>
      <c r="D3533" s="3" t="n">
        <v>1</v>
      </c>
      <c r="E3533" s="3" t="n">
        <v>10.8015936</v>
      </c>
      <c r="F3533" s="3" t="n">
        <v>63</v>
      </c>
      <c r="G3533" s="3" t="n">
        <v>63</v>
      </c>
      <c r="H3533" s="3" t="n">
        <v>11</v>
      </c>
      <c r="I3533" s="3" t="n">
        <v>11</v>
      </c>
      <c r="J3533" s="3" t="n">
        <v>81</v>
      </c>
      <c r="K3533" s="3" t="n">
        <v>81</v>
      </c>
      <c r="L3533" s="3" t="n">
        <v>6</v>
      </c>
      <c r="M3533" s="3" t="n">
        <v>6</v>
      </c>
      <c r="N3533" s="3" t="n">
        <v>-1</v>
      </c>
      <c r="O3533" s="3" t="n">
        <v>-1</v>
      </c>
      <c r="P3533" s="3" t="n">
        <v>8.4</v>
      </c>
      <c r="Q3533" s="3" t="n">
        <v>24.2</v>
      </c>
      <c r="R3533" s="3" t="s">
        <v>10302</v>
      </c>
      <c r="S3533" s="4" t="n">
        <v>45747.1574074074</v>
      </c>
      <c r="T3533" s="3" t="s">
        <v>65</v>
      </c>
      <c r="U3533" s="3" t="s">
        <v>65</v>
      </c>
      <c r="V3533" s="3" t="n">
        <v>0</v>
      </c>
      <c r="W3533" s="3" t="n">
        <v>0</v>
      </c>
      <c r="X3533" s="3" t="n">
        <v>0</v>
      </c>
      <c r="Y3533" s="3" t="s">
        <v>30</v>
      </c>
      <c r="Z3533" s="3" t="s">
        <v>30</v>
      </c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3"/>
    </row>
    <row r="3534" customFormat="false" ht="15.75" hidden="false" customHeight="false" outlineLevel="0" collapsed="false">
      <c r="A3534" s="3" t="n">
        <v>3533</v>
      </c>
      <c r="B3534" s="3" t="s">
        <v>10303</v>
      </c>
      <c r="C3534" s="3" t="s">
        <v>10304</v>
      </c>
      <c r="D3534" s="3" t="n">
        <v>1</v>
      </c>
      <c r="E3534" s="3" t="n">
        <v>0.1442414</v>
      </c>
      <c r="F3534" s="3" t="n">
        <v>12</v>
      </c>
      <c r="G3534" s="3" t="n">
        <v>12</v>
      </c>
      <c r="H3534" s="3" t="n">
        <v>8</v>
      </c>
      <c r="I3534" s="3" t="n">
        <v>8</v>
      </c>
      <c r="J3534" s="3" t="n">
        <v>14</v>
      </c>
      <c r="K3534" s="3" t="n">
        <v>14</v>
      </c>
      <c r="L3534" s="3" t="n">
        <v>0</v>
      </c>
      <c r="M3534" s="3" t="n">
        <v>0</v>
      </c>
      <c r="N3534" s="3" t="n">
        <v>0</v>
      </c>
      <c r="O3534" s="3" t="n">
        <v>-1</v>
      </c>
      <c r="P3534" s="3" t="n">
        <v>8.4</v>
      </c>
      <c r="Q3534" s="3" t="n">
        <v>24.2</v>
      </c>
      <c r="R3534" s="3" t="s">
        <v>10305</v>
      </c>
      <c r="S3534" s="4" t="n">
        <v>45747.1574768519</v>
      </c>
      <c r="T3534" s="3" t="s">
        <v>65</v>
      </c>
      <c r="U3534" s="3" t="s">
        <v>65</v>
      </c>
      <c r="V3534" s="3" t="n">
        <v>1</v>
      </c>
      <c r="W3534" s="3" t="n">
        <v>0</v>
      </c>
      <c r="X3534" s="3" t="n">
        <v>0</v>
      </c>
      <c r="Y3534" s="3" t="s">
        <v>81</v>
      </c>
      <c r="Z3534" s="3" t="s">
        <v>30</v>
      </c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3"/>
    </row>
    <row r="3535" customFormat="false" ht="15.75" hidden="false" customHeight="false" outlineLevel="0" collapsed="false">
      <c r="A3535" s="3" t="n">
        <v>3534</v>
      </c>
      <c r="B3535" s="3" t="s">
        <v>10306</v>
      </c>
      <c r="C3535" s="3" t="s">
        <v>10307</v>
      </c>
      <c r="D3535" s="3" t="n">
        <v>1</v>
      </c>
      <c r="E3535" s="3" t="n">
        <v>1.9314094</v>
      </c>
      <c r="F3535" s="3" t="n">
        <v>16</v>
      </c>
      <c r="G3535" s="3" t="n">
        <v>16</v>
      </c>
      <c r="H3535" s="3" t="n">
        <v>6</v>
      </c>
      <c r="I3535" s="3" t="n">
        <v>6</v>
      </c>
      <c r="J3535" s="3" t="n">
        <v>25</v>
      </c>
      <c r="K3535" s="3" t="n">
        <v>25</v>
      </c>
      <c r="L3535" s="3" t="n">
        <v>4</v>
      </c>
      <c r="M3535" s="3" t="n">
        <v>4</v>
      </c>
      <c r="N3535" s="3" t="n">
        <v>-1</v>
      </c>
      <c r="O3535" s="3" t="n">
        <v>-1</v>
      </c>
      <c r="P3535" s="3" t="n">
        <v>8.4</v>
      </c>
      <c r="Q3535" s="3" t="n">
        <v>24.2</v>
      </c>
      <c r="R3535" s="3" t="s">
        <v>10308</v>
      </c>
      <c r="S3535" s="4" t="n">
        <v>45747.1575231482</v>
      </c>
      <c r="T3535" s="3" t="s">
        <v>65</v>
      </c>
      <c r="U3535" s="3" t="s">
        <v>65</v>
      </c>
      <c r="V3535" s="3" t="n">
        <v>0</v>
      </c>
      <c r="W3535" s="3" t="n">
        <v>0</v>
      </c>
      <c r="X3535" s="3" t="n">
        <v>0</v>
      </c>
      <c r="Y3535" s="3" t="s">
        <v>30</v>
      </c>
      <c r="Z3535" s="3" t="s">
        <v>30</v>
      </c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3"/>
      <c r="BG3535" s="3"/>
      <c r="BH3535" s="3"/>
      <c r="BI3535" s="3"/>
      <c r="BJ3535" s="3"/>
    </row>
    <row r="3536" customFormat="false" ht="15.75" hidden="false" customHeight="false" outlineLevel="0" collapsed="false">
      <c r="A3536" s="3" t="n">
        <v>3535</v>
      </c>
      <c r="B3536" s="3" t="s">
        <v>10309</v>
      </c>
      <c r="C3536" s="3" t="s">
        <v>10310</v>
      </c>
      <c r="D3536" s="3" t="n">
        <v>1</v>
      </c>
      <c r="E3536" s="3" t="n">
        <v>2.6429432</v>
      </c>
      <c r="F3536" s="3" t="n">
        <v>28</v>
      </c>
      <c r="G3536" s="3" t="n">
        <v>28</v>
      </c>
      <c r="H3536" s="3" t="n">
        <v>9</v>
      </c>
      <c r="I3536" s="3" t="n">
        <v>9</v>
      </c>
      <c r="J3536" s="3" t="n">
        <v>41</v>
      </c>
      <c r="K3536" s="3" t="n">
        <v>41</v>
      </c>
      <c r="L3536" s="3" t="n">
        <v>7</v>
      </c>
      <c r="M3536" s="3" t="n">
        <v>7</v>
      </c>
      <c r="N3536" s="3" t="n">
        <v>-1</v>
      </c>
      <c r="O3536" s="3" t="n">
        <v>-1</v>
      </c>
      <c r="P3536" s="3" t="n">
        <v>8.4</v>
      </c>
      <c r="Q3536" s="3" t="n">
        <v>24.2</v>
      </c>
      <c r="R3536" s="3" t="s">
        <v>10311</v>
      </c>
      <c r="S3536" s="4" t="n">
        <v>45747.1575925926</v>
      </c>
      <c r="T3536" s="3" t="s">
        <v>65</v>
      </c>
      <c r="U3536" s="3" t="s">
        <v>65</v>
      </c>
      <c r="V3536" s="3" t="n">
        <v>0</v>
      </c>
      <c r="W3536" s="3" t="n">
        <v>0</v>
      </c>
      <c r="X3536" s="3" t="n">
        <v>0</v>
      </c>
      <c r="Y3536" s="3" t="s">
        <v>30</v>
      </c>
      <c r="Z3536" s="3" t="s">
        <v>30</v>
      </c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</row>
    <row r="3537" customFormat="false" ht="15.75" hidden="false" customHeight="false" outlineLevel="0" collapsed="false">
      <c r="A3537" s="3" t="n">
        <v>3536</v>
      </c>
      <c r="B3537" s="3" t="s">
        <v>10312</v>
      </c>
      <c r="C3537" s="3" t="s">
        <v>10313</v>
      </c>
      <c r="D3537" s="3" t="n">
        <v>1</v>
      </c>
      <c r="E3537" s="3" t="n">
        <v>1.0995915</v>
      </c>
      <c r="F3537" s="3" t="n">
        <v>18</v>
      </c>
      <c r="G3537" s="3" t="n">
        <v>18</v>
      </c>
      <c r="H3537" s="3" t="n">
        <v>10</v>
      </c>
      <c r="I3537" s="3" t="n">
        <v>10</v>
      </c>
      <c r="J3537" s="3" t="n">
        <v>26</v>
      </c>
      <c r="K3537" s="3" t="n">
        <v>26</v>
      </c>
      <c r="L3537" s="3" t="n">
        <v>3</v>
      </c>
      <c r="M3537" s="3" t="n">
        <v>3</v>
      </c>
      <c r="N3537" s="3" t="n">
        <v>-1</v>
      </c>
      <c r="O3537" s="3" t="n">
        <v>-1</v>
      </c>
      <c r="P3537" s="3" t="n">
        <v>8.4</v>
      </c>
      <c r="Q3537" s="3" t="n">
        <v>24.2</v>
      </c>
      <c r="R3537" s="3" t="s">
        <v>10314</v>
      </c>
      <c r="S3537" s="4" t="n">
        <v>45747.1576388889</v>
      </c>
      <c r="T3537" s="3" t="s">
        <v>65</v>
      </c>
      <c r="U3537" s="3" t="s">
        <v>65</v>
      </c>
      <c r="V3537" s="3" t="n">
        <v>0</v>
      </c>
      <c r="W3537" s="3" t="n">
        <v>0</v>
      </c>
      <c r="X3537" s="3" t="n">
        <v>0</v>
      </c>
      <c r="Y3537" s="3" t="s">
        <v>30</v>
      </c>
      <c r="Z3537" s="3" t="s">
        <v>30</v>
      </c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3"/>
    </row>
    <row r="3538" customFormat="false" ht="15.75" hidden="false" customHeight="false" outlineLevel="0" collapsed="false">
      <c r="A3538" s="3" t="n">
        <v>3537</v>
      </c>
      <c r="B3538" s="3" t="s">
        <v>10315</v>
      </c>
      <c r="C3538" s="3" t="s">
        <v>10316</v>
      </c>
      <c r="D3538" s="3" t="n">
        <v>1</v>
      </c>
      <c r="E3538" s="3" t="n">
        <v>1.0669818</v>
      </c>
      <c r="F3538" s="3" t="n">
        <v>15</v>
      </c>
      <c r="G3538" s="3" t="n">
        <v>15</v>
      </c>
      <c r="H3538" s="3" t="n">
        <v>6</v>
      </c>
      <c r="I3538" s="3" t="n">
        <v>6</v>
      </c>
      <c r="J3538" s="3" t="n">
        <v>27</v>
      </c>
      <c r="K3538" s="3" t="n">
        <v>27</v>
      </c>
      <c r="L3538" s="3" t="n">
        <v>5</v>
      </c>
      <c r="M3538" s="3" t="n">
        <v>5</v>
      </c>
      <c r="N3538" s="3" t="n">
        <v>-1</v>
      </c>
      <c r="O3538" s="3" t="n">
        <v>-1</v>
      </c>
      <c r="P3538" s="3" t="n">
        <v>8.4</v>
      </c>
      <c r="Q3538" s="3" t="n">
        <v>24.2</v>
      </c>
      <c r="R3538" s="3" t="s">
        <v>10317</v>
      </c>
      <c r="S3538" s="4" t="n">
        <v>45747.1576967593</v>
      </c>
      <c r="T3538" s="3" t="s">
        <v>65</v>
      </c>
      <c r="U3538" s="3" t="s">
        <v>65</v>
      </c>
      <c r="V3538" s="3" t="n">
        <v>0</v>
      </c>
      <c r="W3538" s="3" t="n">
        <v>0</v>
      </c>
      <c r="X3538" s="3" t="n">
        <v>0</v>
      </c>
      <c r="Y3538" s="3" t="s">
        <v>30</v>
      </c>
      <c r="Z3538" s="3" t="s">
        <v>30</v>
      </c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</row>
    <row r="3539" customFormat="false" ht="15.75" hidden="false" customHeight="false" outlineLevel="0" collapsed="false">
      <c r="A3539" s="3" t="n">
        <v>3538</v>
      </c>
      <c r="B3539" s="3" t="s">
        <v>10318</v>
      </c>
      <c r="C3539" s="3" t="s">
        <v>10319</v>
      </c>
      <c r="D3539" s="3" t="n">
        <v>1</v>
      </c>
      <c r="E3539" s="3" t="n">
        <v>1.5781298</v>
      </c>
      <c r="F3539" s="3" t="n">
        <v>34</v>
      </c>
      <c r="G3539" s="3" t="n">
        <v>34</v>
      </c>
      <c r="H3539" s="3" t="n">
        <v>7</v>
      </c>
      <c r="I3539" s="3" t="n">
        <v>7</v>
      </c>
      <c r="J3539" s="3" t="n">
        <v>55</v>
      </c>
      <c r="K3539" s="3" t="n">
        <v>55</v>
      </c>
      <c r="L3539" s="3" t="n">
        <v>10</v>
      </c>
      <c r="M3539" s="3" t="n">
        <v>10</v>
      </c>
      <c r="N3539" s="3" t="n">
        <v>-1</v>
      </c>
      <c r="O3539" s="3" t="n">
        <v>-1</v>
      </c>
      <c r="P3539" s="3" t="n">
        <v>8.4</v>
      </c>
      <c r="Q3539" s="3" t="n">
        <v>24.2</v>
      </c>
      <c r="R3539" s="3" t="s">
        <v>10320</v>
      </c>
      <c r="S3539" s="4" t="n">
        <v>45747.1577546296</v>
      </c>
      <c r="T3539" s="3" t="s">
        <v>65</v>
      </c>
      <c r="U3539" s="3" t="s">
        <v>65</v>
      </c>
      <c r="V3539" s="3" t="n">
        <v>0</v>
      </c>
      <c r="W3539" s="3" t="n">
        <v>0</v>
      </c>
      <c r="X3539" s="3" t="n">
        <v>0</v>
      </c>
      <c r="Y3539" s="3" t="s">
        <v>30</v>
      </c>
      <c r="Z3539" s="3" t="s">
        <v>30</v>
      </c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</row>
    <row r="3540" customFormat="false" ht="15.75" hidden="false" customHeight="false" outlineLevel="0" collapsed="false">
      <c r="A3540" s="3" t="n">
        <v>3539</v>
      </c>
      <c r="B3540" s="3" t="s">
        <v>10321</v>
      </c>
      <c r="C3540" s="3" t="s">
        <v>10322</v>
      </c>
      <c r="D3540" s="3" t="n">
        <v>1</v>
      </c>
      <c r="E3540" s="3" t="n">
        <v>1.1310621</v>
      </c>
      <c r="F3540" s="3" t="n">
        <v>18</v>
      </c>
      <c r="G3540" s="3" t="n">
        <v>18</v>
      </c>
      <c r="H3540" s="3" t="n">
        <v>6</v>
      </c>
      <c r="I3540" s="3" t="n">
        <v>6</v>
      </c>
      <c r="J3540" s="3" t="n">
        <v>30</v>
      </c>
      <c r="K3540" s="3" t="n">
        <v>30</v>
      </c>
      <c r="L3540" s="3" t="n">
        <v>5</v>
      </c>
      <c r="M3540" s="3" t="n">
        <v>5</v>
      </c>
      <c r="N3540" s="3" t="n">
        <v>-1</v>
      </c>
      <c r="O3540" s="3" t="n">
        <v>-1</v>
      </c>
      <c r="P3540" s="3" t="n">
        <v>8.4</v>
      </c>
      <c r="Q3540" s="3" t="n">
        <v>24.2</v>
      </c>
      <c r="R3540" s="3" t="s">
        <v>10323</v>
      </c>
      <c r="S3540" s="4" t="n">
        <v>45747.1578125</v>
      </c>
      <c r="T3540" s="3" t="s">
        <v>65</v>
      </c>
      <c r="U3540" s="3" t="s">
        <v>65</v>
      </c>
      <c r="V3540" s="3" t="n">
        <v>0</v>
      </c>
      <c r="W3540" s="3" t="n">
        <v>0</v>
      </c>
      <c r="X3540" s="3" t="n">
        <v>0</v>
      </c>
      <c r="Y3540" s="3" t="s">
        <v>30</v>
      </c>
      <c r="Z3540" s="3" t="s">
        <v>30</v>
      </c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</row>
    <row r="3541" customFormat="false" ht="15.75" hidden="false" customHeight="false" outlineLevel="0" collapsed="false">
      <c r="A3541" s="3" t="n">
        <v>3540</v>
      </c>
      <c r="B3541" s="3" t="s">
        <v>10324</v>
      </c>
      <c r="C3541" s="3" t="s">
        <v>10325</v>
      </c>
      <c r="D3541" s="3" t="n">
        <v>1</v>
      </c>
      <c r="E3541" s="3" t="n">
        <v>0.9039261</v>
      </c>
      <c r="F3541" s="3" t="n">
        <v>20</v>
      </c>
      <c r="G3541" s="3" t="n">
        <v>20</v>
      </c>
      <c r="H3541" s="3" t="n">
        <v>6</v>
      </c>
      <c r="I3541" s="3" t="n">
        <v>6</v>
      </c>
      <c r="J3541" s="3" t="n">
        <v>23</v>
      </c>
      <c r="K3541" s="3" t="n">
        <v>23</v>
      </c>
      <c r="L3541" s="3" t="n">
        <v>0</v>
      </c>
      <c r="M3541" s="3" t="n">
        <v>0</v>
      </c>
      <c r="N3541" s="3" t="n">
        <v>-1</v>
      </c>
      <c r="O3541" s="3" t="n">
        <v>-1</v>
      </c>
      <c r="P3541" s="3" t="n">
        <v>8.4</v>
      </c>
      <c r="Q3541" s="3" t="n">
        <v>24.2</v>
      </c>
      <c r="R3541" s="3" t="s">
        <v>10326</v>
      </c>
      <c r="S3541" s="4" t="n">
        <v>45747.1578587963</v>
      </c>
      <c r="T3541" s="3" t="s">
        <v>29</v>
      </c>
      <c r="U3541" s="3" t="s">
        <v>29</v>
      </c>
      <c r="V3541" s="3" t="n">
        <v>0</v>
      </c>
      <c r="W3541" s="3" t="n">
        <v>0</v>
      </c>
      <c r="X3541" s="3" t="n">
        <v>0</v>
      </c>
      <c r="Y3541" s="3" t="s">
        <v>30</v>
      </c>
      <c r="Z3541" s="3" t="s">
        <v>30</v>
      </c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3"/>
    </row>
    <row r="3542" customFormat="false" ht="15.75" hidden="false" customHeight="false" outlineLevel="0" collapsed="false">
      <c r="A3542" s="3" t="n">
        <v>3541</v>
      </c>
      <c r="B3542" s="3" t="s">
        <v>10327</v>
      </c>
      <c r="C3542" s="3" t="s">
        <v>10328</v>
      </c>
      <c r="D3542" s="3" t="n">
        <v>1</v>
      </c>
      <c r="E3542" s="3" t="n">
        <v>8.5439208</v>
      </c>
      <c r="F3542" s="3" t="n">
        <v>234</v>
      </c>
      <c r="G3542" s="3" t="n">
        <v>234</v>
      </c>
      <c r="H3542" s="3" t="n">
        <v>27</v>
      </c>
      <c r="I3542" s="3" t="n">
        <v>27</v>
      </c>
      <c r="J3542" s="3" t="n">
        <v>300</v>
      </c>
      <c r="K3542" s="3" t="n">
        <v>300</v>
      </c>
      <c r="L3542" s="3" t="n">
        <v>37</v>
      </c>
      <c r="M3542" s="3" t="n">
        <v>37</v>
      </c>
      <c r="N3542" s="3" t="n">
        <v>-1</v>
      </c>
      <c r="O3542" s="3" t="n">
        <v>-1</v>
      </c>
      <c r="P3542" s="3" t="n">
        <v>8.6</v>
      </c>
      <c r="Q3542" s="3" t="n">
        <v>24.2</v>
      </c>
      <c r="R3542" s="3" t="s">
        <v>10329</v>
      </c>
      <c r="S3542" s="4" t="n">
        <v>45747.1581018519</v>
      </c>
      <c r="T3542" s="3" t="s">
        <v>29</v>
      </c>
      <c r="U3542" s="3" t="s">
        <v>29</v>
      </c>
      <c r="V3542" s="3" t="n">
        <v>0</v>
      </c>
      <c r="W3542" s="3" t="n">
        <v>0</v>
      </c>
      <c r="X3542" s="3" t="n">
        <v>0</v>
      </c>
      <c r="Y3542" s="3" t="s">
        <v>30</v>
      </c>
      <c r="Z3542" s="3" t="s">
        <v>30</v>
      </c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</row>
    <row r="3543" customFormat="false" ht="15.75" hidden="false" customHeight="false" outlineLevel="0" collapsed="false">
      <c r="A3543" s="3" t="n">
        <v>3542</v>
      </c>
      <c r="B3543" s="3" t="s">
        <v>10330</v>
      </c>
      <c r="C3543" s="3" t="s">
        <v>10331</v>
      </c>
      <c r="D3543" s="3" t="n">
        <v>1</v>
      </c>
      <c r="E3543" s="3" t="n">
        <v>4.838055</v>
      </c>
      <c r="F3543" s="3" t="n">
        <v>51</v>
      </c>
      <c r="G3543" s="3" t="n">
        <v>51</v>
      </c>
      <c r="H3543" s="3" t="n">
        <v>18</v>
      </c>
      <c r="I3543" s="3" t="n">
        <v>18</v>
      </c>
      <c r="J3543" s="3" t="n">
        <v>80</v>
      </c>
      <c r="K3543" s="3" t="n">
        <v>80</v>
      </c>
      <c r="L3543" s="3" t="n">
        <v>13</v>
      </c>
      <c r="M3543" s="3" t="n">
        <v>13</v>
      </c>
      <c r="N3543" s="3" t="n">
        <v>-1</v>
      </c>
      <c r="O3543" s="3" t="n">
        <v>-1</v>
      </c>
      <c r="P3543" s="3" t="n">
        <v>8.3</v>
      </c>
      <c r="Q3543" s="3" t="n">
        <v>24.2</v>
      </c>
      <c r="R3543" s="3" t="s">
        <v>10332</v>
      </c>
      <c r="S3543" s="4" t="n">
        <v>45747.158287037</v>
      </c>
      <c r="T3543" s="3" t="s">
        <v>65</v>
      </c>
      <c r="U3543" s="3" t="s">
        <v>65</v>
      </c>
      <c r="V3543" s="3" t="n">
        <v>0</v>
      </c>
      <c r="W3543" s="3" t="n">
        <v>0</v>
      </c>
      <c r="X3543" s="3" t="n">
        <v>0</v>
      </c>
      <c r="Y3543" s="3" t="s">
        <v>30</v>
      </c>
      <c r="Z3543" s="3" t="s">
        <v>30</v>
      </c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</row>
    <row r="3544" customFormat="false" ht="15.75" hidden="false" customHeight="false" outlineLevel="0" collapsed="false">
      <c r="A3544" s="3" t="n">
        <v>3543</v>
      </c>
      <c r="B3544" s="3" t="s">
        <v>10333</v>
      </c>
      <c r="C3544" s="3" t="s">
        <v>10334</v>
      </c>
      <c r="D3544" s="3" t="n">
        <v>1</v>
      </c>
      <c r="E3544" s="3" t="n">
        <v>4.5237854</v>
      </c>
      <c r="F3544" s="3" t="n">
        <v>84</v>
      </c>
      <c r="G3544" s="3" t="n">
        <v>84</v>
      </c>
      <c r="H3544" s="3" t="n">
        <v>16</v>
      </c>
      <c r="I3544" s="3" t="n">
        <v>16</v>
      </c>
      <c r="J3544" s="3" t="n">
        <v>98</v>
      </c>
      <c r="K3544" s="3" t="n">
        <v>98</v>
      </c>
      <c r="L3544" s="3" t="n">
        <v>31</v>
      </c>
      <c r="M3544" s="3" t="n">
        <v>31</v>
      </c>
      <c r="N3544" s="3" t="n">
        <v>-1</v>
      </c>
      <c r="O3544" s="3" t="n">
        <v>-1</v>
      </c>
      <c r="P3544" s="3" t="n">
        <v>8.3</v>
      </c>
      <c r="Q3544" s="3" t="n">
        <v>24.2</v>
      </c>
      <c r="R3544" s="3" t="s">
        <v>10335</v>
      </c>
      <c r="S3544" s="4" t="n">
        <v>45747.1584722222</v>
      </c>
      <c r="T3544" s="3" t="s">
        <v>65</v>
      </c>
      <c r="U3544" s="3" t="s">
        <v>65</v>
      </c>
      <c r="V3544" s="3" t="n">
        <v>0</v>
      </c>
      <c r="W3544" s="3" t="n">
        <v>0</v>
      </c>
      <c r="X3544" s="3" t="n">
        <v>0</v>
      </c>
      <c r="Y3544" s="3" t="s">
        <v>30</v>
      </c>
      <c r="Z3544" s="3" t="s">
        <v>30</v>
      </c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/>
      <c r="BG3544" s="3"/>
      <c r="BH3544" s="3"/>
      <c r="BI3544" s="3"/>
      <c r="BJ3544" s="3"/>
    </row>
    <row r="3545" customFormat="false" ht="15.75" hidden="false" customHeight="false" outlineLevel="0" collapsed="false">
      <c r="A3545" s="3" t="n">
        <v>3544</v>
      </c>
      <c r="B3545" s="3" t="s">
        <v>10336</v>
      </c>
      <c r="C3545" s="3" t="s">
        <v>10337</v>
      </c>
      <c r="D3545" s="3" t="n">
        <v>1</v>
      </c>
      <c r="E3545" s="3" t="n">
        <v>0.2511389</v>
      </c>
      <c r="F3545" s="3" t="n">
        <v>9</v>
      </c>
      <c r="G3545" s="3" t="n">
        <v>9</v>
      </c>
      <c r="H3545" s="3" t="n">
        <v>2</v>
      </c>
      <c r="I3545" s="3" t="n">
        <v>2</v>
      </c>
      <c r="J3545" s="3" t="n">
        <v>0</v>
      </c>
      <c r="K3545" s="3" t="n">
        <v>0</v>
      </c>
      <c r="L3545" s="3" t="n">
        <v>1</v>
      </c>
      <c r="M3545" s="3" t="n">
        <v>1</v>
      </c>
      <c r="N3545" s="3" t="n">
        <v>-1</v>
      </c>
      <c r="O3545" s="3" t="n">
        <v>-1</v>
      </c>
      <c r="P3545" s="3" t="n">
        <v>8.4</v>
      </c>
      <c r="Q3545" s="3" t="n">
        <v>24.2</v>
      </c>
      <c r="R3545" s="3" t="s">
        <v>10338</v>
      </c>
      <c r="S3545" s="4" t="n">
        <v>45747.1585185185</v>
      </c>
      <c r="T3545" s="3" t="s">
        <v>65</v>
      </c>
      <c r="U3545" s="3" t="s">
        <v>65</v>
      </c>
      <c r="V3545" s="3" t="n">
        <v>0</v>
      </c>
      <c r="W3545" s="3" t="n">
        <v>0</v>
      </c>
      <c r="X3545" s="3" t="n">
        <v>0</v>
      </c>
      <c r="Y3545" s="3" t="s">
        <v>30</v>
      </c>
      <c r="Z3545" s="3" t="s">
        <v>30</v>
      </c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</row>
    <row r="3546" customFormat="false" ht="15.75" hidden="false" customHeight="false" outlineLevel="0" collapsed="false">
      <c r="A3546" s="3" t="n">
        <v>3545</v>
      </c>
      <c r="B3546" s="3" t="s">
        <v>10339</v>
      </c>
      <c r="C3546" s="3" t="s">
        <v>10340</v>
      </c>
      <c r="D3546" s="3" t="n">
        <v>1</v>
      </c>
      <c r="E3546" s="3" t="n">
        <v>0.0590616</v>
      </c>
      <c r="F3546" s="3" t="n">
        <v>2</v>
      </c>
      <c r="G3546" s="3" t="n">
        <v>2</v>
      </c>
      <c r="H3546" s="3" t="n">
        <v>9</v>
      </c>
      <c r="I3546" s="3" t="n">
        <v>9</v>
      </c>
      <c r="J3546" s="3" t="n">
        <v>0</v>
      </c>
      <c r="K3546" s="3" t="n">
        <v>0</v>
      </c>
      <c r="L3546" s="3" t="n">
        <v>0</v>
      </c>
      <c r="M3546" s="3" t="n">
        <v>0</v>
      </c>
      <c r="N3546" s="3" t="n">
        <v>-1</v>
      </c>
      <c r="O3546" s="3" t="n">
        <v>-1</v>
      </c>
      <c r="P3546" s="3" t="n">
        <v>8.4</v>
      </c>
      <c r="Q3546" s="3" t="n">
        <v>24.2</v>
      </c>
      <c r="R3546" s="3" t="s">
        <v>10341</v>
      </c>
      <c r="S3546" s="4" t="n">
        <v>45747.1585300926</v>
      </c>
      <c r="T3546" s="3" t="s">
        <v>65</v>
      </c>
      <c r="U3546" s="3" t="s">
        <v>65</v>
      </c>
      <c r="V3546" s="3" t="n">
        <v>0</v>
      </c>
      <c r="W3546" s="3" t="n">
        <v>0</v>
      </c>
      <c r="X3546" s="3" t="n">
        <v>0</v>
      </c>
      <c r="Y3546" s="3" t="s">
        <v>30</v>
      </c>
      <c r="Z3546" s="3" t="s">
        <v>30</v>
      </c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</row>
    <row r="3547" customFormat="false" ht="15.75" hidden="false" customHeight="false" outlineLevel="0" collapsed="false">
      <c r="A3547" s="3" t="n">
        <v>3546</v>
      </c>
      <c r="B3547" s="3" t="s">
        <v>10342</v>
      </c>
      <c r="C3547" s="3" t="s">
        <v>10343</v>
      </c>
      <c r="D3547" s="3" t="n">
        <v>1</v>
      </c>
      <c r="E3547" s="3" t="n">
        <v>0.0332753</v>
      </c>
      <c r="F3547" s="3" t="n">
        <v>2</v>
      </c>
      <c r="G3547" s="3" t="n">
        <v>2</v>
      </c>
      <c r="H3547" s="3" t="n">
        <v>9</v>
      </c>
      <c r="I3547" s="3" t="n">
        <v>9</v>
      </c>
      <c r="J3547" s="3" t="n">
        <v>0</v>
      </c>
      <c r="K3547" s="3" t="n">
        <v>0</v>
      </c>
      <c r="L3547" s="3" t="n">
        <v>0</v>
      </c>
      <c r="M3547" s="3" t="n">
        <v>0</v>
      </c>
      <c r="N3547" s="3" t="n">
        <v>-1</v>
      </c>
      <c r="O3547" s="3" t="n">
        <v>-1</v>
      </c>
      <c r="P3547" s="3" t="n">
        <v>8.4</v>
      </c>
      <c r="Q3547" s="3" t="n">
        <v>24.2</v>
      </c>
      <c r="R3547" s="3" t="s">
        <v>10344</v>
      </c>
      <c r="S3547" s="4" t="n">
        <v>45747.1585532407</v>
      </c>
      <c r="T3547" s="3" t="s">
        <v>65</v>
      </c>
      <c r="U3547" s="3" t="s">
        <v>65</v>
      </c>
      <c r="V3547" s="3" t="n">
        <v>0</v>
      </c>
      <c r="W3547" s="3" t="n">
        <v>0</v>
      </c>
      <c r="X3547" s="3" t="n">
        <v>0</v>
      </c>
      <c r="Y3547" s="3" t="s">
        <v>30</v>
      </c>
      <c r="Z3547" s="3" t="s">
        <v>30</v>
      </c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</row>
    <row r="3548" customFormat="false" ht="15.75" hidden="false" customHeight="false" outlineLevel="0" collapsed="false">
      <c r="A3548" s="3" t="n">
        <v>3547</v>
      </c>
      <c r="B3548" s="3" t="s">
        <v>10345</v>
      </c>
      <c r="C3548" s="3" t="s">
        <v>10346</v>
      </c>
      <c r="D3548" s="3" t="n">
        <v>1</v>
      </c>
      <c r="E3548" s="3" t="n">
        <v>0.0357744</v>
      </c>
      <c r="F3548" s="3" t="n">
        <v>2</v>
      </c>
      <c r="G3548" s="3" t="n">
        <v>2</v>
      </c>
      <c r="H3548" s="3" t="n">
        <v>9</v>
      </c>
      <c r="I3548" s="3" t="n">
        <v>9</v>
      </c>
      <c r="J3548" s="3" t="n">
        <v>0</v>
      </c>
      <c r="K3548" s="3" t="n">
        <v>0</v>
      </c>
      <c r="L3548" s="3" t="n">
        <v>0</v>
      </c>
      <c r="M3548" s="3" t="n">
        <v>0</v>
      </c>
      <c r="N3548" s="3" t="n">
        <v>-1</v>
      </c>
      <c r="O3548" s="3" t="n">
        <v>-1</v>
      </c>
      <c r="P3548" s="3" t="n">
        <v>8.4</v>
      </c>
      <c r="Q3548" s="3" t="n">
        <v>24.2</v>
      </c>
      <c r="R3548" s="3" t="s">
        <v>10347</v>
      </c>
      <c r="S3548" s="4" t="n">
        <v>45747.1585648148</v>
      </c>
      <c r="T3548" s="3" t="s">
        <v>65</v>
      </c>
      <c r="U3548" s="3" t="s">
        <v>65</v>
      </c>
      <c r="V3548" s="3" t="n">
        <v>0</v>
      </c>
      <c r="W3548" s="3" t="n">
        <v>0</v>
      </c>
      <c r="X3548" s="3" t="n">
        <v>0</v>
      </c>
      <c r="Y3548" s="3" t="s">
        <v>30</v>
      </c>
      <c r="Z3548" s="3" t="s">
        <v>30</v>
      </c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</row>
    <row r="3549" customFormat="false" ht="15.75" hidden="false" customHeight="false" outlineLevel="0" collapsed="false">
      <c r="A3549" s="3" t="n">
        <v>3548</v>
      </c>
      <c r="B3549" s="3" t="s">
        <v>10348</v>
      </c>
      <c r="C3549" s="3" t="s">
        <v>10349</v>
      </c>
      <c r="D3549" s="3" t="n">
        <v>1</v>
      </c>
      <c r="E3549" s="3" t="n">
        <v>0.0215912</v>
      </c>
      <c r="F3549" s="3" t="n">
        <v>2</v>
      </c>
      <c r="G3549" s="3" t="n">
        <v>2</v>
      </c>
      <c r="H3549" s="3" t="n">
        <v>9</v>
      </c>
      <c r="I3549" s="3" t="n">
        <v>9</v>
      </c>
      <c r="J3549" s="3" t="n">
        <v>0</v>
      </c>
      <c r="K3549" s="3" t="n">
        <v>0</v>
      </c>
      <c r="L3549" s="3" t="n">
        <v>0</v>
      </c>
      <c r="M3549" s="3" t="n">
        <v>0</v>
      </c>
      <c r="N3549" s="3" t="n">
        <v>-1</v>
      </c>
      <c r="O3549" s="3" t="n">
        <v>-1</v>
      </c>
      <c r="P3549" s="3" t="n">
        <v>8.4</v>
      </c>
      <c r="Q3549" s="3" t="n">
        <v>24.2</v>
      </c>
      <c r="R3549" s="3" t="s">
        <v>10350</v>
      </c>
      <c r="S3549" s="4" t="n">
        <v>45747.158587963</v>
      </c>
      <c r="T3549" s="3" t="s">
        <v>65</v>
      </c>
      <c r="U3549" s="3" t="s">
        <v>65</v>
      </c>
      <c r="V3549" s="3" t="n">
        <v>0</v>
      </c>
      <c r="W3549" s="3" t="n">
        <v>0</v>
      </c>
      <c r="X3549" s="3" t="n">
        <v>0</v>
      </c>
      <c r="Y3549" s="3" t="s">
        <v>30</v>
      </c>
      <c r="Z3549" s="3" t="s">
        <v>30</v>
      </c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</row>
    <row r="3550" customFormat="false" ht="15.75" hidden="false" customHeight="false" outlineLevel="0" collapsed="false">
      <c r="A3550" s="3" t="n">
        <v>3549</v>
      </c>
      <c r="B3550" s="3" t="s">
        <v>10351</v>
      </c>
      <c r="C3550" s="3" t="s">
        <v>10352</v>
      </c>
      <c r="D3550" s="3" t="n">
        <v>1</v>
      </c>
      <c r="E3550" s="3" t="n">
        <v>0.0347528</v>
      </c>
      <c r="F3550" s="3" t="n">
        <v>2</v>
      </c>
      <c r="G3550" s="3" t="n">
        <v>2</v>
      </c>
      <c r="H3550" s="3" t="n">
        <v>9</v>
      </c>
      <c r="I3550" s="3" t="n">
        <v>9</v>
      </c>
      <c r="J3550" s="3" t="n">
        <v>0</v>
      </c>
      <c r="K3550" s="3" t="n">
        <v>0</v>
      </c>
      <c r="L3550" s="3" t="n">
        <v>0</v>
      </c>
      <c r="M3550" s="3" t="n">
        <v>0</v>
      </c>
      <c r="N3550" s="3" t="n">
        <v>-1</v>
      </c>
      <c r="O3550" s="3" t="n">
        <v>-1</v>
      </c>
      <c r="P3550" s="3" t="n">
        <v>8.4</v>
      </c>
      <c r="Q3550" s="3" t="n">
        <v>24.2</v>
      </c>
      <c r="R3550" s="3" t="s">
        <v>10353</v>
      </c>
      <c r="S3550" s="4" t="n">
        <v>45747.158599537</v>
      </c>
      <c r="T3550" s="3" t="s">
        <v>65</v>
      </c>
      <c r="U3550" s="3" t="s">
        <v>65</v>
      </c>
      <c r="V3550" s="3" t="n">
        <v>0</v>
      </c>
      <c r="W3550" s="3" t="n">
        <v>0</v>
      </c>
      <c r="X3550" s="3" t="n">
        <v>0</v>
      </c>
      <c r="Y3550" s="3" t="s">
        <v>30</v>
      </c>
      <c r="Z3550" s="3" t="s">
        <v>30</v>
      </c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</row>
    <row r="3551" customFormat="false" ht="15.75" hidden="false" customHeight="false" outlineLevel="0" collapsed="false">
      <c r="A3551" s="3" t="n">
        <v>3550</v>
      </c>
      <c r="B3551" s="3" t="s">
        <v>10354</v>
      </c>
      <c r="C3551" s="3" t="s">
        <v>10355</v>
      </c>
      <c r="D3551" s="3" t="n">
        <v>1</v>
      </c>
      <c r="E3551" s="3" t="n">
        <v>0.0343056</v>
      </c>
      <c r="F3551" s="3" t="n">
        <v>2</v>
      </c>
      <c r="G3551" s="3" t="n">
        <v>2</v>
      </c>
      <c r="H3551" s="3" t="n">
        <v>9</v>
      </c>
      <c r="I3551" s="3" t="n">
        <v>9</v>
      </c>
      <c r="J3551" s="3" t="n">
        <v>0</v>
      </c>
      <c r="K3551" s="3" t="n">
        <v>0</v>
      </c>
      <c r="L3551" s="3" t="n">
        <v>0</v>
      </c>
      <c r="M3551" s="3" t="n">
        <v>0</v>
      </c>
      <c r="N3551" s="3" t="n">
        <v>-1</v>
      </c>
      <c r="O3551" s="3" t="n">
        <v>-1</v>
      </c>
      <c r="P3551" s="3" t="n">
        <v>8.4</v>
      </c>
      <c r="Q3551" s="3" t="n">
        <v>24.2</v>
      </c>
      <c r="R3551" s="3" t="s">
        <v>10356</v>
      </c>
      <c r="S3551" s="4" t="n">
        <v>45747.1586226852</v>
      </c>
      <c r="T3551" s="3" t="s">
        <v>65</v>
      </c>
      <c r="U3551" s="3" t="s">
        <v>65</v>
      </c>
      <c r="V3551" s="3" t="n">
        <v>0</v>
      </c>
      <c r="W3551" s="3" t="n">
        <v>0</v>
      </c>
      <c r="X3551" s="3" t="n">
        <v>0</v>
      </c>
      <c r="Y3551" s="3" t="s">
        <v>30</v>
      </c>
      <c r="Z3551" s="3" t="s">
        <v>30</v>
      </c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</row>
    <row r="3552" customFormat="false" ht="15.75" hidden="false" customHeight="false" outlineLevel="0" collapsed="false">
      <c r="A3552" s="3" t="n">
        <v>3551</v>
      </c>
      <c r="B3552" s="3" t="s">
        <v>10357</v>
      </c>
      <c r="C3552" s="3" t="s">
        <v>10358</v>
      </c>
      <c r="D3552" s="3" t="n">
        <v>1</v>
      </c>
      <c r="E3552" s="3" t="n">
        <v>0.0272291</v>
      </c>
      <c r="F3552" s="3" t="n">
        <v>2</v>
      </c>
      <c r="G3552" s="3" t="n">
        <v>2</v>
      </c>
      <c r="H3552" s="3" t="n">
        <v>9</v>
      </c>
      <c r="I3552" s="3" t="n">
        <v>9</v>
      </c>
      <c r="J3552" s="3" t="n">
        <v>0</v>
      </c>
      <c r="K3552" s="3" t="n">
        <v>0</v>
      </c>
      <c r="L3552" s="3" t="n">
        <v>0</v>
      </c>
      <c r="M3552" s="3" t="n">
        <v>0</v>
      </c>
      <c r="N3552" s="3" t="n">
        <v>-1</v>
      </c>
      <c r="O3552" s="3" t="n">
        <v>-1</v>
      </c>
      <c r="P3552" s="3" t="n">
        <v>8.4</v>
      </c>
      <c r="Q3552" s="3" t="n">
        <v>24.2</v>
      </c>
      <c r="R3552" s="3" t="s">
        <v>10359</v>
      </c>
      <c r="S3552" s="4" t="n">
        <v>45747.1586342593</v>
      </c>
      <c r="T3552" s="3" t="s">
        <v>65</v>
      </c>
      <c r="U3552" s="3" t="s">
        <v>65</v>
      </c>
      <c r="V3552" s="3" t="n">
        <v>0</v>
      </c>
      <c r="W3552" s="3" t="n">
        <v>0</v>
      </c>
      <c r="X3552" s="3" t="n">
        <v>0</v>
      </c>
      <c r="Y3552" s="3" t="s">
        <v>30</v>
      </c>
      <c r="Z3552" s="3" t="s">
        <v>30</v>
      </c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</row>
    <row r="3553" customFormat="false" ht="15.75" hidden="false" customHeight="false" outlineLevel="0" collapsed="false">
      <c r="A3553" s="3" t="n">
        <v>3552</v>
      </c>
      <c r="B3553" s="3" t="s">
        <v>10360</v>
      </c>
      <c r="C3553" s="3" t="s">
        <v>10361</v>
      </c>
      <c r="D3553" s="3" t="n">
        <v>1</v>
      </c>
      <c r="E3553" s="3" t="n">
        <v>5.5842409</v>
      </c>
      <c r="F3553" s="3" t="n">
        <v>39</v>
      </c>
      <c r="G3553" s="3" t="n">
        <v>39</v>
      </c>
      <c r="H3553" s="3" t="n">
        <v>8</v>
      </c>
      <c r="I3553" s="3" t="n">
        <v>8</v>
      </c>
      <c r="J3553" s="3" t="n">
        <v>51</v>
      </c>
      <c r="K3553" s="3" t="n">
        <v>51</v>
      </c>
      <c r="L3553" s="3" t="n">
        <v>14</v>
      </c>
      <c r="M3553" s="3" t="n">
        <v>14</v>
      </c>
      <c r="N3553" s="3" t="n">
        <v>71</v>
      </c>
      <c r="O3553" s="3" t="n">
        <v>-1</v>
      </c>
      <c r="P3553" s="3" t="n">
        <v>8.4</v>
      </c>
      <c r="Q3553" s="3" t="n">
        <v>24.2</v>
      </c>
      <c r="R3553" s="3" t="s">
        <v>10362</v>
      </c>
      <c r="S3553" s="4" t="n">
        <v>45747.158912037</v>
      </c>
      <c r="T3553" s="3" t="s">
        <v>4910</v>
      </c>
      <c r="U3553" s="3" t="s">
        <v>4910</v>
      </c>
      <c r="V3553" s="3" t="n">
        <v>1</v>
      </c>
      <c r="W3553" s="3" t="n">
        <v>0</v>
      </c>
      <c r="X3553" s="3" t="n">
        <v>0</v>
      </c>
      <c r="Y3553" s="3" t="s">
        <v>30</v>
      </c>
      <c r="Z3553" s="3" t="s">
        <v>30</v>
      </c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</row>
    <row r="3554" customFormat="false" ht="15.75" hidden="false" customHeight="false" outlineLevel="0" collapsed="false">
      <c r="A3554" s="3" t="n">
        <v>3553</v>
      </c>
      <c r="B3554" s="3" t="s">
        <v>10363</v>
      </c>
      <c r="C3554" s="3" t="s">
        <v>10364</v>
      </c>
      <c r="D3554" s="3" t="n">
        <v>1</v>
      </c>
      <c r="E3554" s="3" t="n">
        <v>1.7578</v>
      </c>
      <c r="F3554" s="3" t="n">
        <v>25</v>
      </c>
      <c r="G3554" s="3" t="n">
        <v>25</v>
      </c>
      <c r="H3554" s="3" t="n">
        <v>13</v>
      </c>
      <c r="I3554" s="3" t="n">
        <v>13</v>
      </c>
      <c r="J3554" s="3" t="n">
        <v>21</v>
      </c>
      <c r="K3554" s="3" t="n">
        <v>21</v>
      </c>
      <c r="L3554" s="3" t="n">
        <v>3</v>
      </c>
      <c r="M3554" s="3" t="n">
        <v>3</v>
      </c>
      <c r="N3554" s="3" t="n">
        <v>-1</v>
      </c>
      <c r="O3554" s="3" t="n">
        <v>-1</v>
      </c>
      <c r="P3554" s="3" t="n">
        <v>8.7</v>
      </c>
      <c r="Q3554" s="3" t="n">
        <v>24.2</v>
      </c>
      <c r="R3554" s="3" t="s">
        <v>10365</v>
      </c>
      <c r="S3554" s="4" t="n">
        <v>45747.1590162037</v>
      </c>
      <c r="T3554" s="3" t="s">
        <v>29</v>
      </c>
      <c r="U3554" s="3" t="s">
        <v>29</v>
      </c>
      <c r="V3554" s="3" t="n">
        <v>0</v>
      </c>
      <c r="W3554" s="3" t="n">
        <v>0</v>
      </c>
      <c r="X3554" s="3" t="n">
        <v>0</v>
      </c>
      <c r="Y3554" s="3" t="s">
        <v>30</v>
      </c>
      <c r="Z3554" s="3" t="s">
        <v>30</v>
      </c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</row>
    <row r="3555" customFormat="false" ht="15.75" hidden="false" customHeight="false" outlineLevel="0" collapsed="false">
      <c r="A3555" s="3" t="n">
        <v>3554</v>
      </c>
      <c r="B3555" s="3" t="s">
        <v>10366</v>
      </c>
      <c r="C3555" s="3" t="s">
        <v>10367</v>
      </c>
      <c r="D3555" s="3" t="n">
        <v>1</v>
      </c>
      <c r="E3555" s="3" t="n">
        <v>2.2425678</v>
      </c>
      <c r="F3555" s="3" t="n">
        <v>26</v>
      </c>
      <c r="G3555" s="3" t="n">
        <v>26</v>
      </c>
      <c r="H3555" s="3" t="n">
        <v>10</v>
      </c>
      <c r="I3555" s="3" t="n">
        <v>10</v>
      </c>
      <c r="J3555" s="3" t="n">
        <v>18</v>
      </c>
      <c r="K3555" s="3" t="n">
        <v>18</v>
      </c>
      <c r="L3555" s="3" t="n">
        <v>4</v>
      </c>
      <c r="M3555" s="3" t="n">
        <v>4</v>
      </c>
      <c r="N3555" s="3" t="n">
        <v>-1</v>
      </c>
      <c r="O3555" s="3" t="n">
        <v>-1</v>
      </c>
      <c r="P3555" s="3" t="n">
        <v>8.7</v>
      </c>
      <c r="Q3555" s="3" t="n">
        <v>24.2</v>
      </c>
      <c r="R3555" s="3" t="s">
        <v>10368</v>
      </c>
      <c r="S3555" s="4" t="n">
        <v>45747.1590856482</v>
      </c>
      <c r="T3555" s="3" t="s">
        <v>29</v>
      </c>
      <c r="U3555" s="3" t="s">
        <v>29</v>
      </c>
      <c r="V3555" s="3" t="n">
        <v>0</v>
      </c>
      <c r="W3555" s="3" t="n">
        <v>0</v>
      </c>
      <c r="X3555" s="3" t="n">
        <v>0</v>
      </c>
      <c r="Y3555" s="3" t="s">
        <v>30</v>
      </c>
      <c r="Z3555" s="3" t="s">
        <v>30</v>
      </c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</row>
    <row r="3556" customFormat="false" ht="15.75" hidden="false" customHeight="false" outlineLevel="0" collapsed="false">
      <c r="A3556" s="3" t="n">
        <v>3555</v>
      </c>
      <c r="B3556" s="3" t="s">
        <v>10369</v>
      </c>
      <c r="C3556" s="3" t="s">
        <v>10370</v>
      </c>
      <c r="D3556" s="3" t="n">
        <v>1</v>
      </c>
      <c r="E3556" s="3" t="n">
        <v>3.1417988</v>
      </c>
      <c r="F3556" s="3" t="n">
        <v>27</v>
      </c>
      <c r="G3556" s="3" t="n">
        <v>27</v>
      </c>
      <c r="H3556" s="3" t="n">
        <v>12</v>
      </c>
      <c r="I3556" s="3" t="n">
        <v>12</v>
      </c>
      <c r="J3556" s="3" t="n">
        <v>19</v>
      </c>
      <c r="K3556" s="3" t="n">
        <v>19</v>
      </c>
      <c r="L3556" s="3" t="n">
        <v>4</v>
      </c>
      <c r="M3556" s="3" t="n">
        <v>4</v>
      </c>
      <c r="N3556" s="3" t="n">
        <v>-1</v>
      </c>
      <c r="O3556" s="3" t="n">
        <v>-1</v>
      </c>
      <c r="P3556" s="3" t="n">
        <v>9.1</v>
      </c>
      <c r="Q3556" s="3" t="n">
        <v>24.2</v>
      </c>
      <c r="R3556" s="3" t="s">
        <v>10371</v>
      </c>
      <c r="S3556" s="4" t="n">
        <v>45747.1591666667</v>
      </c>
      <c r="T3556" s="3" t="s">
        <v>29</v>
      </c>
      <c r="U3556" s="3" t="s">
        <v>29</v>
      </c>
      <c r="V3556" s="3" t="n">
        <v>0</v>
      </c>
      <c r="W3556" s="3" t="n">
        <v>0</v>
      </c>
      <c r="X3556" s="3" t="n">
        <v>0</v>
      </c>
      <c r="Y3556" s="3" t="s">
        <v>30</v>
      </c>
      <c r="Z3556" s="3" t="s">
        <v>30</v>
      </c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</row>
    <row r="3557" customFormat="false" ht="15.75" hidden="false" customHeight="false" outlineLevel="0" collapsed="false">
      <c r="A3557" s="3" t="n">
        <v>3556</v>
      </c>
      <c r="B3557" s="3" t="s">
        <v>10372</v>
      </c>
      <c r="C3557" s="3" t="s">
        <v>10373</v>
      </c>
      <c r="D3557" s="3" t="n">
        <v>1</v>
      </c>
      <c r="E3557" s="3" t="n">
        <v>4.4972588</v>
      </c>
      <c r="F3557" s="3" t="n">
        <v>46</v>
      </c>
      <c r="G3557" s="3" t="n">
        <v>46</v>
      </c>
      <c r="H3557" s="3" t="n">
        <v>11</v>
      </c>
      <c r="I3557" s="3" t="n">
        <v>11</v>
      </c>
      <c r="J3557" s="3" t="n">
        <v>60</v>
      </c>
      <c r="K3557" s="3" t="n">
        <v>60</v>
      </c>
      <c r="L3557" s="3" t="n">
        <v>16</v>
      </c>
      <c r="M3557" s="3" t="n">
        <v>16</v>
      </c>
      <c r="N3557" s="3" t="n">
        <v>-1</v>
      </c>
      <c r="O3557" s="3" t="n">
        <v>-1</v>
      </c>
      <c r="P3557" s="3" t="n">
        <v>8.7</v>
      </c>
      <c r="Q3557" s="3" t="n">
        <v>24.2</v>
      </c>
      <c r="R3557" s="3" t="s">
        <v>10374</v>
      </c>
      <c r="S3557" s="4" t="n">
        <v>45747.1592939815</v>
      </c>
      <c r="T3557" s="3" t="s">
        <v>2259</v>
      </c>
      <c r="U3557" s="3" t="s">
        <v>2259</v>
      </c>
      <c r="V3557" s="3" t="n">
        <v>0</v>
      </c>
      <c r="W3557" s="3" t="n">
        <v>0</v>
      </c>
      <c r="X3557" s="3" t="n">
        <v>0</v>
      </c>
      <c r="Y3557" s="3" t="s">
        <v>30</v>
      </c>
      <c r="Z3557" s="3" t="s">
        <v>30</v>
      </c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</row>
    <row r="3558" customFormat="false" ht="15.75" hidden="false" customHeight="false" outlineLevel="0" collapsed="false">
      <c r="A3558" s="3" t="n">
        <v>3557</v>
      </c>
      <c r="B3558" s="3" t="s">
        <v>10375</v>
      </c>
      <c r="C3558" s="3" t="s">
        <v>10376</v>
      </c>
      <c r="D3558" s="3" t="n">
        <v>1</v>
      </c>
      <c r="E3558" s="3" t="n">
        <v>5.0743056</v>
      </c>
      <c r="F3558" s="3" t="n">
        <v>48</v>
      </c>
      <c r="G3558" s="3" t="n">
        <v>48</v>
      </c>
      <c r="H3558" s="3" t="n">
        <v>15</v>
      </c>
      <c r="I3558" s="3" t="n">
        <v>15</v>
      </c>
      <c r="J3558" s="3" t="n">
        <v>86</v>
      </c>
      <c r="K3558" s="3" t="n">
        <v>86</v>
      </c>
      <c r="L3558" s="3" t="n">
        <v>18</v>
      </c>
      <c r="M3558" s="3" t="n">
        <v>18</v>
      </c>
      <c r="N3558" s="3" t="n">
        <v>7</v>
      </c>
      <c r="O3558" s="3" t="n">
        <v>-1</v>
      </c>
      <c r="P3558" s="3" t="n">
        <v>8.7</v>
      </c>
      <c r="Q3558" s="3" t="n">
        <v>24.2</v>
      </c>
      <c r="R3558" s="3" t="s">
        <v>10377</v>
      </c>
      <c r="S3558" s="4" t="n">
        <v>45747.159525463</v>
      </c>
      <c r="T3558" s="3" t="s">
        <v>4910</v>
      </c>
      <c r="U3558" s="3" t="s">
        <v>4910</v>
      </c>
      <c r="V3558" s="3" t="n">
        <v>1</v>
      </c>
      <c r="W3558" s="3" t="n">
        <v>0</v>
      </c>
      <c r="X3558" s="3" t="n">
        <v>0</v>
      </c>
      <c r="Y3558" s="3" t="s">
        <v>30</v>
      </c>
      <c r="Z3558" s="3" t="s">
        <v>30</v>
      </c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/>
      <c r="BG3558" s="3"/>
      <c r="BH3558" s="3"/>
      <c r="BI3558" s="3"/>
      <c r="BJ3558" s="3"/>
    </row>
    <row r="3559" customFormat="false" ht="15.75" hidden="false" customHeight="false" outlineLevel="0" collapsed="false">
      <c r="A3559" s="3" t="n">
        <v>3558</v>
      </c>
      <c r="B3559" s="3" t="s">
        <v>10378</v>
      </c>
      <c r="C3559" s="3" t="s">
        <v>10379</v>
      </c>
      <c r="D3559" s="3" t="n">
        <v>1</v>
      </c>
      <c r="E3559" s="3" t="n">
        <v>4.9142972</v>
      </c>
      <c r="F3559" s="3" t="n">
        <v>62</v>
      </c>
      <c r="G3559" s="3" t="n">
        <v>62</v>
      </c>
      <c r="H3559" s="3" t="n">
        <v>15</v>
      </c>
      <c r="I3559" s="3" t="n">
        <v>15</v>
      </c>
      <c r="J3559" s="3" t="n">
        <v>78</v>
      </c>
      <c r="K3559" s="3" t="n">
        <v>78</v>
      </c>
      <c r="L3559" s="3" t="n">
        <v>4</v>
      </c>
      <c r="M3559" s="3" t="n">
        <v>4</v>
      </c>
      <c r="N3559" s="3" t="n">
        <v>0</v>
      </c>
      <c r="O3559" s="3" t="n">
        <v>-1</v>
      </c>
      <c r="P3559" s="3" t="n">
        <v>8.5</v>
      </c>
      <c r="Q3559" s="3" t="n">
        <v>24.2</v>
      </c>
      <c r="R3559" s="3" t="s">
        <v>10380</v>
      </c>
      <c r="S3559" s="4" t="n">
        <v>45747.1596759259</v>
      </c>
      <c r="T3559" s="3" t="s">
        <v>239</v>
      </c>
      <c r="U3559" s="3" t="s">
        <v>239</v>
      </c>
      <c r="V3559" s="3" t="n">
        <v>1</v>
      </c>
      <c r="W3559" s="3" t="n">
        <v>0</v>
      </c>
      <c r="X3559" s="3" t="n">
        <v>0</v>
      </c>
      <c r="Y3559" s="3" t="s">
        <v>30</v>
      </c>
      <c r="Z3559" s="3" t="s">
        <v>30</v>
      </c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</row>
    <row r="3560" customFormat="false" ht="15.75" hidden="false" customHeight="false" outlineLevel="0" collapsed="false">
      <c r="A3560" s="3" t="n">
        <v>3559</v>
      </c>
      <c r="B3560" s="3" t="s">
        <v>10381</v>
      </c>
      <c r="C3560" s="3" t="s">
        <v>10382</v>
      </c>
      <c r="D3560" s="3" t="n">
        <v>1</v>
      </c>
      <c r="E3560" s="3" t="n">
        <v>5.061558</v>
      </c>
      <c r="F3560" s="3" t="n">
        <v>38</v>
      </c>
      <c r="G3560" s="3" t="n">
        <v>38</v>
      </c>
      <c r="H3560" s="3" t="n">
        <v>12</v>
      </c>
      <c r="I3560" s="3" t="n">
        <v>12</v>
      </c>
      <c r="J3560" s="3" t="n">
        <v>62</v>
      </c>
      <c r="K3560" s="3" t="n">
        <v>62</v>
      </c>
      <c r="L3560" s="3" t="n">
        <v>12</v>
      </c>
      <c r="M3560" s="3" t="n">
        <v>12</v>
      </c>
      <c r="N3560" s="3" t="n">
        <v>34</v>
      </c>
      <c r="O3560" s="3" t="n">
        <v>-1</v>
      </c>
      <c r="P3560" s="3" t="n">
        <v>8.1</v>
      </c>
      <c r="Q3560" s="3" t="n">
        <v>24.2</v>
      </c>
      <c r="R3560" s="3" t="s">
        <v>10383</v>
      </c>
      <c r="S3560" s="4" t="n">
        <v>45747.1600231482</v>
      </c>
      <c r="T3560" s="3" t="s">
        <v>65</v>
      </c>
      <c r="U3560" s="3" t="s">
        <v>65</v>
      </c>
      <c r="V3560" s="3" t="n">
        <v>1</v>
      </c>
      <c r="W3560" s="3" t="n">
        <v>0</v>
      </c>
      <c r="X3560" s="3" t="n">
        <v>0</v>
      </c>
      <c r="Y3560" s="3" t="s">
        <v>30</v>
      </c>
      <c r="Z3560" s="3" t="s">
        <v>30</v>
      </c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3"/>
      <c r="BG3560" s="3"/>
      <c r="BH3560" s="3"/>
      <c r="BI3560" s="3"/>
      <c r="BJ3560" s="3"/>
    </row>
    <row r="3561" customFormat="false" ht="15.75" hidden="false" customHeight="false" outlineLevel="0" collapsed="false">
      <c r="A3561" s="3" t="n">
        <v>3560</v>
      </c>
      <c r="B3561" s="3" t="s">
        <v>10384</v>
      </c>
      <c r="C3561" s="3" t="s">
        <v>10385</v>
      </c>
      <c r="D3561" s="3" t="n">
        <v>1</v>
      </c>
      <c r="E3561" s="3" t="n">
        <v>1.2856338</v>
      </c>
      <c r="F3561" s="3" t="n">
        <v>26</v>
      </c>
      <c r="G3561" s="3" t="n">
        <v>26</v>
      </c>
      <c r="H3561" s="3" t="n">
        <v>13</v>
      </c>
      <c r="I3561" s="3" t="n">
        <v>13</v>
      </c>
      <c r="J3561" s="3" t="n">
        <v>38</v>
      </c>
      <c r="K3561" s="3" t="n">
        <v>38</v>
      </c>
      <c r="L3561" s="3" t="n">
        <v>5</v>
      </c>
      <c r="M3561" s="3" t="n">
        <v>5</v>
      </c>
      <c r="N3561" s="3" t="n">
        <v>-1</v>
      </c>
      <c r="O3561" s="3" t="n">
        <v>-1</v>
      </c>
      <c r="P3561" s="3" t="n">
        <v>8.4</v>
      </c>
      <c r="Q3561" s="3" t="n">
        <v>24.2</v>
      </c>
      <c r="R3561" s="3" t="s">
        <v>10386</v>
      </c>
      <c r="S3561" s="4" t="n">
        <v>45747.1600925926</v>
      </c>
      <c r="T3561" s="3" t="s">
        <v>65</v>
      </c>
      <c r="U3561" s="3" t="s">
        <v>65</v>
      </c>
      <c r="V3561" s="3" t="n">
        <v>0</v>
      </c>
      <c r="W3561" s="3" t="n">
        <v>0</v>
      </c>
      <c r="X3561" s="3" t="n">
        <v>0</v>
      </c>
      <c r="Y3561" s="3" t="s">
        <v>30</v>
      </c>
      <c r="Z3561" s="3" t="s">
        <v>30</v>
      </c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</row>
    <row r="3562" customFormat="false" ht="15.75" hidden="false" customHeight="false" outlineLevel="0" collapsed="false">
      <c r="A3562" s="3" t="n">
        <v>3561</v>
      </c>
      <c r="B3562" s="3" t="s">
        <v>10387</v>
      </c>
      <c r="C3562" s="3" t="s">
        <v>10388</v>
      </c>
      <c r="D3562" s="3" t="n">
        <v>1</v>
      </c>
      <c r="E3562" s="3" t="n">
        <v>2.3961111</v>
      </c>
      <c r="F3562" s="3" t="n">
        <v>16</v>
      </c>
      <c r="G3562" s="3" t="n">
        <v>16</v>
      </c>
      <c r="H3562" s="3" t="n">
        <v>8</v>
      </c>
      <c r="I3562" s="3" t="n">
        <v>8</v>
      </c>
      <c r="J3562" s="3" t="n">
        <v>21</v>
      </c>
      <c r="K3562" s="3" t="n">
        <v>21</v>
      </c>
      <c r="L3562" s="3" t="n">
        <v>3</v>
      </c>
      <c r="M3562" s="3" t="n">
        <v>3</v>
      </c>
      <c r="N3562" s="3" t="n">
        <v>-1</v>
      </c>
      <c r="O3562" s="3" t="n">
        <v>-1</v>
      </c>
      <c r="P3562" s="3" t="n">
        <v>8.3</v>
      </c>
      <c r="Q3562" s="3" t="n">
        <v>24.2</v>
      </c>
      <c r="R3562" s="3" t="s">
        <v>10389</v>
      </c>
      <c r="S3562" s="4" t="n">
        <v>45747.1601736111</v>
      </c>
      <c r="T3562" s="3" t="s">
        <v>239</v>
      </c>
      <c r="U3562" s="3" t="s">
        <v>239</v>
      </c>
      <c r="V3562" s="3" t="n">
        <v>0</v>
      </c>
      <c r="W3562" s="3" t="n">
        <v>0</v>
      </c>
      <c r="X3562" s="3" t="n">
        <v>0</v>
      </c>
      <c r="Y3562" s="3" t="s">
        <v>30</v>
      </c>
      <c r="Z3562" s="3" t="s">
        <v>30</v>
      </c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</row>
    <row r="3563" customFormat="false" ht="15.75" hidden="false" customHeight="false" outlineLevel="0" collapsed="false">
      <c r="A3563" s="3" t="n">
        <v>3562</v>
      </c>
      <c r="B3563" s="3" t="s">
        <v>10390</v>
      </c>
      <c r="C3563" s="3" t="s">
        <v>10391</v>
      </c>
      <c r="D3563" s="3" t="n">
        <v>1</v>
      </c>
      <c r="E3563" s="3" t="n">
        <v>4.3727996</v>
      </c>
      <c r="F3563" s="3" t="n">
        <v>25</v>
      </c>
      <c r="G3563" s="3" t="n">
        <v>25</v>
      </c>
      <c r="H3563" s="3" t="n">
        <v>12</v>
      </c>
      <c r="I3563" s="3" t="n">
        <v>12</v>
      </c>
      <c r="J3563" s="3" t="n">
        <v>40</v>
      </c>
      <c r="K3563" s="3" t="n">
        <v>40</v>
      </c>
      <c r="L3563" s="3" t="n">
        <v>9</v>
      </c>
      <c r="M3563" s="3" t="n">
        <v>9</v>
      </c>
      <c r="N3563" s="3" t="n">
        <v>-1</v>
      </c>
      <c r="O3563" s="3" t="n">
        <v>-1</v>
      </c>
      <c r="P3563" s="3" t="n">
        <v>8.3</v>
      </c>
      <c r="Q3563" s="3" t="n">
        <v>24.2</v>
      </c>
      <c r="R3563" s="3" t="s">
        <v>10392</v>
      </c>
      <c r="S3563" s="4" t="n">
        <v>45747.1603240741</v>
      </c>
      <c r="T3563" s="3" t="s">
        <v>239</v>
      </c>
      <c r="U3563" s="3" t="s">
        <v>239</v>
      </c>
      <c r="V3563" s="3" t="n">
        <v>0</v>
      </c>
      <c r="W3563" s="3" t="n">
        <v>0</v>
      </c>
      <c r="X3563" s="3" t="n">
        <v>0</v>
      </c>
      <c r="Y3563" s="3" t="s">
        <v>30</v>
      </c>
      <c r="Z3563" s="3" t="s">
        <v>30</v>
      </c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</row>
    <row r="3564" customFormat="false" ht="15.75" hidden="false" customHeight="false" outlineLevel="0" collapsed="false">
      <c r="A3564" s="3" t="n">
        <v>3563</v>
      </c>
      <c r="B3564" s="3" t="s">
        <v>10393</v>
      </c>
      <c r="C3564" s="3" t="s">
        <v>10394</v>
      </c>
      <c r="D3564" s="3" t="n">
        <v>1</v>
      </c>
      <c r="E3564" s="3" t="n">
        <v>6.294467</v>
      </c>
      <c r="F3564" s="3" t="n">
        <v>25</v>
      </c>
      <c r="G3564" s="3" t="n">
        <v>25</v>
      </c>
      <c r="H3564" s="3" t="n">
        <v>11</v>
      </c>
      <c r="I3564" s="3" t="n">
        <v>11</v>
      </c>
      <c r="J3564" s="3" t="n">
        <v>34</v>
      </c>
      <c r="K3564" s="3" t="n">
        <v>34</v>
      </c>
      <c r="L3564" s="3" t="n">
        <v>9</v>
      </c>
      <c r="M3564" s="3" t="n">
        <v>9</v>
      </c>
      <c r="N3564" s="3" t="n">
        <v>41</v>
      </c>
      <c r="O3564" s="3" t="n">
        <v>-1</v>
      </c>
      <c r="P3564" s="3" t="n">
        <v>9.1</v>
      </c>
      <c r="Q3564" s="3" t="n">
        <v>24.2</v>
      </c>
      <c r="R3564" s="3" t="s">
        <v>10395</v>
      </c>
      <c r="S3564" s="4" t="n">
        <v>45747.1606597222</v>
      </c>
      <c r="T3564" s="3" t="s">
        <v>65</v>
      </c>
      <c r="U3564" s="3" t="s">
        <v>65</v>
      </c>
      <c r="V3564" s="3" t="n">
        <v>1</v>
      </c>
      <c r="W3564" s="3" t="n">
        <v>0</v>
      </c>
      <c r="X3564" s="3" t="n">
        <v>0</v>
      </c>
      <c r="Y3564" s="3" t="s">
        <v>30</v>
      </c>
      <c r="Z3564" s="3" t="s">
        <v>30</v>
      </c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</row>
    <row r="3565" customFormat="false" ht="15.75" hidden="false" customHeight="false" outlineLevel="0" collapsed="false">
      <c r="A3565" s="3" t="n">
        <v>3564</v>
      </c>
      <c r="B3565" s="3" t="s">
        <v>10396</v>
      </c>
      <c r="C3565" s="3" t="s">
        <v>10397</v>
      </c>
      <c r="D3565" s="3" t="n">
        <v>1</v>
      </c>
      <c r="E3565" s="3" t="n">
        <v>0.56978</v>
      </c>
      <c r="F3565" s="3" t="n">
        <v>33</v>
      </c>
      <c r="G3565" s="3" t="n">
        <v>33</v>
      </c>
      <c r="H3565" s="3" t="n">
        <v>11</v>
      </c>
      <c r="I3565" s="3" t="n">
        <v>11</v>
      </c>
      <c r="J3565" s="3" t="n">
        <v>46</v>
      </c>
      <c r="K3565" s="3" t="n">
        <v>46</v>
      </c>
      <c r="L3565" s="3" t="n">
        <v>1</v>
      </c>
      <c r="M3565" s="3" t="n">
        <v>1</v>
      </c>
      <c r="N3565" s="3" t="n">
        <v>0</v>
      </c>
      <c r="O3565" s="3" t="n">
        <v>0</v>
      </c>
      <c r="P3565" s="3" t="n">
        <v>8.3</v>
      </c>
      <c r="Q3565" s="3" t="n">
        <v>24.2</v>
      </c>
      <c r="R3565" s="3" t="s">
        <v>10398</v>
      </c>
      <c r="S3565" s="4" t="n">
        <v>45747.1607407407</v>
      </c>
      <c r="T3565" s="3" t="s">
        <v>65</v>
      </c>
      <c r="U3565" s="3" t="s">
        <v>65</v>
      </c>
      <c r="V3565" s="3" t="n">
        <v>1</v>
      </c>
      <c r="W3565" s="3" t="n">
        <v>1</v>
      </c>
      <c r="X3565" s="3" t="n">
        <v>0</v>
      </c>
      <c r="Y3565" s="3" t="s">
        <v>30</v>
      </c>
      <c r="Z3565" s="3" t="s">
        <v>30</v>
      </c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</row>
    <row r="3566" customFormat="false" ht="15.75" hidden="false" customHeight="false" outlineLevel="0" collapsed="false">
      <c r="A3566" s="3" t="n">
        <v>3565</v>
      </c>
      <c r="B3566" s="3" t="s">
        <v>10399</v>
      </c>
      <c r="C3566" s="3" t="s">
        <v>10400</v>
      </c>
      <c r="D3566" s="3" t="n">
        <v>1</v>
      </c>
      <c r="E3566" s="3" t="n">
        <v>0.1833761</v>
      </c>
      <c r="F3566" s="3" t="n">
        <v>25</v>
      </c>
      <c r="G3566" s="3" t="n">
        <v>25</v>
      </c>
      <c r="H3566" s="3" t="n">
        <v>7</v>
      </c>
      <c r="I3566" s="3" t="n">
        <v>7</v>
      </c>
      <c r="J3566" s="3" t="n">
        <v>36</v>
      </c>
      <c r="K3566" s="3" t="n">
        <v>36</v>
      </c>
      <c r="L3566" s="3" t="n">
        <v>1</v>
      </c>
      <c r="M3566" s="3" t="n">
        <v>1</v>
      </c>
      <c r="N3566" s="3" t="n">
        <v>0</v>
      </c>
      <c r="O3566" s="3" t="n">
        <v>0</v>
      </c>
      <c r="P3566" s="3" t="n">
        <v>8.3</v>
      </c>
      <c r="Q3566" s="3" t="n">
        <v>24.2</v>
      </c>
      <c r="R3566" s="3" t="s">
        <v>10401</v>
      </c>
      <c r="S3566" s="4" t="n">
        <v>45747.1607986111</v>
      </c>
      <c r="T3566" s="3" t="s">
        <v>65</v>
      </c>
      <c r="U3566" s="3" t="s">
        <v>65</v>
      </c>
      <c r="V3566" s="3" t="n">
        <v>1</v>
      </c>
      <c r="W3566" s="3" t="n">
        <v>1</v>
      </c>
      <c r="X3566" s="3" t="n">
        <v>0</v>
      </c>
      <c r="Y3566" s="3" t="s">
        <v>30</v>
      </c>
      <c r="Z3566" s="3" t="s">
        <v>30</v>
      </c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</row>
    <row r="3567" customFormat="false" ht="15.75" hidden="false" customHeight="false" outlineLevel="0" collapsed="false">
      <c r="A3567" s="3" t="n">
        <v>3566</v>
      </c>
      <c r="B3567" s="3" t="s">
        <v>10402</v>
      </c>
      <c r="C3567" s="3" t="s">
        <v>10403</v>
      </c>
      <c r="D3567" s="3" t="n">
        <v>1</v>
      </c>
      <c r="E3567" s="3" t="n">
        <v>0.8012036</v>
      </c>
      <c r="F3567" s="3" t="n">
        <v>58</v>
      </c>
      <c r="G3567" s="3" t="n">
        <v>58</v>
      </c>
      <c r="H3567" s="3" t="n">
        <v>13</v>
      </c>
      <c r="I3567" s="3" t="n">
        <v>13</v>
      </c>
      <c r="J3567" s="3" t="n">
        <v>87</v>
      </c>
      <c r="K3567" s="3" t="n">
        <v>87</v>
      </c>
      <c r="L3567" s="3" t="n">
        <v>4</v>
      </c>
      <c r="M3567" s="3" t="n">
        <v>4</v>
      </c>
      <c r="N3567" s="3" t="n">
        <v>0</v>
      </c>
      <c r="O3567" s="3" t="n">
        <v>0</v>
      </c>
      <c r="P3567" s="3" t="n">
        <v>8.3</v>
      </c>
      <c r="Q3567" s="3" t="n">
        <v>24.2</v>
      </c>
      <c r="R3567" s="3" t="s">
        <v>10404</v>
      </c>
      <c r="S3567" s="4" t="n">
        <v>45747.1608564815</v>
      </c>
      <c r="T3567" s="3" t="s">
        <v>65</v>
      </c>
      <c r="U3567" s="3" t="s">
        <v>65</v>
      </c>
      <c r="V3567" s="3" t="n">
        <v>1</v>
      </c>
      <c r="W3567" s="3" t="n">
        <v>1</v>
      </c>
      <c r="X3567" s="3" t="n">
        <v>0</v>
      </c>
      <c r="Y3567" s="3" t="s">
        <v>30</v>
      </c>
      <c r="Z3567" s="3" t="s">
        <v>30</v>
      </c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/>
      <c r="BG3567" s="3"/>
      <c r="BH3567" s="3"/>
      <c r="BI3567" s="3"/>
      <c r="BJ3567" s="3"/>
    </row>
    <row r="3568" customFormat="false" ht="15.75" hidden="false" customHeight="false" outlineLevel="0" collapsed="false">
      <c r="A3568" s="3" t="n">
        <v>3567</v>
      </c>
      <c r="B3568" s="3" t="s">
        <v>10405</v>
      </c>
      <c r="C3568" s="3" t="s">
        <v>10406</v>
      </c>
      <c r="D3568" s="3" t="n">
        <v>1</v>
      </c>
      <c r="E3568" s="3" t="n">
        <v>0.3193567</v>
      </c>
      <c r="F3568" s="3" t="n">
        <v>49</v>
      </c>
      <c r="G3568" s="3" t="n">
        <v>49</v>
      </c>
      <c r="H3568" s="3" t="n">
        <v>8</v>
      </c>
      <c r="I3568" s="3" t="n">
        <v>8</v>
      </c>
      <c r="J3568" s="3" t="n">
        <v>76</v>
      </c>
      <c r="K3568" s="3" t="n">
        <v>76</v>
      </c>
      <c r="L3568" s="3" t="n">
        <v>4</v>
      </c>
      <c r="M3568" s="3" t="n">
        <v>4</v>
      </c>
      <c r="N3568" s="3" t="n">
        <v>0</v>
      </c>
      <c r="O3568" s="3" t="n">
        <v>0</v>
      </c>
      <c r="P3568" s="3" t="n">
        <v>8.3</v>
      </c>
      <c r="Q3568" s="3" t="n">
        <v>24.2</v>
      </c>
      <c r="R3568" s="3" t="s">
        <v>10407</v>
      </c>
      <c r="S3568" s="4" t="n">
        <v>45747.1609143519</v>
      </c>
      <c r="T3568" s="3" t="s">
        <v>65</v>
      </c>
      <c r="U3568" s="3" t="s">
        <v>65</v>
      </c>
      <c r="V3568" s="3" t="n">
        <v>1</v>
      </c>
      <c r="W3568" s="3" t="n">
        <v>1</v>
      </c>
      <c r="X3568" s="3" t="n">
        <v>0</v>
      </c>
      <c r="Y3568" s="3" t="s">
        <v>30</v>
      </c>
      <c r="Z3568" s="3" t="s">
        <v>30</v>
      </c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</row>
    <row r="3569" customFormat="false" ht="15.75" hidden="false" customHeight="false" outlineLevel="0" collapsed="false">
      <c r="A3569" s="3" t="n">
        <v>3568</v>
      </c>
      <c r="B3569" s="3" t="s">
        <v>10408</v>
      </c>
      <c r="C3569" s="3" t="s">
        <v>10409</v>
      </c>
      <c r="D3569" s="3" t="n">
        <v>1</v>
      </c>
      <c r="E3569" s="3" t="n">
        <v>1.8704975</v>
      </c>
      <c r="F3569" s="3" t="n">
        <v>21</v>
      </c>
      <c r="G3569" s="3" t="n">
        <v>21</v>
      </c>
      <c r="H3569" s="3" t="n">
        <v>6</v>
      </c>
      <c r="I3569" s="3" t="n">
        <v>6</v>
      </c>
      <c r="J3569" s="3" t="n">
        <v>22</v>
      </c>
      <c r="K3569" s="3" t="n">
        <v>22</v>
      </c>
      <c r="L3569" s="3" t="n">
        <v>7</v>
      </c>
      <c r="M3569" s="3" t="n">
        <v>7</v>
      </c>
      <c r="N3569" s="3" t="n">
        <v>0</v>
      </c>
      <c r="O3569" s="3" t="n">
        <v>-1</v>
      </c>
      <c r="P3569" s="3" t="n">
        <v>8.7</v>
      </c>
      <c r="Q3569" s="3" t="n">
        <v>24.2</v>
      </c>
      <c r="R3569" s="3" t="s">
        <v>10410</v>
      </c>
      <c r="S3569" s="4" t="n">
        <v>45747.1610300926</v>
      </c>
      <c r="T3569" s="3" t="s">
        <v>3197</v>
      </c>
      <c r="U3569" s="3" t="s">
        <v>3197</v>
      </c>
      <c r="V3569" s="3" t="n">
        <v>1</v>
      </c>
      <c r="W3569" s="3" t="n">
        <v>0</v>
      </c>
      <c r="X3569" s="3" t="n">
        <v>0</v>
      </c>
      <c r="Y3569" s="3" t="s">
        <v>30</v>
      </c>
      <c r="Z3569" s="3" t="s">
        <v>30</v>
      </c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</row>
    <row r="3570" customFormat="false" ht="15.75" hidden="false" customHeight="false" outlineLevel="0" collapsed="false">
      <c r="A3570" s="3" t="n">
        <v>3569</v>
      </c>
      <c r="B3570" s="3" t="s">
        <v>10411</v>
      </c>
      <c r="C3570" s="3" t="s">
        <v>10412</v>
      </c>
      <c r="D3570" s="3" t="n">
        <v>1</v>
      </c>
      <c r="E3570" s="3" t="n">
        <v>3.7935381</v>
      </c>
      <c r="F3570" s="3" t="n">
        <v>194</v>
      </c>
      <c r="G3570" s="3" t="n">
        <v>194</v>
      </c>
      <c r="H3570" s="3" t="n">
        <v>20</v>
      </c>
      <c r="I3570" s="3" t="n">
        <v>20</v>
      </c>
      <c r="J3570" s="3" t="n">
        <v>325</v>
      </c>
      <c r="K3570" s="3" t="n">
        <v>325</v>
      </c>
      <c r="L3570" s="3" t="n">
        <v>10</v>
      </c>
      <c r="M3570" s="3" t="n">
        <v>10</v>
      </c>
      <c r="N3570" s="3" t="n">
        <v>33</v>
      </c>
      <c r="O3570" s="3" t="n">
        <v>33</v>
      </c>
      <c r="P3570" s="3" t="n">
        <v>8.1</v>
      </c>
      <c r="Q3570" s="3" t="n">
        <v>24.2</v>
      </c>
      <c r="R3570" s="3" t="s">
        <v>10413</v>
      </c>
      <c r="S3570" s="4" t="n">
        <v>45747.1611458333</v>
      </c>
      <c r="T3570" s="3" t="s">
        <v>65</v>
      </c>
      <c r="U3570" s="3" t="s">
        <v>65</v>
      </c>
      <c r="V3570" s="3" t="n">
        <v>1</v>
      </c>
      <c r="W3570" s="3" t="n">
        <v>1</v>
      </c>
      <c r="X3570" s="3" t="n">
        <v>0</v>
      </c>
      <c r="Y3570" s="3" t="s">
        <v>30</v>
      </c>
      <c r="Z3570" s="3" t="s">
        <v>30</v>
      </c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</row>
    <row r="3571" customFormat="false" ht="15.75" hidden="false" customHeight="false" outlineLevel="0" collapsed="false">
      <c r="A3571" s="3" t="n">
        <v>3570</v>
      </c>
      <c r="B3571" s="3" t="s">
        <v>10414</v>
      </c>
      <c r="C3571" s="3" t="s">
        <v>10415</v>
      </c>
      <c r="D3571" s="3" t="n">
        <v>1</v>
      </c>
      <c r="E3571" s="3" t="n">
        <v>0.7429608</v>
      </c>
      <c r="F3571" s="3" t="n">
        <v>17</v>
      </c>
      <c r="G3571" s="3" t="n">
        <v>17</v>
      </c>
      <c r="H3571" s="3" t="n">
        <v>6</v>
      </c>
      <c r="I3571" s="3" t="n">
        <v>6</v>
      </c>
      <c r="J3571" s="3" t="n">
        <v>16</v>
      </c>
      <c r="K3571" s="3" t="n">
        <v>16</v>
      </c>
      <c r="L3571" s="3" t="n">
        <v>2</v>
      </c>
      <c r="M3571" s="3" t="n">
        <v>2</v>
      </c>
      <c r="N3571" s="3" t="n">
        <v>-1</v>
      </c>
      <c r="O3571" s="3" t="n">
        <v>-1</v>
      </c>
      <c r="P3571" s="3" t="n">
        <v>8.7</v>
      </c>
      <c r="Q3571" s="3" t="n">
        <v>24.2</v>
      </c>
      <c r="R3571" s="3" t="s">
        <v>10416</v>
      </c>
      <c r="S3571" s="4" t="n">
        <v>45747.1612152778</v>
      </c>
      <c r="T3571" s="3" t="s">
        <v>3197</v>
      </c>
      <c r="U3571" s="3" t="s">
        <v>3197</v>
      </c>
      <c r="V3571" s="3" t="n">
        <v>0</v>
      </c>
      <c r="W3571" s="3" t="n">
        <v>0</v>
      </c>
      <c r="X3571" s="3" t="n">
        <v>0</v>
      </c>
      <c r="Y3571" s="3" t="s">
        <v>30</v>
      </c>
      <c r="Z3571" s="3" t="s">
        <v>30</v>
      </c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</row>
    <row r="3572" customFormat="false" ht="15.75" hidden="false" customHeight="false" outlineLevel="0" collapsed="false">
      <c r="A3572" s="3" t="n">
        <v>3571</v>
      </c>
      <c r="B3572" s="3" t="s">
        <v>10417</v>
      </c>
      <c r="C3572" s="3" t="s">
        <v>10418</v>
      </c>
      <c r="D3572" s="3" t="n">
        <v>1</v>
      </c>
      <c r="E3572" s="3" t="n">
        <v>4.9507305</v>
      </c>
      <c r="F3572" s="3" t="n">
        <v>133</v>
      </c>
      <c r="G3572" s="3" t="n">
        <v>133</v>
      </c>
      <c r="H3572" s="3" t="n">
        <v>16</v>
      </c>
      <c r="I3572" s="3" t="n">
        <v>16</v>
      </c>
      <c r="J3572" s="3" t="n">
        <v>145</v>
      </c>
      <c r="K3572" s="3" t="n">
        <v>145</v>
      </c>
      <c r="L3572" s="3" t="n">
        <v>22</v>
      </c>
      <c r="M3572" s="3" t="n">
        <v>22</v>
      </c>
      <c r="N3572" s="3" t="n">
        <v>5</v>
      </c>
      <c r="O3572" s="3" t="n">
        <v>-1</v>
      </c>
      <c r="P3572" s="3" t="n">
        <v>8.7</v>
      </c>
      <c r="Q3572" s="3" t="n">
        <v>24.2</v>
      </c>
      <c r="R3572" s="3" t="s">
        <v>10419</v>
      </c>
      <c r="S3572" s="4" t="n">
        <v>45747.1614930556</v>
      </c>
      <c r="T3572" s="3" t="s">
        <v>3197</v>
      </c>
      <c r="U3572" s="3" t="s">
        <v>3197</v>
      </c>
      <c r="V3572" s="3" t="n">
        <v>1</v>
      </c>
      <c r="W3572" s="3" t="n">
        <v>0</v>
      </c>
      <c r="X3572" s="3" t="n">
        <v>0</v>
      </c>
      <c r="Y3572" s="3" t="s">
        <v>30</v>
      </c>
      <c r="Z3572" s="3" t="s">
        <v>30</v>
      </c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</row>
    <row r="3573" customFormat="false" ht="15.75" hidden="false" customHeight="false" outlineLevel="0" collapsed="false">
      <c r="A3573" s="3" t="n">
        <v>3572</v>
      </c>
      <c r="B3573" s="3" t="s">
        <v>10420</v>
      </c>
      <c r="C3573" s="3" t="s">
        <v>10421</v>
      </c>
      <c r="D3573" s="3" t="n">
        <v>1</v>
      </c>
      <c r="E3573" s="3" t="n">
        <v>0.2963307</v>
      </c>
      <c r="F3573" s="3" t="n">
        <v>15</v>
      </c>
      <c r="G3573" s="3" t="n">
        <v>15</v>
      </c>
      <c r="H3573" s="3" t="n">
        <v>7</v>
      </c>
      <c r="I3573" s="3" t="n">
        <v>7</v>
      </c>
      <c r="J3573" s="3" t="n">
        <v>15</v>
      </c>
      <c r="K3573" s="3" t="n">
        <v>15</v>
      </c>
      <c r="L3573" s="3" t="n">
        <v>1</v>
      </c>
      <c r="M3573" s="3" t="n">
        <v>1</v>
      </c>
      <c r="N3573" s="3" t="n">
        <v>-1</v>
      </c>
      <c r="O3573" s="3" t="n">
        <v>0</v>
      </c>
      <c r="P3573" s="3" t="n">
        <v>8.7</v>
      </c>
      <c r="Q3573" s="3" t="n">
        <v>24.2</v>
      </c>
      <c r="R3573" s="3" t="s">
        <v>10422</v>
      </c>
      <c r="S3573" s="4" t="n">
        <v>45747.1615277778</v>
      </c>
      <c r="T3573" s="3" t="s">
        <v>29</v>
      </c>
      <c r="U3573" s="3" t="s">
        <v>29</v>
      </c>
      <c r="V3573" s="3" t="n">
        <v>0</v>
      </c>
      <c r="W3573" s="3" t="n">
        <v>1</v>
      </c>
      <c r="X3573" s="3" t="n">
        <v>0</v>
      </c>
      <c r="Y3573" s="3" t="s">
        <v>30</v>
      </c>
      <c r="Z3573" s="3" t="s">
        <v>30</v>
      </c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</row>
    <row r="3574" customFormat="false" ht="15.75" hidden="false" customHeight="false" outlineLevel="0" collapsed="false">
      <c r="A3574" s="3" t="n">
        <v>3573</v>
      </c>
      <c r="B3574" s="3" t="s">
        <v>10423</v>
      </c>
      <c r="C3574" s="3" t="s">
        <v>10424</v>
      </c>
      <c r="D3574" s="3" t="n">
        <v>1</v>
      </c>
      <c r="E3574" s="3" t="n">
        <v>0.0827026</v>
      </c>
      <c r="F3574" s="3" t="n">
        <v>7</v>
      </c>
      <c r="G3574" s="3" t="n">
        <v>7</v>
      </c>
      <c r="H3574" s="3" t="n">
        <v>1</v>
      </c>
      <c r="I3574" s="3" t="n">
        <v>1</v>
      </c>
      <c r="J3574" s="3" t="n">
        <v>6</v>
      </c>
      <c r="K3574" s="3" t="n">
        <v>6</v>
      </c>
      <c r="L3574" s="3" t="n">
        <v>0</v>
      </c>
      <c r="M3574" s="3" t="n">
        <v>0</v>
      </c>
      <c r="N3574" s="3" t="n">
        <v>-1</v>
      </c>
      <c r="O3574" s="3" t="n">
        <v>-1</v>
      </c>
      <c r="P3574" s="3" t="n">
        <v>8.7</v>
      </c>
      <c r="Q3574" s="3" t="n">
        <v>24.2</v>
      </c>
      <c r="R3574" s="3" t="s">
        <v>10425</v>
      </c>
      <c r="S3574" s="4" t="n">
        <v>45747.1615740741</v>
      </c>
      <c r="T3574" s="3" t="s">
        <v>29</v>
      </c>
      <c r="U3574" s="3" t="s">
        <v>29</v>
      </c>
      <c r="V3574" s="3" t="n">
        <v>0</v>
      </c>
      <c r="W3574" s="3" t="n">
        <v>0</v>
      </c>
      <c r="X3574" s="3" t="n">
        <v>0</v>
      </c>
      <c r="Y3574" s="3" t="s">
        <v>30</v>
      </c>
      <c r="Z3574" s="3" t="s">
        <v>30</v>
      </c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</row>
    <row r="3575" customFormat="false" ht="15.75" hidden="false" customHeight="false" outlineLevel="0" collapsed="false">
      <c r="A3575" s="3" t="n">
        <v>3574</v>
      </c>
      <c r="B3575" s="3" t="s">
        <v>10426</v>
      </c>
      <c r="C3575" s="3" t="s">
        <v>10427</v>
      </c>
      <c r="D3575" s="3" t="n">
        <v>1</v>
      </c>
      <c r="E3575" s="3" t="n">
        <v>0.0466325</v>
      </c>
      <c r="F3575" s="3" t="n">
        <v>4</v>
      </c>
      <c r="G3575" s="3" t="n">
        <v>4</v>
      </c>
      <c r="H3575" s="3" t="n">
        <v>1</v>
      </c>
      <c r="I3575" s="3" t="n">
        <v>1</v>
      </c>
      <c r="J3575" s="3" t="n">
        <v>3</v>
      </c>
      <c r="K3575" s="3" t="n">
        <v>3</v>
      </c>
      <c r="L3575" s="3" t="n">
        <v>0</v>
      </c>
      <c r="M3575" s="3" t="n">
        <v>0</v>
      </c>
      <c r="N3575" s="3" t="n">
        <v>-1</v>
      </c>
      <c r="O3575" s="3" t="n">
        <v>-1</v>
      </c>
      <c r="P3575" s="3" t="n">
        <v>8.7</v>
      </c>
      <c r="Q3575" s="3" t="n">
        <v>24.2</v>
      </c>
      <c r="R3575" s="3" t="s">
        <v>10428</v>
      </c>
      <c r="S3575" s="4" t="n">
        <v>45747.1615972222</v>
      </c>
      <c r="T3575" s="3" t="s">
        <v>29</v>
      </c>
      <c r="U3575" s="3" t="s">
        <v>29</v>
      </c>
      <c r="V3575" s="3" t="n">
        <v>0</v>
      </c>
      <c r="W3575" s="3" t="n">
        <v>0</v>
      </c>
      <c r="X3575" s="3" t="n">
        <v>0</v>
      </c>
      <c r="Y3575" s="3" t="s">
        <v>30</v>
      </c>
      <c r="Z3575" s="3" t="s">
        <v>30</v>
      </c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</row>
    <row r="3576" customFormat="false" ht="15.75" hidden="false" customHeight="false" outlineLevel="0" collapsed="false">
      <c r="A3576" s="3" t="n">
        <v>3575</v>
      </c>
      <c r="B3576" s="3" t="s">
        <v>10429</v>
      </c>
      <c r="C3576" s="3" t="s">
        <v>10430</v>
      </c>
      <c r="D3576" s="3" t="n">
        <v>1</v>
      </c>
      <c r="E3576" s="3" t="n">
        <v>0.0453133</v>
      </c>
      <c r="F3576" s="3" t="n">
        <v>5</v>
      </c>
      <c r="G3576" s="3" t="n">
        <v>5</v>
      </c>
      <c r="H3576" s="3" t="n">
        <v>1</v>
      </c>
      <c r="I3576" s="3" t="n">
        <v>1</v>
      </c>
      <c r="J3576" s="3" t="n">
        <v>2</v>
      </c>
      <c r="K3576" s="3" t="n">
        <v>2</v>
      </c>
      <c r="L3576" s="3" t="n">
        <v>0</v>
      </c>
      <c r="M3576" s="3" t="n">
        <v>0</v>
      </c>
      <c r="N3576" s="3" t="n">
        <v>-1</v>
      </c>
      <c r="O3576" s="3" t="n">
        <v>-1</v>
      </c>
      <c r="P3576" s="3" t="n">
        <v>8.7</v>
      </c>
      <c r="Q3576" s="3" t="n">
        <v>24.2</v>
      </c>
      <c r="R3576" s="3" t="s">
        <v>10431</v>
      </c>
      <c r="S3576" s="4" t="n">
        <v>45747.1616087963</v>
      </c>
      <c r="T3576" s="3" t="s">
        <v>29</v>
      </c>
      <c r="U3576" s="3" t="s">
        <v>29</v>
      </c>
      <c r="V3576" s="3" t="n">
        <v>0</v>
      </c>
      <c r="W3576" s="3" t="n">
        <v>0</v>
      </c>
      <c r="X3576" s="3" t="n">
        <v>0</v>
      </c>
      <c r="Y3576" s="3" t="s">
        <v>30</v>
      </c>
      <c r="Z3576" s="3" t="s">
        <v>30</v>
      </c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</row>
    <row r="3577" customFormat="false" ht="15.75" hidden="false" customHeight="false" outlineLevel="0" collapsed="false">
      <c r="A3577" s="3" t="n">
        <v>3576</v>
      </c>
      <c r="B3577" s="3" t="s">
        <v>10432</v>
      </c>
      <c r="C3577" s="3" t="s">
        <v>10433</v>
      </c>
      <c r="D3577" s="3" t="n">
        <v>1</v>
      </c>
      <c r="E3577" s="3" t="n">
        <v>0.0462582</v>
      </c>
      <c r="F3577" s="3" t="n">
        <v>5</v>
      </c>
      <c r="G3577" s="3" t="n">
        <v>5</v>
      </c>
      <c r="H3577" s="3" t="n">
        <v>1</v>
      </c>
      <c r="I3577" s="3" t="n">
        <v>1</v>
      </c>
      <c r="J3577" s="3" t="n">
        <v>2</v>
      </c>
      <c r="K3577" s="3" t="n">
        <v>2</v>
      </c>
      <c r="L3577" s="3" t="n">
        <v>0</v>
      </c>
      <c r="M3577" s="3" t="n">
        <v>0</v>
      </c>
      <c r="N3577" s="3" t="n">
        <v>-1</v>
      </c>
      <c r="O3577" s="3" t="n">
        <v>-1</v>
      </c>
      <c r="P3577" s="3" t="n">
        <v>8.7</v>
      </c>
      <c r="Q3577" s="3" t="n">
        <v>24.2</v>
      </c>
      <c r="R3577" s="3" t="s">
        <v>10434</v>
      </c>
      <c r="S3577" s="4" t="n">
        <v>45747.1616203704</v>
      </c>
      <c r="T3577" s="3" t="s">
        <v>29</v>
      </c>
      <c r="U3577" s="3" t="s">
        <v>29</v>
      </c>
      <c r="V3577" s="3" t="n">
        <v>0</v>
      </c>
      <c r="W3577" s="3" t="n">
        <v>0</v>
      </c>
      <c r="X3577" s="3" t="n">
        <v>0</v>
      </c>
      <c r="Y3577" s="3" t="s">
        <v>30</v>
      </c>
      <c r="Z3577" s="3" t="s">
        <v>30</v>
      </c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</row>
    <row r="3578" customFormat="false" ht="15.75" hidden="false" customHeight="false" outlineLevel="0" collapsed="false">
      <c r="A3578" s="3" t="n">
        <v>3577</v>
      </c>
      <c r="B3578" s="3" t="s">
        <v>10435</v>
      </c>
      <c r="C3578" s="3" t="s">
        <v>10436</v>
      </c>
      <c r="D3578" s="3" t="n">
        <v>1</v>
      </c>
      <c r="E3578" s="3" t="n">
        <v>1.1731479</v>
      </c>
      <c r="F3578" s="3" t="n">
        <v>13</v>
      </c>
      <c r="G3578" s="3" t="n">
        <v>13</v>
      </c>
      <c r="H3578" s="3" t="n">
        <v>10</v>
      </c>
      <c r="I3578" s="3" t="n">
        <v>10</v>
      </c>
      <c r="J3578" s="3" t="n">
        <v>14</v>
      </c>
      <c r="K3578" s="3" t="n">
        <v>14</v>
      </c>
      <c r="L3578" s="3" t="n">
        <v>0</v>
      </c>
      <c r="M3578" s="3" t="n">
        <v>0</v>
      </c>
      <c r="N3578" s="3" t="n">
        <v>3</v>
      </c>
      <c r="O3578" s="3" t="n">
        <v>-1</v>
      </c>
      <c r="P3578" s="3" t="n">
        <v>8.5</v>
      </c>
      <c r="Q3578" s="3" t="n">
        <v>24.2</v>
      </c>
      <c r="R3578" s="3" t="s">
        <v>10437</v>
      </c>
      <c r="S3578" s="4" t="n">
        <v>45747.1618171296</v>
      </c>
      <c r="T3578" s="3" t="s">
        <v>65</v>
      </c>
      <c r="U3578" s="3" t="s">
        <v>65</v>
      </c>
      <c r="V3578" s="3" t="n">
        <v>1</v>
      </c>
      <c r="W3578" s="3" t="n">
        <v>0</v>
      </c>
      <c r="X3578" s="3" t="n">
        <v>0</v>
      </c>
      <c r="Y3578" s="3" t="s">
        <v>30</v>
      </c>
      <c r="Z3578" s="3" t="s">
        <v>30</v>
      </c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</row>
    <row r="3579" customFormat="false" ht="15.75" hidden="false" customHeight="false" outlineLevel="0" collapsed="false">
      <c r="A3579" s="3" t="n">
        <v>3578</v>
      </c>
      <c r="B3579" s="3" t="s">
        <v>10438</v>
      </c>
      <c r="C3579" s="3" t="s">
        <v>10439</v>
      </c>
      <c r="D3579" s="3" t="n">
        <v>1</v>
      </c>
      <c r="E3579" s="3" t="n">
        <v>3.4318195</v>
      </c>
      <c r="F3579" s="3" t="n">
        <v>33</v>
      </c>
      <c r="G3579" s="3" t="n">
        <v>33</v>
      </c>
      <c r="H3579" s="3" t="n">
        <v>8</v>
      </c>
      <c r="I3579" s="3" t="n">
        <v>8</v>
      </c>
      <c r="J3579" s="3" t="n">
        <v>49</v>
      </c>
      <c r="K3579" s="3" t="n">
        <v>49</v>
      </c>
      <c r="L3579" s="3" t="n">
        <v>3</v>
      </c>
      <c r="M3579" s="3" t="n">
        <v>3</v>
      </c>
      <c r="N3579" s="3" t="n">
        <v>0</v>
      </c>
      <c r="O3579" s="3" t="n">
        <v>0</v>
      </c>
      <c r="P3579" s="3" t="n">
        <v>7.9</v>
      </c>
      <c r="Q3579" s="3" t="n">
        <v>24.2</v>
      </c>
      <c r="R3579" s="3" t="s">
        <v>10440</v>
      </c>
      <c r="S3579" s="4" t="n">
        <v>45747.1619097222</v>
      </c>
      <c r="T3579" s="3" t="s">
        <v>65</v>
      </c>
      <c r="U3579" s="3" t="s">
        <v>65</v>
      </c>
      <c r="V3579" s="3" t="n">
        <v>1</v>
      </c>
      <c r="W3579" s="3" t="n">
        <v>1</v>
      </c>
      <c r="X3579" s="3" t="n">
        <v>0</v>
      </c>
      <c r="Y3579" s="3" t="s">
        <v>30</v>
      </c>
      <c r="Z3579" s="3" t="s">
        <v>30</v>
      </c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3"/>
    </row>
    <row r="3580" customFormat="false" ht="15.75" hidden="false" customHeight="false" outlineLevel="0" collapsed="false">
      <c r="A3580" s="3" t="n">
        <v>3579</v>
      </c>
      <c r="B3580" s="3" t="s">
        <v>10441</v>
      </c>
      <c r="C3580" s="3" t="s">
        <v>10442</v>
      </c>
      <c r="D3580" s="3" t="n">
        <v>1</v>
      </c>
      <c r="E3580" s="3" t="n">
        <v>2.9890711</v>
      </c>
      <c r="F3580" s="3" t="n">
        <v>394</v>
      </c>
      <c r="G3580" s="3" t="n">
        <v>394</v>
      </c>
      <c r="H3580" s="3" t="n">
        <v>24</v>
      </c>
      <c r="I3580" s="3" t="n">
        <v>24</v>
      </c>
      <c r="J3580" s="3" t="n">
        <v>641</v>
      </c>
      <c r="K3580" s="3" t="n">
        <v>641</v>
      </c>
      <c r="L3580" s="3" t="n">
        <v>29</v>
      </c>
      <c r="M3580" s="3" t="n">
        <v>29</v>
      </c>
      <c r="N3580" s="3" t="n">
        <v>-1</v>
      </c>
      <c r="O3580" s="3" t="n">
        <v>-1</v>
      </c>
      <c r="P3580" s="3" t="n">
        <v>8.1</v>
      </c>
      <c r="Q3580" s="3" t="n">
        <v>24.2</v>
      </c>
      <c r="R3580" s="3" t="s">
        <v>10443</v>
      </c>
      <c r="S3580" s="4" t="n">
        <v>45747.1620023148</v>
      </c>
      <c r="T3580" s="3" t="s">
        <v>65</v>
      </c>
      <c r="U3580" s="3" t="s">
        <v>65</v>
      </c>
      <c r="V3580" s="3" t="n">
        <v>0</v>
      </c>
      <c r="W3580" s="3" t="n">
        <v>0</v>
      </c>
      <c r="X3580" s="3" t="n">
        <v>0</v>
      </c>
      <c r="Y3580" s="3" t="s">
        <v>30</v>
      </c>
      <c r="Z3580" s="3" t="s">
        <v>30</v>
      </c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3"/>
    </row>
    <row r="3581" customFormat="false" ht="15.75" hidden="false" customHeight="false" outlineLevel="0" collapsed="false">
      <c r="A3581" s="3" t="n">
        <v>3580</v>
      </c>
      <c r="B3581" s="3" t="s">
        <v>10444</v>
      </c>
      <c r="C3581" s="3" t="s">
        <v>10445</v>
      </c>
      <c r="D3581" s="3" t="n">
        <v>1</v>
      </c>
      <c r="E3581" s="3" t="n">
        <v>1.9813871</v>
      </c>
      <c r="F3581" s="3" t="n">
        <v>20</v>
      </c>
      <c r="G3581" s="3" t="n">
        <v>20</v>
      </c>
      <c r="H3581" s="3" t="n">
        <v>3</v>
      </c>
      <c r="I3581" s="3" t="n">
        <v>3</v>
      </c>
      <c r="J3581" s="3" t="n">
        <v>43</v>
      </c>
      <c r="K3581" s="3" t="n">
        <v>43</v>
      </c>
      <c r="L3581" s="3" t="n">
        <v>11</v>
      </c>
      <c r="M3581" s="3" t="n">
        <v>11</v>
      </c>
      <c r="N3581" s="3" t="n">
        <v>9</v>
      </c>
      <c r="O3581" s="3" t="n">
        <v>-1</v>
      </c>
      <c r="P3581" s="3" t="n">
        <v>8.5</v>
      </c>
      <c r="Q3581" s="3" t="n">
        <v>24.2</v>
      </c>
      <c r="R3581" s="3" t="s">
        <v>10446</v>
      </c>
      <c r="S3581" s="4" t="n">
        <v>45747.1621180556</v>
      </c>
      <c r="T3581" s="3" t="s">
        <v>65</v>
      </c>
      <c r="U3581" s="3" t="s">
        <v>65</v>
      </c>
      <c r="V3581" s="3" t="n">
        <v>1</v>
      </c>
      <c r="W3581" s="3" t="n">
        <v>0</v>
      </c>
      <c r="X3581" s="3" t="n">
        <v>0</v>
      </c>
      <c r="Y3581" s="3" t="s">
        <v>30</v>
      </c>
      <c r="Z3581" s="3" t="s">
        <v>30</v>
      </c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3"/>
    </row>
    <row r="3582" customFormat="false" ht="15.75" hidden="false" customHeight="false" outlineLevel="0" collapsed="false">
      <c r="A3582" s="3" t="n">
        <v>3581</v>
      </c>
      <c r="B3582" s="3" t="s">
        <v>10447</v>
      </c>
      <c r="C3582" s="3" t="s">
        <v>10448</v>
      </c>
      <c r="D3582" s="3" t="n">
        <v>1</v>
      </c>
      <c r="E3582" s="3" t="n">
        <v>5.5272016</v>
      </c>
      <c r="F3582" s="3" t="n">
        <v>271</v>
      </c>
      <c r="G3582" s="3" t="n">
        <v>271</v>
      </c>
      <c r="H3582" s="3" t="n">
        <v>25</v>
      </c>
      <c r="I3582" s="3" t="n">
        <v>25</v>
      </c>
      <c r="J3582" s="3" t="n">
        <v>364</v>
      </c>
      <c r="K3582" s="3" t="n">
        <v>364</v>
      </c>
      <c r="L3582" s="3" t="n">
        <v>28</v>
      </c>
      <c r="M3582" s="3" t="n">
        <v>28</v>
      </c>
      <c r="N3582" s="3" t="n">
        <v>38</v>
      </c>
      <c r="O3582" s="3" t="n">
        <v>-1</v>
      </c>
      <c r="P3582" s="3" t="n">
        <v>8.6</v>
      </c>
      <c r="Q3582" s="3" t="n">
        <v>24.2</v>
      </c>
      <c r="R3582" s="3" t="s">
        <v>10449</v>
      </c>
      <c r="S3582" s="4" t="n">
        <v>45747.1623611111</v>
      </c>
      <c r="T3582" s="3" t="s">
        <v>2259</v>
      </c>
      <c r="U3582" s="3" t="s">
        <v>2259</v>
      </c>
      <c r="V3582" s="3" t="n">
        <v>1</v>
      </c>
      <c r="W3582" s="3" t="n">
        <v>0</v>
      </c>
      <c r="X3582" s="3" t="n">
        <v>0</v>
      </c>
      <c r="Y3582" s="3" t="s">
        <v>30</v>
      </c>
      <c r="Z3582" s="3" t="s">
        <v>30</v>
      </c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</row>
    <row r="3583" customFormat="false" ht="15.75" hidden="false" customHeight="false" outlineLevel="0" collapsed="false">
      <c r="A3583" s="3" t="n">
        <v>3582</v>
      </c>
      <c r="B3583" s="3" t="s">
        <v>10450</v>
      </c>
      <c r="C3583" s="3" t="s">
        <v>10451</v>
      </c>
      <c r="D3583" s="3" t="n">
        <v>1</v>
      </c>
      <c r="E3583" s="3" t="n">
        <v>0.2956123</v>
      </c>
      <c r="F3583" s="3" t="n">
        <v>18</v>
      </c>
      <c r="G3583" s="3" t="n">
        <v>18</v>
      </c>
      <c r="H3583" s="3" t="n">
        <v>9</v>
      </c>
      <c r="I3583" s="3" t="n">
        <v>9</v>
      </c>
      <c r="J3583" s="3" t="n">
        <v>14</v>
      </c>
      <c r="K3583" s="3" t="n">
        <v>14</v>
      </c>
      <c r="L3583" s="3" t="n">
        <v>2</v>
      </c>
      <c r="M3583" s="3" t="n">
        <v>2</v>
      </c>
      <c r="N3583" s="3" t="n">
        <v>16</v>
      </c>
      <c r="O3583" s="3" t="n">
        <v>-1</v>
      </c>
      <c r="P3583" s="3" t="n">
        <v>8.4</v>
      </c>
      <c r="Q3583" s="3" t="n">
        <v>24.2</v>
      </c>
      <c r="R3583" s="3" t="s">
        <v>10452</v>
      </c>
      <c r="S3583" s="4" t="n">
        <v>45747.1624305556</v>
      </c>
      <c r="T3583" s="3" t="s">
        <v>65</v>
      </c>
      <c r="U3583" s="3" t="s">
        <v>65</v>
      </c>
      <c r="V3583" s="3" t="n">
        <v>1</v>
      </c>
      <c r="W3583" s="3" t="n">
        <v>0</v>
      </c>
      <c r="X3583" s="3" t="n">
        <v>0</v>
      </c>
      <c r="Y3583" s="3" t="s">
        <v>30</v>
      </c>
      <c r="Z3583" s="3" t="s">
        <v>30</v>
      </c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</row>
    <row r="3584" customFormat="false" ht="15.75" hidden="false" customHeight="false" outlineLevel="0" collapsed="false">
      <c r="A3584" s="3" t="n">
        <v>3583</v>
      </c>
      <c r="B3584" s="3" t="s">
        <v>10453</v>
      </c>
      <c r="C3584" s="3" t="s">
        <v>10454</v>
      </c>
      <c r="D3584" s="3" t="n">
        <v>1</v>
      </c>
      <c r="E3584" s="3" t="n">
        <v>3.1838133</v>
      </c>
      <c r="F3584" s="3" t="n">
        <v>15</v>
      </c>
      <c r="G3584" s="3" t="n">
        <v>15</v>
      </c>
      <c r="H3584" s="3" t="n">
        <v>4</v>
      </c>
      <c r="I3584" s="3" t="n">
        <v>4</v>
      </c>
      <c r="J3584" s="3" t="n">
        <v>19</v>
      </c>
      <c r="K3584" s="3" t="n">
        <v>19</v>
      </c>
      <c r="L3584" s="3" t="n">
        <v>4</v>
      </c>
      <c r="M3584" s="3" t="n">
        <v>4</v>
      </c>
      <c r="N3584" s="3" t="n">
        <v>-1</v>
      </c>
      <c r="O3584" s="3" t="n">
        <v>-1</v>
      </c>
      <c r="P3584" s="3" t="n">
        <v>8.4</v>
      </c>
      <c r="Q3584" s="3" t="n">
        <v>24.2</v>
      </c>
      <c r="R3584" s="3" t="s">
        <v>10455</v>
      </c>
      <c r="S3584" s="4" t="n">
        <v>45747.1625347222</v>
      </c>
      <c r="T3584" s="3" t="s">
        <v>65</v>
      </c>
      <c r="U3584" s="3" t="s">
        <v>65</v>
      </c>
      <c r="V3584" s="3" t="n">
        <v>0</v>
      </c>
      <c r="W3584" s="3" t="n">
        <v>0</v>
      </c>
      <c r="X3584" s="3" t="n">
        <v>0</v>
      </c>
      <c r="Y3584" s="3" t="s">
        <v>30</v>
      </c>
      <c r="Z3584" s="3" t="s">
        <v>30</v>
      </c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</row>
    <row r="3585" customFormat="false" ht="15.75" hidden="false" customHeight="false" outlineLevel="0" collapsed="false">
      <c r="A3585" s="3" t="n">
        <v>3584</v>
      </c>
      <c r="B3585" s="3" t="s">
        <v>10456</v>
      </c>
      <c r="C3585" s="3" t="s">
        <v>10457</v>
      </c>
      <c r="D3585" s="3" t="n">
        <v>1</v>
      </c>
      <c r="E3585" s="3" t="n">
        <v>1.1576428</v>
      </c>
      <c r="F3585" s="3" t="n">
        <v>18</v>
      </c>
      <c r="G3585" s="3" t="n">
        <v>18</v>
      </c>
      <c r="H3585" s="3" t="n">
        <v>12</v>
      </c>
      <c r="I3585" s="3" t="n">
        <v>12</v>
      </c>
      <c r="J3585" s="3" t="n">
        <v>24</v>
      </c>
      <c r="K3585" s="3" t="n">
        <v>24</v>
      </c>
      <c r="L3585" s="3" t="n">
        <v>5</v>
      </c>
      <c r="M3585" s="3" t="n">
        <v>5</v>
      </c>
      <c r="N3585" s="3" t="n">
        <v>7</v>
      </c>
      <c r="O3585" s="3" t="n">
        <v>-1</v>
      </c>
      <c r="P3585" s="3" t="n">
        <v>8.5</v>
      </c>
      <c r="Q3585" s="3" t="n">
        <v>24.2</v>
      </c>
      <c r="R3585" s="3" t="s">
        <v>10458</v>
      </c>
      <c r="S3585" s="4" t="n">
        <v>45747.1626273148</v>
      </c>
      <c r="T3585" s="3" t="s">
        <v>65</v>
      </c>
      <c r="U3585" s="3" t="s">
        <v>65</v>
      </c>
      <c r="V3585" s="3" t="n">
        <v>1</v>
      </c>
      <c r="W3585" s="3" t="n">
        <v>0</v>
      </c>
      <c r="X3585" s="3" t="n">
        <v>0</v>
      </c>
      <c r="Y3585" s="3" t="s">
        <v>30</v>
      </c>
      <c r="Z3585" s="3" t="s">
        <v>30</v>
      </c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</row>
    <row r="3586" customFormat="false" ht="15.75" hidden="false" customHeight="false" outlineLevel="0" collapsed="false">
      <c r="A3586" s="3" t="n">
        <v>3585</v>
      </c>
      <c r="B3586" s="3" t="s">
        <v>10459</v>
      </c>
      <c r="C3586" s="3" t="s">
        <v>10460</v>
      </c>
      <c r="D3586" s="3" t="n">
        <v>1</v>
      </c>
      <c r="E3586" s="3" t="n">
        <v>0.5125518</v>
      </c>
      <c r="F3586" s="3" t="n">
        <v>35</v>
      </c>
      <c r="G3586" s="3" t="n">
        <v>35</v>
      </c>
      <c r="H3586" s="3" t="n">
        <v>9</v>
      </c>
      <c r="I3586" s="3" t="n">
        <v>9</v>
      </c>
      <c r="J3586" s="3" t="n">
        <v>27</v>
      </c>
      <c r="K3586" s="3" t="n">
        <v>27</v>
      </c>
      <c r="L3586" s="3" t="n">
        <v>7</v>
      </c>
      <c r="M3586" s="3" t="n">
        <v>7</v>
      </c>
      <c r="N3586" s="3" t="n">
        <v>-1</v>
      </c>
      <c r="O3586" s="3" t="n">
        <v>-1</v>
      </c>
      <c r="P3586" s="3" t="n">
        <v>8.7</v>
      </c>
      <c r="Q3586" s="3" t="n">
        <v>24.2</v>
      </c>
      <c r="R3586" s="3" t="s">
        <v>10461</v>
      </c>
      <c r="S3586" s="4" t="n">
        <v>45747.1626851852</v>
      </c>
      <c r="T3586" s="3" t="s">
        <v>29</v>
      </c>
      <c r="U3586" s="3" t="s">
        <v>29</v>
      </c>
      <c r="V3586" s="3" t="n">
        <v>0</v>
      </c>
      <c r="W3586" s="3" t="n">
        <v>0</v>
      </c>
      <c r="X3586" s="3" t="n">
        <v>0</v>
      </c>
      <c r="Y3586" s="3" t="s">
        <v>30</v>
      </c>
      <c r="Z3586" s="3" t="s">
        <v>30</v>
      </c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3"/>
      <c r="BG3586" s="3"/>
      <c r="BH3586" s="3"/>
      <c r="BI3586" s="3"/>
      <c r="BJ3586" s="3"/>
    </row>
    <row r="3587" customFormat="false" ht="15.75" hidden="false" customHeight="false" outlineLevel="0" collapsed="false">
      <c r="A3587" s="3" t="n">
        <v>3586</v>
      </c>
      <c r="B3587" s="3" t="s">
        <v>10462</v>
      </c>
      <c r="C3587" s="3" t="s">
        <v>10463</v>
      </c>
      <c r="D3587" s="3" t="n">
        <v>1</v>
      </c>
      <c r="E3587" s="3" t="n">
        <v>2.0510099</v>
      </c>
      <c r="F3587" s="3" t="n">
        <v>49</v>
      </c>
      <c r="G3587" s="3" t="n">
        <v>49</v>
      </c>
      <c r="H3587" s="3" t="n">
        <v>16</v>
      </c>
      <c r="I3587" s="3" t="n">
        <v>16</v>
      </c>
      <c r="J3587" s="3" t="n">
        <v>45</v>
      </c>
      <c r="K3587" s="3" t="n">
        <v>45</v>
      </c>
      <c r="L3587" s="3" t="n">
        <v>6</v>
      </c>
      <c r="M3587" s="3" t="n">
        <v>6</v>
      </c>
      <c r="N3587" s="3" t="n">
        <v>-1</v>
      </c>
      <c r="O3587" s="3" t="n">
        <v>-1</v>
      </c>
      <c r="P3587" s="3" t="n">
        <v>8.7</v>
      </c>
      <c r="Q3587" s="3" t="n">
        <v>24.2</v>
      </c>
      <c r="R3587" s="3" t="s">
        <v>10464</v>
      </c>
      <c r="S3587" s="4" t="n">
        <v>45747.1627430556</v>
      </c>
      <c r="T3587" s="3" t="s">
        <v>29</v>
      </c>
      <c r="U3587" s="3" t="s">
        <v>29</v>
      </c>
      <c r="V3587" s="3" t="n">
        <v>0</v>
      </c>
      <c r="W3587" s="3" t="n">
        <v>0</v>
      </c>
      <c r="X3587" s="3" t="n">
        <v>0</v>
      </c>
      <c r="Y3587" s="3" t="s">
        <v>30</v>
      </c>
      <c r="Z3587" s="3" t="s">
        <v>30</v>
      </c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/>
      <c r="BG3587" s="3"/>
      <c r="BH3587" s="3"/>
      <c r="BI3587" s="3"/>
      <c r="BJ3587" s="3"/>
    </row>
    <row r="3588" customFormat="false" ht="15.75" hidden="false" customHeight="false" outlineLevel="0" collapsed="false">
      <c r="A3588" s="3" t="n">
        <v>3587</v>
      </c>
      <c r="B3588" s="3" t="s">
        <v>10465</v>
      </c>
      <c r="C3588" s="3" t="s">
        <v>10466</v>
      </c>
      <c r="D3588" s="3" t="n">
        <v>1</v>
      </c>
      <c r="E3588" s="3" t="n">
        <v>0.5523422</v>
      </c>
      <c r="F3588" s="3" t="n">
        <v>60</v>
      </c>
      <c r="G3588" s="3" t="n">
        <v>60</v>
      </c>
      <c r="H3588" s="3" t="n">
        <v>14</v>
      </c>
      <c r="I3588" s="3" t="n">
        <v>14</v>
      </c>
      <c r="J3588" s="3" t="n">
        <v>60</v>
      </c>
      <c r="K3588" s="3" t="n">
        <v>60</v>
      </c>
      <c r="L3588" s="3" t="n">
        <v>8</v>
      </c>
      <c r="M3588" s="3" t="n">
        <v>8</v>
      </c>
      <c r="N3588" s="3" t="n">
        <v>7</v>
      </c>
      <c r="O3588" s="3" t="n">
        <v>-1</v>
      </c>
      <c r="P3588" s="3" t="n">
        <v>8.7</v>
      </c>
      <c r="Q3588" s="3" t="n">
        <v>24.2</v>
      </c>
      <c r="R3588" s="3" t="s">
        <v>10467</v>
      </c>
      <c r="S3588" s="4" t="n">
        <v>45747.1628240741</v>
      </c>
      <c r="T3588" s="3" t="s">
        <v>246</v>
      </c>
      <c r="U3588" s="3" t="s">
        <v>246</v>
      </c>
      <c r="V3588" s="3" t="n">
        <v>1</v>
      </c>
      <c r="W3588" s="3" t="n">
        <v>0</v>
      </c>
      <c r="X3588" s="3" t="n">
        <v>0</v>
      </c>
      <c r="Y3588" s="3" t="s">
        <v>30</v>
      </c>
      <c r="Z3588" s="3" t="s">
        <v>30</v>
      </c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3"/>
      <c r="BG3588" s="3"/>
      <c r="BH3588" s="3"/>
      <c r="BI3588" s="3"/>
      <c r="BJ3588" s="3"/>
    </row>
    <row r="3589" customFormat="false" ht="15.75" hidden="false" customHeight="false" outlineLevel="0" collapsed="false">
      <c r="A3589" s="3" t="n">
        <v>3588</v>
      </c>
      <c r="B3589" s="3" t="s">
        <v>10468</v>
      </c>
      <c r="C3589" s="3" t="s">
        <v>10469</v>
      </c>
      <c r="D3589" s="3" t="n">
        <v>1</v>
      </c>
      <c r="E3589" s="3" t="n">
        <v>1.7818327</v>
      </c>
      <c r="F3589" s="3" t="n">
        <v>87</v>
      </c>
      <c r="G3589" s="3" t="n">
        <v>87</v>
      </c>
      <c r="H3589" s="3" t="n">
        <v>20</v>
      </c>
      <c r="I3589" s="3" t="n">
        <v>20</v>
      </c>
      <c r="J3589" s="3" t="n">
        <v>91</v>
      </c>
      <c r="K3589" s="3" t="n">
        <v>91</v>
      </c>
      <c r="L3589" s="3" t="n">
        <v>9</v>
      </c>
      <c r="M3589" s="3" t="n">
        <v>9</v>
      </c>
      <c r="N3589" s="3" t="n">
        <v>42</v>
      </c>
      <c r="O3589" s="3" t="n">
        <v>-1</v>
      </c>
      <c r="P3589" s="3" t="n">
        <v>8.7</v>
      </c>
      <c r="Q3589" s="3" t="n">
        <v>24.2</v>
      </c>
      <c r="R3589" s="3" t="s">
        <v>10470</v>
      </c>
      <c r="S3589" s="4" t="n">
        <v>45747.1629398148</v>
      </c>
      <c r="T3589" s="3" t="s">
        <v>29</v>
      </c>
      <c r="U3589" s="3" t="s">
        <v>29</v>
      </c>
      <c r="V3589" s="3" t="n">
        <v>1</v>
      </c>
      <c r="W3589" s="3" t="n">
        <v>0</v>
      </c>
      <c r="X3589" s="3" t="n">
        <v>0</v>
      </c>
      <c r="Y3589" s="3" t="s">
        <v>30</v>
      </c>
      <c r="Z3589" s="3" t="s">
        <v>30</v>
      </c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  <c r="BF3589" s="3"/>
      <c r="BG3589" s="3"/>
      <c r="BH3589" s="3"/>
      <c r="BI3589" s="3"/>
      <c r="BJ3589" s="3"/>
    </row>
    <row r="3590" customFormat="false" ht="15.75" hidden="false" customHeight="false" outlineLevel="0" collapsed="false">
      <c r="A3590" s="3" t="n">
        <v>3589</v>
      </c>
      <c r="B3590" s="3" t="s">
        <v>10471</v>
      </c>
      <c r="C3590" s="3" t="s">
        <v>10472</v>
      </c>
      <c r="D3590" s="3" t="n">
        <v>1</v>
      </c>
      <c r="E3590" s="3" t="n">
        <v>1.4579042</v>
      </c>
      <c r="F3590" s="3" t="n">
        <v>14</v>
      </c>
      <c r="G3590" s="3" t="n">
        <v>14</v>
      </c>
      <c r="H3590" s="3" t="n">
        <v>5</v>
      </c>
      <c r="I3590" s="3" t="n">
        <v>5</v>
      </c>
      <c r="J3590" s="3" t="n">
        <v>15</v>
      </c>
      <c r="K3590" s="3" t="n">
        <v>15</v>
      </c>
      <c r="L3590" s="3" t="n">
        <v>4</v>
      </c>
      <c r="M3590" s="3" t="n">
        <v>4</v>
      </c>
      <c r="N3590" s="3" t="n">
        <v>-1</v>
      </c>
      <c r="O3590" s="3" t="n">
        <v>-1</v>
      </c>
      <c r="P3590" s="3" t="n">
        <v>8.7</v>
      </c>
      <c r="Q3590" s="3" t="n">
        <v>24.2</v>
      </c>
      <c r="R3590" s="3" t="s">
        <v>10473</v>
      </c>
      <c r="S3590" s="4" t="n">
        <v>45747.1629976852</v>
      </c>
      <c r="T3590" s="3" t="s">
        <v>1920</v>
      </c>
      <c r="U3590" s="3" t="s">
        <v>1920</v>
      </c>
      <c r="V3590" s="3" t="n">
        <v>0</v>
      </c>
      <c r="W3590" s="3" t="n">
        <v>0</v>
      </c>
      <c r="X3590" s="3" t="n">
        <v>0</v>
      </c>
      <c r="Y3590" s="3" t="s">
        <v>30</v>
      </c>
      <c r="Z3590" s="3" t="s">
        <v>30</v>
      </c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  <c r="BF3590" s="3"/>
      <c r="BG3590" s="3"/>
      <c r="BH3590" s="3"/>
      <c r="BI3590" s="3"/>
      <c r="BJ3590" s="3"/>
    </row>
    <row r="3591" customFormat="false" ht="15.75" hidden="false" customHeight="false" outlineLevel="0" collapsed="false">
      <c r="A3591" s="3" t="n">
        <v>3590</v>
      </c>
      <c r="B3591" s="3" t="s">
        <v>10474</v>
      </c>
      <c r="C3591" s="3" t="s">
        <v>10475</v>
      </c>
      <c r="D3591" s="3" t="n">
        <v>1</v>
      </c>
      <c r="E3591" s="3" t="n">
        <v>1.464578</v>
      </c>
      <c r="F3591" s="3" t="n">
        <v>16</v>
      </c>
      <c r="G3591" s="3" t="n">
        <v>16</v>
      </c>
      <c r="H3591" s="3" t="n">
        <v>6</v>
      </c>
      <c r="I3591" s="3" t="n">
        <v>6</v>
      </c>
      <c r="J3591" s="3" t="n">
        <v>17</v>
      </c>
      <c r="K3591" s="3" t="n">
        <v>17</v>
      </c>
      <c r="L3591" s="3" t="n">
        <v>5</v>
      </c>
      <c r="M3591" s="3" t="n">
        <v>5</v>
      </c>
      <c r="N3591" s="3" t="n">
        <v>-1</v>
      </c>
      <c r="O3591" s="3" t="n">
        <v>-1</v>
      </c>
      <c r="P3591" s="3" t="n">
        <v>8.7</v>
      </c>
      <c r="Q3591" s="3" t="n">
        <v>24.2</v>
      </c>
      <c r="R3591" s="3" t="s">
        <v>10476</v>
      </c>
      <c r="S3591" s="4" t="n">
        <v>45747.1630555556</v>
      </c>
      <c r="T3591" s="3" t="s">
        <v>1920</v>
      </c>
      <c r="U3591" s="3" t="s">
        <v>1920</v>
      </c>
      <c r="V3591" s="3" t="n">
        <v>0</v>
      </c>
      <c r="W3591" s="3" t="n">
        <v>0</v>
      </c>
      <c r="X3591" s="3" t="n">
        <v>0</v>
      </c>
      <c r="Y3591" s="3" t="s">
        <v>30</v>
      </c>
      <c r="Z3591" s="3" t="s">
        <v>30</v>
      </c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3"/>
      <c r="BG3591" s="3"/>
      <c r="BH3591" s="3"/>
      <c r="BI3591" s="3"/>
      <c r="BJ3591" s="3"/>
    </row>
    <row r="3592" customFormat="false" ht="15.75" hidden="false" customHeight="false" outlineLevel="0" collapsed="false">
      <c r="A3592" s="3" t="n">
        <v>3591</v>
      </c>
      <c r="B3592" s="3" t="s">
        <v>10477</v>
      </c>
      <c r="C3592" s="3" t="s">
        <v>10478</v>
      </c>
      <c r="D3592" s="3" t="n">
        <v>1</v>
      </c>
      <c r="E3592" s="3" t="n">
        <v>0.539523</v>
      </c>
      <c r="F3592" s="3" t="n">
        <v>7</v>
      </c>
      <c r="G3592" s="3" t="n">
        <v>7</v>
      </c>
      <c r="H3592" s="3" t="n">
        <v>3</v>
      </c>
      <c r="I3592" s="3" t="n">
        <v>3</v>
      </c>
      <c r="J3592" s="3" t="n">
        <v>5</v>
      </c>
      <c r="K3592" s="3" t="n">
        <v>5</v>
      </c>
      <c r="L3592" s="3" t="n">
        <v>1</v>
      </c>
      <c r="M3592" s="3" t="n">
        <v>1</v>
      </c>
      <c r="N3592" s="3" t="n">
        <v>-1</v>
      </c>
      <c r="O3592" s="3" t="n">
        <v>-1</v>
      </c>
      <c r="P3592" s="3" t="n">
        <v>8.7</v>
      </c>
      <c r="Q3592" s="3" t="n">
        <v>24.2</v>
      </c>
      <c r="R3592" s="3" t="s">
        <v>10479</v>
      </c>
      <c r="S3592" s="4" t="n">
        <v>45747.1630787037</v>
      </c>
      <c r="T3592" s="3" t="s">
        <v>65</v>
      </c>
      <c r="U3592" s="3" t="s">
        <v>65</v>
      </c>
      <c r="V3592" s="3" t="n">
        <v>0</v>
      </c>
      <c r="W3592" s="3" t="n">
        <v>0</v>
      </c>
      <c r="X3592" s="3" t="n">
        <v>0</v>
      </c>
      <c r="Y3592" s="3" t="s">
        <v>30</v>
      </c>
      <c r="Z3592" s="3" t="s">
        <v>30</v>
      </c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</row>
    <row r="3593" customFormat="false" ht="15.75" hidden="false" customHeight="false" outlineLevel="0" collapsed="false">
      <c r="A3593" s="3" t="n">
        <v>3592</v>
      </c>
      <c r="B3593" s="3" t="s">
        <v>10480</v>
      </c>
      <c r="C3593" s="3" t="s">
        <v>10481</v>
      </c>
      <c r="D3593" s="3" t="n">
        <v>1</v>
      </c>
      <c r="E3593" s="3" t="n">
        <v>1.6362382</v>
      </c>
      <c r="F3593" s="3" t="n">
        <v>14</v>
      </c>
      <c r="G3593" s="3" t="n">
        <v>14</v>
      </c>
      <c r="H3593" s="3" t="n">
        <v>5</v>
      </c>
      <c r="I3593" s="3" t="n">
        <v>5</v>
      </c>
      <c r="J3593" s="3" t="n">
        <v>15</v>
      </c>
      <c r="K3593" s="3" t="n">
        <v>15</v>
      </c>
      <c r="L3593" s="3" t="n">
        <v>4</v>
      </c>
      <c r="M3593" s="3" t="n">
        <v>4</v>
      </c>
      <c r="N3593" s="3" t="n">
        <v>-1</v>
      </c>
      <c r="O3593" s="3" t="n">
        <v>-1</v>
      </c>
      <c r="P3593" s="3" t="n">
        <v>8.7</v>
      </c>
      <c r="Q3593" s="3" t="n">
        <v>24.2</v>
      </c>
      <c r="R3593" s="3" t="s">
        <v>10482</v>
      </c>
      <c r="S3593" s="4" t="n">
        <v>45747.163125</v>
      </c>
      <c r="T3593" s="3" t="s">
        <v>1920</v>
      </c>
      <c r="U3593" s="3" t="s">
        <v>1920</v>
      </c>
      <c r="V3593" s="3" t="n">
        <v>0</v>
      </c>
      <c r="W3593" s="3" t="n">
        <v>0</v>
      </c>
      <c r="X3593" s="3" t="n">
        <v>0</v>
      </c>
      <c r="Y3593" s="3" t="s">
        <v>30</v>
      </c>
      <c r="Z3593" s="3" t="s">
        <v>30</v>
      </c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</row>
    <row r="3594" customFormat="false" ht="15.75" hidden="false" customHeight="false" outlineLevel="0" collapsed="false">
      <c r="A3594" s="3" t="n">
        <v>3593</v>
      </c>
      <c r="B3594" s="3" t="s">
        <v>10483</v>
      </c>
      <c r="C3594" s="3" t="s">
        <v>10484</v>
      </c>
      <c r="D3594" s="3" t="n">
        <v>1</v>
      </c>
      <c r="E3594" s="3" t="n">
        <v>3.5682227</v>
      </c>
      <c r="F3594" s="3" t="n">
        <v>19</v>
      </c>
      <c r="G3594" s="3" t="n">
        <v>19</v>
      </c>
      <c r="H3594" s="3" t="n">
        <v>3</v>
      </c>
      <c r="I3594" s="3" t="n">
        <v>3</v>
      </c>
      <c r="J3594" s="3" t="n">
        <v>23</v>
      </c>
      <c r="K3594" s="3" t="n">
        <v>23</v>
      </c>
      <c r="L3594" s="3" t="n">
        <v>5</v>
      </c>
      <c r="M3594" s="3" t="n">
        <v>5</v>
      </c>
      <c r="N3594" s="3" t="n">
        <v>0</v>
      </c>
      <c r="O3594" s="3" t="n">
        <v>-1</v>
      </c>
      <c r="P3594" s="3" t="n">
        <v>8.7</v>
      </c>
      <c r="Q3594" s="3" t="n">
        <v>24.2</v>
      </c>
      <c r="R3594" s="3" t="s">
        <v>10485</v>
      </c>
      <c r="S3594" s="4" t="n">
        <v>45747.163275463</v>
      </c>
      <c r="T3594" s="3" t="s">
        <v>3197</v>
      </c>
      <c r="U3594" s="3" t="s">
        <v>3197</v>
      </c>
      <c r="V3594" s="3" t="n">
        <v>1</v>
      </c>
      <c r="W3594" s="3" t="n">
        <v>0</v>
      </c>
      <c r="X3594" s="3" t="n">
        <v>0</v>
      </c>
      <c r="Y3594" s="3" t="s">
        <v>30</v>
      </c>
      <c r="Z3594" s="3" t="s">
        <v>30</v>
      </c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3"/>
      <c r="BG3594" s="3"/>
      <c r="BH3594" s="3"/>
      <c r="BI3594" s="3"/>
      <c r="BJ3594" s="3"/>
    </row>
    <row r="3595" customFormat="false" ht="15.75" hidden="false" customHeight="false" outlineLevel="0" collapsed="false">
      <c r="A3595" s="3" t="n">
        <v>3594</v>
      </c>
      <c r="B3595" s="3" t="s">
        <v>10486</v>
      </c>
      <c r="C3595" s="3" t="s">
        <v>10487</v>
      </c>
      <c r="D3595" s="3" t="n">
        <v>1</v>
      </c>
      <c r="E3595" s="3" t="n">
        <v>1.7482875</v>
      </c>
      <c r="F3595" s="3" t="n">
        <v>16</v>
      </c>
      <c r="G3595" s="3" t="n">
        <v>16</v>
      </c>
      <c r="H3595" s="3" t="n">
        <v>3</v>
      </c>
      <c r="I3595" s="3" t="n">
        <v>3</v>
      </c>
      <c r="J3595" s="3" t="n">
        <v>28</v>
      </c>
      <c r="K3595" s="3" t="n">
        <v>28</v>
      </c>
      <c r="L3595" s="3" t="n">
        <v>5</v>
      </c>
      <c r="M3595" s="3" t="n">
        <v>5</v>
      </c>
      <c r="N3595" s="3" t="n">
        <v>0</v>
      </c>
      <c r="O3595" s="3" t="n">
        <v>-1</v>
      </c>
      <c r="P3595" s="3" t="n">
        <v>8.7</v>
      </c>
      <c r="Q3595" s="3" t="n">
        <v>24.2</v>
      </c>
      <c r="R3595" s="3" t="s">
        <v>10488</v>
      </c>
      <c r="S3595" s="4" t="n">
        <v>45747.1633796296</v>
      </c>
      <c r="T3595" s="3" t="s">
        <v>3197</v>
      </c>
      <c r="U3595" s="3" t="s">
        <v>3197</v>
      </c>
      <c r="V3595" s="3" t="n">
        <v>1</v>
      </c>
      <c r="W3595" s="3" t="n">
        <v>0</v>
      </c>
      <c r="X3595" s="3" t="n">
        <v>0</v>
      </c>
      <c r="Y3595" s="3" t="s">
        <v>30</v>
      </c>
      <c r="Z3595" s="3" t="s">
        <v>30</v>
      </c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</row>
    <row r="3596" customFormat="false" ht="15.75" hidden="false" customHeight="false" outlineLevel="0" collapsed="false">
      <c r="A3596" s="3" t="n">
        <v>3595</v>
      </c>
      <c r="B3596" s="3" t="s">
        <v>10489</v>
      </c>
      <c r="C3596" s="3"/>
      <c r="D3596" s="3" t="n">
        <v>0</v>
      </c>
      <c r="E3596" s="3" t="s">
        <v>1901</v>
      </c>
      <c r="F3596" s="3" t="s">
        <v>1901</v>
      </c>
      <c r="G3596" s="3" t="s">
        <v>1901</v>
      </c>
      <c r="H3596" s="3" t="s">
        <v>1901</v>
      </c>
      <c r="I3596" s="3" t="s">
        <v>1901</v>
      </c>
      <c r="J3596" s="3" t="s">
        <v>1901</v>
      </c>
      <c r="K3596" s="3" t="s">
        <v>1901</v>
      </c>
      <c r="L3596" s="3" t="s">
        <v>1901</v>
      </c>
      <c r="M3596" s="3" t="s">
        <v>1901</v>
      </c>
      <c r="N3596" s="3" t="s">
        <v>1901</v>
      </c>
      <c r="O3596" s="3" t="s">
        <v>1901</v>
      </c>
      <c r="P3596" s="3"/>
      <c r="Q3596" s="3"/>
      <c r="R3596" s="3"/>
      <c r="S3596" s="3"/>
      <c r="T3596" s="3"/>
      <c r="U3596" s="3"/>
      <c r="V3596" s="3" t="s">
        <v>1901</v>
      </c>
      <c r="W3596" s="3" t="s">
        <v>1901</v>
      </c>
      <c r="X3596" s="3" t="s">
        <v>1901</v>
      </c>
      <c r="Y3596" s="3"/>
      <c r="Z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3"/>
      <c r="BG3596" s="3"/>
      <c r="BH3596" s="3"/>
      <c r="BI3596" s="3"/>
      <c r="BJ3596" s="3"/>
    </row>
    <row r="3597" customFormat="false" ht="15.75" hidden="false" customHeight="false" outlineLevel="0" collapsed="false">
      <c r="A3597" s="3" t="n">
        <v>3596</v>
      </c>
      <c r="B3597" s="3" t="s">
        <v>10490</v>
      </c>
      <c r="C3597" s="3" t="s">
        <v>10491</v>
      </c>
      <c r="D3597" s="3" t="n">
        <v>1</v>
      </c>
      <c r="E3597" s="3" t="n">
        <v>1.7296942</v>
      </c>
      <c r="F3597" s="3" t="n">
        <v>32</v>
      </c>
      <c r="G3597" s="3" t="n">
        <v>32</v>
      </c>
      <c r="H3597" s="3" t="n">
        <v>12</v>
      </c>
      <c r="I3597" s="3" t="n">
        <v>12</v>
      </c>
      <c r="J3597" s="3" t="n">
        <v>52</v>
      </c>
      <c r="K3597" s="3" t="n">
        <v>52</v>
      </c>
      <c r="L3597" s="3" t="n">
        <v>2</v>
      </c>
      <c r="M3597" s="3" t="n">
        <v>2</v>
      </c>
      <c r="N3597" s="3" t="n">
        <v>-1</v>
      </c>
      <c r="O3597" s="3" t="n">
        <v>-1</v>
      </c>
      <c r="P3597" s="3" t="n">
        <v>8.1</v>
      </c>
      <c r="Q3597" s="3" t="n">
        <v>24.2</v>
      </c>
      <c r="R3597" s="3" t="s">
        <v>10492</v>
      </c>
      <c r="S3597" s="4" t="n">
        <v>45747.1634606481</v>
      </c>
      <c r="T3597" s="3" t="s">
        <v>239</v>
      </c>
      <c r="U3597" s="3" t="s">
        <v>239</v>
      </c>
      <c r="V3597" s="3" t="n">
        <v>0</v>
      </c>
      <c r="W3597" s="3" t="n">
        <v>0</v>
      </c>
      <c r="X3597" s="3" t="n">
        <v>0</v>
      </c>
      <c r="Y3597" s="3" t="s">
        <v>30</v>
      </c>
      <c r="Z3597" s="3" t="s">
        <v>30</v>
      </c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3"/>
      <c r="BG3597" s="3"/>
      <c r="BH3597" s="3"/>
      <c r="BI3597" s="3"/>
      <c r="BJ3597" s="3"/>
    </row>
    <row r="3598" customFormat="false" ht="15.75" hidden="false" customHeight="false" outlineLevel="0" collapsed="false">
      <c r="A3598" s="3" t="n">
        <v>3597</v>
      </c>
      <c r="B3598" s="3" t="s">
        <v>10493</v>
      </c>
      <c r="C3598" s="3" t="s">
        <v>10494</v>
      </c>
      <c r="D3598" s="3" t="n">
        <v>1</v>
      </c>
      <c r="E3598" s="3" t="n">
        <v>5.4643358</v>
      </c>
      <c r="F3598" s="3" t="n">
        <v>211</v>
      </c>
      <c r="G3598" s="3" t="n">
        <v>211</v>
      </c>
      <c r="H3598" s="3" t="n">
        <v>17</v>
      </c>
      <c r="I3598" s="3" t="n">
        <v>17</v>
      </c>
      <c r="J3598" s="3" t="n">
        <v>246</v>
      </c>
      <c r="K3598" s="3" t="n">
        <v>246</v>
      </c>
      <c r="L3598" s="3" t="n">
        <v>53</v>
      </c>
      <c r="M3598" s="3" t="n">
        <v>53</v>
      </c>
      <c r="N3598" s="3" t="n">
        <v>-1</v>
      </c>
      <c r="O3598" s="3" t="n">
        <v>-1</v>
      </c>
      <c r="P3598" s="3" t="n">
        <v>8.7</v>
      </c>
      <c r="Q3598" s="3" t="n">
        <v>24.2</v>
      </c>
      <c r="R3598" s="3" t="s">
        <v>10495</v>
      </c>
      <c r="S3598" s="4" t="n">
        <v>45747.1636805556</v>
      </c>
      <c r="T3598" s="3" t="s">
        <v>4910</v>
      </c>
      <c r="U3598" s="3" t="s">
        <v>4910</v>
      </c>
      <c r="V3598" s="3" t="n">
        <v>0</v>
      </c>
      <c r="W3598" s="3" t="n">
        <v>0</v>
      </c>
      <c r="X3598" s="3" t="n">
        <v>0</v>
      </c>
      <c r="Y3598" s="3" t="s">
        <v>30</v>
      </c>
      <c r="Z3598" s="3" t="s">
        <v>30</v>
      </c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</row>
    <row r="3599" customFormat="false" ht="15.75" hidden="false" customHeight="false" outlineLevel="0" collapsed="false">
      <c r="A3599" s="3" t="n">
        <v>3598</v>
      </c>
      <c r="B3599" s="3" t="s">
        <v>10496</v>
      </c>
      <c r="C3599" s="3" t="s">
        <v>10497</v>
      </c>
      <c r="D3599" s="3" t="n">
        <v>1</v>
      </c>
      <c r="E3599" s="3" t="n">
        <v>9.7757653</v>
      </c>
      <c r="F3599" s="3" t="n">
        <v>114</v>
      </c>
      <c r="G3599" s="3" t="n">
        <v>114</v>
      </c>
      <c r="H3599" s="3" t="n">
        <v>13</v>
      </c>
      <c r="I3599" s="3" t="n">
        <v>13</v>
      </c>
      <c r="J3599" s="3" t="n">
        <v>165</v>
      </c>
      <c r="K3599" s="3" t="n">
        <v>165</v>
      </c>
      <c r="L3599" s="3" t="n">
        <v>32</v>
      </c>
      <c r="M3599" s="3" t="n">
        <v>32</v>
      </c>
      <c r="N3599" s="3" t="n">
        <v>31</v>
      </c>
      <c r="O3599" s="3" t="n">
        <v>19</v>
      </c>
      <c r="P3599" s="3" t="n">
        <v>8.7</v>
      </c>
      <c r="Q3599" s="3" t="n">
        <v>24.2</v>
      </c>
      <c r="R3599" s="3" t="s">
        <v>10498</v>
      </c>
      <c r="S3599" s="4" t="n">
        <v>45747.1640509259</v>
      </c>
      <c r="T3599" s="3" t="s">
        <v>3197</v>
      </c>
      <c r="U3599" s="3" t="s">
        <v>3197</v>
      </c>
      <c r="V3599" s="3" t="n">
        <v>1</v>
      </c>
      <c r="W3599" s="3" t="n">
        <v>1</v>
      </c>
      <c r="X3599" s="3" t="n">
        <v>0</v>
      </c>
      <c r="Y3599" s="3" t="s">
        <v>30</v>
      </c>
      <c r="Z3599" s="3" t="s">
        <v>30</v>
      </c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3"/>
      <c r="BG3599" s="3"/>
      <c r="BH3599" s="3"/>
      <c r="BI3599" s="3"/>
      <c r="BJ3599" s="3"/>
    </row>
    <row r="3600" customFormat="false" ht="15.75" hidden="false" customHeight="false" outlineLevel="0" collapsed="false">
      <c r="A3600" s="3" t="n">
        <v>3599</v>
      </c>
      <c r="B3600" s="3" t="s">
        <v>10499</v>
      </c>
      <c r="C3600" s="3" t="s">
        <v>10500</v>
      </c>
      <c r="D3600" s="3" t="n">
        <v>1</v>
      </c>
      <c r="E3600" s="3" t="n">
        <v>13.9241437</v>
      </c>
      <c r="F3600" s="3" t="n">
        <v>174</v>
      </c>
      <c r="G3600" s="3" t="n">
        <v>174</v>
      </c>
      <c r="H3600" s="3" t="n">
        <v>18</v>
      </c>
      <c r="I3600" s="3" t="n">
        <v>18</v>
      </c>
      <c r="J3600" s="3" t="n">
        <v>264</v>
      </c>
      <c r="K3600" s="3" t="n">
        <v>264</v>
      </c>
      <c r="L3600" s="3" t="n">
        <v>52</v>
      </c>
      <c r="M3600" s="3" t="n">
        <v>52</v>
      </c>
      <c r="N3600" s="3" t="n">
        <v>35</v>
      </c>
      <c r="O3600" s="3" t="n">
        <v>-1</v>
      </c>
      <c r="P3600" s="3" t="n">
        <v>8.7</v>
      </c>
      <c r="Q3600" s="3" t="n">
        <v>24.2</v>
      </c>
      <c r="R3600" s="3" t="s">
        <v>10501</v>
      </c>
      <c r="S3600" s="4" t="n">
        <v>45747.1645601852</v>
      </c>
      <c r="T3600" s="3" t="s">
        <v>65</v>
      </c>
      <c r="U3600" s="3" t="s">
        <v>65</v>
      </c>
      <c r="V3600" s="3" t="n">
        <v>1</v>
      </c>
      <c r="W3600" s="3" t="n">
        <v>0</v>
      </c>
      <c r="X3600" s="3" t="n">
        <v>0</v>
      </c>
      <c r="Y3600" s="3" t="s">
        <v>30</v>
      </c>
      <c r="Z3600" s="3" t="s">
        <v>30</v>
      </c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</row>
    <row r="3601" customFormat="false" ht="15.75" hidden="false" customHeight="false" outlineLevel="0" collapsed="false">
      <c r="A3601" s="3" t="n">
        <v>3600</v>
      </c>
      <c r="B3601" s="3" t="s">
        <v>10502</v>
      </c>
      <c r="C3601" s="3" t="s">
        <v>10503</v>
      </c>
      <c r="D3601" s="3" t="n">
        <v>1</v>
      </c>
      <c r="E3601" s="3" t="n">
        <v>11.1044108</v>
      </c>
      <c r="F3601" s="3" t="n">
        <v>347</v>
      </c>
      <c r="G3601" s="3" t="n">
        <v>347</v>
      </c>
      <c r="H3601" s="3" t="n">
        <v>24</v>
      </c>
      <c r="I3601" s="3" t="n">
        <v>24</v>
      </c>
      <c r="J3601" s="3" t="n">
        <v>528</v>
      </c>
      <c r="K3601" s="3" t="n">
        <v>528</v>
      </c>
      <c r="L3601" s="3" t="n">
        <v>50</v>
      </c>
      <c r="M3601" s="3" t="n">
        <v>50</v>
      </c>
      <c r="N3601" s="3" t="n">
        <v>24</v>
      </c>
      <c r="O3601" s="3" t="n">
        <v>-1</v>
      </c>
      <c r="P3601" s="3" t="n">
        <v>8.7</v>
      </c>
      <c r="Q3601" s="3" t="n">
        <v>24.2</v>
      </c>
      <c r="R3601" s="3" t="s">
        <v>10504</v>
      </c>
      <c r="S3601" s="4" t="n">
        <v>45747.1650115741</v>
      </c>
      <c r="T3601" s="3" t="s">
        <v>7643</v>
      </c>
      <c r="U3601" s="3" t="s">
        <v>7643</v>
      </c>
      <c r="V3601" s="3" t="n">
        <v>1</v>
      </c>
      <c r="W3601" s="3" t="n">
        <v>0</v>
      </c>
      <c r="X3601" s="3" t="n">
        <v>0</v>
      </c>
      <c r="Y3601" s="3" t="s">
        <v>30</v>
      </c>
      <c r="Z3601" s="3" t="s">
        <v>30</v>
      </c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3"/>
      <c r="BG3601" s="3"/>
      <c r="BH3601" s="3"/>
      <c r="BI3601" s="3"/>
      <c r="BJ3601" s="3"/>
    </row>
    <row r="3602" customFormat="false" ht="15.75" hidden="false" customHeight="false" outlineLevel="0" collapsed="false">
      <c r="A3602" s="3" t="n">
        <v>3601</v>
      </c>
      <c r="B3602" s="3" t="s">
        <v>10505</v>
      </c>
      <c r="C3602" s="3" t="s">
        <v>10506</v>
      </c>
      <c r="D3602" s="3" t="n">
        <v>1</v>
      </c>
      <c r="E3602" s="3" t="n">
        <v>12.9325628</v>
      </c>
      <c r="F3602" s="3" t="n">
        <v>345</v>
      </c>
      <c r="G3602" s="3" t="n">
        <v>345</v>
      </c>
      <c r="H3602" s="3" t="n">
        <v>24</v>
      </c>
      <c r="I3602" s="3" t="n">
        <v>24</v>
      </c>
      <c r="J3602" s="3" t="n">
        <v>524</v>
      </c>
      <c r="K3602" s="3" t="n">
        <v>524</v>
      </c>
      <c r="L3602" s="3" t="n">
        <v>46</v>
      </c>
      <c r="M3602" s="3" t="n">
        <v>46</v>
      </c>
      <c r="N3602" s="3" t="n">
        <v>24</v>
      </c>
      <c r="O3602" s="3" t="n">
        <v>-1</v>
      </c>
      <c r="P3602" s="3" t="n">
        <v>8.7</v>
      </c>
      <c r="Q3602" s="3" t="n">
        <v>24.2</v>
      </c>
      <c r="R3602" s="3" t="s">
        <v>10507</v>
      </c>
      <c r="S3602" s="4" t="n">
        <v>45747.1654861111</v>
      </c>
      <c r="T3602" s="3" t="s">
        <v>7643</v>
      </c>
      <c r="U3602" s="3" t="s">
        <v>7643</v>
      </c>
      <c r="V3602" s="3" t="n">
        <v>1</v>
      </c>
      <c r="W3602" s="3" t="n">
        <v>0</v>
      </c>
      <c r="X3602" s="3" t="n">
        <v>0</v>
      </c>
      <c r="Y3602" s="3" t="s">
        <v>30</v>
      </c>
      <c r="Z3602" s="3" t="s">
        <v>30</v>
      </c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3"/>
      <c r="BG3602" s="3"/>
      <c r="BH3602" s="3"/>
      <c r="BI3602" s="3"/>
      <c r="BJ3602" s="3"/>
    </row>
    <row r="3603" customFormat="false" ht="15.75" hidden="false" customHeight="false" outlineLevel="0" collapsed="false">
      <c r="A3603" s="3" t="n">
        <v>3602</v>
      </c>
      <c r="B3603" s="3" t="s">
        <v>10508</v>
      </c>
      <c r="C3603" s="3" t="s">
        <v>10509</v>
      </c>
      <c r="D3603" s="3" t="n">
        <v>1</v>
      </c>
      <c r="E3603" s="3" t="n">
        <v>11.1300766</v>
      </c>
      <c r="F3603" s="3" t="n">
        <v>186</v>
      </c>
      <c r="G3603" s="3" t="n">
        <v>186</v>
      </c>
      <c r="H3603" s="3" t="n">
        <v>15</v>
      </c>
      <c r="I3603" s="3" t="n">
        <v>15</v>
      </c>
      <c r="J3603" s="3" t="n">
        <v>218</v>
      </c>
      <c r="K3603" s="3" t="n">
        <v>218</v>
      </c>
      <c r="L3603" s="3" t="n">
        <v>35</v>
      </c>
      <c r="M3603" s="3" t="n">
        <v>35</v>
      </c>
      <c r="N3603" s="3" t="n">
        <v>15</v>
      </c>
      <c r="O3603" s="3" t="n">
        <v>-1</v>
      </c>
      <c r="P3603" s="3" t="n">
        <v>8.7</v>
      </c>
      <c r="Q3603" s="3" t="n">
        <v>24.2</v>
      </c>
      <c r="R3603" s="3" t="s">
        <v>10510</v>
      </c>
      <c r="S3603" s="4" t="n">
        <v>45747.1659143519</v>
      </c>
      <c r="T3603" s="3" t="s">
        <v>2259</v>
      </c>
      <c r="U3603" s="3" t="s">
        <v>2259</v>
      </c>
      <c r="V3603" s="3" t="n">
        <v>1</v>
      </c>
      <c r="W3603" s="3" t="n">
        <v>0</v>
      </c>
      <c r="X3603" s="3" t="n">
        <v>0</v>
      </c>
      <c r="Y3603" s="3" t="s">
        <v>30</v>
      </c>
      <c r="Z3603" s="3" t="s">
        <v>30</v>
      </c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3"/>
      <c r="BG3603" s="3"/>
      <c r="BH3603" s="3"/>
      <c r="BI3603" s="3"/>
      <c r="BJ3603" s="3"/>
    </row>
    <row r="3604" customFormat="false" ht="15.75" hidden="false" customHeight="false" outlineLevel="0" collapsed="false">
      <c r="A3604" s="3" t="n">
        <v>3603</v>
      </c>
      <c r="B3604" s="3" t="s">
        <v>10511</v>
      </c>
      <c r="C3604" s="3" t="s">
        <v>10512</v>
      </c>
      <c r="D3604" s="3" t="n">
        <v>1</v>
      </c>
      <c r="E3604" s="3" t="n">
        <v>1.903232</v>
      </c>
      <c r="F3604" s="3" t="n">
        <v>26</v>
      </c>
      <c r="G3604" s="3" t="n">
        <v>26</v>
      </c>
      <c r="H3604" s="3" t="n">
        <v>8</v>
      </c>
      <c r="I3604" s="3" t="n">
        <v>8</v>
      </c>
      <c r="J3604" s="3" t="n">
        <v>32</v>
      </c>
      <c r="K3604" s="3" t="n">
        <v>32</v>
      </c>
      <c r="L3604" s="3" t="n">
        <v>0</v>
      </c>
      <c r="M3604" s="3" t="n">
        <v>0</v>
      </c>
      <c r="N3604" s="3" t="n">
        <v>-1</v>
      </c>
      <c r="O3604" s="3" t="n">
        <v>-1</v>
      </c>
      <c r="P3604" s="3" t="n">
        <v>8.5</v>
      </c>
      <c r="Q3604" s="3" t="n">
        <v>24.2</v>
      </c>
      <c r="R3604" s="3" t="s">
        <v>10513</v>
      </c>
      <c r="S3604" s="4" t="n">
        <v>45747.1660416667</v>
      </c>
      <c r="T3604" s="3" t="s">
        <v>239</v>
      </c>
      <c r="U3604" s="3" t="s">
        <v>239</v>
      </c>
      <c r="V3604" s="3" t="n">
        <v>0</v>
      </c>
      <c r="W3604" s="3" t="n">
        <v>0</v>
      </c>
      <c r="X3604" s="3" t="n">
        <v>0</v>
      </c>
      <c r="Y3604" s="3" t="s">
        <v>30</v>
      </c>
      <c r="Z3604" s="3" t="s">
        <v>30</v>
      </c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3"/>
      <c r="BG3604" s="3"/>
      <c r="BH3604" s="3"/>
      <c r="BI3604" s="3"/>
      <c r="BJ3604" s="3"/>
    </row>
    <row r="3605" customFormat="false" ht="15.75" hidden="false" customHeight="false" outlineLevel="0" collapsed="false">
      <c r="A3605" s="3" t="n">
        <v>3604</v>
      </c>
      <c r="B3605" s="3" t="s">
        <v>10514</v>
      </c>
      <c r="C3605" s="3" t="s">
        <v>10515</v>
      </c>
      <c r="D3605" s="3" t="n">
        <v>1</v>
      </c>
      <c r="E3605" s="3" t="n">
        <v>2.591576</v>
      </c>
      <c r="F3605" s="3" t="n">
        <v>15</v>
      </c>
      <c r="G3605" s="3" t="n">
        <v>15</v>
      </c>
      <c r="H3605" s="3" t="n">
        <v>5</v>
      </c>
      <c r="I3605" s="3" t="n">
        <v>5</v>
      </c>
      <c r="J3605" s="3" t="n">
        <v>21</v>
      </c>
      <c r="K3605" s="3" t="n">
        <v>21</v>
      </c>
      <c r="L3605" s="3" t="n">
        <v>9</v>
      </c>
      <c r="M3605" s="3" t="n">
        <v>9</v>
      </c>
      <c r="N3605" s="3" t="n">
        <v>42</v>
      </c>
      <c r="O3605" s="3" t="n">
        <v>-1</v>
      </c>
      <c r="P3605" s="3" t="n">
        <v>8.7</v>
      </c>
      <c r="Q3605" s="3" t="n">
        <v>24.2</v>
      </c>
      <c r="R3605" s="3" t="s">
        <v>10516</v>
      </c>
      <c r="S3605" s="4" t="n">
        <v>45747.1661921296</v>
      </c>
      <c r="T3605" s="3" t="s">
        <v>4910</v>
      </c>
      <c r="U3605" s="3" t="s">
        <v>4910</v>
      </c>
      <c r="V3605" s="3" t="n">
        <v>1</v>
      </c>
      <c r="W3605" s="3" t="n">
        <v>0</v>
      </c>
      <c r="X3605" s="3" t="n">
        <v>0</v>
      </c>
      <c r="Y3605" s="3" t="s">
        <v>30</v>
      </c>
      <c r="Z3605" s="3" t="s">
        <v>30</v>
      </c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  <c r="BF3605" s="3"/>
      <c r="BG3605" s="3"/>
      <c r="BH3605" s="3"/>
      <c r="BI3605" s="3"/>
      <c r="BJ3605" s="3"/>
    </row>
    <row r="3606" customFormat="false" ht="15.75" hidden="false" customHeight="false" outlineLevel="0" collapsed="false">
      <c r="A3606" s="3" t="n">
        <v>3605</v>
      </c>
      <c r="B3606" s="3" t="s">
        <v>10517</v>
      </c>
      <c r="C3606" s="3" t="s">
        <v>10518</v>
      </c>
      <c r="D3606" s="3" t="n">
        <v>1</v>
      </c>
      <c r="E3606" s="3" t="n">
        <v>1.9803517</v>
      </c>
      <c r="F3606" s="3" t="n">
        <v>21</v>
      </c>
      <c r="G3606" s="3" t="n">
        <v>21</v>
      </c>
      <c r="H3606" s="3" t="n">
        <v>4</v>
      </c>
      <c r="I3606" s="3" t="n">
        <v>4</v>
      </c>
      <c r="J3606" s="3" t="n">
        <v>25</v>
      </c>
      <c r="K3606" s="3" t="n">
        <v>25</v>
      </c>
      <c r="L3606" s="3" t="n">
        <v>6</v>
      </c>
      <c r="M3606" s="3" t="n">
        <v>6</v>
      </c>
      <c r="N3606" s="3" t="n">
        <v>0</v>
      </c>
      <c r="O3606" s="3" t="n">
        <v>-1</v>
      </c>
      <c r="P3606" s="3" t="n">
        <v>8.7</v>
      </c>
      <c r="Q3606" s="3" t="n">
        <v>24.2</v>
      </c>
      <c r="R3606" s="3" t="s">
        <v>10519</v>
      </c>
      <c r="S3606" s="4" t="n">
        <v>45747.1663194444</v>
      </c>
      <c r="T3606" s="3" t="s">
        <v>1920</v>
      </c>
      <c r="U3606" s="3" t="s">
        <v>1920</v>
      </c>
      <c r="V3606" s="3" t="n">
        <v>1</v>
      </c>
      <c r="W3606" s="3" t="n">
        <v>0</v>
      </c>
      <c r="X3606" s="3" t="n">
        <v>0</v>
      </c>
      <c r="Y3606" s="3" t="s">
        <v>30</v>
      </c>
      <c r="Z3606" s="3" t="s">
        <v>30</v>
      </c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3"/>
      <c r="BG3606" s="3"/>
      <c r="BH3606" s="3"/>
      <c r="BI3606" s="3"/>
      <c r="BJ3606" s="3"/>
    </row>
    <row r="3607" customFormat="false" ht="15.75" hidden="false" customHeight="false" outlineLevel="0" collapsed="false">
      <c r="A3607" s="3" t="n">
        <v>3606</v>
      </c>
      <c r="B3607" s="3" t="s">
        <v>10520</v>
      </c>
      <c r="C3607" s="3" t="s">
        <v>10521</v>
      </c>
      <c r="D3607" s="3" t="n">
        <v>1</v>
      </c>
      <c r="E3607" s="3" t="n">
        <v>15.6238919</v>
      </c>
      <c r="F3607" s="3" t="n">
        <v>156</v>
      </c>
      <c r="G3607" s="3" t="n">
        <v>156</v>
      </c>
      <c r="H3607" s="3" t="n">
        <v>24</v>
      </c>
      <c r="I3607" s="3" t="n">
        <v>24</v>
      </c>
      <c r="J3607" s="3" t="n">
        <v>189</v>
      </c>
      <c r="K3607" s="3" t="n">
        <v>189</v>
      </c>
      <c r="L3607" s="3" t="n">
        <v>21</v>
      </c>
      <c r="M3607" s="3" t="n">
        <v>21</v>
      </c>
      <c r="N3607" s="3" t="n">
        <v>-1</v>
      </c>
      <c r="O3607" s="3" t="n">
        <v>-1</v>
      </c>
      <c r="P3607" s="3" t="n">
        <v>8.5</v>
      </c>
      <c r="Q3607" s="3" t="n">
        <v>24.2</v>
      </c>
      <c r="R3607" s="3" t="s">
        <v>10522</v>
      </c>
      <c r="S3607" s="4" t="n">
        <v>45747.1668287037</v>
      </c>
      <c r="T3607" s="3" t="s">
        <v>744</v>
      </c>
      <c r="U3607" s="3" t="s">
        <v>744</v>
      </c>
      <c r="V3607" s="3" t="n">
        <v>0</v>
      </c>
      <c r="W3607" s="3" t="n">
        <v>0</v>
      </c>
      <c r="X3607" s="3" t="n">
        <v>0</v>
      </c>
      <c r="Y3607" s="3" t="s">
        <v>30</v>
      </c>
      <c r="Z3607" s="3" t="s">
        <v>30</v>
      </c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3"/>
      <c r="BG3607" s="3"/>
      <c r="BH3607" s="3"/>
      <c r="BI3607" s="3"/>
      <c r="BJ3607" s="3"/>
    </row>
    <row r="3608" customFormat="false" ht="15.75" hidden="false" customHeight="false" outlineLevel="0" collapsed="false">
      <c r="A3608" s="3" t="n">
        <v>3607</v>
      </c>
      <c r="B3608" s="3" t="s">
        <v>10523</v>
      </c>
      <c r="C3608" s="3" t="s">
        <v>10524</v>
      </c>
      <c r="D3608" s="3" t="n">
        <v>1</v>
      </c>
      <c r="E3608" s="3" t="n">
        <v>0.1571662</v>
      </c>
      <c r="F3608" s="3" t="n">
        <v>9</v>
      </c>
      <c r="G3608" s="3" t="n">
        <v>9</v>
      </c>
      <c r="H3608" s="3" t="n">
        <v>6</v>
      </c>
      <c r="I3608" s="3" t="n">
        <v>6</v>
      </c>
      <c r="J3608" s="3" t="n">
        <v>9</v>
      </c>
      <c r="K3608" s="3" t="n">
        <v>9</v>
      </c>
      <c r="L3608" s="3" t="n">
        <v>2</v>
      </c>
      <c r="M3608" s="3" t="n">
        <v>2</v>
      </c>
      <c r="N3608" s="3" t="n">
        <v>0</v>
      </c>
      <c r="O3608" s="3" t="n">
        <v>0</v>
      </c>
      <c r="P3608" s="3" t="n">
        <v>8.1</v>
      </c>
      <c r="Q3608" s="3" t="n">
        <v>24.2</v>
      </c>
      <c r="R3608" s="3" t="s">
        <v>10525</v>
      </c>
      <c r="S3608" s="4" t="n">
        <v>45819.8925578704</v>
      </c>
      <c r="T3608" s="3" t="s">
        <v>65</v>
      </c>
      <c r="U3608" s="3" t="s">
        <v>65</v>
      </c>
      <c r="V3608" s="3" t="n">
        <v>1</v>
      </c>
      <c r="W3608" s="3" t="n">
        <v>1</v>
      </c>
      <c r="X3608" s="3" t="n">
        <v>0</v>
      </c>
      <c r="Y3608" s="3" t="s">
        <v>81</v>
      </c>
      <c r="Z3608" s="3" t="s">
        <v>81</v>
      </c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  <c r="BG3608" s="3"/>
      <c r="BH3608" s="3"/>
      <c r="BI3608" s="3"/>
      <c r="BJ3608" s="3"/>
    </row>
    <row r="3609" customFormat="false" ht="15.75" hidden="false" customHeight="false" outlineLevel="0" collapsed="false">
      <c r="A3609" s="3" t="n">
        <v>3608</v>
      </c>
      <c r="B3609" s="3" t="s">
        <v>10526</v>
      </c>
      <c r="C3609" s="3" t="s">
        <v>10527</v>
      </c>
      <c r="D3609" s="3" t="n">
        <v>1</v>
      </c>
      <c r="E3609" s="3" t="n">
        <v>0.2484692</v>
      </c>
      <c r="F3609" s="3" t="n">
        <v>12</v>
      </c>
      <c r="G3609" s="3" t="n">
        <v>12</v>
      </c>
      <c r="H3609" s="3" t="n">
        <v>7</v>
      </c>
      <c r="I3609" s="3" t="n">
        <v>7</v>
      </c>
      <c r="J3609" s="3" t="n">
        <v>13</v>
      </c>
      <c r="K3609" s="3" t="n">
        <v>13</v>
      </c>
      <c r="L3609" s="3" t="n">
        <v>2</v>
      </c>
      <c r="M3609" s="3" t="n">
        <v>2</v>
      </c>
      <c r="N3609" s="3" t="n">
        <v>-1</v>
      </c>
      <c r="O3609" s="3" t="n">
        <v>-1</v>
      </c>
      <c r="P3609" s="3" t="n">
        <v>8.1</v>
      </c>
      <c r="Q3609" s="3" t="n">
        <v>24.2</v>
      </c>
      <c r="R3609" s="3" t="s">
        <v>10528</v>
      </c>
      <c r="S3609" s="4" t="n">
        <v>45747.1669328704</v>
      </c>
      <c r="T3609" s="3" t="s">
        <v>65</v>
      </c>
      <c r="U3609" s="3" t="s">
        <v>65</v>
      </c>
      <c r="V3609" s="3" t="n">
        <v>0</v>
      </c>
      <c r="W3609" s="3" t="n">
        <v>0</v>
      </c>
      <c r="X3609" s="3" t="n">
        <v>0</v>
      </c>
      <c r="Y3609" s="3" t="s">
        <v>30</v>
      </c>
      <c r="Z3609" s="3" t="s">
        <v>30</v>
      </c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/>
      <c r="BG3609" s="3"/>
      <c r="BH3609" s="3"/>
      <c r="BI3609" s="3"/>
      <c r="BJ3609" s="3"/>
    </row>
    <row r="3610" customFormat="false" ht="15.75" hidden="false" customHeight="false" outlineLevel="0" collapsed="false">
      <c r="A3610" s="3" t="n">
        <v>3609</v>
      </c>
      <c r="B3610" s="3" t="s">
        <v>10529</v>
      </c>
      <c r="C3610" s="3" t="s">
        <v>10530</v>
      </c>
      <c r="D3610" s="3" t="n">
        <v>1</v>
      </c>
      <c r="E3610" s="3" t="n">
        <v>0.0937845</v>
      </c>
      <c r="F3610" s="3" t="n">
        <v>10</v>
      </c>
      <c r="G3610" s="3" t="n">
        <v>10</v>
      </c>
      <c r="H3610" s="3" t="n">
        <v>6</v>
      </c>
      <c r="I3610" s="3" t="n">
        <v>6</v>
      </c>
      <c r="J3610" s="3" t="n">
        <v>8</v>
      </c>
      <c r="K3610" s="3" t="n">
        <v>8</v>
      </c>
      <c r="L3610" s="3" t="n">
        <v>1</v>
      </c>
      <c r="M3610" s="3" t="n">
        <v>1</v>
      </c>
      <c r="N3610" s="3" t="n">
        <v>-1</v>
      </c>
      <c r="O3610" s="3" t="n">
        <v>-1</v>
      </c>
      <c r="P3610" s="3" t="n">
        <v>8.1</v>
      </c>
      <c r="Q3610" s="3" t="n">
        <v>24.2</v>
      </c>
      <c r="R3610" s="3" t="s">
        <v>10531</v>
      </c>
      <c r="S3610" s="4" t="n">
        <v>45747.1669560185</v>
      </c>
      <c r="T3610" s="3" t="s">
        <v>65</v>
      </c>
      <c r="U3610" s="3" t="s">
        <v>65</v>
      </c>
      <c r="V3610" s="3" t="n">
        <v>0</v>
      </c>
      <c r="W3610" s="3" t="n">
        <v>0</v>
      </c>
      <c r="X3610" s="3" t="n">
        <v>0</v>
      </c>
      <c r="Y3610" s="3" t="s">
        <v>30</v>
      </c>
      <c r="Z3610" s="3" t="s">
        <v>30</v>
      </c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  <c r="BG3610" s="3"/>
      <c r="BH3610" s="3"/>
      <c r="BI3610" s="3"/>
      <c r="BJ3610" s="3"/>
    </row>
    <row r="3611" customFormat="false" ht="15.75" hidden="false" customHeight="false" outlineLevel="0" collapsed="false">
      <c r="A3611" s="3" t="n">
        <v>3610</v>
      </c>
      <c r="B3611" s="3" t="s">
        <v>10532</v>
      </c>
      <c r="C3611" s="3" t="s">
        <v>10533</v>
      </c>
      <c r="D3611" s="3" t="n">
        <v>1</v>
      </c>
      <c r="E3611" s="3" t="n">
        <v>0.2521513</v>
      </c>
      <c r="F3611" s="3" t="n">
        <v>12</v>
      </c>
      <c r="G3611" s="3" t="n">
        <v>12</v>
      </c>
      <c r="H3611" s="3" t="n">
        <v>7</v>
      </c>
      <c r="I3611" s="3" t="n">
        <v>7</v>
      </c>
      <c r="J3611" s="3" t="n">
        <v>13</v>
      </c>
      <c r="K3611" s="3" t="n">
        <v>13</v>
      </c>
      <c r="L3611" s="3" t="n">
        <v>2</v>
      </c>
      <c r="M3611" s="3" t="n">
        <v>2</v>
      </c>
      <c r="N3611" s="3" t="n">
        <v>-1</v>
      </c>
      <c r="O3611" s="3" t="n">
        <v>-1</v>
      </c>
      <c r="P3611" s="3" t="n">
        <v>8.1</v>
      </c>
      <c r="Q3611" s="3" t="n">
        <v>24.2</v>
      </c>
      <c r="R3611" s="3" t="s">
        <v>10534</v>
      </c>
      <c r="S3611" s="4" t="n">
        <v>45747.1669791667</v>
      </c>
      <c r="T3611" s="3" t="s">
        <v>65</v>
      </c>
      <c r="U3611" s="3" t="s">
        <v>65</v>
      </c>
      <c r="V3611" s="3" t="n">
        <v>0</v>
      </c>
      <c r="W3611" s="3" t="n">
        <v>0</v>
      </c>
      <c r="X3611" s="3" t="n">
        <v>0</v>
      </c>
      <c r="Y3611" s="3" t="s">
        <v>30</v>
      </c>
      <c r="Z3611" s="3" t="s">
        <v>30</v>
      </c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/>
      <c r="BG3611" s="3"/>
      <c r="BH3611" s="3"/>
      <c r="BI3611" s="3"/>
      <c r="BJ3611" s="3"/>
    </row>
    <row r="3612" customFormat="false" ht="15.75" hidden="false" customHeight="false" outlineLevel="0" collapsed="false">
      <c r="A3612" s="3" t="n">
        <v>3611</v>
      </c>
      <c r="B3612" s="3" t="s">
        <v>10535</v>
      </c>
      <c r="C3612" s="3" t="s">
        <v>10536</v>
      </c>
      <c r="D3612" s="3" t="n">
        <v>1</v>
      </c>
      <c r="E3612" s="3" t="n">
        <v>0.089778</v>
      </c>
      <c r="F3612" s="3" t="n">
        <v>10</v>
      </c>
      <c r="G3612" s="3" t="n">
        <v>10</v>
      </c>
      <c r="H3612" s="3" t="n">
        <v>6</v>
      </c>
      <c r="I3612" s="3" t="n">
        <v>6</v>
      </c>
      <c r="J3612" s="3" t="n">
        <v>8</v>
      </c>
      <c r="K3612" s="3" t="n">
        <v>8</v>
      </c>
      <c r="L3612" s="3" t="n">
        <v>1</v>
      </c>
      <c r="M3612" s="3" t="n">
        <v>1</v>
      </c>
      <c r="N3612" s="3" t="n">
        <v>-1</v>
      </c>
      <c r="O3612" s="3" t="n">
        <v>-1</v>
      </c>
      <c r="P3612" s="3" t="n">
        <v>8.1</v>
      </c>
      <c r="Q3612" s="3" t="n">
        <v>24.2</v>
      </c>
      <c r="R3612" s="3" t="s">
        <v>10537</v>
      </c>
      <c r="S3612" s="4" t="n">
        <v>45747.1670023148</v>
      </c>
      <c r="T3612" s="3" t="s">
        <v>65</v>
      </c>
      <c r="U3612" s="3" t="s">
        <v>65</v>
      </c>
      <c r="V3612" s="3" t="n">
        <v>0</v>
      </c>
      <c r="W3612" s="3" t="n">
        <v>0</v>
      </c>
      <c r="X3612" s="3" t="n">
        <v>0</v>
      </c>
      <c r="Y3612" s="3" t="s">
        <v>30</v>
      </c>
      <c r="Z3612" s="3" t="s">
        <v>30</v>
      </c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3"/>
      <c r="BG3612" s="3"/>
      <c r="BH3612" s="3"/>
      <c r="BI3612" s="3"/>
      <c r="BJ3612" s="3"/>
    </row>
    <row r="3613" customFormat="false" ht="15.75" hidden="false" customHeight="false" outlineLevel="0" collapsed="false">
      <c r="A3613" s="3" t="n">
        <v>3612</v>
      </c>
      <c r="B3613" s="3" t="s">
        <v>10538</v>
      </c>
      <c r="C3613" s="3" t="s">
        <v>10539</v>
      </c>
      <c r="D3613" s="3" t="n">
        <v>1</v>
      </c>
      <c r="E3613" s="3" t="n">
        <v>0.047404</v>
      </c>
      <c r="F3613" s="3" t="n">
        <v>9</v>
      </c>
      <c r="G3613" s="3" t="n">
        <v>9</v>
      </c>
      <c r="H3613" s="3" t="n">
        <v>6</v>
      </c>
      <c r="I3613" s="3" t="n">
        <v>6</v>
      </c>
      <c r="J3613" s="3" t="n">
        <v>7</v>
      </c>
      <c r="K3613" s="3" t="n">
        <v>7</v>
      </c>
      <c r="L3613" s="3" t="n">
        <v>1</v>
      </c>
      <c r="M3613" s="3" t="n">
        <v>1</v>
      </c>
      <c r="N3613" s="3" t="n">
        <v>0</v>
      </c>
      <c r="O3613" s="3" t="n">
        <v>0</v>
      </c>
      <c r="P3613" s="3" t="n">
        <v>8.1</v>
      </c>
      <c r="Q3613" s="3" t="n">
        <v>24.2</v>
      </c>
      <c r="R3613" s="3" t="s">
        <v>10540</v>
      </c>
      <c r="S3613" s="4" t="n">
        <v>45819.8821412037</v>
      </c>
      <c r="T3613" s="3" t="s">
        <v>65</v>
      </c>
      <c r="U3613" s="3" t="s">
        <v>65</v>
      </c>
      <c r="V3613" s="3" t="n">
        <v>1</v>
      </c>
      <c r="W3613" s="3" t="n">
        <v>1</v>
      </c>
      <c r="X3613" s="3" t="n">
        <v>0</v>
      </c>
      <c r="Y3613" s="3" t="s">
        <v>81</v>
      </c>
      <c r="Z3613" s="3" t="s">
        <v>81</v>
      </c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3"/>
      <c r="BG3613" s="3"/>
      <c r="BH3613" s="3"/>
      <c r="BI3613" s="3"/>
      <c r="BJ3613" s="3"/>
    </row>
    <row r="3614" customFormat="false" ht="15.75" hidden="false" customHeight="false" outlineLevel="0" collapsed="false">
      <c r="A3614" s="3" t="n">
        <v>3613</v>
      </c>
      <c r="B3614" s="3" t="s">
        <v>10541</v>
      </c>
      <c r="C3614" s="3" t="s">
        <v>10542</v>
      </c>
      <c r="D3614" s="3" t="n">
        <v>1</v>
      </c>
      <c r="E3614" s="3" t="n">
        <v>3.4961747</v>
      </c>
      <c r="F3614" s="3" t="n">
        <v>4</v>
      </c>
      <c r="G3614" s="3" t="n">
        <v>4</v>
      </c>
      <c r="H3614" s="3" t="n">
        <v>3</v>
      </c>
      <c r="I3614" s="3" t="n">
        <v>3</v>
      </c>
      <c r="J3614" s="3" t="n">
        <v>2</v>
      </c>
      <c r="K3614" s="3" t="n">
        <v>2</v>
      </c>
      <c r="L3614" s="3" t="n">
        <v>1</v>
      </c>
      <c r="M3614" s="3" t="n">
        <v>1</v>
      </c>
      <c r="N3614" s="3" t="n">
        <v>0</v>
      </c>
      <c r="O3614" s="3" t="n">
        <v>0</v>
      </c>
      <c r="P3614" s="3" t="n">
        <v>8.1</v>
      </c>
      <c r="Q3614" s="3" t="n">
        <v>24.2</v>
      </c>
      <c r="R3614" s="3" t="s">
        <v>10543</v>
      </c>
      <c r="S3614" s="4" t="n">
        <v>45820.4494097222</v>
      </c>
      <c r="T3614" s="3" t="s">
        <v>65</v>
      </c>
      <c r="U3614" s="3" t="s">
        <v>65</v>
      </c>
      <c r="V3614" s="3" t="n">
        <v>1</v>
      </c>
      <c r="W3614" s="3" t="n">
        <v>1</v>
      </c>
      <c r="X3614" s="3" t="n">
        <v>0</v>
      </c>
      <c r="Y3614" s="3" t="s">
        <v>81</v>
      </c>
      <c r="Z3614" s="3" t="s">
        <v>10544</v>
      </c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  <c r="BF3614" s="3"/>
      <c r="BG3614" s="3"/>
      <c r="BH3614" s="3"/>
      <c r="BI3614" s="3"/>
      <c r="BJ3614" s="3"/>
    </row>
    <row r="3615" customFormat="false" ht="15.75" hidden="false" customHeight="false" outlineLevel="0" collapsed="false">
      <c r="A3615" s="3" t="n">
        <v>3614</v>
      </c>
      <c r="B3615" s="3" t="s">
        <v>10545</v>
      </c>
      <c r="C3615" s="3" t="s">
        <v>10546</v>
      </c>
      <c r="D3615" s="3" t="n">
        <v>1</v>
      </c>
      <c r="E3615" s="3" t="n">
        <v>4.1641477</v>
      </c>
      <c r="F3615" s="3" t="n">
        <v>6</v>
      </c>
      <c r="G3615" s="3" t="n">
        <v>6</v>
      </c>
      <c r="H3615" s="3" t="n">
        <v>4</v>
      </c>
      <c r="I3615" s="3" t="n">
        <v>4</v>
      </c>
      <c r="J3615" s="3" t="n">
        <v>6</v>
      </c>
      <c r="K3615" s="3" t="n">
        <v>6</v>
      </c>
      <c r="L3615" s="3" t="n">
        <v>2</v>
      </c>
      <c r="M3615" s="3" t="n">
        <v>2</v>
      </c>
      <c r="N3615" s="3" t="n">
        <v>0</v>
      </c>
      <c r="O3615" s="3" t="n">
        <v>0</v>
      </c>
      <c r="P3615" s="3" t="n">
        <v>8.1</v>
      </c>
      <c r="Q3615" s="3" t="n">
        <v>24.2</v>
      </c>
      <c r="R3615" s="3" t="s">
        <v>10547</v>
      </c>
      <c r="S3615" s="4" t="n">
        <v>45820.449525463</v>
      </c>
      <c r="T3615" s="3" t="s">
        <v>65</v>
      </c>
      <c r="U3615" s="3" t="s">
        <v>65</v>
      </c>
      <c r="V3615" s="3" t="n">
        <v>1</v>
      </c>
      <c r="W3615" s="3" t="n">
        <v>1</v>
      </c>
      <c r="X3615" s="3" t="n">
        <v>0</v>
      </c>
      <c r="Y3615" s="3" t="s">
        <v>81</v>
      </c>
      <c r="Z3615" s="3" t="s">
        <v>10544</v>
      </c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3"/>
      <c r="BG3615" s="3"/>
      <c r="BH3615" s="3"/>
      <c r="BI3615" s="3"/>
      <c r="BJ3615" s="3"/>
    </row>
    <row r="3616" customFormat="false" ht="15.75" hidden="false" customHeight="false" outlineLevel="0" collapsed="false">
      <c r="A3616" s="3" t="n">
        <v>3615</v>
      </c>
      <c r="B3616" s="3" t="s">
        <v>10548</v>
      </c>
      <c r="C3616" s="3" t="s">
        <v>10549</v>
      </c>
      <c r="D3616" s="3" t="n">
        <v>1</v>
      </c>
      <c r="E3616" s="3" t="n">
        <v>0.8905706</v>
      </c>
      <c r="F3616" s="3" t="n">
        <v>22</v>
      </c>
      <c r="G3616" s="3" t="n">
        <v>22</v>
      </c>
      <c r="H3616" s="3" t="n">
        <v>8</v>
      </c>
      <c r="I3616" s="3" t="n">
        <v>8</v>
      </c>
      <c r="J3616" s="3" t="n">
        <v>30</v>
      </c>
      <c r="K3616" s="3" t="n">
        <v>30</v>
      </c>
      <c r="L3616" s="3" t="n">
        <v>0</v>
      </c>
      <c r="M3616" s="3" t="n">
        <v>0</v>
      </c>
      <c r="N3616" s="3" t="n">
        <v>0</v>
      </c>
      <c r="O3616" s="3" t="n">
        <v>0</v>
      </c>
      <c r="P3616" s="3" t="n">
        <v>8.3</v>
      </c>
      <c r="Q3616" s="3" t="n">
        <v>24.2</v>
      </c>
      <c r="R3616" s="3" t="s">
        <v>10550</v>
      </c>
      <c r="S3616" s="4" t="n">
        <v>45747.1672222222</v>
      </c>
      <c r="T3616" s="3" t="s">
        <v>65</v>
      </c>
      <c r="U3616" s="3" t="s">
        <v>65</v>
      </c>
      <c r="V3616" s="3" t="n">
        <v>1</v>
      </c>
      <c r="W3616" s="3" t="n">
        <v>1</v>
      </c>
      <c r="X3616" s="3" t="n">
        <v>0</v>
      </c>
      <c r="Y3616" s="3" t="s">
        <v>30</v>
      </c>
      <c r="Z3616" s="3" t="s">
        <v>30</v>
      </c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3"/>
      <c r="BG3616" s="3"/>
      <c r="BH3616" s="3"/>
      <c r="BI3616" s="3"/>
      <c r="BJ3616" s="3"/>
    </row>
    <row r="3617" customFormat="false" ht="15.75" hidden="false" customHeight="false" outlineLevel="0" collapsed="false">
      <c r="A3617" s="3" t="n">
        <v>3616</v>
      </c>
      <c r="B3617" s="3" t="s">
        <v>10551</v>
      </c>
      <c r="C3617" s="3" t="s">
        <v>10552</v>
      </c>
      <c r="D3617" s="3" t="n">
        <v>1</v>
      </c>
      <c r="E3617" s="3" t="n">
        <v>24.1219562</v>
      </c>
      <c r="F3617" s="3" t="n">
        <v>268</v>
      </c>
      <c r="G3617" s="3" t="n">
        <v>268</v>
      </c>
      <c r="H3617" s="3" t="n">
        <v>20</v>
      </c>
      <c r="I3617" s="3" t="n">
        <v>20</v>
      </c>
      <c r="J3617" s="3" t="n">
        <v>448</v>
      </c>
      <c r="K3617" s="3" t="n">
        <v>448</v>
      </c>
      <c r="L3617" s="3" t="n">
        <v>27</v>
      </c>
      <c r="M3617" s="3" t="n">
        <v>27</v>
      </c>
      <c r="N3617" s="3" t="n">
        <v>82</v>
      </c>
      <c r="O3617" s="3" t="n">
        <v>-1</v>
      </c>
      <c r="P3617" s="3" t="n">
        <v>8.6</v>
      </c>
      <c r="Q3617" s="3" t="n">
        <v>24.2</v>
      </c>
      <c r="R3617" s="3" t="s">
        <v>10553</v>
      </c>
      <c r="S3617" s="4" t="n">
        <v>45747.1679282407</v>
      </c>
      <c r="T3617" s="3" t="s">
        <v>4910</v>
      </c>
      <c r="U3617" s="3" t="s">
        <v>4910</v>
      </c>
      <c r="V3617" s="3" t="n">
        <v>1</v>
      </c>
      <c r="W3617" s="3" t="n">
        <v>0</v>
      </c>
      <c r="X3617" s="3" t="n">
        <v>0</v>
      </c>
      <c r="Y3617" s="3" t="s">
        <v>30</v>
      </c>
      <c r="Z3617" s="3" t="s">
        <v>30</v>
      </c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3"/>
      <c r="BG3617" s="3"/>
      <c r="BH3617" s="3"/>
      <c r="BI3617" s="3"/>
      <c r="BJ3617" s="3"/>
    </row>
    <row r="3618" customFormat="false" ht="15.75" hidden="false" customHeight="false" outlineLevel="0" collapsed="false">
      <c r="A3618" s="3" t="n">
        <v>3617</v>
      </c>
      <c r="B3618" s="3" t="s">
        <v>10554</v>
      </c>
      <c r="C3618" s="3" t="s">
        <v>10555</v>
      </c>
      <c r="D3618" s="3" t="n">
        <v>1</v>
      </c>
      <c r="E3618" s="3" t="n">
        <v>3.9083659</v>
      </c>
      <c r="F3618" s="3" t="n">
        <v>28</v>
      </c>
      <c r="G3618" s="3" t="n">
        <v>28</v>
      </c>
      <c r="H3618" s="3" t="n">
        <v>11</v>
      </c>
      <c r="I3618" s="3" t="n">
        <v>11</v>
      </c>
      <c r="J3618" s="3" t="n">
        <v>48</v>
      </c>
      <c r="K3618" s="3" t="n">
        <v>48</v>
      </c>
      <c r="L3618" s="3" t="n">
        <v>9</v>
      </c>
      <c r="M3618" s="3" t="n">
        <v>9</v>
      </c>
      <c r="N3618" s="3" t="n">
        <v>-1</v>
      </c>
      <c r="O3618" s="3" t="n">
        <v>-1</v>
      </c>
      <c r="P3618" s="3" t="n">
        <v>8.5</v>
      </c>
      <c r="Q3618" s="3" t="n">
        <v>24.2</v>
      </c>
      <c r="R3618" s="3" t="s">
        <v>10556</v>
      </c>
      <c r="S3618" s="4" t="n">
        <v>45747.1681944444</v>
      </c>
      <c r="T3618" s="3" t="s">
        <v>4910</v>
      </c>
      <c r="U3618" s="3" t="s">
        <v>4910</v>
      </c>
      <c r="V3618" s="3" t="n">
        <v>0</v>
      </c>
      <c r="W3618" s="3" t="n">
        <v>0</v>
      </c>
      <c r="X3618" s="3" t="n">
        <v>0</v>
      </c>
      <c r="Y3618" s="3" t="s">
        <v>30</v>
      </c>
      <c r="Z3618" s="3" t="s">
        <v>30</v>
      </c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3"/>
      <c r="BG3618" s="3"/>
      <c r="BH3618" s="3"/>
      <c r="BI3618" s="3"/>
      <c r="BJ3618" s="3"/>
    </row>
    <row r="3619" customFormat="false" ht="15.75" hidden="false" customHeight="false" outlineLevel="0" collapsed="false">
      <c r="A3619" s="3" t="n">
        <v>3618</v>
      </c>
      <c r="B3619" s="3" t="s">
        <v>10557</v>
      </c>
      <c r="C3619" s="3" t="s">
        <v>10558</v>
      </c>
      <c r="D3619" s="3" t="n">
        <v>1</v>
      </c>
      <c r="E3619" s="3" t="n">
        <v>1.5316169</v>
      </c>
      <c r="F3619" s="3" t="n">
        <v>18</v>
      </c>
      <c r="G3619" s="3" t="n">
        <v>18</v>
      </c>
      <c r="H3619" s="3" t="n">
        <v>11</v>
      </c>
      <c r="I3619" s="3" t="n">
        <v>11</v>
      </c>
      <c r="J3619" s="3" t="n">
        <v>19</v>
      </c>
      <c r="K3619" s="3" t="n">
        <v>19</v>
      </c>
      <c r="L3619" s="3" t="n">
        <v>2</v>
      </c>
      <c r="M3619" s="3" t="n">
        <v>2</v>
      </c>
      <c r="N3619" s="3" t="n">
        <v>4</v>
      </c>
      <c r="O3619" s="3" t="n">
        <v>-1</v>
      </c>
      <c r="P3619" s="3" t="n">
        <v>8.7</v>
      </c>
      <c r="Q3619" s="3" t="n">
        <v>24.2</v>
      </c>
      <c r="R3619" s="3" t="s">
        <v>10559</v>
      </c>
      <c r="S3619" s="4" t="n">
        <v>45747.1683101852</v>
      </c>
      <c r="T3619" s="3" t="s">
        <v>29</v>
      </c>
      <c r="U3619" s="3" t="s">
        <v>29</v>
      </c>
      <c r="V3619" s="3" t="n">
        <v>1</v>
      </c>
      <c r="W3619" s="3" t="n">
        <v>0</v>
      </c>
      <c r="X3619" s="3" t="n">
        <v>0</v>
      </c>
      <c r="Y3619" s="3" t="s">
        <v>30</v>
      </c>
      <c r="Z3619" s="3" t="s">
        <v>30</v>
      </c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3"/>
      <c r="BG3619" s="3"/>
      <c r="BH3619" s="3"/>
      <c r="BI3619" s="3"/>
      <c r="BJ3619" s="3"/>
    </row>
    <row r="3620" customFormat="false" ht="15.75" hidden="false" customHeight="false" outlineLevel="0" collapsed="false">
      <c r="A3620" s="3" t="n">
        <v>3619</v>
      </c>
      <c r="B3620" s="3" t="s">
        <v>10560</v>
      </c>
      <c r="C3620" s="3" t="s">
        <v>10561</v>
      </c>
      <c r="D3620" s="3" t="n">
        <v>1</v>
      </c>
      <c r="E3620" s="3" t="n">
        <v>3.2743216</v>
      </c>
      <c r="F3620" s="3" t="n">
        <v>65</v>
      </c>
      <c r="G3620" s="3" t="n">
        <v>65</v>
      </c>
      <c r="H3620" s="3" t="n">
        <v>9</v>
      </c>
      <c r="I3620" s="3" t="n">
        <v>9</v>
      </c>
      <c r="J3620" s="3" t="n">
        <v>94</v>
      </c>
      <c r="K3620" s="3" t="n">
        <v>94</v>
      </c>
      <c r="L3620" s="3" t="n">
        <v>29</v>
      </c>
      <c r="M3620" s="3" t="n">
        <v>29</v>
      </c>
      <c r="N3620" s="3" t="n">
        <v>-1</v>
      </c>
      <c r="O3620" s="3" t="n">
        <v>-1</v>
      </c>
      <c r="P3620" s="3" t="n">
        <v>8.3</v>
      </c>
      <c r="Q3620" s="3" t="n">
        <v>24.2</v>
      </c>
      <c r="R3620" s="3" t="s">
        <v>10562</v>
      </c>
      <c r="S3620" s="4" t="n">
        <v>45747.1684722222</v>
      </c>
      <c r="T3620" s="3" t="s">
        <v>65</v>
      </c>
      <c r="U3620" s="3" t="s">
        <v>65</v>
      </c>
      <c r="V3620" s="3" t="n">
        <v>0</v>
      </c>
      <c r="W3620" s="3" t="n">
        <v>0</v>
      </c>
      <c r="X3620" s="3" t="n">
        <v>0</v>
      </c>
      <c r="Y3620" s="3" t="s">
        <v>30</v>
      </c>
      <c r="Z3620" s="3" t="s">
        <v>30</v>
      </c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/>
      <c r="BG3620" s="3"/>
      <c r="BH3620" s="3"/>
      <c r="BI3620" s="3"/>
      <c r="BJ3620" s="3"/>
    </row>
    <row r="3621" customFormat="false" ht="15.75" hidden="false" customHeight="false" outlineLevel="0" collapsed="false">
      <c r="A3621" s="3" t="n">
        <v>3620</v>
      </c>
      <c r="B3621" s="3" t="s">
        <v>10563</v>
      </c>
      <c r="C3621" s="3" t="s">
        <v>10564</v>
      </c>
      <c r="D3621" s="3" t="n">
        <v>1</v>
      </c>
      <c r="E3621" s="3" t="n">
        <v>0.9375616</v>
      </c>
      <c r="F3621" s="3" t="n">
        <v>20</v>
      </c>
      <c r="G3621" s="3" t="n">
        <v>20</v>
      </c>
      <c r="H3621" s="3" t="n">
        <v>13</v>
      </c>
      <c r="I3621" s="3" t="n">
        <v>13</v>
      </c>
      <c r="J3621" s="3" t="n">
        <v>24</v>
      </c>
      <c r="K3621" s="3" t="n">
        <v>24</v>
      </c>
      <c r="L3621" s="3" t="n">
        <v>4</v>
      </c>
      <c r="M3621" s="3" t="n">
        <v>4</v>
      </c>
      <c r="N3621" s="3" t="n">
        <v>4</v>
      </c>
      <c r="O3621" s="3" t="n">
        <v>4</v>
      </c>
      <c r="P3621" s="3" t="n">
        <v>8.7</v>
      </c>
      <c r="Q3621" s="3" t="n">
        <v>24.2</v>
      </c>
      <c r="R3621" s="3" t="s">
        <v>10565</v>
      </c>
      <c r="S3621" s="4" t="n">
        <v>45747.1685532407</v>
      </c>
      <c r="T3621" s="3" t="s">
        <v>29</v>
      </c>
      <c r="U3621" s="3" t="s">
        <v>29</v>
      </c>
      <c r="V3621" s="3" t="n">
        <v>1</v>
      </c>
      <c r="W3621" s="3" t="n">
        <v>1</v>
      </c>
      <c r="X3621" s="3" t="n">
        <v>0</v>
      </c>
      <c r="Y3621" s="3" t="s">
        <v>30</v>
      </c>
      <c r="Z3621" s="3" t="s">
        <v>30</v>
      </c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/>
      <c r="BG3621" s="3"/>
      <c r="BH3621" s="3"/>
      <c r="BI3621" s="3"/>
      <c r="BJ3621" s="3"/>
    </row>
    <row r="3622" customFormat="false" ht="15.75" hidden="false" customHeight="false" outlineLevel="0" collapsed="false">
      <c r="A3622" s="3" t="n">
        <v>3621</v>
      </c>
      <c r="B3622" s="3" t="s">
        <v>10566</v>
      </c>
      <c r="C3622" s="3" t="s">
        <v>10567</v>
      </c>
      <c r="D3622" s="3" t="n">
        <v>1</v>
      </c>
      <c r="E3622" s="3" t="n">
        <v>1.8566839</v>
      </c>
      <c r="F3622" s="3" t="n">
        <v>26</v>
      </c>
      <c r="G3622" s="3" t="n">
        <v>26</v>
      </c>
      <c r="H3622" s="3" t="n">
        <v>13</v>
      </c>
      <c r="I3622" s="3" t="n">
        <v>13</v>
      </c>
      <c r="J3622" s="3" t="n">
        <v>21</v>
      </c>
      <c r="K3622" s="3" t="n">
        <v>21</v>
      </c>
      <c r="L3622" s="3" t="n">
        <v>3</v>
      </c>
      <c r="M3622" s="3" t="n">
        <v>3</v>
      </c>
      <c r="N3622" s="3" t="n">
        <v>16</v>
      </c>
      <c r="O3622" s="3" t="n">
        <v>-1</v>
      </c>
      <c r="P3622" s="3" t="n">
        <v>8.7</v>
      </c>
      <c r="Q3622" s="3" t="n">
        <v>24.2</v>
      </c>
      <c r="R3622" s="3" t="s">
        <v>10568</v>
      </c>
      <c r="S3622" s="4" t="n">
        <v>45747.1686689815</v>
      </c>
      <c r="T3622" s="3" t="s">
        <v>256</v>
      </c>
      <c r="U3622" s="3" t="s">
        <v>256</v>
      </c>
      <c r="V3622" s="3" t="n">
        <v>1</v>
      </c>
      <c r="W3622" s="3" t="n">
        <v>0</v>
      </c>
      <c r="X3622" s="3" t="n">
        <v>0</v>
      </c>
      <c r="Y3622" s="3" t="s">
        <v>30</v>
      </c>
      <c r="Z3622" s="3" t="s">
        <v>30</v>
      </c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/>
      <c r="BG3622" s="3"/>
      <c r="BH3622" s="3"/>
      <c r="BI3622" s="3"/>
      <c r="BJ3622" s="3"/>
    </row>
    <row r="3623" customFormat="false" ht="15.75" hidden="false" customHeight="false" outlineLevel="0" collapsed="false">
      <c r="A3623" s="3" t="n">
        <v>3622</v>
      </c>
      <c r="B3623" s="3" t="s">
        <v>10569</v>
      </c>
      <c r="C3623" s="3" t="s">
        <v>10570</v>
      </c>
      <c r="D3623" s="3" t="n">
        <v>1</v>
      </c>
      <c r="E3623" s="3" t="n">
        <v>4.8125944</v>
      </c>
      <c r="F3623" s="3" t="n">
        <v>21</v>
      </c>
      <c r="G3623" s="3" t="n">
        <v>21</v>
      </c>
      <c r="H3623" s="3" t="n">
        <v>9</v>
      </c>
      <c r="I3623" s="3" t="n">
        <v>9</v>
      </c>
      <c r="J3623" s="3" t="n">
        <v>30</v>
      </c>
      <c r="K3623" s="3" t="n">
        <v>30</v>
      </c>
      <c r="L3623" s="3" t="n">
        <v>1</v>
      </c>
      <c r="M3623" s="3" t="n">
        <v>1</v>
      </c>
      <c r="N3623" s="3" t="n">
        <v>-1</v>
      </c>
      <c r="O3623" s="3" t="n">
        <v>-1</v>
      </c>
      <c r="P3623" s="3" t="n">
        <v>8.3</v>
      </c>
      <c r="Q3623" s="3" t="n">
        <v>24.2</v>
      </c>
      <c r="R3623" s="3" t="s">
        <v>10571</v>
      </c>
      <c r="S3623" s="4" t="n">
        <v>45747.1688310185</v>
      </c>
      <c r="T3623" s="3" t="s">
        <v>239</v>
      </c>
      <c r="U3623" s="3" t="s">
        <v>239</v>
      </c>
      <c r="V3623" s="3" t="n">
        <v>0</v>
      </c>
      <c r="W3623" s="3" t="n">
        <v>0</v>
      </c>
      <c r="X3623" s="3" t="n">
        <v>0</v>
      </c>
      <c r="Y3623" s="3" t="s">
        <v>30</v>
      </c>
      <c r="Z3623" s="3" t="s">
        <v>30</v>
      </c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  <c r="BF3623" s="3"/>
      <c r="BG3623" s="3"/>
      <c r="BH3623" s="3"/>
      <c r="BI3623" s="3"/>
      <c r="BJ3623" s="3"/>
    </row>
    <row r="3624" customFormat="false" ht="15.75" hidden="false" customHeight="false" outlineLevel="0" collapsed="false">
      <c r="A3624" s="3" t="n">
        <v>3623</v>
      </c>
      <c r="B3624" s="3" t="s">
        <v>10572</v>
      </c>
      <c r="C3624" s="3"/>
      <c r="D3624" s="3" t="n">
        <v>0</v>
      </c>
      <c r="E3624" s="3" t="s">
        <v>1901</v>
      </c>
      <c r="F3624" s="3" t="s">
        <v>1901</v>
      </c>
      <c r="G3624" s="3" t="s">
        <v>1901</v>
      </c>
      <c r="H3624" s="3" t="s">
        <v>1901</v>
      </c>
      <c r="I3624" s="3" t="s">
        <v>1901</v>
      </c>
      <c r="J3624" s="3" t="s">
        <v>1901</v>
      </c>
      <c r="K3624" s="3" t="s">
        <v>1901</v>
      </c>
      <c r="L3624" s="3" t="s">
        <v>1901</v>
      </c>
      <c r="M3624" s="3" t="s">
        <v>1901</v>
      </c>
      <c r="N3624" s="3" t="s">
        <v>1901</v>
      </c>
      <c r="O3624" s="3" t="s">
        <v>1901</v>
      </c>
      <c r="P3624" s="3"/>
      <c r="Q3624" s="3"/>
      <c r="R3624" s="3"/>
      <c r="S3624" s="3"/>
      <c r="T3624" s="3"/>
      <c r="U3624" s="3"/>
      <c r="V3624" s="3" t="s">
        <v>1901</v>
      </c>
      <c r="W3624" s="3" t="s">
        <v>1901</v>
      </c>
      <c r="X3624" s="3" t="s">
        <v>1901</v>
      </c>
      <c r="Y3624" s="3"/>
      <c r="Z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/>
      <c r="BG3624" s="3"/>
      <c r="BH3624" s="3"/>
      <c r="BI3624" s="3"/>
      <c r="BJ3624" s="3"/>
    </row>
    <row r="3625" customFormat="false" ht="15.75" hidden="false" customHeight="false" outlineLevel="0" collapsed="false">
      <c r="A3625" s="3" t="n">
        <v>3624</v>
      </c>
      <c r="B3625" s="3" t="s">
        <v>10573</v>
      </c>
      <c r="C3625" s="3"/>
      <c r="D3625" s="3" t="n">
        <v>0</v>
      </c>
      <c r="E3625" s="3" t="s">
        <v>1901</v>
      </c>
      <c r="F3625" s="3" t="s">
        <v>1901</v>
      </c>
      <c r="G3625" s="3" t="s">
        <v>1901</v>
      </c>
      <c r="H3625" s="3" t="s">
        <v>1901</v>
      </c>
      <c r="I3625" s="3" t="s">
        <v>1901</v>
      </c>
      <c r="J3625" s="3" t="s">
        <v>1901</v>
      </c>
      <c r="K3625" s="3" t="s">
        <v>1901</v>
      </c>
      <c r="L3625" s="3" t="s">
        <v>1901</v>
      </c>
      <c r="M3625" s="3" t="s">
        <v>1901</v>
      </c>
      <c r="N3625" s="3" t="s">
        <v>1901</v>
      </c>
      <c r="O3625" s="3" t="s">
        <v>1901</v>
      </c>
      <c r="P3625" s="3"/>
      <c r="Q3625" s="3"/>
      <c r="R3625" s="3"/>
      <c r="S3625" s="3"/>
      <c r="T3625" s="3"/>
      <c r="U3625" s="3"/>
      <c r="V3625" s="3" t="s">
        <v>1901</v>
      </c>
      <c r="W3625" s="3" t="s">
        <v>1901</v>
      </c>
      <c r="X3625" s="3" t="s">
        <v>1901</v>
      </c>
      <c r="Y3625" s="3"/>
      <c r="Z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3"/>
      <c r="BG3625" s="3"/>
      <c r="BH3625" s="3"/>
      <c r="BI3625" s="3"/>
      <c r="BJ3625" s="3"/>
    </row>
    <row r="3626" customFormat="false" ht="15.75" hidden="false" customHeight="false" outlineLevel="0" collapsed="false">
      <c r="A3626" s="3" t="n">
        <v>3625</v>
      </c>
      <c r="B3626" s="3" t="s">
        <v>10574</v>
      </c>
      <c r="C3626" s="3" t="s">
        <v>10575</v>
      </c>
      <c r="D3626" s="3" t="n">
        <v>1</v>
      </c>
      <c r="E3626" s="3" t="n">
        <v>1.4652513</v>
      </c>
      <c r="F3626" s="3" t="n">
        <v>35</v>
      </c>
      <c r="G3626" s="3" t="n">
        <v>35</v>
      </c>
      <c r="H3626" s="3" t="n">
        <v>16</v>
      </c>
      <c r="I3626" s="3" t="n">
        <v>16</v>
      </c>
      <c r="J3626" s="3" t="n">
        <v>41</v>
      </c>
      <c r="K3626" s="3" t="n">
        <v>41</v>
      </c>
      <c r="L3626" s="3" t="n">
        <v>4</v>
      </c>
      <c r="M3626" s="3" t="n">
        <v>4</v>
      </c>
      <c r="N3626" s="3" t="n">
        <v>9</v>
      </c>
      <c r="O3626" s="3" t="n">
        <v>-1</v>
      </c>
      <c r="P3626" s="3" t="n">
        <v>8.3</v>
      </c>
      <c r="Q3626" s="3" t="n">
        <v>24.2</v>
      </c>
      <c r="R3626" s="3" t="s">
        <v>10576</v>
      </c>
      <c r="S3626" s="4" t="n">
        <v>45747.1690625</v>
      </c>
      <c r="T3626" s="3" t="s">
        <v>29</v>
      </c>
      <c r="U3626" s="3" t="s">
        <v>29</v>
      </c>
      <c r="V3626" s="3" t="n">
        <v>1</v>
      </c>
      <c r="W3626" s="3" t="n">
        <v>0</v>
      </c>
      <c r="X3626" s="3" t="n">
        <v>0</v>
      </c>
      <c r="Y3626" s="3" t="s">
        <v>30</v>
      </c>
      <c r="Z3626" s="3" t="s">
        <v>30</v>
      </c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  <c r="BG3626" s="3"/>
      <c r="BH3626" s="3"/>
      <c r="BI3626" s="3"/>
      <c r="BJ3626" s="3"/>
    </row>
    <row r="3627" customFormat="false" ht="15.75" hidden="false" customHeight="false" outlineLevel="0" collapsed="false">
      <c r="A3627" s="3" t="n">
        <v>3626</v>
      </c>
      <c r="B3627" s="3" t="s">
        <v>10577</v>
      </c>
      <c r="C3627" s="3" t="s">
        <v>10578</v>
      </c>
      <c r="D3627" s="3" t="n">
        <v>1</v>
      </c>
      <c r="E3627" s="3" t="n">
        <v>2.1999939</v>
      </c>
      <c r="F3627" s="3" t="n">
        <v>56</v>
      </c>
      <c r="G3627" s="3" t="n">
        <v>56</v>
      </c>
      <c r="H3627" s="3" t="n">
        <v>20</v>
      </c>
      <c r="I3627" s="3" t="n">
        <v>20</v>
      </c>
      <c r="J3627" s="3" t="n">
        <v>69</v>
      </c>
      <c r="K3627" s="3" t="n">
        <v>69</v>
      </c>
      <c r="L3627" s="3" t="n">
        <v>8</v>
      </c>
      <c r="M3627" s="3" t="n">
        <v>8</v>
      </c>
      <c r="N3627" s="3" t="n">
        <v>-1</v>
      </c>
      <c r="O3627" s="3" t="n">
        <v>-1</v>
      </c>
      <c r="P3627" s="3" t="n">
        <v>8.3</v>
      </c>
      <c r="Q3627" s="3" t="n">
        <v>24.2</v>
      </c>
      <c r="R3627" s="3" t="s">
        <v>10579</v>
      </c>
      <c r="S3627" s="4" t="n">
        <v>45747.1691203704</v>
      </c>
      <c r="T3627" s="3" t="s">
        <v>29</v>
      </c>
      <c r="U3627" s="3" t="s">
        <v>29</v>
      </c>
      <c r="V3627" s="3" t="n">
        <v>0</v>
      </c>
      <c r="W3627" s="3" t="n">
        <v>0</v>
      </c>
      <c r="X3627" s="3" t="n">
        <v>0</v>
      </c>
      <c r="Y3627" s="3" t="s">
        <v>30</v>
      </c>
      <c r="Z3627" s="3" t="s">
        <v>30</v>
      </c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  <c r="BG3627" s="3"/>
      <c r="BH3627" s="3"/>
      <c r="BI3627" s="3"/>
      <c r="BJ3627" s="3"/>
    </row>
    <row r="3628" customFormat="false" ht="15.75" hidden="false" customHeight="false" outlineLevel="0" collapsed="false">
      <c r="A3628" s="3" t="n">
        <v>3627</v>
      </c>
      <c r="B3628" s="3" t="s">
        <v>10580</v>
      </c>
      <c r="C3628" s="3" t="s">
        <v>10581</v>
      </c>
      <c r="D3628" s="3" t="n">
        <v>1</v>
      </c>
      <c r="E3628" s="3" t="n">
        <v>0.7045162</v>
      </c>
      <c r="F3628" s="3" t="n">
        <v>105</v>
      </c>
      <c r="G3628" s="3" t="n">
        <v>105</v>
      </c>
      <c r="H3628" s="3" t="n">
        <v>20</v>
      </c>
      <c r="I3628" s="3" t="n">
        <v>20</v>
      </c>
      <c r="J3628" s="3" t="n">
        <v>116</v>
      </c>
      <c r="K3628" s="3" t="n">
        <v>116</v>
      </c>
      <c r="L3628" s="3" t="n">
        <v>11</v>
      </c>
      <c r="M3628" s="3" t="n">
        <v>11</v>
      </c>
      <c r="N3628" s="3" t="n">
        <v>-1</v>
      </c>
      <c r="O3628" s="3" t="n">
        <v>-1</v>
      </c>
      <c r="P3628" s="3" t="n">
        <v>8.7</v>
      </c>
      <c r="Q3628" s="3" t="n">
        <v>24.2</v>
      </c>
      <c r="R3628" s="3" t="s">
        <v>10582</v>
      </c>
      <c r="S3628" s="4" t="n">
        <v>45747.1691550926</v>
      </c>
      <c r="T3628" s="3" t="s">
        <v>65</v>
      </c>
      <c r="U3628" s="3" t="s">
        <v>65</v>
      </c>
      <c r="V3628" s="3" t="n">
        <v>0</v>
      </c>
      <c r="W3628" s="3" t="n">
        <v>0</v>
      </c>
      <c r="X3628" s="3" t="n">
        <v>0</v>
      </c>
      <c r="Y3628" s="3" t="s">
        <v>30</v>
      </c>
      <c r="Z3628" s="3" t="s">
        <v>30</v>
      </c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3"/>
      <c r="BG3628" s="3"/>
      <c r="BH3628" s="3"/>
      <c r="BI3628" s="3"/>
      <c r="BJ3628" s="3"/>
    </row>
    <row r="3629" customFormat="false" ht="15.75" hidden="false" customHeight="false" outlineLevel="0" collapsed="false">
      <c r="A3629" s="3" t="n">
        <v>3628</v>
      </c>
      <c r="B3629" s="3" t="s">
        <v>10583</v>
      </c>
      <c r="C3629" s="3" t="s">
        <v>10584</v>
      </c>
      <c r="D3629" s="3" t="n">
        <v>1</v>
      </c>
      <c r="E3629" s="3" t="n">
        <v>0.6078079</v>
      </c>
      <c r="F3629" s="3" t="n">
        <v>83</v>
      </c>
      <c r="G3629" s="3" t="n">
        <v>83</v>
      </c>
      <c r="H3629" s="3" t="n">
        <v>18</v>
      </c>
      <c r="I3629" s="3" t="n">
        <v>18</v>
      </c>
      <c r="J3629" s="3" t="n">
        <v>105</v>
      </c>
      <c r="K3629" s="3" t="n">
        <v>105</v>
      </c>
      <c r="L3629" s="3" t="n">
        <v>8</v>
      </c>
      <c r="M3629" s="3" t="n">
        <v>8</v>
      </c>
      <c r="N3629" s="3" t="n">
        <v>-1</v>
      </c>
      <c r="O3629" s="3" t="n">
        <v>-1</v>
      </c>
      <c r="P3629" s="3" t="n">
        <v>8.7</v>
      </c>
      <c r="Q3629" s="3" t="n">
        <v>24.2</v>
      </c>
      <c r="R3629" s="3" t="s">
        <v>10585</v>
      </c>
      <c r="S3629" s="4" t="n">
        <v>45747.1691782407</v>
      </c>
      <c r="T3629" s="3" t="s">
        <v>65</v>
      </c>
      <c r="U3629" s="3" t="s">
        <v>65</v>
      </c>
      <c r="V3629" s="3" t="n">
        <v>0</v>
      </c>
      <c r="W3629" s="3" t="n">
        <v>0</v>
      </c>
      <c r="X3629" s="3" t="n">
        <v>0</v>
      </c>
      <c r="Y3629" s="3" t="s">
        <v>30</v>
      </c>
      <c r="Z3629" s="3" t="s">
        <v>30</v>
      </c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</row>
    <row r="3630" customFormat="false" ht="15.75" hidden="false" customHeight="false" outlineLevel="0" collapsed="false">
      <c r="A3630" s="3" t="n">
        <v>3629</v>
      </c>
      <c r="B3630" s="3" t="s">
        <v>10586</v>
      </c>
      <c r="C3630" s="3" t="s">
        <v>10587</v>
      </c>
      <c r="D3630" s="3" t="n">
        <v>1</v>
      </c>
      <c r="E3630" s="3" t="n">
        <v>5.0153537</v>
      </c>
      <c r="F3630" s="3" t="n">
        <v>20</v>
      </c>
      <c r="G3630" s="3" t="n">
        <v>20</v>
      </c>
      <c r="H3630" s="3" t="n">
        <v>9</v>
      </c>
      <c r="I3630" s="3" t="n">
        <v>9</v>
      </c>
      <c r="J3630" s="3" t="n">
        <v>29</v>
      </c>
      <c r="K3630" s="3" t="n">
        <v>29</v>
      </c>
      <c r="L3630" s="3" t="n">
        <v>4</v>
      </c>
      <c r="M3630" s="3" t="n">
        <v>4</v>
      </c>
      <c r="N3630" s="3" t="n">
        <v>-1</v>
      </c>
      <c r="O3630" s="3" t="n">
        <v>-1</v>
      </c>
      <c r="P3630" s="3" t="n">
        <v>8.3</v>
      </c>
      <c r="Q3630" s="3" t="n">
        <v>24.2</v>
      </c>
      <c r="R3630" s="3" t="s">
        <v>10588</v>
      </c>
      <c r="S3630" s="4" t="n">
        <v>45747.1693518519</v>
      </c>
      <c r="T3630" s="3" t="s">
        <v>29</v>
      </c>
      <c r="U3630" s="3" t="s">
        <v>29</v>
      </c>
      <c r="V3630" s="3" t="n">
        <v>0</v>
      </c>
      <c r="W3630" s="3" t="n">
        <v>0</v>
      </c>
      <c r="X3630" s="3" t="n">
        <v>0</v>
      </c>
      <c r="Y3630" s="3" t="s">
        <v>30</v>
      </c>
      <c r="Z3630" s="3" t="s">
        <v>30</v>
      </c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/>
    </row>
    <row r="3631" customFormat="false" ht="15.75" hidden="false" customHeight="false" outlineLevel="0" collapsed="false">
      <c r="A3631" s="3" t="n">
        <v>3630</v>
      </c>
      <c r="B3631" s="3" t="s">
        <v>10589</v>
      </c>
      <c r="C3631" s="3" t="s">
        <v>10590</v>
      </c>
      <c r="D3631" s="3" t="n">
        <v>1</v>
      </c>
      <c r="E3631" s="3" t="n">
        <v>0.4858459</v>
      </c>
      <c r="F3631" s="3" t="n">
        <v>6</v>
      </c>
      <c r="G3631" s="3" t="n">
        <v>6</v>
      </c>
      <c r="H3631" s="3" t="n">
        <v>5</v>
      </c>
      <c r="I3631" s="3" t="n">
        <v>5</v>
      </c>
      <c r="J3631" s="3" t="n">
        <v>5</v>
      </c>
      <c r="K3631" s="3" t="n">
        <v>5</v>
      </c>
      <c r="L3631" s="3" t="n">
        <v>1</v>
      </c>
      <c r="M3631" s="3" t="n">
        <v>1</v>
      </c>
      <c r="N3631" s="3" t="n">
        <v>-1</v>
      </c>
      <c r="O3631" s="3" t="n">
        <v>-1</v>
      </c>
      <c r="P3631" s="3" t="n">
        <v>8.3</v>
      </c>
      <c r="Q3631" s="3" t="n">
        <v>24.2</v>
      </c>
      <c r="R3631" s="3" t="s">
        <v>10591</v>
      </c>
      <c r="S3631" s="4" t="n">
        <v>45747.1693981482</v>
      </c>
      <c r="T3631" s="3" t="s">
        <v>239</v>
      </c>
      <c r="U3631" s="3" t="s">
        <v>239</v>
      </c>
      <c r="V3631" s="3" t="n">
        <v>0</v>
      </c>
      <c r="W3631" s="3" t="n">
        <v>0</v>
      </c>
      <c r="X3631" s="3" t="n">
        <v>0</v>
      </c>
      <c r="Y3631" s="3" t="s">
        <v>30</v>
      </c>
      <c r="Z3631" s="3" t="s">
        <v>30</v>
      </c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/>
      <c r="BG3631" s="3"/>
      <c r="BH3631" s="3"/>
      <c r="BI3631" s="3"/>
      <c r="BJ3631" s="3"/>
    </row>
    <row r="3632" customFormat="false" ht="15.75" hidden="false" customHeight="false" outlineLevel="0" collapsed="false">
      <c r="A3632" s="3" t="n">
        <v>3631</v>
      </c>
      <c r="B3632" s="3" t="s">
        <v>10592</v>
      </c>
      <c r="C3632" s="3" t="s">
        <v>10593</v>
      </c>
      <c r="D3632" s="3" t="n">
        <v>1</v>
      </c>
      <c r="E3632" s="3" t="n">
        <v>4.2001104</v>
      </c>
      <c r="F3632" s="3" t="n">
        <v>51</v>
      </c>
      <c r="G3632" s="3" t="n">
        <v>51</v>
      </c>
      <c r="H3632" s="3" t="n">
        <v>13</v>
      </c>
      <c r="I3632" s="3" t="n">
        <v>13</v>
      </c>
      <c r="J3632" s="3" t="n">
        <v>76</v>
      </c>
      <c r="K3632" s="3" t="n">
        <v>76</v>
      </c>
      <c r="L3632" s="3" t="n">
        <v>9</v>
      </c>
      <c r="M3632" s="3" t="n">
        <v>9</v>
      </c>
      <c r="N3632" s="3" t="n">
        <v>9</v>
      </c>
      <c r="O3632" s="3" t="n">
        <v>-1</v>
      </c>
      <c r="P3632" s="3" t="n">
        <v>8.4</v>
      </c>
      <c r="Q3632" s="3" t="n">
        <v>24.2</v>
      </c>
      <c r="R3632" s="3" t="s">
        <v>10594</v>
      </c>
      <c r="S3632" s="4" t="n">
        <v>45747.169537037</v>
      </c>
      <c r="T3632" s="3" t="s">
        <v>4910</v>
      </c>
      <c r="U3632" s="3" t="s">
        <v>4910</v>
      </c>
      <c r="V3632" s="3" t="n">
        <v>1</v>
      </c>
      <c r="W3632" s="3" t="n">
        <v>0</v>
      </c>
      <c r="X3632" s="3" t="n">
        <v>0</v>
      </c>
      <c r="Y3632" s="3" t="s">
        <v>30</v>
      </c>
      <c r="Z3632" s="3" t="s">
        <v>30</v>
      </c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3"/>
    </row>
    <row r="3633" customFormat="false" ht="15.75" hidden="false" customHeight="false" outlineLevel="0" collapsed="false">
      <c r="A3633" s="3" t="n">
        <v>3632</v>
      </c>
      <c r="B3633" s="3" t="s">
        <v>10595</v>
      </c>
      <c r="C3633" s="3" t="s">
        <v>10596</v>
      </c>
      <c r="D3633" s="3" t="n">
        <v>1</v>
      </c>
      <c r="E3633" s="3" t="n">
        <v>8.0373394</v>
      </c>
      <c r="F3633" s="3" t="n">
        <v>26</v>
      </c>
      <c r="G3633" s="3" t="n">
        <v>26</v>
      </c>
      <c r="H3633" s="3" t="n">
        <v>8</v>
      </c>
      <c r="I3633" s="3" t="n">
        <v>8</v>
      </c>
      <c r="J3633" s="3" t="n">
        <v>40</v>
      </c>
      <c r="K3633" s="3" t="n">
        <v>40</v>
      </c>
      <c r="L3633" s="3" t="n">
        <v>9</v>
      </c>
      <c r="M3633" s="3" t="n">
        <v>9</v>
      </c>
      <c r="N3633" s="3" t="n">
        <v>0</v>
      </c>
      <c r="O3633" s="3" t="n">
        <v>0</v>
      </c>
      <c r="P3633" s="3" t="n">
        <v>8.4</v>
      </c>
      <c r="Q3633" s="3" t="n">
        <v>24.2</v>
      </c>
      <c r="R3633" s="3" t="s">
        <v>10597</v>
      </c>
      <c r="S3633" s="4" t="n">
        <v>45747.1698726852</v>
      </c>
      <c r="T3633" s="3" t="s">
        <v>65</v>
      </c>
      <c r="U3633" s="3" t="s">
        <v>65</v>
      </c>
      <c r="V3633" s="3" t="n">
        <v>1</v>
      </c>
      <c r="W3633" s="3" t="n">
        <v>1</v>
      </c>
      <c r="X3633" s="3" t="n">
        <v>0</v>
      </c>
      <c r="Y3633" s="3" t="s">
        <v>30</v>
      </c>
      <c r="Z3633" s="3" t="s">
        <v>30</v>
      </c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3"/>
      <c r="BG3633" s="3"/>
      <c r="BH3633" s="3"/>
      <c r="BI3633" s="3"/>
      <c r="BJ3633" s="3"/>
    </row>
    <row r="3634" customFormat="false" ht="15.75" hidden="false" customHeight="false" outlineLevel="0" collapsed="false">
      <c r="A3634" s="3" t="n">
        <v>3633</v>
      </c>
      <c r="B3634" s="3" t="s">
        <v>10598</v>
      </c>
      <c r="C3634" s="3" t="s">
        <v>10599</v>
      </c>
      <c r="D3634" s="3" t="n">
        <v>1</v>
      </c>
      <c r="E3634" s="3" t="n">
        <v>1.296917</v>
      </c>
      <c r="F3634" s="3" t="n">
        <v>10</v>
      </c>
      <c r="G3634" s="3" t="n">
        <v>10</v>
      </c>
      <c r="H3634" s="3" t="n">
        <v>4</v>
      </c>
      <c r="I3634" s="3" t="n">
        <v>4</v>
      </c>
      <c r="J3634" s="3" t="n">
        <v>22</v>
      </c>
      <c r="K3634" s="3" t="n">
        <v>22</v>
      </c>
      <c r="L3634" s="3" t="n">
        <v>5</v>
      </c>
      <c r="M3634" s="3" t="n">
        <v>5</v>
      </c>
      <c r="N3634" s="3" t="n">
        <v>4</v>
      </c>
      <c r="O3634" s="3" t="n">
        <v>2</v>
      </c>
      <c r="P3634" s="3" t="n">
        <v>8.1</v>
      </c>
      <c r="Q3634" s="3" t="n">
        <v>24.2</v>
      </c>
      <c r="R3634" s="3" t="s">
        <v>10600</v>
      </c>
      <c r="S3634" s="4" t="n">
        <v>45747.1700115741</v>
      </c>
      <c r="T3634" s="3" t="s">
        <v>65</v>
      </c>
      <c r="U3634" s="3" t="s">
        <v>65</v>
      </c>
      <c r="V3634" s="3" t="n">
        <v>1</v>
      </c>
      <c r="W3634" s="3" t="n">
        <v>1</v>
      </c>
      <c r="X3634" s="3" t="n">
        <v>0</v>
      </c>
      <c r="Y3634" s="3" t="s">
        <v>30</v>
      </c>
      <c r="Z3634" s="3" t="s">
        <v>30</v>
      </c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/>
      <c r="BG3634" s="3"/>
      <c r="BH3634" s="3"/>
      <c r="BI3634" s="3"/>
      <c r="BJ3634" s="3"/>
    </row>
    <row r="3635" customFormat="false" ht="15.75" hidden="false" customHeight="false" outlineLevel="0" collapsed="false">
      <c r="A3635" s="3" t="n">
        <v>3634</v>
      </c>
      <c r="B3635" s="3" t="s">
        <v>10601</v>
      </c>
      <c r="C3635" s="3" t="s">
        <v>10602</v>
      </c>
      <c r="D3635" s="3" t="n">
        <v>1</v>
      </c>
      <c r="E3635" s="3" t="n">
        <v>1.1579251</v>
      </c>
      <c r="F3635" s="3" t="n">
        <v>12</v>
      </c>
      <c r="G3635" s="3" t="n">
        <v>12</v>
      </c>
      <c r="H3635" s="3" t="n">
        <v>5</v>
      </c>
      <c r="I3635" s="3" t="n">
        <v>5</v>
      </c>
      <c r="J3635" s="3" t="n">
        <v>20</v>
      </c>
      <c r="K3635" s="3" t="n">
        <v>20</v>
      </c>
      <c r="L3635" s="3" t="n">
        <v>6</v>
      </c>
      <c r="M3635" s="3" t="n">
        <v>6</v>
      </c>
      <c r="N3635" s="3" t="n">
        <v>5</v>
      </c>
      <c r="O3635" s="3" t="n">
        <v>-1</v>
      </c>
      <c r="P3635" s="3" t="n">
        <v>8.3</v>
      </c>
      <c r="Q3635" s="3" t="n">
        <v>24.2</v>
      </c>
      <c r="R3635" s="3" t="s">
        <v>10603</v>
      </c>
      <c r="S3635" s="4" t="n">
        <v>45747.1701273148</v>
      </c>
      <c r="T3635" s="3" t="s">
        <v>65</v>
      </c>
      <c r="U3635" s="3" t="s">
        <v>65</v>
      </c>
      <c r="V3635" s="3" t="n">
        <v>1</v>
      </c>
      <c r="W3635" s="3" t="n">
        <v>0</v>
      </c>
      <c r="X3635" s="3" t="n">
        <v>0</v>
      </c>
      <c r="Y3635" s="3" t="s">
        <v>30</v>
      </c>
      <c r="Z3635" s="3" t="s">
        <v>30</v>
      </c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3"/>
    </row>
    <row r="3636" customFormat="false" ht="15.75" hidden="false" customHeight="false" outlineLevel="0" collapsed="false">
      <c r="A3636" s="3" t="n">
        <v>3635</v>
      </c>
      <c r="B3636" s="3" t="s">
        <v>10604</v>
      </c>
      <c r="C3636" s="3" t="s">
        <v>10605</v>
      </c>
      <c r="D3636" s="3" t="n">
        <v>1</v>
      </c>
      <c r="E3636" s="3" t="n">
        <v>6.0091228</v>
      </c>
      <c r="F3636" s="3" t="n">
        <v>404</v>
      </c>
      <c r="G3636" s="3" t="n">
        <v>404</v>
      </c>
      <c r="H3636" s="3" t="n">
        <v>20</v>
      </c>
      <c r="I3636" s="3" t="n">
        <v>20</v>
      </c>
      <c r="J3636" s="3" t="n">
        <v>636</v>
      </c>
      <c r="K3636" s="3" t="n">
        <v>636</v>
      </c>
      <c r="L3636" s="3" t="n">
        <v>35</v>
      </c>
      <c r="M3636" s="3" t="n">
        <v>35</v>
      </c>
      <c r="N3636" s="3" t="n">
        <v>-1</v>
      </c>
      <c r="O3636" s="3" t="n">
        <v>-1</v>
      </c>
      <c r="P3636" s="3" t="n">
        <v>8.6</v>
      </c>
      <c r="Q3636" s="3" t="n">
        <v>24.2</v>
      </c>
      <c r="R3636" s="3" t="s">
        <v>10606</v>
      </c>
      <c r="S3636" s="4" t="n">
        <v>45747.1702662037</v>
      </c>
      <c r="T3636" s="3" t="s">
        <v>256</v>
      </c>
      <c r="U3636" s="3" t="s">
        <v>256</v>
      </c>
      <c r="V3636" s="3" t="n">
        <v>0</v>
      </c>
      <c r="W3636" s="3" t="n">
        <v>0</v>
      </c>
      <c r="X3636" s="3" t="n">
        <v>0</v>
      </c>
      <c r="Y3636" s="3" t="s">
        <v>30</v>
      </c>
      <c r="Z3636" s="3" t="s">
        <v>30</v>
      </c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3"/>
    </row>
    <row r="3637" customFormat="false" ht="15.75" hidden="false" customHeight="false" outlineLevel="0" collapsed="false">
      <c r="A3637" s="3" t="n">
        <v>3636</v>
      </c>
      <c r="B3637" s="3" t="s">
        <v>10607</v>
      </c>
      <c r="C3637" s="3" t="s">
        <v>10608</v>
      </c>
      <c r="D3637" s="3" t="n">
        <v>1</v>
      </c>
      <c r="E3637" s="3" t="n">
        <v>0.0857304</v>
      </c>
      <c r="F3637" s="3" t="n">
        <v>13</v>
      </c>
      <c r="G3637" s="3" t="n">
        <v>13</v>
      </c>
      <c r="H3637" s="3" t="n">
        <v>7</v>
      </c>
      <c r="I3637" s="3" t="n">
        <v>7</v>
      </c>
      <c r="J3637" s="3" t="n">
        <v>13</v>
      </c>
      <c r="K3637" s="3" t="n">
        <v>13</v>
      </c>
      <c r="L3637" s="3" t="n">
        <v>1</v>
      </c>
      <c r="M3637" s="3" t="n">
        <v>1</v>
      </c>
      <c r="N3637" s="3" t="n">
        <v>0</v>
      </c>
      <c r="O3637" s="3" t="n">
        <v>0</v>
      </c>
      <c r="P3637" s="3" t="n">
        <v>8.2</v>
      </c>
      <c r="Q3637" s="3" t="n">
        <v>24.2</v>
      </c>
      <c r="R3637" s="3" t="s">
        <v>10609</v>
      </c>
      <c r="S3637" s="4" t="n">
        <v>45747.1703009259</v>
      </c>
      <c r="T3637" s="3" t="s">
        <v>65</v>
      </c>
      <c r="U3637" s="3" t="s">
        <v>65</v>
      </c>
      <c r="V3637" s="3" t="n">
        <v>1</v>
      </c>
      <c r="W3637" s="3" t="n">
        <v>1</v>
      </c>
      <c r="X3637" s="3" t="n">
        <v>0</v>
      </c>
      <c r="Y3637" s="3" t="s">
        <v>30</v>
      </c>
      <c r="Z3637" s="3" t="s">
        <v>30</v>
      </c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/>
      <c r="BG3637" s="3"/>
      <c r="BH3637" s="3"/>
      <c r="BI3637" s="3"/>
      <c r="BJ3637" s="3"/>
    </row>
    <row r="3638" customFormat="false" ht="15.75" hidden="false" customHeight="false" outlineLevel="0" collapsed="false">
      <c r="A3638" s="3" t="n">
        <v>3637</v>
      </c>
      <c r="B3638" s="3" t="s">
        <v>10610</v>
      </c>
      <c r="C3638" s="3" t="s">
        <v>10611</v>
      </c>
      <c r="D3638" s="3" t="n">
        <v>1</v>
      </c>
      <c r="E3638" s="3" t="n">
        <v>0.5420128</v>
      </c>
      <c r="F3638" s="3" t="n">
        <v>20</v>
      </c>
      <c r="G3638" s="3" t="n">
        <v>20</v>
      </c>
      <c r="H3638" s="3" t="n">
        <v>11</v>
      </c>
      <c r="I3638" s="3" t="n">
        <v>11</v>
      </c>
      <c r="J3638" s="3" t="n">
        <v>22</v>
      </c>
      <c r="K3638" s="3" t="n">
        <v>22</v>
      </c>
      <c r="L3638" s="3" t="n">
        <v>1</v>
      </c>
      <c r="M3638" s="3" t="n">
        <v>1</v>
      </c>
      <c r="N3638" s="3" t="n">
        <v>0</v>
      </c>
      <c r="O3638" s="3" t="n">
        <v>0</v>
      </c>
      <c r="P3638" s="3" t="n">
        <v>8.2</v>
      </c>
      <c r="Q3638" s="3" t="n">
        <v>24.2</v>
      </c>
      <c r="R3638" s="3" t="s">
        <v>10612</v>
      </c>
      <c r="S3638" s="4" t="n">
        <v>45747.1703587963</v>
      </c>
      <c r="T3638" s="3" t="s">
        <v>65</v>
      </c>
      <c r="U3638" s="3" t="s">
        <v>65</v>
      </c>
      <c r="V3638" s="3" t="n">
        <v>1</v>
      </c>
      <c r="W3638" s="3" t="n">
        <v>1</v>
      </c>
      <c r="X3638" s="3" t="n">
        <v>0</v>
      </c>
      <c r="Y3638" s="3" t="s">
        <v>30</v>
      </c>
      <c r="Z3638" s="3" t="s">
        <v>30</v>
      </c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</row>
    <row r="3639" customFormat="false" ht="15.75" hidden="false" customHeight="false" outlineLevel="0" collapsed="false">
      <c r="A3639" s="3" t="n">
        <v>3638</v>
      </c>
      <c r="B3639" s="3" t="s">
        <v>10613</v>
      </c>
      <c r="C3639" s="3" t="s">
        <v>10614</v>
      </c>
      <c r="D3639" s="3" t="n">
        <v>1</v>
      </c>
      <c r="E3639" s="3" t="n">
        <v>23.9190489</v>
      </c>
      <c r="F3639" s="3" t="n">
        <v>390</v>
      </c>
      <c r="G3639" s="3" t="n">
        <v>390</v>
      </c>
      <c r="H3639" s="3" t="n">
        <v>29</v>
      </c>
      <c r="I3639" s="3" t="n">
        <v>29</v>
      </c>
      <c r="J3639" s="3" t="n">
        <v>700</v>
      </c>
      <c r="K3639" s="3" t="n">
        <v>700</v>
      </c>
      <c r="L3639" s="3" t="n">
        <v>114</v>
      </c>
      <c r="M3639" s="3" t="n">
        <v>114</v>
      </c>
      <c r="N3639" s="3" t="n">
        <v>-1</v>
      </c>
      <c r="O3639" s="3" t="n">
        <v>-1</v>
      </c>
      <c r="P3639" s="3" t="n">
        <v>8.7</v>
      </c>
      <c r="Q3639" s="3" t="n">
        <v>24.2</v>
      </c>
      <c r="R3639" s="3" t="s">
        <v>10615</v>
      </c>
      <c r="S3639" s="4" t="n">
        <v>45747.1711226852</v>
      </c>
      <c r="T3639" s="3" t="s">
        <v>256</v>
      </c>
      <c r="U3639" s="3" t="s">
        <v>256</v>
      </c>
      <c r="V3639" s="3" t="n">
        <v>0</v>
      </c>
      <c r="W3639" s="3" t="n">
        <v>0</v>
      </c>
      <c r="X3639" s="3" t="n">
        <v>0</v>
      </c>
      <c r="Y3639" s="3" t="s">
        <v>30</v>
      </c>
      <c r="Z3639" s="3" t="s">
        <v>30</v>
      </c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</row>
    <row r="3640" customFormat="false" ht="15.75" hidden="false" customHeight="false" outlineLevel="0" collapsed="false">
      <c r="A3640" s="3" t="n">
        <v>3639</v>
      </c>
      <c r="B3640" s="3" t="s">
        <v>10616</v>
      </c>
      <c r="C3640" s="3" t="s">
        <v>10617</v>
      </c>
      <c r="D3640" s="3" t="n">
        <v>1</v>
      </c>
      <c r="E3640" s="3" t="n">
        <v>0.4440605</v>
      </c>
      <c r="F3640" s="3" t="n">
        <v>16</v>
      </c>
      <c r="G3640" s="3" t="n">
        <v>16</v>
      </c>
      <c r="H3640" s="3" t="n">
        <v>6</v>
      </c>
      <c r="I3640" s="3" t="n">
        <v>6</v>
      </c>
      <c r="J3640" s="3" t="n">
        <v>27</v>
      </c>
      <c r="K3640" s="3" t="n">
        <v>27</v>
      </c>
      <c r="L3640" s="3" t="n">
        <v>0</v>
      </c>
      <c r="M3640" s="3" t="n">
        <v>0</v>
      </c>
      <c r="N3640" s="3" t="n">
        <v>0</v>
      </c>
      <c r="O3640" s="3" t="n">
        <v>0</v>
      </c>
      <c r="P3640" s="3" t="n">
        <v>8.2</v>
      </c>
      <c r="Q3640" s="3" t="n">
        <v>24.2</v>
      </c>
      <c r="R3640" s="3" t="s">
        <v>10618</v>
      </c>
      <c r="S3640" s="4" t="n">
        <v>45747.17125</v>
      </c>
      <c r="T3640" s="3" t="s">
        <v>65</v>
      </c>
      <c r="U3640" s="3" t="s">
        <v>65</v>
      </c>
      <c r="V3640" s="3" t="n">
        <v>1</v>
      </c>
      <c r="W3640" s="3" t="n">
        <v>1</v>
      </c>
      <c r="X3640" s="3" t="n">
        <v>0</v>
      </c>
      <c r="Y3640" s="3" t="s">
        <v>30</v>
      </c>
      <c r="Z3640" s="3" t="s">
        <v>30</v>
      </c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3"/>
    </row>
    <row r="3641" customFormat="false" ht="15.75" hidden="false" customHeight="false" outlineLevel="0" collapsed="false">
      <c r="A3641" s="3" t="n">
        <v>3640</v>
      </c>
      <c r="B3641" s="3" t="s">
        <v>10619</v>
      </c>
      <c r="C3641" s="3" t="s">
        <v>10620</v>
      </c>
      <c r="D3641" s="3" t="n">
        <v>1</v>
      </c>
      <c r="E3641" s="3" t="n">
        <v>0.3850498</v>
      </c>
      <c r="F3641" s="3" t="n">
        <v>10</v>
      </c>
      <c r="G3641" s="3" t="n">
        <v>10</v>
      </c>
      <c r="H3641" s="3" t="n">
        <v>6</v>
      </c>
      <c r="I3641" s="3" t="n">
        <v>6</v>
      </c>
      <c r="J3641" s="3" t="n">
        <v>16</v>
      </c>
      <c r="K3641" s="3" t="n">
        <v>16</v>
      </c>
      <c r="L3641" s="3" t="n">
        <v>0</v>
      </c>
      <c r="M3641" s="3" t="n">
        <v>0</v>
      </c>
      <c r="N3641" s="3" t="n">
        <v>0</v>
      </c>
      <c r="O3641" s="3" t="n">
        <v>0</v>
      </c>
      <c r="P3641" s="3" t="n">
        <v>8.2</v>
      </c>
      <c r="Q3641" s="3" t="n">
        <v>24.2</v>
      </c>
      <c r="R3641" s="3" t="s">
        <v>10621</v>
      </c>
      <c r="S3641" s="4" t="n">
        <v>45747.1713078704</v>
      </c>
      <c r="T3641" s="3" t="s">
        <v>65</v>
      </c>
      <c r="U3641" s="3" t="s">
        <v>65</v>
      </c>
      <c r="V3641" s="3" t="n">
        <v>1</v>
      </c>
      <c r="W3641" s="3" t="n">
        <v>1</v>
      </c>
      <c r="X3641" s="3" t="n">
        <v>0</v>
      </c>
      <c r="Y3641" s="3" t="s">
        <v>30</v>
      </c>
      <c r="Z3641" s="3" t="s">
        <v>30</v>
      </c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/>
      <c r="BG3641" s="3"/>
      <c r="BH3641" s="3"/>
      <c r="BI3641" s="3"/>
      <c r="BJ3641" s="3"/>
    </row>
    <row r="3642" customFormat="false" ht="15.75" hidden="false" customHeight="false" outlineLevel="0" collapsed="false">
      <c r="A3642" s="3" t="n">
        <v>3641</v>
      </c>
      <c r="B3642" s="3" t="s">
        <v>10622</v>
      </c>
      <c r="C3642" s="3" t="s">
        <v>10623</v>
      </c>
      <c r="D3642" s="3" t="n">
        <v>1</v>
      </c>
      <c r="E3642" s="3" t="n">
        <v>3.7244903</v>
      </c>
      <c r="F3642" s="3" t="n">
        <v>18</v>
      </c>
      <c r="G3642" s="3" t="n">
        <v>18</v>
      </c>
      <c r="H3642" s="3" t="n">
        <v>10</v>
      </c>
      <c r="I3642" s="3" t="n">
        <v>10</v>
      </c>
      <c r="J3642" s="3" t="n">
        <v>16</v>
      </c>
      <c r="K3642" s="3" t="n">
        <v>16</v>
      </c>
      <c r="L3642" s="3" t="n">
        <v>3</v>
      </c>
      <c r="M3642" s="3" t="n">
        <v>3</v>
      </c>
      <c r="N3642" s="3" t="n">
        <v>10</v>
      </c>
      <c r="O3642" s="3" t="n">
        <v>-1</v>
      </c>
      <c r="P3642" s="3" t="n">
        <v>8.2</v>
      </c>
      <c r="Q3642" s="3" t="n">
        <v>24.2</v>
      </c>
      <c r="R3642" s="3" t="s">
        <v>10624</v>
      </c>
      <c r="S3642" s="4" t="n">
        <v>45747.1715046296</v>
      </c>
      <c r="T3642" s="3" t="s">
        <v>65</v>
      </c>
      <c r="U3642" s="3" t="s">
        <v>65</v>
      </c>
      <c r="V3642" s="3" t="n">
        <v>1</v>
      </c>
      <c r="W3642" s="3" t="n">
        <v>0</v>
      </c>
      <c r="X3642" s="3" t="n">
        <v>0</v>
      </c>
      <c r="Y3642" s="3" t="s">
        <v>30</v>
      </c>
      <c r="Z3642" s="3" t="s">
        <v>30</v>
      </c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3"/>
    </row>
    <row r="3643" customFormat="false" ht="15.75" hidden="false" customHeight="false" outlineLevel="0" collapsed="false">
      <c r="A3643" s="3" t="n">
        <v>3642</v>
      </c>
      <c r="B3643" s="3" t="s">
        <v>10625</v>
      </c>
      <c r="C3643" s="3" t="s">
        <v>10626</v>
      </c>
      <c r="D3643" s="3" t="n">
        <v>1</v>
      </c>
      <c r="E3643" s="3" t="n">
        <v>0.6524165</v>
      </c>
      <c r="F3643" s="3" t="n">
        <v>31</v>
      </c>
      <c r="G3643" s="3" t="n">
        <v>31</v>
      </c>
      <c r="H3643" s="3" t="n">
        <v>14</v>
      </c>
      <c r="I3643" s="3" t="n">
        <v>14</v>
      </c>
      <c r="J3643" s="3" t="n">
        <v>33</v>
      </c>
      <c r="K3643" s="3" t="n">
        <v>33</v>
      </c>
      <c r="L3643" s="3" t="n">
        <v>3</v>
      </c>
      <c r="M3643" s="3" t="n">
        <v>3</v>
      </c>
      <c r="N3643" s="3" t="n">
        <v>6</v>
      </c>
      <c r="O3643" s="3" t="n">
        <v>-1</v>
      </c>
      <c r="P3643" s="3" t="n">
        <v>8.2</v>
      </c>
      <c r="Q3643" s="3" t="n">
        <v>24.2</v>
      </c>
      <c r="R3643" s="3" t="s">
        <v>10627</v>
      </c>
      <c r="S3643" s="4" t="n">
        <v>45747.1715856481</v>
      </c>
      <c r="T3643" s="3" t="s">
        <v>65</v>
      </c>
      <c r="U3643" s="3" t="s">
        <v>65</v>
      </c>
      <c r="V3643" s="3" t="n">
        <v>1</v>
      </c>
      <c r="W3643" s="3" t="n">
        <v>0</v>
      </c>
      <c r="X3643" s="3" t="n">
        <v>0</v>
      </c>
      <c r="Y3643" s="3" t="s">
        <v>30</v>
      </c>
      <c r="Z3643" s="3" t="s">
        <v>30</v>
      </c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3"/>
      <c r="BG3643" s="3"/>
      <c r="BH3643" s="3"/>
      <c r="BI3643" s="3"/>
      <c r="BJ3643" s="3"/>
    </row>
    <row r="3644" customFormat="false" ht="15.75" hidden="false" customHeight="false" outlineLevel="0" collapsed="false">
      <c r="A3644" s="3" t="n">
        <v>3643</v>
      </c>
      <c r="B3644" s="3" t="s">
        <v>10628</v>
      </c>
      <c r="C3644" s="3" t="s">
        <v>10629</v>
      </c>
      <c r="D3644" s="3" t="n">
        <v>1</v>
      </c>
      <c r="E3644" s="3" t="n">
        <v>0.5555481</v>
      </c>
      <c r="F3644" s="3" t="n">
        <v>31</v>
      </c>
      <c r="G3644" s="3" t="n">
        <v>31</v>
      </c>
      <c r="H3644" s="3" t="n">
        <v>14</v>
      </c>
      <c r="I3644" s="3" t="n">
        <v>14</v>
      </c>
      <c r="J3644" s="3" t="n">
        <v>34</v>
      </c>
      <c r="K3644" s="3" t="n">
        <v>34</v>
      </c>
      <c r="L3644" s="3" t="n">
        <v>3</v>
      </c>
      <c r="M3644" s="3" t="n">
        <v>3</v>
      </c>
      <c r="N3644" s="3" t="n">
        <v>6</v>
      </c>
      <c r="O3644" s="3" t="n">
        <v>-1</v>
      </c>
      <c r="P3644" s="3" t="n">
        <v>8.2</v>
      </c>
      <c r="Q3644" s="3" t="n">
        <v>24.2</v>
      </c>
      <c r="R3644" s="3" t="s">
        <v>10630</v>
      </c>
      <c r="S3644" s="4" t="n">
        <v>45747.1716435185</v>
      </c>
      <c r="T3644" s="3" t="s">
        <v>65</v>
      </c>
      <c r="U3644" s="3" t="s">
        <v>65</v>
      </c>
      <c r="V3644" s="3" t="n">
        <v>1</v>
      </c>
      <c r="W3644" s="3" t="n">
        <v>0</v>
      </c>
      <c r="X3644" s="3" t="n">
        <v>0</v>
      </c>
      <c r="Y3644" s="3" t="s">
        <v>30</v>
      </c>
      <c r="Z3644" s="3" t="s">
        <v>30</v>
      </c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3"/>
    </row>
    <row r="3645" customFormat="false" ht="15.75" hidden="false" customHeight="false" outlineLevel="0" collapsed="false">
      <c r="A3645" s="3" t="n">
        <v>3644</v>
      </c>
      <c r="B3645" s="3" t="s">
        <v>10631</v>
      </c>
      <c r="C3645" s="3" t="s">
        <v>10632</v>
      </c>
      <c r="D3645" s="3" t="n">
        <v>1</v>
      </c>
      <c r="E3645" s="3" t="n">
        <v>4.1332927</v>
      </c>
      <c r="F3645" s="3" t="n">
        <v>12</v>
      </c>
      <c r="G3645" s="3" t="n">
        <v>12</v>
      </c>
      <c r="H3645" s="3" t="n">
        <v>10</v>
      </c>
      <c r="I3645" s="3" t="n">
        <v>10</v>
      </c>
      <c r="J3645" s="3" t="n">
        <v>11</v>
      </c>
      <c r="K3645" s="3" t="n">
        <v>11</v>
      </c>
      <c r="L3645" s="3" t="n">
        <v>2</v>
      </c>
      <c r="M3645" s="3" t="n">
        <v>2</v>
      </c>
      <c r="N3645" s="3" t="n">
        <v>3</v>
      </c>
      <c r="O3645" s="3" t="n">
        <v>-1</v>
      </c>
      <c r="P3645" s="3" t="n">
        <v>8.2</v>
      </c>
      <c r="Q3645" s="3" t="n">
        <v>24.2</v>
      </c>
      <c r="R3645" s="3" t="s">
        <v>10633</v>
      </c>
      <c r="S3645" s="4" t="n">
        <v>45747.1718171296</v>
      </c>
      <c r="T3645" s="3" t="s">
        <v>65</v>
      </c>
      <c r="U3645" s="3" t="s">
        <v>65</v>
      </c>
      <c r="V3645" s="3" t="n">
        <v>1</v>
      </c>
      <c r="W3645" s="3" t="n">
        <v>0</v>
      </c>
      <c r="X3645" s="3" t="n">
        <v>0</v>
      </c>
      <c r="Y3645" s="3" t="s">
        <v>30</v>
      </c>
      <c r="Z3645" s="3" t="s">
        <v>30</v>
      </c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3"/>
      <c r="BG3645" s="3"/>
      <c r="BH3645" s="3"/>
      <c r="BI3645" s="3"/>
      <c r="BJ3645" s="3"/>
    </row>
    <row r="3646" customFormat="false" ht="15.75" hidden="false" customHeight="false" outlineLevel="0" collapsed="false">
      <c r="A3646" s="3" t="n">
        <v>3645</v>
      </c>
      <c r="B3646" s="3" t="s">
        <v>10634</v>
      </c>
      <c r="C3646" s="3" t="s">
        <v>10635</v>
      </c>
      <c r="D3646" s="3" t="n">
        <v>1</v>
      </c>
      <c r="E3646" s="3" t="n">
        <v>0.6999707</v>
      </c>
      <c r="F3646" s="3" t="n">
        <v>53</v>
      </c>
      <c r="G3646" s="3" t="n">
        <v>53</v>
      </c>
      <c r="H3646" s="3" t="n">
        <v>12</v>
      </c>
      <c r="I3646" s="3" t="n">
        <v>12</v>
      </c>
      <c r="J3646" s="3" t="n">
        <v>71</v>
      </c>
      <c r="K3646" s="3" t="n">
        <v>71</v>
      </c>
      <c r="L3646" s="3" t="n">
        <v>4</v>
      </c>
      <c r="M3646" s="3" t="n">
        <v>4</v>
      </c>
      <c r="N3646" s="3" t="n">
        <v>6</v>
      </c>
      <c r="O3646" s="3" t="n">
        <v>-1</v>
      </c>
      <c r="P3646" s="3" t="n">
        <v>8.2</v>
      </c>
      <c r="Q3646" s="3" t="n">
        <v>24.2</v>
      </c>
      <c r="R3646" s="3" t="s">
        <v>10636</v>
      </c>
      <c r="S3646" s="4" t="n">
        <v>45747.1719097222</v>
      </c>
      <c r="T3646" s="3" t="s">
        <v>65</v>
      </c>
      <c r="U3646" s="3" t="s">
        <v>65</v>
      </c>
      <c r="V3646" s="3" t="n">
        <v>1</v>
      </c>
      <c r="W3646" s="3" t="n">
        <v>0</v>
      </c>
      <c r="X3646" s="3" t="n">
        <v>0</v>
      </c>
      <c r="Y3646" s="3" t="s">
        <v>30</v>
      </c>
      <c r="Z3646" s="3" t="s">
        <v>30</v>
      </c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  <c r="BF3646" s="3"/>
      <c r="BG3646" s="3"/>
      <c r="BH3646" s="3"/>
      <c r="BI3646" s="3"/>
      <c r="BJ3646" s="3"/>
    </row>
    <row r="3647" customFormat="false" ht="15.75" hidden="false" customHeight="false" outlineLevel="0" collapsed="false">
      <c r="A3647" s="3" t="n">
        <v>3646</v>
      </c>
      <c r="B3647" s="3" t="s">
        <v>10637</v>
      </c>
      <c r="C3647" s="3" t="s">
        <v>10638</v>
      </c>
      <c r="D3647" s="3" t="n">
        <v>1</v>
      </c>
      <c r="E3647" s="3" t="n">
        <v>14.9552912</v>
      </c>
      <c r="F3647" s="3" t="n">
        <v>960</v>
      </c>
      <c r="G3647" s="3" t="n">
        <v>960</v>
      </c>
      <c r="H3647" s="3" t="n">
        <v>35</v>
      </c>
      <c r="I3647" s="3" t="n">
        <v>35</v>
      </c>
      <c r="J3647" s="3" t="n">
        <v>1157</v>
      </c>
      <c r="K3647" s="3" t="n">
        <v>1157</v>
      </c>
      <c r="L3647" s="3" t="n">
        <v>98</v>
      </c>
      <c r="M3647" s="3" t="n">
        <v>98</v>
      </c>
      <c r="N3647" s="3" t="n">
        <v>-1</v>
      </c>
      <c r="O3647" s="3" t="n">
        <v>-1</v>
      </c>
      <c r="P3647" s="3" t="n">
        <v>8.2</v>
      </c>
      <c r="Q3647" s="3" t="n">
        <v>24.2</v>
      </c>
      <c r="R3647" s="3" t="s">
        <v>10639</v>
      </c>
      <c r="S3647" s="4" t="n">
        <v>45747.1723842593</v>
      </c>
      <c r="T3647" s="3" t="s">
        <v>29</v>
      </c>
      <c r="U3647" s="3" t="s">
        <v>29</v>
      </c>
      <c r="V3647" s="3" t="n">
        <v>0</v>
      </c>
      <c r="W3647" s="3" t="n">
        <v>0</v>
      </c>
      <c r="X3647" s="3" t="n">
        <v>0</v>
      </c>
      <c r="Y3647" s="3" t="s">
        <v>30</v>
      </c>
      <c r="Z3647" s="3" t="s">
        <v>30</v>
      </c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3"/>
      <c r="BG3647" s="3"/>
      <c r="BH3647" s="3"/>
      <c r="BI3647" s="3"/>
      <c r="BJ3647" s="3"/>
    </row>
    <row r="3648" customFormat="false" ht="15.75" hidden="false" customHeight="false" outlineLevel="0" collapsed="false">
      <c r="A3648" s="3" t="n">
        <v>3647</v>
      </c>
      <c r="B3648" s="3" t="s">
        <v>10640</v>
      </c>
      <c r="C3648" s="3" t="s">
        <v>10641</v>
      </c>
      <c r="D3648" s="3" t="n">
        <v>1</v>
      </c>
      <c r="E3648" s="3" t="n">
        <v>0.7705147</v>
      </c>
      <c r="F3648" s="3" t="n">
        <v>5</v>
      </c>
      <c r="G3648" s="3" t="n">
        <v>5</v>
      </c>
      <c r="H3648" s="3" t="n">
        <v>4</v>
      </c>
      <c r="I3648" s="3" t="n">
        <v>4</v>
      </c>
      <c r="J3648" s="3" t="n">
        <v>19</v>
      </c>
      <c r="K3648" s="3" t="n">
        <v>19</v>
      </c>
      <c r="L3648" s="3" t="n">
        <v>0</v>
      </c>
      <c r="M3648" s="3" t="n">
        <v>0</v>
      </c>
      <c r="N3648" s="3" t="n">
        <v>0</v>
      </c>
      <c r="O3648" s="3" t="n">
        <v>-1</v>
      </c>
      <c r="P3648" s="3" t="n">
        <v>8.5</v>
      </c>
      <c r="Q3648" s="3" t="n">
        <v>24.2</v>
      </c>
      <c r="R3648" s="3" t="s">
        <v>10642</v>
      </c>
      <c r="S3648" s="4" t="n">
        <v>45747.1725</v>
      </c>
      <c r="T3648" s="3" t="s">
        <v>239</v>
      </c>
      <c r="U3648" s="3" t="s">
        <v>239</v>
      </c>
      <c r="V3648" s="3" t="n">
        <v>1</v>
      </c>
      <c r="W3648" s="3" t="n">
        <v>0</v>
      </c>
      <c r="X3648" s="3" t="n">
        <v>0</v>
      </c>
      <c r="Y3648" s="3" t="s">
        <v>30</v>
      </c>
      <c r="Z3648" s="3" t="s">
        <v>30</v>
      </c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  <c r="BG3648" s="3"/>
      <c r="BH3648" s="3"/>
      <c r="BI3648" s="3"/>
      <c r="BJ3648" s="3"/>
    </row>
    <row r="3649" customFormat="false" ht="15.75" hidden="false" customHeight="false" outlineLevel="0" collapsed="false">
      <c r="A3649" s="3" t="n">
        <v>3648</v>
      </c>
      <c r="B3649" s="3" t="s">
        <v>10643</v>
      </c>
      <c r="C3649" s="3" t="s">
        <v>10644</v>
      </c>
      <c r="D3649" s="3" t="n">
        <v>1</v>
      </c>
      <c r="E3649" s="3" t="n">
        <v>2.6947236</v>
      </c>
      <c r="F3649" s="3" t="n">
        <v>115</v>
      </c>
      <c r="G3649" s="3" t="n">
        <v>115</v>
      </c>
      <c r="H3649" s="3" t="n">
        <v>19</v>
      </c>
      <c r="I3649" s="3" t="n">
        <v>19</v>
      </c>
      <c r="J3649" s="3" t="n">
        <v>124</v>
      </c>
      <c r="K3649" s="3" t="n">
        <v>124</v>
      </c>
      <c r="L3649" s="3" t="n">
        <v>20</v>
      </c>
      <c r="M3649" s="3" t="n">
        <v>20</v>
      </c>
      <c r="N3649" s="3" t="n">
        <v>-1</v>
      </c>
      <c r="O3649" s="3" t="n">
        <v>-1</v>
      </c>
      <c r="P3649" s="3" t="n">
        <v>8.7</v>
      </c>
      <c r="Q3649" s="3" t="n">
        <v>24.2</v>
      </c>
      <c r="R3649" s="3" t="s">
        <v>10645</v>
      </c>
      <c r="S3649" s="4" t="n">
        <v>45747.1725578704</v>
      </c>
      <c r="T3649" s="3" t="s">
        <v>239</v>
      </c>
      <c r="U3649" s="3" t="s">
        <v>239</v>
      </c>
      <c r="V3649" s="3" t="n">
        <v>0</v>
      </c>
      <c r="W3649" s="3" t="n">
        <v>0</v>
      </c>
      <c r="X3649" s="3" t="n">
        <v>0</v>
      </c>
      <c r="Y3649" s="3" t="s">
        <v>30</v>
      </c>
      <c r="Z3649" s="3" t="s">
        <v>30</v>
      </c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/>
      <c r="BG3649" s="3"/>
      <c r="BH3649" s="3"/>
      <c r="BI3649" s="3"/>
      <c r="BJ3649" s="3"/>
    </row>
    <row r="3650" customFormat="false" ht="15.75" hidden="false" customHeight="false" outlineLevel="0" collapsed="false">
      <c r="A3650" s="3" t="n">
        <v>3649</v>
      </c>
      <c r="B3650" s="3" t="s">
        <v>10646</v>
      </c>
      <c r="C3650" s="3" t="s">
        <v>10647</v>
      </c>
      <c r="D3650" s="3" t="n">
        <v>1</v>
      </c>
      <c r="E3650" s="3" t="n">
        <v>2.4457612</v>
      </c>
      <c r="F3650" s="3" t="n">
        <v>128</v>
      </c>
      <c r="G3650" s="3" t="n">
        <v>128</v>
      </c>
      <c r="H3650" s="3" t="n">
        <v>18</v>
      </c>
      <c r="I3650" s="3" t="n">
        <v>18</v>
      </c>
      <c r="J3650" s="3" t="n">
        <v>175</v>
      </c>
      <c r="K3650" s="3" t="n">
        <v>175</v>
      </c>
      <c r="L3650" s="3" t="n">
        <v>13</v>
      </c>
      <c r="M3650" s="3" t="n">
        <v>13</v>
      </c>
      <c r="N3650" s="3" t="n">
        <v>-1</v>
      </c>
      <c r="O3650" s="3" t="n">
        <v>-1</v>
      </c>
      <c r="P3650" s="3" t="n">
        <v>8.7</v>
      </c>
      <c r="Q3650" s="3" t="n">
        <v>24.2</v>
      </c>
      <c r="R3650" s="3" t="s">
        <v>10648</v>
      </c>
      <c r="S3650" s="4" t="n">
        <v>45747.1726273148</v>
      </c>
      <c r="T3650" s="3" t="s">
        <v>256</v>
      </c>
      <c r="U3650" s="3" t="s">
        <v>256</v>
      </c>
      <c r="V3650" s="3" t="n">
        <v>0</v>
      </c>
      <c r="W3650" s="3" t="n">
        <v>0</v>
      </c>
      <c r="X3650" s="3" t="n">
        <v>0</v>
      </c>
      <c r="Y3650" s="3" t="s">
        <v>30</v>
      </c>
      <c r="Z3650" s="3" t="s">
        <v>30</v>
      </c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</row>
    <row r="3651" customFormat="false" ht="15.75" hidden="false" customHeight="false" outlineLevel="0" collapsed="false">
      <c r="A3651" s="3" t="n">
        <v>3650</v>
      </c>
      <c r="B3651" s="3" t="s">
        <v>10649</v>
      </c>
      <c r="C3651" s="3" t="s">
        <v>10650</v>
      </c>
      <c r="D3651" s="3" t="n">
        <v>1</v>
      </c>
      <c r="E3651" s="3" t="n">
        <v>0.8786446</v>
      </c>
      <c r="F3651" s="3" t="n">
        <v>11</v>
      </c>
      <c r="G3651" s="3" t="n">
        <v>11</v>
      </c>
      <c r="H3651" s="3" t="n">
        <v>5</v>
      </c>
      <c r="I3651" s="3" t="n">
        <v>5</v>
      </c>
      <c r="J3651" s="3" t="n">
        <v>10</v>
      </c>
      <c r="K3651" s="3" t="n">
        <v>10</v>
      </c>
      <c r="L3651" s="3" t="n">
        <v>4</v>
      </c>
      <c r="M3651" s="3" t="n">
        <v>4</v>
      </c>
      <c r="N3651" s="3" t="n">
        <v>-1</v>
      </c>
      <c r="O3651" s="3" t="n">
        <v>-1</v>
      </c>
      <c r="P3651" s="3" t="n">
        <v>8.6</v>
      </c>
      <c r="Q3651" s="3" t="n">
        <v>24.2</v>
      </c>
      <c r="R3651" s="3" t="s">
        <v>10651</v>
      </c>
      <c r="S3651" s="4" t="n">
        <v>45747.1726851852</v>
      </c>
      <c r="T3651" s="3" t="s">
        <v>256</v>
      </c>
      <c r="U3651" s="3" t="s">
        <v>256</v>
      </c>
      <c r="V3651" s="3" t="n">
        <v>0</v>
      </c>
      <c r="W3651" s="3" t="n">
        <v>0</v>
      </c>
      <c r="X3651" s="3" t="n">
        <v>0</v>
      </c>
      <c r="Y3651" s="3" t="s">
        <v>30</v>
      </c>
      <c r="Z3651" s="3" t="s">
        <v>30</v>
      </c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/>
      <c r="BG3651" s="3"/>
      <c r="BH3651" s="3"/>
      <c r="BI3651" s="3"/>
      <c r="BJ3651" s="3"/>
    </row>
    <row r="3652" customFormat="false" ht="15.75" hidden="false" customHeight="false" outlineLevel="0" collapsed="false">
      <c r="A3652" s="3" t="n">
        <v>3651</v>
      </c>
      <c r="B3652" s="3" t="s">
        <v>10652</v>
      </c>
      <c r="C3652" s="3" t="s">
        <v>10653</v>
      </c>
      <c r="D3652" s="3" t="n">
        <v>1</v>
      </c>
      <c r="E3652" s="3" t="n">
        <v>1.0177655</v>
      </c>
      <c r="F3652" s="3" t="n">
        <v>23</v>
      </c>
      <c r="G3652" s="3" t="n">
        <v>23</v>
      </c>
      <c r="H3652" s="3" t="n">
        <v>11</v>
      </c>
      <c r="I3652" s="3" t="n">
        <v>11</v>
      </c>
      <c r="J3652" s="3" t="n">
        <v>35</v>
      </c>
      <c r="K3652" s="3" t="n">
        <v>35</v>
      </c>
      <c r="L3652" s="3" t="n">
        <v>7</v>
      </c>
      <c r="M3652" s="3" t="n">
        <v>7</v>
      </c>
      <c r="N3652" s="3" t="n">
        <v>26</v>
      </c>
      <c r="O3652" s="3" t="n">
        <v>-1</v>
      </c>
      <c r="P3652" s="3" t="n">
        <v>8.5</v>
      </c>
      <c r="Q3652" s="3" t="n">
        <v>24.2</v>
      </c>
      <c r="R3652" s="3" t="s">
        <v>10654</v>
      </c>
      <c r="S3652" s="4" t="n">
        <v>45747.1727777778</v>
      </c>
      <c r="T3652" s="3" t="s">
        <v>65</v>
      </c>
      <c r="U3652" s="3" t="s">
        <v>65</v>
      </c>
      <c r="V3652" s="3" t="n">
        <v>1</v>
      </c>
      <c r="W3652" s="3" t="n">
        <v>0</v>
      </c>
      <c r="X3652" s="3" t="n">
        <v>0</v>
      </c>
      <c r="Y3652" s="3" t="s">
        <v>30</v>
      </c>
      <c r="Z3652" s="3" t="s">
        <v>30</v>
      </c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</row>
    <row r="3653" customFormat="false" ht="15.75" hidden="false" customHeight="false" outlineLevel="0" collapsed="false">
      <c r="A3653" s="3" t="n">
        <v>3652</v>
      </c>
      <c r="B3653" s="3" t="s">
        <v>10655</v>
      </c>
      <c r="C3653" s="3" t="s">
        <v>10656</v>
      </c>
      <c r="D3653" s="3" t="n">
        <v>1</v>
      </c>
      <c r="E3653" s="3" t="n">
        <v>3.9151964</v>
      </c>
      <c r="F3653" s="3" t="n">
        <v>45</v>
      </c>
      <c r="G3653" s="3" t="n">
        <v>45</v>
      </c>
      <c r="H3653" s="3" t="n">
        <v>16</v>
      </c>
      <c r="I3653" s="3" t="n">
        <v>16</v>
      </c>
      <c r="J3653" s="3" t="n">
        <v>84</v>
      </c>
      <c r="K3653" s="3" t="n">
        <v>84</v>
      </c>
      <c r="L3653" s="3" t="n">
        <v>9</v>
      </c>
      <c r="M3653" s="3" t="n">
        <v>9</v>
      </c>
      <c r="N3653" s="3" t="n">
        <v>4</v>
      </c>
      <c r="O3653" s="3" t="n">
        <v>4</v>
      </c>
      <c r="P3653" s="3" t="n">
        <v>8.4</v>
      </c>
      <c r="Q3653" s="3" t="n">
        <v>24.2</v>
      </c>
      <c r="R3653" s="3" t="s">
        <v>10657</v>
      </c>
      <c r="S3653" s="4" t="n">
        <v>45747.1729282407</v>
      </c>
      <c r="T3653" s="3" t="s">
        <v>4910</v>
      </c>
      <c r="U3653" s="3" t="s">
        <v>4910</v>
      </c>
      <c r="V3653" s="3" t="n">
        <v>1</v>
      </c>
      <c r="W3653" s="3" t="n">
        <v>1</v>
      </c>
      <c r="X3653" s="3" t="n">
        <v>0</v>
      </c>
      <c r="Y3653" s="3" t="s">
        <v>30</v>
      </c>
      <c r="Z3653" s="3" t="s">
        <v>30</v>
      </c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</row>
    <row r="3654" customFormat="false" ht="15.75" hidden="false" customHeight="false" outlineLevel="0" collapsed="false">
      <c r="A3654" s="3" t="n">
        <v>3653</v>
      </c>
      <c r="B3654" s="3" t="s">
        <v>10658</v>
      </c>
      <c r="C3654" s="3" t="s">
        <v>10659</v>
      </c>
      <c r="D3654" s="3" t="n">
        <v>1</v>
      </c>
      <c r="E3654" s="3" t="n">
        <v>4.3018795</v>
      </c>
      <c r="F3654" s="3" t="n">
        <v>311</v>
      </c>
      <c r="G3654" s="3" t="n">
        <v>311</v>
      </c>
      <c r="H3654" s="3" t="n">
        <v>30</v>
      </c>
      <c r="I3654" s="3" t="n">
        <v>30</v>
      </c>
      <c r="J3654" s="3" t="n">
        <v>503</v>
      </c>
      <c r="K3654" s="3" t="n">
        <v>503</v>
      </c>
      <c r="L3654" s="3" t="n">
        <v>47</v>
      </c>
      <c r="M3654" s="3" t="n">
        <v>47</v>
      </c>
      <c r="N3654" s="3" t="n">
        <v>-1</v>
      </c>
      <c r="O3654" s="3" t="n">
        <v>-1</v>
      </c>
      <c r="P3654" s="3" t="n">
        <v>8.7</v>
      </c>
      <c r="Q3654" s="3" t="n">
        <v>24.2</v>
      </c>
      <c r="R3654" s="3" t="s">
        <v>10660</v>
      </c>
      <c r="S3654" s="4" t="n">
        <v>45747.1730902778</v>
      </c>
      <c r="T3654" s="3" t="s">
        <v>239</v>
      </c>
      <c r="U3654" s="3" t="s">
        <v>239</v>
      </c>
      <c r="V3654" s="3" t="n">
        <v>0</v>
      </c>
      <c r="W3654" s="3" t="n">
        <v>0</v>
      </c>
      <c r="X3654" s="3" t="n">
        <v>0</v>
      </c>
      <c r="Y3654" s="3" t="s">
        <v>30</v>
      </c>
      <c r="Z3654" s="3" t="s">
        <v>30</v>
      </c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/>
      <c r="BG3654" s="3"/>
      <c r="BH3654" s="3"/>
      <c r="BI3654" s="3"/>
      <c r="BJ3654" s="3"/>
    </row>
    <row r="3655" customFormat="false" ht="15.75" hidden="false" customHeight="false" outlineLevel="0" collapsed="false">
      <c r="A3655" s="3" t="n">
        <v>3654</v>
      </c>
      <c r="B3655" s="3" t="s">
        <v>10661</v>
      </c>
      <c r="C3655" s="3" t="s">
        <v>10662</v>
      </c>
      <c r="D3655" s="3" t="n">
        <v>1</v>
      </c>
      <c r="E3655" s="3" t="n">
        <v>1.4969462</v>
      </c>
      <c r="F3655" s="3" t="n">
        <v>151</v>
      </c>
      <c r="G3655" s="3" t="n">
        <v>151</v>
      </c>
      <c r="H3655" s="3" t="n">
        <v>22</v>
      </c>
      <c r="I3655" s="3" t="n">
        <v>22</v>
      </c>
      <c r="J3655" s="3" t="n">
        <v>175</v>
      </c>
      <c r="K3655" s="3" t="n">
        <v>175</v>
      </c>
      <c r="L3655" s="3" t="n">
        <v>21</v>
      </c>
      <c r="M3655" s="3" t="n">
        <v>21</v>
      </c>
      <c r="N3655" s="3" t="n">
        <v>-1</v>
      </c>
      <c r="O3655" s="3" t="n">
        <v>-1</v>
      </c>
      <c r="P3655" s="3" t="n">
        <v>8.7</v>
      </c>
      <c r="Q3655" s="3" t="n">
        <v>24.2</v>
      </c>
      <c r="R3655" s="3" t="s">
        <v>10663</v>
      </c>
      <c r="S3655" s="4" t="n">
        <v>45747.1731365741</v>
      </c>
      <c r="T3655" s="3" t="s">
        <v>239</v>
      </c>
      <c r="U3655" s="3" t="s">
        <v>239</v>
      </c>
      <c r="V3655" s="3" t="n">
        <v>0</v>
      </c>
      <c r="W3655" s="3" t="n">
        <v>0</v>
      </c>
      <c r="X3655" s="3" t="n">
        <v>0</v>
      </c>
      <c r="Y3655" s="3" t="s">
        <v>30</v>
      </c>
      <c r="Z3655" s="3" t="s">
        <v>30</v>
      </c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/>
      <c r="BG3655" s="3"/>
      <c r="BH3655" s="3"/>
      <c r="BI3655" s="3"/>
      <c r="BJ3655" s="3"/>
    </row>
    <row r="3656" customFormat="false" ht="15.75" hidden="false" customHeight="false" outlineLevel="0" collapsed="false">
      <c r="A3656" s="3" t="n">
        <v>3655</v>
      </c>
      <c r="B3656" s="3" t="s">
        <v>10664</v>
      </c>
      <c r="C3656" s="3" t="s">
        <v>10665</v>
      </c>
      <c r="D3656" s="3" t="n">
        <v>1</v>
      </c>
      <c r="E3656" s="3" t="n">
        <v>0.8559546</v>
      </c>
      <c r="F3656" s="3" t="n">
        <v>21</v>
      </c>
      <c r="G3656" s="3" t="n">
        <v>21</v>
      </c>
      <c r="H3656" s="3" t="n">
        <v>8</v>
      </c>
      <c r="I3656" s="3" t="n">
        <v>8</v>
      </c>
      <c r="J3656" s="3" t="n">
        <v>26</v>
      </c>
      <c r="K3656" s="3" t="n">
        <v>26</v>
      </c>
      <c r="L3656" s="3" t="n">
        <v>1</v>
      </c>
      <c r="M3656" s="3" t="n">
        <v>1</v>
      </c>
      <c r="N3656" s="3" t="n">
        <v>-1</v>
      </c>
      <c r="O3656" s="3" t="n">
        <v>-1</v>
      </c>
      <c r="P3656" s="3" t="n">
        <v>8.2</v>
      </c>
      <c r="Q3656" s="3" t="n">
        <v>24.2</v>
      </c>
      <c r="R3656" s="3" t="s">
        <v>10666</v>
      </c>
      <c r="S3656" s="4" t="n">
        <v>45747.1731944445</v>
      </c>
      <c r="T3656" s="3" t="s">
        <v>65</v>
      </c>
      <c r="U3656" s="3" t="s">
        <v>65</v>
      </c>
      <c r="V3656" s="3" t="n">
        <v>0</v>
      </c>
      <c r="W3656" s="3" t="n">
        <v>0</v>
      </c>
      <c r="X3656" s="3" t="n">
        <v>0</v>
      </c>
      <c r="Y3656" s="3" t="s">
        <v>30</v>
      </c>
      <c r="Z3656" s="3" t="s">
        <v>30</v>
      </c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</row>
    <row r="3657" customFormat="false" ht="15.75" hidden="false" customHeight="false" outlineLevel="0" collapsed="false">
      <c r="A3657" s="3" t="n">
        <v>3656</v>
      </c>
      <c r="B3657" s="3" t="s">
        <v>10667</v>
      </c>
      <c r="C3657" s="3" t="s">
        <v>10668</v>
      </c>
      <c r="D3657" s="3" t="n">
        <v>1</v>
      </c>
      <c r="E3657" s="3" t="n">
        <v>0.1596406</v>
      </c>
      <c r="F3657" s="3" t="n">
        <v>13</v>
      </c>
      <c r="G3657" s="3" t="n">
        <v>13</v>
      </c>
      <c r="H3657" s="3" t="n">
        <v>6</v>
      </c>
      <c r="I3657" s="3" t="n">
        <v>6</v>
      </c>
      <c r="J3657" s="3" t="n">
        <v>12</v>
      </c>
      <c r="K3657" s="3" t="n">
        <v>12</v>
      </c>
      <c r="L3657" s="3" t="n">
        <v>2</v>
      </c>
      <c r="M3657" s="3" t="n">
        <v>2</v>
      </c>
      <c r="N3657" s="3" t="n">
        <v>0</v>
      </c>
      <c r="O3657" s="3" t="n">
        <v>0</v>
      </c>
      <c r="P3657" s="3" t="n">
        <v>8.2</v>
      </c>
      <c r="Q3657" s="3" t="n">
        <v>24.2</v>
      </c>
      <c r="R3657" s="3" t="s">
        <v>10669</v>
      </c>
      <c r="S3657" s="4" t="n">
        <v>45747.1732407407</v>
      </c>
      <c r="T3657" s="3" t="s">
        <v>65</v>
      </c>
      <c r="U3657" s="3" t="s">
        <v>65</v>
      </c>
      <c r="V3657" s="3" t="n">
        <v>1</v>
      </c>
      <c r="W3657" s="3" t="n">
        <v>1</v>
      </c>
      <c r="X3657" s="3" t="n">
        <v>0</v>
      </c>
      <c r="Y3657" s="3" t="s">
        <v>30</v>
      </c>
      <c r="Z3657" s="3" t="s">
        <v>30</v>
      </c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/>
      <c r="BG3657" s="3"/>
      <c r="BH3657" s="3"/>
      <c r="BI3657" s="3"/>
      <c r="BJ3657" s="3"/>
    </row>
    <row r="3658" customFormat="false" ht="15.75" hidden="false" customHeight="false" outlineLevel="0" collapsed="false">
      <c r="A3658" s="3" t="n">
        <v>3657</v>
      </c>
      <c r="B3658" s="3" t="s">
        <v>10670</v>
      </c>
      <c r="C3658" s="3" t="s">
        <v>10671</v>
      </c>
      <c r="D3658" s="3" t="n">
        <v>1</v>
      </c>
      <c r="E3658" s="3" t="n">
        <v>0.5147859</v>
      </c>
      <c r="F3658" s="3" t="n">
        <v>14</v>
      </c>
      <c r="G3658" s="3" t="n">
        <v>14</v>
      </c>
      <c r="H3658" s="3" t="n">
        <v>7</v>
      </c>
      <c r="I3658" s="3" t="n">
        <v>7</v>
      </c>
      <c r="J3658" s="3" t="n">
        <v>18</v>
      </c>
      <c r="K3658" s="3" t="n">
        <v>18</v>
      </c>
      <c r="L3658" s="3" t="n">
        <v>1</v>
      </c>
      <c r="M3658" s="3" t="n">
        <v>1</v>
      </c>
      <c r="N3658" s="3" t="n">
        <v>-1</v>
      </c>
      <c r="O3658" s="3" t="n">
        <v>-1</v>
      </c>
      <c r="P3658" s="3" t="n">
        <v>8.1</v>
      </c>
      <c r="Q3658" s="3" t="n">
        <v>24.2</v>
      </c>
      <c r="R3658" s="3" t="s">
        <v>10672</v>
      </c>
      <c r="S3658" s="4" t="n">
        <v>45747.173287037</v>
      </c>
      <c r="T3658" s="3" t="s">
        <v>65</v>
      </c>
      <c r="U3658" s="3" t="s">
        <v>65</v>
      </c>
      <c r="V3658" s="3" t="n">
        <v>0</v>
      </c>
      <c r="W3658" s="3" t="n">
        <v>0</v>
      </c>
      <c r="X3658" s="3" t="n">
        <v>0</v>
      </c>
      <c r="Y3658" s="3" t="s">
        <v>30</v>
      </c>
      <c r="Z3658" s="3" t="s">
        <v>30</v>
      </c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/>
      <c r="BG3658" s="3"/>
      <c r="BH3658" s="3"/>
      <c r="BI3658" s="3"/>
      <c r="BJ3658" s="3"/>
    </row>
    <row r="3659" customFormat="false" ht="15.75" hidden="false" customHeight="false" outlineLevel="0" collapsed="false">
      <c r="A3659" s="3" t="n">
        <v>3658</v>
      </c>
      <c r="B3659" s="3" t="s">
        <v>10673</v>
      </c>
      <c r="C3659" s="3" t="s">
        <v>10674</v>
      </c>
      <c r="D3659" s="3" t="n">
        <v>1</v>
      </c>
      <c r="E3659" s="3" t="n">
        <v>1.6277993</v>
      </c>
      <c r="F3659" s="3" t="n">
        <v>119</v>
      </c>
      <c r="G3659" s="3" t="n">
        <v>119</v>
      </c>
      <c r="H3659" s="3" t="n">
        <v>24</v>
      </c>
      <c r="I3659" s="3" t="n">
        <v>24</v>
      </c>
      <c r="J3659" s="3" t="n">
        <v>120</v>
      </c>
      <c r="K3659" s="3" t="n">
        <v>120</v>
      </c>
      <c r="L3659" s="3" t="n">
        <v>11</v>
      </c>
      <c r="M3659" s="3" t="n">
        <v>11</v>
      </c>
      <c r="N3659" s="3" t="n">
        <v>-1</v>
      </c>
      <c r="O3659" s="3" t="n">
        <v>-1</v>
      </c>
      <c r="P3659" s="3" t="n">
        <v>8.6</v>
      </c>
      <c r="Q3659" s="3" t="n">
        <v>24.2</v>
      </c>
      <c r="R3659" s="3" t="s">
        <v>10675</v>
      </c>
      <c r="S3659" s="4" t="n">
        <v>45747.1734722222</v>
      </c>
      <c r="T3659" s="3" t="s">
        <v>29</v>
      </c>
      <c r="U3659" s="3" t="s">
        <v>29</v>
      </c>
      <c r="V3659" s="3" t="n">
        <v>0</v>
      </c>
      <c r="W3659" s="3" t="n">
        <v>0</v>
      </c>
      <c r="X3659" s="3" t="n">
        <v>0</v>
      </c>
      <c r="Y3659" s="3" t="s">
        <v>30</v>
      </c>
      <c r="Z3659" s="3" t="s">
        <v>30</v>
      </c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</row>
    <row r="3660" customFormat="false" ht="15.75" hidden="false" customHeight="false" outlineLevel="0" collapsed="false">
      <c r="A3660" s="3" t="n">
        <v>3659</v>
      </c>
      <c r="B3660" s="3" t="s">
        <v>10676</v>
      </c>
      <c r="C3660" s="3" t="s">
        <v>10677</v>
      </c>
      <c r="D3660" s="3" t="n">
        <v>1</v>
      </c>
      <c r="E3660" s="3" t="n">
        <v>1.5720399</v>
      </c>
      <c r="F3660" s="3" t="n">
        <v>107</v>
      </c>
      <c r="G3660" s="3" t="n">
        <v>107</v>
      </c>
      <c r="H3660" s="3" t="n">
        <v>22</v>
      </c>
      <c r="I3660" s="3" t="n">
        <v>22</v>
      </c>
      <c r="J3660" s="3" t="n">
        <v>108</v>
      </c>
      <c r="K3660" s="3" t="n">
        <v>108</v>
      </c>
      <c r="L3660" s="3" t="n">
        <v>11</v>
      </c>
      <c r="M3660" s="3" t="n">
        <v>11</v>
      </c>
      <c r="N3660" s="3" t="n">
        <v>-1</v>
      </c>
      <c r="O3660" s="3" t="n">
        <v>-1</v>
      </c>
      <c r="P3660" s="3" t="n">
        <v>8.6</v>
      </c>
      <c r="Q3660" s="3" t="n">
        <v>24.2</v>
      </c>
      <c r="R3660" s="3" t="s">
        <v>10678</v>
      </c>
      <c r="S3660" s="4" t="n">
        <v>45747.173587963</v>
      </c>
      <c r="T3660" s="3" t="s">
        <v>29</v>
      </c>
      <c r="U3660" s="3" t="s">
        <v>29</v>
      </c>
      <c r="V3660" s="3" t="n">
        <v>0</v>
      </c>
      <c r="W3660" s="3" t="n">
        <v>0</v>
      </c>
      <c r="X3660" s="3" t="n">
        <v>0</v>
      </c>
      <c r="Y3660" s="3" t="s">
        <v>30</v>
      </c>
      <c r="Z3660" s="3" t="s">
        <v>30</v>
      </c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/>
      <c r="BG3660" s="3"/>
      <c r="BH3660" s="3"/>
      <c r="BI3660" s="3"/>
      <c r="BJ3660" s="3"/>
    </row>
    <row r="3661" customFormat="false" ht="15.75" hidden="false" customHeight="false" outlineLevel="0" collapsed="false">
      <c r="A3661" s="3" t="n">
        <v>3660</v>
      </c>
      <c r="B3661" s="3" t="s">
        <v>10679</v>
      </c>
      <c r="C3661" s="3" t="s">
        <v>10680</v>
      </c>
      <c r="D3661" s="3" t="n">
        <v>1</v>
      </c>
      <c r="E3661" s="3" t="n">
        <v>0.5642118</v>
      </c>
      <c r="F3661" s="3" t="n">
        <v>19</v>
      </c>
      <c r="G3661" s="3" t="n">
        <v>19</v>
      </c>
      <c r="H3661" s="3" t="n">
        <v>9</v>
      </c>
      <c r="I3661" s="3" t="n">
        <v>9</v>
      </c>
      <c r="J3661" s="3" t="n">
        <v>31</v>
      </c>
      <c r="K3661" s="3" t="n">
        <v>31</v>
      </c>
      <c r="L3661" s="3" t="n">
        <v>0</v>
      </c>
      <c r="M3661" s="3" t="n">
        <v>0</v>
      </c>
      <c r="N3661" s="3" t="n">
        <v>-1</v>
      </c>
      <c r="O3661" s="3" t="n">
        <v>-1</v>
      </c>
      <c r="P3661" s="3" t="n">
        <v>8.6</v>
      </c>
      <c r="Q3661" s="3" t="n">
        <v>24.2</v>
      </c>
      <c r="R3661" s="3" t="s">
        <v>10681</v>
      </c>
      <c r="S3661" s="4" t="n">
        <v>45747.1736342593</v>
      </c>
      <c r="T3661" s="3" t="s">
        <v>37</v>
      </c>
      <c r="U3661" s="3" t="s">
        <v>37</v>
      </c>
      <c r="V3661" s="3" t="n">
        <v>0</v>
      </c>
      <c r="W3661" s="3" t="n">
        <v>0</v>
      </c>
      <c r="X3661" s="3" t="n">
        <v>0</v>
      </c>
      <c r="Y3661" s="3" t="s">
        <v>30</v>
      </c>
      <c r="Z3661" s="3" t="s">
        <v>30</v>
      </c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/>
      <c r="BG3661" s="3"/>
      <c r="BH3661" s="3"/>
      <c r="BI3661" s="3"/>
      <c r="BJ3661" s="3"/>
    </row>
    <row r="3662" customFormat="false" ht="15.75" hidden="false" customHeight="false" outlineLevel="0" collapsed="false">
      <c r="A3662" s="3" t="n">
        <v>3661</v>
      </c>
      <c r="B3662" s="3" t="s">
        <v>10682</v>
      </c>
      <c r="C3662" s="3" t="s">
        <v>10683</v>
      </c>
      <c r="D3662" s="3" t="n">
        <v>1</v>
      </c>
      <c r="E3662" s="3" t="n">
        <v>0.6241164</v>
      </c>
      <c r="F3662" s="3" t="n">
        <v>22</v>
      </c>
      <c r="G3662" s="3" t="n">
        <v>22</v>
      </c>
      <c r="H3662" s="3" t="n">
        <v>10</v>
      </c>
      <c r="I3662" s="3" t="n">
        <v>10</v>
      </c>
      <c r="J3662" s="3" t="n">
        <v>36</v>
      </c>
      <c r="K3662" s="3" t="n">
        <v>36</v>
      </c>
      <c r="L3662" s="3" t="n">
        <v>1</v>
      </c>
      <c r="M3662" s="3" t="n">
        <v>1</v>
      </c>
      <c r="N3662" s="3" t="n">
        <v>-1</v>
      </c>
      <c r="O3662" s="3" t="n">
        <v>-1</v>
      </c>
      <c r="P3662" s="3" t="n">
        <v>8.6</v>
      </c>
      <c r="Q3662" s="3" t="n">
        <v>24.2</v>
      </c>
      <c r="R3662" s="3" t="s">
        <v>10684</v>
      </c>
      <c r="S3662" s="4" t="n">
        <v>45747.1736689815</v>
      </c>
      <c r="T3662" s="3" t="s">
        <v>37</v>
      </c>
      <c r="U3662" s="3" t="s">
        <v>37</v>
      </c>
      <c r="V3662" s="3" t="n">
        <v>0</v>
      </c>
      <c r="W3662" s="3" t="n">
        <v>0</v>
      </c>
      <c r="X3662" s="3" t="n">
        <v>0</v>
      </c>
      <c r="Y3662" s="3" t="s">
        <v>30</v>
      </c>
      <c r="Z3662" s="3" t="s">
        <v>30</v>
      </c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/>
      <c r="BG3662" s="3"/>
      <c r="BH3662" s="3"/>
      <c r="BI3662" s="3"/>
      <c r="BJ3662" s="3"/>
    </row>
    <row r="3663" customFormat="false" ht="15.75" hidden="false" customHeight="false" outlineLevel="0" collapsed="false">
      <c r="A3663" s="3" t="n">
        <v>3662</v>
      </c>
      <c r="B3663" s="3" t="s">
        <v>10685</v>
      </c>
      <c r="C3663" s="3" t="s">
        <v>10686</v>
      </c>
      <c r="D3663" s="3" t="n">
        <v>1</v>
      </c>
      <c r="E3663" s="3" t="n">
        <v>4.3418679</v>
      </c>
      <c r="F3663" s="3" t="n">
        <v>30</v>
      </c>
      <c r="G3663" s="3" t="n">
        <v>30</v>
      </c>
      <c r="H3663" s="3" t="n">
        <v>10</v>
      </c>
      <c r="I3663" s="3" t="n">
        <v>10</v>
      </c>
      <c r="J3663" s="3" t="n">
        <v>26</v>
      </c>
      <c r="K3663" s="3" t="n">
        <v>26</v>
      </c>
      <c r="L3663" s="3" t="n">
        <v>5</v>
      </c>
      <c r="M3663" s="3" t="n">
        <v>5</v>
      </c>
      <c r="N3663" s="3" t="n">
        <v>-1</v>
      </c>
      <c r="O3663" s="3" t="n">
        <v>-1</v>
      </c>
      <c r="P3663" s="3" t="n">
        <v>8.7</v>
      </c>
      <c r="Q3663" s="3" t="n">
        <v>24.2</v>
      </c>
      <c r="R3663" s="3" t="s">
        <v>10687</v>
      </c>
      <c r="S3663" s="4" t="n">
        <v>45747.1738425926</v>
      </c>
      <c r="T3663" s="3" t="s">
        <v>239</v>
      </c>
      <c r="U3663" s="3" t="s">
        <v>239</v>
      </c>
      <c r="V3663" s="3" t="n">
        <v>0</v>
      </c>
      <c r="W3663" s="3" t="n">
        <v>0</v>
      </c>
      <c r="X3663" s="3" t="n">
        <v>0</v>
      </c>
      <c r="Y3663" s="3" t="s">
        <v>30</v>
      </c>
      <c r="Z3663" s="3" t="s">
        <v>30</v>
      </c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3"/>
    </row>
    <row r="3664" customFormat="false" ht="15.75" hidden="false" customHeight="false" outlineLevel="0" collapsed="false">
      <c r="A3664" s="3" t="n">
        <v>3663</v>
      </c>
      <c r="B3664" s="3" t="s">
        <v>10688</v>
      </c>
      <c r="C3664" s="3" t="s">
        <v>10689</v>
      </c>
      <c r="D3664" s="3" t="n">
        <v>1</v>
      </c>
      <c r="E3664" s="3" t="n">
        <v>0.9044395</v>
      </c>
      <c r="F3664" s="3" t="n">
        <v>46</v>
      </c>
      <c r="G3664" s="3" t="n">
        <v>46</v>
      </c>
      <c r="H3664" s="3" t="n">
        <v>15</v>
      </c>
      <c r="I3664" s="3" t="n">
        <v>15</v>
      </c>
      <c r="J3664" s="3" t="n">
        <v>58</v>
      </c>
      <c r="K3664" s="3" t="n">
        <v>58</v>
      </c>
      <c r="L3664" s="3" t="n">
        <v>4</v>
      </c>
      <c r="M3664" s="3" t="n">
        <v>4</v>
      </c>
      <c r="N3664" s="3" t="n">
        <v>-1</v>
      </c>
      <c r="O3664" s="3" t="n">
        <v>-1</v>
      </c>
      <c r="P3664" s="3" t="n">
        <v>8.7</v>
      </c>
      <c r="Q3664" s="3" t="n">
        <v>24.2</v>
      </c>
      <c r="R3664" s="3" t="s">
        <v>10690</v>
      </c>
      <c r="S3664" s="4" t="n">
        <v>45747.1738888889</v>
      </c>
      <c r="T3664" s="3" t="s">
        <v>29</v>
      </c>
      <c r="U3664" s="3" t="s">
        <v>29</v>
      </c>
      <c r="V3664" s="3" t="n">
        <v>0</v>
      </c>
      <c r="W3664" s="3" t="n">
        <v>0</v>
      </c>
      <c r="X3664" s="3" t="n">
        <v>0</v>
      </c>
      <c r="Y3664" s="3" t="s">
        <v>30</v>
      </c>
      <c r="Z3664" s="3" t="s">
        <v>30</v>
      </c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3"/>
    </row>
    <row r="3665" customFormat="false" ht="15.75" hidden="false" customHeight="false" outlineLevel="0" collapsed="false">
      <c r="A3665" s="3" t="n">
        <v>3664</v>
      </c>
      <c r="B3665" s="3" t="s">
        <v>10691</v>
      </c>
      <c r="C3665" s="3" t="s">
        <v>10692</v>
      </c>
      <c r="D3665" s="3" t="n">
        <v>1</v>
      </c>
      <c r="E3665" s="3" t="n">
        <v>1.5988801</v>
      </c>
      <c r="F3665" s="3" t="n">
        <v>56</v>
      </c>
      <c r="G3665" s="3" t="n">
        <v>56</v>
      </c>
      <c r="H3665" s="3" t="n">
        <v>14</v>
      </c>
      <c r="I3665" s="3" t="n">
        <v>14</v>
      </c>
      <c r="J3665" s="3" t="n">
        <v>72</v>
      </c>
      <c r="K3665" s="3" t="n">
        <v>72</v>
      </c>
      <c r="L3665" s="3" t="n">
        <v>8</v>
      </c>
      <c r="M3665" s="3" t="n">
        <v>8</v>
      </c>
      <c r="N3665" s="3" t="n">
        <v>-1</v>
      </c>
      <c r="O3665" s="3" t="n">
        <v>-1</v>
      </c>
      <c r="P3665" s="3" t="n">
        <v>8.7</v>
      </c>
      <c r="Q3665" s="3" t="n">
        <v>24.2</v>
      </c>
      <c r="R3665" s="3" t="s">
        <v>10693</v>
      </c>
      <c r="S3665" s="4" t="n">
        <v>45747.1739583333</v>
      </c>
      <c r="T3665" s="3" t="s">
        <v>239</v>
      </c>
      <c r="U3665" s="3" t="s">
        <v>239</v>
      </c>
      <c r="V3665" s="3" t="n">
        <v>0</v>
      </c>
      <c r="W3665" s="3" t="n">
        <v>0</v>
      </c>
      <c r="X3665" s="3" t="n">
        <v>0</v>
      </c>
      <c r="Y3665" s="3" t="s">
        <v>30</v>
      </c>
      <c r="Z3665" s="3" t="s">
        <v>30</v>
      </c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/>
      <c r="BG3665" s="3"/>
      <c r="BH3665" s="3"/>
      <c r="BI3665" s="3"/>
      <c r="BJ3665" s="3"/>
    </row>
    <row r="3666" customFormat="false" ht="15.75" hidden="false" customHeight="false" outlineLevel="0" collapsed="false">
      <c r="A3666" s="3" t="n">
        <v>3665</v>
      </c>
      <c r="B3666" s="3" t="s">
        <v>10694</v>
      </c>
      <c r="C3666" s="3" t="s">
        <v>10695</v>
      </c>
      <c r="D3666" s="3" t="n">
        <v>1</v>
      </c>
      <c r="E3666" s="3" t="n">
        <v>0.4151718</v>
      </c>
      <c r="F3666" s="3" t="n">
        <v>21</v>
      </c>
      <c r="G3666" s="3" t="n">
        <v>21</v>
      </c>
      <c r="H3666" s="3" t="n">
        <v>9</v>
      </c>
      <c r="I3666" s="3" t="n">
        <v>9</v>
      </c>
      <c r="J3666" s="3" t="n">
        <v>18</v>
      </c>
      <c r="K3666" s="3" t="n">
        <v>18</v>
      </c>
      <c r="L3666" s="3" t="n">
        <v>1</v>
      </c>
      <c r="M3666" s="3" t="n">
        <v>1</v>
      </c>
      <c r="N3666" s="3" t="n">
        <v>-1</v>
      </c>
      <c r="O3666" s="3" t="n">
        <v>-1</v>
      </c>
      <c r="P3666" s="3" t="n">
        <v>8.7</v>
      </c>
      <c r="Q3666" s="3" t="n">
        <v>24.2</v>
      </c>
      <c r="R3666" s="3" t="s">
        <v>10696</v>
      </c>
      <c r="S3666" s="4" t="n">
        <v>45747.1739814815</v>
      </c>
      <c r="T3666" s="3" t="s">
        <v>239</v>
      </c>
      <c r="U3666" s="3" t="s">
        <v>239</v>
      </c>
      <c r="V3666" s="3" t="n">
        <v>0</v>
      </c>
      <c r="W3666" s="3" t="n">
        <v>0</v>
      </c>
      <c r="X3666" s="3" t="n">
        <v>0</v>
      </c>
      <c r="Y3666" s="3" t="s">
        <v>30</v>
      </c>
      <c r="Z3666" s="3" t="s">
        <v>30</v>
      </c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/>
      <c r="BG3666" s="3"/>
      <c r="BH3666" s="3"/>
      <c r="BI3666" s="3"/>
      <c r="BJ3666" s="3"/>
    </row>
    <row r="3667" customFormat="false" ht="15.75" hidden="false" customHeight="false" outlineLevel="0" collapsed="false">
      <c r="A3667" s="3" t="n">
        <v>3666</v>
      </c>
      <c r="B3667" s="3" t="s">
        <v>10697</v>
      </c>
      <c r="C3667" s="3" t="s">
        <v>10698</v>
      </c>
      <c r="D3667" s="3" t="n">
        <v>1</v>
      </c>
      <c r="E3667" s="3" t="n">
        <v>0.9707078</v>
      </c>
      <c r="F3667" s="3" t="n">
        <v>48</v>
      </c>
      <c r="G3667" s="3" t="n">
        <v>48</v>
      </c>
      <c r="H3667" s="3" t="n">
        <v>10</v>
      </c>
      <c r="I3667" s="3" t="n">
        <v>10</v>
      </c>
      <c r="J3667" s="3" t="n">
        <v>81</v>
      </c>
      <c r="K3667" s="3" t="n">
        <v>81</v>
      </c>
      <c r="L3667" s="3" t="n">
        <v>5</v>
      </c>
      <c r="M3667" s="3" t="n">
        <v>5</v>
      </c>
      <c r="N3667" s="3" t="n">
        <v>0</v>
      </c>
      <c r="O3667" s="3" t="n">
        <v>0</v>
      </c>
      <c r="P3667" s="3" t="n">
        <v>8.7</v>
      </c>
      <c r="Q3667" s="3" t="n">
        <v>24.2</v>
      </c>
      <c r="R3667" s="3" t="s">
        <v>10699</v>
      </c>
      <c r="S3667" s="4" t="n">
        <v>45747.1740393519</v>
      </c>
      <c r="T3667" s="3" t="s">
        <v>2259</v>
      </c>
      <c r="U3667" s="3" t="s">
        <v>2259</v>
      </c>
      <c r="V3667" s="3" t="n">
        <v>1</v>
      </c>
      <c r="W3667" s="3" t="n">
        <v>1</v>
      </c>
      <c r="X3667" s="3" t="n">
        <v>0</v>
      </c>
      <c r="Y3667" s="3" t="s">
        <v>30</v>
      </c>
      <c r="Z3667" s="3" t="s">
        <v>30</v>
      </c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3"/>
    </row>
    <row r="3668" customFormat="false" ht="15.75" hidden="false" customHeight="false" outlineLevel="0" collapsed="false">
      <c r="A3668" s="3" t="n">
        <v>3667</v>
      </c>
      <c r="B3668" s="3" t="s">
        <v>10700</v>
      </c>
      <c r="C3668" s="3" t="s">
        <v>10701</v>
      </c>
      <c r="D3668" s="3" t="n">
        <v>1</v>
      </c>
      <c r="E3668" s="3" t="n">
        <v>2.694669</v>
      </c>
      <c r="F3668" s="3" t="n">
        <v>79</v>
      </c>
      <c r="G3668" s="3" t="n">
        <v>79</v>
      </c>
      <c r="H3668" s="3" t="n">
        <v>15</v>
      </c>
      <c r="I3668" s="3" t="n">
        <v>15</v>
      </c>
      <c r="J3668" s="3" t="n">
        <v>119</v>
      </c>
      <c r="K3668" s="3" t="n">
        <v>119</v>
      </c>
      <c r="L3668" s="3" t="n">
        <v>19</v>
      </c>
      <c r="M3668" s="3" t="n">
        <v>19</v>
      </c>
      <c r="N3668" s="3" t="n">
        <v>19</v>
      </c>
      <c r="O3668" s="3" t="n">
        <v>-1</v>
      </c>
      <c r="P3668" s="3" t="n">
        <v>8.5</v>
      </c>
      <c r="Q3668" s="3" t="n">
        <v>24.2</v>
      </c>
      <c r="R3668" s="3" t="s">
        <v>10702</v>
      </c>
      <c r="S3668" s="4" t="n">
        <v>45747.1741898148</v>
      </c>
      <c r="T3668" s="3" t="s">
        <v>65</v>
      </c>
      <c r="U3668" s="3" t="s">
        <v>65</v>
      </c>
      <c r="V3668" s="3" t="n">
        <v>1</v>
      </c>
      <c r="W3668" s="3" t="n">
        <v>0</v>
      </c>
      <c r="X3668" s="3" t="n">
        <v>0</v>
      </c>
      <c r="Y3668" s="3" t="s">
        <v>30</v>
      </c>
      <c r="Z3668" s="3" t="s">
        <v>30</v>
      </c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/>
    </row>
    <row r="3669" customFormat="false" ht="15.75" hidden="false" customHeight="false" outlineLevel="0" collapsed="false">
      <c r="A3669" s="3" t="n">
        <v>3668</v>
      </c>
      <c r="B3669" s="3" t="s">
        <v>10703</v>
      </c>
      <c r="C3669" s="3" t="s">
        <v>10704</v>
      </c>
      <c r="D3669" s="3" t="n">
        <v>1</v>
      </c>
      <c r="E3669" s="3" t="n">
        <v>0.4099656</v>
      </c>
      <c r="F3669" s="3" t="n">
        <v>69</v>
      </c>
      <c r="G3669" s="3" t="n">
        <v>69</v>
      </c>
      <c r="H3669" s="3" t="n">
        <v>14</v>
      </c>
      <c r="I3669" s="3" t="n">
        <v>14</v>
      </c>
      <c r="J3669" s="3" t="n">
        <v>102</v>
      </c>
      <c r="K3669" s="3" t="n">
        <v>102</v>
      </c>
      <c r="L3669" s="3" t="n">
        <v>5</v>
      </c>
      <c r="M3669" s="3" t="n">
        <v>5</v>
      </c>
      <c r="N3669" s="3" t="n">
        <v>-1</v>
      </c>
      <c r="O3669" s="3" t="n">
        <v>-1</v>
      </c>
      <c r="P3669" s="3" t="n">
        <v>8.7</v>
      </c>
      <c r="Q3669" s="3" t="n">
        <v>24.2</v>
      </c>
      <c r="R3669" s="3" t="s">
        <v>10705</v>
      </c>
      <c r="S3669" s="4" t="n">
        <v>45747.174224537</v>
      </c>
      <c r="T3669" s="3" t="s">
        <v>65</v>
      </c>
      <c r="U3669" s="3" t="s">
        <v>65</v>
      </c>
      <c r="V3669" s="3" t="n">
        <v>0</v>
      </c>
      <c r="W3669" s="3" t="n">
        <v>0</v>
      </c>
      <c r="X3669" s="3" t="n">
        <v>0</v>
      </c>
      <c r="Y3669" s="3" t="s">
        <v>30</v>
      </c>
      <c r="Z3669" s="3" t="s">
        <v>30</v>
      </c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3"/>
      <c r="BG3669" s="3"/>
      <c r="BH3669" s="3"/>
      <c r="BI3669" s="3"/>
      <c r="BJ3669" s="3"/>
    </row>
    <row r="3670" customFormat="false" ht="15.75" hidden="false" customHeight="false" outlineLevel="0" collapsed="false">
      <c r="A3670" s="3" t="n">
        <v>3669</v>
      </c>
      <c r="B3670" s="3" t="s">
        <v>10706</v>
      </c>
      <c r="C3670" s="3" t="s">
        <v>10707</v>
      </c>
      <c r="D3670" s="3" t="n">
        <v>1</v>
      </c>
      <c r="E3670" s="3" t="n">
        <v>2.6584061</v>
      </c>
      <c r="F3670" s="3" t="n">
        <v>79</v>
      </c>
      <c r="G3670" s="3" t="n">
        <v>79</v>
      </c>
      <c r="H3670" s="3" t="n">
        <v>15</v>
      </c>
      <c r="I3670" s="3" t="n">
        <v>15</v>
      </c>
      <c r="J3670" s="3" t="n">
        <v>119</v>
      </c>
      <c r="K3670" s="3" t="n">
        <v>119</v>
      </c>
      <c r="L3670" s="3" t="n">
        <v>19</v>
      </c>
      <c r="M3670" s="3" t="n">
        <v>19</v>
      </c>
      <c r="N3670" s="3" t="n">
        <v>19</v>
      </c>
      <c r="O3670" s="3" t="n">
        <v>-1</v>
      </c>
      <c r="P3670" s="3" t="n">
        <v>8.6</v>
      </c>
      <c r="Q3670" s="3" t="n">
        <v>24.2</v>
      </c>
      <c r="R3670" s="3" t="s">
        <v>10708</v>
      </c>
      <c r="S3670" s="4" t="n">
        <v>45747.1743634259</v>
      </c>
      <c r="T3670" s="3" t="s">
        <v>37</v>
      </c>
      <c r="U3670" s="3" t="s">
        <v>37</v>
      </c>
      <c r="V3670" s="3" t="n">
        <v>1</v>
      </c>
      <c r="W3670" s="3" t="n">
        <v>0</v>
      </c>
      <c r="X3670" s="3" t="n">
        <v>0</v>
      </c>
      <c r="Y3670" s="3" t="s">
        <v>30</v>
      </c>
      <c r="Z3670" s="3" t="s">
        <v>30</v>
      </c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  <c r="BG3670" s="3"/>
      <c r="BH3670" s="3"/>
      <c r="BI3670" s="3"/>
      <c r="BJ3670" s="3"/>
    </row>
    <row r="3671" customFormat="false" ht="15.75" hidden="false" customHeight="false" outlineLevel="0" collapsed="false">
      <c r="A3671" s="3" t="n">
        <v>3670</v>
      </c>
      <c r="B3671" s="3" t="s">
        <v>10709</v>
      </c>
      <c r="C3671" s="3" t="s">
        <v>10710</v>
      </c>
      <c r="D3671" s="3" t="n">
        <v>1</v>
      </c>
      <c r="E3671" s="3" t="n">
        <v>0.1150167</v>
      </c>
      <c r="F3671" s="3" t="n">
        <v>13</v>
      </c>
      <c r="G3671" s="3" t="n">
        <v>13</v>
      </c>
      <c r="H3671" s="3" t="n">
        <v>6</v>
      </c>
      <c r="I3671" s="3" t="n">
        <v>6</v>
      </c>
      <c r="J3671" s="3" t="n">
        <v>14</v>
      </c>
      <c r="K3671" s="3" t="n">
        <v>14</v>
      </c>
      <c r="L3671" s="3" t="n">
        <v>1</v>
      </c>
      <c r="M3671" s="3" t="n">
        <v>1</v>
      </c>
      <c r="N3671" s="3" t="n">
        <v>0</v>
      </c>
      <c r="O3671" s="3" t="n">
        <v>0</v>
      </c>
      <c r="P3671" s="3" t="n">
        <v>8.7</v>
      </c>
      <c r="Q3671" s="3" t="n">
        <v>24.2</v>
      </c>
      <c r="R3671" s="3" t="s">
        <v>10711</v>
      </c>
      <c r="S3671" s="4" t="n">
        <v>45747.1744097222</v>
      </c>
      <c r="T3671" s="3" t="s">
        <v>65</v>
      </c>
      <c r="U3671" s="3" t="s">
        <v>65</v>
      </c>
      <c r="V3671" s="3" t="n">
        <v>1</v>
      </c>
      <c r="W3671" s="3" t="n">
        <v>1</v>
      </c>
      <c r="X3671" s="3" t="n">
        <v>0</v>
      </c>
      <c r="Y3671" s="3" t="s">
        <v>30</v>
      </c>
      <c r="Z3671" s="3" t="s">
        <v>30</v>
      </c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</row>
    <row r="3672" customFormat="false" ht="15.75" hidden="false" customHeight="false" outlineLevel="0" collapsed="false">
      <c r="A3672" s="3" t="n">
        <v>3671</v>
      </c>
      <c r="B3672" s="3" t="s">
        <v>10712</v>
      </c>
      <c r="C3672" s="3" t="s">
        <v>10713</v>
      </c>
      <c r="D3672" s="3" t="n">
        <v>1</v>
      </c>
      <c r="E3672" s="3" t="n">
        <v>0.507712</v>
      </c>
      <c r="F3672" s="3" t="n">
        <v>20</v>
      </c>
      <c r="G3672" s="3" t="n">
        <v>20</v>
      </c>
      <c r="H3672" s="3" t="n">
        <v>10</v>
      </c>
      <c r="I3672" s="3" t="n">
        <v>10</v>
      </c>
      <c r="J3672" s="3" t="n">
        <v>23</v>
      </c>
      <c r="K3672" s="3" t="n">
        <v>23</v>
      </c>
      <c r="L3672" s="3" t="n">
        <v>1</v>
      </c>
      <c r="M3672" s="3" t="n">
        <v>1</v>
      </c>
      <c r="N3672" s="3" t="n">
        <v>0</v>
      </c>
      <c r="O3672" s="3" t="n">
        <v>0</v>
      </c>
      <c r="P3672" s="3" t="n">
        <v>8.7</v>
      </c>
      <c r="Q3672" s="3" t="n">
        <v>24.2</v>
      </c>
      <c r="R3672" s="3" t="s">
        <v>10714</v>
      </c>
      <c r="S3672" s="4" t="n">
        <v>45747.1744560185</v>
      </c>
      <c r="T3672" s="3" t="s">
        <v>239</v>
      </c>
      <c r="U3672" s="3" t="s">
        <v>239</v>
      </c>
      <c r="V3672" s="3" t="n">
        <v>1</v>
      </c>
      <c r="W3672" s="3" t="n">
        <v>1</v>
      </c>
      <c r="X3672" s="3" t="n">
        <v>0</v>
      </c>
      <c r="Y3672" s="3" t="s">
        <v>30</v>
      </c>
      <c r="Z3672" s="3" t="s">
        <v>30</v>
      </c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</row>
    <row r="3673" customFormat="false" ht="15.75" hidden="false" customHeight="false" outlineLevel="0" collapsed="false">
      <c r="A3673" s="3" t="n">
        <v>3672</v>
      </c>
      <c r="B3673" s="3" t="s">
        <v>10715</v>
      </c>
      <c r="C3673" s="3" t="s">
        <v>10716</v>
      </c>
      <c r="D3673" s="3" t="n">
        <v>1</v>
      </c>
      <c r="E3673" s="3" t="n">
        <v>0.1099046</v>
      </c>
      <c r="F3673" s="3" t="n">
        <v>16</v>
      </c>
      <c r="G3673" s="3" t="n">
        <v>16</v>
      </c>
      <c r="H3673" s="3" t="n">
        <v>7</v>
      </c>
      <c r="I3673" s="3" t="n">
        <v>7</v>
      </c>
      <c r="J3673" s="3" t="n">
        <v>18</v>
      </c>
      <c r="K3673" s="3" t="n">
        <v>18</v>
      </c>
      <c r="L3673" s="3" t="n">
        <v>1</v>
      </c>
      <c r="M3673" s="3" t="n">
        <v>1</v>
      </c>
      <c r="N3673" s="3" t="n">
        <v>0</v>
      </c>
      <c r="O3673" s="3" t="n">
        <v>0</v>
      </c>
      <c r="P3673" s="3" t="n">
        <v>8.7</v>
      </c>
      <c r="Q3673" s="3" t="n">
        <v>24.2</v>
      </c>
      <c r="R3673" s="3" t="s">
        <v>10717</v>
      </c>
      <c r="S3673" s="4" t="n">
        <v>45747.1745023148</v>
      </c>
      <c r="T3673" s="3" t="s">
        <v>65</v>
      </c>
      <c r="U3673" s="3" t="s">
        <v>65</v>
      </c>
      <c r="V3673" s="3" t="n">
        <v>1</v>
      </c>
      <c r="W3673" s="3" t="n">
        <v>1</v>
      </c>
      <c r="X3673" s="3" t="n">
        <v>0</v>
      </c>
      <c r="Y3673" s="3" t="s">
        <v>30</v>
      </c>
      <c r="Z3673" s="3" t="s">
        <v>30</v>
      </c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</row>
    <row r="3674" customFormat="false" ht="15.75" hidden="false" customHeight="false" outlineLevel="0" collapsed="false">
      <c r="A3674" s="3" t="n">
        <v>3673</v>
      </c>
      <c r="B3674" s="3" t="s">
        <v>10718</v>
      </c>
      <c r="C3674" s="3" t="s">
        <v>10719</v>
      </c>
      <c r="D3674" s="3" t="n">
        <v>1</v>
      </c>
      <c r="E3674" s="3" t="n">
        <v>0.53409</v>
      </c>
      <c r="F3674" s="3" t="n">
        <v>24</v>
      </c>
      <c r="G3674" s="3" t="n">
        <v>24</v>
      </c>
      <c r="H3674" s="3" t="n">
        <v>11</v>
      </c>
      <c r="I3674" s="3" t="n">
        <v>11</v>
      </c>
      <c r="J3674" s="3" t="n">
        <v>28</v>
      </c>
      <c r="K3674" s="3" t="n">
        <v>28</v>
      </c>
      <c r="L3674" s="3" t="n">
        <v>1</v>
      </c>
      <c r="M3674" s="3" t="n">
        <v>1</v>
      </c>
      <c r="N3674" s="3" t="n">
        <v>0</v>
      </c>
      <c r="O3674" s="3" t="n">
        <v>0</v>
      </c>
      <c r="P3674" s="3" t="n">
        <v>8.7</v>
      </c>
      <c r="Q3674" s="3" t="n">
        <v>24.2</v>
      </c>
      <c r="R3674" s="3" t="s">
        <v>10720</v>
      </c>
      <c r="S3674" s="4" t="n">
        <v>45747.1745601852</v>
      </c>
      <c r="T3674" s="3" t="s">
        <v>239</v>
      </c>
      <c r="U3674" s="3" t="s">
        <v>239</v>
      </c>
      <c r="V3674" s="3" t="n">
        <v>1</v>
      </c>
      <c r="W3674" s="3" t="n">
        <v>1</v>
      </c>
      <c r="X3674" s="3" t="n">
        <v>0</v>
      </c>
      <c r="Y3674" s="3" t="s">
        <v>30</v>
      </c>
      <c r="Z3674" s="3" t="s">
        <v>30</v>
      </c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</row>
    <row r="3675" customFormat="false" ht="15.75" hidden="false" customHeight="false" outlineLevel="0" collapsed="false">
      <c r="A3675" s="3" t="n">
        <v>3674</v>
      </c>
      <c r="B3675" s="3" t="s">
        <v>10721</v>
      </c>
      <c r="C3675" s="3" t="s">
        <v>10722</v>
      </c>
      <c r="D3675" s="3" t="n">
        <v>1</v>
      </c>
      <c r="E3675" s="3" t="n">
        <v>0.5349829</v>
      </c>
      <c r="F3675" s="3" t="n">
        <v>31</v>
      </c>
      <c r="G3675" s="3" t="n">
        <v>31</v>
      </c>
      <c r="H3675" s="3" t="n">
        <v>13</v>
      </c>
      <c r="I3675" s="3" t="n">
        <v>13</v>
      </c>
      <c r="J3675" s="3" t="n">
        <v>44</v>
      </c>
      <c r="K3675" s="3" t="n">
        <v>44</v>
      </c>
      <c r="L3675" s="3" t="n">
        <v>2</v>
      </c>
      <c r="M3675" s="3" t="n">
        <v>2</v>
      </c>
      <c r="N3675" s="3" t="n">
        <v>3</v>
      </c>
      <c r="O3675" s="3" t="n">
        <v>-1</v>
      </c>
      <c r="P3675" s="3" t="n">
        <v>8.2</v>
      </c>
      <c r="Q3675" s="3" t="n">
        <v>24.2</v>
      </c>
      <c r="R3675" s="3" t="s">
        <v>10723</v>
      </c>
      <c r="S3675" s="4" t="n">
        <v>45747.1746296296</v>
      </c>
      <c r="T3675" s="3" t="s">
        <v>65</v>
      </c>
      <c r="U3675" s="3" t="s">
        <v>65</v>
      </c>
      <c r="V3675" s="3" t="n">
        <v>1</v>
      </c>
      <c r="W3675" s="3" t="n">
        <v>0</v>
      </c>
      <c r="X3675" s="3" t="n">
        <v>0</v>
      </c>
      <c r="Y3675" s="3" t="s">
        <v>30</v>
      </c>
      <c r="Z3675" s="3" t="s">
        <v>30</v>
      </c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</row>
    <row r="3676" customFormat="false" ht="15.75" hidden="false" customHeight="false" outlineLevel="0" collapsed="false">
      <c r="A3676" s="3" t="n">
        <v>3675</v>
      </c>
      <c r="B3676" s="3" t="s">
        <v>10724</v>
      </c>
      <c r="C3676" s="3" t="s">
        <v>10725</v>
      </c>
      <c r="D3676" s="3" t="n">
        <v>1</v>
      </c>
      <c r="E3676" s="3" t="n">
        <v>0.6124184</v>
      </c>
      <c r="F3676" s="3" t="n">
        <v>40</v>
      </c>
      <c r="G3676" s="3" t="n">
        <v>40</v>
      </c>
      <c r="H3676" s="3" t="n">
        <v>13</v>
      </c>
      <c r="I3676" s="3" t="n">
        <v>13</v>
      </c>
      <c r="J3676" s="3" t="n">
        <v>56</v>
      </c>
      <c r="K3676" s="3" t="n">
        <v>56</v>
      </c>
      <c r="L3676" s="3" t="n">
        <v>3</v>
      </c>
      <c r="M3676" s="3" t="n">
        <v>3</v>
      </c>
      <c r="N3676" s="3" t="n">
        <v>5</v>
      </c>
      <c r="O3676" s="3" t="n">
        <v>-1</v>
      </c>
      <c r="P3676" s="3" t="n">
        <v>8.2</v>
      </c>
      <c r="Q3676" s="3" t="n">
        <v>24.2</v>
      </c>
      <c r="R3676" s="3" t="s">
        <v>10726</v>
      </c>
      <c r="S3676" s="4" t="n">
        <v>45747.1746875</v>
      </c>
      <c r="T3676" s="3" t="s">
        <v>65</v>
      </c>
      <c r="U3676" s="3" t="s">
        <v>65</v>
      </c>
      <c r="V3676" s="3" t="n">
        <v>1</v>
      </c>
      <c r="W3676" s="3" t="n">
        <v>0</v>
      </c>
      <c r="X3676" s="3" t="n">
        <v>0</v>
      </c>
      <c r="Y3676" s="3" t="s">
        <v>30</v>
      </c>
      <c r="Z3676" s="3" t="s">
        <v>30</v>
      </c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</row>
    <row r="3677" customFormat="false" ht="15.75" hidden="false" customHeight="false" outlineLevel="0" collapsed="false">
      <c r="A3677" s="3" t="n">
        <v>3676</v>
      </c>
      <c r="B3677" s="3" t="s">
        <v>10727</v>
      </c>
      <c r="C3677" s="3" t="s">
        <v>10728</v>
      </c>
      <c r="D3677" s="3" t="n">
        <v>1</v>
      </c>
      <c r="E3677" s="3" t="n">
        <v>0.745926</v>
      </c>
      <c r="F3677" s="3" t="n">
        <v>22</v>
      </c>
      <c r="G3677" s="3" t="n">
        <v>22</v>
      </c>
      <c r="H3677" s="3" t="n">
        <v>8</v>
      </c>
      <c r="I3677" s="3" t="n">
        <v>8</v>
      </c>
      <c r="J3677" s="3" t="n">
        <v>18</v>
      </c>
      <c r="K3677" s="3" t="n">
        <v>18</v>
      </c>
      <c r="L3677" s="3" t="n">
        <v>4</v>
      </c>
      <c r="M3677" s="3" t="n">
        <v>4</v>
      </c>
      <c r="N3677" s="3" t="n">
        <v>5</v>
      </c>
      <c r="O3677" s="3" t="n">
        <v>5</v>
      </c>
      <c r="P3677" s="3" t="n">
        <v>8.6</v>
      </c>
      <c r="Q3677" s="3" t="n">
        <v>24.2</v>
      </c>
      <c r="R3677" s="3" t="s">
        <v>10729</v>
      </c>
      <c r="S3677" s="4" t="n">
        <v>45747.1747453704</v>
      </c>
      <c r="T3677" s="3" t="s">
        <v>256</v>
      </c>
      <c r="U3677" s="3" t="s">
        <v>256</v>
      </c>
      <c r="V3677" s="3" t="n">
        <v>1</v>
      </c>
      <c r="W3677" s="3" t="n">
        <v>1</v>
      </c>
      <c r="X3677" s="3" t="n">
        <v>0</v>
      </c>
      <c r="Y3677" s="3" t="s">
        <v>30</v>
      </c>
      <c r="Z3677" s="3" t="s">
        <v>30</v>
      </c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  <c r="BG3677" s="3"/>
      <c r="BH3677" s="3"/>
      <c r="BI3677" s="3"/>
      <c r="BJ3677" s="3"/>
    </row>
    <row r="3678" customFormat="false" ht="15.75" hidden="false" customHeight="false" outlineLevel="0" collapsed="false">
      <c r="A3678" s="3" t="n">
        <v>3677</v>
      </c>
      <c r="B3678" s="3" t="s">
        <v>10730</v>
      </c>
      <c r="C3678" s="3" t="s">
        <v>10731</v>
      </c>
      <c r="D3678" s="3" t="n">
        <v>1</v>
      </c>
      <c r="E3678" s="3" t="n">
        <v>5.1169744</v>
      </c>
      <c r="F3678" s="3" t="n">
        <v>49</v>
      </c>
      <c r="G3678" s="3" t="n">
        <v>49</v>
      </c>
      <c r="H3678" s="3" t="n">
        <v>11</v>
      </c>
      <c r="I3678" s="3" t="n">
        <v>11</v>
      </c>
      <c r="J3678" s="3" t="n">
        <v>104</v>
      </c>
      <c r="K3678" s="3" t="n">
        <v>104</v>
      </c>
      <c r="L3678" s="3" t="n">
        <v>18</v>
      </c>
      <c r="M3678" s="3" t="n">
        <v>18</v>
      </c>
      <c r="N3678" s="3" t="n">
        <v>26</v>
      </c>
      <c r="O3678" s="3" t="n">
        <v>-1</v>
      </c>
      <c r="P3678" s="3" t="n">
        <v>8</v>
      </c>
      <c r="Q3678" s="3" t="n">
        <v>24.2</v>
      </c>
      <c r="R3678" s="3" t="s">
        <v>10732</v>
      </c>
      <c r="S3678" s="4" t="n">
        <v>45747.1749652778</v>
      </c>
      <c r="T3678" s="3" t="s">
        <v>4910</v>
      </c>
      <c r="U3678" s="3" t="s">
        <v>4910</v>
      </c>
      <c r="V3678" s="3" t="n">
        <v>1</v>
      </c>
      <c r="W3678" s="3" t="n">
        <v>0</v>
      </c>
      <c r="X3678" s="3" t="n">
        <v>0</v>
      </c>
      <c r="Y3678" s="3" t="s">
        <v>30</v>
      </c>
      <c r="Z3678" s="3" t="s">
        <v>30</v>
      </c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</row>
    <row r="3679" customFormat="false" ht="15.75" hidden="false" customHeight="false" outlineLevel="0" collapsed="false">
      <c r="A3679" s="3" t="n">
        <v>3678</v>
      </c>
      <c r="B3679" s="3" t="s">
        <v>10733</v>
      </c>
      <c r="C3679" s="3"/>
      <c r="D3679" s="3" t="n">
        <v>0</v>
      </c>
      <c r="E3679" s="3" t="s">
        <v>1901</v>
      </c>
      <c r="F3679" s="3" t="s">
        <v>1901</v>
      </c>
      <c r="G3679" s="3" t="s">
        <v>1901</v>
      </c>
      <c r="H3679" s="3" t="s">
        <v>1901</v>
      </c>
      <c r="I3679" s="3" t="s">
        <v>1901</v>
      </c>
      <c r="J3679" s="3" t="s">
        <v>1901</v>
      </c>
      <c r="K3679" s="3" t="s">
        <v>1901</v>
      </c>
      <c r="L3679" s="3" t="s">
        <v>1901</v>
      </c>
      <c r="M3679" s="3" t="s">
        <v>1901</v>
      </c>
      <c r="N3679" s="3" t="s">
        <v>1901</v>
      </c>
      <c r="O3679" s="3" t="s">
        <v>1901</v>
      </c>
      <c r="P3679" s="3"/>
      <c r="Q3679" s="3"/>
      <c r="R3679" s="3"/>
      <c r="S3679" s="3"/>
      <c r="T3679" s="3"/>
      <c r="U3679" s="3"/>
      <c r="V3679" s="3" t="s">
        <v>1901</v>
      </c>
      <c r="W3679" s="3" t="s">
        <v>1901</v>
      </c>
      <c r="X3679" s="3" t="s">
        <v>1901</v>
      </c>
      <c r="Y3679" s="3"/>
      <c r="Z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</row>
    <row r="3680" customFormat="false" ht="15.75" hidden="false" customHeight="false" outlineLevel="0" collapsed="false">
      <c r="A3680" s="3" t="n">
        <v>3679</v>
      </c>
      <c r="B3680" s="3" t="s">
        <v>10734</v>
      </c>
      <c r="C3680" s="3" t="s">
        <v>10735</v>
      </c>
      <c r="D3680" s="3" t="n">
        <v>1</v>
      </c>
      <c r="E3680" s="3" t="n">
        <v>1.4723087</v>
      </c>
      <c r="F3680" s="3" t="n">
        <v>107</v>
      </c>
      <c r="G3680" s="3" t="n">
        <v>107</v>
      </c>
      <c r="H3680" s="3" t="n">
        <v>13</v>
      </c>
      <c r="I3680" s="3" t="n">
        <v>13</v>
      </c>
      <c r="J3680" s="3" t="n">
        <v>156</v>
      </c>
      <c r="K3680" s="3" t="n">
        <v>156</v>
      </c>
      <c r="L3680" s="3" t="n">
        <v>6</v>
      </c>
      <c r="M3680" s="3" t="n">
        <v>6</v>
      </c>
      <c r="N3680" s="3" t="n">
        <v>0</v>
      </c>
      <c r="O3680" s="3" t="n">
        <v>-1</v>
      </c>
      <c r="P3680" s="3" t="n">
        <v>9.2</v>
      </c>
      <c r="Q3680" s="3" t="n">
        <v>24.2</v>
      </c>
      <c r="R3680" s="3" t="s">
        <v>10736</v>
      </c>
      <c r="S3680" s="4" t="n">
        <v>45747.1750578704</v>
      </c>
      <c r="T3680" s="3" t="s">
        <v>29</v>
      </c>
      <c r="U3680" s="3" t="s">
        <v>29</v>
      </c>
      <c r="V3680" s="3" t="n">
        <v>1</v>
      </c>
      <c r="W3680" s="3" t="n">
        <v>0</v>
      </c>
      <c r="X3680" s="3" t="n">
        <v>0</v>
      </c>
      <c r="Y3680" s="3" t="s">
        <v>30</v>
      </c>
      <c r="Z3680" s="3" t="s">
        <v>30</v>
      </c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</row>
    <row r="3681" customFormat="false" ht="15.75" hidden="false" customHeight="false" outlineLevel="0" collapsed="false">
      <c r="A3681" s="3" t="n">
        <v>3680</v>
      </c>
      <c r="B3681" s="3" t="s">
        <v>10737</v>
      </c>
      <c r="C3681" s="3" t="s">
        <v>10738</v>
      </c>
      <c r="D3681" s="3" t="n">
        <v>1</v>
      </c>
      <c r="E3681" s="3" t="n">
        <v>0.3902355</v>
      </c>
      <c r="F3681" s="3" t="n">
        <v>49</v>
      </c>
      <c r="G3681" s="3" t="n">
        <v>49</v>
      </c>
      <c r="H3681" s="3" t="n">
        <v>7</v>
      </c>
      <c r="I3681" s="3" t="n">
        <v>7</v>
      </c>
      <c r="J3681" s="3" t="n">
        <v>36</v>
      </c>
      <c r="K3681" s="3" t="n">
        <v>36</v>
      </c>
      <c r="L3681" s="3" t="n">
        <v>4</v>
      </c>
      <c r="M3681" s="3" t="n">
        <v>4</v>
      </c>
      <c r="N3681" s="3" t="n">
        <v>0</v>
      </c>
      <c r="O3681" s="3" t="n">
        <v>-1</v>
      </c>
      <c r="P3681" s="3" t="n">
        <v>9</v>
      </c>
      <c r="Q3681" s="3" t="n">
        <v>24.2</v>
      </c>
      <c r="R3681" s="3" t="s">
        <v>10739</v>
      </c>
      <c r="S3681" s="4" t="n">
        <v>45747.1751041667</v>
      </c>
      <c r="T3681" s="3" t="s">
        <v>29</v>
      </c>
      <c r="U3681" s="3" t="s">
        <v>29</v>
      </c>
      <c r="V3681" s="3" t="n">
        <v>1</v>
      </c>
      <c r="W3681" s="3" t="n">
        <v>0</v>
      </c>
      <c r="X3681" s="3" t="n">
        <v>0</v>
      </c>
      <c r="Y3681" s="3" t="s">
        <v>30</v>
      </c>
      <c r="Z3681" s="3" t="s">
        <v>30</v>
      </c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  <c r="BG3681" s="3"/>
      <c r="BH3681" s="3"/>
      <c r="BI3681" s="3"/>
      <c r="BJ3681" s="3"/>
    </row>
    <row r="3682" customFormat="false" ht="15.75" hidden="false" customHeight="false" outlineLevel="0" collapsed="false">
      <c r="A3682" s="3" t="n">
        <v>3681</v>
      </c>
      <c r="B3682" s="3" t="s">
        <v>10740</v>
      </c>
      <c r="C3682" s="3" t="s">
        <v>10741</v>
      </c>
      <c r="D3682" s="3" t="n">
        <v>1</v>
      </c>
      <c r="E3682" s="3" t="n">
        <v>0.194807</v>
      </c>
      <c r="F3682" s="3" t="n">
        <v>26</v>
      </c>
      <c r="G3682" s="3" t="n">
        <v>26</v>
      </c>
      <c r="H3682" s="3" t="n">
        <v>6</v>
      </c>
      <c r="I3682" s="3" t="n">
        <v>6</v>
      </c>
      <c r="J3682" s="3" t="n">
        <v>17</v>
      </c>
      <c r="K3682" s="3" t="n">
        <v>17</v>
      </c>
      <c r="L3682" s="3" t="n">
        <v>4</v>
      </c>
      <c r="M3682" s="3" t="n">
        <v>4</v>
      </c>
      <c r="N3682" s="3" t="n">
        <v>5</v>
      </c>
      <c r="O3682" s="3" t="n">
        <v>5</v>
      </c>
      <c r="P3682" s="3" t="n">
        <v>9</v>
      </c>
      <c r="Q3682" s="3" t="n">
        <v>24.2</v>
      </c>
      <c r="R3682" s="3" t="s">
        <v>10742</v>
      </c>
      <c r="S3682" s="4" t="n">
        <v>45747.1751388889</v>
      </c>
      <c r="T3682" s="3" t="s">
        <v>29</v>
      </c>
      <c r="U3682" s="3" t="s">
        <v>29</v>
      </c>
      <c r="V3682" s="3" t="n">
        <v>1</v>
      </c>
      <c r="W3682" s="3" t="n">
        <v>1</v>
      </c>
      <c r="X3682" s="3" t="n">
        <v>0</v>
      </c>
      <c r="Y3682" s="3" t="s">
        <v>81</v>
      </c>
      <c r="Z3682" s="3" t="s">
        <v>81</v>
      </c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  <c r="BG3682" s="3"/>
      <c r="BH3682" s="3"/>
      <c r="BI3682" s="3"/>
      <c r="BJ3682" s="3"/>
    </row>
    <row r="3683" customFormat="false" ht="15.75" hidden="false" customHeight="false" outlineLevel="0" collapsed="false">
      <c r="A3683" s="3" t="n">
        <v>3682</v>
      </c>
      <c r="B3683" s="3" t="s">
        <v>10743</v>
      </c>
      <c r="C3683" s="3" t="s">
        <v>10744</v>
      </c>
      <c r="D3683" s="3" t="n">
        <v>1</v>
      </c>
      <c r="E3683" s="3" t="n">
        <v>2.4721653</v>
      </c>
      <c r="F3683" s="3" t="n">
        <v>47</v>
      </c>
      <c r="G3683" s="3" t="n">
        <v>47</v>
      </c>
      <c r="H3683" s="3" t="n">
        <v>9</v>
      </c>
      <c r="I3683" s="3" t="n">
        <v>9</v>
      </c>
      <c r="J3683" s="3" t="n">
        <v>49</v>
      </c>
      <c r="K3683" s="3" t="n">
        <v>49</v>
      </c>
      <c r="L3683" s="3" t="n">
        <v>11</v>
      </c>
      <c r="M3683" s="3" t="n">
        <v>11</v>
      </c>
      <c r="N3683" s="3" t="n">
        <v>2</v>
      </c>
      <c r="O3683" s="3" t="n">
        <v>-1</v>
      </c>
      <c r="P3683" s="3" t="n">
        <v>9.2</v>
      </c>
      <c r="Q3683" s="3" t="n">
        <v>24.2</v>
      </c>
      <c r="R3683" s="3" t="s">
        <v>10745</v>
      </c>
      <c r="S3683" s="4" t="n">
        <v>45747.1753819444</v>
      </c>
      <c r="T3683" s="3" t="s">
        <v>29</v>
      </c>
      <c r="U3683" s="3" t="s">
        <v>29</v>
      </c>
      <c r="V3683" s="3" t="n">
        <v>1</v>
      </c>
      <c r="W3683" s="3" t="n">
        <v>0</v>
      </c>
      <c r="X3683" s="3" t="n">
        <v>0</v>
      </c>
      <c r="Y3683" s="3" t="s">
        <v>30</v>
      </c>
      <c r="Z3683" s="3" t="s">
        <v>30</v>
      </c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</row>
    <row r="3684" customFormat="false" ht="15.75" hidden="false" customHeight="false" outlineLevel="0" collapsed="false">
      <c r="A3684" s="3" t="n">
        <v>3683</v>
      </c>
      <c r="B3684" s="3" t="s">
        <v>10746</v>
      </c>
      <c r="C3684" s="3" t="s">
        <v>10747</v>
      </c>
      <c r="D3684" s="3" t="n">
        <v>1</v>
      </c>
      <c r="E3684" s="3" t="n">
        <v>1.8867289</v>
      </c>
      <c r="F3684" s="3" t="n">
        <v>48</v>
      </c>
      <c r="G3684" s="3" t="n">
        <v>48</v>
      </c>
      <c r="H3684" s="3" t="n">
        <v>10</v>
      </c>
      <c r="I3684" s="3" t="n">
        <v>10</v>
      </c>
      <c r="J3684" s="3" t="n">
        <v>50</v>
      </c>
      <c r="K3684" s="3" t="n">
        <v>50</v>
      </c>
      <c r="L3684" s="3" t="n">
        <v>8</v>
      </c>
      <c r="M3684" s="3" t="n">
        <v>8</v>
      </c>
      <c r="N3684" s="3" t="n">
        <v>24</v>
      </c>
      <c r="O3684" s="3" t="n">
        <v>-1</v>
      </c>
      <c r="P3684" s="3" t="n">
        <v>9</v>
      </c>
      <c r="Q3684" s="3" t="n">
        <v>24.2</v>
      </c>
      <c r="R3684" s="3" t="s">
        <v>10748</v>
      </c>
      <c r="S3684" s="4" t="n">
        <v>45747.1755092593</v>
      </c>
      <c r="T3684" s="3" t="s">
        <v>29</v>
      </c>
      <c r="U3684" s="3" t="s">
        <v>29</v>
      </c>
      <c r="V3684" s="3" t="n">
        <v>1</v>
      </c>
      <c r="W3684" s="3" t="n">
        <v>0</v>
      </c>
      <c r="X3684" s="3" t="n">
        <v>0</v>
      </c>
      <c r="Y3684" s="3" t="s">
        <v>30</v>
      </c>
      <c r="Z3684" s="3" t="s">
        <v>30</v>
      </c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/>
    </row>
    <row r="3685" customFormat="false" ht="15.75" hidden="false" customHeight="false" outlineLevel="0" collapsed="false">
      <c r="A3685" s="3" t="n">
        <v>3684</v>
      </c>
      <c r="B3685" s="3" t="s">
        <v>10749</v>
      </c>
      <c r="C3685" s="3" t="s">
        <v>10750</v>
      </c>
      <c r="D3685" s="3" t="n">
        <v>1</v>
      </c>
      <c r="E3685" s="3" t="n">
        <v>0.3013249</v>
      </c>
      <c r="F3685" s="3" t="n">
        <v>21</v>
      </c>
      <c r="G3685" s="3" t="n">
        <v>21</v>
      </c>
      <c r="H3685" s="3" t="n">
        <v>7</v>
      </c>
      <c r="I3685" s="3" t="n">
        <v>7</v>
      </c>
      <c r="J3685" s="3" t="n">
        <v>23</v>
      </c>
      <c r="K3685" s="3" t="n">
        <v>23</v>
      </c>
      <c r="L3685" s="3" t="n">
        <v>5</v>
      </c>
      <c r="M3685" s="3" t="n">
        <v>5</v>
      </c>
      <c r="N3685" s="3" t="n">
        <v>15</v>
      </c>
      <c r="O3685" s="3" t="n">
        <v>-1</v>
      </c>
      <c r="P3685" s="3" t="n">
        <v>9</v>
      </c>
      <c r="Q3685" s="3" t="n">
        <v>24.2</v>
      </c>
      <c r="R3685" s="3" t="s">
        <v>10751</v>
      </c>
      <c r="S3685" s="4" t="n">
        <v>45747.1756018519</v>
      </c>
      <c r="T3685" s="3" t="s">
        <v>29</v>
      </c>
      <c r="U3685" s="3" t="s">
        <v>29</v>
      </c>
      <c r="V3685" s="3" t="n">
        <v>1</v>
      </c>
      <c r="W3685" s="3" t="n">
        <v>0</v>
      </c>
      <c r="X3685" s="3" t="n">
        <v>0</v>
      </c>
      <c r="Y3685" s="3" t="s">
        <v>30</v>
      </c>
      <c r="Z3685" s="3" t="s">
        <v>30</v>
      </c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</row>
    <row r="3686" customFormat="false" ht="15.75" hidden="false" customHeight="false" outlineLevel="0" collapsed="false">
      <c r="A3686" s="3" t="n">
        <v>3685</v>
      </c>
      <c r="B3686" s="3" t="s">
        <v>10752</v>
      </c>
      <c r="C3686" s="3" t="s">
        <v>10753</v>
      </c>
      <c r="D3686" s="3" t="n">
        <v>1</v>
      </c>
      <c r="E3686" s="3" t="n">
        <v>0.7952314</v>
      </c>
      <c r="F3686" s="3" t="n">
        <v>7</v>
      </c>
      <c r="G3686" s="3" t="n">
        <v>7</v>
      </c>
      <c r="H3686" s="3" t="n">
        <v>3</v>
      </c>
      <c r="I3686" s="3" t="n">
        <v>3</v>
      </c>
      <c r="J3686" s="3" t="n">
        <v>6</v>
      </c>
      <c r="K3686" s="3" t="n">
        <v>6</v>
      </c>
      <c r="L3686" s="3" t="n">
        <v>2</v>
      </c>
      <c r="M3686" s="3" t="n">
        <v>2</v>
      </c>
      <c r="N3686" s="3" t="n">
        <v>9</v>
      </c>
      <c r="O3686" s="3" t="n">
        <v>-1</v>
      </c>
      <c r="P3686" s="3" t="n">
        <v>9</v>
      </c>
      <c r="Q3686" s="3" t="n">
        <v>24.2</v>
      </c>
      <c r="R3686" s="3" t="s">
        <v>10754</v>
      </c>
      <c r="S3686" s="4" t="n">
        <v>45747.1756944444</v>
      </c>
      <c r="T3686" s="3" t="s">
        <v>29</v>
      </c>
      <c r="U3686" s="3" t="s">
        <v>29</v>
      </c>
      <c r="V3686" s="3" t="n">
        <v>1</v>
      </c>
      <c r="W3686" s="3" t="n">
        <v>0</v>
      </c>
      <c r="X3686" s="3" t="n">
        <v>0</v>
      </c>
      <c r="Y3686" s="3" t="s">
        <v>30</v>
      </c>
      <c r="Z3686" s="3" t="s">
        <v>30</v>
      </c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  <c r="BG3686" s="3"/>
      <c r="BH3686" s="3"/>
      <c r="BI3686" s="3"/>
      <c r="BJ3686" s="3"/>
    </row>
    <row r="3687" customFormat="false" ht="15.75" hidden="false" customHeight="false" outlineLevel="0" collapsed="false">
      <c r="A3687" s="3" t="n">
        <v>3686</v>
      </c>
      <c r="B3687" s="3" t="s">
        <v>10755</v>
      </c>
      <c r="C3687" s="3" t="s">
        <v>10756</v>
      </c>
      <c r="D3687" s="3" t="n">
        <v>1</v>
      </c>
      <c r="E3687" s="3" t="n">
        <v>7.7627082</v>
      </c>
      <c r="F3687" s="3" t="n">
        <v>146</v>
      </c>
      <c r="G3687" s="3" t="n">
        <v>146</v>
      </c>
      <c r="H3687" s="3" t="n">
        <v>22</v>
      </c>
      <c r="I3687" s="3" t="n">
        <v>22</v>
      </c>
      <c r="J3687" s="3" t="n">
        <v>217</v>
      </c>
      <c r="K3687" s="3" t="n">
        <v>217</v>
      </c>
      <c r="L3687" s="3" t="n">
        <v>30</v>
      </c>
      <c r="M3687" s="3" t="n">
        <v>30</v>
      </c>
      <c r="N3687" s="3" t="n">
        <v>-1</v>
      </c>
      <c r="O3687" s="3" t="n">
        <v>-1</v>
      </c>
      <c r="P3687" s="3" t="n">
        <v>8.5</v>
      </c>
      <c r="Q3687" s="3" t="n">
        <v>24.2</v>
      </c>
      <c r="R3687" s="3" t="s">
        <v>10757</v>
      </c>
      <c r="S3687" s="4" t="n">
        <v>45747.1759143519</v>
      </c>
      <c r="T3687" s="3" t="s">
        <v>65</v>
      </c>
      <c r="U3687" s="3" t="s">
        <v>65</v>
      </c>
      <c r="V3687" s="3" t="n">
        <v>0</v>
      </c>
      <c r="W3687" s="3" t="n">
        <v>0</v>
      </c>
      <c r="X3687" s="3" t="n">
        <v>0</v>
      </c>
      <c r="Y3687" s="3" t="s">
        <v>30</v>
      </c>
      <c r="Z3687" s="3" t="s">
        <v>30</v>
      </c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</row>
    <row r="3688" customFormat="false" ht="15.75" hidden="false" customHeight="false" outlineLevel="0" collapsed="false">
      <c r="A3688" s="3" t="n">
        <v>3687</v>
      </c>
      <c r="B3688" s="3" t="s">
        <v>10758</v>
      </c>
      <c r="C3688" s="3" t="s">
        <v>10759</v>
      </c>
      <c r="D3688" s="3" t="n">
        <v>1</v>
      </c>
      <c r="E3688" s="3" t="n">
        <v>0.5943837</v>
      </c>
      <c r="F3688" s="3" t="n">
        <v>49</v>
      </c>
      <c r="G3688" s="3" t="n">
        <v>49</v>
      </c>
      <c r="H3688" s="3" t="n">
        <v>12</v>
      </c>
      <c r="I3688" s="3" t="n">
        <v>12</v>
      </c>
      <c r="J3688" s="3" t="n">
        <v>40</v>
      </c>
      <c r="K3688" s="3" t="n">
        <v>40</v>
      </c>
      <c r="L3688" s="3" t="n">
        <v>6</v>
      </c>
      <c r="M3688" s="3" t="n">
        <v>6</v>
      </c>
      <c r="N3688" s="3" t="n">
        <v>-1</v>
      </c>
      <c r="O3688" s="3" t="n">
        <v>-1</v>
      </c>
      <c r="P3688" s="3" t="n">
        <v>8.7</v>
      </c>
      <c r="Q3688" s="3" t="n">
        <v>24.2</v>
      </c>
      <c r="R3688" s="3" t="s">
        <v>10760</v>
      </c>
      <c r="S3688" s="4" t="n">
        <v>45747.1759722222</v>
      </c>
      <c r="T3688" s="3" t="s">
        <v>37</v>
      </c>
      <c r="U3688" s="3" t="s">
        <v>37</v>
      </c>
      <c r="V3688" s="3" t="n">
        <v>0</v>
      </c>
      <c r="W3688" s="3" t="n">
        <v>0</v>
      </c>
      <c r="X3688" s="3" t="n">
        <v>0</v>
      </c>
      <c r="Y3688" s="3" t="s">
        <v>30</v>
      </c>
      <c r="Z3688" s="3" t="s">
        <v>30</v>
      </c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</row>
    <row r="3689" customFormat="false" ht="15.75" hidden="false" customHeight="false" outlineLevel="0" collapsed="false">
      <c r="A3689" s="3" t="n">
        <v>3688</v>
      </c>
      <c r="B3689" s="3" t="s">
        <v>10761</v>
      </c>
      <c r="C3689" s="3" t="s">
        <v>10762</v>
      </c>
      <c r="D3689" s="3" t="n">
        <v>1</v>
      </c>
      <c r="E3689" s="3" t="n">
        <v>0.0205315</v>
      </c>
      <c r="F3689" s="3" t="n">
        <v>1</v>
      </c>
      <c r="G3689" s="3" t="n">
        <v>1</v>
      </c>
      <c r="H3689" s="3" t="n">
        <v>0</v>
      </c>
      <c r="I3689" s="3" t="n">
        <v>0</v>
      </c>
      <c r="J3689" s="3" t="n">
        <v>0</v>
      </c>
      <c r="K3689" s="3" t="n">
        <v>0</v>
      </c>
      <c r="L3689" s="3" t="n">
        <v>0</v>
      </c>
      <c r="M3689" s="3" t="n">
        <v>0</v>
      </c>
      <c r="N3689" s="3" t="n">
        <v>-1</v>
      </c>
      <c r="O3689" s="3" t="n">
        <v>-1</v>
      </c>
      <c r="P3689" s="3" t="n">
        <v>8.7</v>
      </c>
      <c r="Q3689" s="3" t="n">
        <v>24.2</v>
      </c>
      <c r="R3689" s="3" t="s">
        <v>10763</v>
      </c>
      <c r="S3689" s="4" t="n">
        <v>45747.1759953704</v>
      </c>
      <c r="T3689" s="3" t="s">
        <v>256</v>
      </c>
      <c r="U3689" s="3" t="s">
        <v>256</v>
      </c>
      <c r="V3689" s="3" t="n">
        <v>0</v>
      </c>
      <c r="W3689" s="3" t="n">
        <v>0</v>
      </c>
      <c r="X3689" s="3" t="n">
        <v>0</v>
      </c>
      <c r="Y3689" s="3" t="s">
        <v>30</v>
      </c>
      <c r="Z3689" s="3" t="s">
        <v>30</v>
      </c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</row>
    <row r="3690" customFormat="false" ht="15.75" hidden="false" customHeight="false" outlineLevel="0" collapsed="false">
      <c r="A3690" s="3" t="n">
        <v>3689</v>
      </c>
      <c r="B3690" s="3" t="s">
        <v>10764</v>
      </c>
      <c r="C3690" s="3" t="s">
        <v>10765</v>
      </c>
      <c r="D3690" s="3" t="n">
        <v>1</v>
      </c>
      <c r="E3690" s="3" t="n">
        <v>2.4369569</v>
      </c>
      <c r="F3690" s="3" t="n">
        <v>17</v>
      </c>
      <c r="G3690" s="3" t="n">
        <v>17</v>
      </c>
      <c r="H3690" s="3" t="n">
        <v>8</v>
      </c>
      <c r="I3690" s="3" t="n">
        <v>8</v>
      </c>
      <c r="J3690" s="3" t="n">
        <v>26</v>
      </c>
      <c r="K3690" s="3" t="n">
        <v>26</v>
      </c>
      <c r="L3690" s="3" t="n">
        <v>1</v>
      </c>
      <c r="M3690" s="3" t="n">
        <v>1</v>
      </c>
      <c r="N3690" s="3" t="n">
        <v>-1</v>
      </c>
      <c r="O3690" s="3" t="n">
        <v>-1</v>
      </c>
      <c r="P3690" s="3" t="n">
        <v>8.1</v>
      </c>
      <c r="Q3690" s="3" t="n">
        <v>24.2</v>
      </c>
      <c r="R3690" s="3" t="s">
        <v>10766</v>
      </c>
      <c r="S3690" s="4" t="n">
        <v>45747.1760416667</v>
      </c>
      <c r="T3690" s="3" t="s">
        <v>65</v>
      </c>
      <c r="U3690" s="3" t="s">
        <v>65</v>
      </c>
      <c r="V3690" s="3" t="n">
        <v>0</v>
      </c>
      <c r="W3690" s="3" t="n">
        <v>0</v>
      </c>
      <c r="X3690" s="3" t="n">
        <v>0</v>
      </c>
      <c r="Y3690" s="3" t="s">
        <v>30</v>
      </c>
      <c r="Z3690" s="3" t="s">
        <v>30</v>
      </c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  <c r="BG3690" s="3"/>
      <c r="BH3690" s="3"/>
      <c r="BI3690" s="3"/>
      <c r="BJ3690" s="3"/>
    </row>
    <row r="3691" customFormat="false" ht="15.75" hidden="false" customHeight="false" outlineLevel="0" collapsed="false">
      <c r="A3691" s="3" t="n">
        <v>3690</v>
      </c>
      <c r="B3691" s="3" t="s">
        <v>10767</v>
      </c>
      <c r="C3691" s="3" t="s">
        <v>10768</v>
      </c>
      <c r="D3691" s="3" t="n">
        <v>1</v>
      </c>
      <c r="E3691" s="3" t="n">
        <v>7.6460695</v>
      </c>
      <c r="F3691" s="3" t="n">
        <v>79</v>
      </c>
      <c r="G3691" s="3" t="n">
        <v>79</v>
      </c>
      <c r="H3691" s="3" t="n">
        <v>17</v>
      </c>
      <c r="I3691" s="3" t="n">
        <v>17</v>
      </c>
      <c r="J3691" s="3" t="n">
        <v>131</v>
      </c>
      <c r="K3691" s="3" t="n">
        <v>131</v>
      </c>
      <c r="L3691" s="3" t="n">
        <v>20</v>
      </c>
      <c r="M3691" s="3" t="n">
        <v>20</v>
      </c>
      <c r="N3691" s="3" t="n">
        <v>-1</v>
      </c>
      <c r="O3691" s="3" t="n">
        <v>-1</v>
      </c>
      <c r="P3691" s="3" t="n">
        <v>8.7</v>
      </c>
      <c r="Q3691" s="3" t="n">
        <v>24.2</v>
      </c>
      <c r="R3691" s="3" t="s">
        <v>10769</v>
      </c>
      <c r="S3691" s="4" t="n">
        <v>45747.1762384259</v>
      </c>
      <c r="T3691" s="3" t="s">
        <v>256</v>
      </c>
      <c r="U3691" s="3" t="s">
        <v>256</v>
      </c>
      <c r="V3691" s="3" t="n">
        <v>0</v>
      </c>
      <c r="W3691" s="3" t="n">
        <v>0</v>
      </c>
      <c r="X3691" s="3" t="n">
        <v>0</v>
      </c>
      <c r="Y3691" s="3" t="s">
        <v>30</v>
      </c>
      <c r="Z3691" s="3" t="s">
        <v>30</v>
      </c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</row>
    <row r="3692" customFormat="false" ht="15.75" hidden="false" customHeight="false" outlineLevel="0" collapsed="false">
      <c r="A3692" s="3" t="n">
        <v>3691</v>
      </c>
      <c r="B3692" s="3" t="s">
        <v>10770</v>
      </c>
      <c r="C3692" s="3" t="s">
        <v>10771</v>
      </c>
      <c r="D3692" s="3" t="n">
        <v>1</v>
      </c>
      <c r="E3692" s="3" t="n">
        <v>0.3691806</v>
      </c>
      <c r="F3692" s="3" t="n">
        <v>29</v>
      </c>
      <c r="G3692" s="3" t="n">
        <v>29</v>
      </c>
      <c r="H3692" s="3" t="n">
        <v>13</v>
      </c>
      <c r="I3692" s="3" t="n">
        <v>13</v>
      </c>
      <c r="J3692" s="3" t="n">
        <v>24</v>
      </c>
      <c r="K3692" s="3" t="n">
        <v>24</v>
      </c>
      <c r="L3692" s="3" t="n">
        <v>3</v>
      </c>
      <c r="M3692" s="3" t="n">
        <v>3</v>
      </c>
      <c r="N3692" s="3" t="n">
        <v>-1</v>
      </c>
      <c r="O3692" s="3" t="n">
        <v>-1</v>
      </c>
      <c r="P3692" s="3" t="n">
        <v>8.3</v>
      </c>
      <c r="Q3692" s="3" t="n">
        <v>24.2</v>
      </c>
      <c r="R3692" s="3" t="s">
        <v>10772</v>
      </c>
      <c r="S3692" s="4" t="n">
        <v>45747.1762962963</v>
      </c>
      <c r="T3692" s="3" t="s">
        <v>29</v>
      </c>
      <c r="U3692" s="3" t="s">
        <v>29</v>
      </c>
      <c r="V3692" s="3" t="n">
        <v>0</v>
      </c>
      <c r="W3692" s="3" t="n">
        <v>0</v>
      </c>
      <c r="X3692" s="3" t="n">
        <v>0</v>
      </c>
      <c r="Y3692" s="3" t="s">
        <v>30</v>
      </c>
      <c r="Z3692" s="3" t="s">
        <v>30</v>
      </c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</row>
    <row r="3693" customFormat="false" ht="15.75" hidden="false" customHeight="false" outlineLevel="0" collapsed="false">
      <c r="A3693" s="3" t="n">
        <v>3692</v>
      </c>
      <c r="B3693" s="3" t="s">
        <v>10773</v>
      </c>
      <c r="C3693" s="3" t="s">
        <v>10774</v>
      </c>
      <c r="D3693" s="3" t="n">
        <v>1</v>
      </c>
      <c r="E3693" s="3" t="n">
        <v>4.9278354</v>
      </c>
      <c r="F3693" s="3" t="n">
        <v>63</v>
      </c>
      <c r="G3693" s="3" t="n">
        <v>63</v>
      </c>
      <c r="H3693" s="3" t="n">
        <v>14</v>
      </c>
      <c r="I3693" s="3" t="n">
        <v>14</v>
      </c>
      <c r="J3693" s="3" t="n">
        <v>103</v>
      </c>
      <c r="K3693" s="3" t="n">
        <v>103</v>
      </c>
      <c r="L3693" s="3" t="n">
        <v>14</v>
      </c>
      <c r="M3693" s="3" t="n">
        <v>14</v>
      </c>
      <c r="N3693" s="3" t="n">
        <v>17</v>
      </c>
      <c r="O3693" s="3" t="n">
        <v>-1</v>
      </c>
      <c r="P3693" s="3" t="n">
        <v>8.1</v>
      </c>
      <c r="Q3693" s="3" t="n">
        <v>24.2</v>
      </c>
      <c r="R3693" s="3" t="s">
        <v>10775</v>
      </c>
      <c r="S3693" s="4" t="n">
        <v>45747.1764351852</v>
      </c>
      <c r="T3693" s="3" t="s">
        <v>65</v>
      </c>
      <c r="U3693" s="3" t="s">
        <v>65</v>
      </c>
      <c r="V3693" s="3" t="n">
        <v>1</v>
      </c>
      <c r="W3693" s="3" t="n">
        <v>0</v>
      </c>
      <c r="X3693" s="3" t="n">
        <v>0</v>
      </c>
      <c r="Y3693" s="3" t="s">
        <v>30</v>
      </c>
      <c r="Z3693" s="3" t="s">
        <v>30</v>
      </c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  <c r="BG3693" s="3"/>
      <c r="BH3693" s="3"/>
      <c r="BI3693" s="3"/>
      <c r="BJ3693" s="3"/>
    </row>
    <row r="3694" customFormat="false" ht="15.75" hidden="false" customHeight="false" outlineLevel="0" collapsed="false">
      <c r="A3694" s="3" t="n">
        <v>3693</v>
      </c>
      <c r="B3694" s="3" t="s">
        <v>10776</v>
      </c>
      <c r="C3694" s="3" t="s">
        <v>10777</v>
      </c>
      <c r="D3694" s="3" t="n">
        <v>1</v>
      </c>
      <c r="E3694" s="3" t="n">
        <v>6.8167034</v>
      </c>
      <c r="F3694" s="3" t="n">
        <v>191</v>
      </c>
      <c r="G3694" s="3" t="n">
        <v>191</v>
      </c>
      <c r="H3694" s="3" t="n">
        <v>10</v>
      </c>
      <c r="I3694" s="3" t="n">
        <v>10</v>
      </c>
      <c r="J3694" s="3" t="n">
        <v>237</v>
      </c>
      <c r="K3694" s="3" t="n">
        <v>237</v>
      </c>
      <c r="L3694" s="3" t="n">
        <v>8</v>
      </c>
      <c r="M3694" s="3" t="n">
        <v>8</v>
      </c>
      <c r="N3694" s="3" t="n">
        <v>0</v>
      </c>
      <c r="O3694" s="3" t="n">
        <v>0</v>
      </c>
      <c r="P3694" s="3" t="n">
        <v>8.5</v>
      </c>
      <c r="Q3694" s="3" t="n">
        <v>24.2</v>
      </c>
      <c r="R3694" s="3" t="s">
        <v>10778</v>
      </c>
      <c r="S3694" s="4" t="n">
        <v>45747.1765856482</v>
      </c>
      <c r="T3694" s="3" t="s">
        <v>65</v>
      </c>
      <c r="U3694" s="3" t="s">
        <v>65</v>
      </c>
      <c r="V3694" s="3" t="n">
        <v>1</v>
      </c>
      <c r="W3694" s="3" t="n">
        <v>1</v>
      </c>
      <c r="X3694" s="3" t="n">
        <v>0</v>
      </c>
      <c r="Y3694" s="3" t="s">
        <v>30</v>
      </c>
      <c r="Z3694" s="3" t="s">
        <v>30</v>
      </c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</row>
    <row r="3695" customFormat="false" ht="15.75" hidden="false" customHeight="false" outlineLevel="0" collapsed="false">
      <c r="A3695" s="3" t="n">
        <v>3694</v>
      </c>
      <c r="B3695" s="3" t="s">
        <v>10779</v>
      </c>
      <c r="C3695" s="3" t="s">
        <v>10780</v>
      </c>
      <c r="D3695" s="3" t="n">
        <v>1</v>
      </c>
      <c r="E3695" s="3" t="n">
        <v>1.0284979</v>
      </c>
      <c r="F3695" s="3" t="n">
        <v>24</v>
      </c>
      <c r="G3695" s="3" t="n">
        <v>24</v>
      </c>
      <c r="H3695" s="3" t="n">
        <v>8</v>
      </c>
      <c r="I3695" s="3" t="n">
        <v>8</v>
      </c>
      <c r="J3695" s="3" t="n">
        <v>22</v>
      </c>
      <c r="K3695" s="3" t="n">
        <v>22</v>
      </c>
      <c r="L3695" s="3" t="n">
        <v>1</v>
      </c>
      <c r="M3695" s="3" t="n">
        <v>1</v>
      </c>
      <c r="N3695" s="3" t="n">
        <v>-1</v>
      </c>
      <c r="O3695" s="3" t="n">
        <v>-1</v>
      </c>
      <c r="P3695" s="3" t="n">
        <v>8.7</v>
      </c>
      <c r="Q3695" s="3" t="n">
        <v>24.2</v>
      </c>
      <c r="R3695" s="3" t="s">
        <v>10781</v>
      </c>
      <c r="S3695" s="4" t="n">
        <v>45747.1766666667</v>
      </c>
      <c r="T3695" s="3" t="s">
        <v>37</v>
      </c>
      <c r="U3695" s="3" t="s">
        <v>37</v>
      </c>
      <c r="V3695" s="3" t="n">
        <v>0</v>
      </c>
      <c r="W3695" s="3" t="n">
        <v>0</v>
      </c>
      <c r="X3695" s="3" t="n">
        <v>0</v>
      </c>
      <c r="Y3695" s="3" t="s">
        <v>30</v>
      </c>
      <c r="Z3695" s="3" t="s">
        <v>30</v>
      </c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/>
      <c r="BG3695" s="3"/>
      <c r="BH3695" s="3"/>
      <c r="BI3695" s="3"/>
      <c r="BJ3695" s="3"/>
    </row>
    <row r="3696" customFormat="false" ht="15.75" hidden="false" customHeight="false" outlineLevel="0" collapsed="false">
      <c r="A3696" s="3" t="n">
        <v>3695</v>
      </c>
      <c r="B3696" s="3" t="s">
        <v>10782</v>
      </c>
      <c r="C3696" s="3" t="s">
        <v>10783</v>
      </c>
      <c r="D3696" s="3" t="n">
        <v>1</v>
      </c>
      <c r="E3696" s="3" t="n">
        <v>1.7187562</v>
      </c>
      <c r="F3696" s="3" t="n">
        <v>42</v>
      </c>
      <c r="G3696" s="3" t="n">
        <v>42</v>
      </c>
      <c r="H3696" s="3" t="n">
        <v>9</v>
      </c>
      <c r="I3696" s="3" t="n">
        <v>9</v>
      </c>
      <c r="J3696" s="3" t="n">
        <v>42</v>
      </c>
      <c r="K3696" s="3" t="n">
        <v>42</v>
      </c>
      <c r="L3696" s="3" t="n">
        <v>2</v>
      </c>
      <c r="M3696" s="3" t="n">
        <v>2</v>
      </c>
      <c r="N3696" s="3" t="n">
        <v>-1</v>
      </c>
      <c r="O3696" s="3" t="n">
        <v>-1</v>
      </c>
      <c r="P3696" s="3" t="n">
        <v>8.7</v>
      </c>
      <c r="Q3696" s="3" t="n">
        <v>24.2</v>
      </c>
      <c r="R3696" s="3" t="s">
        <v>10784</v>
      </c>
      <c r="S3696" s="4" t="n">
        <v>45747.176712963</v>
      </c>
      <c r="T3696" s="3" t="s">
        <v>37</v>
      </c>
      <c r="U3696" s="3" t="s">
        <v>37</v>
      </c>
      <c r="V3696" s="3" t="n">
        <v>0</v>
      </c>
      <c r="W3696" s="3" t="n">
        <v>0</v>
      </c>
      <c r="X3696" s="3" t="n">
        <v>0</v>
      </c>
      <c r="Y3696" s="3" t="s">
        <v>30</v>
      </c>
      <c r="Z3696" s="3" t="s">
        <v>30</v>
      </c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</row>
    <row r="3697" customFormat="false" ht="15.75" hidden="false" customHeight="false" outlineLevel="0" collapsed="false">
      <c r="A3697" s="3" t="n">
        <v>3696</v>
      </c>
      <c r="B3697" s="3" t="s">
        <v>10785</v>
      </c>
      <c r="C3697" s="3" t="s">
        <v>10786</v>
      </c>
      <c r="D3697" s="3" t="n">
        <v>1</v>
      </c>
      <c r="E3697" s="3" t="n">
        <v>3.9534273</v>
      </c>
      <c r="F3697" s="3" t="n">
        <v>55</v>
      </c>
      <c r="G3697" s="3" t="n">
        <v>55</v>
      </c>
      <c r="H3697" s="3" t="n">
        <v>2</v>
      </c>
      <c r="I3697" s="3" t="n">
        <v>2</v>
      </c>
      <c r="J3697" s="3" t="n">
        <v>228</v>
      </c>
      <c r="K3697" s="3" t="n">
        <v>228</v>
      </c>
      <c r="L3697" s="3" t="n">
        <v>23</v>
      </c>
      <c r="M3697" s="3" t="n">
        <v>23</v>
      </c>
      <c r="N3697" s="3" t="n">
        <v>-1</v>
      </c>
      <c r="O3697" s="3" t="n">
        <v>-1</v>
      </c>
      <c r="P3697" s="3" t="n">
        <v>8.1</v>
      </c>
      <c r="Q3697" s="3" t="n">
        <v>24.2</v>
      </c>
      <c r="R3697" s="3" t="s">
        <v>10787</v>
      </c>
      <c r="S3697" s="4" t="n">
        <v>45747.1769328704</v>
      </c>
      <c r="T3697" s="3" t="s">
        <v>65</v>
      </c>
      <c r="U3697" s="3" t="s">
        <v>65</v>
      </c>
      <c r="V3697" s="3" t="n">
        <v>0</v>
      </c>
      <c r="W3697" s="3" t="n">
        <v>0</v>
      </c>
      <c r="X3697" s="3" t="n">
        <v>0</v>
      </c>
      <c r="Y3697" s="3" t="s">
        <v>30</v>
      </c>
      <c r="Z3697" s="3" t="s">
        <v>30</v>
      </c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  <c r="BG3697" s="3"/>
      <c r="BH3697" s="3"/>
      <c r="BI3697" s="3"/>
      <c r="BJ3697" s="3"/>
    </row>
    <row r="3698" customFormat="false" ht="15.75" hidden="false" customHeight="false" outlineLevel="0" collapsed="false">
      <c r="A3698" s="3" t="n">
        <v>3697</v>
      </c>
      <c r="B3698" s="3" t="s">
        <v>10788</v>
      </c>
      <c r="C3698" s="3" t="s">
        <v>10789</v>
      </c>
      <c r="D3698" s="3" t="n">
        <v>1</v>
      </c>
      <c r="E3698" s="3" t="n">
        <v>0.2888678</v>
      </c>
      <c r="F3698" s="3" t="n">
        <v>17</v>
      </c>
      <c r="G3698" s="3" t="n">
        <v>17</v>
      </c>
      <c r="H3698" s="3" t="n">
        <v>4</v>
      </c>
      <c r="I3698" s="3" t="n">
        <v>4</v>
      </c>
      <c r="J3698" s="3" t="n">
        <v>10</v>
      </c>
      <c r="K3698" s="3" t="n">
        <v>10</v>
      </c>
      <c r="L3698" s="3" t="n">
        <v>0</v>
      </c>
      <c r="M3698" s="3" t="n">
        <v>0</v>
      </c>
      <c r="N3698" s="3" t="n">
        <v>-1</v>
      </c>
      <c r="O3698" s="3" t="n">
        <v>-1</v>
      </c>
      <c r="P3698" s="3" t="n">
        <v>8.7</v>
      </c>
      <c r="Q3698" s="3" t="n">
        <v>24.2</v>
      </c>
      <c r="R3698" s="3" t="s">
        <v>10790</v>
      </c>
      <c r="S3698" s="4" t="n">
        <v>45747.1770023148</v>
      </c>
      <c r="T3698" s="3" t="s">
        <v>37</v>
      </c>
      <c r="U3698" s="3" t="s">
        <v>37</v>
      </c>
      <c r="V3698" s="3" t="n">
        <v>0</v>
      </c>
      <c r="W3698" s="3" t="n">
        <v>0</v>
      </c>
      <c r="X3698" s="3" t="n">
        <v>0</v>
      </c>
      <c r="Y3698" s="3" t="s">
        <v>30</v>
      </c>
      <c r="Z3698" s="3" t="s">
        <v>30</v>
      </c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  <c r="BG3698" s="3"/>
      <c r="BH3698" s="3"/>
      <c r="BI3698" s="3"/>
      <c r="BJ3698" s="3"/>
    </row>
    <row r="3699" customFormat="false" ht="15.75" hidden="false" customHeight="false" outlineLevel="0" collapsed="false">
      <c r="A3699" s="3" t="n">
        <v>3698</v>
      </c>
      <c r="B3699" s="3" t="s">
        <v>10791</v>
      </c>
      <c r="C3699" s="3" t="s">
        <v>10792</v>
      </c>
      <c r="D3699" s="3" t="n">
        <v>1</v>
      </c>
      <c r="E3699" s="3" t="n">
        <v>0.2167883</v>
      </c>
      <c r="F3699" s="3" t="n">
        <v>13</v>
      </c>
      <c r="G3699" s="3" t="n">
        <v>13</v>
      </c>
      <c r="H3699" s="3" t="n">
        <v>10</v>
      </c>
      <c r="I3699" s="3" t="n">
        <v>10</v>
      </c>
      <c r="J3699" s="3" t="n">
        <v>10</v>
      </c>
      <c r="K3699" s="3" t="n">
        <v>10</v>
      </c>
      <c r="L3699" s="3" t="n">
        <v>1</v>
      </c>
      <c r="M3699" s="3" t="n">
        <v>1</v>
      </c>
      <c r="N3699" s="3" t="n">
        <v>-1</v>
      </c>
      <c r="O3699" s="3" t="n">
        <v>-1</v>
      </c>
      <c r="P3699" s="3" t="n">
        <v>8.7</v>
      </c>
      <c r="Q3699" s="3" t="n">
        <v>24.2</v>
      </c>
      <c r="R3699" s="3" t="s">
        <v>10793</v>
      </c>
      <c r="S3699" s="4" t="n">
        <v>45747.177025463</v>
      </c>
      <c r="T3699" s="3" t="s">
        <v>37</v>
      </c>
      <c r="U3699" s="3" t="s">
        <v>37</v>
      </c>
      <c r="V3699" s="3" t="n">
        <v>0</v>
      </c>
      <c r="W3699" s="3" t="n">
        <v>0</v>
      </c>
      <c r="X3699" s="3" t="n">
        <v>0</v>
      </c>
      <c r="Y3699" s="3" t="s">
        <v>30</v>
      </c>
      <c r="Z3699" s="3" t="s">
        <v>30</v>
      </c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  <c r="BG3699" s="3"/>
      <c r="BH3699" s="3"/>
      <c r="BI3699" s="3"/>
      <c r="BJ3699" s="3"/>
    </row>
    <row r="3700" customFormat="false" ht="15.75" hidden="false" customHeight="false" outlineLevel="0" collapsed="false">
      <c r="A3700" s="3" t="n">
        <v>3699</v>
      </c>
      <c r="B3700" s="3" t="s">
        <v>10794</v>
      </c>
      <c r="C3700" s="3" t="s">
        <v>10795</v>
      </c>
      <c r="D3700" s="3" t="n">
        <v>1</v>
      </c>
      <c r="E3700" s="3" t="n">
        <v>0.5981911</v>
      </c>
      <c r="F3700" s="3" t="n">
        <v>19</v>
      </c>
      <c r="G3700" s="3" t="n">
        <v>19</v>
      </c>
      <c r="H3700" s="3" t="n">
        <v>9</v>
      </c>
      <c r="I3700" s="3" t="n">
        <v>9</v>
      </c>
      <c r="J3700" s="3" t="n">
        <v>16</v>
      </c>
      <c r="K3700" s="3" t="n">
        <v>16</v>
      </c>
      <c r="L3700" s="3" t="n">
        <v>1</v>
      </c>
      <c r="M3700" s="3" t="n">
        <v>1</v>
      </c>
      <c r="N3700" s="3" t="n">
        <v>-1</v>
      </c>
      <c r="O3700" s="3" t="n">
        <v>-1</v>
      </c>
      <c r="P3700" s="3" t="n">
        <v>8.7</v>
      </c>
      <c r="Q3700" s="3" t="n">
        <v>24.2</v>
      </c>
      <c r="R3700" s="3" t="s">
        <v>10796</v>
      </c>
      <c r="S3700" s="4" t="n">
        <v>45747.1770486111</v>
      </c>
      <c r="T3700" s="3" t="s">
        <v>37</v>
      </c>
      <c r="U3700" s="3" t="s">
        <v>37</v>
      </c>
      <c r="V3700" s="3" t="n">
        <v>0</v>
      </c>
      <c r="W3700" s="3" t="n">
        <v>0</v>
      </c>
      <c r="X3700" s="3" t="n">
        <v>0</v>
      </c>
      <c r="Y3700" s="3" t="s">
        <v>30</v>
      </c>
      <c r="Z3700" s="3" t="s">
        <v>30</v>
      </c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</row>
    <row r="3701" customFormat="false" ht="15.75" hidden="false" customHeight="false" outlineLevel="0" collapsed="false">
      <c r="A3701" s="3" t="n">
        <v>3700</v>
      </c>
      <c r="B3701" s="3" t="s">
        <v>10797</v>
      </c>
      <c r="C3701" s="3" t="s">
        <v>10798</v>
      </c>
      <c r="D3701" s="3" t="n">
        <v>1</v>
      </c>
      <c r="E3701" s="3" t="n">
        <v>0.9196172</v>
      </c>
      <c r="F3701" s="3" t="n">
        <v>31</v>
      </c>
      <c r="G3701" s="3" t="n">
        <v>31</v>
      </c>
      <c r="H3701" s="3" t="n">
        <v>10</v>
      </c>
      <c r="I3701" s="3" t="n">
        <v>10</v>
      </c>
      <c r="J3701" s="3" t="n">
        <v>28</v>
      </c>
      <c r="K3701" s="3" t="n">
        <v>28</v>
      </c>
      <c r="L3701" s="3" t="n">
        <v>1</v>
      </c>
      <c r="M3701" s="3" t="n">
        <v>1</v>
      </c>
      <c r="N3701" s="3" t="n">
        <v>-1</v>
      </c>
      <c r="O3701" s="3" t="n">
        <v>-1</v>
      </c>
      <c r="P3701" s="3" t="n">
        <v>8.7</v>
      </c>
      <c r="Q3701" s="3" t="n">
        <v>24.2</v>
      </c>
      <c r="R3701" s="3" t="s">
        <v>10799</v>
      </c>
      <c r="S3701" s="4" t="n">
        <v>45747.1770833333</v>
      </c>
      <c r="T3701" s="3" t="s">
        <v>37</v>
      </c>
      <c r="U3701" s="3" t="s">
        <v>37</v>
      </c>
      <c r="V3701" s="3" t="n">
        <v>0</v>
      </c>
      <c r="W3701" s="3" t="n">
        <v>0</v>
      </c>
      <c r="X3701" s="3" t="n">
        <v>0</v>
      </c>
      <c r="Y3701" s="3" t="s">
        <v>30</v>
      </c>
      <c r="Z3701" s="3" t="s">
        <v>30</v>
      </c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/>
      <c r="BI3701" s="3"/>
      <c r="BJ3701" s="3"/>
    </row>
    <row r="3702" customFormat="false" ht="15.75" hidden="false" customHeight="false" outlineLevel="0" collapsed="false">
      <c r="A3702" s="3" t="n">
        <v>3701</v>
      </c>
      <c r="B3702" s="3" t="s">
        <v>10800</v>
      </c>
      <c r="C3702" s="3" t="s">
        <v>10801</v>
      </c>
      <c r="D3702" s="3" t="n">
        <v>1</v>
      </c>
      <c r="E3702" s="3" t="n">
        <v>0.8712093</v>
      </c>
      <c r="F3702" s="3" t="n">
        <v>31</v>
      </c>
      <c r="G3702" s="3" t="n">
        <v>31</v>
      </c>
      <c r="H3702" s="3" t="n">
        <v>10</v>
      </c>
      <c r="I3702" s="3" t="n">
        <v>10</v>
      </c>
      <c r="J3702" s="3" t="n">
        <v>28</v>
      </c>
      <c r="K3702" s="3" t="n">
        <v>28</v>
      </c>
      <c r="L3702" s="3" t="n">
        <v>1</v>
      </c>
      <c r="M3702" s="3" t="n">
        <v>1</v>
      </c>
      <c r="N3702" s="3" t="n">
        <v>-1</v>
      </c>
      <c r="O3702" s="3" t="n">
        <v>-1</v>
      </c>
      <c r="P3702" s="3" t="n">
        <v>8.7</v>
      </c>
      <c r="Q3702" s="3" t="n">
        <v>24.2</v>
      </c>
      <c r="R3702" s="3" t="s">
        <v>10802</v>
      </c>
      <c r="S3702" s="4" t="n">
        <v>45747.1771180556</v>
      </c>
      <c r="T3702" s="3" t="s">
        <v>37</v>
      </c>
      <c r="U3702" s="3" t="s">
        <v>37</v>
      </c>
      <c r="V3702" s="3" t="n">
        <v>0</v>
      </c>
      <c r="W3702" s="3" t="n">
        <v>0</v>
      </c>
      <c r="X3702" s="3" t="n">
        <v>0</v>
      </c>
      <c r="Y3702" s="3" t="s">
        <v>30</v>
      </c>
      <c r="Z3702" s="3" t="s">
        <v>30</v>
      </c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</row>
    <row r="3703" customFormat="false" ht="15.75" hidden="false" customHeight="false" outlineLevel="0" collapsed="false">
      <c r="A3703" s="3" t="n">
        <v>3702</v>
      </c>
      <c r="B3703" s="3" t="s">
        <v>10803</v>
      </c>
      <c r="C3703" s="3"/>
      <c r="D3703" s="3" t="n">
        <v>0</v>
      </c>
      <c r="E3703" s="3" t="s">
        <v>1901</v>
      </c>
      <c r="F3703" s="3" t="s">
        <v>1901</v>
      </c>
      <c r="G3703" s="3" t="s">
        <v>1901</v>
      </c>
      <c r="H3703" s="3" t="s">
        <v>1901</v>
      </c>
      <c r="I3703" s="3" t="s">
        <v>1901</v>
      </c>
      <c r="J3703" s="3" t="s">
        <v>1901</v>
      </c>
      <c r="K3703" s="3" t="s">
        <v>1901</v>
      </c>
      <c r="L3703" s="3" t="s">
        <v>1901</v>
      </c>
      <c r="M3703" s="3" t="s">
        <v>1901</v>
      </c>
      <c r="N3703" s="3" t="s">
        <v>1901</v>
      </c>
      <c r="O3703" s="3" t="s">
        <v>1901</v>
      </c>
      <c r="P3703" s="3"/>
      <c r="Q3703" s="3"/>
      <c r="R3703" s="3"/>
      <c r="S3703" s="3"/>
      <c r="T3703" s="3"/>
      <c r="U3703" s="3"/>
      <c r="V3703" s="3" t="s">
        <v>1901</v>
      </c>
      <c r="W3703" s="3" t="s">
        <v>1901</v>
      </c>
      <c r="X3703" s="3" t="s">
        <v>1901</v>
      </c>
      <c r="Y3703" s="3"/>
      <c r="Z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</row>
    <row r="3704" customFormat="false" ht="15.75" hidden="false" customHeight="false" outlineLevel="0" collapsed="false">
      <c r="A3704" s="3" t="n">
        <v>3703</v>
      </c>
      <c r="B3704" s="3" t="s">
        <v>10804</v>
      </c>
      <c r="C3704" s="3"/>
      <c r="D3704" s="3" t="n">
        <v>0</v>
      </c>
      <c r="E3704" s="3" t="s">
        <v>1901</v>
      </c>
      <c r="F3704" s="3" t="s">
        <v>1901</v>
      </c>
      <c r="G3704" s="3" t="s">
        <v>1901</v>
      </c>
      <c r="H3704" s="3" t="s">
        <v>1901</v>
      </c>
      <c r="I3704" s="3" t="s">
        <v>1901</v>
      </c>
      <c r="J3704" s="3" t="s">
        <v>1901</v>
      </c>
      <c r="K3704" s="3" t="s">
        <v>1901</v>
      </c>
      <c r="L3704" s="3" t="s">
        <v>1901</v>
      </c>
      <c r="M3704" s="3" t="s">
        <v>1901</v>
      </c>
      <c r="N3704" s="3" t="s">
        <v>1901</v>
      </c>
      <c r="O3704" s="3" t="s">
        <v>1901</v>
      </c>
      <c r="P3704" s="3"/>
      <c r="Q3704" s="3"/>
      <c r="R3704" s="3"/>
      <c r="S3704" s="3"/>
      <c r="T3704" s="3"/>
      <c r="U3704" s="3"/>
      <c r="V3704" s="3" t="s">
        <v>1901</v>
      </c>
      <c r="W3704" s="3" t="s">
        <v>1901</v>
      </c>
      <c r="X3704" s="3" t="s">
        <v>1901</v>
      </c>
      <c r="Y3704" s="3"/>
      <c r="Z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</row>
    <row r="3705" customFormat="false" ht="15.75" hidden="false" customHeight="false" outlineLevel="0" collapsed="false">
      <c r="A3705" s="3" t="n">
        <v>3704</v>
      </c>
      <c r="B3705" s="3" t="s">
        <v>10805</v>
      </c>
      <c r="C3705" s="3"/>
      <c r="D3705" s="3" t="n">
        <v>0</v>
      </c>
      <c r="E3705" s="3" t="s">
        <v>1901</v>
      </c>
      <c r="F3705" s="3" t="s">
        <v>1901</v>
      </c>
      <c r="G3705" s="3" t="s">
        <v>1901</v>
      </c>
      <c r="H3705" s="3" t="s">
        <v>1901</v>
      </c>
      <c r="I3705" s="3" t="s">
        <v>1901</v>
      </c>
      <c r="J3705" s="3" t="s">
        <v>1901</v>
      </c>
      <c r="K3705" s="3" t="s">
        <v>1901</v>
      </c>
      <c r="L3705" s="3" t="s">
        <v>1901</v>
      </c>
      <c r="M3705" s="3" t="s">
        <v>1901</v>
      </c>
      <c r="N3705" s="3" t="s">
        <v>1901</v>
      </c>
      <c r="O3705" s="3" t="s">
        <v>1901</v>
      </c>
      <c r="P3705" s="3"/>
      <c r="Q3705" s="3"/>
      <c r="R3705" s="3"/>
      <c r="S3705" s="3"/>
      <c r="T3705" s="3"/>
      <c r="U3705" s="3"/>
      <c r="V3705" s="3" t="s">
        <v>1901</v>
      </c>
      <c r="W3705" s="3" t="s">
        <v>1901</v>
      </c>
      <c r="X3705" s="3" t="s">
        <v>1901</v>
      </c>
      <c r="Y3705" s="3"/>
      <c r="Z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</row>
    <row r="3706" customFormat="false" ht="15.75" hidden="false" customHeight="false" outlineLevel="0" collapsed="false">
      <c r="A3706" s="3" t="n">
        <v>3705</v>
      </c>
      <c r="B3706" s="3" t="s">
        <v>10806</v>
      </c>
      <c r="C3706" s="3"/>
      <c r="D3706" s="3" t="n">
        <v>0</v>
      </c>
      <c r="E3706" s="3" t="s">
        <v>1901</v>
      </c>
      <c r="F3706" s="3" t="s">
        <v>1901</v>
      </c>
      <c r="G3706" s="3" t="s">
        <v>1901</v>
      </c>
      <c r="H3706" s="3" t="s">
        <v>1901</v>
      </c>
      <c r="I3706" s="3" t="s">
        <v>1901</v>
      </c>
      <c r="J3706" s="3" t="s">
        <v>1901</v>
      </c>
      <c r="K3706" s="3" t="s">
        <v>1901</v>
      </c>
      <c r="L3706" s="3" t="s">
        <v>1901</v>
      </c>
      <c r="M3706" s="3" t="s">
        <v>1901</v>
      </c>
      <c r="N3706" s="3" t="s">
        <v>1901</v>
      </c>
      <c r="O3706" s="3" t="s">
        <v>1901</v>
      </c>
      <c r="P3706" s="3"/>
      <c r="Q3706" s="3"/>
      <c r="R3706" s="3"/>
      <c r="S3706" s="3"/>
      <c r="T3706" s="3"/>
      <c r="U3706" s="3"/>
      <c r="V3706" s="3" t="s">
        <v>1901</v>
      </c>
      <c r="W3706" s="3" t="s">
        <v>1901</v>
      </c>
      <c r="X3706" s="3" t="s">
        <v>1901</v>
      </c>
      <c r="Y3706" s="3"/>
      <c r="Z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</row>
    <row r="3707" customFormat="false" ht="15.75" hidden="false" customHeight="false" outlineLevel="0" collapsed="false">
      <c r="A3707" s="3" t="n">
        <v>3706</v>
      </c>
      <c r="B3707" s="3" t="s">
        <v>10807</v>
      </c>
      <c r="C3707" s="3"/>
      <c r="D3707" s="3" t="n">
        <v>0</v>
      </c>
      <c r="E3707" s="3" t="s">
        <v>1901</v>
      </c>
      <c r="F3707" s="3" t="s">
        <v>1901</v>
      </c>
      <c r="G3707" s="3" t="s">
        <v>1901</v>
      </c>
      <c r="H3707" s="3" t="s">
        <v>1901</v>
      </c>
      <c r="I3707" s="3" t="s">
        <v>1901</v>
      </c>
      <c r="J3707" s="3" t="s">
        <v>1901</v>
      </c>
      <c r="K3707" s="3" t="s">
        <v>1901</v>
      </c>
      <c r="L3707" s="3" t="s">
        <v>1901</v>
      </c>
      <c r="M3707" s="3" t="s">
        <v>1901</v>
      </c>
      <c r="N3707" s="3" t="s">
        <v>1901</v>
      </c>
      <c r="O3707" s="3" t="s">
        <v>1901</v>
      </c>
      <c r="P3707" s="3"/>
      <c r="Q3707" s="3"/>
      <c r="R3707" s="3"/>
      <c r="S3707" s="3"/>
      <c r="T3707" s="3"/>
      <c r="U3707" s="3"/>
      <c r="V3707" s="3" t="s">
        <v>1901</v>
      </c>
      <c r="W3707" s="3" t="s">
        <v>1901</v>
      </c>
      <c r="X3707" s="3" t="s">
        <v>1901</v>
      </c>
      <c r="Y3707" s="3"/>
      <c r="Z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</row>
    <row r="3708" customFormat="false" ht="15.75" hidden="false" customHeight="false" outlineLevel="0" collapsed="false">
      <c r="A3708" s="3" t="n">
        <v>3707</v>
      </c>
      <c r="B3708" s="3" t="s">
        <v>10808</v>
      </c>
      <c r="C3708" s="3" t="s">
        <v>10809</v>
      </c>
      <c r="D3708" s="3" t="n">
        <v>1</v>
      </c>
      <c r="E3708" s="3" t="n">
        <v>1.2077543</v>
      </c>
      <c r="F3708" s="3" t="n">
        <v>58</v>
      </c>
      <c r="G3708" s="3" t="n">
        <v>58</v>
      </c>
      <c r="H3708" s="3" t="n">
        <v>17</v>
      </c>
      <c r="I3708" s="3" t="n">
        <v>17</v>
      </c>
      <c r="J3708" s="3" t="n">
        <v>78</v>
      </c>
      <c r="K3708" s="3" t="n">
        <v>78</v>
      </c>
      <c r="L3708" s="3" t="n">
        <v>4</v>
      </c>
      <c r="M3708" s="3" t="n">
        <v>4</v>
      </c>
      <c r="N3708" s="3" t="n">
        <v>-1</v>
      </c>
      <c r="O3708" s="3" t="n">
        <v>3</v>
      </c>
      <c r="P3708" s="3" t="n">
        <v>8</v>
      </c>
      <c r="Q3708" s="3" t="n">
        <v>24.2</v>
      </c>
      <c r="R3708" s="3" t="s">
        <v>10810</v>
      </c>
      <c r="S3708" s="4" t="n">
        <v>45747.1771643519</v>
      </c>
      <c r="T3708" s="3" t="s">
        <v>65</v>
      </c>
      <c r="U3708" s="3" t="s">
        <v>65</v>
      </c>
      <c r="V3708" s="3" t="n">
        <v>0</v>
      </c>
      <c r="W3708" s="3" t="n">
        <v>1</v>
      </c>
      <c r="X3708" s="3" t="n">
        <v>0</v>
      </c>
      <c r="Y3708" s="3" t="s">
        <v>30</v>
      </c>
      <c r="Z3708" s="3" t="s">
        <v>30</v>
      </c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</row>
    <row r="3709" customFormat="false" ht="15.75" hidden="false" customHeight="false" outlineLevel="0" collapsed="false">
      <c r="A3709" s="3" t="n">
        <v>3708</v>
      </c>
      <c r="B3709" s="3" t="s">
        <v>10811</v>
      </c>
      <c r="C3709" s="3" t="s">
        <v>10812</v>
      </c>
      <c r="D3709" s="3" t="n">
        <v>1</v>
      </c>
      <c r="E3709" s="3" t="n">
        <v>0.1593111</v>
      </c>
      <c r="F3709" s="3" t="n">
        <v>13</v>
      </c>
      <c r="G3709" s="3" t="n">
        <v>13</v>
      </c>
      <c r="H3709" s="3" t="n">
        <v>7</v>
      </c>
      <c r="I3709" s="3" t="n">
        <v>7</v>
      </c>
      <c r="J3709" s="3" t="n">
        <v>17</v>
      </c>
      <c r="K3709" s="3" t="n">
        <v>17</v>
      </c>
      <c r="L3709" s="3" t="n">
        <v>1</v>
      </c>
      <c r="M3709" s="3" t="n">
        <v>1</v>
      </c>
      <c r="N3709" s="3" t="n">
        <v>-1</v>
      </c>
      <c r="O3709" s="3" t="n">
        <v>0</v>
      </c>
      <c r="P3709" s="3" t="n">
        <v>8</v>
      </c>
      <c r="Q3709" s="3" t="n">
        <v>24.2</v>
      </c>
      <c r="R3709" s="3" t="s">
        <v>10813</v>
      </c>
      <c r="S3709" s="4" t="n">
        <v>45747.1771990741</v>
      </c>
      <c r="T3709" s="3" t="s">
        <v>65</v>
      </c>
      <c r="U3709" s="3" t="s">
        <v>65</v>
      </c>
      <c r="V3709" s="3" t="n">
        <v>0</v>
      </c>
      <c r="W3709" s="3" t="n">
        <v>1</v>
      </c>
      <c r="X3709" s="3" t="n">
        <v>0</v>
      </c>
      <c r="Y3709" s="3" t="s">
        <v>30</v>
      </c>
      <c r="Z3709" s="3" t="s">
        <v>30</v>
      </c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</row>
    <row r="3710" customFormat="false" ht="15.75" hidden="false" customHeight="false" outlineLevel="0" collapsed="false">
      <c r="A3710" s="3" t="n">
        <v>3709</v>
      </c>
      <c r="B3710" s="3" t="s">
        <v>10814</v>
      </c>
      <c r="C3710" s="3" t="s">
        <v>10815</v>
      </c>
      <c r="D3710" s="3" t="n">
        <v>1</v>
      </c>
      <c r="E3710" s="3" t="n">
        <v>0.1063698</v>
      </c>
      <c r="F3710" s="3" t="n">
        <v>12</v>
      </c>
      <c r="G3710" s="3" t="n">
        <v>12</v>
      </c>
      <c r="H3710" s="3" t="n">
        <v>6</v>
      </c>
      <c r="I3710" s="3" t="n">
        <v>6</v>
      </c>
      <c r="J3710" s="3" t="n">
        <v>11</v>
      </c>
      <c r="K3710" s="3" t="n">
        <v>11</v>
      </c>
      <c r="L3710" s="3" t="n">
        <v>0</v>
      </c>
      <c r="M3710" s="3" t="n">
        <v>0</v>
      </c>
      <c r="N3710" s="3" t="n">
        <v>-1</v>
      </c>
      <c r="O3710" s="3" t="n">
        <v>0</v>
      </c>
      <c r="P3710" s="3" t="n">
        <v>8</v>
      </c>
      <c r="Q3710" s="3" t="n">
        <v>24.2</v>
      </c>
      <c r="R3710" s="3" t="s">
        <v>10816</v>
      </c>
      <c r="S3710" s="4" t="n">
        <v>45747.1772337963</v>
      </c>
      <c r="T3710" s="3" t="s">
        <v>65</v>
      </c>
      <c r="U3710" s="3" t="s">
        <v>65</v>
      </c>
      <c r="V3710" s="3" t="n">
        <v>0</v>
      </c>
      <c r="W3710" s="3" t="n">
        <v>1</v>
      </c>
      <c r="X3710" s="3" t="n">
        <v>0</v>
      </c>
      <c r="Y3710" s="3" t="s">
        <v>30</v>
      </c>
      <c r="Z3710" s="3" t="s">
        <v>30</v>
      </c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</row>
    <row r="3711" customFormat="false" ht="15.75" hidden="false" customHeight="false" outlineLevel="0" collapsed="false">
      <c r="A3711" s="3" t="n">
        <v>3710</v>
      </c>
      <c r="B3711" s="3" t="s">
        <v>10817</v>
      </c>
      <c r="C3711" s="3" t="s">
        <v>10818</v>
      </c>
      <c r="D3711" s="3" t="n">
        <v>1</v>
      </c>
      <c r="E3711" s="3" t="n">
        <v>0.0840871</v>
      </c>
      <c r="F3711" s="3" t="n">
        <v>10</v>
      </c>
      <c r="G3711" s="3" t="n">
        <v>10</v>
      </c>
      <c r="H3711" s="3" t="n">
        <v>6</v>
      </c>
      <c r="I3711" s="3" t="n">
        <v>6</v>
      </c>
      <c r="J3711" s="3" t="n">
        <v>9</v>
      </c>
      <c r="K3711" s="3" t="n">
        <v>9</v>
      </c>
      <c r="L3711" s="3" t="n">
        <v>0</v>
      </c>
      <c r="M3711" s="3" t="n">
        <v>0</v>
      </c>
      <c r="N3711" s="3" t="n">
        <v>-1</v>
      </c>
      <c r="O3711" s="3" t="n">
        <v>0</v>
      </c>
      <c r="P3711" s="3" t="n">
        <v>8</v>
      </c>
      <c r="Q3711" s="3" t="n">
        <v>24.2</v>
      </c>
      <c r="R3711" s="3" t="s">
        <v>10819</v>
      </c>
      <c r="S3711" s="4" t="n">
        <v>45747.1772685185</v>
      </c>
      <c r="T3711" s="3" t="s">
        <v>65</v>
      </c>
      <c r="U3711" s="3" t="s">
        <v>65</v>
      </c>
      <c r="V3711" s="3" t="n">
        <v>0</v>
      </c>
      <c r="W3711" s="3" t="n">
        <v>1</v>
      </c>
      <c r="X3711" s="3" t="n">
        <v>0</v>
      </c>
      <c r="Y3711" s="3" t="s">
        <v>30</v>
      </c>
      <c r="Z3711" s="3" t="s">
        <v>30</v>
      </c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</row>
    <row r="3712" customFormat="false" ht="15.75" hidden="false" customHeight="false" outlineLevel="0" collapsed="false">
      <c r="A3712" s="3" t="n">
        <v>3711</v>
      </c>
      <c r="B3712" s="3" t="s">
        <v>10820</v>
      </c>
      <c r="C3712" s="3" t="s">
        <v>10821</v>
      </c>
      <c r="D3712" s="3" t="n">
        <v>1</v>
      </c>
      <c r="E3712" s="3" t="n">
        <v>0.4747389</v>
      </c>
      <c r="F3712" s="3" t="n">
        <v>14</v>
      </c>
      <c r="G3712" s="3" t="n">
        <v>14</v>
      </c>
      <c r="H3712" s="3" t="n">
        <v>9</v>
      </c>
      <c r="I3712" s="3" t="n">
        <v>9</v>
      </c>
      <c r="J3712" s="3" t="n">
        <v>16</v>
      </c>
      <c r="K3712" s="3" t="n">
        <v>16</v>
      </c>
      <c r="L3712" s="3" t="n">
        <v>0</v>
      </c>
      <c r="M3712" s="3" t="n">
        <v>0</v>
      </c>
      <c r="N3712" s="3" t="n">
        <v>-1</v>
      </c>
      <c r="O3712" s="3" t="n">
        <v>0</v>
      </c>
      <c r="P3712" s="3" t="n">
        <v>8</v>
      </c>
      <c r="Q3712" s="3" t="n">
        <v>24.2</v>
      </c>
      <c r="R3712" s="3" t="s">
        <v>10822</v>
      </c>
      <c r="S3712" s="4" t="n">
        <v>45747.1773148148</v>
      </c>
      <c r="T3712" s="3" t="s">
        <v>65</v>
      </c>
      <c r="U3712" s="3" t="s">
        <v>65</v>
      </c>
      <c r="V3712" s="3" t="n">
        <v>0</v>
      </c>
      <c r="W3712" s="3" t="n">
        <v>1</v>
      </c>
      <c r="X3712" s="3" t="n">
        <v>0</v>
      </c>
      <c r="Y3712" s="3" t="s">
        <v>30</v>
      </c>
      <c r="Z3712" s="3" t="s">
        <v>30</v>
      </c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</row>
    <row r="3713" customFormat="false" ht="15.75" hidden="false" customHeight="false" outlineLevel="0" collapsed="false">
      <c r="A3713" s="3" t="n">
        <v>3712</v>
      </c>
      <c r="B3713" s="3" t="s">
        <v>10823</v>
      </c>
      <c r="C3713" s="3" t="s">
        <v>10824</v>
      </c>
      <c r="D3713" s="3" t="n">
        <v>1</v>
      </c>
      <c r="E3713" s="3" t="n">
        <v>2.2866207</v>
      </c>
      <c r="F3713" s="3" t="n">
        <v>72</v>
      </c>
      <c r="G3713" s="3" t="n">
        <v>72</v>
      </c>
      <c r="H3713" s="3" t="n">
        <v>17</v>
      </c>
      <c r="I3713" s="3" t="n">
        <v>17</v>
      </c>
      <c r="J3713" s="3" t="n">
        <v>99</v>
      </c>
      <c r="K3713" s="3" t="n">
        <v>99</v>
      </c>
      <c r="L3713" s="3" t="n">
        <v>4</v>
      </c>
      <c r="M3713" s="3" t="n">
        <v>4</v>
      </c>
      <c r="N3713" s="3" t="n">
        <v>-1</v>
      </c>
      <c r="O3713" s="3" t="n">
        <v>3</v>
      </c>
      <c r="P3713" s="3" t="n">
        <v>8</v>
      </c>
      <c r="Q3713" s="3" t="n">
        <v>24.2</v>
      </c>
      <c r="R3713" s="3" t="s">
        <v>10825</v>
      </c>
      <c r="S3713" s="4" t="n">
        <v>45747.1773842593</v>
      </c>
      <c r="T3713" s="3" t="s">
        <v>65</v>
      </c>
      <c r="U3713" s="3" t="s">
        <v>65</v>
      </c>
      <c r="V3713" s="3" t="n">
        <v>0</v>
      </c>
      <c r="W3713" s="3" t="n">
        <v>1</v>
      </c>
      <c r="X3713" s="3" t="n">
        <v>0</v>
      </c>
      <c r="Y3713" s="3" t="s">
        <v>30</v>
      </c>
      <c r="Z3713" s="3" t="s">
        <v>30</v>
      </c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</row>
    <row r="3714" customFormat="false" ht="15.75" hidden="false" customHeight="false" outlineLevel="0" collapsed="false">
      <c r="A3714" s="3" t="n">
        <v>3713</v>
      </c>
      <c r="B3714" s="3" t="s">
        <v>10826</v>
      </c>
      <c r="C3714" s="3" t="s">
        <v>10827</v>
      </c>
      <c r="D3714" s="3" t="n">
        <v>1</v>
      </c>
      <c r="E3714" s="3" t="n">
        <v>1.1868783</v>
      </c>
      <c r="F3714" s="3" t="n">
        <v>16</v>
      </c>
      <c r="G3714" s="3" t="n">
        <v>16</v>
      </c>
      <c r="H3714" s="3" t="n">
        <v>10</v>
      </c>
      <c r="I3714" s="3" t="n">
        <v>10</v>
      </c>
      <c r="J3714" s="3" t="n">
        <v>18</v>
      </c>
      <c r="K3714" s="3" t="n">
        <v>18</v>
      </c>
      <c r="L3714" s="3" t="n">
        <v>2</v>
      </c>
      <c r="M3714" s="3" t="n">
        <v>2</v>
      </c>
      <c r="N3714" s="3" t="n">
        <v>6</v>
      </c>
      <c r="O3714" s="3" t="n">
        <v>-1</v>
      </c>
      <c r="P3714" s="3" t="n">
        <v>8.8</v>
      </c>
      <c r="Q3714" s="3" t="n">
        <v>24.2</v>
      </c>
      <c r="R3714" s="3" t="s">
        <v>10828</v>
      </c>
      <c r="S3714" s="4" t="n">
        <v>45747.1774652778</v>
      </c>
      <c r="T3714" s="3" t="s">
        <v>65</v>
      </c>
      <c r="U3714" s="3" t="s">
        <v>65</v>
      </c>
      <c r="V3714" s="3" t="n">
        <v>1</v>
      </c>
      <c r="W3714" s="3" t="n">
        <v>0</v>
      </c>
      <c r="X3714" s="3" t="n">
        <v>0</v>
      </c>
      <c r="Y3714" s="3" t="s">
        <v>30</v>
      </c>
      <c r="Z3714" s="3" t="s">
        <v>30</v>
      </c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</row>
    <row r="3715" customFormat="false" ht="15.75" hidden="false" customHeight="false" outlineLevel="0" collapsed="false">
      <c r="A3715" s="3" t="n">
        <v>3714</v>
      </c>
      <c r="B3715" s="3" t="s">
        <v>10829</v>
      </c>
      <c r="C3715" s="3" t="s">
        <v>10830</v>
      </c>
      <c r="D3715" s="3" t="n">
        <v>1</v>
      </c>
      <c r="E3715" s="3" t="n">
        <v>5.7221181</v>
      </c>
      <c r="F3715" s="3" t="n">
        <v>70</v>
      </c>
      <c r="G3715" s="3" t="n">
        <v>70</v>
      </c>
      <c r="H3715" s="3" t="n">
        <v>16</v>
      </c>
      <c r="I3715" s="3" t="n">
        <v>16</v>
      </c>
      <c r="J3715" s="3" t="n">
        <v>110</v>
      </c>
      <c r="K3715" s="3" t="n">
        <v>110</v>
      </c>
      <c r="L3715" s="3" t="n">
        <v>20</v>
      </c>
      <c r="M3715" s="3" t="n">
        <v>20</v>
      </c>
      <c r="N3715" s="3" t="n">
        <v>-1</v>
      </c>
      <c r="O3715" s="3" t="n">
        <v>-1</v>
      </c>
      <c r="P3715" s="3" t="n">
        <v>8.3</v>
      </c>
      <c r="Q3715" s="3" t="n">
        <v>24.2</v>
      </c>
      <c r="R3715" s="3" t="s">
        <v>10831</v>
      </c>
      <c r="S3715" s="4" t="n">
        <v>45747.177650463</v>
      </c>
      <c r="T3715" s="3" t="s">
        <v>65</v>
      </c>
      <c r="U3715" s="3" t="s">
        <v>65</v>
      </c>
      <c r="V3715" s="3" t="n">
        <v>0</v>
      </c>
      <c r="W3715" s="3" t="n">
        <v>0</v>
      </c>
      <c r="X3715" s="3" t="n">
        <v>0</v>
      </c>
      <c r="Y3715" s="3" t="s">
        <v>30</v>
      </c>
      <c r="Z3715" s="3" t="s">
        <v>30</v>
      </c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</row>
    <row r="3716" customFormat="false" ht="15.75" hidden="false" customHeight="false" outlineLevel="0" collapsed="false">
      <c r="A3716" s="3" t="n">
        <v>3715</v>
      </c>
      <c r="B3716" s="3" t="s">
        <v>10832</v>
      </c>
      <c r="C3716" s="3" t="s">
        <v>10833</v>
      </c>
      <c r="D3716" s="3" t="n">
        <v>1</v>
      </c>
      <c r="E3716" s="3" t="n">
        <v>22.255502</v>
      </c>
      <c r="F3716" s="3" t="n">
        <v>287</v>
      </c>
      <c r="G3716" s="3" t="n">
        <v>287</v>
      </c>
      <c r="H3716" s="3" t="n">
        <v>20</v>
      </c>
      <c r="I3716" s="3" t="n">
        <v>20</v>
      </c>
      <c r="J3716" s="3" t="n">
        <v>482</v>
      </c>
      <c r="K3716" s="3" t="n">
        <v>482</v>
      </c>
      <c r="L3716" s="3" t="n">
        <v>101</v>
      </c>
      <c r="M3716" s="3" t="n">
        <v>101</v>
      </c>
      <c r="N3716" s="3" t="n">
        <v>-1</v>
      </c>
      <c r="O3716" s="3" t="n">
        <v>-1</v>
      </c>
      <c r="P3716" s="3" t="n">
        <v>8.7</v>
      </c>
      <c r="Q3716" s="3" t="n">
        <v>24.2</v>
      </c>
      <c r="R3716" s="3" t="s">
        <v>10834</v>
      </c>
      <c r="S3716" s="4" t="n">
        <v>45747.1784722222</v>
      </c>
      <c r="T3716" s="3" t="s">
        <v>65</v>
      </c>
      <c r="U3716" s="3" t="s">
        <v>65</v>
      </c>
      <c r="V3716" s="3" t="n">
        <v>0</v>
      </c>
      <c r="W3716" s="3" t="n">
        <v>0</v>
      </c>
      <c r="X3716" s="3" t="n">
        <v>0</v>
      </c>
      <c r="Y3716" s="3" t="s">
        <v>30</v>
      </c>
      <c r="Z3716" s="3" t="s">
        <v>30</v>
      </c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</row>
    <row r="3717" customFormat="false" ht="15.75" hidden="false" customHeight="false" outlineLevel="0" collapsed="false">
      <c r="A3717" s="3" t="n">
        <v>3716</v>
      </c>
      <c r="B3717" s="3" t="s">
        <v>10835</v>
      </c>
      <c r="C3717" s="3" t="s">
        <v>10836</v>
      </c>
      <c r="D3717" s="3" t="n">
        <v>1</v>
      </c>
      <c r="E3717" s="3" t="n">
        <v>3.4736559</v>
      </c>
      <c r="F3717" s="3" t="n">
        <v>32</v>
      </c>
      <c r="G3717" s="3" t="n">
        <v>32</v>
      </c>
      <c r="H3717" s="3" t="n">
        <v>13</v>
      </c>
      <c r="I3717" s="3" t="n">
        <v>13</v>
      </c>
      <c r="J3717" s="3" t="n">
        <v>39</v>
      </c>
      <c r="K3717" s="3" t="n">
        <v>39</v>
      </c>
      <c r="L3717" s="3" t="n">
        <v>6</v>
      </c>
      <c r="M3717" s="3" t="n">
        <v>6</v>
      </c>
      <c r="N3717" s="3" t="n">
        <v>19</v>
      </c>
      <c r="O3717" s="3" t="n">
        <v>-1</v>
      </c>
      <c r="P3717" s="3" t="n">
        <v>8.8</v>
      </c>
      <c r="Q3717" s="3" t="n">
        <v>24.2</v>
      </c>
      <c r="R3717" s="3" t="s">
        <v>10837</v>
      </c>
      <c r="S3717" s="4" t="n">
        <v>45747.1787268519</v>
      </c>
      <c r="T3717" s="3" t="s">
        <v>4910</v>
      </c>
      <c r="U3717" s="3" t="s">
        <v>4910</v>
      </c>
      <c r="V3717" s="3" t="n">
        <v>1</v>
      </c>
      <c r="W3717" s="3" t="n">
        <v>0</v>
      </c>
      <c r="X3717" s="3" t="n">
        <v>0</v>
      </c>
      <c r="Y3717" s="3" t="s">
        <v>30</v>
      </c>
      <c r="Z3717" s="3" t="s">
        <v>30</v>
      </c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  <c r="BH3717" s="3"/>
      <c r="BI3717" s="3"/>
      <c r="BJ3717" s="3"/>
    </row>
    <row r="3718" customFormat="false" ht="15.75" hidden="false" customHeight="false" outlineLevel="0" collapsed="false">
      <c r="A3718" s="3" t="n">
        <v>3717</v>
      </c>
      <c r="B3718" s="3" t="s">
        <v>10838</v>
      </c>
      <c r="C3718" s="3" t="s">
        <v>10839</v>
      </c>
      <c r="D3718" s="3" t="n">
        <v>1</v>
      </c>
      <c r="E3718" s="3" t="n">
        <v>1.9620781</v>
      </c>
      <c r="F3718" s="3" t="n">
        <v>95</v>
      </c>
      <c r="G3718" s="3" t="n">
        <v>95</v>
      </c>
      <c r="H3718" s="3" t="n">
        <v>12</v>
      </c>
      <c r="I3718" s="3" t="n">
        <v>12</v>
      </c>
      <c r="J3718" s="3" t="n">
        <v>133</v>
      </c>
      <c r="K3718" s="3" t="n">
        <v>133</v>
      </c>
      <c r="L3718" s="3" t="n">
        <v>25</v>
      </c>
      <c r="M3718" s="3" t="n">
        <v>25</v>
      </c>
      <c r="N3718" s="3" t="n">
        <v>-1</v>
      </c>
      <c r="O3718" s="3" t="n">
        <v>0</v>
      </c>
      <c r="P3718" s="3" t="n">
        <v>8.7</v>
      </c>
      <c r="Q3718" s="3" t="n">
        <v>24.2</v>
      </c>
      <c r="R3718" s="3" t="s">
        <v>10840</v>
      </c>
      <c r="S3718" s="4" t="n">
        <v>45747.1788541667</v>
      </c>
      <c r="T3718" s="3" t="s">
        <v>256</v>
      </c>
      <c r="U3718" s="3" t="s">
        <v>256</v>
      </c>
      <c r="V3718" s="3" t="n">
        <v>0</v>
      </c>
      <c r="W3718" s="3" t="n">
        <v>1</v>
      </c>
      <c r="X3718" s="3" t="n">
        <v>0</v>
      </c>
      <c r="Y3718" s="3" t="s">
        <v>30</v>
      </c>
      <c r="Z3718" s="3" t="s">
        <v>30</v>
      </c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</row>
    <row r="3719" customFormat="false" ht="15.75" hidden="false" customHeight="false" outlineLevel="0" collapsed="false">
      <c r="A3719" s="3" t="n">
        <v>3718</v>
      </c>
      <c r="B3719" s="3" t="s">
        <v>10841</v>
      </c>
      <c r="C3719" s="3" t="s">
        <v>10842</v>
      </c>
      <c r="D3719" s="3" t="n">
        <v>1</v>
      </c>
      <c r="E3719" s="3" t="n">
        <v>2.7490126</v>
      </c>
      <c r="F3719" s="3" t="n">
        <v>91</v>
      </c>
      <c r="G3719" s="3" t="n">
        <v>91</v>
      </c>
      <c r="H3719" s="3" t="n">
        <v>12</v>
      </c>
      <c r="I3719" s="3" t="n">
        <v>12</v>
      </c>
      <c r="J3719" s="3" t="n">
        <v>136</v>
      </c>
      <c r="K3719" s="3" t="n">
        <v>136</v>
      </c>
      <c r="L3719" s="3" t="n">
        <v>26</v>
      </c>
      <c r="M3719" s="3" t="n">
        <v>26</v>
      </c>
      <c r="N3719" s="3" t="n">
        <v>13</v>
      </c>
      <c r="O3719" s="3" t="n">
        <v>13</v>
      </c>
      <c r="P3719" s="3" t="n">
        <v>8.7</v>
      </c>
      <c r="Q3719" s="3" t="n">
        <v>24.2</v>
      </c>
      <c r="R3719" s="3" t="s">
        <v>10843</v>
      </c>
      <c r="S3719" s="4" t="n">
        <v>45747.1790393519</v>
      </c>
      <c r="T3719" s="3" t="s">
        <v>256</v>
      </c>
      <c r="U3719" s="3" t="s">
        <v>256</v>
      </c>
      <c r="V3719" s="3" t="n">
        <v>1</v>
      </c>
      <c r="W3719" s="3" t="n">
        <v>1</v>
      </c>
      <c r="X3719" s="3" t="n">
        <v>0</v>
      </c>
      <c r="Y3719" s="3" t="s">
        <v>30</v>
      </c>
      <c r="Z3719" s="3" t="s">
        <v>30</v>
      </c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</row>
    <row r="3720" customFormat="false" ht="15.75" hidden="false" customHeight="false" outlineLevel="0" collapsed="false">
      <c r="A3720" s="3" t="n">
        <v>3719</v>
      </c>
      <c r="B3720" s="3" t="s">
        <v>10844</v>
      </c>
      <c r="C3720" s="3" t="s">
        <v>10845</v>
      </c>
      <c r="D3720" s="3" t="n">
        <v>1</v>
      </c>
      <c r="E3720" s="3" t="n">
        <v>2.0696378</v>
      </c>
      <c r="F3720" s="3" t="n">
        <v>82</v>
      </c>
      <c r="G3720" s="3" t="n">
        <v>82</v>
      </c>
      <c r="H3720" s="3" t="n">
        <v>9</v>
      </c>
      <c r="I3720" s="3" t="n">
        <v>9</v>
      </c>
      <c r="J3720" s="3" t="n">
        <v>120</v>
      </c>
      <c r="K3720" s="3" t="n">
        <v>120</v>
      </c>
      <c r="L3720" s="3" t="n">
        <v>27</v>
      </c>
      <c r="M3720" s="3" t="n">
        <v>27</v>
      </c>
      <c r="N3720" s="3" t="n">
        <v>-1</v>
      </c>
      <c r="O3720" s="3" t="n">
        <v>0</v>
      </c>
      <c r="P3720" s="3" t="n">
        <v>8.7</v>
      </c>
      <c r="Q3720" s="3" t="n">
        <v>24.2</v>
      </c>
      <c r="R3720" s="3" t="s">
        <v>10846</v>
      </c>
      <c r="S3720" s="4" t="n">
        <v>45747.1791782407</v>
      </c>
      <c r="T3720" s="3" t="s">
        <v>256</v>
      </c>
      <c r="U3720" s="3" t="s">
        <v>256</v>
      </c>
      <c r="V3720" s="3" t="n">
        <v>0</v>
      </c>
      <c r="W3720" s="3" t="n">
        <v>1</v>
      </c>
      <c r="X3720" s="3" t="n">
        <v>0</v>
      </c>
      <c r="Y3720" s="3" t="s">
        <v>30</v>
      </c>
      <c r="Z3720" s="3" t="s">
        <v>30</v>
      </c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</row>
    <row r="3721" customFormat="false" ht="15.75" hidden="false" customHeight="false" outlineLevel="0" collapsed="false">
      <c r="A3721" s="3" t="n">
        <v>3720</v>
      </c>
      <c r="B3721" s="3" t="s">
        <v>10847</v>
      </c>
      <c r="C3721" s="3" t="s">
        <v>10848</v>
      </c>
      <c r="D3721" s="3" t="n">
        <v>1</v>
      </c>
      <c r="E3721" s="3" t="n">
        <v>2.0503783</v>
      </c>
      <c r="F3721" s="3" t="n">
        <v>86</v>
      </c>
      <c r="G3721" s="3" t="n">
        <v>86</v>
      </c>
      <c r="H3721" s="3" t="n">
        <v>9</v>
      </c>
      <c r="I3721" s="3" t="n">
        <v>9</v>
      </c>
      <c r="J3721" s="3" t="n">
        <v>116</v>
      </c>
      <c r="K3721" s="3" t="n">
        <v>116</v>
      </c>
      <c r="L3721" s="3" t="n">
        <v>30</v>
      </c>
      <c r="M3721" s="3" t="n">
        <v>30</v>
      </c>
      <c r="N3721" s="3" t="n">
        <v>-1</v>
      </c>
      <c r="O3721" s="3" t="n">
        <v>0</v>
      </c>
      <c r="P3721" s="3" t="n">
        <v>8.7</v>
      </c>
      <c r="Q3721" s="3" t="n">
        <v>24.2</v>
      </c>
      <c r="R3721" s="3" t="s">
        <v>10849</v>
      </c>
      <c r="S3721" s="4" t="n">
        <v>45747.1793171296</v>
      </c>
      <c r="T3721" s="3" t="s">
        <v>256</v>
      </c>
      <c r="U3721" s="3" t="s">
        <v>256</v>
      </c>
      <c r="V3721" s="3" t="n">
        <v>0</v>
      </c>
      <c r="W3721" s="3" t="n">
        <v>1</v>
      </c>
      <c r="X3721" s="3" t="n">
        <v>0</v>
      </c>
      <c r="Y3721" s="3" t="s">
        <v>30</v>
      </c>
      <c r="Z3721" s="3" t="s">
        <v>30</v>
      </c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</row>
    <row r="3722" customFormat="false" ht="15.75" hidden="false" customHeight="false" outlineLevel="0" collapsed="false">
      <c r="A3722" s="3" t="n">
        <v>3721</v>
      </c>
      <c r="B3722" s="3" t="s">
        <v>10850</v>
      </c>
      <c r="C3722" s="3"/>
      <c r="D3722" s="3" t="n">
        <v>0</v>
      </c>
      <c r="E3722" s="3" t="s">
        <v>1901</v>
      </c>
      <c r="F3722" s="3" t="s">
        <v>1901</v>
      </c>
      <c r="G3722" s="3" t="s">
        <v>1901</v>
      </c>
      <c r="H3722" s="3" t="s">
        <v>1901</v>
      </c>
      <c r="I3722" s="3" t="s">
        <v>1901</v>
      </c>
      <c r="J3722" s="3" t="s">
        <v>1901</v>
      </c>
      <c r="K3722" s="3" t="s">
        <v>1901</v>
      </c>
      <c r="L3722" s="3" t="s">
        <v>1901</v>
      </c>
      <c r="M3722" s="3" t="s">
        <v>1901</v>
      </c>
      <c r="N3722" s="3" t="s">
        <v>1901</v>
      </c>
      <c r="O3722" s="3" t="s">
        <v>1901</v>
      </c>
      <c r="P3722" s="3"/>
      <c r="Q3722" s="3"/>
      <c r="R3722" s="3"/>
      <c r="S3722" s="3"/>
      <c r="T3722" s="3"/>
      <c r="U3722" s="3"/>
      <c r="V3722" s="3" t="s">
        <v>1901</v>
      </c>
      <c r="W3722" s="3" t="s">
        <v>1901</v>
      </c>
      <c r="X3722" s="3" t="s">
        <v>1901</v>
      </c>
      <c r="Y3722" s="3"/>
      <c r="Z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</row>
    <row r="3723" customFormat="false" ht="15.75" hidden="false" customHeight="false" outlineLevel="0" collapsed="false">
      <c r="A3723" s="3" t="n">
        <v>3722</v>
      </c>
      <c r="B3723" s="3" t="s">
        <v>10851</v>
      </c>
      <c r="C3723" s="3" t="s">
        <v>10852</v>
      </c>
      <c r="D3723" s="3" t="n">
        <v>1</v>
      </c>
      <c r="E3723" s="3" t="n">
        <v>0.879652</v>
      </c>
      <c r="F3723" s="3" t="n">
        <v>17</v>
      </c>
      <c r="G3723" s="3" t="n">
        <v>17</v>
      </c>
      <c r="H3723" s="3" t="n">
        <v>6</v>
      </c>
      <c r="I3723" s="3" t="n">
        <v>6</v>
      </c>
      <c r="J3723" s="3" t="n">
        <v>31</v>
      </c>
      <c r="K3723" s="3" t="n">
        <v>31</v>
      </c>
      <c r="L3723" s="3" t="n">
        <v>5</v>
      </c>
      <c r="M3723" s="3" t="n">
        <v>5</v>
      </c>
      <c r="N3723" s="3" t="n">
        <v>-1</v>
      </c>
      <c r="O3723" s="3" t="n">
        <v>-1</v>
      </c>
      <c r="P3723" s="3" t="n">
        <v>8.5</v>
      </c>
      <c r="Q3723" s="3" t="n">
        <v>24.2</v>
      </c>
      <c r="R3723" s="3" t="s">
        <v>10853</v>
      </c>
      <c r="S3723" s="4" t="n">
        <v>45747.1794560185</v>
      </c>
      <c r="T3723" s="3" t="s">
        <v>3197</v>
      </c>
      <c r="U3723" s="3" t="s">
        <v>3197</v>
      </c>
      <c r="V3723" s="3" t="n">
        <v>0</v>
      </c>
      <c r="W3723" s="3" t="n">
        <v>0</v>
      </c>
      <c r="X3723" s="3" t="n">
        <v>0</v>
      </c>
      <c r="Y3723" s="3" t="s">
        <v>30</v>
      </c>
      <c r="Z3723" s="3" t="s">
        <v>30</v>
      </c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</row>
    <row r="3724" customFormat="false" ht="15.75" hidden="false" customHeight="false" outlineLevel="0" collapsed="false">
      <c r="A3724" s="3" t="n">
        <v>3723</v>
      </c>
      <c r="B3724" s="3" t="s">
        <v>10854</v>
      </c>
      <c r="C3724" s="3" t="s">
        <v>10855</v>
      </c>
      <c r="D3724" s="3" t="n">
        <v>1</v>
      </c>
      <c r="E3724" s="3" t="n">
        <v>1.9300317</v>
      </c>
      <c r="F3724" s="3" t="n">
        <v>13</v>
      </c>
      <c r="G3724" s="3" t="n">
        <v>13</v>
      </c>
      <c r="H3724" s="3" t="n">
        <v>7</v>
      </c>
      <c r="I3724" s="3" t="n">
        <v>7</v>
      </c>
      <c r="J3724" s="3" t="n">
        <v>22</v>
      </c>
      <c r="K3724" s="3" t="n">
        <v>22</v>
      </c>
      <c r="L3724" s="3" t="n">
        <v>4</v>
      </c>
      <c r="M3724" s="3" t="n">
        <v>4</v>
      </c>
      <c r="N3724" s="3" t="n">
        <v>0</v>
      </c>
      <c r="O3724" s="3" t="n">
        <v>0</v>
      </c>
      <c r="P3724" s="3" t="n">
        <v>8.5</v>
      </c>
      <c r="Q3724" s="3" t="n">
        <v>24.2</v>
      </c>
      <c r="R3724" s="3" t="s">
        <v>10856</v>
      </c>
      <c r="S3724" s="4" t="n">
        <v>45747.1795601852</v>
      </c>
      <c r="T3724" s="3" t="s">
        <v>4910</v>
      </c>
      <c r="U3724" s="3" t="s">
        <v>4910</v>
      </c>
      <c r="V3724" s="3" t="n">
        <v>1</v>
      </c>
      <c r="W3724" s="3" t="n">
        <v>1</v>
      </c>
      <c r="X3724" s="3" t="n">
        <v>0</v>
      </c>
      <c r="Y3724" s="3" t="s">
        <v>30</v>
      </c>
      <c r="Z3724" s="3" t="s">
        <v>30</v>
      </c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</row>
    <row r="3725" customFormat="false" ht="15.75" hidden="false" customHeight="false" outlineLevel="0" collapsed="false">
      <c r="A3725" s="3" t="n">
        <v>3724</v>
      </c>
      <c r="B3725" s="3" t="s">
        <v>10857</v>
      </c>
      <c r="C3725" s="3" t="s">
        <v>10858</v>
      </c>
      <c r="D3725" s="3" t="n">
        <v>1</v>
      </c>
      <c r="E3725" s="3" t="n">
        <v>0.3014107</v>
      </c>
      <c r="F3725" s="3" t="n">
        <v>29</v>
      </c>
      <c r="G3725" s="3" t="n">
        <v>29</v>
      </c>
      <c r="H3725" s="3" t="n">
        <v>9</v>
      </c>
      <c r="I3725" s="3" t="n">
        <v>9</v>
      </c>
      <c r="J3725" s="3" t="n">
        <v>43</v>
      </c>
      <c r="K3725" s="3" t="n">
        <v>43</v>
      </c>
      <c r="L3725" s="3" t="n">
        <v>1</v>
      </c>
      <c r="M3725" s="3" t="n">
        <v>1</v>
      </c>
      <c r="N3725" s="3" t="n">
        <v>0</v>
      </c>
      <c r="O3725" s="3" t="n">
        <v>0</v>
      </c>
      <c r="P3725" s="3" t="n">
        <v>8.5</v>
      </c>
      <c r="Q3725" s="3" t="n">
        <v>24.2</v>
      </c>
      <c r="R3725" s="3" t="s">
        <v>10859</v>
      </c>
      <c r="S3725" s="4" t="n">
        <v>45747.1796412037</v>
      </c>
      <c r="T3725" s="3" t="s">
        <v>65</v>
      </c>
      <c r="U3725" s="3" t="s">
        <v>65</v>
      </c>
      <c r="V3725" s="3" t="n">
        <v>1</v>
      </c>
      <c r="W3725" s="3" t="n">
        <v>1</v>
      </c>
      <c r="X3725" s="3" t="n">
        <v>0</v>
      </c>
      <c r="Y3725" s="3" t="s">
        <v>30</v>
      </c>
      <c r="Z3725" s="3" t="s">
        <v>30</v>
      </c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</row>
    <row r="3726" customFormat="false" ht="15.75" hidden="false" customHeight="false" outlineLevel="0" collapsed="false">
      <c r="A3726" s="3" t="n">
        <v>3725</v>
      </c>
      <c r="B3726" s="3" t="s">
        <v>10860</v>
      </c>
      <c r="C3726" s="3" t="s">
        <v>10861</v>
      </c>
      <c r="D3726" s="3" t="n">
        <v>1</v>
      </c>
      <c r="E3726" s="3" t="n">
        <v>1.1284112</v>
      </c>
      <c r="F3726" s="3" t="n">
        <v>27</v>
      </c>
      <c r="G3726" s="3" t="n">
        <v>27</v>
      </c>
      <c r="H3726" s="3" t="n">
        <v>12</v>
      </c>
      <c r="I3726" s="3" t="n">
        <v>12</v>
      </c>
      <c r="J3726" s="3" t="n">
        <v>26</v>
      </c>
      <c r="K3726" s="3" t="n">
        <v>26</v>
      </c>
      <c r="L3726" s="3" t="n">
        <v>4</v>
      </c>
      <c r="M3726" s="3" t="n">
        <v>4</v>
      </c>
      <c r="N3726" s="3" t="n">
        <v>-1</v>
      </c>
      <c r="O3726" s="3" t="n">
        <v>-1</v>
      </c>
      <c r="P3726" s="3" t="n">
        <v>8.7</v>
      </c>
      <c r="Q3726" s="3" t="n">
        <v>24.2</v>
      </c>
      <c r="R3726" s="3" t="s">
        <v>10862</v>
      </c>
      <c r="S3726" s="4" t="n">
        <v>45747.1797106481</v>
      </c>
      <c r="T3726" s="3" t="s">
        <v>37</v>
      </c>
      <c r="U3726" s="3" t="s">
        <v>37</v>
      </c>
      <c r="V3726" s="3" t="n">
        <v>0</v>
      </c>
      <c r="W3726" s="3" t="n">
        <v>0</v>
      </c>
      <c r="X3726" s="3" t="n">
        <v>0</v>
      </c>
      <c r="Y3726" s="3" t="s">
        <v>30</v>
      </c>
      <c r="Z3726" s="3" t="s">
        <v>30</v>
      </c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</row>
    <row r="3727" customFormat="false" ht="15.75" hidden="false" customHeight="false" outlineLevel="0" collapsed="false">
      <c r="A3727" s="3" t="n">
        <v>3726</v>
      </c>
      <c r="B3727" s="3" t="s">
        <v>10863</v>
      </c>
      <c r="C3727" s="3" t="s">
        <v>10864</v>
      </c>
      <c r="D3727" s="3" t="n">
        <v>1</v>
      </c>
      <c r="E3727" s="3" t="n">
        <v>0.1783163</v>
      </c>
      <c r="F3727" s="3" t="n">
        <v>15</v>
      </c>
      <c r="G3727" s="3" t="n">
        <v>15</v>
      </c>
      <c r="H3727" s="3" t="n">
        <v>10</v>
      </c>
      <c r="I3727" s="3" t="n">
        <v>10</v>
      </c>
      <c r="J3727" s="3" t="n">
        <v>10</v>
      </c>
      <c r="K3727" s="3" t="n">
        <v>10</v>
      </c>
      <c r="L3727" s="3" t="n">
        <v>1</v>
      </c>
      <c r="M3727" s="3" t="n">
        <v>1</v>
      </c>
      <c r="N3727" s="3" t="n">
        <v>-1</v>
      </c>
      <c r="O3727" s="3" t="n">
        <v>-1</v>
      </c>
      <c r="P3727" s="3" t="n">
        <v>8.8</v>
      </c>
      <c r="Q3727" s="3" t="n">
        <v>24.2</v>
      </c>
      <c r="R3727" s="3" t="s">
        <v>10865</v>
      </c>
      <c r="S3727" s="4" t="n">
        <v>45747.1797685185</v>
      </c>
      <c r="T3727" s="3" t="s">
        <v>29</v>
      </c>
      <c r="U3727" s="3" t="s">
        <v>29</v>
      </c>
      <c r="V3727" s="3" t="n">
        <v>0</v>
      </c>
      <c r="W3727" s="3" t="n">
        <v>0</v>
      </c>
      <c r="X3727" s="3" t="n">
        <v>0</v>
      </c>
      <c r="Y3727" s="3" t="s">
        <v>30</v>
      </c>
      <c r="Z3727" s="3" t="s">
        <v>30</v>
      </c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</row>
    <row r="3728" customFormat="false" ht="15.75" hidden="false" customHeight="false" outlineLevel="0" collapsed="false">
      <c r="A3728" s="3" t="n">
        <v>3727</v>
      </c>
      <c r="B3728" s="3" t="s">
        <v>10866</v>
      </c>
      <c r="C3728" s="3" t="s">
        <v>10867</v>
      </c>
      <c r="D3728" s="3" t="n">
        <v>1</v>
      </c>
      <c r="E3728" s="3" t="n">
        <v>0.3660023</v>
      </c>
      <c r="F3728" s="3" t="n">
        <v>10</v>
      </c>
      <c r="G3728" s="3" t="n">
        <v>10</v>
      </c>
      <c r="H3728" s="3" t="n">
        <v>7</v>
      </c>
      <c r="I3728" s="3" t="n">
        <v>7</v>
      </c>
      <c r="J3728" s="3" t="n">
        <v>7</v>
      </c>
      <c r="K3728" s="3" t="n">
        <v>7</v>
      </c>
      <c r="L3728" s="3" t="n">
        <v>1</v>
      </c>
      <c r="M3728" s="3" t="n">
        <v>1</v>
      </c>
      <c r="N3728" s="3" t="n">
        <v>-1</v>
      </c>
      <c r="O3728" s="3" t="n">
        <v>-1</v>
      </c>
      <c r="P3728" s="3" t="n">
        <v>8.8</v>
      </c>
      <c r="Q3728" s="3" t="n">
        <v>24.2</v>
      </c>
      <c r="R3728" s="3" t="s">
        <v>10868</v>
      </c>
      <c r="S3728" s="4" t="n">
        <v>45747.1798032407</v>
      </c>
      <c r="T3728" s="3" t="s">
        <v>29</v>
      </c>
      <c r="U3728" s="3" t="s">
        <v>29</v>
      </c>
      <c r="V3728" s="3" t="n">
        <v>0</v>
      </c>
      <c r="W3728" s="3" t="n">
        <v>0</v>
      </c>
      <c r="X3728" s="3" t="n">
        <v>0</v>
      </c>
      <c r="Y3728" s="3" t="s">
        <v>30</v>
      </c>
      <c r="Z3728" s="3" t="s">
        <v>30</v>
      </c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</row>
    <row r="3729" customFormat="false" ht="15.75" hidden="false" customHeight="false" outlineLevel="0" collapsed="false">
      <c r="A3729" s="3" t="n">
        <v>3728</v>
      </c>
      <c r="B3729" s="3" t="s">
        <v>10869</v>
      </c>
      <c r="C3729" s="3" t="s">
        <v>10870</v>
      </c>
      <c r="D3729" s="3" t="n">
        <v>1</v>
      </c>
      <c r="E3729" s="3" t="n">
        <v>5.4202491</v>
      </c>
      <c r="F3729" s="3" t="n">
        <v>34</v>
      </c>
      <c r="G3729" s="3" t="n">
        <v>34</v>
      </c>
      <c r="H3729" s="3" t="n">
        <v>9</v>
      </c>
      <c r="I3729" s="3" t="n">
        <v>9</v>
      </c>
      <c r="J3729" s="3" t="n">
        <v>64</v>
      </c>
      <c r="K3729" s="3" t="n">
        <v>64</v>
      </c>
      <c r="L3729" s="3" t="n">
        <v>10</v>
      </c>
      <c r="M3729" s="3" t="n">
        <v>10</v>
      </c>
      <c r="N3729" s="3" t="n">
        <v>-1</v>
      </c>
      <c r="O3729" s="3" t="n">
        <v>-1</v>
      </c>
      <c r="P3729" s="3" t="n">
        <v>8.7</v>
      </c>
      <c r="Q3729" s="3" t="n">
        <v>24.2</v>
      </c>
      <c r="R3729" s="3" t="s">
        <v>10871</v>
      </c>
      <c r="S3729" s="4" t="n">
        <v>45747.1799652778</v>
      </c>
      <c r="T3729" s="3" t="s">
        <v>65</v>
      </c>
      <c r="U3729" s="3" t="s">
        <v>65</v>
      </c>
      <c r="V3729" s="3" t="n">
        <v>0</v>
      </c>
      <c r="W3729" s="3" t="n">
        <v>0</v>
      </c>
      <c r="X3729" s="3" t="n">
        <v>0</v>
      </c>
      <c r="Y3729" s="3" t="s">
        <v>30</v>
      </c>
      <c r="Z3729" s="3" t="s">
        <v>30</v>
      </c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</row>
    <row r="3730" customFormat="false" ht="15.75" hidden="false" customHeight="false" outlineLevel="0" collapsed="false">
      <c r="A3730" s="3" t="n">
        <v>3729</v>
      </c>
      <c r="B3730" s="3" t="s">
        <v>10872</v>
      </c>
      <c r="C3730" s="3" t="s">
        <v>10873</v>
      </c>
      <c r="D3730" s="3" t="n">
        <v>1</v>
      </c>
      <c r="E3730" s="3" t="n">
        <v>2.706963</v>
      </c>
      <c r="F3730" s="3" t="n">
        <v>32</v>
      </c>
      <c r="G3730" s="3" t="n">
        <v>32</v>
      </c>
      <c r="H3730" s="3" t="n">
        <v>8</v>
      </c>
      <c r="I3730" s="3" t="n">
        <v>8</v>
      </c>
      <c r="J3730" s="3" t="n">
        <v>62</v>
      </c>
      <c r="K3730" s="3" t="n">
        <v>62</v>
      </c>
      <c r="L3730" s="3" t="n">
        <v>14</v>
      </c>
      <c r="M3730" s="3" t="n">
        <v>14</v>
      </c>
      <c r="N3730" s="3" t="n">
        <v>33</v>
      </c>
      <c r="O3730" s="3" t="n">
        <v>-1</v>
      </c>
      <c r="P3730" s="3" t="n">
        <v>8.4</v>
      </c>
      <c r="Q3730" s="3" t="n">
        <v>24.2</v>
      </c>
      <c r="R3730" s="3" t="s">
        <v>10874</v>
      </c>
      <c r="S3730" s="4" t="n">
        <v>45747.1801967593</v>
      </c>
      <c r="T3730" s="3" t="s">
        <v>65</v>
      </c>
      <c r="U3730" s="3" t="s">
        <v>65</v>
      </c>
      <c r="V3730" s="3" t="n">
        <v>1</v>
      </c>
      <c r="W3730" s="3" t="n">
        <v>0</v>
      </c>
      <c r="X3730" s="3" t="n">
        <v>0</v>
      </c>
      <c r="Y3730" s="3" t="s">
        <v>30</v>
      </c>
      <c r="Z3730" s="3" t="s">
        <v>30</v>
      </c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</row>
    <row r="3731" customFormat="false" ht="15.75" hidden="false" customHeight="false" outlineLevel="0" collapsed="false">
      <c r="A3731" s="3" t="n">
        <v>3730</v>
      </c>
      <c r="B3731" s="3" t="s">
        <v>10875</v>
      </c>
      <c r="C3731" s="3" t="s">
        <v>10876</v>
      </c>
      <c r="D3731" s="3" t="n">
        <v>1</v>
      </c>
      <c r="E3731" s="3" t="n">
        <v>0.8142867</v>
      </c>
      <c r="F3731" s="3" t="n">
        <v>25</v>
      </c>
      <c r="G3731" s="3" t="n">
        <v>25</v>
      </c>
      <c r="H3731" s="3" t="n">
        <v>11</v>
      </c>
      <c r="I3731" s="3" t="n">
        <v>11</v>
      </c>
      <c r="J3731" s="3" t="n">
        <v>35</v>
      </c>
      <c r="K3731" s="3" t="n">
        <v>35</v>
      </c>
      <c r="L3731" s="3" t="n">
        <v>3</v>
      </c>
      <c r="M3731" s="3" t="n">
        <v>3</v>
      </c>
      <c r="N3731" s="3" t="n">
        <v>6</v>
      </c>
      <c r="O3731" s="3" t="n">
        <v>6</v>
      </c>
      <c r="P3731" s="3" t="n">
        <v>8</v>
      </c>
      <c r="Q3731" s="3" t="n">
        <v>24.2</v>
      </c>
      <c r="R3731" s="3" t="s">
        <v>10877</v>
      </c>
      <c r="S3731" s="4" t="n">
        <v>45747.1802662037</v>
      </c>
      <c r="T3731" s="3" t="s">
        <v>65</v>
      </c>
      <c r="U3731" s="3" t="s">
        <v>65</v>
      </c>
      <c r="V3731" s="3" t="n">
        <v>1</v>
      </c>
      <c r="W3731" s="3" t="n">
        <v>1</v>
      </c>
      <c r="X3731" s="3" t="n">
        <v>0</v>
      </c>
      <c r="Y3731" s="3" t="s">
        <v>30</v>
      </c>
      <c r="Z3731" s="3" t="s">
        <v>30</v>
      </c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</row>
    <row r="3732" customFormat="false" ht="15.75" hidden="false" customHeight="false" outlineLevel="0" collapsed="false">
      <c r="A3732" s="3" t="n">
        <v>3731</v>
      </c>
      <c r="B3732" s="3" t="s">
        <v>10878</v>
      </c>
      <c r="C3732" s="3" t="s">
        <v>10879</v>
      </c>
      <c r="D3732" s="3" t="n">
        <v>1</v>
      </c>
      <c r="E3732" s="3" t="n">
        <v>0.9074563</v>
      </c>
      <c r="F3732" s="3" t="n">
        <v>28</v>
      </c>
      <c r="G3732" s="3" t="n">
        <v>28</v>
      </c>
      <c r="H3732" s="3" t="n">
        <v>12</v>
      </c>
      <c r="I3732" s="3" t="n">
        <v>12</v>
      </c>
      <c r="J3732" s="3" t="n">
        <v>44</v>
      </c>
      <c r="K3732" s="3" t="n">
        <v>44</v>
      </c>
      <c r="L3732" s="3" t="n">
        <v>3</v>
      </c>
      <c r="M3732" s="3" t="n">
        <v>3</v>
      </c>
      <c r="N3732" s="3" t="n">
        <v>6</v>
      </c>
      <c r="O3732" s="3" t="n">
        <v>6</v>
      </c>
      <c r="P3732" s="3" t="n">
        <v>8</v>
      </c>
      <c r="Q3732" s="3" t="n">
        <v>24.2</v>
      </c>
      <c r="R3732" s="3" t="s">
        <v>10880</v>
      </c>
      <c r="S3732" s="4" t="n">
        <v>45747.1803356482</v>
      </c>
      <c r="T3732" s="3" t="s">
        <v>65</v>
      </c>
      <c r="U3732" s="3" t="s">
        <v>65</v>
      </c>
      <c r="V3732" s="3" t="n">
        <v>1</v>
      </c>
      <c r="W3732" s="3" t="n">
        <v>1</v>
      </c>
      <c r="X3732" s="3" t="n">
        <v>0</v>
      </c>
      <c r="Y3732" s="3" t="s">
        <v>30</v>
      </c>
      <c r="Z3732" s="3" t="s">
        <v>30</v>
      </c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</row>
    <row r="3733" customFormat="false" ht="15.75" hidden="false" customHeight="false" outlineLevel="0" collapsed="false">
      <c r="A3733" s="3" t="n">
        <v>3732</v>
      </c>
      <c r="B3733" s="3" t="s">
        <v>10881</v>
      </c>
      <c r="C3733" s="3" t="s">
        <v>10882</v>
      </c>
      <c r="D3733" s="3" t="n">
        <v>1</v>
      </c>
      <c r="E3733" s="3" t="n">
        <v>0.8590609</v>
      </c>
      <c r="F3733" s="3" t="n">
        <v>28</v>
      </c>
      <c r="G3733" s="3" t="n">
        <v>28</v>
      </c>
      <c r="H3733" s="3" t="n">
        <v>12</v>
      </c>
      <c r="I3733" s="3" t="n">
        <v>12</v>
      </c>
      <c r="J3733" s="3" t="n">
        <v>44</v>
      </c>
      <c r="K3733" s="3" t="n">
        <v>44</v>
      </c>
      <c r="L3733" s="3" t="n">
        <v>3</v>
      </c>
      <c r="M3733" s="3" t="n">
        <v>3</v>
      </c>
      <c r="N3733" s="3" t="n">
        <v>6</v>
      </c>
      <c r="O3733" s="3" t="n">
        <v>6</v>
      </c>
      <c r="P3733" s="3" t="n">
        <v>8</v>
      </c>
      <c r="Q3733" s="3" t="n">
        <v>24.2</v>
      </c>
      <c r="R3733" s="3" t="s">
        <v>10883</v>
      </c>
      <c r="S3733" s="4" t="n">
        <v>45747.1804050926</v>
      </c>
      <c r="T3733" s="3" t="s">
        <v>65</v>
      </c>
      <c r="U3733" s="3" t="s">
        <v>65</v>
      </c>
      <c r="V3733" s="3" t="n">
        <v>1</v>
      </c>
      <c r="W3733" s="3" t="n">
        <v>1</v>
      </c>
      <c r="X3733" s="3" t="n">
        <v>0</v>
      </c>
      <c r="Y3733" s="3" t="s">
        <v>30</v>
      </c>
      <c r="Z3733" s="3" t="s">
        <v>30</v>
      </c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</row>
    <row r="3734" customFormat="false" ht="15.75" hidden="false" customHeight="false" outlineLevel="0" collapsed="false">
      <c r="A3734" s="3" t="n">
        <v>3733</v>
      </c>
      <c r="B3734" s="3" t="s">
        <v>10884</v>
      </c>
      <c r="C3734" s="3" t="s">
        <v>10885</v>
      </c>
      <c r="D3734" s="3" t="n">
        <v>1</v>
      </c>
      <c r="E3734" s="3" t="n">
        <v>0.8816496</v>
      </c>
      <c r="F3734" s="3" t="n">
        <v>28</v>
      </c>
      <c r="G3734" s="3" t="n">
        <v>28</v>
      </c>
      <c r="H3734" s="3" t="n">
        <v>12</v>
      </c>
      <c r="I3734" s="3" t="n">
        <v>12</v>
      </c>
      <c r="J3734" s="3" t="n">
        <v>44</v>
      </c>
      <c r="K3734" s="3" t="n">
        <v>44</v>
      </c>
      <c r="L3734" s="3" t="n">
        <v>3</v>
      </c>
      <c r="M3734" s="3" t="n">
        <v>3</v>
      </c>
      <c r="N3734" s="3" t="n">
        <v>6</v>
      </c>
      <c r="O3734" s="3" t="n">
        <v>6</v>
      </c>
      <c r="P3734" s="3" t="n">
        <v>8</v>
      </c>
      <c r="Q3734" s="3" t="n">
        <v>24.2</v>
      </c>
      <c r="R3734" s="3" t="s">
        <v>10886</v>
      </c>
      <c r="S3734" s="4" t="n">
        <v>45747.180462963</v>
      </c>
      <c r="T3734" s="3" t="s">
        <v>65</v>
      </c>
      <c r="U3734" s="3" t="s">
        <v>65</v>
      </c>
      <c r="V3734" s="3" t="n">
        <v>1</v>
      </c>
      <c r="W3734" s="3" t="n">
        <v>1</v>
      </c>
      <c r="X3734" s="3" t="n">
        <v>0</v>
      </c>
      <c r="Y3734" s="3" t="s">
        <v>30</v>
      </c>
      <c r="Z3734" s="3" t="s">
        <v>30</v>
      </c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</row>
    <row r="3735" customFormat="false" ht="15.75" hidden="false" customHeight="false" outlineLevel="0" collapsed="false">
      <c r="A3735" s="3" t="n">
        <v>3734</v>
      </c>
      <c r="B3735" s="3" t="s">
        <v>10887</v>
      </c>
      <c r="C3735" s="3" t="s">
        <v>10888</v>
      </c>
      <c r="D3735" s="3" t="n">
        <v>1</v>
      </c>
      <c r="E3735" s="3" t="n">
        <v>4.2077654</v>
      </c>
      <c r="F3735" s="3" t="n">
        <v>147</v>
      </c>
      <c r="G3735" s="3" t="n">
        <v>147</v>
      </c>
      <c r="H3735" s="3" t="n">
        <v>24</v>
      </c>
      <c r="I3735" s="3" t="n">
        <v>24</v>
      </c>
      <c r="J3735" s="3" t="n">
        <v>242</v>
      </c>
      <c r="K3735" s="3" t="n">
        <v>242</v>
      </c>
      <c r="L3735" s="3" t="n">
        <v>10</v>
      </c>
      <c r="M3735" s="3" t="n">
        <v>10</v>
      </c>
      <c r="N3735" s="3" t="n">
        <v>11</v>
      </c>
      <c r="O3735" s="3" t="n">
        <v>11</v>
      </c>
      <c r="P3735" s="3" t="n">
        <v>8.3</v>
      </c>
      <c r="Q3735" s="3" t="n">
        <v>24.2</v>
      </c>
      <c r="R3735" s="3" t="s">
        <v>10889</v>
      </c>
      <c r="S3735" s="4" t="n">
        <v>45747.1805787037</v>
      </c>
      <c r="T3735" s="3" t="s">
        <v>3197</v>
      </c>
      <c r="U3735" s="3" t="s">
        <v>3197</v>
      </c>
      <c r="V3735" s="3" t="n">
        <v>1</v>
      </c>
      <c r="W3735" s="3" t="n">
        <v>1</v>
      </c>
      <c r="X3735" s="3" t="n">
        <v>0</v>
      </c>
      <c r="Y3735" s="3" t="s">
        <v>30</v>
      </c>
      <c r="Z3735" s="3" t="s">
        <v>30</v>
      </c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</row>
    <row r="3736" customFormat="false" ht="15.75" hidden="false" customHeight="false" outlineLevel="0" collapsed="false">
      <c r="A3736" s="3" t="n">
        <v>3735</v>
      </c>
      <c r="B3736" s="3" t="s">
        <v>10890</v>
      </c>
      <c r="C3736" s="3" t="s">
        <v>10891</v>
      </c>
      <c r="D3736" s="3" t="n">
        <v>1</v>
      </c>
      <c r="E3736" s="3" t="n">
        <v>0.6453988</v>
      </c>
      <c r="F3736" s="3" t="n">
        <v>20</v>
      </c>
      <c r="G3736" s="3" t="n">
        <v>20</v>
      </c>
      <c r="H3736" s="3" t="n">
        <v>13</v>
      </c>
      <c r="I3736" s="3" t="n">
        <v>13</v>
      </c>
      <c r="J3736" s="3" t="n">
        <v>23</v>
      </c>
      <c r="K3736" s="3" t="n">
        <v>23</v>
      </c>
      <c r="L3736" s="3" t="n">
        <v>1</v>
      </c>
      <c r="M3736" s="3" t="n">
        <v>1</v>
      </c>
      <c r="N3736" s="3" t="n">
        <v>0</v>
      </c>
      <c r="O3736" s="3" t="n">
        <v>0</v>
      </c>
      <c r="P3736" s="3" t="n">
        <v>8.1</v>
      </c>
      <c r="Q3736" s="3" t="n">
        <v>24.2</v>
      </c>
      <c r="R3736" s="3" t="s">
        <v>10892</v>
      </c>
      <c r="S3736" s="4" t="n">
        <v>45747.1806481482</v>
      </c>
      <c r="T3736" s="3" t="s">
        <v>2259</v>
      </c>
      <c r="U3736" s="3" t="s">
        <v>2259</v>
      </c>
      <c r="V3736" s="3" t="n">
        <v>1</v>
      </c>
      <c r="W3736" s="3" t="n">
        <v>1</v>
      </c>
      <c r="X3736" s="3" t="n">
        <v>0</v>
      </c>
      <c r="Y3736" s="3" t="s">
        <v>30</v>
      </c>
      <c r="Z3736" s="3" t="s">
        <v>30</v>
      </c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</row>
    <row r="3737" customFormat="false" ht="15.75" hidden="false" customHeight="false" outlineLevel="0" collapsed="false">
      <c r="A3737" s="3" t="n">
        <v>3736</v>
      </c>
      <c r="B3737" s="3" t="s">
        <v>10893</v>
      </c>
      <c r="C3737" s="3" t="s">
        <v>10894</v>
      </c>
      <c r="D3737" s="3" t="n">
        <v>1</v>
      </c>
      <c r="E3737" s="3" t="n">
        <v>0.7303555</v>
      </c>
      <c r="F3737" s="3" t="n">
        <v>27</v>
      </c>
      <c r="G3737" s="3" t="n">
        <v>27</v>
      </c>
      <c r="H3737" s="3" t="n">
        <v>13</v>
      </c>
      <c r="I3737" s="3" t="n">
        <v>13</v>
      </c>
      <c r="J3737" s="3" t="n">
        <v>38</v>
      </c>
      <c r="K3737" s="3" t="n">
        <v>38</v>
      </c>
      <c r="L3737" s="3" t="n">
        <v>1</v>
      </c>
      <c r="M3737" s="3" t="n">
        <v>1</v>
      </c>
      <c r="N3737" s="3" t="n">
        <v>0</v>
      </c>
      <c r="O3737" s="3" t="n">
        <v>0</v>
      </c>
      <c r="P3737" s="3" t="n">
        <v>8.1</v>
      </c>
      <c r="Q3737" s="3" t="n">
        <v>24.2</v>
      </c>
      <c r="R3737" s="3" t="s">
        <v>10895</v>
      </c>
      <c r="S3737" s="4" t="n">
        <v>45747.1807060185</v>
      </c>
      <c r="T3737" s="3" t="s">
        <v>65</v>
      </c>
      <c r="U3737" s="3" t="s">
        <v>65</v>
      </c>
      <c r="V3737" s="3" t="n">
        <v>1</v>
      </c>
      <c r="W3737" s="3" t="n">
        <v>1</v>
      </c>
      <c r="X3737" s="3" t="n">
        <v>0</v>
      </c>
      <c r="Y3737" s="3" t="s">
        <v>30</v>
      </c>
      <c r="Z3737" s="3" t="s">
        <v>30</v>
      </c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</row>
    <row r="3738" customFormat="false" ht="15.75" hidden="false" customHeight="false" outlineLevel="0" collapsed="false">
      <c r="A3738" s="3" t="n">
        <v>3737</v>
      </c>
      <c r="B3738" s="3" t="s">
        <v>10896</v>
      </c>
      <c r="C3738" s="3" t="s">
        <v>10897</v>
      </c>
      <c r="D3738" s="3" t="n">
        <v>1</v>
      </c>
      <c r="E3738" s="3" t="n">
        <v>0.8116482</v>
      </c>
      <c r="F3738" s="3" t="n">
        <v>38</v>
      </c>
      <c r="G3738" s="3" t="n">
        <v>38</v>
      </c>
      <c r="H3738" s="3" t="n">
        <v>16</v>
      </c>
      <c r="I3738" s="3" t="n">
        <v>16</v>
      </c>
      <c r="J3738" s="3" t="n">
        <v>52</v>
      </c>
      <c r="K3738" s="3" t="n">
        <v>52</v>
      </c>
      <c r="L3738" s="3" t="n">
        <v>1</v>
      </c>
      <c r="M3738" s="3" t="n">
        <v>1</v>
      </c>
      <c r="N3738" s="3" t="n">
        <v>6</v>
      </c>
      <c r="O3738" s="3" t="n">
        <v>6</v>
      </c>
      <c r="P3738" s="3" t="n">
        <v>8.1</v>
      </c>
      <c r="Q3738" s="3" t="n">
        <v>24.2</v>
      </c>
      <c r="R3738" s="3" t="s">
        <v>10898</v>
      </c>
      <c r="S3738" s="4" t="n">
        <v>45747.1807523148</v>
      </c>
      <c r="T3738" s="3" t="s">
        <v>65</v>
      </c>
      <c r="U3738" s="3" t="s">
        <v>65</v>
      </c>
      <c r="V3738" s="3" t="n">
        <v>1</v>
      </c>
      <c r="W3738" s="3" t="n">
        <v>1</v>
      </c>
      <c r="X3738" s="3" t="n">
        <v>0</v>
      </c>
      <c r="Y3738" s="3" t="s">
        <v>30</v>
      </c>
      <c r="Z3738" s="3" t="s">
        <v>30</v>
      </c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</row>
    <row r="3739" customFormat="false" ht="15.75" hidden="false" customHeight="false" outlineLevel="0" collapsed="false">
      <c r="A3739" s="3" t="n">
        <v>3738</v>
      </c>
      <c r="B3739" s="3" t="s">
        <v>10899</v>
      </c>
      <c r="C3739" s="3" t="s">
        <v>10900</v>
      </c>
      <c r="D3739" s="3" t="n">
        <v>1</v>
      </c>
      <c r="E3739" s="3" t="n">
        <v>1.2441617</v>
      </c>
      <c r="F3739" s="3" t="n">
        <v>138</v>
      </c>
      <c r="G3739" s="3" t="n">
        <v>138</v>
      </c>
      <c r="H3739" s="3" t="n">
        <v>11</v>
      </c>
      <c r="I3739" s="3" t="n">
        <v>11</v>
      </c>
      <c r="J3739" s="3" t="n">
        <v>170</v>
      </c>
      <c r="K3739" s="3" t="n">
        <v>170</v>
      </c>
      <c r="L3739" s="3" t="n">
        <v>13</v>
      </c>
      <c r="M3739" s="3" t="n">
        <v>13</v>
      </c>
      <c r="N3739" s="3" t="n">
        <v>-1</v>
      </c>
      <c r="O3739" s="3" t="n">
        <v>-1</v>
      </c>
      <c r="P3739" s="3" t="n">
        <v>8.4</v>
      </c>
      <c r="Q3739" s="3" t="n">
        <v>24.2</v>
      </c>
      <c r="R3739" s="3" t="s">
        <v>10901</v>
      </c>
      <c r="S3739" s="4" t="n">
        <v>45747.1808101852</v>
      </c>
      <c r="T3739" s="3" t="s">
        <v>65</v>
      </c>
      <c r="U3739" s="3" t="s">
        <v>65</v>
      </c>
      <c r="V3739" s="3" t="n">
        <v>0</v>
      </c>
      <c r="W3739" s="3" t="n">
        <v>0</v>
      </c>
      <c r="X3739" s="3" t="n">
        <v>0</v>
      </c>
      <c r="Y3739" s="3" t="s">
        <v>30</v>
      </c>
      <c r="Z3739" s="3" t="s">
        <v>30</v>
      </c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</row>
    <row r="3740" customFormat="false" ht="15.75" hidden="false" customHeight="false" outlineLevel="0" collapsed="false">
      <c r="A3740" s="3" t="n">
        <v>3739</v>
      </c>
      <c r="B3740" s="3" t="s">
        <v>10902</v>
      </c>
      <c r="C3740" s="3" t="s">
        <v>10903</v>
      </c>
      <c r="D3740" s="3" t="n">
        <v>1</v>
      </c>
      <c r="E3740" s="3" t="n">
        <v>0.1250399</v>
      </c>
      <c r="F3740" s="3" t="n">
        <v>10</v>
      </c>
      <c r="G3740" s="3" t="n">
        <v>10</v>
      </c>
      <c r="H3740" s="3" t="n">
        <v>4</v>
      </c>
      <c r="I3740" s="3" t="n">
        <v>4</v>
      </c>
      <c r="J3740" s="3" t="n">
        <v>8</v>
      </c>
      <c r="K3740" s="3" t="n">
        <v>8</v>
      </c>
      <c r="L3740" s="3" t="n">
        <v>0</v>
      </c>
      <c r="M3740" s="3" t="n">
        <v>0</v>
      </c>
      <c r="N3740" s="3" t="n">
        <v>-1</v>
      </c>
      <c r="O3740" s="3" t="n">
        <v>-1</v>
      </c>
      <c r="P3740" s="3" t="n">
        <v>8.4</v>
      </c>
      <c r="Q3740" s="3" t="n">
        <v>24.2</v>
      </c>
      <c r="R3740" s="3" t="s">
        <v>10904</v>
      </c>
      <c r="S3740" s="4" t="n">
        <v>45747.1808333333</v>
      </c>
      <c r="T3740" s="3" t="s">
        <v>65</v>
      </c>
      <c r="U3740" s="3" t="s">
        <v>65</v>
      </c>
      <c r="V3740" s="3" t="n">
        <v>0</v>
      </c>
      <c r="W3740" s="3" t="n">
        <v>0</v>
      </c>
      <c r="X3740" s="3" t="n">
        <v>0</v>
      </c>
      <c r="Y3740" s="3" t="s">
        <v>30</v>
      </c>
      <c r="Z3740" s="3" t="s">
        <v>30</v>
      </c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</row>
    <row r="3741" customFormat="false" ht="15.75" hidden="false" customHeight="false" outlineLevel="0" collapsed="false">
      <c r="A3741" s="3" t="n">
        <v>3740</v>
      </c>
      <c r="B3741" s="3" t="s">
        <v>10905</v>
      </c>
      <c r="C3741" s="3" t="s">
        <v>10906</v>
      </c>
      <c r="D3741" s="3" t="n">
        <v>1</v>
      </c>
      <c r="E3741" s="3" t="n">
        <v>0.129646</v>
      </c>
      <c r="F3741" s="3" t="n">
        <v>10</v>
      </c>
      <c r="G3741" s="3" t="n">
        <v>10</v>
      </c>
      <c r="H3741" s="3" t="n">
        <v>4</v>
      </c>
      <c r="I3741" s="3" t="n">
        <v>4</v>
      </c>
      <c r="J3741" s="3" t="n">
        <v>8</v>
      </c>
      <c r="K3741" s="3" t="n">
        <v>8</v>
      </c>
      <c r="L3741" s="3" t="n">
        <v>0</v>
      </c>
      <c r="M3741" s="3" t="n">
        <v>0</v>
      </c>
      <c r="N3741" s="3" t="n">
        <v>-1</v>
      </c>
      <c r="O3741" s="3" t="n">
        <v>-1</v>
      </c>
      <c r="P3741" s="3" t="n">
        <v>8.4</v>
      </c>
      <c r="Q3741" s="3" t="n">
        <v>24.2</v>
      </c>
      <c r="R3741" s="3" t="s">
        <v>10907</v>
      </c>
      <c r="S3741" s="4" t="n">
        <v>45747.1808564815</v>
      </c>
      <c r="T3741" s="3" t="s">
        <v>65</v>
      </c>
      <c r="U3741" s="3" t="s">
        <v>65</v>
      </c>
      <c r="V3741" s="3" t="n">
        <v>0</v>
      </c>
      <c r="W3741" s="3" t="n">
        <v>0</v>
      </c>
      <c r="X3741" s="3" t="n">
        <v>0</v>
      </c>
      <c r="Y3741" s="3" t="s">
        <v>30</v>
      </c>
      <c r="Z3741" s="3" t="s">
        <v>30</v>
      </c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</row>
    <row r="3742" customFormat="false" ht="15.75" hidden="false" customHeight="false" outlineLevel="0" collapsed="false">
      <c r="A3742" s="3" t="n">
        <v>3741</v>
      </c>
      <c r="B3742" s="3" t="s">
        <v>10908</v>
      </c>
      <c r="C3742" s="3" t="s">
        <v>10909</v>
      </c>
      <c r="D3742" s="3" t="n">
        <v>1</v>
      </c>
      <c r="E3742" s="3" t="n">
        <v>0.2283983</v>
      </c>
      <c r="F3742" s="3" t="n">
        <v>19</v>
      </c>
      <c r="G3742" s="3" t="n">
        <v>19</v>
      </c>
      <c r="H3742" s="3" t="n">
        <v>4</v>
      </c>
      <c r="I3742" s="3" t="n">
        <v>4</v>
      </c>
      <c r="J3742" s="3" t="n">
        <v>16</v>
      </c>
      <c r="K3742" s="3" t="n">
        <v>16</v>
      </c>
      <c r="L3742" s="3" t="n">
        <v>0</v>
      </c>
      <c r="M3742" s="3" t="n">
        <v>0</v>
      </c>
      <c r="N3742" s="3" t="n">
        <v>-1</v>
      </c>
      <c r="O3742" s="3" t="n">
        <v>-1</v>
      </c>
      <c r="P3742" s="3" t="n">
        <v>8.4</v>
      </c>
      <c r="Q3742" s="3" t="n">
        <v>24.2</v>
      </c>
      <c r="R3742" s="3" t="s">
        <v>10910</v>
      </c>
      <c r="S3742" s="4" t="n">
        <v>45747.1808680556</v>
      </c>
      <c r="T3742" s="3" t="s">
        <v>65</v>
      </c>
      <c r="U3742" s="3" t="s">
        <v>65</v>
      </c>
      <c r="V3742" s="3" t="n">
        <v>0</v>
      </c>
      <c r="W3742" s="3" t="n">
        <v>0</v>
      </c>
      <c r="X3742" s="3" t="n">
        <v>0</v>
      </c>
      <c r="Y3742" s="3" t="s">
        <v>30</v>
      </c>
      <c r="Z3742" s="3" t="s">
        <v>30</v>
      </c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</row>
    <row r="3743" customFormat="false" ht="15.75" hidden="false" customHeight="false" outlineLevel="0" collapsed="false">
      <c r="A3743" s="3" t="n">
        <v>3742</v>
      </c>
      <c r="B3743" s="3" t="s">
        <v>10911</v>
      </c>
      <c r="C3743" s="3" t="s">
        <v>10912</v>
      </c>
      <c r="D3743" s="3" t="n">
        <v>1</v>
      </c>
      <c r="E3743" s="3" t="n">
        <v>1.1926227</v>
      </c>
      <c r="F3743" s="3" t="n">
        <v>82</v>
      </c>
      <c r="G3743" s="3" t="n">
        <v>82</v>
      </c>
      <c r="H3743" s="3" t="n">
        <v>18</v>
      </c>
      <c r="I3743" s="3" t="n">
        <v>18</v>
      </c>
      <c r="J3743" s="3" t="n">
        <v>110</v>
      </c>
      <c r="K3743" s="3" t="n">
        <v>110</v>
      </c>
      <c r="L3743" s="3" t="n">
        <v>9</v>
      </c>
      <c r="M3743" s="3" t="n">
        <v>9</v>
      </c>
      <c r="N3743" s="3" t="n">
        <v>-1</v>
      </c>
      <c r="O3743" s="3" t="n">
        <v>-1</v>
      </c>
      <c r="P3743" s="3" t="n">
        <v>8.4</v>
      </c>
      <c r="Q3743" s="3" t="n">
        <v>24.2</v>
      </c>
      <c r="R3743" s="3" t="s">
        <v>10913</v>
      </c>
      <c r="S3743" s="4" t="n">
        <v>45747.1809143519</v>
      </c>
      <c r="T3743" s="3" t="s">
        <v>65</v>
      </c>
      <c r="U3743" s="3" t="s">
        <v>65</v>
      </c>
      <c r="V3743" s="3" t="n">
        <v>0</v>
      </c>
      <c r="W3743" s="3" t="n">
        <v>0</v>
      </c>
      <c r="X3743" s="3" t="n">
        <v>0</v>
      </c>
      <c r="Y3743" s="3" t="s">
        <v>30</v>
      </c>
      <c r="Z3743" s="3" t="s">
        <v>30</v>
      </c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</row>
    <row r="3744" customFormat="false" ht="15.75" hidden="false" customHeight="false" outlineLevel="0" collapsed="false">
      <c r="A3744" s="3" t="n">
        <v>3743</v>
      </c>
      <c r="B3744" s="3" t="s">
        <v>10914</v>
      </c>
      <c r="C3744" s="3" t="s">
        <v>10915</v>
      </c>
      <c r="D3744" s="3" t="n">
        <v>1</v>
      </c>
      <c r="E3744" s="3" t="n">
        <v>0.783734</v>
      </c>
      <c r="F3744" s="3" t="n">
        <v>35</v>
      </c>
      <c r="G3744" s="3" t="n">
        <v>35</v>
      </c>
      <c r="H3744" s="3" t="n">
        <v>15</v>
      </c>
      <c r="I3744" s="3" t="n">
        <v>15</v>
      </c>
      <c r="J3744" s="3" t="n">
        <v>49</v>
      </c>
      <c r="K3744" s="3" t="n">
        <v>49</v>
      </c>
      <c r="L3744" s="3" t="n">
        <v>2</v>
      </c>
      <c r="M3744" s="3" t="n">
        <v>2</v>
      </c>
      <c r="N3744" s="3" t="n">
        <v>-1</v>
      </c>
      <c r="O3744" s="3" t="n">
        <v>-1</v>
      </c>
      <c r="P3744" s="3" t="n">
        <v>8.4</v>
      </c>
      <c r="Q3744" s="3" t="n">
        <v>24.2</v>
      </c>
      <c r="R3744" s="3" t="s">
        <v>10916</v>
      </c>
      <c r="S3744" s="4" t="n">
        <v>45747.1809375</v>
      </c>
      <c r="T3744" s="3" t="s">
        <v>239</v>
      </c>
      <c r="U3744" s="3" t="s">
        <v>239</v>
      </c>
      <c r="V3744" s="3" t="n">
        <v>0</v>
      </c>
      <c r="W3744" s="3" t="n">
        <v>0</v>
      </c>
      <c r="X3744" s="3" t="n">
        <v>0</v>
      </c>
      <c r="Y3744" s="3" t="s">
        <v>30</v>
      </c>
      <c r="Z3744" s="3" t="s">
        <v>30</v>
      </c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</row>
    <row r="3745" customFormat="false" ht="15.75" hidden="false" customHeight="false" outlineLevel="0" collapsed="false">
      <c r="A3745" s="3" t="n">
        <v>3744</v>
      </c>
      <c r="B3745" s="3" t="s">
        <v>10917</v>
      </c>
      <c r="C3745" s="3" t="s">
        <v>10918</v>
      </c>
      <c r="D3745" s="3" t="n">
        <v>1</v>
      </c>
      <c r="E3745" s="3" t="n">
        <v>1.1954961</v>
      </c>
      <c r="F3745" s="3" t="n">
        <v>82</v>
      </c>
      <c r="G3745" s="3" t="n">
        <v>82</v>
      </c>
      <c r="H3745" s="3" t="n">
        <v>18</v>
      </c>
      <c r="I3745" s="3" t="n">
        <v>18</v>
      </c>
      <c r="J3745" s="3" t="n">
        <v>110</v>
      </c>
      <c r="K3745" s="3" t="n">
        <v>110</v>
      </c>
      <c r="L3745" s="3" t="n">
        <v>9</v>
      </c>
      <c r="M3745" s="3" t="n">
        <v>9</v>
      </c>
      <c r="N3745" s="3" t="n">
        <v>-1</v>
      </c>
      <c r="O3745" s="3" t="n">
        <v>-1</v>
      </c>
      <c r="P3745" s="3" t="n">
        <v>8.4</v>
      </c>
      <c r="Q3745" s="3" t="n">
        <v>24.2</v>
      </c>
      <c r="R3745" s="3" t="s">
        <v>10919</v>
      </c>
      <c r="S3745" s="4" t="n">
        <v>45747.1809722222</v>
      </c>
      <c r="T3745" s="3" t="s">
        <v>65</v>
      </c>
      <c r="U3745" s="3" t="s">
        <v>65</v>
      </c>
      <c r="V3745" s="3" t="n">
        <v>0</v>
      </c>
      <c r="W3745" s="3" t="n">
        <v>0</v>
      </c>
      <c r="X3745" s="3" t="n">
        <v>0</v>
      </c>
      <c r="Y3745" s="3" t="s">
        <v>30</v>
      </c>
      <c r="Z3745" s="3" t="s">
        <v>30</v>
      </c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</row>
    <row r="3746" customFormat="false" ht="15.75" hidden="false" customHeight="false" outlineLevel="0" collapsed="false">
      <c r="A3746" s="3" t="n">
        <v>3745</v>
      </c>
      <c r="B3746" s="3" t="s">
        <v>10920</v>
      </c>
      <c r="C3746" s="3" t="s">
        <v>10921</v>
      </c>
      <c r="D3746" s="3" t="n">
        <v>1</v>
      </c>
      <c r="E3746" s="3" t="n">
        <v>5.3542056</v>
      </c>
      <c r="F3746" s="3" t="n">
        <v>21</v>
      </c>
      <c r="G3746" s="3" t="n">
        <v>21</v>
      </c>
      <c r="H3746" s="3" t="n">
        <v>7</v>
      </c>
      <c r="I3746" s="3" t="n">
        <v>7</v>
      </c>
      <c r="J3746" s="3" t="n">
        <v>39</v>
      </c>
      <c r="K3746" s="3" t="n">
        <v>39</v>
      </c>
      <c r="L3746" s="3" t="n">
        <v>9</v>
      </c>
      <c r="M3746" s="3" t="n">
        <v>9</v>
      </c>
      <c r="N3746" s="3" t="n">
        <v>0</v>
      </c>
      <c r="O3746" s="3" t="n">
        <v>-1</v>
      </c>
      <c r="P3746" s="3" t="n">
        <v>8.1</v>
      </c>
      <c r="Q3746" s="3" t="n">
        <v>24.2</v>
      </c>
      <c r="R3746" s="3" t="s">
        <v>10922</v>
      </c>
      <c r="S3746" s="4" t="n">
        <v>45747.1811921296</v>
      </c>
      <c r="T3746" s="3" t="s">
        <v>65</v>
      </c>
      <c r="U3746" s="3" t="s">
        <v>65</v>
      </c>
      <c r="V3746" s="3" t="n">
        <v>1</v>
      </c>
      <c r="W3746" s="3" t="n">
        <v>0</v>
      </c>
      <c r="X3746" s="3" t="n">
        <v>0</v>
      </c>
      <c r="Y3746" s="3" t="s">
        <v>30</v>
      </c>
      <c r="Z3746" s="3" t="s">
        <v>30</v>
      </c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</row>
    <row r="3747" customFormat="false" ht="15.75" hidden="false" customHeight="false" outlineLevel="0" collapsed="false">
      <c r="A3747" s="3" t="n">
        <v>3746</v>
      </c>
      <c r="B3747" s="3" t="s">
        <v>10923</v>
      </c>
      <c r="C3747" s="3" t="s">
        <v>10924</v>
      </c>
      <c r="D3747" s="3" t="n">
        <v>1</v>
      </c>
      <c r="E3747" s="3" t="n">
        <v>0.3352563</v>
      </c>
      <c r="F3747" s="3" t="n">
        <v>45</v>
      </c>
      <c r="G3747" s="3" t="n">
        <v>45</v>
      </c>
      <c r="H3747" s="3" t="n">
        <v>15</v>
      </c>
      <c r="I3747" s="3" t="n">
        <v>15</v>
      </c>
      <c r="J3747" s="3" t="n">
        <v>45</v>
      </c>
      <c r="K3747" s="3" t="n">
        <v>45</v>
      </c>
      <c r="L3747" s="3" t="n">
        <v>4</v>
      </c>
      <c r="M3747" s="3" t="n">
        <v>4</v>
      </c>
      <c r="N3747" s="3" t="n">
        <v>-1</v>
      </c>
      <c r="O3747" s="3" t="n">
        <v>-1</v>
      </c>
      <c r="P3747" s="3" t="n">
        <v>8.6</v>
      </c>
      <c r="Q3747" s="3" t="n">
        <v>24.2</v>
      </c>
      <c r="R3747" s="3" t="s">
        <v>10925</v>
      </c>
      <c r="S3747" s="4" t="n">
        <v>45747.18125</v>
      </c>
      <c r="T3747" s="3" t="s">
        <v>65</v>
      </c>
      <c r="U3747" s="3" t="s">
        <v>65</v>
      </c>
      <c r="V3747" s="3" t="n">
        <v>0</v>
      </c>
      <c r="W3747" s="3" t="n">
        <v>0</v>
      </c>
      <c r="X3747" s="3" t="n">
        <v>0</v>
      </c>
      <c r="Y3747" s="3" t="s">
        <v>30</v>
      </c>
      <c r="Z3747" s="3" t="s">
        <v>30</v>
      </c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</row>
    <row r="3748" customFormat="false" ht="15.75" hidden="false" customHeight="false" outlineLevel="0" collapsed="false">
      <c r="A3748" s="3" t="n">
        <v>3747</v>
      </c>
      <c r="B3748" s="3" t="s">
        <v>10926</v>
      </c>
      <c r="C3748" s="3" t="s">
        <v>10927</v>
      </c>
      <c r="D3748" s="3" t="n">
        <v>1</v>
      </c>
      <c r="E3748" s="3" t="n">
        <v>1.8751668</v>
      </c>
      <c r="F3748" s="3" t="n">
        <v>36</v>
      </c>
      <c r="G3748" s="3" t="n">
        <v>36</v>
      </c>
      <c r="H3748" s="3" t="n">
        <v>12</v>
      </c>
      <c r="I3748" s="3" t="n">
        <v>12</v>
      </c>
      <c r="J3748" s="3" t="n">
        <v>53</v>
      </c>
      <c r="K3748" s="3" t="n">
        <v>53</v>
      </c>
      <c r="L3748" s="3" t="n">
        <v>13</v>
      </c>
      <c r="M3748" s="3" t="n">
        <v>13</v>
      </c>
      <c r="N3748" s="3" t="n">
        <v>3</v>
      </c>
      <c r="O3748" s="3" t="n">
        <v>-1</v>
      </c>
      <c r="P3748" s="3" t="n">
        <v>8.6</v>
      </c>
      <c r="Q3748" s="3" t="n">
        <v>24.2</v>
      </c>
      <c r="R3748" s="3" t="s">
        <v>10928</v>
      </c>
      <c r="S3748" s="4" t="n">
        <v>45747.1814351852</v>
      </c>
      <c r="T3748" s="3" t="s">
        <v>65</v>
      </c>
      <c r="U3748" s="3" t="s">
        <v>65</v>
      </c>
      <c r="V3748" s="3" t="n">
        <v>1</v>
      </c>
      <c r="W3748" s="3" t="n">
        <v>0</v>
      </c>
      <c r="X3748" s="3" t="n">
        <v>0</v>
      </c>
      <c r="Y3748" s="3" t="s">
        <v>30</v>
      </c>
      <c r="Z3748" s="3" t="s">
        <v>30</v>
      </c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</row>
    <row r="3749" customFormat="false" ht="15.75" hidden="false" customHeight="false" outlineLevel="0" collapsed="false">
      <c r="A3749" s="3" t="n">
        <v>3748</v>
      </c>
      <c r="B3749" s="3" t="s">
        <v>10929</v>
      </c>
      <c r="C3749" s="3" t="s">
        <v>10930</v>
      </c>
      <c r="D3749" s="3" t="n">
        <v>1</v>
      </c>
      <c r="E3749" s="3" t="n">
        <v>1.9845554</v>
      </c>
      <c r="F3749" s="3" t="n">
        <v>36</v>
      </c>
      <c r="G3749" s="3" t="n">
        <v>36</v>
      </c>
      <c r="H3749" s="3" t="n">
        <v>12</v>
      </c>
      <c r="I3749" s="3" t="n">
        <v>12</v>
      </c>
      <c r="J3749" s="3" t="n">
        <v>53</v>
      </c>
      <c r="K3749" s="3" t="n">
        <v>53</v>
      </c>
      <c r="L3749" s="3" t="n">
        <v>13</v>
      </c>
      <c r="M3749" s="3" t="n">
        <v>13</v>
      </c>
      <c r="N3749" s="3" t="n">
        <v>7</v>
      </c>
      <c r="O3749" s="3" t="n">
        <v>-1</v>
      </c>
      <c r="P3749" s="3" t="n">
        <v>8.6</v>
      </c>
      <c r="Q3749" s="3" t="n">
        <v>24.2</v>
      </c>
      <c r="R3749" s="3" t="s">
        <v>10931</v>
      </c>
      <c r="S3749" s="4" t="n">
        <v>45747.1815972222</v>
      </c>
      <c r="T3749" s="3" t="s">
        <v>65</v>
      </c>
      <c r="U3749" s="3" t="s">
        <v>65</v>
      </c>
      <c r="V3749" s="3" t="n">
        <v>1</v>
      </c>
      <c r="W3749" s="3" t="n">
        <v>0</v>
      </c>
      <c r="X3749" s="3" t="n">
        <v>0</v>
      </c>
      <c r="Y3749" s="3" t="s">
        <v>30</v>
      </c>
      <c r="Z3749" s="3" t="s">
        <v>30</v>
      </c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</row>
    <row r="3750" customFormat="false" ht="15.75" hidden="false" customHeight="false" outlineLevel="0" collapsed="false">
      <c r="A3750" s="3" t="n">
        <v>3749</v>
      </c>
      <c r="B3750" s="3" t="s">
        <v>10932</v>
      </c>
      <c r="C3750" s="3" t="s">
        <v>10933</v>
      </c>
      <c r="D3750" s="3" t="n">
        <v>1</v>
      </c>
      <c r="E3750" s="3" t="n">
        <v>3.9076555</v>
      </c>
      <c r="F3750" s="3" t="n">
        <v>113</v>
      </c>
      <c r="G3750" s="3" t="n">
        <v>113</v>
      </c>
      <c r="H3750" s="3" t="n">
        <v>16</v>
      </c>
      <c r="I3750" s="3" t="n">
        <v>16</v>
      </c>
      <c r="J3750" s="3" t="n">
        <v>212</v>
      </c>
      <c r="K3750" s="3" t="n">
        <v>212</v>
      </c>
      <c r="L3750" s="3" t="n">
        <v>26</v>
      </c>
      <c r="M3750" s="3" t="n">
        <v>26</v>
      </c>
      <c r="N3750" s="3" t="n">
        <v>3</v>
      </c>
      <c r="O3750" s="3" t="n">
        <v>-1</v>
      </c>
      <c r="P3750" s="3" t="n">
        <v>8.6</v>
      </c>
      <c r="Q3750" s="3" t="n">
        <v>24.2</v>
      </c>
      <c r="R3750" s="3" t="s">
        <v>10934</v>
      </c>
      <c r="S3750" s="4" t="n">
        <v>45747.1817939815</v>
      </c>
      <c r="T3750" s="3" t="s">
        <v>65</v>
      </c>
      <c r="U3750" s="3" t="s">
        <v>65</v>
      </c>
      <c r="V3750" s="3" t="n">
        <v>1</v>
      </c>
      <c r="W3750" s="3" t="n">
        <v>0</v>
      </c>
      <c r="X3750" s="3" t="n">
        <v>0</v>
      </c>
      <c r="Y3750" s="3" t="s">
        <v>30</v>
      </c>
      <c r="Z3750" s="3" t="s">
        <v>30</v>
      </c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</row>
    <row r="3751" customFormat="false" ht="15.75" hidden="false" customHeight="false" outlineLevel="0" collapsed="false">
      <c r="A3751" s="3" t="n">
        <v>3750</v>
      </c>
      <c r="B3751" s="3" t="s">
        <v>10935</v>
      </c>
      <c r="C3751" s="3" t="s">
        <v>10936</v>
      </c>
      <c r="D3751" s="3" t="n">
        <v>1</v>
      </c>
      <c r="E3751" s="3" t="n">
        <v>2.7168846</v>
      </c>
      <c r="F3751" s="3" t="n">
        <v>29</v>
      </c>
      <c r="G3751" s="3" t="n">
        <v>29</v>
      </c>
      <c r="H3751" s="3" t="n">
        <v>14</v>
      </c>
      <c r="I3751" s="3" t="n">
        <v>14</v>
      </c>
      <c r="J3751" s="3" t="n">
        <v>37</v>
      </c>
      <c r="K3751" s="3" t="n">
        <v>37</v>
      </c>
      <c r="L3751" s="3" t="n">
        <v>5</v>
      </c>
      <c r="M3751" s="3" t="n">
        <v>5</v>
      </c>
      <c r="N3751" s="3" t="n">
        <v>55</v>
      </c>
      <c r="O3751" s="3" t="n">
        <v>-1</v>
      </c>
      <c r="P3751" s="3" t="n">
        <v>8.6</v>
      </c>
      <c r="Q3751" s="3" t="n">
        <v>24.2</v>
      </c>
      <c r="R3751" s="3" t="s">
        <v>10937</v>
      </c>
      <c r="S3751" s="4" t="n">
        <v>45747.1819444444</v>
      </c>
      <c r="T3751" s="3" t="s">
        <v>4910</v>
      </c>
      <c r="U3751" s="3" t="s">
        <v>4910</v>
      </c>
      <c r="V3751" s="3" t="n">
        <v>1</v>
      </c>
      <c r="W3751" s="3" t="n">
        <v>0</v>
      </c>
      <c r="X3751" s="3" t="n">
        <v>0</v>
      </c>
      <c r="Y3751" s="3" t="s">
        <v>30</v>
      </c>
      <c r="Z3751" s="3" t="s">
        <v>30</v>
      </c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</row>
    <row r="3752" customFormat="false" ht="15.75" hidden="false" customHeight="false" outlineLevel="0" collapsed="false">
      <c r="A3752" s="3" t="n">
        <v>3751</v>
      </c>
      <c r="B3752" s="3" t="s">
        <v>10938</v>
      </c>
      <c r="C3752" s="3" t="s">
        <v>10939</v>
      </c>
      <c r="D3752" s="3" t="n">
        <v>1</v>
      </c>
      <c r="E3752" s="3" t="n">
        <v>3.0899684</v>
      </c>
      <c r="F3752" s="3" t="n">
        <v>62</v>
      </c>
      <c r="G3752" s="3" t="n">
        <v>62</v>
      </c>
      <c r="H3752" s="3" t="n">
        <v>10</v>
      </c>
      <c r="I3752" s="3" t="n">
        <v>10</v>
      </c>
      <c r="J3752" s="3" t="n">
        <v>98</v>
      </c>
      <c r="K3752" s="3" t="n">
        <v>98</v>
      </c>
      <c r="L3752" s="3" t="n">
        <v>19</v>
      </c>
      <c r="M3752" s="3" t="n">
        <v>19</v>
      </c>
      <c r="N3752" s="3" t="n">
        <v>25</v>
      </c>
      <c r="O3752" s="3" t="n">
        <v>7</v>
      </c>
      <c r="P3752" s="3" t="n">
        <v>8.6</v>
      </c>
      <c r="Q3752" s="3" t="n">
        <v>24.2</v>
      </c>
      <c r="R3752" s="3" t="s">
        <v>10940</v>
      </c>
      <c r="S3752" s="4" t="n">
        <v>45747.1820833333</v>
      </c>
      <c r="T3752" s="3" t="s">
        <v>256</v>
      </c>
      <c r="U3752" s="3" t="s">
        <v>256</v>
      </c>
      <c r="V3752" s="3" t="n">
        <v>1</v>
      </c>
      <c r="W3752" s="3" t="n">
        <v>1</v>
      </c>
      <c r="X3752" s="3" t="n">
        <v>0</v>
      </c>
      <c r="Y3752" s="3" t="s">
        <v>30</v>
      </c>
      <c r="Z3752" s="3" t="s">
        <v>30</v>
      </c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</row>
    <row r="3753" customFormat="false" ht="15.75" hidden="false" customHeight="false" outlineLevel="0" collapsed="false">
      <c r="A3753" s="3" t="n">
        <v>3752</v>
      </c>
      <c r="B3753" s="3" t="s">
        <v>10941</v>
      </c>
      <c r="C3753" s="3" t="s">
        <v>10942</v>
      </c>
      <c r="D3753" s="3" t="n">
        <v>1</v>
      </c>
      <c r="E3753" s="3" t="n">
        <v>0.1126904</v>
      </c>
      <c r="F3753" s="3" t="n">
        <v>15</v>
      </c>
      <c r="G3753" s="3" t="n">
        <v>15</v>
      </c>
      <c r="H3753" s="3" t="n">
        <v>1</v>
      </c>
      <c r="I3753" s="3" t="n">
        <v>1</v>
      </c>
      <c r="J3753" s="3" t="n">
        <v>0</v>
      </c>
      <c r="K3753" s="3" t="n">
        <v>0</v>
      </c>
      <c r="L3753" s="3" t="n">
        <v>14</v>
      </c>
      <c r="M3753" s="3" t="n">
        <v>14</v>
      </c>
      <c r="N3753" s="3" t="n">
        <v>-1</v>
      </c>
      <c r="O3753" s="3" t="n">
        <v>-1</v>
      </c>
      <c r="P3753" s="3" t="n">
        <v>8.5</v>
      </c>
      <c r="Q3753" s="3" t="n">
        <v>24.2</v>
      </c>
      <c r="R3753" s="3" t="s">
        <v>10943</v>
      </c>
      <c r="S3753" s="4" t="n">
        <v>45747.1821527778</v>
      </c>
      <c r="T3753" s="3" t="s">
        <v>65</v>
      </c>
      <c r="U3753" s="3" t="s">
        <v>65</v>
      </c>
      <c r="V3753" s="3" t="n">
        <v>0</v>
      </c>
      <c r="W3753" s="3" t="n">
        <v>0</v>
      </c>
      <c r="X3753" s="3" t="n">
        <v>0</v>
      </c>
      <c r="Y3753" s="3" t="s">
        <v>30</v>
      </c>
      <c r="Z3753" s="3" t="s">
        <v>30</v>
      </c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</row>
    <row r="3754" customFormat="false" ht="15.75" hidden="false" customHeight="false" outlineLevel="0" collapsed="false">
      <c r="A3754" s="3" t="n">
        <v>3753</v>
      </c>
      <c r="B3754" s="3" t="s">
        <v>10944</v>
      </c>
      <c r="C3754" s="3" t="s">
        <v>10945</v>
      </c>
      <c r="D3754" s="3" t="n">
        <v>1</v>
      </c>
      <c r="E3754" s="3" t="n">
        <v>0.0999567</v>
      </c>
      <c r="F3754" s="3" t="n">
        <v>7</v>
      </c>
      <c r="G3754" s="3" t="n">
        <v>7</v>
      </c>
      <c r="H3754" s="3" t="n">
        <v>2</v>
      </c>
      <c r="I3754" s="3" t="n">
        <v>2</v>
      </c>
      <c r="J3754" s="3" t="n">
        <v>0</v>
      </c>
      <c r="K3754" s="3" t="n">
        <v>0</v>
      </c>
      <c r="L3754" s="3" t="n">
        <v>5</v>
      </c>
      <c r="M3754" s="3" t="n">
        <v>5</v>
      </c>
      <c r="N3754" s="3" t="n">
        <v>-1</v>
      </c>
      <c r="O3754" s="3" t="n">
        <v>-1</v>
      </c>
      <c r="P3754" s="3" t="n">
        <v>8.5</v>
      </c>
      <c r="Q3754" s="3" t="n">
        <v>24.2</v>
      </c>
      <c r="R3754" s="3" t="s">
        <v>10946</v>
      </c>
      <c r="S3754" s="4" t="n">
        <v>45747.1821643519</v>
      </c>
      <c r="T3754" s="3" t="s">
        <v>65</v>
      </c>
      <c r="U3754" s="3" t="s">
        <v>65</v>
      </c>
      <c r="V3754" s="3" t="n">
        <v>0</v>
      </c>
      <c r="W3754" s="3" t="n">
        <v>0</v>
      </c>
      <c r="X3754" s="3" t="n">
        <v>0</v>
      </c>
      <c r="Y3754" s="3" t="s">
        <v>30</v>
      </c>
      <c r="Z3754" s="3" t="s">
        <v>30</v>
      </c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</row>
    <row r="3755" customFormat="false" ht="15.75" hidden="false" customHeight="false" outlineLevel="0" collapsed="false">
      <c r="A3755" s="3" t="n">
        <v>3754</v>
      </c>
      <c r="B3755" s="3" t="s">
        <v>10947</v>
      </c>
      <c r="C3755" s="3" t="s">
        <v>10948</v>
      </c>
      <c r="D3755" s="3" t="n">
        <v>1</v>
      </c>
      <c r="E3755" s="3" t="n">
        <v>0.1042438</v>
      </c>
      <c r="F3755" s="3" t="n">
        <v>7</v>
      </c>
      <c r="G3755" s="3" t="n">
        <v>7</v>
      </c>
      <c r="H3755" s="3" t="n">
        <v>2</v>
      </c>
      <c r="I3755" s="3" t="n">
        <v>2</v>
      </c>
      <c r="J3755" s="3" t="n">
        <v>0</v>
      </c>
      <c r="K3755" s="3" t="n">
        <v>0</v>
      </c>
      <c r="L3755" s="3" t="n">
        <v>5</v>
      </c>
      <c r="M3755" s="3" t="n">
        <v>5</v>
      </c>
      <c r="N3755" s="3" t="n">
        <v>-1</v>
      </c>
      <c r="O3755" s="3" t="n">
        <v>-1</v>
      </c>
      <c r="P3755" s="3" t="n">
        <v>8.5</v>
      </c>
      <c r="Q3755" s="3" t="n">
        <v>24.2</v>
      </c>
      <c r="R3755" s="3" t="s">
        <v>10949</v>
      </c>
      <c r="S3755" s="4" t="n">
        <v>45747.1821875</v>
      </c>
      <c r="T3755" s="3" t="s">
        <v>65</v>
      </c>
      <c r="U3755" s="3" t="s">
        <v>65</v>
      </c>
      <c r="V3755" s="3" t="n">
        <v>0</v>
      </c>
      <c r="W3755" s="3" t="n">
        <v>0</v>
      </c>
      <c r="X3755" s="3" t="n">
        <v>0</v>
      </c>
      <c r="Y3755" s="3" t="s">
        <v>30</v>
      </c>
      <c r="Z3755" s="3" t="s">
        <v>30</v>
      </c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</row>
    <row r="3756" customFormat="false" ht="15.75" hidden="false" customHeight="false" outlineLevel="0" collapsed="false">
      <c r="A3756" s="3" t="n">
        <v>3755</v>
      </c>
      <c r="B3756" s="3" t="s">
        <v>10950</v>
      </c>
      <c r="C3756" s="3" t="s">
        <v>10951</v>
      </c>
      <c r="D3756" s="3" t="n">
        <v>1</v>
      </c>
      <c r="E3756" s="3" t="n">
        <v>0.1094342</v>
      </c>
      <c r="F3756" s="3" t="n">
        <v>8</v>
      </c>
      <c r="G3756" s="3" t="n">
        <v>8</v>
      </c>
      <c r="H3756" s="3" t="n">
        <v>2</v>
      </c>
      <c r="I3756" s="3" t="n">
        <v>2</v>
      </c>
      <c r="J3756" s="3" t="n">
        <v>0</v>
      </c>
      <c r="K3756" s="3" t="n">
        <v>0</v>
      </c>
      <c r="L3756" s="3" t="n">
        <v>6</v>
      </c>
      <c r="M3756" s="3" t="n">
        <v>6</v>
      </c>
      <c r="N3756" s="3" t="n">
        <v>-1</v>
      </c>
      <c r="O3756" s="3" t="n">
        <v>-1</v>
      </c>
      <c r="P3756" s="3" t="n">
        <v>8.5</v>
      </c>
      <c r="Q3756" s="3" t="n">
        <v>24.2</v>
      </c>
      <c r="R3756" s="3" t="s">
        <v>10952</v>
      </c>
      <c r="S3756" s="4" t="n">
        <v>45747.1821990741</v>
      </c>
      <c r="T3756" s="3" t="s">
        <v>65</v>
      </c>
      <c r="U3756" s="3" t="s">
        <v>65</v>
      </c>
      <c r="V3756" s="3" t="n">
        <v>0</v>
      </c>
      <c r="W3756" s="3" t="n">
        <v>0</v>
      </c>
      <c r="X3756" s="3" t="n">
        <v>0</v>
      </c>
      <c r="Y3756" s="3" t="s">
        <v>30</v>
      </c>
      <c r="Z3756" s="3" t="s">
        <v>30</v>
      </c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</row>
    <row r="3757" customFormat="false" ht="15.75" hidden="false" customHeight="false" outlineLevel="0" collapsed="false">
      <c r="A3757" s="3" t="n">
        <v>3756</v>
      </c>
      <c r="B3757" s="3" t="s">
        <v>10953</v>
      </c>
      <c r="C3757" s="3" t="s">
        <v>10954</v>
      </c>
      <c r="D3757" s="3" t="n">
        <v>1</v>
      </c>
      <c r="E3757" s="3" t="n">
        <v>0.1035943</v>
      </c>
      <c r="F3757" s="3" t="n">
        <v>8</v>
      </c>
      <c r="G3757" s="3" t="n">
        <v>8</v>
      </c>
      <c r="H3757" s="3" t="n">
        <v>2</v>
      </c>
      <c r="I3757" s="3" t="n">
        <v>2</v>
      </c>
      <c r="J3757" s="3" t="n">
        <v>0</v>
      </c>
      <c r="K3757" s="3" t="n">
        <v>0</v>
      </c>
      <c r="L3757" s="3" t="n">
        <v>6</v>
      </c>
      <c r="M3757" s="3" t="n">
        <v>6</v>
      </c>
      <c r="N3757" s="3" t="n">
        <v>-1</v>
      </c>
      <c r="O3757" s="3" t="n">
        <v>-1</v>
      </c>
      <c r="P3757" s="3" t="n">
        <v>8.5</v>
      </c>
      <c r="Q3757" s="3" t="n">
        <v>24.2</v>
      </c>
      <c r="R3757" s="3" t="s">
        <v>10955</v>
      </c>
      <c r="S3757" s="4" t="n">
        <v>45747.1822222222</v>
      </c>
      <c r="T3757" s="3" t="s">
        <v>65</v>
      </c>
      <c r="U3757" s="3" t="s">
        <v>65</v>
      </c>
      <c r="V3757" s="3" t="n">
        <v>0</v>
      </c>
      <c r="W3757" s="3" t="n">
        <v>0</v>
      </c>
      <c r="X3757" s="3" t="n">
        <v>0</v>
      </c>
      <c r="Y3757" s="3" t="s">
        <v>30</v>
      </c>
      <c r="Z3757" s="3" t="s">
        <v>30</v>
      </c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</row>
    <row r="3758" customFormat="false" ht="15.75" hidden="false" customHeight="false" outlineLevel="0" collapsed="false">
      <c r="A3758" s="3" t="n">
        <v>3757</v>
      </c>
      <c r="B3758" s="3" t="s">
        <v>10956</v>
      </c>
      <c r="C3758" s="3" t="s">
        <v>10957</v>
      </c>
      <c r="D3758" s="3" t="n">
        <v>1</v>
      </c>
      <c r="E3758" s="3" t="n">
        <v>1.0720341</v>
      </c>
      <c r="F3758" s="3" t="n">
        <v>2</v>
      </c>
      <c r="G3758" s="3" t="n">
        <v>2</v>
      </c>
      <c r="H3758" s="3" t="n">
        <v>9</v>
      </c>
      <c r="I3758" s="3" t="n">
        <v>9</v>
      </c>
      <c r="J3758" s="3" t="n">
        <v>0</v>
      </c>
      <c r="K3758" s="3" t="n">
        <v>0</v>
      </c>
      <c r="L3758" s="3" t="n">
        <v>0</v>
      </c>
      <c r="M3758" s="3" t="n">
        <v>0</v>
      </c>
      <c r="N3758" s="3" t="n">
        <v>-1</v>
      </c>
      <c r="O3758" s="3" t="n">
        <v>-1</v>
      </c>
      <c r="P3758" s="3" t="n">
        <v>8.5</v>
      </c>
      <c r="Q3758" s="3" t="n">
        <v>24.2</v>
      </c>
      <c r="R3758" s="3" t="s">
        <v>10958</v>
      </c>
      <c r="S3758" s="4" t="n">
        <v>45747.1822453704</v>
      </c>
      <c r="T3758" s="3" t="s">
        <v>65</v>
      </c>
      <c r="U3758" s="3" t="s">
        <v>65</v>
      </c>
      <c r="V3758" s="3" t="n">
        <v>0</v>
      </c>
      <c r="W3758" s="3" t="n">
        <v>0</v>
      </c>
      <c r="X3758" s="3" t="n">
        <v>0</v>
      </c>
      <c r="Y3758" s="3" t="s">
        <v>30</v>
      </c>
      <c r="Z3758" s="3" t="s">
        <v>30</v>
      </c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</row>
    <row r="3759" customFormat="false" ht="15.75" hidden="false" customHeight="false" outlineLevel="0" collapsed="false">
      <c r="A3759" s="3" t="n">
        <v>3758</v>
      </c>
      <c r="B3759" s="3" t="s">
        <v>10959</v>
      </c>
      <c r="C3759" s="3" t="s">
        <v>10960</v>
      </c>
      <c r="D3759" s="3" t="n">
        <v>1</v>
      </c>
      <c r="E3759" s="3" t="n">
        <v>0.5342038</v>
      </c>
      <c r="F3759" s="3" t="n">
        <v>4</v>
      </c>
      <c r="G3759" s="3" t="n">
        <v>4</v>
      </c>
      <c r="H3759" s="3" t="n">
        <v>1</v>
      </c>
      <c r="I3759" s="3" t="n">
        <v>1</v>
      </c>
      <c r="J3759" s="3" t="n">
        <v>0</v>
      </c>
      <c r="K3759" s="3" t="n">
        <v>0</v>
      </c>
      <c r="L3759" s="3" t="n">
        <v>0</v>
      </c>
      <c r="M3759" s="3" t="n">
        <v>0</v>
      </c>
      <c r="N3759" s="3" t="n">
        <v>-1</v>
      </c>
      <c r="O3759" s="3" t="n">
        <v>-1</v>
      </c>
      <c r="P3759" s="3" t="n">
        <v>8.5</v>
      </c>
      <c r="Q3759" s="3" t="n">
        <v>24.2</v>
      </c>
      <c r="R3759" s="3" t="s">
        <v>10961</v>
      </c>
      <c r="S3759" s="4" t="n">
        <v>45747.1822685185</v>
      </c>
      <c r="T3759" s="3" t="s">
        <v>65</v>
      </c>
      <c r="U3759" s="3" t="s">
        <v>65</v>
      </c>
      <c r="V3759" s="3" t="n">
        <v>0</v>
      </c>
      <c r="W3759" s="3" t="n">
        <v>0</v>
      </c>
      <c r="X3759" s="3" t="n">
        <v>0</v>
      </c>
      <c r="Y3759" s="3" t="s">
        <v>30</v>
      </c>
      <c r="Z3759" s="3" t="s">
        <v>30</v>
      </c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</row>
    <row r="3760" customFormat="false" ht="15.75" hidden="false" customHeight="false" outlineLevel="0" collapsed="false">
      <c r="A3760" s="3" t="n">
        <v>3759</v>
      </c>
      <c r="B3760" s="3" t="s">
        <v>10962</v>
      </c>
      <c r="C3760" s="3" t="s">
        <v>10963</v>
      </c>
      <c r="D3760" s="3" t="n">
        <v>1</v>
      </c>
      <c r="E3760" s="3" t="n">
        <v>0.6567251</v>
      </c>
      <c r="F3760" s="3" t="n">
        <v>2</v>
      </c>
      <c r="G3760" s="3" t="n">
        <v>2</v>
      </c>
      <c r="H3760" s="3" t="n">
        <v>9</v>
      </c>
      <c r="I3760" s="3" t="n">
        <v>9</v>
      </c>
      <c r="J3760" s="3" t="n">
        <v>0</v>
      </c>
      <c r="K3760" s="3" t="n">
        <v>0</v>
      </c>
      <c r="L3760" s="3" t="n">
        <v>0</v>
      </c>
      <c r="M3760" s="3" t="n">
        <v>0</v>
      </c>
      <c r="N3760" s="3" t="n">
        <v>-1</v>
      </c>
      <c r="O3760" s="3" t="n">
        <v>-1</v>
      </c>
      <c r="P3760" s="3" t="n">
        <v>8.5</v>
      </c>
      <c r="Q3760" s="3" t="n">
        <v>24.2</v>
      </c>
      <c r="R3760" s="3" t="s">
        <v>10964</v>
      </c>
      <c r="S3760" s="4" t="n">
        <v>45747.1822916667</v>
      </c>
      <c r="T3760" s="3" t="s">
        <v>65</v>
      </c>
      <c r="U3760" s="3" t="s">
        <v>65</v>
      </c>
      <c r="V3760" s="3" t="n">
        <v>0</v>
      </c>
      <c r="W3760" s="3" t="n">
        <v>0</v>
      </c>
      <c r="X3760" s="3" t="n">
        <v>0</v>
      </c>
      <c r="Y3760" s="3" t="s">
        <v>30</v>
      </c>
      <c r="Z3760" s="3" t="s">
        <v>30</v>
      </c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</row>
    <row r="3761" customFormat="false" ht="15.75" hidden="false" customHeight="false" outlineLevel="0" collapsed="false">
      <c r="A3761" s="3" t="n">
        <v>3760</v>
      </c>
      <c r="B3761" s="3" t="s">
        <v>10965</v>
      </c>
      <c r="C3761" s="3" t="s">
        <v>10966</v>
      </c>
      <c r="D3761" s="3" t="n">
        <v>1</v>
      </c>
      <c r="E3761" s="3" t="n">
        <v>0.1757399</v>
      </c>
      <c r="F3761" s="3" t="n">
        <v>7</v>
      </c>
      <c r="G3761" s="3" t="n">
        <v>7</v>
      </c>
      <c r="H3761" s="3" t="n">
        <v>1</v>
      </c>
      <c r="I3761" s="3" t="n">
        <v>1</v>
      </c>
      <c r="J3761" s="3" t="n">
        <v>0</v>
      </c>
      <c r="K3761" s="3" t="n">
        <v>0</v>
      </c>
      <c r="L3761" s="3" t="n">
        <v>0</v>
      </c>
      <c r="M3761" s="3" t="n">
        <v>0</v>
      </c>
      <c r="N3761" s="3" t="n">
        <v>-1</v>
      </c>
      <c r="O3761" s="3" t="n">
        <v>-1</v>
      </c>
      <c r="P3761" s="3" t="n">
        <v>8.5</v>
      </c>
      <c r="Q3761" s="3" t="n">
        <v>24.2</v>
      </c>
      <c r="R3761" s="3" t="s">
        <v>10967</v>
      </c>
      <c r="S3761" s="4" t="n">
        <v>45747.1823148148</v>
      </c>
      <c r="T3761" s="3" t="s">
        <v>65</v>
      </c>
      <c r="U3761" s="3" t="s">
        <v>65</v>
      </c>
      <c r="V3761" s="3" t="n">
        <v>0</v>
      </c>
      <c r="W3761" s="3" t="n">
        <v>0</v>
      </c>
      <c r="X3761" s="3" t="n">
        <v>0</v>
      </c>
      <c r="Y3761" s="3" t="s">
        <v>30</v>
      </c>
      <c r="Z3761" s="3" t="s">
        <v>30</v>
      </c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</row>
    <row r="3762" customFormat="false" ht="15.75" hidden="false" customHeight="false" outlineLevel="0" collapsed="false">
      <c r="A3762" s="3" t="n">
        <v>3761</v>
      </c>
      <c r="B3762" s="3" t="s">
        <v>10968</v>
      </c>
      <c r="C3762" s="3" t="s">
        <v>10969</v>
      </c>
      <c r="D3762" s="3" t="n">
        <v>1</v>
      </c>
      <c r="E3762" s="3" t="n">
        <v>0.2429799</v>
      </c>
      <c r="F3762" s="3" t="n">
        <v>6</v>
      </c>
      <c r="G3762" s="3" t="n">
        <v>6</v>
      </c>
      <c r="H3762" s="3" t="n">
        <v>1</v>
      </c>
      <c r="I3762" s="3" t="n">
        <v>1</v>
      </c>
      <c r="J3762" s="3" t="n">
        <v>0</v>
      </c>
      <c r="K3762" s="3" t="n">
        <v>0</v>
      </c>
      <c r="L3762" s="3" t="n">
        <v>0</v>
      </c>
      <c r="M3762" s="3" t="n">
        <v>0</v>
      </c>
      <c r="N3762" s="3" t="n">
        <v>-1</v>
      </c>
      <c r="O3762" s="3" t="n">
        <v>-1</v>
      </c>
      <c r="P3762" s="3" t="n">
        <v>8.5</v>
      </c>
      <c r="Q3762" s="3" t="n">
        <v>24.2</v>
      </c>
      <c r="R3762" s="3" t="s">
        <v>10970</v>
      </c>
      <c r="S3762" s="4" t="n">
        <v>45747.1823263889</v>
      </c>
      <c r="T3762" s="3" t="s">
        <v>65</v>
      </c>
      <c r="U3762" s="3" t="s">
        <v>65</v>
      </c>
      <c r="V3762" s="3" t="n">
        <v>0</v>
      </c>
      <c r="W3762" s="3" t="n">
        <v>0</v>
      </c>
      <c r="X3762" s="3" t="n">
        <v>0</v>
      </c>
      <c r="Y3762" s="3" t="s">
        <v>30</v>
      </c>
      <c r="Z3762" s="3" t="s">
        <v>30</v>
      </c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</row>
    <row r="3763" customFormat="false" ht="15.75" hidden="false" customHeight="false" outlineLevel="0" collapsed="false">
      <c r="A3763" s="3" t="n">
        <v>3762</v>
      </c>
      <c r="B3763" s="3" t="s">
        <v>10971</v>
      </c>
      <c r="C3763" s="3" t="s">
        <v>10972</v>
      </c>
      <c r="D3763" s="3" t="n">
        <v>1</v>
      </c>
      <c r="E3763" s="3" t="n">
        <v>1.4067207</v>
      </c>
      <c r="F3763" s="3" t="n">
        <v>4</v>
      </c>
      <c r="G3763" s="3" t="n">
        <v>4</v>
      </c>
      <c r="H3763" s="3" t="n">
        <v>1</v>
      </c>
      <c r="I3763" s="3" t="n">
        <v>1</v>
      </c>
      <c r="J3763" s="3" t="n">
        <v>0</v>
      </c>
      <c r="K3763" s="3" t="n">
        <v>0</v>
      </c>
      <c r="L3763" s="3" t="n">
        <v>0</v>
      </c>
      <c r="M3763" s="3" t="n">
        <v>0</v>
      </c>
      <c r="N3763" s="3" t="n">
        <v>-1</v>
      </c>
      <c r="O3763" s="3" t="n">
        <v>-1</v>
      </c>
      <c r="P3763" s="3" t="n">
        <v>8.5</v>
      </c>
      <c r="Q3763" s="3" t="n">
        <v>24.2</v>
      </c>
      <c r="R3763" s="3" t="s">
        <v>10973</v>
      </c>
      <c r="S3763" s="4" t="n">
        <v>45747.1823726852</v>
      </c>
      <c r="T3763" s="3" t="s">
        <v>65</v>
      </c>
      <c r="U3763" s="3" t="s">
        <v>65</v>
      </c>
      <c r="V3763" s="3" t="n">
        <v>0</v>
      </c>
      <c r="W3763" s="3" t="n">
        <v>0</v>
      </c>
      <c r="X3763" s="3" t="n">
        <v>0</v>
      </c>
      <c r="Y3763" s="3" t="s">
        <v>30</v>
      </c>
      <c r="Z3763" s="3" t="s">
        <v>30</v>
      </c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</row>
    <row r="3764" customFormat="false" ht="15.75" hidden="false" customHeight="false" outlineLevel="0" collapsed="false">
      <c r="A3764" s="3" t="n">
        <v>3763</v>
      </c>
      <c r="B3764" s="3" t="s">
        <v>10974</v>
      </c>
      <c r="C3764" s="3" t="s">
        <v>10975</v>
      </c>
      <c r="D3764" s="3" t="n">
        <v>1</v>
      </c>
      <c r="E3764" s="3" t="n">
        <v>0.2535993</v>
      </c>
      <c r="F3764" s="3" t="n">
        <v>4</v>
      </c>
      <c r="G3764" s="3" t="n">
        <v>4</v>
      </c>
      <c r="H3764" s="3" t="n">
        <v>1</v>
      </c>
      <c r="I3764" s="3" t="n">
        <v>1</v>
      </c>
      <c r="J3764" s="3" t="n">
        <v>0</v>
      </c>
      <c r="K3764" s="3" t="n">
        <v>0</v>
      </c>
      <c r="L3764" s="3" t="n">
        <v>0</v>
      </c>
      <c r="M3764" s="3" t="n">
        <v>0</v>
      </c>
      <c r="N3764" s="3" t="n">
        <v>-1</v>
      </c>
      <c r="O3764" s="3" t="n">
        <v>-1</v>
      </c>
      <c r="P3764" s="3" t="n">
        <v>8.5</v>
      </c>
      <c r="Q3764" s="3" t="n">
        <v>24.2</v>
      </c>
      <c r="R3764" s="3" t="s">
        <v>10976</v>
      </c>
      <c r="S3764" s="4" t="n">
        <v>45747.1823842593</v>
      </c>
      <c r="T3764" s="3" t="s">
        <v>65</v>
      </c>
      <c r="U3764" s="3" t="s">
        <v>65</v>
      </c>
      <c r="V3764" s="3" t="n">
        <v>0</v>
      </c>
      <c r="W3764" s="3" t="n">
        <v>0</v>
      </c>
      <c r="X3764" s="3" t="n">
        <v>0</v>
      </c>
      <c r="Y3764" s="3" t="s">
        <v>30</v>
      </c>
      <c r="Z3764" s="3" t="s">
        <v>30</v>
      </c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</row>
    <row r="3765" customFormat="false" ht="15.75" hidden="false" customHeight="false" outlineLevel="0" collapsed="false">
      <c r="A3765" s="3" t="n">
        <v>3764</v>
      </c>
      <c r="B3765" s="3" t="s">
        <v>10977</v>
      </c>
      <c r="C3765" s="3" t="s">
        <v>10978</v>
      </c>
      <c r="D3765" s="3" t="n">
        <v>1</v>
      </c>
      <c r="E3765" s="3" t="n">
        <v>0.8007229</v>
      </c>
      <c r="F3765" s="3" t="n">
        <v>3</v>
      </c>
      <c r="G3765" s="3" t="n">
        <v>3</v>
      </c>
      <c r="H3765" s="3" t="n">
        <v>1</v>
      </c>
      <c r="I3765" s="3" t="n">
        <v>1</v>
      </c>
      <c r="J3765" s="3" t="n">
        <v>0</v>
      </c>
      <c r="K3765" s="3" t="n">
        <v>0</v>
      </c>
      <c r="L3765" s="3" t="n">
        <v>0</v>
      </c>
      <c r="M3765" s="3" t="n">
        <v>0</v>
      </c>
      <c r="N3765" s="3" t="n">
        <v>-1</v>
      </c>
      <c r="O3765" s="3" t="n">
        <v>-1</v>
      </c>
      <c r="P3765" s="3" t="n">
        <v>8.5</v>
      </c>
      <c r="Q3765" s="3" t="n">
        <v>24.2</v>
      </c>
      <c r="R3765" s="3" t="s">
        <v>10979</v>
      </c>
      <c r="S3765" s="4" t="n">
        <v>45747.1824074074</v>
      </c>
      <c r="T3765" s="3" t="s">
        <v>65</v>
      </c>
      <c r="U3765" s="3" t="s">
        <v>65</v>
      </c>
      <c r="V3765" s="3" t="n">
        <v>0</v>
      </c>
      <c r="W3765" s="3" t="n">
        <v>0</v>
      </c>
      <c r="X3765" s="3" t="n">
        <v>0</v>
      </c>
      <c r="Y3765" s="3" t="s">
        <v>30</v>
      </c>
      <c r="Z3765" s="3" t="s">
        <v>30</v>
      </c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</row>
    <row r="3766" customFormat="false" ht="15.75" hidden="false" customHeight="false" outlineLevel="0" collapsed="false">
      <c r="A3766" s="3" t="n">
        <v>3765</v>
      </c>
      <c r="B3766" s="3" t="s">
        <v>10980</v>
      </c>
      <c r="C3766" s="3" t="s">
        <v>10981</v>
      </c>
      <c r="D3766" s="3" t="n">
        <v>1</v>
      </c>
      <c r="E3766" s="3" t="n">
        <v>0.1412898</v>
      </c>
      <c r="F3766" s="3" t="n">
        <v>8</v>
      </c>
      <c r="G3766" s="3" t="n">
        <v>8</v>
      </c>
      <c r="H3766" s="3" t="n">
        <v>1</v>
      </c>
      <c r="I3766" s="3" t="n">
        <v>1</v>
      </c>
      <c r="J3766" s="3" t="n">
        <v>0</v>
      </c>
      <c r="K3766" s="3" t="n">
        <v>0</v>
      </c>
      <c r="L3766" s="3" t="n">
        <v>0</v>
      </c>
      <c r="M3766" s="3" t="n">
        <v>0</v>
      </c>
      <c r="N3766" s="3" t="n">
        <v>-1</v>
      </c>
      <c r="O3766" s="3" t="n">
        <v>-1</v>
      </c>
      <c r="P3766" s="3" t="n">
        <v>8.5</v>
      </c>
      <c r="Q3766" s="3" t="n">
        <v>24.2</v>
      </c>
      <c r="R3766" s="3" t="s">
        <v>10982</v>
      </c>
      <c r="S3766" s="4" t="n">
        <v>45747.1824305556</v>
      </c>
      <c r="T3766" s="3" t="s">
        <v>65</v>
      </c>
      <c r="U3766" s="3" t="s">
        <v>65</v>
      </c>
      <c r="V3766" s="3" t="n">
        <v>0</v>
      </c>
      <c r="W3766" s="3" t="n">
        <v>0</v>
      </c>
      <c r="X3766" s="3" t="n">
        <v>0</v>
      </c>
      <c r="Y3766" s="3" t="s">
        <v>30</v>
      </c>
      <c r="Z3766" s="3" t="s">
        <v>30</v>
      </c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</row>
    <row r="3767" customFormat="false" ht="15.75" hidden="false" customHeight="false" outlineLevel="0" collapsed="false">
      <c r="A3767" s="3" t="n">
        <v>3766</v>
      </c>
      <c r="B3767" s="3" t="s">
        <v>10983</v>
      </c>
      <c r="C3767" s="3" t="s">
        <v>10984</v>
      </c>
      <c r="D3767" s="3" t="n">
        <v>1</v>
      </c>
      <c r="E3767" s="3" t="n">
        <v>0.1550646</v>
      </c>
      <c r="F3767" s="3" t="n">
        <v>6</v>
      </c>
      <c r="G3767" s="3" t="n">
        <v>6</v>
      </c>
      <c r="H3767" s="3" t="n">
        <v>1</v>
      </c>
      <c r="I3767" s="3" t="n">
        <v>1</v>
      </c>
      <c r="J3767" s="3" t="n">
        <v>0</v>
      </c>
      <c r="K3767" s="3" t="n">
        <v>0</v>
      </c>
      <c r="L3767" s="3" t="n">
        <v>0</v>
      </c>
      <c r="M3767" s="3" t="n">
        <v>0</v>
      </c>
      <c r="N3767" s="3" t="n">
        <v>-1</v>
      </c>
      <c r="O3767" s="3" t="n">
        <v>-1</v>
      </c>
      <c r="P3767" s="3" t="n">
        <v>8.5</v>
      </c>
      <c r="Q3767" s="3" t="n">
        <v>24.2</v>
      </c>
      <c r="R3767" s="3" t="s">
        <v>10985</v>
      </c>
      <c r="S3767" s="4" t="n">
        <v>45747.1824421296</v>
      </c>
      <c r="T3767" s="3" t="s">
        <v>65</v>
      </c>
      <c r="U3767" s="3" t="s">
        <v>65</v>
      </c>
      <c r="V3767" s="3" t="n">
        <v>0</v>
      </c>
      <c r="W3767" s="3" t="n">
        <v>0</v>
      </c>
      <c r="X3767" s="3" t="n">
        <v>0</v>
      </c>
      <c r="Y3767" s="3" t="s">
        <v>30</v>
      </c>
      <c r="Z3767" s="3" t="s">
        <v>30</v>
      </c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</row>
    <row r="3768" customFormat="false" ht="15.75" hidden="false" customHeight="false" outlineLevel="0" collapsed="false">
      <c r="A3768" s="3" t="n">
        <v>3767</v>
      </c>
      <c r="B3768" s="3" t="s">
        <v>10986</v>
      </c>
      <c r="C3768" s="3" t="s">
        <v>10987</v>
      </c>
      <c r="D3768" s="3" t="n">
        <v>1</v>
      </c>
      <c r="E3768" s="3" t="n">
        <v>0.9138192</v>
      </c>
      <c r="F3768" s="3" t="n">
        <v>4</v>
      </c>
      <c r="G3768" s="3" t="n">
        <v>4</v>
      </c>
      <c r="H3768" s="3" t="n">
        <v>1</v>
      </c>
      <c r="I3768" s="3" t="n">
        <v>1</v>
      </c>
      <c r="J3768" s="3" t="n">
        <v>0</v>
      </c>
      <c r="K3768" s="3" t="n">
        <v>0</v>
      </c>
      <c r="L3768" s="3" t="n">
        <v>0</v>
      </c>
      <c r="M3768" s="3" t="n">
        <v>0</v>
      </c>
      <c r="N3768" s="3" t="n">
        <v>-1</v>
      </c>
      <c r="O3768" s="3" t="n">
        <v>-1</v>
      </c>
      <c r="P3768" s="3" t="n">
        <v>8.5</v>
      </c>
      <c r="Q3768" s="3" t="n">
        <v>24.2</v>
      </c>
      <c r="R3768" s="3" t="s">
        <v>10988</v>
      </c>
      <c r="S3768" s="4" t="n">
        <v>45747.1824768519</v>
      </c>
      <c r="T3768" s="3" t="s">
        <v>65</v>
      </c>
      <c r="U3768" s="3" t="s">
        <v>65</v>
      </c>
      <c r="V3768" s="3" t="n">
        <v>0</v>
      </c>
      <c r="W3768" s="3" t="n">
        <v>0</v>
      </c>
      <c r="X3768" s="3" t="n">
        <v>0</v>
      </c>
      <c r="Y3768" s="3" t="s">
        <v>30</v>
      </c>
      <c r="Z3768" s="3" t="s">
        <v>30</v>
      </c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</row>
    <row r="3769" customFormat="false" ht="15.75" hidden="false" customHeight="false" outlineLevel="0" collapsed="false">
      <c r="A3769" s="3" t="n">
        <v>3768</v>
      </c>
      <c r="B3769" s="3" t="s">
        <v>10989</v>
      </c>
      <c r="C3769" s="3" t="s">
        <v>10990</v>
      </c>
      <c r="D3769" s="3" t="n">
        <v>1</v>
      </c>
      <c r="E3769" s="3" t="n">
        <v>0.2250229</v>
      </c>
      <c r="F3769" s="3" t="n">
        <v>4</v>
      </c>
      <c r="G3769" s="3" t="n">
        <v>4</v>
      </c>
      <c r="H3769" s="3" t="n">
        <v>1</v>
      </c>
      <c r="I3769" s="3" t="n">
        <v>1</v>
      </c>
      <c r="J3769" s="3" t="n">
        <v>0</v>
      </c>
      <c r="K3769" s="3" t="n">
        <v>0</v>
      </c>
      <c r="L3769" s="3" t="n">
        <v>0</v>
      </c>
      <c r="M3769" s="3" t="n">
        <v>0</v>
      </c>
      <c r="N3769" s="3" t="n">
        <v>-1</v>
      </c>
      <c r="O3769" s="3" t="n">
        <v>-1</v>
      </c>
      <c r="P3769" s="3" t="n">
        <v>8.5</v>
      </c>
      <c r="Q3769" s="3" t="n">
        <v>24.2</v>
      </c>
      <c r="R3769" s="3" t="s">
        <v>10991</v>
      </c>
      <c r="S3769" s="4" t="n">
        <v>45747.1825</v>
      </c>
      <c r="T3769" s="3" t="s">
        <v>65</v>
      </c>
      <c r="U3769" s="3" t="s">
        <v>65</v>
      </c>
      <c r="V3769" s="3" t="n">
        <v>0</v>
      </c>
      <c r="W3769" s="3" t="n">
        <v>0</v>
      </c>
      <c r="X3769" s="3" t="n">
        <v>0</v>
      </c>
      <c r="Y3769" s="3" t="s">
        <v>30</v>
      </c>
      <c r="Z3769" s="3" t="s">
        <v>30</v>
      </c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</row>
    <row r="3770" customFormat="false" ht="15.75" hidden="false" customHeight="false" outlineLevel="0" collapsed="false">
      <c r="A3770" s="3" t="n">
        <v>3769</v>
      </c>
      <c r="B3770" s="3" t="s">
        <v>10992</v>
      </c>
      <c r="C3770" s="3" t="s">
        <v>10993</v>
      </c>
      <c r="D3770" s="3" t="n">
        <v>1</v>
      </c>
      <c r="E3770" s="3" t="n">
        <v>1.6903162</v>
      </c>
      <c r="F3770" s="3" t="n">
        <v>5</v>
      </c>
      <c r="G3770" s="3" t="n">
        <v>5</v>
      </c>
      <c r="H3770" s="3" t="n">
        <v>1</v>
      </c>
      <c r="I3770" s="3" t="n">
        <v>1</v>
      </c>
      <c r="J3770" s="3" t="n">
        <v>0</v>
      </c>
      <c r="K3770" s="3" t="n">
        <v>0</v>
      </c>
      <c r="L3770" s="3" t="n">
        <v>0</v>
      </c>
      <c r="M3770" s="3" t="n">
        <v>0</v>
      </c>
      <c r="N3770" s="3" t="n">
        <v>-1</v>
      </c>
      <c r="O3770" s="3" t="n">
        <v>-1</v>
      </c>
      <c r="P3770" s="3" t="n">
        <v>8.5</v>
      </c>
      <c r="Q3770" s="3" t="n">
        <v>24.2</v>
      </c>
      <c r="R3770" s="3" t="s">
        <v>10994</v>
      </c>
      <c r="S3770" s="4" t="n">
        <v>45747.1825347222</v>
      </c>
      <c r="T3770" s="3" t="s">
        <v>65</v>
      </c>
      <c r="U3770" s="3" t="s">
        <v>65</v>
      </c>
      <c r="V3770" s="3" t="n">
        <v>0</v>
      </c>
      <c r="W3770" s="3" t="n">
        <v>0</v>
      </c>
      <c r="X3770" s="3" t="n">
        <v>0</v>
      </c>
      <c r="Y3770" s="3" t="s">
        <v>30</v>
      </c>
      <c r="Z3770" s="3" t="s">
        <v>30</v>
      </c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</row>
    <row r="3771" customFormat="false" ht="15.75" hidden="false" customHeight="false" outlineLevel="0" collapsed="false">
      <c r="A3771" s="3" t="n">
        <v>3770</v>
      </c>
      <c r="B3771" s="3" t="s">
        <v>10995</v>
      </c>
      <c r="C3771" s="3" t="s">
        <v>10996</v>
      </c>
      <c r="D3771" s="3" t="n">
        <v>1</v>
      </c>
      <c r="E3771" s="3" t="n">
        <v>0.1123739</v>
      </c>
      <c r="F3771" s="3" t="n">
        <v>12</v>
      </c>
      <c r="G3771" s="3" t="n">
        <v>12</v>
      </c>
      <c r="H3771" s="3" t="n">
        <v>1</v>
      </c>
      <c r="I3771" s="3" t="n">
        <v>1</v>
      </c>
      <c r="J3771" s="3" t="n">
        <v>0</v>
      </c>
      <c r="K3771" s="3" t="n">
        <v>0</v>
      </c>
      <c r="L3771" s="3" t="n">
        <v>0</v>
      </c>
      <c r="M3771" s="3" t="n">
        <v>0</v>
      </c>
      <c r="N3771" s="3" t="n">
        <v>-1</v>
      </c>
      <c r="O3771" s="3" t="n">
        <v>-1</v>
      </c>
      <c r="P3771" s="3" t="n">
        <v>8.5</v>
      </c>
      <c r="Q3771" s="3" t="n">
        <v>24.2</v>
      </c>
      <c r="R3771" s="3" t="s">
        <v>10997</v>
      </c>
      <c r="S3771" s="4" t="n">
        <v>45747.1825578704</v>
      </c>
      <c r="T3771" s="3" t="s">
        <v>65</v>
      </c>
      <c r="U3771" s="3" t="s">
        <v>65</v>
      </c>
      <c r="V3771" s="3" t="n">
        <v>0</v>
      </c>
      <c r="W3771" s="3" t="n">
        <v>0</v>
      </c>
      <c r="X3771" s="3" t="n">
        <v>0</v>
      </c>
      <c r="Y3771" s="3" t="s">
        <v>30</v>
      </c>
      <c r="Z3771" s="3" t="s">
        <v>30</v>
      </c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</row>
    <row r="3772" customFormat="false" ht="15.75" hidden="false" customHeight="false" outlineLevel="0" collapsed="false">
      <c r="A3772" s="3" t="n">
        <v>3771</v>
      </c>
      <c r="B3772" s="3" t="s">
        <v>10998</v>
      </c>
      <c r="C3772" s="3" t="s">
        <v>10999</v>
      </c>
      <c r="D3772" s="3" t="n">
        <v>1</v>
      </c>
      <c r="E3772" s="3" t="n">
        <v>0.2095825</v>
      </c>
      <c r="F3772" s="3" t="n">
        <v>11</v>
      </c>
      <c r="G3772" s="3" t="n">
        <v>11</v>
      </c>
      <c r="H3772" s="3" t="n">
        <v>1</v>
      </c>
      <c r="I3772" s="3" t="n">
        <v>1</v>
      </c>
      <c r="J3772" s="3" t="n">
        <v>0</v>
      </c>
      <c r="K3772" s="3" t="n">
        <v>0</v>
      </c>
      <c r="L3772" s="3" t="n">
        <v>0</v>
      </c>
      <c r="M3772" s="3" t="n">
        <v>0</v>
      </c>
      <c r="N3772" s="3" t="n">
        <v>-1</v>
      </c>
      <c r="O3772" s="3" t="n">
        <v>-1</v>
      </c>
      <c r="P3772" s="3" t="n">
        <v>8.5</v>
      </c>
      <c r="Q3772" s="3" t="n">
        <v>24.2</v>
      </c>
      <c r="R3772" s="3" t="s">
        <v>11000</v>
      </c>
      <c r="S3772" s="4" t="n">
        <v>45747.1825694444</v>
      </c>
      <c r="T3772" s="3" t="s">
        <v>65</v>
      </c>
      <c r="U3772" s="3" t="s">
        <v>65</v>
      </c>
      <c r="V3772" s="3" t="n">
        <v>0</v>
      </c>
      <c r="W3772" s="3" t="n">
        <v>0</v>
      </c>
      <c r="X3772" s="3" t="n">
        <v>0</v>
      </c>
      <c r="Y3772" s="3" t="s">
        <v>30</v>
      </c>
      <c r="Z3772" s="3" t="s">
        <v>30</v>
      </c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</row>
    <row r="3773" customFormat="false" ht="15.75" hidden="false" customHeight="false" outlineLevel="0" collapsed="false">
      <c r="A3773" s="3" t="n">
        <v>3772</v>
      </c>
      <c r="B3773" s="3" t="s">
        <v>11001</v>
      </c>
      <c r="C3773" s="3" t="s">
        <v>11002</v>
      </c>
      <c r="D3773" s="3" t="n">
        <v>1</v>
      </c>
      <c r="E3773" s="3" t="n">
        <v>0.1560239</v>
      </c>
      <c r="F3773" s="3" t="n">
        <v>6</v>
      </c>
      <c r="G3773" s="3" t="n">
        <v>6</v>
      </c>
      <c r="H3773" s="3" t="n">
        <v>1</v>
      </c>
      <c r="I3773" s="3" t="n">
        <v>1</v>
      </c>
      <c r="J3773" s="3" t="n">
        <v>0</v>
      </c>
      <c r="K3773" s="3" t="n">
        <v>0</v>
      </c>
      <c r="L3773" s="3" t="n">
        <v>0</v>
      </c>
      <c r="M3773" s="3" t="n">
        <v>0</v>
      </c>
      <c r="N3773" s="3" t="n">
        <v>-1</v>
      </c>
      <c r="O3773" s="3" t="n">
        <v>-1</v>
      </c>
      <c r="P3773" s="3" t="n">
        <v>8.5</v>
      </c>
      <c r="Q3773" s="3" t="n">
        <v>24.2</v>
      </c>
      <c r="R3773" s="3" t="s">
        <v>11003</v>
      </c>
      <c r="S3773" s="4" t="n">
        <v>45747.1825925926</v>
      </c>
      <c r="T3773" s="3" t="s">
        <v>65</v>
      </c>
      <c r="U3773" s="3" t="s">
        <v>65</v>
      </c>
      <c r="V3773" s="3" t="n">
        <v>0</v>
      </c>
      <c r="W3773" s="3" t="n">
        <v>0</v>
      </c>
      <c r="X3773" s="3" t="n">
        <v>0</v>
      </c>
      <c r="Y3773" s="3" t="s">
        <v>30</v>
      </c>
      <c r="Z3773" s="3" t="s">
        <v>30</v>
      </c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</row>
    <row r="3774" customFormat="false" ht="15.75" hidden="false" customHeight="false" outlineLevel="0" collapsed="false">
      <c r="A3774" s="3" t="n">
        <v>3773</v>
      </c>
      <c r="B3774" s="3" t="s">
        <v>11004</v>
      </c>
      <c r="C3774" s="3" t="s">
        <v>11005</v>
      </c>
      <c r="D3774" s="3" t="n">
        <v>1</v>
      </c>
      <c r="E3774" s="3" t="n">
        <v>0.836342</v>
      </c>
      <c r="F3774" s="3" t="n">
        <v>4</v>
      </c>
      <c r="G3774" s="3" t="n">
        <v>4</v>
      </c>
      <c r="H3774" s="3" t="n">
        <v>1</v>
      </c>
      <c r="I3774" s="3" t="n">
        <v>1</v>
      </c>
      <c r="J3774" s="3" t="n">
        <v>0</v>
      </c>
      <c r="K3774" s="3" t="n">
        <v>0</v>
      </c>
      <c r="L3774" s="3" t="n">
        <v>0</v>
      </c>
      <c r="M3774" s="3" t="n">
        <v>0</v>
      </c>
      <c r="N3774" s="3" t="n">
        <v>-1</v>
      </c>
      <c r="O3774" s="3" t="n">
        <v>-1</v>
      </c>
      <c r="P3774" s="3" t="n">
        <v>8.5</v>
      </c>
      <c r="Q3774" s="3" t="n">
        <v>24.2</v>
      </c>
      <c r="R3774" s="3" t="s">
        <v>11006</v>
      </c>
      <c r="S3774" s="4" t="n">
        <v>45747.1826157407</v>
      </c>
      <c r="T3774" s="3" t="s">
        <v>65</v>
      </c>
      <c r="U3774" s="3" t="s">
        <v>65</v>
      </c>
      <c r="V3774" s="3" t="n">
        <v>0</v>
      </c>
      <c r="W3774" s="3" t="n">
        <v>0</v>
      </c>
      <c r="X3774" s="3" t="n">
        <v>0</v>
      </c>
      <c r="Y3774" s="3" t="s">
        <v>30</v>
      </c>
      <c r="Z3774" s="3" t="s">
        <v>30</v>
      </c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</row>
    <row r="3775" customFormat="false" ht="15.75" hidden="false" customHeight="false" outlineLevel="0" collapsed="false">
      <c r="A3775" s="3" t="n">
        <v>3774</v>
      </c>
      <c r="B3775" s="3" t="s">
        <v>11007</v>
      </c>
      <c r="C3775" s="3" t="s">
        <v>11008</v>
      </c>
      <c r="D3775" s="3" t="n">
        <v>1</v>
      </c>
      <c r="E3775" s="3" t="n">
        <v>0.3411015</v>
      </c>
      <c r="F3775" s="3" t="n">
        <v>4</v>
      </c>
      <c r="G3775" s="3" t="n">
        <v>4</v>
      </c>
      <c r="H3775" s="3" t="n">
        <v>1</v>
      </c>
      <c r="I3775" s="3" t="n">
        <v>1</v>
      </c>
      <c r="J3775" s="3" t="n">
        <v>0</v>
      </c>
      <c r="K3775" s="3" t="n">
        <v>0</v>
      </c>
      <c r="L3775" s="3" t="n">
        <v>0</v>
      </c>
      <c r="M3775" s="3" t="n">
        <v>0</v>
      </c>
      <c r="N3775" s="3" t="n">
        <v>-1</v>
      </c>
      <c r="O3775" s="3" t="n">
        <v>-1</v>
      </c>
      <c r="P3775" s="3" t="n">
        <v>8.5</v>
      </c>
      <c r="Q3775" s="3" t="n">
        <v>24.2</v>
      </c>
      <c r="R3775" s="3" t="s">
        <v>11009</v>
      </c>
      <c r="S3775" s="4" t="n">
        <v>45747.1826388889</v>
      </c>
      <c r="T3775" s="3" t="s">
        <v>65</v>
      </c>
      <c r="U3775" s="3" t="s">
        <v>65</v>
      </c>
      <c r="V3775" s="3" t="n">
        <v>0</v>
      </c>
      <c r="W3775" s="3" t="n">
        <v>0</v>
      </c>
      <c r="X3775" s="3" t="n">
        <v>0</v>
      </c>
      <c r="Y3775" s="3" t="s">
        <v>30</v>
      </c>
      <c r="Z3775" s="3" t="s">
        <v>30</v>
      </c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</row>
    <row r="3776" customFormat="false" ht="15.75" hidden="false" customHeight="false" outlineLevel="0" collapsed="false">
      <c r="A3776" s="3" t="n">
        <v>3775</v>
      </c>
      <c r="B3776" s="3" t="s">
        <v>11010</v>
      </c>
      <c r="C3776" s="3" t="s">
        <v>11011</v>
      </c>
      <c r="D3776" s="3" t="n">
        <v>1</v>
      </c>
      <c r="E3776" s="3" t="n">
        <v>1.1242439</v>
      </c>
      <c r="F3776" s="3" t="n">
        <v>5</v>
      </c>
      <c r="G3776" s="3" t="n">
        <v>5</v>
      </c>
      <c r="H3776" s="3" t="n">
        <v>1</v>
      </c>
      <c r="I3776" s="3" t="n">
        <v>1</v>
      </c>
      <c r="J3776" s="3" t="n">
        <v>0</v>
      </c>
      <c r="K3776" s="3" t="n">
        <v>0</v>
      </c>
      <c r="L3776" s="3" t="n">
        <v>0</v>
      </c>
      <c r="M3776" s="3" t="n">
        <v>0</v>
      </c>
      <c r="N3776" s="3" t="n">
        <v>-1</v>
      </c>
      <c r="O3776" s="3" t="n">
        <v>-1</v>
      </c>
      <c r="P3776" s="3" t="n">
        <v>8.5</v>
      </c>
      <c r="Q3776" s="3" t="n">
        <v>24.2</v>
      </c>
      <c r="R3776" s="3" t="s">
        <v>11012</v>
      </c>
      <c r="S3776" s="4" t="n">
        <v>45747.1826736111</v>
      </c>
      <c r="T3776" s="3" t="s">
        <v>65</v>
      </c>
      <c r="U3776" s="3" t="s">
        <v>65</v>
      </c>
      <c r="V3776" s="3" t="n">
        <v>0</v>
      </c>
      <c r="W3776" s="3" t="n">
        <v>0</v>
      </c>
      <c r="X3776" s="3" t="n">
        <v>0</v>
      </c>
      <c r="Y3776" s="3" t="s">
        <v>30</v>
      </c>
      <c r="Z3776" s="3" t="s">
        <v>30</v>
      </c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</row>
    <row r="3777" customFormat="false" ht="15.75" hidden="false" customHeight="false" outlineLevel="0" collapsed="false">
      <c r="A3777" s="3" t="n">
        <v>3776</v>
      </c>
      <c r="B3777" s="3" t="s">
        <v>11013</v>
      </c>
      <c r="C3777" s="3" t="s">
        <v>11014</v>
      </c>
      <c r="D3777" s="3" t="n">
        <v>1</v>
      </c>
      <c r="E3777" s="3" t="n">
        <v>0.1011407</v>
      </c>
      <c r="F3777" s="3" t="n">
        <v>12</v>
      </c>
      <c r="G3777" s="3" t="n">
        <v>12</v>
      </c>
      <c r="H3777" s="3" t="n">
        <v>1</v>
      </c>
      <c r="I3777" s="3" t="n">
        <v>1</v>
      </c>
      <c r="J3777" s="3" t="n">
        <v>0</v>
      </c>
      <c r="K3777" s="3" t="n">
        <v>0</v>
      </c>
      <c r="L3777" s="3" t="n">
        <v>0</v>
      </c>
      <c r="M3777" s="3" t="n">
        <v>0</v>
      </c>
      <c r="N3777" s="3" t="n">
        <v>-1</v>
      </c>
      <c r="O3777" s="3" t="n">
        <v>-1</v>
      </c>
      <c r="P3777" s="3" t="n">
        <v>8.5</v>
      </c>
      <c r="Q3777" s="3" t="n">
        <v>24.2</v>
      </c>
      <c r="R3777" s="3" t="s">
        <v>11015</v>
      </c>
      <c r="S3777" s="4" t="n">
        <v>45747.1826851852</v>
      </c>
      <c r="T3777" s="3" t="s">
        <v>65</v>
      </c>
      <c r="U3777" s="3" t="s">
        <v>65</v>
      </c>
      <c r="V3777" s="3" t="n">
        <v>0</v>
      </c>
      <c r="W3777" s="3" t="n">
        <v>0</v>
      </c>
      <c r="X3777" s="3" t="n">
        <v>0</v>
      </c>
      <c r="Y3777" s="3" t="s">
        <v>30</v>
      </c>
      <c r="Z3777" s="3" t="s">
        <v>30</v>
      </c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</row>
    <row r="3778" customFormat="false" ht="15.75" hidden="false" customHeight="false" outlineLevel="0" collapsed="false">
      <c r="A3778" s="3" t="n">
        <v>3777</v>
      </c>
      <c r="B3778" s="3" t="s">
        <v>11016</v>
      </c>
      <c r="C3778" s="3" t="s">
        <v>11017</v>
      </c>
      <c r="D3778" s="3" t="n">
        <v>1</v>
      </c>
      <c r="E3778" s="3" t="n">
        <v>0.2140268</v>
      </c>
      <c r="F3778" s="3" t="n">
        <v>12</v>
      </c>
      <c r="G3778" s="3" t="n">
        <v>12</v>
      </c>
      <c r="H3778" s="3" t="n">
        <v>1</v>
      </c>
      <c r="I3778" s="3" t="n">
        <v>1</v>
      </c>
      <c r="J3778" s="3" t="n">
        <v>0</v>
      </c>
      <c r="K3778" s="3" t="n">
        <v>0</v>
      </c>
      <c r="L3778" s="3" t="n">
        <v>0</v>
      </c>
      <c r="M3778" s="3" t="n">
        <v>0</v>
      </c>
      <c r="N3778" s="3" t="n">
        <v>-1</v>
      </c>
      <c r="O3778" s="3" t="n">
        <v>-1</v>
      </c>
      <c r="P3778" s="3" t="n">
        <v>8.5</v>
      </c>
      <c r="Q3778" s="3" t="n">
        <v>24.2</v>
      </c>
      <c r="R3778" s="3" t="s">
        <v>11018</v>
      </c>
      <c r="S3778" s="4" t="n">
        <v>45747.1827083333</v>
      </c>
      <c r="T3778" s="3" t="s">
        <v>65</v>
      </c>
      <c r="U3778" s="3" t="s">
        <v>65</v>
      </c>
      <c r="V3778" s="3" t="n">
        <v>0</v>
      </c>
      <c r="W3778" s="3" t="n">
        <v>0</v>
      </c>
      <c r="X3778" s="3" t="n">
        <v>0</v>
      </c>
      <c r="Y3778" s="3" t="s">
        <v>30</v>
      </c>
      <c r="Z3778" s="3" t="s">
        <v>30</v>
      </c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</row>
    <row r="3779" customFormat="false" ht="15.75" hidden="false" customHeight="false" outlineLevel="0" collapsed="false">
      <c r="A3779" s="3" t="n">
        <v>3778</v>
      </c>
      <c r="B3779" s="3" t="s">
        <v>11019</v>
      </c>
      <c r="C3779" s="3" t="s">
        <v>11020</v>
      </c>
      <c r="D3779" s="3" t="n">
        <v>1</v>
      </c>
      <c r="E3779" s="3" t="n">
        <v>0.1495568</v>
      </c>
      <c r="F3779" s="3" t="n">
        <v>6</v>
      </c>
      <c r="G3779" s="3" t="n">
        <v>6</v>
      </c>
      <c r="H3779" s="3" t="n">
        <v>1</v>
      </c>
      <c r="I3779" s="3" t="n">
        <v>1</v>
      </c>
      <c r="J3779" s="3" t="n">
        <v>0</v>
      </c>
      <c r="K3779" s="3" t="n">
        <v>0</v>
      </c>
      <c r="L3779" s="3" t="n">
        <v>0</v>
      </c>
      <c r="M3779" s="3" t="n">
        <v>0</v>
      </c>
      <c r="N3779" s="3" t="n">
        <v>-1</v>
      </c>
      <c r="O3779" s="3" t="n">
        <v>-1</v>
      </c>
      <c r="P3779" s="3" t="n">
        <v>8.5</v>
      </c>
      <c r="Q3779" s="3" t="n">
        <v>24.2</v>
      </c>
      <c r="R3779" s="3" t="s">
        <v>11021</v>
      </c>
      <c r="S3779" s="4" t="n">
        <v>45747.1827314815</v>
      </c>
      <c r="T3779" s="3" t="s">
        <v>65</v>
      </c>
      <c r="U3779" s="3" t="s">
        <v>65</v>
      </c>
      <c r="V3779" s="3" t="n">
        <v>0</v>
      </c>
      <c r="W3779" s="3" t="n">
        <v>0</v>
      </c>
      <c r="X3779" s="3" t="n">
        <v>0</v>
      </c>
      <c r="Y3779" s="3" t="s">
        <v>30</v>
      </c>
      <c r="Z3779" s="3" t="s">
        <v>30</v>
      </c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</row>
    <row r="3780" customFormat="false" ht="15.75" hidden="false" customHeight="false" outlineLevel="0" collapsed="false">
      <c r="A3780" s="3" t="n">
        <v>3779</v>
      </c>
      <c r="B3780" s="3" t="s">
        <v>11022</v>
      </c>
      <c r="C3780" s="3" t="s">
        <v>11023</v>
      </c>
      <c r="D3780" s="3" t="n">
        <v>1</v>
      </c>
      <c r="E3780" s="3" t="n">
        <v>0.0963528</v>
      </c>
      <c r="F3780" s="3" t="n">
        <v>7</v>
      </c>
      <c r="G3780" s="3" t="n">
        <v>7</v>
      </c>
      <c r="H3780" s="3" t="n">
        <v>2</v>
      </c>
      <c r="I3780" s="3" t="n">
        <v>2</v>
      </c>
      <c r="J3780" s="3" t="n">
        <v>0</v>
      </c>
      <c r="K3780" s="3" t="n">
        <v>0</v>
      </c>
      <c r="L3780" s="3" t="n">
        <v>5</v>
      </c>
      <c r="M3780" s="3" t="n">
        <v>5</v>
      </c>
      <c r="N3780" s="3" t="n">
        <v>-1</v>
      </c>
      <c r="O3780" s="3" t="n">
        <v>-1</v>
      </c>
      <c r="P3780" s="3" t="n">
        <v>8.5</v>
      </c>
      <c r="Q3780" s="3" t="n">
        <v>24.2</v>
      </c>
      <c r="R3780" s="3" t="s">
        <v>11024</v>
      </c>
      <c r="S3780" s="4" t="n">
        <v>45747.1827430556</v>
      </c>
      <c r="T3780" s="3" t="s">
        <v>65</v>
      </c>
      <c r="U3780" s="3" t="s">
        <v>65</v>
      </c>
      <c r="V3780" s="3" t="n">
        <v>0</v>
      </c>
      <c r="W3780" s="3" t="n">
        <v>0</v>
      </c>
      <c r="X3780" s="3" t="n">
        <v>0</v>
      </c>
      <c r="Y3780" s="3" t="s">
        <v>30</v>
      </c>
      <c r="Z3780" s="3" t="s">
        <v>30</v>
      </c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</row>
    <row r="3781" customFormat="false" ht="15.75" hidden="false" customHeight="false" outlineLevel="0" collapsed="false">
      <c r="A3781" s="3" t="n">
        <v>3780</v>
      </c>
      <c r="B3781" s="3" t="s">
        <v>11025</v>
      </c>
      <c r="C3781" s="3" t="s">
        <v>11026</v>
      </c>
      <c r="D3781" s="3" t="n">
        <v>1</v>
      </c>
      <c r="E3781" s="3" t="n">
        <v>0.1196032</v>
      </c>
      <c r="F3781" s="3" t="n">
        <v>7</v>
      </c>
      <c r="G3781" s="3" t="n">
        <v>7</v>
      </c>
      <c r="H3781" s="3" t="n">
        <v>2</v>
      </c>
      <c r="I3781" s="3" t="n">
        <v>2</v>
      </c>
      <c r="J3781" s="3" t="n">
        <v>0</v>
      </c>
      <c r="K3781" s="3" t="n">
        <v>0</v>
      </c>
      <c r="L3781" s="3" t="n">
        <v>5</v>
      </c>
      <c r="M3781" s="3" t="n">
        <v>5</v>
      </c>
      <c r="N3781" s="3" t="n">
        <v>-1</v>
      </c>
      <c r="O3781" s="3" t="n">
        <v>-1</v>
      </c>
      <c r="P3781" s="3" t="n">
        <v>8.5</v>
      </c>
      <c r="Q3781" s="3" t="n">
        <v>24.2</v>
      </c>
      <c r="R3781" s="3" t="s">
        <v>11027</v>
      </c>
      <c r="S3781" s="4" t="n">
        <v>45747.1827546296</v>
      </c>
      <c r="T3781" s="3" t="s">
        <v>65</v>
      </c>
      <c r="U3781" s="3" t="s">
        <v>65</v>
      </c>
      <c r="V3781" s="3" t="n">
        <v>0</v>
      </c>
      <c r="W3781" s="3" t="n">
        <v>0</v>
      </c>
      <c r="X3781" s="3" t="n">
        <v>0</v>
      </c>
      <c r="Y3781" s="3" t="s">
        <v>30</v>
      </c>
      <c r="Z3781" s="3" t="s">
        <v>30</v>
      </c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</row>
    <row r="3782" customFormat="false" ht="15.75" hidden="false" customHeight="false" outlineLevel="0" collapsed="false">
      <c r="A3782" s="3" t="n">
        <v>3781</v>
      </c>
      <c r="B3782" s="3" t="s">
        <v>11028</v>
      </c>
      <c r="C3782" s="3" t="s">
        <v>11029</v>
      </c>
      <c r="D3782" s="3" t="n">
        <v>1</v>
      </c>
      <c r="E3782" s="3" t="n">
        <v>0.1051737</v>
      </c>
      <c r="F3782" s="3" t="n">
        <v>7</v>
      </c>
      <c r="G3782" s="3" t="n">
        <v>7</v>
      </c>
      <c r="H3782" s="3" t="n">
        <v>2</v>
      </c>
      <c r="I3782" s="3" t="n">
        <v>2</v>
      </c>
      <c r="J3782" s="3" t="n">
        <v>0</v>
      </c>
      <c r="K3782" s="3" t="n">
        <v>0</v>
      </c>
      <c r="L3782" s="3" t="n">
        <v>5</v>
      </c>
      <c r="M3782" s="3" t="n">
        <v>5</v>
      </c>
      <c r="N3782" s="3" t="n">
        <v>-1</v>
      </c>
      <c r="O3782" s="3" t="n">
        <v>-1</v>
      </c>
      <c r="P3782" s="3" t="n">
        <v>8.5</v>
      </c>
      <c r="Q3782" s="3" t="n">
        <v>24.2</v>
      </c>
      <c r="R3782" s="3" t="s">
        <v>11030</v>
      </c>
      <c r="S3782" s="4" t="n">
        <v>45747.1827662037</v>
      </c>
      <c r="T3782" s="3" t="s">
        <v>65</v>
      </c>
      <c r="U3782" s="3" t="s">
        <v>65</v>
      </c>
      <c r="V3782" s="3" t="n">
        <v>0</v>
      </c>
      <c r="W3782" s="3" t="n">
        <v>0</v>
      </c>
      <c r="X3782" s="3" t="n">
        <v>0</v>
      </c>
      <c r="Y3782" s="3" t="s">
        <v>30</v>
      </c>
      <c r="Z3782" s="3" t="s">
        <v>30</v>
      </c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</row>
    <row r="3783" customFormat="false" ht="15.75" hidden="false" customHeight="false" outlineLevel="0" collapsed="false">
      <c r="A3783" s="3" t="n">
        <v>3782</v>
      </c>
      <c r="B3783" s="3" t="s">
        <v>11031</v>
      </c>
      <c r="C3783" s="3" t="s">
        <v>11032</v>
      </c>
      <c r="D3783" s="3" t="n">
        <v>1</v>
      </c>
      <c r="E3783" s="3" t="n">
        <v>0.0957302</v>
      </c>
      <c r="F3783" s="3" t="n">
        <v>7</v>
      </c>
      <c r="G3783" s="3" t="n">
        <v>7</v>
      </c>
      <c r="H3783" s="3" t="n">
        <v>2</v>
      </c>
      <c r="I3783" s="3" t="n">
        <v>2</v>
      </c>
      <c r="J3783" s="3" t="n">
        <v>0</v>
      </c>
      <c r="K3783" s="3" t="n">
        <v>0</v>
      </c>
      <c r="L3783" s="3" t="n">
        <v>5</v>
      </c>
      <c r="M3783" s="3" t="n">
        <v>5</v>
      </c>
      <c r="N3783" s="3" t="n">
        <v>-1</v>
      </c>
      <c r="O3783" s="3" t="n">
        <v>-1</v>
      </c>
      <c r="P3783" s="3" t="n">
        <v>8.5</v>
      </c>
      <c r="Q3783" s="3" t="n">
        <v>24.2</v>
      </c>
      <c r="R3783" s="3" t="s">
        <v>11033</v>
      </c>
      <c r="S3783" s="4" t="n">
        <v>45747.1827893519</v>
      </c>
      <c r="T3783" s="3" t="s">
        <v>65</v>
      </c>
      <c r="U3783" s="3" t="s">
        <v>65</v>
      </c>
      <c r="V3783" s="3" t="n">
        <v>0</v>
      </c>
      <c r="W3783" s="3" t="n">
        <v>0</v>
      </c>
      <c r="X3783" s="3" t="n">
        <v>0</v>
      </c>
      <c r="Y3783" s="3" t="s">
        <v>30</v>
      </c>
      <c r="Z3783" s="3" t="s">
        <v>30</v>
      </c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</row>
    <row r="3784" customFormat="false" ht="15.75" hidden="false" customHeight="false" outlineLevel="0" collapsed="false">
      <c r="A3784" s="3" t="n">
        <v>3783</v>
      </c>
      <c r="B3784" s="3" t="s">
        <v>11034</v>
      </c>
      <c r="C3784" s="3" t="s">
        <v>11035</v>
      </c>
      <c r="D3784" s="3" t="n">
        <v>1</v>
      </c>
      <c r="E3784" s="3" t="n">
        <v>0.1044286</v>
      </c>
      <c r="F3784" s="3" t="n">
        <v>7</v>
      </c>
      <c r="G3784" s="3" t="n">
        <v>7</v>
      </c>
      <c r="H3784" s="3" t="n">
        <v>2</v>
      </c>
      <c r="I3784" s="3" t="n">
        <v>2</v>
      </c>
      <c r="J3784" s="3" t="n">
        <v>0</v>
      </c>
      <c r="K3784" s="3" t="n">
        <v>0</v>
      </c>
      <c r="L3784" s="3" t="n">
        <v>5</v>
      </c>
      <c r="M3784" s="3" t="n">
        <v>5</v>
      </c>
      <c r="N3784" s="3" t="n">
        <v>-1</v>
      </c>
      <c r="O3784" s="3" t="n">
        <v>-1</v>
      </c>
      <c r="P3784" s="3" t="n">
        <v>8.5</v>
      </c>
      <c r="Q3784" s="3" t="n">
        <v>24.2</v>
      </c>
      <c r="R3784" s="3" t="s">
        <v>11036</v>
      </c>
      <c r="S3784" s="4" t="n">
        <v>45747.1828009259</v>
      </c>
      <c r="T3784" s="3" t="s">
        <v>65</v>
      </c>
      <c r="U3784" s="3" t="s">
        <v>65</v>
      </c>
      <c r="V3784" s="3" t="n">
        <v>0</v>
      </c>
      <c r="W3784" s="3" t="n">
        <v>0</v>
      </c>
      <c r="X3784" s="3" t="n">
        <v>0</v>
      </c>
      <c r="Y3784" s="3" t="s">
        <v>30</v>
      </c>
      <c r="Z3784" s="3" t="s">
        <v>30</v>
      </c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</row>
    <row r="3785" customFormat="false" ht="15.75" hidden="false" customHeight="false" outlineLevel="0" collapsed="false">
      <c r="A3785" s="3" t="n">
        <v>3784</v>
      </c>
      <c r="B3785" s="3" t="s">
        <v>11037</v>
      </c>
      <c r="C3785" s="3" t="s">
        <v>11038</v>
      </c>
      <c r="D3785" s="3" t="n">
        <v>1</v>
      </c>
      <c r="E3785" s="3" t="n">
        <v>0.0996928</v>
      </c>
      <c r="F3785" s="3" t="n">
        <v>7</v>
      </c>
      <c r="G3785" s="3" t="n">
        <v>7</v>
      </c>
      <c r="H3785" s="3" t="n">
        <v>2</v>
      </c>
      <c r="I3785" s="3" t="n">
        <v>2</v>
      </c>
      <c r="J3785" s="3" t="n">
        <v>0</v>
      </c>
      <c r="K3785" s="3" t="n">
        <v>0</v>
      </c>
      <c r="L3785" s="3" t="n">
        <v>5</v>
      </c>
      <c r="M3785" s="3" t="n">
        <v>5</v>
      </c>
      <c r="N3785" s="3" t="n">
        <v>-1</v>
      </c>
      <c r="O3785" s="3" t="n">
        <v>-1</v>
      </c>
      <c r="P3785" s="3" t="n">
        <v>8.5</v>
      </c>
      <c r="Q3785" s="3" t="n">
        <v>24.2</v>
      </c>
      <c r="R3785" s="3" t="s">
        <v>11039</v>
      </c>
      <c r="S3785" s="4" t="n">
        <v>45747.1828125</v>
      </c>
      <c r="T3785" s="3" t="s">
        <v>65</v>
      </c>
      <c r="U3785" s="3" t="s">
        <v>65</v>
      </c>
      <c r="V3785" s="3" t="n">
        <v>0</v>
      </c>
      <c r="W3785" s="3" t="n">
        <v>0</v>
      </c>
      <c r="X3785" s="3" t="n">
        <v>0</v>
      </c>
      <c r="Y3785" s="3" t="s">
        <v>30</v>
      </c>
      <c r="Z3785" s="3" t="s">
        <v>30</v>
      </c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</row>
    <row r="3786" customFormat="false" ht="15.75" hidden="false" customHeight="false" outlineLevel="0" collapsed="false">
      <c r="A3786" s="3" t="n">
        <v>3785</v>
      </c>
      <c r="B3786" s="3" t="s">
        <v>11040</v>
      </c>
      <c r="C3786" s="3" t="s">
        <v>11041</v>
      </c>
      <c r="D3786" s="3" t="n">
        <v>1</v>
      </c>
      <c r="E3786" s="3" t="n">
        <v>0.9987936</v>
      </c>
      <c r="F3786" s="3" t="n">
        <v>4</v>
      </c>
      <c r="G3786" s="3" t="n">
        <v>4</v>
      </c>
      <c r="H3786" s="3" t="n">
        <v>1</v>
      </c>
      <c r="I3786" s="3" t="n">
        <v>1</v>
      </c>
      <c r="J3786" s="3" t="n">
        <v>0</v>
      </c>
      <c r="K3786" s="3" t="n">
        <v>0</v>
      </c>
      <c r="L3786" s="3" t="n">
        <v>0</v>
      </c>
      <c r="M3786" s="3" t="n">
        <v>0</v>
      </c>
      <c r="N3786" s="3" t="n">
        <v>-1</v>
      </c>
      <c r="O3786" s="3" t="n">
        <v>-1</v>
      </c>
      <c r="P3786" s="3" t="n">
        <v>8.5</v>
      </c>
      <c r="Q3786" s="3" t="n">
        <v>24.2</v>
      </c>
      <c r="R3786" s="3" t="s">
        <v>11042</v>
      </c>
      <c r="S3786" s="4" t="n">
        <v>45747.1828472222</v>
      </c>
      <c r="T3786" s="3" t="s">
        <v>65</v>
      </c>
      <c r="U3786" s="3" t="s">
        <v>65</v>
      </c>
      <c r="V3786" s="3" t="n">
        <v>0</v>
      </c>
      <c r="W3786" s="3" t="n">
        <v>0</v>
      </c>
      <c r="X3786" s="3" t="n">
        <v>0</v>
      </c>
      <c r="Y3786" s="3" t="s">
        <v>30</v>
      </c>
      <c r="Z3786" s="3" t="s">
        <v>30</v>
      </c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</row>
    <row r="3787" customFormat="false" ht="15.75" hidden="false" customHeight="false" outlineLevel="0" collapsed="false">
      <c r="A3787" s="3" t="n">
        <v>3786</v>
      </c>
      <c r="B3787" s="3" t="s">
        <v>11043</v>
      </c>
      <c r="C3787" s="3" t="s">
        <v>11044</v>
      </c>
      <c r="D3787" s="3" t="n">
        <v>1</v>
      </c>
      <c r="E3787" s="3" t="n">
        <v>0.4534227</v>
      </c>
      <c r="F3787" s="3" t="n">
        <v>4</v>
      </c>
      <c r="G3787" s="3" t="n">
        <v>4</v>
      </c>
      <c r="H3787" s="3" t="n">
        <v>1</v>
      </c>
      <c r="I3787" s="3" t="n">
        <v>1</v>
      </c>
      <c r="J3787" s="3" t="n">
        <v>0</v>
      </c>
      <c r="K3787" s="3" t="n">
        <v>0</v>
      </c>
      <c r="L3787" s="3" t="n">
        <v>0</v>
      </c>
      <c r="M3787" s="3" t="n">
        <v>0</v>
      </c>
      <c r="N3787" s="3" t="n">
        <v>-1</v>
      </c>
      <c r="O3787" s="3" t="n">
        <v>-1</v>
      </c>
      <c r="P3787" s="3" t="n">
        <v>8.5</v>
      </c>
      <c r="Q3787" s="3" t="n">
        <v>24.2</v>
      </c>
      <c r="R3787" s="3" t="s">
        <v>11045</v>
      </c>
      <c r="S3787" s="4" t="n">
        <v>45747.1828703704</v>
      </c>
      <c r="T3787" s="3" t="s">
        <v>65</v>
      </c>
      <c r="U3787" s="3" t="s">
        <v>65</v>
      </c>
      <c r="V3787" s="3" t="n">
        <v>0</v>
      </c>
      <c r="W3787" s="3" t="n">
        <v>0</v>
      </c>
      <c r="X3787" s="3" t="n">
        <v>0</v>
      </c>
      <c r="Y3787" s="3" t="s">
        <v>30</v>
      </c>
      <c r="Z3787" s="3" t="s">
        <v>30</v>
      </c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</row>
    <row r="3788" customFormat="false" ht="15.75" hidden="false" customHeight="false" outlineLevel="0" collapsed="false">
      <c r="A3788" s="3" t="n">
        <v>3787</v>
      </c>
      <c r="B3788" s="3" t="s">
        <v>11046</v>
      </c>
      <c r="C3788" s="3" t="s">
        <v>11047</v>
      </c>
      <c r="D3788" s="3" t="n">
        <v>1</v>
      </c>
      <c r="E3788" s="3" t="n">
        <v>1.7544024</v>
      </c>
      <c r="F3788" s="3" t="n">
        <v>6</v>
      </c>
      <c r="G3788" s="3" t="n">
        <v>6</v>
      </c>
      <c r="H3788" s="3" t="n">
        <v>1</v>
      </c>
      <c r="I3788" s="3" t="n">
        <v>1</v>
      </c>
      <c r="J3788" s="3" t="n">
        <v>0</v>
      </c>
      <c r="K3788" s="3" t="n">
        <v>0</v>
      </c>
      <c r="L3788" s="3" t="n">
        <v>0</v>
      </c>
      <c r="M3788" s="3" t="n">
        <v>0</v>
      </c>
      <c r="N3788" s="3" t="n">
        <v>-1</v>
      </c>
      <c r="O3788" s="3" t="n">
        <v>-1</v>
      </c>
      <c r="P3788" s="3" t="n">
        <v>8.5</v>
      </c>
      <c r="Q3788" s="3" t="n">
        <v>24.2</v>
      </c>
      <c r="R3788" s="3" t="s">
        <v>11048</v>
      </c>
      <c r="S3788" s="4" t="n">
        <v>45747.1829050926</v>
      </c>
      <c r="T3788" s="3" t="s">
        <v>65</v>
      </c>
      <c r="U3788" s="3" t="s">
        <v>65</v>
      </c>
      <c r="V3788" s="3" t="n">
        <v>0</v>
      </c>
      <c r="W3788" s="3" t="n">
        <v>0</v>
      </c>
      <c r="X3788" s="3" t="n">
        <v>0</v>
      </c>
      <c r="Y3788" s="3" t="s">
        <v>30</v>
      </c>
      <c r="Z3788" s="3" t="s">
        <v>30</v>
      </c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</row>
    <row r="3789" customFormat="false" ht="15.75" hidden="false" customHeight="false" outlineLevel="0" collapsed="false">
      <c r="A3789" s="3" t="n">
        <v>3788</v>
      </c>
      <c r="B3789" s="3" t="s">
        <v>11049</v>
      </c>
      <c r="C3789" s="3" t="s">
        <v>11050</v>
      </c>
      <c r="D3789" s="3" t="n">
        <v>1</v>
      </c>
      <c r="E3789" s="3" t="n">
        <v>0.2831962</v>
      </c>
      <c r="F3789" s="3" t="n">
        <v>13</v>
      </c>
      <c r="G3789" s="3" t="n">
        <v>13</v>
      </c>
      <c r="H3789" s="3" t="n">
        <v>1</v>
      </c>
      <c r="I3789" s="3" t="n">
        <v>1</v>
      </c>
      <c r="J3789" s="3" t="n">
        <v>0</v>
      </c>
      <c r="K3789" s="3" t="n">
        <v>0</v>
      </c>
      <c r="L3789" s="3" t="n">
        <v>0</v>
      </c>
      <c r="M3789" s="3" t="n">
        <v>0</v>
      </c>
      <c r="N3789" s="3" t="n">
        <v>-1</v>
      </c>
      <c r="O3789" s="3" t="n">
        <v>-1</v>
      </c>
      <c r="P3789" s="3" t="n">
        <v>8.5</v>
      </c>
      <c r="Q3789" s="3" t="n">
        <v>24.2</v>
      </c>
      <c r="R3789" s="3" t="s">
        <v>11051</v>
      </c>
      <c r="S3789" s="4" t="n">
        <v>45747.1829282407</v>
      </c>
      <c r="T3789" s="3" t="s">
        <v>65</v>
      </c>
      <c r="U3789" s="3" t="s">
        <v>65</v>
      </c>
      <c r="V3789" s="3" t="n">
        <v>0</v>
      </c>
      <c r="W3789" s="3" t="n">
        <v>0</v>
      </c>
      <c r="X3789" s="3" t="n">
        <v>0</v>
      </c>
      <c r="Y3789" s="3" t="s">
        <v>30</v>
      </c>
      <c r="Z3789" s="3" t="s">
        <v>30</v>
      </c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</row>
    <row r="3790" customFormat="false" ht="15.75" hidden="false" customHeight="false" outlineLevel="0" collapsed="false">
      <c r="A3790" s="3" t="n">
        <v>3789</v>
      </c>
      <c r="B3790" s="3" t="s">
        <v>11052</v>
      </c>
      <c r="C3790" s="3" t="s">
        <v>11053</v>
      </c>
      <c r="D3790" s="3" t="n">
        <v>1</v>
      </c>
      <c r="E3790" s="3" t="n">
        <v>0.1867138</v>
      </c>
      <c r="F3790" s="3" t="n">
        <v>6</v>
      </c>
      <c r="G3790" s="3" t="n">
        <v>6</v>
      </c>
      <c r="H3790" s="3" t="n">
        <v>1</v>
      </c>
      <c r="I3790" s="3" t="n">
        <v>1</v>
      </c>
      <c r="J3790" s="3" t="n">
        <v>0</v>
      </c>
      <c r="K3790" s="3" t="n">
        <v>0</v>
      </c>
      <c r="L3790" s="3" t="n">
        <v>0</v>
      </c>
      <c r="M3790" s="3" t="n">
        <v>0</v>
      </c>
      <c r="N3790" s="3" t="n">
        <v>-1</v>
      </c>
      <c r="O3790" s="3" t="n">
        <v>-1</v>
      </c>
      <c r="P3790" s="3" t="n">
        <v>8.5</v>
      </c>
      <c r="Q3790" s="3" t="n">
        <v>24.2</v>
      </c>
      <c r="R3790" s="3" t="s">
        <v>11054</v>
      </c>
      <c r="S3790" s="4" t="n">
        <v>45747.1829513889</v>
      </c>
      <c r="T3790" s="3" t="s">
        <v>65</v>
      </c>
      <c r="U3790" s="3" t="s">
        <v>65</v>
      </c>
      <c r="V3790" s="3" t="n">
        <v>0</v>
      </c>
      <c r="W3790" s="3" t="n">
        <v>0</v>
      </c>
      <c r="X3790" s="3" t="n">
        <v>0</v>
      </c>
      <c r="Y3790" s="3" t="s">
        <v>30</v>
      </c>
      <c r="Z3790" s="3" t="s">
        <v>30</v>
      </c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</row>
    <row r="3791" customFormat="false" ht="15.75" hidden="false" customHeight="false" outlineLevel="0" collapsed="false">
      <c r="A3791" s="3" t="n">
        <v>3790</v>
      </c>
      <c r="B3791" s="3" t="s">
        <v>11055</v>
      </c>
      <c r="C3791" s="3" t="s">
        <v>11056</v>
      </c>
      <c r="D3791" s="3" t="n">
        <v>1</v>
      </c>
      <c r="E3791" s="3" t="n">
        <v>0.9360465</v>
      </c>
      <c r="F3791" s="3" t="n">
        <v>4</v>
      </c>
      <c r="G3791" s="3" t="n">
        <v>4</v>
      </c>
      <c r="H3791" s="3" t="n">
        <v>1</v>
      </c>
      <c r="I3791" s="3" t="n">
        <v>1</v>
      </c>
      <c r="J3791" s="3" t="n">
        <v>0</v>
      </c>
      <c r="K3791" s="3" t="n">
        <v>0</v>
      </c>
      <c r="L3791" s="3" t="n">
        <v>0</v>
      </c>
      <c r="M3791" s="3" t="n">
        <v>0</v>
      </c>
      <c r="N3791" s="3" t="n">
        <v>-1</v>
      </c>
      <c r="O3791" s="3" t="n">
        <v>-1</v>
      </c>
      <c r="P3791" s="3" t="n">
        <v>8.5</v>
      </c>
      <c r="Q3791" s="3" t="n">
        <v>24.2</v>
      </c>
      <c r="R3791" s="3" t="s">
        <v>11057</v>
      </c>
      <c r="S3791" s="4" t="n">
        <v>45747.1829861111</v>
      </c>
      <c r="T3791" s="3" t="s">
        <v>65</v>
      </c>
      <c r="U3791" s="3" t="s">
        <v>65</v>
      </c>
      <c r="V3791" s="3" t="n">
        <v>0</v>
      </c>
      <c r="W3791" s="3" t="n">
        <v>0</v>
      </c>
      <c r="X3791" s="3" t="n">
        <v>0</v>
      </c>
      <c r="Y3791" s="3" t="s">
        <v>30</v>
      </c>
      <c r="Z3791" s="3" t="s">
        <v>30</v>
      </c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</row>
    <row r="3792" customFormat="false" ht="15.75" hidden="false" customHeight="false" outlineLevel="0" collapsed="false">
      <c r="A3792" s="3" t="n">
        <v>3791</v>
      </c>
      <c r="B3792" s="3" t="s">
        <v>11058</v>
      </c>
      <c r="C3792" s="3" t="s">
        <v>11059</v>
      </c>
      <c r="D3792" s="3" t="n">
        <v>1</v>
      </c>
      <c r="E3792" s="3" t="n">
        <v>0.3291834</v>
      </c>
      <c r="F3792" s="3" t="n">
        <v>4</v>
      </c>
      <c r="G3792" s="3" t="n">
        <v>4</v>
      </c>
      <c r="H3792" s="3" t="n">
        <v>1</v>
      </c>
      <c r="I3792" s="3" t="n">
        <v>1</v>
      </c>
      <c r="J3792" s="3" t="n">
        <v>0</v>
      </c>
      <c r="K3792" s="3" t="n">
        <v>0</v>
      </c>
      <c r="L3792" s="3" t="n">
        <v>0</v>
      </c>
      <c r="M3792" s="3" t="n">
        <v>0</v>
      </c>
      <c r="N3792" s="3" t="n">
        <v>-1</v>
      </c>
      <c r="O3792" s="3" t="n">
        <v>-1</v>
      </c>
      <c r="P3792" s="3" t="n">
        <v>8.5</v>
      </c>
      <c r="Q3792" s="3" t="n">
        <v>24.2</v>
      </c>
      <c r="R3792" s="3" t="s">
        <v>11060</v>
      </c>
      <c r="S3792" s="4" t="n">
        <v>45747.1830092593</v>
      </c>
      <c r="T3792" s="3" t="s">
        <v>65</v>
      </c>
      <c r="U3792" s="3" t="s">
        <v>65</v>
      </c>
      <c r="V3792" s="3" t="n">
        <v>0</v>
      </c>
      <c r="W3792" s="3" t="n">
        <v>0</v>
      </c>
      <c r="X3792" s="3" t="n">
        <v>0</v>
      </c>
      <c r="Y3792" s="3" t="s">
        <v>30</v>
      </c>
      <c r="Z3792" s="3" t="s">
        <v>30</v>
      </c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</row>
    <row r="3793" customFormat="false" ht="15.75" hidden="false" customHeight="false" outlineLevel="0" collapsed="false">
      <c r="A3793" s="3" t="n">
        <v>3792</v>
      </c>
      <c r="B3793" s="3" t="s">
        <v>11061</v>
      </c>
      <c r="C3793" s="3" t="s">
        <v>11062</v>
      </c>
      <c r="D3793" s="3" t="n">
        <v>1</v>
      </c>
      <c r="E3793" s="3" t="n">
        <v>1.3186279</v>
      </c>
      <c r="F3793" s="3" t="n">
        <v>6</v>
      </c>
      <c r="G3793" s="3" t="n">
        <v>6</v>
      </c>
      <c r="H3793" s="3" t="n">
        <v>1</v>
      </c>
      <c r="I3793" s="3" t="n">
        <v>1</v>
      </c>
      <c r="J3793" s="3" t="n">
        <v>0</v>
      </c>
      <c r="K3793" s="3" t="n">
        <v>0</v>
      </c>
      <c r="L3793" s="3" t="n">
        <v>0</v>
      </c>
      <c r="M3793" s="3" t="n">
        <v>0</v>
      </c>
      <c r="N3793" s="3" t="n">
        <v>-1</v>
      </c>
      <c r="O3793" s="3" t="n">
        <v>-1</v>
      </c>
      <c r="P3793" s="3" t="n">
        <v>8.5</v>
      </c>
      <c r="Q3793" s="3" t="n">
        <v>24.2</v>
      </c>
      <c r="R3793" s="3" t="s">
        <v>11063</v>
      </c>
      <c r="S3793" s="4" t="n">
        <v>45747.1830439815</v>
      </c>
      <c r="T3793" s="3" t="s">
        <v>65</v>
      </c>
      <c r="U3793" s="3" t="s">
        <v>65</v>
      </c>
      <c r="V3793" s="3" t="n">
        <v>0</v>
      </c>
      <c r="W3793" s="3" t="n">
        <v>0</v>
      </c>
      <c r="X3793" s="3" t="n">
        <v>0</v>
      </c>
      <c r="Y3793" s="3" t="s">
        <v>30</v>
      </c>
      <c r="Z3793" s="3" t="s">
        <v>30</v>
      </c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</row>
    <row r="3794" customFormat="false" ht="15.75" hidden="false" customHeight="false" outlineLevel="0" collapsed="false">
      <c r="A3794" s="3" t="n">
        <v>3793</v>
      </c>
      <c r="B3794" s="3" t="s">
        <v>11064</v>
      </c>
      <c r="C3794" s="3" t="s">
        <v>11065</v>
      </c>
      <c r="D3794" s="3" t="n">
        <v>1</v>
      </c>
      <c r="E3794" s="3" t="n">
        <v>0.27054</v>
      </c>
      <c r="F3794" s="3" t="n">
        <v>13</v>
      </c>
      <c r="G3794" s="3" t="n">
        <v>13</v>
      </c>
      <c r="H3794" s="3" t="n">
        <v>1</v>
      </c>
      <c r="I3794" s="3" t="n">
        <v>1</v>
      </c>
      <c r="J3794" s="3" t="n">
        <v>0</v>
      </c>
      <c r="K3794" s="3" t="n">
        <v>0</v>
      </c>
      <c r="L3794" s="3" t="n">
        <v>0</v>
      </c>
      <c r="M3794" s="3" t="n">
        <v>0</v>
      </c>
      <c r="N3794" s="3" t="n">
        <v>-1</v>
      </c>
      <c r="O3794" s="3" t="n">
        <v>-1</v>
      </c>
      <c r="P3794" s="3" t="n">
        <v>8.5</v>
      </c>
      <c r="Q3794" s="3" t="n">
        <v>24.2</v>
      </c>
      <c r="R3794" s="3" t="s">
        <v>11066</v>
      </c>
      <c r="S3794" s="4" t="n">
        <v>45747.1830787037</v>
      </c>
      <c r="T3794" s="3" t="s">
        <v>65</v>
      </c>
      <c r="U3794" s="3" t="s">
        <v>65</v>
      </c>
      <c r="V3794" s="3" t="n">
        <v>0</v>
      </c>
      <c r="W3794" s="3" t="n">
        <v>0</v>
      </c>
      <c r="X3794" s="3" t="n">
        <v>0</v>
      </c>
      <c r="Y3794" s="3" t="s">
        <v>30</v>
      </c>
      <c r="Z3794" s="3" t="s">
        <v>30</v>
      </c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</row>
    <row r="3795" customFormat="false" ht="15.75" hidden="false" customHeight="false" outlineLevel="0" collapsed="false">
      <c r="A3795" s="3" t="n">
        <v>3794</v>
      </c>
      <c r="B3795" s="3" t="s">
        <v>11067</v>
      </c>
      <c r="C3795" s="3" t="s">
        <v>11068</v>
      </c>
      <c r="D3795" s="3" t="n">
        <v>1</v>
      </c>
      <c r="E3795" s="3" t="n">
        <v>0.1874703</v>
      </c>
      <c r="F3795" s="3" t="n">
        <v>6</v>
      </c>
      <c r="G3795" s="3" t="n">
        <v>6</v>
      </c>
      <c r="H3795" s="3" t="n">
        <v>1</v>
      </c>
      <c r="I3795" s="3" t="n">
        <v>1</v>
      </c>
      <c r="J3795" s="3" t="n">
        <v>0</v>
      </c>
      <c r="K3795" s="3" t="n">
        <v>0</v>
      </c>
      <c r="L3795" s="3" t="n">
        <v>0</v>
      </c>
      <c r="M3795" s="3" t="n">
        <v>0</v>
      </c>
      <c r="N3795" s="3" t="n">
        <v>-1</v>
      </c>
      <c r="O3795" s="3" t="n">
        <v>-1</v>
      </c>
      <c r="P3795" s="3" t="n">
        <v>8.5</v>
      </c>
      <c r="Q3795" s="3" t="n">
        <v>24.2</v>
      </c>
      <c r="R3795" s="3" t="s">
        <v>11069</v>
      </c>
      <c r="S3795" s="4" t="n">
        <v>45747.1830902778</v>
      </c>
      <c r="T3795" s="3" t="s">
        <v>65</v>
      </c>
      <c r="U3795" s="3" t="s">
        <v>65</v>
      </c>
      <c r="V3795" s="3" t="n">
        <v>0</v>
      </c>
      <c r="W3795" s="3" t="n">
        <v>0</v>
      </c>
      <c r="X3795" s="3" t="n">
        <v>0</v>
      </c>
      <c r="Y3795" s="3" t="s">
        <v>30</v>
      </c>
      <c r="Z3795" s="3" t="s">
        <v>30</v>
      </c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</row>
    <row r="3796" customFormat="false" ht="15.75" hidden="false" customHeight="false" outlineLevel="0" collapsed="false">
      <c r="A3796" s="3" t="n">
        <v>3795</v>
      </c>
      <c r="B3796" s="3" t="s">
        <v>11070</v>
      </c>
      <c r="C3796" s="3" t="s">
        <v>11071</v>
      </c>
      <c r="D3796" s="3" t="n">
        <v>1</v>
      </c>
      <c r="E3796" s="3" t="n">
        <v>0.9683093</v>
      </c>
      <c r="F3796" s="3" t="n">
        <v>4</v>
      </c>
      <c r="G3796" s="3" t="n">
        <v>4</v>
      </c>
      <c r="H3796" s="3" t="n">
        <v>1</v>
      </c>
      <c r="I3796" s="3" t="n">
        <v>1</v>
      </c>
      <c r="J3796" s="3" t="n">
        <v>0</v>
      </c>
      <c r="K3796" s="3" t="n">
        <v>0</v>
      </c>
      <c r="L3796" s="3" t="n">
        <v>0</v>
      </c>
      <c r="M3796" s="3" t="n">
        <v>0</v>
      </c>
      <c r="N3796" s="3" t="n">
        <v>-1</v>
      </c>
      <c r="O3796" s="3" t="n">
        <v>-1</v>
      </c>
      <c r="P3796" s="3" t="n">
        <v>8.5</v>
      </c>
      <c r="Q3796" s="3" t="n">
        <v>24.2</v>
      </c>
      <c r="R3796" s="3" t="s">
        <v>11072</v>
      </c>
      <c r="S3796" s="4" t="n">
        <v>45747.183125</v>
      </c>
      <c r="T3796" s="3" t="s">
        <v>65</v>
      </c>
      <c r="U3796" s="3" t="s">
        <v>65</v>
      </c>
      <c r="V3796" s="3" t="n">
        <v>0</v>
      </c>
      <c r="W3796" s="3" t="n">
        <v>0</v>
      </c>
      <c r="X3796" s="3" t="n">
        <v>0</v>
      </c>
      <c r="Y3796" s="3" t="s">
        <v>30</v>
      </c>
      <c r="Z3796" s="3" t="s">
        <v>30</v>
      </c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</row>
    <row r="3797" customFormat="false" ht="15.75" hidden="false" customHeight="false" outlineLevel="0" collapsed="false">
      <c r="A3797" s="3" t="n">
        <v>3796</v>
      </c>
      <c r="B3797" s="3" t="s">
        <v>11073</v>
      </c>
      <c r="C3797" s="3" t="s">
        <v>11074</v>
      </c>
      <c r="D3797" s="3" t="n">
        <v>1</v>
      </c>
      <c r="E3797" s="3" t="n">
        <v>0.3820222</v>
      </c>
      <c r="F3797" s="3" t="n">
        <v>4</v>
      </c>
      <c r="G3797" s="3" t="n">
        <v>4</v>
      </c>
      <c r="H3797" s="3" t="n">
        <v>1</v>
      </c>
      <c r="I3797" s="3" t="n">
        <v>1</v>
      </c>
      <c r="J3797" s="3" t="n">
        <v>0</v>
      </c>
      <c r="K3797" s="3" t="n">
        <v>0</v>
      </c>
      <c r="L3797" s="3" t="n">
        <v>0</v>
      </c>
      <c r="M3797" s="3" t="n">
        <v>0</v>
      </c>
      <c r="N3797" s="3" t="n">
        <v>-1</v>
      </c>
      <c r="O3797" s="3" t="n">
        <v>-1</v>
      </c>
      <c r="P3797" s="3" t="n">
        <v>8.5</v>
      </c>
      <c r="Q3797" s="3" t="n">
        <v>24.2</v>
      </c>
      <c r="R3797" s="3" t="s">
        <v>11075</v>
      </c>
      <c r="S3797" s="4" t="n">
        <v>45747.1831597222</v>
      </c>
      <c r="T3797" s="3" t="s">
        <v>65</v>
      </c>
      <c r="U3797" s="3" t="s">
        <v>65</v>
      </c>
      <c r="V3797" s="3" t="n">
        <v>0</v>
      </c>
      <c r="W3797" s="3" t="n">
        <v>0</v>
      </c>
      <c r="X3797" s="3" t="n">
        <v>0</v>
      </c>
      <c r="Y3797" s="3" t="s">
        <v>30</v>
      </c>
      <c r="Z3797" s="3" t="s">
        <v>30</v>
      </c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</row>
    <row r="3798" customFormat="false" ht="15.75" hidden="false" customHeight="false" outlineLevel="0" collapsed="false">
      <c r="A3798" s="3" t="n">
        <v>3797</v>
      </c>
      <c r="B3798" s="3" t="s">
        <v>11076</v>
      </c>
      <c r="C3798" s="3" t="s">
        <v>11077</v>
      </c>
      <c r="D3798" s="3" t="n">
        <v>1</v>
      </c>
      <c r="E3798" s="3" t="n">
        <v>1.237622</v>
      </c>
      <c r="F3798" s="3" t="n">
        <v>6</v>
      </c>
      <c r="G3798" s="3" t="n">
        <v>6</v>
      </c>
      <c r="H3798" s="3" t="n">
        <v>1</v>
      </c>
      <c r="I3798" s="3" t="n">
        <v>1</v>
      </c>
      <c r="J3798" s="3" t="n">
        <v>0</v>
      </c>
      <c r="K3798" s="3" t="n">
        <v>0</v>
      </c>
      <c r="L3798" s="3" t="n">
        <v>0</v>
      </c>
      <c r="M3798" s="3" t="n">
        <v>0</v>
      </c>
      <c r="N3798" s="3" t="n">
        <v>-1</v>
      </c>
      <c r="O3798" s="3" t="n">
        <v>-1</v>
      </c>
      <c r="P3798" s="3" t="n">
        <v>8.5</v>
      </c>
      <c r="Q3798" s="3" t="n">
        <v>24.2</v>
      </c>
      <c r="R3798" s="3" t="s">
        <v>11078</v>
      </c>
      <c r="S3798" s="4" t="n">
        <v>45747.1831944444</v>
      </c>
      <c r="T3798" s="3" t="s">
        <v>65</v>
      </c>
      <c r="U3798" s="3" t="s">
        <v>65</v>
      </c>
      <c r="V3798" s="3" t="n">
        <v>0</v>
      </c>
      <c r="W3798" s="3" t="n">
        <v>0</v>
      </c>
      <c r="X3798" s="3" t="n">
        <v>0</v>
      </c>
      <c r="Y3798" s="3" t="s">
        <v>30</v>
      </c>
      <c r="Z3798" s="3" t="s">
        <v>30</v>
      </c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</row>
    <row r="3799" customFormat="false" ht="15.75" hidden="false" customHeight="false" outlineLevel="0" collapsed="false">
      <c r="A3799" s="3" t="n">
        <v>3798</v>
      </c>
      <c r="B3799" s="3" t="s">
        <v>11079</v>
      </c>
      <c r="C3799" s="3" t="s">
        <v>11080</v>
      </c>
      <c r="D3799" s="3" t="n">
        <v>1</v>
      </c>
      <c r="E3799" s="3" t="n">
        <v>0.3447953</v>
      </c>
      <c r="F3799" s="3" t="n">
        <v>14</v>
      </c>
      <c r="G3799" s="3" t="n">
        <v>14</v>
      </c>
      <c r="H3799" s="3" t="n">
        <v>1</v>
      </c>
      <c r="I3799" s="3" t="n">
        <v>1</v>
      </c>
      <c r="J3799" s="3" t="n">
        <v>0</v>
      </c>
      <c r="K3799" s="3" t="n">
        <v>0</v>
      </c>
      <c r="L3799" s="3" t="n">
        <v>0</v>
      </c>
      <c r="M3799" s="3" t="n">
        <v>0</v>
      </c>
      <c r="N3799" s="3" t="n">
        <v>-1</v>
      </c>
      <c r="O3799" s="3" t="n">
        <v>-1</v>
      </c>
      <c r="P3799" s="3" t="n">
        <v>8.5</v>
      </c>
      <c r="Q3799" s="3" t="n">
        <v>24.2</v>
      </c>
      <c r="R3799" s="3" t="s">
        <v>11081</v>
      </c>
      <c r="S3799" s="4" t="n">
        <v>45747.1832175926</v>
      </c>
      <c r="T3799" s="3" t="s">
        <v>65</v>
      </c>
      <c r="U3799" s="3" t="s">
        <v>65</v>
      </c>
      <c r="V3799" s="3" t="n">
        <v>0</v>
      </c>
      <c r="W3799" s="3" t="n">
        <v>0</v>
      </c>
      <c r="X3799" s="3" t="n">
        <v>0</v>
      </c>
      <c r="Y3799" s="3" t="s">
        <v>30</v>
      </c>
      <c r="Z3799" s="3" t="s">
        <v>30</v>
      </c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</row>
    <row r="3800" customFormat="false" ht="15.75" hidden="false" customHeight="false" outlineLevel="0" collapsed="false">
      <c r="A3800" s="3" t="n">
        <v>3799</v>
      </c>
      <c r="B3800" s="3" t="s">
        <v>11082</v>
      </c>
      <c r="C3800" s="3" t="s">
        <v>11083</v>
      </c>
      <c r="D3800" s="3" t="n">
        <v>1</v>
      </c>
      <c r="E3800" s="3" t="n">
        <v>0.1870111</v>
      </c>
      <c r="F3800" s="3" t="n">
        <v>6</v>
      </c>
      <c r="G3800" s="3" t="n">
        <v>6</v>
      </c>
      <c r="H3800" s="3" t="n">
        <v>1</v>
      </c>
      <c r="I3800" s="3" t="n">
        <v>1</v>
      </c>
      <c r="J3800" s="3" t="n">
        <v>0</v>
      </c>
      <c r="K3800" s="3" t="n">
        <v>0</v>
      </c>
      <c r="L3800" s="3" t="n">
        <v>0</v>
      </c>
      <c r="M3800" s="3" t="n">
        <v>0</v>
      </c>
      <c r="N3800" s="3" t="n">
        <v>-1</v>
      </c>
      <c r="O3800" s="3" t="n">
        <v>-1</v>
      </c>
      <c r="P3800" s="3" t="n">
        <v>8.5</v>
      </c>
      <c r="Q3800" s="3" t="n">
        <v>24.2</v>
      </c>
      <c r="R3800" s="3" t="s">
        <v>11084</v>
      </c>
      <c r="S3800" s="4" t="n">
        <v>45747.1832407407</v>
      </c>
      <c r="T3800" s="3" t="s">
        <v>65</v>
      </c>
      <c r="U3800" s="3" t="s">
        <v>65</v>
      </c>
      <c r="V3800" s="3" t="n">
        <v>0</v>
      </c>
      <c r="W3800" s="3" t="n">
        <v>0</v>
      </c>
      <c r="X3800" s="3" t="n">
        <v>0</v>
      </c>
      <c r="Y3800" s="3" t="s">
        <v>30</v>
      </c>
      <c r="Z3800" s="3" t="s">
        <v>30</v>
      </c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</row>
    <row r="3801" customFormat="false" ht="15.75" hidden="false" customHeight="false" outlineLevel="0" collapsed="false">
      <c r="A3801" s="3" t="n">
        <v>3800</v>
      </c>
      <c r="B3801" s="3" t="s">
        <v>11085</v>
      </c>
      <c r="C3801" s="3" t="s">
        <v>11086</v>
      </c>
      <c r="D3801" s="3" t="n">
        <v>1</v>
      </c>
      <c r="E3801" s="3" t="n">
        <v>0.9944415</v>
      </c>
      <c r="F3801" s="3" t="n">
        <v>4</v>
      </c>
      <c r="G3801" s="3" t="n">
        <v>4</v>
      </c>
      <c r="H3801" s="3" t="n">
        <v>1</v>
      </c>
      <c r="I3801" s="3" t="n">
        <v>1</v>
      </c>
      <c r="J3801" s="3" t="n">
        <v>0</v>
      </c>
      <c r="K3801" s="3" t="n">
        <v>0</v>
      </c>
      <c r="L3801" s="3" t="n">
        <v>0</v>
      </c>
      <c r="M3801" s="3" t="n">
        <v>0</v>
      </c>
      <c r="N3801" s="3" t="n">
        <v>-1</v>
      </c>
      <c r="O3801" s="3" t="n">
        <v>-1</v>
      </c>
      <c r="P3801" s="3" t="n">
        <v>8.5</v>
      </c>
      <c r="Q3801" s="3" t="n">
        <v>24.2</v>
      </c>
      <c r="R3801" s="3" t="s">
        <v>11087</v>
      </c>
      <c r="S3801" s="4" t="n">
        <v>45747.183275463</v>
      </c>
      <c r="T3801" s="3" t="s">
        <v>65</v>
      </c>
      <c r="U3801" s="3" t="s">
        <v>65</v>
      </c>
      <c r="V3801" s="3" t="n">
        <v>0</v>
      </c>
      <c r="W3801" s="3" t="n">
        <v>0</v>
      </c>
      <c r="X3801" s="3" t="n">
        <v>0</v>
      </c>
      <c r="Y3801" s="3" t="s">
        <v>30</v>
      </c>
      <c r="Z3801" s="3" t="s">
        <v>30</v>
      </c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</row>
    <row r="3802" customFormat="false" ht="15.75" hidden="false" customHeight="false" outlineLevel="0" collapsed="false">
      <c r="A3802" s="3" t="n">
        <v>3801</v>
      </c>
      <c r="B3802" s="3" t="s">
        <v>11088</v>
      </c>
      <c r="C3802" s="3" t="s">
        <v>11089</v>
      </c>
      <c r="D3802" s="3" t="n">
        <v>1</v>
      </c>
      <c r="E3802" s="3" t="n">
        <v>0.4454708</v>
      </c>
      <c r="F3802" s="3" t="n">
        <v>4</v>
      </c>
      <c r="G3802" s="3" t="n">
        <v>4</v>
      </c>
      <c r="H3802" s="3" t="n">
        <v>1</v>
      </c>
      <c r="I3802" s="3" t="n">
        <v>1</v>
      </c>
      <c r="J3802" s="3" t="n">
        <v>0</v>
      </c>
      <c r="K3802" s="3" t="n">
        <v>0</v>
      </c>
      <c r="L3802" s="3" t="n">
        <v>0</v>
      </c>
      <c r="M3802" s="3" t="n">
        <v>0</v>
      </c>
      <c r="N3802" s="3" t="n">
        <v>-1</v>
      </c>
      <c r="O3802" s="3" t="n">
        <v>-1</v>
      </c>
      <c r="P3802" s="3" t="n">
        <v>8.5</v>
      </c>
      <c r="Q3802" s="3" t="n">
        <v>24.2</v>
      </c>
      <c r="R3802" s="3" t="s">
        <v>11090</v>
      </c>
      <c r="S3802" s="4" t="n">
        <v>45747.1832986111</v>
      </c>
      <c r="T3802" s="3" t="s">
        <v>65</v>
      </c>
      <c r="U3802" s="3" t="s">
        <v>65</v>
      </c>
      <c r="V3802" s="3" t="n">
        <v>0</v>
      </c>
      <c r="W3802" s="3" t="n">
        <v>0</v>
      </c>
      <c r="X3802" s="3" t="n">
        <v>0</v>
      </c>
      <c r="Y3802" s="3" t="s">
        <v>30</v>
      </c>
      <c r="Z3802" s="3" t="s">
        <v>30</v>
      </c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</row>
    <row r="3803" customFormat="false" ht="15.75" hidden="false" customHeight="false" outlineLevel="0" collapsed="false">
      <c r="A3803" s="3" t="n">
        <v>3802</v>
      </c>
      <c r="B3803" s="3" t="s">
        <v>11091</v>
      </c>
      <c r="C3803" s="3" t="s">
        <v>11092</v>
      </c>
      <c r="D3803" s="3" t="n">
        <v>1</v>
      </c>
      <c r="E3803" s="3" t="n">
        <v>0.8419263</v>
      </c>
      <c r="F3803" s="3" t="n">
        <v>4</v>
      </c>
      <c r="G3803" s="3" t="n">
        <v>4</v>
      </c>
      <c r="H3803" s="3" t="n">
        <v>1</v>
      </c>
      <c r="I3803" s="3" t="n">
        <v>1</v>
      </c>
      <c r="J3803" s="3" t="n">
        <v>0</v>
      </c>
      <c r="K3803" s="3" t="n">
        <v>0</v>
      </c>
      <c r="L3803" s="3" t="n">
        <v>0</v>
      </c>
      <c r="M3803" s="3" t="n">
        <v>0</v>
      </c>
      <c r="N3803" s="3" t="n">
        <v>-1</v>
      </c>
      <c r="O3803" s="3" t="n">
        <v>-1</v>
      </c>
      <c r="P3803" s="3" t="n">
        <v>8.5</v>
      </c>
      <c r="Q3803" s="3" t="n">
        <v>24.2</v>
      </c>
      <c r="R3803" s="3" t="s">
        <v>11093</v>
      </c>
      <c r="S3803" s="4" t="n">
        <v>45747.1833333333</v>
      </c>
      <c r="T3803" s="3" t="s">
        <v>65</v>
      </c>
      <c r="U3803" s="3" t="s">
        <v>65</v>
      </c>
      <c r="V3803" s="3" t="n">
        <v>0</v>
      </c>
      <c r="W3803" s="3" t="n">
        <v>0</v>
      </c>
      <c r="X3803" s="3" t="n">
        <v>0</v>
      </c>
      <c r="Y3803" s="3" t="s">
        <v>30</v>
      </c>
      <c r="Z3803" s="3" t="s">
        <v>30</v>
      </c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</row>
    <row r="3804" customFormat="false" ht="15.75" hidden="false" customHeight="false" outlineLevel="0" collapsed="false">
      <c r="A3804" s="3" t="n">
        <v>3803</v>
      </c>
      <c r="B3804" s="3" t="s">
        <v>11094</v>
      </c>
      <c r="C3804" s="3" t="s">
        <v>11095</v>
      </c>
      <c r="D3804" s="3" t="n">
        <v>1</v>
      </c>
      <c r="E3804" s="3" t="n">
        <v>0.3127157</v>
      </c>
      <c r="F3804" s="3" t="n">
        <v>14</v>
      </c>
      <c r="G3804" s="3" t="n">
        <v>14</v>
      </c>
      <c r="H3804" s="3" t="n">
        <v>1</v>
      </c>
      <c r="I3804" s="3" t="n">
        <v>1</v>
      </c>
      <c r="J3804" s="3" t="n">
        <v>0</v>
      </c>
      <c r="K3804" s="3" t="n">
        <v>0</v>
      </c>
      <c r="L3804" s="3" t="n">
        <v>0</v>
      </c>
      <c r="M3804" s="3" t="n">
        <v>0</v>
      </c>
      <c r="N3804" s="3" t="n">
        <v>-1</v>
      </c>
      <c r="O3804" s="3" t="n">
        <v>-1</v>
      </c>
      <c r="P3804" s="3" t="n">
        <v>8.5</v>
      </c>
      <c r="Q3804" s="3" t="n">
        <v>24.2</v>
      </c>
      <c r="R3804" s="3" t="s">
        <v>11096</v>
      </c>
      <c r="S3804" s="4" t="n">
        <v>45747.1833564815</v>
      </c>
      <c r="T3804" s="3" t="s">
        <v>65</v>
      </c>
      <c r="U3804" s="3" t="s">
        <v>65</v>
      </c>
      <c r="V3804" s="3" t="n">
        <v>0</v>
      </c>
      <c r="W3804" s="3" t="n">
        <v>0</v>
      </c>
      <c r="X3804" s="3" t="n">
        <v>0</v>
      </c>
      <c r="Y3804" s="3" t="s">
        <v>30</v>
      </c>
      <c r="Z3804" s="3" t="s">
        <v>30</v>
      </c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/>
    </row>
    <row r="3805" customFormat="false" ht="15.75" hidden="false" customHeight="false" outlineLevel="0" collapsed="false">
      <c r="A3805" s="3" t="n">
        <v>3804</v>
      </c>
      <c r="B3805" s="3" t="s">
        <v>11097</v>
      </c>
      <c r="C3805" s="3" t="s">
        <v>11098</v>
      </c>
      <c r="D3805" s="3" t="n">
        <v>1</v>
      </c>
      <c r="E3805" s="3" t="n">
        <v>0.2041596</v>
      </c>
      <c r="F3805" s="3" t="n">
        <v>6</v>
      </c>
      <c r="G3805" s="3" t="n">
        <v>6</v>
      </c>
      <c r="H3805" s="3" t="n">
        <v>1</v>
      </c>
      <c r="I3805" s="3" t="n">
        <v>1</v>
      </c>
      <c r="J3805" s="3" t="n">
        <v>0</v>
      </c>
      <c r="K3805" s="3" t="n">
        <v>0</v>
      </c>
      <c r="L3805" s="3" t="n">
        <v>0</v>
      </c>
      <c r="M3805" s="3" t="n">
        <v>0</v>
      </c>
      <c r="N3805" s="3" t="n">
        <v>-1</v>
      </c>
      <c r="O3805" s="3" t="n">
        <v>-1</v>
      </c>
      <c r="P3805" s="3" t="n">
        <v>8.5</v>
      </c>
      <c r="Q3805" s="3" t="n">
        <v>24.2</v>
      </c>
      <c r="R3805" s="3" t="s">
        <v>11099</v>
      </c>
      <c r="S3805" s="4" t="n">
        <v>45747.1833796296</v>
      </c>
      <c r="T3805" s="3" t="s">
        <v>65</v>
      </c>
      <c r="U3805" s="3" t="s">
        <v>65</v>
      </c>
      <c r="V3805" s="3" t="n">
        <v>0</v>
      </c>
      <c r="W3805" s="3" t="n">
        <v>0</v>
      </c>
      <c r="X3805" s="3" t="n">
        <v>0</v>
      </c>
      <c r="Y3805" s="3" t="s">
        <v>30</v>
      </c>
      <c r="Z3805" s="3" t="s">
        <v>30</v>
      </c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</row>
    <row r="3806" customFormat="false" ht="15.75" hidden="false" customHeight="false" outlineLevel="0" collapsed="false">
      <c r="A3806" s="3" t="n">
        <v>3805</v>
      </c>
      <c r="B3806" s="3" t="s">
        <v>11100</v>
      </c>
      <c r="C3806" s="3" t="s">
        <v>11101</v>
      </c>
      <c r="D3806" s="3" t="n">
        <v>1</v>
      </c>
      <c r="E3806" s="3" t="n">
        <v>0.9509453</v>
      </c>
      <c r="F3806" s="3" t="n">
        <v>4</v>
      </c>
      <c r="G3806" s="3" t="n">
        <v>4</v>
      </c>
      <c r="H3806" s="3" t="n">
        <v>1</v>
      </c>
      <c r="I3806" s="3" t="n">
        <v>1</v>
      </c>
      <c r="J3806" s="3" t="n">
        <v>0</v>
      </c>
      <c r="K3806" s="3" t="n">
        <v>0</v>
      </c>
      <c r="L3806" s="3" t="n">
        <v>0</v>
      </c>
      <c r="M3806" s="3" t="n">
        <v>0</v>
      </c>
      <c r="N3806" s="3" t="n">
        <v>-1</v>
      </c>
      <c r="O3806" s="3" t="n">
        <v>-1</v>
      </c>
      <c r="P3806" s="3" t="n">
        <v>8.5</v>
      </c>
      <c r="Q3806" s="3" t="n">
        <v>24.2</v>
      </c>
      <c r="R3806" s="3" t="s">
        <v>11102</v>
      </c>
      <c r="S3806" s="4" t="n">
        <v>45747.1834143519</v>
      </c>
      <c r="T3806" s="3" t="s">
        <v>65</v>
      </c>
      <c r="U3806" s="3" t="s">
        <v>65</v>
      </c>
      <c r="V3806" s="3" t="n">
        <v>0</v>
      </c>
      <c r="W3806" s="3" t="n">
        <v>0</v>
      </c>
      <c r="X3806" s="3" t="n">
        <v>0</v>
      </c>
      <c r="Y3806" s="3" t="s">
        <v>30</v>
      </c>
      <c r="Z3806" s="3" t="s">
        <v>30</v>
      </c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</row>
    <row r="3807" customFormat="false" ht="15.75" hidden="false" customHeight="false" outlineLevel="0" collapsed="false">
      <c r="A3807" s="3" t="n">
        <v>3806</v>
      </c>
      <c r="B3807" s="3" t="s">
        <v>11103</v>
      </c>
      <c r="C3807" s="3" t="s">
        <v>11104</v>
      </c>
      <c r="D3807" s="3" t="n">
        <v>1</v>
      </c>
      <c r="E3807" s="3" t="n">
        <v>0.537787</v>
      </c>
      <c r="F3807" s="3" t="n">
        <v>4</v>
      </c>
      <c r="G3807" s="3" t="n">
        <v>4</v>
      </c>
      <c r="H3807" s="3" t="n">
        <v>1</v>
      </c>
      <c r="I3807" s="3" t="n">
        <v>1</v>
      </c>
      <c r="J3807" s="3" t="n">
        <v>0</v>
      </c>
      <c r="K3807" s="3" t="n">
        <v>0</v>
      </c>
      <c r="L3807" s="3" t="n">
        <v>0</v>
      </c>
      <c r="M3807" s="3" t="n">
        <v>0</v>
      </c>
      <c r="N3807" s="3" t="n">
        <v>-1</v>
      </c>
      <c r="O3807" s="3" t="n">
        <v>-1</v>
      </c>
      <c r="P3807" s="3" t="n">
        <v>8.5</v>
      </c>
      <c r="Q3807" s="3" t="n">
        <v>24.2</v>
      </c>
      <c r="R3807" s="3" t="s">
        <v>11105</v>
      </c>
      <c r="S3807" s="4" t="n">
        <v>45747.1834375</v>
      </c>
      <c r="T3807" s="3" t="s">
        <v>65</v>
      </c>
      <c r="U3807" s="3" t="s">
        <v>65</v>
      </c>
      <c r="V3807" s="3" t="n">
        <v>0</v>
      </c>
      <c r="W3807" s="3" t="n">
        <v>0</v>
      </c>
      <c r="X3807" s="3" t="n">
        <v>0</v>
      </c>
      <c r="Y3807" s="3" t="s">
        <v>30</v>
      </c>
      <c r="Z3807" s="3" t="s">
        <v>30</v>
      </c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</row>
    <row r="3808" customFormat="false" ht="15.75" hidden="false" customHeight="false" outlineLevel="0" collapsed="false">
      <c r="A3808" s="3" t="n">
        <v>3807</v>
      </c>
      <c r="B3808" s="3" t="s">
        <v>11106</v>
      </c>
      <c r="C3808" s="3" t="s">
        <v>11107</v>
      </c>
      <c r="D3808" s="3" t="n">
        <v>1</v>
      </c>
      <c r="E3808" s="3" t="n">
        <v>0.795315</v>
      </c>
      <c r="F3808" s="3" t="n">
        <v>4</v>
      </c>
      <c r="G3808" s="3" t="n">
        <v>4</v>
      </c>
      <c r="H3808" s="3" t="n">
        <v>1</v>
      </c>
      <c r="I3808" s="3" t="n">
        <v>1</v>
      </c>
      <c r="J3808" s="3" t="n">
        <v>0</v>
      </c>
      <c r="K3808" s="3" t="n">
        <v>0</v>
      </c>
      <c r="L3808" s="3" t="n">
        <v>0</v>
      </c>
      <c r="M3808" s="3" t="n">
        <v>0</v>
      </c>
      <c r="N3808" s="3" t="n">
        <v>-1</v>
      </c>
      <c r="O3808" s="3" t="n">
        <v>-1</v>
      </c>
      <c r="P3808" s="3" t="n">
        <v>8.5</v>
      </c>
      <c r="Q3808" s="3" t="n">
        <v>24.2</v>
      </c>
      <c r="R3808" s="3" t="s">
        <v>11108</v>
      </c>
      <c r="S3808" s="4" t="n">
        <v>45747.1834722222</v>
      </c>
      <c r="T3808" s="3" t="s">
        <v>65</v>
      </c>
      <c r="U3808" s="3" t="s">
        <v>65</v>
      </c>
      <c r="V3808" s="3" t="n">
        <v>0</v>
      </c>
      <c r="W3808" s="3" t="n">
        <v>0</v>
      </c>
      <c r="X3808" s="3" t="n">
        <v>0</v>
      </c>
      <c r="Y3808" s="3" t="s">
        <v>30</v>
      </c>
      <c r="Z3808" s="3" t="s">
        <v>30</v>
      </c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</row>
    <row r="3809" customFormat="false" ht="15.75" hidden="false" customHeight="false" outlineLevel="0" collapsed="false">
      <c r="A3809" s="3" t="n">
        <v>3808</v>
      </c>
      <c r="B3809" s="3" t="s">
        <v>11109</v>
      </c>
      <c r="C3809" s="3" t="s">
        <v>11110</v>
      </c>
      <c r="D3809" s="3" t="n">
        <v>1</v>
      </c>
      <c r="E3809" s="3" t="n">
        <v>0.313299</v>
      </c>
      <c r="F3809" s="3" t="n">
        <v>14</v>
      </c>
      <c r="G3809" s="3" t="n">
        <v>14</v>
      </c>
      <c r="H3809" s="3" t="n">
        <v>1</v>
      </c>
      <c r="I3809" s="3" t="n">
        <v>1</v>
      </c>
      <c r="J3809" s="3" t="n">
        <v>0</v>
      </c>
      <c r="K3809" s="3" t="n">
        <v>0</v>
      </c>
      <c r="L3809" s="3" t="n">
        <v>0</v>
      </c>
      <c r="M3809" s="3" t="n">
        <v>0</v>
      </c>
      <c r="N3809" s="3" t="n">
        <v>-1</v>
      </c>
      <c r="O3809" s="3" t="n">
        <v>-1</v>
      </c>
      <c r="P3809" s="3" t="n">
        <v>8.5</v>
      </c>
      <c r="Q3809" s="3" t="n">
        <v>24.2</v>
      </c>
      <c r="R3809" s="3" t="s">
        <v>11111</v>
      </c>
      <c r="S3809" s="4" t="n">
        <v>45747.1835069444</v>
      </c>
      <c r="T3809" s="3" t="s">
        <v>65</v>
      </c>
      <c r="U3809" s="3" t="s">
        <v>65</v>
      </c>
      <c r="V3809" s="3" t="n">
        <v>0</v>
      </c>
      <c r="W3809" s="3" t="n">
        <v>0</v>
      </c>
      <c r="X3809" s="3" t="n">
        <v>0</v>
      </c>
      <c r="Y3809" s="3" t="s">
        <v>30</v>
      </c>
      <c r="Z3809" s="3" t="s">
        <v>30</v>
      </c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</row>
    <row r="3810" customFormat="false" ht="15.75" hidden="false" customHeight="false" outlineLevel="0" collapsed="false">
      <c r="A3810" s="3" t="n">
        <v>3809</v>
      </c>
      <c r="B3810" s="3" t="s">
        <v>11112</v>
      </c>
      <c r="C3810" s="3" t="s">
        <v>11113</v>
      </c>
      <c r="D3810" s="3" t="n">
        <v>1</v>
      </c>
      <c r="E3810" s="3" t="n">
        <v>0.1829979</v>
      </c>
      <c r="F3810" s="3" t="n">
        <v>6</v>
      </c>
      <c r="G3810" s="3" t="n">
        <v>6</v>
      </c>
      <c r="H3810" s="3" t="n">
        <v>1</v>
      </c>
      <c r="I3810" s="3" t="n">
        <v>1</v>
      </c>
      <c r="J3810" s="3" t="n">
        <v>0</v>
      </c>
      <c r="K3810" s="3" t="n">
        <v>0</v>
      </c>
      <c r="L3810" s="3" t="n">
        <v>0</v>
      </c>
      <c r="M3810" s="3" t="n">
        <v>0</v>
      </c>
      <c r="N3810" s="3" t="n">
        <v>-1</v>
      </c>
      <c r="O3810" s="3" t="n">
        <v>-1</v>
      </c>
      <c r="P3810" s="3" t="n">
        <v>8.5</v>
      </c>
      <c r="Q3810" s="3" t="n">
        <v>24.2</v>
      </c>
      <c r="R3810" s="3" t="s">
        <v>11114</v>
      </c>
      <c r="S3810" s="4" t="n">
        <v>45747.1835185185</v>
      </c>
      <c r="T3810" s="3" t="s">
        <v>65</v>
      </c>
      <c r="U3810" s="3" t="s">
        <v>65</v>
      </c>
      <c r="V3810" s="3" t="n">
        <v>0</v>
      </c>
      <c r="W3810" s="3" t="n">
        <v>0</v>
      </c>
      <c r="X3810" s="3" t="n">
        <v>0</v>
      </c>
      <c r="Y3810" s="3" t="s">
        <v>30</v>
      </c>
      <c r="Z3810" s="3" t="s">
        <v>30</v>
      </c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</row>
    <row r="3811" customFormat="false" ht="15.75" hidden="false" customHeight="false" outlineLevel="0" collapsed="false">
      <c r="A3811" s="3" t="n">
        <v>3810</v>
      </c>
      <c r="B3811" s="3" t="s">
        <v>11115</v>
      </c>
      <c r="C3811" s="3" t="s">
        <v>11116</v>
      </c>
      <c r="D3811" s="3" t="n">
        <v>1</v>
      </c>
      <c r="E3811" s="3" t="n">
        <v>0.9963713</v>
      </c>
      <c r="F3811" s="3" t="n">
        <v>4</v>
      </c>
      <c r="G3811" s="3" t="n">
        <v>4</v>
      </c>
      <c r="H3811" s="3" t="n">
        <v>1</v>
      </c>
      <c r="I3811" s="3" t="n">
        <v>1</v>
      </c>
      <c r="J3811" s="3" t="n">
        <v>0</v>
      </c>
      <c r="K3811" s="3" t="n">
        <v>0</v>
      </c>
      <c r="L3811" s="3" t="n">
        <v>0</v>
      </c>
      <c r="M3811" s="3" t="n">
        <v>0</v>
      </c>
      <c r="N3811" s="3" t="n">
        <v>-1</v>
      </c>
      <c r="O3811" s="3" t="n">
        <v>-1</v>
      </c>
      <c r="P3811" s="3" t="n">
        <v>8.5</v>
      </c>
      <c r="Q3811" s="3" t="n">
        <v>24.2</v>
      </c>
      <c r="R3811" s="3" t="s">
        <v>11117</v>
      </c>
      <c r="S3811" s="4" t="n">
        <v>45747.1835532407</v>
      </c>
      <c r="T3811" s="3" t="s">
        <v>65</v>
      </c>
      <c r="U3811" s="3" t="s">
        <v>65</v>
      </c>
      <c r="V3811" s="3" t="n">
        <v>0</v>
      </c>
      <c r="W3811" s="3" t="n">
        <v>0</v>
      </c>
      <c r="X3811" s="3" t="n">
        <v>0</v>
      </c>
      <c r="Y3811" s="3" t="s">
        <v>30</v>
      </c>
      <c r="Z3811" s="3" t="s">
        <v>30</v>
      </c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</row>
    <row r="3812" customFormat="false" ht="15.75" hidden="false" customHeight="false" outlineLevel="0" collapsed="false">
      <c r="A3812" s="3" t="n">
        <v>3811</v>
      </c>
      <c r="B3812" s="3" t="s">
        <v>11118</v>
      </c>
      <c r="C3812" s="3" t="s">
        <v>11119</v>
      </c>
      <c r="D3812" s="3" t="n">
        <v>1</v>
      </c>
      <c r="E3812" s="3" t="n">
        <v>0.4671286</v>
      </c>
      <c r="F3812" s="3" t="n">
        <v>4</v>
      </c>
      <c r="G3812" s="3" t="n">
        <v>4</v>
      </c>
      <c r="H3812" s="3" t="n">
        <v>1</v>
      </c>
      <c r="I3812" s="3" t="n">
        <v>1</v>
      </c>
      <c r="J3812" s="3" t="n">
        <v>0</v>
      </c>
      <c r="K3812" s="3" t="n">
        <v>0</v>
      </c>
      <c r="L3812" s="3" t="n">
        <v>0</v>
      </c>
      <c r="M3812" s="3" t="n">
        <v>0</v>
      </c>
      <c r="N3812" s="3" t="n">
        <v>-1</v>
      </c>
      <c r="O3812" s="3" t="n">
        <v>-1</v>
      </c>
      <c r="P3812" s="3" t="n">
        <v>8.5</v>
      </c>
      <c r="Q3812" s="3" t="n">
        <v>24.2</v>
      </c>
      <c r="R3812" s="3" t="s">
        <v>11120</v>
      </c>
      <c r="S3812" s="4" t="n">
        <v>45747.1835763889</v>
      </c>
      <c r="T3812" s="3" t="s">
        <v>65</v>
      </c>
      <c r="U3812" s="3" t="s">
        <v>65</v>
      </c>
      <c r="V3812" s="3" t="n">
        <v>0</v>
      </c>
      <c r="W3812" s="3" t="n">
        <v>0</v>
      </c>
      <c r="X3812" s="3" t="n">
        <v>0</v>
      </c>
      <c r="Y3812" s="3" t="s">
        <v>30</v>
      </c>
      <c r="Z3812" s="3" t="s">
        <v>30</v>
      </c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  <c r="BG3812" s="3"/>
      <c r="BH3812" s="3"/>
      <c r="BI3812" s="3"/>
      <c r="BJ3812" s="3"/>
    </row>
    <row r="3813" customFormat="false" ht="15.75" hidden="false" customHeight="false" outlineLevel="0" collapsed="false">
      <c r="A3813" s="3" t="n">
        <v>3812</v>
      </c>
      <c r="B3813" s="3" t="s">
        <v>11121</v>
      </c>
      <c r="C3813" s="3" t="s">
        <v>11122</v>
      </c>
      <c r="D3813" s="3" t="n">
        <v>1</v>
      </c>
      <c r="E3813" s="3" t="n">
        <v>0.8127451</v>
      </c>
      <c r="F3813" s="3" t="n">
        <v>4</v>
      </c>
      <c r="G3813" s="3" t="n">
        <v>4</v>
      </c>
      <c r="H3813" s="3" t="n">
        <v>1</v>
      </c>
      <c r="I3813" s="3" t="n">
        <v>1</v>
      </c>
      <c r="J3813" s="3" t="n">
        <v>0</v>
      </c>
      <c r="K3813" s="3" t="n">
        <v>0</v>
      </c>
      <c r="L3813" s="3" t="n">
        <v>0</v>
      </c>
      <c r="M3813" s="3" t="n">
        <v>0</v>
      </c>
      <c r="N3813" s="3" t="n">
        <v>-1</v>
      </c>
      <c r="O3813" s="3" t="n">
        <v>-1</v>
      </c>
      <c r="P3813" s="3" t="n">
        <v>8.5</v>
      </c>
      <c r="Q3813" s="3" t="n">
        <v>24.2</v>
      </c>
      <c r="R3813" s="3" t="s">
        <v>11123</v>
      </c>
      <c r="S3813" s="4" t="n">
        <v>45747.1836111111</v>
      </c>
      <c r="T3813" s="3" t="s">
        <v>65</v>
      </c>
      <c r="U3813" s="3" t="s">
        <v>65</v>
      </c>
      <c r="V3813" s="3" t="n">
        <v>0</v>
      </c>
      <c r="W3813" s="3" t="n">
        <v>0</v>
      </c>
      <c r="X3813" s="3" t="n">
        <v>0</v>
      </c>
      <c r="Y3813" s="3" t="s">
        <v>30</v>
      </c>
      <c r="Z3813" s="3" t="s">
        <v>30</v>
      </c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</row>
    <row r="3814" customFormat="false" ht="15.75" hidden="false" customHeight="false" outlineLevel="0" collapsed="false">
      <c r="A3814" s="3" t="n">
        <v>3813</v>
      </c>
      <c r="B3814" s="3" t="s">
        <v>11124</v>
      </c>
      <c r="C3814" s="3" t="s">
        <v>11125</v>
      </c>
      <c r="D3814" s="3" t="n">
        <v>1</v>
      </c>
      <c r="E3814" s="3" t="n">
        <v>0.3434591</v>
      </c>
      <c r="F3814" s="3" t="n">
        <v>14</v>
      </c>
      <c r="G3814" s="3" t="n">
        <v>14</v>
      </c>
      <c r="H3814" s="3" t="n">
        <v>1</v>
      </c>
      <c r="I3814" s="3" t="n">
        <v>1</v>
      </c>
      <c r="J3814" s="3" t="n">
        <v>0</v>
      </c>
      <c r="K3814" s="3" t="n">
        <v>0</v>
      </c>
      <c r="L3814" s="3" t="n">
        <v>0</v>
      </c>
      <c r="M3814" s="3" t="n">
        <v>0</v>
      </c>
      <c r="N3814" s="3" t="n">
        <v>-1</v>
      </c>
      <c r="O3814" s="3" t="n">
        <v>-1</v>
      </c>
      <c r="P3814" s="3" t="n">
        <v>8.5</v>
      </c>
      <c r="Q3814" s="3" t="n">
        <v>24.2</v>
      </c>
      <c r="R3814" s="3" t="s">
        <v>11126</v>
      </c>
      <c r="S3814" s="4" t="n">
        <v>45747.1836342593</v>
      </c>
      <c r="T3814" s="3" t="s">
        <v>65</v>
      </c>
      <c r="U3814" s="3" t="s">
        <v>65</v>
      </c>
      <c r="V3814" s="3" t="n">
        <v>0</v>
      </c>
      <c r="W3814" s="3" t="n">
        <v>0</v>
      </c>
      <c r="X3814" s="3" t="n">
        <v>0</v>
      </c>
      <c r="Y3814" s="3" t="s">
        <v>30</v>
      </c>
      <c r="Z3814" s="3" t="s">
        <v>30</v>
      </c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</row>
    <row r="3815" customFormat="false" ht="15.75" hidden="false" customHeight="false" outlineLevel="0" collapsed="false">
      <c r="A3815" s="3" t="n">
        <v>3814</v>
      </c>
      <c r="B3815" s="3" t="s">
        <v>11127</v>
      </c>
      <c r="C3815" s="3" t="s">
        <v>11128</v>
      </c>
      <c r="D3815" s="3" t="n">
        <v>1</v>
      </c>
      <c r="E3815" s="3" t="n">
        <v>0.209887</v>
      </c>
      <c r="F3815" s="3" t="n">
        <v>6</v>
      </c>
      <c r="G3815" s="3" t="n">
        <v>6</v>
      </c>
      <c r="H3815" s="3" t="n">
        <v>1</v>
      </c>
      <c r="I3815" s="3" t="n">
        <v>1</v>
      </c>
      <c r="J3815" s="3" t="n">
        <v>0</v>
      </c>
      <c r="K3815" s="3" t="n">
        <v>0</v>
      </c>
      <c r="L3815" s="3" t="n">
        <v>0</v>
      </c>
      <c r="M3815" s="3" t="n">
        <v>0</v>
      </c>
      <c r="N3815" s="3" t="n">
        <v>-1</v>
      </c>
      <c r="O3815" s="3" t="n">
        <v>-1</v>
      </c>
      <c r="P3815" s="3" t="n">
        <v>8.5</v>
      </c>
      <c r="Q3815" s="3" t="n">
        <v>24.2</v>
      </c>
      <c r="R3815" s="3" t="s">
        <v>11129</v>
      </c>
      <c r="S3815" s="4" t="n">
        <v>45747.1836574074</v>
      </c>
      <c r="T3815" s="3" t="s">
        <v>65</v>
      </c>
      <c r="U3815" s="3" t="s">
        <v>65</v>
      </c>
      <c r="V3815" s="3" t="n">
        <v>0</v>
      </c>
      <c r="W3815" s="3" t="n">
        <v>0</v>
      </c>
      <c r="X3815" s="3" t="n">
        <v>0</v>
      </c>
      <c r="Y3815" s="3" t="s">
        <v>30</v>
      </c>
      <c r="Z3815" s="3" t="s">
        <v>30</v>
      </c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</row>
    <row r="3816" customFormat="false" ht="15.75" hidden="false" customHeight="false" outlineLevel="0" collapsed="false">
      <c r="A3816" s="3" t="n">
        <v>3815</v>
      </c>
      <c r="B3816" s="3" t="s">
        <v>11130</v>
      </c>
      <c r="C3816" s="3" t="s">
        <v>11131</v>
      </c>
      <c r="D3816" s="3" t="n">
        <v>1</v>
      </c>
      <c r="E3816" s="3" t="n">
        <v>0.36191</v>
      </c>
      <c r="F3816" s="3" t="n">
        <v>11</v>
      </c>
      <c r="G3816" s="3" t="n">
        <v>11</v>
      </c>
      <c r="H3816" s="3" t="n">
        <v>6</v>
      </c>
      <c r="I3816" s="3" t="n">
        <v>6</v>
      </c>
      <c r="J3816" s="3" t="n">
        <v>12</v>
      </c>
      <c r="K3816" s="3" t="n">
        <v>12</v>
      </c>
      <c r="L3816" s="3" t="n">
        <v>1</v>
      </c>
      <c r="M3816" s="3" t="n">
        <v>1</v>
      </c>
      <c r="N3816" s="3" t="n">
        <v>-1</v>
      </c>
      <c r="O3816" s="3" t="n">
        <v>-1</v>
      </c>
      <c r="P3816" s="3" t="n">
        <v>8.5</v>
      </c>
      <c r="Q3816" s="3" t="n">
        <v>24.2</v>
      </c>
      <c r="R3816" s="3" t="s">
        <v>11132</v>
      </c>
      <c r="S3816" s="4" t="n">
        <v>45747.1836805556</v>
      </c>
      <c r="T3816" s="3" t="s">
        <v>29</v>
      </c>
      <c r="U3816" s="3" t="s">
        <v>29</v>
      </c>
      <c r="V3816" s="3" t="n">
        <v>0</v>
      </c>
      <c r="W3816" s="3" t="n">
        <v>0</v>
      </c>
      <c r="X3816" s="3" t="n">
        <v>0</v>
      </c>
      <c r="Y3816" s="3" t="s">
        <v>30</v>
      </c>
      <c r="Z3816" s="3" t="s">
        <v>30</v>
      </c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</row>
    <row r="3817" customFormat="false" ht="15.75" hidden="false" customHeight="false" outlineLevel="0" collapsed="false">
      <c r="A3817" s="3" t="n">
        <v>3816</v>
      </c>
      <c r="B3817" s="3" t="s">
        <v>11133</v>
      </c>
      <c r="C3817" s="3" t="s">
        <v>11134</v>
      </c>
      <c r="D3817" s="3" t="n">
        <v>1</v>
      </c>
      <c r="E3817" s="3" t="n">
        <v>3.0907431</v>
      </c>
      <c r="F3817" s="3" t="n">
        <v>78</v>
      </c>
      <c r="G3817" s="3" t="n">
        <v>78</v>
      </c>
      <c r="H3817" s="3" t="n">
        <v>16</v>
      </c>
      <c r="I3817" s="3" t="n">
        <v>16</v>
      </c>
      <c r="J3817" s="3" t="n">
        <v>97</v>
      </c>
      <c r="K3817" s="3" t="n">
        <v>97</v>
      </c>
      <c r="L3817" s="3" t="n">
        <v>21</v>
      </c>
      <c r="M3817" s="3" t="n">
        <v>21</v>
      </c>
      <c r="N3817" s="3" t="n">
        <v>-1</v>
      </c>
      <c r="O3817" s="3" t="n">
        <v>-1</v>
      </c>
      <c r="P3817" s="3" t="n">
        <v>8.5</v>
      </c>
      <c r="Q3817" s="3" t="n">
        <v>24.2</v>
      </c>
      <c r="R3817" s="3" t="s">
        <v>11135</v>
      </c>
      <c r="S3817" s="4" t="n">
        <v>45747.1838194444</v>
      </c>
      <c r="T3817" s="3" t="s">
        <v>4910</v>
      </c>
      <c r="U3817" s="3" t="s">
        <v>4910</v>
      </c>
      <c r="V3817" s="3" t="n">
        <v>0</v>
      </c>
      <c r="W3817" s="3" t="n">
        <v>0</v>
      </c>
      <c r="X3817" s="3" t="n">
        <v>0</v>
      </c>
      <c r="Y3817" s="3" t="s">
        <v>30</v>
      </c>
      <c r="Z3817" s="3" t="s">
        <v>30</v>
      </c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</row>
    <row r="3818" customFormat="false" ht="15.75" hidden="false" customHeight="false" outlineLevel="0" collapsed="false">
      <c r="A3818" s="3" t="n">
        <v>3817</v>
      </c>
      <c r="B3818" s="3" t="s">
        <v>11136</v>
      </c>
      <c r="C3818" s="3" t="s">
        <v>11137</v>
      </c>
      <c r="D3818" s="3" t="n">
        <v>1</v>
      </c>
      <c r="E3818" s="3" t="n">
        <v>2.8396125</v>
      </c>
      <c r="F3818" s="3" t="n">
        <v>78</v>
      </c>
      <c r="G3818" s="3" t="n">
        <v>78</v>
      </c>
      <c r="H3818" s="3" t="n">
        <v>16</v>
      </c>
      <c r="I3818" s="3" t="n">
        <v>16</v>
      </c>
      <c r="J3818" s="3" t="n">
        <v>97</v>
      </c>
      <c r="K3818" s="3" t="n">
        <v>97</v>
      </c>
      <c r="L3818" s="3" t="n">
        <v>21</v>
      </c>
      <c r="M3818" s="3" t="n">
        <v>21</v>
      </c>
      <c r="N3818" s="3" t="n">
        <v>-1</v>
      </c>
      <c r="O3818" s="3" t="n">
        <v>-1</v>
      </c>
      <c r="P3818" s="3" t="n">
        <v>8.2</v>
      </c>
      <c r="Q3818" s="3" t="n">
        <v>24.2</v>
      </c>
      <c r="R3818" s="3" t="s">
        <v>11138</v>
      </c>
      <c r="S3818" s="4" t="n">
        <v>45747.1839467593</v>
      </c>
      <c r="T3818" s="3" t="s">
        <v>4910</v>
      </c>
      <c r="U3818" s="3" t="s">
        <v>4910</v>
      </c>
      <c r="V3818" s="3" t="n">
        <v>0</v>
      </c>
      <c r="W3818" s="3" t="n">
        <v>0</v>
      </c>
      <c r="X3818" s="3" t="n">
        <v>0</v>
      </c>
      <c r="Y3818" s="3" t="s">
        <v>30</v>
      </c>
      <c r="Z3818" s="3" t="s">
        <v>30</v>
      </c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</row>
    <row r="3819" customFormat="false" ht="15.75" hidden="false" customHeight="false" outlineLevel="0" collapsed="false">
      <c r="A3819" s="3" t="n">
        <v>3818</v>
      </c>
      <c r="B3819" s="3" t="s">
        <v>11139</v>
      </c>
      <c r="C3819" s="3" t="s">
        <v>11140</v>
      </c>
      <c r="D3819" s="3" t="n">
        <v>1</v>
      </c>
      <c r="E3819" s="3" t="n">
        <v>2.9252333</v>
      </c>
      <c r="F3819" s="3" t="n">
        <v>203</v>
      </c>
      <c r="G3819" s="3" t="n">
        <v>203</v>
      </c>
      <c r="H3819" s="3" t="n">
        <v>31</v>
      </c>
      <c r="I3819" s="3" t="n">
        <v>31</v>
      </c>
      <c r="J3819" s="3" t="n">
        <v>169</v>
      </c>
      <c r="K3819" s="3" t="n">
        <v>169</v>
      </c>
      <c r="L3819" s="3" t="n">
        <v>42</v>
      </c>
      <c r="M3819" s="3" t="n">
        <v>42</v>
      </c>
      <c r="N3819" s="3" t="n">
        <v>-1</v>
      </c>
      <c r="O3819" s="3" t="n">
        <v>-1</v>
      </c>
      <c r="P3819" s="3" t="n">
        <v>8.5</v>
      </c>
      <c r="Q3819" s="3" t="n">
        <v>24.2</v>
      </c>
      <c r="R3819" s="3" t="s">
        <v>11141</v>
      </c>
      <c r="S3819" s="4" t="n">
        <v>45747.1840972222</v>
      </c>
      <c r="T3819" s="3" t="s">
        <v>29</v>
      </c>
      <c r="U3819" s="3" t="s">
        <v>29</v>
      </c>
      <c r="V3819" s="3" t="n">
        <v>0</v>
      </c>
      <c r="W3819" s="3" t="n">
        <v>0</v>
      </c>
      <c r="X3819" s="3" t="n">
        <v>0</v>
      </c>
      <c r="Y3819" s="3" t="s">
        <v>30</v>
      </c>
      <c r="Z3819" s="3" t="s">
        <v>30</v>
      </c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</row>
    <row r="3820" customFormat="false" ht="15.75" hidden="false" customHeight="false" outlineLevel="0" collapsed="false">
      <c r="A3820" s="3" t="n">
        <v>3819</v>
      </c>
      <c r="B3820" s="3" t="s">
        <v>11142</v>
      </c>
      <c r="C3820" s="3" t="s">
        <v>11143</v>
      </c>
      <c r="D3820" s="3" t="n">
        <v>1</v>
      </c>
      <c r="E3820" s="3" t="n">
        <v>3.4924392</v>
      </c>
      <c r="F3820" s="3" t="n">
        <v>203</v>
      </c>
      <c r="G3820" s="3" t="n">
        <v>203</v>
      </c>
      <c r="H3820" s="3" t="n">
        <v>31</v>
      </c>
      <c r="I3820" s="3" t="n">
        <v>31</v>
      </c>
      <c r="J3820" s="3" t="n">
        <v>169</v>
      </c>
      <c r="K3820" s="3" t="n">
        <v>169</v>
      </c>
      <c r="L3820" s="3" t="n">
        <v>42</v>
      </c>
      <c r="M3820" s="3" t="n">
        <v>42</v>
      </c>
      <c r="N3820" s="3" t="n">
        <v>-1</v>
      </c>
      <c r="O3820" s="3" t="n">
        <v>-1</v>
      </c>
      <c r="P3820" s="3" t="n">
        <v>8.2</v>
      </c>
      <c r="Q3820" s="3" t="n">
        <v>24.2</v>
      </c>
      <c r="R3820" s="3" t="s">
        <v>11144</v>
      </c>
      <c r="S3820" s="4" t="n">
        <v>45747.184224537</v>
      </c>
      <c r="T3820" s="3" t="s">
        <v>29</v>
      </c>
      <c r="U3820" s="3" t="s">
        <v>29</v>
      </c>
      <c r="V3820" s="3" t="n">
        <v>0</v>
      </c>
      <c r="W3820" s="3" t="n">
        <v>0</v>
      </c>
      <c r="X3820" s="3" t="n">
        <v>0</v>
      </c>
      <c r="Y3820" s="3" t="s">
        <v>30</v>
      </c>
      <c r="Z3820" s="3" t="s">
        <v>30</v>
      </c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</row>
    <row r="3821" customFormat="false" ht="15.75" hidden="false" customHeight="false" outlineLevel="0" collapsed="false">
      <c r="A3821" s="3" t="n">
        <v>3820</v>
      </c>
      <c r="B3821" s="3" t="s">
        <v>11145</v>
      </c>
      <c r="C3821" s="3" t="s">
        <v>11146</v>
      </c>
      <c r="D3821" s="3" t="n">
        <v>1</v>
      </c>
      <c r="E3821" s="3" t="n">
        <v>2.808531</v>
      </c>
      <c r="F3821" s="3" t="n">
        <v>203</v>
      </c>
      <c r="G3821" s="3" t="n">
        <v>203</v>
      </c>
      <c r="H3821" s="3" t="n">
        <v>31</v>
      </c>
      <c r="I3821" s="3" t="n">
        <v>31</v>
      </c>
      <c r="J3821" s="3" t="n">
        <v>169</v>
      </c>
      <c r="K3821" s="3" t="n">
        <v>169</v>
      </c>
      <c r="L3821" s="3" t="n">
        <v>42</v>
      </c>
      <c r="M3821" s="3" t="n">
        <v>42</v>
      </c>
      <c r="N3821" s="3" t="n">
        <v>-1</v>
      </c>
      <c r="O3821" s="3" t="n">
        <v>-1</v>
      </c>
      <c r="P3821" s="3" t="n">
        <v>8.5</v>
      </c>
      <c r="Q3821" s="3" t="n">
        <v>24.2</v>
      </c>
      <c r="R3821" s="3" t="s">
        <v>11147</v>
      </c>
      <c r="S3821" s="4" t="n">
        <v>45747.1843402778</v>
      </c>
      <c r="T3821" s="3" t="s">
        <v>29</v>
      </c>
      <c r="U3821" s="3" t="s">
        <v>29</v>
      </c>
      <c r="V3821" s="3" t="n">
        <v>0</v>
      </c>
      <c r="W3821" s="3" t="n">
        <v>0</v>
      </c>
      <c r="X3821" s="3" t="n">
        <v>0</v>
      </c>
      <c r="Y3821" s="3" t="s">
        <v>30</v>
      </c>
      <c r="Z3821" s="3" t="s">
        <v>30</v>
      </c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</row>
    <row r="3822" customFormat="false" ht="15.75" hidden="false" customHeight="false" outlineLevel="0" collapsed="false">
      <c r="A3822" s="3" t="n">
        <v>3821</v>
      </c>
      <c r="B3822" s="3" t="s">
        <v>11148</v>
      </c>
      <c r="C3822" s="3" t="s">
        <v>11149</v>
      </c>
      <c r="D3822" s="3" t="n">
        <v>1</v>
      </c>
      <c r="E3822" s="3" t="n">
        <v>4.0950596</v>
      </c>
      <c r="F3822" s="3" t="n">
        <v>203</v>
      </c>
      <c r="G3822" s="3" t="n">
        <v>203</v>
      </c>
      <c r="H3822" s="3" t="n">
        <v>31</v>
      </c>
      <c r="I3822" s="3" t="n">
        <v>31</v>
      </c>
      <c r="J3822" s="3" t="n">
        <v>169</v>
      </c>
      <c r="K3822" s="3" t="n">
        <v>169</v>
      </c>
      <c r="L3822" s="3" t="n">
        <v>42</v>
      </c>
      <c r="M3822" s="3" t="n">
        <v>42</v>
      </c>
      <c r="N3822" s="3" t="n">
        <v>-1</v>
      </c>
      <c r="O3822" s="3" t="n">
        <v>-1</v>
      </c>
      <c r="P3822" s="3" t="n">
        <v>8.2</v>
      </c>
      <c r="Q3822" s="3" t="n">
        <v>24.2</v>
      </c>
      <c r="R3822" s="3" t="s">
        <v>11150</v>
      </c>
      <c r="S3822" s="4" t="n">
        <v>45747.1844791667</v>
      </c>
      <c r="T3822" s="3" t="s">
        <v>29</v>
      </c>
      <c r="U3822" s="3" t="s">
        <v>29</v>
      </c>
      <c r="V3822" s="3" t="n">
        <v>0</v>
      </c>
      <c r="W3822" s="3" t="n">
        <v>0</v>
      </c>
      <c r="X3822" s="3" t="n">
        <v>0</v>
      </c>
      <c r="Y3822" s="3" t="s">
        <v>30</v>
      </c>
      <c r="Z3822" s="3" t="s">
        <v>30</v>
      </c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</row>
    <row r="3823" customFormat="false" ht="15.75" hidden="false" customHeight="false" outlineLevel="0" collapsed="false">
      <c r="A3823" s="3" t="n">
        <v>3822</v>
      </c>
      <c r="B3823" s="3" t="s">
        <v>11151</v>
      </c>
      <c r="C3823" s="3" t="s">
        <v>11152</v>
      </c>
      <c r="D3823" s="3" t="n">
        <v>1</v>
      </c>
      <c r="E3823" s="3" t="n">
        <v>0.8925029</v>
      </c>
      <c r="F3823" s="3" t="n">
        <v>23</v>
      </c>
      <c r="G3823" s="3" t="n">
        <v>23</v>
      </c>
      <c r="H3823" s="3" t="n">
        <v>7</v>
      </c>
      <c r="I3823" s="3" t="n">
        <v>7</v>
      </c>
      <c r="J3823" s="3" t="n">
        <v>22</v>
      </c>
      <c r="K3823" s="3" t="n">
        <v>22</v>
      </c>
      <c r="L3823" s="3" t="n">
        <v>5</v>
      </c>
      <c r="M3823" s="3" t="n">
        <v>5</v>
      </c>
      <c r="N3823" s="3" t="n">
        <v>-1</v>
      </c>
      <c r="O3823" s="3" t="n">
        <v>-1</v>
      </c>
      <c r="P3823" s="3" t="n">
        <v>8.5</v>
      </c>
      <c r="Q3823" s="3" t="n">
        <v>24.2</v>
      </c>
      <c r="R3823" s="3" t="s">
        <v>11153</v>
      </c>
      <c r="S3823" s="4" t="n">
        <v>45747.184537037</v>
      </c>
      <c r="T3823" s="3" t="s">
        <v>29</v>
      </c>
      <c r="U3823" s="3" t="s">
        <v>29</v>
      </c>
      <c r="V3823" s="3" t="n">
        <v>0</v>
      </c>
      <c r="W3823" s="3" t="n">
        <v>0</v>
      </c>
      <c r="X3823" s="3" t="n">
        <v>0</v>
      </c>
      <c r="Y3823" s="3" t="s">
        <v>30</v>
      </c>
      <c r="Z3823" s="3" t="s">
        <v>30</v>
      </c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</row>
    <row r="3824" customFormat="false" ht="15.75" hidden="false" customHeight="false" outlineLevel="0" collapsed="false">
      <c r="A3824" s="3" t="n">
        <v>3823</v>
      </c>
      <c r="B3824" s="3" t="s">
        <v>11154</v>
      </c>
      <c r="C3824" s="3" t="s">
        <v>11155</v>
      </c>
      <c r="D3824" s="3" t="n">
        <v>1</v>
      </c>
      <c r="E3824" s="3" t="n">
        <v>0.3617798</v>
      </c>
      <c r="F3824" s="3" t="n">
        <v>7</v>
      </c>
      <c r="G3824" s="3" t="n">
        <v>7</v>
      </c>
      <c r="H3824" s="3" t="n">
        <v>2</v>
      </c>
      <c r="I3824" s="3" t="n">
        <v>2</v>
      </c>
      <c r="J3824" s="3" t="n">
        <v>1</v>
      </c>
      <c r="K3824" s="3" t="n">
        <v>1</v>
      </c>
      <c r="L3824" s="3" t="n">
        <v>0</v>
      </c>
      <c r="M3824" s="3" t="n">
        <v>0</v>
      </c>
      <c r="N3824" s="3" t="n">
        <v>-1</v>
      </c>
      <c r="O3824" s="3" t="n">
        <v>-1</v>
      </c>
      <c r="P3824" s="3" t="n">
        <v>8.5</v>
      </c>
      <c r="Q3824" s="3" t="n">
        <v>24.2</v>
      </c>
      <c r="R3824" s="3" t="s">
        <v>11156</v>
      </c>
      <c r="S3824" s="4" t="n">
        <v>45747.1845717593</v>
      </c>
      <c r="T3824" s="3" t="s">
        <v>29</v>
      </c>
      <c r="U3824" s="3" t="s">
        <v>29</v>
      </c>
      <c r="V3824" s="3" t="n">
        <v>0</v>
      </c>
      <c r="W3824" s="3" t="n">
        <v>0</v>
      </c>
      <c r="X3824" s="3" t="n">
        <v>0</v>
      </c>
      <c r="Y3824" s="3" t="s">
        <v>30</v>
      </c>
      <c r="Z3824" s="3" t="s">
        <v>30</v>
      </c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</row>
    <row r="3825" customFormat="false" ht="15.75" hidden="false" customHeight="false" outlineLevel="0" collapsed="false">
      <c r="A3825" s="3" t="n">
        <v>3824</v>
      </c>
      <c r="B3825" s="3" t="s">
        <v>11157</v>
      </c>
      <c r="C3825" s="3" t="s">
        <v>11158</v>
      </c>
      <c r="D3825" s="3" t="n">
        <v>1</v>
      </c>
      <c r="E3825" s="3" t="n">
        <v>0.1560958</v>
      </c>
      <c r="F3825" s="3" t="n">
        <v>4</v>
      </c>
      <c r="G3825" s="3" t="n">
        <v>4</v>
      </c>
      <c r="H3825" s="3" t="n">
        <v>2</v>
      </c>
      <c r="I3825" s="3" t="n">
        <v>2</v>
      </c>
      <c r="J3825" s="3" t="n">
        <v>0</v>
      </c>
      <c r="K3825" s="3" t="n">
        <v>0</v>
      </c>
      <c r="L3825" s="3" t="n">
        <v>1</v>
      </c>
      <c r="M3825" s="3" t="n">
        <v>1</v>
      </c>
      <c r="N3825" s="3" t="n">
        <v>-1</v>
      </c>
      <c r="O3825" s="3" t="n">
        <v>-1</v>
      </c>
      <c r="P3825" s="3" t="n">
        <v>8.5</v>
      </c>
      <c r="Q3825" s="3" t="n">
        <v>24.2</v>
      </c>
      <c r="R3825" s="3" t="s">
        <v>11159</v>
      </c>
      <c r="S3825" s="4" t="n">
        <v>45747.1845949074</v>
      </c>
      <c r="T3825" s="3" t="s">
        <v>29</v>
      </c>
      <c r="U3825" s="3" t="s">
        <v>29</v>
      </c>
      <c r="V3825" s="3" t="n">
        <v>0</v>
      </c>
      <c r="W3825" s="3" t="n">
        <v>0</v>
      </c>
      <c r="X3825" s="3" t="n">
        <v>0</v>
      </c>
      <c r="Y3825" s="3" t="s">
        <v>30</v>
      </c>
      <c r="Z3825" s="3" t="s">
        <v>30</v>
      </c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</row>
    <row r="3826" customFormat="false" ht="15.75" hidden="false" customHeight="false" outlineLevel="0" collapsed="false">
      <c r="A3826" s="3" t="n">
        <v>3825</v>
      </c>
      <c r="B3826" s="3" t="s">
        <v>11160</v>
      </c>
      <c r="C3826" s="3" t="s">
        <v>11161</v>
      </c>
      <c r="D3826" s="3" t="n">
        <v>1</v>
      </c>
      <c r="E3826" s="3" t="n">
        <v>0.2595379</v>
      </c>
      <c r="F3826" s="3" t="n">
        <v>7</v>
      </c>
      <c r="G3826" s="3" t="n">
        <v>7</v>
      </c>
      <c r="H3826" s="3" t="n">
        <v>3</v>
      </c>
      <c r="I3826" s="3" t="n">
        <v>3</v>
      </c>
      <c r="J3826" s="3" t="n">
        <v>1</v>
      </c>
      <c r="K3826" s="3" t="n">
        <v>1</v>
      </c>
      <c r="L3826" s="3" t="n">
        <v>1</v>
      </c>
      <c r="M3826" s="3" t="n">
        <v>1</v>
      </c>
      <c r="N3826" s="3" t="n">
        <v>-1</v>
      </c>
      <c r="O3826" s="3" t="n">
        <v>-1</v>
      </c>
      <c r="P3826" s="3" t="n">
        <v>8.5</v>
      </c>
      <c r="Q3826" s="3" t="n">
        <v>24.2</v>
      </c>
      <c r="R3826" s="3" t="s">
        <v>11162</v>
      </c>
      <c r="S3826" s="4" t="n">
        <v>45747.1846180556</v>
      </c>
      <c r="T3826" s="3" t="s">
        <v>29</v>
      </c>
      <c r="U3826" s="3" t="s">
        <v>29</v>
      </c>
      <c r="V3826" s="3" t="n">
        <v>0</v>
      </c>
      <c r="W3826" s="3" t="n">
        <v>0</v>
      </c>
      <c r="X3826" s="3" t="n">
        <v>0</v>
      </c>
      <c r="Y3826" s="3" t="s">
        <v>30</v>
      </c>
      <c r="Z3826" s="3" t="s">
        <v>30</v>
      </c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</row>
    <row r="3827" customFormat="false" ht="15.75" hidden="false" customHeight="false" outlineLevel="0" collapsed="false">
      <c r="A3827" s="3" t="n">
        <v>3826</v>
      </c>
      <c r="B3827" s="3" t="s">
        <v>11163</v>
      </c>
      <c r="C3827" s="3" t="s">
        <v>11164</v>
      </c>
      <c r="D3827" s="3" t="n">
        <v>1</v>
      </c>
      <c r="E3827" s="3" t="n">
        <v>1.2701573</v>
      </c>
      <c r="F3827" s="3" t="n">
        <v>17</v>
      </c>
      <c r="G3827" s="3" t="n">
        <v>17</v>
      </c>
      <c r="H3827" s="3" t="n">
        <v>11</v>
      </c>
      <c r="I3827" s="3" t="n">
        <v>11</v>
      </c>
      <c r="J3827" s="3" t="n">
        <v>18</v>
      </c>
      <c r="K3827" s="3" t="n">
        <v>18</v>
      </c>
      <c r="L3827" s="3" t="n">
        <v>1</v>
      </c>
      <c r="M3827" s="3" t="n">
        <v>1</v>
      </c>
      <c r="N3827" s="3" t="n">
        <v>-1</v>
      </c>
      <c r="O3827" s="3" t="n">
        <v>-1</v>
      </c>
      <c r="P3827" s="3" t="n">
        <v>8.5</v>
      </c>
      <c r="Q3827" s="3" t="n">
        <v>24.2</v>
      </c>
      <c r="R3827" s="3" t="s">
        <v>11165</v>
      </c>
      <c r="S3827" s="4" t="n">
        <v>45747.1846643519</v>
      </c>
      <c r="T3827" s="3" t="s">
        <v>29</v>
      </c>
      <c r="U3827" s="3" t="s">
        <v>29</v>
      </c>
      <c r="V3827" s="3" t="n">
        <v>0</v>
      </c>
      <c r="W3827" s="3" t="n">
        <v>0</v>
      </c>
      <c r="X3827" s="3" t="n">
        <v>0</v>
      </c>
      <c r="Y3827" s="3" t="s">
        <v>30</v>
      </c>
      <c r="Z3827" s="3" t="s">
        <v>30</v>
      </c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</row>
    <row r="3828" customFormat="false" ht="15.75" hidden="false" customHeight="false" outlineLevel="0" collapsed="false">
      <c r="A3828" s="3" t="n">
        <v>3827</v>
      </c>
      <c r="B3828" s="3" t="s">
        <v>11166</v>
      </c>
      <c r="C3828" s="3" t="s">
        <v>11167</v>
      </c>
      <c r="D3828" s="3" t="n">
        <v>1</v>
      </c>
      <c r="E3828" s="3" t="n">
        <v>0.2542776</v>
      </c>
      <c r="F3828" s="3" t="n">
        <v>5</v>
      </c>
      <c r="G3828" s="3" t="n">
        <v>5</v>
      </c>
      <c r="H3828" s="3" t="n">
        <v>1</v>
      </c>
      <c r="I3828" s="3" t="n">
        <v>1</v>
      </c>
      <c r="J3828" s="3" t="n">
        <v>0</v>
      </c>
      <c r="K3828" s="3" t="n">
        <v>0</v>
      </c>
      <c r="L3828" s="3" t="n">
        <v>0</v>
      </c>
      <c r="M3828" s="3" t="n">
        <v>0</v>
      </c>
      <c r="N3828" s="3" t="n">
        <v>-1</v>
      </c>
      <c r="O3828" s="3" t="n">
        <v>-1</v>
      </c>
      <c r="P3828" s="3" t="n">
        <v>8.5</v>
      </c>
      <c r="Q3828" s="3" t="n">
        <v>24.2</v>
      </c>
      <c r="R3828" s="3" t="s">
        <v>11168</v>
      </c>
      <c r="S3828" s="4" t="n">
        <v>45747.1846875</v>
      </c>
      <c r="T3828" s="3" t="s">
        <v>239</v>
      </c>
      <c r="U3828" s="3" t="s">
        <v>239</v>
      </c>
      <c r="V3828" s="3" t="n">
        <v>0</v>
      </c>
      <c r="W3828" s="3" t="n">
        <v>0</v>
      </c>
      <c r="X3828" s="3" t="n">
        <v>0</v>
      </c>
      <c r="Y3828" s="3" t="s">
        <v>30</v>
      </c>
      <c r="Z3828" s="3" t="s">
        <v>30</v>
      </c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</row>
    <row r="3829" customFormat="false" ht="15.75" hidden="false" customHeight="false" outlineLevel="0" collapsed="false">
      <c r="A3829" s="3" t="n">
        <v>3828</v>
      </c>
      <c r="B3829" s="3" t="s">
        <v>11169</v>
      </c>
      <c r="C3829" s="3" t="s">
        <v>11170</v>
      </c>
      <c r="D3829" s="3" t="n">
        <v>1</v>
      </c>
      <c r="E3829" s="3" t="n">
        <v>0.2002953</v>
      </c>
      <c r="F3829" s="3" t="n">
        <v>4</v>
      </c>
      <c r="G3829" s="3" t="n">
        <v>4</v>
      </c>
      <c r="H3829" s="3" t="n">
        <v>1</v>
      </c>
      <c r="I3829" s="3" t="n">
        <v>1</v>
      </c>
      <c r="J3829" s="3" t="n">
        <v>0</v>
      </c>
      <c r="K3829" s="3" t="n">
        <v>0</v>
      </c>
      <c r="L3829" s="3" t="n">
        <v>0</v>
      </c>
      <c r="M3829" s="3" t="n">
        <v>0</v>
      </c>
      <c r="N3829" s="3" t="n">
        <v>-1</v>
      </c>
      <c r="O3829" s="3" t="n">
        <v>-1</v>
      </c>
      <c r="P3829" s="3" t="n">
        <v>8.5</v>
      </c>
      <c r="Q3829" s="3" t="n">
        <v>24.2</v>
      </c>
      <c r="R3829" s="3" t="s">
        <v>11171</v>
      </c>
      <c r="S3829" s="4" t="n">
        <v>45747.1847106482</v>
      </c>
      <c r="T3829" s="3" t="s">
        <v>29</v>
      </c>
      <c r="U3829" s="3" t="s">
        <v>29</v>
      </c>
      <c r="V3829" s="3" t="n">
        <v>0</v>
      </c>
      <c r="W3829" s="3" t="n">
        <v>0</v>
      </c>
      <c r="X3829" s="3" t="n">
        <v>0</v>
      </c>
      <c r="Y3829" s="3" t="s">
        <v>30</v>
      </c>
      <c r="Z3829" s="3" t="s">
        <v>30</v>
      </c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</row>
    <row r="3830" customFormat="false" ht="15.75" hidden="false" customHeight="false" outlineLevel="0" collapsed="false">
      <c r="A3830" s="3" t="n">
        <v>3829</v>
      </c>
      <c r="B3830" s="3" t="s">
        <v>11172</v>
      </c>
      <c r="C3830" s="3" t="s">
        <v>11173</v>
      </c>
      <c r="D3830" s="3" t="n">
        <v>1</v>
      </c>
      <c r="E3830" s="3" t="n">
        <v>2.4135806</v>
      </c>
      <c r="F3830" s="3" t="n">
        <v>69</v>
      </c>
      <c r="G3830" s="3" t="n">
        <v>69</v>
      </c>
      <c r="H3830" s="3" t="n">
        <v>20</v>
      </c>
      <c r="I3830" s="3" t="n">
        <v>20</v>
      </c>
      <c r="J3830" s="3" t="n">
        <v>69</v>
      </c>
      <c r="K3830" s="3" t="n">
        <v>69</v>
      </c>
      <c r="L3830" s="3" t="n">
        <v>16</v>
      </c>
      <c r="M3830" s="3" t="n">
        <v>16</v>
      </c>
      <c r="N3830" s="3" t="n">
        <v>-1</v>
      </c>
      <c r="O3830" s="3" t="n">
        <v>-1</v>
      </c>
      <c r="P3830" s="3" t="n">
        <v>8.5</v>
      </c>
      <c r="Q3830" s="3" t="n">
        <v>24.2</v>
      </c>
      <c r="R3830" s="3" t="s">
        <v>11174</v>
      </c>
      <c r="S3830" s="4" t="n">
        <v>45747.1848148148</v>
      </c>
      <c r="T3830" s="3" t="s">
        <v>29</v>
      </c>
      <c r="U3830" s="3" t="s">
        <v>29</v>
      </c>
      <c r="V3830" s="3" t="n">
        <v>0</v>
      </c>
      <c r="W3830" s="3" t="n">
        <v>0</v>
      </c>
      <c r="X3830" s="3" t="n">
        <v>0</v>
      </c>
      <c r="Y3830" s="3" t="s">
        <v>30</v>
      </c>
      <c r="Z3830" s="3" t="s">
        <v>30</v>
      </c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</row>
    <row r="3831" customFormat="false" ht="15.75" hidden="false" customHeight="false" outlineLevel="0" collapsed="false">
      <c r="A3831" s="3" t="n">
        <v>3830</v>
      </c>
      <c r="B3831" s="3" t="s">
        <v>11175</v>
      </c>
      <c r="C3831" s="3" t="s">
        <v>11176</v>
      </c>
      <c r="D3831" s="3" t="n">
        <v>1</v>
      </c>
      <c r="E3831" s="3" t="n">
        <v>2.8175827</v>
      </c>
      <c r="F3831" s="3" t="n">
        <v>69</v>
      </c>
      <c r="G3831" s="3" t="n">
        <v>69</v>
      </c>
      <c r="H3831" s="3" t="n">
        <v>20</v>
      </c>
      <c r="I3831" s="3" t="n">
        <v>20</v>
      </c>
      <c r="J3831" s="3" t="n">
        <v>69</v>
      </c>
      <c r="K3831" s="3" t="n">
        <v>69</v>
      </c>
      <c r="L3831" s="3" t="n">
        <v>16</v>
      </c>
      <c r="M3831" s="3" t="n">
        <v>16</v>
      </c>
      <c r="N3831" s="3" t="n">
        <v>-1</v>
      </c>
      <c r="O3831" s="3" t="n">
        <v>-1</v>
      </c>
      <c r="P3831" s="3" t="n">
        <v>8.5</v>
      </c>
      <c r="Q3831" s="3" t="n">
        <v>24.2</v>
      </c>
      <c r="R3831" s="3" t="s">
        <v>11177</v>
      </c>
      <c r="S3831" s="4" t="n">
        <v>45747.1849421296</v>
      </c>
      <c r="T3831" s="3" t="s">
        <v>29</v>
      </c>
      <c r="U3831" s="3" t="s">
        <v>29</v>
      </c>
      <c r="V3831" s="3" t="n">
        <v>0</v>
      </c>
      <c r="W3831" s="3" t="n">
        <v>0</v>
      </c>
      <c r="X3831" s="3" t="n">
        <v>0</v>
      </c>
      <c r="Y3831" s="3" t="s">
        <v>30</v>
      </c>
      <c r="Z3831" s="3" t="s">
        <v>30</v>
      </c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</row>
    <row r="3832" customFormat="false" ht="15.75" hidden="false" customHeight="false" outlineLevel="0" collapsed="false">
      <c r="A3832" s="3" t="n">
        <v>3831</v>
      </c>
      <c r="B3832" s="3" t="s">
        <v>11178</v>
      </c>
      <c r="C3832" s="3" t="s">
        <v>11179</v>
      </c>
      <c r="D3832" s="3" t="n">
        <v>1</v>
      </c>
      <c r="E3832" s="3" t="n">
        <v>20.0566897</v>
      </c>
      <c r="F3832" s="3" t="n">
        <v>650</v>
      </c>
      <c r="G3832" s="3" t="n">
        <v>650</v>
      </c>
      <c r="H3832" s="3" t="n">
        <v>34</v>
      </c>
      <c r="I3832" s="3" t="n">
        <v>34</v>
      </c>
      <c r="J3832" s="3" t="n">
        <v>712</v>
      </c>
      <c r="K3832" s="3" t="n">
        <v>712</v>
      </c>
      <c r="L3832" s="3" t="n">
        <v>99</v>
      </c>
      <c r="M3832" s="3" t="n">
        <v>99</v>
      </c>
      <c r="N3832" s="3" t="n">
        <v>-1</v>
      </c>
      <c r="O3832" s="3" t="n">
        <v>-1</v>
      </c>
      <c r="P3832" s="3" t="n">
        <v>8.5</v>
      </c>
      <c r="Q3832" s="3" t="n">
        <v>24.2</v>
      </c>
      <c r="R3832" s="3" t="s">
        <v>11180</v>
      </c>
      <c r="S3832" s="4" t="n">
        <v>45747.1856018519</v>
      </c>
      <c r="T3832" s="3" t="s">
        <v>29</v>
      </c>
      <c r="U3832" s="3" t="s">
        <v>29</v>
      </c>
      <c r="V3832" s="3" t="n">
        <v>0</v>
      </c>
      <c r="W3832" s="3" t="n">
        <v>0</v>
      </c>
      <c r="X3832" s="3" t="n">
        <v>0</v>
      </c>
      <c r="Y3832" s="3" t="s">
        <v>30</v>
      </c>
      <c r="Z3832" s="3" t="s">
        <v>30</v>
      </c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</row>
    <row r="3833" customFormat="false" ht="15.75" hidden="false" customHeight="false" outlineLevel="0" collapsed="false">
      <c r="A3833" s="3" t="n">
        <v>3832</v>
      </c>
      <c r="B3833" s="3" t="s">
        <v>11181</v>
      </c>
      <c r="C3833" s="3" t="s">
        <v>11182</v>
      </c>
      <c r="D3833" s="3" t="n">
        <v>1</v>
      </c>
      <c r="E3833" s="3" t="n">
        <v>6.7606545</v>
      </c>
      <c r="F3833" s="3" t="n">
        <v>678</v>
      </c>
      <c r="G3833" s="3" t="n">
        <v>678</v>
      </c>
      <c r="H3833" s="3" t="n">
        <v>34</v>
      </c>
      <c r="I3833" s="3" t="n">
        <v>34</v>
      </c>
      <c r="J3833" s="3" t="n">
        <v>749</v>
      </c>
      <c r="K3833" s="3" t="n">
        <v>749</v>
      </c>
      <c r="L3833" s="3" t="n">
        <v>99</v>
      </c>
      <c r="M3833" s="3" t="n">
        <v>99</v>
      </c>
      <c r="N3833" s="3" t="n">
        <v>-1</v>
      </c>
      <c r="O3833" s="3" t="n">
        <v>-1</v>
      </c>
      <c r="P3833" s="3" t="n">
        <v>8.5</v>
      </c>
      <c r="Q3833" s="3" t="n">
        <v>24.2</v>
      </c>
      <c r="R3833" s="3" t="s">
        <v>11183</v>
      </c>
      <c r="S3833" s="4" t="n">
        <v>45747.185787037</v>
      </c>
      <c r="T3833" s="3" t="s">
        <v>29</v>
      </c>
      <c r="U3833" s="3" t="s">
        <v>29</v>
      </c>
      <c r="V3833" s="3" t="n">
        <v>0</v>
      </c>
      <c r="W3833" s="3" t="n">
        <v>0</v>
      </c>
      <c r="X3833" s="3" t="n">
        <v>0</v>
      </c>
      <c r="Y3833" s="3" t="s">
        <v>30</v>
      </c>
      <c r="Z3833" s="3" t="s">
        <v>30</v>
      </c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</row>
    <row r="3834" customFormat="false" ht="15.75" hidden="false" customHeight="false" outlineLevel="0" collapsed="false">
      <c r="A3834" s="3" t="n">
        <v>3833</v>
      </c>
      <c r="B3834" s="3" t="s">
        <v>11184</v>
      </c>
      <c r="C3834" s="3" t="s">
        <v>11185</v>
      </c>
      <c r="D3834" s="3" t="n">
        <v>1</v>
      </c>
      <c r="E3834" s="3" t="n">
        <v>6.7334234</v>
      </c>
      <c r="F3834" s="3" t="n">
        <v>674</v>
      </c>
      <c r="G3834" s="3" t="n">
        <v>674</v>
      </c>
      <c r="H3834" s="3" t="n">
        <v>34</v>
      </c>
      <c r="I3834" s="3" t="n">
        <v>34</v>
      </c>
      <c r="J3834" s="3" t="n">
        <v>747</v>
      </c>
      <c r="K3834" s="3" t="n">
        <v>747</v>
      </c>
      <c r="L3834" s="3" t="n">
        <v>98</v>
      </c>
      <c r="M3834" s="3" t="n">
        <v>98</v>
      </c>
      <c r="N3834" s="3" t="n">
        <v>-1</v>
      </c>
      <c r="O3834" s="3" t="n">
        <v>-1</v>
      </c>
      <c r="P3834" s="3" t="n">
        <v>8.5</v>
      </c>
      <c r="Q3834" s="3" t="n">
        <v>24.2</v>
      </c>
      <c r="R3834" s="3" t="s">
        <v>11186</v>
      </c>
      <c r="S3834" s="4" t="n">
        <v>45747.1859606481</v>
      </c>
      <c r="T3834" s="3" t="s">
        <v>29</v>
      </c>
      <c r="U3834" s="3" t="s">
        <v>29</v>
      </c>
      <c r="V3834" s="3" t="n">
        <v>0</v>
      </c>
      <c r="W3834" s="3" t="n">
        <v>0</v>
      </c>
      <c r="X3834" s="3" t="n">
        <v>0</v>
      </c>
      <c r="Y3834" s="3" t="s">
        <v>30</v>
      </c>
      <c r="Z3834" s="3" t="s">
        <v>30</v>
      </c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</row>
    <row r="3835" customFormat="false" ht="15.75" hidden="false" customHeight="false" outlineLevel="0" collapsed="false">
      <c r="A3835" s="3" t="n">
        <v>3834</v>
      </c>
      <c r="B3835" s="3" t="s">
        <v>11187</v>
      </c>
      <c r="C3835" s="3" t="s">
        <v>11188</v>
      </c>
      <c r="D3835" s="3" t="n">
        <v>1</v>
      </c>
      <c r="E3835" s="3" t="n">
        <v>17.819963</v>
      </c>
      <c r="F3835" s="3" t="n">
        <v>646</v>
      </c>
      <c r="G3835" s="3" t="n">
        <v>646</v>
      </c>
      <c r="H3835" s="3" t="n">
        <v>34</v>
      </c>
      <c r="I3835" s="3" t="n">
        <v>34</v>
      </c>
      <c r="J3835" s="3" t="n">
        <v>710</v>
      </c>
      <c r="K3835" s="3" t="n">
        <v>710</v>
      </c>
      <c r="L3835" s="3" t="n">
        <v>98</v>
      </c>
      <c r="M3835" s="3" t="n">
        <v>98</v>
      </c>
      <c r="N3835" s="3" t="n">
        <v>-1</v>
      </c>
      <c r="O3835" s="3" t="n">
        <v>-1</v>
      </c>
      <c r="P3835" s="3" t="n">
        <v>8.5</v>
      </c>
      <c r="Q3835" s="3" t="n">
        <v>24.2</v>
      </c>
      <c r="R3835" s="3" t="s">
        <v>11189</v>
      </c>
      <c r="S3835" s="4" t="n">
        <v>45747.1864930556</v>
      </c>
      <c r="T3835" s="3" t="s">
        <v>29</v>
      </c>
      <c r="U3835" s="3" t="s">
        <v>29</v>
      </c>
      <c r="V3835" s="3" t="n">
        <v>0</v>
      </c>
      <c r="W3835" s="3" t="n">
        <v>0</v>
      </c>
      <c r="X3835" s="3" t="n">
        <v>0</v>
      </c>
      <c r="Y3835" s="3" t="s">
        <v>30</v>
      </c>
      <c r="Z3835" s="3" t="s">
        <v>30</v>
      </c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</row>
    <row r="3836" customFormat="false" ht="15.75" hidden="false" customHeight="false" outlineLevel="0" collapsed="false">
      <c r="A3836" s="3" t="n">
        <v>3835</v>
      </c>
      <c r="B3836" s="3" t="s">
        <v>11190</v>
      </c>
      <c r="C3836" s="3" t="s">
        <v>11191</v>
      </c>
      <c r="D3836" s="3" t="n">
        <v>1</v>
      </c>
      <c r="E3836" s="3" t="n">
        <v>0.2046418</v>
      </c>
      <c r="F3836" s="3" t="n">
        <v>5</v>
      </c>
      <c r="G3836" s="3" t="n">
        <v>5</v>
      </c>
      <c r="H3836" s="3" t="n">
        <v>1</v>
      </c>
      <c r="I3836" s="3" t="n">
        <v>1</v>
      </c>
      <c r="J3836" s="3" t="n">
        <v>0</v>
      </c>
      <c r="K3836" s="3" t="n">
        <v>0</v>
      </c>
      <c r="L3836" s="3" t="n">
        <v>0</v>
      </c>
      <c r="M3836" s="3" t="n">
        <v>0</v>
      </c>
      <c r="N3836" s="3" t="n">
        <v>-1</v>
      </c>
      <c r="O3836" s="3" t="n">
        <v>-1</v>
      </c>
      <c r="P3836" s="3" t="n">
        <v>8.5</v>
      </c>
      <c r="Q3836" s="3" t="n">
        <v>24.2</v>
      </c>
      <c r="R3836" s="3" t="s">
        <v>11192</v>
      </c>
      <c r="S3836" s="4" t="n">
        <v>45747.1865393519</v>
      </c>
      <c r="T3836" s="3" t="s">
        <v>29</v>
      </c>
      <c r="U3836" s="3" t="s">
        <v>29</v>
      </c>
      <c r="V3836" s="3" t="n">
        <v>0</v>
      </c>
      <c r="W3836" s="3" t="n">
        <v>0</v>
      </c>
      <c r="X3836" s="3" t="n">
        <v>0</v>
      </c>
      <c r="Y3836" s="3" t="s">
        <v>30</v>
      </c>
      <c r="Z3836" s="3" t="s">
        <v>30</v>
      </c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</row>
    <row r="3837" customFormat="false" ht="15.75" hidden="false" customHeight="false" outlineLevel="0" collapsed="false">
      <c r="A3837" s="3" t="n">
        <v>3836</v>
      </c>
      <c r="B3837" s="3" t="s">
        <v>11193</v>
      </c>
      <c r="C3837" s="3" t="s">
        <v>11194</v>
      </c>
      <c r="D3837" s="3" t="n">
        <v>1</v>
      </c>
      <c r="E3837" s="3" t="n">
        <v>0.5784873</v>
      </c>
      <c r="F3837" s="3" t="n">
        <v>8</v>
      </c>
      <c r="G3837" s="3" t="n">
        <v>8</v>
      </c>
      <c r="H3837" s="3" t="n">
        <v>4</v>
      </c>
      <c r="I3837" s="3" t="n">
        <v>4</v>
      </c>
      <c r="J3837" s="3" t="n">
        <v>8</v>
      </c>
      <c r="K3837" s="3" t="n">
        <v>8</v>
      </c>
      <c r="L3837" s="3" t="n">
        <v>0</v>
      </c>
      <c r="M3837" s="3" t="n">
        <v>0</v>
      </c>
      <c r="N3837" s="3" t="n">
        <v>-1</v>
      </c>
      <c r="O3837" s="3" t="n">
        <v>-1</v>
      </c>
      <c r="P3837" s="3" t="n">
        <v>8.5</v>
      </c>
      <c r="Q3837" s="3" t="n">
        <v>24.2</v>
      </c>
      <c r="R3837" s="3" t="s">
        <v>11195</v>
      </c>
      <c r="S3837" s="4" t="n">
        <v>45747.1865625</v>
      </c>
      <c r="T3837" s="3" t="s">
        <v>29</v>
      </c>
      <c r="U3837" s="3" t="s">
        <v>29</v>
      </c>
      <c r="V3837" s="3" t="n">
        <v>0</v>
      </c>
      <c r="W3837" s="3" t="n">
        <v>0</v>
      </c>
      <c r="X3837" s="3" t="n">
        <v>0</v>
      </c>
      <c r="Y3837" s="3" t="s">
        <v>30</v>
      </c>
      <c r="Z3837" s="3" t="s">
        <v>30</v>
      </c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</row>
    <row r="3838" customFormat="false" ht="15.75" hidden="false" customHeight="false" outlineLevel="0" collapsed="false">
      <c r="A3838" s="3" t="n">
        <v>3837</v>
      </c>
      <c r="B3838" s="3" t="s">
        <v>11196</v>
      </c>
      <c r="C3838" s="3" t="s">
        <v>11197</v>
      </c>
      <c r="D3838" s="3" t="n">
        <v>1</v>
      </c>
      <c r="E3838" s="3" t="n">
        <v>0.434144</v>
      </c>
      <c r="F3838" s="3" t="n">
        <v>20</v>
      </c>
      <c r="G3838" s="3" t="n">
        <v>20</v>
      </c>
      <c r="H3838" s="3" t="n">
        <v>8</v>
      </c>
      <c r="I3838" s="3" t="n">
        <v>8</v>
      </c>
      <c r="J3838" s="3" t="n">
        <v>18</v>
      </c>
      <c r="K3838" s="3" t="n">
        <v>18</v>
      </c>
      <c r="L3838" s="3" t="n">
        <v>3</v>
      </c>
      <c r="M3838" s="3" t="n">
        <v>3</v>
      </c>
      <c r="N3838" s="3" t="n">
        <v>-1</v>
      </c>
      <c r="O3838" s="3" t="n">
        <v>-1</v>
      </c>
      <c r="P3838" s="3" t="n">
        <v>8.5</v>
      </c>
      <c r="Q3838" s="3" t="n">
        <v>24.2</v>
      </c>
      <c r="R3838" s="3" t="s">
        <v>11198</v>
      </c>
      <c r="S3838" s="4" t="n">
        <v>45747.1865856481</v>
      </c>
      <c r="T3838" s="3" t="s">
        <v>29</v>
      </c>
      <c r="U3838" s="3" t="s">
        <v>29</v>
      </c>
      <c r="V3838" s="3" t="n">
        <v>0</v>
      </c>
      <c r="W3838" s="3" t="n">
        <v>0</v>
      </c>
      <c r="X3838" s="3" t="n">
        <v>0</v>
      </c>
      <c r="Y3838" s="3" t="s">
        <v>30</v>
      </c>
      <c r="Z3838" s="3" t="s">
        <v>30</v>
      </c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</row>
    <row r="3839" customFormat="false" ht="15.75" hidden="false" customHeight="false" outlineLevel="0" collapsed="false">
      <c r="A3839" s="3" t="n">
        <v>3838</v>
      </c>
      <c r="B3839" s="3" t="s">
        <v>11199</v>
      </c>
      <c r="C3839" s="3" t="s">
        <v>11200</v>
      </c>
      <c r="D3839" s="3" t="n">
        <v>1</v>
      </c>
      <c r="E3839" s="3" t="n">
        <v>0.5323419</v>
      </c>
      <c r="F3839" s="3" t="n">
        <v>21</v>
      </c>
      <c r="G3839" s="3" t="n">
        <v>21</v>
      </c>
      <c r="H3839" s="3" t="n">
        <v>9</v>
      </c>
      <c r="I3839" s="3" t="n">
        <v>9</v>
      </c>
      <c r="J3839" s="3" t="n">
        <v>17</v>
      </c>
      <c r="K3839" s="3" t="n">
        <v>17</v>
      </c>
      <c r="L3839" s="3" t="n">
        <v>3</v>
      </c>
      <c r="M3839" s="3" t="n">
        <v>3</v>
      </c>
      <c r="N3839" s="3" t="n">
        <v>-1</v>
      </c>
      <c r="O3839" s="3" t="n">
        <v>-1</v>
      </c>
      <c r="P3839" s="3" t="n">
        <v>8.5</v>
      </c>
      <c r="Q3839" s="3" t="n">
        <v>24.2</v>
      </c>
      <c r="R3839" s="3" t="s">
        <v>11201</v>
      </c>
      <c r="S3839" s="4" t="n">
        <v>45747.1866203704</v>
      </c>
      <c r="T3839" s="3" t="s">
        <v>29</v>
      </c>
      <c r="U3839" s="3" t="s">
        <v>29</v>
      </c>
      <c r="V3839" s="3" t="n">
        <v>0</v>
      </c>
      <c r="W3839" s="3" t="n">
        <v>0</v>
      </c>
      <c r="X3839" s="3" t="n">
        <v>0</v>
      </c>
      <c r="Y3839" s="3" t="s">
        <v>30</v>
      </c>
      <c r="Z3839" s="3" t="s">
        <v>30</v>
      </c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</row>
    <row r="3840" customFormat="false" ht="15.75" hidden="false" customHeight="false" outlineLevel="0" collapsed="false">
      <c r="A3840" s="3" t="n">
        <v>3839</v>
      </c>
      <c r="B3840" s="3" t="s">
        <v>11202</v>
      </c>
      <c r="C3840" s="3" t="s">
        <v>11203</v>
      </c>
      <c r="D3840" s="3" t="n">
        <v>1</v>
      </c>
      <c r="E3840" s="3" t="n">
        <v>0.754564</v>
      </c>
      <c r="F3840" s="3" t="n">
        <v>27</v>
      </c>
      <c r="G3840" s="3" t="n">
        <v>27</v>
      </c>
      <c r="H3840" s="3" t="n">
        <v>10</v>
      </c>
      <c r="I3840" s="3" t="n">
        <v>10</v>
      </c>
      <c r="J3840" s="3" t="n">
        <v>25</v>
      </c>
      <c r="K3840" s="3" t="n">
        <v>25</v>
      </c>
      <c r="L3840" s="3" t="n">
        <v>5</v>
      </c>
      <c r="M3840" s="3" t="n">
        <v>5</v>
      </c>
      <c r="N3840" s="3" t="n">
        <v>-1</v>
      </c>
      <c r="O3840" s="3" t="n">
        <v>-1</v>
      </c>
      <c r="P3840" s="3" t="n">
        <v>8.5</v>
      </c>
      <c r="Q3840" s="3" t="n">
        <v>24.2</v>
      </c>
      <c r="R3840" s="3" t="s">
        <v>11204</v>
      </c>
      <c r="S3840" s="4" t="n">
        <v>45747.1866550926</v>
      </c>
      <c r="T3840" s="3" t="s">
        <v>29</v>
      </c>
      <c r="U3840" s="3" t="s">
        <v>29</v>
      </c>
      <c r="V3840" s="3" t="n">
        <v>0</v>
      </c>
      <c r="W3840" s="3" t="n">
        <v>0</v>
      </c>
      <c r="X3840" s="3" t="n">
        <v>0</v>
      </c>
      <c r="Y3840" s="3" t="s">
        <v>30</v>
      </c>
      <c r="Z3840" s="3" t="s">
        <v>30</v>
      </c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</row>
    <row r="3841" customFormat="false" ht="15.75" hidden="false" customHeight="false" outlineLevel="0" collapsed="false">
      <c r="A3841" s="3" t="n">
        <v>3840</v>
      </c>
      <c r="B3841" s="3" t="s">
        <v>11205</v>
      </c>
      <c r="C3841" s="3" t="s">
        <v>11206</v>
      </c>
      <c r="D3841" s="3" t="n">
        <v>1</v>
      </c>
      <c r="E3841" s="3" t="n">
        <v>0.8458767</v>
      </c>
      <c r="F3841" s="3" t="n">
        <v>18</v>
      </c>
      <c r="G3841" s="3" t="n">
        <v>18</v>
      </c>
      <c r="H3841" s="3" t="n">
        <v>8</v>
      </c>
      <c r="I3841" s="3" t="n">
        <v>8</v>
      </c>
      <c r="J3841" s="3" t="n">
        <v>23</v>
      </c>
      <c r="K3841" s="3" t="n">
        <v>23</v>
      </c>
      <c r="L3841" s="3" t="n">
        <v>2</v>
      </c>
      <c r="M3841" s="3" t="n">
        <v>2</v>
      </c>
      <c r="N3841" s="3" t="n">
        <v>-1</v>
      </c>
      <c r="O3841" s="3" t="n">
        <v>-1</v>
      </c>
      <c r="P3841" s="3" t="n">
        <v>8.5</v>
      </c>
      <c r="Q3841" s="3" t="n">
        <v>24.2</v>
      </c>
      <c r="R3841" s="3" t="s">
        <v>11207</v>
      </c>
      <c r="S3841" s="4" t="n">
        <v>45747.1866898148</v>
      </c>
      <c r="T3841" s="3" t="s">
        <v>29</v>
      </c>
      <c r="U3841" s="3" t="s">
        <v>29</v>
      </c>
      <c r="V3841" s="3" t="n">
        <v>0</v>
      </c>
      <c r="W3841" s="3" t="n">
        <v>0</v>
      </c>
      <c r="X3841" s="3" t="n">
        <v>0</v>
      </c>
      <c r="Y3841" s="3" t="s">
        <v>30</v>
      </c>
      <c r="Z3841" s="3" t="s">
        <v>30</v>
      </c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</row>
    <row r="3842" customFormat="false" ht="15.75" hidden="false" customHeight="false" outlineLevel="0" collapsed="false">
      <c r="A3842" s="3" t="n">
        <v>3841</v>
      </c>
      <c r="B3842" s="3" t="s">
        <v>11208</v>
      </c>
      <c r="C3842" s="3" t="s">
        <v>11209</v>
      </c>
      <c r="D3842" s="3" t="n">
        <v>1</v>
      </c>
      <c r="E3842" s="3" t="n">
        <v>0.6693604</v>
      </c>
      <c r="F3842" s="3" t="n">
        <v>24</v>
      </c>
      <c r="G3842" s="3" t="n">
        <v>24</v>
      </c>
      <c r="H3842" s="3" t="n">
        <v>10</v>
      </c>
      <c r="I3842" s="3" t="n">
        <v>10</v>
      </c>
      <c r="J3842" s="3" t="n">
        <v>21</v>
      </c>
      <c r="K3842" s="3" t="n">
        <v>21</v>
      </c>
      <c r="L3842" s="3" t="n">
        <v>4</v>
      </c>
      <c r="M3842" s="3" t="n">
        <v>4</v>
      </c>
      <c r="N3842" s="3" t="n">
        <v>-1</v>
      </c>
      <c r="O3842" s="3" t="n">
        <v>-1</v>
      </c>
      <c r="P3842" s="3" t="n">
        <v>8.5</v>
      </c>
      <c r="Q3842" s="3" t="n">
        <v>24.2</v>
      </c>
      <c r="R3842" s="3" t="s">
        <v>11210</v>
      </c>
      <c r="S3842" s="4" t="n">
        <v>45747.186724537</v>
      </c>
      <c r="T3842" s="3" t="s">
        <v>29</v>
      </c>
      <c r="U3842" s="3" t="s">
        <v>29</v>
      </c>
      <c r="V3842" s="3" t="n">
        <v>0</v>
      </c>
      <c r="W3842" s="3" t="n">
        <v>0</v>
      </c>
      <c r="X3842" s="3" t="n">
        <v>0</v>
      </c>
      <c r="Y3842" s="3" t="s">
        <v>30</v>
      </c>
      <c r="Z3842" s="3" t="s">
        <v>30</v>
      </c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</row>
    <row r="3843" customFormat="false" ht="15.75" hidden="false" customHeight="false" outlineLevel="0" collapsed="false">
      <c r="A3843" s="3" t="n">
        <v>3842</v>
      </c>
      <c r="B3843" s="3" t="s">
        <v>11211</v>
      </c>
      <c r="C3843" s="3" t="s">
        <v>11212</v>
      </c>
      <c r="D3843" s="3" t="n">
        <v>1</v>
      </c>
      <c r="E3843" s="3" t="n">
        <v>0.3628853</v>
      </c>
      <c r="F3843" s="3" t="n">
        <v>10</v>
      </c>
      <c r="G3843" s="3" t="n">
        <v>10</v>
      </c>
      <c r="H3843" s="3" t="n">
        <v>4</v>
      </c>
      <c r="I3843" s="3" t="n">
        <v>4</v>
      </c>
      <c r="J3843" s="3" t="n">
        <v>3</v>
      </c>
      <c r="K3843" s="3" t="n">
        <v>3</v>
      </c>
      <c r="L3843" s="3" t="n">
        <v>1</v>
      </c>
      <c r="M3843" s="3" t="n">
        <v>1</v>
      </c>
      <c r="N3843" s="3" t="n">
        <v>-1</v>
      </c>
      <c r="O3843" s="3" t="n">
        <v>-1</v>
      </c>
      <c r="P3843" s="3" t="n">
        <v>8.5</v>
      </c>
      <c r="Q3843" s="3" t="n">
        <v>24.2</v>
      </c>
      <c r="R3843" s="3" t="s">
        <v>11213</v>
      </c>
      <c r="S3843" s="4" t="n">
        <v>45747.1867476852</v>
      </c>
      <c r="T3843" s="3" t="s">
        <v>29</v>
      </c>
      <c r="U3843" s="3" t="s">
        <v>29</v>
      </c>
      <c r="V3843" s="3" t="n">
        <v>0</v>
      </c>
      <c r="W3843" s="3" t="n">
        <v>0</v>
      </c>
      <c r="X3843" s="3" t="n">
        <v>0</v>
      </c>
      <c r="Y3843" s="3" t="s">
        <v>30</v>
      </c>
      <c r="Z3843" s="3" t="s">
        <v>30</v>
      </c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</row>
    <row r="3844" customFormat="false" ht="15.75" hidden="false" customHeight="false" outlineLevel="0" collapsed="false">
      <c r="A3844" s="3" t="n">
        <v>3843</v>
      </c>
      <c r="B3844" s="3" t="s">
        <v>11214</v>
      </c>
      <c r="C3844" s="3" t="s">
        <v>11215</v>
      </c>
      <c r="D3844" s="3" t="n">
        <v>1</v>
      </c>
      <c r="E3844" s="3" t="n">
        <v>0.3966061</v>
      </c>
      <c r="F3844" s="3" t="n">
        <v>4</v>
      </c>
      <c r="G3844" s="3" t="n">
        <v>4</v>
      </c>
      <c r="H3844" s="3" t="n">
        <v>3</v>
      </c>
      <c r="I3844" s="3" t="n">
        <v>3</v>
      </c>
      <c r="J3844" s="3" t="n">
        <v>2</v>
      </c>
      <c r="K3844" s="3" t="n">
        <v>2</v>
      </c>
      <c r="L3844" s="3" t="n">
        <v>0</v>
      </c>
      <c r="M3844" s="3" t="n">
        <v>0</v>
      </c>
      <c r="N3844" s="3" t="n">
        <v>-1</v>
      </c>
      <c r="O3844" s="3" t="n">
        <v>-1</v>
      </c>
      <c r="P3844" s="3" t="n">
        <v>8.2</v>
      </c>
      <c r="Q3844" s="3" t="n">
        <v>24.2</v>
      </c>
      <c r="R3844" s="3" t="s">
        <v>11216</v>
      </c>
      <c r="S3844" s="4" t="n">
        <v>45747.1867824074</v>
      </c>
      <c r="T3844" s="3" t="s">
        <v>29</v>
      </c>
      <c r="U3844" s="3" t="s">
        <v>29</v>
      </c>
      <c r="V3844" s="3" t="n">
        <v>0</v>
      </c>
      <c r="W3844" s="3" t="n">
        <v>0</v>
      </c>
      <c r="X3844" s="3" t="n">
        <v>0</v>
      </c>
      <c r="Y3844" s="3" t="s">
        <v>30</v>
      </c>
      <c r="Z3844" s="3" t="s">
        <v>30</v>
      </c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</row>
    <row r="3845" customFormat="false" ht="15.75" hidden="false" customHeight="false" outlineLevel="0" collapsed="false">
      <c r="A3845" s="3" t="n">
        <v>3844</v>
      </c>
      <c r="B3845" s="3" t="s">
        <v>11217</v>
      </c>
      <c r="C3845" s="3" t="s">
        <v>11218</v>
      </c>
      <c r="D3845" s="3" t="n">
        <v>1</v>
      </c>
      <c r="E3845" s="3" t="n">
        <v>0.6153541</v>
      </c>
      <c r="F3845" s="3" t="n">
        <v>14</v>
      </c>
      <c r="G3845" s="3" t="n">
        <v>14</v>
      </c>
      <c r="H3845" s="3" t="n">
        <v>5</v>
      </c>
      <c r="I3845" s="3" t="n">
        <v>5</v>
      </c>
      <c r="J3845" s="3" t="n">
        <v>23</v>
      </c>
      <c r="K3845" s="3" t="n">
        <v>23</v>
      </c>
      <c r="L3845" s="3" t="n">
        <v>4</v>
      </c>
      <c r="M3845" s="3" t="n">
        <v>4</v>
      </c>
      <c r="N3845" s="3" t="n">
        <v>0</v>
      </c>
      <c r="O3845" s="3" t="n">
        <v>0</v>
      </c>
      <c r="P3845" s="3" t="n">
        <v>8.7</v>
      </c>
      <c r="Q3845" s="3" t="n">
        <v>24.2</v>
      </c>
      <c r="R3845" s="3" t="s">
        <v>11219</v>
      </c>
      <c r="S3845" s="4" t="n">
        <v>45747.1868402778</v>
      </c>
      <c r="T3845" s="3" t="s">
        <v>65</v>
      </c>
      <c r="U3845" s="3" t="s">
        <v>65</v>
      </c>
      <c r="V3845" s="3" t="n">
        <v>1</v>
      </c>
      <c r="W3845" s="3" t="n">
        <v>1</v>
      </c>
      <c r="X3845" s="3" t="n">
        <v>0</v>
      </c>
      <c r="Y3845" s="3" t="s">
        <v>30</v>
      </c>
      <c r="Z3845" s="3" t="s">
        <v>30</v>
      </c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</row>
    <row r="3846" customFormat="false" ht="15.75" hidden="false" customHeight="false" outlineLevel="0" collapsed="false">
      <c r="A3846" s="3" t="n">
        <v>3845</v>
      </c>
      <c r="B3846" s="3" t="s">
        <v>11220</v>
      </c>
      <c r="C3846" s="3" t="s">
        <v>11221</v>
      </c>
      <c r="D3846" s="3" t="n">
        <v>1</v>
      </c>
      <c r="E3846" s="3" t="n">
        <v>0.1997926</v>
      </c>
      <c r="F3846" s="3" t="n">
        <v>19</v>
      </c>
      <c r="G3846" s="3" t="n">
        <v>19</v>
      </c>
      <c r="H3846" s="3" t="n">
        <v>8</v>
      </c>
      <c r="I3846" s="3" t="n">
        <v>8</v>
      </c>
      <c r="J3846" s="3" t="n">
        <v>21</v>
      </c>
      <c r="K3846" s="3" t="n">
        <v>21</v>
      </c>
      <c r="L3846" s="3" t="n">
        <v>0</v>
      </c>
      <c r="M3846" s="3" t="n">
        <v>0</v>
      </c>
      <c r="N3846" s="3" t="n">
        <v>0</v>
      </c>
      <c r="O3846" s="3" t="n">
        <v>0</v>
      </c>
      <c r="P3846" s="3" t="n">
        <v>8</v>
      </c>
      <c r="Q3846" s="3" t="n">
        <v>24.2</v>
      </c>
      <c r="R3846" s="3" t="s">
        <v>11222</v>
      </c>
      <c r="S3846" s="4" t="n">
        <v>45747.1869212963</v>
      </c>
      <c r="T3846" s="3" t="s">
        <v>65</v>
      </c>
      <c r="U3846" s="3" t="s">
        <v>65</v>
      </c>
      <c r="V3846" s="3" t="n">
        <v>1</v>
      </c>
      <c r="W3846" s="3" t="n">
        <v>1</v>
      </c>
      <c r="X3846" s="3" t="n">
        <v>0</v>
      </c>
      <c r="Y3846" s="3" t="s">
        <v>30</v>
      </c>
      <c r="Z3846" s="3" t="s">
        <v>30</v>
      </c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</row>
    <row r="3847" customFormat="false" ht="15.75" hidden="false" customHeight="false" outlineLevel="0" collapsed="false">
      <c r="A3847" s="3" t="n">
        <v>3846</v>
      </c>
      <c r="B3847" s="3" t="s">
        <v>11223</v>
      </c>
      <c r="C3847" s="3" t="s">
        <v>11224</v>
      </c>
      <c r="D3847" s="3" t="n">
        <v>1</v>
      </c>
      <c r="E3847" s="3" t="n">
        <v>0.4072216</v>
      </c>
      <c r="F3847" s="3" t="n">
        <v>11</v>
      </c>
      <c r="G3847" s="3" t="n">
        <v>11</v>
      </c>
      <c r="H3847" s="3" t="n">
        <v>9</v>
      </c>
      <c r="I3847" s="3" t="n">
        <v>9</v>
      </c>
      <c r="J3847" s="3" t="n">
        <v>12</v>
      </c>
      <c r="K3847" s="3" t="n">
        <v>12</v>
      </c>
      <c r="L3847" s="3" t="n">
        <v>0</v>
      </c>
      <c r="M3847" s="3" t="n">
        <v>0</v>
      </c>
      <c r="N3847" s="3" t="n">
        <v>0</v>
      </c>
      <c r="O3847" s="3" t="n">
        <v>0</v>
      </c>
      <c r="P3847" s="3" t="n">
        <v>8</v>
      </c>
      <c r="Q3847" s="3" t="n">
        <v>24.2</v>
      </c>
      <c r="R3847" s="3" t="s">
        <v>11225</v>
      </c>
      <c r="S3847" s="4" t="n">
        <v>45747.1869791667</v>
      </c>
      <c r="T3847" s="3" t="s">
        <v>239</v>
      </c>
      <c r="U3847" s="3" t="s">
        <v>239</v>
      </c>
      <c r="V3847" s="3" t="n">
        <v>1</v>
      </c>
      <c r="W3847" s="3" t="n">
        <v>1</v>
      </c>
      <c r="X3847" s="3" t="n">
        <v>0</v>
      </c>
      <c r="Y3847" s="3" t="s">
        <v>30</v>
      </c>
      <c r="Z3847" s="3" t="s">
        <v>30</v>
      </c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</row>
    <row r="3848" customFormat="false" ht="15.75" hidden="false" customHeight="false" outlineLevel="0" collapsed="false">
      <c r="A3848" s="3" t="n">
        <v>3847</v>
      </c>
      <c r="B3848" s="3" t="s">
        <v>11226</v>
      </c>
      <c r="C3848" s="3" t="s">
        <v>11227</v>
      </c>
      <c r="D3848" s="3" t="n">
        <v>1</v>
      </c>
      <c r="E3848" s="3" t="n">
        <v>0.067069</v>
      </c>
      <c r="F3848" s="3" t="n">
        <v>5</v>
      </c>
      <c r="G3848" s="3" t="n">
        <v>5</v>
      </c>
      <c r="H3848" s="3" t="n">
        <v>4</v>
      </c>
      <c r="I3848" s="3" t="n">
        <v>4</v>
      </c>
      <c r="J3848" s="3" t="n">
        <v>4</v>
      </c>
      <c r="K3848" s="3" t="n">
        <v>4</v>
      </c>
      <c r="L3848" s="3" t="n">
        <v>0</v>
      </c>
      <c r="M3848" s="3" t="n">
        <v>0</v>
      </c>
      <c r="N3848" s="3" t="n">
        <v>0</v>
      </c>
      <c r="O3848" s="3" t="n">
        <v>0</v>
      </c>
      <c r="P3848" s="3" t="n">
        <v>8</v>
      </c>
      <c r="Q3848" s="3" t="n">
        <v>24.2</v>
      </c>
      <c r="R3848" s="3" t="s">
        <v>11228</v>
      </c>
      <c r="S3848" s="4" t="n">
        <v>45747.187025463</v>
      </c>
      <c r="T3848" s="3" t="s">
        <v>239</v>
      </c>
      <c r="U3848" s="3" t="s">
        <v>239</v>
      </c>
      <c r="V3848" s="3" t="n">
        <v>1</v>
      </c>
      <c r="W3848" s="3" t="n">
        <v>1</v>
      </c>
      <c r="X3848" s="3" t="n">
        <v>0</v>
      </c>
      <c r="Y3848" s="3" t="s">
        <v>30</v>
      </c>
      <c r="Z3848" s="3" t="s">
        <v>30</v>
      </c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</row>
    <row r="3849" customFormat="false" ht="15.75" hidden="false" customHeight="false" outlineLevel="0" collapsed="false">
      <c r="A3849" s="3" t="n">
        <v>3848</v>
      </c>
      <c r="B3849" s="3" t="s">
        <v>11229</v>
      </c>
      <c r="C3849" s="3" t="s">
        <v>11230</v>
      </c>
      <c r="D3849" s="3" t="n">
        <v>1</v>
      </c>
      <c r="E3849" s="3" t="n">
        <v>0.3884409</v>
      </c>
      <c r="F3849" s="3" t="n">
        <v>5</v>
      </c>
      <c r="G3849" s="3" t="n">
        <v>5</v>
      </c>
      <c r="H3849" s="3" t="n">
        <v>4</v>
      </c>
      <c r="I3849" s="3" t="n">
        <v>4</v>
      </c>
      <c r="J3849" s="3" t="n">
        <v>4</v>
      </c>
      <c r="K3849" s="3" t="n">
        <v>4</v>
      </c>
      <c r="L3849" s="3" t="n">
        <v>0</v>
      </c>
      <c r="M3849" s="3" t="n">
        <v>0</v>
      </c>
      <c r="N3849" s="3" t="n">
        <v>0</v>
      </c>
      <c r="O3849" s="3" t="n">
        <v>0</v>
      </c>
      <c r="P3849" s="3" t="n">
        <v>8</v>
      </c>
      <c r="Q3849" s="3" t="n">
        <v>24.2</v>
      </c>
      <c r="R3849" s="3" t="s">
        <v>11231</v>
      </c>
      <c r="S3849" s="4" t="n">
        <v>45747.1870833333</v>
      </c>
      <c r="T3849" s="3" t="s">
        <v>239</v>
      </c>
      <c r="U3849" s="3" t="s">
        <v>239</v>
      </c>
      <c r="V3849" s="3" t="n">
        <v>1</v>
      </c>
      <c r="W3849" s="3" t="n">
        <v>1</v>
      </c>
      <c r="X3849" s="3" t="n">
        <v>0</v>
      </c>
      <c r="Y3849" s="3" t="s">
        <v>30</v>
      </c>
      <c r="Z3849" s="3" t="s">
        <v>30</v>
      </c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</row>
    <row r="3850" customFormat="false" ht="15.75" hidden="false" customHeight="false" outlineLevel="0" collapsed="false">
      <c r="A3850" s="3" t="n">
        <v>3849</v>
      </c>
      <c r="B3850" s="3" t="s">
        <v>11232</v>
      </c>
      <c r="C3850" s="3" t="s">
        <v>11233</v>
      </c>
      <c r="D3850" s="3" t="n">
        <v>1</v>
      </c>
      <c r="E3850" s="3" t="n">
        <v>0.5016765</v>
      </c>
      <c r="F3850" s="3" t="n">
        <v>29</v>
      </c>
      <c r="G3850" s="3" t="n">
        <v>29</v>
      </c>
      <c r="H3850" s="3" t="n">
        <v>12</v>
      </c>
      <c r="I3850" s="3" t="n">
        <v>12</v>
      </c>
      <c r="J3850" s="3" t="n">
        <v>41</v>
      </c>
      <c r="K3850" s="3" t="n">
        <v>41</v>
      </c>
      <c r="L3850" s="3" t="n">
        <v>2</v>
      </c>
      <c r="M3850" s="3" t="n">
        <v>2</v>
      </c>
      <c r="N3850" s="3" t="n">
        <v>-1</v>
      </c>
      <c r="O3850" s="3" t="n">
        <v>-1</v>
      </c>
      <c r="P3850" s="3" t="n">
        <v>8.4</v>
      </c>
      <c r="Q3850" s="3" t="n">
        <v>24.2</v>
      </c>
      <c r="R3850" s="3" t="s">
        <v>11234</v>
      </c>
      <c r="S3850" s="4" t="n">
        <v>45747.1871180556</v>
      </c>
      <c r="T3850" s="3" t="s">
        <v>239</v>
      </c>
      <c r="U3850" s="3" t="s">
        <v>239</v>
      </c>
      <c r="V3850" s="3" t="n">
        <v>0</v>
      </c>
      <c r="W3850" s="3" t="n">
        <v>0</v>
      </c>
      <c r="X3850" s="3" t="n">
        <v>0</v>
      </c>
      <c r="Y3850" s="3" t="s">
        <v>30</v>
      </c>
      <c r="Z3850" s="3" t="s">
        <v>30</v>
      </c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</row>
    <row r="3851" customFormat="false" ht="15.75" hidden="false" customHeight="false" outlineLevel="0" collapsed="false">
      <c r="A3851" s="3" t="n">
        <v>3850</v>
      </c>
      <c r="B3851" s="3" t="s">
        <v>11235</v>
      </c>
      <c r="C3851" s="3" t="s">
        <v>11236</v>
      </c>
      <c r="D3851" s="3" t="n">
        <v>1</v>
      </c>
      <c r="E3851" s="3" t="n">
        <v>0.6404117</v>
      </c>
      <c r="F3851" s="3" t="n">
        <v>18</v>
      </c>
      <c r="G3851" s="3" t="n">
        <v>18</v>
      </c>
      <c r="H3851" s="3" t="n">
        <v>11</v>
      </c>
      <c r="I3851" s="3" t="n">
        <v>11</v>
      </c>
      <c r="J3851" s="3" t="n">
        <v>23</v>
      </c>
      <c r="K3851" s="3" t="n">
        <v>23</v>
      </c>
      <c r="L3851" s="3" t="n">
        <v>1</v>
      </c>
      <c r="M3851" s="3" t="n">
        <v>1</v>
      </c>
      <c r="N3851" s="3" t="n">
        <v>-1</v>
      </c>
      <c r="O3851" s="3" t="n">
        <v>-1</v>
      </c>
      <c r="P3851" s="3" t="n">
        <v>8.4</v>
      </c>
      <c r="Q3851" s="3" t="n">
        <v>24.2</v>
      </c>
      <c r="R3851" s="3" t="s">
        <v>11237</v>
      </c>
      <c r="S3851" s="4" t="n">
        <v>45747.1871527778</v>
      </c>
      <c r="T3851" s="3" t="s">
        <v>65</v>
      </c>
      <c r="U3851" s="3" t="s">
        <v>65</v>
      </c>
      <c r="V3851" s="3" t="n">
        <v>0</v>
      </c>
      <c r="W3851" s="3" t="n">
        <v>0</v>
      </c>
      <c r="X3851" s="3" t="n">
        <v>0</v>
      </c>
      <c r="Y3851" s="3" t="s">
        <v>30</v>
      </c>
      <c r="Z3851" s="3" t="s">
        <v>30</v>
      </c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</row>
    <row r="3852" customFormat="false" ht="15.75" hidden="false" customHeight="false" outlineLevel="0" collapsed="false">
      <c r="A3852" s="3" t="n">
        <v>3851</v>
      </c>
      <c r="B3852" s="3" t="s">
        <v>11238</v>
      </c>
      <c r="C3852" s="3" t="s">
        <v>11239</v>
      </c>
      <c r="D3852" s="3" t="n">
        <v>1</v>
      </c>
      <c r="E3852" s="3" t="n">
        <v>1.3993639</v>
      </c>
      <c r="F3852" s="3" t="n">
        <v>26</v>
      </c>
      <c r="G3852" s="3" t="n">
        <v>26</v>
      </c>
      <c r="H3852" s="3" t="n">
        <v>13</v>
      </c>
      <c r="I3852" s="3" t="n">
        <v>13</v>
      </c>
      <c r="J3852" s="3" t="n">
        <v>37</v>
      </c>
      <c r="K3852" s="3" t="n">
        <v>37</v>
      </c>
      <c r="L3852" s="3" t="n">
        <v>0</v>
      </c>
      <c r="M3852" s="3" t="n">
        <v>0</v>
      </c>
      <c r="N3852" s="3" t="n">
        <v>2</v>
      </c>
      <c r="O3852" s="3" t="n">
        <v>2</v>
      </c>
      <c r="P3852" s="3" t="n">
        <v>8</v>
      </c>
      <c r="Q3852" s="3" t="n">
        <v>24.2</v>
      </c>
      <c r="R3852" s="3" t="s">
        <v>11240</v>
      </c>
      <c r="S3852" s="4" t="n">
        <v>45747.1872106481</v>
      </c>
      <c r="T3852" s="3" t="s">
        <v>1920</v>
      </c>
      <c r="U3852" s="3" t="s">
        <v>1920</v>
      </c>
      <c r="V3852" s="3" t="n">
        <v>1</v>
      </c>
      <c r="W3852" s="3" t="n">
        <v>1</v>
      </c>
      <c r="X3852" s="3" t="n">
        <v>0</v>
      </c>
      <c r="Y3852" s="3" t="s">
        <v>81</v>
      </c>
      <c r="Z3852" s="3" t="s">
        <v>81</v>
      </c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</row>
    <row r="3853" customFormat="false" ht="15.75" hidden="false" customHeight="false" outlineLevel="0" collapsed="false">
      <c r="A3853" s="3" t="n">
        <v>3852</v>
      </c>
      <c r="B3853" s="3" t="s">
        <v>11241</v>
      </c>
      <c r="C3853" s="3" t="s">
        <v>11242</v>
      </c>
      <c r="D3853" s="3" t="n">
        <v>1</v>
      </c>
      <c r="E3853" s="3" t="n">
        <v>0.8100704</v>
      </c>
      <c r="F3853" s="3" t="n">
        <v>25</v>
      </c>
      <c r="G3853" s="3" t="n">
        <v>25</v>
      </c>
      <c r="H3853" s="3" t="n">
        <v>10</v>
      </c>
      <c r="I3853" s="3" t="n">
        <v>10</v>
      </c>
      <c r="J3853" s="3" t="n">
        <v>48</v>
      </c>
      <c r="K3853" s="3" t="n">
        <v>48</v>
      </c>
      <c r="L3853" s="3" t="n">
        <v>0</v>
      </c>
      <c r="M3853" s="3" t="n">
        <v>0</v>
      </c>
      <c r="N3853" s="3" t="n">
        <v>0</v>
      </c>
      <c r="O3853" s="3" t="n">
        <v>0</v>
      </c>
      <c r="P3853" s="3" t="n">
        <v>8</v>
      </c>
      <c r="Q3853" s="3" t="n">
        <v>24.2</v>
      </c>
      <c r="R3853" s="3" t="s">
        <v>11243</v>
      </c>
      <c r="S3853" s="4" t="n">
        <v>45747.1872800926</v>
      </c>
      <c r="T3853" s="3" t="s">
        <v>7643</v>
      </c>
      <c r="U3853" s="3" t="s">
        <v>7643</v>
      </c>
      <c r="V3853" s="3" t="n">
        <v>1</v>
      </c>
      <c r="W3853" s="3" t="n">
        <v>1</v>
      </c>
      <c r="X3853" s="3" t="n">
        <v>0</v>
      </c>
      <c r="Y3853" s="3" t="s">
        <v>30</v>
      </c>
      <c r="Z3853" s="3" t="s">
        <v>30</v>
      </c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</row>
    <row r="3854" customFormat="false" ht="15.75" hidden="false" customHeight="false" outlineLevel="0" collapsed="false">
      <c r="A3854" s="3" t="n">
        <v>3853</v>
      </c>
      <c r="B3854" s="3" t="s">
        <v>11244</v>
      </c>
      <c r="C3854" s="3" t="s">
        <v>11245</v>
      </c>
      <c r="D3854" s="3" t="n">
        <v>1</v>
      </c>
      <c r="E3854" s="3" t="n">
        <v>0.4309254</v>
      </c>
      <c r="F3854" s="3" t="n">
        <v>14</v>
      </c>
      <c r="G3854" s="3" t="n">
        <v>14</v>
      </c>
      <c r="H3854" s="3" t="n">
        <v>7</v>
      </c>
      <c r="I3854" s="3" t="n">
        <v>7</v>
      </c>
      <c r="J3854" s="3" t="n">
        <v>26</v>
      </c>
      <c r="K3854" s="3" t="n">
        <v>26</v>
      </c>
      <c r="L3854" s="3" t="n">
        <v>0</v>
      </c>
      <c r="M3854" s="3" t="n">
        <v>0</v>
      </c>
      <c r="N3854" s="3" t="n">
        <v>0</v>
      </c>
      <c r="O3854" s="3" t="n">
        <v>0</v>
      </c>
      <c r="P3854" s="3" t="n">
        <v>8</v>
      </c>
      <c r="Q3854" s="3" t="n">
        <v>24.2</v>
      </c>
      <c r="R3854" s="3" t="s">
        <v>11246</v>
      </c>
      <c r="S3854" s="4" t="n">
        <v>45747.187337963</v>
      </c>
      <c r="T3854" s="3" t="s">
        <v>4910</v>
      </c>
      <c r="U3854" s="3" t="s">
        <v>4910</v>
      </c>
      <c r="V3854" s="3" t="n">
        <v>1</v>
      </c>
      <c r="W3854" s="3" t="n">
        <v>1</v>
      </c>
      <c r="X3854" s="3" t="n">
        <v>0</v>
      </c>
      <c r="Y3854" s="3" t="s">
        <v>30</v>
      </c>
      <c r="Z3854" s="3" t="s">
        <v>30</v>
      </c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</row>
    <row r="3855" customFormat="false" ht="15.75" hidden="false" customHeight="false" outlineLevel="0" collapsed="false">
      <c r="A3855" s="3" t="n">
        <v>3854</v>
      </c>
      <c r="B3855" s="3" t="s">
        <v>11247</v>
      </c>
      <c r="C3855" s="3" t="s">
        <v>11248</v>
      </c>
      <c r="D3855" s="3" t="n">
        <v>1</v>
      </c>
      <c r="E3855" s="3" t="n">
        <v>1.1549655</v>
      </c>
      <c r="F3855" s="3" t="n">
        <v>10</v>
      </c>
      <c r="G3855" s="3" t="n">
        <v>10</v>
      </c>
      <c r="H3855" s="3" t="n">
        <v>5</v>
      </c>
      <c r="I3855" s="3" t="n">
        <v>5</v>
      </c>
      <c r="J3855" s="3" t="n">
        <v>15</v>
      </c>
      <c r="K3855" s="3" t="n">
        <v>15</v>
      </c>
      <c r="L3855" s="3" t="n">
        <v>0</v>
      </c>
      <c r="M3855" s="3" t="n">
        <v>0</v>
      </c>
      <c r="N3855" s="3" t="n">
        <v>0</v>
      </c>
      <c r="O3855" s="3" t="n">
        <v>0</v>
      </c>
      <c r="P3855" s="3" t="n">
        <v>8</v>
      </c>
      <c r="Q3855" s="3" t="n">
        <v>24.2</v>
      </c>
      <c r="R3855" s="3" t="s">
        <v>11249</v>
      </c>
      <c r="S3855" s="4" t="n">
        <v>45747.1873958333</v>
      </c>
      <c r="T3855" s="3" t="s">
        <v>65</v>
      </c>
      <c r="U3855" s="3" t="s">
        <v>65</v>
      </c>
      <c r="V3855" s="3" t="n">
        <v>1</v>
      </c>
      <c r="W3855" s="3" t="n">
        <v>1</v>
      </c>
      <c r="X3855" s="3" t="n">
        <v>0</v>
      </c>
      <c r="Y3855" s="3" t="s">
        <v>30</v>
      </c>
      <c r="Z3855" s="3" t="s">
        <v>30</v>
      </c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</row>
    <row r="3856" customFormat="false" ht="15.75" hidden="false" customHeight="false" outlineLevel="0" collapsed="false">
      <c r="A3856" s="3" t="n">
        <v>3855</v>
      </c>
      <c r="B3856" s="3" t="s">
        <v>11250</v>
      </c>
      <c r="C3856" s="3" t="s">
        <v>11251</v>
      </c>
      <c r="D3856" s="3" t="n">
        <v>1</v>
      </c>
      <c r="E3856" s="3" t="n">
        <v>7.5944791</v>
      </c>
      <c r="F3856" s="3" t="n">
        <v>14</v>
      </c>
      <c r="G3856" s="3" t="n">
        <v>14</v>
      </c>
      <c r="H3856" s="3" t="n">
        <v>6</v>
      </c>
      <c r="I3856" s="3" t="n">
        <v>6</v>
      </c>
      <c r="J3856" s="3" t="n">
        <v>24</v>
      </c>
      <c r="K3856" s="3" t="n">
        <v>24</v>
      </c>
      <c r="L3856" s="3" t="n">
        <v>2</v>
      </c>
      <c r="M3856" s="3" t="n">
        <v>2</v>
      </c>
      <c r="N3856" s="3" t="n">
        <v>0</v>
      </c>
      <c r="O3856" s="3" t="n">
        <v>-1</v>
      </c>
      <c r="P3856" s="3" t="n">
        <v>8</v>
      </c>
      <c r="Q3856" s="3" t="n">
        <v>24.2</v>
      </c>
      <c r="R3856" s="3" t="s">
        <v>11252</v>
      </c>
      <c r="S3856" s="4" t="n">
        <v>45747.1876736111</v>
      </c>
      <c r="T3856" s="3" t="s">
        <v>65</v>
      </c>
      <c r="U3856" s="3" t="s">
        <v>65</v>
      </c>
      <c r="V3856" s="3" t="n">
        <v>1</v>
      </c>
      <c r="W3856" s="3" t="n">
        <v>0</v>
      </c>
      <c r="X3856" s="3" t="n">
        <v>0</v>
      </c>
      <c r="Y3856" s="3" t="s">
        <v>30</v>
      </c>
      <c r="Z3856" s="3" t="s">
        <v>30</v>
      </c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</row>
    <row r="3857" customFormat="false" ht="15.75" hidden="false" customHeight="false" outlineLevel="0" collapsed="false">
      <c r="A3857" s="3" t="n">
        <v>3856</v>
      </c>
      <c r="B3857" s="3" t="s">
        <v>11253</v>
      </c>
      <c r="C3857" s="3" t="s">
        <v>11254</v>
      </c>
      <c r="D3857" s="3" t="n">
        <v>1</v>
      </c>
      <c r="E3857" s="3" t="n">
        <v>0.5634603</v>
      </c>
      <c r="F3857" s="3" t="n">
        <v>29</v>
      </c>
      <c r="G3857" s="3" t="n">
        <v>29</v>
      </c>
      <c r="H3857" s="3" t="n">
        <v>11</v>
      </c>
      <c r="I3857" s="3" t="n">
        <v>11</v>
      </c>
      <c r="J3857" s="3" t="n">
        <v>39</v>
      </c>
      <c r="K3857" s="3" t="n">
        <v>39</v>
      </c>
      <c r="L3857" s="3" t="n">
        <v>5</v>
      </c>
      <c r="M3857" s="3" t="n">
        <v>5</v>
      </c>
      <c r="N3857" s="3" t="n">
        <v>2</v>
      </c>
      <c r="O3857" s="3" t="n">
        <v>-1</v>
      </c>
      <c r="P3857" s="3" t="n">
        <v>8.7</v>
      </c>
      <c r="Q3857" s="3" t="n">
        <v>24.2</v>
      </c>
      <c r="R3857" s="3" t="s">
        <v>11255</v>
      </c>
      <c r="S3857" s="4" t="n">
        <v>45747.1877430556</v>
      </c>
      <c r="T3857" s="3" t="s">
        <v>256</v>
      </c>
      <c r="U3857" s="3" t="s">
        <v>256</v>
      </c>
      <c r="V3857" s="3" t="n">
        <v>1</v>
      </c>
      <c r="W3857" s="3" t="n">
        <v>0</v>
      </c>
      <c r="X3857" s="3" t="n">
        <v>0</v>
      </c>
      <c r="Y3857" s="3" t="s">
        <v>30</v>
      </c>
      <c r="Z3857" s="3" t="s">
        <v>30</v>
      </c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</row>
    <row r="3858" customFormat="false" ht="15.75" hidden="false" customHeight="false" outlineLevel="0" collapsed="false">
      <c r="A3858" s="3" t="n">
        <v>3857</v>
      </c>
      <c r="B3858" s="3" t="s">
        <v>11256</v>
      </c>
      <c r="C3858" s="3" t="s">
        <v>11257</v>
      </c>
      <c r="D3858" s="3" t="n">
        <v>1</v>
      </c>
      <c r="E3858" s="3" t="n">
        <v>7.2317107</v>
      </c>
      <c r="F3858" s="3" t="n">
        <v>50</v>
      </c>
      <c r="G3858" s="3" t="n">
        <v>50</v>
      </c>
      <c r="H3858" s="3" t="n">
        <v>11</v>
      </c>
      <c r="I3858" s="3" t="n">
        <v>11</v>
      </c>
      <c r="J3858" s="3" t="n">
        <v>71</v>
      </c>
      <c r="K3858" s="3" t="n">
        <v>71</v>
      </c>
      <c r="L3858" s="3" t="n">
        <v>1</v>
      </c>
      <c r="M3858" s="3" t="n">
        <v>1</v>
      </c>
      <c r="N3858" s="3" t="n">
        <v>0</v>
      </c>
      <c r="O3858" s="3" t="n">
        <v>-1</v>
      </c>
      <c r="P3858" s="3" t="n">
        <v>8</v>
      </c>
      <c r="Q3858" s="3" t="n">
        <v>24.2</v>
      </c>
      <c r="R3858" s="3" t="s">
        <v>11258</v>
      </c>
      <c r="S3858" s="4" t="n">
        <v>45747.187962963</v>
      </c>
      <c r="T3858" s="3" t="s">
        <v>239</v>
      </c>
      <c r="U3858" s="3" t="s">
        <v>239</v>
      </c>
      <c r="V3858" s="3" t="n">
        <v>1</v>
      </c>
      <c r="W3858" s="3" t="n">
        <v>0</v>
      </c>
      <c r="X3858" s="3" t="n">
        <v>0</v>
      </c>
      <c r="Y3858" s="3" t="s">
        <v>30</v>
      </c>
      <c r="Z3858" s="3" t="s">
        <v>30</v>
      </c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</row>
    <row r="3859" customFormat="false" ht="15.75" hidden="false" customHeight="false" outlineLevel="0" collapsed="false">
      <c r="A3859" s="3" t="n">
        <v>3858</v>
      </c>
      <c r="B3859" s="3" t="s">
        <v>11259</v>
      </c>
      <c r="C3859" s="3" t="s">
        <v>11260</v>
      </c>
      <c r="D3859" s="3" t="n">
        <v>1</v>
      </c>
      <c r="E3859" s="3" t="n">
        <v>1.3830066</v>
      </c>
      <c r="F3859" s="3" t="n">
        <v>29</v>
      </c>
      <c r="G3859" s="3" t="n">
        <v>29</v>
      </c>
      <c r="H3859" s="3" t="n">
        <v>7</v>
      </c>
      <c r="I3859" s="3" t="n">
        <v>7</v>
      </c>
      <c r="J3859" s="3" t="n">
        <v>58</v>
      </c>
      <c r="K3859" s="3" t="n">
        <v>58</v>
      </c>
      <c r="L3859" s="3" t="n">
        <v>0</v>
      </c>
      <c r="M3859" s="3" t="n">
        <v>0</v>
      </c>
      <c r="N3859" s="3" t="n">
        <v>0</v>
      </c>
      <c r="O3859" s="3" t="n">
        <v>0</v>
      </c>
      <c r="P3859" s="3" t="n">
        <v>8</v>
      </c>
      <c r="Q3859" s="3" t="n">
        <v>24.2</v>
      </c>
      <c r="R3859" s="3" t="s">
        <v>11261</v>
      </c>
      <c r="S3859" s="4" t="n">
        <v>45747.1880324074</v>
      </c>
      <c r="T3859" s="3" t="s">
        <v>65</v>
      </c>
      <c r="U3859" s="3" t="s">
        <v>65</v>
      </c>
      <c r="V3859" s="3" t="n">
        <v>1</v>
      </c>
      <c r="W3859" s="3" t="n">
        <v>1</v>
      </c>
      <c r="X3859" s="3" t="n">
        <v>0</v>
      </c>
      <c r="Y3859" s="3" t="s">
        <v>30</v>
      </c>
      <c r="Z3859" s="3" t="s">
        <v>30</v>
      </c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</row>
    <row r="3860" customFormat="false" ht="15.75" hidden="false" customHeight="false" outlineLevel="0" collapsed="false">
      <c r="A3860" s="3" t="n">
        <v>3859</v>
      </c>
      <c r="B3860" s="3" t="s">
        <v>11262</v>
      </c>
      <c r="C3860" s="3" t="s">
        <v>11263</v>
      </c>
      <c r="D3860" s="3" t="n">
        <v>1</v>
      </c>
      <c r="E3860" s="3" t="n">
        <v>1.1655057</v>
      </c>
      <c r="F3860" s="3" t="n">
        <v>17</v>
      </c>
      <c r="G3860" s="3" t="n">
        <v>17</v>
      </c>
      <c r="H3860" s="3" t="n">
        <v>5</v>
      </c>
      <c r="I3860" s="3" t="n">
        <v>5</v>
      </c>
      <c r="J3860" s="3" t="n">
        <v>28</v>
      </c>
      <c r="K3860" s="3" t="n">
        <v>28</v>
      </c>
      <c r="L3860" s="3" t="n">
        <v>0</v>
      </c>
      <c r="M3860" s="3" t="n">
        <v>0</v>
      </c>
      <c r="N3860" s="3" t="n">
        <v>0</v>
      </c>
      <c r="O3860" s="3" t="n">
        <v>0</v>
      </c>
      <c r="P3860" s="3" t="n">
        <v>8</v>
      </c>
      <c r="Q3860" s="3" t="n">
        <v>24.2</v>
      </c>
      <c r="R3860" s="3" t="s">
        <v>11264</v>
      </c>
      <c r="S3860" s="4" t="n">
        <v>45747.1881018519</v>
      </c>
      <c r="T3860" s="3" t="s">
        <v>65</v>
      </c>
      <c r="U3860" s="3" t="s">
        <v>65</v>
      </c>
      <c r="V3860" s="3" t="n">
        <v>1</v>
      </c>
      <c r="W3860" s="3" t="n">
        <v>1</v>
      </c>
      <c r="X3860" s="3" t="n">
        <v>0</v>
      </c>
      <c r="Y3860" s="3" t="s">
        <v>30</v>
      </c>
      <c r="Z3860" s="3" t="s">
        <v>30</v>
      </c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</row>
    <row r="3861" customFormat="false" ht="15.75" hidden="false" customHeight="false" outlineLevel="0" collapsed="false">
      <c r="A3861" s="3" t="n">
        <v>3860</v>
      </c>
      <c r="B3861" s="3" t="s">
        <v>11265</v>
      </c>
      <c r="C3861" s="3" t="s">
        <v>11266</v>
      </c>
      <c r="D3861" s="3" t="n">
        <v>1</v>
      </c>
      <c r="E3861" s="3" t="n">
        <v>1.1061597</v>
      </c>
      <c r="F3861" s="3" t="n">
        <v>25</v>
      </c>
      <c r="G3861" s="3" t="n">
        <v>25</v>
      </c>
      <c r="H3861" s="3" t="n">
        <v>11</v>
      </c>
      <c r="I3861" s="3" t="n">
        <v>11</v>
      </c>
      <c r="J3861" s="3" t="n">
        <v>31</v>
      </c>
      <c r="K3861" s="3" t="n">
        <v>31</v>
      </c>
      <c r="L3861" s="3" t="n">
        <v>1</v>
      </c>
      <c r="M3861" s="3" t="n">
        <v>1</v>
      </c>
      <c r="N3861" s="3" t="n">
        <v>-1</v>
      </c>
      <c r="O3861" s="3" t="n">
        <v>0</v>
      </c>
      <c r="P3861" s="3" t="n">
        <v>8</v>
      </c>
      <c r="Q3861" s="3" t="n">
        <v>24.2</v>
      </c>
      <c r="R3861" s="3" t="s">
        <v>11267</v>
      </c>
      <c r="S3861" s="4" t="n">
        <v>45747.1881481482</v>
      </c>
      <c r="T3861" s="3" t="s">
        <v>65</v>
      </c>
      <c r="U3861" s="3" t="s">
        <v>65</v>
      </c>
      <c r="V3861" s="3" t="n">
        <v>0</v>
      </c>
      <c r="W3861" s="3" t="n">
        <v>1</v>
      </c>
      <c r="X3861" s="3" t="n">
        <v>0</v>
      </c>
      <c r="Y3861" s="3" t="s">
        <v>30</v>
      </c>
      <c r="Z3861" s="3" t="s">
        <v>81</v>
      </c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</row>
    <row r="3862" customFormat="false" ht="15.75" hidden="false" customHeight="false" outlineLevel="0" collapsed="false">
      <c r="A3862" s="3" t="n">
        <v>3861</v>
      </c>
      <c r="B3862" s="3" t="s">
        <v>11268</v>
      </c>
      <c r="C3862" s="3" t="s">
        <v>11269</v>
      </c>
      <c r="D3862" s="3" t="n">
        <v>1</v>
      </c>
      <c r="E3862" s="3" t="n">
        <v>3.0774449</v>
      </c>
      <c r="F3862" s="3" t="n">
        <v>35</v>
      </c>
      <c r="G3862" s="3" t="n">
        <v>35</v>
      </c>
      <c r="H3862" s="3" t="n">
        <v>8</v>
      </c>
      <c r="I3862" s="3" t="n">
        <v>8</v>
      </c>
      <c r="J3862" s="3" t="n">
        <v>64</v>
      </c>
      <c r="K3862" s="3" t="n">
        <v>64</v>
      </c>
      <c r="L3862" s="3" t="n">
        <v>0</v>
      </c>
      <c r="M3862" s="3" t="n">
        <v>0</v>
      </c>
      <c r="N3862" s="3" t="n">
        <v>0</v>
      </c>
      <c r="O3862" s="3" t="n">
        <v>0</v>
      </c>
      <c r="P3862" s="3" t="n">
        <v>8</v>
      </c>
      <c r="Q3862" s="3" t="n">
        <v>24.2</v>
      </c>
      <c r="R3862" s="3" t="s">
        <v>11270</v>
      </c>
      <c r="S3862" s="4" t="n">
        <v>45747.1882523148</v>
      </c>
      <c r="T3862" s="3" t="s">
        <v>65</v>
      </c>
      <c r="U3862" s="3" t="s">
        <v>65</v>
      </c>
      <c r="V3862" s="3" t="n">
        <v>1</v>
      </c>
      <c r="W3862" s="3" t="n">
        <v>1</v>
      </c>
      <c r="X3862" s="3" t="n">
        <v>0</v>
      </c>
      <c r="Y3862" s="3" t="s">
        <v>30</v>
      </c>
      <c r="Z3862" s="3" t="s">
        <v>30</v>
      </c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</row>
    <row r="3863" customFormat="false" ht="15.75" hidden="false" customHeight="false" outlineLevel="0" collapsed="false">
      <c r="A3863" s="3" t="n">
        <v>3862</v>
      </c>
      <c r="B3863" s="3" t="s">
        <v>11271</v>
      </c>
      <c r="C3863" s="3" t="s">
        <v>11272</v>
      </c>
      <c r="D3863" s="3" t="n">
        <v>1</v>
      </c>
      <c r="E3863" s="3" t="n">
        <v>0.641091</v>
      </c>
      <c r="F3863" s="3" t="n">
        <v>48</v>
      </c>
      <c r="G3863" s="3" t="n">
        <v>48</v>
      </c>
      <c r="H3863" s="3" t="n">
        <v>14</v>
      </c>
      <c r="I3863" s="3" t="n">
        <v>14</v>
      </c>
      <c r="J3863" s="3" t="n">
        <v>59</v>
      </c>
      <c r="K3863" s="3" t="n">
        <v>59</v>
      </c>
      <c r="L3863" s="3" t="n">
        <v>1</v>
      </c>
      <c r="M3863" s="3" t="n">
        <v>1</v>
      </c>
      <c r="N3863" s="3" t="n">
        <v>0</v>
      </c>
      <c r="O3863" s="3" t="n">
        <v>0</v>
      </c>
      <c r="P3863" s="3" t="n">
        <v>8</v>
      </c>
      <c r="Q3863" s="3" t="n">
        <v>24.2</v>
      </c>
      <c r="R3863" s="3" t="s">
        <v>11273</v>
      </c>
      <c r="S3863" s="4" t="n">
        <v>45747.1883217593</v>
      </c>
      <c r="T3863" s="3" t="s">
        <v>65</v>
      </c>
      <c r="U3863" s="3" t="s">
        <v>65</v>
      </c>
      <c r="V3863" s="3" t="n">
        <v>1</v>
      </c>
      <c r="W3863" s="3" t="n">
        <v>1</v>
      </c>
      <c r="X3863" s="3" t="n">
        <v>0</v>
      </c>
      <c r="Y3863" s="3" t="s">
        <v>81</v>
      </c>
      <c r="Z3863" s="3" t="s">
        <v>81</v>
      </c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3"/>
    </row>
    <row r="3864" customFormat="false" ht="15.75" hidden="false" customHeight="false" outlineLevel="0" collapsed="false">
      <c r="A3864" s="3" t="n">
        <v>3863</v>
      </c>
      <c r="B3864" s="3" t="s">
        <v>11274</v>
      </c>
      <c r="C3864" s="3" t="s">
        <v>11275</v>
      </c>
      <c r="D3864" s="3" t="n">
        <v>1</v>
      </c>
      <c r="E3864" s="3" t="n">
        <v>1.9083692</v>
      </c>
      <c r="F3864" s="3" t="n">
        <v>31</v>
      </c>
      <c r="G3864" s="3" t="n">
        <v>31</v>
      </c>
      <c r="H3864" s="3" t="n">
        <v>8</v>
      </c>
      <c r="I3864" s="3" t="n">
        <v>8</v>
      </c>
      <c r="J3864" s="3" t="n">
        <v>48</v>
      </c>
      <c r="K3864" s="3" t="n">
        <v>48</v>
      </c>
      <c r="L3864" s="3" t="n">
        <v>0</v>
      </c>
      <c r="M3864" s="3" t="n">
        <v>0</v>
      </c>
      <c r="N3864" s="3" t="n">
        <v>0</v>
      </c>
      <c r="O3864" s="3" t="n">
        <v>-1</v>
      </c>
      <c r="P3864" s="3" t="n">
        <v>8.2</v>
      </c>
      <c r="Q3864" s="3" t="n">
        <v>24.2</v>
      </c>
      <c r="R3864" s="3" t="s">
        <v>11276</v>
      </c>
      <c r="S3864" s="4" t="n">
        <v>45747.1884027778</v>
      </c>
      <c r="T3864" s="3" t="s">
        <v>239</v>
      </c>
      <c r="U3864" s="3" t="s">
        <v>239</v>
      </c>
      <c r="V3864" s="3" t="n">
        <v>1</v>
      </c>
      <c r="W3864" s="3" t="n">
        <v>0</v>
      </c>
      <c r="X3864" s="3" t="n">
        <v>0</v>
      </c>
      <c r="Y3864" s="3" t="s">
        <v>30</v>
      </c>
      <c r="Z3864" s="3" t="s">
        <v>30</v>
      </c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</row>
    <row r="3865" customFormat="false" ht="15.75" hidden="false" customHeight="false" outlineLevel="0" collapsed="false">
      <c r="A3865" s="3" t="n">
        <v>3864</v>
      </c>
      <c r="B3865" s="3" t="s">
        <v>11277</v>
      </c>
      <c r="C3865" s="3" t="s">
        <v>11278</v>
      </c>
      <c r="D3865" s="3" t="n">
        <v>1</v>
      </c>
      <c r="E3865" s="3" t="n">
        <v>0.30212</v>
      </c>
      <c r="F3865" s="3" t="n">
        <v>13</v>
      </c>
      <c r="G3865" s="3" t="n">
        <v>13</v>
      </c>
      <c r="H3865" s="3" t="n">
        <v>8</v>
      </c>
      <c r="I3865" s="3" t="n">
        <v>8</v>
      </c>
      <c r="J3865" s="3" t="n">
        <v>16</v>
      </c>
      <c r="K3865" s="3" t="n">
        <v>16</v>
      </c>
      <c r="L3865" s="3" t="n">
        <v>5</v>
      </c>
      <c r="M3865" s="3" t="n">
        <v>5</v>
      </c>
      <c r="N3865" s="3" t="n">
        <v>4</v>
      </c>
      <c r="O3865" s="3" t="n">
        <v>4</v>
      </c>
      <c r="P3865" s="3" t="n">
        <v>8.3</v>
      </c>
      <c r="Q3865" s="3" t="n">
        <v>24.2</v>
      </c>
      <c r="R3865" s="3" t="s">
        <v>11279</v>
      </c>
      <c r="S3865" s="4" t="n">
        <v>45747.1884375</v>
      </c>
      <c r="T3865" s="3" t="s">
        <v>65</v>
      </c>
      <c r="U3865" s="3" t="s">
        <v>65</v>
      </c>
      <c r="V3865" s="3" t="n">
        <v>1</v>
      </c>
      <c r="W3865" s="3" t="n">
        <v>1</v>
      </c>
      <c r="X3865" s="3" t="n">
        <v>0</v>
      </c>
      <c r="Y3865" s="3" t="s">
        <v>30</v>
      </c>
      <c r="Z3865" s="3" t="s">
        <v>30</v>
      </c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</row>
    <row r="3866" customFormat="false" ht="15.75" hidden="false" customHeight="false" outlineLevel="0" collapsed="false">
      <c r="A3866" s="3" t="n">
        <v>3865</v>
      </c>
      <c r="B3866" s="3" t="s">
        <v>11280</v>
      </c>
      <c r="C3866" s="3" t="s">
        <v>11281</v>
      </c>
      <c r="D3866" s="3" t="n">
        <v>1</v>
      </c>
      <c r="E3866" s="3" t="n">
        <v>5.5141396</v>
      </c>
      <c r="F3866" s="3" t="n">
        <v>115</v>
      </c>
      <c r="G3866" s="3" t="n">
        <v>115</v>
      </c>
      <c r="H3866" s="3" t="n">
        <v>14</v>
      </c>
      <c r="I3866" s="3" t="n">
        <v>14</v>
      </c>
      <c r="J3866" s="3" t="n">
        <v>158</v>
      </c>
      <c r="K3866" s="3" t="n">
        <v>158</v>
      </c>
      <c r="L3866" s="3" t="n">
        <v>10</v>
      </c>
      <c r="M3866" s="3" t="n">
        <v>10</v>
      </c>
      <c r="N3866" s="3" t="n">
        <v>22</v>
      </c>
      <c r="O3866" s="3" t="n">
        <v>-1</v>
      </c>
      <c r="P3866" s="3" t="n">
        <v>8.4</v>
      </c>
      <c r="Q3866" s="3" t="n">
        <v>24.2</v>
      </c>
      <c r="R3866" s="3" t="s">
        <v>11282</v>
      </c>
      <c r="S3866" s="4" t="n">
        <v>45747.1886574074</v>
      </c>
      <c r="T3866" s="3" t="s">
        <v>65</v>
      </c>
      <c r="U3866" s="3" t="s">
        <v>65</v>
      </c>
      <c r="V3866" s="3" t="n">
        <v>1</v>
      </c>
      <c r="W3866" s="3" t="n">
        <v>0</v>
      </c>
      <c r="X3866" s="3" t="n">
        <v>0</v>
      </c>
      <c r="Y3866" s="3" t="s">
        <v>30</v>
      </c>
      <c r="Z3866" s="3" t="s">
        <v>30</v>
      </c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</row>
    <row r="3867" customFormat="false" ht="15.75" hidden="false" customHeight="false" outlineLevel="0" collapsed="false">
      <c r="A3867" s="3" t="n">
        <v>3866</v>
      </c>
      <c r="B3867" s="3" t="s">
        <v>11283</v>
      </c>
      <c r="C3867" s="3" t="s">
        <v>11284</v>
      </c>
      <c r="D3867" s="3" t="n">
        <v>1</v>
      </c>
      <c r="E3867" s="3" t="n">
        <v>1.1112692</v>
      </c>
      <c r="F3867" s="3" t="n">
        <v>54</v>
      </c>
      <c r="G3867" s="3" t="n">
        <v>54</v>
      </c>
      <c r="H3867" s="3" t="n">
        <v>11</v>
      </c>
      <c r="I3867" s="3" t="n">
        <v>11</v>
      </c>
      <c r="J3867" s="3" t="n">
        <v>63</v>
      </c>
      <c r="K3867" s="3" t="n">
        <v>63</v>
      </c>
      <c r="L3867" s="3" t="n">
        <v>4</v>
      </c>
      <c r="M3867" s="3" t="n">
        <v>4</v>
      </c>
      <c r="N3867" s="3" t="n">
        <v>-1</v>
      </c>
      <c r="O3867" s="3" t="n">
        <v>0</v>
      </c>
      <c r="P3867" s="3" t="n">
        <v>8.1</v>
      </c>
      <c r="Q3867" s="3" t="n">
        <v>24.2</v>
      </c>
      <c r="R3867" s="3" t="s">
        <v>11285</v>
      </c>
      <c r="S3867" s="4" t="n">
        <v>45747.1887037037</v>
      </c>
      <c r="T3867" s="3" t="s">
        <v>65</v>
      </c>
      <c r="U3867" s="3" t="s">
        <v>65</v>
      </c>
      <c r="V3867" s="3" t="n">
        <v>0</v>
      </c>
      <c r="W3867" s="3" t="n">
        <v>1</v>
      </c>
      <c r="X3867" s="3" t="n">
        <v>0</v>
      </c>
      <c r="Y3867" s="3" t="s">
        <v>30</v>
      </c>
      <c r="Z3867" s="3" t="s">
        <v>30</v>
      </c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</row>
    <row r="3868" customFormat="false" ht="15.75" hidden="false" customHeight="false" outlineLevel="0" collapsed="false">
      <c r="A3868" s="3" t="n">
        <v>3867</v>
      </c>
      <c r="B3868" s="3" t="s">
        <v>11286</v>
      </c>
      <c r="C3868" s="3" t="s">
        <v>11287</v>
      </c>
      <c r="D3868" s="3" t="n">
        <v>1</v>
      </c>
      <c r="E3868" s="3" t="n">
        <v>2.5205787</v>
      </c>
      <c r="F3868" s="3" t="n">
        <v>297</v>
      </c>
      <c r="G3868" s="3" t="n">
        <v>297</v>
      </c>
      <c r="H3868" s="3" t="n">
        <v>12</v>
      </c>
      <c r="I3868" s="3" t="n">
        <v>12</v>
      </c>
      <c r="J3868" s="3" t="n">
        <v>284</v>
      </c>
      <c r="K3868" s="3" t="n">
        <v>284</v>
      </c>
      <c r="L3868" s="3" t="n">
        <v>68</v>
      </c>
      <c r="M3868" s="3" t="n">
        <v>68</v>
      </c>
      <c r="N3868" s="3" t="n">
        <v>12</v>
      </c>
      <c r="O3868" s="3" t="n">
        <v>-1</v>
      </c>
      <c r="P3868" s="3" t="n">
        <v>8.7</v>
      </c>
      <c r="Q3868" s="3" t="n">
        <v>24.2</v>
      </c>
      <c r="R3868" s="3" t="s">
        <v>11288</v>
      </c>
      <c r="S3868" s="4" t="n">
        <v>45747.1888078704</v>
      </c>
      <c r="T3868" s="3" t="s">
        <v>65</v>
      </c>
      <c r="U3868" s="3" t="s">
        <v>65</v>
      </c>
      <c r="V3868" s="3" t="n">
        <v>1</v>
      </c>
      <c r="W3868" s="3" t="n">
        <v>0</v>
      </c>
      <c r="X3868" s="3" t="n">
        <v>0</v>
      </c>
      <c r="Y3868" s="3" t="s">
        <v>30</v>
      </c>
      <c r="Z3868" s="3" t="s">
        <v>30</v>
      </c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</row>
    <row r="3869" customFormat="false" ht="15.75" hidden="false" customHeight="false" outlineLevel="0" collapsed="false">
      <c r="A3869" s="3" t="n">
        <v>3868</v>
      </c>
      <c r="B3869" s="3" t="s">
        <v>11289</v>
      </c>
      <c r="C3869" s="3" t="s">
        <v>11290</v>
      </c>
      <c r="D3869" s="3" t="n">
        <v>1</v>
      </c>
      <c r="E3869" s="3" t="n">
        <v>3.5339926</v>
      </c>
      <c r="F3869" s="3" t="n">
        <v>28</v>
      </c>
      <c r="G3869" s="3" t="n">
        <v>28</v>
      </c>
      <c r="H3869" s="3" t="n">
        <v>5</v>
      </c>
      <c r="I3869" s="3" t="n">
        <v>5</v>
      </c>
      <c r="J3869" s="3" t="n">
        <v>37</v>
      </c>
      <c r="K3869" s="3" t="n">
        <v>37</v>
      </c>
      <c r="L3869" s="3" t="n">
        <v>10</v>
      </c>
      <c r="M3869" s="3" t="n">
        <v>10</v>
      </c>
      <c r="N3869" s="3" t="n">
        <v>21</v>
      </c>
      <c r="O3869" s="3" t="n">
        <v>-1</v>
      </c>
      <c r="P3869" s="3" t="n">
        <v>8.6</v>
      </c>
      <c r="Q3869" s="3" t="n">
        <v>24.2</v>
      </c>
      <c r="R3869" s="3" t="s">
        <v>11291</v>
      </c>
      <c r="S3869" s="4" t="n">
        <v>45747.1889583333</v>
      </c>
      <c r="T3869" s="3" t="s">
        <v>3197</v>
      </c>
      <c r="U3869" s="3" t="s">
        <v>3197</v>
      </c>
      <c r="V3869" s="3" t="n">
        <v>1</v>
      </c>
      <c r="W3869" s="3" t="n">
        <v>0</v>
      </c>
      <c r="X3869" s="3" t="n">
        <v>0</v>
      </c>
      <c r="Y3869" s="3" t="s">
        <v>30</v>
      </c>
      <c r="Z3869" s="3" t="s">
        <v>30</v>
      </c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</row>
    <row r="3870" customFormat="false" ht="15.75" hidden="false" customHeight="false" outlineLevel="0" collapsed="false">
      <c r="A3870" s="3" t="n">
        <v>3869</v>
      </c>
      <c r="B3870" s="3" t="s">
        <v>11292</v>
      </c>
      <c r="C3870" s="3" t="s">
        <v>11293</v>
      </c>
      <c r="D3870" s="3" t="n">
        <v>1</v>
      </c>
      <c r="E3870" s="3" t="n">
        <v>4.2519031</v>
      </c>
      <c r="F3870" s="3" t="n">
        <v>111</v>
      </c>
      <c r="G3870" s="3" t="n">
        <v>111</v>
      </c>
      <c r="H3870" s="3" t="n">
        <v>25</v>
      </c>
      <c r="I3870" s="3" t="n">
        <v>25</v>
      </c>
      <c r="J3870" s="3" t="n">
        <v>164</v>
      </c>
      <c r="K3870" s="3" t="n">
        <v>164</v>
      </c>
      <c r="L3870" s="3" t="n">
        <v>14</v>
      </c>
      <c r="M3870" s="3" t="n">
        <v>14</v>
      </c>
      <c r="N3870" s="3" t="n">
        <v>7</v>
      </c>
      <c r="O3870" s="3" t="n">
        <v>-1</v>
      </c>
      <c r="P3870" s="3" t="n">
        <v>8.6</v>
      </c>
      <c r="Q3870" s="3" t="n">
        <v>24.2</v>
      </c>
      <c r="R3870" s="3" t="s">
        <v>11294</v>
      </c>
      <c r="S3870" s="4" t="n">
        <v>45747.1891087963</v>
      </c>
      <c r="T3870" s="3" t="s">
        <v>239</v>
      </c>
      <c r="U3870" s="3" t="s">
        <v>239</v>
      </c>
      <c r="V3870" s="3" t="n">
        <v>1</v>
      </c>
      <c r="W3870" s="3" t="n">
        <v>0</v>
      </c>
      <c r="X3870" s="3" t="n">
        <v>0</v>
      </c>
      <c r="Y3870" s="3" t="s">
        <v>30</v>
      </c>
      <c r="Z3870" s="3" t="s">
        <v>30</v>
      </c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</row>
    <row r="3871" customFormat="false" ht="15.75" hidden="false" customHeight="false" outlineLevel="0" collapsed="false">
      <c r="A3871" s="3" t="n">
        <v>3870</v>
      </c>
      <c r="B3871" s="3" t="s">
        <v>11295</v>
      </c>
      <c r="C3871" s="3" t="s">
        <v>11296</v>
      </c>
      <c r="D3871" s="3" t="n">
        <v>1</v>
      </c>
      <c r="E3871" s="3" t="n">
        <v>3.1456792</v>
      </c>
      <c r="F3871" s="3" t="n">
        <v>109</v>
      </c>
      <c r="G3871" s="3" t="n">
        <v>109</v>
      </c>
      <c r="H3871" s="3" t="n">
        <v>25</v>
      </c>
      <c r="I3871" s="3" t="n">
        <v>25</v>
      </c>
      <c r="J3871" s="3" t="n">
        <v>154</v>
      </c>
      <c r="K3871" s="3" t="n">
        <v>154</v>
      </c>
      <c r="L3871" s="3" t="n">
        <v>14</v>
      </c>
      <c r="M3871" s="3" t="n">
        <v>14</v>
      </c>
      <c r="N3871" s="3" t="n">
        <v>7</v>
      </c>
      <c r="O3871" s="3" t="n">
        <v>-1</v>
      </c>
      <c r="P3871" s="3" t="n">
        <v>8.6</v>
      </c>
      <c r="Q3871" s="3" t="n">
        <v>24.2</v>
      </c>
      <c r="R3871" s="3" t="s">
        <v>11297</v>
      </c>
      <c r="S3871" s="4" t="n">
        <v>45747.1892476852</v>
      </c>
      <c r="T3871" s="3" t="s">
        <v>239</v>
      </c>
      <c r="U3871" s="3" t="s">
        <v>239</v>
      </c>
      <c r="V3871" s="3" t="n">
        <v>1</v>
      </c>
      <c r="W3871" s="3" t="n">
        <v>0</v>
      </c>
      <c r="X3871" s="3" t="n">
        <v>0</v>
      </c>
      <c r="Y3871" s="3" t="s">
        <v>30</v>
      </c>
      <c r="Z3871" s="3" t="s">
        <v>30</v>
      </c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</row>
    <row r="3872" customFormat="false" ht="15.75" hidden="false" customHeight="false" outlineLevel="0" collapsed="false">
      <c r="A3872" s="3" t="n">
        <v>3871</v>
      </c>
      <c r="B3872" s="3" t="s">
        <v>11298</v>
      </c>
      <c r="C3872" s="3" t="s">
        <v>11299</v>
      </c>
      <c r="D3872" s="3" t="n">
        <v>1</v>
      </c>
      <c r="E3872" s="3" t="n">
        <v>7.7310745</v>
      </c>
      <c r="F3872" s="3" t="n">
        <v>247</v>
      </c>
      <c r="G3872" s="3" t="n">
        <v>247</v>
      </c>
      <c r="H3872" s="3" t="n">
        <v>12</v>
      </c>
      <c r="I3872" s="3" t="n">
        <v>12</v>
      </c>
      <c r="J3872" s="3" t="n">
        <v>469</v>
      </c>
      <c r="K3872" s="3" t="n">
        <v>469</v>
      </c>
      <c r="L3872" s="3" t="n">
        <v>67</v>
      </c>
      <c r="M3872" s="3" t="n">
        <v>67</v>
      </c>
      <c r="N3872" s="3" t="n">
        <v>0</v>
      </c>
      <c r="O3872" s="3" t="n">
        <v>0</v>
      </c>
      <c r="P3872" s="3" t="n">
        <v>8.6</v>
      </c>
      <c r="Q3872" s="3" t="n">
        <v>24.2</v>
      </c>
      <c r="R3872" s="3" t="s">
        <v>11300</v>
      </c>
      <c r="S3872" s="4" t="n">
        <v>45747.1895138889</v>
      </c>
      <c r="T3872" s="3" t="s">
        <v>65</v>
      </c>
      <c r="U3872" s="3" t="s">
        <v>65</v>
      </c>
      <c r="V3872" s="3" t="n">
        <v>1</v>
      </c>
      <c r="W3872" s="3" t="n">
        <v>1</v>
      </c>
      <c r="X3872" s="3" t="n">
        <v>0</v>
      </c>
      <c r="Y3872" s="3" t="s">
        <v>30</v>
      </c>
      <c r="Z3872" s="3" t="s">
        <v>30</v>
      </c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</row>
    <row r="3873" customFormat="false" ht="15.75" hidden="false" customHeight="false" outlineLevel="0" collapsed="false">
      <c r="A3873" s="3" t="n">
        <v>3872</v>
      </c>
      <c r="B3873" s="3" t="s">
        <v>11301</v>
      </c>
      <c r="C3873" s="3" t="s">
        <v>11302</v>
      </c>
      <c r="D3873" s="3" t="n">
        <v>1</v>
      </c>
      <c r="E3873" s="3" t="n">
        <v>6.1209174</v>
      </c>
      <c r="F3873" s="3" t="n">
        <v>202</v>
      </c>
      <c r="G3873" s="3" t="n">
        <v>202</v>
      </c>
      <c r="H3873" s="3" t="n">
        <v>12</v>
      </c>
      <c r="I3873" s="3" t="n">
        <v>12</v>
      </c>
      <c r="J3873" s="3" t="n">
        <v>321</v>
      </c>
      <c r="K3873" s="3" t="n">
        <v>321</v>
      </c>
      <c r="L3873" s="3" t="n">
        <v>88</v>
      </c>
      <c r="M3873" s="3" t="n">
        <v>88</v>
      </c>
      <c r="N3873" s="3" t="n">
        <v>19</v>
      </c>
      <c r="O3873" s="3" t="n">
        <v>-1</v>
      </c>
      <c r="P3873" s="3" t="n">
        <v>8.6</v>
      </c>
      <c r="Q3873" s="3" t="n">
        <v>24.2</v>
      </c>
      <c r="R3873" s="3" t="s">
        <v>11303</v>
      </c>
      <c r="S3873" s="4" t="n">
        <v>45747.1900115741</v>
      </c>
      <c r="T3873" s="3" t="s">
        <v>65</v>
      </c>
      <c r="U3873" s="3" t="s">
        <v>65</v>
      </c>
      <c r="V3873" s="3" t="n">
        <v>1</v>
      </c>
      <c r="W3873" s="3" t="n">
        <v>0</v>
      </c>
      <c r="X3873" s="3" t="n">
        <v>0</v>
      </c>
      <c r="Y3873" s="3" t="s">
        <v>30</v>
      </c>
      <c r="Z3873" s="3" t="s">
        <v>30</v>
      </c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</row>
    <row r="3874" customFormat="false" ht="15.75" hidden="false" customHeight="false" outlineLevel="0" collapsed="false">
      <c r="A3874" s="3" t="n">
        <v>3873</v>
      </c>
      <c r="B3874" s="3" t="s">
        <v>11304</v>
      </c>
      <c r="C3874" s="3" t="s">
        <v>11305</v>
      </c>
      <c r="D3874" s="3" t="n">
        <v>1</v>
      </c>
      <c r="E3874" s="3" t="n">
        <v>37.7213979</v>
      </c>
      <c r="F3874" s="3" t="n">
        <v>1086</v>
      </c>
      <c r="G3874" s="3" t="n">
        <v>1086</v>
      </c>
      <c r="H3874" s="3" t="n">
        <v>44</v>
      </c>
      <c r="I3874" s="3" t="n">
        <v>44</v>
      </c>
      <c r="J3874" s="3" t="n">
        <v>1658</v>
      </c>
      <c r="K3874" s="3" t="n">
        <v>1658</v>
      </c>
      <c r="L3874" s="3" t="n">
        <v>187</v>
      </c>
      <c r="M3874" s="3" t="n">
        <v>187</v>
      </c>
      <c r="N3874" s="3" t="n">
        <v>-1</v>
      </c>
      <c r="O3874" s="3" t="n">
        <v>-1</v>
      </c>
      <c r="P3874" s="3" t="n">
        <v>8.7</v>
      </c>
      <c r="Q3874" s="3" t="n">
        <v>24.2</v>
      </c>
      <c r="R3874" s="3" t="s">
        <v>11306</v>
      </c>
      <c r="S3874" s="4" t="n">
        <v>45747.191099537</v>
      </c>
      <c r="T3874" s="3" t="s">
        <v>256</v>
      </c>
      <c r="U3874" s="3" t="s">
        <v>256</v>
      </c>
      <c r="V3874" s="3" t="n">
        <v>0</v>
      </c>
      <c r="W3874" s="3" t="n">
        <v>0</v>
      </c>
      <c r="X3874" s="3" t="n">
        <v>0</v>
      </c>
      <c r="Y3874" s="3" t="s">
        <v>30</v>
      </c>
      <c r="Z3874" s="3" t="s">
        <v>30</v>
      </c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</row>
    <row r="3875" customFormat="false" ht="15.75" hidden="false" customHeight="false" outlineLevel="0" collapsed="false">
      <c r="A3875" s="3" t="n">
        <v>3874</v>
      </c>
      <c r="B3875" s="3" t="s">
        <v>11307</v>
      </c>
      <c r="C3875" s="3" t="s">
        <v>11308</v>
      </c>
      <c r="D3875" s="3" t="n">
        <v>1</v>
      </c>
      <c r="E3875" s="3" t="n">
        <v>3.0123598</v>
      </c>
      <c r="F3875" s="3" t="n">
        <v>7</v>
      </c>
      <c r="G3875" s="3" t="n">
        <v>7</v>
      </c>
      <c r="H3875" s="3" t="n">
        <v>4</v>
      </c>
      <c r="I3875" s="3" t="n">
        <v>4</v>
      </c>
      <c r="J3875" s="3" t="n">
        <v>3</v>
      </c>
      <c r="K3875" s="3" t="n">
        <v>3</v>
      </c>
      <c r="L3875" s="3" t="n">
        <v>3</v>
      </c>
      <c r="M3875" s="3" t="n">
        <v>3</v>
      </c>
      <c r="N3875" s="3" t="n">
        <v>-1</v>
      </c>
      <c r="O3875" s="3" t="n">
        <v>-1</v>
      </c>
      <c r="P3875" s="3" t="n">
        <v>8.8</v>
      </c>
      <c r="Q3875" s="3" t="n">
        <v>24.2</v>
      </c>
      <c r="R3875" s="3" t="s">
        <v>11309</v>
      </c>
      <c r="S3875" s="4" t="n">
        <v>45747.1913888889</v>
      </c>
      <c r="T3875" s="3" t="s">
        <v>256</v>
      </c>
      <c r="U3875" s="3" t="s">
        <v>256</v>
      </c>
      <c r="V3875" s="3" t="n">
        <v>0</v>
      </c>
      <c r="W3875" s="3" t="n">
        <v>0</v>
      </c>
      <c r="X3875" s="3" t="n">
        <v>0</v>
      </c>
      <c r="Y3875" s="3" t="s">
        <v>30</v>
      </c>
      <c r="Z3875" s="3" t="s">
        <v>30</v>
      </c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</row>
    <row r="3876" customFormat="false" ht="15.75" hidden="false" customHeight="false" outlineLevel="0" collapsed="false">
      <c r="A3876" s="3" t="n">
        <v>3875</v>
      </c>
      <c r="B3876" s="3" t="s">
        <v>11310</v>
      </c>
      <c r="C3876" s="3" t="s">
        <v>11311</v>
      </c>
      <c r="D3876" s="3" t="n">
        <v>1</v>
      </c>
      <c r="E3876" s="3" t="n">
        <v>0.3493235</v>
      </c>
      <c r="F3876" s="3" t="n">
        <v>4</v>
      </c>
      <c r="G3876" s="3" t="n">
        <v>4</v>
      </c>
      <c r="H3876" s="3" t="n">
        <v>3</v>
      </c>
      <c r="I3876" s="3" t="n">
        <v>3</v>
      </c>
      <c r="J3876" s="3" t="n">
        <v>2</v>
      </c>
      <c r="K3876" s="3" t="n">
        <v>2</v>
      </c>
      <c r="L3876" s="3" t="n">
        <v>0</v>
      </c>
      <c r="M3876" s="3" t="n">
        <v>0</v>
      </c>
      <c r="N3876" s="3" t="n">
        <v>-1</v>
      </c>
      <c r="O3876" s="3" t="n">
        <v>0</v>
      </c>
      <c r="P3876" s="3" t="n">
        <v>8.5</v>
      </c>
      <c r="Q3876" s="3" t="n">
        <v>24.2</v>
      </c>
      <c r="R3876" s="3" t="s">
        <v>11312</v>
      </c>
      <c r="S3876" s="4" t="n">
        <v>45747.191412037</v>
      </c>
      <c r="T3876" s="3" t="s">
        <v>65</v>
      </c>
      <c r="U3876" s="3" t="s">
        <v>65</v>
      </c>
      <c r="V3876" s="3" t="n">
        <v>0</v>
      </c>
      <c r="W3876" s="3" t="n">
        <v>1</v>
      </c>
      <c r="X3876" s="3" t="n">
        <v>0</v>
      </c>
      <c r="Y3876" s="3" t="s">
        <v>30</v>
      </c>
      <c r="Z3876" s="3" t="s">
        <v>30</v>
      </c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</row>
    <row r="3877" customFormat="false" ht="15.75" hidden="false" customHeight="false" outlineLevel="0" collapsed="false">
      <c r="A3877" s="3" t="n">
        <v>3876</v>
      </c>
      <c r="B3877" s="3" t="s">
        <v>11313</v>
      </c>
      <c r="C3877" s="3" t="s">
        <v>11314</v>
      </c>
      <c r="D3877" s="3" t="n">
        <v>1</v>
      </c>
      <c r="E3877" s="3" t="n">
        <v>4.1803642</v>
      </c>
      <c r="F3877" s="3" t="n">
        <v>118</v>
      </c>
      <c r="G3877" s="3" t="n">
        <v>118</v>
      </c>
      <c r="H3877" s="3" t="n">
        <v>13</v>
      </c>
      <c r="I3877" s="3" t="n">
        <v>13</v>
      </c>
      <c r="J3877" s="3" t="n">
        <v>210</v>
      </c>
      <c r="K3877" s="3" t="n">
        <v>210</v>
      </c>
      <c r="L3877" s="3" t="n">
        <v>43</v>
      </c>
      <c r="M3877" s="3" t="n">
        <v>43</v>
      </c>
      <c r="N3877" s="3" t="n">
        <v>0</v>
      </c>
      <c r="O3877" s="3" t="n">
        <v>0</v>
      </c>
      <c r="P3877" s="3" t="n">
        <v>8.6</v>
      </c>
      <c r="Q3877" s="3" t="n">
        <v>24.2</v>
      </c>
      <c r="R3877" s="3" t="s">
        <v>11315</v>
      </c>
      <c r="S3877" s="4" t="n">
        <v>45747.1916319444</v>
      </c>
      <c r="T3877" s="3" t="s">
        <v>256</v>
      </c>
      <c r="U3877" s="3" t="s">
        <v>256</v>
      </c>
      <c r="V3877" s="3" t="n">
        <v>1</v>
      </c>
      <c r="W3877" s="3" t="n">
        <v>1</v>
      </c>
      <c r="X3877" s="3" t="n">
        <v>0</v>
      </c>
      <c r="Y3877" s="3" t="s">
        <v>30</v>
      </c>
      <c r="Z3877" s="3" t="s">
        <v>30</v>
      </c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</row>
    <row r="3878" customFormat="false" ht="15.75" hidden="false" customHeight="false" outlineLevel="0" collapsed="false">
      <c r="A3878" s="3" t="n">
        <v>3877</v>
      </c>
      <c r="B3878" s="3" t="s">
        <v>11316</v>
      </c>
      <c r="C3878" s="3" t="s">
        <v>11317</v>
      </c>
      <c r="D3878" s="3" t="n">
        <v>1</v>
      </c>
      <c r="E3878" s="3" t="n">
        <v>4.7849199</v>
      </c>
      <c r="F3878" s="3" t="n">
        <v>120</v>
      </c>
      <c r="G3878" s="3" t="n">
        <v>120</v>
      </c>
      <c r="H3878" s="3" t="n">
        <v>13</v>
      </c>
      <c r="I3878" s="3" t="n">
        <v>13</v>
      </c>
      <c r="J3878" s="3" t="n">
        <v>215</v>
      </c>
      <c r="K3878" s="3" t="n">
        <v>215</v>
      </c>
      <c r="L3878" s="3" t="n">
        <v>43</v>
      </c>
      <c r="M3878" s="3" t="n">
        <v>43</v>
      </c>
      <c r="N3878" s="3" t="n">
        <v>0</v>
      </c>
      <c r="O3878" s="3" t="n">
        <v>0</v>
      </c>
      <c r="P3878" s="3" t="n">
        <v>8.6</v>
      </c>
      <c r="Q3878" s="3" t="n">
        <v>24.2</v>
      </c>
      <c r="R3878" s="3" t="s">
        <v>11318</v>
      </c>
      <c r="S3878" s="4" t="n">
        <v>45747.1919097222</v>
      </c>
      <c r="T3878" s="3" t="s">
        <v>256</v>
      </c>
      <c r="U3878" s="3" t="s">
        <v>256</v>
      </c>
      <c r="V3878" s="3" t="n">
        <v>1</v>
      </c>
      <c r="W3878" s="3" t="n">
        <v>1</v>
      </c>
      <c r="X3878" s="3" t="n">
        <v>0</v>
      </c>
      <c r="Y3878" s="3" t="s">
        <v>30</v>
      </c>
      <c r="Z3878" s="3" t="s">
        <v>30</v>
      </c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</row>
    <row r="3879" customFormat="false" ht="15.75" hidden="false" customHeight="false" outlineLevel="0" collapsed="false">
      <c r="A3879" s="3" t="n">
        <v>3878</v>
      </c>
      <c r="B3879" s="3" t="s">
        <v>11319</v>
      </c>
      <c r="C3879" s="3" t="s">
        <v>11320</v>
      </c>
      <c r="D3879" s="3" t="n">
        <v>1</v>
      </c>
      <c r="E3879" s="3" t="n">
        <v>5.875486</v>
      </c>
      <c r="F3879" s="3" t="n">
        <v>162</v>
      </c>
      <c r="G3879" s="3" t="n">
        <v>162</v>
      </c>
      <c r="H3879" s="3" t="n">
        <v>13</v>
      </c>
      <c r="I3879" s="3" t="n">
        <v>13</v>
      </c>
      <c r="J3879" s="3" t="n">
        <v>323</v>
      </c>
      <c r="K3879" s="3" t="n">
        <v>323</v>
      </c>
      <c r="L3879" s="3" t="n">
        <v>61</v>
      </c>
      <c r="M3879" s="3" t="n">
        <v>61</v>
      </c>
      <c r="N3879" s="3" t="n">
        <v>0</v>
      </c>
      <c r="O3879" s="3" t="n">
        <v>0</v>
      </c>
      <c r="P3879" s="3" t="n">
        <v>8.6</v>
      </c>
      <c r="Q3879" s="3" t="n">
        <v>24.2</v>
      </c>
      <c r="R3879" s="3" t="s">
        <v>11321</v>
      </c>
      <c r="S3879" s="4" t="n">
        <v>45747.1922337963</v>
      </c>
      <c r="T3879" s="3" t="s">
        <v>256</v>
      </c>
      <c r="U3879" s="3" t="s">
        <v>256</v>
      </c>
      <c r="V3879" s="3" t="n">
        <v>1</v>
      </c>
      <c r="W3879" s="3" t="n">
        <v>1</v>
      </c>
      <c r="X3879" s="3" t="n">
        <v>0</v>
      </c>
      <c r="Y3879" s="3" t="s">
        <v>30</v>
      </c>
      <c r="Z3879" s="3" t="s">
        <v>30</v>
      </c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</row>
    <row r="3880" customFormat="false" ht="15.75" hidden="false" customHeight="false" outlineLevel="0" collapsed="false">
      <c r="A3880" s="3" t="n">
        <v>3879</v>
      </c>
      <c r="B3880" s="3" t="s">
        <v>11322</v>
      </c>
      <c r="C3880" s="3" t="s">
        <v>11323</v>
      </c>
      <c r="D3880" s="3" t="n">
        <v>1</v>
      </c>
      <c r="E3880" s="3" t="n">
        <v>0.190038</v>
      </c>
      <c r="F3880" s="3" t="n">
        <v>11</v>
      </c>
      <c r="G3880" s="3" t="n">
        <v>11</v>
      </c>
      <c r="H3880" s="3" t="n">
        <v>4</v>
      </c>
      <c r="I3880" s="3" t="n">
        <v>4</v>
      </c>
      <c r="J3880" s="3" t="n">
        <v>6</v>
      </c>
      <c r="K3880" s="3" t="n">
        <v>6</v>
      </c>
      <c r="L3880" s="3" t="n">
        <v>1</v>
      </c>
      <c r="M3880" s="3" t="n">
        <v>1</v>
      </c>
      <c r="N3880" s="3" t="n">
        <v>-1</v>
      </c>
      <c r="O3880" s="3" t="n">
        <v>-1</v>
      </c>
      <c r="P3880" s="3" t="n">
        <v>8.3</v>
      </c>
      <c r="Q3880" s="3" t="n">
        <v>24.2</v>
      </c>
      <c r="R3880" s="3" t="s">
        <v>11324</v>
      </c>
      <c r="S3880" s="4" t="n">
        <v>45747.192337963</v>
      </c>
      <c r="T3880" s="3" t="s">
        <v>239</v>
      </c>
      <c r="U3880" s="3" t="s">
        <v>239</v>
      </c>
      <c r="V3880" s="3" t="n">
        <v>0</v>
      </c>
      <c r="W3880" s="3" t="n">
        <v>0</v>
      </c>
      <c r="X3880" s="3" t="n">
        <v>0</v>
      </c>
      <c r="Y3880" s="3" t="s">
        <v>30</v>
      </c>
      <c r="Z3880" s="3" t="s">
        <v>30</v>
      </c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</row>
    <row r="3881" customFormat="false" ht="15.75" hidden="false" customHeight="false" outlineLevel="0" collapsed="false">
      <c r="A3881" s="3" t="n">
        <v>3880</v>
      </c>
      <c r="B3881" s="3" t="s">
        <v>11325</v>
      </c>
      <c r="C3881" s="3" t="s">
        <v>11326</v>
      </c>
      <c r="D3881" s="3" t="n">
        <v>1</v>
      </c>
      <c r="E3881" s="3" t="n">
        <v>1.1088509</v>
      </c>
      <c r="F3881" s="3" t="n">
        <v>7</v>
      </c>
      <c r="G3881" s="3" t="n">
        <v>7</v>
      </c>
      <c r="H3881" s="3" t="n">
        <v>3</v>
      </c>
      <c r="I3881" s="3" t="n">
        <v>3</v>
      </c>
      <c r="J3881" s="3" t="n">
        <v>8</v>
      </c>
      <c r="K3881" s="3" t="n">
        <v>8</v>
      </c>
      <c r="L3881" s="3" t="n">
        <v>1</v>
      </c>
      <c r="M3881" s="3" t="n">
        <v>1</v>
      </c>
      <c r="N3881" s="3" t="n">
        <v>-1</v>
      </c>
      <c r="O3881" s="3" t="n">
        <v>-1</v>
      </c>
      <c r="P3881" s="3" t="n">
        <v>8.5</v>
      </c>
      <c r="Q3881" s="3" t="n">
        <v>24.2</v>
      </c>
      <c r="R3881" s="3" t="s">
        <v>11327</v>
      </c>
      <c r="S3881" s="4" t="n">
        <v>45747.1923842593</v>
      </c>
      <c r="T3881" s="3" t="s">
        <v>65</v>
      </c>
      <c r="U3881" s="3" t="s">
        <v>65</v>
      </c>
      <c r="V3881" s="3" t="n">
        <v>0</v>
      </c>
      <c r="W3881" s="3" t="n">
        <v>0</v>
      </c>
      <c r="X3881" s="3" t="n">
        <v>0</v>
      </c>
      <c r="Y3881" s="3" t="s">
        <v>30</v>
      </c>
      <c r="Z3881" s="3" t="s">
        <v>30</v>
      </c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</row>
    <row r="3882" customFormat="false" ht="15.75" hidden="false" customHeight="false" outlineLevel="0" collapsed="false">
      <c r="A3882" s="3" t="n">
        <v>3881</v>
      </c>
      <c r="B3882" s="3" t="s">
        <v>11328</v>
      </c>
      <c r="C3882" s="3" t="s">
        <v>11329</v>
      </c>
      <c r="D3882" s="3" t="n">
        <v>1</v>
      </c>
      <c r="E3882" s="3" t="n">
        <v>2.0462655</v>
      </c>
      <c r="F3882" s="3" t="n">
        <v>72</v>
      </c>
      <c r="G3882" s="3" t="n">
        <v>72</v>
      </c>
      <c r="H3882" s="3" t="n">
        <v>14</v>
      </c>
      <c r="I3882" s="3" t="n">
        <v>14</v>
      </c>
      <c r="J3882" s="3" t="n">
        <v>94</v>
      </c>
      <c r="K3882" s="3" t="n">
        <v>94</v>
      </c>
      <c r="L3882" s="3" t="n">
        <v>13</v>
      </c>
      <c r="M3882" s="3" t="n">
        <v>13</v>
      </c>
      <c r="N3882" s="3" t="n">
        <v>0</v>
      </c>
      <c r="O3882" s="3" t="n">
        <v>-1</v>
      </c>
      <c r="P3882" s="3" t="n">
        <v>8.6</v>
      </c>
      <c r="Q3882" s="3" t="n">
        <v>24.2</v>
      </c>
      <c r="R3882" s="3" t="s">
        <v>11330</v>
      </c>
      <c r="S3882" s="4" t="n">
        <v>45747.1924884259</v>
      </c>
      <c r="T3882" s="3" t="s">
        <v>65</v>
      </c>
      <c r="U3882" s="3" t="s">
        <v>65</v>
      </c>
      <c r="V3882" s="3" t="n">
        <v>1</v>
      </c>
      <c r="W3882" s="3" t="n">
        <v>0</v>
      </c>
      <c r="X3882" s="3" t="n">
        <v>0</v>
      </c>
      <c r="Y3882" s="3" t="s">
        <v>30</v>
      </c>
      <c r="Z3882" s="3" t="s">
        <v>30</v>
      </c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</row>
    <row r="3883" customFormat="false" ht="15.75" hidden="false" customHeight="false" outlineLevel="0" collapsed="false">
      <c r="A3883" s="3" t="n">
        <v>3882</v>
      </c>
      <c r="B3883" s="3" t="s">
        <v>11331</v>
      </c>
      <c r="C3883" s="3" t="s">
        <v>11332</v>
      </c>
      <c r="D3883" s="3" t="n">
        <v>1</v>
      </c>
      <c r="E3883" s="3" t="n">
        <v>3.4483943</v>
      </c>
      <c r="F3883" s="3" t="n">
        <v>104</v>
      </c>
      <c r="G3883" s="3" t="n">
        <v>104</v>
      </c>
      <c r="H3883" s="3" t="n">
        <v>12</v>
      </c>
      <c r="I3883" s="3" t="n">
        <v>12</v>
      </c>
      <c r="J3883" s="3" t="n">
        <v>156</v>
      </c>
      <c r="K3883" s="3" t="n">
        <v>156</v>
      </c>
      <c r="L3883" s="3" t="n">
        <v>24</v>
      </c>
      <c r="M3883" s="3" t="n">
        <v>24</v>
      </c>
      <c r="N3883" s="3" t="n">
        <v>13</v>
      </c>
      <c r="O3883" s="3" t="n">
        <v>-1</v>
      </c>
      <c r="P3883" s="3" t="n">
        <v>8.3</v>
      </c>
      <c r="Q3883" s="3" t="n">
        <v>24.2</v>
      </c>
      <c r="R3883" s="3" t="s">
        <v>11333</v>
      </c>
      <c r="S3883" s="4" t="n">
        <v>45747.192662037</v>
      </c>
      <c r="T3883" s="3" t="s">
        <v>3197</v>
      </c>
      <c r="U3883" s="3" t="s">
        <v>3197</v>
      </c>
      <c r="V3883" s="3" t="n">
        <v>1</v>
      </c>
      <c r="W3883" s="3" t="n">
        <v>0</v>
      </c>
      <c r="X3883" s="3" t="n">
        <v>0</v>
      </c>
      <c r="Y3883" s="3" t="s">
        <v>30</v>
      </c>
      <c r="Z3883" s="3" t="s">
        <v>30</v>
      </c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</row>
    <row r="3884" customFormat="false" ht="15.75" hidden="false" customHeight="false" outlineLevel="0" collapsed="false">
      <c r="A3884" s="3" t="n">
        <v>3883</v>
      </c>
      <c r="B3884" s="3" t="s">
        <v>11334</v>
      </c>
      <c r="C3884" s="3" t="s">
        <v>11335</v>
      </c>
      <c r="D3884" s="3" t="n">
        <v>1</v>
      </c>
      <c r="E3884" s="3" t="n">
        <v>15.2239978</v>
      </c>
      <c r="F3884" s="3" t="n">
        <v>65</v>
      </c>
      <c r="G3884" s="3" t="n">
        <v>65</v>
      </c>
      <c r="H3884" s="3" t="n">
        <v>10</v>
      </c>
      <c r="I3884" s="3" t="n">
        <v>10</v>
      </c>
      <c r="J3884" s="3" t="n">
        <v>85</v>
      </c>
      <c r="K3884" s="3" t="n">
        <v>85</v>
      </c>
      <c r="L3884" s="3" t="n">
        <v>4</v>
      </c>
      <c r="M3884" s="3" t="n">
        <v>4</v>
      </c>
      <c r="N3884" s="3" t="n">
        <v>-1</v>
      </c>
      <c r="O3884" s="3" t="n">
        <v>-1</v>
      </c>
      <c r="P3884" s="3" t="n">
        <v>8.7</v>
      </c>
      <c r="Q3884" s="3" t="n">
        <v>24.2</v>
      </c>
      <c r="R3884" s="3" t="s">
        <v>11336</v>
      </c>
      <c r="S3884" s="4" t="n">
        <v>45747.1930092593</v>
      </c>
      <c r="T3884" s="3" t="s">
        <v>256</v>
      </c>
      <c r="U3884" s="3" t="s">
        <v>256</v>
      </c>
      <c r="V3884" s="3" t="n">
        <v>0</v>
      </c>
      <c r="W3884" s="3" t="n">
        <v>0</v>
      </c>
      <c r="X3884" s="3" t="n">
        <v>0</v>
      </c>
      <c r="Y3884" s="3" t="s">
        <v>30</v>
      </c>
      <c r="Z3884" s="3" t="s">
        <v>30</v>
      </c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</row>
    <row r="3885" customFormat="false" ht="15.75" hidden="false" customHeight="false" outlineLevel="0" collapsed="false">
      <c r="A3885" s="3" t="n">
        <v>3884</v>
      </c>
      <c r="B3885" s="3" t="s">
        <v>11337</v>
      </c>
      <c r="C3885" s="3" t="s">
        <v>11338</v>
      </c>
      <c r="D3885" s="3" t="n">
        <v>1</v>
      </c>
      <c r="E3885" s="3" t="n">
        <v>10.9320973</v>
      </c>
      <c r="F3885" s="3" t="n">
        <v>65</v>
      </c>
      <c r="G3885" s="3" t="n">
        <v>65</v>
      </c>
      <c r="H3885" s="3" t="n">
        <v>10</v>
      </c>
      <c r="I3885" s="3" t="n">
        <v>10</v>
      </c>
      <c r="J3885" s="3" t="n">
        <v>85</v>
      </c>
      <c r="K3885" s="3" t="n">
        <v>85</v>
      </c>
      <c r="L3885" s="3" t="n">
        <v>4</v>
      </c>
      <c r="M3885" s="3" t="n">
        <v>4</v>
      </c>
      <c r="N3885" s="3" t="n">
        <v>-1</v>
      </c>
      <c r="O3885" s="3" t="n">
        <v>-1</v>
      </c>
      <c r="P3885" s="3" t="n">
        <v>8.1</v>
      </c>
      <c r="Q3885" s="3" t="n">
        <v>24.2</v>
      </c>
      <c r="R3885" s="3" t="s">
        <v>11339</v>
      </c>
      <c r="S3885" s="4" t="n">
        <v>45747.1933101852</v>
      </c>
      <c r="T3885" s="3" t="s">
        <v>65</v>
      </c>
      <c r="U3885" s="3" t="s">
        <v>65</v>
      </c>
      <c r="V3885" s="3" t="n">
        <v>0</v>
      </c>
      <c r="W3885" s="3" t="n">
        <v>0</v>
      </c>
      <c r="X3885" s="3" t="n">
        <v>0</v>
      </c>
      <c r="Y3885" s="3" t="s">
        <v>30</v>
      </c>
      <c r="Z3885" s="3" t="s">
        <v>30</v>
      </c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</row>
    <row r="3886" customFormat="false" ht="15.75" hidden="false" customHeight="false" outlineLevel="0" collapsed="false">
      <c r="A3886" s="3" t="n">
        <v>3885</v>
      </c>
      <c r="B3886" s="3" t="s">
        <v>11340</v>
      </c>
      <c r="C3886" s="3" t="s">
        <v>11341</v>
      </c>
      <c r="D3886" s="3" t="n">
        <v>1</v>
      </c>
      <c r="E3886" s="3" t="n">
        <v>20.5881832</v>
      </c>
      <c r="F3886" s="3" t="n">
        <v>114</v>
      </c>
      <c r="G3886" s="3" t="n">
        <v>114</v>
      </c>
      <c r="H3886" s="3" t="n">
        <v>10</v>
      </c>
      <c r="I3886" s="3" t="n">
        <v>10</v>
      </c>
      <c r="J3886" s="3" t="n">
        <v>175</v>
      </c>
      <c r="K3886" s="3" t="n">
        <v>175</v>
      </c>
      <c r="L3886" s="3" t="n">
        <v>8</v>
      </c>
      <c r="M3886" s="3" t="n">
        <v>8</v>
      </c>
      <c r="N3886" s="3" t="n">
        <v>-1</v>
      </c>
      <c r="O3886" s="3" t="n">
        <v>-1</v>
      </c>
      <c r="P3886" s="3" t="n">
        <v>8.7</v>
      </c>
      <c r="Q3886" s="3" t="n">
        <v>24.2</v>
      </c>
      <c r="R3886" s="3" t="s">
        <v>11342</v>
      </c>
      <c r="S3886" s="4" t="n">
        <v>45747.1937268519</v>
      </c>
      <c r="T3886" s="3" t="s">
        <v>256</v>
      </c>
      <c r="U3886" s="3" t="s">
        <v>256</v>
      </c>
      <c r="V3886" s="3" t="n">
        <v>0</v>
      </c>
      <c r="W3886" s="3" t="n">
        <v>0</v>
      </c>
      <c r="X3886" s="3" t="n">
        <v>0</v>
      </c>
      <c r="Y3886" s="3" t="s">
        <v>30</v>
      </c>
      <c r="Z3886" s="3" t="s">
        <v>30</v>
      </c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</row>
    <row r="3887" customFormat="false" ht="15.75" hidden="false" customHeight="false" outlineLevel="0" collapsed="false">
      <c r="A3887" s="3" t="n">
        <v>3886</v>
      </c>
      <c r="B3887" s="3" t="s">
        <v>11343</v>
      </c>
      <c r="C3887" s="3" t="s">
        <v>11344</v>
      </c>
      <c r="D3887" s="3" t="n">
        <v>1</v>
      </c>
      <c r="E3887" s="3" t="n">
        <v>17.4980059</v>
      </c>
      <c r="F3887" s="3" t="n">
        <v>114</v>
      </c>
      <c r="G3887" s="3" t="n">
        <v>114</v>
      </c>
      <c r="H3887" s="3" t="n">
        <v>10</v>
      </c>
      <c r="I3887" s="3" t="n">
        <v>10</v>
      </c>
      <c r="J3887" s="3" t="n">
        <v>175</v>
      </c>
      <c r="K3887" s="3" t="n">
        <v>175</v>
      </c>
      <c r="L3887" s="3" t="n">
        <v>8</v>
      </c>
      <c r="M3887" s="3" t="n">
        <v>8</v>
      </c>
      <c r="N3887" s="3" t="n">
        <v>-1</v>
      </c>
      <c r="O3887" s="3" t="n">
        <v>-1</v>
      </c>
      <c r="P3887" s="3" t="n">
        <v>8.1</v>
      </c>
      <c r="Q3887" s="3" t="n">
        <v>24.2</v>
      </c>
      <c r="R3887" s="3" t="s">
        <v>11345</v>
      </c>
      <c r="S3887" s="4" t="n">
        <v>45747.1941087963</v>
      </c>
      <c r="T3887" s="3" t="s">
        <v>65</v>
      </c>
      <c r="U3887" s="3" t="s">
        <v>65</v>
      </c>
      <c r="V3887" s="3" t="n">
        <v>0</v>
      </c>
      <c r="W3887" s="3" t="n">
        <v>0</v>
      </c>
      <c r="X3887" s="3" t="n">
        <v>0</v>
      </c>
      <c r="Y3887" s="3" t="s">
        <v>30</v>
      </c>
      <c r="Z3887" s="3" t="s">
        <v>30</v>
      </c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</row>
    <row r="3888" customFormat="false" ht="15.75" hidden="false" customHeight="false" outlineLevel="0" collapsed="false">
      <c r="A3888" s="3" t="n">
        <v>3887</v>
      </c>
      <c r="B3888" s="3" t="s">
        <v>11346</v>
      </c>
      <c r="C3888" s="3" t="s">
        <v>11347</v>
      </c>
      <c r="D3888" s="3" t="n">
        <v>1</v>
      </c>
      <c r="E3888" s="3" t="n">
        <v>1.4839787</v>
      </c>
      <c r="F3888" s="3" t="n">
        <v>51</v>
      </c>
      <c r="G3888" s="3" t="n">
        <v>51</v>
      </c>
      <c r="H3888" s="3" t="n">
        <v>12</v>
      </c>
      <c r="I3888" s="3" t="n">
        <v>12</v>
      </c>
      <c r="J3888" s="3" t="n">
        <v>52</v>
      </c>
      <c r="K3888" s="3" t="n">
        <v>52</v>
      </c>
      <c r="L3888" s="3" t="n">
        <v>4</v>
      </c>
      <c r="M3888" s="3" t="n">
        <v>4</v>
      </c>
      <c r="N3888" s="3" t="n">
        <v>-1</v>
      </c>
      <c r="O3888" s="3" t="n">
        <v>-1</v>
      </c>
      <c r="P3888" s="3" t="n">
        <v>8.7</v>
      </c>
      <c r="Q3888" s="3" t="n">
        <v>24.2</v>
      </c>
      <c r="R3888" s="3" t="s">
        <v>11348</v>
      </c>
      <c r="S3888" s="4" t="n">
        <v>45747.1941666667</v>
      </c>
      <c r="T3888" s="3" t="s">
        <v>65</v>
      </c>
      <c r="U3888" s="3" t="s">
        <v>65</v>
      </c>
      <c r="V3888" s="3" t="n">
        <v>0</v>
      </c>
      <c r="W3888" s="3" t="n">
        <v>0</v>
      </c>
      <c r="X3888" s="3" t="n">
        <v>0</v>
      </c>
      <c r="Y3888" s="3" t="s">
        <v>30</v>
      </c>
      <c r="Z3888" s="3" t="s">
        <v>30</v>
      </c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</row>
    <row r="3889" customFormat="false" ht="15.75" hidden="false" customHeight="false" outlineLevel="0" collapsed="false">
      <c r="A3889" s="3" t="n">
        <v>3888</v>
      </c>
      <c r="B3889" s="3" t="s">
        <v>11349</v>
      </c>
      <c r="C3889" s="3" t="s">
        <v>11350</v>
      </c>
      <c r="D3889" s="3" t="n">
        <v>1</v>
      </c>
      <c r="E3889" s="3" t="n">
        <v>0.8753577</v>
      </c>
      <c r="F3889" s="3" t="n">
        <v>15</v>
      </c>
      <c r="G3889" s="3" t="n">
        <v>15</v>
      </c>
      <c r="H3889" s="3" t="n">
        <v>3</v>
      </c>
      <c r="I3889" s="3" t="n">
        <v>3</v>
      </c>
      <c r="J3889" s="3" t="n">
        <v>30</v>
      </c>
      <c r="K3889" s="3" t="n">
        <v>30</v>
      </c>
      <c r="L3889" s="3" t="n">
        <v>2</v>
      </c>
      <c r="M3889" s="3" t="n">
        <v>2</v>
      </c>
      <c r="N3889" s="3" t="n">
        <v>0</v>
      </c>
      <c r="O3889" s="3" t="n">
        <v>-1</v>
      </c>
      <c r="P3889" s="3" t="n">
        <v>8</v>
      </c>
      <c r="Q3889" s="3" t="n">
        <v>24.2</v>
      </c>
      <c r="R3889" s="3" t="s">
        <v>11351</v>
      </c>
      <c r="S3889" s="4" t="n">
        <v>45747.194224537</v>
      </c>
      <c r="T3889" s="3" t="s">
        <v>7729</v>
      </c>
      <c r="U3889" s="3" t="s">
        <v>7729</v>
      </c>
      <c r="V3889" s="3" t="n">
        <v>1</v>
      </c>
      <c r="W3889" s="3" t="n">
        <v>0</v>
      </c>
      <c r="X3889" s="3" t="n">
        <v>0</v>
      </c>
      <c r="Y3889" s="3" t="s">
        <v>30</v>
      </c>
      <c r="Z3889" s="3" t="s">
        <v>30</v>
      </c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</row>
    <row r="3890" customFormat="false" ht="15.75" hidden="false" customHeight="false" outlineLevel="0" collapsed="false">
      <c r="A3890" s="3" t="n">
        <v>3889</v>
      </c>
      <c r="B3890" s="3" t="s">
        <v>11352</v>
      </c>
      <c r="C3890" s="3" t="s">
        <v>11353</v>
      </c>
      <c r="D3890" s="3" t="n">
        <v>1</v>
      </c>
      <c r="E3890" s="3" t="n">
        <v>1.3754843</v>
      </c>
      <c r="F3890" s="3" t="n">
        <v>66</v>
      </c>
      <c r="G3890" s="3" t="n">
        <v>66</v>
      </c>
      <c r="H3890" s="3" t="n">
        <v>12</v>
      </c>
      <c r="I3890" s="3" t="n">
        <v>12</v>
      </c>
      <c r="J3890" s="3" t="n">
        <v>70</v>
      </c>
      <c r="K3890" s="3" t="n">
        <v>70</v>
      </c>
      <c r="L3890" s="3" t="n">
        <v>11</v>
      </c>
      <c r="M3890" s="3" t="n">
        <v>11</v>
      </c>
      <c r="N3890" s="3" t="n">
        <v>-1</v>
      </c>
      <c r="O3890" s="3" t="n">
        <v>-1</v>
      </c>
      <c r="P3890" s="3" t="n">
        <v>8.8</v>
      </c>
      <c r="Q3890" s="3" t="n">
        <v>24.2</v>
      </c>
      <c r="R3890" s="3" t="s">
        <v>11354</v>
      </c>
      <c r="S3890" s="4" t="n">
        <v>45747.1942939815</v>
      </c>
      <c r="T3890" s="3" t="s">
        <v>256</v>
      </c>
      <c r="U3890" s="3" t="s">
        <v>256</v>
      </c>
      <c r="V3890" s="3" t="n">
        <v>0</v>
      </c>
      <c r="W3890" s="3" t="n">
        <v>0</v>
      </c>
      <c r="X3890" s="3" t="n">
        <v>0</v>
      </c>
      <c r="Y3890" s="3" t="s">
        <v>30</v>
      </c>
      <c r="Z3890" s="3" t="s">
        <v>30</v>
      </c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</row>
    <row r="3891" customFormat="false" ht="15.75" hidden="false" customHeight="false" outlineLevel="0" collapsed="false">
      <c r="A3891" s="3" t="n">
        <v>3890</v>
      </c>
      <c r="B3891" s="3" t="s">
        <v>11355</v>
      </c>
      <c r="C3891" s="3" t="s">
        <v>11356</v>
      </c>
      <c r="D3891" s="3" t="n">
        <v>1</v>
      </c>
      <c r="E3891" s="3" t="n">
        <v>4.2376601</v>
      </c>
      <c r="F3891" s="3" t="n">
        <v>34</v>
      </c>
      <c r="G3891" s="3" t="n">
        <v>34</v>
      </c>
      <c r="H3891" s="3" t="n">
        <v>8</v>
      </c>
      <c r="I3891" s="3" t="n">
        <v>8</v>
      </c>
      <c r="J3891" s="3" t="n">
        <v>34</v>
      </c>
      <c r="K3891" s="3" t="n">
        <v>34</v>
      </c>
      <c r="L3891" s="3" t="n">
        <v>11</v>
      </c>
      <c r="M3891" s="3" t="n">
        <v>11</v>
      </c>
      <c r="N3891" s="3" t="n">
        <v>-1</v>
      </c>
      <c r="O3891" s="3" t="n">
        <v>-1</v>
      </c>
      <c r="P3891" s="3" t="n">
        <v>8.7</v>
      </c>
      <c r="Q3891" s="3" t="n">
        <v>24.2</v>
      </c>
      <c r="R3891" s="3" t="s">
        <v>11357</v>
      </c>
      <c r="S3891" s="4" t="n">
        <v>45747.1944675926</v>
      </c>
      <c r="T3891" s="3" t="s">
        <v>1920</v>
      </c>
      <c r="U3891" s="3" t="s">
        <v>1920</v>
      </c>
      <c r="V3891" s="3" t="n">
        <v>0</v>
      </c>
      <c r="W3891" s="3" t="n">
        <v>0</v>
      </c>
      <c r="X3891" s="3" t="n">
        <v>0</v>
      </c>
      <c r="Y3891" s="3" t="s">
        <v>30</v>
      </c>
      <c r="Z3891" s="3" t="s">
        <v>30</v>
      </c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</row>
    <row r="3892" customFormat="false" ht="15.75" hidden="false" customHeight="false" outlineLevel="0" collapsed="false">
      <c r="A3892" s="3" t="n">
        <v>3891</v>
      </c>
      <c r="B3892" s="3" t="s">
        <v>11358</v>
      </c>
      <c r="C3892" s="3" t="s">
        <v>11359</v>
      </c>
      <c r="D3892" s="3" t="n">
        <v>1</v>
      </c>
      <c r="E3892" s="3" t="n">
        <v>1.1316258</v>
      </c>
      <c r="F3892" s="3" t="n">
        <v>11</v>
      </c>
      <c r="G3892" s="3" t="n">
        <v>11</v>
      </c>
      <c r="H3892" s="3" t="n">
        <v>6</v>
      </c>
      <c r="I3892" s="3" t="n">
        <v>6</v>
      </c>
      <c r="J3892" s="3" t="n">
        <v>10</v>
      </c>
      <c r="K3892" s="3" t="n">
        <v>10</v>
      </c>
      <c r="L3892" s="3" t="n">
        <v>3</v>
      </c>
      <c r="M3892" s="3" t="n">
        <v>3</v>
      </c>
      <c r="N3892" s="3" t="n">
        <v>-1</v>
      </c>
      <c r="O3892" s="3" t="n">
        <v>-1</v>
      </c>
      <c r="P3892" s="3" t="n">
        <v>8.7</v>
      </c>
      <c r="Q3892" s="3" t="n">
        <v>24.2</v>
      </c>
      <c r="R3892" s="3" t="s">
        <v>11360</v>
      </c>
      <c r="S3892" s="4" t="n">
        <v>45747.194525463</v>
      </c>
      <c r="T3892" s="3" t="s">
        <v>256</v>
      </c>
      <c r="U3892" s="3" t="s">
        <v>256</v>
      </c>
      <c r="V3892" s="3" t="n">
        <v>0</v>
      </c>
      <c r="W3892" s="3" t="n">
        <v>0</v>
      </c>
      <c r="X3892" s="3" t="n">
        <v>0</v>
      </c>
      <c r="Y3892" s="3" t="s">
        <v>30</v>
      </c>
      <c r="Z3892" s="3" t="s">
        <v>30</v>
      </c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</row>
    <row r="3893" customFormat="false" ht="15.75" hidden="false" customHeight="false" outlineLevel="0" collapsed="false">
      <c r="A3893" s="3" t="n">
        <v>3892</v>
      </c>
      <c r="B3893" s="3" t="s">
        <v>11361</v>
      </c>
      <c r="C3893" s="3" t="s">
        <v>11362</v>
      </c>
      <c r="D3893" s="3" t="n">
        <v>1</v>
      </c>
      <c r="E3893" s="3" t="n">
        <v>0.0348024</v>
      </c>
      <c r="F3893" s="3" t="n">
        <v>4</v>
      </c>
      <c r="G3893" s="3" t="n">
        <v>4</v>
      </c>
      <c r="H3893" s="3" t="n">
        <v>1</v>
      </c>
      <c r="I3893" s="3" t="n">
        <v>1</v>
      </c>
      <c r="J3893" s="3" t="n">
        <v>4</v>
      </c>
      <c r="K3893" s="3" t="n">
        <v>4</v>
      </c>
      <c r="L3893" s="3" t="n">
        <v>0</v>
      </c>
      <c r="M3893" s="3" t="n">
        <v>0</v>
      </c>
      <c r="N3893" s="3" t="n">
        <v>0</v>
      </c>
      <c r="O3893" s="3" t="n">
        <v>0</v>
      </c>
      <c r="P3893" s="3" t="n">
        <v>8.7</v>
      </c>
      <c r="Q3893" s="3" t="n">
        <v>24.2</v>
      </c>
      <c r="R3893" s="3" t="s">
        <v>11363</v>
      </c>
      <c r="S3893" s="4" t="n">
        <v>45747.1945601852</v>
      </c>
      <c r="T3893" s="3" t="s">
        <v>256</v>
      </c>
      <c r="U3893" s="3" t="s">
        <v>256</v>
      </c>
      <c r="V3893" s="3" t="n">
        <v>1</v>
      </c>
      <c r="W3893" s="3" t="n">
        <v>1</v>
      </c>
      <c r="X3893" s="3" t="n">
        <v>0</v>
      </c>
      <c r="Y3893" s="3" t="s">
        <v>30</v>
      </c>
      <c r="Z3893" s="3" t="s">
        <v>30</v>
      </c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</row>
    <row r="3894" customFormat="false" ht="15.75" hidden="false" customHeight="false" outlineLevel="0" collapsed="false">
      <c r="A3894" s="3" t="n">
        <v>3893</v>
      </c>
      <c r="B3894" s="3" t="s">
        <v>11364</v>
      </c>
      <c r="C3894" s="3" t="s">
        <v>11365</v>
      </c>
      <c r="D3894" s="3" t="n">
        <v>1</v>
      </c>
      <c r="E3894" s="3" t="n">
        <v>0.2272054</v>
      </c>
      <c r="F3894" s="3" t="n">
        <v>24</v>
      </c>
      <c r="G3894" s="3" t="n">
        <v>24</v>
      </c>
      <c r="H3894" s="3" t="n">
        <v>5</v>
      </c>
      <c r="I3894" s="3" t="n">
        <v>5</v>
      </c>
      <c r="J3894" s="3" t="n">
        <v>27</v>
      </c>
      <c r="K3894" s="3" t="n">
        <v>27</v>
      </c>
      <c r="L3894" s="3" t="n">
        <v>5</v>
      </c>
      <c r="M3894" s="3" t="n">
        <v>5</v>
      </c>
      <c r="N3894" s="3" t="n">
        <v>-1</v>
      </c>
      <c r="O3894" s="3" t="n">
        <v>0</v>
      </c>
      <c r="P3894" s="3" t="n">
        <v>8.7</v>
      </c>
      <c r="Q3894" s="3" t="n">
        <v>24.2</v>
      </c>
      <c r="R3894" s="3" t="s">
        <v>11366</v>
      </c>
      <c r="S3894" s="4" t="n">
        <v>45747.1945949074</v>
      </c>
      <c r="T3894" s="3" t="s">
        <v>256</v>
      </c>
      <c r="U3894" s="3" t="s">
        <v>256</v>
      </c>
      <c r="V3894" s="3" t="n">
        <v>0</v>
      </c>
      <c r="W3894" s="3" t="n">
        <v>1</v>
      </c>
      <c r="X3894" s="3" t="n">
        <v>0</v>
      </c>
      <c r="Y3894" s="3" t="s">
        <v>30</v>
      </c>
      <c r="Z3894" s="3" t="s">
        <v>30</v>
      </c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</row>
    <row r="3895" customFormat="false" ht="15.75" hidden="false" customHeight="false" outlineLevel="0" collapsed="false">
      <c r="A3895" s="3" t="n">
        <v>3894</v>
      </c>
      <c r="B3895" s="3" t="s">
        <v>11367</v>
      </c>
      <c r="C3895" s="3" t="s">
        <v>11368</v>
      </c>
      <c r="D3895" s="3" t="n">
        <v>1</v>
      </c>
      <c r="E3895" s="3" t="n">
        <v>0.281156</v>
      </c>
      <c r="F3895" s="3" t="n">
        <v>39</v>
      </c>
      <c r="G3895" s="3" t="n">
        <v>39</v>
      </c>
      <c r="H3895" s="3" t="n">
        <v>10</v>
      </c>
      <c r="I3895" s="3" t="n">
        <v>10</v>
      </c>
      <c r="J3895" s="3" t="n">
        <v>41</v>
      </c>
      <c r="K3895" s="3" t="n">
        <v>41</v>
      </c>
      <c r="L3895" s="3" t="n">
        <v>6</v>
      </c>
      <c r="M3895" s="3" t="n">
        <v>6</v>
      </c>
      <c r="N3895" s="3" t="n">
        <v>-1</v>
      </c>
      <c r="O3895" s="3" t="n">
        <v>0</v>
      </c>
      <c r="P3895" s="3" t="n">
        <v>8.7</v>
      </c>
      <c r="Q3895" s="3" t="n">
        <v>24.2</v>
      </c>
      <c r="R3895" s="3" t="s">
        <v>11369</v>
      </c>
      <c r="S3895" s="4" t="n">
        <v>45747.1946412037</v>
      </c>
      <c r="T3895" s="3" t="s">
        <v>65</v>
      </c>
      <c r="U3895" s="3" t="s">
        <v>65</v>
      </c>
      <c r="V3895" s="3" t="n">
        <v>0</v>
      </c>
      <c r="W3895" s="3" t="n">
        <v>1</v>
      </c>
      <c r="X3895" s="3" t="n">
        <v>0</v>
      </c>
      <c r="Y3895" s="3" t="s">
        <v>30</v>
      </c>
      <c r="Z3895" s="3" t="s">
        <v>81</v>
      </c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</row>
    <row r="3896" customFormat="false" ht="15.75" hidden="false" customHeight="false" outlineLevel="0" collapsed="false">
      <c r="A3896" s="3" t="n">
        <v>3895</v>
      </c>
      <c r="B3896" s="3" t="s">
        <v>11370</v>
      </c>
      <c r="C3896" s="3" t="s">
        <v>11371</v>
      </c>
      <c r="D3896" s="3" t="n">
        <v>1</v>
      </c>
      <c r="E3896" s="3" t="n">
        <v>0.9824243</v>
      </c>
      <c r="F3896" s="3" t="n">
        <v>8</v>
      </c>
      <c r="G3896" s="3" t="n">
        <v>8</v>
      </c>
      <c r="H3896" s="3" t="n">
        <v>5</v>
      </c>
      <c r="I3896" s="3" t="n">
        <v>5</v>
      </c>
      <c r="J3896" s="3" t="n">
        <v>5</v>
      </c>
      <c r="K3896" s="3" t="n">
        <v>5</v>
      </c>
      <c r="L3896" s="3" t="n">
        <v>2</v>
      </c>
      <c r="M3896" s="3" t="n">
        <v>2</v>
      </c>
      <c r="N3896" s="3" t="n">
        <v>-1</v>
      </c>
      <c r="O3896" s="3" t="n">
        <v>-1</v>
      </c>
      <c r="P3896" s="3" t="n">
        <v>8.7</v>
      </c>
      <c r="Q3896" s="3" t="n">
        <v>24.2</v>
      </c>
      <c r="R3896" s="3" t="s">
        <v>11372</v>
      </c>
      <c r="S3896" s="4" t="n">
        <v>45747.1947106481</v>
      </c>
      <c r="T3896" s="3" t="s">
        <v>65</v>
      </c>
      <c r="U3896" s="3" t="s">
        <v>65</v>
      </c>
      <c r="V3896" s="3" t="n">
        <v>0</v>
      </c>
      <c r="W3896" s="3" t="n">
        <v>0</v>
      </c>
      <c r="X3896" s="3" t="n">
        <v>0</v>
      </c>
      <c r="Y3896" s="3" t="s">
        <v>30</v>
      </c>
      <c r="Z3896" s="3" t="s">
        <v>30</v>
      </c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</row>
    <row r="3897" customFormat="false" ht="15.75" hidden="false" customHeight="false" outlineLevel="0" collapsed="false">
      <c r="A3897" s="3" t="n">
        <v>3896</v>
      </c>
      <c r="B3897" s="3" t="s">
        <v>11373</v>
      </c>
      <c r="C3897" s="3" t="s">
        <v>11374</v>
      </c>
      <c r="D3897" s="3" t="n">
        <v>1</v>
      </c>
      <c r="E3897" s="3" t="n">
        <v>0.1208918</v>
      </c>
      <c r="F3897" s="3" t="n">
        <v>16</v>
      </c>
      <c r="G3897" s="3" t="n">
        <v>16</v>
      </c>
      <c r="H3897" s="3" t="n">
        <v>11</v>
      </c>
      <c r="I3897" s="3" t="n">
        <v>11</v>
      </c>
      <c r="J3897" s="3" t="n">
        <v>21</v>
      </c>
      <c r="K3897" s="3" t="n">
        <v>21</v>
      </c>
      <c r="L3897" s="3" t="n">
        <v>1</v>
      </c>
      <c r="M3897" s="3" t="n">
        <v>1</v>
      </c>
      <c r="N3897" s="3" t="n">
        <v>-1</v>
      </c>
      <c r="O3897" s="3" t="n">
        <v>-1</v>
      </c>
      <c r="P3897" s="3" t="n">
        <v>8.7</v>
      </c>
      <c r="Q3897" s="3" t="n">
        <v>24.2</v>
      </c>
      <c r="R3897" s="3" t="s">
        <v>11375</v>
      </c>
      <c r="S3897" s="4" t="n">
        <v>45747.1947337963</v>
      </c>
      <c r="T3897" s="3" t="s">
        <v>256</v>
      </c>
      <c r="U3897" s="3" t="s">
        <v>256</v>
      </c>
      <c r="V3897" s="3" t="n">
        <v>0</v>
      </c>
      <c r="W3897" s="3" t="n">
        <v>0</v>
      </c>
      <c r="X3897" s="3" t="n">
        <v>0</v>
      </c>
      <c r="Y3897" s="3" t="s">
        <v>30</v>
      </c>
      <c r="Z3897" s="3" t="s">
        <v>30</v>
      </c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</row>
    <row r="3898" customFormat="false" ht="15.75" hidden="false" customHeight="false" outlineLevel="0" collapsed="false">
      <c r="A3898" s="3" t="n">
        <v>3897</v>
      </c>
      <c r="B3898" s="3" t="s">
        <v>11376</v>
      </c>
      <c r="C3898" s="3" t="s">
        <v>11377</v>
      </c>
      <c r="D3898" s="3" t="n">
        <v>1</v>
      </c>
      <c r="E3898" s="3" t="n">
        <v>0.1756735</v>
      </c>
      <c r="F3898" s="3" t="n">
        <v>25</v>
      </c>
      <c r="G3898" s="3" t="n">
        <v>25</v>
      </c>
      <c r="H3898" s="3" t="n">
        <v>8</v>
      </c>
      <c r="I3898" s="3" t="n">
        <v>8</v>
      </c>
      <c r="J3898" s="3" t="n">
        <v>27</v>
      </c>
      <c r="K3898" s="3" t="n">
        <v>27</v>
      </c>
      <c r="L3898" s="3" t="n">
        <v>4</v>
      </c>
      <c r="M3898" s="3" t="n">
        <v>4</v>
      </c>
      <c r="N3898" s="3" t="n">
        <v>-1</v>
      </c>
      <c r="O3898" s="3" t="n">
        <v>0</v>
      </c>
      <c r="P3898" s="3" t="n">
        <v>8.8</v>
      </c>
      <c r="Q3898" s="3" t="n">
        <v>24.2</v>
      </c>
      <c r="R3898" s="3" t="s">
        <v>11378</v>
      </c>
      <c r="S3898" s="4" t="n">
        <v>45747.1947569444</v>
      </c>
      <c r="T3898" s="3" t="s">
        <v>256</v>
      </c>
      <c r="U3898" s="3" t="s">
        <v>256</v>
      </c>
      <c r="V3898" s="3" t="n">
        <v>0</v>
      </c>
      <c r="W3898" s="3" t="n">
        <v>1</v>
      </c>
      <c r="X3898" s="3" t="n">
        <v>0</v>
      </c>
      <c r="Y3898" s="3" t="s">
        <v>30</v>
      </c>
      <c r="Z3898" s="3" t="s">
        <v>81</v>
      </c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</row>
    <row r="3899" customFormat="false" ht="15.75" hidden="false" customHeight="false" outlineLevel="0" collapsed="false">
      <c r="A3899" s="3" t="n">
        <v>3898</v>
      </c>
      <c r="B3899" s="3" t="s">
        <v>11379</v>
      </c>
      <c r="C3899" s="3" t="s">
        <v>11380</v>
      </c>
      <c r="D3899" s="3" t="n">
        <v>1</v>
      </c>
      <c r="E3899" s="3" t="n">
        <v>0.152884</v>
      </c>
      <c r="F3899" s="3" t="n">
        <v>21</v>
      </c>
      <c r="G3899" s="3" t="n">
        <v>21</v>
      </c>
      <c r="H3899" s="3" t="n">
        <v>11</v>
      </c>
      <c r="I3899" s="3" t="n">
        <v>11</v>
      </c>
      <c r="J3899" s="3" t="n">
        <v>28</v>
      </c>
      <c r="K3899" s="3" t="n">
        <v>28</v>
      </c>
      <c r="L3899" s="3" t="n">
        <v>2</v>
      </c>
      <c r="M3899" s="3" t="n">
        <v>2</v>
      </c>
      <c r="N3899" s="3" t="n">
        <v>-1</v>
      </c>
      <c r="O3899" s="3" t="n">
        <v>-1</v>
      </c>
      <c r="P3899" s="3" t="n">
        <v>8.7</v>
      </c>
      <c r="Q3899" s="3" t="n">
        <v>24.2</v>
      </c>
      <c r="R3899" s="3" t="s">
        <v>11381</v>
      </c>
      <c r="S3899" s="4" t="n">
        <v>45747.1947916667</v>
      </c>
      <c r="T3899" s="3" t="s">
        <v>256</v>
      </c>
      <c r="U3899" s="3" t="s">
        <v>256</v>
      </c>
      <c r="V3899" s="3" t="n">
        <v>0</v>
      </c>
      <c r="W3899" s="3" t="n">
        <v>0</v>
      </c>
      <c r="X3899" s="3" t="n">
        <v>0</v>
      </c>
      <c r="Y3899" s="3" t="s">
        <v>30</v>
      </c>
      <c r="Z3899" s="3" t="s">
        <v>30</v>
      </c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</row>
    <row r="3900" customFormat="false" ht="15.75" hidden="false" customHeight="false" outlineLevel="0" collapsed="false">
      <c r="A3900" s="3" t="n">
        <v>3899</v>
      </c>
      <c r="B3900" s="3" t="s">
        <v>11382</v>
      </c>
      <c r="C3900" s="3" t="s">
        <v>11383</v>
      </c>
      <c r="D3900" s="3" t="n">
        <v>1</v>
      </c>
      <c r="E3900" s="3" t="n">
        <v>0.1828327</v>
      </c>
      <c r="F3900" s="3" t="n">
        <v>26</v>
      </c>
      <c r="G3900" s="3" t="n">
        <v>26</v>
      </c>
      <c r="H3900" s="3" t="n">
        <v>11</v>
      </c>
      <c r="I3900" s="3" t="n">
        <v>11</v>
      </c>
      <c r="J3900" s="3" t="n">
        <v>36</v>
      </c>
      <c r="K3900" s="3" t="n">
        <v>36</v>
      </c>
      <c r="L3900" s="3" t="n">
        <v>2</v>
      </c>
      <c r="M3900" s="3" t="n">
        <v>2</v>
      </c>
      <c r="N3900" s="3" t="n">
        <v>-1</v>
      </c>
      <c r="O3900" s="3" t="n">
        <v>-1</v>
      </c>
      <c r="P3900" s="3" t="n">
        <v>8.7</v>
      </c>
      <c r="Q3900" s="3" t="n">
        <v>24.2</v>
      </c>
      <c r="R3900" s="3" t="s">
        <v>11384</v>
      </c>
      <c r="S3900" s="4" t="n">
        <v>45747.1948032407</v>
      </c>
      <c r="T3900" s="3" t="s">
        <v>65</v>
      </c>
      <c r="U3900" s="3" t="s">
        <v>65</v>
      </c>
      <c r="V3900" s="3" t="n">
        <v>0</v>
      </c>
      <c r="W3900" s="3" t="n">
        <v>0</v>
      </c>
      <c r="X3900" s="3" t="n">
        <v>0</v>
      </c>
      <c r="Y3900" s="3" t="s">
        <v>30</v>
      </c>
      <c r="Z3900" s="3" t="s">
        <v>30</v>
      </c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</row>
    <row r="3901" customFormat="false" ht="15.75" hidden="false" customHeight="false" outlineLevel="0" collapsed="false">
      <c r="A3901" s="3" t="n">
        <v>3900</v>
      </c>
      <c r="B3901" s="3" t="s">
        <v>11385</v>
      </c>
      <c r="C3901" s="3" t="s">
        <v>11386</v>
      </c>
      <c r="D3901" s="3" t="n">
        <v>1</v>
      </c>
      <c r="E3901" s="3" t="n">
        <v>0.1772389</v>
      </c>
      <c r="F3901" s="3" t="n">
        <v>26</v>
      </c>
      <c r="G3901" s="3" t="n">
        <v>26</v>
      </c>
      <c r="H3901" s="3" t="n">
        <v>11</v>
      </c>
      <c r="I3901" s="3" t="n">
        <v>11</v>
      </c>
      <c r="J3901" s="3" t="n">
        <v>36</v>
      </c>
      <c r="K3901" s="3" t="n">
        <v>36</v>
      </c>
      <c r="L3901" s="3" t="n">
        <v>2</v>
      </c>
      <c r="M3901" s="3" t="n">
        <v>2</v>
      </c>
      <c r="N3901" s="3" t="n">
        <v>-1</v>
      </c>
      <c r="O3901" s="3" t="n">
        <v>-1</v>
      </c>
      <c r="P3901" s="3" t="n">
        <v>8.7</v>
      </c>
      <c r="Q3901" s="3" t="n">
        <v>24.2</v>
      </c>
      <c r="R3901" s="3" t="s">
        <v>11387</v>
      </c>
      <c r="S3901" s="4" t="n">
        <v>45747.1948263889</v>
      </c>
      <c r="T3901" s="3" t="s">
        <v>65</v>
      </c>
      <c r="U3901" s="3" t="s">
        <v>65</v>
      </c>
      <c r="V3901" s="3" t="n">
        <v>0</v>
      </c>
      <c r="W3901" s="3" t="n">
        <v>0</v>
      </c>
      <c r="X3901" s="3" t="n">
        <v>0</v>
      </c>
      <c r="Y3901" s="3" t="s">
        <v>30</v>
      </c>
      <c r="Z3901" s="3" t="s">
        <v>30</v>
      </c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</row>
    <row r="3902" customFormat="false" ht="15.75" hidden="false" customHeight="false" outlineLevel="0" collapsed="false">
      <c r="A3902" s="3" t="n">
        <v>3901</v>
      </c>
      <c r="B3902" s="3" t="s">
        <v>11388</v>
      </c>
      <c r="C3902" s="3" t="s">
        <v>11389</v>
      </c>
      <c r="D3902" s="3" t="n">
        <v>1</v>
      </c>
      <c r="E3902" s="3" t="n">
        <v>0.1590807</v>
      </c>
      <c r="F3902" s="3" t="n">
        <v>18</v>
      </c>
      <c r="G3902" s="3" t="n">
        <v>18</v>
      </c>
      <c r="H3902" s="3" t="n">
        <v>8</v>
      </c>
      <c r="I3902" s="3" t="n">
        <v>8</v>
      </c>
      <c r="J3902" s="3" t="n">
        <v>17</v>
      </c>
      <c r="K3902" s="3" t="n">
        <v>17</v>
      </c>
      <c r="L3902" s="3" t="n">
        <v>3</v>
      </c>
      <c r="M3902" s="3" t="n">
        <v>3</v>
      </c>
      <c r="N3902" s="3" t="n">
        <v>-1</v>
      </c>
      <c r="O3902" s="3" t="n">
        <v>0</v>
      </c>
      <c r="P3902" s="3" t="n">
        <v>8.7</v>
      </c>
      <c r="Q3902" s="3" t="n">
        <v>24.2</v>
      </c>
      <c r="R3902" s="3" t="s">
        <v>11390</v>
      </c>
      <c r="S3902" s="4" t="n">
        <v>45747.194837963</v>
      </c>
      <c r="T3902" s="3" t="s">
        <v>1920</v>
      </c>
      <c r="U3902" s="3" t="s">
        <v>1920</v>
      </c>
      <c r="V3902" s="3" t="n">
        <v>0</v>
      </c>
      <c r="W3902" s="3" t="n">
        <v>1</v>
      </c>
      <c r="X3902" s="3" t="n">
        <v>0</v>
      </c>
      <c r="Y3902" s="3" t="s">
        <v>30</v>
      </c>
      <c r="Z3902" s="3" t="s">
        <v>81</v>
      </c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</row>
    <row r="3903" customFormat="false" ht="15.75" hidden="false" customHeight="false" outlineLevel="0" collapsed="false">
      <c r="A3903" s="3" t="n">
        <v>3902</v>
      </c>
      <c r="B3903" s="3" t="s">
        <v>11391</v>
      </c>
      <c r="C3903" s="3" t="s">
        <v>11392</v>
      </c>
      <c r="D3903" s="3" t="n">
        <v>1</v>
      </c>
      <c r="E3903" s="3" t="n">
        <v>0.1596913</v>
      </c>
      <c r="F3903" s="3" t="n">
        <v>20</v>
      </c>
      <c r="G3903" s="3" t="n">
        <v>20</v>
      </c>
      <c r="H3903" s="3" t="n">
        <v>8</v>
      </c>
      <c r="I3903" s="3" t="n">
        <v>8</v>
      </c>
      <c r="J3903" s="3" t="n">
        <v>19</v>
      </c>
      <c r="K3903" s="3" t="n">
        <v>19</v>
      </c>
      <c r="L3903" s="3" t="n">
        <v>3</v>
      </c>
      <c r="M3903" s="3" t="n">
        <v>3</v>
      </c>
      <c r="N3903" s="3" t="n">
        <v>-1</v>
      </c>
      <c r="O3903" s="3" t="n">
        <v>0</v>
      </c>
      <c r="P3903" s="3" t="n">
        <v>8.7</v>
      </c>
      <c r="Q3903" s="3" t="n">
        <v>24.2</v>
      </c>
      <c r="R3903" s="3" t="s">
        <v>11393</v>
      </c>
      <c r="S3903" s="4" t="n">
        <v>45747.1948842593</v>
      </c>
      <c r="T3903" s="3" t="s">
        <v>65</v>
      </c>
      <c r="U3903" s="3" t="s">
        <v>65</v>
      </c>
      <c r="V3903" s="3" t="n">
        <v>0</v>
      </c>
      <c r="W3903" s="3" t="n">
        <v>1</v>
      </c>
      <c r="X3903" s="3" t="n">
        <v>0</v>
      </c>
      <c r="Y3903" s="3" t="s">
        <v>30</v>
      </c>
      <c r="Z3903" s="3" t="s">
        <v>81</v>
      </c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</row>
    <row r="3904" customFormat="false" ht="15.75" hidden="false" customHeight="false" outlineLevel="0" collapsed="false">
      <c r="A3904" s="3" t="n">
        <v>3903</v>
      </c>
      <c r="B3904" s="3" t="s">
        <v>11394</v>
      </c>
      <c r="C3904" s="3" t="s">
        <v>11395</v>
      </c>
      <c r="D3904" s="3" t="n">
        <v>1</v>
      </c>
      <c r="E3904" s="3" t="n">
        <v>0.1809359</v>
      </c>
      <c r="F3904" s="3" t="n">
        <v>27</v>
      </c>
      <c r="G3904" s="3" t="n">
        <v>27</v>
      </c>
      <c r="H3904" s="3" t="n">
        <v>8</v>
      </c>
      <c r="I3904" s="3" t="n">
        <v>8</v>
      </c>
      <c r="J3904" s="3" t="n">
        <v>32</v>
      </c>
      <c r="K3904" s="3" t="n">
        <v>32</v>
      </c>
      <c r="L3904" s="3" t="n">
        <v>3</v>
      </c>
      <c r="M3904" s="3" t="n">
        <v>3</v>
      </c>
      <c r="N3904" s="3" t="n">
        <v>-1</v>
      </c>
      <c r="O3904" s="3" t="n">
        <v>0</v>
      </c>
      <c r="P3904" s="3" t="n">
        <v>8.8</v>
      </c>
      <c r="Q3904" s="3" t="n">
        <v>24.2</v>
      </c>
      <c r="R3904" s="3" t="s">
        <v>11396</v>
      </c>
      <c r="S3904" s="4" t="n">
        <v>45747.1949189815</v>
      </c>
      <c r="T3904" s="3" t="s">
        <v>1920</v>
      </c>
      <c r="U3904" s="3" t="s">
        <v>1920</v>
      </c>
      <c r="V3904" s="3" t="n">
        <v>0</v>
      </c>
      <c r="W3904" s="3" t="n">
        <v>1</v>
      </c>
      <c r="X3904" s="3" t="n">
        <v>0</v>
      </c>
      <c r="Y3904" s="3" t="s">
        <v>30</v>
      </c>
      <c r="Z3904" s="3" t="s">
        <v>81</v>
      </c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</row>
    <row r="3905" customFormat="false" ht="15.75" hidden="false" customHeight="false" outlineLevel="0" collapsed="false">
      <c r="A3905" s="3" t="n">
        <v>3904</v>
      </c>
      <c r="B3905" s="3" t="s">
        <v>11397</v>
      </c>
      <c r="C3905" s="3" t="s">
        <v>11398</v>
      </c>
      <c r="D3905" s="3" t="n">
        <v>1</v>
      </c>
      <c r="E3905" s="3" t="n">
        <v>0.1522292</v>
      </c>
      <c r="F3905" s="3" t="n">
        <v>21</v>
      </c>
      <c r="G3905" s="3" t="n">
        <v>21</v>
      </c>
      <c r="H3905" s="3" t="n">
        <v>11</v>
      </c>
      <c r="I3905" s="3" t="n">
        <v>11</v>
      </c>
      <c r="J3905" s="3" t="n">
        <v>28</v>
      </c>
      <c r="K3905" s="3" t="n">
        <v>28</v>
      </c>
      <c r="L3905" s="3" t="n">
        <v>2</v>
      </c>
      <c r="M3905" s="3" t="n">
        <v>2</v>
      </c>
      <c r="N3905" s="3" t="n">
        <v>-1</v>
      </c>
      <c r="O3905" s="3" t="n">
        <v>-1</v>
      </c>
      <c r="P3905" s="3" t="n">
        <v>8.7</v>
      </c>
      <c r="Q3905" s="3" t="n">
        <v>24.2</v>
      </c>
      <c r="R3905" s="3" t="s">
        <v>11399</v>
      </c>
      <c r="S3905" s="4" t="n">
        <v>45747.1949537037</v>
      </c>
      <c r="T3905" s="3" t="s">
        <v>1920</v>
      </c>
      <c r="U3905" s="3" t="s">
        <v>1920</v>
      </c>
      <c r="V3905" s="3" t="n">
        <v>0</v>
      </c>
      <c r="W3905" s="3" t="n">
        <v>0</v>
      </c>
      <c r="X3905" s="3" t="n">
        <v>0</v>
      </c>
      <c r="Y3905" s="3" t="s">
        <v>30</v>
      </c>
      <c r="Z3905" s="3" t="s">
        <v>30</v>
      </c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</row>
    <row r="3906" customFormat="false" ht="15.75" hidden="false" customHeight="false" outlineLevel="0" collapsed="false">
      <c r="A3906" s="3" t="n">
        <v>3905</v>
      </c>
      <c r="B3906" s="3" t="s">
        <v>11400</v>
      </c>
      <c r="C3906" s="3" t="s">
        <v>11401</v>
      </c>
      <c r="D3906" s="3" t="n">
        <v>1</v>
      </c>
      <c r="E3906" s="3" t="n">
        <v>1.4280654</v>
      </c>
      <c r="F3906" s="3" t="n">
        <v>35</v>
      </c>
      <c r="G3906" s="3" t="n">
        <v>35</v>
      </c>
      <c r="H3906" s="3" t="n">
        <v>11</v>
      </c>
      <c r="I3906" s="3" t="n">
        <v>11</v>
      </c>
      <c r="J3906" s="3" t="n">
        <v>37</v>
      </c>
      <c r="K3906" s="3" t="n">
        <v>37</v>
      </c>
      <c r="L3906" s="3" t="n">
        <v>6</v>
      </c>
      <c r="M3906" s="3" t="n">
        <v>6</v>
      </c>
      <c r="N3906" s="3" t="n">
        <v>-1</v>
      </c>
      <c r="O3906" s="3" t="n">
        <v>-1</v>
      </c>
      <c r="P3906" s="3" t="n">
        <v>8.8</v>
      </c>
      <c r="Q3906" s="3" t="n">
        <v>24.2</v>
      </c>
      <c r="R3906" s="3" t="s">
        <v>11402</v>
      </c>
      <c r="S3906" s="4" t="n">
        <v>45747.1950231481</v>
      </c>
      <c r="T3906" s="3" t="s">
        <v>65</v>
      </c>
      <c r="U3906" s="3" t="s">
        <v>65</v>
      </c>
      <c r="V3906" s="3" t="n">
        <v>0</v>
      </c>
      <c r="W3906" s="3" t="n">
        <v>0</v>
      </c>
      <c r="X3906" s="3" t="n">
        <v>0</v>
      </c>
      <c r="Y3906" s="3" t="s">
        <v>30</v>
      </c>
      <c r="Z3906" s="3" t="s">
        <v>30</v>
      </c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</row>
    <row r="3907" customFormat="false" ht="15.75" hidden="false" customHeight="false" outlineLevel="0" collapsed="false">
      <c r="A3907" s="3" t="n">
        <v>3906</v>
      </c>
      <c r="B3907" s="3" t="s">
        <v>11403</v>
      </c>
      <c r="C3907" s="3" t="s">
        <v>11404</v>
      </c>
      <c r="D3907" s="3" t="n">
        <v>1</v>
      </c>
      <c r="E3907" s="3" t="n">
        <v>1.3630254</v>
      </c>
      <c r="F3907" s="3" t="n">
        <v>36</v>
      </c>
      <c r="G3907" s="3" t="n">
        <v>36</v>
      </c>
      <c r="H3907" s="3" t="n">
        <v>12</v>
      </c>
      <c r="I3907" s="3" t="n">
        <v>12</v>
      </c>
      <c r="J3907" s="3" t="n">
        <v>38</v>
      </c>
      <c r="K3907" s="3" t="n">
        <v>38</v>
      </c>
      <c r="L3907" s="3" t="n">
        <v>6</v>
      </c>
      <c r="M3907" s="3" t="n">
        <v>6</v>
      </c>
      <c r="N3907" s="3" t="n">
        <v>-1</v>
      </c>
      <c r="O3907" s="3" t="n">
        <v>-1</v>
      </c>
      <c r="P3907" s="3" t="n">
        <v>8.6</v>
      </c>
      <c r="Q3907" s="3" t="n">
        <v>24.2</v>
      </c>
      <c r="R3907" s="3" t="s">
        <v>11405</v>
      </c>
      <c r="S3907" s="4" t="n">
        <v>45747.1950925926</v>
      </c>
      <c r="T3907" s="3" t="s">
        <v>65</v>
      </c>
      <c r="U3907" s="3" t="s">
        <v>65</v>
      </c>
      <c r="V3907" s="3" t="n">
        <v>0</v>
      </c>
      <c r="W3907" s="3" t="n">
        <v>0</v>
      </c>
      <c r="X3907" s="3" t="n">
        <v>0</v>
      </c>
      <c r="Y3907" s="3" t="s">
        <v>30</v>
      </c>
      <c r="Z3907" s="3" t="s">
        <v>30</v>
      </c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</row>
    <row r="3908" customFormat="false" ht="15.75" hidden="false" customHeight="false" outlineLevel="0" collapsed="false">
      <c r="A3908" s="3" t="n">
        <v>3907</v>
      </c>
      <c r="B3908" s="3" t="s">
        <v>11406</v>
      </c>
      <c r="C3908" s="3" t="s">
        <v>11407</v>
      </c>
      <c r="D3908" s="3" t="n">
        <v>1</v>
      </c>
      <c r="E3908" s="3" t="n">
        <v>0.2694674</v>
      </c>
      <c r="F3908" s="3" t="n">
        <v>39</v>
      </c>
      <c r="G3908" s="3" t="n">
        <v>39</v>
      </c>
      <c r="H3908" s="3" t="n">
        <v>11</v>
      </c>
      <c r="I3908" s="3" t="n">
        <v>11</v>
      </c>
      <c r="J3908" s="3" t="n">
        <v>48</v>
      </c>
      <c r="K3908" s="3" t="n">
        <v>48</v>
      </c>
      <c r="L3908" s="3" t="n">
        <v>5</v>
      </c>
      <c r="M3908" s="3" t="n">
        <v>5</v>
      </c>
      <c r="N3908" s="3" t="n">
        <v>-1</v>
      </c>
      <c r="O3908" s="3" t="n">
        <v>-1</v>
      </c>
      <c r="P3908" s="3" t="n">
        <v>8.8</v>
      </c>
      <c r="Q3908" s="3" t="n">
        <v>24.2</v>
      </c>
      <c r="R3908" s="3" t="s">
        <v>11408</v>
      </c>
      <c r="S3908" s="4" t="n">
        <v>45747.1951388889</v>
      </c>
      <c r="T3908" s="3" t="s">
        <v>65</v>
      </c>
      <c r="U3908" s="3" t="s">
        <v>65</v>
      </c>
      <c r="V3908" s="3" t="n">
        <v>0</v>
      </c>
      <c r="W3908" s="3" t="n">
        <v>0</v>
      </c>
      <c r="X3908" s="3" t="n">
        <v>0</v>
      </c>
      <c r="Y3908" s="3" t="s">
        <v>30</v>
      </c>
      <c r="Z3908" s="3" t="s">
        <v>30</v>
      </c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</row>
    <row r="3909" customFormat="false" ht="15.75" hidden="false" customHeight="false" outlineLevel="0" collapsed="false">
      <c r="A3909" s="3" t="n">
        <v>3908</v>
      </c>
      <c r="B3909" s="3" t="s">
        <v>11409</v>
      </c>
      <c r="C3909" s="3" t="s">
        <v>11410</v>
      </c>
      <c r="D3909" s="3" t="n">
        <v>1</v>
      </c>
      <c r="E3909" s="3" t="n">
        <v>0.1351666</v>
      </c>
      <c r="F3909" s="3" t="n">
        <v>18</v>
      </c>
      <c r="G3909" s="3" t="n">
        <v>18</v>
      </c>
      <c r="H3909" s="3" t="n">
        <v>9</v>
      </c>
      <c r="I3909" s="3" t="n">
        <v>9</v>
      </c>
      <c r="J3909" s="3" t="n">
        <v>24</v>
      </c>
      <c r="K3909" s="3" t="n">
        <v>24</v>
      </c>
      <c r="L3909" s="3" t="n">
        <v>2</v>
      </c>
      <c r="M3909" s="3" t="n">
        <v>2</v>
      </c>
      <c r="N3909" s="3" t="n">
        <v>-1</v>
      </c>
      <c r="O3909" s="3" t="n">
        <v>0</v>
      </c>
      <c r="P3909" s="3" t="n">
        <v>8.8</v>
      </c>
      <c r="Q3909" s="3" t="n">
        <v>24.2</v>
      </c>
      <c r="R3909" s="3" t="s">
        <v>11411</v>
      </c>
      <c r="S3909" s="4" t="n">
        <v>45747.195162037</v>
      </c>
      <c r="T3909" s="3" t="s">
        <v>256</v>
      </c>
      <c r="U3909" s="3" t="s">
        <v>256</v>
      </c>
      <c r="V3909" s="3" t="n">
        <v>0</v>
      </c>
      <c r="W3909" s="3" t="n">
        <v>1</v>
      </c>
      <c r="X3909" s="3" t="n">
        <v>0</v>
      </c>
      <c r="Y3909" s="3" t="s">
        <v>30</v>
      </c>
      <c r="Z3909" s="3" t="s">
        <v>81</v>
      </c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</row>
    <row r="3910" customFormat="false" ht="15.75" hidden="false" customHeight="false" outlineLevel="0" collapsed="false">
      <c r="A3910" s="3" t="n">
        <v>3909</v>
      </c>
      <c r="B3910" s="3" t="s">
        <v>11412</v>
      </c>
      <c r="C3910" s="3" t="s">
        <v>11413</v>
      </c>
      <c r="D3910" s="3" t="n">
        <v>1</v>
      </c>
      <c r="E3910" s="3" t="n">
        <v>0.2142741</v>
      </c>
      <c r="F3910" s="3" t="n">
        <v>33</v>
      </c>
      <c r="G3910" s="3" t="n">
        <v>33</v>
      </c>
      <c r="H3910" s="3" t="n">
        <v>10</v>
      </c>
      <c r="I3910" s="3" t="n">
        <v>10</v>
      </c>
      <c r="J3910" s="3" t="n">
        <v>35</v>
      </c>
      <c r="K3910" s="3" t="n">
        <v>35</v>
      </c>
      <c r="L3910" s="3" t="n">
        <v>4</v>
      </c>
      <c r="M3910" s="3" t="n">
        <v>4</v>
      </c>
      <c r="N3910" s="3" t="n">
        <v>-1</v>
      </c>
      <c r="O3910" s="3" t="n">
        <v>0</v>
      </c>
      <c r="P3910" s="3" t="n">
        <v>8.8</v>
      </c>
      <c r="Q3910" s="3" t="n">
        <v>24.2</v>
      </c>
      <c r="R3910" s="3" t="s">
        <v>11414</v>
      </c>
      <c r="S3910" s="4" t="n">
        <v>45747.1951967593</v>
      </c>
      <c r="T3910" s="3" t="s">
        <v>1920</v>
      </c>
      <c r="U3910" s="3" t="s">
        <v>1920</v>
      </c>
      <c r="V3910" s="3" t="n">
        <v>0</v>
      </c>
      <c r="W3910" s="3" t="n">
        <v>1</v>
      </c>
      <c r="X3910" s="3" t="n">
        <v>0</v>
      </c>
      <c r="Y3910" s="3" t="s">
        <v>30</v>
      </c>
      <c r="Z3910" s="3" t="s">
        <v>81</v>
      </c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</row>
    <row r="3911" customFormat="false" ht="15.75" hidden="false" customHeight="false" outlineLevel="0" collapsed="false">
      <c r="A3911" s="3" t="n">
        <v>3910</v>
      </c>
      <c r="B3911" s="3" t="s">
        <v>11415</v>
      </c>
      <c r="C3911" s="3" t="s">
        <v>11416</v>
      </c>
      <c r="D3911" s="3" t="n">
        <v>1</v>
      </c>
      <c r="E3911" s="3" t="n">
        <v>0.2076775</v>
      </c>
      <c r="F3911" s="3" t="n">
        <v>29</v>
      </c>
      <c r="G3911" s="3" t="n">
        <v>29</v>
      </c>
      <c r="H3911" s="3" t="n">
        <v>10</v>
      </c>
      <c r="I3911" s="3" t="n">
        <v>10</v>
      </c>
      <c r="J3911" s="3" t="n">
        <v>31</v>
      </c>
      <c r="K3911" s="3" t="n">
        <v>31</v>
      </c>
      <c r="L3911" s="3" t="n">
        <v>4</v>
      </c>
      <c r="M3911" s="3" t="n">
        <v>4</v>
      </c>
      <c r="N3911" s="3" t="n">
        <v>-1</v>
      </c>
      <c r="O3911" s="3" t="n">
        <v>0</v>
      </c>
      <c r="P3911" s="3" t="n">
        <v>8.7</v>
      </c>
      <c r="Q3911" s="3" t="n">
        <v>24.2</v>
      </c>
      <c r="R3911" s="3" t="s">
        <v>11417</v>
      </c>
      <c r="S3911" s="4" t="n">
        <v>45747.1952314815</v>
      </c>
      <c r="T3911" s="3" t="s">
        <v>1920</v>
      </c>
      <c r="U3911" s="3" t="s">
        <v>1920</v>
      </c>
      <c r="V3911" s="3" t="n">
        <v>0</v>
      </c>
      <c r="W3911" s="3" t="n">
        <v>1</v>
      </c>
      <c r="X3911" s="3" t="n">
        <v>0</v>
      </c>
      <c r="Y3911" s="3" t="s">
        <v>30</v>
      </c>
      <c r="Z3911" s="3" t="s">
        <v>81</v>
      </c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</row>
    <row r="3912" customFormat="false" ht="15.75" hidden="false" customHeight="false" outlineLevel="0" collapsed="false">
      <c r="A3912" s="3" t="n">
        <v>3911</v>
      </c>
      <c r="B3912" s="3" t="s">
        <v>11418</v>
      </c>
      <c r="C3912" s="3" t="s">
        <v>11419</v>
      </c>
      <c r="D3912" s="3" t="n">
        <v>1</v>
      </c>
      <c r="E3912" s="3" t="n">
        <v>1.9653867</v>
      </c>
      <c r="F3912" s="3" t="n">
        <v>51</v>
      </c>
      <c r="G3912" s="3" t="n">
        <v>51</v>
      </c>
      <c r="H3912" s="3" t="n">
        <v>11</v>
      </c>
      <c r="I3912" s="3" t="n">
        <v>11</v>
      </c>
      <c r="J3912" s="3" t="n">
        <v>52</v>
      </c>
      <c r="K3912" s="3" t="n">
        <v>52</v>
      </c>
      <c r="L3912" s="3" t="n">
        <v>9</v>
      </c>
      <c r="M3912" s="3" t="n">
        <v>9</v>
      </c>
      <c r="N3912" s="3" t="n">
        <v>-1</v>
      </c>
      <c r="O3912" s="3" t="n">
        <v>-1</v>
      </c>
      <c r="P3912" s="3" t="n">
        <v>8.8</v>
      </c>
      <c r="Q3912" s="3" t="n">
        <v>24.2</v>
      </c>
      <c r="R3912" s="3" t="s">
        <v>11420</v>
      </c>
      <c r="S3912" s="4" t="n">
        <v>45747.1953356481</v>
      </c>
      <c r="T3912" s="3" t="s">
        <v>1920</v>
      </c>
      <c r="U3912" s="3" t="s">
        <v>1920</v>
      </c>
      <c r="V3912" s="3" t="n">
        <v>0</v>
      </c>
      <c r="W3912" s="3" t="n">
        <v>0</v>
      </c>
      <c r="X3912" s="3" t="n">
        <v>0</v>
      </c>
      <c r="Y3912" s="3" t="s">
        <v>30</v>
      </c>
      <c r="Z3912" s="3" t="s">
        <v>30</v>
      </c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</row>
    <row r="3913" customFormat="false" ht="15.75" hidden="false" customHeight="false" outlineLevel="0" collapsed="false">
      <c r="A3913" s="3" t="n">
        <v>3912</v>
      </c>
      <c r="B3913" s="3" t="s">
        <v>11421</v>
      </c>
      <c r="C3913" s="3" t="s">
        <v>11422</v>
      </c>
      <c r="D3913" s="3" t="n">
        <v>1</v>
      </c>
      <c r="E3913" s="3" t="n">
        <v>1.6472834</v>
      </c>
      <c r="F3913" s="3" t="n">
        <v>15</v>
      </c>
      <c r="G3913" s="3" t="n">
        <v>15</v>
      </c>
      <c r="H3913" s="3" t="n">
        <v>9</v>
      </c>
      <c r="I3913" s="3" t="n">
        <v>9</v>
      </c>
      <c r="J3913" s="3" t="n">
        <v>14</v>
      </c>
      <c r="K3913" s="3" t="n">
        <v>14</v>
      </c>
      <c r="L3913" s="3" t="n">
        <v>3</v>
      </c>
      <c r="M3913" s="3" t="n">
        <v>3</v>
      </c>
      <c r="N3913" s="3" t="n">
        <v>-1</v>
      </c>
      <c r="O3913" s="3" t="n">
        <v>-1</v>
      </c>
      <c r="P3913" s="3" t="n">
        <v>8.8</v>
      </c>
      <c r="Q3913" s="3" t="n">
        <v>24.2</v>
      </c>
      <c r="R3913" s="3" t="s">
        <v>11423</v>
      </c>
      <c r="S3913" s="4" t="n">
        <v>45747.1954282407</v>
      </c>
      <c r="T3913" s="3" t="s">
        <v>239</v>
      </c>
      <c r="U3913" s="3" t="s">
        <v>239</v>
      </c>
      <c r="V3913" s="3" t="n">
        <v>0</v>
      </c>
      <c r="W3913" s="3" t="n">
        <v>0</v>
      </c>
      <c r="X3913" s="3" t="n">
        <v>0</v>
      </c>
      <c r="Y3913" s="3" t="s">
        <v>30</v>
      </c>
      <c r="Z3913" s="3" t="s">
        <v>30</v>
      </c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</row>
    <row r="3914" customFormat="false" ht="15.75" hidden="false" customHeight="false" outlineLevel="0" collapsed="false">
      <c r="A3914" s="3" t="n">
        <v>3913</v>
      </c>
      <c r="B3914" s="3" t="s">
        <v>11424</v>
      </c>
      <c r="C3914" s="3" t="s">
        <v>11425</v>
      </c>
      <c r="D3914" s="3" t="n">
        <v>1</v>
      </c>
      <c r="E3914" s="3" t="n">
        <v>2.7022008</v>
      </c>
      <c r="F3914" s="3" t="n">
        <v>41</v>
      </c>
      <c r="G3914" s="3" t="n">
        <v>41</v>
      </c>
      <c r="H3914" s="3" t="n">
        <v>16</v>
      </c>
      <c r="I3914" s="3" t="n">
        <v>16</v>
      </c>
      <c r="J3914" s="3" t="n">
        <v>44</v>
      </c>
      <c r="K3914" s="3" t="n">
        <v>44</v>
      </c>
      <c r="L3914" s="3" t="n">
        <v>6</v>
      </c>
      <c r="M3914" s="3" t="n">
        <v>6</v>
      </c>
      <c r="N3914" s="3" t="n">
        <v>-1</v>
      </c>
      <c r="O3914" s="3" t="n">
        <v>-1</v>
      </c>
      <c r="P3914" s="3" t="n">
        <v>8.6</v>
      </c>
      <c r="Q3914" s="3" t="n">
        <v>24.2</v>
      </c>
      <c r="R3914" s="3" t="s">
        <v>11426</v>
      </c>
      <c r="S3914" s="4" t="n">
        <v>45747.1955208333</v>
      </c>
      <c r="T3914" s="3" t="s">
        <v>65</v>
      </c>
      <c r="U3914" s="3" t="s">
        <v>65</v>
      </c>
      <c r="V3914" s="3" t="n">
        <v>0</v>
      </c>
      <c r="W3914" s="3" t="n">
        <v>0</v>
      </c>
      <c r="X3914" s="3" t="n">
        <v>0</v>
      </c>
      <c r="Y3914" s="3" t="s">
        <v>30</v>
      </c>
      <c r="Z3914" s="3" t="s">
        <v>30</v>
      </c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</row>
    <row r="3915" customFormat="false" ht="15.75" hidden="false" customHeight="false" outlineLevel="0" collapsed="false">
      <c r="A3915" s="3" t="n">
        <v>3914</v>
      </c>
      <c r="B3915" s="3" t="s">
        <v>11427</v>
      </c>
      <c r="C3915" s="3" t="s">
        <v>11428</v>
      </c>
      <c r="D3915" s="3" t="n">
        <v>1</v>
      </c>
      <c r="E3915" s="3" t="n">
        <v>1.8089286</v>
      </c>
      <c r="F3915" s="3" t="n">
        <v>35</v>
      </c>
      <c r="G3915" s="3" t="n">
        <v>35</v>
      </c>
      <c r="H3915" s="3" t="n">
        <v>12</v>
      </c>
      <c r="I3915" s="3" t="n">
        <v>12</v>
      </c>
      <c r="J3915" s="3" t="n">
        <v>37</v>
      </c>
      <c r="K3915" s="3" t="n">
        <v>37</v>
      </c>
      <c r="L3915" s="3" t="n">
        <v>6</v>
      </c>
      <c r="M3915" s="3" t="n">
        <v>6</v>
      </c>
      <c r="N3915" s="3" t="n">
        <v>-1</v>
      </c>
      <c r="O3915" s="3" t="n">
        <v>-1</v>
      </c>
      <c r="P3915" s="3" t="n">
        <v>8.8</v>
      </c>
      <c r="Q3915" s="3" t="n">
        <v>24.2</v>
      </c>
      <c r="R3915" s="3" t="s">
        <v>11429</v>
      </c>
      <c r="S3915" s="4" t="n">
        <v>45747.1956018519</v>
      </c>
      <c r="T3915" s="3" t="s">
        <v>256</v>
      </c>
      <c r="U3915" s="3" t="s">
        <v>256</v>
      </c>
      <c r="V3915" s="3" t="n">
        <v>0</v>
      </c>
      <c r="W3915" s="3" t="n">
        <v>0</v>
      </c>
      <c r="X3915" s="3" t="n">
        <v>0</v>
      </c>
      <c r="Y3915" s="3" t="s">
        <v>30</v>
      </c>
      <c r="Z3915" s="3" t="s">
        <v>30</v>
      </c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</row>
    <row r="3916" customFormat="false" ht="15.75" hidden="false" customHeight="false" outlineLevel="0" collapsed="false">
      <c r="A3916" s="3" t="n">
        <v>3915</v>
      </c>
      <c r="B3916" s="3" t="s">
        <v>11430</v>
      </c>
      <c r="C3916" s="3" t="s">
        <v>11431</v>
      </c>
      <c r="D3916" s="3" t="n">
        <v>1</v>
      </c>
      <c r="E3916" s="3" t="n">
        <v>1.3544495</v>
      </c>
      <c r="F3916" s="3" t="n">
        <v>7</v>
      </c>
      <c r="G3916" s="3" t="n">
        <v>7</v>
      </c>
      <c r="H3916" s="3" t="n">
        <v>3</v>
      </c>
      <c r="I3916" s="3" t="n">
        <v>3</v>
      </c>
      <c r="J3916" s="3" t="n">
        <v>4</v>
      </c>
      <c r="K3916" s="3" t="n">
        <v>4</v>
      </c>
      <c r="L3916" s="3" t="n">
        <v>2</v>
      </c>
      <c r="M3916" s="3" t="n">
        <v>2</v>
      </c>
      <c r="N3916" s="3" t="n">
        <v>-1</v>
      </c>
      <c r="O3916" s="3" t="n">
        <v>-1</v>
      </c>
      <c r="P3916" s="3" t="n">
        <v>8.8</v>
      </c>
      <c r="Q3916" s="3" t="n">
        <v>24.2</v>
      </c>
      <c r="R3916" s="3" t="s">
        <v>11432</v>
      </c>
      <c r="S3916" s="4" t="n">
        <v>45747.1956828704</v>
      </c>
      <c r="T3916" s="3" t="s">
        <v>65</v>
      </c>
      <c r="U3916" s="3" t="s">
        <v>65</v>
      </c>
      <c r="V3916" s="3" t="n">
        <v>0</v>
      </c>
      <c r="W3916" s="3" t="n">
        <v>0</v>
      </c>
      <c r="X3916" s="3" t="n">
        <v>0</v>
      </c>
      <c r="Y3916" s="3" t="s">
        <v>30</v>
      </c>
      <c r="Z3916" s="3" t="s">
        <v>30</v>
      </c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</row>
    <row r="3917" customFormat="false" ht="15.75" hidden="false" customHeight="false" outlineLevel="0" collapsed="false">
      <c r="A3917" s="3" t="n">
        <v>3916</v>
      </c>
      <c r="B3917" s="3" t="s">
        <v>11433</v>
      </c>
      <c r="C3917" s="3" t="s">
        <v>11434</v>
      </c>
      <c r="D3917" s="3" t="n">
        <v>1</v>
      </c>
      <c r="E3917" s="3" t="n">
        <v>0.8539176</v>
      </c>
      <c r="F3917" s="3" t="n">
        <v>28</v>
      </c>
      <c r="G3917" s="3" t="n">
        <v>28</v>
      </c>
      <c r="H3917" s="3" t="n">
        <v>10</v>
      </c>
      <c r="I3917" s="3" t="n">
        <v>10</v>
      </c>
      <c r="J3917" s="3" t="n">
        <v>28</v>
      </c>
      <c r="K3917" s="3" t="n">
        <v>28</v>
      </c>
      <c r="L3917" s="3" t="n">
        <v>5</v>
      </c>
      <c r="M3917" s="3" t="n">
        <v>5</v>
      </c>
      <c r="N3917" s="3" t="n">
        <v>-1</v>
      </c>
      <c r="O3917" s="3" t="n">
        <v>-1</v>
      </c>
      <c r="P3917" s="3" t="n">
        <v>8.6</v>
      </c>
      <c r="Q3917" s="3" t="n">
        <v>24.2</v>
      </c>
      <c r="R3917" s="3" t="s">
        <v>11435</v>
      </c>
      <c r="S3917" s="4" t="n">
        <v>45747.1957175926</v>
      </c>
      <c r="T3917" s="3" t="s">
        <v>1920</v>
      </c>
      <c r="U3917" s="3" t="s">
        <v>1920</v>
      </c>
      <c r="V3917" s="3" t="n">
        <v>0</v>
      </c>
      <c r="W3917" s="3" t="n">
        <v>0</v>
      </c>
      <c r="X3917" s="3" t="n">
        <v>0</v>
      </c>
      <c r="Y3917" s="3" t="s">
        <v>30</v>
      </c>
      <c r="Z3917" s="3" t="s">
        <v>30</v>
      </c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</row>
    <row r="3918" customFormat="false" ht="15.75" hidden="false" customHeight="false" outlineLevel="0" collapsed="false">
      <c r="A3918" s="3" t="n">
        <v>3917</v>
      </c>
      <c r="B3918" s="3" t="s">
        <v>11436</v>
      </c>
      <c r="C3918" s="3" t="s">
        <v>11437</v>
      </c>
      <c r="D3918" s="3" t="n">
        <v>1</v>
      </c>
      <c r="E3918" s="3" t="n">
        <v>2.0575737</v>
      </c>
      <c r="F3918" s="3" t="n">
        <v>17</v>
      </c>
      <c r="G3918" s="3" t="n">
        <v>17</v>
      </c>
      <c r="H3918" s="3" t="n">
        <v>10</v>
      </c>
      <c r="I3918" s="3" t="n">
        <v>10</v>
      </c>
      <c r="J3918" s="3" t="n">
        <v>17</v>
      </c>
      <c r="K3918" s="3" t="n">
        <v>17</v>
      </c>
      <c r="L3918" s="3" t="n">
        <v>3</v>
      </c>
      <c r="M3918" s="3" t="n">
        <v>3</v>
      </c>
      <c r="N3918" s="3" t="n">
        <v>-1</v>
      </c>
      <c r="O3918" s="3" t="n">
        <v>-1</v>
      </c>
      <c r="P3918" s="3" t="n">
        <v>8.8</v>
      </c>
      <c r="Q3918" s="3" t="n">
        <v>24.2</v>
      </c>
      <c r="R3918" s="3" t="s">
        <v>11438</v>
      </c>
      <c r="S3918" s="4" t="n">
        <v>45747.1958101852</v>
      </c>
      <c r="T3918" s="3" t="s">
        <v>239</v>
      </c>
      <c r="U3918" s="3" t="s">
        <v>239</v>
      </c>
      <c r="V3918" s="3" t="n">
        <v>0</v>
      </c>
      <c r="W3918" s="3" t="n">
        <v>0</v>
      </c>
      <c r="X3918" s="3" t="n">
        <v>0</v>
      </c>
      <c r="Y3918" s="3" t="s">
        <v>30</v>
      </c>
      <c r="Z3918" s="3" t="s">
        <v>30</v>
      </c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</row>
    <row r="3919" customFormat="false" ht="15.75" hidden="false" customHeight="false" outlineLevel="0" collapsed="false">
      <c r="A3919" s="3" t="n">
        <v>3918</v>
      </c>
      <c r="B3919" s="3" t="s">
        <v>11439</v>
      </c>
      <c r="C3919" s="3" t="s">
        <v>11440</v>
      </c>
      <c r="D3919" s="3" t="n">
        <v>1</v>
      </c>
      <c r="E3919" s="3" t="n">
        <v>2.3488153</v>
      </c>
      <c r="F3919" s="3" t="n">
        <v>17</v>
      </c>
      <c r="G3919" s="3" t="n">
        <v>17</v>
      </c>
      <c r="H3919" s="3" t="n">
        <v>10</v>
      </c>
      <c r="I3919" s="3" t="n">
        <v>10</v>
      </c>
      <c r="J3919" s="3" t="n">
        <v>17</v>
      </c>
      <c r="K3919" s="3" t="n">
        <v>17</v>
      </c>
      <c r="L3919" s="3" t="n">
        <v>3</v>
      </c>
      <c r="M3919" s="3" t="n">
        <v>3</v>
      </c>
      <c r="N3919" s="3" t="n">
        <v>-1</v>
      </c>
      <c r="O3919" s="3" t="n">
        <v>-1</v>
      </c>
      <c r="P3919" s="3" t="n">
        <v>8.8</v>
      </c>
      <c r="Q3919" s="3" t="n">
        <v>24.2</v>
      </c>
      <c r="R3919" s="3" t="s">
        <v>11441</v>
      </c>
      <c r="S3919" s="4" t="n">
        <v>45747.1959027778</v>
      </c>
      <c r="T3919" s="3" t="s">
        <v>239</v>
      </c>
      <c r="U3919" s="3" t="s">
        <v>239</v>
      </c>
      <c r="V3919" s="3" t="n">
        <v>0</v>
      </c>
      <c r="W3919" s="3" t="n">
        <v>0</v>
      </c>
      <c r="X3919" s="3" t="n">
        <v>0</v>
      </c>
      <c r="Y3919" s="3" t="s">
        <v>30</v>
      </c>
      <c r="Z3919" s="3" t="s">
        <v>30</v>
      </c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</row>
    <row r="3920" customFormat="false" ht="15.75" hidden="false" customHeight="false" outlineLevel="0" collapsed="false">
      <c r="A3920" s="3" t="n">
        <v>3919</v>
      </c>
      <c r="B3920" s="3" t="s">
        <v>11442</v>
      </c>
      <c r="C3920" s="3" t="s">
        <v>11443</v>
      </c>
      <c r="D3920" s="3" t="n">
        <v>1</v>
      </c>
      <c r="E3920" s="3" t="n">
        <v>1.8487524</v>
      </c>
      <c r="F3920" s="3" t="n">
        <v>55</v>
      </c>
      <c r="G3920" s="3" t="n">
        <v>55</v>
      </c>
      <c r="H3920" s="3" t="n">
        <v>14</v>
      </c>
      <c r="I3920" s="3" t="n">
        <v>14</v>
      </c>
      <c r="J3920" s="3" t="n">
        <v>45</v>
      </c>
      <c r="K3920" s="3" t="n">
        <v>45</v>
      </c>
      <c r="L3920" s="3" t="n">
        <v>12</v>
      </c>
      <c r="M3920" s="3" t="n">
        <v>12</v>
      </c>
      <c r="N3920" s="3" t="n">
        <v>-1</v>
      </c>
      <c r="O3920" s="3" t="n">
        <v>-1</v>
      </c>
      <c r="P3920" s="3" t="n">
        <v>8.8</v>
      </c>
      <c r="Q3920" s="3" t="n">
        <v>24.2</v>
      </c>
      <c r="R3920" s="3" t="s">
        <v>11444</v>
      </c>
      <c r="S3920" s="4" t="n">
        <v>45747.1959953704</v>
      </c>
      <c r="T3920" s="3" t="s">
        <v>65</v>
      </c>
      <c r="U3920" s="3" t="s">
        <v>65</v>
      </c>
      <c r="V3920" s="3" t="n">
        <v>0</v>
      </c>
      <c r="W3920" s="3" t="n">
        <v>0</v>
      </c>
      <c r="X3920" s="3" t="n">
        <v>0</v>
      </c>
      <c r="Y3920" s="3" t="s">
        <v>30</v>
      </c>
      <c r="Z3920" s="3" t="s">
        <v>30</v>
      </c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</row>
    <row r="3921" customFormat="false" ht="15.75" hidden="false" customHeight="false" outlineLevel="0" collapsed="false">
      <c r="A3921" s="3" t="n">
        <v>3920</v>
      </c>
      <c r="B3921" s="3" t="s">
        <v>11445</v>
      </c>
      <c r="C3921" s="3" t="s">
        <v>11446</v>
      </c>
      <c r="D3921" s="3" t="n">
        <v>1</v>
      </c>
      <c r="E3921" s="3" t="n">
        <v>1.8835478</v>
      </c>
      <c r="F3921" s="3" t="n">
        <v>31</v>
      </c>
      <c r="G3921" s="3" t="n">
        <v>31</v>
      </c>
      <c r="H3921" s="3" t="n">
        <v>11</v>
      </c>
      <c r="I3921" s="3" t="n">
        <v>11</v>
      </c>
      <c r="J3921" s="3" t="n">
        <v>36</v>
      </c>
      <c r="K3921" s="3" t="n">
        <v>36</v>
      </c>
      <c r="L3921" s="3" t="n">
        <v>3</v>
      </c>
      <c r="M3921" s="3" t="n">
        <v>3</v>
      </c>
      <c r="N3921" s="3" t="n">
        <v>-1</v>
      </c>
      <c r="O3921" s="3" t="n">
        <v>-1</v>
      </c>
      <c r="P3921" s="3" t="n">
        <v>8.1</v>
      </c>
      <c r="Q3921" s="3" t="n">
        <v>24.2</v>
      </c>
      <c r="R3921" s="3" t="s">
        <v>11447</v>
      </c>
      <c r="S3921" s="4" t="n">
        <v>45747.1960416667</v>
      </c>
      <c r="T3921" s="3" t="s">
        <v>65</v>
      </c>
      <c r="U3921" s="3" t="s">
        <v>65</v>
      </c>
      <c r="V3921" s="3" t="n">
        <v>0</v>
      </c>
      <c r="W3921" s="3" t="n">
        <v>0</v>
      </c>
      <c r="X3921" s="3" t="n">
        <v>0</v>
      </c>
      <c r="Y3921" s="3" t="s">
        <v>30</v>
      </c>
      <c r="Z3921" s="3" t="s">
        <v>30</v>
      </c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</row>
    <row r="3922" customFormat="false" ht="15.75" hidden="false" customHeight="false" outlineLevel="0" collapsed="false">
      <c r="A3922" s="3" t="n">
        <v>3921</v>
      </c>
      <c r="B3922" s="3" t="s">
        <v>11448</v>
      </c>
      <c r="C3922" s="3" t="s">
        <v>11449</v>
      </c>
      <c r="D3922" s="3" t="n">
        <v>1</v>
      </c>
      <c r="E3922" s="3" t="n">
        <v>3.9023761</v>
      </c>
      <c r="F3922" s="3" t="n">
        <v>23</v>
      </c>
      <c r="G3922" s="3" t="n">
        <v>23</v>
      </c>
      <c r="H3922" s="3" t="n">
        <v>4</v>
      </c>
      <c r="I3922" s="3" t="n">
        <v>4</v>
      </c>
      <c r="J3922" s="3" t="n">
        <v>24</v>
      </c>
      <c r="K3922" s="3" t="n">
        <v>24</v>
      </c>
      <c r="L3922" s="3" t="n">
        <v>6</v>
      </c>
      <c r="M3922" s="3" t="n">
        <v>6</v>
      </c>
      <c r="N3922" s="3" t="n">
        <v>0</v>
      </c>
      <c r="O3922" s="3" t="n">
        <v>-1</v>
      </c>
      <c r="P3922" s="3" t="n">
        <v>8.6</v>
      </c>
      <c r="Q3922" s="3" t="n">
        <v>24.2</v>
      </c>
      <c r="R3922" s="3" t="s">
        <v>11450</v>
      </c>
      <c r="S3922" s="4" t="n">
        <v>45747.1961689815</v>
      </c>
      <c r="T3922" s="3" t="s">
        <v>256</v>
      </c>
      <c r="U3922" s="3" t="s">
        <v>256</v>
      </c>
      <c r="V3922" s="3" t="n">
        <v>1</v>
      </c>
      <c r="W3922" s="3" t="n">
        <v>0</v>
      </c>
      <c r="X3922" s="3" t="n">
        <v>0</v>
      </c>
      <c r="Y3922" s="3" t="s">
        <v>30</v>
      </c>
      <c r="Z3922" s="3" t="s">
        <v>30</v>
      </c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</row>
    <row r="3923" customFormat="false" ht="15.75" hidden="false" customHeight="false" outlineLevel="0" collapsed="false">
      <c r="A3923" s="3" t="n">
        <v>3922</v>
      </c>
      <c r="B3923" s="3" t="s">
        <v>11451</v>
      </c>
      <c r="C3923" s="3" t="s">
        <v>11452</v>
      </c>
      <c r="D3923" s="3" t="n">
        <v>1</v>
      </c>
      <c r="E3923" s="3" t="n">
        <v>2.5097935</v>
      </c>
      <c r="F3923" s="3" t="n">
        <v>27</v>
      </c>
      <c r="G3923" s="3" t="n">
        <v>27</v>
      </c>
      <c r="H3923" s="3" t="n">
        <v>7</v>
      </c>
      <c r="I3923" s="3" t="n">
        <v>7</v>
      </c>
      <c r="J3923" s="3" t="n">
        <v>40</v>
      </c>
      <c r="K3923" s="3" t="n">
        <v>40</v>
      </c>
      <c r="L3923" s="3" t="n">
        <v>10</v>
      </c>
      <c r="M3923" s="3" t="n">
        <v>10</v>
      </c>
      <c r="N3923" s="3" t="n">
        <v>5</v>
      </c>
      <c r="O3923" s="3" t="n">
        <v>-1</v>
      </c>
      <c r="P3923" s="3" t="n">
        <v>8.1</v>
      </c>
      <c r="Q3923" s="3" t="n">
        <v>24.2</v>
      </c>
      <c r="R3923" s="3" t="s">
        <v>11453</v>
      </c>
      <c r="S3923" s="4" t="n">
        <v>45747.1962847222</v>
      </c>
      <c r="T3923" s="3" t="s">
        <v>65</v>
      </c>
      <c r="U3923" s="3" t="s">
        <v>65</v>
      </c>
      <c r="V3923" s="3" t="n">
        <v>1</v>
      </c>
      <c r="W3923" s="3" t="n">
        <v>0</v>
      </c>
      <c r="X3923" s="3" t="n">
        <v>0</v>
      </c>
      <c r="Y3923" s="3" t="s">
        <v>30</v>
      </c>
      <c r="Z3923" s="3" t="s">
        <v>30</v>
      </c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</row>
    <row r="3924" customFormat="false" ht="15.75" hidden="false" customHeight="false" outlineLevel="0" collapsed="false">
      <c r="A3924" s="3" t="n">
        <v>3923</v>
      </c>
      <c r="B3924" s="3" t="s">
        <v>11454</v>
      </c>
      <c r="C3924" s="3" t="s">
        <v>11455</v>
      </c>
      <c r="D3924" s="3" t="n">
        <v>1</v>
      </c>
      <c r="E3924" s="3" t="n">
        <v>0.1400231</v>
      </c>
      <c r="F3924" s="3" t="n">
        <v>18</v>
      </c>
      <c r="G3924" s="3" t="n">
        <v>18</v>
      </c>
      <c r="H3924" s="3" t="n">
        <v>11</v>
      </c>
      <c r="I3924" s="3" t="n">
        <v>11</v>
      </c>
      <c r="J3924" s="3" t="n">
        <v>23</v>
      </c>
      <c r="K3924" s="3" t="n">
        <v>23</v>
      </c>
      <c r="L3924" s="3" t="n">
        <v>2</v>
      </c>
      <c r="M3924" s="3" t="n">
        <v>2</v>
      </c>
      <c r="N3924" s="3" t="n">
        <v>-1</v>
      </c>
      <c r="O3924" s="3" t="n">
        <v>-1</v>
      </c>
      <c r="P3924" s="3" t="n">
        <v>8</v>
      </c>
      <c r="Q3924" s="3" t="n">
        <v>24.2</v>
      </c>
      <c r="R3924" s="3" t="s">
        <v>11456</v>
      </c>
      <c r="S3924" s="4" t="n">
        <v>45747.1963078704</v>
      </c>
      <c r="T3924" s="3" t="s">
        <v>85</v>
      </c>
      <c r="U3924" s="3" t="s">
        <v>85</v>
      </c>
      <c r="V3924" s="3" t="n">
        <v>0</v>
      </c>
      <c r="W3924" s="3" t="n">
        <v>0</v>
      </c>
      <c r="X3924" s="3" t="n">
        <v>0</v>
      </c>
      <c r="Y3924" s="3" t="s">
        <v>30</v>
      </c>
      <c r="Z3924" s="3" t="s">
        <v>30</v>
      </c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</row>
    <row r="3925" customFormat="false" ht="15.75" hidden="false" customHeight="false" outlineLevel="0" collapsed="false">
      <c r="A3925" s="3" t="n">
        <v>3924</v>
      </c>
      <c r="B3925" s="3" t="s">
        <v>11457</v>
      </c>
      <c r="C3925" s="3" t="s">
        <v>11458</v>
      </c>
      <c r="D3925" s="3" t="n">
        <v>1</v>
      </c>
      <c r="E3925" s="3" t="n">
        <v>3.5832065</v>
      </c>
      <c r="F3925" s="3" t="n">
        <v>33</v>
      </c>
      <c r="G3925" s="3" t="n">
        <v>33</v>
      </c>
      <c r="H3925" s="3" t="n">
        <v>6</v>
      </c>
      <c r="I3925" s="3" t="n">
        <v>6</v>
      </c>
      <c r="J3925" s="3" t="n">
        <v>46</v>
      </c>
      <c r="K3925" s="3" t="n">
        <v>46</v>
      </c>
      <c r="L3925" s="3" t="n">
        <v>7</v>
      </c>
      <c r="M3925" s="3" t="n">
        <v>7</v>
      </c>
      <c r="N3925" s="3" t="n">
        <v>0</v>
      </c>
      <c r="O3925" s="3" t="n">
        <v>-1</v>
      </c>
      <c r="P3925" s="3" t="n">
        <v>8.8</v>
      </c>
      <c r="Q3925" s="3" t="n">
        <v>24.2</v>
      </c>
      <c r="R3925" s="3" t="s">
        <v>11459</v>
      </c>
      <c r="S3925" s="4" t="n">
        <v>45747.196412037</v>
      </c>
      <c r="T3925" s="3" t="s">
        <v>232</v>
      </c>
      <c r="U3925" s="3" t="s">
        <v>232</v>
      </c>
      <c r="V3925" s="3" t="n">
        <v>1</v>
      </c>
      <c r="W3925" s="3" t="n">
        <v>0</v>
      </c>
      <c r="X3925" s="3" t="n">
        <v>0</v>
      </c>
      <c r="Y3925" s="3" t="s">
        <v>30</v>
      </c>
      <c r="Z3925" s="3" t="s">
        <v>30</v>
      </c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</row>
    <row r="3926" customFormat="false" ht="15.75" hidden="false" customHeight="false" outlineLevel="0" collapsed="false">
      <c r="A3926" s="3" t="n">
        <v>3925</v>
      </c>
      <c r="B3926" s="3" t="s">
        <v>11460</v>
      </c>
      <c r="C3926" s="3" t="s">
        <v>11461</v>
      </c>
      <c r="D3926" s="3" t="n">
        <v>1</v>
      </c>
      <c r="E3926" s="3" t="n">
        <v>6.4139901</v>
      </c>
      <c r="F3926" s="3" t="n">
        <v>67</v>
      </c>
      <c r="G3926" s="3" t="n">
        <v>67</v>
      </c>
      <c r="H3926" s="3" t="n">
        <v>6</v>
      </c>
      <c r="I3926" s="3" t="n">
        <v>6</v>
      </c>
      <c r="J3926" s="3" t="n">
        <v>72</v>
      </c>
      <c r="K3926" s="3" t="n">
        <v>72</v>
      </c>
      <c r="L3926" s="3" t="n">
        <v>15</v>
      </c>
      <c r="M3926" s="3" t="n">
        <v>15</v>
      </c>
      <c r="N3926" s="3" t="n">
        <v>0</v>
      </c>
      <c r="O3926" s="3" t="n">
        <v>-1</v>
      </c>
      <c r="P3926" s="3" t="n">
        <v>8.8</v>
      </c>
      <c r="Q3926" s="3" t="n">
        <v>24.2</v>
      </c>
      <c r="R3926" s="3" t="s">
        <v>11462</v>
      </c>
      <c r="S3926" s="4" t="n">
        <v>45747.1966550926</v>
      </c>
      <c r="T3926" s="3" t="s">
        <v>256</v>
      </c>
      <c r="U3926" s="3" t="s">
        <v>256</v>
      </c>
      <c r="V3926" s="3" t="n">
        <v>1</v>
      </c>
      <c r="W3926" s="3" t="n">
        <v>0</v>
      </c>
      <c r="X3926" s="3" t="n">
        <v>0</v>
      </c>
      <c r="Y3926" s="3" t="s">
        <v>30</v>
      </c>
      <c r="Z3926" s="3" t="s">
        <v>30</v>
      </c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</row>
    <row r="3927" customFormat="false" ht="15.75" hidden="false" customHeight="false" outlineLevel="0" collapsed="false">
      <c r="A3927" s="3" t="n">
        <v>3926</v>
      </c>
      <c r="B3927" s="3" t="s">
        <v>11463</v>
      </c>
      <c r="C3927" s="3" t="s">
        <v>11464</v>
      </c>
      <c r="D3927" s="3" t="n">
        <v>1</v>
      </c>
      <c r="E3927" s="3" t="n">
        <v>9.5394277</v>
      </c>
      <c r="F3927" s="3" t="n">
        <v>85</v>
      </c>
      <c r="G3927" s="3" t="n">
        <v>85</v>
      </c>
      <c r="H3927" s="3" t="n">
        <v>12</v>
      </c>
      <c r="I3927" s="3" t="n">
        <v>12</v>
      </c>
      <c r="J3927" s="3" t="n">
        <v>97</v>
      </c>
      <c r="K3927" s="3" t="n">
        <v>97</v>
      </c>
      <c r="L3927" s="3" t="n">
        <v>18</v>
      </c>
      <c r="M3927" s="3" t="n">
        <v>18</v>
      </c>
      <c r="N3927" s="3" t="n">
        <v>4</v>
      </c>
      <c r="O3927" s="3" t="n">
        <v>-1</v>
      </c>
      <c r="P3927" s="3" t="n">
        <v>8.8</v>
      </c>
      <c r="Q3927" s="3" t="n">
        <v>24.2</v>
      </c>
      <c r="R3927" s="3" t="s">
        <v>11465</v>
      </c>
      <c r="S3927" s="4" t="n">
        <v>45747.1970138889</v>
      </c>
      <c r="T3927" s="3" t="s">
        <v>256</v>
      </c>
      <c r="U3927" s="3" t="s">
        <v>256</v>
      </c>
      <c r="V3927" s="3" t="n">
        <v>1</v>
      </c>
      <c r="W3927" s="3" t="n">
        <v>0</v>
      </c>
      <c r="X3927" s="3" t="n">
        <v>0</v>
      </c>
      <c r="Y3927" s="3" t="s">
        <v>30</v>
      </c>
      <c r="Z3927" s="3" t="s">
        <v>30</v>
      </c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</row>
    <row r="3928" customFormat="false" ht="15.75" hidden="false" customHeight="false" outlineLevel="0" collapsed="false">
      <c r="A3928" s="3" t="n">
        <v>3927</v>
      </c>
      <c r="B3928" s="3" t="s">
        <v>11466</v>
      </c>
      <c r="C3928" s="3" t="s">
        <v>11467</v>
      </c>
      <c r="D3928" s="3" t="n">
        <v>1</v>
      </c>
      <c r="E3928" s="3" t="n">
        <v>1.6491703</v>
      </c>
      <c r="F3928" s="3" t="n">
        <v>23</v>
      </c>
      <c r="G3928" s="3" t="n">
        <v>23</v>
      </c>
      <c r="H3928" s="3" t="n">
        <v>5</v>
      </c>
      <c r="I3928" s="3" t="n">
        <v>5</v>
      </c>
      <c r="J3928" s="3" t="n">
        <v>26</v>
      </c>
      <c r="K3928" s="3" t="n">
        <v>26</v>
      </c>
      <c r="L3928" s="3" t="n">
        <v>6</v>
      </c>
      <c r="M3928" s="3" t="n">
        <v>6</v>
      </c>
      <c r="N3928" s="3" t="n">
        <v>0</v>
      </c>
      <c r="O3928" s="3" t="n">
        <v>-1</v>
      </c>
      <c r="P3928" s="3" t="n">
        <v>8.8</v>
      </c>
      <c r="Q3928" s="3" t="n">
        <v>24.2</v>
      </c>
      <c r="R3928" s="3" t="s">
        <v>11468</v>
      </c>
      <c r="S3928" s="4" t="n">
        <v>45747.1970949074</v>
      </c>
      <c r="T3928" s="3" t="s">
        <v>256</v>
      </c>
      <c r="U3928" s="3" t="s">
        <v>256</v>
      </c>
      <c r="V3928" s="3" t="n">
        <v>1</v>
      </c>
      <c r="W3928" s="3" t="n">
        <v>0</v>
      </c>
      <c r="X3928" s="3" t="n">
        <v>0</v>
      </c>
      <c r="Y3928" s="3" t="s">
        <v>30</v>
      </c>
      <c r="Z3928" s="3" t="s">
        <v>30</v>
      </c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</row>
    <row r="3929" customFormat="false" ht="15.75" hidden="false" customHeight="false" outlineLevel="0" collapsed="false">
      <c r="A3929" s="3" t="n">
        <v>3928</v>
      </c>
      <c r="B3929" s="3" t="s">
        <v>11469</v>
      </c>
      <c r="C3929" s="3" t="s">
        <v>11470</v>
      </c>
      <c r="D3929" s="3" t="n">
        <v>1</v>
      </c>
      <c r="E3929" s="3" t="n">
        <v>1.6709619</v>
      </c>
      <c r="F3929" s="3" t="n">
        <v>11</v>
      </c>
      <c r="G3929" s="3" t="n">
        <v>11</v>
      </c>
      <c r="H3929" s="3" t="n">
        <v>4</v>
      </c>
      <c r="I3929" s="3" t="n">
        <v>4</v>
      </c>
      <c r="J3929" s="3" t="n">
        <v>23</v>
      </c>
      <c r="K3929" s="3" t="n">
        <v>23</v>
      </c>
      <c r="L3929" s="3" t="n">
        <v>7</v>
      </c>
      <c r="M3929" s="3" t="n">
        <v>7</v>
      </c>
      <c r="N3929" s="3" t="n">
        <v>8</v>
      </c>
      <c r="O3929" s="3" t="n">
        <v>4</v>
      </c>
      <c r="P3929" s="3" t="n">
        <v>8.3</v>
      </c>
      <c r="Q3929" s="3" t="n">
        <v>24.2</v>
      </c>
      <c r="R3929" s="3" t="s">
        <v>11471</v>
      </c>
      <c r="S3929" s="4" t="n">
        <v>45747.1971990741</v>
      </c>
      <c r="T3929" s="3" t="s">
        <v>65</v>
      </c>
      <c r="U3929" s="3" t="s">
        <v>65</v>
      </c>
      <c r="V3929" s="3" t="n">
        <v>1</v>
      </c>
      <c r="W3929" s="3" t="n">
        <v>1</v>
      </c>
      <c r="X3929" s="3" t="n">
        <v>0</v>
      </c>
      <c r="Y3929" s="3" t="s">
        <v>30</v>
      </c>
      <c r="Z3929" s="3" t="s">
        <v>30</v>
      </c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</row>
    <row r="3930" customFormat="false" ht="15.75" hidden="false" customHeight="false" outlineLevel="0" collapsed="false">
      <c r="A3930" s="3" t="n">
        <v>3929</v>
      </c>
      <c r="B3930" s="3" t="s">
        <v>11472</v>
      </c>
      <c r="C3930" s="3" t="s">
        <v>11473</v>
      </c>
      <c r="D3930" s="3" t="n">
        <v>1</v>
      </c>
      <c r="E3930" s="3" t="n">
        <v>1.7069175</v>
      </c>
      <c r="F3930" s="3" t="n">
        <v>12</v>
      </c>
      <c r="G3930" s="3" t="n">
        <v>12</v>
      </c>
      <c r="H3930" s="3" t="n">
        <v>4</v>
      </c>
      <c r="I3930" s="3" t="n">
        <v>4</v>
      </c>
      <c r="J3930" s="3" t="n">
        <v>24</v>
      </c>
      <c r="K3930" s="3" t="n">
        <v>24</v>
      </c>
      <c r="L3930" s="3" t="n">
        <v>7</v>
      </c>
      <c r="M3930" s="3" t="n">
        <v>7</v>
      </c>
      <c r="N3930" s="3" t="n">
        <v>8</v>
      </c>
      <c r="O3930" s="3" t="n">
        <v>4</v>
      </c>
      <c r="P3930" s="3" t="n">
        <v>8.3</v>
      </c>
      <c r="Q3930" s="3" t="n">
        <v>24.2</v>
      </c>
      <c r="R3930" s="3" t="s">
        <v>11474</v>
      </c>
      <c r="S3930" s="4" t="n">
        <v>45747.1973263889</v>
      </c>
      <c r="T3930" s="3" t="s">
        <v>65</v>
      </c>
      <c r="U3930" s="3" t="s">
        <v>65</v>
      </c>
      <c r="V3930" s="3" t="n">
        <v>1</v>
      </c>
      <c r="W3930" s="3" t="n">
        <v>1</v>
      </c>
      <c r="X3930" s="3" t="n">
        <v>0</v>
      </c>
      <c r="Y3930" s="3" t="s">
        <v>30</v>
      </c>
      <c r="Z3930" s="3" t="s">
        <v>30</v>
      </c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</row>
    <row r="3931" customFormat="false" ht="15.75" hidden="false" customHeight="false" outlineLevel="0" collapsed="false">
      <c r="A3931" s="3" t="n">
        <v>3930</v>
      </c>
      <c r="B3931" s="3" t="s">
        <v>11475</v>
      </c>
      <c r="C3931" s="3" t="s">
        <v>11476</v>
      </c>
      <c r="D3931" s="3" t="n">
        <v>1</v>
      </c>
      <c r="E3931" s="3" t="n">
        <v>2.3258732</v>
      </c>
      <c r="F3931" s="3" t="n">
        <v>32</v>
      </c>
      <c r="G3931" s="3" t="n">
        <v>32</v>
      </c>
      <c r="H3931" s="3" t="n">
        <v>7</v>
      </c>
      <c r="I3931" s="3" t="n">
        <v>7</v>
      </c>
      <c r="J3931" s="3" t="n">
        <v>52</v>
      </c>
      <c r="K3931" s="3" t="n">
        <v>52</v>
      </c>
      <c r="L3931" s="3" t="n">
        <v>13</v>
      </c>
      <c r="M3931" s="3" t="n">
        <v>13</v>
      </c>
      <c r="N3931" s="3" t="n">
        <v>29</v>
      </c>
      <c r="O3931" s="3" t="n">
        <v>13</v>
      </c>
      <c r="P3931" s="3" t="n">
        <v>8.3</v>
      </c>
      <c r="Q3931" s="3" t="n">
        <v>24.2</v>
      </c>
      <c r="R3931" s="3" t="s">
        <v>11477</v>
      </c>
      <c r="S3931" s="4" t="n">
        <v>45747.1975</v>
      </c>
      <c r="T3931" s="3" t="s">
        <v>65</v>
      </c>
      <c r="U3931" s="3" t="s">
        <v>65</v>
      </c>
      <c r="V3931" s="3" t="n">
        <v>1</v>
      </c>
      <c r="W3931" s="3" t="n">
        <v>1</v>
      </c>
      <c r="X3931" s="3" t="n">
        <v>0</v>
      </c>
      <c r="Y3931" s="3" t="s">
        <v>30</v>
      </c>
      <c r="Z3931" s="3" t="s">
        <v>30</v>
      </c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</row>
    <row r="3932" customFormat="false" ht="15.75" hidden="false" customHeight="false" outlineLevel="0" collapsed="false">
      <c r="A3932" s="3" t="n">
        <v>3931</v>
      </c>
      <c r="B3932" s="3" t="s">
        <v>11478</v>
      </c>
      <c r="C3932" s="3" t="s">
        <v>11479</v>
      </c>
      <c r="D3932" s="3" t="n">
        <v>1</v>
      </c>
      <c r="E3932" s="3" t="n">
        <v>1.6938002</v>
      </c>
      <c r="F3932" s="3" t="n">
        <v>23</v>
      </c>
      <c r="G3932" s="3" t="n">
        <v>23</v>
      </c>
      <c r="H3932" s="3" t="n">
        <v>6</v>
      </c>
      <c r="I3932" s="3" t="n">
        <v>6</v>
      </c>
      <c r="J3932" s="3" t="n">
        <v>23</v>
      </c>
      <c r="K3932" s="3" t="n">
        <v>23</v>
      </c>
      <c r="L3932" s="3" t="n">
        <v>12</v>
      </c>
      <c r="M3932" s="3" t="n">
        <v>12</v>
      </c>
      <c r="N3932" s="3" t="n">
        <v>49</v>
      </c>
      <c r="O3932" s="3" t="n">
        <v>-1</v>
      </c>
      <c r="P3932" s="3" t="n">
        <v>8.7</v>
      </c>
      <c r="Q3932" s="3" t="n">
        <v>24.2</v>
      </c>
      <c r="R3932" s="3" t="s">
        <v>11480</v>
      </c>
      <c r="S3932" s="4" t="n">
        <v>45747.197662037</v>
      </c>
      <c r="T3932" s="3" t="s">
        <v>256</v>
      </c>
      <c r="U3932" s="3" t="s">
        <v>256</v>
      </c>
      <c r="V3932" s="3" t="n">
        <v>1</v>
      </c>
      <c r="W3932" s="3" t="n">
        <v>0</v>
      </c>
      <c r="X3932" s="3" t="n">
        <v>0</v>
      </c>
      <c r="Y3932" s="3" t="s">
        <v>30</v>
      </c>
      <c r="Z3932" s="3" t="s">
        <v>30</v>
      </c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</row>
    <row r="3933" customFormat="false" ht="15.75" hidden="false" customHeight="false" outlineLevel="0" collapsed="false">
      <c r="A3933" s="3" t="n">
        <v>3932</v>
      </c>
      <c r="B3933" s="3" t="s">
        <v>11481</v>
      </c>
      <c r="C3933" s="3" t="s">
        <v>11482</v>
      </c>
      <c r="D3933" s="3" t="n">
        <v>1</v>
      </c>
      <c r="E3933" s="3" t="n">
        <v>4.1880347</v>
      </c>
      <c r="F3933" s="3" t="n">
        <v>34</v>
      </c>
      <c r="G3933" s="3" t="n">
        <v>34</v>
      </c>
      <c r="H3933" s="3" t="n">
        <v>13</v>
      </c>
      <c r="I3933" s="3" t="n">
        <v>13</v>
      </c>
      <c r="J3933" s="3" t="n">
        <v>51</v>
      </c>
      <c r="K3933" s="3" t="n">
        <v>51</v>
      </c>
      <c r="L3933" s="3" t="n">
        <v>8</v>
      </c>
      <c r="M3933" s="3" t="n">
        <v>8</v>
      </c>
      <c r="N3933" s="3" t="n">
        <v>3</v>
      </c>
      <c r="O3933" s="3" t="n">
        <v>-1</v>
      </c>
      <c r="P3933" s="3" t="n">
        <v>8.6</v>
      </c>
      <c r="Q3933" s="3" t="n">
        <v>24.2</v>
      </c>
      <c r="R3933" s="3" t="s">
        <v>11483</v>
      </c>
      <c r="S3933" s="4" t="n">
        <v>45747.1978240741</v>
      </c>
      <c r="T3933" s="3" t="s">
        <v>65</v>
      </c>
      <c r="U3933" s="3" t="s">
        <v>65</v>
      </c>
      <c r="V3933" s="3" t="n">
        <v>1</v>
      </c>
      <c r="W3933" s="3" t="n">
        <v>0</v>
      </c>
      <c r="X3933" s="3" t="n">
        <v>0</v>
      </c>
      <c r="Y3933" s="3" t="s">
        <v>30</v>
      </c>
      <c r="Z3933" s="3" t="s">
        <v>30</v>
      </c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</row>
    <row r="3934" customFormat="false" ht="15.75" hidden="false" customHeight="false" outlineLevel="0" collapsed="false">
      <c r="A3934" s="3" t="n">
        <v>3933</v>
      </c>
      <c r="B3934" s="3" t="s">
        <v>11484</v>
      </c>
      <c r="C3934" s="3" t="s">
        <v>11485</v>
      </c>
      <c r="D3934" s="3" t="n">
        <v>1</v>
      </c>
      <c r="E3934" s="3" t="n">
        <v>2.7781633</v>
      </c>
      <c r="F3934" s="3" t="n">
        <v>105</v>
      </c>
      <c r="G3934" s="3" t="n">
        <v>105</v>
      </c>
      <c r="H3934" s="3" t="n">
        <v>16</v>
      </c>
      <c r="I3934" s="3" t="n">
        <v>16</v>
      </c>
      <c r="J3934" s="3" t="n">
        <v>124</v>
      </c>
      <c r="K3934" s="3" t="n">
        <v>124</v>
      </c>
      <c r="L3934" s="3" t="n">
        <v>16</v>
      </c>
      <c r="M3934" s="3" t="n">
        <v>16</v>
      </c>
      <c r="N3934" s="3" t="n">
        <v>5</v>
      </c>
      <c r="O3934" s="3" t="n">
        <v>-1</v>
      </c>
      <c r="P3934" s="3" t="n">
        <v>8.1</v>
      </c>
      <c r="Q3934" s="3" t="n">
        <v>24.2</v>
      </c>
      <c r="R3934" s="3" t="s">
        <v>11486</v>
      </c>
      <c r="S3934" s="4" t="n">
        <v>45747.197962963</v>
      </c>
      <c r="T3934" s="3" t="s">
        <v>1920</v>
      </c>
      <c r="U3934" s="3" t="s">
        <v>1920</v>
      </c>
      <c r="V3934" s="3" t="n">
        <v>1</v>
      </c>
      <c r="W3934" s="3" t="n">
        <v>0</v>
      </c>
      <c r="X3934" s="3" t="n">
        <v>0</v>
      </c>
      <c r="Y3934" s="3" t="s">
        <v>30</v>
      </c>
      <c r="Z3934" s="3" t="s">
        <v>30</v>
      </c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</row>
    <row r="3935" customFormat="false" ht="15.75" hidden="false" customHeight="false" outlineLevel="0" collapsed="false">
      <c r="A3935" s="3" t="n">
        <v>3934</v>
      </c>
      <c r="B3935" s="3" t="s">
        <v>11487</v>
      </c>
      <c r="C3935" s="3" t="s">
        <v>11488</v>
      </c>
      <c r="D3935" s="3" t="n">
        <v>1</v>
      </c>
      <c r="E3935" s="3" t="n">
        <v>1.9140574</v>
      </c>
      <c r="F3935" s="3" t="n">
        <v>30</v>
      </c>
      <c r="G3935" s="3" t="n">
        <v>30</v>
      </c>
      <c r="H3935" s="3" t="n">
        <v>6</v>
      </c>
      <c r="I3935" s="3" t="n">
        <v>6</v>
      </c>
      <c r="J3935" s="3" t="n">
        <v>40</v>
      </c>
      <c r="K3935" s="3" t="n">
        <v>40</v>
      </c>
      <c r="L3935" s="3" t="n">
        <v>11</v>
      </c>
      <c r="M3935" s="3" t="n">
        <v>11</v>
      </c>
      <c r="N3935" s="3" t="n">
        <v>5</v>
      </c>
      <c r="O3935" s="3" t="n">
        <v>-1</v>
      </c>
      <c r="P3935" s="3" t="n">
        <v>8.5</v>
      </c>
      <c r="Q3935" s="3" t="n">
        <v>24.2</v>
      </c>
      <c r="R3935" s="3" t="s">
        <v>11489</v>
      </c>
      <c r="S3935" s="4" t="n">
        <v>45747.1980555556</v>
      </c>
      <c r="T3935" s="3" t="s">
        <v>65</v>
      </c>
      <c r="U3935" s="3" t="s">
        <v>65</v>
      </c>
      <c r="V3935" s="3" t="n">
        <v>1</v>
      </c>
      <c r="W3935" s="3" t="n">
        <v>0</v>
      </c>
      <c r="X3935" s="3" t="n">
        <v>0</v>
      </c>
      <c r="Y3935" s="3" t="s">
        <v>30</v>
      </c>
      <c r="Z3935" s="3" t="s">
        <v>30</v>
      </c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</row>
    <row r="3936" customFormat="false" ht="15.75" hidden="false" customHeight="false" outlineLevel="0" collapsed="false">
      <c r="A3936" s="3" t="n">
        <v>3935</v>
      </c>
      <c r="B3936" s="3" t="s">
        <v>11490</v>
      </c>
      <c r="C3936" s="3" t="s">
        <v>11491</v>
      </c>
      <c r="D3936" s="3" t="n">
        <v>1</v>
      </c>
      <c r="E3936" s="3" t="n">
        <v>2.1591865</v>
      </c>
      <c r="F3936" s="3" t="n">
        <v>34</v>
      </c>
      <c r="G3936" s="3" t="n">
        <v>34</v>
      </c>
      <c r="H3936" s="3" t="n">
        <v>6</v>
      </c>
      <c r="I3936" s="3" t="n">
        <v>6</v>
      </c>
      <c r="J3936" s="3" t="n">
        <v>55</v>
      </c>
      <c r="K3936" s="3" t="n">
        <v>55</v>
      </c>
      <c r="L3936" s="3" t="n">
        <v>14</v>
      </c>
      <c r="M3936" s="3" t="n">
        <v>14</v>
      </c>
      <c r="N3936" s="3" t="n">
        <v>9</v>
      </c>
      <c r="O3936" s="3" t="n">
        <v>-1</v>
      </c>
      <c r="P3936" s="3" t="n">
        <v>8.5</v>
      </c>
      <c r="Q3936" s="3" t="n">
        <v>24.2</v>
      </c>
      <c r="R3936" s="3" t="s">
        <v>11492</v>
      </c>
      <c r="S3936" s="4" t="n">
        <v>45747.1981712963</v>
      </c>
      <c r="T3936" s="3" t="s">
        <v>65</v>
      </c>
      <c r="U3936" s="3" t="s">
        <v>65</v>
      </c>
      <c r="V3936" s="3" t="n">
        <v>1</v>
      </c>
      <c r="W3936" s="3" t="n">
        <v>0</v>
      </c>
      <c r="X3936" s="3" t="n">
        <v>0</v>
      </c>
      <c r="Y3936" s="3" t="s">
        <v>30</v>
      </c>
      <c r="Z3936" s="3" t="s">
        <v>30</v>
      </c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</row>
    <row r="3937" customFormat="false" ht="15.75" hidden="false" customHeight="false" outlineLevel="0" collapsed="false">
      <c r="A3937" s="3" t="n">
        <v>3936</v>
      </c>
      <c r="B3937" s="3" t="s">
        <v>11493</v>
      </c>
      <c r="C3937" s="3" t="s">
        <v>11494</v>
      </c>
      <c r="D3937" s="3" t="n">
        <v>1</v>
      </c>
      <c r="E3937" s="3" t="n">
        <v>1.5209513</v>
      </c>
      <c r="F3937" s="3" t="n">
        <v>22</v>
      </c>
      <c r="G3937" s="3" t="n">
        <v>22</v>
      </c>
      <c r="H3937" s="3" t="n">
        <v>10</v>
      </c>
      <c r="I3937" s="3" t="n">
        <v>10</v>
      </c>
      <c r="J3937" s="3" t="n">
        <v>35</v>
      </c>
      <c r="K3937" s="3" t="n">
        <v>35</v>
      </c>
      <c r="L3937" s="3" t="n">
        <v>5</v>
      </c>
      <c r="M3937" s="3" t="n">
        <v>5</v>
      </c>
      <c r="N3937" s="3" t="n">
        <v>2</v>
      </c>
      <c r="O3937" s="3" t="n">
        <v>2</v>
      </c>
      <c r="P3937" s="3" t="n">
        <v>8.7</v>
      </c>
      <c r="Q3937" s="3" t="n">
        <v>24.2</v>
      </c>
      <c r="R3937" s="3" t="s">
        <v>11495</v>
      </c>
      <c r="S3937" s="4" t="n">
        <v>45747.1982638889</v>
      </c>
      <c r="T3937" s="3" t="s">
        <v>65</v>
      </c>
      <c r="U3937" s="3" t="s">
        <v>65</v>
      </c>
      <c r="V3937" s="3" t="n">
        <v>1</v>
      </c>
      <c r="W3937" s="3" t="n">
        <v>1</v>
      </c>
      <c r="X3937" s="3" t="n">
        <v>0</v>
      </c>
      <c r="Y3937" s="3" t="s">
        <v>30</v>
      </c>
      <c r="Z3937" s="3" t="s">
        <v>30</v>
      </c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</row>
    <row r="3938" customFormat="false" ht="15.75" hidden="false" customHeight="false" outlineLevel="0" collapsed="false">
      <c r="A3938" s="3" t="n">
        <v>3937</v>
      </c>
      <c r="B3938" s="3" t="s">
        <v>11496</v>
      </c>
      <c r="C3938" s="3" t="s">
        <v>11497</v>
      </c>
      <c r="D3938" s="3" t="n">
        <v>1</v>
      </c>
      <c r="E3938" s="3" t="n">
        <v>0.2122372</v>
      </c>
      <c r="F3938" s="3" t="n">
        <v>19</v>
      </c>
      <c r="G3938" s="3" t="n">
        <v>19</v>
      </c>
      <c r="H3938" s="3" t="n">
        <v>8</v>
      </c>
      <c r="I3938" s="3" t="n">
        <v>8</v>
      </c>
      <c r="J3938" s="3" t="n">
        <v>24</v>
      </c>
      <c r="K3938" s="3" t="n">
        <v>24</v>
      </c>
      <c r="L3938" s="3" t="n">
        <v>0</v>
      </c>
      <c r="M3938" s="3" t="n">
        <v>0</v>
      </c>
      <c r="N3938" s="3" t="n">
        <v>-1</v>
      </c>
      <c r="O3938" s="3" t="n">
        <v>-1</v>
      </c>
      <c r="P3938" s="3" t="n">
        <v>8.5</v>
      </c>
      <c r="Q3938" s="3" t="n">
        <v>24.2</v>
      </c>
      <c r="R3938" s="3" t="s">
        <v>11498</v>
      </c>
      <c r="S3938" s="4" t="n">
        <v>45747.1983217593</v>
      </c>
      <c r="T3938" s="3" t="s">
        <v>239</v>
      </c>
      <c r="U3938" s="3" t="s">
        <v>239</v>
      </c>
      <c r="V3938" s="3" t="n">
        <v>0</v>
      </c>
      <c r="W3938" s="3" t="n">
        <v>0</v>
      </c>
      <c r="X3938" s="3" t="n">
        <v>0</v>
      </c>
      <c r="Y3938" s="3" t="s">
        <v>30</v>
      </c>
      <c r="Z3938" s="3" t="s">
        <v>30</v>
      </c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</row>
    <row r="3939" customFormat="false" ht="15.75" hidden="false" customHeight="false" outlineLevel="0" collapsed="false">
      <c r="A3939" s="3" t="n">
        <v>3938</v>
      </c>
      <c r="B3939" s="3" t="s">
        <v>11499</v>
      </c>
      <c r="C3939" s="3" t="s">
        <v>11500</v>
      </c>
      <c r="D3939" s="3" t="n">
        <v>1</v>
      </c>
      <c r="E3939" s="3" t="n">
        <v>3.0760735</v>
      </c>
      <c r="F3939" s="3" t="n">
        <v>16</v>
      </c>
      <c r="G3939" s="3" t="n">
        <v>16</v>
      </c>
      <c r="H3939" s="3" t="n">
        <v>6</v>
      </c>
      <c r="I3939" s="3" t="n">
        <v>6</v>
      </c>
      <c r="J3939" s="3" t="n">
        <v>30</v>
      </c>
      <c r="K3939" s="3" t="n">
        <v>30</v>
      </c>
      <c r="L3939" s="3" t="n">
        <v>8</v>
      </c>
      <c r="M3939" s="3" t="n">
        <v>8</v>
      </c>
      <c r="N3939" s="3" t="n">
        <v>5</v>
      </c>
      <c r="O3939" s="3" t="n">
        <v>-1</v>
      </c>
      <c r="P3939" s="3" t="n">
        <v>8.7</v>
      </c>
      <c r="Q3939" s="3" t="n">
        <v>24.2</v>
      </c>
      <c r="R3939" s="3" t="s">
        <v>11501</v>
      </c>
      <c r="S3939" s="4" t="n">
        <v>45747.1984259259</v>
      </c>
      <c r="T3939" s="3" t="s">
        <v>256</v>
      </c>
      <c r="U3939" s="3" t="s">
        <v>256</v>
      </c>
      <c r="V3939" s="3" t="n">
        <v>1</v>
      </c>
      <c r="W3939" s="3" t="n">
        <v>0</v>
      </c>
      <c r="X3939" s="3" t="n">
        <v>0</v>
      </c>
      <c r="Y3939" s="3" t="s">
        <v>30</v>
      </c>
      <c r="Z3939" s="3" t="s">
        <v>30</v>
      </c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</row>
    <row r="3940" customFormat="false" ht="15.75" hidden="false" customHeight="false" outlineLevel="0" collapsed="false">
      <c r="A3940" s="3" t="n">
        <v>3939</v>
      </c>
      <c r="B3940" s="3" t="s">
        <v>11502</v>
      </c>
      <c r="C3940" s="3" t="s">
        <v>11503</v>
      </c>
      <c r="D3940" s="3" t="n">
        <v>1</v>
      </c>
      <c r="E3940" s="3" t="n">
        <v>1.8595661</v>
      </c>
      <c r="F3940" s="3" t="n">
        <v>15</v>
      </c>
      <c r="G3940" s="3" t="n">
        <v>15</v>
      </c>
      <c r="H3940" s="3" t="n">
        <v>4</v>
      </c>
      <c r="I3940" s="3" t="n">
        <v>4</v>
      </c>
      <c r="J3940" s="3" t="n">
        <v>29</v>
      </c>
      <c r="K3940" s="3" t="n">
        <v>29</v>
      </c>
      <c r="L3940" s="3" t="n">
        <v>10</v>
      </c>
      <c r="M3940" s="3" t="n">
        <v>10</v>
      </c>
      <c r="N3940" s="3" t="n">
        <v>15</v>
      </c>
      <c r="O3940" s="3" t="n">
        <v>7</v>
      </c>
      <c r="P3940" s="3" t="n">
        <v>8.1</v>
      </c>
      <c r="Q3940" s="3" t="n">
        <v>24.2</v>
      </c>
      <c r="R3940" s="3" t="s">
        <v>11504</v>
      </c>
      <c r="S3940" s="4" t="n">
        <v>45747.1985416667</v>
      </c>
      <c r="T3940" s="3" t="s">
        <v>65</v>
      </c>
      <c r="U3940" s="3" t="s">
        <v>65</v>
      </c>
      <c r="V3940" s="3" t="n">
        <v>1</v>
      </c>
      <c r="W3940" s="3" t="n">
        <v>1</v>
      </c>
      <c r="X3940" s="3" t="n">
        <v>0</v>
      </c>
      <c r="Y3940" s="3" t="s">
        <v>30</v>
      </c>
      <c r="Z3940" s="3" t="s">
        <v>30</v>
      </c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</row>
    <row r="3941" customFormat="false" ht="15.75" hidden="false" customHeight="false" outlineLevel="0" collapsed="false">
      <c r="A3941" s="3" t="n">
        <v>3940</v>
      </c>
      <c r="B3941" s="3" t="s">
        <v>11505</v>
      </c>
      <c r="C3941" s="3" t="s">
        <v>11506</v>
      </c>
      <c r="D3941" s="3" t="n">
        <v>1</v>
      </c>
      <c r="E3941" s="3" t="n">
        <v>1.8609143</v>
      </c>
      <c r="F3941" s="3" t="n">
        <v>15</v>
      </c>
      <c r="G3941" s="3" t="n">
        <v>15</v>
      </c>
      <c r="H3941" s="3" t="n">
        <v>4</v>
      </c>
      <c r="I3941" s="3" t="n">
        <v>4</v>
      </c>
      <c r="J3941" s="3" t="n">
        <v>29</v>
      </c>
      <c r="K3941" s="3" t="n">
        <v>29</v>
      </c>
      <c r="L3941" s="3" t="n">
        <v>10</v>
      </c>
      <c r="M3941" s="3" t="n">
        <v>10</v>
      </c>
      <c r="N3941" s="3" t="n">
        <v>13</v>
      </c>
      <c r="O3941" s="3" t="n">
        <v>-1</v>
      </c>
      <c r="P3941" s="3" t="n">
        <v>8.1</v>
      </c>
      <c r="Q3941" s="3" t="n">
        <v>24.2</v>
      </c>
      <c r="R3941" s="3" t="s">
        <v>11507</v>
      </c>
      <c r="S3941" s="4" t="n">
        <v>45747.1986805556</v>
      </c>
      <c r="T3941" s="3" t="s">
        <v>65</v>
      </c>
      <c r="U3941" s="3" t="s">
        <v>65</v>
      </c>
      <c r="V3941" s="3" t="n">
        <v>1</v>
      </c>
      <c r="W3941" s="3" t="n">
        <v>0</v>
      </c>
      <c r="X3941" s="3" t="n">
        <v>0</v>
      </c>
      <c r="Y3941" s="3" t="s">
        <v>30</v>
      </c>
      <c r="Z3941" s="3" t="s">
        <v>30</v>
      </c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</row>
    <row r="3942" customFormat="false" ht="15.75" hidden="false" customHeight="false" outlineLevel="0" collapsed="false">
      <c r="A3942" s="3" t="n">
        <v>3941</v>
      </c>
      <c r="B3942" s="3" t="s">
        <v>11508</v>
      </c>
      <c r="C3942" s="3" t="s">
        <v>11509</v>
      </c>
      <c r="D3942" s="3" t="n">
        <v>1</v>
      </c>
      <c r="E3942" s="3" t="n">
        <v>1.8776247</v>
      </c>
      <c r="F3942" s="3" t="n">
        <v>14</v>
      </c>
      <c r="G3942" s="3" t="n">
        <v>14</v>
      </c>
      <c r="H3942" s="3" t="n">
        <v>4</v>
      </c>
      <c r="I3942" s="3" t="n">
        <v>4</v>
      </c>
      <c r="J3942" s="3" t="n">
        <v>26</v>
      </c>
      <c r="K3942" s="3" t="n">
        <v>26</v>
      </c>
      <c r="L3942" s="3" t="n">
        <v>9</v>
      </c>
      <c r="M3942" s="3" t="n">
        <v>9</v>
      </c>
      <c r="N3942" s="3" t="n">
        <v>15</v>
      </c>
      <c r="O3942" s="3" t="n">
        <v>7</v>
      </c>
      <c r="P3942" s="3" t="n">
        <v>8.1</v>
      </c>
      <c r="Q3942" s="3" t="n">
        <v>24.2</v>
      </c>
      <c r="R3942" s="3" t="s">
        <v>11510</v>
      </c>
      <c r="S3942" s="4" t="n">
        <v>45747.1987962963</v>
      </c>
      <c r="T3942" s="3" t="s">
        <v>65</v>
      </c>
      <c r="U3942" s="3" t="s">
        <v>65</v>
      </c>
      <c r="V3942" s="3" t="n">
        <v>1</v>
      </c>
      <c r="W3942" s="3" t="n">
        <v>1</v>
      </c>
      <c r="X3942" s="3" t="n">
        <v>0</v>
      </c>
      <c r="Y3942" s="3" t="s">
        <v>30</v>
      </c>
      <c r="Z3942" s="3" t="s">
        <v>30</v>
      </c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</row>
    <row r="3943" customFormat="false" ht="15.75" hidden="false" customHeight="false" outlineLevel="0" collapsed="false">
      <c r="A3943" s="3" t="n">
        <v>3942</v>
      </c>
      <c r="B3943" s="3" t="s">
        <v>11511</v>
      </c>
      <c r="C3943" s="3" t="s">
        <v>11512</v>
      </c>
      <c r="D3943" s="3" t="n">
        <v>1</v>
      </c>
      <c r="E3943" s="3" t="n">
        <v>1.8823293</v>
      </c>
      <c r="F3943" s="3" t="n">
        <v>14</v>
      </c>
      <c r="G3943" s="3" t="n">
        <v>14</v>
      </c>
      <c r="H3943" s="3" t="n">
        <v>4</v>
      </c>
      <c r="I3943" s="3" t="n">
        <v>4</v>
      </c>
      <c r="J3943" s="3" t="n">
        <v>26</v>
      </c>
      <c r="K3943" s="3" t="n">
        <v>26</v>
      </c>
      <c r="L3943" s="3" t="n">
        <v>9</v>
      </c>
      <c r="M3943" s="3" t="n">
        <v>9</v>
      </c>
      <c r="N3943" s="3" t="n">
        <v>13</v>
      </c>
      <c r="O3943" s="3" t="n">
        <v>-1</v>
      </c>
      <c r="P3943" s="3" t="n">
        <v>8.1</v>
      </c>
      <c r="Q3943" s="3" t="n">
        <v>24.2</v>
      </c>
      <c r="R3943" s="3" t="s">
        <v>11513</v>
      </c>
      <c r="S3943" s="4" t="n">
        <v>45747.1989351852</v>
      </c>
      <c r="T3943" s="3" t="s">
        <v>4910</v>
      </c>
      <c r="U3943" s="3" t="s">
        <v>4910</v>
      </c>
      <c r="V3943" s="3" t="n">
        <v>1</v>
      </c>
      <c r="W3943" s="3" t="n">
        <v>0</v>
      </c>
      <c r="X3943" s="3" t="n">
        <v>0</v>
      </c>
      <c r="Y3943" s="3" t="s">
        <v>30</v>
      </c>
      <c r="Z3943" s="3" t="s">
        <v>30</v>
      </c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</row>
    <row r="3944" customFormat="false" ht="15.75" hidden="false" customHeight="false" outlineLevel="0" collapsed="false">
      <c r="A3944" s="3" t="n">
        <v>3943</v>
      </c>
      <c r="B3944" s="3" t="s">
        <v>11514</v>
      </c>
      <c r="C3944" s="3" t="s">
        <v>11515</v>
      </c>
      <c r="D3944" s="3" t="n">
        <v>1</v>
      </c>
      <c r="E3944" s="3" t="n">
        <v>1.7672526</v>
      </c>
      <c r="F3944" s="3" t="n">
        <v>14</v>
      </c>
      <c r="G3944" s="3" t="n">
        <v>14</v>
      </c>
      <c r="H3944" s="3" t="n">
        <v>4</v>
      </c>
      <c r="I3944" s="3" t="n">
        <v>4</v>
      </c>
      <c r="J3944" s="3" t="n">
        <v>26</v>
      </c>
      <c r="K3944" s="3" t="n">
        <v>26</v>
      </c>
      <c r="L3944" s="3" t="n">
        <v>9</v>
      </c>
      <c r="M3944" s="3" t="n">
        <v>9</v>
      </c>
      <c r="N3944" s="3" t="n">
        <v>9</v>
      </c>
      <c r="O3944" s="3" t="n">
        <v>-1</v>
      </c>
      <c r="P3944" s="3" t="n">
        <v>8.1</v>
      </c>
      <c r="Q3944" s="3" t="n">
        <v>24.2</v>
      </c>
      <c r="R3944" s="3" t="s">
        <v>11516</v>
      </c>
      <c r="S3944" s="4" t="n">
        <v>45747.1990393519</v>
      </c>
      <c r="T3944" s="3" t="s">
        <v>65</v>
      </c>
      <c r="U3944" s="3" t="s">
        <v>65</v>
      </c>
      <c r="V3944" s="3" t="n">
        <v>1</v>
      </c>
      <c r="W3944" s="3" t="n">
        <v>0</v>
      </c>
      <c r="X3944" s="3" t="n">
        <v>0</v>
      </c>
      <c r="Y3944" s="3" t="s">
        <v>30</v>
      </c>
      <c r="Z3944" s="3" t="s">
        <v>30</v>
      </c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</row>
    <row r="3945" customFormat="false" ht="15.75" hidden="false" customHeight="false" outlineLevel="0" collapsed="false">
      <c r="A3945" s="3" t="n">
        <v>3944</v>
      </c>
      <c r="B3945" s="3" t="s">
        <v>11517</v>
      </c>
      <c r="C3945" s="3" t="s">
        <v>11518</v>
      </c>
      <c r="D3945" s="3" t="n">
        <v>1</v>
      </c>
      <c r="E3945" s="3" t="n">
        <v>1.8713163</v>
      </c>
      <c r="F3945" s="3" t="n">
        <v>15</v>
      </c>
      <c r="G3945" s="3" t="n">
        <v>15</v>
      </c>
      <c r="H3945" s="3" t="n">
        <v>4</v>
      </c>
      <c r="I3945" s="3" t="n">
        <v>4</v>
      </c>
      <c r="J3945" s="3" t="n">
        <v>30</v>
      </c>
      <c r="K3945" s="3" t="n">
        <v>30</v>
      </c>
      <c r="L3945" s="3" t="n">
        <v>10</v>
      </c>
      <c r="M3945" s="3" t="n">
        <v>10</v>
      </c>
      <c r="N3945" s="3" t="n">
        <v>12</v>
      </c>
      <c r="O3945" s="3" t="n">
        <v>-1</v>
      </c>
      <c r="P3945" s="3" t="n">
        <v>8.1</v>
      </c>
      <c r="Q3945" s="3" t="n">
        <v>24.2</v>
      </c>
      <c r="R3945" s="3" t="s">
        <v>11519</v>
      </c>
      <c r="S3945" s="4" t="n">
        <v>45747.1991550926</v>
      </c>
      <c r="T3945" s="3" t="s">
        <v>65</v>
      </c>
      <c r="U3945" s="3" t="s">
        <v>65</v>
      </c>
      <c r="V3945" s="3" t="n">
        <v>1</v>
      </c>
      <c r="W3945" s="3" t="n">
        <v>0</v>
      </c>
      <c r="X3945" s="3" t="n">
        <v>0</v>
      </c>
      <c r="Y3945" s="3" t="s">
        <v>30</v>
      </c>
      <c r="Z3945" s="3" t="s">
        <v>30</v>
      </c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</row>
    <row r="3946" customFormat="false" ht="15.75" hidden="false" customHeight="false" outlineLevel="0" collapsed="false">
      <c r="A3946" s="3" t="n">
        <v>3945</v>
      </c>
      <c r="B3946" s="3" t="s">
        <v>11520</v>
      </c>
      <c r="C3946" s="3" t="s">
        <v>11521</v>
      </c>
      <c r="D3946" s="3" t="n">
        <v>1</v>
      </c>
      <c r="E3946" s="3" t="n">
        <v>1.769818</v>
      </c>
      <c r="F3946" s="3" t="n">
        <v>15</v>
      </c>
      <c r="G3946" s="3" t="n">
        <v>15</v>
      </c>
      <c r="H3946" s="3" t="n">
        <v>4</v>
      </c>
      <c r="I3946" s="3" t="n">
        <v>4</v>
      </c>
      <c r="J3946" s="3" t="n">
        <v>30</v>
      </c>
      <c r="K3946" s="3" t="n">
        <v>30</v>
      </c>
      <c r="L3946" s="3" t="n">
        <v>10</v>
      </c>
      <c r="M3946" s="3" t="n">
        <v>10</v>
      </c>
      <c r="N3946" s="3" t="n">
        <v>12</v>
      </c>
      <c r="O3946" s="3" t="n">
        <v>-1</v>
      </c>
      <c r="P3946" s="3" t="n">
        <v>8.1</v>
      </c>
      <c r="Q3946" s="3" t="n">
        <v>24.2</v>
      </c>
      <c r="R3946" s="3" t="s">
        <v>11522</v>
      </c>
      <c r="S3946" s="4" t="n">
        <v>45747.1992592593</v>
      </c>
      <c r="T3946" s="3" t="s">
        <v>65</v>
      </c>
      <c r="U3946" s="3" t="s">
        <v>65</v>
      </c>
      <c r="V3946" s="3" t="n">
        <v>1</v>
      </c>
      <c r="W3946" s="3" t="n">
        <v>0</v>
      </c>
      <c r="X3946" s="3" t="n">
        <v>0</v>
      </c>
      <c r="Y3946" s="3" t="s">
        <v>30</v>
      </c>
      <c r="Z3946" s="3" t="s">
        <v>30</v>
      </c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</row>
    <row r="3947" customFormat="false" ht="15.75" hidden="false" customHeight="false" outlineLevel="0" collapsed="false">
      <c r="A3947" s="3" t="n">
        <v>3946</v>
      </c>
      <c r="B3947" s="3" t="s">
        <v>11523</v>
      </c>
      <c r="C3947" s="3" t="s">
        <v>11524</v>
      </c>
      <c r="D3947" s="3" t="n">
        <v>1</v>
      </c>
      <c r="E3947" s="3" t="n">
        <v>1.9416097</v>
      </c>
      <c r="F3947" s="3" t="n">
        <v>14</v>
      </c>
      <c r="G3947" s="3" t="n">
        <v>14</v>
      </c>
      <c r="H3947" s="3" t="n">
        <v>4</v>
      </c>
      <c r="I3947" s="3" t="n">
        <v>4</v>
      </c>
      <c r="J3947" s="3" t="n">
        <v>26</v>
      </c>
      <c r="K3947" s="3" t="n">
        <v>26</v>
      </c>
      <c r="L3947" s="3" t="n">
        <v>9</v>
      </c>
      <c r="M3947" s="3" t="n">
        <v>9</v>
      </c>
      <c r="N3947" s="3" t="n">
        <v>9</v>
      </c>
      <c r="O3947" s="3" t="n">
        <v>-1</v>
      </c>
      <c r="P3947" s="3" t="n">
        <v>8.1</v>
      </c>
      <c r="Q3947" s="3" t="n">
        <v>24.2</v>
      </c>
      <c r="R3947" s="3" t="s">
        <v>11525</v>
      </c>
      <c r="S3947" s="4" t="n">
        <v>45747.1993634259</v>
      </c>
      <c r="T3947" s="3" t="s">
        <v>65</v>
      </c>
      <c r="U3947" s="3" t="s">
        <v>65</v>
      </c>
      <c r="V3947" s="3" t="n">
        <v>1</v>
      </c>
      <c r="W3947" s="3" t="n">
        <v>0</v>
      </c>
      <c r="X3947" s="3" t="n">
        <v>0</v>
      </c>
      <c r="Y3947" s="3" t="s">
        <v>30</v>
      </c>
      <c r="Z3947" s="3" t="s">
        <v>30</v>
      </c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</row>
    <row r="3948" customFormat="false" ht="15.75" hidden="false" customHeight="false" outlineLevel="0" collapsed="false">
      <c r="A3948" s="3" t="n">
        <v>3947</v>
      </c>
      <c r="B3948" s="3" t="s">
        <v>11526</v>
      </c>
      <c r="C3948" s="3" t="s">
        <v>11527</v>
      </c>
      <c r="D3948" s="3" t="n">
        <v>1</v>
      </c>
      <c r="E3948" s="3" t="n">
        <v>1.761119</v>
      </c>
      <c r="F3948" s="3" t="n">
        <v>14</v>
      </c>
      <c r="G3948" s="3" t="n">
        <v>14</v>
      </c>
      <c r="H3948" s="3" t="n">
        <v>4</v>
      </c>
      <c r="I3948" s="3" t="n">
        <v>4</v>
      </c>
      <c r="J3948" s="3" t="n">
        <v>28</v>
      </c>
      <c r="K3948" s="3" t="n">
        <v>28</v>
      </c>
      <c r="L3948" s="3" t="n">
        <v>9</v>
      </c>
      <c r="M3948" s="3" t="n">
        <v>9</v>
      </c>
      <c r="N3948" s="3" t="n">
        <v>9</v>
      </c>
      <c r="O3948" s="3" t="n">
        <v>-1</v>
      </c>
      <c r="P3948" s="3" t="n">
        <v>8.1</v>
      </c>
      <c r="Q3948" s="3" t="n">
        <v>24.2</v>
      </c>
      <c r="R3948" s="3" t="s">
        <v>11528</v>
      </c>
      <c r="S3948" s="4" t="n">
        <v>45747.1994675926</v>
      </c>
      <c r="T3948" s="3" t="s">
        <v>65</v>
      </c>
      <c r="U3948" s="3" t="s">
        <v>65</v>
      </c>
      <c r="V3948" s="3" t="n">
        <v>1</v>
      </c>
      <c r="W3948" s="3" t="n">
        <v>0</v>
      </c>
      <c r="X3948" s="3" t="n">
        <v>0</v>
      </c>
      <c r="Y3948" s="3" t="s">
        <v>30</v>
      </c>
      <c r="Z3948" s="3" t="s">
        <v>30</v>
      </c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</row>
    <row r="3949" customFormat="false" ht="15.75" hidden="false" customHeight="false" outlineLevel="0" collapsed="false">
      <c r="A3949" s="3" t="n">
        <v>3948</v>
      </c>
      <c r="B3949" s="3" t="s">
        <v>11529</v>
      </c>
      <c r="C3949" s="3" t="s">
        <v>11530</v>
      </c>
      <c r="D3949" s="3" t="n">
        <v>1</v>
      </c>
      <c r="E3949" s="3" t="n">
        <v>1.8431432</v>
      </c>
      <c r="F3949" s="3" t="n">
        <v>16</v>
      </c>
      <c r="G3949" s="3" t="n">
        <v>16</v>
      </c>
      <c r="H3949" s="3" t="n">
        <v>4</v>
      </c>
      <c r="I3949" s="3" t="n">
        <v>4</v>
      </c>
      <c r="J3949" s="3" t="n">
        <v>31</v>
      </c>
      <c r="K3949" s="3" t="n">
        <v>31</v>
      </c>
      <c r="L3949" s="3" t="n">
        <v>11</v>
      </c>
      <c r="M3949" s="3" t="n">
        <v>11</v>
      </c>
      <c r="N3949" s="3" t="n">
        <v>12</v>
      </c>
      <c r="O3949" s="3" t="n">
        <v>-1</v>
      </c>
      <c r="P3949" s="3" t="n">
        <v>8.1</v>
      </c>
      <c r="Q3949" s="3" t="n">
        <v>24.2</v>
      </c>
      <c r="R3949" s="3" t="s">
        <v>11531</v>
      </c>
      <c r="S3949" s="4" t="n">
        <v>45747.1995833333</v>
      </c>
      <c r="T3949" s="3" t="s">
        <v>65</v>
      </c>
      <c r="U3949" s="3" t="s">
        <v>65</v>
      </c>
      <c r="V3949" s="3" t="n">
        <v>1</v>
      </c>
      <c r="W3949" s="3" t="n">
        <v>0</v>
      </c>
      <c r="X3949" s="3" t="n">
        <v>0</v>
      </c>
      <c r="Y3949" s="3" t="s">
        <v>30</v>
      </c>
      <c r="Z3949" s="3" t="s">
        <v>30</v>
      </c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  <c r="BG3949" s="3"/>
      <c r="BH3949" s="3"/>
      <c r="BI3949" s="3"/>
      <c r="BJ3949" s="3"/>
    </row>
    <row r="3950" customFormat="false" ht="15.75" hidden="false" customHeight="false" outlineLevel="0" collapsed="false">
      <c r="A3950" s="3" t="n">
        <v>3949</v>
      </c>
      <c r="B3950" s="3" t="s">
        <v>11532</v>
      </c>
      <c r="C3950" s="3" t="s">
        <v>11533</v>
      </c>
      <c r="D3950" s="3" t="n">
        <v>1</v>
      </c>
      <c r="E3950" s="3" t="n">
        <v>1.8105764</v>
      </c>
      <c r="F3950" s="3" t="n">
        <v>15</v>
      </c>
      <c r="G3950" s="3" t="n">
        <v>15</v>
      </c>
      <c r="H3950" s="3" t="n">
        <v>4</v>
      </c>
      <c r="I3950" s="3" t="n">
        <v>4</v>
      </c>
      <c r="J3950" s="3" t="n">
        <v>27</v>
      </c>
      <c r="K3950" s="3" t="n">
        <v>27</v>
      </c>
      <c r="L3950" s="3" t="n">
        <v>10</v>
      </c>
      <c r="M3950" s="3" t="n">
        <v>10</v>
      </c>
      <c r="N3950" s="3" t="n">
        <v>9</v>
      </c>
      <c r="O3950" s="3" t="n">
        <v>-1</v>
      </c>
      <c r="P3950" s="3" t="n">
        <v>8.1</v>
      </c>
      <c r="Q3950" s="3" t="n">
        <v>24.2</v>
      </c>
      <c r="R3950" s="3" t="s">
        <v>11534</v>
      </c>
      <c r="S3950" s="4" t="n">
        <v>45747.1996875</v>
      </c>
      <c r="T3950" s="3" t="s">
        <v>65</v>
      </c>
      <c r="U3950" s="3" t="s">
        <v>65</v>
      </c>
      <c r="V3950" s="3" t="n">
        <v>1</v>
      </c>
      <c r="W3950" s="3" t="n">
        <v>0</v>
      </c>
      <c r="X3950" s="3" t="n">
        <v>0</v>
      </c>
      <c r="Y3950" s="3" t="s">
        <v>30</v>
      </c>
      <c r="Z3950" s="3" t="s">
        <v>30</v>
      </c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</row>
    <row r="3951" customFormat="false" ht="15.75" hidden="false" customHeight="false" outlineLevel="0" collapsed="false">
      <c r="A3951" s="3" t="n">
        <v>3950</v>
      </c>
      <c r="B3951" s="3" t="s">
        <v>11535</v>
      </c>
      <c r="C3951" s="3" t="s">
        <v>11536</v>
      </c>
      <c r="D3951" s="3" t="n">
        <v>1</v>
      </c>
      <c r="E3951" s="3" t="n">
        <v>1.8297581</v>
      </c>
      <c r="F3951" s="3" t="n">
        <v>15</v>
      </c>
      <c r="G3951" s="3" t="n">
        <v>15</v>
      </c>
      <c r="H3951" s="3" t="n">
        <v>4</v>
      </c>
      <c r="I3951" s="3" t="n">
        <v>4</v>
      </c>
      <c r="J3951" s="3" t="n">
        <v>36</v>
      </c>
      <c r="K3951" s="3" t="n">
        <v>36</v>
      </c>
      <c r="L3951" s="3" t="n">
        <v>10</v>
      </c>
      <c r="M3951" s="3" t="n">
        <v>10</v>
      </c>
      <c r="N3951" s="3" t="n">
        <v>8</v>
      </c>
      <c r="O3951" s="3" t="n">
        <v>-1</v>
      </c>
      <c r="P3951" s="3" t="n">
        <v>8.1</v>
      </c>
      <c r="Q3951" s="3" t="n">
        <v>24.2</v>
      </c>
      <c r="R3951" s="3" t="s">
        <v>11537</v>
      </c>
      <c r="S3951" s="4" t="n">
        <v>45747.1997916667</v>
      </c>
      <c r="T3951" s="3" t="s">
        <v>65</v>
      </c>
      <c r="U3951" s="3" t="s">
        <v>65</v>
      </c>
      <c r="V3951" s="3" t="n">
        <v>1</v>
      </c>
      <c r="W3951" s="3" t="n">
        <v>0</v>
      </c>
      <c r="X3951" s="3" t="n">
        <v>0</v>
      </c>
      <c r="Y3951" s="3" t="s">
        <v>30</v>
      </c>
      <c r="Z3951" s="3" t="s">
        <v>30</v>
      </c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</row>
    <row r="3952" customFormat="false" ht="15.75" hidden="false" customHeight="false" outlineLevel="0" collapsed="false">
      <c r="A3952" s="3" t="n">
        <v>3951</v>
      </c>
      <c r="B3952" s="3" t="s">
        <v>11538</v>
      </c>
      <c r="C3952" s="3" t="s">
        <v>11539</v>
      </c>
      <c r="D3952" s="3" t="n">
        <v>1</v>
      </c>
      <c r="E3952" s="3" t="n">
        <v>1.7626417</v>
      </c>
      <c r="F3952" s="3" t="n">
        <v>16</v>
      </c>
      <c r="G3952" s="3" t="n">
        <v>16</v>
      </c>
      <c r="H3952" s="3" t="n">
        <v>4</v>
      </c>
      <c r="I3952" s="3" t="n">
        <v>4</v>
      </c>
      <c r="J3952" s="3" t="n">
        <v>28</v>
      </c>
      <c r="K3952" s="3" t="n">
        <v>28</v>
      </c>
      <c r="L3952" s="3" t="n">
        <v>9</v>
      </c>
      <c r="M3952" s="3" t="n">
        <v>9</v>
      </c>
      <c r="N3952" s="3" t="n">
        <v>5</v>
      </c>
      <c r="O3952" s="3" t="n">
        <v>-1</v>
      </c>
      <c r="P3952" s="3" t="n">
        <v>8.1</v>
      </c>
      <c r="Q3952" s="3" t="n">
        <v>24.2</v>
      </c>
      <c r="R3952" s="3" t="s">
        <v>11540</v>
      </c>
      <c r="S3952" s="4" t="n">
        <v>45747.1998958333</v>
      </c>
      <c r="T3952" s="3" t="s">
        <v>65</v>
      </c>
      <c r="U3952" s="3" t="s">
        <v>65</v>
      </c>
      <c r="V3952" s="3" t="n">
        <v>1</v>
      </c>
      <c r="W3952" s="3" t="n">
        <v>0</v>
      </c>
      <c r="X3952" s="3" t="n">
        <v>0</v>
      </c>
      <c r="Y3952" s="3" t="s">
        <v>30</v>
      </c>
      <c r="Z3952" s="3" t="s">
        <v>30</v>
      </c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</row>
    <row r="3953" customFormat="false" ht="15.75" hidden="false" customHeight="false" outlineLevel="0" collapsed="false">
      <c r="A3953" s="3" t="n">
        <v>3952</v>
      </c>
      <c r="B3953" s="3" t="s">
        <v>11541</v>
      </c>
      <c r="C3953" s="3" t="s">
        <v>11542</v>
      </c>
      <c r="D3953" s="3" t="n">
        <v>1</v>
      </c>
      <c r="E3953" s="3" t="n">
        <v>1.9103882</v>
      </c>
      <c r="F3953" s="3" t="n">
        <v>18</v>
      </c>
      <c r="G3953" s="3" t="n">
        <v>18</v>
      </c>
      <c r="H3953" s="3" t="n">
        <v>4</v>
      </c>
      <c r="I3953" s="3" t="n">
        <v>4</v>
      </c>
      <c r="J3953" s="3" t="n">
        <v>35</v>
      </c>
      <c r="K3953" s="3" t="n">
        <v>35</v>
      </c>
      <c r="L3953" s="3" t="n">
        <v>11</v>
      </c>
      <c r="M3953" s="3" t="n">
        <v>11</v>
      </c>
      <c r="N3953" s="3" t="n">
        <v>8</v>
      </c>
      <c r="O3953" s="3" t="n">
        <v>-1</v>
      </c>
      <c r="P3953" s="3" t="n">
        <v>8.1</v>
      </c>
      <c r="Q3953" s="3" t="n">
        <v>24.2</v>
      </c>
      <c r="R3953" s="3" t="s">
        <v>11543</v>
      </c>
      <c r="S3953" s="4" t="n">
        <v>45747.2000115741</v>
      </c>
      <c r="T3953" s="3" t="s">
        <v>65</v>
      </c>
      <c r="U3953" s="3" t="s">
        <v>65</v>
      </c>
      <c r="V3953" s="3" t="n">
        <v>1</v>
      </c>
      <c r="W3953" s="3" t="n">
        <v>0</v>
      </c>
      <c r="X3953" s="3" t="n">
        <v>0</v>
      </c>
      <c r="Y3953" s="3" t="s">
        <v>30</v>
      </c>
      <c r="Z3953" s="3" t="s">
        <v>30</v>
      </c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</row>
    <row r="3954" customFormat="false" ht="15.75" hidden="false" customHeight="false" outlineLevel="0" collapsed="false">
      <c r="A3954" s="3" t="n">
        <v>3953</v>
      </c>
      <c r="B3954" s="3" t="s">
        <v>11544</v>
      </c>
      <c r="C3954" s="3" t="s">
        <v>11545</v>
      </c>
      <c r="D3954" s="3" t="n">
        <v>1</v>
      </c>
      <c r="E3954" s="3" t="n">
        <v>1.8148084</v>
      </c>
      <c r="F3954" s="3" t="n">
        <v>17</v>
      </c>
      <c r="G3954" s="3" t="n">
        <v>17</v>
      </c>
      <c r="H3954" s="3" t="n">
        <v>4</v>
      </c>
      <c r="I3954" s="3" t="n">
        <v>4</v>
      </c>
      <c r="J3954" s="3" t="n">
        <v>31</v>
      </c>
      <c r="K3954" s="3" t="n">
        <v>31</v>
      </c>
      <c r="L3954" s="3" t="n">
        <v>10</v>
      </c>
      <c r="M3954" s="3" t="n">
        <v>10</v>
      </c>
      <c r="N3954" s="3" t="n">
        <v>5</v>
      </c>
      <c r="O3954" s="3" t="n">
        <v>-1</v>
      </c>
      <c r="P3954" s="3" t="n">
        <v>8.1</v>
      </c>
      <c r="Q3954" s="3" t="n">
        <v>24.2</v>
      </c>
      <c r="R3954" s="3" t="s">
        <v>11546</v>
      </c>
      <c r="S3954" s="4" t="n">
        <v>45747.2001157407</v>
      </c>
      <c r="T3954" s="3" t="s">
        <v>65</v>
      </c>
      <c r="U3954" s="3" t="s">
        <v>65</v>
      </c>
      <c r="V3954" s="3" t="n">
        <v>1</v>
      </c>
      <c r="W3954" s="3" t="n">
        <v>0</v>
      </c>
      <c r="X3954" s="3" t="n">
        <v>0</v>
      </c>
      <c r="Y3954" s="3" t="s">
        <v>30</v>
      </c>
      <c r="Z3954" s="3" t="s">
        <v>30</v>
      </c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</row>
    <row r="3955" customFormat="false" ht="15.75" hidden="false" customHeight="false" outlineLevel="0" collapsed="false">
      <c r="A3955" s="3" t="n">
        <v>3954</v>
      </c>
      <c r="B3955" s="3" t="s">
        <v>11547</v>
      </c>
      <c r="C3955" s="3" t="s">
        <v>11548</v>
      </c>
      <c r="D3955" s="3" t="n">
        <v>1</v>
      </c>
      <c r="E3955" s="3" t="n">
        <v>2.2980083</v>
      </c>
      <c r="F3955" s="3" t="n">
        <v>24</v>
      </c>
      <c r="G3955" s="3" t="n">
        <v>24</v>
      </c>
      <c r="H3955" s="3" t="n">
        <v>4</v>
      </c>
      <c r="I3955" s="3" t="n">
        <v>4</v>
      </c>
      <c r="J3955" s="3" t="n">
        <v>41</v>
      </c>
      <c r="K3955" s="3" t="n">
        <v>41</v>
      </c>
      <c r="L3955" s="3" t="n">
        <v>14</v>
      </c>
      <c r="M3955" s="3" t="n">
        <v>14</v>
      </c>
      <c r="N3955" s="3" t="n">
        <v>7</v>
      </c>
      <c r="O3955" s="3" t="n">
        <v>-1</v>
      </c>
      <c r="P3955" s="3" t="n">
        <v>8.1</v>
      </c>
      <c r="Q3955" s="3" t="n">
        <v>24.2</v>
      </c>
      <c r="R3955" s="3" t="s">
        <v>11549</v>
      </c>
      <c r="S3955" s="4" t="n">
        <v>45747.2002430556</v>
      </c>
      <c r="T3955" s="3" t="s">
        <v>65</v>
      </c>
      <c r="U3955" s="3" t="s">
        <v>65</v>
      </c>
      <c r="V3955" s="3" t="n">
        <v>1</v>
      </c>
      <c r="W3955" s="3" t="n">
        <v>0</v>
      </c>
      <c r="X3955" s="3" t="n">
        <v>0</v>
      </c>
      <c r="Y3955" s="3" t="s">
        <v>30</v>
      </c>
      <c r="Z3955" s="3" t="s">
        <v>30</v>
      </c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</row>
    <row r="3956" customFormat="false" ht="15.75" hidden="false" customHeight="false" outlineLevel="0" collapsed="false">
      <c r="A3956" s="3" t="n">
        <v>3955</v>
      </c>
      <c r="B3956" s="3" t="s">
        <v>11550</v>
      </c>
      <c r="C3956" s="3" t="s">
        <v>11551</v>
      </c>
      <c r="D3956" s="3" t="n">
        <v>1</v>
      </c>
      <c r="E3956" s="3" t="n">
        <v>2.1720672</v>
      </c>
      <c r="F3956" s="3" t="n">
        <v>21</v>
      </c>
      <c r="G3956" s="3" t="n">
        <v>21</v>
      </c>
      <c r="H3956" s="3" t="n">
        <v>4</v>
      </c>
      <c r="I3956" s="3" t="n">
        <v>4</v>
      </c>
      <c r="J3956" s="3" t="n">
        <v>41</v>
      </c>
      <c r="K3956" s="3" t="n">
        <v>41</v>
      </c>
      <c r="L3956" s="3" t="n">
        <v>14</v>
      </c>
      <c r="M3956" s="3" t="n">
        <v>14</v>
      </c>
      <c r="N3956" s="3" t="n">
        <v>16</v>
      </c>
      <c r="O3956" s="3" t="n">
        <v>-1</v>
      </c>
      <c r="P3956" s="3" t="n">
        <v>8.1</v>
      </c>
      <c r="Q3956" s="3" t="n">
        <v>24.2</v>
      </c>
      <c r="R3956" s="3" t="s">
        <v>11552</v>
      </c>
      <c r="S3956" s="4" t="n">
        <v>45747.2003819444</v>
      </c>
      <c r="T3956" s="3" t="s">
        <v>65</v>
      </c>
      <c r="U3956" s="3" t="s">
        <v>65</v>
      </c>
      <c r="V3956" s="3" t="n">
        <v>1</v>
      </c>
      <c r="W3956" s="3" t="n">
        <v>0</v>
      </c>
      <c r="X3956" s="3" t="n">
        <v>0</v>
      </c>
      <c r="Y3956" s="3" t="s">
        <v>30</v>
      </c>
      <c r="Z3956" s="3" t="s">
        <v>30</v>
      </c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</row>
    <row r="3957" customFormat="false" ht="15.75" hidden="false" customHeight="false" outlineLevel="0" collapsed="false">
      <c r="A3957" s="3" t="n">
        <v>3956</v>
      </c>
      <c r="B3957" s="3" t="s">
        <v>11553</v>
      </c>
      <c r="C3957" s="3" t="s">
        <v>11554</v>
      </c>
      <c r="D3957" s="3" t="n">
        <v>1</v>
      </c>
      <c r="E3957" s="3" t="n">
        <v>1.5911856</v>
      </c>
      <c r="F3957" s="3" t="n">
        <v>17</v>
      </c>
      <c r="G3957" s="3" t="n">
        <v>17</v>
      </c>
      <c r="H3957" s="3" t="n">
        <v>4</v>
      </c>
      <c r="I3957" s="3" t="n">
        <v>4</v>
      </c>
      <c r="J3957" s="3" t="n">
        <v>32</v>
      </c>
      <c r="K3957" s="3" t="n">
        <v>32</v>
      </c>
      <c r="L3957" s="3" t="n">
        <v>10</v>
      </c>
      <c r="M3957" s="3" t="n">
        <v>10</v>
      </c>
      <c r="N3957" s="3" t="n">
        <v>5</v>
      </c>
      <c r="O3957" s="3" t="n">
        <v>5</v>
      </c>
      <c r="P3957" s="3" t="n">
        <v>8.1</v>
      </c>
      <c r="Q3957" s="3" t="n">
        <v>24.2</v>
      </c>
      <c r="R3957" s="3" t="s">
        <v>11555</v>
      </c>
      <c r="S3957" s="4" t="n">
        <v>45747.2004861111</v>
      </c>
      <c r="T3957" s="3" t="s">
        <v>65</v>
      </c>
      <c r="U3957" s="3" t="s">
        <v>65</v>
      </c>
      <c r="V3957" s="3" t="n">
        <v>1</v>
      </c>
      <c r="W3957" s="3" t="n">
        <v>1</v>
      </c>
      <c r="X3957" s="3" t="n">
        <v>0</v>
      </c>
      <c r="Y3957" s="3" t="s">
        <v>30</v>
      </c>
      <c r="Z3957" s="3" t="s">
        <v>30</v>
      </c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</row>
    <row r="3958" customFormat="false" ht="15.75" hidden="false" customHeight="false" outlineLevel="0" collapsed="false">
      <c r="A3958" s="3" t="n">
        <v>3957</v>
      </c>
      <c r="B3958" s="3" t="s">
        <v>11556</v>
      </c>
      <c r="C3958" s="3" t="s">
        <v>11557</v>
      </c>
      <c r="D3958" s="3" t="n">
        <v>1</v>
      </c>
      <c r="E3958" s="3" t="n">
        <v>1.598702</v>
      </c>
      <c r="F3958" s="3" t="n">
        <v>16</v>
      </c>
      <c r="G3958" s="3" t="n">
        <v>16</v>
      </c>
      <c r="H3958" s="3" t="n">
        <v>4</v>
      </c>
      <c r="I3958" s="3" t="n">
        <v>4</v>
      </c>
      <c r="J3958" s="3" t="n">
        <v>30</v>
      </c>
      <c r="K3958" s="3" t="n">
        <v>30</v>
      </c>
      <c r="L3958" s="3" t="n">
        <v>9</v>
      </c>
      <c r="M3958" s="3" t="n">
        <v>9</v>
      </c>
      <c r="N3958" s="3" t="n">
        <v>5</v>
      </c>
      <c r="O3958" s="3" t="n">
        <v>5</v>
      </c>
      <c r="P3958" s="3" t="n">
        <v>8.1</v>
      </c>
      <c r="Q3958" s="3" t="n">
        <v>24.2</v>
      </c>
      <c r="R3958" s="3" t="s">
        <v>11558</v>
      </c>
      <c r="S3958" s="4" t="n">
        <v>45747.2006134259</v>
      </c>
      <c r="T3958" s="3" t="s">
        <v>65</v>
      </c>
      <c r="U3958" s="3" t="s">
        <v>65</v>
      </c>
      <c r="V3958" s="3" t="n">
        <v>1</v>
      </c>
      <c r="W3958" s="3" t="n">
        <v>1</v>
      </c>
      <c r="X3958" s="3" t="n">
        <v>0</v>
      </c>
      <c r="Y3958" s="3" t="s">
        <v>30</v>
      </c>
      <c r="Z3958" s="3" t="s">
        <v>30</v>
      </c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</row>
    <row r="3959" customFormat="false" ht="15.75" hidden="false" customHeight="false" outlineLevel="0" collapsed="false">
      <c r="A3959" s="3" t="n">
        <v>3958</v>
      </c>
      <c r="B3959" s="3" t="s">
        <v>11559</v>
      </c>
      <c r="C3959" s="3" t="s">
        <v>11560</v>
      </c>
      <c r="D3959" s="3" t="n">
        <v>1</v>
      </c>
      <c r="E3959" s="3" t="n">
        <v>1.5659581</v>
      </c>
      <c r="F3959" s="3" t="n">
        <v>12</v>
      </c>
      <c r="G3959" s="3" t="n">
        <v>12</v>
      </c>
      <c r="H3959" s="3" t="n">
        <v>4</v>
      </c>
      <c r="I3959" s="3" t="n">
        <v>4</v>
      </c>
      <c r="J3959" s="3" t="n">
        <v>23</v>
      </c>
      <c r="K3959" s="3" t="n">
        <v>23</v>
      </c>
      <c r="L3959" s="3" t="n">
        <v>7</v>
      </c>
      <c r="M3959" s="3" t="n">
        <v>7</v>
      </c>
      <c r="N3959" s="3" t="n">
        <v>3</v>
      </c>
      <c r="O3959" s="3" t="n">
        <v>-1</v>
      </c>
      <c r="P3959" s="3" t="n">
        <v>8.1</v>
      </c>
      <c r="Q3959" s="3" t="n">
        <v>24.2</v>
      </c>
      <c r="R3959" s="3" t="s">
        <v>11561</v>
      </c>
      <c r="S3959" s="4" t="n">
        <v>45747.2007291667</v>
      </c>
      <c r="T3959" s="3" t="s">
        <v>65</v>
      </c>
      <c r="U3959" s="3" t="s">
        <v>65</v>
      </c>
      <c r="V3959" s="3" t="n">
        <v>1</v>
      </c>
      <c r="W3959" s="3" t="n">
        <v>0</v>
      </c>
      <c r="X3959" s="3" t="n">
        <v>0</v>
      </c>
      <c r="Y3959" s="3" t="s">
        <v>30</v>
      </c>
      <c r="Z3959" s="3" t="s">
        <v>30</v>
      </c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</row>
    <row r="3960" customFormat="false" ht="15.75" hidden="false" customHeight="false" outlineLevel="0" collapsed="false">
      <c r="A3960" s="3" t="n">
        <v>3959</v>
      </c>
      <c r="B3960" s="3" t="s">
        <v>11562</v>
      </c>
      <c r="C3960" s="3" t="s">
        <v>11563</v>
      </c>
      <c r="D3960" s="3" t="n">
        <v>1</v>
      </c>
      <c r="E3960" s="3" t="n">
        <v>1.6503577</v>
      </c>
      <c r="F3960" s="3" t="n">
        <v>12</v>
      </c>
      <c r="G3960" s="3" t="n">
        <v>12</v>
      </c>
      <c r="H3960" s="3" t="n">
        <v>4</v>
      </c>
      <c r="I3960" s="3" t="n">
        <v>4</v>
      </c>
      <c r="J3960" s="3" t="n">
        <v>23</v>
      </c>
      <c r="K3960" s="3" t="n">
        <v>23</v>
      </c>
      <c r="L3960" s="3" t="n">
        <v>7</v>
      </c>
      <c r="M3960" s="3" t="n">
        <v>7</v>
      </c>
      <c r="N3960" s="3" t="n">
        <v>3</v>
      </c>
      <c r="O3960" s="3" t="n">
        <v>-1</v>
      </c>
      <c r="P3960" s="3" t="n">
        <v>8.1</v>
      </c>
      <c r="Q3960" s="3" t="n">
        <v>24.2</v>
      </c>
      <c r="R3960" s="3" t="s">
        <v>11564</v>
      </c>
      <c r="S3960" s="4" t="n">
        <v>45747.2008217593</v>
      </c>
      <c r="T3960" s="3" t="s">
        <v>65</v>
      </c>
      <c r="U3960" s="3" t="s">
        <v>65</v>
      </c>
      <c r="V3960" s="3" t="n">
        <v>1</v>
      </c>
      <c r="W3960" s="3" t="n">
        <v>0</v>
      </c>
      <c r="X3960" s="3" t="n">
        <v>0</v>
      </c>
      <c r="Y3960" s="3" t="s">
        <v>30</v>
      </c>
      <c r="Z3960" s="3" t="s">
        <v>30</v>
      </c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</row>
    <row r="3961" customFormat="false" ht="15.75" hidden="false" customHeight="false" outlineLevel="0" collapsed="false">
      <c r="A3961" s="3" t="n">
        <v>3960</v>
      </c>
      <c r="B3961" s="3" t="s">
        <v>11565</v>
      </c>
      <c r="C3961" s="3" t="s">
        <v>11566</v>
      </c>
      <c r="D3961" s="3" t="n">
        <v>1</v>
      </c>
      <c r="E3961" s="3" t="n">
        <v>2.2426738</v>
      </c>
      <c r="F3961" s="3" t="n">
        <v>25</v>
      </c>
      <c r="G3961" s="3" t="n">
        <v>25</v>
      </c>
      <c r="H3961" s="3" t="n">
        <v>4</v>
      </c>
      <c r="I3961" s="3" t="n">
        <v>4</v>
      </c>
      <c r="J3961" s="3" t="n">
        <v>45</v>
      </c>
      <c r="K3961" s="3" t="n">
        <v>45</v>
      </c>
      <c r="L3961" s="3" t="n">
        <v>12</v>
      </c>
      <c r="M3961" s="3" t="n">
        <v>12</v>
      </c>
      <c r="N3961" s="3" t="n">
        <v>7</v>
      </c>
      <c r="O3961" s="3" t="n">
        <v>-1</v>
      </c>
      <c r="P3961" s="3" t="n">
        <v>8.1</v>
      </c>
      <c r="Q3961" s="3" t="n">
        <v>24.2</v>
      </c>
      <c r="R3961" s="3" t="s">
        <v>11567</v>
      </c>
      <c r="S3961" s="4" t="n">
        <v>45747.2009490741</v>
      </c>
      <c r="T3961" s="3" t="s">
        <v>65</v>
      </c>
      <c r="U3961" s="3" t="s">
        <v>65</v>
      </c>
      <c r="V3961" s="3" t="n">
        <v>1</v>
      </c>
      <c r="W3961" s="3" t="n">
        <v>0</v>
      </c>
      <c r="X3961" s="3" t="n">
        <v>0</v>
      </c>
      <c r="Y3961" s="3" t="s">
        <v>30</v>
      </c>
      <c r="Z3961" s="3" t="s">
        <v>30</v>
      </c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</row>
    <row r="3962" customFormat="false" ht="15.75" hidden="false" customHeight="false" outlineLevel="0" collapsed="false">
      <c r="A3962" s="3" t="n">
        <v>3961</v>
      </c>
      <c r="B3962" s="3" t="s">
        <v>11568</v>
      </c>
      <c r="C3962" s="3" t="s">
        <v>11569</v>
      </c>
      <c r="D3962" s="3" t="n">
        <v>1</v>
      </c>
      <c r="E3962" s="3" t="n">
        <v>7.3097482</v>
      </c>
      <c r="F3962" s="3" t="n">
        <v>85</v>
      </c>
      <c r="G3962" s="3" t="n">
        <v>85</v>
      </c>
      <c r="H3962" s="3" t="n">
        <v>14</v>
      </c>
      <c r="I3962" s="3" t="n">
        <v>14</v>
      </c>
      <c r="J3962" s="3" t="n">
        <v>171</v>
      </c>
      <c r="K3962" s="3" t="n">
        <v>171</v>
      </c>
      <c r="L3962" s="3" t="n">
        <v>29</v>
      </c>
      <c r="M3962" s="3" t="n">
        <v>29</v>
      </c>
      <c r="N3962" s="3" t="n">
        <v>11</v>
      </c>
      <c r="O3962" s="3" t="n">
        <v>-1</v>
      </c>
      <c r="P3962" s="3" t="n">
        <v>8.3</v>
      </c>
      <c r="Q3962" s="3" t="n">
        <v>24.2</v>
      </c>
      <c r="R3962" s="3" t="s">
        <v>11570</v>
      </c>
      <c r="S3962" s="4" t="n">
        <v>45747.2012962963</v>
      </c>
      <c r="T3962" s="3" t="s">
        <v>65</v>
      </c>
      <c r="U3962" s="3" t="s">
        <v>65</v>
      </c>
      <c r="V3962" s="3" t="n">
        <v>1</v>
      </c>
      <c r="W3962" s="3" t="n">
        <v>0</v>
      </c>
      <c r="X3962" s="3" t="n">
        <v>0</v>
      </c>
      <c r="Y3962" s="3" t="s">
        <v>30</v>
      </c>
      <c r="Z3962" s="3" t="s">
        <v>30</v>
      </c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</row>
    <row r="3963" customFormat="false" ht="15.75" hidden="false" customHeight="false" outlineLevel="0" collapsed="false">
      <c r="A3963" s="3" t="n">
        <v>3962</v>
      </c>
      <c r="B3963" s="3" t="s">
        <v>11571</v>
      </c>
      <c r="C3963" s="3" t="s">
        <v>11572</v>
      </c>
      <c r="D3963" s="3" t="n">
        <v>1</v>
      </c>
      <c r="E3963" s="3" t="n">
        <v>1.385653</v>
      </c>
      <c r="F3963" s="3" t="n">
        <v>14</v>
      </c>
      <c r="G3963" s="3" t="n">
        <v>14</v>
      </c>
      <c r="H3963" s="3" t="n">
        <v>7</v>
      </c>
      <c r="I3963" s="3" t="n">
        <v>7</v>
      </c>
      <c r="J3963" s="3" t="n">
        <v>21</v>
      </c>
      <c r="K3963" s="3" t="n">
        <v>21</v>
      </c>
      <c r="L3963" s="3" t="n">
        <v>6</v>
      </c>
      <c r="M3963" s="3" t="n">
        <v>6</v>
      </c>
      <c r="N3963" s="3" t="n">
        <v>3</v>
      </c>
      <c r="O3963" s="3" t="n">
        <v>-1</v>
      </c>
      <c r="P3963" s="3" t="n">
        <v>8.3</v>
      </c>
      <c r="Q3963" s="3" t="n">
        <v>24.2</v>
      </c>
      <c r="R3963" s="3" t="s">
        <v>11573</v>
      </c>
      <c r="S3963" s="4" t="n">
        <v>45747.2014351852</v>
      </c>
      <c r="T3963" s="3" t="s">
        <v>65</v>
      </c>
      <c r="U3963" s="3" t="s">
        <v>65</v>
      </c>
      <c r="V3963" s="3" t="n">
        <v>1</v>
      </c>
      <c r="W3963" s="3" t="n">
        <v>0</v>
      </c>
      <c r="X3963" s="3" t="n">
        <v>0</v>
      </c>
      <c r="Y3963" s="3" t="s">
        <v>30</v>
      </c>
      <c r="Z3963" s="3" t="s">
        <v>30</v>
      </c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</row>
    <row r="3964" customFormat="false" ht="15.75" hidden="false" customHeight="false" outlineLevel="0" collapsed="false">
      <c r="A3964" s="3" t="n">
        <v>3963</v>
      </c>
      <c r="B3964" s="3" t="s">
        <v>11574</v>
      </c>
      <c r="C3964" s="3" t="s">
        <v>11575</v>
      </c>
      <c r="D3964" s="3" t="n">
        <v>1</v>
      </c>
      <c r="E3964" s="3" t="n">
        <v>0.6596364</v>
      </c>
      <c r="F3964" s="3" t="n">
        <v>26</v>
      </c>
      <c r="G3964" s="3" t="n">
        <v>26</v>
      </c>
      <c r="H3964" s="3" t="n">
        <v>6</v>
      </c>
      <c r="I3964" s="3" t="n">
        <v>6</v>
      </c>
      <c r="J3964" s="3" t="n">
        <v>47</v>
      </c>
      <c r="K3964" s="3" t="n">
        <v>47</v>
      </c>
      <c r="L3964" s="3" t="n">
        <v>14</v>
      </c>
      <c r="M3964" s="3" t="n">
        <v>14</v>
      </c>
      <c r="N3964" s="3" t="n">
        <v>-1</v>
      </c>
      <c r="O3964" s="3" t="n">
        <v>-1</v>
      </c>
      <c r="P3964" s="3" t="n">
        <v>8.5</v>
      </c>
      <c r="Q3964" s="3" t="n">
        <v>24.2</v>
      </c>
      <c r="R3964" s="3" t="s">
        <v>11576</v>
      </c>
      <c r="S3964" s="4" t="n">
        <v>45747.2014930556</v>
      </c>
      <c r="T3964" s="3" t="s">
        <v>65</v>
      </c>
      <c r="U3964" s="3" t="s">
        <v>65</v>
      </c>
      <c r="V3964" s="3" t="n">
        <v>0</v>
      </c>
      <c r="W3964" s="3" t="n">
        <v>0</v>
      </c>
      <c r="X3964" s="3" t="n">
        <v>0</v>
      </c>
      <c r="Y3964" s="3" t="s">
        <v>30</v>
      </c>
      <c r="Z3964" s="3" t="s">
        <v>30</v>
      </c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</row>
    <row r="3965" customFormat="false" ht="15.75" hidden="false" customHeight="false" outlineLevel="0" collapsed="false">
      <c r="A3965" s="3" t="n">
        <v>3964</v>
      </c>
      <c r="B3965" s="3" t="s">
        <v>11577</v>
      </c>
      <c r="C3965" s="3" t="s">
        <v>11578</v>
      </c>
      <c r="D3965" s="3" t="n">
        <v>1</v>
      </c>
      <c r="E3965" s="3" t="n">
        <v>9.4243325</v>
      </c>
      <c r="F3965" s="3" t="n">
        <v>286</v>
      </c>
      <c r="G3965" s="3" t="n">
        <v>286</v>
      </c>
      <c r="H3965" s="3" t="n">
        <v>26</v>
      </c>
      <c r="I3965" s="3" t="n">
        <v>26</v>
      </c>
      <c r="J3965" s="3" t="n">
        <v>405</v>
      </c>
      <c r="K3965" s="3" t="n">
        <v>405</v>
      </c>
      <c r="L3965" s="3" t="n">
        <v>50</v>
      </c>
      <c r="M3965" s="3" t="n">
        <v>50</v>
      </c>
      <c r="N3965" s="3" t="n">
        <v>-1</v>
      </c>
      <c r="O3965" s="3" t="n">
        <v>-1</v>
      </c>
      <c r="P3965" s="3" t="n">
        <v>8.3</v>
      </c>
      <c r="Q3965" s="3" t="n">
        <v>24.2</v>
      </c>
      <c r="R3965" s="3" t="s">
        <v>11579</v>
      </c>
      <c r="S3965" s="4" t="n">
        <v>45747.2018402778</v>
      </c>
      <c r="T3965" s="3" t="s">
        <v>65</v>
      </c>
      <c r="U3965" s="3" t="s">
        <v>65</v>
      </c>
      <c r="V3965" s="3" t="n">
        <v>0</v>
      </c>
      <c r="W3965" s="3" t="n">
        <v>0</v>
      </c>
      <c r="X3965" s="3" t="n">
        <v>0</v>
      </c>
      <c r="Y3965" s="3" t="s">
        <v>30</v>
      </c>
      <c r="Z3965" s="3" t="s">
        <v>30</v>
      </c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</row>
    <row r="3966" customFormat="false" ht="15.75" hidden="false" customHeight="false" outlineLevel="0" collapsed="false">
      <c r="A3966" s="3" t="n">
        <v>3965</v>
      </c>
      <c r="B3966" s="3" t="s">
        <v>11580</v>
      </c>
      <c r="C3966" s="3" t="s">
        <v>11581</v>
      </c>
      <c r="D3966" s="3" t="n">
        <v>1</v>
      </c>
      <c r="E3966" s="3" t="n">
        <v>44.2072154</v>
      </c>
      <c r="F3966" s="3" t="n">
        <v>1397</v>
      </c>
      <c r="G3966" s="3" t="n">
        <v>1397</v>
      </c>
      <c r="H3966" s="3" t="n">
        <v>37</v>
      </c>
      <c r="I3966" s="3" t="n">
        <v>37</v>
      </c>
      <c r="J3966" s="3" t="n">
        <v>1637</v>
      </c>
      <c r="K3966" s="3" t="n">
        <v>1637</v>
      </c>
      <c r="L3966" s="3" t="n">
        <v>286</v>
      </c>
      <c r="M3966" s="3" t="n">
        <v>286</v>
      </c>
      <c r="N3966" s="3" t="n">
        <v>-1</v>
      </c>
      <c r="O3966" s="3" t="n">
        <v>-1</v>
      </c>
      <c r="P3966" s="3" t="n">
        <v>9.2</v>
      </c>
      <c r="Q3966" s="3" t="n">
        <v>24.2</v>
      </c>
      <c r="R3966" s="3" t="s">
        <v>11582</v>
      </c>
      <c r="S3966" s="4" t="n">
        <v>45747.202650463</v>
      </c>
      <c r="T3966" s="3" t="s">
        <v>1920</v>
      </c>
      <c r="U3966" s="3" t="s">
        <v>1920</v>
      </c>
      <c r="V3966" s="3" t="n">
        <v>0</v>
      </c>
      <c r="W3966" s="3" t="n">
        <v>0</v>
      </c>
      <c r="X3966" s="3" t="n">
        <v>0</v>
      </c>
      <c r="Y3966" s="3" t="s">
        <v>30</v>
      </c>
      <c r="Z3966" s="3" t="s">
        <v>30</v>
      </c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</row>
    <row r="3967" customFormat="false" ht="15.75" hidden="false" customHeight="false" outlineLevel="0" collapsed="false">
      <c r="A3967" s="3" t="n">
        <v>3966</v>
      </c>
      <c r="B3967" s="3" t="s">
        <v>11583</v>
      </c>
      <c r="C3967" s="3" t="s">
        <v>11584</v>
      </c>
      <c r="D3967" s="3" t="n">
        <v>1</v>
      </c>
      <c r="E3967" s="3" t="n">
        <v>10.80896</v>
      </c>
      <c r="F3967" s="3" t="n">
        <v>184</v>
      </c>
      <c r="G3967" s="3" t="n">
        <v>184</v>
      </c>
      <c r="H3967" s="3" t="n">
        <v>3</v>
      </c>
      <c r="I3967" s="3" t="n">
        <v>3</v>
      </c>
      <c r="J3967" s="3" t="n">
        <v>183</v>
      </c>
      <c r="K3967" s="3" t="n">
        <v>183</v>
      </c>
      <c r="L3967" s="3" t="n">
        <v>26</v>
      </c>
      <c r="M3967" s="3" t="n">
        <v>26</v>
      </c>
      <c r="N3967" s="3" t="n">
        <v>-1</v>
      </c>
      <c r="O3967" s="3" t="n">
        <v>-1</v>
      </c>
      <c r="P3967" s="3" t="n">
        <v>9.2</v>
      </c>
      <c r="Q3967" s="3" t="n">
        <v>24.2</v>
      </c>
      <c r="R3967" s="3" t="s">
        <v>11585</v>
      </c>
      <c r="S3967" s="4" t="n">
        <v>45747.2028703704</v>
      </c>
      <c r="T3967" s="3" t="s">
        <v>256</v>
      </c>
      <c r="U3967" s="3" t="s">
        <v>256</v>
      </c>
      <c r="V3967" s="3" t="n">
        <v>0</v>
      </c>
      <c r="W3967" s="3" t="n">
        <v>0</v>
      </c>
      <c r="X3967" s="3" t="n">
        <v>0</v>
      </c>
      <c r="Y3967" s="3" t="s">
        <v>30</v>
      </c>
      <c r="Z3967" s="3" t="s">
        <v>30</v>
      </c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</row>
    <row r="3968" customFormat="false" ht="15.75" hidden="false" customHeight="false" outlineLevel="0" collapsed="false">
      <c r="A3968" s="3" t="n">
        <v>3967</v>
      </c>
      <c r="B3968" s="3" t="s">
        <v>11586</v>
      </c>
      <c r="C3968" s="3" t="s">
        <v>11587</v>
      </c>
      <c r="D3968" s="3" t="n">
        <v>1</v>
      </c>
      <c r="E3968" s="3" t="n">
        <v>10.6146486</v>
      </c>
      <c r="F3968" s="3" t="n">
        <v>188</v>
      </c>
      <c r="G3968" s="3" t="n">
        <v>188</v>
      </c>
      <c r="H3968" s="3" t="n">
        <v>3</v>
      </c>
      <c r="I3968" s="3" t="n">
        <v>3</v>
      </c>
      <c r="J3968" s="3" t="n">
        <v>186</v>
      </c>
      <c r="K3968" s="3" t="n">
        <v>186</v>
      </c>
      <c r="L3968" s="3" t="n">
        <v>27</v>
      </c>
      <c r="M3968" s="3" t="n">
        <v>27</v>
      </c>
      <c r="N3968" s="3" t="n">
        <v>-1</v>
      </c>
      <c r="O3968" s="3" t="n">
        <v>-1</v>
      </c>
      <c r="P3968" s="3" t="n">
        <v>9.2</v>
      </c>
      <c r="Q3968" s="3" t="n">
        <v>24.2</v>
      </c>
      <c r="R3968" s="3" t="s">
        <v>11588</v>
      </c>
      <c r="S3968" s="4" t="n">
        <v>45747.2030671296</v>
      </c>
      <c r="T3968" s="3" t="s">
        <v>256</v>
      </c>
      <c r="U3968" s="3" t="s">
        <v>256</v>
      </c>
      <c r="V3968" s="3" t="n">
        <v>0</v>
      </c>
      <c r="W3968" s="3" t="n">
        <v>0</v>
      </c>
      <c r="X3968" s="3" t="n">
        <v>0</v>
      </c>
      <c r="Y3968" s="3" t="s">
        <v>30</v>
      </c>
      <c r="Z3968" s="3" t="s">
        <v>30</v>
      </c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</row>
    <row r="3969" customFormat="false" ht="15.75" hidden="false" customHeight="false" outlineLevel="0" collapsed="false">
      <c r="A3969" s="3" t="n">
        <v>3968</v>
      </c>
      <c r="B3969" s="3" t="s">
        <v>11589</v>
      </c>
      <c r="C3969" s="3" t="s">
        <v>11590</v>
      </c>
      <c r="D3969" s="3" t="n">
        <v>1</v>
      </c>
      <c r="E3969" s="3" t="n">
        <v>1.3703583</v>
      </c>
      <c r="F3969" s="3" t="n">
        <v>58</v>
      </c>
      <c r="G3969" s="3" t="n">
        <v>58</v>
      </c>
      <c r="H3969" s="3" t="n">
        <v>10</v>
      </c>
      <c r="I3969" s="3" t="n">
        <v>10</v>
      </c>
      <c r="J3969" s="3" t="n">
        <v>63</v>
      </c>
      <c r="K3969" s="3" t="n">
        <v>63</v>
      </c>
      <c r="L3969" s="3" t="n">
        <v>11</v>
      </c>
      <c r="M3969" s="3" t="n">
        <v>11</v>
      </c>
      <c r="N3969" s="3" t="n">
        <v>-1</v>
      </c>
      <c r="O3969" s="3" t="n">
        <v>-1</v>
      </c>
      <c r="P3969" s="3" t="n">
        <v>9.2</v>
      </c>
      <c r="Q3969" s="3" t="n">
        <v>24.2</v>
      </c>
      <c r="R3969" s="3" t="s">
        <v>11591</v>
      </c>
      <c r="S3969" s="4" t="n">
        <v>45747.203125</v>
      </c>
      <c r="T3969" s="3" t="s">
        <v>256</v>
      </c>
      <c r="U3969" s="3" t="s">
        <v>256</v>
      </c>
      <c r="V3969" s="3" t="n">
        <v>0</v>
      </c>
      <c r="W3969" s="3" t="n">
        <v>0</v>
      </c>
      <c r="X3969" s="3" t="n">
        <v>0</v>
      </c>
      <c r="Y3969" s="3" t="s">
        <v>30</v>
      </c>
      <c r="Z3969" s="3" t="s">
        <v>30</v>
      </c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</row>
    <row r="3970" customFormat="false" ht="15.75" hidden="false" customHeight="false" outlineLevel="0" collapsed="false">
      <c r="A3970" s="3" t="n">
        <v>3969</v>
      </c>
      <c r="B3970" s="3" t="s">
        <v>11592</v>
      </c>
      <c r="C3970" s="3" t="s">
        <v>11593</v>
      </c>
      <c r="D3970" s="3" t="n">
        <v>1</v>
      </c>
      <c r="E3970" s="3" t="n">
        <v>35.1491788</v>
      </c>
      <c r="F3970" s="3" t="n">
        <v>3882</v>
      </c>
      <c r="G3970" s="3" t="n">
        <v>3882</v>
      </c>
      <c r="H3970" s="3" t="n">
        <v>42</v>
      </c>
      <c r="I3970" s="3" t="n">
        <v>42</v>
      </c>
      <c r="J3970" s="3" t="n">
        <v>5322</v>
      </c>
      <c r="K3970" s="3" t="n">
        <v>5322</v>
      </c>
      <c r="L3970" s="3" t="n">
        <v>570</v>
      </c>
      <c r="M3970" s="3" t="n">
        <v>570</v>
      </c>
      <c r="N3970" s="3" t="n">
        <v>-1</v>
      </c>
      <c r="O3970" s="3" t="n">
        <v>-1</v>
      </c>
      <c r="P3970" s="3" t="n">
        <v>9.2</v>
      </c>
      <c r="Q3970" s="3" t="n">
        <v>24.2</v>
      </c>
      <c r="R3970" s="3" t="s">
        <v>11594</v>
      </c>
      <c r="S3970" s="4" t="n">
        <v>45747.6452777778</v>
      </c>
      <c r="T3970" s="3" t="s">
        <v>65</v>
      </c>
      <c r="U3970" s="3" t="s">
        <v>65</v>
      </c>
      <c r="V3970" s="3" t="n">
        <v>0</v>
      </c>
      <c r="W3970" s="3" t="n">
        <v>0</v>
      </c>
      <c r="X3970" s="3" t="n">
        <v>0</v>
      </c>
      <c r="Y3970" s="3" t="s">
        <v>30</v>
      </c>
      <c r="Z3970" s="3" t="s">
        <v>30</v>
      </c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  <c r="BG3970" s="3"/>
      <c r="BH3970" s="3"/>
      <c r="BI3970" s="3"/>
      <c r="BJ3970" s="3"/>
    </row>
    <row r="3971" customFormat="false" ht="15.75" hidden="false" customHeight="false" outlineLevel="0" collapsed="false">
      <c r="A3971" s="3" t="n">
        <v>3970</v>
      </c>
      <c r="B3971" s="3" t="s">
        <v>11595</v>
      </c>
      <c r="C3971" s="3" t="s">
        <v>11596</v>
      </c>
      <c r="D3971" s="3" t="n">
        <v>1</v>
      </c>
      <c r="E3971" s="3" t="n">
        <v>5.3410457</v>
      </c>
      <c r="F3971" s="3" t="n">
        <v>69</v>
      </c>
      <c r="G3971" s="3" t="n">
        <v>69</v>
      </c>
      <c r="H3971" s="3" t="n">
        <v>3</v>
      </c>
      <c r="I3971" s="3" t="n">
        <v>3</v>
      </c>
      <c r="J3971" s="3" t="n">
        <v>66</v>
      </c>
      <c r="K3971" s="3" t="n">
        <v>66</v>
      </c>
      <c r="L3971" s="3" t="n">
        <v>10</v>
      </c>
      <c r="M3971" s="3" t="n">
        <v>10</v>
      </c>
      <c r="N3971" s="3" t="n">
        <v>-1</v>
      </c>
      <c r="O3971" s="3" t="n">
        <v>-1</v>
      </c>
      <c r="P3971" s="3" t="n">
        <v>9.2</v>
      </c>
      <c r="Q3971" s="3" t="n">
        <v>24.2</v>
      </c>
      <c r="R3971" s="3" t="s">
        <v>11597</v>
      </c>
      <c r="S3971" s="4" t="n">
        <v>45747.2050231482</v>
      </c>
      <c r="T3971" s="3" t="s">
        <v>65</v>
      </c>
      <c r="U3971" s="3" t="s">
        <v>65</v>
      </c>
      <c r="V3971" s="3" t="n">
        <v>0</v>
      </c>
      <c r="W3971" s="3" t="n">
        <v>0</v>
      </c>
      <c r="X3971" s="3" t="n">
        <v>0</v>
      </c>
      <c r="Y3971" s="3" t="s">
        <v>30</v>
      </c>
      <c r="Z3971" s="3" t="s">
        <v>30</v>
      </c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  <c r="BG3971" s="3"/>
      <c r="BH3971" s="3"/>
      <c r="BI3971" s="3"/>
      <c r="BJ3971" s="3"/>
    </row>
    <row r="3972" customFormat="false" ht="15.75" hidden="false" customHeight="false" outlineLevel="0" collapsed="false">
      <c r="A3972" s="3" t="n">
        <v>3971</v>
      </c>
      <c r="B3972" s="3" t="s">
        <v>11598</v>
      </c>
      <c r="C3972" s="3" t="s">
        <v>11599</v>
      </c>
      <c r="D3972" s="3" t="n">
        <v>1</v>
      </c>
      <c r="E3972" s="3" t="n">
        <v>0.5721579</v>
      </c>
      <c r="F3972" s="3" t="n">
        <v>4</v>
      </c>
      <c r="G3972" s="3" t="n">
        <v>4</v>
      </c>
      <c r="H3972" s="3" t="n">
        <v>3</v>
      </c>
      <c r="I3972" s="3" t="n">
        <v>3</v>
      </c>
      <c r="J3972" s="3" t="n">
        <v>1</v>
      </c>
      <c r="K3972" s="3" t="n">
        <v>1</v>
      </c>
      <c r="L3972" s="3" t="n">
        <v>0</v>
      </c>
      <c r="M3972" s="3" t="n">
        <v>0</v>
      </c>
      <c r="N3972" s="3" t="n">
        <v>-1</v>
      </c>
      <c r="O3972" s="3" t="n">
        <v>-1</v>
      </c>
      <c r="P3972" s="3" t="n">
        <v>9.2</v>
      </c>
      <c r="Q3972" s="3" t="n">
        <v>24.2</v>
      </c>
      <c r="R3972" s="3" t="s">
        <v>11600</v>
      </c>
      <c r="S3972" s="4" t="n">
        <v>45747.2050462963</v>
      </c>
      <c r="T3972" s="3" t="s">
        <v>65</v>
      </c>
      <c r="U3972" s="3" t="s">
        <v>65</v>
      </c>
      <c r="V3972" s="3" t="n">
        <v>0</v>
      </c>
      <c r="W3972" s="3" t="n">
        <v>0</v>
      </c>
      <c r="X3972" s="3" t="n">
        <v>0</v>
      </c>
      <c r="Y3972" s="3" t="s">
        <v>30</v>
      </c>
      <c r="Z3972" s="3" t="s">
        <v>30</v>
      </c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  <c r="BF3972" s="3"/>
      <c r="BG3972" s="3"/>
      <c r="BH3972" s="3"/>
      <c r="BI3972" s="3"/>
      <c r="BJ3972" s="3"/>
    </row>
    <row r="3973" customFormat="false" ht="15.75" hidden="false" customHeight="false" outlineLevel="0" collapsed="false">
      <c r="A3973" s="3" t="n">
        <v>3972</v>
      </c>
      <c r="B3973" s="3" t="s">
        <v>11601</v>
      </c>
      <c r="C3973" s="3" t="s">
        <v>11602</v>
      </c>
      <c r="D3973" s="3" t="n">
        <v>1</v>
      </c>
      <c r="E3973" s="3" t="n">
        <v>0.0331449</v>
      </c>
      <c r="F3973" s="3" t="n">
        <v>2</v>
      </c>
      <c r="G3973" s="3" t="n">
        <v>2</v>
      </c>
      <c r="H3973" s="3" t="n">
        <v>9</v>
      </c>
      <c r="I3973" s="3" t="n">
        <v>9</v>
      </c>
      <c r="J3973" s="3" t="n">
        <v>0</v>
      </c>
      <c r="K3973" s="3" t="n">
        <v>0</v>
      </c>
      <c r="L3973" s="3" t="n">
        <v>0</v>
      </c>
      <c r="M3973" s="3" t="n">
        <v>0</v>
      </c>
      <c r="N3973" s="3" t="n">
        <v>-1</v>
      </c>
      <c r="O3973" s="3" t="n">
        <v>-1</v>
      </c>
      <c r="P3973" s="3" t="n">
        <v>9.2</v>
      </c>
      <c r="Q3973" s="3" t="n">
        <v>24.2</v>
      </c>
      <c r="R3973" s="3" t="s">
        <v>11603</v>
      </c>
      <c r="S3973" s="4" t="n">
        <v>45747.2050578704</v>
      </c>
      <c r="T3973" s="3" t="s">
        <v>65</v>
      </c>
      <c r="U3973" s="3" t="s">
        <v>65</v>
      </c>
      <c r="V3973" s="3" t="n">
        <v>0</v>
      </c>
      <c r="W3973" s="3" t="n">
        <v>0</v>
      </c>
      <c r="X3973" s="3" t="n">
        <v>0</v>
      </c>
      <c r="Y3973" s="3" t="s">
        <v>30</v>
      </c>
      <c r="Z3973" s="3" t="s">
        <v>30</v>
      </c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</row>
    <row r="3974" customFormat="false" ht="15.75" hidden="false" customHeight="false" outlineLevel="0" collapsed="false">
      <c r="A3974" s="3" t="n">
        <v>3973</v>
      </c>
      <c r="B3974" s="3" t="s">
        <v>11604</v>
      </c>
      <c r="C3974" s="3" t="s">
        <v>11605</v>
      </c>
      <c r="D3974" s="3" t="n">
        <v>1</v>
      </c>
      <c r="E3974" s="3" t="n">
        <v>0.0169406</v>
      </c>
      <c r="F3974" s="3" t="n">
        <v>1</v>
      </c>
      <c r="G3974" s="3" t="n">
        <v>1</v>
      </c>
      <c r="H3974" s="3" t="n">
        <v>0</v>
      </c>
      <c r="I3974" s="3" t="n">
        <v>0</v>
      </c>
      <c r="J3974" s="3" t="n">
        <v>0</v>
      </c>
      <c r="K3974" s="3" t="n">
        <v>0</v>
      </c>
      <c r="L3974" s="3" t="n">
        <v>0</v>
      </c>
      <c r="M3974" s="3" t="n">
        <v>0</v>
      </c>
      <c r="N3974" s="3" t="n">
        <v>-1</v>
      </c>
      <c r="O3974" s="3" t="n">
        <v>-1</v>
      </c>
      <c r="P3974" s="3" t="n">
        <v>9.2</v>
      </c>
      <c r="Q3974" s="3" t="n">
        <v>24.2</v>
      </c>
      <c r="R3974" s="3" t="s">
        <v>11606</v>
      </c>
      <c r="S3974" s="4" t="n">
        <v>45747.2050694445</v>
      </c>
      <c r="T3974" s="3" t="s">
        <v>256</v>
      </c>
      <c r="U3974" s="3" t="s">
        <v>256</v>
      </c>
      <c r="V3974" s="3" t="n">
        <v>0</v>
      </c>
      <c r="W3974" s="3" t="n">
        <v>0</v>
      </c>
      <c r="X3974" s="3" t="n">
        <v>0</v>
      </c>
      <c r="Y3974" s="3" t="s">
        <v>30</v>
      </c>
      <c r="Z3974" s="3" t="s">
        <v>30</v>
      </c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  <c r="BG3974" s="3"/>
      <c r="BH3974" s="3"/>
      <c r="BI3974" s="3"/>
      <c r="BJ3974" s="3"/>
    </row>
    <row r="3975" customFormat="false" ht="15.75" hidden="false" customHeight="false" outlineLevel="0" collapsed="false">
      <c r="A3975" s="3" t="n">
        <v>3974</v>
      </c>
      <c r="B3975" s="3" t="s">
        <v>11607</v>
      </c>
      <c r="C3975" s="3" t="s">
        <v>11608</v>
      </c>
      <c r="D3975" s="3" t="n">
        <v>1</v>
      </c>
      <c r="E3975" s="3" t="n">
        <v>9.5178816</v>
      </c>
      <c r="F3975" s="3" t="n">
        <v>185</v>
      </c>
      <c r="G3975" s="3" t="n">
        <v>185</v>
      </c>
      <c r="H3975" s="3" t="n">
        <v>3</v>
      </c>
      <c r="I3975" s="3" t="n">
        <v>3</v>
      </c>
      <c r="J3975" s="3" t="n">
        <v>184</v>
      </c>
      <c r="K3975" s="3" t="n">
        <v>184</v>
      </c>
      <c r="L3975" s="3" t="n">
        <v>18</v>
      </c>
      <c r="M3975" s="3" t="n">
        <v>18</v>
      </c>
      <c r="N3975" s="3" t="n">
        <v>-1</v>
      </c>
      <c r="O3975" s="3" t="n">
        <v>-1</v>
      </c>
      <c r="P3975" s="3" t="n">
        <v>9.2</v>
      </c>
      <c r="Q3975" s="3" t="n">
        <v>24.2</v>
      </c>
      <c r="R3975" s="3" t="s">
        <v>11609</v>
      </c>
      <c r="S3975" s="4" t="n">
        <v>45747.2052430556</v>
      </c>
      <c r="T3975" s="3" t="s">
        <v>256</v>
      </c>
      <c r="U3975" s="3" t="s">
        <v>256</v>
      </c>
      <c r="V3975" s="3" t="n">
        <v>0</v>
      </c>
      <c r="W3975" s="3" t="n">
        <v>0</v>
      </c>
      <c r="X3975" s="3" t="n">
        <v>0</v>
      </c>
      <c r="Y3975" s="3" t="s">
        <v>30</v>
      </c>
      <c r="Z3975" s="3" t="s">
        <v>30</v>
      </c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  <c r="BG3975" s="3"/>
      <c r="BH3975" s="3"/>
      <c r="BI3975" s="3"/>
      <c r="BJ3975" s="3"/>
    </row>
    <row r="3976" customFormat="false" ht="15.75" hidden="false" customHeight="false" outlineLevel="0" collapsed="false">
      <c r="A3976" s="3" t="n">
        <v>3975</v>
      </c>
      <c r="B3976" s="3" t="s">
        <v>11610</v>
      </c>
      <c r="C3976" s="3" t="s">
        <v>11611</v>
      </c>
      <c r="D3976" s="3" t="n">
        <v>1</v>
      </c>
      <c r="E3976" s="3" t="n">
        <v>42.3009352</v>
      </c>
      <c r="F3976" s="3" t="n">
        <v>1397</v>
      </c>
      <c r="G3976" s="3" t="n">
        <v>1397</v>
      </c>
      <c r="H3976" s="3" t="n">
        <v>37</v>
      </c>
      <c r="I3976" s="3" t="n">
        <v>37</v>
      </c>
      <c r="J3976" s="3" t="n">
        <v>1637</v>
      </c>
      <c r="K3976" s="3" t="n">
        <v>1637</v>
      </c>
      <c r="L3976" s="3" t="n">
        <v>286</v>
      </c>
      <c r="M3976" s="3" t="n">
        <v>286</v>
      </c>
      <c r="N3976" s="3" t="n">
        <v>-1</v>
      </c>
      <c r="O3976" s="3" t="n">
        <v>-1</v>
      </c>
      <c r="P3976" s="3" t="n">
        <v>9.3</v>
      </c>
      <c r="Q3976" s="3" t="n">
        <v>24.2</v>
      </c>
      <c r="R3976" s="3" t="s">
        <v>11612</v>
      </c>
      <c r="S3976" s="4" t="n">
        <v>45747.2059722222</v>
      </c>
      <c r="T3976" s="3" t="s">
        <v>1920</v>
      </c>
      <c r="U3976" s="3" t="s">
        <v>1920</v>
      </c>
      <c r="V3976" s="3" t="n">
        <v>0</v>
      </c>
      <c r="W3976" s="3" t="n">
        <v>0</v>
      </c>
      <c r="X3976" s="3" t="n">
        <v>0</v>
      </c>
      <c r="Y3976" s="3" t="s">
        <v>30</v>
      </c>
      <c r="Z3976" s="3" t="s">
        <v>30</v>
      </c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</row>
    <row r="3977" customFormat="false" ht="15.75" hidden="false" customHeight="false" outlineLevel="0" collapsed="false">
      <c r="A3977" s="3" t="n">
        <v>3976</v>
      </c>
      <c r="B3977" s="3" t="s">
        <v>11613</v>
      </c>
      <c r="C3977" s="3" t="s">
        <v>11614</v>
      </c>
      <c r="D3977" s="3" t="n">
        <v>1</v>
      </c>
      <c r="E3977" s="3" t="n">
        <v>10.1428263</v>
      </c>
      <c r="F3977" s="3" t="n">
        <v>184</v>
      </c>
      <c r="G3977" s="3" t="n">
        <v>184</v>
      </c>
      <c r="H3977" s="3" t="n">
        <v>3</v>
      </c>
      <c r="I3977" s="3" t="n">
        <v>3</v>
      </c>
      <c r="J3977" s="3" t="n">
        <v>183</v>
      </c>
      <c r="K3977" s="3" t="n">
        <v>183</v>
      </c>
      <c r="L3977" s="3" t="n">
        <v>26</v>
      </c>
      <c r="M3977" s="3" t="n">
        <v>26</v>
      </c>
      <c r="N3977" s="3" t="n">
        <v>-1</v>
      </c>
      <c r="O3977" s="3" t="n">
        <v>-1</v>
      </c>
      <c r="P3977" s="3" t="n">
        <v>9.3</v>
      </c>
      <c r="Q3977" s="3" t="n">
        <v>24.2</v>
      </c>
      <c r="R3977" s="3" t="s">
        <v>11615</v>
      </c>
      <c r="S3977" s="4" t="n">
        <v>45747.2061921296</v>
      </c>
      <c r="T3977" s="3" t="s">
        <v>256</v>
      </c>
      <c r="U3977" s="3" t="s">
        <v>256</v>
      </c>
      <c r="V3977" s="3" t="n">
        <v>0</v>
      </c>
      <c r="W3977" s="3" t="n">
        <v>0</v>
      </c>
      <c r="X3977" s="3" t="n">
        <v>0</v>
      </c>
      <c r="Y3977" s="3" t="s">
        <v>30</v>
      </c>
      <c r="Z3977" s="3" t="s">
        <v>30</v>
      </c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  <c r="BG3977" s="3"/>
      <c r="BH3977" s="3"/>
      <c r="BI3977" s="3"/>
      <c r="BJ3977" s="3"/>
    </row>
    <row r="3978" customFormat="false" ht="15.75" hidden="false" customHeight="false" outlineLevel="0" collapsed="false">
      <c r="A3978" s="3" t="n">
        <v>3977</v>
      </c>
      <c r="B3978" s="3" t="s">
        <v>11616</v>
      </c>
      <c r="C3978" s="3" t="s">
        <v>11617</v>
      </c>
      <c r="D3978" s="3" t="n">
        <v>1</v>
      </c>
      <c r="E3978" s="3" t="n">
        <v>10.191596</v>
      </c>
      <c r="F3978" s="3" t="n">
        <v>188</v>
      </c>
      <c r="G3978" s="3" t="n">
        <v>188</v>
      </c>
      <c r="H3978" s="3" t="n">
        <v>3</v>
      </c>
      <c r="I3978" s="3" t="n">
        <v>3</v>
      </c>
      <c r="J3978" s="3" t="n">
        <v>186</v>
      </c>
      <c r="K3978" s="3" t="n">
        <v>186</v>
      </c>
      <c r="L3978" s="3" t="n">
        <v>27</v>
      </c>
      <c r="M3978" s="3" t="n">
        <v>27</v>
      </c>
      <c r="N3978" s="3" t="n">
        <v>-1</v>
      </c>
      <c r="O3978" s="3" t="n">
        <v>-1</v>
      </c>
      <c r="P3978" s="3" t="n">
        <v>9.3</v>
      </c>
      <c r="Q3978" s="3" t="n">
        <v>24.2</v>
      </c>
      <c r="R3978" s="3" t="s">
        <v>11618</v>
      </c>
      <c r="S3978" s="4" t="n">
        <v>45747.2063773148</v>
      </c>
      <c r="T3978" s="3" t="s">
        <v>256</v>
      </c>
      <c r="U3978" s="3" t="s">
        <v>256</v>
      </c>
      <c r="V3978" s="3" t="n">
        <v>0</v>
      </c>
      <c r="W3978" s="3" t="n">
        <v>0</v>
      </c>
      <c r="X3978" s="3" t="n">
        <v>0</v>
      </c>
      <c r="Y3978" s="3" t="s">
        <v>30</v>
      </c>
      <c r="Z3978" s="3" t="s">
        <v>30</v>
      </c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</row>
    <row r="3979" customFormat="false" ht="15.75" hidden="false" customHeight="false" outlineLevel="0" collapsed="false">
      <c r="A3979" s="3" t="n">
        <v>3978</v>
      </c>
      <c r="B3979" s="3" t="s">
        <v>11619</v>
      </c>
      <c r="C3979" s="3" t="s">
        <v>11620</v>
      </c>
      <c r="D3979" s="3" t="n">
        <v>1</v>
      </c>
      <c r="E3979" s="3" t="n">
        <v>1.2596071</v>
      </c>
      <c r="F3979" s="3" t="n">
        <v>58</v>
      </c>
      <c r="G3979" s="3" t="n">
        <v>58</v>
      </c>
      <c r="H3979" s="3" t="n">
        <v>10</v>
      </c>
      <c r="I3979" s="3" t="n">
        <v>10</v>
      </c>
      <c r="J3979" s="3" t="n">
        <v>63</v>
      </c>
      <c r="K3979" s="3" t="n">
        <v>63</v>
      </c>
      <c r="L3979" s="3" t="n">
        <v>11</v>
      </c>
      <c r="M3979" s="3" t="n">
        <v>11</v>
      </c>
      <c r="N3979" s="3" t="n">
        <v>-1</v>
      </c>
      <c r="O3979" s="3" t="n">
        <v>-1</v>
      </c>
      <c r="P3979" s="3" t="n">
        <v>9.3</v>
      </c>
      <c r="Q3979" s="3" t="n">
        <v>24.2</v>
      </c>
      <c r="R3979" s="3" t="s">
        <v>11621</v>
      </c>
      <c r="S3979" s="4" t="n">
        <v>45747.2064236111</v>
      </c>
      <c r="T3979" s="3" t="s">
        <v>256</v>
      </c>
      <c r="U3979" s="3" t="s">
        <v>256</v>
      </c>
      <c r="V3979" s="3" t="n">
        <v>0</v>
      </c>
      <c r="W3979" s="3" t="n">
        <v>0</v>
      </c>
      <c r="X3979" s="3" t="n">
        <v>0</v>
      </c>
      <c r="Y3979" s="3" t="s">
        <v>30</v>
      </c>
      <c r="Z3979" s="3" t="s">
        <v>30</v>
      </c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</row>
    <row r="3980" customFormat="false" ht="15.75" hidden="false" customHeight="false" outlineLevel="0" collapsed="false">
      <c r="A3980" s="3" t="n">
        <v>3979</v>
      </c>
      <c r="B3980" s="3" t="s">
        <v>11622</v>
      </c>
      <c r="C3980" s="3" t="s">
        <v>11623</v>
      </c>
      <c r="D3980" s="3" t="n">
        <v>1</v>
      </c>
      <c r="E3980" s="3" t="n">
        <v>0.0215688</v>
      </c>
      <c r="F3980" s="3" t="n">
        <v>2</v>
      </c>
      <c r="G3980" s="3" t="n">
        <v>2</v>
      </c>
      <c r="H3980" s="3" t="n">
        <v>12</v>
      </c>
      <c r="I3980" s="3" t="n">
        <v>12</v>
      </c>
      <c r="J3980" s="3" t="n">
        <v>0</v>
      </c>
      <c r="K3980" s="3" t="n">
        <v>0</v>
      </c>
      <c r="L3980" s="3" t="n">
        <v>0</v>
      </c>
      <c r="M3980" s="3" t="n">
        <v>0</v>
      </c>
      <c r="N3980" s="3" t="n">
        <v>-1</v>
      </c>
      <c r="O3980" s="3" t="n">
        <v>-1</v>
      </c>
      <c r="P3980" s="3" t="n">
        <v>9.3</v>
      </c>
      <c r="Q3980" s="3" t="n">
        <v>24.2</v>
      </c>
      <c r="R3980" s="3" t="s">
        <v>11624</v>
      </c>
      <c r="S3980" s="4" t="n">
        <v>45747.2064467593</v>
      </c>
      <c r="T3980" s="3" t="s">
        <v>256</v>
      </c>
      <c r="U3980" s="3" t="s">
        <v>256</v>
      </c>
      <c r="V3980" s="3" t="n">
        <v>0</v>
      </c>
      <c r="W3980" s="3" t="n">
        <v>0</v>
      </c>
      <c r="X3980" s="3" t="n">
        <v>0</v>
      </c>
      <c r="Y3980" s="3" t="s">
        <v>30</v>
      </c>
      <c r="Z3980" s="3" t="s">
        <v>30</v>
      </c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</row>
    <row r="3981" customFormat="false" ht="15.75" hidden="false" customHeight="false" outlineLevel="0" collapsed="false">
      <c r="A3981" s="3" t="n">
        <v>3980</v>
      </c>
      <c r="B3981" s="3" t="s">
        <v>11625</v>
      </c>
      <c r="C3981" s="3" t="s">
        <v>11626</v>
      </c>
      <c r="D3981" s="3" t="n">
        <v>1</v>
      </c>
      <c r="E3981" s="3" t="n">
        <v>35.8311288</v>
      </c>
      <c r="F3981" s="3" t="n">
        <v>3879</v>
      </c>
      <c r="G3981" s="3" t="n">
        <v>3879</v>
      </c>
      <c r="H3981" s="3" t="n">
        <v>42</v>
      </c>
      <c r="I3981" s="3" t="n">
        <v>42</v>
      </c>
      <c r="J3981" s="3" t="n">
        <v>5319</v>
      </c>
      <c r="K3981" s="3" t="n">
        <v>5319</v>
      </c>
      <c r="L3981" s="3" t="n">
        <v>567</v>
      </c>
      <c r="M3981" s="3" t="n">
        <v>567</v>
      </c>
      <c r="N3981" s="3" t="n">
        <v>-1</v>
      </c>
      <c r="O3981" s="3" t="n">
        <v>-1</v>
      </c>
      <c r="P3981" s="3" t="n">
        <v>9.3</v>
      </c>
      <c r="Q3981" s="3" t="n">
        <v>24.2</v>
      </c>
      <c r="R3981" s="3" t="s">
        <v>11627</v>
      </c>
      <c r="S3981" s="4" t="n">
        <v>45747.6466550926</v>
      </c>
      <c r="T3981" s="3" t="s">
        <v>65</v>
      </c>
      <c r="U3981" s="3" t="s">
        <v>65</v>
      </c>
      <c r="V3981" s="3" t="n">
        <v>0</v>
      </c>
      <c r="W3981" s="3" t="n">
        <v>0</v>
      </c>
      <c r="X3981" s="3" t="n">
        <v>0</v>
      </c>
      <c r="Y3981" s="3" t="s">
        <v>30</v>
      </c>
      <c r="Z3981" s="3" t="s">
        <v>30</v>
      </c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</row>
    <row r="3982" customFormat="false" ht="15.75" hidden="false" customHeight="false" outlineLevel="0" collapsed="false">
      <c r="A3982" s="3" t="n">
        <v>3981</v>
      </c>
      <c r="B3982" s="3" t="s">
        <v>11628</v>
      </c>
      <c r="C3982" s="3" t="s">
        <v>11629</v>
      </c>
      <c r="D3982" s="3" t="n">
        <v>1</v>
      </c>
      <c r="E3982" s="3" t="n">
        <v>5.0206136</v>
      </c>
      <c r="F3982" s="3" t="n">
        <v>69</v>
      </c>
      <c r="G3982" s="3" t="n">
        <v>69</v>
      </c>
      <c r="H3982" s="3" t="n">
        <v>3</v>
      </c>
      <c r="I3982" s="3" t="n">
        <v>3</v>
      </c>
      <c r="J3982" s="3" t="n">
        <v>66</v>
      </c>
      <c r="K3982" s="3" t="n">
        <v>66</v>
      </c>
      <c r="L3982" s="3" t="n">
        <v>10</v>
      </c>
      <c r="M3982" s="3" t="n">
        <v>10</v>
      </c>
      <c r="N3982" s="3" t="n">
        <v>-1</v>
      </c>
      <c r="O3982" s="3" t="n">
        <v>-1</v>
      </c>
      <c r="P3982" s="3" t="n">
        <v>9.3</v>
      </c>
      <c r="Q3982" s="3" t="n">
        <v>24.2</v>
      </c>
      <c r="R3982" s="3" t="s">
        <v>11630</v>
      </c>
      <c r="S3982" s="4" t="n">
        <v>45747.2082523148</v>
      </c>
      <c r="T3982" s="3" t="s">
        <v>65</v>
      </c>
      <c r="U3982" s="3" t="s">
        <v>65</v>
      </c>
      <c r="V3982" s="3" t="n">
        <v>0</v>
      </c>
      <c r="W3982" s="3" t="n">
        <v>0</v>
      </c>
      <c r="X3982" s="3" t="n">
        <v>0</v>
      </c>
      <c r="Y3982" s="3" t="s">
        <v>30</v>
      </c>
      <c r="Z3982" s="3" t="s">
        <v>30</v>
      </c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</row>
    <row r="3983" customFormat="false" ht="15.75" hidden="false" customHeight="false" outlineLevel="0" collapsed="false">
      <c r="A3983" s="3" t="n">
        <v>3982</v>
      </c>
      <c r="B3983" s="3" t="s">
        <v>11631</v>
      </c>
      <c r="C3983" s="3" t="s">
        <v>11632</v>
      </c>
      <c r="D3983" s="3" t="n">
        <v>1</v>
      </c>
      <c r="E3983" s="3" t="n">
        <v>0.5679782</v>
      </c>
      <c r="F3983" s="3" t="n">
        <v>4</v>
      </c>
      <c r="G3983" s="3" t="n">
        <v>4</v>
      </c>
      <c r="H3983" s="3" t="n">
        <v>3</v>
      </c>
      <c r="I3983" s="3" t="n">
        <v>3</v>
      </c>
      <c r="J3983" s="3" t="n">
        <v>1</v>
      </c>
      <c r="K3983" s="3" t="n">
        <v>1</v>
      </c>
      <c r="L3983" s="3" t="n">
        <v>0</v>
      </c>
      <c r="M3983" s="3" t="n">
        <v>0</v>
      </c>
      <c r="N3983" s="3" t="n">
        <v>-1</v>
      </c>
      <c r="O3983" s="3" t="n">
        <v>-1</v>
      </c>
      <c r="P3983" s="3" t="n">
        <v>9.3</v>
      </c>
      <c r="Q3983" s="3" t="n">
        <v>24.2</v>
      </c>
      <c r="R3983" s="3" t="s">
        <v>11633</v>
      </c>
      <c r="S3983" s="4" t="n">
        <v>45747.208275463</v>
      </c>
      <c r="T3983" s="3" t="s">
        <v>65</v>
      </c>
      <c r="U3983" s="3" t="s">
        <v>65</v>
      </c>
      <c r="V3983" s="3" t="n">
        <v>0</v>
      </c>
      <c r="W3983" s="3" t="n">
        <v>0</v>
      </c>
      <c r="X3983" s="3" t="n">
        <v>0</v>
      </c>
      <c r="Y3983" s="3" t="s">
        <v>30</v>
      </c>
      <c r="Z3983" s="3" t="s">
        <v>30</v>
      </c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  <c r="BG3983" s="3"/>
      <c r="BH3983" s="3"/>
      <c r="BI3983" s="3"/>
      <c r="BJ3983" s="3"/>
    </row>
    <row r="3984" customFormat="false" ht="15.75" hidden="false" customHeight="false" outlineLevel="0" collapsed="false">
      <c r="A3984" s="3" t="n">
        <v>3983</v>
      </c>
      <c r="B3984" s="3" t="s">
        <v>11634</v>
      </c>
      <c r="C3984" s="3" t="s">
        <v>11635</v>
      </c>
      <c r="D3984" s="3" t="n">
        <v>1</v>
      </c>
      <c r="E3984" s="3" t="n">
        <v>0.0236285</v>
      </c>
      <c r="F3984" s="3" t="n">
        <v>2</v>
      </c>
      <c r="G3984" s="3" t="n">
        <v>2</v>
      </c>
      <c r="H3984" s="3" t="n">
        <v>9</v>
      </c>
      <c r="I3984" s="3" t="n">
        <v>9</v>
      </c>
      <c r="J3984" s="3" t="n">
        <v>0</v>
      </c>
      <c r="K3984" s="3" t="n">
        <v>0</v>
      </c>
      <c r="L3984" s="3" t="n">
        <v>0</v>
      </c>
      <c r="M3984" s="3" t="n">
        <v>0</v>
      </c>
      <c r="N3984" s="3" t="n">
        <v>-1</v>
      </c>
      <c r="O3984" s="3" t="n">
        <v>-1</v>
      </c>
      <c r="P3984" s="3" t="n">
        <v>9.3</v>
      </c>
      <c r="Q3984" s="3" t="n">
        <v>24.2</v>
      </c>
      <c r="R3984" s="3" t="s">
        <v>11636</v>
      </c>
      <c r="S3984" s="4" t="n">
        <v>45747.208287037</v>
      </c>
      <c r="T3984" s="3" t="s">
        <v>65</v>
      </c>
      <c r="U3984" s="3" t="s">
        <v>65</v>
      </c>
      <c r="V3984" s="3" t="n">
        <v>0</v>
      </c>
      <c r="W3984" s="3" t="n">
        <v>0</v>
      </c>
      <c r="X3984" s="3" t="n">
        <v>0</v>
      </c>
      <c r="Y3984" s="3" t="s">
        <v>30</v>
      </c>
      <c r="Z3984" s="3" t="s">
        <v>30</v>
      </c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</row>
    <row r="3985" customFormat="false" ht="15.75" hidden="false" customHeight="false" outlineLevel="0" collapsed="false">
      <c r="A3985" s="3" t="n">
        <v>3984</v>
      </c>
      <c r="B3985" s="3" t="s">
        <v>11637</v>
      </c>
      <c r="C3985" s="3" t="s">
        <v>11638</v>
      </c>
      <c r="D3985" s="3" t="n">
        <v>1</v>
      </c>
      <c r="E3985" s="3" t="n">
        <v>0.014728</v>
      </c>
      <c r="F3985" s="3" t="n">
        <v>1</v>
      </c>
      <c r="G3985" s="3" t="n">
        <v>1</v>
      </c>
      <c r="H3985" s="3" t="n">
        <v>0</v>
      </c>
      <c r="I3985" s="3" t="n">
        <v>0</v>
      </c>
      <c r="J3985" s="3" t="n">
        <v>0</v>
      </c>
      <c r="K3985" s="3" t="n">
        <v>0</v>
      </c>
      <c r="L3985" s="3" t="n">
        <v>0</v>
      </c>
      <c r="M3985" s="3" t="n">
        <v>0</v>
      </c>
      <c r="N3985" s="3" t="n">
        <v>-1</v>
      </c>
      <c r="O3985" s="3" t="n">
        <v>-1</v>
      </c>
      <c r="P3985" s="3" t="n">
        <v>9.3</v>
      </c>
      <c r="Q3985" s="3" t="n">
        <v>24.2</v>
      </c>
      <c r="R3985" s="3" t="s">
        <v>11639</v>
      </c>
      <c r="S3985" s="4" t="n">
        <v>45747.2082986111</v>
      </c>
      <c r="T3985" s="3" t="s">
        <v>256</v>
      </c>
      <c r="U3985" s="3" t="s">
        <v>256</v>
      </c>
      <c r="V3985" s="3" t="n">
        <v>0</v>
      </c>
      <c r="W3985" s="3" t="n">
        <v>0</v>
      </c>
      <c r="X3985" s="3" t="n">
        <v>0</v>
      </c>
      <c r="Y3985" s="3" t="s">
        <v>30</v>
      </c>
      <c r="Z3985" s="3" t="s">
        <v>30</v>
      </c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</row>
    <row r="3986" customFormat="false" ht="15.75" hidden="false" customHeight="false" outlineLevel="0" collapsed="false">
      <c r="A3986" s="3" t="n">
        <v>3985</v>
      </c>
      <c r="B3986" s="3" t="s">
        <v>11640</v>
      </c>
      <c r="C3986" s="3" t="s">
        <v>11641</v>
      </c>
      <c r="D3986" s="3" t="n">
        <v>1</v>
      </c>
      <c r="E3986" s="3" t="n">
        <v>9.2502668</v>
      </c>
      <c r="F3986" s="3" t="n">
        <v>185</v>
      </c>
      <c r="G3986" s="3" t="n">
        <v>185</v>
      </c>
      <c r="H3986" s="3" t="n">
        <v>3</v>
      </c>
      <c r="I3986" s="3" t="n">
        <v>3</v>
      </c>
      <c r="J3986" s="3" t="n">
        <v>184</v>
      </c>
      <c r="K3986" s="3" t="n">
        <v>184</v>
      </c>
      <c r="L3986" s="3" t="n">
        <v>18</v>
      </c>
      <c r="M3986" s="3" t="n">
        <v>18</v>
      </c>
      <c r="N3986" s="3" t="n">
        <v>-1</v>
      </c>
      <c r="O3986" s="3" t="n">
        <v>-1</v>
      </c>
      <c r="P3986" s="3" t="n">
        <v>9.3</v>
      </c>
      <c r="Q3986" s="3" t="n">
        <v>24.2</v>
      </c>
      <c r="R3986" s="3" t="s">
        <v>11642</v>
      </c>
      <c r="S3986" s="4" t="n">
        <v>45747.2084606482</v>
      </c>
      <c r="T3986" s="3" t="s">
        <v>256</v>
      </c>
      <c r="U3986" s="3" t="s">
        <v>256</v>
      </c>
      <c r="V3986" s="3" t="n">
        <v>0</v>
      </c>
      <c r="W3986" s="3" t="n">
        <v>0</v>
      </c>
      <c r="X3986" s="3" t="n">
        <v>0</v>
      </c>
      <c r="Y3986" s="3" t="s">
        <v>30</v>
      </c>
      <c r="Z3986" s="3" t="s">
        <v>30</v>
      </c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BI3986" s="3"/>
      <c r="BJ3986" s="3"/>
    </row>
    <row r="3987" customFormat="false" ht="15.75" hidden="false" customHeight="false" outlineLevel="0" collapsed="false">
      <c r="A3987" s="3" t="n">
        <v>3986</v>
      </c>
      <c r="B3987" s="3" t="s">
        <v>11643</v>
      </c>
      <c r="C3987" s="3" t="s">
        <v>11644</v>
      </c>
      <c r="D3987" s="3" t="n">
        <v>1</v>
      </c>
      <c r="E3987" s="3" t="n">
        <v>2.4622608</v>
      </c>
      <c r="F3987" s="3" t="n">
        <v>303</v>
      </c>
      <c r="G3987" s="3" t="n">
        <v>303</v>
      </c>
      <c r="H3987" s="3" t="n">
        <v>16</v>
      </c>
      <c r="I3987" s="3" t="n">
        <v>16</v>
      </c>
      <c r="J3987" s="3" t="n">
        <v>346</v>
      </c>
      <c r="K3987" s="3" t="n">
        <v>346</v>
      </c>
      <c r="L3987" s="3" t="n">
        <v>18</v>
      </c>
      <c r="M3987" s="3" t="n">
        <v>18</v>
      </c>
      <c r="N3987" s="3" t="n">
        <v>3</v>
      </c>
      <c r="O3987" s="3" t="n">
        <v>3</v>
      </c>
      <c r="P3987" s="3" t="n">
        <v>8.7</v>
      </c>
      <c r="Q3987" s="3" t="n">
        <v>24.2</v>
      </c>
      <c r="R3987" s="3" t="s">
        <v>11645</v>
      </c>
      <c r="S3987" s="4" t="n">
        <v>45747.2085532407</v>
      </c>
      <c r="T3987" s="3" t="s">
        <v>4910</v>
      </c>
      <c r="U3987" s="3" t="s">
        <v>4910</v>
      </c>
      <c r="V3987" s="3" t="n">
        <v>1</v>
      </c>
      <c r="W3987" s="3" t="n">
        <v>1</v>
      </c>
      <c r="X3987" s="3" t="n">
        <v>0</v>
      </c>
      <c r="Y3987" s="3" t="s">
        <v>30</v>
      </c>
      <c r="Z3987" s="3" t="s">
        <v>30</v>
      </c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</row>
    <row r="3988" customFormat="false" ht="15.75" hidden="false" customHeight="false" outlineLevel="0" collapsed="false">
      <c r="A3988" s="3" t="n">
        <v>3987</v>
      </c>
      <c r="B3988" s="3" t="s">
        <v>11646</v>
      </c>
      <c r="C3988" s="3" t="s">
        <v>11647</v>
      </c>
      <c r="D3988" s="3" t="n">
        <v>1</v>
      </c>
      <c r="E3988" s="3" t="n">
        <v>1.594974</v>
      </c>
      <c r="F3988" s="3" t="n">
        <v>38</v>
      </c>
      <c r="G3988" s="3" t="n">
        <v>38</v>
      </c>
      <c r="H3988" s="3" t="n">
        <v>17</v>
      </c>
      <c r="I3988" s="3" t="n">
        <v>17</v>
      </c>
      <c r="J3988" s="3" t="n">
        <v>53</v>
      </c>
      <c r="K3988" s="3" t="n">
        <v>53</v>
      </c>
      <c r="L3988" s="3" t="n">
        <v>2</v>
      </c>
      <c r="M3988" s="3" t="n">
        <v>2</v>
      </c>
      <c r="N3988" s="3" t="n">
        <v>2</v>
      </c>
      <c r="O3988" s="3" t="n">
        <v>-1</v>
      </c>
      <c r="P3988" s="3" t="n">
        <v>8.3</v>
      </c>
      <c r="Q3988" s="3" t="n">
        <v>24.2</v>
      </c>
      <c r="R3988" s="3" t="s">
        <v>11648</v>
      </c>
      <c r="S3988" s="4" t="n">
        <v>45747.2086342593</v>
      </c>
      <c r="T3988" s="3" t="s">
        <v>4910</v>
      </c>
      <c r="U3988" s="3" t="s">
        <v>4910</v>
      </c>
      <c r="V3988" s="3" t="n">
        <v>1</v>
      </c>
      <c r="W3988" s="3" t="n">
        <v>0</v>
      </c>
      <c r="X3988" s="3" t="n">
        <v>0</v>
      </c>
      <c r="Y3988" s="3" t="s">
        <v>30</v>
      </c>
      <c r="Z3988" s="3" t="s">
        <v>30</v>
      </c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</row>
    <row r="3989" customFormat="false" ht="15.75" hidden="false" customHeight="false" outlineLevel="0" collapsed="false">
      <c r="A3989" s="3" t="n">
        <v>3988</v>
      </c>
      <c r="B3989" s="3" t="s">
        <v>11649</v>
      </c>
      <c r="C3989" s="3" t="s">
        <v>11650</v>
      </c>
      <c r="D3989" s="3" t="n">
        <v>1</v>
      </c>
      <c r="E3989" s="3" t="n">
        <v>1.0712728</v>
      </c>
      <c r="F3989" s="3" t="n">
        <v>35</v>
      </c>
      <c r="G3989" s="3" t="n">
        <v>35</v>
      </c>
      <c r="H3989" s="3" t="n">
        <v>15</v>
      </c>
      <c r="I3989" s="3" t="n">
        <v>15</v>
      </c>
      <c r="J3989" s="3" t="n">
        <v>47</v>
      </c>
      <c r="K3989" s="3" t="n">
        <v>47</v>
      </c>
      <c r="L3989" s="3" t="n">
        <v>2</v>
      </c>
      <c r="M3989" s="3" t="n">
        <v>2</v>
      </c>
      <c r="N3989" s="3" t="n">
        <v>0</v>
      </c>
      <c r="O3989" s="3" t="n">
        <v>0</v>
      </c>
      <c r="P3989" s="3" t="n">
        <v>8.3</v>
      </c>
      <c r="Q3989" s="3" t="n">
        <v>24.2</v>
      </c>
      <c r="R3989" s="3" t="s">
        <v>11651</v>
      </c>
      <c r="S3989" s="4" t="n">
        <v>45747.2086805556</v>
      </c>
      <c r="T3989" s="3" t="s">
        <v>4910</v>
      </c>
      <c r="U3989" s="3" t="s">
        <v>4910</v>
      </c>
      <c r="V3989" s="3" t="n">
        <v>1</v>
      </c>
      <c r="W3989" s="3" t="n">
        <v>1</v>
      </c>
      <c r="X3989" s="3" t="n">
        <v>0</v>
      </c>
      <c r="Y3989" s="3" t="s">
        <v>30</v>
      </c>
      <c r="Z3989" s="3" t="s">
        <v>30</v>
      </c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  <c r="BI3989" s="3"/>
      <c r="BJ3989" s="3"/>
    </row>
    <row r="3990" customFormat="false" ht="15.75" hidden="false" customHeight="false" outlineLevel="0" collapsed="false">
      <c r="A3990" s="3" t="n">
        <v>3989</v>
      </c>
      <c r="B3990" s="3" t="s">
        <v>11652</v>
      </c>
      <c r="C3990" s="3" t="s">
        <v>11653</v>
      </c>
      <c r="D3990" s="3" t="n">
        <v>1</v>
      </c>
      <c r="E3990" s="3" t="n">
        <v>0.0925337</v>
      </c>
      <c r="F3990" s="3" t="n">
        <v>13</v>
      </c>
      <c r="G3990" s="3" t="n">
        <v>13</v>
      </c>
      <c r="H3990" s="3" t="n">
        <v>9</v>
      </c>
      <c r="I3990" s="3" t="n">
        <v>9</v>
      </c>
      <c r="J3990" s="3" t="n">
        <v>16</v>
      </c>
      <c r="K3990" s="3" t="n">
        <v>16</v>
      </c>
      <c r="L3990" s="3" t="n">
        <v>1</v>
      </c>
      <c r="M3990" s="3" t="n">
        <v>1</v>
      </c>
      <c r="N3990" s="3" t="n">
        <v>2</v>
      </c>
      <c r="O3990" s="3" t="n">
        <v>2</v>
      </c>
      <c r="P3990" s="3" t="n">
        <v>8.7</v>
      </c>
      <c r="Q3990" s="3" t="n">
        <v>24.2</v>
      </c>
      <c r="R3990" s="3" t="s">
        <v>11654</v>
      </c>
      <c r="S3990" s="4" t="n">
        <v>45747.2087268519</v>
      </c>
      <c r="T3990" s="3" t="s">
        <v>256</v>
      </c>
      <c r="U3990" s="3" t="s">
        <v>256</v>
      </c>
      <c r="V3990" s="3" t="n">
        <v>1</v>
      </c>
      <c r="W3990" s="3" t="n">
        <v>1</v>
      </c>
      <c r="X3990" s="3" t="n">
        <v>0</v>
      </c>
      <c r="Y3990" s="3" t="s">
        <v>30</v>
      </c>
      <c r="Z3990" s="3" t="s">
        <v>30</v>
      </c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  <c r="BG3990" s="3"/>
      <c r="BH3990" s="3"/>
      <c r="BI3990" s="3"/>
      <c r="BJ3990" s="3"/>
    </row>
    <row r="3991" customFormat="false" ht="15.75" hidden="false" customHeight="false" outlineLevel="0" collapsed="false">
      <c r="A3991" s="3" t="n">
        <v>3990</v>
      </c>
      <c r="B3991" s="3" t="s">
        <v>11655</v>
      </c>
      <c r="C3991" s="3" t="s">
        <v>11656</v>
      </c>
      <c r="D3991" s="3" t="n">
        <v>1</v>
      </c>
      <c r="E3991" s="3" t="n">
        <v>7.4920457</v>
      </c>
      <c r="F3991" s="3" t="n">
        <v>156</v>
      </c>
      <c r="G3991" s="3" t="n">
        <v>156</v>
      </c>
      <c r="H3991" s="3" t="n">
        <v>21</v>
      </c>
      <c r="I3991" s="3" t="n">
        <v>21</v>
      </c>
      <c r="J3991" s="3" t="n">
        <v>208</v>
      </c>
      <c r="K3991" s="3" t="n">
        <v>208</v>
      </c>
      <c r="L3991" s="3" t="n">
        <v>19</v>
      </c>
      <c r="M3991" s="3" t="n">
        <v>19</v>
      </c>
      <c r="N3991" s="3" t="n">
        <v>-1</v>
      </c>
      <c r="O3991" s="3" t="n">
        <v>-1</v>
      </c>
      <c r="P3991" s="3" t="n">
        <v>9</v>
      </c>
      <c r="Q3991" s="3" t="n">
        <v>24.2</v>
      </c>
      <c r="R3991" s="3" t="s">
        <v>11657</v>
      </c>
      <c r="S3991" s="4" t="n">
        <v>45747.2088657407</v>
      </c>
      <c r="T3991" s="3" t="s">
        <v>239</v>
      </c>
      <c r="U3991" s="3" t="s">
        <v>239</v>
      </c>
      <c r="V3991" s="3" t="n">
        <v>0</v>
      </c>
      <c r="W3991" s="3" t="n">
        <v>0</v>
      </c>
      <c r="X3991" s="3" t="n">
        <v>0</v>
      </c>
      <c r="Y3991" s="3" t="s">
        <v>30</v>
      </c>
      <c r="Z3991" s="3" t="s">
        <v>30</v>
      </c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  <c r="BG3991" s="3"/>
      <c r="BH3991" s="3"/>
      <c r="BI3991" s="3"/>
      <c r="BJ3991" s="3"/>
    </row>
    <row r="3992" customFormat="false" ht="15.75" hidden="false" customHeight="false" outlineLevel="0" collapsed="false">
      <c r="A3992" s="3" t="n">
        <v>3991</v>
      </c>
      <c r="B3992" s="3" t="s">
        <v>11658</v>
      </c>
      <c r="C3992" s="3" t="s">
        <v>11659</v>
      </c>
      <c r="D3992" s="3" t="n">
        <v>1</v>
      </c>
      <c r="E3992" s="3" t="n">
        <v>0.1100715</v>
      </c>
      <c r="F3992" s="3" t="n">
        <v>8</v>
      </c>
      <c r="G3992" s="3" t="n">
        <v>8</v>
      </c>
      <c r="H3992" s="3" t="n">
        <v>5</v>
      </c>
      <c r="I3992" s="3" t="n">
        <v>5</v>
      </c>
      <c r="J3992" s="3" t="n">
        <v>6</v>
      </c>
      <c r="K3992" s="3" t="n">
        <v>6</v>
      </c>
      <c r="L3992" s="3" t="n">
        <v>0</v>
      </c>
      <c r="M3992" s="3" t="n">
        <v>0</v>
      </c>
      <c r="N3992" s="3" t="n">
        <v>0</v>
      </c>
      <c r="O3992" s="3" t="n">
        <v>0</v>
      </c>
      <c r="P3992" s="3" t="n">
        <v>8.7</v>
      </c>
      <c r="Q3992" s="3" t="n">
        <v>24.2</v>
      </c>
      <c r="R3992" s="3" t="s">
        <v>11660</v>
      </c>
      <c r="S3992" s="4" t="n">
        <v>45747.2088888889</v>
      </c>
      <c r="T3992" s="3" t="s">
        <v>256</v>
      </c>
      <c r="U3992" s="3" t="s">
        <v>256</v>
      </c>
      <c r="V3992" s="3" t="n">
        <v>1</v>
      </c>
      <c r="W3992" s="3" t="n">
        <v>1</v>
      </c>
      <c r="X3992" s="3" t="n">
        <v>0</v>
      </c>
      <c r="Y3992" s="3" t="s">
        <v>30</v>
      </c>
      <c r="Z3992" s="3" t="s">
        <v>30</v>
      </c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3"/>
    </row>
    <row r="3993" customFormat="false" ht="15.75" hidden="false" customHeight="false" outlineLevel="0" collapsed="false">
      <c r="A3993" s="3" t="n">
        <v>3992</v>
      </c>
      <c r="B3993" s="3" t="s">
        <v>11661</v>
      </c>
      <c r="C3993" s="3" t="s">
        <v>11662</v>
      </c>
      <c r="D3993" s="3" t="n">
        <v>1</v>
      </c>
      <c r="E3993" s="3" t="n">
        <v>0.1422613</v>
      </c>
      <c r="F3993" s="3" t="n">
        <v>9</v>
      </c>
      <c r="G3993" s="3" t="n">
        <v>9</v>
      </c>
      <c r="H3993" s="3" t="n">
        <v>5</v>
      </c>
      <c r="I3993" s="3" t="n">
        <v>5</v>
      </c>
      <c r="J3993" s="3" t="n">
        <v>7</v>
      </c>
      <c r="K3993" s="3" t="n">
        <v>7</v>
      </c>
      <c r="L3993" s="3" t="n">
        <v>0</v>
      </c>
      <c r="M3993" s="3" t="n">
        <v>0</v>
      </c>
      <c r="N3993" s="3" t="n">
        <v>0</v>
      </c>
      <c r="O3993" s="3" t="n">
        <v>0</v>
      </c>
      <c r="P3993" s="3" t="n">
        <v>8.7</v>
      </c>
      <c r="Q3993" s="3" t="n">
        <v>24.2</v>
      </c>
      <c r="R3993" s="3" t="s">
        <v>11663</v>
      </c>
      <c r="S3993" s="4" t="n">
        <v>45747.2089351852</v>
      </c>
      <c r="T3993" s="3" t="s">
        <v>256</v>
      </c>
      <c r="U3993" s="3" t="s">
        <v>256</v>
      </c>
      <c r="V3993" s="3" t="n">
        <v>1</v>
      </c>
      <c r="W3993" s="3" t="n">
        <v>1</v>
      </c>
      <c r="X3993" s="3" t="n">
        <v>0</v>
      </c>
      <c r="Y3993" s="3" t="s">
        <v>30</v>
      </c>
      <c r="Z3993" s="3" t="s">
        <v>30</v>
      </c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</row>
    <row r="3994" customFormat="false" ht="15.75" hidden="false" customHeight="false" outlineLevel="0" collapsed="false">
      <c r="A3994" s="3" t="n">
        <v>3993</v>
      </c>
      <c r="B3994" s="3" t="s">
        <v>11664</v>
      </c>
      <c r="C3994" s="3" t="s">
        <v>11665</v>
      </c>
      <c r="D3994" s="3" t="n">
        <v>1</v>
      </c>
      <c r="E3994" s="3" t="n">
        <v>0.1030315</v>
      </c>
      <c r="F3994" s="3" t="n">
        <v>8</v>
      </c>
      <c r="G3994" s="3" t="n">
        <v>8</v>
      </c>
      <c r="H3994" s="3" t="n">
        <v>5</v>
      </c>
      <c r="I3994" s="3" t="n">
        <v>5</v>
      </c>
      <c r="J3994" s="3" t="n">
        <v>6</v>
      </c>
      <c r="K3994" s="3" t="n">
        <v>6</v>
      </c>
      <c r="L3994" s="3" t="n">
        <v>0</v>
      </c>
      <c r="M3994" s="3" t="n">
        <v>0</v>
      </c>
      <c r="N3994" s="3" t="n">
        <v>0</v>
      </c>
      <c r="O3994" s="3" t="n">
        <v>0</v>
      </c>
      <c r="P3994" s="3" t="n">
        <v>8.7</v>
      </c>
      <c r="Q3994" s="3" t="n">
        <v>24.2</v>
      </c>
      <c r="R3994" s="3" t="s">
        <v>11666</v>
      </c>
      <c r="S3994" s="4" t="n">
        <v>45747.2089930556</v>
      </c>
      <c r="T3994" s="3" t="s">
        <v>256</v>
      </c>
      <c r="U3994" s="3" t="s">
        <v>256</v>
      </c>
      <c r="V3994" s="3" t="n">
        <v>1</v>
      </c>
      <c r="W3994" s="3" t="n">
        <v>1</v>
      </c>
      <c r="X3994" s="3" t="n">
        <v>0</v>
      </c>
      <c r="Y3994" s="3" t="s">
        <v>30</v>
      </c>
      <c r="Z3994" s="3" t="s">
        <v>30</v>
      </c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</row>
    <row r="3995" customFormat="false" ht="15.75" hidden="false" customHeight="false" outlineLevel="0" collapsed="false">
      <c r="A3995" s="3" t="n">
        <v>3994</v>
      </c>
      <c r="B3995" s="3" t="s">
        <v>11667</v>
      </c>
      <c r="C3995" s="3" t="s">
        <v>11668</v>
      </c>
      <c r="D3995" s="3" t="n">
        <v>1</v>
      </c>
      <c r="E3995" s="3" t="n">
        <v>0.1679851</v>
      </c>
      <c r="F3995" s="3" t="n">
        <v>12</v>
      </c>
      <c r="G3995" s="3" t="n">
        <v>12</v>
      </c>
      <c r="H3995" s="3" t="n">
        <v>8</v>
      </c>
      <c r="I3995" s="3" t="n">
        <v>8</v>
      </c>
      <c r="J3995" s="3" t="n">
        <v>11</v>
      </c>
      <c r="K3995" s="3" t="n">
        <v>11</v>
      </c>
      <c r="L3995" s="3" t="n">
        <v>1</v>
      </c>
      <c r="M3995" s="3" t="n">
        <v>1</v>
      </c>
      <c r="N3995" s="3" t="n">
        <v>-1</v>
      </c>
      <c r="O3995" s="3" t="n">
        <v>-1</v>
      </c>
      <c r="P3995" s="3" t="n">
        <v>8.8</v>
      </c>
      <c r="Q3995" s="3" t="n">
        <v>24.2</v>
      </c>
      <c r="R3995" s="3" t="s">
        <v>11669</v>
      </c>
      <c r="S3995" s="4" t="n">
        <v>45747.2090277778</v>
      </c>
      <c r="T3995" s="3" t="s">
        <v>37</v>
      </c>
      <c r="U3995" s="3" t="s">
        <v>37</v>
      </c>
      <c r="V3995" s="3" t="n">
        <v>0</v>
      </c>
      <c r="W3995" s="3" t="n">
        <v>0</v>
      </c>
      <c r="X3995" s="3" t="n">
        <v>0</v>
      </c>
      <c r="Y3995" s="3" t="s">
        <v>30</v>
      </c>
      <c r="Z3995" s="3" t="s">
        <v>30</v>
      </c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</row>
    <row r="3996" customFormat="false" ht="15.75" hidden="false" customHeight="false" outlineLevel="0" collapsed="false">
      <c r="A3996" s="3" t="n">
        <v>3995</v>
      </c>
      <c r="B3996" s="3" t="s">
        <v>11670</v>
      </c>
      <c r="C3996" s="3" t="s">
        <v>11671</v>
      </c>
      <c r="D3996" s="3" t="n">
        <v>1</v>
      </c>
      <c r="E3996" s="3" t="n">
        <v>0.8128521</v>
      </c>
      <c r="F3996" s="3" t="n">
        <v>133</v>
      </c>
      <c r="G3996" s="3" t="n">
        <v>133</v>
      </c>
      <c r="H3996" s="3" t="n">
        <v>7</v>
      </c>
      <c r="I3996" s="3" t="n">
        <v>7</v>
      </c>
      <c r="J3996" s="3" t="n">
        <v>119</v>
      </c>
      <c r="K3996" s="3" t="n">
        <v>119</v>
      </c>
      <c r="L3996" s="3" t="n">
        <v>12</v>
      </c>
      <c r="M3996" s="3" t="n">
        <v>12</v>
      </c>
      <c r="N3996" s="3" t="n">
        <v>-1</v>
      </c>
      <c r="O3996" s="3" t="n">
        <v>-1</v>
      </c>
      <c r="P3996" s="3" t="n">
        <v>8.8</v>
      </c>
      <c r="Q3996" s="3" t="n">
        <v>24.2</v>
      </c>
      <c r="R3996" s="3" t="s">
        <v>11672</v>
      </c>
      <c r="S3996" s="4" t="n">
        <v>45747.2090509259</v>
      </c>
      <c r="T3996" s="3" t="s">
        <v>37</v>
      </c>
      <c r="U3996" s="3" t="s">
        <v>37</v>
      </c>
      <c r="V3996" s="3" t="n">
        <v>0</v>
      </c>
      <c r="W3996" s="3" t="n">
        <v>0</v>
      </c>
      <c r="X3996" s="3" t="n">
        <v>0</v>
      </c>
      <c r="Y3996" s="3" t="s">
        <v>30</v>
      </c>
      <c r="Z3996" s="3" t="s">
        <v>30</v>
      </c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</row>
    <row r="3997" customFormat="false" ht="15.75" hidden="false" customHeight="false" outlineLevel="0" collapsed="false">
      <c r="A3997" s="3" t="n">
        <v>3996</v>
      </c>
      <c r="B3997" s="3" t="s">
        <v>11673</v>
      </c>
      <c r="C3997" s="3" t="s">
        <v>11674</v>
      </c>
      <c r="D3997" s="3" t="n">
        <v>1</v>
      </c>
      <c r="E3997" s="3" t="n">
        <v>0.8648381</v>
      </c>
      <c r="F3997" s="3" t="n">
        <v>133</v>
      </c>
      <c r="G3997" s="3" t="n">
        <v>133</v>
      </c>
      <c r="H3997" s="3" t="n">
        <v>7</v>
      </c>
      <c r="I3997" s="3" t="n">
        <v>7</v>
      </c>
      <c r="J3997" s="3" t="n">
        <v>119</v>
      </c>
      <c r="K3997" s="3" t="n">
        <v>119</v>
      </c>
      <c r="L3997" s="3" t="n">
        <v>12</v>
      </c>
      <c r="M3997" s="3" t="n">
        <v>12</v>
      </c>
      <c r="N3997" s="3" t="n">
        <v>-1</v>
      </c>
      <c r="O3997" s="3" t="n">
        <v>-1</v>
      </c>
      <c r="P3997" s="3" t="n">
        <v>8.8</v>
      </c>
      <c r="Q3997" s="3" t="n">
        <v>24.2</v>
      </c>
      <c r="R3997" s="3" t="s">
        <v>11675</v>
      </c>
      <c r="S3997" s="4" t="n">
        <v>45747.2090856481</v>
      </c>
      <c r="T3997" s="3" t="s">
        <v>37</v>
      </c>
      <c r="U3997" s="3" t="s">
        <v>37</v>
      </c>
      <c r="V3997" s="3" t="n">
        <v>0</v>
      </c>
      <c r="W3997" s="3" t="n">
        <v>0</v>
      </c>
      <c r="X3997" s="3" t="n">
        <v>0</v>
      </c>
      <c r="Y3997" s="3" t="s">
        <v>30</v>
      </c>
      <c r="Z3997" s="3" t="s">
        <v>30</v>
      </c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</row>
    <row r="3998" customFormat="false" ht="15.75" hidden="false" customHeight="false" outlineLevel="0" collapsed="false">
      <c r="A3998" s="3" t="n">
        <v>3997</v>
      </c>
      <c r="B3998" s="3" t="s">
        <v>11676</v>
      </c>
      <c r="C3998" s="3" t="s">
        <v>11677</v>
      </c>
      <c r="D3998" s="3" t="n">
        <v>1</v>
      </c>
      <c r="E3998" s="3" t="n">
        <v>7.3768396</v>
      </c>
      <c r="F3998" s="3" t="n">
        <v>1174</v>
      </c>
      <c r="G3998" s="3" t="n">
        <v>1174</v>
      </c>
      <c r="H3998" s="3" t="n">
        <v>8</v>
      </c>
      <c r="I3998" s="3" t="n">
        <v>8</v>
      </c>
      <c r="J3998" s="3" t="n">
        <v>1064</v>
      </c>
      <c r="K3998" s="3" t="n">
        <v>1064</v>
      </c>
      <c r="L3998" s="3" t="n">
        <v>109</v>
      </c>
      <c r="M3998" s="3" t="n">
        <v>109</v>
      </c>
      <c r="N3998" s="3" t="n">
        <v>-1</v>
      </c>
      <c r="O3998" s="3" t="n">
        <v>-1</v>
      </c>
      <c r="P3998" s="3" t="n">
        <v>8.8</v>
      </c>
      <c r="Q3998" s="3" t="n">
        <v>24.2</v>
      </c>
      <c r="R3998" s="3" t="s">
        <v>11678</v>
      </c>
      <c r="S3998" s="4" t="n">
        <v>45747.2092476852</v>
      </c>
      <c r="T3998" s="3" t="s">
        <v>37</v>
      </c>
      <c r="U3998" s="3" t="s">
        <v>37</v>
      </c>
      <c r="V3998" s="3" t="n">
        <v>0</v>
      </c>
      <c r="W3998" s="3" t="n">
        <v>0</v>
      </c>
      <c r="X3998" s="3" t="n">
        <v>0</v>
      </c>
      <c r="Y3998" s="3" t="s">
        <v>30</v>
      </c>
      <c r="Z3998" s="3" t="s">
        <v>30</v>
      </c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</row>
    <row r="3999" customFormat="false" ht="15.75" hidden="false" customHeight="false" outlineLevel="0" collapsed="false">
      <c r="A3999" s="3" t="n">
        <v>3998</v>
      </c>
      <c r="B3999" s="3" t="s">
        <v>11679</v>
      </c>
      <c r="C3999" s="3" t="s">
        <v>11680</v>
      </c>
      <c r="D3999" s="3" t="n">
        <v>1</v>
      </c>
      <c r="E3999" s="3" t="n">
        <v>1.7332792</v>
      </c>
      <c r="F3999" s="3" t="n">
        <v>264</v>
      </c>
      <c r="G3999" s="3" t="n">
        <v>264</v>
      </c>
      <c r="H3999" s="3" t="n">
        <v>8</v>
      </c>
      <c r="I3999" s="3" t="n">
        <v>8</v>
      </c>
      <c r="J3999" s="3" t="n">
        <v>238</v>
      </c>
      <c r="K3999" s="3" t="n">
        <v>238</v>
      </c>
      <c r="L3999" s="3" t="n">
        <v>24</v>
      </c>
      <c r="M3999" s="3" t="n">
        <v>24</v>
      </c>
      <c r="N3999" s="3" t="n">
        <v>-1</v>
      </c>
      <c r="O3999" s="3" t="n">
        <v>-1</v>
      </c>
      <c r="P3999" s="3" t="n">
        <v>8.8</v>
      </c>
      <c r="Q3999" s="3" t="n">
        <v>24.2</v>
      </c>
      <c r="R3999" s="3" t="s">
        <v>11681</v>
      </c>
      <c r="S3999" s="4" t="n">
        <v>45747.2093055556</v>
      </c>
      <c r="T3999" s="3" t="s">
        <v>37</v>
      </c>
      <c r="U3999" s="3" t="s">
        <v>37</v>
      </c>
      <c r="V3999" s="3" t="n">
        <v>0</v>
      </c>
      <c r="W3999" s="3" t="n">
        <v>0</v>
      </c>
      <c r="X3999" s="3" t="n">
        <v>0</v>
      </c>
      <c r="Y3999" s="3" t="s">
        <v>30</v>
      </c>
      <c r="Z3999" s="3" t="s">
        <v>30</v>
      </c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</row>
    <row r="4000" customFormat="false" ht="15.75" hidden="false" customHeight="false" outlineLevel="0" collapsed="false">
      <c r="A4000" s="3" t="n">
        <v>3999</v>
      </c>
      <c r="B4000" s="3" t="s">
        <v>11682</v>
      </c>
      <c r="C4000" s="3" t="s">
        <v>11683</v>
      </c>
      <c r="D4000" s="3" t="n">
        <v>1</v>
      </c>
      <c r="E4000" s="3" t="n">
        <v>1.7140084</v>
      </c>
      <c r="F4000" s="3" t="n">
        <v>266</v>
      </c>
      <c r="G4000" s="3" t="n">
        <v>266</v>
      </c>
      <c r="H4000" s="3" t="n">
        <v>10</v>
      </c>
      <c r="I4000" s="3" t="n">
        <v>10</v>
      </c>
      <c r="J4000" s="3" t="n">
        <v>239</v>
      </c>
      <c r="K4000" s="3" t="n">
        <v>239</v>
      </c>
      <c r="L4000" s="3" t="n">
        <v>24</v>
      </c>
      <c r="M4000" s="3" t="n">
        <v>24</v>
      </c>
      <c r="N4000" s="3" t="n">
        <v>-1</v>
      </c>
      <c r="O4000" s="3" t="n">
        <v>-1</v>
      </c>
      <c r="P4000" s="3" t="n">
        <v>8.8</v>
      </c>
      <c r="Q4000" s="3" t="n">
        <v>24.2</v>
      </c>
      <c r="R4000" s="3" t="s">
        <v>11684</v>
      </c>
      <c r="S4000" s="4" t="n">
        <v>45747.2093518519</v>
      </c>
      <c r="T4000" s="3" t="s">
        <v>37</v>
      </c>
      <c r="U4000" s="3" t="s">
        <v>37</v>
      </c>
      <c r="V4000" s="3" t="n">
        <v>0</v>
      </c>
      <c r="W4000" s="3" t="n">
        <v>0</v>
      </c>
      <c r="X4000" s="3" t="n">
        <v>0</v>
      </c>
      <c r="Y4000" s="3" t="s">
        <v>30</v>
      </c>
      <c r="Z4000" s="3" t="s">
        <v>30</v>
      </c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</row>
    <row r="4001" customFormat="false" ht="15.75" hidden="false" customHeight="false" outlineLevel="0" collapsed="false">
      <c r="A4001" s="3" t="n">
        <v>4000</v>
      </c>
      <c r="B4001" s="3" t="s">
        <v>11685</v>
      </c>
      <c r="C4001" s="3" t="s">
        <v>11686</v>
      </c>
      <c r="D4001" s="3" t="n">
        <v>1</v>
      </c>
      <c r="E4001" s="3" t="n">
        <v>1.7177763</v>
      </c>
      <c r="F4001" s="3" t="n">
        <v>270</v>
      </c>
      <c r="G4001" s="3" t="n">
        <v>270</v>
      </c>
      <c r="H4001" s="3" t="n">
        <v>13</v>
      </c>
      <c r="I4001" s="3" t="n">
        <v>13</v>
      </c>
      <c r="J4001" s="3" t="n">
        <v>242</v>
      </c>
      <c r="K4001" s="3" t="n">
        <v>242</v>
      </c>
      <c r="L4001" s="3" t="n">
        <v>24</v>
      </c>
      <c r="M4001" s="3" t="n">
        <v>24</v>
      </c>
      <c r="N4001" s="3" t="n">
        <v>-1</v>
      </c>
      <c r="O4001" s="3" t="n">
        <v>-1</v>
      </c>
      <c r="P4001" s="3" t="n">
        <v>8.8</v>
      </c>
      <c r="Q4001" s="3" t="n">
        <v>24.2</v>
      </c>
      <c r="R4001" s="3" t="s">
        <v>11687</v>
      </c>
      <c r="S4001" s="4" t="n">
        <v>45747.2094097222</v>
      </c>
      <c r="T4001" s="3" t="s">
        <v>37</v>
      </c>
      <c r="U4001" s="3" t="s">
        <v>37</v>
      </c>
      <c r="V4001" s="3" t="n">
        <v>0</v>
      </c>
      <c r="W4001" s="3" t="n">
        <v>0</v>
      </c>
      <c r="X4001" s="3" t="n">
        <v>0</v>
      </c>
      <c r="Y4001" s="3" t="s">
        <v>30</v>
      </c>
      <c r="Z4001" s="3" t="s">
        <v>30</v>
      </c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/>
      <c r="BG4001" s="3"/>
      <c r="BH4001" s="3"/>
      <c r="BI4001" s="3"/>
      <c r="BJ4001" s="3"/>
    </row>
    <row r="4002" customFormat="false" ht="15.75" hidden="false" customHeight="false" outlineLevel="0" collapsed="false">
      <c r="A4002" s="3" t="n">
        <v>4001</v>
      </c>
      <c r="B4002" s="3" t="s">
        <v>11688</v>
      </c>
      <c r="C4002" s="3" t="s">
        <v>11689</v>
      </c>
      <c r="D4002" s="3" t="n">
        <v>1</v>
      </c>
      <c r="E4002" s="3" t="n">
        <v>1.6490515</v>
      </c>
      <c r="F4002" s="3" t="n">
        <v>276</v>
      </c>
      <c r="G4002" s="3" t="n">
        <v>276</v>
      </c>
      <c r="H4002" s="3" t="n">
        <v>12</v>
      </c>
      <c r="I4002" s="3" t="n">
        <v>12</v>
      </c>
      <c r="J4002" s="3" t="n">
        <v>243</v>
      </c>
      <c r="K4002" s="3" t="n">
        <v>243</v>
      </c>
      <c r="L4002" s="3" t="n">
        <v>26</v>
      </c>
      <c r="M4002" s="3" t="n">
        <v>26</v>
      </c>
      <c r="N4002" s="3" t="n">
        <v>-1</v>
      </c>
      <c r="O4002" s="3" t="n">
        <v>-1</v>
      </c>
      <c r="P4002" s="3" t="n">
        <v>8.8</v>
      </c>
      <c r="Q4002" s="3" t="n">
        <v>24.2</v>
      </c>
      <c r="R4002" s="3" t="s">
        <v>11690</v>
      </c>
      <c r="S4002" s="4" t="n">
        <v>45747.6467592593</v>
      </c>
      <c r="T4002" s="3" t="s">
        <v>37</v>
      </c>
      <c r="U4002" s="3" t="s">
        <v>37</v>
      </c>
      <c r="V4002" s="3" t="n">
        <v>0</v>
      </c>
      <c r="W4002" s="3" t="n">
        <v>0</v>
      </c>
      <c r="X4002" s="3" t="n">
        <v>0</v>
      </c>
      <c r="Y4002" s="3" t="s">
        <v>30</v>
      </c>
      <c r="Z4002" s="3" t="s">
        <v>30</v>
      </c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</row>
    <row r="4003" customFormat="false" ht="15.75" hidden="false" customHeight="false" outlineLevel="0" collapsed="false">
      <c r="A4003" s="3" t="n">
        <v>4002</v>
      </c>
      <c r="B4003" s="3" t="s">
        <v>11691</v>
      </c>
      <c r="C4003" s="3" t="s">
        <v>11692</v>
      </c>
      <c r="D4003" s="3" t="n">
        <v>1</v>
      </c>
      <c r="E4003" s="3" t="n">
        <v>0.3391861</v>
      </c>
      <c r="F4003" s="3" t="n">
        <v>4</v>
      </c>
      <c r="G4003" s="3" t="n">
        <v>4</v>
      </c>
      <c r="H4003" s="3" t="n">
        <v>3</v>
      </c>
      <c r="I4003" s="3" t="n">
        <v>3</v>
      </c>
      <c r="J4003" s="3" t="n">
        <v>3</v>
      </c>
      <c r="K4003" s="3" t="n">
        <v>3</v>
      </c>
      <c r="L4003" s="3" t="n">
        <v>0</v>
      </c>
      <c r="M4003" s="3" t="n">
        <v>0</v>
      </c>
      <c r="N4003" s="3" t="n">
        <v>-1</v>
      </c>
      <c r="O4003" s="3" t="n">
        <v>-1</v>
      </c>
      <c r="P4003" s="3" t="n">
        <v>8.8</v>
      </c>
      <c r="Q4003" s="3" t="n">
        <v>24.2</v>
      </c>
      <c r="R4003" s="3" t="s">
        <v>11693</v>
      </c>
      <c r="S4003" s="4" t="n">
        <v>45747.6467824074</v>
      </c>
      <c r="T4003" s="3" t="s">
        <v>37</v>
      </c>
      <c r="U4003" s="3" t="s">
        <v>37</v>
      </c>
      <c r="V4003" s="3" t="n">
        <v>0</v>
      </c>
      <c r="W4003" s="3" t="n">
        <v>0</v>
      </c>
      <c r="X4003" s="3" t="n">
        <v>0</v>
      </c>
      <c r="Y4003" s="3" t="s">
        <v>30</v>
      </c>
      <c r="Z4003" s="3" t="s">
        <v>30</v>
      </c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</row>
    <row r="4004" customFormat="false" ht="15.75" hidden="false" customHeight="false" outlineLevel="0" collapsed="false">
      <c r="A4004" s="3" t="n">
        <v>4003</v>
      </c>
      <c r="B4004" s="3" t="s">
        <v>11694</v>
      </c>
      <c r="C4004" s="3" t="s">
        <v>11695</v>
      </c>
      <c r="D4004" s="3" t="n">
        <v>1</v>
      </c>
      <c r="E4004" s="3" t="n">
        <v>5.7618315</v>
      </c>
      <c r="F4004" s="3" t="n">
        <v>137</v>
      </c>
      <c r="G4004" s="3" t="n">
        <v>137</v>
      </c>
      <c r="H4004" s="3" t="n">
        <v>15</v>
      </c>
      <c r="I4004" s="3" t="n">
        <v>15</v>
      </c>
      <c r="J4004" s="3" t="n">
        <v>183</v>
      </c>
      <c r="K4004" s="3" t="n">
        <v>183</v>
      </c>
      <c r="L4004" s="3" t="n">
        <v>48</v>
      </c>
      <c r="M4004" s="3" t="n">
        <v>48</v>
      </c>
      <c r="N4004" s="3" t="n">
        <v>-1</v>
      </c>
      <c r="O4004" s="3" t="n">
        <v>-1</v>
      </c>
      <c r="P4004" s="3" t="n">
        <v>8.6</v>
      </c>
      <c r="Q4004" s="3" t="n">
        <v>24.2</v>
      </c>
      <c r="R4004" s="3" t="s">
        <v>11696</v>
      </c>
      <c r="S4004" s="4" t="n">
        <v>45747.6469328704</v>
      </c>
      <c r="T4004" s="3" t="s">
        <v>256</v>
      </c>
      <c r="U4004" s="3" t="s">
        <v>256</v>
      </c>
      <c r="V4004" s="3" t="n">
        <v>0</v>
      </c>
      <c r="W4004" s="3" t="n">
        <v>0</v>
      </c>
      <c r="X4004" s="3" t="n">
        <v>0</v>
      </c>
      <c r="Y4004" s="3" t="s">
        <v>30</v>
      </c>
      <c r="Z4004" s="3" t="s">
        <v>30</v>
      </c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</row>
    <row r="4005" customFormat="false" ht="15.75" hidden="false" customHeight="false" outlineLevel="0" collapsed="false">
      <c r="A4005" s="3" t="n">
        <v>4004</v>
      </c>
      <c r="B4005" s="3" t="s">
        <v>11697</v>
      </c>
      <c r="C4005" s="3" t="s">
        <v>11698</v>
      </c>
      <c r="D4005" s="3" t="n">
        <v>1</v>
      </c>
      <c r="E4005" s="3" t="n">
        <v>4.8127518</v>
      </c>
      <c r="F4005" s="3" t="n">
        <v>97</v>
      </c>
      <c r="G4005" s="3" t="n">
        <v>97</v>
      </c>
      <c r="H4005" s="3" t="n">
        <v>19</v>
      </c>
      <c r="I4005" s="3" t="n">
        <v>19</v>
      </c>
      <c r="J4005" s="3" t="n">
        <v>123</v>
      </c>
      <c r="K4005" s="3" t="n">
        <v>123</v>
      </c>
      <c r="L4005" s="3" t="n">
        <v>22</v>
      </c>
      <c r="M4005" s="3" t="n">
        <v>22</v>
      </c>
      <c r="N4005" s="3" t="n">
        <v>57</v>
      </c>
      <c r="O4005" s="3" t="n">
        <v>-1</v>
      </c>
      <c r="P4005" s="3" t="n">
        <v>8.8</v>
      </c>
      <c r="Q4005" s="3" t="n">
        <v>24.2</v>
      </c>
      <c r="R4005" s="3" t="s">
        <v>11699</v>
      </c>
      <c r="S4005" s="4" t="n">
        <v>45747.6471759259</v>
      </c>
      <c r="T4005" s="3" t="s">
        <v>65</v>
      </c>
      <c r="U4005" s="3" t="s">
        <v>65</v>
      </c>
      <c r="V4005" s="3" t="n">
        <v>1</v>
      </c>
      <c r="W4005" s="3" t="n">
        <v>0</v>
      </c>
      <c r="X4005" s="3" t="n">
        <v>0</v>
      </c>
      <c r="Y4005" s="3" t="s">
        <v>30</v>
      </c>
      <c r="Z4005" s="3" t="s">
        <v>30</v>
      </c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</row>
    <row r="4006" customFormat="false" ht="15.75" hidden="false" customHeight="false" outlineLevel="0" collapsed="false">
      <c r="A4006" s="3" t="n">
        <v>4005</v>
      </c>
      <c r="B4006" s="3" t="s">
        <v>11700</v>
      </c>
      <c r="C4006" s="3" t="s">
        <v>11701</v>
      </c>
      <c r="D4006" s="3" t="n">
        <v>1</v>
      </c>
      <c r="E4006" s="3" t="n">
        <v>3.8621612</v>
      </c>
      <c r="F4006" s="3" t="n">
        <v>77</v>
      </c>
      <c r="G4006" s="3" t="n">
        <v>77</v>
      </c>
      <c r="H4006" s="3" t="n">
        <v>12</v>
      </c>
      <c r="I4006" s="3" t="n">
        <v>12</v>
      </c>
      <c r="J4006" s="3" t="n">
        <v>89</v>
      </c>
      <c r="K4006" s="3" t="n">
        <v>89</v>
      </c>
      <c r="L4006" s="3" t="n">
        <v>13</v>
      </c>
      <c r="M4006" s="3" t="n">
        <v>13</v>
      </c>
      <c r="N4006" s="3" t="n">
        <v>-1</v>
      </c>
      <c r="O4006" s="3" t="n">
        <v>-1</v>
      </c>
      <c r="P4006" s="3" t="n">
        <v>8.8</v>
      </c>
      <c r="Q4006" s="3" t="n">
        <v>24.2</v>
      </c>
      <c r="R4006" s="3" t="s">
        <v>11702</v>
      </c>
      <c r="S4006" s="4" t="n">
        <v>45747.6472916667</v>
      </c>
      <c r="T4006" s="3" t="s">
        <v>10069</v>
      </c>
      <c r="U4006" s="3" t="s">
        <v>10069</v>
      </c>
      <c r="V4006" s="3" t="n">
        <v>0</v>
      </c>
      <c r="W4006" s="3" t="n">
        <v>0</v>
      </c>
      <c r="X4006" s="3" t="n">
        <v>0</v>
      </c>
      <c r="Y4006" s="3" t="s">
        <v>30</v>
      </c>
      <c r="Z4006" s="3" t="s">
        <v>30</v>
      </c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</row>
    <row r="4007" customFormat="false" ht="15.75" hidden="false" customHeight="false" outlineLevel="0" collapsed="false">
      <c r="A4007" s="3" t="n">
        <v>4006</v>
      </c>
      <c r="B4007" s="3" t="s">
        <v>11703</v>
      </c>
      <c r="C4007" s="3" t="s">
        <v>11704</v>
      </c>
      <c r="D4007" s="3" t="n">
        <v>1</v>
      </c>
      <c r="E4007" s="3" t="n">
        <v>1.6618512</v>
      </c>
      <c r="F4007" s="3" t="n">
        <v>72</v>
      </c>
      <c r="G4007" s="3" t="n">
        <v>72</v>
      </c>
      <c r="H4007" s="3" t="n">
        <v>11</v>
      </c>
      <c r="I4007" s="3" t="n">
        <v>11</v>
      </c>
      <c r="J4007" s="3" t="n">
        <v>109</v>
      </c>
      <c r="K4007" s="3" t="n">
        <v>109</v>
      </c>
      <c r="L4007" s="3" t="n">
        <v>25</v>
      </c>
      <c r="M4007" s="3" t="n">
        <v>25</v>
      </c>
      <c r="N4007" s="3" t="n">
        <v>0</v>
      </c>
      <c r="O4007" s="3" t="n">
        <v>0</v>
      </c>
      <c r="P4007" s="3" t="n">
        <v>8.3</v>
      </c>
      <c r="Q4007" s="3" t="n">
        <v>24.2</v>
      </c>
      <c r="R4007" s="3" t="s">
        <v>11705</v>
      </c>
      <c r="S4007" s="4" t="n">
        <v>45747.6474305556</v>
      </c>
      <c r="T4007" s="3" t="s">
        <v>65</v>
      </c>
      <c r="U4007" s="3" t="s">
        <v>65</v>
      </c>
      <c r="V4007" s="3" t="n">
        <v>1</v>
      </c>
      <c r="W4007" s="3" t="n">
        <v>1</v>
      </c>
      <c r="X4007" s="3" t="n">
        <v>0</v>
      </c>
      <c r="Y4007" s="3" t="s">
        <v>30</v>
      </c>
      <c r="Z4007" s="3" t="s">
        <v>30</v>
      </c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</row>
    <row r="4008" customFormat="false" ht="15.75" hidden="false" customHeight="false" outlineLevel="0" collapsed="false">
      <c r="A4008" s="3" t="n">
        <v>4007</v>
      </c>
      <c r="B4008" s="3" t="s">
        <v>11706</v>
      </c>
      <c r="C4008" s="3" t="s">
        <v>11707</v>
      </c>
      <c r="D4008" s="3" t="n">
        <v>1</v>
      </c>
      <c r="E4008" s="3" t="n">
        <v>9.635409</v>
      </c>
      <c r="F4008" s="3" t="n">
        <v>307</v>
      </c>
      <c r="G4008" s="3" t="n">
        <v>307</v>
      </c>
      <c r="H4008" s="3" t="n">
        <v>23</v>
      </c>
      <c r="I4008" s="3" t="n">
        <v>23</v>
      </c>
      <c r="J4008" s="3" t="n">
        <v>387</v>
      </c>
      <c r="K4008" s="3" t="n">
        <v>387</v>
      </c>
      <c r="L4008" s="3" t="n">
        <v>57</v>
      </c>
      <c r="M4008" s="3" t="n">
        <v>57</v>
      </c>
      <c r="N4008" s="3" t="n">
        <v>73</v>
      </c>
      <c r="O4008" s="3" t="n">
        <v>-1</v>
      </c>
      <c r="P4008" s="3" t="n">
        <v>8.8</v>
      </c>
      <c r="Q4008" s="3" t="n">
        <v>24.2</v>
      </c>
      <c r="R4008" s="3" t="s">
        <v>11708</v>
      </c>
      <c r="S4008" s="4" t="n">
        <v>45747.6478587963</v>
      </c>
      <c r="T4008" s="3" t="s">
        <v>65</v>
      </c>
      <c r="U4008" s="3" t="s">
        <v>65</v>
      </c>
      <c r="V4008" s="3" t="n">
        <v>1</v>
      </c>
      <c r="W4008" s="3" t="n">
        <v>0</v>
      </c>
      <c r="X4008" s="3" t="n">
        <v>0</v>
      </c>
      <c r="Y4008" s="3" t="s">
        <v>30</v>
      </c>
      <c r="Z4008" s="3" t="s">
        <v>30</v>
      </c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</row>
    <row r="4009" customFormat="false" ht="15.75" hidden="false" customHeight="false" outlineLevel="0" collapsed="false">
      <c r="A4009" s="3" t="n">
        <v>4008</v>
      </c>
      <c r="B4009" s="3" t="s">
        <v>11709</v>
      </c>
      <c r="C4009" s="3" t="s">
        <v>11710</v>
      </c>
      <c r="D4009" s="3" t="n">
        <v>1</v>
      </c>
      <c r="E4009" s="3" t="n">
        <v>7.0802445</v>
      </c>
      <c r="F4009" s="3" t="n">
        <v>154</v>
      </c>
      <c r="G4009" s="3" t="n">
        <v>154</v>
      </c>
      <c r="H4009" s="3" t="n">
        <v>18</v>
      </c>
      <c r="I4009" s="3" t="n">
        <v>18</v>
      </c>
      <c r="J4009" s="3" t="n">
        <v>209</v>
      </c>
      <c r="K4009" s="3" t="n">
        <v>209</v>
      </c>
      <c r="L4009" s="3" t="n">
        <v>34</v>
      </c>
      <c r="M4009" s="3" t="n">
        <v>34</v>
      </c>
      <c r="N4009" s="3" t="n">
        <v>38</v>
      </c>
      <c r="O4009" s="3" t="n">
        <v>-1</v>
      </c>
      <c r="P4009" s="3" t="n">
        <v>8.8</v>
      </c>
      <c r="Q4009" s="3" t="n">
        <v>24.2</v>
      </c>
      <c r="R4009" s="3" t="s">
        <v>11711</v>
      </c>
      <c r="S4009" s="4" t="n">
        <v>45747.6482175926</v>
      </c>
      <c r="T4009" s="3" t="s">
        <v>256</v>
      </c>
      <c r="U4009" s="3" t="s">
        <v>256</v>
      </c>
      <c r="V4009" s="3" t="n">
        <v>1</v>
      </c>
      <c r="W4009" s="3" t="n">
        <v>0</v>
      </c>
      <c r="X4009" s="3" t="n">
        <v>0</v>
      </c>
      <c r="Y4009" s="3" t="s">
        <v>30</v>
      </c>
      <c r="Z4009" s="3" t="s">
        <v>30</v>
      </c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</row>
    <row r="4010" customFormat="false" ht="15.75" hidden="false" customHeight="false" outlineLevel="0" collapsed="false">
      <c r="A4010" s="3" t="n">
        <v>4009</v>
      </c>
      <c r="B4010" s="3" t="s">
        <v>11712</v>
      </c>
      <c r="C4010" s="3" t="s">
        <v>11713</v>
      </c>
      <c r="D4010" s="3" t="n">
        <v>1</v>
      </c>
      <c r="E4010" s="3" t="n">
        <v>1.1674831</v>
      </c>
      <c r="F4010" s="3" t="n">
        <v>19</v>
      </c>
      <c r="G4010" s="3" t="n">
        <v>19</v>
      </c>
      <c r="H4010" s="3" t="n">
        <v>4</v>
      </c>
      <c r="I4010" s="3" t="n">
        <v>4</v>
      </c>
      <c r="J4010" s="3" t="n">
        <v>44</v>
      </c>
      <c r="K4010" s="3" t="n">
        <v>44</v>
      </c>
      <c r="L4010" s="3" t="n">
        <v>14</v>
      </c>
      <c r="M4010" s="3" t="n">
        <v>14</v>
      </c>
      <c r="N4010" s="3" t="n">
        <v>19</v>
      </c>
      <c r="O4010" s="3" t="n">
        <v>-1</v>
      </c>
      <c r="P4010" s="3" t="n">
        <v>8.3</v>
      </c>
      <c r="Q4010" s="3" t="n">
        <v>24.2</v>
      </c>
      <c r="R4010" s="3" t="s">
        <v>11714</v>
      </c>
      <c r="S4010" s="4" t="n">
        <v>45747.6483449074</v>
      </c>
      <c r="T4010" s="3" t="s">
        <v>65</v>
      </c>
      <c r="U4010" s="3" t="s">
        <v>65</v>
      </c>
      <c r="V4010" s="3" t="n">
        <v>1</v>
      </c>
      <c r="W4010" s="3" t="n">
        <v>0</v>
      </c>
      <c r="X4010" s="3" t="n">
        <v>0</v>
      </c>
      <c r="Y4010" s="3" t="s">
        <v>30</v>
      </c>
      <c r="Z4010" s="3" t="s">
        <v>30</v>
      </c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3"/>
    </row>
    <row r="4011" customFormat="false" ht="15.75" hidden="false" customHeight="false" outlineLevel="0" collapsed="false">
      <c r="A4011" s="3" t="n">
        <v>4010</v>
      </c>
      <c r="B4011" s="3" t="s">
        <v>11715</v>
      </c>
      <c r="C4011" s="3" t="s">
        <v>11716</v>
      </c>
      <c r="D4011" s="3" t="n">
        <v>1</v>
      </c>
      <c r="E4011" s="3" t="n">
        <v>4.4404107</v>
      </c>
      <c r="F4011" s="3" t="n">
        <v>50</v>
      </c>
      <c r="G4011" s="3" t="n">
        <v>50</v>
      </c>
      <c r="H4011" s="3" t="n">
        <v>13</v>
      </c>
      <c r="I4011" s="3" t="n">
        <v>13</v>
      </c>
      <c r="J4011" s="3" t="n">
        <v>69</v>
      </c>
      <c r="K4011" s="3" t="n">
        <v>69</v>
      </c>
      <c r="L4011" s="3" t="n">
        <v>19</v>
      </c>
      <c r="M4011" s="3" t="n">
        <v>19</v>
      </c>
      <c r="N4011" s="3" t="n">
        <v>38</v>
      </c>
      <c r="O4011" s="3" t="n">
        <v>-1</v>
      </c>
      <c r="P4011" s="3" t="n">
        <v>8.8</v>
      </c>
      <c r="Q4011" s="3" t="n">
        <v>24.2</v>
      </c>
      <c r="R4011" s="3" t="s">
        <v>11717</v>
      </c>
      <c r="S4011" s="4" t="n">
        <v>45747.6485648148</v>
      </c>
      <c r="T4011" s="3" t="s">
        <v>37</v>
      </c>
      <c r="U4011" s="3" t="s">
        <v>37</v>
      </c>
      <c r="V4011" s="3" t="n">
        <v>1</v>
      </c>
      <c r="W4011" s="3" t="n">
        <v>0</v>
      </c>
      <c r="X4011" s="3" t="n">
        <v>0</v>
      </c>
      <c r="Y4011" s="3" t="s">
        <v>30</v>
      </c>
      <c r="Z4011" s="3" t="s">
        <v>30</v>
      </c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</row>
    <row r="4012" customFormat="false" ht="15.75" hidden="false" customHeight="false" outlineLevel="0" collapsed="false">
      <c r="A4012" s="3" t="n">
        <v>4011</v>
      </c>
      <c r="B4012" s="3" t="s">
        <v>11718</v>
      </c>
      <c r="C4012" s="3" t="s">
        <v>11719</v>
      </c>
      <c r="D4012" s="3" t="n">
        <v>1</v>
      </c>
      <c r="E4012" s="3" t="n">
        <v>3.8235697</v>
      </c>
      <c r="F4012" s="3" t="n">
        <v>29</v>
      </c>
      <c r="G4012" s="3" t="n">
        <v>29</v>
      </c>
      <c r="H4012" s="3" t="n">
        <v>8</v>
      </c>
      <c r="I4012" s="3" t="n">
        <v>8</v>
      </c>
      <c r="J4012" s="3" t="n">
        <v>36</v>
      </c>
      <c r="K4012" s="3" t="n">
        <v>36</v>
      </c>
      <c r="L4012" s="3" t="n">
        <v>9</v>
      </c>
      <c r="M4012" s="3" t="n">
        <v>9</v>
      </c>
      <c r="N4012" s="3" t="n">
        <v>3</v>
      </c>
      <c r="O4012" s="3" t="n">
        <v>-1</v>
      </c>
      <c r="P4012" s="3" t="n">
        <v>8.8</v>
      </c>
      <c r="Q4012" s="3" t="n">
        <v>24.2</v>
      </c>
      <c r="R4012" s="3" t="s">
        <v>11720</v>
      </c>
      <c r="S4012" s="4" t="n">
        <v>45747.6487731482</v>
      </c>
      <c r="T4012" s="3" t="s">
        <v>4910</v>
      </c>
      <c r="U4012" s="3" t="s">
        <v>4910</v>
      </c>
      <c r="V4012" s="3" t="n">
        <v>1</v>
      </c>
      <c r="W4012" s="3" t="n">
        <v>0</v>
      </c>
      <c r="X4012" s="3" t="n">
        <v>0</v>
      </c>
      <c r="Y4012" s="3" t="s">
        <v>30</v>
      </c>
      <c r="Z4012" s="3" t="s">
        <v>30</v>
      </c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3"/>
    </row>
    <row r="4013" customFormat="false" ht="15.75" hidden="false" customHeight="false" outlineLevel="0" collapsed="false">
      <c r="A4013" s="3" t="n">
        <v>4012</v>
      </c>
      <c r="B4013" s="3" t="s">
        <v>11721</v>
      </c>
      <c r="C4013" s="3" t="s">
        <v>11722</v>
      </c>
      <c r="D4013" s="3" t="n">
        <v>1</v>
      </c>
      <c r="E4013" s="3" t="n">
        <v>4.0583083</v>
      </c>
      <c r="F4013" s="3" t="n">
        <v>33</v>
      </c>
      <c r="G4013" s="3" t="n">
        <v>33</v>
      </c>
      <c r="H4013" s="3" t="n">
        <v>8</v>
      </c>
      <c r="I4013" s="3" t="n">
        <v>8</v>
      </c>
      <c r="J4013" s="3" t="n">
        <v>39</v>
      </c>
      <c r="K4013" s="3" t="n">
        <v>39</v>
      </c>
      <c r="L4013" s="3" t="n">
        <v>10</v>
      </c>
      <c r="M4013" s="3" t="n">
        <v>10</v>
      </c>
      <c r="N4013" s="3" t="n">
        <v>3</v>
      </c>
      <c r="O4013" s="3" t="n">
        <v>-1</v>
      </c>
      <c r="P4013" s="3" t="n">
        <v>8.8</v>
      </c>
      <c r="Q4013" s="3" t="n">
        <v>24.2</v>
      </c>
      <c r="R4013" s="3" t="s">
        <v>11723</v>
      </c>
      <c r="S4013" s="4" t="n">
        <v>45747.6489814815</v>
      </c>
      <c r="T4013" s="3" t="s">
        <v>4910</v>
      </c>
      <c r="U4013" s="3" t="s">
        <v>4910</v>
      </c>
      <c r="V4013" s="3" t="n">
        <v>1</v>
      </c>
      <c r="W4013" s="3" t="n">
        <v>0</v>
      </c>
      <c r="X4013" s="3" t="n">
        <v>0</v>
      </c>
      <c r="Y4013" s="3" t="s">
        <v>30</v>
      </c>
      <c r="Z4013" s="3" t="s">
        <v>30</v>
      </c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</row>
    <row r="4014" customFormat="false" ht="15.75" hidden="false" customHeight="false" outlineLevel="0" collapsed="false">
      <c r="A4014" s="3" t="n">
        <v>4013</v>
      </c>
      <c r="B4014" s="3" t="s">
        <v>11724</v>
      </c>
      <c r="C4014" s="3" t="s">
        <v>11725</v>
      </c>
      <c r="D4014" s="3" t="n">
        <v>1</v>
      </c>
      <c r="E4014" s="3" t="n">
        <v>0.2392848</v>
      </c>
      <c r="F4014" s="3" t="n">
        <v>26</v>
      </c>
      <c r="G4014" s="3" t="n">
        <v>26</v>
      </c>
      <c r="H4014" s="3" t="n">
        <v>10</v>
      </c>
      <c r="I4014" s="3" t="n">
        <v>10</v>
      </c>
      <c r="J4014" s="3" t="n">
        <v>28</v>
      </c>
      <c r="K4014" s="3" t="n">
        <v>28</v>
      </c>
      <c r="L4014" s="3" t="n">
        <v>4</v>
      </c>
      <c r="M4014" s="3" t="n">
        <v>4</v>
      </c>
      <c r="N4014" s="3" t="n">
        <v>3</v>
      </c>
      <c r="O4014" s="3" t="n">
        <v>-1</v>
      </c>
      <c r="P4014" s="3" t="n">
        <v>8.9</v>
      </c>
      <c r="Q4014" s="3" t="n">
        <v>24.2</v>
      </c>
      <c r="R4014" s="3" t="s">
        <v>11726</v>
      </c>
      <c r="S4014" s="4" t="n">
        <v>45747.6490393519</v>
      </c>
      <c r="T4014" s="3" t="s">
        <v>37</v>
      </c>
      <c r="U4014" s="3" t="s">
        <v>37</v>
      </c>
      <c r="V4014" s="3" t="n">
        <v>1</v>
      </c>
      <c r="W4014" s="3" t="n">
        <v>0</v>
      </c>
      <c r="X4014" s="3" t="n">
        <v>0</v>
      </c>
      <c r="Y4014" s="3" t="s">
        <v>81</v>
      </c>
      <c r="Z4014" s="3" t="s">
        <v>30</v>
      </c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  <c r="BG4014" s="3"/>
      <c r="BH4014" s="3"/>
      <c r="BI4014" s="3"/>
      <c r="BJ4014" s="3"/>
    </row>
    <row r="4015" customFormat="false" ht="15.75" hidden="false" customHeight="false" outlineLevel="0" collapsed="false">
      <c r="A4015" s="3" t="n">
        <v>4014</v>
      </c>
      <c r="B4015" s="3" t="s">
        <v>11727</v>
      </c>
      <c r="C4015" s="3" t="s">
        <v>11728</v>
      </c>
      <c r="D4015" s="3" t="n">
        <v>1</v>
      </c>
      <c r="E4015" s="3" t="n">
        <v>1.8724386</v>
      </c>
      <c r="F4015" s="3" t="n">
        <v>50</v>
      </c>
      <c r="G4015" s="3" t="n">
        <v>50</v>
      </c>
      <c r="H4015" s="3" t="n">
        <v>12</v>
      </c>
      <c r="I4015" s="3" t="n">
        <v>12</v>
      </c>
      <c r="J4015" s="3" t="n">
        <v>68</v>
      </c>
      <c r="K4015" s="3" t="n">
        <v>68</v>
      </c>
      <c r="L4015" s="3" t="n">
        <v>7</v>
      </c>
      <c r="M4015" s="3" t="n">
        <v>7</v>
      </c>
      <c r="N4015" s="3" t="n">
        <v>-1</v>
      </c>
      <c r="O4015" s="3" t="n">
        <v>-1</v>
      </c>
      <c r="P4015" s="3" t="n">
        <v>8.1</v>
      </c>
      <c r="Q4015" s="3" t="n">
        <v>24.2</v>
      </c>
      <c r="R4015" s="3" t="s">
        <v>11729</v>
      </c>
      <c r="S4015" s="4" t="n">
        <v>45747.6490972222</v>
      </c>
      <c r="T4015" s="3" t="s">
        <v>65</v>
      </c>
      <c r="U4015" s="3" t="s">
        <v>65</v>
      </c>
      <c r="V4015" s="3" t="n">
        <v>0</v>
      </c>
      <c r="W4015" s="3" t="n">
        <v>0</v>
      </c>
      <c r="X4015" s="3" t="n">
        <v>0</v>
      </c>
      <c r="Y4015" s="3" t="s">
        <v>30</v>
      </c>
      <c r="Z4015" s="3" t="s">
        <v>30</v>
      </c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3"/>
    </row>
    <row r="4016" customFormat="false" ht="15.75" hidden="false" customHeight="false" outlineLevel="0" collapsed="false">
      <c r="A4016" s="3" t="n">
        <v>4015</v>
      </c>
      <c r="B4016" s="3" t="s">
        <v>11730</v>
      </c>
      <c r="C4016" s="3" t="s">
        <v>11731</v>
      </c>
      <c r="D4016" s="3" t="n">
        <v>1</v>
      </c>
      <c r="E4016" s="3" t="n">
        <v>1.5617307</v>
      </c>
      <c r="F4016" s="3" t="n">
        <v>67</v>
      </c>
      <c r="G4016" s="3" t="n">
        <v>67</v>
      </c>
      <c r="H4016" s="3" t="n">
        <v>13</v>
      </c>
      <c r="I4016" s="3" t="n">
        <v>13</v>
      </c>
      <c r="J4016" s="3" t="n">
        <v>105</v>
      </c>
      <c r="K4016" s="3" t="n">
        <v>105</v>
      </c>
      <c r="L4016" s="3" t="n">
        <v>7</v>
      </c>
      <c r="M4016" s="3" t="n">
        <v>7</v>
      </c>
      <c r="N4016" s="3" t="n">
        <v>-1</v>
      </c>
      <c r="O4016" s="3" t="n">
        <v>-1</v>
      </c>
      <c r="P4016" s="3" t="n">
        <v>8.1</v>
      </c>
      <c r="Q4016" s="3" t="n">
        <v>24.2</v>
      </c>
      <c r="R4016" s="3" t="s">
        <v>11732</v>
      </c>
      <c r="S4016" s="4" t="n">
        <v>45747.6491550926</v>
      </c>
      <c r="T4016" s="3" t="s">
        <v>65</v>
      </c>
      <c r="U4016" s="3" t="s">
        <v>65</v>
      </c>
      <c r="V4016" s="3" t="n">
        <v>0</v>
      </c>
      <c r="W4016" s="3" t="n">
        <v>0</v>
      </c>
      <c r="X4016" s="3" t="n">
        <v>0</v>
      </c>
      <c r="Y4016" s="3" t="s">
        <v>30</v>
      </c>
      <c r="Z4016" s="3" t="s">
        <v>30</v>
      </c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</row>
    <row r="4017" customFormat="false" ht="15.75" hidden="false" customHeight="false" outlineLevel="0" collapsed="false">
      <c r="A4017" s="3" t="n">
        <v>4016</v>
      </c>
      <c r="B4017" s="3" t="s">
        <v>11733</v>
      </c>
      <c r="C4017" s="3"/>
      <c r="D4017" s="3" t="n">
        <v>0</v>
      </c>
      <c r="E4017" s="3" t="s">
        <v>1901</v>
      </c>
      <c r="F4017" s="3" t="s">
        <v>1901</v>
      </c>
      <c r="G4017" s="3" t="s">
        <v>1901</v>
      </c>
      <c r="H4017" s="3" t="s">
        <v>1901</v>
      </c>
      <c r="I4017" s="3" t="s">
        <v>1901</v>
      </c>
      <c r="J4017" s="3" t="s">
        <v>1901</v>
      </c>
      <c r="K4017" s="3" t="s">
        <v>1901</v>
      </c>
      <c r="L4017" s="3" t="s">
        <v>1901</v>
      </c>
      <c r="M4017" s="3" t="s">
        <v>1901</v>
      </c>
      <c r="N4017" s="3" t="s">
        <v>1901</v>
      </c>
      <c r="O4017" s="3" t="s">
        <v>1901</v>
      </c>
      <c r="P4017" s="3"/>
      <c r="Q4017" s="3"/>
      <c r="R4017" s="3"/>
      <c r="S4017" s="3"/>
      <c r="T4017" s="3"/>
      <c r="U4017" s="3"/>
      <c r="V4017" s="3" t="s">
        <v>1901</v>
      </c>
      <c r="W4017" s="3" t="s">
        <v>1901</v>
      </c>
      <c r="X4017" s="3" t="s">
        <v>1901</v>
      </c>
      <c r="Y4017" s="3"/>
      <c r="Z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</row>
    <row r="4018" customFormat="false" ht="15.75" hidden="false" customHeight="false" outlineLevel="0" collapsed="false">
      <c r="A4018" s="3" t="n">
        <v>4017</v>
      </c>
      <c r="B4018" s="3" t="s">
        <v>11734</v>
      </c>
      <c r="C4018" s="3"/>
      <c r="D4018" s="3" t="n">
        <v>0</v>
      </c>
      <c r="E4018" s="3" t="s">
        <v>1901</v>
      </c>
      <c r="F4018" s="3" t="s">
        <v>1901</v>
      </c>
      <c r="G4018" s="3" t="s">
        <v>1901</v>
      </c>
      <c r="H4018" s="3" t="s">
        <v>1901</v>
      </c>
      <c r="I4018" s="3" t="s">
        <v>1901</v>
      </c>
      <c r="J4018" s="3" t="s">
        <v>1901</v>
      </c>
      <c r="K4018" s="3" t="s">
        <v>1901</v>
      </c>
      <c r="L4018" s="3" t="s">
        <v>1901</v>
      </c>
      <c r="M4018" s="3" t="s">
        <v>1901</v>
      </c>
      <c r="N4018" s="3" t="s">
        <v>1901</v>
      </c>
      <c r="O4018" s="3" t="s">
        <v>1901</v>
      </c>
      <c r="P4018" s="3"/>
      <c r="Q4018" s="3"/>
      <c r="R4018" s="3"/>
      <c r="S4018" s="3"/>
      <c r="T4018" s="3"/>
      <c r="U4018" s="3"/>
      <c r="V4018" s="3" t="s">
        <v>1901</v>
      </c>
      <c r="W4018" s="3" t="s">
        <v>1901</v>
      </c>
      <c r="X4018" s="3" t="s">
        <v>1901</v>
      </c>
      <c r="Y4018" s="3"/>
      <c r="Z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</row>
    <row r="4019" customFormat="false" ht="15.75" hidden="false" customHeight="false" outlineLevel="0" collapsed="false">
      <c r="A4019" s="3" t="n">
        <v>4018</v>
      </c>
      <c r="B4019" s="3" t="s">
        <v>11735</v>
      </c>
      <c r="C4019" s="3" t="s">
        <v>11736</v>
      </c>
      <c r="D4019" s="3" t="n">
        <v>1</v>
      </c>
      <c r="E4019" s="3" t="n">
        <v>2.6973484</v>
      </c>
      <c r="F4019" s="3" t="n">
        <v>6</v>
      </c>
      <c r="G4019" s="3" t="n">
        <v>6</v>
      </c>
      <c r="H4019" s="3" t="n">
        <v>5</v>
      </c>
      <c r="I4019" s="3" t="n">
        <v>5</v>
      </c>
      <c r="J4019" s="3" t="n">
        <v>10</v>
      </c>
      <c r="K4019" s="3" t="n">
        <v>10</v>
      </c>
      <c r="L4019" s="3" t="n">
        <v>1</v>
      </c>
      <c r="M4019" s="3" t="n">
        <v>1</v>
      </c>
      <c r="N4019" s="3" t="n">
        <v>-1</v>
      </c>
      <c r="O4019" s="3" t="n">
        <v>-1</v>
      </c>
      <c r="P4019" s="3" t="n">
        <v>8.8</v>
      </c>
      <c r="Q4019" s="3" t="n">
        <v>24.2</v>
      </c>
      <c r="R4019" s="3" t="s">
        <v>11737</v>
      </c>
      <c r="S4019" s="4" t="n">
        <v>45747.6493634259</v>
      </c>
      <c r="T4019" s="3" t="s">
        <v>3197</v>
      </c>
      <c r="U4019" s="3" t="s">
        <v>3197</v>
      </c>
      <c r="V4019" s="3" t="n">
        <v>0</v>
      </c>
      <c r="W4019" s="3" t="n">
        <v>0</v>
      </c>
      <c r="X4019" s="3" t="n">
        <v>0</v>
      </c>
      <c r="Y4019" s="3" t="s">
        <v>30</v>
      </c>
      <c r="Z4019" s="3" t="s">
        <v>30</v>
      </c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</row>
    <row r="4020" customFormat="false" ht="15.75" hidden="false" customHeight="false" outlineLevel="0" collapsed="false">
      <c r="A4020" s="3" t="n">
        <v>4019</v>
      </c>
      <c r="B4020" s="3" t="s">
        <v>11738</v>
      </c>
      <c r="C4020" s="3" t="s">
        <v>11739</v>
      </c>
      <c r="D4020" s="3" t="n">
        <v>1</v>
      </c>
      <c r="E4020" s="3" t="n">
        <v>2.7667362</v>
      </c>
      <c r="F4020" s="3" t="n">
        <v>13</v>
      </c>
      <c r="G4020" s="3" t="n">
        <v>13</v>
      </c>
      <c r="H4020" s="3" t="n">
        <v>9</v>
      </c>
      <c r="I4020" s="3" t="n">
        <v>9</v>
      </c>
      <c r="J4020" s="3" t="n">
        <v>18</v>
      </c>
      <c r="K4020" s="3" t="n">
        <v>18</v>
      </c>
      <c r="L4020" s="3" t="n">
        <v>2</v>
      </c>
      <c r="M4020" s="3" t="n">
        <v>2</v>
      </c>
      <c r="N4020" s="3" t="n">
        <v>-1</v>
      </c>
      <c r="O4020" s="3" t="n">
        <v>-1</v>
      </c>
      <c r="P4020" s="3" t="n">
        <v>8.8</v>
      </c>
      <c r="Q4020" s="3" t="n">
        <v>24.2</v>
      </c>
      <c r="R4020" s="3" t="s">
        <v>11740</v>
      </c>
      <c r="S4020" s="4" t="n">
        <v>45747.6494791667</v>
      </c>
      <c r="T4020" s="3" t="s">
        <v>3197</v>
      </c>
      <c r="U4020" s="3" t="s">
        <v>3197</v>
      </c>
      <c r="V4020" s="3" t="n">
        <v>0</v>
      </c>
      <c r="W4020" s="3" t="n">
        <v>0</v>
      </c>
      <c r="X4020" s="3" t="n">
        <v>0</v>
      </c>
      <c r="Y4020" s="3" t="s">
        <v>30</v>
      </c>
      <c r="Z4020" s="3" t="s">
        <v>30</v>
      </c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</row>
    <row r="4021" customFormat="false" ht="15.75" hidden="false" customHeight="false" outlineLevel="0" collapsed="false">
      <c r="A4021" s="3" t="n">
        <v>4020</v>
      </c>
      <c r="B4021" s="3" t="s">
        <v>11741</v>
      </c>
      <c r="C4021" s="3" t="s">
        <v>11742</v>
      </c>
      <c r="D4021" s="3" t="n">
        <v>1</v>
      </c>
      <c r="E4021" s="3" t="n">
        <v>0.0780898</v>
      </c>
      <c r="F4021" s="3" t="n">
        <v>14</v>
      </c>
      <c r="G4021" s="3" t="n">
        <v>14</v>
      </c>
      <c r="H4021" s="3" t="n">
        <v>6</v>
      </c>
      <c r="I4021" s="3" t="n">
        <v>6</v>
      </c>
      <c r="J4021" s="3" t="n">
        <v>16</v>
      </c>
      <c r="K4021" s="3" t="n">
        <v>16</v>
      </c>
      <c r="L4021" s="3" t="n">
        <v>0</v>
      </c>
      <c r="M4021" s="3" t="n">
        <v>0</v>
      </c>
      <c r="N4021" s="3" t="n">
        <v>-1</v>
      </c>
      <c r="O4021" s="3" t="n">
        <v>-1</v>
      </c>
      <c r="P4021" s="3" t="n">
        <v>8.8</v>
      </c>
      <c r="Q4021" s="3" t="n">
        <v>24.2</v>
      </c>
      <c r="R4021" s="3" t="s">
        <v>11743</v>
      </c>
      <c r="S4021" s="4" t="n">
        <v>45747.6495023148</v>
      </c>
      <c r="T4021" s="3" t="s">
        <v>256</v>
      </c>
      <c r="U4021" s="3" t="s">
        <v>256</v>
      </c>
      <c r="V4021" s="3" t="n">
        <v>0</v>
      </c>
      <c r="W4021" s="3" t="n">
        <v>0</v>
      </c>
      <c r="X4021" s="3" t="n">
        <v>0</v>
      </c>
      <c r="Y4021" s="3" t="s">
        <v>30</v>
      </c>
      <c r="Z4021" s="3" t="s">
        <v>30</v>
      </c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</row>
    <row r="4022" customFormat="false" ht="15.75" hidden="false" customHeight="false" outlineLevel="0" collapsed="false">
      <c r="A4022" s="3" t="n">
        <v>4021</v>
      </c>
      <c r="B4022" s="3" t="s">
        <v>11744</v>
      </c>
      <c r="C4022" s="3" t="s">
        <v>11745</v>
      </c>
      <c r="D4022" s="3" t="n">
        <v>1</v>
      </c>
      <c r="E4022" s="3" t="n">
        <v>0.5514818</v>
      </c>
      <c r="F4022" s="3" t="n">
        <v>21</v>
      </c>
      <c r="G4022" s="3" t="n">
        <v>21</v>
      </c>
      <c r="H4022" s="3" t="n">
        <v>6</v>
      </c>
      <c r="I4022" s="3" t="n">
        <v>6</v>
      </c>
      <c r="J4022" s="3" t="n">
        <v>22</v>
      </c>
      <c r="K4022" s="3" t="n">
        <v>22</v>
      </c>
      <c r="L4022" s="3" t="n">
        <v>2</v>
      </c>
      <c r="M4022" s="3" t="n">
        <v>2</v>
      </c>
      <c r="N4022" s="3" t="n">
        <v>-1</v>
      </c>
      <c r="O4022" s="3" t="n">
        <v>-1</v>
      </c>
      <c r="P4022" s="3" t="n">
        <v>8.8</v>
      </c>
      <c r="Q4022" s="3" t="n">
        <v>24.2</v>
      </c>
      <c r="R4022" s="3" t="s">
        <v>11746</v>
      </c>
      <c r="S4022" s="4" t="n">
        <v>45747.649525463</v>
      </c>
      <c r="T4022" s="3" t="s">
        <v>256</v>
      </c>
      <c r="U4022" s="3" t="s">
        <v>256</v>
      </c>
      <c r="V4022" s="3" t="n">
        <v>0</v>
      </c>
      <c r="W4022" s="3" t="n">
        <v>0</v>
      </c>
      <c r="X4022" s="3" t="n">
        <v>0</v>
      </c>
      <c r="Y4022" s="3" t="s">
        <v>30</v>
      </c>
      <c r="Z4022" s="3" t="s">
        <v>30</v>
      </c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</row>
    <row r="4023" customFormat="false" ht="15.75" hidden="false" customHeight="false" outlineLevel="0" collapsed="false">
      <c r="A4023" s="3" t="n">
        <v>4022</v>
      </c>
      <c r="B4023" s="3" t="s">
        <v>11747</v>
      </c>
      <c r="C4023" s="3" t="s">
        <v>11748</v>
      </c>
      <c r="D4023" s="3" t="n">
        <v>1</v>
      </c>
      <c r="E4023" s="3" t="n">
        <v>1.2159985</v>
      </c>
      <c r="F4023" s="3" t="n">
        <v>35</v>
      </c>
      <c r="G4023" s="3" t="n">
        <v>35</v>
      </c>
      <c r="H4023" s="3" t="n">
        <v>7</v>
      </c>
      <c r="I4023" s="3" t="n">
        <v>7</v>
      </c>
      <c r="J4023" s="3" t="n">
        <v>46</v>
      </c>
      <c r="K4023" s="3" t="n">
        <v>46</v>
      </c>
      <c r="L4023" s="3" t="n">
        <v>6</v>
      </c>
      <c r="M4023" s="3" t="n">
        <v>6</v>
      </c>
      <c r="N4023" s="3" t="n">
        <v>0</v>
      </c>
      <c r="O4023" s="3" t="n">
        <v>-1</v>
      </c>
      <c r="P4023" s="3" t="n">
        <v>8.8</v>
      </c>
      <c r="Q4023" s="3" t="n">
        <v>24.2</v>
      </c>
      <c r="R4023" s="3" t="s">
        <v>11749</v>
      </c>
      <c r="S4023" s="4" t="n">
        <v>45747.6496296296</v>
      </c>
      <c r="T4023" s="3" t="s">
        <v>256</v>
      </c>
      <c r="U4023" s="3" t="s">
        <v>256</v>
      </c>
      <c r="V4023" s="3" t="n">
        <v>1</v>
      </c>
      <c r="W4023" s="3" t="n">
        <v>0</v>
      </c>
      <c r="X4023" s="3" t="n">
        <v>0</v>
      </c>
      <c r="Y4023" s="3" t="s">
        <v>81</v>
      </c>
      <c r="Z4023" s="3" t="s">
        <v>30</v>
      </c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3"/>
    </row>
    <row r="4024" customFormat="false" ht="15.75" hidden="false" customHeight="false" outlineLevel="0" collapsed="false">
      <c r="A4024" s="3" t="n">
        <v>4023</v>
      </c>
      <c r="B4024" s="3" t="s">
        <v>11750</v>
      </c>
      <c r="C4024" s="3"/>
      <c r="D4024" s="3" t="n">
        <v>0</v>
      </c>
      <c r="E4024" s="3" t="s">
        <v>1901</v>
      </c>
      <c r="F4024" s="3" t="s">
        <v>1901</v>
      </c>
      <c r="G4024" s="3" t="s">
        <v>1901</v>
      </c>
      <c r="H4024" s="3" t="s">
        <v>1901</v>
      </c>
      <c r="I4024" s="3" t="s">
        <v>1901</v>
      </c>
      <c r="J4024" s="3" t="s">
        <v>1901</v>
      </c>
      <c r="K4024" s="3" t="s">
        <v>1901</v>
      </c>
      <c r="L4024" s="3" t="s">
        <v>1901</v>
      </c>
      <c r="M4024" s="3" t="s">
        <v>1901</v>
      </c>
      <c r="N4024" s="3" t="s">
        <v>1901</v>
      </c>
      <c r="O4024" s="3" t="s">
        <v>1901</v>
      </c>
      <c r="P4024" s="3"/>
      <c r="Q4024" s="3"/>
      <c r="R4024" s="3"/>
      <c r="S4024" s="3"/>
      <c r="T4024" s="3"/>
      <c r="U4024" s="3"/>
      <c r="V4024" s="3" t="s">
        <v>1901</v>
      </c>
      <c r="W4024" s="3" t="s">
        <v>1901</v>
      </c>
      <c r="X4024" s="3" t="s">
        <v>1901</v>
      </c>
      <c r="Y4024" s="3"/>
      <c r="Z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</row>
    <row r="4025" customFormat="false" ht="15.75" hidden="false" customHeight="false" outlineLevel="0" collapsed="false">
      <c r="A4025" s="3" t="n">
        <v>4024</v>
      </c>
      <c r="B4025" s="3" t="s">
        <v>11751</v>
      </c>
      <c r="C4025" s="3" t="s">
        <v>11752</v>
      </c>
      <c r="D4025" s="3" t="n">
        <v>1</v>
      </c>
      <c r="E4025" s="3" t="n">
        <v>0.7604337</v>
      </c>
      <c r="F4025" s="3" t="n">
        <v>39</v>
      </c>
      <c r="G4025" s="3" t="n">
        <v>39</v>
      </c>
      <c r="H4025" s="3" t="n">
        <v>9</v>
      </c>
      <c r="I4025" s="3" t="n">
        <v>9</v>
      </c>
      <c r="J4025" s="3" t="n">
        <v>65</v>
      </c>
      <c r="K4025" s="3" t="n">
        <v>65</v>
      </c>
      <c r="L4025" s="3" t="n">
        <v>8</v>
      </c>
      <c r="M4025" s="3" t="n">
        <v>8</v>
      </c>
      <c r="N4025" s="3" t="n">
        <v>9</v>
      </c>
      <c r="O4025" s="3" t="n">
        <v>-1</v>
      </c>
      <c r="P4025" s="3" t="n">
        <v>8.3</v>
      </c>
      <c r="Q4025" s="3" t="n">
        <v>24.2</v>
      </c>
      <c r="R4025" s="3" t="s">
        <v>11753</v>
      </c>
      <c r="S4025" s="4" t="n">
        <v>45747.6497222222</v>
      </c>
      <c r="T4025" s="3" t="s">
        <v>65</v>
      </c>
      <c r="U4025" s="3" t="s">
        <v>65</v>
      </c>
      <c r="V4025" s="3" t="n">
        <v>1</v>
      </c>
      <c r="W4025" s="3" t="n">
        <v>0</v>
      </c>
      <c r="X4025" s="3" t="n">
        <v>0</v>
      </c>
      <c r="Y4025" s="3" t="s">
        <v>30</v>
      </c>
      <c r="Z4025" s="3" t="s">
        <v>30</v>
      </c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</row>
    <row r="4026" customFormat="false" ht="15.75" hidden="false" customHeight="false" outlineLevel="0" collapsed="false">
      <c r="A4026" s="3" t="n">
        <v>4025</v>
      </c>
      <c r="B4026" s="3" t="s">
        <v>11754</v>
      </c>
      <c r="C4026" s="3" t="s">
        <v>11755</v>
      </c>
      <c r="D4026" s="3" t="n">
        <v>1</v>
      </c>
      <c r="E4026" s="3" t="n">
        <v>4.1343431</v>
      </c>
      <c r="F4026" s="3" t="n">
        <v>34</v>
      </c>
      <c r="G4026" s="3" t="n">
        <v>34</v>
      </c>
      <c r="H4026" s="3" t="n">
        <v>9</v>
      </c>
      <c r="I4026" s="3" t="n">
        <v>9</v>
      </c>
      <c r="J4026" s="3" t="n">
        <v>40</v>
      </c>
      <c r="K4026" s="3" t="n">
        <v>40</v>
      </c>
      <c r="L4026" s="3" t="n">
        <v>10</v>
      </c>
      <c r="M4026" s="3" t="n">
        <v>10</v>
      </c>
      <c r="N4026" s="3" t="n">
        <v>3</v>
      </c>
      <c r="O4026" s="3" t="n">
        <v>-1</v>
      </c>
      <c r="P4026" s="3" t="n">
        <v>8.8</v>
      </c>
      <c r="Q4026" s="3" t="n">
        <v>24.2</v>
      </c>
      <c r="R4026" s="3" t="s">
        <v>11756</v>
      </c>
      <c r="S4026" s="4" t="n">
        <v>45747.6498958333</v>
      </c>
      <c r="T4026" s="3" t="s">
        <v>37</v>
      </c>
      <c r="U4026" s="3" t="s">
        <v>37</v>
      </c>
      <c r="V4026" s="3" t="n">
        <v>1</v>
      </c>
      <c r="W4026" s="3" t="n">
        <v>0</v>
      </c>
      <c r="X4026" s="3" t="n">
        <v>0</v>
      </c>
      <c r="Y4026" s="3" t="s">
        <v>30</v>
      </c>
      <c r="Z4026" s="3" t="s">
        <v>30</v>
      </c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</row>
    <row r="4027" customFormat="false" ht="15.75" hidden="false" customHeight="false" outlineLevel="0" collapsed="false">
      <c r="A4027" s="3" t="n">
        <v>4026</v>
      </c>
      <c r="B4027" s="3" t="s">
        <v>11757</v>
      </c>
      <c r="C4027" s="3" t="s">
        <v>11758</v>
      </c>
      <c r="D4027" s="3" t="n">
        <v>1</v>
      </c>
      <c r="E4027" s="3" t="n">
        <v>0.3890064</v>
      </c>
      <c r="F4027" s="3" t="n">
        <v>10</v>
      </c>
      <c r="G4027" s="3" t="n">
        <v>10</v>
      </c>
      <c r="H4027" s="3" t="n">
        <v>6</v>
      </c>
      <c r="I4027" s="3" t="n">
        <v>6</v>
      </c>
      <c r="J4027" s="3" t="n">
        <v>9</v>
      </c>
      <c r="K4027" s="3" t="n">
        <v>9</v>
      </c>
      <c r="L4027" s="3" t="n">
        <v>0</v>
      </c>
      <c r="M4027" s="3" t="n">
        <v>0</v>
      </c>
      <c r="N4027" s="3" t="n">
        <v>2</v>
      </c>
      <c r="O4027" s="3" t="n">
        <v>2</v>
      </c>
      <c r="P4027" s="3" t="n">
        <v>8.5</v>
      </c>
      <c r="Q4027" s="3" t="n">
        <v>24.2</v>
      </c>
      <c r="R4027" s="3" t="s">
        <v>11759</v>
      </c>
      <c r="S4027" s="4" t="n">
        <v>45747.6499652778</v>
      </c>
      <c r="T4027" s="3" t="s">
        <v>65</v>
      </c>
      <c r="U4027" s="3" t="s">
        <v>65</v>
      </c>
      <c r="V4027" s="3" t="n">
        <v>1</v>
      </c>
      <c r="W4027" s="3" t="n">
        <v>1</v>
      </c>
      <c r="X4027" s="3" t="n">
        <v>0</v>
      </c>
      <c r="Y4027" s="3" t="s">
        <v>30</v>
      </c>
      <c r="Z4027" s="3" t="s">
        <v>30</v>
      </c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</row>
    <row r="4028" customFormat="false" ht="15.75" hidden="false" customHeight="false" outlineLevel="0" collapsed="false">
      <c r="A4028" s="3" t="n">
        <v>4027</v>
      </c>
      <c r="B4028" s="3" t="s">
        <v>11760</v>
      </c>
      <c r="C4028" s="3" t="s">
        <v>11761</v>
      </c>
      <c r="D4028" s="3" t="n">
        <v>1</v>
      </c>
      <c r="E4028" s="3" t="n">
        <v>2.3161799</v>
      </c>
      <c r="F4028" s="3" t="n">
        <v>25</v>
      </c>
      <c r="G4028" s="3" t="n">
        <v>25</v>
      </c>
      <c r="H4028" s="3" t="n">
        <v>10</v>
      </c>
      <c r="I4028" s="3" t="n">
        <v>10</v>
      </c>
      <c r="J4028" s="3" t="n">
        <v>45</v>
      </c>
      <c r="K4028" s="3" t="n">
        <v>45</v>
      </c>
      <c r="L4028" s="3" t="n">
        <v>9</v>
      </c>
      <c r="M4028" s="3" t="n">
        <v>9</v>
      </c>
      <c r="N4028" s="3" t="n">
        <v>-1</v>
      </c>
      <c r="O4028" s="3" t="n">
        <v>-1</v>
      </c>
      <c r="P4028" s="3" t="n">
        <v>8.7</v>
      </c>
      <c r="Q4028" s="3" t="n">
        <v>24.2</v>
      </c>
      <c r="R4028" s="3" t="s">
        <v>11762</v>
      </c>
      <c r="S4028" s="4" t="n">
        <v>45747.6500925926</v>
      </c>
      <c r="T4028" s="3" t="s">
        <v>4910</v>
      </c>
      <c r="U4028" s="3" t="s">
        <v>4910</v>
      </c>
      <c r="V4028" s="3" t="n">
        <v>0</v>
      </c>
      <c r="W4028" s="3" t="n">
        <v>0</v>
      </c>
      <c r="X4028" s="3" t="n">
        <v>0</v>
      </c>
      <c r="Y4028" s="3" t="s">
        <v>30</v>
      </c>
      <c r="Z4028" s="3" t="s">
        <v>30</v>
      </c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3"/>
    </row>
    <row r="4029" customFormat="false" ht="15.75" hidden="false" customHeight="false" outlineLevel="0" collapsed="false">
      <c r="A4029" s="3" t="n">
        <v>4028</v>
      </c>
      <c r="B4029" s="3" t="s">
        <v>11763</v>
      </c>
      <c r="C4029" s="3" t="s">
        <v>11764</v>
      </c>
      <c r="D4029" s="3" t="n">
        <v>1</v>
      </c>
      <c r="E4029" s="3" t="n">
        <v>0.34902</v>
      </c>
      <c r="F4029" s="3" t="n">
        <v>10</v>
      </c>
      <c r="G4029" s="3" t="n">
        <v>10</v>
      </c>
      <c r="H4029" s="3" t="n">
        <v>7</v>
      </c>
      <c r="I4029" s="3" t="n">
        <v>7</v>
      </c>
      <c r="J4029" s="3" t="n">
        <v>13</v>
      </c>
      <c r="K4029" s="3" t="n">
        <v>13</v>
      </c>
      <c r="L4029" s="3" t="n">
        <v>0</v>
      </c>
      <c r="M4029" s="3" t="n">
        <v>0</v>
      </c>
      <c r="N4029" s="3" t="n">
        <v>-1</v>
      </c>
      <c r="O4029" s="3" t="n">
        <v>0</v>
      </c>
      <c r="P4029" s="3" t="n">
        <v>8.5</v>
      </c>
      <c r="Q4029" s="3" t="n">
        <v>24.2</v>
      </c>
      <c r="R4029" s="3" t="s">
        <v>11765</v>
      </c>
      <c r="S4029" s="4" t="n">
        <v>45747.6501273148</v>
      </c>
      <c r="T4029" s="3" t="s">
        <v>65</v>
      </c>
      <c r="U4029" s="3" t="s">
        <v>65</v>
      </c>
      <c r="V4029" s="3" t="n">
        <v>0</v>
      </c>
      <c r="W4029" s="3" t="n">
        <v>1</v>
      </c>
      <c r="X4029" s="3" t="n">
        <v>0</v>
      </c>
      <c r="Y4029" s="3" t="s">
        <v>30</v>
      </c>
      <c r="Z4029" s="3" t="s">
        <v>30</v>
      </c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/>
      <c r="BG4029" s="3"/>
      <c r="BH4029" s="3"/>
      <c r="BI4029" s="3"/>
      <c r="BJ4029" s="3"/>
    </row>
    <row r="4030" customFormat="false" ht="15.75" hidden="false" customHeight="false" outlineLevel="0" collapsed="false">
      <c r="A4030" s="3" t="n">
        <v>4029</v>
      </c>
      <c r="B4030" s="3" t="s">
        <v>11766</v>
      </c>
      <c r="C4030" s="3" t="s">
        <v>11767</v>
      </c>
      <c r="D4030" s="3" t="n">
        <v>1</v>
      </c>
      <c r="E4030" s="3" t="n">
        <v>6.4109767</v>
      </c>
      <c r="F4030" s="3" t="n">
        <v>50</v>
      </c>
      <c r="G4030" s="3" t="n">
        <v>50</v>
      </c>
      <c r="H4030" s="3" t="n">
        <v>10</v>
      </c>
      <c r="I4030" s="3" t="n">
        <v>10</v>
      </c>
      <c r="J4030" s="3" t="n">
        <v>66</v>
      </c>
      <c r="K4030" s="3" t="n">
        <v>66</v>
      </c>
      <c r="L4030" s="3" t="n">
        <v>2</v>
      </c>
      <c r="M4030" s="3" t="n">
        <v>2</v>
      </c>
      <c r="N4030" s="3" t="n">
        <v>-1</v>
      </c>
      <c r="O4030" s="3" t="n">
        <v>-1</v>
      </c>
      <c r="P4030" s="3" t="n">
        <v>8.8</v>
      </c>
      <c r="Q4030" s="3" t="n">
        <v>24.2</v>
      </c>
      <c r="R4030" s="3" t="s">
        <v>11768</v>
      </c>
      <c r="S4030" s="4" t="n">
        <v>45747.6503472222</v>
      </c>
      <c r="T4030" s="3" t="s">
        <v>232</v>
      </c>
      <c r="U4030" s="3" t="s">
        <v>232</v>
      </c>
      <c r="V4030" s="3" t="n">
        <v>0</v>
      </c>
      <c r="W4030" s="3" t="n">
        <v>0</v>
      </c>
      <c r="X4030" s="3" t="n">
        <v>0</v>
      </c>
      <c r="Y4030" s="3" t="s">
        <v>30</v>
      </c>
      <c r="Z4030" s="3" t="s">
        <v>30</v>
      </c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3"/>
    </row>
    <row r="4031" customFormat="false" ht="15.75" hidden="false" customHeight="false" outlineLevel="0" collapsed="false">
      <c r="A4031" s="3" t="n">
        <v>4030</v>
      </c>
      <c r="B4031" s="3" t="s">
        <v>11769</v>
      </c>
      <c r="C4031" s="3" t="s">
        <v>11770</v>
      </c>
      <c r="D4031" s="3" t="n">
        <v>1</v>
      </c>
      <c r="E4031" s="3" t="n">
        <v>2.5300101</v>
      </c>
      <c r="F4031" s="3" t="n">
        <v>60</v>
      </c>
      <c r="G4031" s="3" t="n">
        <v>60</v>
      </c>
      <c r="H4031" s="3" t="n">
        <v>6</v>
      </c>
      <c r="I4031" s="3" t="n">
        <v>6</v>
      </c>
      <c r="J4031" s="3" t="n">
        <v>60</v>
      </c>
      <c r="K4031" s="3" t="n">
        <v>60</v>
      </c>
      <c r="L4031" s="3" t="n">
        <v>14</v>
      </c>
      <c r="M4031" s="3" t="n">
        <v>14</v>
      </c>
      <c r="N4031" s="3" t="n">
        <v>-1</v>
      </c>
      <c r="O4031" s="3" t="n">
        <v>-1</v>
      </c>
      <c r="P4031" s="3" t="n">
        <v>8.9</v>
      </c>
      <c r="Q4031" s="3" t="n">
        <v>24.2</v>
      </c>
      <c r="R4031" s="3" t="s">
        <v>11771</v>
      </c>
      <c r="S4031" s="4" t="n">
        <v>45747.6504282407</v>
      </c>
      <c r="T4031" s="3" t="s">
        <v>256</v>
      </c>
      <c r="U4031" s="3" t="s">
        <v>256</v>
      </c>
      <c r="V4031" s="3" t="n">
        <v>0</v>
      </c>
      <c r="W4031" s="3" t="n">
        <v>0</v>
      </c>
      <c r="X4031" s="3" t="n">
        <v>0</v>
      </c>
      <c r="Y4031" s="3" t="s">
        <v>30</v>
      </c>
      <c r="Z4031" s="3" t="s">
        <v>30</v>
      </c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</row>
    <row r="4032" customFormat="false" ht="15.75" hidden="false" customHeight="false" outlineLevel="0" collapsed="false">
      <c r="A4032" s="3" t="n">
        <v>4031</v>
      </c>
      <c r="B4032" s="3" t="s">
        <v>11772</v>
      </c>
      <c r="C4032" s="3" t="s">
        <v>11773</v>
      </c>
      <c r="D4032" s="3" t="n">
        <v>1</v>
      </c>
      <c r="E4032" s="3" t="n">
        <v>2.5514583</v>
      </c>
      <c r="F4032" s="3" t="n">
        <v>60</v>
      </c>
      <c r="G4032" s="3" t="n">
        <v>60</v>
      </c>
      <c r="H4032" s="3" t="n">
        <v>6</v>
      </c>
      <c r="I4032" s="3" t="n">
        <v>6</v>
      </c>
      <c r="J4032" s="3" t="n">
        <v>60</v>
      </c>
      <c r="K4032" s="3" t="n">
        <v>60</v>
      </c>
      <c r="L4032" s="3" t="n">
        <v>14</v>
      </c>
      <c r="M4032" s="3" t="n">
        <v>14</v>
      </c>
      <c r="N4032" s="3" t="n">
        <v>-1</v>
      </c>
      <c r="O4032" s="3" t="n">
        <v>-1</v>
      </c>
      <c r="P4032" s="3" t="n">
        <v>8.9</v>
      </c>
      <c r="Q4032" s="3" t="n">
        <v>24.2</v>
      </c>
      <c r="R4032" s="3" t="s">
        <v>11774</v>
      </c>
      <c r="S4032" s="4" t="n">
        <v>45747.6504976852</v>
      </c>
      <c r="T4032" s="3" t="s">
        <v>256</v>
      </c>
      <c r="U4032" s="3" t="s">
        <v>256</v>
      </c>
      <c r="V4032" s="3" t="n">
        <v>0</v>
      </c>
      <c r="W4032" s="3" t="n">
        <v>0</v>
      </c>
      <c r="X4032" s="3" t="n">
        <v>0</v>
      </c>
      <c r="Y4032" s="3" t="s">
        <v>30</v>
      </c>
      <c r="Z4032" s="3" t="s">
        <v>30</v>
      </c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</row>
    <row r="4033" customFormat="false" ht="15.75" hidden="false" customHeight="false" outlineLevel="0" collapsed="false">
      <c r="A4033" s="3" t="n">
        <v>4032</v>
      </c>
      <c r="B4033" s="3" t="s">
        <v>11775</v>
      </c>
      <c r="C4033" s="3" t="s">
        <v>11776</v>
      </c>
      <c r="D4033" s="3" t="n">
        <v>1</v>
      </c>
      <c r="E4033" s="3" t="n">
        <v>2.5271189</v>
      </c>
      <c r="F4033" s="3" t="n">
        <v>60</v>
      </c>
      <c r="G4033" s="3" t="n">
        <v>60</v>
      </c>
      <c r="H4033" s="3" t="n">
        <v>6</v>
      </c>
      <c r="I4033" s="3" t="n">
        <v>6</v>
      </c>
      <c r="J4033" s="3" t="n">
        <v>60</v>
      </c>
      <c r="K4033" s="3" t="n">
        <v>60</v>
      </c>
      <c r="L4033" s="3" t="n">
        <v>14</v>
      </c>
      <c r="M4033" s="3" t="n">
        <v>14</v>
      </c>
      <c r="N4033" s="3" t="n">
        <v>-1</v>
      </c>
      <c r="O4033" s="3" t="n">
        <v>-1</v>
      </c>
      <c r="P4033" s="3" t="n">
        <v>9.1</v>
      </c>
      <c r="Q4033" s="3" t="n">
        <v>24.2</v>
      </c>
      <c r="R4033" s="3" t="s">
        <v>11777</v>
      </c>
      <c r="S4033" s="4" t="n">
        <v>45747.6505671296</v>
      </c>
      <c r="T4033" s="3" t="s">
        <v>256</v>
      </c>
      <c r="U4033" s="3" t="s">
        <v>256</v>
      </c>
      <c r="V4033" s="3" t="n">
        <v>0</v>
      </c>
      <c r="W4033" s="3" t="n">
        <v>0</v>
      </c>
      <c r="X4033" s="3" t="n">
        <v>0</v>
      </c>
      <c r="Y4033" s="3" t="s">
        <v>30</v>
      </c>
      <c r="Z4033" s="3" t="s">
        <v>30</v>
      </c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</row>
    <row r="4034" customFormat="false" ht="15.75" hidden="false" customHeight="false" outlineLevel="0" collapsed="false">
      <c r="A4034" s="3" t="n">
        <v>4033</v>
      </c>
      <c r="B4034" s="3" t="s">
        <v>11778</v>
      </c>
      <c r="C4034" s="3" t="s">
        <v>11779</v>
      </c>
      <c r="D4034" s="3" t="n">
        <v>1</v>
      </c>
      <c r="E4034" s="3" t="n">
        <v>2.5204777</v>
      </c>
      <c r="F4034" s="3" t="n">
        <v>60</v>
      </c>
      <c r="G4034" s="3" t="n">
        <v>60</v>
      </c>
      <c r="H4034" s="3" t="n">
        <v>6</v>
      </c>
      <c r="I4034" s="3" t="n">
        <v>6</v>
      </c>
      <c r="J4034" s="3" t="n">
        <v>60</v>
      </c>
      <c r="K4034" s="3" t="n">
        <v>60</v>
      </c>
      <c r="L4034" s="3" t="n">
        <v>14</v>
      </c>
      <c r="M4034" s="3" t="n">
        <v>14</v>
      </c>
      <c r="N4034" s="3" t="n">
        <v>-1</v>
      </c>
      <c r="O4034" s="3" t="n">
        <v>-1</v>
      </c>
      <c r="P4034" s="3" t="n">
        <v>9.2</v>
      </c>
      <c r="Q4034" s="3" t="n">
        <v>24.2</v>
      </c>
      <c r="R4034" s="3" t="s">
        <v>11780</v>
      </c>
      <c r="S4034" s="4" t="n">
        <v>45747.6506365741</v>
      </c>
      <c r="T4034" s="3" t="s">
        <v>256</v>
      </c>
      <c r="U4034" s="3" t="s">
        <v>256</v>
      </c>
      <c r="V4034" s="3" t="n">
        <v>0</v>
      </c>
      <c r="W4034" s="3" t="n">
        <v>0</v>
      </c>
      <c r="X4034" s="3" t="n">
        <v>0</v>
      </c>
      <c r="Y4034" s="3" t="s">
        <v>30</v>
      </c>
      <c r="Z4034" s="3" t="s">
        <v>30</v>
      </c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</row>
    <row r="4035" customFormat="false" ht="15.75" hidden="false" customHeight="false" outlineLevel="0" collapsed="false">
      <c r="A4035" s="3" t="n">
        <v>4034</v>
      </c>
      <c r="B4035" s="3" t="s">
        <v>11781</v>
      </c>
      <c r="C4035" s="3" t="s">
        <v>11782</v>
      </c>
      <c r="D4035" s="3" t="n">
        <v>1</v>
      </c>
      <c r="E4035" s="3" t="n">
        <v>2.6845735</v>
      </c>
      <c r="F4035" s="3" t="n">
        <v>60</v>
      </c>
      <c r="G4035" s="3" t="n">
        <v>60</v>
      </c>
      <c r="H4035" s="3" t="n">
        <v>6</v>
      </c>
      <c r="I4035" s="3" t="n">
        <v>6</v>
      </c>
      <c r="J4035" s="3" t="n">
        <v>60</v>
      </c>
      <c r="K4035" s="3" t="n">
        <v>60</v>
      </c>
      <c r="L4035" s="3" t="n">
        <v>14</v>
      </c>
      <c r="M4035" s="3" t="n">
        <v>14</v>
      </c>
      <c r="N4035" s="3" t="n">
        <v>-1</v>
      </c>
      <c r="O4035" s="3" t="n">
        <v>-1</v>
      </c>
      <c r="P4035" s="3" t="n">
        <v>9.3</v>
      </c>
      <c r="Q4035" s="3" t="n">
        <v>24.2</v>
      </c>
      <c r="R4035" s="3" t="s">
        <v>11783</v>
      </c>
      <c r="S4035" s="4" t="n">
        <v>45747.6507060185</v>
      </c>
      <c r="T4035" s="3" t="s">
        <v>256</v>
      </c>
      <c r="U4035" s="3" t="s">
        <v>256</v>
      </c>
      <c r="V4035" s="3" t="n">
        <v>0</v>
      </c>
      <c r="W4035" s="3" t="n">
        <v>0</v>
      </c>
      <c r="X4035" s="3" t="n">
        <v>0</v>
      </c>
      <c r="Y4035" s="3" t="s">
        <v>30</v>
      </c>
      <c r="Z4035" s="3" t="s">
        <v>30</v>
      </c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</row>
    <row r="4036" customFormat="false" ht="15.75" hidden="false" customHeight="false" outlineLevel="0" collapsed="false">
      <c r="A4036" s="3" t="n">
        <v>4035</v>
      </c>
      <c r="B4036" s="3" t="s">
        <v>11784</v>
      </c>
      <c r="C4036" s="3" t="s">
        <v>11785</v>
      </c>
      <c r="D4036" s="3" t="n">
        <v>1</v>
      </c>
      <c r="E4036" s="3" t="n">
        <v>2.455688</v>
      </c>
      <c r="F4036" s="3" t="n">
        <v>64</v>
      </c>
      <c r="G4036" s="3" t="n">
        <v>64</v>
      </c>
      <c r="H4036" s="3" t="n">
        <v>8</v>
      </c>
      <c r="I4036" s="3" t="n">
        <v>8</v>
      </c>
      <c r="J4036" s="3" t="n">
        <v>86</v>
      </c>
      <c r="K4036" s="3" t="n">
        <v>86</v>
      </c>
      <c r="L4036" s="3" t="n">
        <v>9</v>
      </c>
      <c r="M4036" s="3" t="n">
        <v>9</v>
      </c>
      <c r="N4036" s="3" t="n">
        <v>-1</v>
      </c>
      <c r="O4036" s="3" t="n">
        <v>-1</v>
      </c>
      <c r="P4036" s="3" t="n">
        <v>8.9</v>
      </c>
      <c r="Q4036" s="3" t="n">
        <v>24.2</v>
      </c>
      <c r="R4036" s="3" t="s">
        <v>11786</v>
      </c>
      <c r="S4036" s="4" t="n">
        <v>45747.650775463</v>
      </c>
      <c r="T4036" s="3" t="s">
        <v>1920</v>
      </c>
      <c r="U4036" s="3" t="s">
        <v>1920</v>
      </c>
      <c r="V4036" s="3" t="n">
        <v>0</v>
      </c>
      <c r="W4036" s="3" t="n">
        <v>0</v>
      </c>
      <c r="X4036" s="3" t="n">
        <v>0</v>
      </c>
      <c r="Y4036" s="3" t="s">
        <v>30</v>
      </c>
      <c r="Z4036" s="3" t="s">
        <v>30</v>
      </c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3"/>
    </row>
    <row r="4037" customFormat="false" ht="15.75" hidden="false" customHeight="false" outlineLevel="0" collapsed="false">
      <c r="A4037" s="3" t="n">
        <v>4036</v>
      </c>
      <c r="B4037" s="3" t="s">
        <v>11787</v>
      </c>
      <c r="C4037" s="3" t="s">
        <v>11788</v>
      </c>
      <c r="D4037" s="3" t="n">
        <v>1</v>
      </c>
      <c r="E4037" s="3" t="n">
        <v>2.1337531</v>
      </c>
      <c r="F4037" s="3" t="n">
        <v>86</v>
      </c>
      <c r="G4037" s="3" t="n">
        <v>86</v>
      </c>
      <c r="H4037" s="3" t="n">
        <v>15</v>
      </c>
      <c r="I4037" s="3" t="n">
        <v>15</v>
      </c>
      <c r="J4037" s="3" t="n">
        <v>100</v>
      </c>
      <c r="K4037" s="3" t="n">
        <v>100</v>
      </c>
      <c r="L4037" s="3" t="n">
        <v>16</v>
      </c>
      <c r="M4037" s="3" t="n">
        <v>16</v>
      </c>
      <c r="N4037" s="3" t="n">
        <v>-1</v>
      </c>
      <c r="O4037" s="3" t="n">
        <v>-1</v>
      </c>
      <c r="P4037" s="3" t="n">
        <v>8.9</v>
      </c>
      <c r="Q4037" s="3" t="n">
        <v>24.2</v>
      </c>
      <c r="R4037" s="3" t="s">
        <v>11789</v>
      </c>
      <c r="S4037" s="4" t="n">
        <v>45747.6508449074</v>
      </c>
      <c r="T4037" s="3" t="s">
        <v>256</v>
      </c>
      <c r="U4037" s="3" t="s">
        <v>256</v>
      </c>
      <c r="V4037" s="3" t="n">
        <v>0</v>
      </c>
      <c r="W4037" s="3" t="n">
        <v>0</v>
      </c>
      <c r="X4037" s="3" t="n">
        <v>0</v>
      </c>
      <c r="Y4037" s="3" t="s">
        <v>30</v>
      </c>
      <c r="Z4037" s="3" t="s">
        <v>30</v>
      </c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3"/>
    </row>
    <row r="4038" customFormat="false" ht="15.75" hidden="false" customHeight="false" outlineLevel="0" collapsed="false">
      <c r="A4038" s="3" t="n">
        <v>4037</v>
      </c>
      <c r="B4038" s="3" t="s">
        <v>11790</v>
      </c>
      <c r="C4038" s="3" t="s">
        <v>11791</v>
      </c>
      <c r="D4038" s="3" t="n">
        <v>1</v>
      </c>
      <c r="E4038" s="3" t="n">
        <v>2.4222094</v>
      </c>
      <c r="F4038" s="3" t="n">
        <v>64</v>
      </c>
      <c r="G4038" s="3" t="n">
        <v>64</v>
      </c>
      <c r="H4038" s="3" t="n">
        <v>8</v>
      </c>
      <c r="I4038" s="3" t="n">
        <v>8</v>
      </c>
      <c r="J4038" s="3" t="n">
        <v>86</v>
      </c>
      <c r="K4038" s="3" t="n">
        <v>86</v>
      </c>
      <c r="L4038" s="3" t="n">
        <v>9</v>
      </c>
      <c r="M4038" s="3" t="n">
        <v>9</v>
      </c>
      <c r="N4038" s="3" t="n">
        <v>-1</v>
      </c>
      <c r="O4038" s="3" t="n">
        <v>-1</v>
      </c>
      <c r="P4038" s="3" t="n">
        <v>9</v>
      </c>
      <c r="Q4038" s="3" t="n">
        <v>24.2</v>
      </c>
      <c r="R4038" s="3" t="s">
        <v>11792</v>
      </c>
      <c r="S4038" s="4" t="n">
        <v>45747.6509143519</v>
      </c>
      <c r="T4038" s="3" t="s">
        <v>1920</v>
      </c>
      <c r="U4038" s="3" t="s">
        <v>1920</v>
      </c>
      <c r="V4038" s="3" t="n">
        <v>0</v>
      </c>
      <c r="W4038" s="3" t="n">
        <v>0</v>
      </c>
      <c r="X4038" s="3" t="n">
        <v>0</v>
      </c>
      <c r="Y4038" s="3" t="s">
        <v>30</v>
      </c>
      <c r="Z4038" s="3" t="s">
        <v>30</v>
      </c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</row>
    <row r="4039" customFormat="false" ht="15.75" hidden="false" customHeight="false" outlineLevel="0" collapsed="false">
      <c r="A4039" s="3" t="n">
        <v>4038</v>
      </c>
      <c r="B4039" s="3" t="s">
        <v>11793</v>
      </c>
      <c r="C4039" s="3" t="s">
        <v>11794</v>
      </c>
      <c r="D4039" s="3" t="n">
        <v>1</v>
      </c>
      <c r="E4039" s="3" t="n">
        <v>2.116578</v>
      </c>
      <c r="F4039" s="3" t="n">
        <v>86</v>
      </c>
      <c r="G4039" s="3" t="n">
        <v>86</v>
      </c>
      <c r="H4039" s="3" t="n">
        <v>15</v>
      </c>
      <c r="I4039" s="3" t="n">
        <v>15</v>
      </c>
      <c r="J4039" s="3" t="n">
        <v>100</v>
      </c>
      <c r="K4039" s="3" t="n">
        <v>100</v>
      </c>
      <c r="L4039" s="3" t="n">
        <v>16</v>
      </c>
      <c r="M4039" s="3" t="n">
        <v>16</v>
      </c>
      <c r="N4039" s="3" t="n">
        <v>-1</v>
      </c>
      <c r="O4039" s="3" t="n">
        <v>-1</v>
      </c>
      <c r="P4039" s="3" t="n">
        <v>9</v>
      </c>
      <c r="Q4039" s="3" t="n">
        <v>24.2</v>
      </c>
      <c r="R4039" s="3" t="s">
        <v>11795</v>
      </c>
      <c r="S4039" s="4" t="n">
        <v>45747.6509722222</v>
      </c>
      <c r="T4039" s="3" t="s">
        <v>256</v>
      </c>
      <c r="U4039" s="3" t="s">
        <v>256</v>
      </c>
      <c r="V4039" s="3" t="n">
        <v>0</v>
      </c>
      <c r="W4039" s="3" t="n">
        <v>0</v>
      </c>
      <c r="X4039" s="3" t="n">
        <v>0</v>
      </c>
      <c r="Y4039" s="3" t="s">
        <v>30</v>
      </c>
      <c r="Z4039" s="3" t="s">
        <v>30</v>
      </c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</row>
    <row r="4040" customFormat="false" ht="15.75" hidden="false" customHeight="false" outlineLevel="0" collapsed="false">
      <c r="A4040" s="3" t="n">
        <v>4039</v>
      </c>
      <c r="B4040" s="3" t="s">
        <v>11796</v>
      </c>
      <c r="C4040" s="3" t="s">
        <v>11797</v>
      </c>
      <c r="D4040" s="3" t="n">
        <v>1</v>
      </c>
      <c r="E4040" s="3" t="n">
        <v>2.4309019</v>
      </c>
      <c r="F4040" s="3" t="n">
        <v>64</v>
      </c>
      <c r="G4040" s="3" t="n">
        <v>64</v>
      </c>
      <c r="H4040" s="3" t="n">
        <v>8</v>
      </c>
      <c r="I4040" s="3" t="n">
        <v>8</v>
      </c>
      <c r="J4040" s="3" t="n">
        <v>86</v>
      </c>
      <c r="K4040" s="3" t="n">
        <v>86</v>
      </c>
      <c r="L4040" s="3" t="n">
        <v>9</v>
      </c>
      <c r="M4040" s="3" t="n">
        <v>9</v>
      </c>
      <c r="N4040" s="3" t="n">
        <v>-1</v>
      </c>
      <c r="O4040" s="3" t="n">
        <v>-1</v>
      </c>
      <c r="P4040" s="3" t="n">
        <v>9.1</v>
      </c>
      <c r="Q4040" s="3" t="n">
        <v>24.2</v>
      </c>
      <c r="R4040" s="3" t="s">
        <v>11798</v>
      </c>
      <c r="S4040" s="4" t="n">
        <v>45747.6510416667</v>
      </c>
      <c r="T4040" s="3" t="s">
        <v>1920</v>
      </c>
      <c r="U4040" s="3" t="s">
        <v>1920</v>
      </c>
      <c r="V4040" s="3" t="n">
        <v>0</v>
      </c>
      <c r="W4040" s="3" t="n">
        <v>0</v>
      </c>
      <c r="X4040" s="3" t="n">
        <v>0</v>
      </c>
      <c r="Y4040" s="3" t="s">
        <v>30</v>
      </c>
      <c r="Z4040" s="3" t="s">
        <v>30</v>
      </c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3"/>
    </row>
    <row r="4041" customFormat="false" ht="15.75" hidden="false" customHeight="false" outlineLevel="0" collapsed="false">
      <c r="A4041" s="3" t="n">
        <v>4040</v>
      </c>
      <c r="B4041" s="3" t="s">
        <v>11799</v>
      </c>
      <c r="C4041" s="3" t="s">
        <v>11800</v>
      </c>
      <c r="D4041" s="3" t="n">
        <v>1</v>
      </c>
      <c r="E4041" s="3" t="n">
        <v>2.0717074</v>
      </c>
      <c r="F4041" s="3" t="n">
        <v>86</v>
      </c>
      <c r="G4041" s="3" t="n">
        <v>86</v>
      </c>
      <c r="H4041" s="3" t="n">
        <v>15</v>
      </c>
      <c r="I4041" s="3" t="n">
        <v>15</v>
      </c>
      <c r="J4041" s="3" t="n">
        <v>100</v>
      </c>
      <c r="K4041" s="3" t="n">
        <v>100</v>
      </c>
      <c r="L4041" s="3" t="n">
        <v>16</v>
      </c>
      <c r="M4041" s="3" t="n">
        <v>16</v>
      </c>
      <c r="N4041" s="3" t="n">
        <v>-1</v>
      </c>
      <c r="O4041" s="3" t="n">
        <v>-1</v>
      </c>
      <c r="P4041" s="3" t="n">
        <v>9.1</v>
      </c>
      <c r="Q4041" s="3" t="n">
        <v>24.2</v>
      </c>
      <c r="R4041" s="3" t="s">
        <v>11801</v>
      </c>
      <c r="S4041" s="4" t="n">
        <v>45747.651099537</v>
      </c>
      <c r="T4041" s="3" t="s">
        <v>256</v>
      </c>
      <c r="U4041" s="3" t="s">
        <v>256</v>
      </c>
      <c r="V4041" s="3" t="n">
        <v>0</v>
      </c>
      <c r="W4041" s="3" t="n">
        <v>0</v>
      </c>
      <c r="X4041" s="3" t="n">
        <v>0</v>
      </c>
      <c r="Y4041" s="3" t="s">
        <v>30</v>
      </c>
      <c r="Z4041" s="3" t="s">
        <v>30</v>
      </c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/>
      <c r="BG4041" s="3"/>
      <c r="BH4041" s="3"/>
      <c r="BI4041" s="3"/>
      <c r="BJ4041" s="3"/>
    </row>
    <row r="4042" customFormat="false" ht="15.75" hidden="false" customHeight="false" outlineLevel="0" collapsed="false">
      <c r="A4042" s="3" t="n">
        <v>4041</v>
      </c>
      <c r="B4042" s="3" t="s">
        <v>11802</v>
      </c>
      <c r="C4042" s="3" t="s">
        <v>11803</v>
      </c>
      <c r="D4042" s="3" t="n">
        <v>1</v>
      </c>
      <c r="E4042" s="3" t="n">
        <v>2.4179448</v>
      </c>
      <c r="F4042" s="3" t="n">
        <v>64</v>
      </c>
      <c r="G4042" s="3" t="n">
        <v>64</v>
      </c>
      <c r="H4042" s="3" t="n">
        <v>8</v>
      </c>
      <c r="I4042" s="3" t="n">
        <v>8</v>
      </c>
      <c r="J4042" s="3" t="n">
        <v>86</v>
      </c>
      <c r="K4042" s="3" t="n">
        <v>86</v>
      </c>
      <c r="L4042" s="3" t="n">
        <v>9</v>
      </c>
      <c r="M4042" s="3" t="n">
        <v>9</v>
      </c>
      <c r="N4042" s="3" t="n">
        <v>-1</v>
      </c>
      <c r="O4042" s="3" t="n">
        <v>-1</v>
      </c>
      <c r="P4042" s="3" t="n">
        <v>9.2</v>
      </c>
      <c r="Q4042" s="3" t="n">
        <v>24.2</v>
      </c>
      <c r="R4042" s="3" t="s">
        <v>11804</v>
      </c>
      <c r="S4042" s="4" t="n">
        <v>45747.6511689815</v>
      </c>
      <c r="T4042" s="3" t="s">
        <v>1920</v>
      </c>
      <c r="U4042" s="3" t="s">
        <v>1920</v>
      </c>
      <c r="V4042" s="3" t="n">
        <v>0</v>
      </c>
      <c r="W4042" s="3" t="n">
        <v>0</v>
      </c>
      <c r="X4042" s="3" t="n">
        <v>0</v>
      </c>
      <c r="Y4042" s="3" t="s">
        <v>30</v>
      </c>
      <c r="Z4042" s="3" t="s">
        <v>30</v>
      </c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</row>
    <row r="4043" customFormat="false" ht="15.75" hidden="false" customHeight="false" outlineLevel="0" collapsed="false">
      <c r="A4043" s="3" t="n">
        <v>4042</v>
      </c>
      <c r="B4043" s="3" t="s">
        <v>11805</v>
      </c>
      <c r="C4043" s="3" t="s">
        <v>11806</v>
      </c>
      <c r="D4043" s="3" t="n">
        <v>1</v>
      </c>
      <c r="E4043" s="3" t="n">
        <v>2.0954672</v>
      </c>
      <c r="F4043" s="3" t="n">
        <v>86</v>
      </c>
      <c r="G4043" s="3" t="n">
        <v>86</v>
      </c>
      <c r="H4043" s="3" t="n">
        <v>15</v>
      </c>
      <c r="I4043" s="3" t="n">
        <v>15</v>
      </c>
      <c r="J4043" s="3" t="n">
        <v>100</v>
      </c>
      <c r="K4043" s="3" t="n">
        <v>100</v>
      </c>
      <c r="L4043" s="3" t="n">
        <v>16</v>
      </c>
      <c r="M4043" s="3" t="n">
        <v>16</v>
      </c>
      <c r="N4043" s="3" t="n">
        <v>-1</v>
      </c>
      <c r="O4043" s="3" t="n">
        <v>-1</v>
      </c>
      <c r="P4043" s="3" t="n">
        <v>9.2</v>
      </c>
      <c r="Q4043" s="3" t="n">
        <v>24.2</v>
      </c>
      <c r="R4043" s="3" t="s">
        <v>11807</v>
      </c>
      <c r="S4043" s="4" t="n">
        <v>45747.6512268519</v>
      </c>
      <c r="T4043" s="3" t="s">
        <v>256</v>
      </c>
      <c r="U4043" s="3" t="s">
        <v>256</v>
      </c>
      <c r="V4043" s="3" t="n">
        <v>0</v>
      </c>
      <c r="W4043" s="3" t="n">
        <v>0</v>
      </c>
      <c r="X4043" s="3" t="n">
        <v>0</v>
      </c>
      <c r="Y4043" s="3" t="s">
        <v>30</v>
      </c>
      <c r="Z4043" s="3" t="s">
        <v>30</v>
      </c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</row>
    <row r="4044" customFormat="false" ht="15.75" hidden="false" customHeight="false" outlineLevel="0" collapsed="false">
      <c r="A4044" s="3" t="n">
        <v>4043</v>
      </c>
      <c r="B4044" s="3" t="s">
        <v>11808</v>
      </c>
      <c r="C4044" s="3" t="s">
        <v>11809</v>
      </c>
      <c r="D4044" s="3" t="n">
        <v>1</v>
      </c>
      <c r="E4044" s="3" t="n">
        <v>2.3975013</v>
      </c>
      <c r="F4044" s="3" t="n">
        <v>64</v>
      </c>
      <c r="G4044" s="3" t="n">
        <v>64</v>
      </c>
      <c r="H4044" s="3" t="n">
        <v>8</v>
      </c>
      <c r="I4044" s="3" t="n">
        <v>8</v>
      </c>
      <c r="J4044" s="3" t="n">
        <v>86</v>
      </c>
      <c r="K4044" s="3" t="n">
        <v>86</v>
      </c>
      <c r="L4044" s="3" t="n">
        <v>9</v>
      </c>
      <c r="M4044" s="3" t="n">
        <v>9</v>
      </c>
      <c r="N4044" s="3" t="n">
        <v>-1</v>
      </c>
      <c r="O4044" s="3" t="n">
        <v>-1</v>
      </c>
      <c r="P4044" s="3" t="n">
        <v>9.3</v>
      </c>
      <c r="Q4044" s="3" t="n">
        <v>24.2</v>
      </c>
      <c r="R4044" s="3" t="s">
        <v>11810</v>
      </c>
      <c r="S4044" s="4" t="n">
        <v>45747.6512962963</v>
      </c>
      <c r="T4044" s="3" t="s">
        <v>1920</v>
      </c>
      <c r="U4044" s="3" t="s">
        <v>1920</v>
      </c>
      <c r="V4044" s="3" t="n">
        <v>0</v>
      </c>
      <c r="W4044" s="3" t="n">
        <v>0</v>
      </c>
      <c r="X4044" s="3" t="n">
        <v>0</v>
      </c>
      <c r="Y4044" s="3" t="s">
        <v>30</v>
      </c>
      <c r="Z4044" s="3" t="s">
        <v>30</v>
      </c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</row>
    <row r="4045" customFormat="false" ht="15.75" hidden="false" customHeight="false" outlineLevel="0" collapsed="false">
      <c r="A4045" s="3" t="n">
        <v>4044</v>
      </c>
      <c r="B4045" s="3" t="s">
        <v>11811</v>
      </c>
      <c r="C4045" s="3" t="s">
        <v>11812</v>
      </c>
      <c r="D4045" s="3" t="n">
        <v>1</v>
      </c>
      <c r="E4045" s="3" t="n">
        <v>2.0497763</v>
      </c>
      <c r="F4045" s="3" t="n">
        <v>86</v>
      </c>
      <c r="G4045" s="3" t="n">
        <v>86</v>
      </c>
      <c r="H4045" s="3" t="n">
        <v>15</v>
      </c>
      <c r="I4045" s="3" t="n">
        <v>15</v>
      </c>
      <c r="J4045" s="3" t="n">
        <v>100</v>
      </c>
      <c r="K4045" s="3" t="n">
        <v>100</v>
      </c>
      <c r="L4045" s="3" t="n">
        <v>16</v>
      </c>
      <c r="M4045" s="3" t="n">
        <v>16</v>
      </c>
      <c r="N4045" s="3" t="n">
        <v>-1</v>
      </c>
      <c r="O4045" s="3" t="n">
        <v>-1</v>
      </c>
      <c r="P4045" s="3" t="n">
        <v>9.3</v>
      </c>
      <c r="Q4045" s="3" t="n">
        <v>24.2</v>
      </c>
      <c r="R4045" s="3" t="s">
        <v>11813</v>
      </c>
      <c r="S4045" s="4" t="n">
        <v>45747.6513541667</v>
      </c>
      <c r="T4045" s="3" t="s">
        <v>256</v>
      </c>
      <c r="U4045" s="3" t="s">
        <v>256</v>
      </c>
      <c r="V4045" s="3" t="n">
        <v>0</v>
      </c>
      <c r="W4045" s="3" t="n">
        <v>0</v>
      </c>
      <c r="X4045" s="3" t="n">
        <v>0</v>
      </c>
      <c r="Y4045" s="3" t="s">
        <v>30</v>
      </c>
      <c r="Z4045" s="3" t="s">
        <v>30</v>
      </c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</row>
    <row r="4046" customFormat="false" ht="15.75" hidden="false" customHeight="false" outlineLevel="0" collapsed="false">
      <c r="A4046" s="3" t="n">
        <v>4045</v>
      </c>
      <c r="B4046" s="3" t="s">
        <v>11814</v>
      </c>
      <c r="C4046" s="3" t="s">
        <v>11815</v>
      </c>
      <c r="D4046" s="3" t="n">
        <v>1</v>
      </c>
      <c r="E4046" s="3" t="n">
        <v>5.6017691</v>
      </c>
      <c r="F4046" s="3" t="n">
        <v>213</v>
      </c>
      <c r="G4046" s="3" t="n">
        <v>213</v>
      </c>
      <c r="H4046" s="3" t="n">
        <v>26</v>
      </c>
      <c r="I4046" s="3" t="n">
        <v>26</v>
      </c>
      <c r="J4046" s="3" t="n">
        <v>302</v>
      </c>
      <c r="K4046" s="3" t="n">
        <v>302</v>
      </c>
      <c r="L4046" s="3" t="n">
        <v>38</v>
      </c>
      <c r="M4046" s="3" t="n">
        <v>38</v>
      </c>
      <c r="N4046" s="3" t="n">
        <v>-1</v>
      </c>
      <c r="O4046" s="3" t="n">
        <v>-1</v>
      </c>
      <c r="P4046" s="3" t="n">
        <v>8.5</v>
      </c>
      <c r="Q4046" s="3" t="n">
        <v>24.2</v>
      </c>
      <c r="R4046" s="3" t="s">
        <v>11816</v>
      </c>
      <c r="S4046" s="4" t="n">
        <v>45747.6515740741</v>
      </c>
      <c r="T4046" s="3" t="s">
        <v>65</v>
      </c>
      <c r="U4046" s="3" t="s">
        <v>65</v>
      </c>
      <c r="V4046" s="3" t="n">
        <v>0</v>
      </c>
      <c r="W4046" s="3" t="n">
        <v>0</v>
      </c>
      <c r="X4046" s="3" t="n">
        <v>0</v>
      </c>
      <c r="Y4046" s="3" t="s">
        <v>30</v>
      </c>
      <c r="Z4046" s="3" t="s">
        <v>30</v>
      </c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</row>
    <row r="4047" customFormat="false" ht="15.75" hidden="false" customHeight="false" outlineLevel="0" collapsed="false">
      <c r="A4047" s="3" t="n">
        <v>4046</v>
      </c>
      <c r="B4047" s="3" t="s">
        <v>11817</v>
      </c>
      <c r="C4047" s="3" t="s">
        <v>11818</v>
      </c>
      <c r="D4047" s="3" t="n">
        <v>1</v>
      </c>
      <c r="E4047" s="3" t="n">
        <v>5.5567446</v>
      </c>
      <c r="F4047" s="3" t="n">
        <v>344</v>
      </c>
      <c r="G4047" s="3" t="n">
        <v>344</v>
      </c>
      <c r="H4047" s="3" t="n">
        <v>24</v>
      </c>
      <c r="I4047" s="3" t="n">
        <v>24</v>
      </c>
      <c r="J4047" s="3" t="n">
        <v>743</v>
      </c>
      <c r="K4047" s="3" t="n">
        <v>743</v>
      </c>
      <c r="L4047" s="3" t="n">
        <v>27</v>
      </c>
      <c r="M4047" s="3" t="n">
        <v>27</v>
      </c>
      <c r="N4047" s="3" t="n">
        <v>73</v>
      </c>
      <c r="O4047" s="3" t="n">
        <v>-1</v>
      </c>
      <c r="P4047" s="3" t="n">
        <v>8.1</v>
      </c>
      <c r="Q4047" s="3" t="n">
        <v>24.2</v>
      </c>
      <c r="R4047" s="3" t="s">
        <v>11819</v>
      </c>
      <c r="S4047" s="4" t="n">
        <v>45747.6517708333</v>
      </c>
      <c r="T4047" s="3" t="s">
        <v>65</v>
      </c>
      <c r="U4047" s="3" t="s">
        <v>65</v>
      </c>
      <c r="V4047" s="3" t="n">
        <v>1</v>
      </c>
      <c r="W4047" s="3" t="n">
        <v>0</v>
      </c>
      <c r="X4047" s="3" t="n">
        <v>0</v>
      </c>
      <c r="Y4047" s="3" t="s">
        <v>30</v>
      </c>
      <c r="Z4047" s="3" t="s">
        <v>30</v>
      </c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3"/>
    </row>
    <row r="4048" customFormat="false" ht="15.75" hidden="false" customHeight="false" outlineLevel="0" collapsed="false">
      <c r="A4048" s="3" t="n">
        <v>4047</v>
      </c>
      <c r="B4048" s="3" t="s">
        <v>11820</v>
      </c>
      <c r="C4048" s="3" t="s">
        <v>11821</v>
      </c>
      <c r="D4048" s="3" t="n">
        <v>1</v>
      </c>
      <c r="E4048" s="3" t="n">
        <v>0.6236558</v>
      </c>
      <c r="F4048" s="3" t="n">
        <v>16</v>
      </c>
      <c r="G4048" s="3" t="n">
        <v>16</v>
      </c>
      <c r="H4048" s="3" t="n">
        <v>7</v>
      </c>
      <c r="I4048" s="3" t="n">
        <v>7</v>
      </c>
      <c r="J4048" s="3" t="n">
        <v>20</v>
      </c>
      <c r="K4048" s="3" t="n">
        <v>20</v>
      </c>
      <c r="L4048" s="3" t="n">
        <v>0</v>
      </c>
      <c r="M4048" s="3" t="n">
        <v>0</v>
      </c>
      <c r="N4048" s="3" t="n">
        <v>-1</v>
      </c>
      <c r="O4048" s="3" t="n">
        <v>0</v>
      </c>
      <c r="P4048" s="3" t="n">
        <v>8</v>
      </c>
      <c r="Q4048" s="3" t="n">
        <v>24.2</v>
      </c>
      <c r="R4048" s="3" t="s">
        <v>11822</v>
      </c>
      <c r="S4048" s="4" t="n">
        <v>45747.6518287037</v>
      </c>
      <c r="T4048" s="3" t="s">
        <v>65</v>
      </c>
      <c r="U4048" s="3" t="s">
        <v>65</v>
      </c>
      <c r="V4048" s="3" t="n">
        <v>0</v>
      </c>
      <c r="W4048" s="3" t="n">
        <v>1</v>
      </c>
      <c r="X4048" s="3" t="n">
        <v>0</v>
      </c>
      <c r="Y4048" s="3" t="s">
        <v>30</v>
      </c>
      <c r="Z4048" s="3" t="s">
        <v>30</v>
      </c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</row>
    <row r="4049" customFormat="false" ht="15.75" hidden="false" customHeight="false" outlineLevel="0" collapsed="false">
      <c r="A4049" s="3" t="n">
        <v>4048</v>
      </c>
      <c r="B4049" s="3" t="s">
        <v>11823</v>
      </c>
      <c r="C4049" s="3" t="s">
        <v>11824</v>
      </c>
      <c r="D4049" s="3" t="n">
        <v>1</v>
      </c>
      <c r="E4049" s="3" t="n">
        <v>10.2210656</v>
      </c>
      <c r="F4049" s="3" t="n">
        <v>120</v>
      </c>
      <c r="G4049" s="3" t="n">
        <v>120</v>
      </c>
      <c r="H4049" s="3" t="n">
        <v>14</v>
      </c>
      <c r="I4049" s="3" t="n">
        <v>14</v>
      </c>
      <c r="J4049" s="3" t="n">
        <v>170</v>
      </c>
      <c r="K4049" s="3" t="n">
        <v>170</v>
      </c>
      <c r="L4049" s="3" t="n">
        <v>8</v>
      </c>
      <c r="M4049" s="3" t="n">
        <v>8</v>
      </c>
      <c r="N4049" s="3" t="n">
        <v>-1</v>
      </c>
      <c r="O4049" s="3" t="n">
        <v>-1</v>
      </c>
      <c r="P4049" s="3" t="n">
        <v>8.8</v>
      </c>
      <c r="Q4049" s="3" t="n">
        <v>24.2</v>
      </c>
      <c r="R4049" s="3" t="s">
        <v>11825</v>
      </c>
      <c r="S4049" s="4" t="n">
        <v>45747.6521875</v>
      </c>
      <c r="T4049" s="3" t="s">
        <v>232</v>
      </c>
      <c r="U4049" s="3" t="s">
        <v>232</v>
      </c>
      <c r="V4049" s="3" t="n">
        <v>0</v>
      </c>
      <c r="W4049" s="3" t="n">
        <v>0</v>
      </c>
      <c r="X4049" s="3" t="n">
        <v>0</v>
      </c>
      <c r="Y4049" s="3" t="s">
        <v>30</v>
      </c>
      <c r="Z4049" s="3" t="s">
        <v>30</v>
      </c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</row>
    <row r="4050" customFormat="false" ht="15.75" hidden="false" customHeight="false" outlineLevel="0" collapsed="false">
      <c r="A4050" s="3" t="n">
        <v>4049</v>
      </c>
      <c r="B4050" s="3" t="s">
        <v>11826</v>
      </c>
      <c r="C4050" s="3" t="s">
        <v>11827</v>
      </c>
      <c r="D4050" s="3" t="n">
        <v>1</v>
      </c>
      <c r="E4050" s="3" t="n">
        <v>5.2602722</v>
      </c>
      <c r="F4050" s="3" t="n">
        <v>51</v>
      </c>
      <c r="G4050" s="3" t="n">
        <v>51</v>
      </c>
      <c r="H4050" s="3" t="n">
        <v>16</v>
      </c>
      <c r="I4050" s="3" t="n">
        <v>16</v>
      </c>
      <c r="J4050" s="3" t="n">
        <v>75</v>
      </c>
      <c r="K4050" s="3" t="n">
        <v>75</v>
      </c>
      <c r="L4050" s="3" t="n">
        <v>17</v>
      </c>
      <c r="M4050" s="3" t="n">
        <v>17</v>
      </c>
      <c r="N4050" s="3" t="n">
        <v>41</v>
      </c>
      <c r="O4050" s="3" t="n">
        <v>-1</v>
      </c>
      <c r="P4050" s="3" t="n">
        <v>8.8</v>
      </c>
      <c r="Q4050" s="3" t="n">
        <v>24.2</v>
      </c>
      <c r="R4050" s="3" t="s">
        <v>11828</v>
      </c>
      <c r="S4050" s="4" t="n">
        <v>45747.6524305556</v>
      </c>
      <c r="T4050" s="3" t="s">
        <v>256</v>
      </c>
      <c r="U4050" s="3" t="s">
        <v>256</v>
      </c>
      <c r="V4050" s="3" t="n">
        <v>1</v>
      </c>
      <c r="W4050" s="3" t="n">
        <v>0</v>
      </c>
      <c r="X4050" s="3" t="n">
        <v>0</v>
      </c>
      <c r="Y4050" s="3" t="s">
        <v>30</v>
      </c>
      <c r="Z4050" s="3" t="s">
        <v>30</v>
      </c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</row>
    <row r="4051" customFormat="false" ht="15.75" hidden="false" customHeight="false" outlineLevel="0" collapsed="false">
      <c r="A4051" s="3" t="n">
        <v>4050</v>
      </c>
      <c r="B4051" s="3" t="s">
        <v>11829</v>
      </c>
      <c r="C4051" s="3" t="s">
        <v>11830</v>
      </c>
      <c r="D4051" s="3" t="n">
        <v>1</v>
      </c>
      <c r="E4051" s="3" t="n">
        <v>3.3502403</v>
      </c>
      <c r="F4051" s="3" t="n">
        <v>79</v>
      </c>
      <c r="G4051" s="3" t="n">
        <v>79</v>
      </c>
      <c r="H4051" s="3" t="n">
        <v>8</v>
      </c>
      <c r="I4051" s="3" t="n">
        <v>8</v>
      </c>
      <c r="J4051" s="3" t="n">
        <v>89</v>
      </c>
      <c r="K4051" s="3" t="n">
        <v>89</v>
      </c>
      <c r="L4051" s="3" t="n">
        <v>26</v>
      </c>
      <c r="M4051" s="3" t="n">
        <v>26</v>
      </c>
      <c r="N4051" s="3" t="n">
        <v>-1</v>
      </c>
      <c r="O4051" s="3" t="n">
        <v>-1</v>
      </c>
      <c r="P4051" s="3" t="n">
        <v>8.7</v>
      </c>
      <c r="Q4051" s="3" t="n">
        <v>24.2</v>
      </c>
      <c r="R4051" s="3" t="s">
        <v>11831</v>
      </c>
      <c r="S4051" s="4" t="n">
        <v>45747.6525462963</v>
      </c>
      <c r="T4051" s="3" t="s">
        <v>256</v>
      </c>
      <c r="U4051" s="3" t="s">
        <v>256</v>
      </c>
      <c r="V4051" s="3" t="n">
        <v>0</v>
      </c>
      <c r="W4051" s="3" t="n">
        <v>0</v>
      </c>
      <c r="X4051" s="3" t="n">
        <v>0</v>
      </c>
      <c r="Y4051" s="3" t="s">
        <v>30</v>
      </c>
      <c r="Z4051" s="3" t="s">
        <v>30</v>
      </c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/>
      <c r="BG4051" s="3"/>
      <c r="BH4051" s="3"/>
      <c r="BI4051" s="3"/>
      <c r="BJ4051" s="3"/>
    </row>
    <row r="4052" customFormat="false" ht="15.75" hidden="false" customHeight="false" outlineLevel="0" collapsed="false">
      <c r="A4052" s="3" t="n">
        <v>4051</v>
      </c>
      <c r="B4052" s="3" t="s">
        <v>11832</v>
      </c>
      <c r="C4052" s="3" t="s">
        <v>11833</v>
      </c>
      <c r="D4052" s="3" t="n">
        <v>1</v>
      </c>
      <c r="E4052" s="3" t="n">
        <v>0.2181088</v>
      </c>
      <c r="F4052" s="3" t="n">
        <v>6</v>
      </c>
      <c r="G4052" s="3" t="n">
        <v>6</v>
      </c>
      <c r="H4052" s="3" t="n">
        <v>5</v>
      </c>
      <c r="I4052" s="3" t="n">
        <v>5</v>
      </c>
      <c r="J4052" s="3" t="n">
        <v>3</v>
      </c>
      <c r="K4052" s="3" t="n">
        <v>3</v>
      </c>
      <c r="L4052" s="3" t="n">
        <v>1</v>
      </c>
      <c r="M4052" s="3" t="n">
        <v>1</v>
      </c>
      <c r="N4052" s="3" t="n">
        <v>-1</v>
      </c>
      <c r="O4052" s="3" t="n">
        <v>-1</v>
      </c>
      <c r="P4052" s="3" t="n">
        <v>8.7</v>
      </c>
      <c r="Q4052" s="3" t="n">
        <v>24.2</v>
      </c>
      <c r="R4052" s="3" t="s">
        <v>11834</v>
      </c>
      <c r="S4052" s="4" t="n">
        <v>45747.6525694444</v>
      </c>
      <c r="T4052" s="3" t="s">
        <v>29</v>
      </c>
      <c r="U4052" s="3" t="s">
        <v>29</v>
      </c>
      <c r="V4052" s="3" t="n">
        <v>0</v>
      </c>
      <c r="W4052" s="3" t="n">
        <v>0</v>
      </c>
      <c r="X4052" s="3" t="n">
        <v>0</v>
      </c>
      <c r="Y4052" s="3" t="s">
        <v>30</v>
      </c>
      <c r="Z4052" s="3" t="s">
        <v>30</v>
      </c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</row>
    <row r="4053" customFormat="false" ht="15.75" hidden="false" customHeight="false" outlineLevel="0" collapsed="false">
      <c r="A4053" s="3" t="n">
        <v>4052</v>
      </c>
      <c r="B4053" s="3" t="s">
        <v>11835</v>
      </c>
      <c r="C4053" s="3" t="s">
        <v>11836</v>
      </c>
      <c r="D4053" s="3" t="n">
        <v>1</v>
      </c>
      <c r="E4053" s="3" t="n">
        <v>0.1231967</v>
      </c>
      <c r="F4053" s="3" t="n">
        <v>6</v>
      </c>
      <c r="G4053" s="3" t="n">
        <v>6</v>
      </c>
      <c r="H4053" s="3" t="n">
        <v>5</v>
      </c>
      <c r="I4053" s="3" t="n">
        <v>5</v>
      </c>
      <c r="J4053" s="3" t="n">
        <v>3</v>
      </c>
      <c r="K4053" s="3" t="n">
        <v>3</v>
      </c>
      <c r="L4053" s="3" t="n">
        <v>1</v>
      </c>
      <c r="M4053" s="3" t="n">
        <v>1</v>
      </c>
      <c r="N4053" s="3" t="n">
        <v>-1</v>
      </c>
      <c r="O4053" s="3" t="n">
        <v>-1</v>
      </c>
      <c r="P4053" s="3" t="n">
        <v>8.7</v>
      </c>
      <c r="Q4053" s="3" t="n">
        <v>24.2</v>
      </c>
      <c r="R4053" s="3" t="s">
        <v>11837</v>
      </c>
      <c r="S4053" s="4" t="n">
        <v>45747.6525925926</v>
      </c>
      <c r="T4053" s="3" t="s">
        <v>29</v>
      </c>
      <c r="U4053" s="3" t="s">
        <v>29</v>
      </c>
      <c r="V4053" s="3" t="n">
        <v>0</v>
      </c>
      <c r="W4053" s="3" t="n">
        <v>0</v>
      </c>
      <c r="X4053" s="3" t="n">
        <v>0</v>
      </c>
      <c r="Y4053" s="3" t="s">
        <v>30</v>
      </c>
      <c r="Z4053" s="3" t="s">
        <v>30</v>
      </c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</row>
    <row r="4054" customFormat="false" ht="15.75" hidden="false" customHeight="false" outlineLevel="0" collapsed="false">
      <c r="A4054" s="3" t="n">
        <v>4053</v>
      </c>
      <c r="B4054" s="3" t="s">
        <v>11838</v>
      </c>
      <c r="C4054" s="3" t="s">
        <v>11839</v>
      </c>
      <c r="D4054" s="3" t="n">
        <v>1</v>
      </c>
      <c r="E4054" s="3" t="n">
        <v>0.0640102</v>
      </c>
      <c r="F4054" s="3" t="n">
        <v>6</v>
      </c>
      <c r="G4054" s="3" t="n">
        <v>6</v>
      </c>
      <c r="H4054" s="3" t="n">
        <v>5</v>
      </c>
      <c r="I4054" s="3" t="n">
        <v>5</v>
      </c>
      <c r="J4054" s="3" t="n">
        <v>3</v>
      </c>
      <c r="K4054" s="3" t="n">
        <v>3</v>
      </c>
      <c r="L4054" s="3" t="n">
        <v>1</v>
      </c>
      <c r="M4054" s="3" t="n">
        <v>1</v>
      </c>
      <c r="N4054" s="3" t="n">
        <v>-1</v>
      </c>
      <c r="O4054" s="3" t="n">
        <v>-1</v>
      </c>
      <c r="P4054" s="3" t="n">
        <v>8.7</v>
      </c>
      <c r="Q4054" s="3" t="n">
        <v>24.2</v>
      </c>
      <c r="R4054" s="3" t="s">
        <v>11840</v>
      </c>
      <c r="S4054" s="4" t="n">
        <v>45747.6526157407</v>
      </c>
      <c r="T4054" s="3" t="s">
        <v>29</v>
      </c>
      <c r="U4054" s="3" t="s">
        <v>29</v>
      </c>
      <c r="V4054" s="3" t="n">
        <v>0</v>
      </c>
      <c r="W4054" s="3" t="n">
        <v>0</v>
      </c>
      <c r="X4054" s="3" t="n">
        <v>0</v>
      </c>
      <c r="Y4054" s="3" t="s">
        <v>30</v>
      </c>
      <c r="Z4054" s="3" t="s">
        <v>30</v>
      </c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</row>
    <row r="4055" customFormat="false" ht="15.75" hidden="false" customHeight="false" outlineLevel="0" collapsed="false">
      <c r="A4055" s="3" t="n">
        <v>4054</v>
      </c>
      <c r="B4055" s="3" t="s">
        <v>11841</v>
      </c>
      <c r="C4055" s="3" t="s">
        <v>11842</v>
      </c>
      <c r="D4055" s="3" t="n">
        <v>1</v>
      </c>
      <c r="E4055" s="3" t="n">
        <v>0.0823519</v>
      </c>
      <c r="F4055" s="3" t="n">
        <v>7</v>
      </c>
      <c r="G4055" s="3" t="n">
        <v>7</v>
      </c>
      <c r="H4055" s="3" t="n">
        <v>6</v>
      </c>
      <c r="I4055" s="3" t="n">
        <v>6</v>
      </c>
      <c r="J4055" s="3" t="n">
        <v>4</v>
      </c>
      <c r="K4055" s="3" t="n">
        <v>4</v>
      </c>
      <c r="L4055" s="3" t="n">
        <v>1</v>
      </c>
      <c r="M4055" s="3" t="n">
        <v>1</v>
      </c>
      <c r="N4055" s="3" t="n">
        <v>8</v>
      </c>
      <c r="O4055" s="3" t="n">
        <v>-1</v>
      </c>
      <c r="P4055" s="3" t="n">
        <v>8.3</v>
      </c>
      <c r="Q4055" s="3" t="n">
        <v>24.2</v>
      </c>
      <c r="R4055" s="3" t="s">
        <v>11843</v>
      </c>
      <c r="S4055" s="4" t="n">
        <v>45747.652662037</v>
      </c>
      <c r="T4055" s="3" t="s">
        <v>29</v>
      </c>
      <c r="U4055" s="3" t="s">
        <v>29</v>
      </c>
      <c r="V4055" s="3" t="n">
        <v>1</v>
      </c>
      <c r="W4055" s="3" t="n">
        <v>0</v>
      </c>
      <c r="X4055" s="3" t="n">
        <v>0</v>
      </c>
      <c r="Y4055" s="3" t="s">
        <v>30</v>
      </c>
      <c r="Z4055" s="3" t="s">
        <v>30</v>
      </c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</row>
    <row r="4056" customFormat="false" ht="15.75" hidden="false" customHeight="false" outlineLevel="0" collapsed="false">
      <c r="A4056" s="3" t="n">
        <v>4055</v>
      </c>
      <c r="B4056" s="3" t="s">
        <v>11844</v>
      </c>
      <c r="C4056" s="3" t="s">
        <v>11845</v>
      </c>
      <c r="D4056" s="3" t="n">
        <v>1</v>
      </c>
      <c r="E4056" s="3" t="n">
        <v>1.9901135</v>
      </c>
      <c r="F4056" s="3" t="n">
        <v>83</v>
      </c>
      <c r="G4056" s="3" t="n">
        <v>83</v>
      </c>
      <c r="H4056" s="3" t="n">
        <v>8</v>
      </c>
      <c r="I4056" s="3" t="n">
        <v>8</v>
      </c>
      <c r="J4056" s="3" t="n">
        <v>136</v>
      </c>
      <c r="K4056" s="3" t="n">
        <v>136</v>
      </c>
      <c r="L4056" s="3" t="n">
        <v>30</v>
      </c>
      <c r="M4056" s="3" t="n">
        <v>30</v>
      </c>
      <c r="N4056" s="3" t="n">
        <v>17</v>
      </c>
      <c r="O4056" s="3" t="n">
        <v>17</v>
      </c>
      <c r="P4056" s="3" t="n">
        <v>8.1</v>
      </c>
      <c r="Q4056" s="3" t="n">
        <v>24.2</v>
      </c>
      <c r="R4056" s="3" t="s">
        <v>11846</v>
      </c>
      <c r="S4056" s="4" t="n">
        <v>45747.6527893519</v>
      </c>
      <c r="T4056" s="3" t="s">
        <v>4910</v>
      </c>
      <c r="U4056" s="3" t="s">
        <v>4910</v>
      </c>
      <c r="V4056" s="3" t="n">
        <v>1</v>
      </c>
      <c r="W4056" s="3" t="n">
        <v>1</v>
      </c>
      <c r="X4056" s="3" t="n">
        <v>0</v>
      </c>
      <c r="Y4056" s="3" t="s">
        <v>30</v>
      </c>
      <c r="Z4056" s="3" t="s">
        <v>30</v>
      </c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3"/>
    </row>
    <row r="4057" customFormat="false" ht="15.75" hidden="false" customHeight="false" outlineLevel="0" collapsed="false">
      <c r="A4057" s="3" t="n">
        <v>4056</v>
      </c>
      <c r="B4057" s="3" t="s">
        <v>11847</v>
      </c>
      <c r="C4057" s="3" t="s">
        <v>11848</v>
      </c>
      <c r="D4057" s="3" t="n">
        <v>1</v>
      </c>
      <c r="E4057" s="3" t="n">
        <v>3.6820207</v>
      </c>
      <c r="F4057" s="3" t="n">
        <v>85</v>
      </c>
      <c r="G4057" s="3" t="n">
        <v>85</v>
      </c>
      <c r="H4057" s="3" t="n">
        <v>15</v>
      </c>
      <c r="I4057" s="3" t="n">
        <v>15</v>
      </c>
      <c r="J4057" s="3" t="n">
        <v>164</v>
      </c>
      <c r="K4057" s="3" t="n">
        <v>164</v>
      </c>
      <c r="L4057" s="3" t="n">
        <v>19</v>
      </c>
      <c r="M4057" s="3" t="n">
        <v>19</v>
      </c>
      <c r="N4057" s="3" t="n">
        <v>13</v>
      </c>
      <c r="O4057" s="3" t="n">
        <v>-1</v>
      </c>
      <c r="P4057" s="3" t="n">
        <v>8.4</v>
      </c>
      <c r="Q4057" s="3" t="n">
        <v>24.2</v>
      </c>
      <c r="R4057" s="3" t="s">
        <v>11849</v>
      </c>
      <c r="S4057" s="4" t="n">
        <v>45747.652962963</v>
      </c>
      <c r="T4057" s="3" t="s">
        <v>65</v>
      </c>
      <c r="U4057" s="3" t="s">
        <v>65</v>
      </c>
      <c r="V4057" s="3" t="n">
        <v>1</v>
      </c>
      <c r="W4057" s="3" t="n">
        <v>0</v>
      </c>
      <c r="X4057" s="3" t="n">
        <v>0</v>
      </c>
      <c r="Y4057" s="3" t="s">
        <v>30</v>
      </c>
      <c r="Z4057" s="3" t="s">
        <v>30</v>
      </c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</row>
    <row r="4058" customFormat="false" ht="15.75" hidden="false" customHeight="false" outlineLevel="0" collapsed="false">
      <c r="A4058" s="3" t="n">
        <v>4057</v>
      </c>
      <c r="B4058" s="3" t="s">
        <v>11850</v>
      </c>
      <c r="C4058" s="3" t="s">
        <v>11851</v>
      </c>
      <c r="D4058" s="3" t="n">
        <v>1</v>
      </c>
      <c r="E4058" s="3" t="n">
        <v>1.24032</v>
      </c>
      <c r="F4058" s="3" t="n">
        <v>18</v>
      </c>
      <c r="G4058" s="3" t="n">
        <v>18</v>
      </c>
      <c r="H4058" s="3" t="n">
        <v>8</v>
      </c>
      <c r="I4058" s="3" t="n">
        <v>8</v>
      </c>
      <c r="J4058" s="3" t="n">
        <v>37</v>
      </c>
      <c r="K4058" s="3" t="n">
        <v>37</v>
      </c>
      <c r="L4058" s="3" t="n">
        <v>8</v>
      </c>
      <c r="M4058" s="3" t="n">
        <v>8</v>
      </c>
      <c r="N4058" s="3" t="n">
        <v>26</v>
      </c>
      <c r="O4058" s="3" t="n">
        <v>26</v>
      </c>
      <c r="P4058" s="3" t="n">
        <v>8.8</v>
      </c>
      <c r="Q4058" s="3" t="n">
        <v>24.2</v>
      </c>
      <c r="R4058" s="3" t="s">
        <v>11852</v>
      </c>
      <c r="S4058" s="4" t="n">
        <v>45747.6530902778</v>
      </c>
      <c r="T4058" s="3" t="s">
        <v>65</v>
      </c>
      <c r="U4058" s="3" t="s">
        <v>65</v>
      </c>
      <c r="V4058" s="3" t="n">
        <v>1</v>
      </c>
      <c r="W4058" s="3" t="n">
        <v>1</v>
      </c>
      <c r="X4058" s="3" t="n">
        <v>0</v>
      </c>
      <c r="Y4058" s="3" t="s">
        <v>30</v>
      </c>
      <c r="Z4058" s="3" t="s">
        <v>30</v>
      </c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</row>
    <row r="4059" customFormat="false" ht="15.75" hidden="false" customHeight="false" outlineLevel="0" collapsed="false">
      <c r="A4059" s="3" t="n">
        <v>4058</v>
      </c>
      <c r="B4059" s="3" t="s">
        <v>11853</v>
      </c>
      <c r="C4059" s="3" t="s">
        <v>11854</v>
      </c>
      <c r="D4059" s="3" t="n">
        <v>1</v>
      </c>
      <c r="E4059" s="3" t="n">
        <v>1.2901258</v>
      </c>
      <c r="F4059" s="3" t="n">
        <v>103</v>
      </c>
      <c r="G4059" s="3" t="n">
        <v>103</v>
      </c>
      <c r="H4059" s="3" t="n">
        <v>13</v>
      </c>
      <c r="I4059" s="3" t="n">
        <v>13</v>
      </c>
      <c r="J4059" s="3" t="n">
        <v>73</v>
      </c>
      <c r="K4059" s="3" t="n">
        <v>73</v>
      </c>
      <c r="L4059" s="3" t="n">
        <v>17</v>
      </c>
      <c r="M4059" s="3" t="n">
        <v>17</v>
      </c>
      <c r="N4059" s="3" t="n">
        <v>-1</v>
      </c>
      <c r="O4059" s="3" t="n">
        <v>-1</v>
      </c>
      <c r="P4059" s="3" t="n">
        <v>8.7</v>
      </c>
      <c r="Q4059" s="3" t="n">
        <v>24.2</v>
      </c>
      <c r="R4059" s="3" t="s">
        <v>11855</v>
      </c>
      <c r="S4059" s="4" t="n">
        <v>45747.6531828704</v>
      </c>
      <c r="T4059" s="3" t="s">
        <v>239</v>
      </c>
      <c r="U4059" s="3" t="s">
        <v>239</v>
      </c>
      <c r="V4059" s="3" t="n">
        <v>0</v>
      </c>
      <c r="W4059" s="3" t="n">
        <v>0</v>
      </c>
      <c r="X4059" s="3" t="n">
        <v>0</v>
      </c>
      <c r="Y4059" s="3" t="s">
        <v>30</v>
      </c>
      <c r="Z4059" s="3" t="s">
        <v>30</v>
      </c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</row>
    <row r="4060" customFormat="false" ht="15.75" hidden="false" customHeight="false" outlineLevel="0" collapsed="false">
      <c r="A4060" s="3" t="n">
        <v>4059</v>
      </c>
      <c r="B4060" s="3" t="s">
        <v>11856</v>
      </c>
      <c r="C4060" s="3"/>
      <c r="D4060" s="3" t="n">
        <v>0</v>
      </c>
      <c r="E4060" s="3" t="s">
        <v>1901</v>
      </c>
      <c r="F4060" s="3" t="s">
        <v>1901</v>
      </c>
      <c r="G4060" s="3" t="s">
        <v>1901</v>
      </c>
      <c r="H4060" s="3" t="s">
        <v>1901</v>
      </c>
      <c r="I4060" s="3" t="s">
        <v>1901</v>
      </c>
      <c r="J4060" s="3" t="s">
        <v>1901</v>
      </c>
      <c r="K4060" s="3" t="s">
        <v>1901</v>
      </c>
      <c r="L4060" s="3" t="s">
        <v>1901</v>
      </c>
      <c r="M4060" s="3" t="s">
        <v>1901</v>
      </c>
      <c r="N4060" s="3" t="s">
        <v>1901</v>
      </c>
      <c r="O4060" s="3" t="s">
        <v>1901</v>
      </c>
      <c r="P4060" s="3"/>
      <c r="Q4060" s="3"/>
      <c r="R4060" s="3"/>
      <c r="S4060" s="3"/>
      <c r="T4060" s="3"/>
      <c r="U4060" s="3"/>
      <c r="V4060" s="3" t="s">
        <v>1901</v>
      </c>
      <c r="W4060" s="3" t="s">
        <v>1901</v>
      </c>
      <c r="X4060" s="3" t="s">
        <v>1901</v>
      </c>
      <c r="Y4060" s="3"/>
      <c r="Z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</row>
    <row r="4061" customFormat="false" ht="15.75" hidden="false" customHeight="false" outlineLevel="0" collapsed="false">
      <c r="A4061" s="3" t="n">
        <v>4060</v>
      </c>
      <c r="B4061" s="3" t="s">
        <v>11857</v>
      </c>
      <c r="C4061" s="3" t="s">
        <v>11858</v>
      </c>
      <c r="D4061" s="3" t="n">
        <v>1</v>
      </c>
      <c r="E4061" s="3" t="n">
        <v>4.9662192</v>
      </c>
      <c r="F4061" s="3" t="n">
        <v>58</v>
      </c>
      <c r="G4061" s="3" t="n">
        <v>58</v>
      </c>
      <c r="H4061" s="3" t="n">
        <v>10</v>
      </c>
      <c r="I4061" s="3" t="n">
        <v>10</v>
      </c>
      <c r="J4061" s="3" t="n">
        <v>118</v>
      </c>
      <c r="K4061" s="3" t="n">
        <v>118</v>
      </c>
      <c r="L4061" s="3" t="n">
        <v>18</v>
      </c>
      <c r="M4061" s="3" t="n">
        <v>18</v>
      </c>
      <c r="N4061" s="3" t="n">
        <v>-1</v>
      </c>
      <c r="O4061" s="3" t="n">
        <v>-1</v>
      </c>
      <c r="P4061" s="3" t="n">
        <v>8.1</v>
      </c>
      <c r="Q4061" s="3" t="n">
        <v>24.2</v>
      </c>
      <c r="R4061" s="3" t="s">
        <v>11859</v>
      </c>
      <c r="S4061" s="4" t="n">
        <v>45747.6536226852</v>
      </c>
      <c r="T4061" s="3" t="s">
        <v>65</v>
      </c>
      <c r="U4061" s="3" t="s">
        <v>65</v>
      </c>
      <c r="V4061" s="3" t="n">
        <v>0</v>
      </c>
      <c r="W4061" s="3" t="n">
        <v>0</v>
      </c>
      <c r="X4061" s="3" t="n">
        <v>0</v>
      </c>
      <c r="Y4061" s="3" t="s">
        <v>30</v>
      </c>
      <c r="Z4061" s="3" t="s">
        <v>30</v>
      </c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</row>
    <row r="4062" customFormat="false" ht="15.75" hidden="false" customHeight="false" outlineLevel="0" collapsed="false">
      <c r="A4062" s="3" t="n">
        <v>4061</v>
      </c>
      <c r="B4062" s="3" t="s">
        <v>11860</v>
      </c>
      <c r="C4062" s="3" t="s">
        <v>11861</v>
      </c>
      <c r="D4062" s="3" t="n">
        <v>1</v>
      </c>
      <c r="E4062" s="3" t="n">
        <v>6.6188823</v>
      </c>
      <c r="F4062" s="3" t="n">
        <v>238</v>
      </c>
      <c r="G4062" s="3" t="n">
        <v>238</v>
      </c>
      <c r="H4062" s="3" t="n">
        <v>18</v>
      </c>
      <c r="I4062" s="3" t="n">
        <v>18</v>
      </c>
      <c r="J4062" s="3" t="n">
        <v>309</v>
      </c>
      <c r="K4062" s="3" t="n">
        <v>309</v>
      </c>
      <c r="L4062" s="3" t="n">
        <v>58</v>
      </c>
      <c r="M4062" s="3" t="n">
        <v>58</v>
      </c>
      <c r="N4062" s="3" t="n">
        <v>40</v>
      </c>
      <c r="O4062" s="3" t="n">
        <v>-1</v>
      </c>
      <c r="P4062" s="3" t="n">
        <v>8.7</v>
      </c>
      <c r="Q4062" s="3" t="n">
        <v>24.2</v>
      </c>
      <c r="R4062" s="3" t="s">
        <v>11862</v>
      </c>
      <c r="S4062" s="4" t="n">
        <v>45747.6539351852</v>
      </c>
      <c r="T4062" s="3" t="s">
        <v>4910</v>
      </c>
      <c r="U4062" s="3" t="s">
        <v>4910</v>
      </c>
      <c r="V4062" s="3" t="n">
        <v>1</v>
      </c>
      <c r="W4062" s="3" t="n">
        <v>0</v>
      </c>
      <c r="X4062" s="3" t="n">
        <v>0</v>
      </c>
      <c r="Y4062" s="3" t="s">
        <v>30</v>
      </c>
      <c r="Z4062" s="3" t="s">
        <v>30</v>
      </c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3"/>
    </row>
    <row r="4063" customFormat="false" ht="15.75" hidden="false" customHeight="false" outlineLevel="0" collapsed="false">
      <c r="A4063" s="3" t="n">
        <v>4062</v>
      </c>
      <c r="B4063" s="3" t="s">
        <v>11863</v>
      </c>
      <c r="C4063" s="3" t="s">
        <v>11864</v>
      </c>
      <c r="D4063" s="3" t="n">
        <v>1</v>
      </c>
      <c r="E4063" s="3" t="n">
        <v>7.9399737</v>
      </c>
      <c r="F4063" s="3" t="n">
        <v>167</v>
      </c>
      <c r="G4063" s="3" t="n">
        <v>167</v>
      </c>
      <c r="H4063" s="3" t="n">
        <v>16</v>
      </c>
      <c r="I4063" s="3" t="n">
        <v>16</v>
      </c>
      <c r="J4063" s="3" t="n">
        <v>260</v>
      </c>
      <c r="K4063" s="3" t="n">
        <v>260</v>
      </c>
      <c r="L4063" s="3" t="n">
        <v>49</v>
      </c>
      <c r="M4063" s="3" t="n">
        <v>49</v>
      </c>
      <c r="N4063" s="3" t="n">
        <v>41</v>
      </c>
      <c r="O4063" s="3" t="n">
        <v>29</v>
      </c>
      <c r="P4063" s="3" t="n">
        <v>8.7</v>
      </c>
      <c r="Q4063" s="3" t="n">
        <v>24.2</v>
      </c>
      <c r="R4063" s="3" t="s">
        <v>11865</v>
      </c>
      <c r="S4063" s="4" t="n">
        <v>45747.6542361111</v>
      </c>
      <c r="T4063" s="3" t="s">
        <v>65</v>
      </c>
      <c r="U4063" s="3" t="s">
        <v>65</v>
      </c>
      <c r="V4063" s="3" t="n">
        <v>1</v>
      </c>
      <c r="W4063" s="3" t="n">
        <v>1</v>
      </c>
      <c r="X4063" s="3" t="n">
        <v>0</v>
      </c>
      <c r="Y4063" s="3" t="s">
        <v>30</v>
      </c>
      <c r="Z4063" s="3" t="s">
        <v>30</v>
      </c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</row>
    <row r="4064" customFormat="false" ht="15.75" hidden="false" customHeight="false" outlineLevel="0" collapsed="false">
      <c r="A4064" s="3" t="n">
        <v>4063</v>
      </c>
      <c r="B4064" s="3" t="s">
        <v>11866</v>
      </c>
      <c r="C4064" s="3" t="s">
        <v>11867</v>
      </c>
      <c r="D4064" s="3" t="n">
        <v>1</v>
      </c>
      <c r="E4064" s="3" t="n">
        <v>3.8283625</v>
      </c>
      <c r="F4064" s="3" t="n">
        <v>319</v>
      </c>
      <c r="G4064" s="3" t="n">
        <v>319</v>
      </c>
      <c r="H4064" s="3" t="n">
        <v>23</v>
      </c>
      <c r="I4064" s="3" t="n">
        <v>23</v>
      </c>
      <c r="J4064" s="3" t="n">
        <v>495</v>
      </c>
      <c r="K4064" s="3" t="n">
        <v>495</v>
      </c>
      <c r="L4064" s="3" t="n">
        <v>41</v>
      </c>
      <c r="M4064" s="3" t="n">
        <v>41</v>
      </c>
      <c r="N4064" s="3" t="n">
        <v>71</v>
      </c>
      <c r="O4064" s="3" t="n">
        <v>-1</v>
      </c>
      <c r="P4064" s="3" t="n">
        <v>8.7</v>
      </c>
      <c r="Q4064" s="3" t="n">
        <v>24.2</v>
      </c>
      <c r="R4064" s="3" t="s">
        <v>11868</v>
      </c>
      <c r="S4064" s="4" t="n">
        <v>45747.6545949074</v>
      </c>
      <c r="T4064" s="3" t="s">
        <v>7643</v>
      </c>
      <c r="U4064" s="3" t="s">
        <v>7643</v>
      </c>
      <c r="V4064" s="3" t="n">
        <v>1</v>
      </c>
      <c r="W4064" s="3" t="n">
        <v>0</v>
      </c>
      <c r="X4064" s="3" t="n">
        <v>0</v>
      </c>
      <c r="Y4064" s="3" t="s">
        <v>30</v>
      </c>
      <c r="Z4064" s="3" t="s">
        <v>30</v>
      </c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3"/>
    </row>
    <row r="4065" customFormat="false" ht="15.75" hidden="false" customHeight="false" outlineLevel="0" collapsed="false">
      <c r="A4065" s="3" t="n">
        <v>4064</v>
      </c>
      <c r="B4065" s="3" t="s">
        <v>11869</v>
      </c>
      <c r="C4065" s="3" t="s">
        <v>11870</v>
      </c>
      <c r="D4065" s="3" t="n">
        <v>1</v>
      </c>
      <c r="E4065" s="3" t="n">
        <v>3.5242782</v>
      </c>
      <c r="F4065" s="3" t="n">
        <v>315</v>
      </c>
      <c r="G4065" s="3" t="n">
        <v>315</v>
      </c>
      <c r="H4065" s="3" t="n">
        <v>23</v>
      </c>
      <c r="I4065" s="3" t="n">
        <v>23</v>
      </c>
      <c r="J4065" s="3" t="n">
        <v>488</v>
      </c>
      <c r="K4065" s="3" t="n">
        <v>488</v>
      </c>
      <c r="L4065" s="3" t="n">
        <v>38</v>
      </c>
      <c r="M4065" s="3" t="n">
        <v>38</v>
      </c>
      <c r="N4065" s="3" t="n">
        <v>62</v>
      </c>
      <c r="O4065" s="3" t="n">
        <v>-1</v>
      </c>
      <c r="P4065" s="3" t="n">
        <v>8.7</v>
      </c>
      <c r="Q4065" s="3" t="n">
        <v>24.2</v>
      </c>
      <c r="R4065" s="3" t="s">
        <v>11871</v>
      </c>
      <c r="S4065" s="4" t="n">
        <v>45747.6549074074</v>
      </c>
      <c r="T4065" s="3" t="s">
        <v>7643</v>
      </c>
      <c r="U4065" s="3" t="s">
        <v>7643</v>
      </c>
      <c r="V4065" s="3" t="n">
        <v>1</v>
      </c>
      <c r="W4065" s="3" t="n">
        <v>0</v>
      </c>
      <c r="X4065" s="3" t="n">
        <v>0</v>
      </c>
      <c r="Y4065" s="3" t="s">
        <v>30</v>
      </c>
      <c r="Z4065" s="3" t="s">
        <v>30</v>
      </c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3"/>
    </row>
    <row r="4066" customFormat="false" ht="15.75" hidden="false" customHeight="false" outlineLevel="0" collapsed="false">
      <c r="A4066" s="3" t="n">
        <v>4065</v>
      </c>
      <c r="B4066" s="3" t="s">
        <v>11872</v>
      </c>
      <c r="C4066" s="3" t="s">
        <v>11873</v>
      </c>
      <c r="D4066" s="3" t="n">
        <v>1</v>
      </c>
      <c r="E4066" s="3" t="n">
        <v>2.0918876</v>
      </c>
      <c r="F4066" s="3" t="n">
        <v>166</v>
      </c>
      <c r="G4066" s="3" t="n">
        <v>166</v>
      </c>
      <c r="H4066" s="3" t="n">
        <v>13</v>
      </c>
      <c r="I4066" s="3" t="n">
        <v>13</v>
      </c>
      <c r="J4066" s="3" t="n">
        <v>187</v>
      </c>
      <c r="K4066" s="3" t="n">
        <v>187</v>
      </c>
      <c r="L4066" s="3" t="n">
        <v>29</v>
      </c>
      <c r="M4066" s="3" t="n">
        <v>29</v>
      </c>
      <c r="N4066" s="3" t="n">
        <v>40</v>
      </c>
      <c r="O4066" s="3" t="n">
        <v>40</v>
      </c>
      <c r="P4066" s="3" t="n">
        <v>8.7</v>
      </c>
      <c r="Q4066" s="3" t="n">
        <v>24.2</v>
      </c>
      <c r="R4066" s="3" t="s">
        <v>11874</v>
      </c>
      <c r="S4066" s="4" t="n">
        <v>45747.6551736111</v>
      </c>
      <c r="T4066" s="3" t="s">
        <v>2259</v>
      </c>
      <c r="U4066" s="3" t="s">
        <v>2259</v>
      </c>
      <c r="V4066" s="3" t="n">
        <v>1</v>
      </c>
      <c r="W4066" s="3" t="n">
        <v>1</v>
      </c>
      <c r="X4066" s="3" t="n">
        <v>0</v>
      </c>
      <c r="Y4066" s="3" t="s">
        <v>30</v>
      </c>
      <c r="Z4066" s="3" t="s">
        <v>30</v>
      </c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</row>
    <row r="4067" customFormat="false" ht="15.75" hidden="false" customHeight="false" outlineLevel="0" collapsed="false">
      <c r="A4067" s="3" t="n">
        <v>4066</v>
      </c>
      <c r="B4067" s="3" t="s">
        <v>11875</v>
      </c>
      <c r="C4067" s="3" t="s">
        <v>11876</v>
      </c>
      <c r="D4067" s="3" t="n">
        <v>1</v>
      </c>
      <c r="E4067" s="3" t="n">
        <v>1.581691</v>
      </c>
      <c r="F4067" s="3" t="n">
        <v>27</v>
      </c>
      <c r="G4067" s="3" t="n">
        <v>27</v>
      </c>
      <c r="H4067" s="3" t="n">
        <v>12</v>
      </c>
      <c r="I4067" s="3" t="n">
        <v>12</v>
      </c>
      <c r="J4067" s="3" t="n">
        <v>35</v>
      </c>
      <c r="K4067" s="3" t="n">
        <v>35</v>
      </c>
      <c r="L4067" s="3" t="n">
        <v>1</v>
      </c>
      <c r="M4067" s="3" t="n">
        <v>1</v>
      </c>
      <c r="N4067" s="3" t="n">
        <v>-1</v>
      </c>
      <c r="O4067" s="3" t="n">
        <v>-1</v>
      </c>
      <c r="P4067" s="3" t="n">
        <v>8.8</v>
      </c>
      <c r="Q4067" s="3" t="n">
        <v>24.2</v>
      </c>
      <c r="R4067" s="3" t="s">
        <v>11877</v>
      </c>
      <c r="S4067" s="4" t="n">
        <v>45747.6552662037</v>
      </c>
      <c r="T4067" s="3" t="s">
        <v>29</v>
      </c>
      <c r="U4067" s="3" t="s">
        <v>29</v>
      </c>
      <c r="V4067" s="3" t="n">
        <v>0</v>
      </c>
      <c r="W4067" s="3" t="n">
        <v>0</v>
      </c>
      <c r="X4067" s="3" t="n">
        <v>0</v>
      </c>
      <c r="Y4067" s="3" t="s">
        <v>30</v>
      </c>
      <c r="Z4067" s="3" t="s">
        <v>30</v>
      </c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/>
      <c r="BG4067" s="3"/>
      <c r="BH4067" s="3"/>
      <c r="BI4067" s="3"/>
      <c r="BJ4067" s="3"/>
    </row>
    <row r="4068" customFormat="false" ht="15.75" hidden="false" customHeight="false" outlineLevel="0" collapsed="false">
      <c r="A4068" s="3" t="n">
        <v>4067</v>
      </c>
      <c r="B4068" s="3" t="s">
        <v>11878</v>
      </c>
      <c r="C4068" s="3" t="s">
        <v>11879</v>
      </c>
      <c r="D4068" s="3" t="n">
        <v>1</v>
      </c>
      <c r="E4068" s="3" t="n">
        <v>4.3308277</v>
      </c>
      <c r="F4068" s="3" t="n">
        <v>24</v>
      </c>
      <c r="G4068" s="3" t="n">
        <v>24</v>
      </c>
      <c r="H4068" s="3" t="n">
        <v>7</v>
      </c>
      <c r="I4068" s="3" t="n">
        <v>7</v>
      </c>
      <c r="J4068" s="3" t="n">
        <v>53</v>
      </c>
      <c r="K4068" s="3" t="n">
        <v>53</v>
      </c>
      <c r="L4068" s="3" t="n">
        <v>14</v>
      </c>
      <c r="M4068" s="3" t="n">
        <v>14</v>
      </c>
      <c r="N4068" s="3" t="n">
        <v>13</v>
      </c>
      <c r="O4068" s="3" t="n">
        <v>-1</v>
      </c>
      <c r="P4068" s="3" t="n">
        <v>8.7</v>
      </c>
      <c r="Q4068" s="3" t="n">
        <v>24.2</v>
      </c>
      <c r="R4068" s="3" t="s">
        <v>11880</v>
      </c>
      <c r="S4068" s="4" t="n">
        <v>45747.6554513889</v>
      </c>
      <c r="T4068" s="3" t="s">
        <v>256</v>
      </c>
      <c r="U4068" s="3" t="s">
        <v>256</v>
      </c>
      <c r="V4068" s="3" t="n">
        <v>1</v>
      </c>
      <c r="W4068" s="3" t="n">
        <v>0</v>
      </c>
      <c r="X4068" s="3" t="n">
        <v>0</v>
      </c>
      <c r="Y4068" s="3" t="s">
        <v>30</v>
      </c>
      <c r="Z4068" s="3" t="s">
        <v>30</v>
      </c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</row>
    <row r="4069" customFormat="false" ht="15.75" hidden="false" customHeight="false" outlineLevel="0" collapsed="false">
      <c r="A4069" s="3" t="n">
        <v>4068</v>
      </c>
      <c r="B4069" s="3" t="s">
        <v>11881</v>
      </c>
      <c r="C4069" s="3" t="s">
        <v>11882</v>
      </c>
      <c r="D4069" s="3" t="n">
        <v>1</v>
      </c>
      <c r="E4069" s="3" t="n">
        <v>7.7426123</v>
      </c>
      <c r="F4069" s="3" t="n">
        <v>81</v>
      </c>
      <c r="G4069" s="3" t="n">
        <v>81</v>
      </c>
      <c r="H4069" s="3" t="n">
        <v>16</v>
      </c>
      <c r="I4069" s="3" t="n">
        <v>16</v>
      </c>
      <c r="J4069" s="3" t="n">
        <v>123</v>
      </c>
      <c r="K4069" s="3" t="n">
        <v>123</v>
      </c>
      <c r="L4069" s="3" t="n">
        <v>23</v>
      </c>
      <c r="M4069" s="3" t="n">
        <v>23</v>
      </c>
      <c r="N4069" s="3" t="n">
        <v>3</v>
      </c>
      <c r="O4069" s="3" t="n">
        <v>-1</v>
      </c>
      <c r="P4069" s="3" t="n">
        <v>8.5</v>
      </c>
      <c r="Q4069" s="3" t="n">
        <v>24.2</v>
      </c>
      <c r="R4069" s="3" t="s">
        <v>11883</v>
      </c>
      <c r="S4069" s="4" t="n">
        <v>45747.6557060185</v>
      </c>
      <c r="T4069" s="3" t="s">
        <v>65</v>
      </c>
      <c r="U4069" s="3" t="s">
        <v>65</v>
      </c>
      <c r="V4069" s="3" t="n">
        <v>1</v>
      </c>
      <c r="W4069" s="3" t="n">
        <v>0</v>
      </c>
      <c r="X4069" s="3" t="n">
        <v>0</v>
      </c>
      <c r="Y4069" s="3" t="s">
        <v>30</v>
      </c>
      <c r="Z4069" s="3" t="s">
        <v>30</v>
      </c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</row>
    <row r="4070" customFormat="false" ht="15.75" hidden="false" customHeight="false" outlineLevel="0" collapsed="false">
      <c r="A4070" s="3" t="n">
        <v>4069</v>
      </c>
      <c r="B4070" s="3" t="s">
        <v>11884</v>
      </c>
      <c r="C4070" s="3" t="s">
        <v>11885</v>
      </c>
      <c r="D4070" s="3" t="n">
        <v>1</v>
      </c>
      <c r="E4070" s="3" t="n">
        <v>1.7032203</v>
      </c>
      <c r="F4070" s="3" t="n">
        <v>59</v>
      </c>
      <c r="G4070" s="3" t="n">
        <v>59</v>
      </c>
      <c r="H4070" s="3" t="n">
        <v>9</v>
      </c>
      <c r="I4070" s="3" t="n">
        <v>9</v>
      </c>
      <c r="J4070" s="3" t="n">
        <v>66</v>
      </c>
      <c r="K4070" s="3" t="n">
        <v>66</v>
      </c>
      <c r="L4070" s="3" t="n">
        <v>9</v>
      </c>
      <c r="M4070" s="3" t="n">
        <v>9</v>
      </c>
      <c r="N4070" s="3" t="n">
        <v>-1</v>
      </c>
      <c r="O4070" s="3" t="n">
        <v>-1</v>
      </c>
      <c r="P4070" s="3" t="n">
        <v>8.1</v>
      </c>
      <c r="Q4070" s="3" t="n">
        <v>24.2</v>
      </c>
      <c r="R4070" s="3" t="s">
        <v>11886</v>
      </c>
      <c r="S4070" s="4" t="n">
        <v>45747.655787037</v>
      </c>
      <c r="T4070" s="3" t="s">
        <v>1920</v>
      </c>
      <c r="U4070" s="3" t="s">
        <v>1920</v>
      </c>
      <c r="V4070" s="3" t="n">
        <v>0</v>
      </c>
      <c r="W4070" s="3" t="n">
        <v>0</v>
      </c>
      <c r="X4070" s="3" t="n">
        <v>0</v>
      </c>
      <c r="Y4070" s="3" t="s">
        <v>30</v>
      </c>
      <c r="Z4070" s="3" t="s">
        <v>30</v>
      </c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</row>
    <row r="4071" customFormat="false" ht="15.75" hidden="false" customHeight="false" outlineLevel="0" collapsed="false">
      <c r="A4071" s="3" t="n">
        <v>4070</v>
      </c>
      <c r="B4071" s="3" t="s">
        <v>11887</v>
      </c>
      <c r="C4071" s="3" t="s">
        <v>11888</v>
      </c>
      <c r="D4071" s="3" t="n">
        <v>1</v>
      </c>
      <c r="E4071" s="3" t="n">
        <v>3.8382652</v>
      </c>
      <c r="F4071" s="3" t="n">
        <v>103</v>
      </c>
      <c r="G4071" s="3" t="n">
        <v>103</v>
      </c>
      <c r="H4071" s="3" t="n">
        <v>9</v>
      </c>
      <c r="I4071" s="3" t="n">
        <v>9</v>
      </c>
      <c r="J4071" s="3" t="n">
        <v>109</v>
      </c>
      <c r="K4071" s="3" t="n">
        <v>109</v>
      </c>
      <c r="L4071" s="3" t="n">
        <v>18</v>
      </c>
      <c r="M4071" s="3" t="n">
        <v>18</v>
      </c>
      <c r="N4071" s="3" t="n">
        <v>0</v>
      </c>
      <c r="O4071" s="3" t="n">
        <v>-1</v>
      </c>
      <c r="P4071" s="3" t="n">
        <v>8.1</v>
      </c>
      <c r="Q4071" s="3" t="n">
        <v>24.2</v>
      </c>
      <c r="R4071" s="3" t="s">
        <v>11889</v>
      </c>
      <c r="S4071" s="4" t="n">
        <v>45747.6559027778</v>
      </c>
      <c r="T4071" s="3" t="s">
        <v>1920</v>
      </c>
      <c r="U4071" s="3" t="s">
        <v>1920</v>
      </c>
      <c r="V4071" s="3" t="n">
        <v>1</v>
      </c>
      <c r="W4071" s="3" t="n">
        <v>0</v>
      </c>
      <c r="X4071" s="3" t="n">
        <v>0</v>
      </c>
      <c r="Y4071" s="3" t="s">
        <v>30</v>
      </c>
      <c r="Z4071" s="3" t="s">
        <v>30</v>
      </c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3"/>
    </row>
    <row r="4072" customFormat="false" ht="15.75" hidden="false" customHeight="false" outlineLevel="0" collapsed="false">
      <c r="A4072" s="3" t="n">
        <v>4071</v>
      </c>
      <c r="B4072" s="3" t="s">
        <v>11890</v>
      </c>
      <c r="C4072" s="3" t="s">
        <v>11891</v>
      </c>
      <c r="D4072" s="3" t="n">
        <v>1</v>
      </c>
      <c r="E4072" s="3" t="n">
        <v>2.7176411</v>
      </c>
      <c r="F4072" s="3" t="n">
        <v>78</v>
      </c>
      <c r="G4072" s="3" t="n">
        <v>78</v>
      </c>
      <c r="H4072" s="3" t="n">
        <v>3</v>
      </c>
      <c r="I4072" s="3" t="n">
        <v>3</v>
      </c>
      <c r="J4072" s="3" t="n">
        <v>29</v>
      </c>
      <c r="K4072" s="3" t="n">
        <v>29</v>
      </c>
      <c r="L4072" s="3" t="n">
        <v>29</v>
      </c>
      <c r="M4072" s="3" t="n">
        <v>29</v>
      </c>
      <c r="N4072" s="3" t="n">
        <v>-1</v>
      </c>
      <c r="O4072" s="3" t="n">
        <v>-1</v>
      </c>
      <c r="P4072" s="3" t="n">
        <v>8.1</v>
      </c>
      <c r="Q4072" s="3" t="n">
        <v>24.2</v>
      </c>
      <c r="R4072" s="3" t="s">
        <v>11892</v>
      </c>
      <c r="S4072" s="4" t="n">
        <v>45747.6559722222</v>
      </c>
      <c r="T4072" s="3" t="s">
        <v>65</v>
      </c>
      <c r="U4072" s="3" t="s">
        <v>65</v>
      </c>
      <c r="V4072" s="3" t="n">
        <v>0</v>
      </c>
      <c r="W4072" s="3" t="n">
        <v>0</v>
      </c>
      <c r="X4072" s="3" t="n">
        <v>0</v>
      </c>
      <c r="Y4072" s="3" t="s">
        <v>30</v>
      </c>
      <c r="Z4072" s="3" t="s">
        <v>30</v>
      </c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</row>
    <row r="4073" customFormat="false" ht="15.75" hidden="false" customHeight="false" outlineLevel="0" collapsed="false">
      <c r="A4073" s="3" t="n">
        <v>4072</v>
      </c>
      <c r="B4073" s="3" t="s">
        <v>11893</v>
      </c>
      <c r="C4073" s="3" t="s">
        <v>11894</v>
      </c>
      <c r="D4073" s="3" t="n">
        <v>1</v>
      </c>
      <c r="E4073" s="3" t="n">
        <v>3.8981798</v>
      </c>
      <c r="F4073" s="3" t="n">
        <v>103</v>
      </c>
      <c r="G4073" s="3" t="n">
        <v>103</v>
      </c>
      <c r="H4073" s="3" t="n">
        <v>9</v>
      </c>
      <c r="I4073" s="3" t="n">
        <v>9</v>
      </c>
      <c r="J4073" s="3" t="n">
        <v>109</v>
      </c>
      <c r="K4073" s="3" t="n">
        <v>109</v>
      </c>
      <c r="L4073" s="3" t="n">
        <v>18</v>
      </c>
      <c r="M4073" s="3" t="n">
        <v>18</v>
      </c>
      <c r="N4073" s="3" t="n">
        <v>0</v>
      </c>
      <c r="O4073" s="3" t="n">
        <v>-1</v>
      </c>
      <c r="P4073" s="3" t="n">
        <v>8.1</v>
      </c>
      <c r="Q4073" s="3" t="n">
        <v>24.2</v>
      </c>
      <c r="R4073" s="3" t="s">
        <v>11895</v>
      </c>
      <c r="S4073" s="4" t="n">
        <v>45747.6560763889</v>
      </c>
      <c r="T4073" s="3" t="s">
        <v>1920</v>
      </c>
      <c r="U4073" s="3" t="s">
        <v>1920</v>
      </c>
      <c r="V4073" s="3" t="n">
        <v>1</v>
      </c>
      <c r="W4073" s="3" t="n">
        <v>0</v>
      </c>
      <c r="X4073" s="3" t="n">
        <v>0</v>
      </c>
      <c r="Y4073" s="3" t="s">
        <v>30</v>
      </c>
      <c r="Z4073" s="3" t="s">
        <v>30</v>
      </c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</row>
    <row r="4074" customFormat="false" ht="15.75" hidden="false" customHeight="false" outlineLevel="0" collapsed="false">
      <c r="A4074" s="3" t="n">
        <v>4073</v>
      </c>
      <c r="B4074" s="3" t="s">
        <v>11896</v>
      </c>
      <c r="C4074" s="3" t="s">
        <v>11897</v>
      </c>
      <c r="D4074" s="3" t="n">
        <v>1</v>
      </c>
      <c r="E4074" s="3" t="n">
        <v>2.749536</v>
      </c>
      <c r="F4074" s="3" t="n">
        <v>78</v>
      </c>
      <c r="G4074" s="3" t="n">
        <v>78</v>
      </c>
      <c r="H4074" s="3" t="n">
        <v>3</v>
      </c>
      <c r="I4074" s="3" t="n">
        <v>3</v>
      </c>
      <c r="J4074" s="3" t="n">
        <v>40</v>
      </c>
      <c r="K4074" s="3" t="n">
        <v>40</v>
      </c>
      <c r="L4074" s="3" t="n">
        <v>29</v>
      </c>
      <c r="M4074" s="3" t="n">
        <v>29</v>
      </c>
      <c r="N4074" s="3" t="n">
        <v>-1</v>
      </c>
      <c r="O4074" s="3" t="n">
        <v>-1</v>
      </c>
      <c r="P4074" s="3" t="n">
        <v>8.1</v>
      </c>
      <c r="Q4074" s="3" t="n">
        <v>24.2</v>
      </c>
      <c r="R4074" s="3" t="s">
        <v>11898</v>
      </c>
      <c r="S4074" s="4" t="n">
        <v>45747.6561458333</v>
      </c>
      <c r="T4074" s="3" t="s">
        <v>65</v>
      </c>
      <c r="U4074" s="3" t="s">
        <v>65</v>
      </c>
      <c r="V4074" s="3" t="n">
        <v>0</v>
      </c>
      <c r="W4074" s="3" t="n">
        <v>0</v>
      </c>
      <c r="X4074" s="3" t="n">
        <v>0</v>
      </c>
      <c r="Y4074" s="3" t="s">
        <v>30</v>
      </c>
      <c r="Z4074" s="3" t="s">
        <v>30</v>
      </c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</row>
    <row r="4075" customFormat="false" ht="15.75" hidden="false" customHeight="false" outlineLevel="0" collapsed="false">
      <c r="A4075" s="3" t="n">
        <v>4074</v>
      </c>
      <c r="B4075" s="3" t="s">
        <v>11899</v>
      </c>
      <c r="C4075" s="3" t="s">
        <v>11900</v>
      </c>
      <c r="D4075" s="3" t="n">
        <v>1</v>
      </c>
      <c r="E4075" s="3" t="n">
        <v>1.785002</v>
      </c>
      <c r="F4075" s="3" t="n">
        <v>59</v>
      </c>
      <c r="G4075" s="3" t="n">
        <v>59</v>
      </c>
      <c r="H4075" s="3" t="n">
        <v>9</v>
      </c>
      <c r="I4075" s="3" t="n">
        <v>9</v>
      </c>
      <c r="J4075" s="3" t="n">
        <v>66</v>
      </c>
      <c r="K4075" s="3" t="n">
        <v>66</v>
      </c>
      <c r="L4075" s="3" t="n">
        <v>9</v>
      </c>
      <c r="M4075" s="3" t="n">
        <v>9</v>
      </c>
      <c r="N4075" s="3" t="n">
        <v>-1</v>
      </c>
      <c r="O4075" s="3" t="n">
        <v>-1</v>
      </c>
      <c r="P4075" s="3" t="n">
        <v>8.1</v>
      </c>
      <c r="Q4075" s="3" t="n">
        <v>24.2</v>
      </c>
      <c r="R4075" s="3" t="s">
        <v>11901</v>
      </c>
      <c r="S4075" s="4" t="n">
        <v>45747.6562037037</v>
      </c>
      <c r="T4075" s="3" t="s">
        <v>1920</v>
      </c>
      <c r="U4075" s="3" t="s">
        <v>1920</v>
      </c>
      <c r="V4075" s="3" t="n">
        <v>0</v>
      </c>
      <c r="W4075" s="3" t="n">
        <v>0</v>
      </c>
      <c r="X4075" s="3" t="n">
        <v>0</v>
      </c>
      <c r="Y4075" s="3" t="s">
        <v>30</v>
      </c>
      <c r="Z4075" s="3" t="s">
        <v>30</v>
      </c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</row>
    <row r="4076" customFormat="false" ht="15.75" hidden="false" customHeight="false" outlineLevel="0" collapsed="false">
      <c r="A4076" s="3" t="n">
        <v>4075</v>
      </c>
      <c r="B4076" s="3" t="s">
        <v>11902</v>
      </c>
      <c r="C4076" s="3" t="s">
        <v>11903</v>
      </c>
      <c r="D4076" s="3" t="n">
        <v>1</v>
      </c>
      <c r="E4076" s="3" t="n">
        <v>0.5869583</v>
      </c>
      <c r="F4076" s="3" t="n">
        <v>9</v>
      </c>
      <c r="G4076" s="3" t="n">
        <v>9</v>
      </c>
      <c r="H4076" s="3" t="n">
        <v>2</v>
      </c>
      <c r="I4076" s="3" t="n">
        <v>2</v>
      </c>
      <c r="J4076" s="3" t="n">
        <v>7</v>
      </c>
      <c r="K4076" s="3" t="n">
        <v>7</v>
      </c>
      <c r="L4076" s="3" t="n">
        <v>0</v>
      </c>
      <c r="M4076" s="3" t="n">
        <v>0</v>
      </c>
      <c r="N4076" s="3" t="n">
        <v>-1</v>
      </c>
      <c r="O4076" s="3" t="n">
        <v>-1</v>
      </c>
      <c r="P4076" s="3" t="n">
        <v>8.1</v>
      </c>
      <c r="Q4076" s="3" t="n">
        <v>24.2</v>
      </c>
      <c r="R4076" s="3" t="s">
        <v>11904</v>
      </c>
      <c r="S4076" s="4" t="n">
        <v>45747.6562384259</v>
      </c>
      <c r="T4076" s="3" t="s">
        <v>65</v>
      </c>
      <c r="U4076" s="3" t="s">
        <v>65</v>
      </c>
      <c r="V4076" s="3" t="n">
        <v>0</v>
      </c>
      <c r="W4076" s="3" t="n">
        <v>0</v>
      </c>
      <c r="X4076" s="3" t="n">
        <v>0</v>
      </c>
      <c r="Y4076" s="3" t="s">
        <v>30</v>
      </c>
      <c r="Z4076" s="3" t="s">
        <v>30</v>
      </c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</row>
    <row r="4077" customFormat="false" ht="15.75" hidden="false" customHeight="false" outlineLevel="0" collapsed="false">
      <c r="A4077" s="3" t="n">
        <v>4076</v>
      </c>
      <c r="B4077" s="3" t="s">
        <v>11905</v>
      </c>
      <c r="C4077" s="3" t="s">
        <v>11906</v>
      </c>
      <c r="D4077" s="3" t="n">
        <v>1</v>
      </c>
      <c r="E4077" s="3" t="n">
        <v>0.4707744</v>
      </c>
      <c r="F4077" s="3" t="n">
        <v>24</v>
      </c>
      <c r="G4077" s="3" t="n">
        <v>24</v>
      </c>
      <c r="H4077" s="3" t="n">
        <v>9</v>
      </c>
      <c r="I4077" s="3" t="n">
        <v>9</v>
      </c>
      <c r="J4077" s="3" t="n">
        <v>25</v>
      </c>
      <c r="K4077" s="3" t="n">
        <v>25</v>
      </c>
      <c r="L4077" s="3" t="n">
        <v>1</v>
      </c>
      <c r="M4077" s="3" t="n">
        <v>1</v>
      </c>
      <c r="N4077" s="3" t="n">
        <v>-1</v>
      </c>
      <c r="O4077" s="3" t="n">
        <v>-1</v>
      </c>
      <c r="P4077" s="3" t="n">
        <v>8.1</v>
      </c>
      <c r="Q4077" s="3" t="n">
        <v>24.2</v>
      </c>
      <c r="R4077" s="3" t="s">
        <v>11907</v>
      </c>
      <c r="S4077" s="4" t="n">
        <v>45747.6562615741</v>
      </c>
      <c r="T4077" s="3" t="s">
        <v>65</v>
      </c>
      <c r="U4077" s="3" t="s">
        <v>65</v>
      </c>
      <c r="V4077" s="3" t="n">
        <v>0</v>
      </c>
      <c r="W4077" s="3" t="n">
        <v>0</v>
      </c>
      <c r="X4077" s="3" t="n">
        <v>0</v>
      </c>
      <c r="Y4077" s="3" t="s">
        <v>30</v>
      </c>
      <c r="Z4077" s="3" t="s">
        <v>30</v>
      </c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</row>
    <row r="4078" customFormat="false" ht="15.75" hidden="false" customHeight="false" outlineLevel="0" collapsed="false">
      <c r="A4078" s="3" t="n">
        <v>4077</v>
      </c>
      <c r="B4078" s="3" t="s">
        <v>11908</v>
      </c>
      <c r="C4078" s="3" t="s">
        <v>11909</v>
      </c>
      <c r="D4078" s="3" t="n">
        <v>1</v>
      </c>
      <c r="E4078" s="3" t="n">
        <v>2.1464176</v>
      </c>
      <c r="F4078" s="3" t="n">
        <v>36</v>
      </c>
      <c r="G4078" s="3" t="n">
        <v>36</v>
      </c>
      <c r="H4078" s="3" t="n">
        <v>6</v>
      </c>
      <c r="I4078" s="3" t="n">
        <v>6</v>
      </c>
      <c r="J4078" s="3" t="n">
        <v>37</v>
      </c>
      <c r="K4078" s="3" t="n">
        <v>37</v>
      </c>
      <c r="L4078" s="3" t="n">
        <v>6</v>
      </c>
      <c r="M4078" s="3" t="n">
        <v>6</v>
      </c>
      <c r="N4078" s="3" t="n">
        <v>-1</v>
      </c>
      <c r="O4078" s="3" t="n">
        <v>-1</v>
      </c>
      <c r="P4078" s="3" t="n">
        <v>8.1</v>
      </c>
      <c r="Q4078" s="3" t="n">
        <v>24.2</v>
      </c>
      <c r="R4078" s="3" t="s">
        <v>11910</v>
      </c>
      <c r="S4078" s="4" t="n">
        <v>45747.6563310185</v>
      </c>
      <c r="T4078" s="3" t="s">
        <v>65</v>
      </c>
      <c r="U4078" s="3" t="s">
        <v>65</v>
      </c>
      <c r="V4078" s="3" t="n">
        <v>0</v>
      </c>
      <c r="W4078" s="3" t="n">
        <v>0</v>
      </c>
      <c r="X4078" s="3" t="n">
        <v>0</v>
      </c>
      <c r="Y4078" s="3" t="s">
        <v>30</v>
      </c>
      <c r="Z4078" s="3" t="s">
        <v>30</v>
      </c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</row>
    <row r="4079" customFormat="false" ht="15.75" hidden="false" customHeight="false" outlineLevel="0" collapsed="false">
      <c r="A4079" s="3" t="n">
        <v>4078</v>
      </c>
      <c r="B4079" s="3" t="s">
        <v>11911</v>
      </c>
      <c r="C4079" s="3" t="s">
        <v>11912</v>
      </c>
      <c r="D4079" s="3" t="n">
        <v>1</v>
      </c>
      <c r="E4079" s="3" t="n">
        <v>0.9159897</v>
      </c>
      <c r="F4079" s="3" t="n">
        <v>21</v>
      </c>
      <c r="G4079" s="3" t="n">
        <v>21</v>
      </c>
      <c r="H4079" s="3" t="n">
        <v>6</v>
      </c>
      <c r="I4079" s="3" t="n">
        <v>6</v>
      </c>
      <c r="J4079" s="3" t="n">
        <v>18</v>
      </c>
      <c r="K4079" s="3" t="n">
        <v>18</v>
      </c>
      <c r="L4079" s="3" t="n">
        <v>2</v>
      </c>
      <c r="M4079" s="3" t="n">
        <v>2</v>
      </c>
      <c r="N4079" s="3" t="n">
        <v>-1</v>
      </c>
      <c r="O4079" s="3" t="n">
        <v>-1</v>
      </c>
      <c r="P4079" s="3" t="n">
        <v>8.1</v>
      </c>
      <c r="Q4079" s="3" t="n">
        <v>24.2</v>
      </c>
      <c r="R4079" s="3" t="s">
        <v>11913</v>
      </c>
      <c r="S4079" s="4" t="n">
        <v>45747.6563657407</v>
      </c>
      <c r="T4079" s="3" t="s">
        <v>65</v>
      </c>
      <c r="U4079" s="3" t="s">
        <v>65</v>
      </c>
      <c r="V4079" s="3" t="n">
        <v>0</v>
      </c>
      <c r="W4079" s="3" t="n">
        <v>0</v>
      </c>
      <c r="X4079" s="3" t="n">
        <v>0</v>
      </c>
      <c r="Y4079" s="3" t="s">
        <v>30</v>
      </c>
      <c r="Z4079" s="3" t="s">
        <v>30</v>
      </c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</row>
    <row r="4080" customFormat="false" ht="15.75" hidden="false" customHeight="false" outlineLevel="0" collapsed="false">
      <c r="A4080" s="3" t="n">
        <v>4079</v>
      </c>
      <c r="B4080" s="3" t="s">
        <v>11914</v>
      </c>
      <c r="C4080" s="3" t="s">
        <v>11915</v>
      </c>
      <c r="D4080" s="3" t="n">
        <v>1</v>
      </c>
      <c r="E4080" s="3" t="n">
        <v>1.6968732</v>
      </c>
      <c r="F4080" s="3" t="n">
        <v>57</v>
      </c>
      <c r="G4080" s="3" t="n">
        <v>57</v>
      </c>
      <c r="H4080" s="3" t="n">
        <v>9</v>
      </c>
      <c r="I4080" s="3" t="n">
        <v>9</v>
      </c>
      <c r="J4080" s="3" t="n">
        <v>64</v>
      </c>
      <c r="K4080" s="3" t="n">
        <v>64</v>
      </c>
      <c r="L4080" s="3" t="n">
        <v>9</v>
      </c>
      <c r="M4080" s="3" t="n">
        <v>9</v>
      </c>
      <c r="N4080" s="3" t="n">
        <v>-1</v>
      </c>
      <c r="O4080" s="3" t="n">
        <v>-1</v>
      </c>
      <c r="P4080" s="3" t="n">
        <v>8.1</v>
      </c>
      <c r="Q4080" s="3" t="n">
        <v>24.2</v>
      </c>
      <c r="R4080" s="3" t="s">
        <v>11916</v>
      </c>
      <c r="S4080" s="4" t="n">
        <v>45747.6564236111</v>
      </c>
      <c r="T4080" s="3" t="s">
        <v>1920</v>
      </c>
      <c r="U4080" s="3" t="s">
        <v>1920</v>
      </c>
      <c r="V4080" s="3" t="n">
        <v>0</v>
      </c>
      <c r="W4080" s="3" t="n">
        <v>0</v>
      </c>
      <c r="X4080" s="3" t="n">
        <v>0</v>
      </c>
      <c r="Y4080" s="3" t="s">
        <v>30</v>
      </c>
      <c r="Z4080" s="3" t="s">
        <v>30</v>
      </c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3"/>
    </row>
    <row r="4081" customFormat="false" ht="15.75" hidden="false" customHeight="false" outlineLevel="0" collapsed="false">
      <c r="A4081" s="3" t="n">
        <v>4080</v>
      </c>
      <c r="B4081" s="3" t="s">
        <v>11917</v>
      </c>
      <c r="C4081" s="3" t="s">
        <v>11918</v>
      </c>
      <c r="D4081" s="3" t="n">
        <v>1</v>
      </c>
      <c r="E4081" s="3" t="n">
        <v>0.8991649</v>
      </c>
      <c r="F4081" s="3" t="n">
        <v>22</v>
      </c>
      <c r="G4081" s="3" t="n">
        <v>22</v>
      </c>
      <c r="H4081" s="3" t="n">
        <v>1</v>
      </c>
      <c r="I4081" s="3" t="n">
        <v>1</v>
      </c>
      <c r="J4081" s="3" t="n">
        <v>14</v>
      </c>
      <c r="K4081" s="3" t="n">
        <v>14</v>
      </c>
      <c r="L4081" s="3" t="n">
        <v>0</v>
      </c>
      <c r="M4081" s="3" t="n">
        <v>0</v>
      </c>
      <c r="N4081" s="3" t="n">
        <v>-1</v>
      </c>
      <c r="O4081" s="3" t="n">
        <v>-1</v>
      </c>
      <c r="P4081" s="3" t="n">
        <v>8.1</v>
      </c>
      <c r="Q4081" s="3" t="n">
        <v>24.2</v>
      </c>
      <c r="R4081" s="3" t="s">
        <v>11919</v>
      </c>
      <c r="S4081" s="4" t="n">
        <v>45747.6564699074</v>
      </c>
      <c r="T4081" s="3" t="s">
        <v>65</v>
      </c>
      <c r="U4081" s="3" t="s">
        <v>65</v>
      </c>
      <c r="V4081" s="3" t="n">
        <v>0</v>
      </c>
      <c r="W4081" s="3" t="n">
        <v>0</v>
      </c>
      <c r="X4081" s="3" t="n">
        <v>0</v>
      </c>
      <c r="Y4081" s="3" t="s">
        <v>30</v>
      </c>
      <c r="Z4081" s="3" t="s">
        <v>30</v>
      </c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</row>
    <row r="4082" customFormat="false" ht="15.75" hidden="false" customHeight="false" outlineLevel="0" collapsed="false">
      <c r="A4082" s="3" t="n">
        <v>4081</v>
      </c>
      <c r="B4082" s="3" t="s">
        <v>11920</v>
      </c>
      <c r="C4082" s="3" t="s">
        <v>11921</v>
      </c>
      <c r="D4082" s="3" t="n">
        <v>1</v>
      </c>
      <c r="E4082" s="3" t="n">
        <v>2.2585085</v>
      </c>
      <c r="F4082" s="3" t="n">
        <v>21</v>
      </c>
      <c r="G4082" s="3" t="n">
        <v>21</v>
      </c>
      <c r="H4082" s="3" t="n">
        <v>2</v>
      </c>
      <c r="I4082" s="3" t="n">
        <v>2</v>
      </c>
      <c r="J4082" s="3" t="n">
        <v>0</v>
      </c>
      <c r="K4082" s="3" t="n">
        <v>0</v>
      </c>
      <c r="L4082" s="3" t="n">
        <v>13</v>
      </c>
      <c r="M4082" s="3" t="n">
        <v>13</v>
      </c>
      <c r="N4082" s="3" t="n">
        <v>-1</v>
      </c>
      <c r="O4082" s="3" t="n">
        <v>-1</v>
      </c>
      <c r="P4082" s="3" t="n">
        <v>8.1</v>
      </c>
      <c r="Q4082" s="3" t="n">
        <v>24.2</v>
      </c>
      <c r="R4082" s="3" t="s">
        <v>11922</v>
      </c>
      <c r="S4082" s="4" t="n">
        <v>45747.6565162037</v>
      </c>
      <c r="T4082" s="3" t="s">
        <v>65</v>
      </c>
      <c r="U4082" s="3" t="s">
        <v>65</v>
      </c>
      <c r="V4082" s="3" t="n">
        <v>0</v>
      </c>
      <c r="W4082" s="3" t="n">
        <v>0</v>
      </c>
      <c r="X4082" s="3" t="n">
        <v>0</v>
      </c>
      <c r="Y4082" s="3" t="s">
        <v>30</v>
      </c>
      <c r="Z4082" s="3" t="s">
        <v>30</v>
      </c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</row>
    <row r="4083" customFormat="false" ht="15.75" hidden="false" customHeight="false" outlineLevel="0" collapsed="false">
      <c r="A4083" s="3" t="n">
        <v>4082</v>
      </c>
      <c r="B4083" s="3" t="s">
        <v>11923</v>
      </c>
      <c r="C4083" s="3" t="s">
        <v>11924</v>
      </c>
      <c r="D4083" s="3" t="n">
        <v>1</v>
      </c>
      <c r="E4083" s="3" t="n">
        <v>0.5752746</v>
      </c>
      <c r="F4083" s="3" t="n">
        <v>15</v>
      </c>
      <c r="G4083" s="3" t="n">
        <v>15</v>
      </c>
      <c r="H4083" s="3" t="n">
        <v>2</v>
      </c>
      <c r="I4083" s="3" t="n">
        <v>2</v>
      </c>
      <c r="J4083" s="3" t="n">
        <v>2</v>
      </c>
      <c r="K4083" s="3" t="n">
        <v>2</v>
      </c>
      <c r="L4083" s="3" t="n">
        <v>0</v>
      </c>
      <c r="M4083" s="3" t="n">
        <v>0</v>
      </c>
      <c r="N4083" s="3" t="n">
        <v>-1</v>
      </c>
      <c r="O4083" s="3" t="n">
        <v>-1</v>
      </c>
      <c r="P4083" s="3" t="n">
        <v>8.1</v>
      </c>
      <c r="Q4083" s="3" t="n">
        <v>24.2</v>
      </c>
      <c r="R4083" s="3" t="s">
        <v>11925</v>
      </c>
      <c r="S4083" s="4" t="n">
        <v>45747.6565509259</v>
      </c>
      <c r="T4083" s="3" t="s">
        <v>65</v>
      </c>
      <c r="U4083" s="3" t="s">
        <v>65</v>
      </c>
      <c r="V4083" s="3" t="n">
        <v>0</v>
      </c>
      <c r="W4083" s="3" t="n">
        <v>0</v>
      </c>
      <c r="X4083" s="3" t="n">
        <v>0</v>
      </c>
      <c r="Y4083" s="3" t="s">
        <v>30</v>
      </c>
      <c r="Z4083" s="3" t="s">
        <v>30</v>
      </c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</row>
    <row r="4084" customFormat="false" ht="15.75" hidden="false" customHeight="false" outlineLevel="0" collapsed="false">
      <c r="A4084" s="3" t="n">
        <v>4083</v>
      </c>
      <c r="B4084" s="3" t="s">
        <v>11926</v>
      </c>
      <c r="C4084" s="3" t="s">
        <v>11927</v>
      </c>
      <c r="D4084" s="3" t="n">
        <v>1</v>
      </c>
      <c r="E4084" s="3" t="n">
        <v>0.4127958</v>
      </c>
      <c r="F4084" s="3" t="n">
        <v>34</v>
      </c>
      <c r="G4084" s="3" t="n">
        <v>34</v>
      </c>
      <c r="H4084" s="3" t="n">
        <v>3</v>
      </c>
      <c r="I4084" s="3" t="n">
        <v>3</v>
      </c>
      <c r="J4084" s="3" t="n">
        <v>3</v>
      </c>
      <c r="K4084" s="3" t="n">
        <v>3</v>
      </c>
      <c r="L4084" s="3" t="n">
        <v>25</v>
      </c>
      <c r="M4084" s="3" t="n">
        <v>25</v>
      </c>
      <c r="N4084" s="3" t="n">
        <v>-1</v>
      </c>
      <c r="O4084" s="3" t="n">
        <v>-1</v>
      </c>
      <c r="P4084" s="3" t="n">
        <v>8.1</v>
      </c>
      <c r="Q4084" s="3" t="n">
        <v>24.2</v>
      </c>
      <c r="R4084" s="3" t="s">
        <v>11928</v>
      </c>
      <c r="S4084" s="4" t="n">
        <v>45747.6565740741</v>
      </c>
      <c r="T4084" s="3" t="s">
        <v>65</v>
      </c>
      <c r="U4084" s="3" t="s">
        <v>65</v>
      </c>
      <c r="V4084" s="3" t="n">
        <v>0</v>
      </c>
      <c r="W4084" s="3" t="n">
        <v>0</v>
      </c>
      <c r="X4084" s="3" t="n">
        <v>0</v>
      </c>
      <c r="Y4084" s="3" t="s">
        <v>30</v>
      </c>
      <c r="Z4084" s="3" t="s">
        <v>30</v>
      </c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</row>
    <row r="4085" customFormat="false" ht="15.75" hidden="false" customHeight="false" outlineLevel="0" collapsed="false">
      <c r="A4085" s="3" t="n">
        <v>4084</v>
      </c>
      <c r="B4085" s="3" t="s">
        <v>11929</v>
      </c>
      <c r="C4085" s="3" t="s">
        <v>11930</v>
      </c>
      <c r="D4085" s="3" t="n">
        <v>1</v>
      </c>
      <c r="E4085" s="3" t="n">
        <v>1.8598482</v>
      </c>
      <c r="F4085" s="3" t="n">
        <v>59</v>
      </c>
      <c r="G4085" s="3" t="n">
        <v>59</v>
      </c>
      <c r="H4085" s="3" t="n">
        <v>9</v>
      </c>
      <c r="I4085" s="3" t="n">
        <v>9</v>
      </c>
      <c r="J4085" s="3" t="n">
        <v>66</v>
      </c>
      <c r="K4085" s="3" t="n">
        <v>66</v>
      </c>
      <c r="L4085" s="3" t="n">
        <v>9</v>
      </c>
      <c r="M4085" s="3" t="n">
        <v>9</v>
      </c>
      <c r="N4085" s="3" t="n">
        <v>-1</v>
      </c>
      <c r="O4085" s="3" t="n">
        <v>-1</v>
      </c>
      <c r="P4085" s="3" t="n">
        <v>8.2</v>
      </c>
      <c r="Q4085" s="3" t="n">
        <v>24.2</v>
      </c>
      <c r="R4085" s="3" t="s">
        <v>11931</v>
      </c>
      <c r="S4085" s="4" t="n">
        <v>45747.6566319445</v>
      </c>
      <c r="T4085" s="3" t="s">
        <v>1920</v>
      </c>
      <c r="U4085" s="3" t="s">
        <v>1920</v>
      </c>
      <c r="V4085" s="3" t="n">
        <v>0</v>
      </c>
      <c r="W4085" s="3" t="n">
        <v>0</v>
      </c>
      <c r="X4085" s="3" t="n">
        <v>0</v>
      </c>
      <c r="Y4085" s="3" t="s">
        <v>30</v>
      </c>
      <c r="Z4085" s="3" t="s">
        <v>30</v>
      </c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</row>
    <row r="4086" customFormat="false" ht="15.75" hidden="false" customHeight="false" outlineLevel="0" collapsed="false">
      <c r="A4086" s="3" t="n">
        <v>4085</v>
      </c>
      <c r="B4086" s="3" t="s">
        <v>11932</v>
      </c>
      <c r="C4086" s="3" t="s">
        <v>11933</v>
      </c>
      <c r="D4086" s="3" t="n">
        <v>1</v>
      </c>
      <c r="E4086" s="3" t="n">
        <v>3.9402978</v>
      </c>
      <c r="F4086" s="3" t="n">
        <v>103</v>
      </c>
      <c r="G4086" s="3" t="n">
        <v>103</v>
      </c>
      <c r="H4086" s="3" t="n">
        <v>9</v>
      </c>
      <c r="I4086" s="3" t="n">
        <v>9</v>
      </c>
      <c r="J4086" s="3" t="n">
        <v>109</v>
      </c>
      <c r="K4086" s="3" t="n">
        <v>109</v>
      </c>
      <c r="L4086" s="3" t="n">
        <v>18</v>
      </c>
      <c r="M4086" s="3" t="n">
        <v>18</v>
      </c>
      <c r="N4086" s="3" t="n">
        <v>0</v>
      </c>
      <c r="O4086" s="3" t="n">
        <v>-1</v>
      </c>
      <c r="P4086" s="3" t="n">
        <v>8.2</v>
      </c>
      <c r="Q4086" s="3" t="n">
        <v>24.2</v>
      </c>
      <c r="R4086" s="3" t="s">
        <v>11934</v>
      </c>
      <c r="S4086" s="4" t="n">
        <v>45747.6567592593</v>
      </c>
      <c r="T4086" s="3" t="s">
        <v>1920</v>
      </c>
      <c r="U4086" s="3" t="s">
        <v>1920</v>
      </c>
      <c r="V4086" s="3" t="n">
        <v>1</v>
      </c>
      <c r="W4086" s="3" t="n">
        <v>0</v>
      </c>
      <c r="X4086" s="3" t="n">
        <v>0</v>
      </c>
      <c r="Y4086" s="3" t="s">
        <v>30</v>
      </c>
      <c r="Z4086" s="3" t="s">
        <v>30</v>
      </c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</row>
    <row r="4087" customFormat="false" ht="15.75" hidden="false" customHeight="false" outlineLevel="0" collapsed="false">
      <c r="A4087" s="3" t="n">
        <v>4086</v>
      </c>
      <c r="B4087" s="3" t="s">
        <v>11935</v>
      </c>
      <c r="C4087" s="3" t="s">
        <v>11936</v>
      </c>
      <c r="D4087" s="3" t="n">
        <v>1</v>
      </c>
      <c r="E4087" s="3" t="n">
        <v>2.8973428</v>
      </c>
      <c r="F4087" s="3" t="n">
        <v>78</v>
      </c>
      <c r="G4087" s="3" t="n">
        <v>78</v>
      </c>
      <c r="H4087" s="3" t="n">
        <v>3</v>
      </c>
      <c r="I4087" s="3" t="n">
        <v>3</v>
      </c>
      <c r="J4087" s="3" t="n">
        <v>29</v>
      </c>
      <c r="K4087" s="3" t="n">
        <v>29</v>
      </c>
      <c r="L4087" s="3" t="n">
        <v>29</v>
      </c>
      <c r="M4087" s="3" t="n">
        <v>29</v>
      </c>
      <c r="N4087" s="3" t="n">
        <v>-1</v>
      </c>
      <c r="O4087" s="3" t="n">
        <v>-1</v>
      </c>
      <c r="P4087" s="3" t="n">
        <v>8.2</v>
      </c>
      <c r="Q4087" s="3" t="n">
        <v>24.2</v>
      </c>
      <c r="R4087" s="3" t="s">
        <v>11937</v>
      </c>
      <c r="S4087" s="4" t="n">
        <v>45747.6568171296</v>
      </c>
      <c r="T4087" s="3" t="s">
        <v>65</v>
      </c>
      <c r="U4087" s="3" t="s">
        <v>65</v>
      </c>
      <c r="V4087" s="3" t="n">
        <v>0</v>
      </c>
      <c r="W4087" s="3" t="n">
        <v>0</v>
      </c>
      <c r="X4087" s="3" t="n">
        <v>0</v>
      </c>
      <c r="Y4087" s="3" t="s">
        <v>30</v>
      </c>
      <c r="Z4087" s="3" t="s">
        <v>30</v>
      </c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</row>
    <row r="4088" customFormat="false" ht="15.75" hidden="false" customHeight="false" outlineLevel="0" collapsed="false">
      <c r="A4088" s="3" t="n">
        <v>4087</v>
      </c>
      <c r="B4088" s="3" t="s">
        <v>11938</v>
      </c>
      <c r="C4088" s="3" t="s">
        <v>11939</v>
      </c>
      <c r="D4088" s="3" t="n">
        <v>1</v>
      </c>
      <c r="E4088" s="3" t="n">
        <v>3.987541</v>
      </c>
      <c r="F4088" s="3" t="n">
        <v>103</v>
      </c>
      <c r="G4088" s="3" t="n">
        <v>103</v>
      </c>
      <c r="H4088" s="3" t="n">
        <v>9</v>
      </c>
      <c r="I4088" s="3" t="n">
        <v>9</v>
      </c>
      <c r="J4088" s="3" t="n">
        <v>109</v>
      </c>
      <c r="K4088" s="3" t="n">
        <v>109</v>
      </c>
      <c r="L4088" s="3" t="n">
        <v>18</v>
      </c>
      <c r="M4088" s="3" t="n">
        <v>18</v>
      </c>
      <c r="N4088" s="3" t="n">
        <v>0</v>
      </c>
      <c r="O4088" s="3" t="n">
        <v>-1</v>
      </c>
      <c r="P4088" s="3" t="n">
        <v>8.2</v>
      </c>
      <c r="Q4088" s="3" t="n">
        <v>24.2</v>
      </c>
      <c r="R4088" s="3" t="s">
        <v>11940</v>
      </c>
      <c r="S4088" s="4" t="n">
        <v>45747.6569444445</v>
      </c>
      <c r="T4088" s="3" t="s">
        <v>1920</v>
      </c>
      <c r="U4088" s="3" t="s">
        <v>1920</v>
      </c>
      <c r="V4088" s="3" t="n">
        <v>1</v>
      </c>
      <c r="W4088" s="3" t="n">
        <v>0</v>
      </c>
      <c r="X4088" s="3" t="n">
        <v>0</v>
      </c>
      <c r="Y4088" s="3" t="s">
        <v>30</v>
      </c>
      <c r="Z4088" s="3" t="s">
        <v>30</v>
      </c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</row>
    <row r="4089" customFormat="false" ht="15.75" hidden="false" customHeight="false" outlineLevel="0" collapsed="false">
      <c r="A4089" s="3" t="n">
        <v>4088</v>
      </c>
      <c r="B4089" s="3" t="s">
        <v>11941</v>
      </c>
      <c r="C4089" s="3" t="s">
        <v>11942</v>
      </c>
      <c r="D4089" s="3" t="n">
        <v>1</v>
      </c>
      <c r="E4089" s="3" t="n">
        <v>2.9703636</v>
      </c>
      <c r="F4089" s="3" t="n">
        <v>78</v>
      </c>
      <c r="G4089" s="3" t="n">
        <v>78</v>
      </c>
      <c r="H4089" s="3" t="n">
        <v>3</v>
      </c>
      <c r="I4089" s="3" t="n">
        <v>3</v>
      </c>
      <c r="J4089" s="3" t="n">
        <v>40</v>
      </c>
      <c r="K4089" s="3" t="n">
        <v>40</v>
      </c>
      <c r="L4089" s="3" t="n">
        <v>29</v>
      </c>
      <c r="M4089" s="3" t="n">
        <v>29</v>
      </c>
      <c r="N4089" s="3" t="n">
        <v>-1</v>
      </c>
      <c r="O4089" s="3" t="n">
        <v>-1</v>
      </c>
      <c r="P4089" s="3" t="n">
        <v>8.2</v>
      </c>
      <c r="Q4089" s="3" t="n">
        <v>24.2</v>
      </c>
      <c r="R4089" s="3" t="s">
        <v>11943</v>
      </c>
      <c r="S4089" s="4" t="n">
        <v>45747.6570138889</v>
      </c>
      <c r="T4089" s="3" t="s">
        <v>65</v>
      </c>
      <c r="U4089" s="3" t="s">
        <v>65</v>
      </c>
      <c r="V4089" s="3" t="n">
        <v>0</v>
      </c>
      <c r="W4089" s="3" t="n">
        <v>0</v>
      </c>
      <c r="X4089" s="3" t="n">
        <v>0</v>
      </c>
      <c r="Y4089" s="3" t="s">
        <v>30</v>
      </c>
      <c r="Z4089" s="3" t="s">
        <v>30</v>
      </c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</row>
    <row r="4090" customFormat="false" ht="15.75" hidden="false" customHeight="false" outlineLevel="0" collapsed="false">
      <c r="A4090" s="3" t="n">
        <v>4089</v>
      </c>
      <c r="B4090" s="3" t="s">
        <v>11944</v>
      </c>
      <c r="C4090" s="3" t="s">
        <v>11945</v>
      </c>
      <c r="D4090" s="3" t="n">
        <v>1</v>
      </c>
      <c r="E4090" s="3" t="n">
        <v>1.8680823</v>
      </c>
      <c r="F4090" s="3" t="n">
        <v>59</v>
      </c>
      <c r="G4090" s="3" t="n">
        <v>59</v>
      </c>
      <c r="H4090" s="3" t="n">
        <v>9</v>
      </c>
      <c r="I4090" s="3" t="n">
        <v>9</v>
      </c>
      <c r="J4090" s="3" t="n">
        <v>66</v>
      </c>
      <c r="K4090" s="3" t="n">
        <v>66</v>
      </c>
      <c r="L4090" s="3" t="n">
        <v>9</v>
      </c>
      <c r="M4090" s="3" t="n">
        <v>9</v>
      </c>
      <c r="N4090" s="3" t="n">
        <v>-1</v>
      </c>
      <c r="O4090" s="3" t="n">
        <v>-1</v>
      </c>
      <c r="P4090" s="3" t="n">
        <v>8.2</v>
      </c>
      <c r="Q4090" s="3" t="n">
        <v>24.2</v>
      </c>
      <c r="R4090" s="3" t="s">
        <v>11946</v>
      </c>
      <c r="S4090" s="4" t="n">
        <v>45747.6570717593</v>
      </c>
      <c r="T4090" s="3" t="s">
        <v>1920</v>
      </c>
      <c r="U4090" s="3" t="s">
        <v>1920</v>
      </c>
      <c r="V4090" s="3" t="n">
        <v>0</v>
      </c>
      <c r="W4090" s="3" t="n">
        <v>0</v>
      </c>
      <c r="X4090" s="3" t="n">
        <v>0</v>
      </c>
      <c r="Y4090" s="3" t="s">
        <v>30</v>
      </c>
      <c r="Z4090" s="3" t="s">
        <v>30</v>
      </c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</row>
    <row r="4091" customFormat="false" ht="15.75" hidden="false" customHeight="false" outlineLevel="0" collapsed="false">
      <c r="A4091" s="3" t="n">
        <v>4090</v>
      </c>
      <c r="B4091" s="3" t="s">
        <v>11947</v>
      </c>
      <c r="C4091" s="3" t="s">
        <v>11948</v>
      </c>
      <c r="D4091" s="3" t="n">
        <v>1</v>
      </c>
      <c r="E4091" s="3" t="n">
        <v>0.6202536</v>
      </c>
      <c r="F4091" s="3" t="n">
        <v>9</v>
      </c>
      <c r="G4091" s="3" t="n">
        <v>9</v>
      </c>
      <c r="H4091" s="3" t="n">
        <v>2</v>
      </c>
      <c r="I4091" s="3" t="n">
        <v>2</v>
      </c>
      <c r="J4091" s="3" t="n">
        <v>7</v>
      </c>
      <c r="K4091" s="3" t="n">
        <v>7</v>
      </c>
      <c r="L4091" s="3" t="n">
        <v>0</v>
      </c>
      <c r="M4091" s="3" t="n">
        <v>0</v>
      </c>
      <c r="N4091" s="3" t="n">
        <v>-1</v>
      </c>
      <c r="O4091" s="3" t="n">
        <v>-1</v>
      </c>
      <c r="P4091" s="3" t="n">
        <v>8.5</v>
      </c>
      <c r="Q4091" s="3" t="n">
        <v>24.2</v>
      </c>
      <c r="R4091" s="3" t="s">
        <v>11949</v>
      </c>
      <c r="S4091" s="4" t="n">
        <v>45747.6571064815</v>
      </c>
      <c r="T4091" s="3" t="s">
        <v>65</v>
      </c>
      <c r="U4091" s="3" t="s">
        <v>65</v>
      </c>
      <c r="V4091" s="3" t="n">
        <v>0</v>
      </c>
      <c r="W4091" s="3" t="n">
        <v>0</v>
      </c>
      <c r="X4091" s="3" t="n">
        <v>0</v>
      </c>
      <c r="Y4091" s="3" t="s">
        <v>30</v>
      </c>
      <c r="Z4091" s="3" t="s">
        <v>30</v>
      </c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</row>
    <row r="4092" customFormat="false" ht="15.75" hidden="false" customHeight="false" outlineLevel="0" collapsed="false">
      <c r="A4092" s="3" t="n">
        <v>4091</v>
      </c>
      <c r="B4092" s="3" t="s">
        <v>11950</v>
      </c>
      <c r="C4092" s="3" t="s">
        <v>11951</v>
      </c>
      <c r="D4092" s="3" t="n">
        <v>1</v>
      </c>
      <c r="E4092" s="3" t="n">
        <v>0.4410502</v>
      </c>
      <c r="F4092" s="3" t="n">
        <v>24</v>
      </c>
      <c r="G4092" s="3" t="n">
        <v>24</v>
      </c>
      <c r="H4092" s="3" t="n">
        <v>9</v>
      </c>
      <c r="I4092" s="3" t="n">
        <v>9</v>
      </c>
      <c r="J4092" s="3" t="n">
        <v>25</v>
      </c>
      <c r="K4092" s="3" t="n">
        <v>25</v>
      </c>
      <c r="L4092" s="3" t="n">
        <v>1</v>
      </c>
      <c r="M4092" s="3" t="n">
        <v>1</v>
      </c>
      <c r="N4092" s="3" t="n">
        <v>-1</v>
      </c>
      <c r="O4092" s="3" t="n">
        <v>-1</v>
      </c>
      <c r="P4092" s="3" t="n">
        <v>8.5</v>
      </c>
      <c r="Q4092" s="3" t="n">
        <v>24.2</v>
      </c>
      <c r="R4092" s="3" t="s">
        <v>11952</v>
      </c>
      <c r="S4092" s="4" t="n">
        <v>45747.6571296296</v>
      </c>
      <c r="T4092" s="3" t="s">
        <v>65</v>
      </c>
      <c r="U4092" s="3" t="s">
        <v>65</v>
      </c>
      <c r="V4092" s="3" t="n">
        <v>0</v>
      </c>
      <c r="W4092" s="3" t="n">
        <v>0</v>
      </c>
      <c r="X4092" s="3" t="n">
        <v>0</v>
      </c>
      <c r="Y4092" s="3" t="s">
        <v>30</v>
      </c>
      <c r="Z4092" s="3" t="s">
        <v>30</v>
      </c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</row>
    <row r="4093" customFormat="false" ht="15.75" hidden="false" customHeight="false" outlineLevel="0" collapsed="false">
      <c r="A4093" s="3" t="n">
        <v>4092</v>
      </c>
      <c r="B4093" s="3" t="s">
        <v>11953</v>
      </c>
      <c r="C4093" s="3" t="s">
        <v>11954</v>
      </c>
      <c r="D4093" s="3" t="n">
        <v>1</v>
      </c>
      <c r="E4093" s="3" t="n">
        <v>2.365762</v>
      </c>
      <c r="F4093" s="3" t="n">
        <v>36</v>
      </c>
      <c r="G4093" s="3" t="n">
        <v>36</v>
      </c>
      <c r="H4093" s="3" t="n">
        <v>6</v>
      </c>
      <c r="I4093" s="3" t="n">
        <v>6</v>
      </c>
      <c r="J4093" s="3" t="n">
        <v>37</v>
      </c>
      <c r="K4093" s="3" t="n">
        <v>37</v>
      </c>
      <c r="L4093" s="3" t="n">
        <v>6</v>
      </c>
      <c r="M4093" s="3" t="n">
        <v>6</v>
      </c>
      <c r="N4093" s="3" t="n">
        <v>-1</v>
      </c>
      <c r="O4093" s="3" t="n">
        <v>-1</v>
      </c>
      <c r="P4093" s="3" t="n">
        <v>8.5</v>
      </c>
      <c r="Q4093" s="3" t="n">
        <v>24.2</v>
      </c>
      <c r="R4093" s="3" t="s">
        <v>11955</v>
      </c>
      <c r="S4093" s="4" t="n">
        <v>45747.6571990741</v>
      </c>
      <c r="T4093" s="3" t="s">
        <v>1920</v>
      </c>
      <c r="U4093" s="3" t="s">
        <v>1920</v>
      </c>
      <c r="V4093" s="3" t="n">
        <v>0</v>
      </c>
      <c r="W4093" s="3" t="n">
        <v>0</v>
      </c>
      <c r="X4093" s="3" t="n">
        <v>0</v>
      </c>
      <c r="Y4093" s="3" t="s">
        <v>30</v>
      </c>
      <c r="Z4093" s="3" t="s">
        <v>30</v>
      </c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</row>
    <row r="4094" customFormat="false" ht="15.75" hidden="false" customHeight="false" outlineLevel="0" collapsed="false">
      <c r="A4094" s="3" t="n">
        <v>4093</v>
      </c>
      <c r="B4094" s="3" t="s">
        <v>11956</v>
      </c>
      <c r="C4094" s="3" t="s">
        <v>11957</v>
      </c>
      <c r="D4094" s="3" t="n">
        <v>1</v>
      </c>
      <c r="E4094" s="3" t="n">
        <v>0.8479104</v>
      </c>
      <c r="F4094" s="3" t="n">
        <v>21</v>
      </c>
      <c r="G4094" s="3" t="n">
        <v>21</v>
      </c>
      <c r="H4094" s="3" t="n">
        <v>6</v>
      </c>
      <c r="I4094" s="3" t="n">
        <v>6</v>
      </c>
      <c r="J4094" s="3" t="n">
        <v>18</v>
      </c>
      <c r="K4094" s="3" t="n">
        <v>18</v>
      </c>
      <c r="L4094" s="3" t="n">
        <v>2</v>
      </c>
      <c r="M4094" s="3" t="n">
        <v>2</v>
      </c>
      <c r="N4094" s="3" t="n">
        <v>-1</v>
      </c>
      <c r="O4094" s="3" t="n">
        <v>-1</v>
      </c>
      <c r="P4094" s="3" t="n">
        <v>8.5</v>
      </c>
      <c r="Q4094" s="3" t="n">
        <v>24.2</v>
      </c>
      <c r="R4094" s="3" t="s">
        <v>11958</v>
      </c>
      <c r="S4094" s="4" t="n">
        <v>45747.6572337963</v>
      </c>
      <c r="T4094" s="3" t="s">
        <v>65</v>
      </c>
      <c r="U4094" s="3" t="s">
        <v>65</v>
      </c>
      <c r="V4094" s="3" t="n">
        <v>0</v>
      </c>
      <c r="W4094" s="3" t="n">
        <v>0</v>
      </c>
      <c r="X4094" s="3" t="n">
        <v>0</v>
      </c>
      <c r="Y4094" s="3" t="s">
        <v>30</v>
      </c>
      <c r="Z4094" s="3" t="s">
        <v>30</v>
      </c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</row>
    <row r="4095" customFormat="false" ht="15.75" hidden="false" customHeight="false" outlineLevel="0" collapsed="false">
      <c r="A4095" s="3" t="n">
        <v>4094</v>
      </c>
      <c r="B4095" s="3" t="s">
        <v>11959</v>
      </c>
      <c r="C4095" s="3" t="s">
        <v>11960</v>
      </c>
      <c r="D4095" s="3" t="n">
        <v>1</v>
      </c>
      <c r="E4095" s="3" t="n">
        <v>1.4886389</v>
      </c>
      <c r="F4095" s="3" t="n">
        <v>57</v>
      </c>
      <c r="G4095" s="3" t="n">
        <v>57</v>
      </c>
      <c r="H4095" s="3" t="n">
        <v>9</v>
      </c>
      <c r="I4095" s="3" t="n">
        <v>9</v>
      </c>
      <c r="J4095" s="3" t="n">
        <v>64</v>
      </c>
      <c r="K4095" s="3" t="n">
        <v>64</v>
      </c>
      <c r="L4095" s="3" t="n">
        <v>9</v>
      </c>
      <c r="M4095" s="3" t="n">
        <v>9</v>
      </c>
      <c r="N4095" s="3" t="n">
        <v>-1</v>
      </c>
      <c r="O4095" s="3" t="n">
        <v>-1</v>
      </c>
      <c r="P4095" s="3" t="n">
        <v>8.5</v>
      </c>
      <c r="Q4095" s="3" t="n">
        <v>24.2</v>
      </c>
      <c r="R4095" s="3" t="s">
        <v>11961</v>
      </c>
      <c r="S4095" s="4" t="n">
        <v>45747.6572800926</v>
      </c>
      <c r="T4095" s="3" t="s">
        <v>1920</v>
      </c>
      <c r="U4095" s="3" t="s">
        <v>1920</v>
      </c>
      <c r="V4095" s="3" t="n">
        <v>0</v>
      </c>
      <c r="W4095" s="3" t="n">
        <v>0</v>
      </c>
      <c r="X4095" s="3" t="n">
        <v>0</v>
      </c>
      <c r="Y4095" s="3" t="s">
        <v>30</v>
      </c>
      <c r="Z4095" s="3" t="s">
        <v>30</v>
      </c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</row>
    <row r="4096" customFormat="false" ht="15.75" hidden="false" customHeight="false" outlineLevel="0" collapsed="false">
      <c r="A4096" s="3" t="n">
        <v>4095</v>
      </c>
      <c r="B4096" s="3" t="s">
        <v>11962</v>
      </c>
      <c r="C4096" s="3" t="s">
        <v>11963</v>
      </c>
      <c r="D4096" s="3" t="n">
        <v>1</v>
      </c>
      <c r="E4096" s="3" t="n">
        <v>0.7842534</v>
      </c>
      <c r="F4096" s="3" t="n">
        <v>22</v>
      </c>
      <c r="G4096" s="3" t="n">
        <v>22</v>
      </c>
      <c r="H4096" s="3" t="n">
        <v>1</v>
      </c>
      <c r="I4096" s="3" t="n">
        <v>1</v>
      </c>
      <c r="J4096" s="3" t="n">
        <v>14</v>
      </c>
      <c r="K4096" s="3" t="n">
        <v>14</v>
      </c>
      <c r="L4096" s="3" t="n">
        <v>0</v>
      </c>
      <c r="M4096" s="3" t="n">
        <v>0</v>
      </c>
      <c r="N4096" s="3" t="n">
        <v>-1</v>
      </c>
      <c r="O4096" s="3" t="n">
        <v>-1</v>
      </c>
      <c r="P4096" s="3" t="n">
        <v>8.2</v>
      </c>
      <c r="Q4096" s="3" t="n">
        <v>24.2</v>
      </c>
      <c r="R4096" s="3" t="s">
        <v>11964</v>
      </c>
      <c r="S4096" s="4" t="n">
        <v>45747.6573148148</v>
      </c>
      <c r="T4096" s="3" t="s">
        <v>65</v>
      </c>
      <c r="U4096" s="3" t="s">
        <v>65</v>
      </c>
      <c r="V4096" s="3" t="n">
        <v>0</v>
      </c>
      <c r="W4096" s="3" t="n">
        <v>0</v>
      </c>
      <c r="X4096" s="3" t="n">
        <v>0</v>
      </c>
      <c r="Y4096" s="3" t="s">
        <v>30</v>
      </c>
      <c r="Z4096" s="3" t="s">
        <v>30</v>
      </c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</row>
    <row r="4097" customFormat="false" ht="15.75" hidden="false" customHeight="false" outlineLevel="0" collapsed="false">
      <c r="A4097" s="3" t="n">
        <v>4096</v>
      </c>
      <c r="B4097" s="3" t="s">
        <v>11965</v>
      </c>
      <c r="C4097" s="3" t="s">
        <v>11966</v>
      </c>
      <c r="D4097" s="3" t="n">
        <v>1</v>
      </c>
      <c r="E4097" s="3" t="n">
        <v>1.9019233</v>
      </c>
      <c r="F4097" s="3" t="n">
        <v>21</v>
      </c>
      <c r="G4097" s="3" t="n">
        <v>21</v>
      </c>
      <c r="H4097" s="3" t="n">
        <v>2</v>
      </c>
      <c r="I4097" s="3" t="n">
        <v>2</v>
      </c>
      <c r="J4097" s="3" t="n">
        <v>0</v>
      </c>
      <c r="K4097" s="3" t="n">
        <v>0</v>
      </c>
      <c r="L4097" s="3" t="n">
        <v>13</v>
      </c>
      <c r="M4097" s="3" t="n">
        <v>13</v>
      </c>
      <c r="N4097" s="3" t="n">
        <v>-1</v>
      </c>
      <c r="O4097" s="3" t="n">
        <v>-1</v>
      </c>
      <c r="P4097" s="3" t="n">
        <v>8.2</v>
      </c>
      <c r="Q4097" s="3" t="n">
        <v>24.2</v>
      </c>
      <c r="R4097" s="3" t="s">
        <v>11967</v>
      </c>
      <c r="S4097" s="4" t="n">
        <v>45747.6573611111</v>
      </c>
      <c r="T4097" s="3" t="s">
        <v>65</v>
      </c>
      <c r="U4097" s="3" t="s">
        <v>65</v>
      </c>
      <c r="V4097" s="3" t="n">
        <v>0</v>
      </c>
      <c r="W4097" s="3" t="n">
        <v>0</v>
      </c>
      <c r="X4097" s="3" t="n">
        <v>0</v>
      </c>
      <c r="Y4097" s="3" t="s">
        <v>30</v>
      </c>
      <c r="Z4097" s="3" t="s">
        <v>30</v>
      </c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</row>
    <row r="4098" customFormat="false" ht="15.75" hidden="false" customHeight="false" outlineLevel="0" collapsed="false">
      <c r="A4098" s="3" t="n">
        <v>4097</v>
      </c>
      <c r="B4098" s="3" t="s">
        <v>11968</v>
      </c>
      <c r="C4098" s="3" t="s">
        <v>11969</v>
      </c>
      <c r="D4098" s="3" t="n">
        <v>1</v>
      </c>
      <c r="E4098" s="3" t="n">
        <v>0.4905043</v>
      </c>
      <c r="F4098" s="3" t="n">
        <v>15</v>
      </c>
      <c r="G4098" s="3" t="n">
        <v>15</v>
      </c>
      <c r="H4098" s="3" t="n">
        <v>2</v>
      </c>
      <c r="I4098" s="3" t="n">
        <v>2</v>
      </c>
      <c r="J4098" s="3" t="n">
        <v>2</v>
      </c>
      <c r="K4098" s="3" t="n">
        <v>2</v>
      </c>
      <c r="L4098" s="3" t="n">
        <v>0</v>
      </c>
      <c r="M4098" s="3" t="n">
        <v>0</v>
      </c>
      <c r="N4098" s="3" t="n">
        <v>-1</v>
      </c>
      <c r="O4098" s="3" t="n">
        <v>-1</v>
      </c>
      <c r="P4098" s="3" t="n">
        <v>8.1</v>
      </c>
      <c r="Q4098" s="3" t="n">
        <v>24.2</v>
      </c>
      <c r="R4098" s="3" t="s">
        <v>11925</v>
      </c>
      <c r="S4098" s="4" t="n">
        <v>45747.6573842593</v>
      </c>
      <c r="T4098" s="3" t="s">
        <v>65</v>
      </c>
      <c r="U4098" s="3" t="s">
        <v>65</v>
      </c>
      <c r="V4098" s="3" t="n">
        <v>0</v>
      </c>
      <c r="W4098" s="3" t="n">
        <v>0</v>
      </c>
      <c r="X4098" s="3" t="n">
        <v>0</v>
      </c>
      <c r="Y4098" s="3" t="s">
        <v>30</v>
      </c>
      <c r="Z4098" s="3" t="s">
        <v>30</v>
      </c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</row>
    <row r="4099" customFormat="false" ht="15.75" hidden="false" customHeight="false" outlineLevel="0" collapsed="false">
      <c r="A4099" s="3" t="n">
        <v>4098</v>
      </c>
      <c r="B4099" s="3" t="s">
        <v>11970</v>
      </c>
      <c r="C4099" s="3" t="s">
        <v>11971</v>
      </c>
      <c r="D4099" s="3" t="n">
        <v>1</v>
      </c>
      <c r="E4099" s="3" t="n">
        <v>0.3752783</v>
      </c>
      <c r="F4099" s="3" t="n">
        <v>34</v>
      </c>
      <c r="G4099" s="3" t="n">
        <v>34</v>
      </c>
      <c r="H4099" s="3" t="n">
        <v>3</v>
      </c>
      <c r="I4099" s="3" t="n">
        <v>3</v>
      </c>
      <c r="J4099" s="3" t="n">
        <v>3</v>
      </c>
      <c r="K4099" s="3" t="n">
        <v>3</v>
      </c>
      <c r="L4099" s="3" t="n">
        <v>25</v>
      </c>
      <c r="M4099" s="3" t="n">
        <v>25</v>
      </c>
      <c r="N4099" s="3" t="n">
        <v>-1</v>
      </c>
      <c r="O4099" s="3" t="n">
        <v>-1</v>
      </c>
      <c r="P4099" s="3" t="n">
        <v>8.2</v>
      </c>
      <c r="Q4099" s="3" t="n">
        <v>24.2</v>
      </c>
      <c r="R4099" s="3" t="s">
        <v>11972</v>
      </c>
      <c r="S4099" s="4" t="n">
        <v>45747.6574189815</v>
      </c>
      <c r="T4099" s="3" t="s">
        <v>65</v>
      </c>
      <c r="U4099" s="3" t="s">
        <v>65</v>
      </c>
      <c r="V4099" s="3" t="n">
        <v>0</v>
      </c>
      <c r="W4099" s="3" t="n">
        <v>0</v>
      </c>
      <c r="X4099" s="3" t="n">
        <v>0</v>
      </c>
      <c r="Y4099" s="3" t="s">
        <v>30</v>
      </c>
      <c r="Z4099" s="3" t="s">
        <v>30</v>
      </c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</row>
    <row r="4100" customFormat="false" ht="15.75" hidden="false" customHeight="false" outlineLevel="0" collapsed="false">
      <c r="A4100" s="3" t="n">
        <v>4099</v>
      </c>
      <c r="B4100" s="3" t="s">
        <v>11973</v>
      </c>
      <c r="C4100" s="3" t="s">
        <v>11974</v>
      </c>
      <c r="D4100" s="3" t="n">
        <v>1</v>
      </c>
      <c r="E4100" s="3" t="n">
        <v>1.5988157</v>
      </c>
      <c r="F4100" s="3" t="n">
        <v>59</v>
      </c>
      <c r="G4100" s="3" t="n">
        <v>59</v>
      </c>
      <c r="H4100" s="3" t="n">
        <v>9</v>
      </c>
      <c r="I4100" s="3" t="n">
        <v>9</v>
      </c>
      <c r="J4100" s="3" t="n">
        <v>66</v>
      </c>
      <c r="K4100" s="3" t="n">
        <v>66</v>
      </c>
      <c r="L4100" s="3" t="n">
        <v>9</v>
      </c>
      <c r="M4100" s="3" t="n">
        <v>9</v>
      </c>
      <c r="N4100" s="3" t="n">
        <v>-1</v>
      </c>
      <c r="O4100" s="3" t="n">
        <v>-1</v>
      </c>
      <c r="P4100" s="3" t="n">
        <v>8.3</v>
      </c>
      <c r="Q4100" s="3" t="n">
        <v>24.2</v>
      </c>
      <c r="R4100" s="3" t="s">
        <v>11975</v>
      </c>
      <c r="S4100" s="4" t="n">
        <v>45747.6574652778</v>
      </c>
      <c r="T4100" s="3" t="s">
        <v>1920</v>
      </c>
      <c r="U4100" s="3" t="s">
        <v>1920</v>
      </c>
      <c r="V4100" s="3" t="n">
        <v>0</v>
      </c>
      <c r="W4100" s="3" t="n">
        <v>0</v>
      </c>
      <c r="X4100" s="3" t="n">
        <v>0</v>
      </c>
      <c r="Y4100" s="3" t="s">
        <v>30</v>
      </c>
      <c r="Z4100" s="3" t="s">
        <v>30</v>
      </c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</row>
    <row r="4101" customFormat="false" ht="15.75" hidden="false" customHeight="false" outlineLevel="0" collapsed="false">
      <c r="A4101" s="3" t="n">
        <v>4100</v>
      </c>
      <c r="B4101" s="3" t="s">
        <v>11976</v>
      </c>
      <c r="C4101" s="3" t="s">
        <v>11977</v>
      </c>
      <c r="D4101" s="3" t="n">
        <v>1</v>
      </c>
      <c r="E4101" s="3" t="n">
        <v>3.479824</v>
      </c>
      <c r="F4101" s="3" t="n">
        <v>103</v>
      </c>
      <c r="G4101" s="3" t="n">
        <v>103</v>
      </c>
      <c r="H4101" s="3" t="n">
        <v>9</v>
      </c>
      <c r="I4101" s="3" t="n">
        <v>9</v>
      </c>
      <c r="J4101" s="3" t="n">
        <v>109</v>
      </c>
      <c r="K4101" s="3" t="n">
        <v>109</v>
      </c>
      <c r="L4101" s="3" t="n">
        <v>18</v>
      </c>
      <c r="M4101" s="3" t="n">
        <v>18</v>
      </c>
      <c r="N4101" s="3" t="n">
        <v>0</v>
      </c>
      <c r="O4101" s="3" t="n">
        <v>-1</v>
      </c>
      <c r="P4101" s="3" t="n">
        <v>8.3</v>
      </c>
      <c r="Q4101" s="3" t="n">
        <v>24.2</v>
      </c>
      <c r="R4101" s="3" t="s">
        <v>11978</v>
      </c>
      <c r="S4101" s="4" t="n">
        <v>45747.6575810185</v>
      </c>
      <c r="T4101" s="3" t="s">
        <v>1920</v>
      </c>
      <c r="U4101" s="3" t="s">
        <v>1920</v>
      </c>
      <c r="V4101" s="3" t="n">
        <v>1</v>
      </c>
      <c r="W4101" s="3" t="n">
        <v>0</v>
      </c>
      <c r="X4101" s="3" t="n">
        <v>0</v>
      </c>
      <c r="Y4101" s="3" t="s">
        <v>30</v>
      </c>
      <c r="Z4101" s="3" t="s">
        <v>30</v>
      </c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</row>
    <row r="4102" customFormat="false" ht="15.75" hidden="false" customHeight="false" outlineLevel="0" collapsed="false">
      <c r="A4102" s="3" t="n">
        <v>4101</v>
      </c>
      <c r="B4102" s="3" t="s">
        <v>11979</v>
      </c>
      <c r="C4102" s="3" t="s">
        <v>11980</v>
      </c>
      <c r="D4102" s="3" t="n">
        <v>1</v>
      </c>
      <c r="E4102" s="3" t="n">
        <v>2.7824118</v>
      </c>
      <c r="F4102" s="3" t="n">
        <v>78</v>
      </c>
      <c r="G4102" s="3" t="n">
        <v>78</v>
      </c>
      <c r="H4102" s="3" t="n">
        <v>3</v>
      </c>
      <c r="I4102" s="3" t="n">
        <v>3</v>
      </c>
      <c r="J4102" s="3" t="n">
        <v>29</v>
      </c>
      <c r="K4102" s="3" t="n">
        <v>29</v>
      </c>
      <c r="L4102" s="3" t="n">
        <v>29</v>
      </c>
      <c r="M4102" s="3" t="n">
        <v>29</v>
      </c>
      <c r="N4102" s="3" t="n">
        <v>-1</v>
      </c>
      <c r="O4102" s="3" t="n">
        <v>-1</v>
      </c>
      <c r="P4102" s="3" t="n">
        <v>8.3</v>
      </c>
      <c r="Q4102" s="3" t="n">
        <v>24.2</v>
      </c>
      <c r="R4102" s="3" t="s">
        <v>11981</v>
      </c>
      <c r="S4102" s="4" t="n">
        <v>45747.6576388889</v>
      </c>
      <c r="T4102" s="3" t="s">
        <v>65</v>
      </c>
      <c r="U4102" s="3" t="s">
        <v>65</v>
      </c>
      <c r="V4102" s="3" t="n">
        <v>0</v>
      </c>
      <c r="W4102" s="3" t="n">
        <v>0</v>
      </c>
      <c r="X4102" s="3" t="n">
        <v>0</v>
      </c>
      <c r="Y4102" s="3" t="s">
        <v>30</v>
      </c>
      <c r="Z4102" s="3" t="s">
        <v>30</v>
      </c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</row>
    <row r="4103" customFormat="false" ht="15.75" hidden="false" customHeight="false" outlineLevel="0" collapsed="false">
      <c r="A4103" s="3" t="n">
        <v>4102</v>
      </c>
      <c r="B4103" s="3" t="s">
        <v>11982</v>
      </c>
      <c r="C4103" s="3" t="s">
        <v>11983</v>
      </c>
      <c r="D4103" s="3" t="n">
        <v>1</v>
      </c>
      <c r="E4103" s="3" t="n">
        <v>4.4679341</v>
      </c>
      <c r="F4103" s="3" t="n">
        <v>103</v>
      </c>
      <c r="G4103" s="3" t="n">
        <v>103</v>
      </c>
      <c r="H4103" s="3" t="n">
        <v>9</v>
      </c>
      <c r="I4103" s="3" t="n">
        <v>9</v>
      </c>
      <c r="J4103" s="3" t="n">
        <v>109</v>
      </c>
      <c r="K4103" s="3" t="n">
        <v>109</v>
      </c>
      <c r="L4103" s="3" t="n">
        <v>18</v>
      </c>
      <c r="M4103" s="3" t="n">
        <v>18</v>
      </c>
      <c r="N4103" s="3" t="n">
        <v>0</v>
      </c>
      <c r="O4103" s="3" t="n">
        <v>-1</v>
      </c>
      <c r="P4103" s="3" t="n">
        <v>8.3</v>
      </c>
      <c r="Q4103" s="3" t="n">
        <v>24.2</v>
      </c>
      <c r="R4103" s="3" t="s">
        <v>11984</v>
      </c>
      <c r="S4103" s="4" t="n">
        <v>45747.6577546296</v>
      </c>
      <c r="T4103" s="3" t="s">
        <v>1920</v>
      </c>
      <c r="U4103" s="3" t="s">
        <v>1920</v>
      </c>
      <c r="V4103" s="3" t="n">
        <v>1</v>
      </c>
      <c r="W4103" s="3" t="n">
        <v>0</v>
      </c>
      <c r="X4103" s="3" t="n">
        <v>0</v>
      </c>
      <c r="Y4103" s="3" t="s">
        <v>30</v>
      </c>
      <c r="Z4103" s="3" t="s">
        <v>30</v>
      </c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</row>
    <row r="4104" customFormat="false" ht="15.75" hidden="false" customHeight="false" outlineLevel="0" collapsed="false">
      <c r="A4104" s="3" t="n">
        <v>4103</v>
      </c>
      <c r="B4104" s="3" t="s">
        <v>11985</v>
      </c>
      <c r="C4104" s="3" t="s">
        <v>11986</v>
      </c>
      <c r="D4104" s="3" t="n">
        <v>1</v>
      </c>
      <c r="E4104" s="3" t="n">
        <v>2.535515</v>
      </c>
      <c r="F4104" s="3" t="n">
        <v>78</v>
      </c>
      <c r="G4104" s="3" t="n">
        <v>78</v>
      </c>
      <c r="H4104" s="3" t="n">
        <v>3</v>
      </c>
      <c r="I4104" s="3" t="n">
        <v>3</v>
      </c>
      <c r="J4104" s="3" t="n">
        <v>40</v>
      </c>
      <c r="K4104" s="3" t="n">
        <v>40</v>
      </c>
      <c r="L4104" s="3" t="n">
        <v>29</v>
      </c>
      <c r="M4104" s="3" t="n">
        <v>29</v>
      </c>
      <c r="N4104" s="3" t="n">
        <v>-1</v>
      </c>
      <c r="O4104" s="3" t="n">
        <v>-1</v>
      </c>
      <c r="P4104" s="3" t="n">
        <v>8.3</v>
      </c>
      <c r="Q4104" s="3" t="n">
        <v>24.2</v>
      </c>
      <c r="R4104" s="3" t="s">
        <v>11987</v>
      </c>
      <c r="S4104" s="4" t="n">
        <v>45747.6578240741</v>
      </c>
      <c r="T4104" s="3" t="s">
        <v>65</v>
      </c>
      <c r="U4104" s="3" t="s">
        <v>65</v>
      </c>
      <c r="V4104" s="3" t="n">
        <v>0</v>
      </c>
      <c r="W4104" s="3" t="n">
        <v>0</v>
      </c>
      <c r="X4104" s="3" t="n">
        <v>0</v>
      </c>
      <c r="Y4104" s="3" t="s">
        <v>30</v>
      </c>
      <c r="Z4104" s="3" t="s">
        <v>30</v>
      </c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</row>
    <row r="4105" customFormat="false" ht="15.75" hidden="false" customHeight="false" outlineLevel="0" collapsed="false">
      <c r="A4105" s="3" t="n">
        <v>4104</v>
      </c>
      <c r="B4105" s="3" t="s">
        <v>11988</v>
      </c>
      <c r="C4105" s="3" t="s">
        <v>11989</v>
      </c>
      <c r="D4105" s="3" t="n">
        <v>1</v>
      </c>
      <c r="E4105" s="3" t="n">
        <v>1.5400868</v>
      </c>
      <c r="F4105" s="3" t="n">
        <v>59</v>
      </c>
      <c r="G4105" s="3" t="n">
        <v>59</v>
      </c>
      <c r="H4105" s="3" t="n">
        <v>9</v>
      </c>
      <c r="I4105" s="3" t="n">
        <v>9</v>
      </c>
      <c r="J4105" s="3" t="n">
        <v>66</v>
      </c>
      <c r="K4105" s="3" t="n">
        <v>66</v>
      </c>
      <c r="L4105" s="3" t="n">
        <v>9</v>
      </c>
      <c r="M4105" s="3" t="n">
        <v>9</v>
      </c>
      <c r="N4105" s="3" t="n">
        <v>-1</v>
      </c>
      <c r="O4105" s="3" t="n">
        <v>-1</v>
      </c>
      <c r="P4105" s="3" t="n">
        <v>8.3</v>
      </c>
      <c r="Q4105" s="3" t="n">
        <v>24.2</v>
      </c>
      <c r="R4105" s="3" t="s">
        <v>11990</v>
      </c>
      <c r="S4105" s="4" t="n">
        <v>45747.6578703704</v>
      </c>
      <c r="T4105" s="3" t="s">
        <v>1920</v>
      </c>
      <c r="U4105" s="3" t="s">
        <v>1920</v>
      </c>
      <c r="V4105" s="3" t="n">
        <v>0</v>
      </c>
      <c r="W4105" s="3" t="n">
        <v>0</v>
      </c>
      <c r="X4105" s="3" t="n">
        <v>0</v>
      </c>
      <c r="Y4105" s="3" t="s">
        <v>30</v>
      </c>
      <c r="Z4105" s="3" t="s">
        <v>30</v>
      </c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  <c r="BG4105" s="3"/>
      <c r="BH4105" s="3"/>
      <c r="BI4105" s="3"/>
      <c r="BJ4105" s="3"/>
    </row>
    <row r="4106" customFormat="false" ht="15.75" hidden="false" customHeight="false" outlineLevel="0" collapsed="false">
      <c r="A4106" s="3" t="n">
        <v>4105</v>
      </c>
      <c r="B4106" s="3" t="s">
        <v>11991</v>
      </c>
      <c r="C4106" s="3" t="s">
        <v>11992</v>
      </c>
      <c r="D4106" s="3" t="n">
        <v>1</v>
      </c>
      <c r="E4106" s="3" t="n">
        <v>0.5642179</v>
      </c>
      <c r="F4106" s="3" t="n">
        <v>9</v>
      </c>
      <c r="G4106" s="3" t="n">
        <v>9</v>
      </c>
      <c r="H4106" s="3" t="n">
        <v>2</v>
      </c>
      <c r="I4106" s="3" t="n">
        <v>2</v>
      </c>
      <c r="J4106" s="3" t="n">
        <v>7</v>
      </c>
      <c r="K4106" s="3" t="n">
        <v>7</v>
      </c>
      <c r="L4106" s="3" t="n">
        <v>0</v>
      </c>
      <c r="M4106" s="3" t="n">
        <v>0</v>
      </c>
      <c r="N4106" s="3" t="n">
        <v>-1</v>
      </c>
      <c r="O4106" s="3" t="n">
        <v>-1</v>
      </c>
      <c r="P4106" s="3" t="n">
        <v>8.3</v>
      </c>
      <c r="Q4106" s="3" t="n">
        <v>24.2</v>
      </c>
      <c r="R4106" s="3" t="s">
        <v>11993</v>
      </c>
      <c r="S4106" s="4" t="n">
        <v>45747.6579050926</v>
      </c>
      <c r="T4106" s="3" t="s">
        <v>65</v>
      </c>
      <c r="U4106" s="3" t="s">
        <v>65</v>
      </c>
      <c r="V4106" s="3" t="n">
        <v>0</v>
      </c>
      <c r="W4106" s="3" t="n">
        <v>0</v>
      </c>
      <c r="X4106" s="3" t="n">
        <v>0</v>
      </c>
      <c r="Y4106" s="3" t="s">
        <v>30</v>
      </c>
      <c r="Z4106" s="3" t="s">
        <v>30</v>
      </c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</row>
    <row r="4107" customFormat="false" ht="15.75" hidden="false" customHeight="false" outlineLevel="0" collapsed="false">
      <c r="A4107" s="3" t="n">
        <v>4106</v>
      </c>
      <c r="B4107" s="3" t="s">
        <v>11994</v>
      </c>
      <c r="C4107" s="3" t="s">
        <v>11995</v>
      </c>
      <c r="D4107" s="3" t="n">
        <v>1</v>
      </c>
      <c r="E4107" s="3" t="n">
        <v>0.409576</v>
      </c>
      <c r="F4107" s="3" t="n">
        <v>24</v>
      </c>
      <c r="G4107" s="3" t="n">
        <v>24</v>
      </c>
      <c r="H4107" s="3" t="n">
        <v>9</v>
      </c>
      <c r="I4107" s="3" t="n">
        <v>9</v>
      </c>
      <c r="J4107" s="3" t="n">
        <v>25</v>
      </c>
      <c r="K4107" s="3" t="n">
        <v>25</v>
      </c>
      <c r="L4107" s="3" t="n">
        <v>1</v>
      </c>
      <c r="M4107" s="3" t="n">
        <v>1</v>
      </c>
      <c r="N4107" s="3" t="n">
        <v>-1</v>
      </c>
      <c r="O4107" s="3" t="n">
        <v>-1</v>
      </c>
      <c r="P4107" s="3" t="n">
        <v>8.3</v>
      </c>
      <c r="Q4107" s="3" t="n">
        <v>24.2</v>
      </c>
      <c r="R4107" s="3" t="s">
        <v>11996</v>
      </c>
      <c r="S4107" s="4" t="n">
        <v>45747.6579282407</v>
      </c>
      <c r="T4107" s="3" t="s">
        <v>65</v>
      </c>
      <c r="U4107" s="3" t="s">
        <v>65</v>
      </c>
      <c r="V4107" s="3" t="n">
        <v>0</v>
      </c>
      <c r="W4107" s="3" t="n">
        <v>0</v>
      </c>
      <c r="X4107" s="3" t="n">
        <v>0</v>
      </c>
      <c r="Y4107" s="3" t="s">
        <v>30</v>
      </c>
      <c r="Z4107" s="3" t="s">
        <v>30</v>
      </c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</row>
    <row r="4108" customFormat="false" ht="15.75" hidden="false" customHeight="false" outlineLevel="0" collapsed="false">
      <c r="A4108" s="3" t="n">
        <v>4107</v>
      </c>
      <c r="B4108" s="3" t="s">
        <v>11997</v>
      </c>
      <c r="C4108" s="3" t="s">
        <v>11998</v>
      </c>
      <c r="D4108" s="3" t="n">
        <v>1</v>
      </c>
      <c r="E4108" s="3" t="n">
        <v>2.1255151</v>
      </c>
      <c r="F4108" s="3" t="n">
        <v>36</v>
      </c>
      <c r="G4108" s="3" t="n">
        <v>36</v>
      </c>
      <c r="H4108" s="3" t="n">
        <v>6</v>
      </c>
      <c r="I4108" s="3" t="n">
        <v>6</v>
      </c>
      <c r="J4108" s="3" t="n">
        <v>37</v>
      </c>
      <c r="K4108" s="3" t="n">
        <v>37</v>
      </c>
      <c r="L4108" s="3" t="n">
        <v>6</v>
      </c>
      <c r="M4108" s="3" t="n">
        <v>6</v>
      </c>
      <c r="N4108" s="3" t="n">
        <v>-1</v>
      </c>
      <c r="O4108" s="3" t="n">
        <v>-1</v>
      </c>
      <c r="P4108" s="3" t="n">
        <v>8.3</v>
      </c>
      <c r="Q4108" s="3" t="n">
        <v>24.2</v>
      </c>
      <c r="R4108" s="3" t="s">
        <v>11999</v>
      </c>
      <c r="S4108" s="4" t="n">
        <v>45747.6579861111</v>
      </c>
      <c r="T4108" s="3" t="s">
        <v>65</v>
      </c>
      <c r="U4108" s="3" t="s">
        <v>65</v>
      </c>
      <c r="V4108" s="3" t="n">
        <v>0</v>
      </c>
      <c r="W4108" s="3" t="n">
        <v>0</v>
      </c>
      <c r="X4108" s="3" t="n">
        <v>0</v>
      </c>
      <c r="Y4108" s="3" t="s">
        <v>30</v>
      </c>
      <c r="Z4108" s="3" t="s">
        <v>30</v>
      </c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</row>
    <row r="4109" customFormat="false" ht="15.75" hidden="false" customHeight="false" outlineLevel="0" collapsed="false">
      <c r="A4109" s="3" t="n">
        <v>4108</v>
      </c>
      <c r="B4109" s="3" t="s">
        <v>12000</v>
      </c>
      <c r="C4109" s="3" t="s">
        <v>12001</v>
      </c>
      <c r="D4109" s="3" t="n">
        <v>1</v>
      </c>
      <c r="E4109" s="3" t="n">
        <v>0.9010479</v>
      </c>
      <c r="F4109" s="3" t="n">
        <v>21</v>
      </c>
      <c r="G4109" s="3" t="n">
        <v>21</v>
      </c>
      <c r="H4109" s="3" t="n">
        <v>6</v>
      </c>
      <c r="I4109" s="3" t="n">
        <v>6</v>
      </c>
      <c r="J4109" s="3" t="n">
        <v>18</v>
      </c>
      <c r="K4109" s="3" t="n">
        <v>18</v>
      </c>
      <c r="L4109" s="3" t="n">
        <v>2</v>
      </c>
      <c r="M4109" s="3" t="n">
        <v>2</v>
      </c>
      <c r="N4109" s="3" t="n">
        <v>-1</v>
      </c>
      <c r="O4109" s="3" t="n">
        <v>-1</v>
      </c>
      <c r="P4109" s="3" t="n">
        <v>8.3</v>
      </c>
      <c r="Q4109" s="3" t="n">
        <v>24.2</v>
      </c>
      <c r="R4109" s="3" t="s">
        <v>12002</v>
      </c>
      <c r="S4109" s="4" t="n">
        <v>45747.6580208333</v>
      </c>
      <c r="T4109" s="3" t="s">
        <v>65</v>
      </c>
      <c r="U4109" s="3" t="s">
        <v>65</v>
      </c>
      <c r="V4109" s="3" t="n">
        <v>0</v>
      </c>
      <c r="W4109" s="3" t="n">
        <v>0</v>
      </c>
      <c r="X4109" s="3" t="n">
        <v>0</v>
      </c>
      <c r="Y4109" s="3" t="s">
        <v>30</v>
      </c>
      <c r="Z4109" s="3" t="s">
        <v>30</v>
      </c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</row>
    <row r="4110" customFormat="false" ht="15.75" hidden="false" customHeight="false" outlineLevel="0" collapsed="false">
      <c r="A4110" s="3" t="n">
        <v>4109</v>
      </c>
      <c r="B4110" s="3" t="s">
        <v>12003</v>
      </c>
      <c r="C4110" s="3" t="s">
        <v>12004</v>
      </c>
      <c r="D4110" s="3" t="n">
        <v>1</v>
      </c>
      <c r="E4110" s="3" t="n">
        <v>0.4027762</v>
      </c>
      <c r="F4110" s="3" t="n">
        <v>11</v>
      </c>
      <c r="G4110" s="3" t="n">
        <v>11</v>
      </c>
      <c r="H4110" s="3" t="n">
        <v>2</v>
      </c>
      <c r="I4110" s="3" t="n">
        <v>2</v>
      </c>
      <c r="J4110" s="3" t="n">
        <v>9</v>
      </c>
      <c r="K4110" s="3" t="n">
        <v>9</v>
      </c>
      <c r="L4110" s="3" t="n">
        <v>0</v>
      </c>
      <c r="M4110" s="3" t="n">
        <v>0</v>
      </c>
      <c r="N4110" s="3" t="n">
        <v>-1</v>
      </c>
      <c r="O4110" s="3" t="n">
        <v>-1</v>
      </c>
      <c r="P4110" s="3" t="n">
        <v>8.3</v>
      </c>
      <c r="Q4110" s="3" t="n">
        <v>24.2</v>
      </c>
      <c r="R4110" s="3" t="s">
        <v>12005</v>
      </c>
      <c r="S4110" s="4" t="n">
        <v>45747.6580439815</v>
      </c>
      <c r="T4110" s="3" t="s">
        <v>65</v>
      </c>
      <c r="U4110" s="3" t="s">
        <v>65</v>
      </c>
      <c r="V4110" s="3" t="n">
        <v>0</v>
      </c>
      <c r="W4110" s="3" t="n">
        <v>0</v>
      </c>
      <c r="X4110" s="3" t="n">
        <v>0</v>
      </c>
      <c r="Y4110" s="3" t="s">
        <v>30</v>
      </c>
      <c r="Z4110" s="3" t="s">
        <v>30</v>
      </c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</row>
    <row r="4111" customFormat="false" ht="15.75" hidden="false" customHeight="false" outlineLevel="0" collapsed="false">
      <c r="A4111" s="3" t="n">
        <v>4110</v>
      </c>
      <c r="B4111" s="3" t="s">
        <v>12006</v>
      </c>
      <c r="C4111" s="3" t="s">
        <v>12007</v>
      </c>
      <c r="D4111" s="3" t="n">
        <v>1</v>
      </c>
      <c r="E4111" s="3" t="n">
        <v>1.5326948</v>
      </c>
      <c r="F4111" s="3" t="n">
        <v>57</v>
      </c>
      <c r="G4111" s="3" t="n">
        <v>57</v>
      </c>
      <c r="H4111" s="3" t="n">
        <v>9</v>
      </c>
      <c r="I4111" s="3" t="n">
        <v>9</v>
      </c>
      <c r="J4111" s="3" t="n">
        <v>64</v>
      </c>
      <c r="K4111" s="3" t="n">
        <v>64</v>
      </c>
      <c r="L4111" s="3" t="n">
        <v>9</v>
      </c>
      <c r="M4111" s="3" t="n">
        <v>9</v>
      </c>
      <c r="N4111" s="3" t="n">
        <v>-1</v>
      </c>
      <c r="O4111" s="3" t="n">
        <v>-1</v>
      </c>
      <c r="P4111" s="3" t="n">
        <v>8.5</v>
      </c>
      <c r="Q4111" s="3" t="n">
        <v>24.2</v>
      </c>
      <c r="R4111" s="3" t="s">
        <v>11961</v>
      </c>
      <c r="S4111" s="4" t="n">
        <v>45747.6581018519</v>
      </c>
      <c r="T4111" s="3" t="s">
        <v>1920</v>
      </c>
      <c r="U4111" s="3" t="s">
        <v>1920</v>
      </c>
      <c r="V4111" s="3" t="n">
        <v>0</v>
      </c>
      <c r="W4111" s="3" t="n">
        <v>0</v>
      </c>
      <c r="X4111" s="3" t="n">
        <v>0</v>
      </c>
      <c r="Y4111" s="3" t="s">
        <v>30</v>
      </c>
      <c r="Z4111" s="3" t="s">
        <v>30</v>
      </c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</row>
    <row r="4112" customFormat="false" ht="15.75" hidden="false" customHeight="false" outlineLevel="0" collapsed="false">
      <c r="A4112" s="3" t="n">
        <v>4111</v>
      </c>
      <c r="B4112" s="3" t="s">
        <v>12008</v>
      </c>
      <c r="C4112" s="3" t="s">
        <v>12009</v>
      </c>
      <c r="D4112" s="3" t="n">
        <v>1</v>
      </c>
      <c r="E4112" s="3" t="n">
        <v>0.7577119</v>
      </c>
      <c r="F4112" s="3" t="n">
        <v>22</v>
      </c>
      <c r="G4112" s="3" t="n">
        <v>22</v>
      </c>
      <c r="H4112" s="3" t="n">
        <v>1</v>
      </c>
      <c r="I4112" s="3" t="n">
        <v>1</v>
      </c>
      <c r="J4112" s="3" t="n">
        <v>14</v>
      </c>
      <c r="K4112" s="3" t="n">
        <v>14</v>
      </c>
      <c r="L4112" s="3" t="n">
        <v>0</v>
      </c>
      <c r="M4112" s="3" t="n">
        <v>0</v>
      </c>
      <c r="N4112" s="3" t="n">
        <v>-1</v>
      </c>
      <c r="O4112" s="3" t="n">
        <v>-1</v>
      </c>
      <c r="P4112" s="3" t="n">
        <v>8.3</v>
      </c>
      <c r="Q4112" s="3" t="n">
        <v>24.2</v>
      </c>
      <c r="R4112" s="3" t="s">
        <v>12010</v>
      </c>
      <c r="S4112" s="4" t="n">
        <v>45747.6581365741</v>
      </c>
      <c r="T4112" s="3" t="s">
        <v>65</v>
      </c>
      <c r="U4112" s="3" t="s">
        <v>65</v>
      </c>
      <c r="V4112" s="3" t="n">
        <v>0</v>
      </c>
      <c r="W4112" s="3" t="n">
        <v>0</v>
      </c>
      <c r="X4112" s="3" t="n">
        <v>0</v>
      </c>
      <c r="Y4112" s="3" t="s">
        <v>30</v>
      </c>
      <c r="Z4112" s="3" t="s">
        <v>30</v>
      </c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</row>
    <row r="4113" customFormat="false" ht="15.75" hidden="false" customHeight="false" outlineLevel="0" collapsed="false">
      <c r="A4113" s="3" t="n">
        <v>4112</v>
      </c>
      <c r="B4113" s="3" t="s">
        <v>12011</v>
      </c>
      <c r="C4113" s="3" t="s">
        <v>12012</v>
      </c>
      <c r="D4113" s="3" t="n">
        <v>1</v>
      </c>
      <c r="E4113" s="3" t="n">
        <v>1.980854</v>
      </c>
      <c r="F4113" s="3" t="n">
        <v>21</v>
      </c>
      <c r="G4113" s="3" t="n">
        <v>21</v>
      </c>
      <c r="H4113" s="3" t="n">
        <v>2</v>
      </c>
      <c r="I4113" s="3" t="n">
        <v>2</v>
      </c>
      <c r="J4113" s="3" t="n">
        <v>0</v>
      </c>
      <c r="K4113" s="3" t="n">
        <v>0</v>
      </c>
      <c r="L4113" s="3" t="n">
        <v>13</v>
      </c>
      <c r="M4113" s="3" t="n">
        <v>13</v>
      </c>
      <c r="N4113" s="3" t="n">
        <v>-1</v>
      </c>
      <c r="O4113" s="3" t="n">
        <v>-1</v>
      </c>
      <c r="P4113" s="3" t="n">
        <v>8.3</v>
      </c>
      <c r="Q4113" s="3" t="n">
        <v>24.2</v>
      </c>
      <c r="R4113" s="3" t="s">
        <v>12013</v>
      </c>
      <c r="S4113" s="4" t="n">
        <v>45747.6581828704</v>
      </c>
      <c r="T4113" s="3" t="s">
        <v>65</v>
      </c>
      <c r="U4113" s="3" t="s">
        <v>65</v>
      </c>
      <c r="V4113" s="3" t="n">
        <v>0</v>
      </c>
      <c r="W4113" s="3" t="n">
        <v>0</v>
      </c>
      <c r="X4113" s="3" t="n">
        <v>0</v>
      </c>
      <c r="Y4113" s="3" t="s">
        <v>30</v>
      </c>
      <c r="Z4113" s="3" t="s">
        <v>30</v>
      </c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</row>
    <row r="4114" customFormat="false" ht="15.75" hidden="false" customHeight="false" outlineLevel="0" collapsed="false">
      <c r="A4114" s="3" t="n">
        <v>4113</v>
      </c>
      <c r="B4114" s="3" t="s">
        <v>12014</v>
      </c>
      <c r="C4114" s="3" t="s">
        <v>12015</v>
      </c>
      <c r="D4114" s="3" t="n">
        <v>1</v>
      </c>
      <c r="E4114" s="3" t="n">
        <v>0.4892941</v>
      </c>
      <c r="F4114" s="3" t="n">
        <v>15</v>
      </c>
      <c r="G4114" s="3" t="n">
        <v>15</v>
      </c>
      <c r="H4114" s="3" t="n">
        <v>2</v>
      </c>
      <c r="I4114" s="3" t="n">
        <v>2</v>
      </c>
      <c r="J4114" s="3" t="n">
        <v>2</v>
      </c>
      <c r="K4114" s="3" t="n">
        <v>2</v>
      </c>
      <c r="L4114" s="3" t="n">
        <v>0</v>
      </c>
      <c r="M4114" s="3" t="n">
        <v>0</v>
      </c>
      <c r="N4114" s="3" t="n">
        <v>-1</v>
      </c>
      <c r="O4114" s="3" t="n">
        <v>-1</v>
      </c>
      <c r="P4114" s="3" t="n">
        <v>8.3</v>
      </c>
      <c r="Q4114" s="3" t="n">
        <v>24.2</v>
      </c>
      <c r="R4114" s="3" t="s">
        <v>12016</v>
      </c>
      <c r="S4114" s="4" t="n">
        <v>45747.6582175926</v>
      </c>
      <c r="T4114" s="3" t="s">
        <v>65</v>
      </c>
      <c r="U4114" s="3" t="s">
        <v>65</v>
      </c>
      <c r="V4114" s="3" t="n">
        <v>0</v>
      </c>
      <c r="W4114" s="3" t="n">
        <v>0</v>
      </c>
      <c r="X4114" s="3" t="n">
        <v>0</v>
      </c>
      <c r="Y4114" s="3" t="s">
        <v>30</v>
      </c>
      <c r="Z4114" s="3" t="s">
        <v>30</v>
      </c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</row>
    <row r="4115" customFormat="false" ht="15.75" hidden="false" customHeight="false" outlineLevel="0" collapsed="false">
      <c r="A4115" s="3" t="n">
        <v>4114</v>
      </c>
      <c r="B4115" s="3" t="s">
        <v>12017</v>
      </c>
      <c r="C4115" s="3" t="s">
        <v>12018</v>
      </c>
      <c r="D4115" s="3" t="n">
        <v>1</v>
      </c>
      <c r="E4115" s="3" t="n">
        <v>0.3154396</v>
      </c>
      <c r="F4115" s="3" t="n">
        <v>34</v>
      </c>
      <c r="G4115" s="3" t="n">
        <v>34</v>
      </c>
      <c r="H4115" s="3" t="n">
        <v>3</v>
      </c>
      <c r="I4115" s="3" t="n">
        <v>3</v>
      </c>
      <c r="J4115" s="3" t="n">
        <v>4</v>
      </c>
      <c r="K4115" s="3" t="n">
        <v>4</v>
      </c>
      <c r="L4115" s="3" t="n">
        <v>24</v>
      </c>
      <c r="M4115" s="3" t="n">
        <v>24</v>
      </c>
      <c r="N4115" s="3" t="n">
        <v>-1</v>
      </c>
      <c r="O4115" s="3" t="n">
        <v>-1</v>
      </c>
      <c r="P4115" s="3" t="n">
        <v>8.3</v>
      </c>
      <c r="Q4115" s="3" t="n">
        <v>24.2</v>
      </c>
      <c r="R4115" s="3" t="s">
        <v>12019</v>
      </c>
      <c r="S4115" s="4" t="n">
        <v>45747.6582407407</v>
      </c>
      <c r="T4115" s="3" t="s">
        <v>65</v>
      </c>
      <c r="U4115" s="3" t="s">
        <v>65</v>
      </c>
      <c r="V4115" s="3" t="n">
        <v>0</v>
      </c>
      <c r="W4115" s="3" t="n">
        <v>0</v>
      </c>
      <c r="X4115" s="3" t="n">
        <v>0</v>
      </c>
      <c r="Y4115" s="3" t="s">
        <v>30</v>
      </c>
      <c r="Z4115" s="3" t="s">
        <v>30</v>
      </c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</row>
    <row r="4116" customFormat="false" ht="15.75" hidden="false" customHeight="false" outlineLevel="0" collapsed="false">
      <c r="A4116" s="3" t="n">
        <v>4115</v>
      </c>
      <c r="B4116" s="3" t="s">
        <v>12020</v>
      </c>
      <c r="C4116" s="3" t="s">
        <v>12021</v>
      </c>
      <c r="D4116" s="3" t="n">
        <v>1</v>
      </c>
      <c r="E4116" s="3" t="n">
        <v>1.6310653</v>
      </c>
      <c r="F4116" s="3" t="n">
        <v>59</v>
      </c>
      <c r="G4116" s="3" t="n">
        <v>59</v>
      </c>
      <c r="H4116" s="3" t="n">
        <v>9</v>
      </c>
      <c r="I4116" s="3" t="n">
        <v>9</v>
      </c>
      <c r="J4116" s="3" t="n">
        <v>66</v>
      </c>
      <c r="K4116" s="3" t="n">
        <v>66</v>
      </c>
      <c r="L4116" s="3" t="n">
        <v>9</v>
      </c>
      <c r="M4116" s="3" t="n">
        <v>9</v>
      </c>
      <c r="N4116" s="3" t="n">
        <v>-1</v>
      </c>
      <c r="O4116" s="3" t="n">
        <v>-1</v>
      </c>
      <c r="P4116" s="3" t="n">
        <v>8.4</v>
      </c>
      <c r="Q4116" s="3" t="n">
        <v>24.2</v>
      </c>
      <c r="R4116" s="3" t="s">
        <v>12022</v>
      </c>
      <c r="S4116" s="4" t="n">
        <v>45747.658287037</v>
      </c>
      <c r="T4116" s="3" t="s">
        <v>1920</v>
      </c>
      <c r="U4116" s="3" t="s">
        <v>1920</v>
      </c>
      <c r="V4116" s="3" t="n">
        <v>0</v>
      </c>
      <c r="W4116" s="3" t="n">
        <v>0</v>
      </c>
      <c r="X4116" s="3" t="n">
        <v>0</v>
      </c>
      <c r="Y4116" s="3" t="s">
        <v>30</v>
      </c>
      <c r="Z4116" s="3" t="s">
        <v>30</v>
      </c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</row>
    <row r="4117" customFormat="false" ht="15.75" hidden="false" customHeight="false" outlineLevel="0" collapsed="false">
      <c r="A4117" s="3" t="n">
        <v>4116</v>
      </c>
      <c r="B4117" s="3" t="s">
        <v>12023</v>
      </c>
      <c r="C4117" s="3" t="s">
        <v>12024</v>
      </c>
      <c r="D4117" s="3" t="n">
        <v>1</v>
      </c>
      <c r="E4117" s="3" t="n">
        <v>3.302831</v>
      </c>
      <c r="F4117" s="3" t="n">
        <v>97</v>
      </c>
      <c r="G4117" s="3" t="n">
        <v>97</v>
      </c>
      <c r="H4117" s="3" t="n">
        <v>10</v>
      </c>
      <c r="I4117" s="3" t="n">
        <v>10</v>
      </c>
      <c r="J4117" s="3" t="n">
        <v>104</v>
      </c>
      <c r="K4117" s="3" t="n">
        <v>104</v>
      </c>
      <c r="L4117" s="3" t="n">
        <v>17</v>
      </c>
      <c r="M4117" s="3" t="n">
        <v>17</v>
      </c>
      <c r="N4117" s="3" t="n">
        <v>-1</v>
      </c>
      <c r="O4117" s="3" t="n">
        <v>-1</v>
      </c>
      <c r="P4117" s="3" t="n">
        <v>8.4</v>
      </c>
      <c r="Q4117" s="3" t="n">
        <v>24.2</v>
      </c>
      <c r="R4117" s="3" t="s">
        <v>12025</v>
      </c>
      <c r="S4117" s="4" t="n">
        <v>45747.6583680556</v>
      </c>
      <c r="T4117" s="3" t="s">
        <v>1920</v>
      </c>
      <c r="U4117" s="3" t="s">
        <v>1920</v>
      </c>
      <c r="V4117" s="3" t="n">
        <v>0</v>
      </c>
      <c r="W4117" s="3" t="n">
        <v>0</v>
      </c>
      <c r="X4117" s="3" t="n">
        <v>0</v>
      </c>
      <c r="Y4117" s="3" t="s">
        <v>30</v>
      </c>
      <c r="Z4117" s="3" t="s">
        <v>30</v>
      </c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</row>
    <row r="4118" customFormat="false" ht="15.75" hidden="false" customHeight="false" outlineLevel="0" collapsed="false">
      <c r="A4118" s="3" t="n">
        <v>4117</v>
      </c>
      <c r="B4118" s="3" t="s">
        <v>12026</v>
      </c>
      <c r="C4118" s="3" t="s">
        <v>12027</v>
      </c>
      <c r="D4118" s="3" t="n">
        <v>1</v>
      </c>
      <c r="E4118" s="3" t="n">
        <v>2.5300519</v>
      </c>
      <c r="F4118" s="3" t="n">
        <v>78</v>
      </c>
      <c r="G4118" s="3" t="n">
        <v>78</v>
      </c>
      <c r="H4118" s="3" t="n">
        <v>3</v>
      </c>
      <c r="I4118" s="3" t="n">
        <v>3</v>
      </c>
      <c r="J4118" s="3" t="n">
        <v>29</v>
      </c>
      <c r="K4118" s="3" t="n">
        <v>29</v>
      </c>
      <c r="L4118" s="3" t="n">
        <v>29</v>
      </c>
      <c r="M4118" s="3" t="n">
        <v>29</v>
      </c>
      <c r="N4118" s="3" t="n">
        <v>-1</v>
      </c>
      <c r="O4118" s="3" t="n">
        <v>-1</v>
      </c>
      <c r="P4118" s="3" t="n">
        <v>8.4</v>
      </c>
      <c r="Q4118" s="3" t="n">
        <v>24.2</v>
      </c>
      <c r="R4118" s="3" t="s">
        <v>12028</v>
      </c>
      <c r="S4118" s="4" t="n">
        <v>45747.6584259259</v>
      </c>
      <c r="T4118" s="3" t="s">
        <v>65</v>
      </c>
      <c r="U4118" s="3" t="s">
        <v>65</v>
      </c>
      <c r="V4118" s="3" t="n">
        <v>0</v>
      </c>
      <c r="W4118" s="3" t="n">
        <v>0</v>
      </c>
      <c r="X4118" s="3" t="n">
        <v>0</v>
      </c>
      <c r="Y4118" s="3" t="s">
        <v>30</v>
      </c>
      <c r="Z4118" s="3" t="s">
        <v>30</v>
      </c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</row>
    <row r="4119" customFormat="false" ht="15.75" hidden="false" customHeight="false" outlineLevel="0" collapsed="false">
      <c r="A4119" s="3" t="n">
        <v>4118</v>
      </c>
      <c r="B4119" s="3" t="s">
        <v>12029</v>
      </c>
      <c r="C4119" s="3" t="s">
        <v>12030</v>
      </c>
      <c r="D4119" s="3" t="n">
        <v>1</v>
      </c>
      <c r="E4119" s="3" t="n">
        <v>3.6106387</v>
      </c>
      <c r="F4119" s="3" t="n">
        <v>103</v>
      </c>
      <c r="G4119" s="3" t="n">
        <v>103</v>
      </c>
      <c r="H4119" s="3" t="n">
        <v>9</v>
      </c>
      <c r="I4119" s="3" t="n">
        <v>9</v>
      </c>
      <c r="J4119" s="3" t="n">
        <v>109</v>
      </c>
      <c r="K4119" s="3" t="n">
        <v>109</v>
      </c>
      <c r="L4119" s="3" t="n">
        <v>18</v>
      </c>
      <c r="M4119" s="3" t="n">
        <v>18</v>
      </c>
      <c r="N4119" s="3" t="n">
        <v>0</v>
      </c>
      <c r="O4119" s="3" t="n">
        <v>-1</v>
      </c>
      <c r="P4119" s="3" t="n">
        <v>8.4</v>
      </c>
      <c r="Q4119" s="3" t="n">
        <v>24.2</v>
      </c>
      <c r="R4119" s="3" t="s">
        <v>12031</v>
      </c>
      <c r="S4119" s="4" t="n">
        <v>45747.6585300926</v>
      </c>
      <c r="T4119" s="3" t="s">
        <v>1920</v>
      </c>
      <c r="U4119" s="3" t="s">
        <v>1920</v>
      </c>
      <c r="V4119" s="3" t="n">
        <v>1</v>
      </c>
      <c r="W4119" s="3" t="n">
        <v>0</v>
      </c>
      <c r="X4119" s="3" t="n">
        <v>0</v>
      </c>
      <c r="Y4119" s="3" t="s">
        <v>30</v>
      </c>
      <c r="Z4119" s="3" t="s">
        <v>30</v>
      </c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</row>
    <row r="4120" customFormat="false" ht="15.75" hidden="false" customHeight="false" outlineLevel="0" collapsed="false">
      <c r="A4120" s="3" t="n">
        <v>4119</v>
      </c>
      <c r="B4120" s="3" t="s">
        <v>12032</v>
      </c>
      <c r="C4120" s="3" t="s">
        <v>12033</v>
      </c>
      <c r="D4120" s="3" t="n">
        <v>1</v>
      </c>
      <c r="E4120" s="3" t="n">
        <v>2.5047636</v>
      </c>
      <c r="F4120" s="3" t="n">
        <v>78</v>
      </c>
      <c r="G4120" s="3" t="n">
        <v>78</v>
      </c>
      <c r="H4120" s="3" t="n">
        <v>3</v>
      </c>
      <c r="I4120" s="3" t="n">
        <v>3</v>
      </c>
      <c r="J4120" s="3" t="n">
        <v>40</v>
      </c>
      <c r="K4120" s="3" t="n">
        <v>40</v>
      </c>
      <c r="L4120" s="3" t="n">
        <v>29</v>
      </c>
      <c r="M4120" s="3" t="n">
        <v>29</v>
      </c>
      <c r="N4120" s="3" t="n">
        <v>-1</v>
      </c>
      <c r="O4120" s="3" t="n">
        <v>-1</v>
      </c>
      <c r="P4120" s="3" t="n">
        <v>8.4</v>
      </c>
      <c r="Q4120" s="3" t="n">
        <v>24.2</v>
      </c>
      <c r="R4120" s="3" t="s">
        <v>12034</v>
      </c>
      <c r="S4120" s="4" t="n">
        <v>45747.658599537</v>
      </c>
      <c r="T4120" s="3" t="s">
        <v>65</v>
      </c>
      <c r="U4120" s="3" t="s">
        <v>65</v>
      </c>
      <c r="V4120" s="3" t="n">
        <v>0</v>
      </c>
      <c r="W4120" s="3" t="n">
        <v>0</v>
      </c>
      <c r="X4120" s="3" t="n">
        <v>0</v>
      </c>
      <c r="Y4120" s="3" t="s">
        <v>30</v>
      </c>
      <c r="Z4120" s="3" t="s">
        <v>30</v>
      </c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</row>
    <row r="4121" customFormat="false" ht="15.75" hidden="false" customHeight="false" outlineLevel="0" collapsed="false">
      <c r="A4121" s="3" t="n">
        <v>4120</v>
      </c>
      <c r="B4121" s="3" t="s">
        <v>12035</v>
      </c>
      <c r="C4121" s="3" t="s">
        <v>12036</v>
      </c>
      <c r="D4121" s="3" t="n">
        <v>1</v>
      </c>
      <c r="E4121" s="3" t="n">
        <v>1.8040064</v>
      </c>
      <c r="F4121" s="3" t="n">
        <v>59</v>
      </c>
      <c r="G4121" s="3" t="n">
        <v>59</v>
      </c>
      <c r="H4121" s="3" t="n">
        <v>9</v>
      </c>
      <c r="I4121" s="3" t="n">
        <v>9</v>
      </c>
      <c r="J4121" s="3" t="n">
        <v>66</v>
      </c>
      <c r="K4121" s="3" t="n">
        <v>66</v>
      </c>
      <c r="L4121" s="3" t="n">
        <v>9</v>
      </c>
      <c r="M4121" s="3" t="n">
        <v>9</v>
      </c>
      <c r="N4121" s="3" t="n">
        <v>-1</v>
      </c>
      <c r="O4121" s="3" t="n">
        <v>-1</v>
      </c>
      <c r="P4121" s="3" t="n">
        <v>8.4</v>
      </c>
      <c r="Q4121" s="3" t="n">
        <v>24.2</v>
      </c>
      <c r="R4121" s="3" t="s">
        <v>12037</v>
      </c>
      <c r="S4121" s="4" t="n">
        <v>45747.6586574074</v>
      </c>
      <c r="T4121" s="3" t="s">
        <v>1920</v>
      </c>
      <c r="U4121" s="3" t="s">
        <v>1920</v>
      </c>
      <c r="V4121" s="3" t="n">
        <v>0</v>
      </c>
      <c r="W4121" s="3" t="n">
        <v>0</v>
      </c>
      <c r="X4121" s="3" t="n">
        <v>0</v>
      </c>
      <c r="Y4121" s="3" t="s">
        <v>30</v>
      </c>
      <c r="Z4121" s="3" t="s">
        <v>30</v>
      </c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</row>
    <row r="4122" customFormat="false" ht="15.75" hidden="false" customHeight="false" outlineLevel="0" collapsed="false">
      <c r="A4122" s="3" t="n">
        <v>4121</v>
      </c>
      <c r="B4122" s="3" t="s">
        <v>12038</v>
      </c>
      <c r="C4122" s="3" t="s">
        <v>12039</v>
      </c>
      <c r="D4122" s="3" t="n">
        <v>1</v>
      </c>
      <c r="E4122" s="3" t="n">
        <v>0.6362913</v>
      </c>
      <c r="F4122" s="3" t="n">
        <v>9</v>
      </c>
      <c r="G4122" s="3" t="n">
        <v>9</v>
      </c>
      <c r="H4122" s="3" t="n">
        <v>2</v>
      </c>
      <c r="I4122" s="3" t="n">
        <v>2</v>
      </c>
      <c r="J4122" s="3" t="n">
        <v>7</v>
      </c>
      <c r="K4122" s="3" t="n">
        <v>7</v>
      </c>
      <c r="L4122" s="3" t="n">
        <v>0</v>
      </c>
      <c r="M4122" s="3" t="n">
        <v>0</v>
      </c>
      <c r="N4122" s="3" t="n">
        <v>-1</v>
      </c>
      <c r="O4122" s="3" t="n">
        <v>-1</v>
      </c>
      <c r="P4122" s="3" t="n">
        <v>8.4</v>
      </c>
      <c r="Q4122" s="3" t="n">
        <v>24.2</v>
      </c>
      <c r="R4122" s="3" t="s">
        <v>12040</v>
      </c>
      <c r="S4122" s="4" t="n">
        <v>45747.6586805556</v>
      </c>
      <c r="T4122" s="3" t="s">
        <v>65</v>
      </c>
      <c r="U4122" s="3" t="s">
        <v>65</v>
      </c>
      <c r="V4122" s="3" t="n">
        <v>0</v>
      </c>
      <c r="W4122" s="3" t="n">
        <v>0</v>
      </c>
      <c r="X4122" s="3" t="n">
        <v>0</v>
      </c>
      <c r="Y4122" s="3" t="s">
        <v>30</v>
      </c>
      <c r="Z4122" s="3" t="s">
        <v>30</v>
      </c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</row>
    <row r="4123" customFormat="false" ht="15.75" hidden="false" customHeight="false" outlineLevel="0" collapsed="false">
      <c r="A4123" s="3" t="n">
        <v>4122</v>
      </c>
      <c r="B4123" s="3" t="s">
        <v>12041</v>
      </c>
      <c r="C4123" s="3" t="s">
        <v>12042</v>
      </c>
      <c r="D4123" s="3" t="n">
        <v>1</v>
      </c>
      <c r="E4123" s="3" t="n">
        <v>0.453602</v>
      </c>
      <c r="F4123" s="3" t="n">
        <v>24</v>
      </c>
      <c r="G4123" s="3" t="n">
        <v>24</v>
      </c>
      <c r="H4123" s="3" t="n">
        <v>9</v>
      </c>
      <c r="I4123" s="3" t="n">
        <v>9</v>
      </c>
      <c r="J4123" s="3" t="n">
        <v>25</v>
      </c>
      <c r="K4123" s="3" t="n">
        <v>25</v>
      </c>
      <c r="L4123" s="3" t="n">
        <v>1</v>
      </c>
      <c r="M4123" s="3" t="n">
        <v>1</v>
      </c>
      <c r="N4123" s="3" t="n">
        <v>-1</v>
      </c>
      <c r="O4123" s="3" t="n">
        <v>-1</v>
      </c>
      <c r="P4123" s="3" t="n">
        <v>8.4</v>
      </c>
      <c r="Q4123" s="3" t="n">
        <v>24.2</v>
      </c>
      <c r="R4123" s="3" t="s">
        <v>12043</v>
      </c>
      <c r="S4123" s="4" t="n">
        <v>45747.6587152778</v>
      </c>
      <c r="T4123" s="3" t="s">
        <v>65</v>
      </c>
      <c r="U4123" s="3" t="s">
        <v>65</v>
      </c>
      <c r="V4123" s="3" t="n">
        <v>0</v>
      </c>
      <c r="W4123" s="3" t="n">
        <v>0</v>
      </c>
      <c r="X4123" s="3" t="n">
        <v>0</v>
      </c>
      <c r="Y4123" s="3" t="s">
        <v>30</v>
      </c>
      <c r="Z4123" s="3" t="s">
        <v>30</v>
      </c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</row>
    <row r="4124" customFormat="false" ht="15.75" hidden="false" customHeight="false" outlineLevel="0" collapsed="false">
      <c r="A4124" s="3" t="n">
        <v>4123</v>
      </c>
      <c r="B4124" s="3" t="s">
        <v>12044</v>
      </c>
      <c r="C4124" s="3" t="s">
        <v>12045</v>
      </c>
      <c r="D4124" s="3" t="n">
        <v>1</v>
      </c>
      <c r="E4124" s="3" t="n">
        <v>2.1325466</v>
      </c>
      <c r="F4124" s="3" t="n">
        <v>36</v>
      </c>
      <c r="G4124" s="3" t="n">
        <v>36</v>
      </c>
      <c r="H4124" s="3" t="n">
        <v>6</v>
      </c>
      <c r="I4124" s="3" t="n">
        <v>6</v>
      </c>
      <c r="J4124" s="3" t="n">
        <v>37</v>
      </c>
      <c r="K4124" s="3" t="n">
        <v>37</v>
      </c>
      <c r="L4124" s="3" t="n">
        <v>6</v>
      </c>
      <c r="M4124" s="3" t="n">
        <v>6</v>
      </c>
      <c r="N4124" s="3" t="n">
        <v>-1</v>
      </c>
      <c r="O4124" s="3" t="n">
        <v>-1</v>
      </c>
      <c r="P4124" s="3" t="n">
        <v>8.4</v>
      </c>
      <c r="Q4124" s="3" t="n">
        <v>24.2</v>
      </c>
      <c r="R4124" s="3" t="s">
        <v>12046</v>
      </c>
      <c r="S4124" s="4" t="n">
        <v>45747.6587731482</v>
      </c>
      <c r="T4124" s="3" t="s">
        <v>1920</v>
      </c>
      <c r="U4124" s="3" t="s">
        <v>1920</v>
      </c>
      <c r="V4124" s="3" t="n">
        <v>0</v>
      </c>
      <c r="W4124" s="3" t="n">
        <v>0</v>
      </c>
      <c r="X4124" s="3" t="n">
        <v>0</v>
      </c>
      <c r="Y4124" s="3" t="s">
        <v>30</v>
      </c>
      <c r="Z4124" s="3" t="s">
        <v>30</v>
      </c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</row>
    <row r="4125" customFormat="false" ht="15.75" hidden="false" customHeight="false" outlineLevel="0" collapsed="false">
      <c r="A4125" s="3" t="n">
        <v>4124</v>
      </c>
      <c r="B4125" s="3" t="s">
        <v>12047</v>
      </c>
      <c r="C4125" s="3" t="s">
        <v>12048</v>
      </c>
      <c r="D4125" s="3" t="n">
        <v>1</v>
      </c>
      <c r="E4125" s="3" t="n">
        <v>0.8991595</v>
      </c>
      <c r="F4125" s="3" t="n">
        <v>21</v>
      </c>
      <c r="G4125" s="3" t="n">
        <v>21</v>
      </c>
      <c r="H4125" s="3" t="n">
        <v>6</v>
      </c>
      <c r="I4125" s="3" t="n">
        <v>6</v>
      </c>
      <c r="J4125" s="3" t="n">
        <v>18</v>
      </c>
      <c r="K4125" s="3" t="n">
        <v>18</v>
      </c>
      <c r="L4125" s="3" t="n">
        <v>2</v>
      </c>
      <c r="M4125" s="3" t="n">
        <v>2</v>
      </c>
      <c r="N4125" s="3" t="n">
        <v>-1</v>
      </c>
      <c r="O4125" s="3" t="n">
        <v>-1</v>
      </c>
      <c r="P4125" s="3" t="n">
        <v>8.4</v>
      </c>
      <c r="Q4125" s="3" t="n">
        <v>24.2</v>
      </c>
      <c r="R4125" s="3" t="s">
        <v>12049</v>
      </c>
      <c r="S4125" s="4" t="n">
        <v>45747.6588078704</v>
      </c>
      <c r="T4125" s="3" t="s">
        <v>65</v>
      </c>
      <c r="U4125" s="3" t="s">
        <v>65</v>
      </c>
      <c r="V4125" s="3" t="n">
        <v>0</v>
      </c>
      <c r="W4125" s="3" t="n">
        <v>0</v>
      </c>
      <c r="X4125" s="3" t="n">
        <v>0</v>
      </c>
      <c r="Y4125" s="3" t="s">
        <v>30</v>
      </c>
      <c r="Z4125" s="3" t="s">
        <v>30</v>
      </c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</row>
    <row r="4126" customFormat="false" ht="15.75" hidden="false" customHeight="false" outlineLevel="0" collapsed="false">
      <c r="A4126" s="3" t="n">
        <v>4125</v>
      </c>
      <c r="B4126" s="3" t="s">
        <v>12050</v>
      </c>
      <c r="C4126" s="3" t="s">
        <v>12051</v>
      </c>
      <c r="D4126" s="3" t="n">
        <v>1</v>
      </c>
      <c r="E4126" s="3" t="n">
        <v>1.634063</v>
      </c>
      <c r="F4126" s="3" t="n">
        <v>57</v>
      </c>
      <c r="G4126" s="3" t="n">
        <v>57</v>
      </c>
      <c r="H4126" s="3" t="n">
        <v>9</v>
      </c>
      <c r="I4126" s="3" t="n">
        <v>9</v>
      </c>
      <c r="J4126" s="3" t="n">
        <v>64</v>
      </c>
      <c r="K4126" s="3" t="n">
        <v>64</v>
      </c>
      <c r="L4126" s="3" t="n">
        <v>9</v>
      </c>
      <c r="M4126" s="3" t="n">
        <v>9</v>
      </c>
      <c r="N4126" s="3" t="n">
        <v>-1</v>
      </c>
      <c r="O4126" s="3" t="n">
        <v>-1</v>
      </c>
      <c r="P4126" s="3" t="n">
        <v>8.4</v>
      </c>
      <c r="Q4126" s="3" t="n">
        <v>24.2</v>
      </c>
      <c r="R4126" s="3" t="s">
        <v>12052</v>
      </c>
      <c r="S4126" s="4" t="n">
        <v>45747.6588541667</v>
      </c>
      <c r="T4126" s="3" t="s">
        <v>1920</v>
      </c>
      <c r="U4126" s="3" t="s">
        <v>1920</v>
      </c>
      <c r="V4126" s="3" t="n">
        <v>0</v>
      </c>
      <c r="W4126" s="3" t="n">
        <v>0</v>
      </c>
      <c r="X4126" s="3" t="n">
        <v>0</v>
      </c>
      <c r="Y4126" s="3" t="s">
        <v>30</v>
      </c>
      <c r="Z4126" s="3" t="s">
        <v>30</v>
      </c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</row>
    <row r="4127" customFormat="false" ht="15.75" hidden="false" customHeight="false" outlineLevel="0" collapsed="false">
      <c r="A4127" s="3" t="n">
        <v>4126</v>
      </c>
      <c r="B4127" s="3" t="s">
        <v>12053</v>
      </c>
      <c r="C4127" s="3" t="s">
        <v>12054</v>
      </c>
      <c r="D4127" s="3" t="n">
        <v>1</v>
      </c>
      <c r="E4127" s="3" t="n">
        <v>0.8310075</v>
      </c>
      <c r="F4127" s="3" t="n">
        <v>22</v>
      </c>
      <c r="G4127" s="3" t="n">
        <v>22</v>
      </c>
      <c r="H4127" s="3" t="n">
        <v>1</v>
      </c>
      <c r="I4127" s="3" t="n">
        <v>1</v>
      </c>
      <c r="J4127" s="3" t="n">
        <v>14</v>
      </c>
      <c r="K4127" s="3" t="n">
        <v>14</v>
      </c>
      <c r="L4127" s="3" t="n">
        <v>0</v>
      </c>
      <c r="M4127" s="3" t="n">
        <v>0</v>
      </c>
      <c r="N4127" s="3" t="n">
        <v>-1</v>
      </c>
      <c r="O4127" s="3" t="n">
        <v>-1</v>
      </c>
      <c r="P4127" s="3" t="n">
        <v>8.4</v>
      </c>
      <c r="Q4127" s="3" t="n">
        <v>24.2</v>
      </c>
      <c r="R4127" s="3" t="s">
        <v>12055</v>
      </c>
      <c r="S4127" s="4" t="n">
        <v>45747.658900463</v>
      </c>
      <c r="T4127" s="3" t="s">
        <v>65</v>
      </c>
      <c r="U4127" s="3" t="s">
        <v>65</v>
      </c>
      <c r="V4127" s="3" t="n">
        <v>0</v>
      </c>
      <c r="W4127" s="3" t="n">
        <v>0</v>
      </c>
      <c r="X4127" s="3" t="n">
        <v>0</v>
      </c>
      <c r="Y4127" s="3" t="s">
        <v>30</v>
      </c>
      <c r="Z4127" s="3" t="s">
        <v>30</v>
      </c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</row>
    <row r="4128" customFormat="false" ht="15.75" hidden="false" customHeight="false" outlineLevel="0" collapsed="false">
      <c r="A4128" s="3" t="n">
        <v>4127</v>
      </c>
      <c r="B4128" s="3" t="s">
        <v>12056</v>
      </c>
      <c r="C4128" s="3" t="s">
        <v>12057</v>
      </c>
      <c r="D4128" s="3" t="n">
        <v>1</v>
      </c>
      <c r="E4128" s="3" t="n">
        <v>2.0398077</v>
      </c>
      <c r="F4128" s="3" t="n">
        <v>21</v>
      </c>
      <c r="G4128" s="3" t="n">
        <v>21</v>
      </c>
      <c r="H4128" s="3" t="n">
        <v>2</v>
      </c>
      <c r="I4128" s="3" t="n">
        <v>2</v>
      </c>
      <c r="J4128" s="3" t="n">
        <v>0</v>
      </c>
      <c r="K4128" s="3" t="n">
        <v>0</v>
      </c>
      <c r="L4128" s="3" t="n">
        <v>13</v>
      </c>
      <c r="M4128" s="3" t="n">
        <v>13</v>
      </c>
      <c r="N4128" s="3" t="n">
        <v>-1</v>
      </c>
      <c r="O4128" s="3" t="n">
        <v>-1</v>
      </c>
      <c r="P4128" s="3" t="n">
        <v>8.4</v>
      </c>
      <c r="Q4128" s="3" t="n">
        <v>24.2</v>
      </c>
      <c r="R4128" s="3" t="s">
        <v>12058</v>
      </c>
      <c r="S4128" s="4" t="n">
        <v>45747.6589467593</v>
      </c>
      <c r="T4128" s="3" t="s">
        <v>65</v>
      </c>
      <c r="U4128" s="3" t="s">
        <v>65</v>
      </c>
      <c r="V4128" s="3" t="n">
        <v>0</v>
      </c>
      <c r="W4128" s="3" t="n">
        <v>0</v>
      </c>
      <c r="X4128" s="3" t="n">
        <v>0</v>
      </c>
      <c r="Y4128" s="3" t="s">
        <v>30</v>
      </c>
      <c r="Z4128" s="3" t="s">
        <v>30</v>
      </c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</row>
    <row r="4129" customFormat="false" ht="15.75" hidden="false" customHeight="false" outlineLevel="0" collapsed="false">
      <c r="A4129" s="3" t="n">
        <v>4128</v>
      </c>
      <c r="B4129" s="3" t="s">
        <v>12059</v>
      </c>
      <c r="C4129" s="3" t="s">
        <v>12060</v>
      </c>
      <c r="D4129" s="3" t="n">
        <v>1</v>
      </c>
      <c r="E4129" s="3" t="n">
        <v>0.5334965</v>
      </c>
      <c r="F4129" s="3" t="n">
        <v>15</v>
      </c>
      <c r="G4129" s="3" t="n">
        <v>15</v>
      </c>
      <c r="H4129" s="3" t="n">
        <v>2</v>
      </c>
      <c r="I4129" s="3" t="n">
        <v>2</v>
      </c>
      <c r="J4129" s="3" t="n">
        <v>2</v>
      </c>
      <c r="K4129" s="3" t="n">
        <v>2</v>
      </c>
      <c r="L4129" s="3" t="n">
        <v>0</v>
      </c>
      <c r="M4129" s="3" t="n">
        <v>0</v>
      </c>
      <c r="N4129" s="3" t="n">
        <v>-1</v>
      </c>
      <c r="O4129" s="3" t="n">
        <v>-1</v>
      </c>
      <c r="P4129" s="3" t="n">
        <v>8.4</v>
      </c>
      <c r="Q4129" s="3" t="n">
        <v>24.2</v>
      </c>
      <c r="R4129" s="3" t="s">
        <v>12061</v>
      </c>
      <c r="S4129" s="4" t="n">
        <v>45747.6589699074</v>
      </c>
      <c r="T4129" s="3" t="s">
        <v>65</v>
      </c>
      <c r="U4129" s="3" t="s">
        <v>65</v>
      </c>
      <c r="V4129" s="3" t="n">
        <v>0</v>
      </c>
      <c r="W4129" s="3" t="n">
        <v>0</v>
      </c>
      <c r="X4129" s="3" t="n">
        <v>0</v>
      </c>
      <c r="Y4129" s="3" t="s">
        <v>30</v>
      </c>
      <c r="Z4129" s="3" t="s">
        <v>30</v>
      </c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</row>
    <row r="4130" customFormat="false" ht="15.75" hidden="false" customHeight="false" outlineLevel="0" collapsed="false">
      <c r="A4130" s="3" t="n">
        <v>4129</v>
      </c>
      <c r="B4130" s="3" t="s">
        <v>12062</v>
      </c>
      <c r="C4130" s="3" t="s">
        <v>12063</v>
      </c>
      <c r="D4130" s="3" t="n">
        <v>1</v>
      </c>
      <c r="E4130" s="3" t="n">
        <v>0.313291</v>
      </c>
      <c r="F4130" s="3" t="n">
        <v>34</v>
      </c>
      <c r="G4130" s="3" t="n">
        <v>34</v>
      </c>
      <c r="H4130" s="3" t="n">
        <v>3</v>
      </c>
      <c r="I4130" s="3" t="n">
        <v>3</v>
      </c>
      <c r="J4130" s="3" t="n">
        <v>4</v>
      </c>
      <c r="K4130" s="3" t="n">
        <v>4</v>
      </c>
      <c r="L4130" s="3" t="n">
        <v>24</v>
      </c>
      <c r="M4130" s="3" t="n">
        <v>24</v>
      </c>
      <c r="N4130" s="3" t="n">
        <v>-1</v>
      </c>
      <c r="O4130" s="3" t="n">
        <v>-1</v>
      </c>
      <c r="P4130" s="3" t="n">
        <v>8.4</v>
      </c>
      <c r="Q4130" s="3" t="n">
        <v>24.2</v>
      </c>
      <c r="R4130" s="3" t="s">
        <v>12064</v>
      </c>
      <c r="S4130" s="4" t="n">
        <v>45747.6589930556</v>
      </c>
      <c r="T4130" s="3" t="s">
        <v>65</v>
      </c>
      <c r="U4130" s="3" t="s">
        <v>65</v>
      </c>
      <c r="V4130" s="3" t="n">
        <v>0</v>
      </c>
      <c r="W4130" s="3" t="n">
        <v>0</v>
      </c>
      <c r="X4130" s="3" t="n">
        <v>0</v>
      </c>
      <c r="Y4130" s="3" t="s">
        <v>30</v>
      </c>
      <c r="Z4130" s="3" t="s">
        <v>30</v>
      </c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</row>
    <row r="4131" customFormat="false" ht="15.75" hidden="false" customHeight="false" outlineLevel="0" collapsed="false">
      <c r="A4131" s="3" t="n">
        <v>4130</v>
      </c>
      <c r="B4131" s="3" t="s">
        <v>12065</v>
      </c>
      <c r="C4131" s="3" t="s">
        <v>12066</v>
      </c>
      <c r="D4131" s="3" t="n">
        <v>1</v>
      </c>
      <c r="E4131" s="3" t="n">
        <v>1.7661726</v>
      </c>
      <c r="F4131" s="3" t="n">
        <v>59</v>
      </c>
      <c r="G4131" s="3" t="n">
        <v>59</v>
      </c>
      <c r="H4131" s="3" t="n">
        <v>9</v>
      </c>
      <c r="I4131" s="3" t="n">
        <v>9</v>
      </c>
      <c r="J4131" s="3" t="n">
        <v>66</v>
      </c>
      <c r="K4131" s="3" t="n">
        <v>66</v>
      </c>
      <c r="L4131" s="3" t="n">
        <v>9</v>
      </c>
      <c r="M4131" s="3" t="n">
        <v>9</v>
      </c>
      <c r="N4131" s="3" t="n">
        <v>-1</v>
      </c>
      <c r="O4131" s="3" t="n">
        <v>-1</v>
      </c>
      <c r="P4131" s="3" t="n">
        <v>8.5</v>
      </c>
      <c r="Q4131" s="3" t="n">
        <v>24.2</v>
      </c>
      <c r="R4131" s="3" t="s">
        <v>12067</v>
      </c>
      <c r="S4131" s="4" t="n">
        <v>45747.6590509259</v>
      </c>
      <c r="T4131" s="3" t="s">
        <v>1920</v>
      </c>
      <c r="U4131" s="3" t="s">
        <v>1920</v>
      </c>
      <c r="V4131" s="3" t="n">
        <v>0</v>
      </c>
      <c r="W4131" s="3" t="n">
        <v>0</v>
      </c>
      <c r="X4131" s="3" t="n">
        <v>0</v>
      </c>
      <c r="Y4131" s="3" t="s">
        <v>30</v>
      </c>
      <c r="Z4131" s="3" t="s">
        <v>30</v>
      </c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</row>
    <row r="4132" customFormat="false" ht="15.75" hidden="false" customHeight="false" outlineLevel="0" collapsed="false">
      <c r="A4132" s="3" t="n">
        <v>4131</v>
      </c>
      <c r="B4132" s="3" t="s">
        <v>12068</v>
      </c>
      <c r="C4132" s="3" t="s">
        <v>12069</v>
      </c>
      <c r="D4132" s="3" t="n">
        <v>1</v>
      </c>
      <c r="E4132" s="3" t="n">
        <v>3.8140681</v>
      </c>
      <c r="F4132" s="3" t="n">
        <v>103</v>
      </c>
      <c r="G4132" s="3" t="n">
        <v>103</v>
      </c>
      <c r="H4132" s="3" t="n">
        <v>9</v>
      </c>
      <c r="I4132" s="3" t="n">
        <v>9</v>
      </c>
      <c r="J4132" s="3" t="n">
        <v>109</v>
      </c>
      <c r="K4132" s="3" t="n">
        <v>109</v>
      </c>
      <c r="L4132" s="3" t="n">
        <v>18</v>
      </c>
      <c r="M4132" s="3" t="n">
        <v>18</v>
      </c>
      <c r="N4132" s="3" t="n">
        <v>0</v>
      </c>
      <c r="O4132" s="3" t="n">
        <v>-1</v>
      </c>
      <c r="P4132" s="3" t="n">
        <v>8.5</v>
      </c>
      <c r="Q4132" s="3" t="n">
        <v>24.2</v>
      </c>
      <c r="R4132" s="3" t="s">
        <v>12070</v>
      </c>
      <c r="S4132" s="4" t="n">
        <v>45747.6591666667</v>
      </c>
      <c r="T4132" s="3" t="s">
        <v>1920</v>
      </c>
      <c r="U4132" s="3" t="s">
        <v>1920</v>
      </c>
      <c r="V4132" s="3" t="n">
        <v>1</v>
      </c>
      <c r="W4132" s="3" t="n">
        <v>0</v>
      </c>
      <c r="X4132" s="3" t="n">
        <v>0</v>
      </c>
      <c r="Y4132" s="3" t="s">
        <v>30</v>
      </c>
      <c r="Z4132" s="3" t="s">
        <v>30</v>
      </c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</row>
    <row r="4133" customFormat="false" ht="15.75" hidden="false" customHeight="false" outlineLevel="0" collapsed="false">
      <c r="A4133" s="3" t="n">
        <v>4132</v>
      </c>
      <c r="B4133" s="3" t="s">
        <v>12071</v>
      </c>
      <c r="C4133" s="3" t="s">
        <v>12072</v>
      </c>
      <c r="D4133" s="3" t="n">
        <v>1</v>
      </c>
      <c r="E4133" s="3" t="n">
        <v>2.6634593</v>
      </c>
      <c r="F4133" s="3" t="n">
        <v>78</v>
      </c>
      <c r="G4133" s="3" t="n">
        <v>78</v>
      </c>
      <c r="H4133" s="3" t="n">
        <v>3</v>
      </c>
      <c r="I4133" s="3" t="n">
        <v>3</v>
      </c>
      <c r="J4133" s="3" t="n">
        <v>29</v>
      </c>
      <c r="K4133" s="3" t="n">
        <v>29</v>
      </c>
      <c r="L4133" s="3" t="n">
        <v>29</v>
      </c>
      <c r="M4133" s="3" t="n">
        <v>29</v>
      </c>
      <c r="N4133" s="3" t="n">
        <v>-1</v>
      </c>
      <c r="O4133" s="3" t="n">
        <v>-1</v>
      </c>
      <c r="P4133" s="3" t="n">
        <v>8.5</v>
      </c>
      <c r="Q4133" s="3" t="n">
        <v>24.2</v>
      </c>
      <c r="R4133" s="3" t="s">
        <v>12073</v>
      </c>
      <c r="S4133" s="4" t="n">
        <v>45747.659224537</v>
      </c>
      <c r="T4133" s="3" t="s">
        <v>65</v>
      </c>
      <c r="U4133" s="3" t="s">
        <v>65</v>
      </c>
      <c r="V4133" s="3" t="n">
        <v>0</v>
      </c>
      <c r="W4133" s="3" t="n">
        <v>0</v>
      </c>
      <c r="X4133" s="3" t="n">
        <v>0</v>
      </c>
      <c r="Y4133" s="3" t="s">
        <v>30</v>
      </c>
      <c r="Z4133" s="3" t="s">
        <v>30</v>
      </c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</row>
    <row r="4134" customFormat="false" ht="15.75" hidden="false" customHeight="false" outlineLevel="0" collapsed="false">
      <c r="A4134" s="3" t="n">
        <v>4133</v>
      </c>
      <c r="B4134" s="3" t="s">
        <v>12074</v>
      </c>
      <c r="C4134" s="3" t="s">
        <v>12075</v>
      </c>
      <c r="D4134" s="3" t="n">
        <v>1</v>
      </c>
      <c r="E4134" s="3" t="n">
        <v>3.8198154</v>
      </c>
      <c r="F4134" s="3" t="n">
        <v>103</v>
      </c>
      <c r="G4134" s="3" t="n">
        <v>103</v>
      </c>
      <c r="H4134" s="3" t="n">
        <v>9</v>
      </c>
      <c r="I4134" s="3" t="n">
        <v>9</v>
      </c>
      <c r="J4134" s="3" t="n">
        <v>109</v>
      </c>
      <c r="K4134" s="3" t="n">
        <v>109</v>
      </c>
      <c r="L4134" s="3" t="n">
        <v>18</v>
      </c>
      <c r="M4134" s="3" t="n">
        <v>18</v>
      </c>
      <c r="N4134" s="3" t="n">
        <v>0</v>
      </c>
      <c r="O4134" s="3" t="n">
        <v>-1</v>
      </c>
      <c r="P4134" s="3" t="n">
        <v>8.5</v>
      </c>
      <c r="Q4134" s="3" t="n">
        <v>24.2</v>
      </c>
      <c r="R4134" s="3" t="s">
        <v>12076</v>
      </c>
      <c r="S4134" s="4" t="n">
        <v>45747.6593402778</v>
      </c>
      <c r="T4134" s="3" t="s">
        <v>1920</v>
      </c>
      <c r="U4134" s="3" t="s">
        <v>1920</v>
      </c>
      <c r="V4134" s="3" t="n">
        <v>1</v>
      </c>
      <c r="W4134" s="3" t="n">
        <v>0</v>
      </c>
      <c r="X4134" s="3" t="n">
        <v>0</v>
      </c>
      <c r="Y4134" s="3" t="s">
        <v>30</v>
      </c>
      <c r="Z4134" s="3" t="s">
        <v>30</v>
      </c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</row>
    <row r="4135" customFormat="false" ht="15.75" hidden="false" customHeight="false" outlineLevel="0" collapsed="false">
      <c r="A4135" s="3" t="n">
        <v>4134</v>
      </c>
      <c r="B4135" s="3" t="s">
        <v>12077</v>
      </c>
      <c r="C4135" s="3" t="s">
        <v>12078</v>
      </c>
      <c r="D4135" s="3" t="n">
        <v>1</v>
      </c>
      <c r="E4135" s="3" t="n">
        <v>2.484198</v>
      </c>
      <c r="F4135" s="3" t="n">
        <v>78</v>
      </c>
      <c r="G4135" s="3" t="n">
        <v>78</v>
      </c>
      <c r="H4135" s="3" t="n">
        <v>3</v>
      </c>
      <c r="I4135" s="3" t="n">
        <v>3</v>
      </c>
      <c r="J4135" s="3" t="n">
        <v>40</v>
      </c>
      <c r="K4135" s="3" t="n">
        <v>40</v>
      </c>
      <c r="L4135" s="3" t="n">
        <v>29</v>
      </c>
      <c r="M4135" s="3" t="n">
        <v>29</v>
      </c>
      <c r="N4135" s="3" t="n">
        <v>-1</v>
      </c>
      <c r="O4135" s="3" t="n">
        <v>-1</v>
      </c>
      <c r="P4135" s="3" t="n">
        <v>8.5</v>
      </c>
      <c r="Q4135" s="3" t="n">
        <v>24.2</v>
      </c>
      <c r="R4135" s="3" t="s">
        <v>12079</v>
      </c>
      <c r="S4135" s="4" t="n">
        <v>45747.6593981482</v>
      </c>
      <c r="T4135" s="3" t="s">
        <v>65</v>
      </c>
      <c r="U4135" s="3" t="s">
        <v>65</v>
      </c>
      <c r="V4135" s="3" t="n">
        <v>0</v>
      </c>
      <c r="W4135" s="3" t="n">
        <v>0</v>
      </c>
      <c r="X4135" s="3" t="n">
        <v>0</v>
      </c>
      <c r="Y4135" s="3" t="s">
        <v>30</v>
      </c>
      <c r="Z4135" s="3" t="s">
        <v>30</v>
      </c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</row>
    <row r="4136" customFormat="false" ht="15.75" hidden="false" customHeight="false" outlineLevel="0" collapsed="false">
      <c r="A4136" s="3" t="n">
        <v>4135</v>
      </c>
      <c r="B4136" s="3" t="s">
        <v>12080</v>
      </c>
      <c r="C4136" s="3" t="s">
        <v>12081</v>
      </c>
      <c r="D4136" s="3" t="n">
        <v>1</v>
      </c>
      <c r="E4136" s="3" t="n">
        <v>1.6755599</v>
      </c>
      <c r="F4136" s="3" t="n">
        <v>59</v>
      </c>
      <c r="G4136" s="3" t="n">
        <v>59</v>
      </c>
      <c r="H4136" s="3" t="n">
        <v>9</v>
      </c>
      <c r="I4136" s="3" t="n">
        <v>9</v>
      </c>
      <c r="J4136" s="3" t="n">
        <v>66</v>
      </c>
      <c r="K4136" s="3" t="n">
        <v>66</v>
      </c>
      <c r="L4136" s="3" t="n">
        <v>9</v>
      </c>
      <c r="M4136" s="3" t="n">
        <v>9</v>
      </c>
      <c r="N4136" s="3" t="n">
        <v>-1</v>
      </c>
      <c r="O4136" s="3" t="n">
        <v>-1</v>
      </c>
      <c r="P4136" s="3" t="n">
        <v>8.5</v>
      </c>
      <c r="Q4136" s="3" t="n">
        <v>24.2</v>
      </c>
      <c r="R4136" s="3" t="s">
        <v>12082</v>
      </c>
      <c r="S4136" s="4" t="n">
        <v>45747.6594560185</v>
      </c>
      <c r="T4136" s="3" t="s">
        <v>1920</v>
      </c>
      <c r="U4136" s="3" t="s">
        <v>1920</v>
      </c>
      <c r="V4136" s="3" t="n">
        <v>0</v>
      </c>
      <c r="W4136" s="3" t="n">
        <v>0</v>
      </c>
      <c r="X4136" s="3" t="n">
        <v>0</v>
      </c>
      <c r="Y4136" s="3" t="s">
        <v>30</v>
      </c>
      <c r="Z4136" s="3" t="s">
        <v>30</v>
      </c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</row>
    <row r="4137" customFormat="false" ht="15.75" hidden="false" customHeight="false" outlineLevel="0" collapsed="false">
      <c r="A4137" s="3" t="n">
        <v>4136</v>
      </c>
      <c r="B4137" s="3" t="s">
        <v>12083</v>
      </c>
      <c r="C4137" s="3" t="s">
        <v>12084</v>
      </c>
      <c r="D4137" s="3" t="n">
        <v>1</v>
      </c>
      <c r="E4137" s="3" t="n">
        <v>0.5965069</v>
      </c>
      <c r="F4137" s="3" t="n">
        <v>9</v>
      </c>
      <c r="G4137" s="3" t="n">
        <v>9</v>
      </c>
      <c r="H4137" s="3" t="n">
        <v>2</v>
      </c>
      <c r="I4137" s="3" t="n">
        <v>2</v>
      </c>
      <c r="J4137" s="3" t="n">
        <v>7</v>
      </c>
      <c r="K4137" s="3" t="n">
        <v>7</v>
      </c>
      <c r="L4137" s="3" t="n">
        <v>0</v>
      </c>
      <c r="M4137" s="3" t="n">
        <v>0</v>
      </c>
      <c r="N4137" s="3" t="n">
        <v>-1</v>
      </c>
      <c r="O4137" s="3" t="n">
        <v>-1</v>
      </c>
      <c r="P4137" s="3" t="n">
        <v>8.5</v>
      </c>
      <c r="Q4137" s="3" t="n">
        <v>24.2</v>
      </c>
      <c r="R4137" s="3" t="s">
        <v>11949</v>
      </c>
      <c r="S4137" s="4" t="n">
        <v>45747.6594791667</v>
      </c>
      <c r="T4137" s="3" t="s">
        <v>65</v>
      </c>
      <c r="U4137" s="3" t="s">
        <v>65</v>
      </c>
      <c r="V4137" s="3" t="n">
        <v>0</v>
      </c>
      <c r="W4137" s="3" t="n">
        <v>0</v>
      </c>
      <c r="X4137" s="3" t="n">
        <v>0</v>
      </c>
      <c r="Y4137" s="3" t="s">
        <v>30</v>
      </c>
      <c r="Z4137" s="3" t="s">
        <v>30</v>
      </c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</row>
    <row r="4138" customFormat="false" ht="15.75" hidden="false" customHeight="false" outlineLevel="0" collapsed="false">
      <c r="A4138" s="3" t="n">
        <v>4137</v>
      </c>
      <c r="B4138" s="3" t="s">
        <v>12085</v>
      </c>
      <c r="C4138" s="3" t="s">
        <v>12086</v>
      </c>
      <c r="D4138" s="3" t="n">
        <v>1</v>
      </c>
      <c r="E4138" s="3" t="n">
        <v>0.4374875</v>
      </c>
      <c r="F4138" s="3" t="n">
        <v>24</v>
      </c>
      <c r="G4138" s="3" t="n">
        <v>24</v>
      </c>
      <c r="H4138" s="3" t="n">
        <v>9</v>
      </c>
      <c r="I4138" s="3" t="n">
        <v>9</v>
      </c>
      <c r="J4138" s="3" t="n">
        <v>25</v>
      </c>
      <c r="K4138" s="3" t="n">
        <v>25</v>
      </c>
      <c r="L4138" s="3" t="n">
        <v>1</v>
      </c>
      <c r="M4138" s="3" t="n">
        <v>1</v>
      </c>
      <c r="N4138" s="3" t="n">
        <v>-1</v>
      </c>
      <c r="O4138" s="3" t="n">
        <v>-1</v>
      </c>
      <c r="P4138" s="3" t="n">
        <v>8.5</v>
      </c>
      <c r="Q4138" s="3" t="n">
        <v>24.2</v>
      </c>
      <c r="R4138" s="3" t="s">
        <v>11952</v>
      </c>
      <c r="S4138" s="4" t="n">
        <v>45747.6595138889</v>
      </c>
      <c r="T4138" s="3" t="s">
        <v>65</v>
      </c>
      <c r="U4138" s="3" t="s">
        <v>65</v>
      </c>
      <c r="V4138" s="3" t="n">
        <v>0</v>
      </c>
      <c r="W4138" s="3" t="n">
        <v>0</v>
      </c>
      <c r="X4138" s="3" t="n">
        <v>0</v>
      </c>
      <c r="Y4138" s="3" t="s">
        <v>30</v>
      </c>
      <c r="Z4138" s="3" t="s">
        <v>30</v>
      </c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</row>
    <row r="4139" customFormat="false" ht="15.75" hidden="false" customHeight="false" outlineLevel="0" collapsed="false">
      <c r="A4139" s="3" t="n">
        <v>4138</v>
      </c>
      <c r="B4139" s="3" t="s">
        <v>12087</v>
      </c>
      <c r="C4139" s="3" t="s">
        <v>12088</v>
      </c>
      <c r="D4139" s="3" t="n">
        <v>1</v>
      </c>
      <c r="E4139" s="3" t="n">
        <v>2.0622285</v>
      </c>
      <c r="F4139" s="3" t="n">
        <v>36</v>
      </c>
      <c r="G4139" s="3" t="n">
        <v>36</v>
      </c>
      <c r="H4139" s="3" t="n">
        <v>6</v>
      </c>
      <c r="I4139" s="3" t="n">
        <v>6</v>
      </c>
      <c r="J4139" s="3" t="n">
        <v>37</v>
      </c>
      <c r="K4139" s="3" t="n">
        <v>37</v>
      </c>
      <c r="L4139" s="3" t="n">
        <v>6</v>
      </c>
      <c r="M4139" s="3" t="n">
        <v>6</v>
      </c>
      <c r="N4139" s="3" t="n">
        <v>-1</v>
      </c>
      <c r="O4139" s="3" t="n">
        <v>-1</v>
      </c>
      <c r="P4139" s="3" t="n">
        <v>8.5</v>
      </c>
      <c r="Q4139" s="3" t="n">
        <v>24.2</v>
      </c>
      <c r="R4139" s="3" t="s">
        <v>11955</v>
      </c>
      <c r="S4139" s="4" t="n">
        <v>45747.6595601852</v>
      </c>
      <c r="T4139" s="3" t="s">
        <v>1920</v>
      </c>
      <c r="U4139" s="3" t="s">
        <v>1920</v>
      </c>
      <c r="V4139" s="3" t="n">
        <v>0</v>
      </c>
      <c r="W4139" s="3" t="n">
        <v>0</v>
      </c>
      <c r="X4139" s="3" t="n">
        <v>0</v>
      </c>
      <c r="Y4139" s="3" t="s">
        <v>30</v>
      </c>
      <c r="Z4139" s="3" t="s">
        <v>30</v>
      </c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</row>
    <row r="4140" customFormat="false" ht="15.75" hidden="false" customHeight="false" outlineLevel="0" collapsed="false">
      <c r="A4140" s="3" t="n">
        <v>4139</v>
      </c>
      <c r="B4140" s="3" t="s">
        <v>12089</v>
      </c>
      <c r="C4140" s="3" t="s">
        <v>12090</v>
      </c>
      <c r="D4140" s="3" t="n">
        <v>1</v>
      </c>
      <c r="E4140" s="3" t="n">
        <v>0.8516311</v>
      </c>
      <c r="F4140" s="3" t="n">
        <v>21</v>
      </c>
      <c r="G4140" s="3" t="n">
        <v>21</v>
      </c>
      <c r="H4140" s="3" t="n">
        <v>6</v>
      </c>
      <c r="I4140" s="3" t="n">
        <v>6</v>
      </c>
      <c r="J4140" s="3" t="n">
        <v>18</v>
      </c>
      <c r="K4140" s="3" t="n">
        <v>18</v>
      </c>
      <c r="L4140" s="3" t="n">
        <v>2</v>
      </c>
      <c r="M4140" s="3" t="n">
        <v>2</v>
      </c>
      <c r="N4140" s="3" t="n">
        <v>-1</v>
      </c>
      <c r="O4140" s="3" t="n">
        <v>-1</v>
      </c>
      <c r="P4140" s="3" t="n">
        <v>8.5</v>
      </c>
      <c r="Q4140" s="3" t="n">
        <v>24.2</v>
      </c>
      <c r="R4140" s="3" t="s">
        <v>11958</v>
      </c>
      <c r="S4140" s="4" t="n">
        <v>45747.6595949074</v>
      </c>
      <c r="T4140" s="3" t="s">
        <v>65</v>
      </c>
      <c r="U4140" s="3" t="s">
        <v>65</v>
      </c>
      <c r="V4140" s="3" t="n">
        <v>0</v>
      </c>
      <c r="W4140" s="3" t="n">
        <v>0</v>
      </c>
      <c r="X4140" s="3" t="n">
        <v>0</v>
      </c>
      <c r="Y4140" s="3" t="s">
        <v>30</v>
      </c>
      <c r="Z4140" s="3" t="s">
        <v>30</v>
      </c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</row>
    <row r="4141" customFormat="false" ht="15.75" hidden="false" customHeight="false" outlineLevel="0" collapsed="false">
      <c r="A4141" s="3" t="n">
        <v>4140</v>
      </c>
      <c r="B4141" s="3" t="s">
        <v>12091</v>
      </c>
      <c r="C4141" s="3" t="s">
        <v>12092</v>
      </c>
      <c r="D4141" s="3" t="n">
        <v>1</v>
      </c>
      <c r="E4141" s="3" t="n">
        <v>0.362606</v>
      </c>
      <c r="F4141" s="3" t="n">
        <v>11</v>
      </c>
      <c r="G4141" s="3" t="n">
        <v>11</v>
      </c>
      <c r="H4141" s="3" t="n">
        <v>2</v>
      </c>
      <c r="I4141" s="3" t="n">
        <v>2</v>
      </c>
      <c r="J4141" s="3" t="n">
        <v>9</v>
      </c>
      <c r="K4141" s="3" t="n">
        <v>9</v>
      </c>
      <c r="L4141" s="3" t="n">
        <v>0</v>
      </c>
      <c r="M4141" s="3" t="n">
        <v>0</v>
      </c>
      <c r="N4141" s="3" t="n">
        <v>-1</v>
      </c>
      <c r="O4141" s="3" t="n">
        <v>-1</v>
      </c>
      <c r="P4141" s="3" t="n">
        <v>8.5</v>
      </c>
      <c r="Q4141" s="3" t="n">
        <v>24.2</v>
      </c>
      <c r="R4141" s="3" t="s">
        <v>12093</v>
      </c>
      <c r="S4141" s="4" t="n">
        <v>45747.6596296296</v>
      </c>
      <c r="T4141" s="3" t="s">
        <v>65</v>
      </c>
      <c r="U4141" s="3" t="s">
        <v>65</v>
      </c>
      <c r="V4141" s="3" t="n">
        <v>0</v>
      </c>
      <c r="W4141" s="3" t="n">
        <v>0</v>
      </c>
      <c r="X4141" s="3" t="n">
        <v>0</v>
      </c>
      <c r="Y4141" s="3" t="s">
        <v>30</v>
      </c>
      <c r="Z4141" s="3" t="s">
        <v>30</v>
      </c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</row>
    <row r="4142" customFormat="false" ht="15.75" hidden="false" customHeight="false" outlineLevel="0" collapsed="false">
      <c r="A4142" s="3" t="n">
        <v>4141</v>
      </c>
      <c r="B4142" s="3" t="s">
        <v>12094</v>
      </c>
      <c r="C4142" s="3" t="s">
        <v>12095</v>
      </c>
      <c r="D4142" s="3" t="n">
        <v>1</v>
      </c>
      <c r="E4142" s="3" t="n">
        <v>1.5824326</v>
      </c>
      <c r="F4142" s="3" t="n">
        <v>57</v>
      </c>
      <c r="G4142" s="3" t="n">
        <v>57</v>
      </c>
      <c r="H4142" s="3" t="n">
        <v>9</v>
      </c>
      <c r="I4142" s="3" t="n">
        <v>9</v>
      </c>
      <c r="J4142" s="3" t="n">
        <v>64</v>
      </c>
      <c r="K4142" s="3" t="n">
        <v>64</v>
      </c>
      <c r="L4142" s="3" t="n">
        <v>9</v>
      </c>
      <c r="M4142" s="3" t="n">
        <v>9</v>
      </c>
      <c r="N4142" s="3" t="n">
        <v>-1</v>
      </c>
      <c r="O4142" s="3" t="n">
        <v>-1</v>
      </c>
      <c r="P4142" s="3" t="n">
        <v>8.5</v>
      </c>
      <c r="Q4142" s="3" t="n">
        <v>24.2</v>
      </c>
      <c r="R4142" s="3" t="s">
        <v>11961</v>
      </c>
      <c r="S4142" s="4" t="n">
        <v>45747.6596759259</v>
      </c>
      <c r="T4142" s="3" t="s">
        <v>1920</v>
      </c>
      <c r="U4142" s="3" t="s">
        <v>1920</v>
      </c>
      <c r="V4142" s="3" t="n">
        <v>0</v>
      </c>
      <c r="W4142" s="3" t="n">
        <v>0</v>
      </c>
      <c r="X4142" s="3" t="n">
        <v>0</v>
      </c>
      <c r="Y4142" s="3" t="s">
        <v>30</v>
      </c>
      <c r="Z4142" s="3" t="s">
        <v>30</v>
      </c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</row>
    <row r="4143" customFormat="false" ht="15.75" hidden="false" customHeight="false" outlineLevel="0" collapsed="false">
      <c r="A4143" s="3" t="n">
        <v>4142</v>
      </c>
      <c r="B4143" s="3" t="s">
        <v>12096</v>
      </c>
      <c r="C4143" s="3" t="s">
        <v>12097</v>
      </c>
      <c r="D4143" s="3" t="n">
        <v>1</v>
      </c>
      <c r="E4143" s="3" t="n">
        <v>0.7877393</v>
      </c>
      <c r="F4143" s="3" t="n">
        <v>22</v>
      </c>
      <c r="G4143" s="3" t="n">
        <v>22</v>
      </c>
      <c r="H4143" s="3" t="n">
        <v>1</v>
      </c>
      <c r="I4143" s="3" t="n">
        <v>1</v>
      </c>
      <c r="J4143" s="3" t="n">
        <v>14</v>
      </c>
      <c r="K4143" s="3" t="n">
        <v>14</v>
      </c>
      <c r="L4143" s="3" t="n">
        <v>0</v>
      </c>
      <c r="M4143" s="3" t="n">
        <v>0</v>
      </c>
      <c r="N4143" s="3" t="n">
        <v>-1</v>
      </c>
      <c r="O4143" s="3" t="n">
        <v>-1</v>
      </c>
      <c r="P4143" s="3" t="n">
        <v>8.5</v>
      </c>
      <c r="Q4143" s="3" t="n">
        <v>24.2</v>
      </c>
      <c r="R4143" s="3" t="s">
        <v>12098</v>
      </c>
      <c r="S4143" s="4" t="n">
        <v>45747.6597106482</v>
      </c>
      <c r="T4143" s="3" t="s">
        <v>65</v>
      </c>
      <c r="U4143" s="3" t="s">
        <v>65</v>
      </c>
      <c r="V4143" s="3" t="n">
        <v>0</v>
      </c>
      <c r="W4143" s="3" t="n">
        <v>0</v>
      </c>
      <c r="X4143" s="3" t="n">
        <v>0</v>
      </c>
      <c r="Y4143" s="3" t="s">
        <v>30</v>
      </c>
      <c r="Z4143" s="3" t="s">
        <v>30</v>
      </c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</row>
    <row r="4144" customFormat="false" ht="15.75" hidden="false" customHeight="false" outlineLevel="0" collapsed="false">
      <c r="A4144" s="3" t="n">
        <v>4143</v>
      </c>
      <c r="B4144" s="3" t="s">
        <v>12099</v>
      </c>
      <c r="C4144" s="3" t="s">
        <v>12100</v>
      </c>
      <c r="D4144" s="3" t="n">
        <v>1</v>
      </c>
      <c r="E4144" s="3" t="n">
        <v>1.8603899</v>
      </c>
      <c r="F4144" s="3" t="n">
        <v>21</v>
      </c>
      <c r="G4144" s="3" t="n">
        <v>21</v>
      </c>
      <c r="H4144" s="3" t="n">
        <v>2</v>
      </c>
      <c r="I4144" s="3" t="n">
        <v>2</v>
      </c>
      <c r="J4144" s="3" t="n">
        <v>0</v>
      </c>
      <c r="K4144" s="3" t="n">
        <v>0</v>
      </c>
      <c r="L4144" s="3" t="n">
        <v>13</v>
      </c>
      <c r="M4144" s="3" t="n">
        <v>13</v>
      </c>
      <c r="N4144" s="3" t="n">
        <v>-1</v>
      </c>
      <c r="O4144" s="3" t="n">
        <v>-1</v>
      </c>
      <c r="P4144" s="3" t="n">
        <v>8.5</v>
      </c>
      <c r="Q4144" s="3" t="n">
        <v>24.2</v>
      </c>
      <c r="R4144" s="3" t="s">
        <v>12101</v>
      </c>
      <c r="S4144" s="4" t="n">
        <v>45747.6597569444</v>
      </c>
      <c r="T4144" s="3" t="s">
        <v>65</v>
      </c>
      <c r="U4144" s="3" t="s">
        <v>65</v>
      </c>
      <c r="V4144" s="3" t="n">
        <v>0</v>
      </c>
      <c r="W4144" s="3" t="n">
        <v>0</v>
      </c>
      <c r="X4144" s="3" t="n">
        <v>0</v>
      </c>
      <c r="Y4144" s="3" t="s">
        <v>30</v>
      </c>
      <c r="Z4144" s="3" t="s">
        <v>30</v>
      </c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</row>
    <row r="4145" customFormat="false" ht="15.75" hidden="false" customHeight="false" outlineLevel="0" collapsed="false">
      <c r="A4145" s="3" t="n">
        <v>4144</v>
      </c>
      <c r="B4145" s="3" t="s">
        <v>12102</v>
      </c>
      <c r="C4145" s="3" t="s">
        <v>12103</v>
      </c>
      <c r="D4145" s="3" t="n">
        <v>1</v>
      </c>
      <c r="E4145" s="3" t="n">
        <v>0.4823004</v>
      </c>
      <c r="F4145" s="3" t="n">
        <v>15</v>
      </c>
      <c r="G4145" s="3" t="n">
        <v>15</v>
      </c>
      <c r="H4145" s="3" t="n">
        <v>2</v>
      </c>
      <c r="I4145" s="3" t="n">
        <v>2</v>
      </c>
      <c r="J4145" s="3" t="n">
        <v>2</v>
      </c>
      <c r="K4145" s="3" t="n">
        <v>2</v>
      </c>
      <c r="L4145" s="3" t="n">
        <v>0</v>
      </c>
      <c r="M4145" s="3" t="n">
        <v>0</v>
      </c>
      <c r="N4145" s="3" t="n">
        <v>-1</v>
      </c>
      <c r="O4145" s="3" t="n">
        <v>-1</v>
      </c>
      <c r="P4145" s="3" t="n">
        <v>8.5</v>
      </c>
      <c r="Q4145" s="3" t="n">
        <v>24.2</v>
      </c>
      <c r="R4145" s="3" t="s">
        <v>12104</v>
      </c>
      <c r="S4145" s="4" t="n">
        <v>45747.6597800926</v>
      </c>
      <c r="T4145" s="3" t="s">
        <v>65</v>
      </c>
      <c r="U4145" s="3" t="s">
        <v>65</v>
      </c>
      <c r="V4145" s="3" t="n">
        <v>0</v>
      </c>
      <c r="W4145" s="3" t="n">
        <v>0</v>
      </c>
      <c r="X4145" s="3" t="n">
        <v>0</v>
      </c>
      <c r="Y4145" s="3" t="s">
        <v>30</v>
      </c>
      <c r="Z4145" s="3" t="s">
        <v>30</v>
      </c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</row>
    <row r="4146" customFormat="false" ht="15.75" hidden="false" customHeight="false" outlineLevel="0" collapsed="false">
      <c r="A4146" s="3" t="n">
        <v>4145</v>
      </c>
      <c r="B4146" s="3" t="s">
        <v>12105</v>
      </c>
      <c r="C4146" s="3" t="s">
        <v>12106</v>
      </c>
      <c r="D4146" s="3" t="n">
        <v>1</v>
      </c>
      <c r="E4146" s="3" t="n">
        <v>0.3587796</v>
      </c>
      <c r="F4146" s="3" t="n">
        <v>34</v>
      </c>
      <c r="G4146" s="3" t="n">
        <v>34</v>
      </c>
      <c r="H4146" s="3" t="n">
        <v>3</v>
      </c>
      <c r="I4146" s="3" t="n">
        <v>3</v>
      </c>
      <c r="J4146" s="3" t="n">
        <v>4</v>
      </c>
      <c r="K4146" s="3" t="n">
        <v>4</v>
      </c>
      <c r="L4146" s="3" t="n">
        <v>23</v>
      </c>
      <c r="M4146" s="3" t="n">
        <v>23</v>
      </c>
      <c r="N4146" s="3" t="n">
        <v>-1</v>
      </c>
      <c r="O4146" s="3" t="n">
        <v>-1</v>
      </c>
      <c r="P4146" s="3" t="n">
        <v>8.5</v>
      </c>
      <c r="Q4146" s="3" t="n">
        <v>24.2</v>
      </c>
      <c r="R4146" s="3" t="s">
        <v>12107</v>
      </c>
      <c r="S4146" s="4" t="n">
        <v>45747.6598148148</v>
      </c>
      <c r="T4146" s="3" t="s">
        <v>65</v>
      </c>
      <c r="U4146" s="3" t="s">
        <v>65</v>
      </c>
      <c r="V4146" s="3" t="n">
        <v>0</v>
      </c>
      <c r="W4146" s="3" t="n">
        <v>0</v>
      </c>
      <c r="X4146" s="3" t="n">
        <v>0</v>
      </c>
      <c r="Y4146" s="3" t="s">
        <v>30</v>
      </c>
      <c r="Z4146" s="3" t="s">
        <v>30</v>
      </c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</row>
    <row r="4147" customFormat="false" ht="15.75" hidden="false" customHeight="false" outlineLevel="0" collapsed="false">
      <c r="A4147" s="3" t="n">
        <v>4146</v>
      </c>
      <c r="B4147" s="3" t="s">
        <v>12108</v>
      </c>
      <c r="C4147" s="3" t="s">
        <v>12109</v>
      </c>
      <c r="D4147" s="3" t="n">
        <v>1</v>
      </c>
      <c r="E4147" s="3" t="n">
        <v>1.5502437</v>
      </c>
      <c r="F4147" s="3" t="n">
        <v>59</v>
      </c>
      <c r="G4147" s="3" t="n">
        <v>59</v>
      </c>
      <c r="H4147" s="3" t="n">
        <v>9</v>
      </c>
      <c r="I4147" s="3" t="n">
        <v>9</v>
      </c>
      <c r="J4147" s="3" t="n">
        <v>66</v>
      </c>
      <c r="K4147" s="3" t="n">
        <v>66</v>
      </c>
      <c r="L4147" s="3" t="n">
        <v>9</v>
      </c>
      <c r="M4147" s="3" t="n">
        <v>9</v>
      </c>
      <c r="N4147" s="3" t="n">
        <v>-1</v>
      </c>
      <c r="O4147" s="3" t="n">
        <v>-1</v>
      </c>
      <c r="P4147" s="3" t="n">
        <v>8.6</v>
      </c>
      <c r="Q4147" s="3" t="n">
        <v>24.2</v>
      </c>
      <c r="R4147" s="3" t="s">
        <v>12110</v>
      </c>
      <c r="S4147" s="4" t="n">
        <v>45747.6598611111</v>
      </c>
      <c r="T4147" s="3" t="s">
        <v>1920</v>
      </c>
      <c r="U4147" s="3" t="s">
        <v>1920</v>
      </c>
      <c r="V4147" s="3" t="n">
        <v>0</v>
      </c>
      <c r="W4147" s="3" t="n">
        <v>0</v>
      </c>
      <c r="X4147" s="3" t="n">
        <v>0</v>
      </c>
      <c r="Y4147" s="3" t="s">
        <v>30</v>
      </c>
      <c r="Z4147" s="3" t="s">
        <v>30</v>
      </c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</row>
    <row r="4148" customFormat="false" ht="15.75" hidden="false" customHeight="false" outlineLevel="0" collapsed="false">
      <c r="A4148" s="3" t="n">
        <v>4147</v>
      </c>
      <c r="B4148" s="3" t="s">
        <v>12111</v>
      </c>
      <c r="C4148" s="3" t="s">
        <v>12112</v>
      </c>
      <c r="D4148" s="3" t="n">
        <v>1</v>
      </c>
      <c r="E4148" s="3" t="n">
        <v>3.7012858</v>
      </c>
      <c r="F4148" s="3" t="n">
        <v>103</v>
      </c>
      <c r="G4148" s="3" t="n">
        <v>103</v>
      </c>
      <c r="H4148" s="3" t="n">
        <v>9</v>
      </c>
      <c r="I4148" s="3" t="n">
        <v>9</v>
      </c>
      <c r="J4148" s="3" t="n">
        <v>109</v>
      </c>
      <c r="K4148" s="3" t="n">
        <v>109</v>
      </c>
      <c r="L4148" s="3" t="n">
        <v>18</v>
      </c>
      <c r="M4148" s="3" t="n">
        <v>18</v>
      </c>
      <c r="N4148" s="3" t="n">
        <v>0</v>
      </c>
      <c r="O4148" s="3" t="n">
        <v>-1</v>
      </c>
      <c r="P4148" s="3" t="n">
        <v>8.6</v>
      </c>
      <c r="Q4148" s="3" t="n">
        <v>24.2</v>
      </c>
      <c r="R4148" s="3" t="s">
        <v>12113</v>
      </c>
      <c r="S4148" s="4" t="n">
        <v>45747.6599652778</v>
      </c>
      <c r="T4148" s="3" t="s">
        <v>1920</v>
      </c>
      <c r="U4148" s="3" t="s">
        <v>1920</v>
      </c>
      <c r="V4148" s="3" t="n">
        <v>1</v>
      </c>
      <c r="W4148" s="3" t="n">
        <v>0</v>
      </c>
      <c r="X4148" s="3" t="n">
        <v>0</v>
      </c>
      <c r="Y4148" s="3" t="s">
        <v>30</v>
      </c>
      <c r="Z4148" s="3" t="s">
        <v>30</v>
      </c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</row>
    <row r="4149" customFormat="false" ht="15.75" hidden="false" customHeight="false" outlineLevel="0" collapsed="false">
      <c r="A4149" s="3" t="n">
        <v>4148</v>
      </c>
      <c r="B4149" s="3" t="s">
        <v>12114</v>
      </c>
      <c r="C4149" s="3" t="s">
        <v>12115</v>
      </c>
      <c r="D4149" s="3" t="n">
        <v>1</v>
      </c>
      <c r="E4149" s="3" t="n">
        <v>2.5490483</v>
      </c>
      <c r="F4149" s="3" t="n">
        <v>78</v>
      </c>
      <c r="G4149" s="3" t="n">
        <v>78</v>
      </c>
      <c r="H4149" s="3" t="n">
        <v>3</v>
      </c>
      <c r="I4149" s="3" t="n">
        <v>3</v>
      </c>
      <c r="J4149" s="3" t="n">
        <v>29</v>
      </c>
      <c r="K4149" s="3" t="n">
        <v>29</v>
      </c>
      <c r="L4149" s="3" t="n">
        <v>29</v>
      </c>
      <c r="M4149" s="3" t="n">
        <v>29</v>
      </c>
      <c r="N4149" s="3" t="n">
        <v>-1</v>
      </c>
      <c r="O4149" s="3" t="n">
        <v>-1</v>
      </c>
      <c r="P4149" s="3" t="n">
        <v>8.6</v>
      </c>
      <c r="Q4149" s="3" t="n">
        <v>24.2</v>
      </c>
      <c r="R4149" s="3" t="s">
        <v>12116</v>
      </c>
      <c r="S4149" s="4" t="n">
        <v>45747.6600347222</v>
      </c>
      <c r="T4149" s="3" t="s">
        <v>256</v>
      </c>
      <c r="U4149" s="3" t="s">
        <v>256</v>
      </c>
      <c r="V4149" s="3" t="n">
        <v>0</v>
      </c>
      <c r="W4149" s="3" t="n">
        <v>0</v>
      </c>
      <c r="X4149" s="3" t="n">
        <v>0</v>
      </c>
      <c r="Y4149" s="3" t="s">
        <v>30</v>
      </c>
      <c r="Z4149" s="3" t="s">
        <v>30</v>
      </c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</row>
    <row r="4150" customFormat="false" ht="15.75" hidden="false" customHeight="false" outlineLevel="0" collapsed="false">
      <c r="A4150" s="3" t="n">
        <v>4149</v>
      </c>
      <c r="B4150" s="3" t="s">
        <v>12117</v>
      </c>
      <c r="C4150" s="3" t="s">
        <v>12118</v>
      </c>
      <c r="D4150" s="3" t="n">
        <v>1</v>
      </c>
      <c r="E4150" s="3" t="n">
        <v>3.7893672</v>
      </c>
      <c r="F4150" s="3" t="n">
        <v>103</v>
      </c>
      <c r="G4150" s="3" t="n">
        <v>103</v>
      </c>
      <c r="H4150" s="3" t="n">
        <v>9</v>
      </c>
      <c r="I4150" s="3" t="n">
        <v>9</v>
      </c>
      <c r="J4150" s="3" t="n">
        <v>109</v>
      </c>
      <c r="K4150" s="3" t="n">
        <v>109</v>
      </c>
      <c r="L4150" s="3" t="n">
        <v>18</v>
      </c>
      <c r="M4150" s="3" t="n">
        <v>18</v>
      </c>
      <c r="N4150" s="3" t="n">
        <v>0</v>
      </c>
      <c r="O4150" s="3" t="n">
        <v>-1</v>
      </c>
      <c r="P4150" s="3" t="n">
        <v>8.6</v>
      </c>
      <c r="Q4150" s="3" t="n">
        <v>24.2</v>
      </c>
      <c r="R4150" s="3" t="s">
        <v>12119</v>
      </c>
      <c r="S4150" s="4" t="n">
        <v>45747.6601388889</v>
      </c>
      <c r="T4150" s="3" t="s">
        <v>1920</v>
      </c>
      <c r="U4150" s="3" t="s">
        <v>1920</v>
      </c>
      <c r="V4150" s="3" t="n">
        <v>1</v>
      </c>
      <c r="W4150" s="3" t="n">
        <v>0</v>
      </c>
      <c r="X4150" s="3" t="n">
        <v>0</v>
      </c>
      <c r="Y4150" s="3" t="s">
        <v>30</v>
      </c>
      <c r="Z4150" s="3" t="s">
        <v>30</v>
      </c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</row>
    <row r="4151" customFormat="false" ht="15.75" hidden="false" customHeight="false" outlineLevel="0" collapsed="false">
      <c r="A4151" s="3" t="n">
        <v>4150</v>
      </c>
      <c r="B4151" s="3" t="s">
        <v>12120</v>
      </c>
      <c r="C4151" s="3" t="s">
        <v>12121</v>
      </c>
      <c r="D4151" s="3" t="n">
        <v>1</v>
      </c>
      <c r="E4151" s="3" t="n">
        <v>2.6383143</v>
      </c>
      <c r="F4151" s="3" t="n">
        <v>78</v>
      </c>
      <c r="G4151" s="3" t="n">
        <v>78</v>
      </c>
      <c r="H4151" s="3" t="n">
        <v>3</v>
      </c>
      <c r="I4151" s="3" t="n">
        <v>3</v>
      </c>
      <c r="J4151" s="3" t="n">
        <v>40</v>
      </c>
      <c r="K4151" s="3" t="n">
        <v>40</v>
      </c>
      <c r="L4151" s="3" t="n">
        <v>29</v>
      </c>
      <c r="M4151" s="3" t="n">
        <v>29</v>
      </c>
      <c r="N4151" s="3" t="n">
        <v>-1</v>
      </c>
      <c r="O4151" s="3" t="n">
        <v>-1</v>
      </c>
      <c r="P4151" s="3" t="n">
        <v>8.6</v>
      </c>
      <c r="Q4151" s="3" t="n">
        <v>24.2</v>
      </c>
      <c r="R4151" s="3" t="s">
        <v>12122</v>
      </c>
      <c r="S4151" s="4" t="n">
        <v>45747.6602083333</v>
      </c>
      <c r="T4151" s="3" t="s">
        <v>256</v>
      </c>
      <c r="U4151" s="3" t="s">
        <v>256</v>
      </c>
      <c r="V4151" s="3" t="n">
        <v>0</v>
      </c>
      <c r="W4151" s="3" t="n">
        <v>0</v>
      </c>
      <c r="X4151" s="3" t="n">
        <v>0</v>
      </c>
      <c r="Y4151" s="3" t="s">
        <v>30</v>
      </c>
      <c r="Z4151" s="3" t="s">
        <v>30</v>
      </c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</row>
    <row r="4152" customFormat="false" ht="15.75" hidden="false" customHeight="false" outlineLevel="0" collapsed="false">
      <c r="A4152" s="3" t="n">
        <v>4151</v>
      </c>
      <c r="B4152" s="3" t="s">
        <v>12123</v>
      </c>
      <c r="C4152" s="3" t="s">
        <v>12124</v>
      </c>
      <c r="D4152" s="3" t="n">
        <v>1</v>
      </c>
      <c r="E4152" s="3" t="n">
        <v>1.7511007</v>
      </c>
      <c r="F4152" s="3" t="n">
        <v>59</v>
      </c>
      <c r="G4152" s="3" t="n">
        <v>59</v>
      </c>
      <c r="H4152" s="3" t="n">
        <v>9</v>
      </c>
      <c r="I4152" s="3" t="n">
        <v>9</v>
      </c>
      <c r="J4152" s="3" t="n">
        <v>66</v>
      </c>
      <c r="K4152" s="3" t="n">
        <v>66</v>
      </c>
      <c r="L4152" s="3" t="n">
        <v>9</v>
      </c>
      <c r="M4152" s="3" t="n">
        <v>9</v>
      </c>
      <c r="N4152" s="3" t="n">
        <v>-1</v>
      </c>
      <c r="O4152" s="3" t="n">
        <v>-1</v>
      </c>
      <c r="P4152" s="3" t="n">
        <v>8.6</v>
      </c>
      <c r="Q4152" s="3" t="n">
        <v>24.2</v>
      </c>
      <c r="R4152" s="3" t="s">
        <v>12125</v>
      </c>
      <c r="S4152" s="4" t="n">
        <v>45747.6602662037</v>
      </c>
      <c r="T4152" s="3" t="s">
        <v>1920</v>
      </c>
      <c r="U4152" s="3" t="s">
        <v>1920</v>
      </c>
      <c r="V4152" s="3" t="n">
        <v>0</v>
      </c>
      <c r="W4152" s="3" t="n">
        <v>0</v>
      </c>
      <c r="X4152" s="3" t="n">
        <v>0</v>
      </c>
      <c r="Y4152" s="3" t="s">
        <v>30</v>
      </c>
      <c r="Z4152" s="3" t="s">
        <v>30</v>
      </c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</row>
    <row r="4153" customFormat="false" ht="15.75" hidden="false" customHeight="false" outlineLevel="0" collapsed="false">
      <c r="A4153" s="3" t="n">
        <v>4152</v>
      </c>
      <c r="B4153" s="3" t="s">
        <v>12126</v>
      </c>
      <c r="C4153" s="3" t="s">
        <v>12127</v>
      </c>
      <c r="D4153" s="3" t="n">
        <v>1</v>
      </c>
      <c r="E4153" s="3" t="n">
        <v>0.5919805</v>
      </c>
      <c r="F4153" s="3" t="n">
        <v>9</v>
      </c>
      <c r="G4153" s="3" t="n">
        <v>9</v>
      </c>
      <c r="H4153" s="3" t="n">
        <v>2</v>
      </c>
      <c r="I4153" s="3" t="n">
        <v>2</v>
      </c>
      <c r="J4153" s="3" t="n">
        <v>7</v>
      </c>
      <c r="K4153" s="3" t="n">
        <v>7</v>
      </c>
      <c r="L4153" s="3" t="n">
        <v>0</v>
      </c>
      <c r="M4153" s="3" t="n">
        <v>0</v>
      </c>
      <c r="N4153" s="3" t="n">
        <v>-1</v>
      </c>
      <c r="O4153" s="3" t="n">
        <v>-1</v>
      </c>
      <c r="P4153" s="3" t="n">
        <v>8.6</v>
      </c>
      <c r="Q4153" s="3" t="n">
        <v>24.2</v>
      </c>
      <c r="R4153" s="3" t="s">
        <v>12128</v>
      </c>
      <c r="S4153" s="4" t="n">
        <v>45747.6602893519</v>
      </c>
      <c r="T4153" s="3" t="s">
        <v>65</v>
      </c>
      <c r="U4153" s="3" t="s">
        <v>65</v>
      </c>
      <c r="V4153" s="3" t="n">
        <v>0</v>
      </c>
      <c r="W4153" s="3" t="n">
        <v>0</v>
      </c>
      <c r="X4153" s="3" t="n">
        <v>0</v>
      </c>
      <c r="Y4153" s="3" t="s">
        <v>30</v>
      </c>
      <c r="Z4153" s="3" t="s">
        <v>30</v>
      </c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</row>
    <row r="4154" customFormat="false" ht="15.75" hidden="false" customHeight="false" outlineLevel="0" collapsed="false">
      <c r="A4154" s="3" t="n">
        <v>4153</v>
      </c>
      <c r="B4154" s="3" t="s">
        <v>12129</v>
      </c>
      <c r="C4154" s="3" t="s">
        <v>12130</v>
      </c>
      <c r="D4154" s="3" t="n">
        <v>1</v>
      </c>
      <c r="E4154" s="3" t="n">
        <v>0.4558559</v>
      </c>
      <c r="F4154" s="3" t="n">
        <v>24</v>
      </c>
      <c r="G4154" s="3" t="n">
        <v>24</v>
      </c>
      <c r="H4154" s="3" t="n">
        <v>9</v>
      </c>
      <c r="I4154" s="3" t="n">
        <v>9</v>
      </c>
      <c r="J4154" s="3" t="n">
        <v>25</v>
      </c>
      <c r="K4154" s="3" t="n">
        <v>25</v>
      </c>
      <c r="L4154" s="3" t="n">
        <v>1</v>
      </c>
      <c r="M4154" s="3" t="n">
        <v>1</v>
      </c>
      <c r="N4154" s="3" t="n">
        <v>-1</v>
      </c>
      <c r="O4154" s="3" t="n">
        <v>-1</v>
      </c>
      <c r="P4154" s="3" t="n">
        <v>8.6</v>
      </c>
      <c r="Q4154" s="3" t="n">
        <v>24.2</v>
      </c>
      <c r="R4154" s="3" t="s">
        <v>12131</v>
      </c>
      <c r="S4154" s="4" t="n">
        <v>45747.6603240741</v>
      </c>
      <c r="T4154" s="3" t="s">
        <v>65</v>
      </c>
      <c r="U4154" s="3" t="s">
        <v>65</v>
      </c>
      <c r="V4154" s="3" t="n">
        <v>0</v>
      </c>
      <c r="W4154" s="3" t="n">
        <v>0</v>
      </c>
      <c r="X4154" s="3" t="n">
        <v>0</v>
      </c>
      <c r="Y4154" s="3" t="s">
        <v>30</v>
      </c>
      <c r="Z4154" s="3" t="s">
        <v>30</v>
      </c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</row>
    <row r="4155" customFormat="false" ht="15.75" hidden="false" customHeight="false" outlineLevel="0" collapsed="false">
      <c r="A4155" s="3" t="n">
        <v>4154</v>
      </c>
      <c r="B4155" s="3" t="s">
        <v>12132</v>
      </c>
      <c r="C4155" s="3" t="s">
        <v>12133</v>
      </c>
      <c r="D4155" s="3" t="n">
        <v>1</v>
      </c>
      <c r="E4155" s="3" t="n">
        <v>2.1437303</v>
      </c>
      <c r="F4155" s="3" t="n">
        <v>36</v>
      </c>
      <c r="G4155" s="3" t="n">
        <v>36</v>
      </c>
      <c r="H4155" s="3" t="n">
        <v>6</v>
      </c>
      <c r="I4155" s="3" t="n">
        <v>6</v>
      </c>
      <c r="J4155" s="3" t="n">
        <v>37</v>
      </c>
      <c r="K4155" s="3" t="n">
        <v>37</v>
      </c>
      <c r="L4155" s="3" t="n">
        <v>6</v>
      </c>
      <c r="M4155" s="3" t="n">
        <v>6</v>
      </c>
      <c r="N4155" s="3" t="n">
        <v>-1</v>
      </c>
      <c r="O4155" s="3" t="n">
        <v>-1</v>
      </c>
      <c r="P4155" s="3" t="n">
        <v>8.6</v>
      </c>
      <c r="Q4155" s="3" t="n">
        <v>24.2</v>
      </c>
      <c r="R4155" s="3" t="s">
        <v>12134</v>
      </c>
      <c r="S4155" s="4" t="n">
        <v>45747.6603819444</v>
      </c>
      <c r="T4155" s="3" t="s">
        <v>1920</v>
      </c>
      <c r="U4155" s="3" t="s">
        <v>1920</v>
      </c>
      <c r="V4155" s="3" t="n">
        <v>0</v>
      </c>
      <c r="W4155" s="3" t="n">
        <v>0</v>
      </c>
      <c r="X4155" s="3" t="n">
        <v>0</v>
      </c>
      <c r="Y4155" s="3" t="s">
        <v>30</v>
      </c>
      <c r="Z4155" s="3" t="s">
        <v>30</v>
      </c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</row>
    <row r="4156" customFormat="false" ht="15.75" hidden="false" customHeight="false" outlineLevel="0" collapsed="false">
      <c r="A4156" s="3" t="n">
        <v>4155</v>
      </c>
      <c r="B4156" s="3" t="s">
        <v>12135</v>
      </c>
      <c r="C4156" s="3" t="s">
        <v>12136</v>
      </c>
      <c r="D4156" s="3" t="n">
        <v>1</v>
      </c>
      <c r="E4156" s="3" t="n">
        <v>0.8548288</v>
      </c>
      <c r="F4156" s="3" t="n">
        <v>21</v>
      </c>
      <c r="G4156" s="3" t="n">
        <v>21</v>
      </c>
      <c r="H4156" s="3" t="n">
        <v>6</v>
      </c>
      <c r="I4156" s="3" t="n">
        <v>6</v>
      </c>
      <c r="J4156" s="3" t="n">
        <v>18</v>
      </c>
      <c r="K4156" s="3" t="n">
        <v>18</v>
      </c>
      <c r="L4156" s="3" t="n">
        <v>2</v>
      </c>
      <c r="M4156" s="3" t="n">
        <v>2</v>
      </c>
      <c r="N4156" s="3" t="n">
        <v>-1</v>
      </c>
      <c r="O4156" s="3" t="n">
        <v>-1</v>
      </c>
      <c r="P4156" s="3" t="n">
        <v>8.6</v>
      </c>
      <c r="Q4156" s="3" t="n">
        <v>24.2</v>
      </c>
      <c r="R4156" s="3" t="s">
        <v>12137</v>
      </c>
      <c r="S4156" s="4" t="n">
        <v>45747.6604166667</v>
      </c>
      <c r="T4156" s="3" t="s">
        <v>65</v>
      </c>
      <c r="U4156" s="3" t="s">
        <v>65</v>
      </c>
      <c r="V4156" s="3" t="n">
        <v>0</v>
      </c>
      <c r="W4156" s="3" t="n">
        <v>0</v>
      </c>
      <c r="X4156" s="3" t="n">
        <v>0</v>
      </c>
      <c r="Y4156" s="3" t="s">
        <v>30</v>
      </c>
      <c r="Z4156" s="3" t="s">
        <v>30</v>
      </c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</row>
    <row r="4157" customFormat="false" ht="15.75" hidden="false" customHeight="false" outlineLevel="0" collapsed="false">
      <c r="A4157" s="3" t="n">
        <v>4156</v>
      </c>
      <c r="B4157" s="3" t="s">
        <v>12138</v>
      </c>
      <c r="C4157" s="3" t="s">
        <v>12139</v>
      </c>
      <c r="D4157" s="3" t="n">
        <v>1</v>
      </c>
      <c r="E4157" s="3" t="n">
        <v>1.6440799</v>
      </c>
      <c r="F4157" s="3" t="n">
        <v>57</v>
      </c>
      <c r="G4157" s="3" t="n">
        <v>57</v>
      </c>
      <c r="H4157" s="3" t="n">
        <v>9</v>
      </c>
      <c r="I4157" s="3" t="n">
        <v>9</v>
      </c>
      <c r="J4157" s="3" t="n">
        <v>64</v>
      </c>
      <c r="K4157" s="3" t="n">
        <v>64</v>
      </c>
      <c r="L4157" s="3" t="n">
        <v>9</v>
      </c>
      <c r="M4157" s="3" t="n">
        <v>9</v>
      </c>
      <c r="N4157" s="3" t="n">
        <v>-1</v>
      </c>
      <c r="O4157" s="3" t="n">
        <v>-1</v>
      </c>
      <c r="P4157" s="3" t="n">
        <v>8.6</v>
      </c>
      <c r="Q4157" s="3" t="n">
        <v>24.2</v>
      </c>
      <c r="R4157" s="3" t="s">
        <v>12140</v>
      </c>
      <c r="S4157" s="4" t="n">
        <v>45747.660462963</v>
      </c>
      <c r="T4157" s="3" t="s">
        <v>1920</v>
      </c>
      <c r="U4157" s="3" t="s">
        <v>1920</v>
      </c>
      <c r="V4157" s="3" t="n">
        <v>0</v>
      </c>
      <c r="W4157" s="3" t="n">
        <v>0</v>
      </c>
      <c r="X4157" s="3" t="n">
        <v>0</v>
      </c>
      <c r="Y4157" s="3" t="s">
        <v>30</v>
      </c>
      <c r="Z4157" s="3" t="s">
        <v>30</v>
      </c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</row>
    <row r="4158" customFormat="false" ht="15.75" hidden="false" customHeight="false" outlineLevel="0" collapsed="false">
      <c r="A4158" s="3" t="n">
        <v>4157</v>
      </c>
      <c r="B4158" s="3" t="s">
        <v>12141</v>
      </c>
      <c r="C4158" s="3" t="s">
        <v>12142</v>
      </c>
      <c r="D4158" s="3" t="n">
        <v>1</v>
      </c>
      <c r="E4158" s="3" t="n">
        <v>0.8160126</v>
      </c>
      <c r="F4158" s="3" t="n">
        <v>22</v>
      </c>
      <c r="G4158" s="3" t="n">
        <v>22</v>
      </c>
      <c r="H4158" s="3" t="n">
        <v>1</v>
      </c>
      <c r="I4158" s="3" t="n">
        <v>1</v>
      </c>
      <c r="J4158" s="3" t="n">
        <v>14</v>
      </c>
      <c r="K4158" s="3" t="n">
        <v>14</v>
      </c>
      <c r="L4158" s="3" t="n">
        <v>0</v>
      </c>
      <c r="M4158" s="3" t="n">
        <v>0</v>
      </c>
      <c r="N4158" s="3" t="n">
        <v>-1</v>
      </c>
      <c r="O4158" s="3" t="n">
        <v>-1</v>
      </c>
      <c r="P4158" s="3" t="n">
        <v>8.6</v>
      </c>
      <c r="Q4158" s="3" t="n">
        <v>24.2</v>
      </c>
      <c r="R4158" s="3" t="s">
        <v>12143</v>
      </c>
      <c r="S4158" s="4" t="n">
        <v>45747.6605092593</v>
      </c>
      <c r="T4158" s="3" t="s">
        <v>65</v>
      </c>
      <c r="U4158" s="3" t="s">
        <v>65</v>
      </c>
      <c r="V4158" s="3" t="n">
        <v>0</v>
      </c>
      <c r="W4158" s="3" t="n">
        <v>0</v>
      </c>
      <c r="X4158" s="3" t="n">
        <v>0</v>
      </c>
      <c r="Y4158" s="3" t="s">
        <v>30</v>
      </c>
      <c r="Z4158" s="3" t="s">
        <v>30</v>
      </c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</row>
    <row r="4159" customFormat="false" ht="15.75" hidden="false" customHeight="false" outlineLevel="0" collapsed="false">
      <c r="A4159" s="3" t="n">
        <v>4158</v>
      </c>
      <c r="B4159" s="3" t="s">
        <v>12144</v>
      </c>
      <c r="C4159" s="3" t="s">
        <v>12145</v>
      </c>
      <c r="D4159" s="3" t="n">
        <v>1</v>
      </c>
      <c r="E4159" s="3" t="n">
        <v>1.9513892</v>
      </c>
      <c r="F4159" s="3" t="n">
        <v>21</v>
      </c>
      <c r="G4159" s="3" t="n">
        <v>21</v>
      </c>
      <c r="H4159" s="3" t="n">
        <v>2</v>
      </c>
      <c r="I4159" s="3" t="n">
        <v>2</v>
      </c>
      <c r="J4159" s="3" t="n">
        <v>0</v>
      </c>
      <c r="K4159" s="3" t="n">
        <v>0</v>
      </c>
      <c r="L4159" s="3" t="n">
        <v>13</v>
      </c>
      <c r="M4159" s="3" t="n">
        <v>13</v>
      </c>
      <c r="N4159" s="3" t="n">
        <v>-1</v>
      </c>
      <c r="O4159" s="3" t="n">
        <v>-1</v>
      </c>
      <c r="P4159" s="3" t="n">
        <v>8.6</v>
      </c>
      <c r="Q4159" s="3" t="n">
        <v>24.2</v>
      </c>
      <c r="R4159" s="3" t="s">
        <v>12146</v>
      </c>
      <c r="S4159" s="4" t="n">
        <v>45747.6605555556</v>
      </c>
      <c r="T4159" s="3" t="s">
        <v>256</v>
      </c>
      <c r="U4159" s="3" t="s">
        <v>256</v>
      </c>
      <c r="V4159" s="3" t="n">
        <v>0</v>
      </c>
      <c r="W4159" s="3" t="n">
        <v>0</v>
      </c>
      <c r="X4159" s="3" t="n">
        <v>0</v>
      </c>
      <c r="Y4159" s="3" t="s">
        <v>30</v>
      </c>
      <c r="Z4159" s="3" t="s">
        <v>30</v>
      </c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</row>
    <row r="4160" customFormat="false" ht="15.75" hidden="false" customHeight="false" outlineLevel="0" collapsed="false">
      <c r="A4160" s="3" t="n">
        <v>4159</v>
      </c>
      <c r="B4160" s="3" t="s">
        <v>12147</v>
      </c>
      <c r="C4160" s="3" t="s">
        <v>12148</v>
      </c>
      <c r="D4160" s="3" t="n">
        <v>1</v>
      </c>
      <c r="E4160" s="3" t="n">
        <v>0.5253768</v>
      </c>
      <c r="F4160" s="3" t="n">
        <v>15</v>
      </c>
      <c r="G4160" s="3" t="n">
        <v>15</v>
      </c>
      <c r="H4160" s="3" t="n">
        <v>2</v>
      </c>
      <c r="I4160" s="3" t="n">
        <v>2</v>
      </c>
      <c r="J4160" s="3" t="n">
        <v>2</v>
      </c>
      <c r="K4160" s="3" t="n">
        <v>2</v>
      </c>
      <c r="L4160" s="3" t="n">
        <v>0</v>
      </c>
      <c r="M4160" s="3" t="n">
        <v>0</v>
      </c>
      <c r="N4160" s="3" t="n">
        <v>-1</v>
      </c>
      <c r="O4160" s="3" t="n">
        <v>-1</v>
      </c>
      <c r="P4160" s="3" t="n">
        <v>8.6</v>
      </c>
      <c r="Q4160" s="3" t="n">
        <v>24.2</v>
      </c>
      <c r="R4160" s="3" t="s">
        <v>12149</v>
      </c>
      <c r="S4160" s="4" t="n">
        <v>45747.6605787037</v>
      </c>
      <c r="T4160" s="3" t="s">
        <v>65</v>
      </c>
      <c r="U4160" s="3" t="s">
        <v>65</v>
      </c>
      <c r="V4160" s="3" t="n">
        <v>0</v>
      </c>
      <c r="W4160" s="3" t="n">
        <v>0</v>
      </c>
      <c r="X4160" s="3" t="n">
        <v>0</v>
      </c>
      <c r="Y4160" s="3" t="s">
        <v>30</v>
      </c>
      <c r="Z4160" s="3" t="s">
        <v>30</v>
      </c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</row>
    <row r="4161" customFormat="false" ht="15.75" hidden="false" customHeight="false" outlineLevel="0" collapsed="false">
      <c r="A4161" s="3" t="n">
        <v>4160</v>
      </c>
      <c r="B4161" s="3" t="s">
        <v>12150</v>
      </c>
      <c r="C4161" s="3" t="s">
        <v>12151</v>
      </c>
      <c r="D4161" s="3" t="n">
        <v>1</v>
      </c>
      <c r="E4161" s="3" t="n">
        <v>0.465309</v>
      </c>
      <c r="F4161" s="3" t="n">
        <v>38</v>
      </c>
      <c r="G4161" s="3" t="n">
        <v>38</v>
      </c>
      <c r="H4161" s="3" t="n">
        <v>3</v>
      </c>
      <c r="I4161" s="3" t="n">
        <v>3</v>
      </c>
      <c r="J4161" s="3" t="n">
        <v>7</v>
      </c>
      <c r="K4161" s="3" t="n">
        <v>7</v>
      </c>
      <c r="L4161" s="3" t="n">
        <v>23</v>
      </c>
      <c r="M4161" s="3" t="n">
        <v>23</v>
      </c>
      <c r="N4161" s="3" t="n">
        <v>-1</v>
      </c>
      <c r="O4161" s="3" t="n">
        <v>-1</v>
      </c>
      <c r="P4161" s="3" t="n">
        <v>8.6</v>
      </c>
      <c r="Q4161" s="3" t="n">
        <v>24.2</v>
      </c>
      <c r="R4161" s="3" t="s">
        <v>12152</v>
      </c>
      <c r="S4161" s="4" t="n">
        <v>45747.6606134259</v>
      </c>
      <c r="T4161" s="3" t="s">
        <v>256</v>
      </c>
      <c r="U4161" s="3" t="s">
        <v>256</v>
      </c>
      <c r="V4161" s="3" t="n">
        <v>0</v>
      </c>
      <c r="W4161" s="3" t="n">
        <v>0</v>
      </c>
      <c r="X4161" s="3" t="n">
        <v>0</v>
      </c>
      <c r="Y4161" s="3" t="s">
        <v>30</v>
      </c>
      <c r="Z4161" s="3" t="s">
        <v>30</v>
      </c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</row>
    <row r="4162" customFormat="false" ht="15.75" hidden="false" customHeight="false" outlineLevel="0" collapsed="false">
      <c r="A4162" s="3" t="n">
        <v>4161</v>
      </c>
      <c r="B4162" s="3" t="s">
        <v>12153</v>
      </c>
      <c r="C4162" s="3" t="s">
        <v>12154</v>
      </c>
      <c r="D4162" s="3" t="n">
        <v>1</v>
      </c>
      <c r="E4162" s="3" t="n">
        <v>1.7178706</v>
      </c>
      <c r="F4162" s="3" t="n">
        <v>59</v>
      </c>
      <c r="G4162" s="3" t="n">
        <v>59</v>
      </c>
      <c r="H4162" s="3" t="n">
        <v>9</v>
      </c>
      <c r="I4162" s="3" t="n">
        <v>9</v>
      </c>
      <c r="J4162" s="3" t="n">
        <v>66</v>
      </c>
      <c r="K4162" s="3" t="n">
        <v>66</v>
      </c>
      <c r="L4162" s="3" t="n">
        <v>9</v>
      </c>
      <c r="M4162" s="3" t="n">
        <v>9</v>
      </c>
      <c r="N4162" s="3" t="n">
        <v>-1</v>
      </c>
      <c r="O4162" s="3" t="n">
        <v>-1</v>
      </c>
      <c r="P4162" s="3" t="n">
        <v>8.7</v>
      </c>
      <c r="Q4162" s="3" t="n">
        <v>24.2</v>
      </c>
      <c r="R4162" s="3" t="s">
        <v>12155</v>
      </c>
      <c r="S4162" s="4" t="n">
        <v>45747.6606597222</v>
      </c>
      <c r="T4162" s="3" t="s">
        <v>1920</v>
      </c>
      <c r="U4162" s="3" t="s">
        <v>1920</v>
      </c>
      <c r="V4162" s="3" t="n">
        <v>0</v>
      </c>
      <c r="W4162" s="3" t="n">
        <v>0</v>
      </c>
      <c r="X4162" s="3" t="n">
        <v>0</v>
      </c>
      <c r="Y4162" s="3" t="s">
        <v>30</v>
      </c>
      <c r="Z4162" s="3" t="s">
        <v>30</v>
      </c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</row>
    <row r="4163" customFormat="false" ht="15.75" hidden="false" customHeight="false" outlineLevel="0" collapsed="false">
      <c r="A4163" s="3" t="n">
        <v>4162</v>
      </c>
      <c r="B4163" s="3" t="s">
        <v>12156</v>
      </c>
      <c r="C4163" s="3" t="s">
        <v>12157</v>
      </c>
      <c r="D4163" s="3" t="n">
        <v>1</v>
      </c>
      <c r="E4163" s="3" t="n">
        <v>3.9119456</v>
      </c>
      <c r="F4163" s="3" t="n">
        <v>103</v>
      </c>
      <c r="G4163" s="3" t="n">
        <v>103</v>
      </c>
      <c r="H4163" s="3" t="n">
        <v>9</v>
      </c>
      <c r="I4163" s="3" t="n">
        <v>9</v>
      </c>
      <c r="J4163" s="3" t="n">
        <v>109</v>
      </c>
      <c r="K4163" s="3" t="n">
        <v>109</v>
      </c>
      <c r="L4163" s="3" t="n">
        <v>18</v>
      </c>
      <c r="M4163" s="3" t="n">
        <v>18</v>
      </c>
      <c r="N4163" s="3" t="n">
        <v>0</v>
      </c>
      <c r="O4163" s="3" t="n">
        <v>-1</v>
      </c>
      <c r="P4163" s="3" t="n">
        <v>8.7</v>
      </c>
      <c r="Q4163" s="3" t="n">
        <v>24.2</v>
      </c>
      <c r="R4163" s="3" t="s">
        <v>12158</v>
      </c>
      <c r="S4163" s="4" t="n">
        <v>45747.660775463</v>
      </c>
      <c r="T4163" s="3" t="s">
        <v>1920</v>
      </c>
      <c r="U4163" s="3" t="s">
        <v>1920</v>
      </c>
      <c r="V4163" s="3" t="n">
        <v>1</v>
      </c>
      <c r="W4163" s="3" t="n">
        <v>0</v>
      </c>
      <c r="X4163" s="3" t="n">
        <v>0</v>
      </c>
      <c r="Y4163" s="3" t="s">
        <v>30</v>
      </c>
      <c r="Z4163" s="3" t="s">
        <v>30</v>
      </c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</row>
    <row r="4164" customFormat="false" ht="15.75" hidden="false" customHeight="false" outlineLevel="0" collapsed="false">
      <c r="A4164" s="3" t="n">
        <v>4163</v>
      </c>
      <c r="B4164" s="3" t="s">
        <v>12159</v>
      </c>
      <c r="C4164" s="3" t="s">
        <v>12160</v>
      </c>
      <c r="D4164" s="3" t="n">
        <v>1</v>
      </c>
      <c r="E4164" s="3" t="n">
        <v>2.8889214</v>
      </c>
      <c r="F4164" s="3" t="n">
        <v>78</v>
      </c>
      <c r="G4164" s="3" t="n">
        <v>78</v>
      </c>
      <c r="H4164" s="3" t="n">
        <v>3</v>
      </c>
      <c r="I4164" s="3" t="n">
        <v>3</v>
      </c>
      <c r="J4164" s="3" t="n">
        <v>29</v>
      </c>
      <c r="K4164" s="3" t="n">
        <v>29</v>
      </c>
      <c r="L4164" s="3" t="n">
        <v>29</v>
      </c>
      <c r="M4164" s="3" t="n">
        <v>29</v>
      </c>
      <c r="N4164" s="3" t="n">
        <v>-1</v>
      </c>
      <c r="O4164" s="3" t="n">
        <v>-1</v>
      </c>
      <c r="P4164" s="3" t="n">
        <v>8.7</v>
      </c>
      <c r="Q4164" s="3" t="n">
        <v>24.2</v>
      </c>
      <c r="R4164" s="3" t="s">
        <v>12161</v>
      </c>
      <c r="S4164" s="4" t="n">
        <v>45747.6608449074</v>
      </c>
      <c r="T4164" s="3" t="s">
        <v>256</v>
      </c>
      <c r="U4164" s="3" t="s">
        <v>256</v>
      </c>
      <c r="V4164" s="3" t="n">
        <v>0</v>
      </c>
      <c r="W4164" s="3" t="n">
        <v>0</v>
      </c>
      <c r="X4164" s="3" t="n">
        <v>0</v>
      </c>
      <c r="Y4164" s="3" t="s">
        <v>30</v>
      </c>
      <c r="Z4164" s="3" t="s">
        <v>30</v>
      </c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</row>
    <row r="4165" customFormat="false" ht="15.75" hidden="false" customHeight="false" outlineLevel="0" collapsed="false">
      <c r="A4165" s="3" t="n">
        <v>4164</v>
      </c>
      <c r="B4165" s="3" t="s">
        <v>12162</v>
      </c>
      <c r="C4165" s="3" t="s">
        <v>12163</v>
      </c>
      <c r="D4165" s="3" t="n">
        <v>1</v>
      </c>
      <c r="E4165" s="3" t="n">
        <v>3.9966013</v>
      </c>
      <c r="F4165" s="3" t="n">
        <v>103</v>
      </c>
      <c r="G4165" s="3" t="n">
        <v>103</v>
      </c>
      <c r="H4165" s="3" t="n">
        <v>9</v>
      </c>
      <c r="I4165" s="3" t="n">
        <v>9</v>
      </c>
      <c r="J4165" s="3" t="n">
        <v>109</v>
      </c>
      <c r="K4165" s="3" t="n">
        <v>109</v>
      </c>
      <c r="L4165" s="3" t="n">
        <v>18</v>
      </c>
      <c r="M4165" s="3" t="n">
        <v>18</v>
      </c>
      <c r="N4165" s="3" t="n">
        <v>0</v>
      </c>
      <c r="O4165" s="3" t="n">
        <v>-1</v>
      </c>
      <c r="P4165" s="3" t="n">
        <v>8.7</v>
      </c>
      <c r="Q4165" s="3" t="n">
        <v>24.2</v>
      </c>
      <c r="R4165" s="3" t="s">
        <v>12164</v>
      </c>
      <c r="S4165" s="4" t="n">
        <v>45747.6609606482</v>
      </c>
      <c r="T4165" s="3" t="s">
        <v>1920</v>
      </c>
      <c r="U4165" s="3" t="s">
        <v>1920</v>
      </c>
      <c r="V4165" s="3" t="n">
        <v>1</v>
      </c>
      <c r="W4165" s="3" t="n">
        <v>0</v>
      </c>
      <c r="X4165" s="3" t="n">
        <v>0</v>
      </c>
      <c r="Y4165" s="3" t="s">
        <v>30</v>
      </c>
      <c r="Z4165" s="3" t="s">
        <v>30</v>
      </c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</row>
    <row r="4166" customFormat="false" ht="15.75" hidden="false" customHeight="false" outlineLevel="0" collapsed="false">
      <c r="A4166" s="3" t="n">
        <v>4165</v>
      </c>
      <c r="B4166" s="3" t="s">
        <v>12165</v>
      </c>
      <c r="C4166" s="3" t="s">
        <v>12166</v>
      </c>
      <c r="D4166" s="3" t="n">
        <v>1</v>
      </c>
      <c r="E4166" s="3" t="n">
        <v>2.773316</v>
      </c>
      <c r="F4166" s="3" t="n">
        <v>78</v>
      </c>
      <c r="G4166" s="3" t="n">
        <v>78</v>
      </c>
      <c r="H4166" s="3" t="n">
        <v>3</v>
      </c>
      <c r="I4166" s="3" t="n">
        <v>3</v>
      </c>
      <c r="J4166" s="3" t="n">
        <v>40</v>
      </c>
      <c r="K4166" s="3" t="n">
        <v>40</v>
      </c>
      <c r="L4166" s="3" t="n">
        <v>29</v>
      </c>
      <c r="M4166" s="3" t="n">
        <v>29</v>
      </c>
      <c r="N4166" s="3" t="n">
        <v>-1</v>
      </c>
      <c r="O4166" s="3" t="n">
        <v>-1</v>
      </c>
      <c r="P4166" s="3" t="n">
        <v>8.7</v>
      </c>
      <c r="Q4166" s="3" t="n">
        <v>24.2</v>
      </c>
      <c r="R4166" s="3" t="s">
        <v>12167</v>
      </c>
      <c r="S4166" s="4" t="n">
        <v>45747.6610300926</v>
      </c>
      <c r="T4166" s="3" t="s">
        <v>256</v>
      </c>
      <c r="U4166" s="3" t="s">
        <v>256</v>
      </c>
      <c r="V4166" s="3" t="n">
        <v>0</v>
      </c>
      <c r="W4166" s="3" t="n">
        <v>0</v>
      </c>
      <c r="X4166" s="3" t="n">
        <v>0</v>
      </c>
      <c r="Y4166" s="3" t="s">
        <v>30</v>
      </c>
      <c r="Z4166" s="3" t="s">
        <v>30</v>
      </c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</row>
    <row r="4167" customFormat="false" ht="15.75" hidden="false" customHeight="false" outlineLevel="0" collapsed="false">
      <c r="A4167" s="3" t="n">
        <v>4166</v>
      </c>
      <c r="B4167" s="3" t="s">
        <v>12168</v>
      </c>
      <c r="C4167" s="3" t="s">
        <v>12169</v>
      </c>
      <c r="D4167" s="3" t="n">
        <v>1</v>
      </c>
      <c r="E4167" s="3" t="n">
        <v>1.8697323</v>
      </c>
      <c r="F4167" s="3" t="n">
        <v>59</v>
      </c>
      <c r="G4167" s="3" t="n">
        <v>59</v>
      </c>
      <c r="H4167" s="3" t="n">
        <v>9</v>
      </c>
      <c r="I4167" s="3" t="n">
        <v>9</v>
      </c>
      <c r="J4167" s="3" t="n">
        <v>66</v>
      </c>
      <c r="K4167" s="3" t="n">
        <v>66</v>
      </c>
      <c r="L4167" s="3" t="n">
        <v>9</v>
      </c>
      <c r="M4167" s="3" t="n">
        <v>9</v>
      </c>
      <c r="N4167" s="3" t="n">
        <v>-1</v>
      </c>
      <c r="O4167" s="3" t="n">
        <v>-1</v>
      </c>
      <c r="P4167" s="3" t="n">
        <v>8.7</v>
      </c>
      <c r="Q4167" s="3" t="n">
        <v>24.2</v>
      </c>
      <c r="R4167" s="3" t="s">
        <v>12170</v>
      </c>
      <c r="S4167" s="4" t="n">
        <v>45747.661087963</v>
      </c>
      <c r="T4167" s="3" t="s">
        <v>1920</v>
      </c>
      <c r="U4167" s="3" t="s">
        <v>1920</v>
      </c>
      <c r="V4167" s="3" t="n">
        <v>0</v>
      </c>
      <c r="W4167" s="3" t="n">
        <v>0</v>
      </c>
      <c r="X4167" s="3" t="n">
        <v>0</v>
      </c>
      <c r="Y4167" s="3" t="s">
        <v>30</v>
      </c>
      <c r="Z4167" s="3" t="s">
        <v>30</v>
      </c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</row>
    <row r="4168" customFormat="false" ht="15.75" hidden="false" customHeight="false" outlineLevel="0" collapsed="false">
      <c r="A4168" s="3" t="n">
        <v>4167</v>
      </c>
      <c r="B4168" s="3" t="s">
        <v>12171</v>
      </c>
      <c r="C4168" s="3" t="s">
        <v>12172</v>
      </c>
      <c r="D4168" s="3" t="n">
        <v>1</v>
      </c>
      <c r="E4168" s="3" t="n">
        <v>0.5632116</v>
      </c>
      <c r="F4168" s="3" t="n">
        <v>9</v>
      </c>
      <c r="G4168" s="3" t="n">
        <v>9</v>
      </c>
      <c r="H4168" s="3" t="n">
        <v>2</v>
      </c>
      <c r="I4168" s="3" t="n">
        <v>2</v>
      </c>
      <c r="J4168" s="3" t="n">
        <v>7</v>
      </c>
      <c r="K4168" s="3" t="n">
        <v>7</v>
      </c>
      <c r="L4168" s="3" t="n">
        <v>0</v>
      </c>
      <c r="M4168" s="3" t="n">
        <v>0</v>
      </c>
      <c r="N4168" s="3" t="n">
        <v>-1</v>
      </c>
      <c r="O4168" s="3" t="n">
        <v>-1</v>
      </c>
      <c r="P4168" s="3" t="n">
        <v>8.7</v>
      </c>
      <c r="Q4168" s="3" t="n">
        <v>24.2</v>
      </c>
      <c r="R4168" s="3" t="s">
        <v>12173</v>
      </c>
      <c r="S4168" s="4" t="n">
        <v>45747.6611226852</v>
      </c>
      <c r="T4168" s="3" t="s">
        <v>65</v>
      </c>
      <c r="U4168" s="3" t="s">
        <v>65</v>
      </c>
      <c r="V4168" s="3" t="n">
        <v>0</v>
      </c>
      <c r="W4168" s="3" t="n">
        <v>0</v>
      </c>
      <c r="X4168" s="3" t="n">
        <v>0</v>
      </c>
      <c r="Y4168" s="3" t="s">
        <v>30</v>
      </c>
      <c r="Z4168" s="3" t="s">
        <v>30</v>
      </c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</row>
    <row r="4169" customFormat="false" ht="15.75" hidden="false" customHeight="false" outlineLevel="0" collapsed="false">
      <c r="A4169" s="3" t="n">
        <v>4168</v>
      </c>
      <c r="B4169" s="3" t="s">
        <v>12174</v>
      </c>
      <c r="C4169" s="3" t="s">
        <v>12175</v>
      </c>
      <c r="D4169" s="3" t="n">
        <v>1</v>
      </c>
      <c r="E4169" s="3" t="n">
        <v>0.4941502</v>
      </c>
      <c r="F4169" s="3" t="n">
        <v>24</v>
      </c>
      <c r="G4169" s="3" t="n">
        <v>24</v>
      </c>
      <c r="H4169" s="3" t="n">
        <v>9</v>
      </c>
      <c r="I4169" s="3" t="n">
        <v>9</v>
      </c>
      <c r="J4169" s="3" t="n">
        <v>25</v>
      </c>
      <c r="K4169" s="3" t="n">
        <v>25</v>
      </c>
      <c r="L4169" s="3" t="n">
        <v>1</v>
      </c>
      <c r="M4169" s="3" t="n">
        <v>1</v>
      </c>
      <c r="N4169" s="3" t="n">
        <v>-1</v>
      </c>
      <c r="O4169" s="3" t="n">
        <v>-1</v>
      </c>
      <c r="P4169" s="3" t="n">
        <v>8.7</v>
      </c>
      <c r="Q4169" s="3" t="n">
        <v>24.2</v>
      </c>
      <c r="R4169" s="3" t="s">
        <v>12176</v>
      </c>
      <c r="S4169" s="4" t="n">
        <v>45747.6611574074</v>
      </c>
      <c r="T4169" s="3" t="s">
        <v>65</v>
      </c>
      <c r="U4169" s="3" t="s">
        <v>65</v>
      </c>
      <c r="V4169" s="3" t="n">
        <v>0</v>
      </c>
      <c r="W4169" s="3" t="n">
        <v>0</v>
      </c>
      <c r="X4169" s="3" t="n">
        <v>0</v>
      </c>
      <c r="Y4169" s="3" t="s">
        <v>30</v>
      </c>
      <c r="Z4169" s="3" t="s">
        <v>30</v>
      </c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</row>
    <row r="4170" customFormat="false" ht="15.75" hidden="false" customHeight="false" outlineLevel="0" collapsed="false">
      <c r="A4170" s="3" t="n">
        <v>4169</v>
      </c>
      <c r="B4170" s="3" t="s">
        <v>12177</v>
      </c>
      <c r="C4170" s="3" t="s">
        <v>12178</v>
      </c>
      <c r="D4170" s="3" t="n">
        <v>1</v>
      </c>
      <c r="E4170" s="3" t="n">
        <v>2.6805951</v>
      </c>
      <c r="F4170" s="3" t="n">
        <v>36</v>
      </c>
      <c r="G4170" s="3" t="n">
        <v>36</v>
      </c>
      <c r="H4170" s="3" t="n">
        <v>6</v>
      </c>
      <c r="I4170" s="3" t="n">
        <v>6</v>
      </c>
      <c r="J4170" s="3" t="n">
        <v>37</v>
      </c>
      <c r="K4170" s="3" t="n">
        <v>37</v>
      </c>
      <c r="L4170" s="3" t="n">
        <v>6</v>
      </c>
      <c r="M4170" s="3" t="n">
        <v>6</v>
      </c>
      <c r="N4170" s="3" t="n">
        <v>-1</v>
      </c>
      <c r="O4170" s="3" t="n">
        <v>-1</v>
      </c>
      <c r="P4170" s="3" t="n">
        <v>8.7</v>
      </c>
      <c r="Q4170" s="3" t="n">
        <v>24.2</v>
      </c>
      <c r="R4170" s="3" t="s">
        <v>12179</v>
      </c>
      <c r="S4170" s="4" t="n">
        <v>45747.6612268519</v>
      </c>
      <c r="T4170" s="3" t="s">
        <v>1920</v>
      </c>
      <c r="U4170" s="3" t="s">
        <v>1920</v>
      </c>
      <c r="V4170" s="3" t="n">
        <v>0</v>
      </c>
      <c r="W4170" s="3" t="n">
        <v>0</v>
      </c>
      <c r="X4170" s="3" t="n">
        <v>0</v>
      </c>
      <c r="Y4170" s="3" t="s">
        <v>30</v>
      </c>
      <c r="Z4170" s="3" t="s">
        <v>30</v>
      </c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</row>
    <row r="4171" customFormat="false" ht="15.75" hidden="false" customHeight="false" outlineLevel="0" collapsed="false">
      <c r="A4171" s="3" t="n">
        <v>4170</v>
      </c>
      <c r="B4171" s="3" t="s">
        <v>12180</v>
      </c>
      <c r="C4171" s="3" t="s">
        <v>12181</v>
      </c>
      <c r="D4171" s="3" t="n">
        <v>1</v>
      </c>
      <c r="E4171" s="3" t="n">
        <v>0.8708357</v>
      </c>
      <c r="F4171" s="3" t="n">
        <v>21</v>
      </c>
      <c r="G4171" s="3" t="n">
        <v>21</v>
      </c>
      <c r="H4171" s="3" t="n">
        <v>6</v>
      </c>
      <c r="I4171" s="3" t="n">
        <v>6</v>
      </c>
      <c r="J4171" s="3" t="n">
        <v>18</v>
      </c>
      <c r="K4171" s="3" t="n">
        <v>18</v>
      </c>
      <c r="L4171" s="3" t="n">
        <v>2</v>
      </c>
      <c r="M4171" s="3" t="n">
        <v>2</v>
      </c>
      <c r="N4171" s="3" t="n">
        <v>-1</v>
      </c>
      <c r="O4171" s="3" t="n">
        <v>-1</v>
      </c>
      <c r="P4171" s="3" t="n">
        <v>8.7</v>
      </c>
      <c r="Q4171" s="3" t="n">
        <v>24.2</v>
      </c>
      <c r="R4171" s="3" t="s">
        <v>12182</v>
      </c>
      <c r="S4171" s="4" t="n">
        <v>45747.6612615741</v>
      </c>
      <c r="T4171" s="3" t="s">
        <v>65</v>
      </c>
      <c r="U4171" s="3" t="s">
        <v>65</v>
      </c>
      <c r="V4171" s="3" t="n">
        <v>0</v>
      </c>
      <c r="W4171" s="3" t="n">
        <v>0</v>
      </c>
      <c r="X4171" s="3" t="n">
        <v>0</v>
      </c>
      <c r="Y4171" s="3" t="s">
        <v>30</v>
      </c>
      <c r="Z4171" s="3" t="s">
        <v>30</v>
      </c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</row>
    <row r="4172" customFormat="false" ht="15.75" hidden="false" customHeight="false" outlineLevel="0" collapsed="false">
      <c r="A4172" s="3" t="n">
        <v>4171</v>
      </c>
      <c r="B4172" s="3" t="s">
        <v>12183</v>
      </c>
      <c r="C4172" s="3" t="s">
        <v>12184</v>
      </c>
      <c r="D4172" s="3" t="n">
        <v>1</v>
      </c>
      <c r="E4172" s="3" t="n">
        <v>1.631535</v>
      </c>
      <c r="F4172" s="3" t="n">
        <v>57</v>
      </c>
      <c r="G4172" s="3" t="n">
        <v>57</v>
      </c>
      <c r="H4172" s="3" t="n">
        <v>9</v>
      </c>
      <c r="I4172" s="3" t="n">
        <v>9</v>
      </c>
      <c r="J4172" s="3" t="n">
        <v>64</v>
      </c>
      <c r="K4172" s="3" t="n">
        <v>64</v>
      </c>
      <c r="L4172" s="3" t="n">
        <v>9</v>
      </c>
      <c r="M4172" s="3" t="n">
        <v>9</v>
      </c>
      <c r="N4172" s="3" t="n">
        <v>-1</v>
      </c>
      <c r="O4172" s="3" t="n">
        <v>-1</v>
      </c>
      <c r="P4172" s="3" t="n">
        <v>8.7</v>
      </c>
      <c r="Q4172" s="3" t="n">
        <v>24.2</v>
      </c>
      <c r="R4172" s="3" t="s">
        <v>12185</v>
      </c>
      <c r="S4172" s="4" t="n">
        <v>45747.6613078704</v>
      </c>
      <c r="T4172" s="3" t="s">
        <v>1920</v>
      </c>
      <c r="U4172" s="3" t="s">
        <v>1920</v>
      </c>
      <c r="V4172" s="3" t="n">
        <v>0</v>
      </c>
      <c r="W4172" s="3" t="n">
        <v>0</v>
      </c>
      <c r="X4172" s="3" t="n">
        <v>0</v>
      </c>
      <c r="Y4172" s="3" t="s">
        <v>30</v>
      </c>
      <c r="Z4172" s="3" t="s">
        <v>30</v>
      </c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</row>
    <row r="4173" customFormat="false" ht="15.75" hidden="false" customHeight="false" outlineLevel="0" collapsed="false">
      <c r="A4173" s="3" t="n">
        <v>4172</v>
      </c>
      <c r="B4173" s="3" t="s">
        <v>12186</v>
      </c>
      <c r="C4173" s="3" t="s">
        <v>12187</v>
      </c>
      <c r="D4173" s="3" t="n">
        <v>1</v>
      </c>
      <c r="E4173" s="3" t="n">
        <v>1.0598265</v>
      </c>
      <c r="F4173" s="3" t="n">
        <v>22</v>
      </c>
      <c r="G4173" s="3" t="n">
        <v>22</v>
      </c>
      <c r="H4173" s="3" t="n">
        <v>1</v>
      </c>
      <c r="I4173" s="3" t="n">
        <v>1</v>
      </c>
      <c r="J4173" s="3" t="n">
        <v>14</v>
      </c>
      <c r="K4173" s="3" t="n">
        <v>14</v>
      </c>
      <c r="L4173" s="3" t="n">
        <v>0</v>
      </c>
      <c r="M4173" s="3" t="n">
        <v>0</v>
      </c>
      <c r="N4173" s="3" t="n">
        <v>-1</v>
      </c>
      <c r="O4173" s="3" t="n">
        <v>-1</v>
      </c>
      <c r="P4173" s="3" t="n">
        <v>8.7</v>
      </c>
      <c r="Q4173" s="3" t="n">
        <v>24.2</v>
      </c>
      <c r="R4173" s="3" t="s">
        <v>12188</v>
      </c>
      <c r="S4173" s="4" t="n">
        <v>45747.6613541667</v>
      </c>
      <c r="T4173" s="3" t="s">
        <v>65</v>
      </c>
      <c r="U4173" s="3" t="s">
        <v>65</v>
      </c>
      <c r="V4173" s="3" t="n">
        <v>0</v>
      </c>
      <c r="W4173" s="3" t="n">
        <v>0</v>
      </c>
      <c r="X4173" s="3" t="n">
        <v>0</v>
      </c>
      <c r="Y4173" s="3" t="s">
        <v>30</v>
      </c>
      <c r="Z4173" s="3" t="s">
        <v>30</v>
      </c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</row>
    <row r="4174" customFormat="false" ht="15.75" hidden="false" customHeight="false" outlineLevel="0" collapsed="false">
      <c r="A4174" s="3" t="n">
        <v>4173</v>
      </c>
      <c r="B4174" s="3" t="s">
        <v>12189</v>
      </c>
      <c r="C4174" s="3" t="s">
        <v>12190</v>
      </c>
      <c r="D4174" s="3" t="n">
        <v>1</v>
      </c>
      <c r="E4174" s="3" t="n">
        <v>2.1471022</v>
      </c>
      <c r="F4174" s="3" t="n">
        <v>21</v>
      </c>
      <c r="G4174" s="3" t="n">
        <v>21</v>
      </c>
      <c r="H4174" s="3" t="n">
        <v>2</v>
      </c>
      <c r="I4174" s="3" t="n">
        <v>2</v>
      </c>
      <c r="J4174" s="3" t="n">
        <v>0</v>
      </c>
      <c r="K4174" s="3" t="n">
        <v>0</v>
      </c>
      <c r="L4174" s="3" t="n">
        <v>13</v>
      </c>
      <c r="M4174" s="3" t="n">
        <v>13</v>
      </c>
      <c r="N4174" s="3" t="n">
        <v>-1</v>
      </c>
      <c r="O4174" s="3" t="n">
        <v>-1</v>
      </c>
      <c r="P4174" s="3" t="n">
        <v>8.7</v>
      </c>
      <c r="Q4174" s="3" t="n">
        <v>24.2</v>
      </c>
      <c r="R4174" s="3" t="s">
        <v>12191</v>
      </c>
      <c r="S4174" s="4" t="n">
        <v>45747.661412037</v>
      </c>
      <c r="T4174" s="3" t="s">
        <v>256</v>
      </c>
      <c r="U4174" s="3" t="s">
        <v>256</v>
      </c>
      <c r="V4174" s="3" t="n">
        <v>0</v>
      </c>
      <c r="W4174" s="3" t="n">
        <v>0</v>
      </c>
      <c r="X4174" s="3" t="n">
        <v>0</v>
      </c>
      <c r="Y4174" s="3" t="s">
        <v>30</v>
      </c>
      <c r="Z4174" s="3" t="s">
        <v>30</v>
      </c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</row>
    <row r="4175" customFormat="false" ht="15.75" hidden="false" customHeight="false" outlineLevel="0" collapsed="false">
      <c r="A4175" s="3" t="n">
        <v>4174</v>
      </c>
      <c r="B4175" s="3" t="s">
        <v>12192</v>
      </c>
      <c r="C4175" s="3" t="s">
        <v>12193</v>
      </c>
      <c r="D4175" s="3" t="n">
        <v>1</v>
      </c>
      <c r="E4175" s="3" t="n">
        <v>0.5327628</v>
      </c>
      <c r="F4175" s="3" t="n">
        <v>15</v>
      </c>
      <c r="G4175" s="3" t="n">
        <v>15</v>
      </c>
      <c r="H4175" s="3" t="n">
        <v>2</v>
      </c>
      <c r="I4175" s="3" t="n">
        <v>2</v>
      </c>
      <c r="J4175" s="3" t="n">
        <v>2</v>
      </c>
      <c r="K4175" s="3" t="n">
        <v>2</v>
      </c>
      <c r="L4175" s="3" t="n">
        <v>0</v>
      </c>
      <c r="M4175" s="3" t="n">
        <v>0</v>
      </c>
      <c r="N4175" s="3" t="n">
        <v>-1</v>
      </c>
      <c r="O4175" s="3" t="n">
        <v>-1</v>
      </c>
      <c r="P4175" s="3" t="n">
        <v>8.7</v>
      </c>
      <c r="Q4175" s="3" t="n">
        <v>24.2</v>
      </c>
      <c r="R4175" s="3" t="s">
        <v>12194</v>
      </c>
      <c r="S4175" s="4" t="n">
        <v>45747.6614351852</v>
      </c>
      <c r="T4175" s="3" t="s">
        <v>65</v>
      </c>
      <c r="U4175" s="3" t="s">
        <v>65</v>
      </c>
      <c r="V4175" s="3" t="n">
        <v>0</v>
      </c>
      <c r="W4175" s="3" t="n">
        <v>0</v>
      </c>
      <c r="X4175" s="3" t="n">
        <v>0</v>
      </c>
      <c r="Y4175" s="3" t="s">
        <v>30</v>
      </c>
      <c r="Z4175" s="3" t="s">
        <v>30</v>
      </c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</row>
    <row r="4176" customFormat="false" ht="15.75" hidden="false" customHeight="false" outlineLevel="0" collapsed="false">
      <c r="A4176" s="3" t="n">
        <v>4175</v>
      </c>
      <c r="B4176" s="3" t="s">
        <v>12195</v>
      </c>
      <c r="C4176" s="3" t="s">
        <v>12196</v>
      </c>
      <c r="D4176" s="3" t="n">
        <v>1</v>
      </c>
      <c r="E4176" s="3" t="n">
        <v>0.4805631</v>
      </c>
      <c r="F4176" s="3" t="n">
        <v>38</v>
      </c>
      <c r="G4176" s="3" t="n">
        <v>38</v>
      </c>
      <c r="H4176" s="3" t="n">
        <v>3</v>
      </c>
      <c r="I4176" s="3" t="n">
        <v>3</v>
      </c>
      <c r="J4176" s="3" t="n">
        <v>7</v>
      </c>
      <c r="K4176" s="3" t="n">
        <v>7</v>
      </c>
      <c r="L4176" s="3" t="n">
        <v>23</v>
      </c>
      <c r="M4176" s="3" t="n">
        <v>23</v>
      </c>
      <c r="N4176" s="3" t="n">
        <v>-1</v>
      </c>
      <c r="O4176" s="3" t="n">
        <v>-1</v>
      </c>
      <c r="P4176" s="3" t="n">
        <v>8.7</v>
      </c>
      <c r="Q4176" s="3" t="n">
        <v>24.2</v>
      </c>
      <c r="R4176" s="3" t="s">
        <v>12197</v>
      </c>
      <c r="S4176" s="4" t="n">
        <v>45747.6614699074</v>
      </c>
      <c r="T4176" s="3" t="s">
        <v>256</v>
      </c>
      <c r="U4176" s="3" t="s">
        <v>256</v>
      </c>
      <c r="V4176" s="3" t="n">
        <v>0</v>
      </c>
      <c r="W4176" s="3" t="n">
        <v>0</v>
      </c>
      <c r="X4176" s="3" t="n">
        <v>0</v>
      </c>
      <c r="Y4176" s="3" t="s">
        <v>30</v>
      </c>
      <c r="Z4176" s="3" t="s">
        <v>30</v>
      </c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</row>
    <row r="4177" customFormat="false" ht="15.75" hidden="false" customHeight="false" outlineLevel="0" collapsed="false">
      <c r="A4177" s="3" t="n">
        <v>4176</v>
      </c>
      <c r="B4177" s="3" t="s">
        <v>12198</v>
      </c>
      <c r="C4177" s="3" t="s">
        <v>12199</v>
      </c>
      <c r="D4177" s="3" t="n">
        <v>1</v>
      </c>
      <c r="E4177" s="3" t="n">
        <v>1.7502981</v>
      </c>
      <c r="F4177" s="3" t="n">
        <v>59</v>
      </c>
      <c r="G4177" s="3" t="n">
        <v>59</v>
      </c>
      <c r="H4177" s="3" t="n">
        <v>9</v>
      </c>
      <c r="I4177" s="3" t="n">
        <v>9</v>
      </c>
      <c r="J4177" s="3" t="n">
        <v>66</v>
      </c>
      <c r="K4177" s="3" t="n">
        <v>66</v>
      </c>
      <c r="L4177" s="3" t="n">
        <v>9</v>
      </c>
      <c r="M4177" s="3" t="n">
        <v>9</v>
      </c>
      <c r="N4177" s="3" t="n">
        <v>-1</v>
      </c>
      <c r="O4177" s="3" t="n">
        <v>-1</v>
      </c>
      <c r="P4177" s="3" t="n">
        <v>8.8</v>
      </c>
      <c r="Q4177" s="3" t="n">
        <v>24.2</v>
      </c>
      <c r="R4177" s="3" t="s">
        <v>12200</v>
      </c>
      <c r="S4177" s="4" t="n">
        <v>45747.6615277778</v>
      </c>
      <c r="T4177" s="3" t="s">
        <v>1920</v>
      </c>
      <c r="U4177" s="3" t="s">
        <v>1920</v>
      </c>
      <c r="V4177" s="3" t="n">
        <v>0</v>
      </c>
      <c r="W4177" s="3" t="n">
        <v>0</v>
      </c>
      <c r="X4177" s="3" t="n">
        <v>0</v>
      </c>
      <c r="Y4177" s="3" t="s">
        <v>30</v>
      </c>
      <c r="Z4177" s="3" t="s">
        <v>30</v>
      </c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</row>
    <row r="4178" customFormat="false" ht="15.75" hidden="false" customHeight="false" outlineLevel="0" collapsed="false">
      <c r="A4178" s="3" t="n">
        <v>4177</v>
      </c>
      <c r="B4178" s="3" t="s">
        <v>12201</v>
      </c>
      <c r="C4178" s="3" t="s">
        <v>12202</v>
      </c>
      <c r="D4178" s="3" t="n">
        <v>1</v>
      </c>
      <c r="E4178" s="3" t="n">
        <v>3.8727441</v>
      </c>
      <c r="F4178" s="3" t="n">
        <v>103</v>
      </c>
      <c r="G4178" s="3" t="n">
        <v>103</v>
      </c>
      <c r="H4178" s="3" t="n">
        <v>9</v>
      </c>
      <c r="I4178" s="3" t="n">
        <v>9</v>
      </c>
      <c r="J4178" s="3" t="n">
        <v>109</v>
      </c>
      <c r="K4178" s="3" t="n">
        <v>109</v>
      </c>
      <c r="L4178" s="3" t="n">
        <v>18</v>
      </c>
      <c r="M4178" s="3" t="n">
        <v>18</v>
      </c>
      <c r="N4178" s="3" t="n">
        <v>0</v>
      </c>
      <c r="O4178" s="3" t="n">
        <v>-1</v>
      </c>
      <c r="P4178" s="3" t="n">
        <v>8.8</v>
      </c>
      <c r="Q4178" s="3" t="n">
        <v>24.2</v>
      </c>
      <c r="R4178" s="3" t="s">
        <v>12203</v>
      </c>
      <c r="S4178" s="4" t="n">
        <v>45747.6616435185</v>
      </c>
      <c r="T4178" s="3" t="s">
        <v>1920</v>
      </c>
      <c r="U4178" s="3" t="s">
        <v>1920</v>
      </c>
      <c r="V4178" s="3" t="n">
        <v>1</v>
      </c>
      <c r="W4178" s="3" t="n">
        <v>0</v>
      </c>
      <c r="X4178" s="3" t="n">
        <v>0</v>
      </c>
      <c r="Y4178" s="3" t="s">
        <v>30</v>
      </c>
      <c r="Z4178" s="3" t="s">
        <v>30</v>
      </c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</row>
    <row r="4179" customFormat="false" ht="15.75" hidden="false" customHeight="false" outlineLevel="0" collapsed="false">
      <c r="A4179" s="3" t="n">
        <v>4178</v>
      </c>
      <c r="B4179" s="3" t="s">
        <v>12204</v>
      </c>
      <c r="C4179" s="3" t="s">
        <v>12205</v>
      </c>
      <c r="D4179" s="3" t="n">
        <v>1</v>
      </c>
      <c r="E4179" s="3" t="n">
        <v>2.6816593</v>
      </c>
      <c r="F4179" s="3" t="n">
        <v>78</v>
      </c>
      <c r="G4179" s="3" t="n">
        <v>78</v>
      </c>
      <c r="H4179" s="3" t="n">
        <v>3</v>
      </c>
      <c r="I4179" s="3" t="n">
        <v>3</v>
      </c>
      <c r="J4179" s="3" t="n">
        <v>29</v>
      </c>
      <c r="K4179" s="3" t="n">
        <v>29</v>
      </c>
      <c r="L4179" s="3" t="n">
        <v>29</v>
      </c>
      <c r="M4179" s="3" t="n">
        <v>29</v>
      </c>
      <c r="N4179" s="3" t="n">
        <v>-1</v>
      </c>
      <c r="O4179" s="3" t="n">
        <v>-1</v>
      </c>
      <c r="P4179" s="3" t="n">
        <v>8.8</v>
      </c>
      <c r="Q4179" s="3" t="n">
        <v>24.2</v>
      </c>
      <c r="R4179" s="3" t="s">
        <v>12206</v>
      </c>
      <c r="S4179" s="4" t="n">
        <v>45747.6617013889</v>
      </c>
      <c r="T4179" s="3" t="s">
        <v>256</v>
      </c>
      <c r="U4179" s="3" t="s">
        <v>256</v>
      </c>
      <c r="V4179" s="3" t="n">
        <v>0</v>
      </c>
      <c r="W4179" s="3" t="n">
        <v>0</v>
      </c>
      <c r="X4179" s="3" t="n">
        <v>0</v>
      </c>
      <c r="Y4179" s="3" t="s">
        <v>30</v>
      </c>
      <c r="Z4179" s="3" t="s">
        <v>30</v>
      </c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</row>
    <row r="4180" customFormat="false" ht="15.75" hidden="false" customHeight="false" outlineLevel="0" collapsed="false">
      <c r="A4180" s="3" t="n">
        <v>4179</v>
      </c>
      <c r="B4180" s="3" t="s">
        <v>12207</v>
      </c>
      <c r="C4180" s="3" t="s">
        <v>12208</v>
      </c>
      <c r="D4180" s="3" t="n">
        <v>1</v>
      </c>
      <c r="E4180" s="3" t="n">
        <v>3.7874533</v>
      </c>
      <c r="F4180" s="3" t="n">
        <v>103</v>
      </c>
      <c r="G4180" s="3" t="n">
        <v>103</v>
      </c>
      <c r="H4180" s="3" t="n">
        <v>9</v>
      </c>
      <c r="I4180" s="3" t="n">
        <v>9</v>
      </c>
      <c r="J4180" s="3" t="n">
        <v>109</v>
      </c>
      <c r="K4180" s="3" t="n">
        <v>109</v>
      </c>
      <c r="L4180" s="3" t="n">
        <v>18</v>
      </c>
      <c r="M4180" s="3" t="n">
        <v>18</v>
      </c>
      <c r="N4180" s="3" t="n">
        <v>0</v>
      </c>
      <c r="O4180" s="3" t="n">
        <v>-1</v>
      </c>
      <c r="P4180" s="3" t="n">
        <v>8.8</v>
      </c>
      <c r="Q4180" s="3" t="n">
        <v>24.2</v>
      </c>
      <c r="R4180" s="3" t="s">
        <v>12209</v>
      </c>
      <c r="S4180" s="4" t="n">
        <v>45747.6618171296</v>
      </c>
      <c r="T4180" s="3" t="s">
        <v>1920</v>
      </c>
      <c r="U4180" s="3" t="s">
        <v>1920</v>
      </c>
      <c r="V4180" s="3" t="n">
        <v>1</v>
      </c>
      <c r="W4180" s="3" t="n">
        <v>0</v>
      </c>
      <c r="X4180" s="3" t="n">
        <v>0</v>
      </c>
      <c r="Y4180" s="3" t="s">
        <v>30</v>
      </c>
      <c r="Z4180" s="3" t="s">
        <v>30</v>
      </c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</row>
    <row r="4181" customFormat="false" ht="15.75" hidden="false" customHeight="false" outlineLevel="0" collapsed="false">
      <c r="A4181" s="3" t="n">
        <v>4180</v>
      </c>
      <c r="B4181" s="3" t="s">
        <v>12210</v>
      </c>
      <c r="C4181" s="3" t="s">
        <v>12211</v>
      </c>
      <c r="D4181" s="3" t="n">
        <v>1</v>
      </c>
      <c r="E4181" s="3" t="n">
        <v>2.7768003</v>
      </c>
      <c r="F4181" s="3" t="n">
        <v>78</v>
      </c>
      <c r="G4181" s="3" t="n">
        <v>78</v>
      </c>
      <c r="H4181" s="3" t="n">
        <v>3</v>
      </c>
      <c r="I4181" s="3" t="n">
        <v>3</v>
      </c>
      <c r="J4181" s="3" t="n">
        <v>40</v>
      </c>
      <c r="K4181" s="3" t="n">
        <v>40</v>
      </c>
      <c r="L4181" s="3" t="n">
        <v>29</v>
      </c>
      <c r="M4181" s="3" t="n">
        <v>29</v>
      </c>
      <c r="N4181" s="3" t="n">
        <v>-1</v>
      </c>
      <c r="O4181" s="3" t="n">
        <v>-1</v>
      </c>
      <c r="P4181" s="3" t="n">
        <v>8.8</v>
      </c>
      <c r="Q4181" s="3" t="n">
        <v>24.2</v>
      </c>
      <c r="R4181" s="3" t="s">
        <v>12212</v>
      </c>
      <c r="S4181" s="4" t="n">
        <v>45747.6618865741</v>
      </c>
      <c r="T4181" s="3" t="s">
        <v>256</v>
      </c>
      <c r="U4181" s="3" t="s">
        <v>256</v>
      </c>
      <c r="V4181" s="3" t="n">
        <v>0</v>
      </c>
      <c r="W4181" s="3" t="n">
        <v>0</v>
      </c>
      <c r="X4181" s="3" t="n">
        <v>0</v>
      </c>
      <c r="Y4181" s="3" t="s">
        <v>30</v>
      </c>
      <c r="Z4181" s="3" t="s">
        <v>30</v>
      </c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</row>
    <row r="4182" customFormat="false" ht="15.75" hidden="false" customHeight="false" outlineLevel="0" collapsed="false">
      <c r="A4182" s="3" t="n">
        <v>4181</v>
      </c>
      <c r="B4182" s="3" t="s">
        <v>12213</v>
      </c>
      <c r="C4182" s="3" t="s">
        <v>12214</v>
      </c>
      <c r="D4182" s="3" t="n">
        <v>1</v>
      </c>
      <c r="E4182" s="3" t="n">
        <v>1.7097022</v>
      </c>
      <c r="F4182" s="3" t="n">
        <v>59</v>
      </c>
      <c r="G4182" s="3" t="n">
        <v>59</v>
      </c>
      <c r="H4182" s="3" t="n">
        <v>9</v>
      </c>
      <c r="I4182" s="3" t="n">
        <v>9</v>
      </c>
      <c r="J4182" s="3" t="n">
        <v>66</v>
      </c>
      <c r="K4182" s="3" t="n">
        <v>66</v>
      </c>
      <c r="L4182" s="3" t="n">
        <v>9</v>
      </c>
      <c r="M4182" s="3" t="n">
        <v>9</v>
      </c>
      <c r="N4182" s="3" t="n">
        <v>-1</v>
      </c>
      <c r="O4182" s="3" t="n">
        <v>-1</v>
      </c>
      <c r="P4182" s="3" t="n">
        <v>8.8</v>
      </c>
      <c r="Q4182" s="3" t="n">
        <v>24.2</v>
      </c>
      <c r="R4182" s="3" t="s">
        <v>12215</v>
      </c>
      <c r="S4182" s="4" t="n">
        <v>45747.6619444444</v>
      </c>
      <c r="T4182" s="3" t="s">
        <v>1920</v>
      </c>
      <c r="U4182" s="3" t="s">
        <v>1920</v>
      </c>
      <c r="V4182" s="3" t="n">
        <v>0</v>
      </c>
      <c r="W4182" s="3" t="n">
        <v>0</v>
      </c>
      <c r="X4182" s="3" t="n">
        <v>0</v>
      </c>
      <c r="Y4182" s="3" t="s">
        <v>30</v>
      </c>
      <c r="Z4182" s="3" t="s">
        <v>30</v>
      </c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</row>
    <row r="4183" customFormat="false" ht="15.75" hidden="false" customHeight="false" outlineLevel="0" collapsed="false">
      <c r="A4183" s="3" t="n">
        <v>4182</v>
      </c>
      <c r="B4183" s="3" t="s">
        <v>12216</v>
      </c>
      <c r="C4183" s="3" t="s">
        <v>12217</v>
      </c>
      <c r="D4183" s="3" t="n">
        <v>1</v>
      </c>
      <c r="E4183" s="3" t="n">
        <v>0.756631</v>
      </c>
      <c r="F4183" s="3" t="n">
        <v>9</v>
      </c>
      <c r="G4183" s="3" t="n">
        <v>9</v>
      </c>
      <c r="H4183" s="3" t="n">
        <v>2</v>
      </c>
      <c r="I4183" s="3" t="n">
        <v>2</v>
      </c>
      <c r="J4183" s="3" t="n">
        <v>7</v>
      </c>
      <c r="K4183" s="3" t="n">
        <v>7</v>
      </c>
      <c r="L4183" s="3" t="n">
        <v>0</v>
      </c>
      <c r="M4183" s="3" t="n">
        <v>0</v>
      </c>
      <c r="N4183" s="3" t="n">
        <v>-1</v>
      </c>
      <c r="O4183" s="3" t="n">
        <v>-1</v>
      </c>
      <c r="P4183" s="3" t="n">
        <v>8.8</v>
      </c>
      <c r="Q4183" s="3" t="n">
        <v>24.2</v>
      </c>
      <c r="R4183" s="3" t="s">
        <v>12218</v>
      </c>
      <c r="S4183" s="4" t="n">
        <v>45747.6619675926</v>
      </c>
      <c r="T4183" s="3" t="s">
        <v>65</v>
      </c>
      <c r="U4183" s="3" t="s">
        <v>65</v>
      </c>
      <c r="V4183" s="3" t="n">
        <v>0</v>
      </c>
      <c r="W4183" s="3" t="n">
        <v>0</v>
      </c>
      <c r="X4183" s="3" t="n">
        <v>0</v>
      </c>
      <c r="Y4183" s="3" t="s">
        <v>30</v>
      </c>
      <c r="Z4183" s="3" t="s">
        <v>30</v>
      </c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</row>
    <row r="4184" customFormat="false" ht="15.75" hidden="false" customHeight="false" outlineLevel="0" collapsed="false">
      <c r="A4184" s="3" t="n">
        <v>4183</v>
      </c>
      <c r="B4184" s="3" t="s">
        <v>12219</v>
      </c>
      <c r="C4184" s="3" t="s">
        <v>12220</v>
      </c>
      <c r="D4184" s="3" t="n">
        <v>1</v>
      </c>
      <c r="E4184" s="3" t="n">
        <v>0.4151903</v>
      </c>
      <c r="F4184" s="3" t="n">
        <v>24</v>
      </c>
      <c r="G4184" s="3" t="n">
        <v>24</v>
      </c>
      <c r="H4184" s="3" t="n">
        <v>9</v>
      </c>
      <c r="I4184" s="3" t="n">
        <v>9</v>
      </c>
      <c r="J4184" s="3" t="n">
        <v>25</v>
      </c>
      <c r="K4184" s="3" t="n">
        <v>25</v>
      </c>
      <c r="L4184" s="3" t="n">
        <v>1</v>
      </c>
      <c r="M4184" s="3" t="n">
        <v>1</v>
      </c>
      <c r="N4184" s="3" t="n">
        <v>-1</v>
      </c>
      <c r="O4184" s="3" t="n">
        <v>-1</v>
      </c>
      <c r="P4184" s="3" t="n">
        <v>8.8</v>
      </c>
      <c r="Q4184" s="3" t="n">
        <v>24.2</v>
      </c>
      <c r="R4184" s="3" t="s">
        <v>12221</v>
      </c>
      <c r="S4184" s="4" t="n">
        <v>45747.6620023148</v>
      </c>
      <c r="T4184" s="3" t="s">
        <v>65</v>
      </c>
      <c r="U4184" s="3" t="s">
        <v>65</v>
      </c>
      <c r="V4184" s="3" t="n">
        <v>0</v>
      </c>
      <c r="W4184" s="3" t="n">
        <v>0</v>
      </c>
      <c r="X4184" s="3" t="n">
        <v>0</v>
      </c>
      <c r="Y4184" s="3" t="s">
        <v>30</v>
      </c>
      <c r="Z4184" s="3" t="s">
        <v>30</v>
      </c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</row>
    <row r="4185" customFormat="false" ht="15.75" hidden="false" customHeight="false" outlineLevel="0" collapsed="false">
      <c r="A4185" s="3" t="n">
        <v>4184</v>
      </c>
      <c r="B4185" s="3" t="s">
        <v>12222</v>
      </c>
      <c r="C4185" s="3" t="s">
        <v>12223</v>
      </c>
      <c r="D4185" s="3" t="n">
        <v>1</v>
      </c>
      <c r="E4185" s="3" t="n">
        <v>2.022246</v>
      </c>
      <c r="F4185" s="3" t="n">
        <v>36</v>
      </c>
      <c r="G4185" s="3" t="n">
        <v>36</v>
      </c>
      <c r="H4185" s="3" t="n">
        <v>6</v>
      </c>
      <c r="I4185" s="3" t="n">
        <v>6</v>
      </c>
      <c r="J4185" s="3" t="n">
        <v>37</v>
      </c>
      <c r="K4185" s="3" t="n">
        <v>37</v>
      </c>
      <c r="L4185" s="3" t="n">
        <v>6</v>
      </c>
      <c r="M4185" s="3" t="n">
        <v>6</v>
      </c>
      <c r="N4185" s="3" t="n">
        <v>-1</v>
      </c>
      <c r="O4185" s="3" t="n">
        <v>-1</v>
      </c>
      <c r="P4185" s="3" t="n">
        <v>8.8</v>
      </c>
      <c r="Q4185" s="3" t="n">
        <v>24.2</v>
      </c>
      <c r="R4185" s="3" t="s">
        <v>12224</v>
      </c>
      <c r="S4185" s="4" t="n">
        <v>45747.6620601852</v>
      </c>
      <c r="T4185" s="3" t="s">
        <v>1920</v>
      </c>
      <c r="U4185" s="3" t="s">
        <v>1920</v>
      </c>
      <c r="V4185" s="3" t="n">
        <v>0</v>
      </c>
      <c r="W4185" s="3" t="n">
        <v>0</v>
      </c>
      <c r="X4185" s="3" t="n">
        <v>0</v>
      </c>
      <c r="Y4185" s="3" t="s">
        <v>30</v>
      </c>
      <c r="Z4185" s="3" t="s">
        <v>30</v>
      </c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</row>
    <row r="4186" customFormat="false" ht="15.75" hidden="false" customHeight="false" outlineLevel="0" collapsed="false">
      <c r="A4186" s="3" t="n">
        <v>4185</v>
      </c>
      <c r="B4186" s="3" t="s">
        <v>12225</v>
      </c>
      <c r="C4186" s="3" t="s">
        <v>12226</v>
      </c>
      <c r="D4186" s="3" t="n">
        <v>1</v>
      </c>
      <c r="E4186" s="3" t="n">
        <v>0.7747211</v>
      </c>
      <c r="F4186" s="3" t="n">
        <v>21</v>
      </c>
      <c r="G4186" s="3" t="n">
        <v>21</v>
      </c>
      <c r="H4186" s="3" t="n">
        <v>6</v>
      </c>
      <c r="I4186" s="3" t="n">
        <v>6</v>
      </c>
      <c r="J4186" s="3" t="n">
        <v>18</v>
      </c>
      <c r="K4186" s="3" t="n">
        <v>18</v>
      </c>
      <c r="L4186" s="3" t="n">
        <v>2</v>
      </c>
      <c r="M4186" s="3" t="n">
        <v>2</v>
      </c>
      <c r="N4186" s="3" t="n">
        <v>-1</v>
      </c>
      <c r="O4186" s="3" t="n">
        <v>-1</v>
      </c>
      <c r="P4186" s="3" t="n">
        <v>8.8</v>
      </c>
      <c r="Q4186" s="3" t="n">
        <v>24.2</v>
      </c>
      <c r="R4186" s="3" t="s">
        <v>12227</v>
      </c>
      <c r="S4186" s="4" t="n">
        <v>45747.6620833333</v>
      </c>
      <c r="T4186" s="3" t="s">
        <v>65</v>
      </c>
      <c r="U4186" s="3" t="s">
        <v>65</v>
      </c>
      <c r="V4186" s="3" t="n">
        <v>0</v>
      </c>
      <c r="W4186" s="3" t="n">
        <v>0</v>
      </c>
      <c r="X4186" s="3" t="n">
        <v>0</v>
      </c>
      <c r="Y4186" s="3" t="s">
        <v>30</v>
      </c>
      <c r="Z4186" s="3" t="s">
        <v>30</v>
      </c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</row>
    <row r="4187" customFormat="false" ht="15.75" hidden="false" customHeight="false" outlineLevel="0" collapsed="false">
      <c r="A4187" s="3" t="n">
        <v>4186</v>
      </c>
      <c r="B4187" s="3" t="s">
        <v>12228</v>
      </c>
      <c r="C4187" s="3" t="s">
        <v>12229</v>
      </c>
      <c r="D4187" s="3" t="n">
        <v>1</v>
      </c>
      <c r="E4187" s="3" t="n">
        <v>1.4724198</v>
      </c>
      <c r="F4187" s="3" t="n">
        <v>57</v>
      </c>
      <c r="G4187" s="3" t="n">
        <v>57</v>
      </c>
      <c r="H4187" s="3" t="n">
        <v>9</v>
      </c>
      <c r="I4187" s="3" t="n">
        <v>9</v>
      </c>
      <c r="J4187" s="3" t="n">
        <v>64</v>
      </c>
      <c r="K4187" s="3" t="n">
        <v>64</v>
      </c>
      <c r="L4187" s="3" t="n">
        <v>9</v>
      </c>
      <c r="M4187" s="3" t="n">
        <v>9</v>
      </c>
      <c r="N4187" s="3" t="n">
        <v>-1</v>
      </c>
      <c r="O4187" s="3" t="n">
        <v>-1</v>
      </c>
      <c r="P4187" s="3" t="n">
        <v>8.8</v>
      </c>
      <c r="Q4187" s="3" t="n">
        <v>24.2</v>
      </c>
      <c r="R4187" s="3" t="s">
        <v>12230</v>
      </c>
      <c r="S4187" s="4" t="n">
        <v>45747.6621412037</v>
      </c>
      <c r="T4187" s="3" t="s">
        <v>1920</v>
      </c>
      <c r="U4187" s="3" t="s">
        <v>1920</v>
      </c>
      <c r="V4187" s="3" t="n">
        <v>0</v>
      </c>
      <c r="W4187" s="3" t="n">
        <v>0</v>
      </c>
      <c r="X4187" s="3" t="n">
        <v>0</v>
      </c>
      <c r="Y4187" s="3" t="s">
        <v>30</v>
      </c>
      <c r="Z4187" s="3" t="s">
        <v>30</v>
      </c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</row>
    <row r="4188" customFormat="false" ht="15.75" hidden="false" customHeight="false" outlineLevel="0" collapsed="false">
      <c r="A4188" s="3" t="n">
        <v>4187</v>
      </c>
      <c r="B4188" s="3" t="s">
        <v>12231</v>
      </c>
      <c r="C4188" s="3" t="s">
        <v>12232</v>
      </c>
      <c r="D4188" s="3" t="n">
        <v>1</v>
      </c>
      <c r="E4188" s="3" t="n">
        <v>0.7298482</v>
      </c>
      <c r="F4188" s="3" t="n">
        <v>22</v>
      </c>
      <c r="G4188" s="3" t="n">
        <v>22</v>
      </c>
      <c r="H4188" s="3" t="n">
        <v>1</v>
      </c>
      <c r="I4188" s="3" t="n">
        <v>1</v>
      </c>
      <c r="J4188" s="3" t="n">
        <v>14</v>
      </c>
      <c r="K4188" s="3" t="n">
        <v>14</v>
      </c>
      <c r="L4188" s="3" t="n">
        <v>0</v>
      </c>
      <c r="M4188" s="3" t="n">
        <v>0</v>
      </c>
      <c r="N4188" s="3" t="n">
        <v>-1</v>
      </c>
      <c r="O4188" s="3" t="n">
        <v>-1</v>
      </c>
      <c r="P4188" s="3" t="n">
        <v>8.8</v>
      </c>
      <c r="Q4188" s="3" t="n">
        <v>24.2</v>
      </c>
      <c r="R4188" s="3" t="s">
        <v>12233</v>
      </c>
      <c r="S4188" s="4" t="n">
        <v>45747.6621759259</v>
      </c>
      <c r="T4188" s="3" t="s">
        <v>65</v>
      </c>
      <c r="U4188" s="3" t="s">
        <v>65</v>
      </c>
      <c r="V4188" s="3" t="n">
        <v>0</v>
      </c>
      <c r="W4188" s="3" t="n">
        <v>0</v>
      </c>
      <c r="X4188" s="3" t="n">
        <v>0</v>
      </c>
      <c r="Y4188" s="3" t="s">
        <v>30</v>
      </c>
      <c r="Z4188" s="3" t="s">
        <v>30</v>
      </c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</row>
    <row r="4189" customFormat="false" ht="15.75" hidden="false" customHeight="false" outlineLevel="0" collapsed="false">
      <c r="A4189" s="3" t="n">
        <v>4188</v>
      </c>
      <c r="B4189" s="3" t="s">
        <v>12234</v>
      </c>
      <c r="C4189" s="3" t="s">
        <v>12235</v>
      </c>
      <c r="D4189" s="3" t="n">
        <v>1</v>
      </c>
      <c r="E4189" s="3" t="n">
        <v>1.7758187</v>
      </c>
      <c r="F4189" s="3" t="n">
        <v>21</v>
      </c>
      <c r="G4189" s="3" t="n">
        <v>21</v>
      </c>
      <c r="H4189" s="3" t="n">
        <v>2</v>
      </c>
      <c r="I4189" s="3" t="n">
        <v>2</v>
      </c>
      <c r="J4189" s="3" t="n">
        <v>0</v>
      </c>
      <c r="K4189" s="3" t="n">
        <v>0</v>
      </c>
      <c r="L4189" s="3" t="n">
        <v>13</v>
      </c>
      <c r="M4189" s="3" t="n">
        <v>13</v>
      </c>
      <c r="N4189" s="3" t="n">
        <v>-1</v>
      </c>
      <c r="O4189" s="3" t="n">
        <v>-1</v>
      </c>
      <c r="P4189" s="3" t="n">
        <v>8.8</v>
      </c>
      <c r="Q4189" s="3" t="n">
        <v>24.2</v>
      </c>
      <c r="R4189" s="3" t="s">
        <v>12236</v>
      </c>
      <c r="S4189" s="4" t="n">
        <v>45747.6622106481</v>
      </c>
      <c r="T4189" s="3" t="s">
        <v>256</v>
      </c>
      <c r="U4189" s="3" t="s">
        <v>256</v>
      </c>
      <c r="V4189" s="3" t="n">
        <v>0</v>
      </c>
      <c r="W4189" s="3" t="n">
        <v>0</v>
      </c>
      <c r="X4189" s="3" t="n">
        <v>0</v>
      </c>
      <c r="Y4189" s="3" t="s">
        <v>30</v>
      </c>
      <c r="Z4189" s="3" t="s">
        <v>30</v>
      </c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</row>
    <row r="4190" customFormat="false" ht="15.75" hidden="false" customHeight="false" outlineLevel="0" collapsed="false">
      <c r="A4190" s="3" t="n">
        <v>4189</v>
      </c>
      <c r="B4190" s="3" t="s">
        <v>12237</v>
      </c>
      <c r="C4190" s="3" t="s">
        <v>12238</v>
      </c>
      <c r="D4190" s="3" t="n">
        <v>1</v>
      </c>
      <c r="E4190" s="3" t="n">
        <v>0.5117867</v>
      </c>
      <c r="F4190" s="3" t="n">
        <v>15</v>
      </c>
      <c r="G4190" s="3" t="n">
        <v>15</v>
      </c>
      <c r="H4190" s="3" t="n">
        <v>2</v>
      </c>
      <c r="I4190" s="3" t="n">
        <v>2</v>
      </c>
      <c r="J4190" s="3" t="n">
        <v>2</v>
      </c>
      <c r="K4190" s="3" t="n">
        <v>2</v>
      </c>
      <c r="L4190" s="3" t="n">
        <v>0</v>
      </c>
      <c r="M4190" s="3" t="n">
        <v>0</v>
      </c>
      <c r="N4190" s="3" t="n">
        <v>-1</v>
      </c>
      <c r="O4190" s="3" t="n">
        <v>-1</v>
      </c>
      <c r="P4190" s="3" t="n">
        <v>8.8</v>
      </c>
      <c r="Q4190" s="3" t="n">
        <v>24.2</v>
      </c>
      <c r="R4190" s="3" t="s">
        <v>12239</v>
      </c>
      <c r="S4190" s="4" t="n">
        <v>45747.6622453704</v>
      </c>
      <c r="T4190" s="3" t="s">
        <v>65</v>
      </c>
      <c r="U4190" s="3" t="s">
        <v>65</v>
      </c>
      <c r="V4190" s="3" t="n">
        <v>0</v>
      </c>
      <c r="W4190" s="3" t="n">
        <v>0</v>
      </c>
      <c r="X4190" s="3" t="n">
        <v>0</v>
      </c>
      <c r="Y4190" s="3" t="s">
        <v>30</v>
      </c>
      <c r="Z4190" s="3" t="s">
        <v>30</v>
      </c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</row>
    <row r="4191" customFormat="false" ht="15.75" hidden="false" customHeight="false" outlineLevel="0" collapsed="false">
      <c r="A4191" s="3" t="n">
        <v>4190</v>
      </c>
      <c r="B4191" s="3" t="s">
        <v>12240</v>
      </c>
      <c r="C4191" s="3" t="s">
        <v>12241</v>
      </c>
      <c r="D4191" s="3" t="n">
        <v>1</v>
      </c>
      <c r="E4191" s="3" t="n">
        <v>0.3887908</v>
      </c>
      <c r="F4191" s="3" t="n">
        <v>38</v>
      </c>
      <c r="G4191" s="3" t="n">
        <v>38</v>
      </c>
      <c r="H4191" s="3" t="n">
        <v>3</v>
      </c>
      <c r="I4191" s="3" t="n">
        <v>3</v>
      </c>
      <c r="J4191" s="3" t="n">
        <v>7</v>
      </c>
      <c r="K4191" s="3" t="n">
        <v>7</v>
      </c>
      <c r="L4191" s="3" t="n">
        <v>23</v>
      </c>
      <c r="M4191" s="3" t="n">
        <v>23</v>
      </c>
      <c r="N4191" s="3" t="n">
        <v>-1</v>
      </c>
      <c r="O4191" s="3" t="n">
        <v>-1</v>
      </c>
      <c r="P4191" s="3" t="n">
        <v>8.8</v>
      </c>
      <c r="Q4191" s="3" t="n">
        <v>24.2</v>
      </c>
      <c r="R4191" s="3" t="s">
        <v>12242</v>
      </c>
      <c r="S4191" s="4" t="n">
        <v>45747.6622685185</v>
      </c>
      <c r="T4191" s="3" t="s">
        <v>256</v>
      </c>
      <c r="U4191" s="3" t="s">
        <v>256</v>
      </c>
      <c r="V4191" s="3" t="n">
        <v>0</v>
      </c>
      <c r="W4191" s="3" t="n">
        <v>0</v>
      </c>
      <c r="X4191" s="3" t="n">
        <v>0</v>
      </c>
      <c r="Y4191" s="3" t="s">
        <v>30</v>
      </c>
      <c r="Z4191" s="3" t="s">
        <v>30</v>
      </c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</row>
    <row r="4192" customFormat="false" ht="15.75" hidden="false" customHeight="false" outlineLevel="0" collapsed="false">
      <c r="A4192" s="3" t="n">
        <v>4191</v>
      </c>
      <c r="B4192" s="3" t="s">
        <v>12243</v>
      </c>
      <c r="C4192" s="3" t="s">
        <v>12244</v>
      </c>
      <c r="D4192" s="3" t="n">
        <v>1</v>
      </c>
      <c r="E4192" s="3" t="n">
        <v>1.5460792</v>
      </c>
      <c r="F4192" s="3" t="n">
        <v>59</v>
      </c>
      <c r="G4192" s="3" t="n">
        <v>59</v>
      </c>
      <c r="H4192" s="3" t="n">
        <v>9</v>
      </c>
      <c r="I4192" s="3" t="n">
        <v>9</v>
      </c>
      <c r="J4192" s="3" t="n">
        <v>66</v>
      </c>
      <c r="K4192" s="3" t="n">
        <v>66</v>
      </c>
      <c r="L4192" s="3" t="n">
        <v>9</v>
      </c>
      <c r="M4192" s="3" t="n">
        <v>9</v>
      </c>
      <c r="N4192" s="3" t="n">
        <v>-1</v>
      </c>
      <c r="O4192" s="3" t="n">
        <v>-1</v>
      </c>
      <c r="P4192" s="3" t="n">
        <v>8.9</v>
      </c>
      <c r="Q4192" s="3" t="n">
        <v>24.2</v>
      </c>
      <c r="R4192" s="3" t="s">
        <v>12245</v>
      </c>
      <c r="S4192" s="4" t="n">
        <v>45747.6623148148</v>
      </c>
      <c r="T4192" s="3" t="s">
        <v>1920</v>
      </c>
      <c r="U4192" s="3" t="s">
        <v>1920</v>
      </c>
      <c r="V4192" s="3" t="n">
        <v>0</v>
      </c>
      <c r="W4192" s="3" t="n">
        <v>0</v>
      </c>
      <c r="X4192" s="3" t="n">
        <v>0</v>
      </c>
      <c r="Y4192" s="3" t="s">
        <v>30</v>
      </c>
      <c r="Z4192" s="3" t="s">
        <v>30</v>
      </c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</row>
    <row r="4193" customFormat="false" ht="15.75" hidden="false" customHeight="false" outlineLevel="0" collapsed="false">
      <c r="A4193" s="3" t="n">
        <v>4192</v>
      </c>
      <c r="B4193" s="3" t="s">
        <v>12246</v>
      </c>
      <c r="C4193" s="3" t="s">
        <v>12247</v>
      </c>
      <c r="D4193" s="3" t="n">
        <v>1</v>
      </c>
      <c r="E4193" s="3" t="n">
        <v>3.5998922</v>
      </c>
      <c r="F4193" s="3" t="n">
        <v>103</v>
      </c>
      <c r="G4193" s="3" t="n">
        <v>103</v>
      </c>
      <c r="H4193" s="3" t="n">
        <v>9</v>
      </c>
      <c r="I4193" s="3" t="n">
        <v>9</v>
      </c>
      <c r="J4193" s="3" t="n">
        <v>109</v>
      </c>
      <c r="K4193" s="3" t="n">
        <v>109</v>
      </c>
      <c r="L4193" s="3" t="n">
        <v>18</v>
      </c>
      <c r="M4193" s="3" t="n">
        <v>18</v>
      </c>
      <c r="N4193" s="3" t="n">
        <v>0</v>
      </c>
      <c r="O4193" s="3" t="n">
        <v>-1</v>
      </c>
      <c r="P4193" s="3" t="n">
        <v>8.9</v>
      </c>
      <c r="Q4193" s="3" t="n">
        <v>24.2</v>
      </c>
      <c r="R4193" s="3" t="s">
        <v>12248</v>
      </c>
      <c r="S4193" s="4" t="n">
        <v>45747.6624189815</v>
      </c>
      <c r="T4193" s="3" t="s">
        <v>1920</v>
      </c>
      <c r="U4193" s="3" t="s">
        <v>1920</v>
      </c>
      <c r="V4193" s="3" t="n">
        <v>1</v>
      </c>
      <c r="W4193" s="3" t="n">
        <v>0</v>
      </c>
      <c r="X4193" s="3" t="n">
        <v>0</v>
      </c>
      <c r="Y4193" s="3" t="s">
        <v>30</v>
      </c>
      <c r="Z4193" s="3" t="s">
        <v>30</v>
      </c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</row>
    <row r="4194" customFormat="false" ht="15.75" hidden="false" customHeight="false" outlineLevel="0" collapsed="false">
      <c r="A4194" s="3" t="n">
        <v>4193</v>
      </c>
      <c r="B4194" s="3" t="s">
        <v>12249</v>
      </c>
      <c r="C4194" s="3" t="s">
        <v>12250</v>
      </c>
      <c r="D4194" s="3" t="n">
        <v>1</v>
      </c>
      <c r="E4194" s="3" t="n">
        <v>2.5132543</v>
      </c>
      <c r="F4194" s="3" t="n">
        <v>78</v>
      </c>
      <c r="G4194" s="3" t="n">
        <v>78</v>
      </c>
      <c r="H4194" s="3" t="n">
        <v>3</v>
      </c>
      <c r="I4194" s="3" t="n">
        <v>3</v>
      </c>
      <c r="J4194" s="3" t="n">
        <v>29</v>
      </c>
      <c r="K4194" s="3" t="n">
        <v>29</v>
      </c>
      <c r="L4194" s="3" t="n">
        <v>29</v>
      </c>
      <c r="M4194" s="3" t="n">
        <v>29</v>
      </c>
      <c r="N4194" s="3" t="n">
        <v>-1</v>
      </c>
      <c r="O4194" s="3" t="n">
        <v>-1</v>
      </c>
      <c r="P4194" s="3" t="n">
        <v>8.9</v>
      </c>
      <c r="Q4194" s="3" t="n">
        <v>24.2</v>
      </c>
      <c r="R4194" s="3" t="s">
        <v>12251</v>
      </c>
      <c r="S4194" s="4" t="n">
        <v>45747.6624884259</v>
      </c>
      <c r="T4194" s="3" t="s">
        <v>256</v>
      </c>
      <c r="U4194" s="3" t="s">
        <v>256</v>
      </c>
      <c r="V4194" s="3" t="n">
        <v>0</v>
      </c>
      <c r="W4194" s="3" t="n">
        <v>0</v>
      </c>
      <c r="X4194" s="3" t="n">
        <v>0</v>
      </c>
      <c r="Y4194" s="3" t="s">
        <v>30</v>
      </c>
      <c r="Z4194" s="3" t="s">
        <v>30</v>
      </c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</row>
    <row r="4195" customFormat="false" ht="15.75" hidden="false" customHeight="false" outlineLevel="0" collapsed="false">
      <c r="A4195" s="3" t="n">
        <v>4194</v>
      </c>
      <c r="B4195" s="3" t="s">
        <v>12252</v>
      </c>
      <c r="C4195" s="3" t="s">
        <v>12253</v>
      </c>
      <c r="D4195" s="3" t="n">
        <v>1</v>
      </c>
      <c r="E4195" s="3" t="n">
        <v>3.6373738</v>
      </c>
      <c r="F4195" s="3" t="n">
        <v>103</v>
      </c>
      <c r="G4195" s="3" t="n">
        <v>103</v>
      </c>
      <c r="H4195" s="3" t="n">
        <v>9</v>
      </c>
      <c r="I4195" s="3" t="n">
        <v>9</v>
      </c>
      <c r="J4195" s="3" t="n">
        <v>109</v>
      </c>
      <c r="K4195" s="3" t="n">
        <v>109</v>
      </c>
      <c r="L4195" s="3" t="n">
        <v>18</v>
      </c>
      <c r="M4195" s="3" t="n">
        <v>18</v>
      </c>
      <c r="N4195" s="3" t="n">
        <v>0</v>
      </c>
      <c r="O4195" s="3" t="n">
        <v>-1</v>
      </c>
      <c r="P4195" s="3" t="n">
        <v>8.9</v>
      </c>
      <c r="Q4195" s="3" t="n">
        <v>24.2</v>
      </c>
      <c r="R4195" s="3" t="s">
        <v>12254</v>
      </c>
      <c r="S4195" s="4" t="n">
        <v>45747.6625925926</v>
      </c>
      <c r="T4195" s="3" t="s">
        <v>1920</v>
      </c>
      <c r="U4195" s="3" t="s">
        <v>1920</v>
      </c>
      <c r="V4195" s="3" t="n">
        <v>1</v>
      </c>
      <c r="W4195" s="3" t="n">
        <v>0</v>
      </c>
      <c r="X4195" s="3" t="n">
        <v>0</v>
      </c>
      <c r="Y4195" s="3" t="s">
        <v>30</v>
      </c>
      <c r="Z4195" s="3" t="s">
        <v>30</v>
      </c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</row>
    <row r="4196" customFormat="false" ht="15.75" hidden="false" customHeight="false" outlineLevel="0" collapsed="false">
      <c r="A4196" s="3" t="n">
        <v>4195</v>
      </c>
      <c r="B4196" s="3" t="s">
        <v>12255</v>
      </c>
      <c r="C4196" s="3" t="s">
        <v>12256</v>
      </c>
      <c r="D4196" s="3" t="n">
        <v>1</v>
      </c>
      <c r="E4196" s="3" t="n">
        <v>2.5477511</v>
      </c>
      <c r="F4196" s="3" t="n">
        <v>78</v>
      </c>
      <c r="G4196" s="3" t="n">
        <v>78</v>
      </c>
      <c r="H4196" s="3" t="n">
        <v>3</v>
      </c>
      <c r="I4196" s="3" t="n">
        <v>3</v>
      </c>
      <c r="J4196" s="3" t="n">
        <v>40</v>
      </c>
      <c r="K4196" s="3" t="n">
        <v>40</v>
      </c>
      <c r="L4196" s="3" t="n">
        <v>29</v>
      </c>
      <c r="M4196" s="3" t="n">
        <v>29</v>
      </c>
      <c r="N4196" s="3" t="n">
        <v>-1</v>
      </c>
      <c r="O4196" s="3" t="n">
        <v>-1</v>
      </c>
      <c r="P4196" s="3" t="n">
        <v>8.9</v>
      </c>
      <c r="Q4196" s="3" t="n">
        <v>24.2</v>
      </c>
      <c r="R4196" s="3" t="s">
        <v>12257</v>
      </c>
      <c r="S4196" s="4" t="n">
        <v>45747.662650463</v>
      </c>
      <c r="T4196" s="3" t="s">
        <v>256</v>
      </c>
      <c r="U4196" s="3" t="s">
        <v>256</v>
      </c>
      <c r="V4196" s="3" t="n">
        <v>0</v>
      </c>
      <c r="W4196" s="3" t="n">
        <v>0</v>
      </c>
      <c r="X4196" s="3" t="n">
        <v>0</v>
      </c>
      <c r="Y4196" s="3" t="s">
        <v>30</v>
      </c>
      <c r="Z4196" s="3" t="s">
        <v>30</v>
      </c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</row>
    <row r="4197" customFormat="false" ht="15.75" hidden="false" customHeight="false" outlineLevel="0" collapsed="false">
      <c r="A4197" s="3" t="n">
        <v>4196</v>
      </c>
      <c r="B4197" s="3" t="s">
        <v>12258</v>
      </c>
      <c r="C4197" s="3" t="s">
        <v>12259</v>
      </c>
      <c r="D4197" s="3" t="n">
        <v>1</v>
      </c>
      <c r="E4197" s="3" t="n">
        <v>1.5696462</v>
      </c>
      <c r="F4197" s="3" t="n">
        <v>59</v>
      </c>
      <c r="G4197" s="3" t="n">
        <v>59</v>
      </c>
      <c r="H4197" s="3" t="n">
        <v>9</v>
      </c>
      <c r="I4197" s="3" t="n">
        <v>9</v>
      </c>
      <c r="J4197" s="3" t="n">
        <v>66</v>
      </c>
      <c r="K4197" s="3" t="n">
        <v>66</v>
      </c>
      <c r="L4197" s="3" t="n">
        <v>9</v>
      </c>
      <c r="M4197" s="3" t="n">
        <v>9</v>
      </c>
      <c r="N4197" s="3" t="n">
        <v>-1</v>
      </c>
      <c r="O4197" s="3" t="n">
        <v>-1</v>
      </c>
      <c r="P4197" s="3" t="n">
        <v>8.9</v>
      </c>
      <c r="Q4197" s="3" t="n">
        <v>24.2</v>
      </c>
      <c r="R4197" s="3" t="s">
        <v>12260</v>
      </c>
      <c r="S4197" s="4" t="n">
        <v>45747.6627199074</v>
      </c>
      <c r="T4197" s="3" t="s">
        <v>1920</v>
      </c>
      <c r="U4197" s="3" t="s">
        <v>1920</v>
      </c>
      <c r="V4197" s="3" t="n">
        <v>0</v>
      </c>
      <c r="W4197" s="3" t="n">
        <v>0</v>
      </c>
      <c r="X4197" s="3" t="n">
        <v>0</v>
      </c>
      <c r="Y4197" s="3" t="s">
        <v>30</v>
      </c>
      <c r="Z4197" s="3" t="s">
        <v>30</v>
      </c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</row>
    <row r="4198" customFormat="false" ht="15.75" hidden="false" customHeight="false" outlineLevel="0" collapsed="false">
      <c r="A4198" s="3" t="n">
        <v>4197</v>
      </c>
      <c r="B4198" s="3" t="s">
        <v>12261</v>
      </c>
      <c r="C4198" s="3" t="s">
        <v>12262</v>
      </c>
      <c r="D4198" s="3" t="n">
        <v>1</v>
      </c>
      <c r="E4198" s="3" t="n">
        <v>1.7323329</v>
      </c>
      <c r="F4198" s="3" t="n">
        <v>9</v>
      </c>
      <c r="G4198" s="3" t="n">
        <v>9</v>
      </c>
      <c r="H4198" s="3" t="n">
        <v>2</v>
      </c>
      <c r="I4198" s="3" t="n">
        <v>2</v>
      </c>
      <c r="J4198" s="3" t="n">
        <v>7</v>
      </c>
      <c r="K4198" s="3" t="n">
        <v>7</v>
      </c>
      <c r="L4198" s="3" t="n">
        <v>0</v>
      </c>
      <c r="M4198" s="3" t="n">
        <v>0</v>
      </c>
      <c r="N4198" s="3" t="n">
        <v>-1</v>
      </c>
      <c r="O4198" s="3" t="n">
        <v>-1</v>
      </c>
      <c r="P4198" s="3" t="n">
        <v>8.9</v>
      </c>
      <c r="Q4198" s="3" t="n">
        <v>24.2</v>
      </c>
      <c r="R4198" s="3" t="s">
        <v>12263</v>
      </c>
      <c r="S4198" s="4" t="n">
        <v>45747.6628009259</v>
      </c>
      <c r="T4198" s="3" t="s">
        <v>65</v>
      </c>
      <c r="U4198" s="3" t="s">
        <v>65</v>
      </c>
      <c r="V4198" s="3" t="n">
        <v>0</v>
      </c>
      <c r="W4198" s="3" t="n">
        <v>0</v>
      </c>
      <c r="X4198" s="3" t="n">
        <v>0</v>
      </c>
      <c r="Y4198" s="3" t="s">
        <v>30</v>
      </c>
      <c r="Z4198" s="3" t="s">
        <v>30</v>
      </c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</row>
    <row r="4199" customFormat="false" ht="15.75" hidden="false" customHeight="false" outlineLevel="0" collapsed="false">
      <c r="A4199" s="3" t="n">
        <v>4198</v>
      </c>
      <c r="B4199" s="3" t="s">
        <v>12264</v>
      </c>
      <c r="C4199" s="3" t="s">
        <v>12265</v>
      </c>
      <c r="D4199" s="3" t="n">
        <v>1</v>
      </c>
      <c r="E4199" s="3" t="n">
        <v>1.2765029</v>
      </c>
      <c r="F4199" s="3" t="n">
        <v>24</v>
      </c>
      <c r="G4199" s="3" t="n">
        <v>24</v>
      </c>
      <c r="H4199" s="3" t="n">
        <v>9</v>
      </c>
      <c r="I4199" s="3" t="n">
        <v>9</v>
      </c>
      <c r="J4199" s="3" t="n">
        <v>25</v>
      </c>
      <c r="K4199" s="3" t="n">
        <v>25</v>
      </c>
      <c r="L4199" s="3" t="n">
        <v>1</v>
      </c>
      <c r="M4199" s="3" t="n">
        <v>1</v>
      </c>
      <c r="N4199" s="3" t="n">
        <v>-1</v>
      </c>
      <c r="O4199" s="3" t="n">
        <v>-1</v>
      </c>
      <c r="P4199" s="3" t="n">
        <v>8.9</v>
      </c>
      <c r="Q4199" s="3" t="n">
        <v>24.2</v>
      </c>
      <c r="R4199" s="3" t="s">
        <v>12266</v>
      </c>
      <c r="S4199" s="4" t="n">
        <v>45747.6628819444</v>
      </c>
      <c r="T4199" s="3" t="s">
        <v>65</v>
      </c>
      <c r="U4199" s="3" t="s">
        <v>65</v>
      </c>
      <c r="V4199" s="3" t="n">
        <v>0</v>
      </c>
      <c r="W4199" s="3" t="n">
        <v>0</v>
      </c>
      <c r="X4199" s="3" t="n">
        <v>0</v>
      </c>
      <c r="Y4199" s="3" t="s">
        <v>30</v>
      </c>
      <c r="Z4199" s="3" t="s">
        <v>30</v>
      </c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</row>
    <row r="4200" customFormat="false" ht="15.75" hidden="false" customHeight="false" outlineLevel="0" collapsed="false">
      <c r="A4200" s="3" t="n">
        <v>4199</v>
      </c>
      <c r="B4200" s="3" t="s">
        <v>12267</v>
      </c>
      <c r="C4200" s="3" t="s">
        <v>12268</v>
      </c>
      <c r="D4200" s="3" t="n">
        <v>1</v>
      </c>
      <c r="E4200" s="3" t="n">
        <v>5.9882307</v>
      </c>
      <c r="F4200" s="3" t="n">
        <v>36</v>
      </c>
      <c r="G4200" s="3" t="n">
        <v>36</v>
      </c>
      <c r="H4200" s="3" t="n">
        <v>6</v>
      </c>
      <c r="I4200" s="3" t="n">
        <v>6</v>
      </c>
      <c r="J4200" s="3" t="n">
        <v>37</v>
      </c>
      <c r="K4200" s="3" t="n">
        <v>37</v>
      </c>
      <c r="L4200" s="3" t="n">
        <v>6</v>
      </c>
      <c r="M4200" s="3" t="n">
        <v>6</v>
      </c>
      <c r="N4200" s="3" t="n">
        <v>-1</v>
      </c>
      <c r="O4200" s="3" t="n">
        <v>-1</v>
      </c>
      <c r="P4200" s="3" t="n">
        <v>8.9</v>
      </c>
      <c r="Q4200" s="3" t="n">
        <v>24.2</v>
      </c>
      <c r="R4200" s="3" t="s">
        <v>12269</v>
      </c>
      <c r="S4200" s="4" t="n">
        <v>45747.6630324074</v>
      </c>
      <c r="T4200" s="3" t="s">
        <v>1920</v>
      </c>
      <c r="U4200" s="3" t="s">
        <v>1920</v>
      </c>
      <c r="V4200" s="3" t="n">
        <v>0</v>
      </c>
      <c r="W4200" s="3" t="n">
        <v>0</v>
      </c>
      <c r="X4200" s="3" t="n">
        <v>0</v>
      </c>
      <c r="Y4200" s="3" t="s">
        <v>30</v>
      </c>
      <c r="Z4200" s="3" t="s">
        <v>30</v>
      </c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</row>
    <row r="4201" customFormat="false" ht="15.75" hidden="false" customHeight="false" outlineLevel="0" collapsed="false">
      <c r="A4201" s="3" t="n">
        <v>4200</v>
      </c>
      <c r="B4201" s="3" t="s">
        <v>12270</v>
      </c>
      <c r="C4201" s="3" t="s">
        <v>12271</v>
      </c>
      <c r="D4201" s="3" t="n">
        <v>1</v>
      </c>
      <c r="E4201" s="3" t="n">
        <v>2.4888107</v>
      </c>
      <c r="F4201" s="3" t="n">
        <v>21</v>
      </c>
      <c r="G4201" s="3" t="n">
        <v>21</v>
      </c>
      <c r="H4201" s="3" t="n">
        <v>6</v>
      </c>
      <c r="I4201" s="3" t="n">
        <v>6</v>
      </c>
      <c r="J4201" s="3" t="n">
        <v>18</v>
      </c>
      <c r="K4201" s="3" t="n">
        <v>18</v>
      </c>
      <c r="L4201" s="3" t="n">
        <v>2</v>
      </c>
      <c r="M4201" s="3" t="n">
        <v>2</v>
      </c>
      <c r="N4201" s="3" t="n">
        <v>-1</v>
      </c>
      <c r="O4201" s="3" t="n">
        <v>-1</v>
      </c>
      <c r="P4201" s="3" t="n">
        <v>8.9</v>
      </c>
      <c r="Q4201" s="3" t="n">
        <v>24.2</v>
      </c>
      <c r="R4201" s="3" t="s">
        <v>12272</v>
      </c>
      <c r="S4201" s="4" t="n">
        <v>45747.663125</v>
      </c>
      <c r="T4201" s="3" t="s">
        <v>65</v>
      </c>
      <c r="U4201" s="3" t="s">
        <v>65</v>
      </c>
      <c r="V4201" s="3" t="n">
        <v>0</v>
      </c>
      <c r="W4201" s="3" t="n">
        <v>0</v>
      </c>
      <c r="X4201" s="3" t="n">
        <v>0</v>
      </c>
      <c r="Y4201" s="3" t="s">
        <v>30</v>
      </c>
      <c r="Z4201" s="3" t="s">
        <v>30</v>
      </c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</row>
    <row r="4202" customFormat="false" ht="15.75" hidden="false" customHeight="false" outlineLevel="0" collapsed="false">
      <c r="A4202" s="3" t="n">
        <v>4201</v>
      </c>
      <c r="B4202" s="3" t="s">
        <v>12273</v>
      </c>
      <c r="C4202" s="3" t="s">
        <v>12274</v>
      </c>
      <c r="D4202" s="3" t="n">
        <v>1</v>
      </c>
      <c r="E4202" s="3" t="n">
        <v>1.1388573</v>
      </c>
      <c r="F4202" s="3" t="n">
        <v>11</v>
      </c>
      <c r="G4202" s="3" t="n">
        <v>11</v>
      </c>
      <c r="H4202" s="3" t="n">
        <v>2</v>
      </c>
      <c r="I4202" s="3" t="n">
        <v>2</v>
      </c>
      <c r="J4202" s="3" t="n">
        <v>9</v>
      </c>
      <c r="K4202" s="3" t="n">
        <v>9</v>
      </c>
      <c r="L4202" s="3" t="n">
        <v>0</v>
      </c>
      <c r="M4202" s="3" t="n">
        <v>0</v>
      </c>
      <c r="N4202" s="3" t="n">
        <v>-1</v>
      </c>
      <c r="O4202" s="3" t="n">
        <v>-1</v>
      </c>
      <c r="P4202" s="3" t="n">
        <v>8.9</v>
      </c>
      <c r="Q4202" s="3" t="n">
        <v>24.2</v>
      </c>
      <c r="R4202" s="3" t="s">
        <v>12275</v>
      </c>
      <c r="S4202" s="4" t="n">
        <v>45747.6631944444</v>
      </c>
      <c r="T4202" s="3" t="s">
        <v>65</v>
      </c>
      <c r="U4202" s="3" t="s">
        <v>65</v>
      </c>
      <c r="V4202" s="3" t="n">
        <v>0</v>
      </c>
      <c r="W4202" s="3" t="n">
        <v>0</v>
      </c>
      <c r="X4202" s="3" t="n">
        <v>0</v>
      </c>
      <c r="Y4202" s="3" t="s">
        <v>30</v>
      </c>
      <c r="Z4202" s="3" t="s">
        <v>30</v>
      </c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</row>
    <row r="4203" customFormat="false" ht="15.75" hidden="false" customHeight="false" outlineLevel="0" collapsed="false">
      <c r="A4203" s="3" t="n">
        <v>4202</v>
      </c>
      <c r="B4203" s="3" t="s">
        <v>12276</v>
      </c>
      <c r="C4203" s="3" t="s">
        <v>12277</v>
      </c>
      <c r="D4203" s="3" t="n">
        <v>1</v>
      </c>
      <c r="E4203" s="3" t="n">
        <v>5.1357797</v>
      </c>
      <c r="F4203" s="3" t="n">
        <v>57</v>
      </c>
      <c r="G4203" s="3" t="n">
        <v>57</v>
      </c>
      <c r="H4203" s="3" t="n">
        <v>9</v>
      </c>
      <c r="I4203" s="3" t="n">
        <v>9</v>
      </c>
      <c r="J4203" s="3" t="n">
        <v>64</v>
      </c>
      <c r="K4203" s="3" t="n">
        <v>64</v>
      </c>
      <c r="L4203" s="3" t="n">
        <v>9</v>
      </c>
      <c r="M4203" s="3" t="n">
        <v>9</v>
      </c>
      <c r="N4203" s="3" t="n">
        <v>-1</v>
      </c>
      <c r="O4203" s="3" t="n">
        <v>-1</v>
      </c>
      <c r="P4203" s="3" t="n">
        <v>8.9</v>
      </c>
      <c r="Q4203" s="3" t="n">
        <v>24.2</v>
      </c>
      <c r="R4203" s="3" t="s">
        <v>12278</v>
      </c>
      <c r="S4203" s="4" t="n">
        <v>45747.6633449074</v>
      </c>
      <c r="T4203" s="3" t="s">
        <v>1920</v>
      </c>
      <c r="U4203" s="3" t="s">
        <v>1920</v>
      </c>
      <c r="V4203" s="3" t="n">
        <v>0</v>
      </c>
      <c r="W4203" s="3" t="n">
        <v>0</v>
      </c>
      <c r="X4203" s="3" t="n">
        <v>0</v>
      </c>
      <c r="Y4203" s="3" t="s">
        <v>30</v>
      </c>
      <c r="Z4203" s="3" t="s">
        <v>30</v>
      </c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</row>
    <row r="4204" customFormat="false" ht="15.75" hidden="false" customHeight="false" outlineLevel="0" collapsed="false">
      <c r="A4204" s="3" t="n">
        <v>4203</v>
      </c>
      <c r="B4204" s="3" t="s">
        <v>12279</v>
      </c>
      <c r="C4204" s="3" t="s">
        <v>12280</v>
      </c>
      <c r="D4204" s="3" t="n">
        <v>1</v>
      </c>
      <c r="E4204" s="3" t="n">
        <v>2.4241901</v>
      </c>
      <c r="F4204" s="3" t="n">
        <v>22</v>
      </c>
      <c r="G4204" s="3" t="n">
        <v>22</v>
      </c>
      <c r="H4204" s="3" t="n">
        <v>1</v>
      </c>
      <c r="I4204" s="3" t="n">
        <v>1</v>
      </c>
      <c r="J4204" s="3" t="n">
        <v>14</v>
      </c>
      <c r="K4204" s="3" t="n">
        <v>14</v>
      </c>
      <c r="L4204" s="3" t="n">
        <v>0</v>
      </c>
      <c r="M4204" s="3" t="n">
        <v>0</v>
      </c>
      <c r="N4204" s="3" t="n">
        <v>-1</v>
      </c>
      <c r="O4204" s="3" t="n">
        <v>-1</v>
      </c>
      <c r="P4204" s="3" t="n">
        <v>8.9</v>
      </c>
      <c r="Q4204" s="3" t="n">
        <v>24.2</v>
      </c>
      <c r="R4204" s="3" t="s">
        <v>12281</v>
      </c>
      <c r="S4204" s="4" t="n">
        <v>45747.6634606481</v>
      </c>
      <c r="T4204" s="3" t="s">
        <v>65</v>
      </c>
      <c r="U4204" s="3" t="s">
        <v>65</v>
      </c>
      <c r="V4204" s="3" t="n">
        <v>0</v>
      </c>
      <c r="W4204" s="3" t="n">
        <v>0</v>
      </c>
      <c r="X4204" s="3" t="n">
        <v>0</v>
      </c>
      <c r="Y4204" s="3" t="s">
        <v>30</v>
      </c>
      <c r="Z4204" s="3" t="s">
        <v>30</v>
      </c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</row>
    <row r="4205" customFormat="false" ht="15.75" hidden="false" customHeight="false" outlineLevel="0" collapsed="false">
      <c r="A4205" s="3" t="n">
        <v>4204</v>
      </c>
      <c r="B4205" s="3" t="s">
        <v>12282</v>
      </c>
      <c r="C4205" s="3" t="s">
        <v>12283</v>
      </c>
      <c r="D4205" s="3" t="n">
        <v>1</v>
      </c>
      <c r="E4205" s="3" t="n">
        <v>5.7900274</v>
      </c>
      <c r="F4205" s="3" t="n">
        <v>21</v>
      </c>
      <c r="G4205" s="3" t="n">
        <v>21</v>
      </c>
      <c r="H4205" s="3" t="n">
        <v>2</v>
      </c>
      <c r="I4205" s="3" t="n">
        <v>2</v>
      </c>
      <c r="J4205" s="3" t="n">
        <v>0</v>
      </c>
      <c r="K4205" s="3" t="n">
        <v>0</v>
      </c>
      <c r="L4205" s="3" t="n">
        <v>13</v>
      </c>
      <c r="M4205" s="3" t="n">
        <v>13</v>
      </c>
      <c r="N4205" s="3" t="n">
        <v>-1</v>
      </c>
      <c r="O4205" s="3" t="n">
        <v>-1</v>
      </c>
      <c r="P4205" s="3" t="n">
        <v>8.9</v>
      </c>
      <c r="Q4205" s="3" t="n">
        <v>24.2</v>
      </c>
      <c r="R4205" s="3" t="s">
        <v>12284</v>
      </c>
      <c r="S4205" s="4" t="n">
        <v>45747.663587963</v>
      </c>
      <c r="T4205" s="3" t="s">
        <v>256</v>
      </c>
      <c r="U4205" s="3" t="s">
        <v>256</v>
      </c>
      <c r="V4205" s="3" t="n">
        <v>0</v>
      </c>
      <c r="W4205" s="3" t="n">
        <v>0</v>
      </c>
      <c r="X4205" s="3" t="n">
        <v>0</v>
      </c>
      <c r="Y4205" s="3" t="s">
        <v>30</v>
      </c>
      <c r="Z4205" s="3" t="s">
        <v>30</v>
      </c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</row>
    <row r="4206" customFormat="false" ht="15.75" hidden="false" customHeight="false" outlineLevel="0" collapsed="false">
      <c r="A4206" s="3" t="n">
        <v>4205</v>
      </c>
      <c r="B4206" s="3" t="s">
        <v>12285</v>
      </c>
      <c r="C4206" s="3" t="s">
        <v>12286</v>
      </c>
      <c r="D4206" s="3" t="n">
        <v>1</v>
      </c>
      <c r="E4206" s="3" t="n">
        <v>1.7762639</v>
      </c>
      <c r="F4206" s="3" t="n">
        <v>15</v>
      </c>
      <c r="G4206" s="3" t="n">
        <v>15</v>
      </c>
      <c r="H4206" s="3" t="n">
        <v>2</v>
      </c>
      <c r="I4206" s="3" t="n">
        <v>2</v>
      </c>
      <c r="J4206" s="3" t="n">
        <v>2</v>
      </c>
      <c r="K4206" s="3" t="n">
        <v>2</v>
      </c>
      <c r="L4206" s="3" t="n">
        <v>0</v>
      </c>
      <c r="M4206" s="3" t="n">
        <v>0</v>
      </c>
      <c r="N4206" s="3" t="n">
        <v>-1</v>
      </c>
      <c r="O4206" s="3" t="n">
        <v>-1</v>
      </c>
      <c r="P4206" s="3" t="n">
        <v>8.9</v>
      </c>
      <c r="Q4206" s="3" t="n">
        <v>24.2</v>
      </c>
      <c r="R4206" s="3" t="s">
        <v>12287</v>
      </c>
      <c r="S4206" s="4" t="n">
        <v>45747.6636805556</v>
      </c>
      <c r="T4206" s="3" t="s">
        <v>65</v>
      </c>
      <c r="U4206" s="3" t="s">
        <v>65</v>
      </c>
      <c r="V4206" s="3" t="n">
        <v>0</v>
      </c>
      <c r="W4206" s="3" t="n">
        <v>0</v>
      </c>
      <c r="X4206" s="3" t="n">
        <v>0</v>
      </c>
      <c r="Y4206" s="3" t="s">
        <v>30</v>
      </c>
      <c r="Z4206" s="3" t="s">
        <v>30</v>
      </c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</row>
    <row r="4207" customFormat="false" ht="15.75" hidden="false" customHeight="false" outlineLevel="0" collapsed="false">
      <c r="A4207" s="3" t="n">
        <v>4206</v>
      </c>
      <c r="B4207" s="3" t="s">
        <v>12288</v>
      </c>
      <c r="C4207" s="3" t="s">
        <v>12289</v>
      </c>
      <c r="D4207" s="3" t="n">
        <v>1</v>
      </c>
      <c r="E4207" s="3" t="n">
        <v>1.3782697</v>
      </c>
      <c r="F4207" s="3" t="n">
        <v>37</v>
      </c>
      <c r="G4207" s="3" t="n">
        <v>37</v>
      </c>
      <c r="H4207" s="3" t="n">
        <v>3</v>
      </c>
      <c r="I4207" s="3" t="n">
        <v>3</v>
      </c>
      <c r="J4207" s="3" t="n">
        <v>7</v>
      </c>
      <c r="K4207" s="3" t="n">
        <v>7</v>
      </c>
      <c r="L4207" s="3" t="n">
        <v>22</v>
      </c>
      <c r="M4207" s="3" t="n">
        <v>22</v>
      </c>
      <c r="N4207" s="3" t="n">
        <v>-1</v>
      </c>
      <c r="O4207" s="3" t="n">
        <v>-1</v>
      </c>
      <c r="P4207" s="3" t="n">
        <v>8.9</v>
      </c>
      <c r="Q4207" s="3" t="n">
        <v>24.2</v>
      </c>
      <c r="R4207" s="3" t="s">
        <v>12290</v>
      </c>
      <c r="S4207" s="4" t="n">
        <v>45747.6637615741</v>
      </c>
      <c r="T4207" s="3" t="s">
        <v>256</v>
      </c>
      <c r="U4207" s="3" t="s">
        <v>256</v>
      </c>
      <c r="V4207" s="3" t="n">
        <v>0</v>
      </c>
      <c r="W4207" s="3" t="n">
        <v>0</v>
      </c>
      <c r="X4207" s="3" t="n">
        <v>0</v>
      </c>
      <c r="Y4207" s="3" t="s">
        <v>30</v>
      </c>
      <c r="Z4207" s="3" t="s">
        <v>30</v>
      </c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</row>
    <row r="4208" customFormat="false" ht="15.75" hidden="false" customHeight="false" outlineLevel="0" collapsed="false">
      <c r="A4208" s="3" t="n">
        <v>4207</v>
      </c>
      <c r="B4208" s="3" t="s">
        <v>12291</v>
      </c>
      <c r="C4208" s="3" t="s">
        <v>12292</v>
      </c>
      <c r="D4208" s="3" t="n">
        <v>1</v>
      </c>
      <c r="E4208" s="3" t="n">
        <v>0.5446185</v>
      </c>
      <c r="F4208" s="3" t="n">
        <v>5</v>
      </c>
      <c r="G4208" s="3" t="n">
        <v>5</v>
      </c>
      <c r="H4208" s="3" t="n">
        <v>1</v>
      </c>
      <c r="I4208" s="3" t="n">
        <v>1</v>
      </c>
      <c r="J4208" s="3" t="n">
        <v>3</v>
      </c>
      <c r="K4208" s="3" t="n">
        <v>3</v>
      </c>
      <c r="L4208" s="3" t="n">
        <v>0</v>
      </c>
      <c r="M4208" s="3" t="n">
        <v>0</v>
      </c>
      <c r="N4208" s="3" t="n">
        <v>-1</v>
      </c>
      <c r="O4208" s="3" t="n">
        <v>-1</v>
      </c>
      <c r="P4208" s="3" t="n">
        <v>8.9</v>
      </c>
      <c r="Q4208" s="3" t="n">
        <v>24.2</v>
      </c>
      <c r="R4208" s="3" t="s">
        <v>12293</v>
      </c>
      <c r="S4208" s="4" t="n">
        <v>45747.6638310185</v>
      </c>
      <c r="T4208" s="3" t="s">
        <v>256</v>
      </c>
      <c r="U4208" s="3" t="s">
        <v>256</v>
      </c>
      <c r="V4208" s="3" t="n">
        <v>0</v>
      </c>
      <c r="W4208" s="3" t="n">
        <v>0</v>
      </c>
      <c r="X4208" s="3" t="n">
        <v>0</v>
      </c>
      <c r="Y4208" s="3" t="s">
        <v>30</v>
      </c>
      <c r="Z4208" s="3" t="s">
        <v>30</v>
      </c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</row>
    <row r="4209" customFormat="false" ht="15.75" hidden="false" customHeight="false" outlineLevel="0" collapsed="false">
      <c r="A4209" s="3" t="n">
        <v>4208</v>
      </c>
      <c r="B4209" s="3" t="s">
        <v>12294</v>
      </c>
      <c r="C4209" s="3" t="s">
        <v>12295</v>
      </c>
      <c r="D4209" s="3" t="n">
        <v>1</v>
      </c>
      <c r="E4209" s="3" t="n">
        <v>4.7130351</v>
      </c>
      <c r="F4209" s="3" t="n">
        <v>23</v>
      </c>
      <c r="G4209" s="3" t="n">
        <v>23</v>
      </c>
      <c r="H4209" s="3" t="n">
        <v>6</v>
      </c>
      <c r="I4209" s="3" t="n">
        <v>6</v>
      </c>
      <c r="J4209" s="3" t="n">
        <v>21</v>
      </c>
      <c r="K4209" s="3" t="n">
        <v>21</v>
      </c>
      <c r="L4209" s="3" t="n">
        <v>1</v>
      </c>
      <c r="M4209" s="3" t="n">
        <v>1</v>
      </c>
      <c r="N4209" s="3" t="n">
        <v>-1</v>
      </c>
      <c r="O4209" s="3" t="n">
        <v>-1</v>
      </c>
      <c r="P4209" s="3" t="n">
        <v>8.9</v>
      </c>
      <c r="Q4209" s="3" t="n">
        <v>24.2</v>
      </c>
      <c r="R4209" s="3" t="s">
        <v>12296</v>
      </c>
      <c r="S4209" s="4" t="n">
        <v>45747.6639583333</v>
      </c>
      <c r="T4209" s="3" t="s">
        <v>744</v>
      </c>
      <c r="U4209" s="3" t="s">
        <v>744</v>
      </c>
      <c r="V4209" s="3" t="n">
        <v>0</v>
      </c>
      <c r="W4209" s="3" t="n">
        <v>0</v>
      </c>
      <c r="X4209" s="3" t="n">
        <v>0</v>
      </c>
      <c r="Y4209" s="3" t="s">
        <v>30</v>
      </c>
      <c r="Z4209" s="3" t="s">
        <v>30</v>
      </c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</row>
    <row r="4210" customFormat="false" ht="15.75" hidden="false" customHeight="false" outlineLevel="0" collapsed="false">
      <c r="A4210" s="3" t="n">
        <v>4209</v>
      </c>
      <c r="B4210" s="3" t="s">
        <v>12297</v>
      </c>
      <c r="C4210" s="3" t="s">
        <v>12298</v>
      </c>
      <c r="D4210" s="3" t="n">
        <v>1</v>
      </c>
      <c r="E4210" s="3" t="n">
        <v>20.0277745</v>
      </c>
      <c r="F4210" s="3" t="n">
        <v>943</v>
      </c>
      <c r="G4210" s="3" t="n">
        <v>943</v>
      </c>
      <c r="H4210" s="3" t="n">
        <v>25</v>
      </c>
      <c r="I4210" s="3" t="n">
        <v>25</v>
      </c>
      <c r="J4210" s="3" t="n">
        <v>1099</v>
      </c>
      <c r="K4210" s="3" t="n">
        <v>1099</v>
      </c>
      <c r="L4210" s="3" t="n">
        <v>55</v>
      </c>
      <c r="M4210" s="3" t="n">
        <v>55</v>
      </c>
      <c r="N4210" s="3" t="n">
        <v>-1</v>
      </c>
      <c r="O4210" s="3" t="n">
        <v>-1</v>
      </c>
      <c r="P4210" s="3" t="n">
        <v>8.9</v>
      </c>
      <c r="Q4210" s="3" t="n">
        <v>24.2</v>
      </c>
      <c r="R4210" s="3" t="s">
        <v>12299</v>
      </c>
      <c r="S4210" s="4" t="n">
        <v>45747.6643981482</v>
      </c>
      <c r="T4210" s="3" t="s">
        <v>65</v>
      </c>
      <c r="U4210" s="3" t="s">
        <v>65</v>
      </c>
      <c r="V4210" s="3" t="n">
        <v>0</v>
      </c>
      <c r="W4210" s="3" t="n">
        <v>0</v>
      </c>
      <c r="X4210" s="3" t="n">
        <v>0</v>
      </c>
      <c r="Y4210" s="3" t="s">
        <v>30</v>
      </c>
      <c r="Z4210" s="3" t="s">
        <v>30</v>
      </c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</row>
    <row r="4211" customFormat="false" ht="15.75" hidden="false" customHeight="false" outlineLevel="0" collapsed="false">
      <c r="A4211" s="3" t="n">
        <v>4210</v>
      </c>
      <c r="B4211" s="3" t="s">
        <v>12300</v>
      </c>
      <c r="C4211" s="3" t="s">
        <v>12301</v>
      </c>
      <c r="D4211" s="3" t="n">
        <v>1</v>
      </c>
      <c r="E4211" s="3" t="n">
        <v>1.9811107</v>
      </c>
      <c r="F4211" s="3" t="n">
        <v>199</v>
      </c>
      <c r="G4211" s="3" t="n">
        <v>199</v>
      </c>
      <c r="H4211" s="3" t="n">
        <v>22</v>
      </c>
      <c r="I4211" s="3" t="n">
        <v>22</v>
      </c>
      <c r="J4211" s="3" t="n">
        <v>242</v>
      </c>
      <c r="K4211" s="3" t="n">
        <v>242</v>
      </c>
      <c r="L4211" s="3" t="n">
        <v>12</v>
      </c>
      <c r="M4211" s="3" t="n">
        <v>12</v>
      </c>
      <c r="N4211" s="3" t="n">
        <v>-1</v>
      </c>
      <c r="O4211" s="3" t="n">
        <v>-1</v>
      </c>
      <c r="P4211" s="3" t="n">
        <v>8.9</v>
      </c>
      <c r="Q4211" s="3" t="n">
        <v>24.2</v>
      </c>
      <c r="R4211" s="3" t="s">
        <v>12302</v>
      </c>
      <c r="S4211" s="4" t="n">
        <v>45747.6644675926</v>
      </c>
      <c r="T4211" s="3" t="s">
        <v>65</v>
      </c>
      <c r="U4211" s="3" t="s">
        <v>65</v>
      </c>
      <c r="V4211" s="3" t="n">
        <v>0</v>
      </c>
      <c r="W4211" s="3" t="n">
        <v>0</v>
      </c>
      <c r="X4211" s="3" t="n">
        <v>0</v>
      </c>
      <c r="Y4211" s="3" t="s">
        <v>30</v>
      </c>
      <c r="Z4211" s="3" t="s">
        <v>30</v>
      </c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</row>
    <row r="4212" customFormat="false" ht="15.75" hidden="false" customHeight="false" outlineLevel="0" collapsed="false">
      <c r="A4212" s="3" t="n">
        <v>4211</v>
      </c>
      <c r="B4212" s="3" t="s">
        <v>12303</v>
      </c>
      <c r="C4212" s="3" t="s">
        <v>12304</v>
      </c>
      <c r="D4212" s="3" t="n">
        <v>1</v>
      </c>
      <c r="E4212" s="3" t="n">
        <v>0.3215574</v>
      </c>
      <c r="F4212" s="3" t="n">
        <v>14</v>
      </c>
      <c r="G4212" s="3" t="n">
        <v>14</v>
      </c>
      <c r="H4212" s="3" t="n">
        <v>5</v>
      </c>
      <c r="I4212" s="3" t="n">
        <v>5</v>
      </c>
      <c r="J4212" s="3" t="n">
        <v>11</v>
      </c>
      <c r="K4212" s="3" t="n">
        <v>11</v>
      </c>
      <c r="L4212" s="3" t="n">
        <v>1</v>
      </c>
      <c r="M4212" s="3" t="n">
        <v>1</v>
      </c>
      <c r="N4212" s="3" t="n">
        <v>-1</v>
      </c>
      <c r="O4212" s="3" t="n">
        <v>-1</v>
      </c>
      <c r="P4212" s="3" t="n">
        <v>8.9</v>
      </c>
      <c r="Q4212" s="3" t="n">
        <v>24.2</v>
      </c>
      <c r="R4212" s="3" t="s">
        <v>12305</v>
      </c>
      <c r="S4212" s="4" t="n">
        <v>45747.6644907407</v>
      </c>
      <c r="T4212" s="3" t="s">
        <v>256</v>
      </c>
      <c r="U4212" s="3" t="s">
        <v>256</v>
      </c>
      <c r="V4212" s="3" t="n">
        <v>0</v>
      </c>
      <c r="W4212" s="3" t="n">
        <v>0</v>
      </c>
      <c r="X4212" s="3" t="n">
        <v>0</v>
      </c>
      <c r="Y4212" s="3" t="s">
        <v>30</v>
      </c>
      <c r="Z4212" s="3" t="s">
        <v>30</v>
      </c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</row>
    <row r="4213" customFormat="false" ht="15.75" hidden="false" customHeight="false" outlineLevel="0" collapsed="false">
      <c r="A4213" s="3" t="n">
        <v>4212</v>
      </c>
      <c r="B4213" s="3" t="s">
        <v>12306</v>
      </c>
      <c r="C4213" s="3" t="s">
        <v>12307</v>
      </c>
      <c r="D4213" s="3" t="n">
        <v>1</v>
      </c>
      <c r="E4213" s="3" t="n">
        <v>1.6597847</v>
      </c>
      <c r="F4213" s="3" t="n">
        <v>19</v>
      </c>
      <c r="G4213" s="3" t="n">
        <v>19</v>
      </c>
      <c r="H4213" s="3" t="n">
        <v>6</v>
      </c>
      <c r="I4213" s="3" t="n">
        <v>6</v>
      </c>
      <c r="J4213" s="3" t="n">
        <v>21</v>
      </c>
      <c r="K4213" s="3" t="n">
        <v>21</v>
      </c>
      <c r="L4213" s="3" t="n">
        <v>1</v>
      </c>
      <c r="M4213" s="3" t="n">
        <v>1</v>
      </c>
      <c r="N4213" s="3" t="n">
        <v>-1</v>
      </c>
      <c r="O4213" s="3" t="n">
        <v>-1</v>
      </c>
      <c r="P4213" s="3" t="n">
        <v>8.9</v>
      </c>
      <c r="Q4213" s="3" t="n">
        <v>24.2</v>
      </c>
      <c r="R4213" s="3" t="s">
        <v>12308</v>
      </c>
      <c r="S4213" s="4" t="n">
        <v>45747.6645486111</v>
      </c>
      <c r="T4213" s="3" t="s">
        <v>65</v>
      </c>
      <c r="U4213" s="3" t="s">
        <v>65</v>
      </c>
      <c r="V4213" s="3" t="n">
        <v>0</v>
      </c>
      <c r="W4213" s="3" t="n">
        <v>0</v>
      </c>
      <c r="X4213" s="3" t="n">
        <v>0</v>
      </c>
      <c r="Y4213" s="3" t="s">
        <v>30</v>
      </c>
      <c r="Z4213" s="3" t="s">
        <v>30</v>
      </c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</row>
    <row r="4214" customFormat="false" ht="15.75" hidden="false" customHeight="false" outlineLevel="0" collapsed="false">
      <c r="A4214" s="3" t="n">
        <v>4213</v>
      </c>
      <c r="B4214" s="3" t="s">
        <v>12309</v>
      </c>
      <c r="C4214" s="3" t="s">
        <v>12310</v>
      </c>
      <c r="D4214" s="3" t="n">
        <v>1</v>
      </c>
      <c r="E4214" s="3" t="n">
        <v>5.2238084</v>
      </c>
      <c r="F4214" s="3" t="n">
        <v>59</v>
      </c>
      <c r="G4214" s="3" t="n">
        <v>59</v>
      </c>
      <c r="H4214" s="3" t="n">
        <v>9</v>
      </c>
      <c r="I4214" s="3" t="n">
        <v>9</v>
      </c>
      <c r="J4214" s="3" t="n">
        <v>66</v>
      </c>
      <c r="K4214" s="3" t="n">
        <v>66</v>
      </c>
      <c r="L4214" s="3" t="n">
        <v>9</v>
      </c>
      <c r="M4214" s="3" t="n">
        <v>9</v>
      </c>
      <c r="N4214" s="3" t="n">
        <v>-1</v>
      </c>
      <c r="O4214" s="3" t="n">
        <v>-1</v>
      </c>
      <c r="P4214" s="3" t="n">
        <v>9</v>
      </c>
      <c r="Q4214" s="3" t="n">
        <v>24.2</v>
      </c>
      <c r="R4214" s="3" t="s">
        <v>12311</v>
      </c>
      <c r="S4214" s="4" t="n">
        <v>45747.6647106482</v>
      </c>
      <c r="T4214" s="3" t="s">
        <v>1920</v>
      </c>
      <c r="U4214" s="3" t="s">
        <v>1920</v>
      </c>
      <c r="V4214" s="3" t="n">
        <v>0</v>
      </c>
      <c r="W4214" s="3" t="n">
        <v>0</v>
      </c>
      <c r="X4214" s="3" t="n">
        <v>0</v>
      </c>
      <c r="Y4214" s="3" t="s">
        <v>30</v>
      </c>
      <c r="Z4214" s="3" t="s">
        <v>30</v>
      </c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</row>
    <row r="4215" customFormat="false" ht="15.75" hidden="false" customHeight="false" outlineLevel="0" collapsed="false">
      <c r="A4215" s="3" t="n">
        <v>4214</v>
      </c>
      <c r="B4215" s="3" t="s">
        <v>12312</v>
      </c>
      <c r="C4215" s="3" t="s">
        <v>12313</v>
      </c>
      <c r="D4215" s="3" t="n">
        <v>1</v>
      </c>
      <c r="E4215" s="3" t="n">
        <v>6.461472</v>
      </c>
      <c r="F4215" s="3" t="n">
        <v>103</v>
      </c>
      <c r="G4215" s="3" t="n">
        <v>103</v>
      </c>
      <c r="H4215" s="3" t="n">
        <v>9</v>
      </c>
      <c r="I4215" s="3" t="n">
        <v>9</v>
      </c>
      <c r="J4215" s="3" t="n">
        <v>109</v>
      </c>
      <c r="K4215" s="3" t="n">
        <v>109</v>
      </c>
      <c r="L4215" s="3" t="n">
        <v>18</v>
      </c>
      <c r="M4215" s="3" t="n">
        <v>18</v>
      </c>
      <c r="N4215" s="3" t="n">
        <v>0</v>
      </c>
      <c r="O4215" s="3" t="n">
        <v>-1</v>
      </c>
      <c r="P4215" s="3" t="n">
        <v>9</v>
      </c>
      <c r="Q4215" s="3" t="n">
        <v>24.2</v>
      </c>
      <c r="R4215" s="3" t="s">
        <v>12314</v>
      </c>
      <c r="S4215" s="4" t="n">
        <v>45747.6649652778</v>
      </c>
      <c r="T4215" s="3" t="s">
        <v>1920</v>
      </c>
      <c r="U4215" s="3" t="s">
        <v>1920</v>
      </c>
      <c r="V4215" s="3" t="n">
        <v>1</v>
      </c>
      <c r="W4215" s="3" t="n">
        <v>0</v>
      </c>
      <c r="X4215" s="3" t="n">
        <v>0</v>
      </c>
      <c r="Y4215" s="3" t="s">
        <v>30</v>
      </c>
      <c r="Z4215" s="3" t="s">
        <v>30</v>
      </c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</row>
    <row r="4216" customFormat="false" ht="15.75" hidden="false" customHeight="false" outlineLevel="0" collapsed="false">
      <c r="A4216" s="3" t="n">
        <v>4215</v>
      </c>
      <c r="B4216" s="3" t="s">
        <v>12315</v>
      </c>
      <c r="C4216" s="3" t="s">
        <v>12316</v>
      </c>
      <c r="D4216" s="3" t="n">
        <v>1</v>
      </c>
      <c r="E4216" s="3" t="n">
        <v>2.9062854</v>
      </c>
      <c r="F4216" s="3" t="n">
        <v>78</v>
      </c>
      <c r="G4216" s="3" t="n">
        <v>78</v>
      </c>
      <c r="H4216" s="3" t="n">
        <v>3</v>
      </c>
      <c r="I4216" s="3" t="n">
        <v>3</v>
      </c>
      <c r="J4216" s="3" t="n">
        <v>29</v>
      </c>
      <c r="K4216" s="3" t="n">
        <v>29</v>
      </c>
      <c r="L4216" s="3" t="n">
        <v>29</v>
      </c>
      <c r="M4216" s="3" t="n">
        <v>29</v>
      </c>
      <c r="N4216" s="3" t="n">
        <v>-1</v>
      </c>
      <c r="O4216" s="3" t="n">
        <v>-1</v>
      </c>
      <c r="P4216" s="3" t="n">
        <v>9</v>
      </c>
      <c r="Q4216" s="3" t="n">
        <v>24.2</v>
      </c>
      <c r="R4216" s="3" t="s">
        <v>12317</v>
      </c>
      <c r="S4216" s="4" t="n">
        <v>45747.6650231482</v>
      </c>
      <c r="T4216" s="3" t="s">
        <v>256</v>
      </c>
      <c r="U4216" s="3" t="s">
        <v>256</v>
      </c>
      <c r="V4216" s="3" t="n">
        <v>0</v>
      </c>
      <c r="W4216" s="3" t="n">
        <v>0</v>
      </c>
      <c r="X4216" s="3" t="n">
        <v>0</v>
      </c>
      <c r="Y4216" s="3" t="s">
        <v>30</v>
      </c>
      <c r="Z4216" s="3" t="s">
        <v>30</v>
      </c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</row>
    <row r="4217" customFormat="false" ht="15.75" hidden="false" customHeight="false" outlineLevel="0" collapsed="false">
      <c r="A4217" s="3" t="n">
        <v>4216</v>
      </c>
      <c r="B4217" s="3" t="s">
        <v>12318</v>
      </c>
      <c r="C4217" s="3" t="s">
        <v>12319</v>
      </c>
      <c r="D4217" s="3" t="n">
        <v>1</v>
      </c>
      <c r="E4217" s="3" t="n">
        <v>3.8599985</v>
      </c>
      <c r="F4217" s="3" t="n">
        <v>103</v>
      </c>
      <c r="G4217" s="3" t="n">
        <v>103</v>
      </c>
      <c r="H4217" s="3" t="n">
        <v>9</v>
      </c>
      <c r="I4217" s="3" t="n">
        <v>9</v>
      </c>
      <c r="J4217" s="3" t="n">
        <v>109</v>
      </c>
      <c r="K4217" s="3" t="n">
        <v>109</v>
      </c>
      <c r="L4217" s="3" t="n">
        <v>18</v>
      </c>
      <c r="M4217" s="3" t="n">
        <v>18</v>
      </c>
      <c r="N4217" s="3" t="n">
        <v>0</v>
      </c>
      <c r="O4217" s="3" t="n">
        <v>-1</v>
      </c>
      <c r="P4217" s="3" t="n">
        <v>9</v>
      </c>
      <c r="Q4217" s="3" t="n">
        <v>24.2</v>
      </c>
      <c r="R4217" s="3" t="s">
        <v>12320</v>
      </c>
      <c r="S4217" s="4" t="n">
        <v>45747.665150463</v>
      </c>
      <c r="T4217" s="3" t="s">
        <v>1920</v>
      </c>
      <c r="U4217" s="3" t="s">
        <v>1920</v>
      </c>
      <c r="V4217" s="3" t="n">
        <v>1</v>
      </c>
      <c r="W4217" s="3" t="n">
        <v>0</v>
      </c>
      <c r="X4217" s="3" t="n">
        <v>0</v>
      </c>
      <c r="Y4217" s="3" t="s">
        <v>30</v>
      </c>
      <c r="Z4217" s="3" t="s">
        <v>30</v>
      </c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</row>
    <row r="4218" customFormat="false" ht="15.75" hidden="false" customHeight="false" outlineLevel="0" collapsed="false">
      <c r="A4218" s="3" t="n">
        <v>4217</v>
      </c>
      <c r="B4218" s="3" t="s">
        <v>12321</v>
      </c>
      <c r="C4218" s="3" t="s">
        <v>12322</v>
      </c>
      <c r="D4218" s="3" t="n">
        <v>1</v>
      </c>
      <c r="E4218" s="3" t="n">
        <v>2.6614673</v>
      </c>
      <c r="F4218" s="3" t="n">
        <v>78</v>
      </c>
      <c r="G4218" s="3" t="n">
        <v>78</v>
      </c>
      <c r="H4218" s="3" t="n">
        <v>3</v>
      </c>
      <c r="I4218" s="3" t="n">
        <v>3</v>
      </c>
      <c r="J4218" s="3" t="n">
        <v>40</v>
      </c>
      <c r="K4218" s="3" t="n">
        <v>40</v>
      </c>
      <c r="L4218" s="3" t="n">
        <v>29</v>
      </c>
      <c r="M4218" s="3" t="n">
        <v>29</v>
      </c>
      <c r="N4218" s="3" t="n">
        <v>-1</v>
      </c>
      <c r="O4218" s="3" t="n">
        <v>-1</v>
      </c>
      <c r="P4218" s="3" t="n">
        <v>9</v>
      </c>
      <c r="Q4218" s="3" t="n">
        <v>24.2</v>
      </c>
      <c r="R4218" s="3" t="s">
        <v>12323</v>
      </c>
      <c r="S4218" s="4" t="n">
        <v>45747.6652083333</v>
      </c>
      <c r="T4218" s="3" t="s">
        <v>256</v>
      </c>
      <c r="U4218" s="3" t="s">
        <v>256</v>
      </c>
      <c r="V4218" s="3" t="n">
        <v>0</v>
      </c>
      <c r="W4218" s="3" t="n">
        <v>0</v>
      </c>
      <c r="X4218" s="3" t="n">
        <v>0</v>
      </c>
      <c r="Y4218" s="3" t="s">
        <v>30</v>
      </c>
      <c r="Z4218" s="3" t="s">
        <v>30</v>
      </c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</row>
    <row r="4219" customFormat="false" ht="15.75" hidden="false" customHeight="false" outlineLevel="0" collapsed="false">
      <c r="A4219" s="3" t="n">
        <v>4218</v>
      </c>
      <c r="B4219" s="3" t="s">
        <v>12324</v>
      </c>
      <c r="C4219" s="3" t="s">
        <v>12325</v>
      </c>
      <c r="D4219" s="3" t="n">
        <v>1</v>
      </c>
      <c r="E4219" s="3" t="n">
        <v>1.6781081</v>
      </c>
      <c r="F4219" s="3" t="n">
        <v>59</v>
      </c>
      <c r="G4219" s="3" t="n">
        <v>59</v>
      </c>
      <c r="H4219" s="3" t="n">
        <v>9</v>
      </c>
      <c r="I4219" s="3" t="n">
        <v>9</v>
      </c>
      <c r="J4219" s="3" t="n">
        <v>66</v>
      </c>
      <c r="K4219" s="3" t="n">
        <v>66</v>
      </c>
      <c r="L4219" s="3" t="n">
        <v>9</v>
      </c>
      <c r="M4219" s="3" t="n">
        <v>9</v>
      </c>
      <c r="N4219" s="3" t="n">
        <v>-1</v>
      </c>
      <c r="O4219" s="3" t="n">
        <v>-1</v>
      </c>
      <c r="P4219" s="3" t="n">
        <v>9</v>
      </c>
      <c r="Q4219" s="3" t="n">
        <v>24.2</v>
      </c>
      <c r="R4219" s="3" t="s">
        <v>12326</v>
      </c>
      <c r="S4219" s="4" t="n">
        <v>45747.6652662037</v>
      </c>
      <c r="T4219" s="3" t="s">
        <v>1920</v>
      </c>
      <c r="U4219" s="3" t="s">
        <v>1920</v>
      </c>
      <c r="V4219" s="3" t="n">
        <v>0</v>
      </c>
      <c r="W4219" s="3" t="n">
        <v>0</v>
      </c>
      <c r="X4219" s="3" t="n">
        <v>0</v>
      </c>
      <c r="Y4219" s="3" t="s">
        <v>30</v>
      </c>
      <c r="Z4219" s="3" t="s">
        <v>30</v>
      </c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</row>
    <row r="4220" customFormat="false" ht="15.75" hidden="false" customHeight="false" outlineLevel="0" collapsed="false">
      <c r="A4220" s="3" t="n">
        <v>4219</v>
      </c>
      <c r="B4220" s="3" t="s">
        <v>12327</v>
      </c>
      <c r="C4220" s="3" t="s">
        <v>12328</v>
      </c>
      <c r="D4220" s="3" t="n">
        <v>1</v>
      </c>
      <c r="E4220" s="3" t="n">
        <v>0.6985807</v>
      </c>
      <c r="F4220" s="3" t="n">
        <v>9</v>
      </c>
      <c r="G4220" s="3" t="n">
        <v>9</v>
      </c>
      <c r="H4220" s="3" t="n">
        <v>2</v>
      </c>
      <c r="I4220" s="3" t="n">
        <v>2</v>
      </c>
      <c r="J4220" s="3" t="n">
        <v>7</v>
      </c>
      <c r="K4220" s="3" t="n">
        <v>7</v>
      </c>
      <c r="L4220" s="3" t="n">
        <v>0</v>
      </c>
      <c r="M4220" s="3" t="n">
        <v>0</v>
      </c>
      <c r="N4220" s="3" t="n">
        <v>-1</v>
      </c>
      <c r="O4220" s="3" t="n">
        <v>-1</v>
      </c>
      <c r="P4220" s="3" t="n">
        <v>9</v>
      </c>
      <c r="Q4220" s="3" t="n">
        <v>24.2</v>
      </c>
      <c r="R4220" s="3" t="s">
        <v>12329</v>
      </c>
      <c r="S4220" s="4" t="n">
        <v>45747.6653009259</v>
      </c>
      <c r="T4220" s="3" t="s">
        <v>65</v>
      </c>
      <c r="U4220" s="3" t="s">
        <v>65</v>
      </c>
      <c r="V4220" s="3" t="n">
        <v>0</v>
      </c>
      <c r="W4220" s="3" t="n">
        <v>0</v>
      </c>
      <c r="X4220" s="3" t="n">
        <v>0</v>
      </c>
      <c r="Y4220" s="3" t="s">
        <v>30</v>
      </c>
      <c r="Z4220" s="3" t="s">
        <v>30</v>
      </c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</row>
    <row r="4221" customFormat="false" ht="15.75" hidden="false" customHeight="false" outlineLevel="0" collapsed="false">
      <c r="A4221" s="3" t="n">
        <v>4220</v>
      </c>
      <c r="B4221" s="3" t="s">
        <v>12330</v>
      </c>
      <c r="C4221" s="3" t="s">
        <v>12331</v>
      </c>
      <c r="D4221" s="3" t="n">
        <v>1</v>
      </c>
      <c r="E4221" s="3" t="n">
        <v>0.4107329</v>
      </c>
      <c r="F4221" s="3" t="n">
        <v>24</v>
      </c>
      <c r="G4221" s="3" t="n">
        <v>24</v>
      </c>
      <c r="H4221" s="3" t="n">
        <v>9</v>
      </c>
      <c r="I4221" s="3" t="n">
        <v>9</v>
      </c>
      <c r="J4221" s="3" t="n">
        <v>25</v>
      </c>
      <c r="K4221" s="3" t="n">
        <v>25</v>
      </c>
      <c r="L4221" s="3" t="n">
        <v>1</v>
      </c>
      <c r="M4221" s="3" t="n">
        <v>1</v>
      </c>
      <c r="N4221" s="3" t="n">
        <v>-1</v>
      </c>
      <c r="O4221" s="3" t="n">
        <v>-1</v>
      </c>
      <c r="P4221" s="3" t="n">
        <v>9</v>
      </c>
      <c r="Q4221" s="3" t="n">
        <v>24.2</v>
      </c>
      <c r="R4221" s="3" t="s">
        <v>12332</v>
      </c>
      <c r="S4221" s="4" t="n">
        <v>45747.6653240741</v>
      </c>
      <c r="T4221" s="3" t="s">
        <v>65</v>
      </c>
      <c r="U4221" s="3" t="s">
        <v>65</v>
      </c>
      <c r="V4221" s="3" t="n">
        <v>0</v>
      </c>
      <c r="W4221" s="3" t="n">
        <v>0</v>
      </c>
      <c r="X4221" s="3" t="n">
        <v>0</v>
      </c>
      <c r="Y4221" s="3" t="s">
        <v>30</v>
      </c>
      <c r="Z4221" s="3" t="s">
        <v>30</v>
      </c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</row>
    <row r="4222" customFormat="false" ht="15.75" hidden="false" customHeight="false" outlineLevel="0" collapsed="false">
      <c r="A4222" s="3" t="n">
        <v>4221</v>
      </c>
      <c r="B4222" s="3" t="s">
        <v>12333</v>
      </c>
      <c r="C4222" s="3" t="s">
        <v>12334</v>
      </c>
      <c r="D4222" s="3" t="n">
        <v>1</v>
      </c>
      <c r="E4222" s="3" t="n">
        <v>2.0734836</v>
      </c>
      <c r="F4222" s="3" t="n">
        <v>36</v>
      </c>
      <c r="G4222" s="3" t="n">
        <v>36</v>
      </c>
      <c r="H4222" s="3" t="n">
        <v>6</v>
      </c>
      <c r="I4222" s="3" t="n">
        <v>6</v>
      </c>
      <c r="J4222" s="3" t="n">
        <v>37</v>
      </c>
      <c r="K4222" s="3" t="n">
        <v>37</v>
      </c>
      <c r="L4222" s="3" t="n">
        <v>6</v>
      </c>
      <c r="M4222" s="3" t="n">
        <v>6</v>
      </c>
      <c r="N4222" s="3" t="n">
        <v>-1</v>
      </c>
      <c r="O4222" s="3" t="n">
        <v>-1</v>
      </c>
      <c r="P4222" s="3" t="n">
        <v>9</v>
      </c>
      <c r="Q4222" s="3" t="n">
        <v>24.2</v>
      </c>
      <c r="R4222" s="3" t="s">
        <v>12335</v>
      </c>
      <c r="S4222" s="4" t="n">
        <v>45747.6653819445</v>
      </c>
      <c r="T4222" s="3" t="s">
        <v>1920</v>
      </c>
      <c r="U4222" s="3" t="s">
        <v>1920</v>
      </c>
      <c r="V4222" s="3" t="n">
        <v>0</v>
      </c>
      <c r="W4222" s="3" t="n">
        <v>0</v>
      </c>
      <c r="X4222" s="3" t="n">
        <v>0</v>
      </c>
      <c r="Y4222" s="3" t="s">
        <v>30</v>
      </c>
      <c r="Z4222" s="3" t="s">
        <v>30</v>
      </c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</row>
    <row r="4223" customFormat="false" ht="15.75" hidden="false" customHeight="false" outlineLevel="0" collapsed="false">
      <c r="A4223" s="3" t="n">
        <v>4222</v>
      </c>
      <c r="B4223" s="3" t="s">
        <v>12336</v>
      </c>
      <c r="C4223" s="3" t="s">
        <v>12337</v>
      </c>
      <c r="D4223" s="3" t="n">
        <v>1</v>
      </c>
      <c r="E4223" s="3" t="n">
        <v>0.8277161</v>
      </c>
      <c r="F4223" s="3" t="n">
        <v>21</v>
      </c>
      <c r="G4223" s="3" t="n">
        <v>21</v>
      </c>
      <c r="H4223" s="3" t="n">
        <v>6</v>
      </c>
      <c r="I4223" s="3" t="n">
        <v>6</v>
      </c>
      <c r="J4223" s="3" t="n">
        <v>18</v>
      </c>
      <c r="K4223" s="3" t="n">
        <v>18</v>
      </c>
      <c r="L4223" s="3" t="n">
        <v>2</v>
      </c>
      <c r="M4223" s="3" t="n">
        <v>2</v>
      </c>
      <c r="N4223" s="3" t="n">
        <v>-1</v>
      </c>
      <c r="O4223" s="3" t="n">
        <v>-1</v>
      </c>
      <c r="P4223" s="3" t="n">
        <v>9</v>
      </c>
      <c r="Q4223" s="3" t="n">
        <v>24.2</v>
      </c>
      <c r="R4223" s="3" t="s">
        <v>12338</v>
      </c>
      <c r="S4223" s="4" t="n">
        <v>45747.6654166667</v>
      </c>
      <c r="T4223" s="3" t="s">
        <v>65</v>
      </c>
      <c r="U4223" s="3" t="s">
        <v>65</v>
      </c>
      <c r="V4223" s="3" t="n">
        <v>0</v>
      </c>
      <c r="W4223" s="3" t="n">
        <v>0</v>
      </c>
      <c r="X4223" s="3" t="n">
        <v>0</v>
      </c>
      <c r="Y4223" s="3" t="s">
        <v>30</v>
      </c>
      <c r="Z4223" s="3" t="s">
        <v>30</v>
      </c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</row>
    <row r="4224" customFormat="false" ht="15.75" hidden="false" customHeight="false" outlineLevel="0" collapsed="false">
      <c r="A4224" s="3" t="n">
        <v>4223</v>
      </c>
      <c r="B4224" s="3" t="s">
        <v>12339</v>
      </c>
      <c r="C4224" s="3" t="s">
        <v>12340</v>
      </c>
      <c r="D4224" s="3" t="n">
        <v>1</v>
      </c>
      <c r="E4224" s="3" t="n">
        <v>0.4538064</v>
      </c>
      <c r="F4224" s="3" t="n">
        <v>11</v>
      </c>
      <c r="G4224" s="3" t="n">
        <v>11</v>
      </c>
      <c r="H4224" s="3" t="n">
        <v>2</v>
      </c>
      <c r="I4224" s="3" t="n">
        <v>2</v>
      </c>
      <c r="J4224" s="3" t="n">
        <v>9</v>
      </c>
      <c r="K4224" s="3" t="n">
        <v>9</v>
      </c>
      <c r="L4224" s="3" t="n">
        <v>0</v>
      </c>
      <c r="M4224" s="3" t="n">
        <v>0</v>
      </c>
      <c r="N4224" s="3" t="n">
        <v>-1</v>
      </c>
      <c r="O4224" s="3" t="n">
        <v>-1</v>
      </c>
      <c r="P4224" s="3" t="n">
        <v>9</v>
      </c>
      <c r="Q4224" s="3" t="n">
        <v>24.2</v>
      </c>
      <c r="R4224" s="3" t="s">
        <v>12341</v>
      </c>
      <c r="S4224" s="4" t="n">
        <v>45747.6654398148</v>
      </c>
      <c r="T4224" s="3" t="s">
        <v>65</v>
      </c>
      <c r="U4224" s="3" t="s">
        <v>65</v>
      </c>
      <c r="V4224" s="3" t="n">
        <v>0</v>
      </c>
      <c r="W4224" s="3" t="n">
        <v>0</v>
      </c>
      <c r="X4224" s="3" t="n">
        <v>0</v>
      </c>
      <c r="Y4224" s="3" t="s">
        <v>30</v>
      </c>
      <c r="Z4224" s="3" t="s">
        <v>30</v>
      </c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</row>
    <row r="4225" customFormat="false" ht="15.75" hidden="false" customHeight="false" outlineLevel="0" collapsed="false">
      <c r="A4225" s="3" t="n">
        <v>4224</v>
      </c>
      <c r="B4225" s="3" t="s">
        <v>12342</v>
      </c>
      <c r="C4225" s="3" t="s">
        <v>12343</v>
      </c>
      <c r="D4225" s="3" t="n">
        <v>1</v>
      </c>
      <c r="E4225" s="3" t="n">
        <v>1.6504117</v>
      </c>
      <c r="F4225" s="3" t="n">
        <v>57</v>
      </c>
      <c r="G4225" s="3" t="n">
        <v>57</v>
      </c>
      <c r="H4225" s="3" t="n">
        <v>9</v>
      </c>
      <c r="I4225" s="3" t="n">
        <v>9</v>
      </c>
      <c r="J4225" s="3" t="n">
        <v>64</v>
      </c>
      <c r="K4225" s="3" t="n">
        <v>64</v>
      </c>
      <c r="L4225" s="3" t="n">
        <v>9</v>
      </c>
      <c r="M4225" s="3" t="n">
        <v>9</v>
      </c>
      <c r="N4225" s="3" t="n">
        <v>-1</v>
      </c>
      <c r="O4225" s="3" t="n">
        <v>-1</v>
      </c>
      <c r="P4225" s="3" t="n">
        <v>9</v>
      </c>
      <c r="Q4225" s="3" t="n">
        <v>24.2</v>
      </c>
      <c r="R4225" s="3" t="s">
        <v>12344</v>
      </c>
      <c r="S4225" s="4" t="n">
        <v>45747.6654976852</v>
      </c>
      <c r="T4225" s="3" t="s">
        <v>1920</v>
      </c>
      <c r="U4225" s="3" t="s">
        <v>1920</v>
      </c>
      <c r="V4225" s="3" t="n">
        <v>0</v>
      </c>
      <c r="W4225" s="3" t="n">
        <v>0</v>
      </c>
      <c r="X4225" s="3" t="n">
        <v>0</v>
      </c>
      <c r="Y4225" s="3" t="s">
        <v>30</v>
      </c>
      <c r="Z4225" s="3" t="s">
        <v>30</v>
      </c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</row>
    <row r="4226" customFormat="false" ht="15.75" hidden="false" customHeight="false" outlineLevel="0" collapsed="false">
      <c r="A4226" s="3" t="n">
        <v>4225</v>
      </c>
      <c r="B4226" s="3" t="s">
        <v>12345</v>
      </c>
      <c r="C4226" s="3" t="s">
        <v>12346</v>
      </c>
      <c r="D4226" s="3" t="n">
        <v>1</v>
      </c>
      <c r="E4226" s="3" t="n">
        <v>0.8537676</v>
      </c>
      <c r="F4226" s="3" t="n">
        <v>23</v>
      </c>
      <c r="G4226" s="3" t="n">
        <v>23</v>
      </c>
      <c r="H4226" s="3" t="n">
        <v>1</v>
      </c>
      <c r="I4226" s="3" t="n">
        <v>1</v>
      </c>
      <c r="J4226" s="3" t="n">
        <v>14</v>
      </c>
      <c r="K4226" s="3" t="n">
        <v>14</v>
      </c>
      <c r="L4226" s="3" t="n">
        <v>0</v>
      </c>
      <c r="M4226" s="3" t="n">
        <v>0</v>
      </c>
      <c r="N4226" s="3" t="n">
        <v>-1</v>
      </c>
      <c r="O4226" s="3" t="n">
        <v>-1</v>
      </c>
      <c r="P4226" s="3" t="n">
        <v>9</v>
      </c>
      <c r="Q4226" s="3" t="n">
        <v>24.2</v>
      </c>
      <c r="R4226" s="3" t="s">
        <v>12347</v>
      </c>
      <c r="S4226" s="4" t="n">
        <v>45747.6655324074</v>
      </c>
      <c r="T4226" s="3" t="s">
        <v>65</v>
      </c>
      <c r="U4226" s="3" t="s">
        <v>65</v>
      </c>
      <c r="V4226" s="3" t="n">
        <v>0</v>
      </c>
      <c r="W4226" s="3" t="n">
        <v>0</v>
      </c>
      <c r="X4226" s="3" t="n">
        <v>0</v>
      </c>
      <c r="Y4226" s="3" t="s">
        <v>30</v>
      </c>
      <c r="Z4226" s="3" t="s">
        <v>30</v>
      </c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</row>
    <row r="4227" customFormat="false" ht="15.75" hidden="false" customHeight="false" outlineLevel="0" collapsed="false">
      <c r="A4227" s="3" t="n">
        <v>4226</v>
      </c>
      <c r="B4227" s="3" t="s">
        <v>12348</v>
      </c>
      <c r="C4227" s="3" t="s">
        <v>12349</v>
      </c>
      <c r="D4227" s="3" t="n">
        <v>1</v>
      </c>
      <c r="E4227" s="3" t="n">
        <v>2.000736</v>
      </c>
      <c r="F4227" s="3" t="n">
        <v>21</v>
      </c>
      <c r="G4227" s="3" t="n">
        <v>21</v>
      </c>
      <c r="H4227" s="3" t="n">
        <v>2</v>
      </c>
      <c r="I4227" s="3" t="n">
        <v>2</v>
      </c>
      <c r="J4227" s="3" t="n">
        <v>0</v>
      </c>
      <c r="K4227" s="3" t="n">
        <v>0</v>
      </c>
      <c r="L4227" s="3" t="n">
        <v>13</v>
      </c>
      <c r="M4227" s="3" t="n">
        <v>13</v>
      </c>
      <c r="N4227" s="3" t="n">
        <v>-1</v>
      </c>
      <c r="O4227" s="3" t="n">
        <v>-1</v>
      </c>
      <c r="P4227" s="3" t="n">
        <v>9</v>
      </c>
      <c r="Q4227" s="3" t="n">
        <v>24.2</v>
      </c>
      <c r="R4227" s="3" t="s">
        <v>12350</v>
      </c>
      <c r="S4227" s="4" t="n">
        <v>45747.6655787037</v>
      </c>
      <c r="T4227" s="3" t="s">
        <v>256</v>
      </c>
      <c r="U4227" s="3" t="s">
        <v>256</v>
      </c>
      <c r="V4227" s="3" t="n">
        <v>0</v>
      </c>
      <c r="W4227" s="3" t="n">
        <v>0</v>
      </c>
      <c r="X4227" s="3" t="n">
        <v>0</v>
      </c>
      <c r="Y4227" s="3" t="s">
        <v>30</v>
      </c>
      <c r="Z4227" s="3" t="s">
        <v>30</v>
      </c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</row>
    <row r="4228" customFormat="false" ht="15.75" hidden="false" customHeight="false" outlineLevel="0" collapsed="false">
      <c r="A4228" s="3" t="n">
        <v>4227</v>
      </c>
      <c r="B4228" s="3" t="s">
        <v>12351</v>
      </c>
      <c r="C4228" s="3" t="s">
        <v>12352</v>
      </c>
      <c r="D4228" s="3" t="n">
        <v>1</v>
      </c>
      <c r="E4228" s="3" t="n">
        <v>0.5261206</v>
      </c>
      <c r="F4228" s="3" t="n">
        <v>15</v>
      </c>
      <c r="G4228" s="3" t="n">
        <v>15</v>
      </c>
      <c r="H4228" s="3" t="n">
        <v>2</v>
      </c>
      <c r="I4228" s="3" t="n">
        <v>2</v>
      </c>
      <c r="J4228" s="3" t="n">
        <v>2</v>
      </c>
      <c r="K4228" s="3" t="n">
        <v>2</v>
      </c>
      <c r="L4228" s="3" t="n">
        <v>0</v>
      </c>
      <c r="M4228" s="3" t="n">
        <v>0</v>
      </c>
      <c r="N4228" s="3" t="n">
        <v>-1</v>
      </c>
      <c r="O4228" s="3" t="n">
        <v>-1</v>
      </c>
      <c r="P4228" s="3" t="n">
        <v>9</v>
      </c>
      <c r="Q4228" s="3" t="n">
        <v>24.2</v>
      </c>
      <c r="R4228" s="3" t="s">
        <v>12353</v>
      </c>
      <c r="S4228" s="4" t="n">
        <v>45747.6656134259</v>
      </c>
      <c r="T4228" s="3" t="s">
        <v>65</v>
      </c>
      <c r="U4228" s="3" t="s">
        <v>65</v>
      </c>
      <c r="V4228" s="3" t="n">
        <v>0</v>
      </c>
      <c r="W4228" s="3" t="n">
        <v>0</v>
      </c>
      <c r="X4228" s="3" t="n">
        <v>0</v>
      </c>
      <c r="Y4228" s="3" t="s">
        <v>30</v>
      </c>
      <c r="Z4228" s="3" t="s">
        <v>30</v>
      </c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</row>
    <row r="4229" customFormat="false" ht="15.75" hidden="false" customHeight="false" outlineLevel="0" collapsed="false">
      <c r="A4229" s="3" t="n">
        <v>4228</v>
      </c>
      <c r="B4229" s="3" t="s">
        <v>12354</v>
      </c>
      <c r="C4229" s="3" t="s">
        <v>12355</v>
      </c>
      <c r="D4229" s="3" t="n">
        <v>1</v>
      </c>
      <c r="E4229" s="3" t="n">
        <v>0.4597693</v>
      </c>
      <c r="F4229" s="3" t="n">
        <v>37</v>
      </c>
      <c r="G4229" s="3" t="n">
        <v>37</v>
      </c>
      <c r="H4229" s="3" t="n">
        <v>3</v>
      </c>
      <c r="I4229" s="3" t="n">
        <v>3</v>
      </c>
      <c r="J4229" s="3" t="n">
        <v>7</v>
      </c>
      <c r="K4229" s="3" t="n">
        <v>7</v>
      </c>
      <c r="L4229" s="3" t="n">
        <v>22</v>
      </c>
      <c r="M4229" s="3" t="n">
        <v>22</v>
      </c>
      <c r="N4229" s="3" t="n">
        <v>-1</v>
      </c>
      <c r="O4229" s="3" t="n">
        <v>-1</v>
      </c>
      <c r="P4229" s="3" t="n">
        <v>9</v>
      </c>
      <c r="Q4229" s="3" t="n">
        <v>24.2</v>
      </c>
      <c r="R4229" s="3" t="s">
        <v>12356</v>
      </c>
      <c r="S4229" s="4" t="n">
        <v>45747.6656365741</v>
      </c>
      <c r="T4229" s="3" t="s">
        <v>256</v>
      </c>
      <c r="U4229" s="3" t="s">
        <v>256</v>
      </c>
      <c r="V4229" s="3" t="n">
        <v>0</v>
      </c>
      <c r="W4229" s="3" t="n">
        <v>0</v>
      </c>
      <c r="X4229" s="3" t="n">
        <v>0</v>
      </c>
      <c r="Y4229" s="3" t="s">
        <v>30</v>
      </c>
      <c r="Z4229" s="3" t="s">
        <v>30</v>
      </c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</row>
    <row r="4230" customFormat="false" ht="15.75" hidden="false" customHeight="false" outlineLevel="0" collapsed="false">
      <c r="A4230" s="3" t="n">
        <v>4229</v>
      </c>
      <c r="B4230" s="3" t="s">
        <v>12357</v>
      </c>
      <c r="C4230" s="3" t="s">
        <v>12358</v>
      </c>
      <c r="D4230" s="3" t="n">
        <v>1</v>
      </c>
      <c r="E4230" s="3" t="n">
        <v>0.1797138</v>
      </c>
      <c r="F4230" s="3" t="n">
        <v>5</v>
      </c>
      <c r="G4230" s="3" t="n">
        <v>5</v>
      </c>
      <c r="H4230" s="3" t="n">
        <v>1</v>
      </c>
      <c r="I4230" s="3" t="n">
        <v>1</v>
      </c>
      <c r="J4230" s="3" t="n">
        <v>3</v>
      </c>
      <c r="K4230" s="3" t="n">
        <v>3</v>
      </c>
      <c r="L4230" s="3" t="n">
        <v>0</v>
      </c>
      <c r="M4230" s="3" t="n">
        <v>0</v>
      </c>
      <c r="N4230" s="3" t="n">
        <v>-1</v>
      </c>
      <c r="O4230" s="3" t="n">
        <v>-1</v>
      </c>
      <c r="P4230" s="3" t="n">
        <v>9</v>
      </c>
      <c r="Q4230" s="3" t="n">
        <v>24.2</v>
      </c>
      <c r="R4230" s="3" t="s">
        <v>12359</v>
      </c>
      <c r="S4230" s="4" t="n">
        <v>45747.6656597222</v>
      </c>
      <c r="T4230" s="3" t="s">
        <v>256</v>
      </c>
      <c r="U4230" s="3" t="s">
        <v>256</v>
      </c>
      <c r="V4230" s="3" t="n">
        <v>0</v>
      </c>
      <c r="W4230" s="3" t="n">
        <v>0</v>
      </c>
      <c r="X4230" s="3" t="n">
        <v>0</v>
      </c>
      <c r="Y4230" s="3" t="s">
        <v>30</v>
      </c>
      <c r="Z4230" s="3" t="s">
        <v>30</v>
      </c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</row>
    <row r="4231" customFormat="false" ht="15.75" hidden="false" customHeight="false" outlineLevel="0" collapsed="false">
      <c r="A4231" s="3" t="n">
        <v>4230</v>
      </c>
      <c r="B4231" s="3" t="s">
        <v>12360</v>
      </c>
      <c r="C4231" s="3" t="s">
        <v>12361</v>
      </c>
      <c r="D4231" s="3" t="n">
        <v>1</v>
      </c>
      <c r="E4231" s="3" t="n">
        <v>1.4160166</v>
      </c>
      <c r="F4231" s="3" t="n">
        <v>23</v>
      </c>
      <c r="G4231" s="3" t="n">
        <v>23</v>
      </c>
      <c r="H4231" s="3" t="n">
        <v>6</v>
      </c>
      <c r="I4231" s="3" t="n">
        <v>6</v>
      </c>
      <c r="J4231" s="3" t="n">
        <v>21</v>
      </c>
      <c r="K4231" s="3" t="n">
        <v>21</v>
      </c>
      <c r="L4231" s="3" t="n">
        <v>1</v>
      </c>
      <c r="M4231" s="3" t="n">
        <v>1</v>
      </c>
      <c r="N4231" s="3" t="n">
        <v>-1</v>
      </c>
      <c r="O4231" s="3" t="n">
        <v>-1</v>
      </c>
      <c r="P4231" s="3" t="n">
        <v>9</v>
      </c>
      <c r="Q4231" s="3" t="n">
        <v>24.2</v>
      </c>
      <c r="R4231" s="3" t="s">
        <v>12362</v>
      </c>
      <c r="S4231" s="4" t="n">
        <v>45747.6656944445</v>
      </c>
      <c r="T4231" s="3" t="s">
        <v>744</v>
      </c>
      <c r="U4231" s="3" t="s">
        <v>744</v>
      </c>
      <c r="V4231" s="3" t="n">
        <v>0</v>
      </c>
      <c r="W4231" s="3" t="n">
        <v>0</v>
      </c>
      <c r="X4231" s="3" t="n">
        <v>0</v>
      </c>
      <c r="Y4231" s="3" t="s">
        <v>30</v>
      </c>
      <c r="Z4231" s="3" t="s">
        <v>30</v>
      </c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</row>
    <row r="4232" customFormat="false" ht="15.75" hidden="false" customHeight="false" outlineLevel="0" collapsed="false">
      <c r="A4232" s="3" t="n">
        <v>4231</v>
      </c>
      <c r="B4232" s="3" t="s">
        <v>12363</v>
      </c>
      <c r="C4232" s="3" t="s">
        <v>12364</v>
      </c>
      <c r="D4232" s="3" t="n">
        <v>1</v>
      </c>
      <c r="E4232" s="3" t="n">
        <v>7.1661252</v>
      </c>
      <c r="F4232" s="3" t="n">
        <v>943</v>
      </c>
      <c r="G4232" s="3" t="n">
        <v>943</v>
      </c>
      <c r="H4232" s="3" t="n">
        <v>25</v>
      </c>
      <c r="I4232" s="3" t="n">
        <v>25</v>
      </c>
      <c r="J4232" s="3" t="n">
        <v>1099</v>
      </c>
      <c r="K4232" s="3" t="n">
        <v>1099</v>
      </c>
      <c r="L4232" s="3" t="n">
        <v>55</v>
      </c>
      <c r="M4232" s="3" t="n">
        <v>55</v>
      </c>
      <c r="N4232" s="3" t="n">
        <v>-1</v>
      </c>
      <c r="O4232" s="3" t="n">
        <v>-1</v>
      </c>
      <c r="P4232" s="3" t="n">
        <v>9</v>
      </c>
      <c r="Q4232" s="3" t="n">
        <v>24.2</v>
      </c>
      <c r="R4232" s="3" t="s">
        <v>12365</v>
      </c>
      <c r="S4232" s="4" t="n">
        <v>45747.6658564815</v>
      </c>
      <c r="T4232" s="3" t="s">
        <v>65</v>
      </c>
      <c r="U4232" s="3" t="s">
        <v>65</v>
      </c>
      <c r="V4232" s="3" t="n">
        <v>0</v>
      </c>
      <c r="W4232" s="3" t="n">
        <v>0</v>
      </c>
      <c r="X4232" s="3" t="n">
        <v>0</v>
      </c>
      <c r="Y4232" s="3" t="s">
        <v>30</v>
      </c>
      <c r="Z4232" s="3" t="s">
        <v>30</v>
      </c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</row>
    <row r="4233" customFormat="false" ht="15.75" hidden="false" customHeight="false" outlineLevel="0" collapsed="false">
      <c r="A4233" s="3" t="n">
        <v>4232</v>
      </c>
      <c r="B4233" s="3" t="s">
        <v>12366</v>
      </c>
      <c r="C4233" s="3" t="s">
        <v>12367</v>
      </c>
      <c r="D4233" s="3" t="n">
        <v>1</v>
      </c>
      <c r="E4233" s="3" t="n">
        <v>1.8262499</v>
      </c>
      <c r="F4233" s="3" t="n">
        <v>199</v>
      </c>
      <c r="G4233" s="3" t="n">
        <v>199</v>
      </c>
      <c r="H4233" s="3" t="n">
        <v>22</v>
      </c>
      <c r="I4233" s="3" t="n">
        <v>22</v>
      </c>
      <c r="J4233" s="3" t="n">
        <v>242</v>
      </c>
      <c r="K4233" s="3" t="n">
        <v>242</v>
      </c>
      <c r="L4233" s="3" t="n">
        <v>12</v>
      </c>
      <c r="M4233" s="3" t="n">
        <v>12</v>
      </c>
      <c r="N4233" s="3" t="n">
        <v>-1</v>
      </c>
      <c r="O4233" s="3" t="n">
        <v>-1</v>
      </c>
      <c r="P4233" s="3" t="n">
        <v>9</v>
      </c>
      <c r="Q4233" s="3" t="n">
        <v>24.2</v>
      </c>
      <c r="R4233" s="3" t="s">
        <v>12368</v>
      </c>
      <c r="S4233" s="4" t="n">
        <v>45747.6659143519</v>
      </c>
      <c r="T4233" s="3" t="s">
        <v>65</v>
      </c>
      <c r="U4233" s="3" t="s">
        <v>65</v>
      </c>
      <c r="V4233" s="3" t="n">
        <v>0</v>
      </c>
      <c r="W4233" s="3" t="n">
        <v>0</v>
      </c>
      <c r="X4233" s="3" t="n">
        <v>0</v>
      </c>
      <c r="Y4233" s="3" t="s">
        <v>30</v>
      </c>
      <c r="Z4233" s="3" t="s">
        <v>30</v>
      </c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</row>
    <row r="4234" customFormat="false" ht="15.75" hidden="false" customHeight="false" outlineLevel="0" collapsed="false">
      <c r="A4234" s="3" t="n">
        <v>4233</v>
      </c>
      <c r="B4234" s="3" t="s">
        <v>12369</v>
      </c>
      <c r="C4234" s="3" t="s">
        <v>12370</v>
      </c>
      <c r="D4234" s="3" t="n">
        <v>1</v>
      </c>
      <c r="E4234" s="3" t="n">
        <v>0.3067909</v>
      </c>
      <c r="F4234" s="3" t="n">
        <v>14</v>
      </c>
      <c r="G4234" s="3" t="n">
        <v>14</v>
      </c>
      <c r="H4234" s="3" t="n">
        <v>5</v>
      </c>
      <c r="I4234" s="3" t="n">
        <v>5</v>
      </c>
      <c r="J4234" s="3" t="n">
        <v>11</v>
      </c>
      <c r="K4234" s="3" t="n">
        <v>11</v>
      </c>
      <c r="L4234" s="3" t="n">
        <v>1</v>
      </c>
      <c r="M4234" s="3" t="n">
        <v>1</v>
      </c>
      <c r="N4234" s="3" t="n">
        <v>-1</v>
      </c>
      <c r="O4234" s="3" t="n">
        <v>-1</v>
      </c>
      <c r="P4234" s="3" t="n">
        <v>9</v>
      </c>
      <c r="Q4234" s="3" t="n">
        <v>24.2</v>
      </c>
      <c r="R4234" s="3" t="s">
        <v>12371</v>
      </c>
      <c r="S4234" s="4" t="n">
        <v>45747.6659375</v>
      </c>
      <c r="T4234" s="3" t="s">
        <v>256</v>
      </c>
      <c r="U4234" s="3" t="s">
        <v>256</v>
      </c>
      <c r="V4234" s="3" t="n">
        <v>0</v>
      </c>
      <c r="W4234" s="3" t="n">
        <v>0</v>
      </c>
      <c r="X4234" s="3" t="n">
        <v>0</v>
      </c>
      <c r="Y4234" s="3" t="s">
        <v>30</v>
      </c>
      <c r="Z4234" s="3" t="s">
        <v>30</v>
      </c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</row>
    <row r="4235" customFormat="false" ht="15.75" hidden="false" customHeight="false" outlineLevel="0" collapsed="false">
      <c r="A4235" s="3" t="n">
        <v>4234</v>
      </c>
      <c r="B4235" s="3" t="s">
        <v>12372</v>
      </c>
      <c r="C4235" s="3" t="s">
        <v>12373</v>
      </c>
      <c r="D4235" s="3" t="n">
        <v>1</v>
      </c>
      <c r="E4235" s="3" t="n">
        <v>0.4965583</v>
      </c>
      <c r="F4235" s="3" t="n">
        <v>19</v>
      </c>
      <c r="G4235" s="3" t="n">
        <v>19</v>
      </c>
      <c r="H4235" s="3" t="n">
        <v>6</v>
      </c>
      <c r="I4235" s="3" t="n">
        <v>6</v>
      </c>
      <c r="J4235" s="3" t="n">
        <v>21</v>
      </c>
      <c r="K4235" s="3" t="n">
        <v>21</v>
      </c>
      <c r="L4235" s="3" t="n">
        <v>1</v>
      </c>
      <c r="M4235" s="3" t="n">
        <v>1</v>
      </c>
      <c r="N4235" s="3" t="n">
        <v>-1</v>
      </c>
      <c r="O4235" s="3" t="n">
        <v>-1</v>
      </c>
      <c r="P4235" s="3" t="n">
        <v>9</v>
      </c>
      <c r="Q4235" s="3" t="n">
        <v>24.2</v>
      </c>
      <c r="R4235" s="3" t="s">
        <v>12374</v>
      </c>
      <c r="S4235" s="4" t="n">
        <v>45747.6659606482</v>
      </c>
      <c r="T4235" s="3" t="s">
        <v>65</v>
      </c>
      <c r="U4235" s="3" t="s">
        <v>65</v>
      </c>
      <c r="V4235" s="3" t="n">
        <v>0</v>
      </c>
      <c r="W4235" s="3" t="n">
        <v>0</v>
      </c>
      <c r="X4235" s="3" t="n">
        <v>0</v>
      </c>
      <c r="Y4235" s="3" t="s">
        <v>30</v>
      </c>
      <c r="Z4235" s="3" t="s">
        <v>30</v>
      </c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</row>
    <row r="4236" customFormat="false" ht="15.75" hidden="false" customHeight="false" outlineLevel="0" collapsed="false">
      <c r="A4236" s="3" t="n">
        <v>4235</v>
      </c>
      <c r="B4236" s="3" t="s">
        <v>12375</v>
      </c>
      <c r="C4236" s="3" t="s">
        <v>12376</v>
      </c>
      <c r="D4236" s="3" t="n">
        <v>1</v>
      </c>
      <c r="E4236" s="3" t="n">
        <v>1.6690782</v>
      </c>
      <c r="F4236" s="3" t="n">
        <v>59</v>
      </c>
      <c r="G4236" s="3" t="n">
        <v>59</v>
      </c>
      <c r="H4236" s="3" t="n">
        <v>9</v>
      </c>
      <c r="I4236" s="3" t="n">
        <v>9</v>
      </c>
      <c r="J4236" s="3" t="n">
        <v>66</v>
      </c>
      <c r="K4236" s="3" t="n">
        <v>66</v>
      </c>
      <c r="L4236" s="3" t="n">
        <v>9</v>
      </c>
      <c r="M4236" s="3" t="n">
        <v>9</v>
      </c>
      <c r="N4236" s="3" t="n">
        <v>-1</v>
      </c>
      <c r="O4236" s="3" t="n">
        <v>-1</v>
      </c>
      <c r="P4236" s="3" t="n">
        <v>9.1</v>
      </c>
      <c r="Q4236" s="3" t="n">
        <v>24.2</v>
      </c>
      <c r="R4236" s="3" t="s">
        <v>12377</v>
      </c>
      <c r="S4236" s="4" t="n">
        <v>45747.6660069445</v>
      </c>
      <c r="T4236" s="3" t="s">
        <v>1920</v>
      </c>
      <c r="U4236" s="3" t="s">
        <v>1920</v>
      </c>
      <c r="V4236" s="3" t="n">
        <v>0</v>
      </c>
      <c r="W4236" s="3" t="n">
        <v>0</v>
      </c>
      <c r="X4236" s="3" t="n">
        <v>0</v>
      </c>
      <c r="Y4236" s="3" t="s">
        <v>30</v>
      </c>
      <c r="Z4236" s="3" t="s">
        <v>30</v>
      </c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</row>
    <row r="4237" customFormat="false" ht="15.75" hidden="false" customHeight="false" outlineLevel="0" collapsed="false">
      <c r="A4237" s="3" t="n">
        <v>4236</v>
      </c>
      <c r="B4237" s="3" t="s">
        <v>12378</v>
      </c>
      <c r="C4237" s="3" t="s">
        <v>12379</v>
      </c>
      <c r="D4237" s="3" t="n">
        <v>1</v>
      </c>
      <c r="E4237" s="3" t="n">
        <v>4.1511054</v>
      </c>
      <c r="F4237" s="3" t="n">
        <v>103</v>
      </c>
      <c r="G4237" s="3" t="n">
        <v>103</v>
      </c>
      <c r="H4237" s="3" t="n">
        <v>9</v>
      </c>
      <c r="I4237" s="3" t="n">
        <v>9</v>
      </c>
      <c r="J4237" s="3" t="n">
        <v>109</v>
      </c>
      <c r="K4237" s="3" t="n">
        <v>109</v>
      </c>
      <c r="L4237" s="3" t="n">
        <v>18</v>
      </c>
      <c r="M4237" s="3" t="n">
        <v>18</v>
      </c>
      <c r="N4237" s="3" t="n">
        <v>0</v>
      </c>
      <c r="O4237" s="3" t="n">
        <v>-1</v>
      </c>
      <c r="P4237" s="3" t="n">
        <v>9.1</v>
      </c>
      <c r="Q4237" s="3" t="n">
        <v>24.2</v>
      </c>
      <c r="R4237" s="3" t="s">
        <v>12380</v>
      </c>
      <c r="S4237" s="4" t="n">
        <v>45747.6661226852</v>
      </c>
      <c r="T4237" s="3" t="s">
        <v>1920</v>
      </c>
      <c r="U4237" s="3" t="s">
        <v>1920</v>
      </c>
      <c r="V4237" s="3" t="n">
        <v>1</v>
      </c>
      <c r="W4237" s="3" t="n">
        <v>0</v>
      </c>
      <c r="X4237" s="3" t="n">
        <v>0</v>
      </c>
      <c r="Y4237" s="3" t="s">
        <v>30</v>
      </c>
      <c r="Z4237" s="3" t="s">
        <v>30</v>
      </c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</row>
    <row r="4238" customFormat="false" ht="15.75" hidden="false" customHeight="false" outlineLevel="0" collapsed="false">
      <c r="A4238" s="3" t="n">
        <v>4237</v>
      </c>
      <c r="B4238" s="3" t="s">
        <v>12381</v>
      </c>
      <c r="C4238" s="3" t="s">
        <v>12382</v>
      </c>
      <c r="D4238" s="3" t="n">
        <v>1</v>
      </c>
      <c r="E4238" s="3" t="n">
        <v>2.9914958</v>
      </c>
      <c r="F4238" s="3" t="n">
        <v>78</v>
      </c>
      <c r="G4238" s="3" t="n">
        <v>78</v>
      </c>
      <c r="H4238" s="3" t="n">
        <v>3</v>
      </c>
      <c r="I4238" s="3" t="n">
        <v>3</v>
      </c>
      <c r="J4238" s="3" t="n">
        <v>29</v>
      </c>
      <c r="K4238" s="3" t="n">
        <v>29</v>
      </c>
      <c r="L4238" s="3" t="n">
        <v>29</v>
      </c>
      <c r="M4238" s="3" t="n">
        <v>29</v>
      </c>
      <c r="N4238" s="3" t="n">
        <v>-1</v>
      </c>
      <c r="O4238" s="3" t="n">
        <v>-1</v>
      </c>
      <c r="P4238" s="3" t="n">
        <v>9.1</v>
      </c>
      <c r="Q4238" s="3" t="n">
        <v>24.2</v>
      </c>
      <c r="R4238" s="3" t="s">
        <v>12383</v>
      </c>
      <c r="S4238" s="4" t="n">
        <v>45747.6662037037</v>
      </c>
      <c r="T4238" s="3" t="s">
        <v>256</v>
      </c>
      <c r="U4238" s="3" t="s">
        <v>256</v>
      </c>
      <c r="V4238" s="3" t="n">
        <v>0</v>
      </c>
      <c r="W4238" s="3" t="n">
        <v>0</v>
      </c>
      <c r="X4238" s="3" t="n">
        <v>0</v>
      </c>
      <c r="Y4238" s="3" t="s">
        <v>30</v>
      </c>
      <c r="Z4238" s="3" t="s">
        <v>30</v>
      </c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</row>
    <row r="4239" customFormat="false" ht="15.75" hidden="false" customHeight="false" outlineLevel="0" collapsed="false">
      <c r="A4239" s="3" t="n">
        <v>4238</v>
      </c>
      <c r="B4239" s="3" t="s">
        <v>12384</v>
      </c>
      <c r="C4239" s="3" t="s">
        <v>12385</v>
      </c>
      <c r="D4239" s="3" t="n">
        <v>1</v>
      </c>
      <c r="E4239" s="3" t="n">
        <v>3.9539996</v>
      </c>
      <c r="F4239" s="3" t="n">
        <v>103</v>
      </c>
      <c r="G4239" s="3" t="n">
        <v>103</v>
      </c>
      <c r="H4239" s="3" t="n">
        <v>9</v>
      </c>
      <c r="I4239" s="3" t="n">
        <v>9</v>
      </c>
      <c r="J4239" s="3" t="n">
        <v>109</v>
      </c>
      <c r="K4239" s="3" t="n">
        <v>109</v>
      </c>
      <c r="L4239" s="3" t="n">
        <v>18</v>
      </c>
      <c r="M4239" s="3" t="n">
        <v>18</v>
      </c>
      <c r="N4239" s="3" t="n">
        <v>0</v>
      </c>
      <c r="O4239" s="3" t="n">
        <v>-1</v>
      </c>
      <c r="P4239" s="3" t="n">
        <v>9.1</v>
      </c>
      <c r="Q4239" s="3" t="n">
        <v>24.2</v>
      </c>
      <c r="R4239" s="3" t="s">
        <v>12386</v>
      </c>
      <c r="S4239" s="4" t="n">
        <v>45747.6663194444</v>
      </c>
      <c r="T4239" s="3" t="s">
        <v>1920</v>
      </c>
      <c r="U4239" s="3" t="s">
        <v>1920</v>
      </c>
      <c r="V4239" s="3" t="n">
        <v>1</v>
      </c>
      <c r="W4239" s="3" t="n">
        <v>0</v>
      </c>
      <c r="X4239" s="3" t="n">
        <v>0</v>
      </c>
      <c r="Y4239" s="3" t="s">
        <v>30</v>
      </c>
      <c r="Z4239" s="3" t="s">
        <v>30</v>
      </c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</row>
    <row r="4240" customFormat="false" ht="15.75" hidden="false" customHeight="false" outlineLevel="0" collapsed="false">
      <c r="A4240" s="3" t="n">
        <v>4239</v>
      </c>
      <c r="B4240" s="3" t="s">
        <v>12387</v>
      </c>
      <c r="C4240" s="3" t="s">
        <v>12388</v>
      </c>
      <c r="D4240" s="3" t="n">
        <v>1</v>
      </c>
      <c r="E4240" s="3" t="n">
        <v>2.4694817</v>
      </c>
      <c r="F4240" s="3" t="n">
        <v>78</v>
      </c>
      <c r="G4240" s="3" t="n">
        <v>78</v>
      </c>
      <c r="H4240" s="3" t="n">
        <v>3</v>
      </c>
      <c r="I4240" s="3" t="n">
        <v>3</v>
      </c>
      <c r="J4240" s="3" t="n">
        <v>40</v>
      </c>
      <c r="K4240" s="3" t="n">
        <v>40</v>
      </c>
      <c r="L4240" s="3" t="n">
        <v>29</v>
      </c>
      <c r="M4240" s="3" t="n">
        <v>29</v>
      </c>
      <c r="N4240" s="3" t="n">
        <v>-1</v>
      </c>
      <c r="O4240" s="3" t="n">
        <v>-1</v>
      </c>
      <c r="P4240" s="3" t="n">
        <v>9.1</v>
      </c>
      <c r="Q4240" s="3" t="n">
        <v>24.2</v>
      </c>
      <c r="R4240" s="3" t="s">
        <v>12389</v>
      </c>
      <c r="S4240" s="4" t="n">
        <v>45747.6663773148</v>
      </c>
      <c r="T4240" s="3" t="s">
        <v>256</v>
      </c>
      <c r="U4240" s="3" t="s">
        <v>256</v>
      </c>
      <c r="V4240" s="3" t="n">
        <v>0</v>
      </c>
      <c r="W4240" s="3" t="n">
        <v>0</v>
      </c>
      <c r="X4240" s="3" t="n">
        <v>0</v>
      </c>
      <c r="Y4240" s="3" t="s">
        <v>30</v>
      </c>
      <c r="Z4240" s="3" t="s">
        <v>30</v>
      </c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</row>
    <row r="4241" customFormat="false" ht="15.75" hidden="false" customHeight="false" outlineLevel="0" collapsed="false">
      <c r="A4241" s="3" t="n">
        <v>4240</v>
      </c>
      <c r="B4241" s="3" t="s">
        <v>12390</v>
      </c>
      <c r="C4241" s="3" t="s">
        <v>12391</v>
      </c>
      <c r="D4241" s="3" t="n">
        <v>1</v>
      </c>
      <c r="E4241" s="3" t="n">
        <v>2.0788072</v>
      </c>
      <c r="F4241" s="3" t="n">
        <v>59</v>
      </c>
      <c r="G4241" s="3" t="n">
        <v>59</v>
      </c>
      <c r="H4241" s="3" t="n">
        <v>9</v>
      </c>
      <c r="I4241" s="3" t="n">
        <v>9</v>
      </c>
      <c r="J4241" s="3" t="n">
        <v>66</v>
      </c>
      <c r="K4241" s="3" t="n">
        <v>66</v>
      </c>
      <c r="L4241" s="3" t="n">
        <v>9</v>
      </c>
      <c r="M4241" s="3" t="n">
        <v>9</v>
      </c>
      <c r="N4241" s="3" t="n">
        <v>-1</v>
      </c>
      <c r="O4241" s="3" t="n">
        <v>-1</v>
      </c>
      <c r="P4241" s="3" t="n">
        <v>9.1</v>
      </c>
      <c r="Q4241" s="3" t="n">
        <v>24.2</v>
      </c>
      <c r="R4241" s="3" t="s">
        <v>12392</v>
      </c>
      <c r="S4241" s="4" t="n">
        <v>45747.6664351852</v>
      </c>
      <c r="T4241" s="3" t="s">
        <v>1920</v>
      </c>
      <c r="U4241" s="3" t="s">
        <v>1920</v>
      </c>
      <c r="V4241" s="3" t="n">
        <v>0</v>
      </c>
      <c r="W4241" s="3" t="n">
        <v>0</v>
      </c>
      <c r="X4241" s="3" t="n">
        <v>0</v>
      </c>
      <c r="Y4241" s="3" t="s">
        <v>30</v>
      </c>
      <c r="Z4241" s="3" t="s">
        <v>30</v>
      </c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</row>
    <row r="4242" customFormat="false" ht="15.75" hidden="false" customHeight="false" outlineLevel="0" collapsed="false">
      <c r="A4242" s="3" t="n">
        <v>4241</v>
      </c>
      <c r="B4242" s="3" t="s">
        <v>12393</v>
      </c>
      <c r="C4242" s="3" t="s">
        <v>12394</v>
      </c>
      <c r="D4242" s="3" t="n">
        <v>1</v>
      </c>
      <c r="E4242" s="3" t="n">
        <v>0.6983738</v>
      </c>
      <c r="F4242" s="3" t="n">
        <v>9</v>
      </c>
      <c r="G4242" s="3" t="n">
        <v>9</v>
      </c>
      <c r="H4242" s="3" t="n">
        <v>2</v>
      </c>
      <c r="I4242" s="3" t="n">
        <v>2</v>
      </c>
      <c r="J4242" s="3" t="n">
        <v>7</v>
      </c>
      <c r="K4242" s="3" t="n">
        <v>7</v>
      </c>
      <c r="L4242" s="3" t="n">
        <v>0</v>
      </c>
      <c r="M4242" s="3" t="n">
        <v>0</v>
      </c>
      <c r="N4242" s="3" t="n">
        <v>-1</v>
      </c>
      <c r="O4242" s="3" t="n">
        <v>-1</v>
      </c>
      <c r="P4242" s="3" t="n">
        <v>9.1</v>
      </c>
      <c r="Q4242" s="3" t="n">
        <v>24.2</v>
      </c>
      <c r="R4242" s="3" t="s">
        <v>12395</v>
      </c>
      <c r="S4242" s="4" t="n">
        <v>45747.6664814815</v>
      </c>
      <c r="T4242" s="3" t="s">
        <v>65</v>
      </c>
      <c r="U4242" s="3" t="s">
        <v>65</v>
      </c>
      <c r="V4242" s="3" t="n">
        <v>0</v>
      </c>
      <c r="W4242" s="3" t="n">
        <v>0</v>
      </c>
      <c r="X4242" s="3" t="n">
        <v>0</v>
      </c>
      <c r="Y4242" s="3" t="s">
        <v>30</v>
      </c>
      <c r="Z4242" s="3" t="s">
        <v>30</v>
      </c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</row>
    <row r="4243" customFormat="false" ht="15.75" hidden="false" customHeight="false" outlineLevel="0" collapsed="false">
      <c r="A4243" s="3" t="n">
        <v>4242</v>
      </c>
      <c r="B4243" s="3" t="s">
        <v>12396</v>
      </c>
      <c r="C4243" s="3" t="s">
        <v>12397</v>
      </c>
      <c r="D4243" s="3" t="n">
        <v>1</v>
      </c>
      <c r="E4243" s="3" t="n">
        <v>0.6411208</v>
      </c>
      <c r="F4243" s="3" t="n">
        <v>24</v>
      </c>
      <c r="G4243" s="3" t="n">
        <v>24</v>
      </c>
      <c r="H4243" s="3" t="n">
        <v>9</v>
      </c>
      <c r="I4243" s="3" t="n">
        <v>9</v>
      </c>
      <c r="J4243" s="3" t="n">
        <v>25</v>
      </c>
      <c r="K4243" s="3" t="n">
        <v>25</v>
      </c>
      <c r="L4243" s="3" t="n">
        <v>1</v>
      </c>
      <c r="M4243" s="3" t="n">
        <v>1</v>
      </c>
      <c r="N4243" s="3" t="n">
        <v>-1</v>
      </c>
      <c r="O4243" s="3" t="n">
        <v>-1</v>
      </c>
      <c r="P4243" s="3" t="n">
        <v>9.1</v>
      </c>
      <c r="Q4243" s="3" t="n">
        <v>24.2</v>
      </c>
      <c r="R4243" s="3" t="s">
        <v>12398</v>
      </c>
      <c r="S4243" s="4" t="n">
        <v>45747.6665162037</v>
      </c>
      <c r="T4243" s="3" t="s">
        <v>65</v>
      </c>
      <c r="U4243" s="3" t="s">
        <v>65</v>
      </c>
      <c r="V4243" s="3" t="n">
        <v>0</v>
      </c>
      <c r="W4243" s="3" t="n">
        <v>0</v>
      </c>
      <c r="X4243" s="3" t="n">
        <v>0</v>
      </c>
      <c r="Y4243" s="3" t="s">
        <v>30</v>
      </c>
      <c r="Z4243" s="3" t="s">
        <v>30</v>
      </c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</row>
    <row r="4244" customFormat="false" ht="15.75" hidden="false" customHeight="false" outlineLevel="0" collapsed="false">
      <c r="A4244" s="3" t="n">
        <v>4243</v>
      </c>
      <c r="B4244" s="3" t="s">
        <v>12399</v>
      </c>
      <c r="C4244" s="3" t="s">
        <v>12400</v>
      </c>
      <c r="D4244" s="3" t="n">
        <v>1</v>
      </c>
      <c r="E4244" s="3" t="n">
        <v>3.541369</v>
      </c>
      <c r="F4244" s="3" t="n">
        <v>36</v>
      </c>
      <c r="G4244" s="3" t="n">
        <v>36</v>
      </c>
      <c r="H4244" s="3" t="n">
        <v>6</v>
      </c>
      <c r="I4244" s="3" t="n">
        <v>6</v>
      </c>
      <c r="J4244" s="3" t="n">
        <v>37</v>
      </c>
      <c r="K4244" s="3" t="n">
        <v>37</v>
      </c>
      <c r="L4244" s="3" t="n">
        <v>6</v>
      </c>
      <c r="M4244" s="3" t="n">
        <v>6</v>
      </c>
      <c r="N4244" s="3" t="n">
        <v>-1</v>
      </c>
      <c r="O4244" s="3" t="n">
        <v>-1</v>
      </c>
      <c r="P4244" s="3" t="n">
        <v>9.1</v>
      </c>
      <c r="Q4244" s="3" t="n">
        <v>24.2</v>
      </c>
      <c r="R4244" s="3" t="s">
        <v>12401</v>
      </c>
      <c r="S4244" s="4" t="n">
        <v>45747.6665972222</v>
      </c>
      <c r="T4244" s="3" t="s">
        <v>1920</v>
      </c>
      <c r="U4244" s="3" t="s">
        <v>1920</v>
      </c>
      <c r="V4244" s="3" t="n">
        <v>0</v>
      </c>
      <c r="W4244" s="3" t="n">
        <v>0</v>
      </c>
      <c r="X4244" s="3" t="n">
        <v>0</v>
      </c>
      <c r="Y4244" s="3" t="s">
        <v>30</v>
      </c>
      <c r="Z4244" s="3" t="s">
        <v>30</v>
      </c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</row>
    <row r="4245" customFormat="false" ht="15.75" hidden="false" customHeight="false" outlineLevel="0" collapsed="false">
      <c r="A4245" s="3" t="n">
        <v>4244</v>
      </c>
      <c r="B4245" s="3" t="s">
        <v>12402</v>
      </c>
      <c r="C4245" s="3" t="s">
        <v>12403</v>
      </c>
      <c r="D4245" s="3" t="n">
        <v>1</v>
      </c>
      <c r="E4245" s="3" t="n">
        <v>1.3755991</v>
      </c>
      <c r="F4245" s="3" t="n">
        <v>21</v>
      </c>
      <c r="G4245" s="3" t="n">
        <v>21</v>
      </c>
      <c r="H4245" s="3" t="n">
        <v>6</v>
      </c>
      <c r="I4245" s="3" t="n">
        <v>6</v>
      </c>
      <c r="J4245" s="3" t="n">
        <v>18</v>
      </c>
      <c r="K4245" s="3" t="n">
        <v>18</v>
      </c>
      <c r="L4245" s="3" t="n">
        <v>2</v>
      </c>
      <c r="M4245" s="3" t="n">
        <v>2</v>
      </c>
      <c r="N4245" s="3" t="n">
        <v>-1</v>
      </c>
      <c r="O4245" s="3" t="n">
        <v>-1</v>
      </c>
      <c r="P4245" s="3" t="n">
        <v>9.1</v>
      </c>
      <c r="Q4245" s="3" t="n">
        <v>24.2</v>
      </c>
      <c r="R4245" s="3" t="s">
        <v>12404</v>
      </c>
      <c r="S4245" s="4" t="n">
        <v>45747.6666550926</v>
      </c>
      <c r="T4245" s="3" t="s">
        <v>65</v>
      </c>
      <c r="U4245" s="3" t="s">
        <v>65</v>
      </c>
      <c r="V4245" s="3" t="n">
        <v>0</v>
      </c>
      <c r="W4245" s="3" t="n">
        <v>0</v>
      </c>
      <c r="X4245" s="3" t="n">
        <v>0</v>
      </c>
      <c r="Y4245" s="3" t="s">
        <v>30</v>
      </c>
      <c r="Z4245" s="3" t="s">
        <v>30</v>
      </c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</row>
    <row r="4246" customFormat="false" ht="15.75" hidden="false" customHeight="false" outlineLevel="0" collapsed="false">
      <c r="A4246" s="3" t="n">
        <v>4245</v>
      </c>
      <c r="B4246" s="3" t="s">
        <v>12405</v>
      </c>
      <c r="C4246" s="3" t="s">
        <v>12406</v>
      </c>
      <c r="D4246" s="3" t="n">
        <v>1</v>
      </c>
      <c r="E4246" s="3" t="n">
        <v>0.712976</v>
      </c>
      <c r="F4246" s="3" t="n">
        <v>11</v>
      </c>
      <c r="G4246" s="3" t="n">
        <v>11</v>
      </c>
      <c r="H4246" s="3" t="n">
        <v>2</v>
      </c>
      <c r="I4246" s="3" t="n">
        <v>2</v>
      </c>
      <c r="J4246" s="3" t="n">
        <v>9</v>
      </c>
      <c r="K4246" s="3" t="n">
        <v>9</v>
      </c>
      <c r="L4246" s="3" t="n">
        <v>0</v>
      </c>
      <c r="M4246" s="3" t="n">
        <v>0</v>
      </c>
      <c r="N4246" s="3" t="n">
        <v>-1</v>
      </c>
      <c r="O4246" s="3" t="n">
        <v>-1</v>
      </c>
      <c r="P4246" s="3" t="n">
        <v>9.1</v>
      </c>
      <c r="Q4246" s="3" t="n">
        <v>24.2</v>
      </c>
      <c r="R4246" s="3" t="s">
        <v>12407</v>
      </c>
      <c r="S4246" s="4" t="n">
        <v>45747.6667013889</v>
      </c>
      <c r="T4246" s="3" t="s">
        <v>65</v>
      </c>
      <c r="U4246" s="3" t="s">
        <v>65</v>
      </c>
      <c r="V4246" s="3" t="n">
        <v>0</v>
      </c>
      <c r="W4246" s="3" t="n">
        <v>0</v>
      </c>
      <c r="X4246" s="3" t="n">
        <v>0</v>
      </c>
      <c r="Y4246" s="3" t="s">
        <v>30</v>
      </c>
      <c r="Z4246" s="3" t="s">
        <v>30</v>
      </c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</row>
    <row r="4247" customFormat="false" ht="15.75" hidden="false" customHeight="false" outlineLevel="0" collapsed="false">
      <c r="A4247" s="3" t="n">
        <v>4246</v>
      </c>
      <c r="B4247" s="3" t="s">
        <v>12408</v>
      </c>
      <c r="C4247" s="3" t="s">
        <v>12409</v>
      </c>
      <c r="D4247" s="3" t="n">
        <v>1</v>
      </c>
      <c r="E4247" s="3" t="n">
        <v>3.0041558</v>
      </c>
      <c r="F4247" s="3" t="n">
        <v>57</v>
      </c>
      <c r="G4247" s="3" t="n">
        <v>57</v>
      </c>
      <c r="H4247" s="3" t="n">
        <v>9</v>
      </c>
      <c r="I4247" s="3" t="n">
        <v>9</v>
      </c>
      <c r="J4247" s="3" t="n">
        <v>64</v>
      </c>
      <c r="K4247" s="3" t="n">
        <v>64</v>
      </c>
      <c r="L4247" s="3" t="n">
        <v>9</v>
      </c>
      <c r="M4247" s="3" t="n">
        <v>9</v>
      </c>
      <c r="N4247" s="3" t="n">
        <v>-1</v>
      </c>
      <c r="O4247" s="3" t="n">
        <v>-1</v>
      </c>
      <c r="P4247" s="3" t="n">
        <v>9.1</v>
      </c>
      <c r="Q4247" s="3" t="n">
        <v>24.2</v>
      </c>
      <c r="R4247" s="3" t="s">
        <v>12410</v>
      </c>
      <c r="S4247" s="4" t="n">
        <v>45747.6667939815</v>
      </c>
      <c r="T4247" s="3" t="s">
        <v>1920</v>
      </c>
      <c r="U4247" s="3" t="s">
        <v>1920</v>
      </c>
      <c r="V4247" s="3" t="n">
        <v>0</v>
      </c>
      <c r="W4247" s="3" t="n">
        <v>0</v>
      </c>
      <c r="X4247" s="3" t="n">
        <v>0</v>
      </c>
      <c r="Y4247" s="3" t="s">
        <v>30</v>
      </c>
      <c r="Z4247" s="3" t="s">
        <v>30</v>
      </c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</row>
    <row r="4248" customFormat="false" ht="15.75" hidden="false" customHeight="false" outlineLevel="0" collapsed="false">
      <c r="A4248" s="3" t="n">
        <v>4247</v>
      </c>
      <c r="B4248" s="3" t="s">
        <v>12411</v>
      </c>
      <c r="C4248" s="3" t="s">
        <v>12412</v>
      </c>
      <c r="D4248" s="3" t="n">
        <v>1</v>
      </c>
      <c r="E4248" s="3" t="n">
        <v>1.6209119</v>
      </c>
      <c r="F4248" s="3" t="n">
        <v>23</v>
      </c>
      <c r="G4248" s="3" t="n">
        <v>23</v>
      </c>
      <c r="H4248" s="3" t="n">
        <v>1</v>
      </c>
      <c r="I4248" s="3" t="n">
        <v>1</v>
      </c>
      <c r="J4248" s="3" t="n">
        <v>14</v>
      </c>
      <c r="K4248" s="3" t="n">
        <v>14</v>
      </c>
      <c r="L4248" s="3" t="n">
        <v>0</v>
      </c>
      <c r="M4248" s="3" t="n">
        <v>0</v>
      </c>
      <c r="N4248" s="3" t="n">
        <v>-1</v>
      </c>
      <c r="O4248" s="3" t="n">
        <v>-1</v>
      </c>
      <c r="P4248" s="3" t="n">
        <v>9.1</v>
      </c>
      <c r="Q4248" s="3" t="n">
        <v>24.2</v>
      </c>
      <c r="R4248" s="3" t="s">
        <v>12413</v>
      </c>
      <c r="S4248" s="4" t="n">
        <v>45747.6668634259</v>
      </c>
      <c r="T4248" s="3" t="s">
        <v>65</v>
      </c>
      <c r="U4248" s="3" t="s">
        <v>65</v>
      </c>
      <c r="V4248" s="3" t="n">
        <v>0</v>
      </c>
      <c r="W4248" s="3" t="n">
        <v>0</v>
      </c>
      <c r="X4248" s="3" t="n">
        <v>0</v>
      </c>
      <c r="Y4248" s="3" t="s">
        <v>30</v>
      </c>
      <c r="Z4248" s="3" t="s">
        <v>30</v>
      </c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</row>
    <row r="4249" customFormat="false" ht="15.75" hidden="false" customHeight="false" outlineLevel="0" collapsed="false">
      <c r="A4249" s="3" t="n">
        <v>4248</v>
      </c>
      <c r="B4249" s="3" t="s">
        <v>12414</v>
      </c>
      <c r="C4249" s="3" t="s">
        <v>12415</v>
      </c>
      <c r="D4249" s="3" t="n">
        <v>1</v>
      </c>
      <c r="E4249" s="3" t="n">
        <v>3.438561</v>
      </c>
      <c r="F4249" s="3" t="n">
        <v>21</v>
      </c>
      <c r="G4249" s="3" t="n">
        <v>21</v>
      </c>
      <c r="H4249" s="3" t="n">
        <v>2</v>
      </c>
      <c r="I4249" s="3" t="n">
        <v>2</v>
      </c>
      <c r="J4249" s="3" t="n">
        <v>0</v>
      </c>
      <c r="K4249" s="3" t="n">
        <v>0</v>
      </c>
      <c r="L4249" s="3" t="n">
        <v>13</v>
      </c>
      <c r="M4249" s="3" t="n">
        <v>13</v>
      </c>
      <c r="N4249" s="3" t="n">
        <v>-1</v>
      </c>
      <c r="O4249" s="3" t="n">
        <v>-1</v>
      </c>
      <c r="P4249" s="3" t="n">
        <v>9.1</v>
      </c>
      <c r="Q4249" s="3" t="n">
        <v>24.2</v>
      </c>
      <c r="R4249" s="3" t="s">
        <v>12416</v>
      </c>
      <c r="S4249" s="4" t="n">
        <v>45747.6669444444</v>
      </c>
      <c r="T4249" s="3" t="s">
        <v>256</v>
      </c>
      <c r="U4249" s="3" t="s">
        <v>256</v>
      </c>
      <c r="V4249" s="3" t="n">
        <v>0</v>
      </c>
      <c r="W4249" s="3" t="n">
        <v>0</v>
      </c>
      <c r="X4249" s="3" t="n">
        <v>0</v>
      </c>
      <c r="Y4249" s="3" t="s">
        <v>30</v>
      </c>
      <c r="Z4249" s="3" t="s">
        <v>30</v>
      </c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  <c r="BG4249" s="3"/>
      <c r="BH4249" s="3"/>
      <c r="BI4249" s="3"/>
      <c r="BJ4249" s="3"/>
    </row>
    <row r="4250" customFormat="false" ht="15.75" hidden="false" customHeight="false" outlineLevel="0" collapsed="false">
      <c r="A4250" s="3" t="n">
        <v>4249</v>
      </c>
      <c r="B4250" s="3" t="s">
        <v>12417</v>
      </c>
      <c r="C4250" s="3" t="s">
        <v>12418</v>
      </c>
      <c r="D4250" s="3" t="n">
        <v>1</v>
      </c>
      <c r="E4250" s="3" t="n">
        <v>0.9131802</v>
      </c>
      <c r="F4250" s="3" t="n">
        <v>15</v>
      </c>
      <c r="G4250" s="3" t="n">
        <v>15</v>
      </c>
      <c r="H4250" s="3" t="n">
        <v>2</v>
      </c>
      <c r="I4250" s="3" t="n">
        <v>2</v>
      </c>
      <c r="J4250" s="3" t="n">
        <v>2</v>
      </c>
      <c r="K4250" s="3" t="n">
        <v>2</v>
      </c>
      <c r="L4250" s="3" t="n">
        <v>0</v>
      </c>
      <c r="M4250" s="3" t="n">
        <v>0</v>
      </c>
      <c r="N4250" s="3" t="n">
        <v>-1</v>
      </c>
      <c r="O4250" s="3" t="n">
        <v>-1</v>
      </c>
      <c r="P4250" s="3" t="n">
        <v>9.1</v>
      </c>
      <c r="Q4250" s="3" t="n">
        <v>24.2</v>
      </c>
      <c r="R4250" s="3" t="s">
        <v>12419</v>
      </c>
      <c r="S4250" s="4" t="n">
        <v>45747.6670023148</v>
      </c>
      <c r="T4250" s="3" t="s">
        <v>65</v>
      </c>
      <c r="U4250" s="3" t="s">
        <v>65</v>
      </c>
      <c r="V4250" s="3" t="n">
        <v>0</v>
      </c>
      <c r="W4250" s="3" t="n">
        <v>0</v>
      </c>
      <c r="X4250" s="3" t="n">
        <v>0</v>
      </c>
      <c r="Y4250" s="3" t="s">
        <v>30</v>
      </c>
      <c r="Z4250" s="3" t="s">
        <v>30</v>
      </c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</row>
    <row r="4251" customFormat="false" ht="15.75" hidden="false" customHeight="false" outlineLevel="0" collapsed="false">
      <c r="A4251" s="3" t="n">
        <v>4250</v>
      </c>
      <c r="B4251" s="3" t="s">
        <v>12420</v>
      </c>
      <c r="C4251" s="3" t="s">
        <v>12421</v>
      </c>
      <c r="D4251" s="3" t="n">
        <v>1</v>
      </c>
      <c r="E4251" s="3" t="n">
        <v>0.8037947</v>
      </c>
      <c r="F4251" s="3" t="n">
        <v>37</v>
      </c>
      <c r="G4251" s="3" t="n">
        <v>37</v>
      </c>
      <c r="H4251" s="3" t="n">
        <v>3</v>
      </c>
      <c r="I4251" s="3" t="n">
        <v>3</v>
      </c>
      <c r="J4251" s="3" t="n">
        <v>7</v>
      </c>
      <c r="K4251" s="3" t="n">
        <v>7</v>
      </c>
      <c r="L4251" s="3" t="n">
        <v>22</v>
      </c>
      <c r="M4251" s="3" t="n">
        <v>22</v>
      </c>
      <c r="N4251" s="3" t="n">
        <v>-1</v>
      </c>
      <c r="O4251" s="3" t="n">
        <v>-1</v>
      </c>
      <c r="P4251" s="3" t="n">
        <v>9.1</v>
      </c>
      <c r="Q4251" s="3" t="n">
        <v>24.2</v>
      </c>
      <c r="R4251" s="3" t="s">
        <v>12422</v>
      </c>
      <c r="S4251" s="4" t="n">
        <v>45747.6670486111</v>
      </c>
      <c r="T4251" s="3" t="s">
        <v>256</v>
      </c>
      <c r="U4251" s="3" t="s">
        <v>256</v>
      </c>
      <c r="V4251" s="3" t="n">
        <v>0</v>
      </c>
      <c r="W4251" s="3" t="n">
        <v>0</v>
      </c>
      <c r="X4251" s="3" t="n">
        <v>0</v>
      </c>
      <c r="Y4251" s="3" t="s">
        <v>30</v>
      </c>
      <c r="Z4251" s="3" t="s">
        <v>30</v>
      </c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</row>
    <row r="4252" customFormat="false" ht="15.75" hidden="false" customHeight="false" outlineLevel="0" collapsed="false">
      <c r="A4252" s="3" t="n">
        <v>4251</v>
      </c>
      <c r="B4252" s="3" t="s">
        <v>12423</v>
      </c>
      <c r="C4252" s="3" t="s">
        <v>12424</v>
      </c>
      <c r="D4252" s="3" t="n">
        <v>1</v>
      </c>
      <c r="E4252" s="3" t="n">
        <v>0.3420759</v>
      </c>
      <c r="F4252" s="3" t="n">
        <v>5</v>
      </c>
      <c r="G4252" s="3" t="n">
        <v>5</v>
      </c>
      <c r="H4252" s="3" t="n">
        <v>1</v>
      </c>
      <c r="I4252" s="3" t="n">
        <v>1</v>
      </c>
      <c r="J4252" s="3" t="n">
        <v>3</v>
      </c>
      <c r="K4252" s="3" t="n">
        <v>3</v>
      </c>
      <c r="L4252" s="3" t="n">
        <v>0</v>
      </c>
      <c r="M4252" s="3" t="n">
        <v>0</v>
      </c>
      <c r="N4252" s="3" t="n">
        <v>-1</v>
      </c>
      <c r="O4252" s="3" t="n">
        <v>-1</v>
      </c>
      <c r="P4252" s="3" t="n">
        <v>9.1</v>
      </c>
      <c r="Q4252" s="3" t="n">
        <v>24.2</v>
      </c>
      <c r="R4252" s="3" t="s">
        <v>12425</v>
      </c>
      <c r="S4252" s="4" t="n">
        <v>45747.6670833333</v>
      </c>
      <c r="T4252" s="3" t="s">
        <v>256</v>
      </c>
      <c r="U4252" s="3" t="s">
        <v>256</v>
      </c>
      <c r="V4252" s="3" t="n">
        <v>0</v>
      </c>
      <c r="W4252" s="3" t="n">
        <v>0</v>
      </c>
      <c r="X4252" s="3" t="n">
        <v>0</v>
      </c>
      <c r="Y4252" s="3" t="s">
        <v>30</v>
      </c>
      <c r="Z4252" s="3" t="s">
        <v>30</v>
      </c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</row>
    <row r="4253" customFormat="false" ht="15.75" hidden="false" customHeight="false" outlineLevel="0" collapsed="false">
      <c r="A4253" s="3" t="n">
        <v>4252</v>
      </c>
      <c r="B4253" s="3" t="s">
        <v>12426</v>
      </c>
      <c r="C4253" s="3" t="s">
        <v>12427</v>
      </c>
      <c r="D4253" s="3" t="n">
        <v>1</v>
      </c>
      <c r="E4253" s="3" t="n">
        <v>2.6613187</v>
      </c>
      <c r="F4253" s="3" t="n">
        <v>23</v>
      </c>
      <c r="G4253" s="3" t="n">
        <v>23</v>
      </c>
      <c r="H4253" s="3" t="n">
        <v>6</v>
      </c>
      <c r="I4253" s="3" t="n">
        <v>6</v>
      </c>
      <c r="J4253" s="3" t="n">
        <v>21</v>
      </c>
      <c r="K4253" s="3" t="n">
        <v>21</v>
      </c>
      <c r="L4253" s="3" t="n">
        <v>1</v>
      </c>
      <c r="M4253" s="3" t="n">
        <v>1</v>
      </c>
      <c r="N4253" s="3" t="n">
        <v>-1</v>
      </c>
      <c r="O4253" s="3" t="n">
        <v>-1</v>
      </c>
      <c r="P4253" s="3" t="n">
        <v>9.1</v>
      </c>
      <c r="Q4253" s="3" t="n">
        <v>24.2</v>
      </c>
      <c r="R4253" s="3" t="s">
        <v>12428</v>
      </c>
      <c r="S4253" s="4" t="n">
        <v>45747.6671527778</v>
      </c>
      <c r="T4253" s="3" t="s">
        <v>744</v>
      </c>
      <c r="U4253" s="3" t="s">
        <v>744</v>
      </c>
      <c r="V4253" s="3" t="n">
        <v>0</v>
      </c>
      <c r="W4253" s="3" t="n">
        <v>0</v>
      </c>
      <c r="X4253" s="3" t="n">
        <v>0</v>
      </c>
      <c r="Y4253" s="3" t="s">
        <v>30</v>
      </c>
      <c r="Z4253" s="3" t="s">
        <v>30</v>
      </c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</row>
    <row r="4254" customFormat="false" ht="15.75" hidden="false" customHeight="false" outlineLevel="0" collapsed="false">
      <c r="A4254" s="3" t="n">
        <v>4253</v>
      </c>
      <c r="B4254" s="3" t="s">
        <v>12429</v>
      </c>
      <c r="C4254" s="3" t="s">
        <v>12430</v>
      </c>
      <c r="D4254" s="3" t="n">
        <v>1</v>
      </c>
      <c r="E4254" s="3" t="n">
        <v>14.1278671</v>
      </c>
      <c r="F4254" s="3" t="n">
        <v>943</v>
      </c>
      <c r="G4254" s="3" t="n">
        <v>943</v>
      </c>
      <c r="H4254" s="3" t="n">
        <v>25</v>
      </c>
      <c r="I4254" s="3" t="n">
        <v>25</v>
      </c>
      <c r="J4254" s="3" t="n">
        <v>1099</v>
      </c>
      <c r="K4254" s="3" t="n">
        <v>1099</v>
      </c>
      <c r="L4254" s="3" t="n">
        <v>55</v>
      </c>
      <c r="M4254" s="3" t="n">
        <v>55</v>
      </c>
      <c r="N4254" s="3" t="n">
        <v>-1</v>
      </c>
      <c r="O4254" s="3" t="n">
        <v>-1</v>
      </c>
      <c r="P4254" s="3" t="n">
        <v>9.1</v>
      </c>
      <c r="Q4254" s="3" t="n">
        <v>24.2</v>
      </c>
      <c r="R4254" s="3" t="s">
        <v>12431</v>
      </c>
      <c r="S4254" s="4" t="n">
        <v>45747.6674537037</v>
      </c>
      <c r="T4254" s="3" t="s">
        <v>65</v>
      </c>
      <c r="U4254" s="3" t="s">
        <v>65</v>
      </c>
      <c r="V4254" s="3" t="n">
        <v>0</v>
      </c>
      <c r="W4254" s="3" t="n">
        <v>0</v>
      </c>
      <c r="X4254" s="3" t="n">
        <v>0</v>
      </c>
      <c r="Y4254" s="3" t="s">
        <v>30</v>
      </c>
      <c r="Z4254" s="3" t="s">
        <v>30</v>
      </c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</row>
    <row r="4255" customFormat="false" ht="15.75" hidden="false" customHeight="false" outlineLevel="0" collapsed="false">
      <c r="A4255" s="3" t="n">
        <v>4254</v>
      </c>
      <c r="B4255" s="3" t="s">
        <v>12432</v>
      </c>
      <c r="C4255" s="3" t="s">
        <v>12433</v>
      </c>
      <c r="D4255" s="3" t="n">
        <v>1</v>
      </c>
      <c r="E4255" s="3" t="n">
        <v>3.416198</v>
      </c>
      <c r="F4255" s="3" t="n">
        <v>199</v>
      </c>
      <c r="G4255" s="3" t="n">
        <v>199</v>
      </c>
      <c r="H4255" s="3" t="n">
        <v>22</v>
      </c>
      <c r="I4255" s="3" t="n">
        <v>22</v>
      </c>
      <c r="J4255" s="3" t="n">
        <v>242</v>
      </c>
      <c r="K4255" s="3" t="n">
        <v>242</v>
      </c>
      <c r="L4255" s="3" t="n">
        <v>12</v>
      </c>
      <c r="M4255" s="3" t="n">
        <v>12</v>
      </c>
      <c r="N4255" s="3" t="n">
        <v>-1</v>
      </c>
      <c r="O4255" s="3" t="n">
        <v>-1</v>
      </c>
      <c r="P4255" s="3" t="n">
        <v>9.1</v>
      </c>
      <c r="Q4255" s="3" t="n">
        <v>24.2</v>
      </c>
      <c r="R4255" s="3" t="s">
        <v>12434</v>
      </c>
      <c r="S4255" s="4" t="n">
        <v>45747.6675462963</v>
      </c>
      <c r="T4255" s="3" t="s">
        <v>65</v>
      </c>
      <c r="U4255" s="3" t="s">
        <v>65</v>
      </c>
      <c r="V4255" s="3" t="n">
        <v>0</v>
      </c>
      <c r="W4255" s="3" t="n">
        <v>0</v>
      </c>
      <c r="X4255" s="3" t="n">
        <v>0</v>
      </c>
      <c r="Y4255" s="3" t="s">
        <v>30</v>
      </c>
      <c r="Z4255" s="3" t="s">
        <v>30</v>
      </c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</row>
    <row r="4256" customFormat="false" ht="15.75" hidden="false" customHeight="false" outlineLevel="0" collapsed="false">
      <c r="A4256" s="3" t="n">
        <v>4255</v>
      </c>
      <c r="B4256" s="3" t="s">
        <v>12435</v>
      </c>
      <c r="C4256" s="3" t="s">
        <v>12436</v>
      </c>
      <c r="D4256" s="3" t="n">
        <v>1</v>
      </c>
      <c r="E4256" s="3" t="n">
        <v>0.5338638</v>
      </c>
      <c r="F4256" s="3" t="n">
        <v>14</v>
      </c>
      <c r="G4256" s="3" t="n">
        <v>14</v>
      </c>
      <c r="H4256" s="3" t="n">
        <v>5</v>
      </c>
      <c r="I4256" s="3" t="n">
        <v>5</v>
      </c>
      <c r="J4256" s="3" t="n">
        <v>11</v>
      </c>
      <c r="K4256" s="3" t="n">
        <v>11</v>
      </c>
      <c r="L4256" s="3" t="n">
        <v>1</v>
      </c>
      <c r="M4256" s="3" t="n">
        <v>1</v>
      </c>
      <c r="N4256" s="3" t="n">
        <v>-1</v>
      </c>
      <c r="O4256" s="3" t="n">
        <v>-1</v>
      </c>
      <c r="P4256" s="3" t="n">
        <v>9.1</v>
      </c>
      <c r="Q4256" s="3" t="n">
        <v>24.2</v>
      </c>
      <c r="R4256" s="3" t="s">
        <v>12437</v>
      </c>
      <c r="S4256" s="4" t="n">
        <v>45747.6675810185</v>
      </c>
      <c r="T4256" s="3" t="s">
        <v>256</v>
      </c>
      <c r="U4256" s="3" t="s">
        <v>256</v>
      </c>
      <c r="V4256" s="3" t="n">
        <v>0</v>
      </c>
      <c r="W4256" s="3" t="n">
        <v>0</v>
      </c>
      <c r="X4256" s="3" t="n">
        <v>0</v>
      </c>
      <c r="Y4256" s="3" t="s">
        <v>30</v>
      </c>
      <c r="Z4256" s="3" t="s">
        <v>30</v>
      </c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</row>
    <row r="4257" customFormat="false" ht="15.75" hidden="false" customHeight="false" outlineLevel="0" collapsed="false">
      <c r="A4257" s="3" t="n">
        <v>4256</v>
      </c>
      <c r="B4257" s="3" t="s">
        <v>12438</v>
      </c>
      <c r="C4257" s="3" t="s">
        <v>12439</v>
      </c>
      <c r="D4257" s="3" t="n">
        <v>1</v>
      </c>
      <c r="E4257" s="3" t="n">
        <v>0.8248736</v>
      </c>
      <c r="F4257" s="3" t="n">
        <v>19</v>
      </c>
      <c r="G4257" s="3" t="n">
        <v>19</v>
      </c>
      <c r="H4257" s="3" t="n">
        <v>6</v>
      </c>
      <c r="I4257" s="3" t="n">
        <v>6</v>
      </c>
      <c r="J4257" s="3" t="n">
        <v>21</v>
      </c>
      <c r="K4257" s="3" t="n">
        <v>21</v>
      </c>
      <c r="L4257" s="3" t="n">
        <v>1</v>
      </c>
      <c r="M4257" s="3" t="n">
        <v>1</v>
      </c>
      <c r="N4257" s="3" t="n">
        <v>-1</v>
      </c>
      <c r="O4257" s="3" t="n">
        <v>-1</v>
      </c>
      <c r="P4257" s="3" t="n">
        <v>9.1</v>
      </c>
      <c r="Q4257" s="3" t="n">
        <v>24.2</v>
      </c>
      <c r="R4257" s="3" t="s">
        <v>12440</v>
      </c>
      <c r="S4257" s="4" t="n">
        <v>45747.6676273148</v>
      </c>
      <c r="T4257" s="3" t="s">
        <v>65</v>
      </c>
      <c r="U4257" s="3" t="s">
        <v>65</v>
      </c>
      <c r="V4257" s="3" t="n">
        <v>0</v>
      </c>
      <c r="W4257" s="3" t="n">
        <v>0</v>
      </c>
      <c r="X4257" s="3" t="n">
        <v>0</v>
      </c>
      <c r="Y4257" s="3" t="s">
        <v>30</v>
      </c>
      <c r="Z4257" s="3" t="s">
        <v>30</v>
      </c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</row>
    <row r="4258" customFormat="false" ht="15.75" hidden="false" customHeight="false" outlineLevel="0" collapsed="false">
      <c r="A4258" s="3" t="n">
        <v>4257</v>
      </c>
      <c r="B4258" s="3" t="s">
        <v>12441</v>
      </c>
      <c r="C4258" s="3" t="s">
        <v>12442</v>
      </c>
      <c r="D4258" s="3" t="n">
        <v>1</v>
      </c>
      <c r="E4258" s="3" t="n">
        <v>3.2516639</v>
      </c>
      <c r="F4258" s="3" t="n">
        <v>59</v>
      </c>
      <c r="G4258" s="3" t="n">
        <v>59</v>
      </c>
      <c r="H4258" s="3" t="n">
        <v>9</v>
      </c>
      <c r="I4258" s="3" t="n">
        <v>9</v>
      </c>
      <c r="J4258" s="3" t="n">
        <v>66</v>
      </c>
      <c r="K4258" s="3" t="n">
        <v>66</v>
      </c>
      <c r="L4258" s="3" t="n">
        <v>9</v>
      </c>
      <c r="M4258" s="3" t="n">
        <v>9</v>
      </c>
      <c r="N4258" s="3" t="n">
        <v>-1</v>
      </c>
      <c r="O4258" s="3" t="n">
        <v>-1</v>
      </c>
      <c r="P4258" s="3" t="n">
        <v>9.2</v>
      </c>
      <c r="Q4258" s="3" t="n">
        <v>24.2</v>
      </c>
      <c r="R4258" s="3" t="s">
        <v>12443</v>
      </c>
      <c r="S4258" s="4" t="n">
        <v>45747.6677199074</v>
      </c>
      <c r="T4258" s="3" t="s">
        <v>1920</v>
      </c>
      <c r="U4258" s="3" t="s">
        <v>1920</v>
      </c>
      <c r="V4258" s="3" t="n">
        <v>0</v>
      </c>
      <c r="W4258" s="3" t="n">
        <v>0</v>
      </c>
      <c r="X4258" s="3" t="n">
        <v>0</v>
      </c>
      <c r="Y4258" s="3" t="s">
        <v>30</v>
      </c>
      <c r="Z4258" s="3" t="s">
        <v>30</v>
      </c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</row>
    <row r="4259" customFormat="false" ht="15.75" hidden="false" customHeight="false" outlineLevel="0" collapsed="false">
      <c r="A4259" s="3" t="n">
        <v>4258</v>
      </c>
      <c r="B4259" s="3" t="s">
        <v>12444</v>
      </c>
      <c r="C4259" s="3" t="s">
        <v>12445</v>
      </c>
      <c r="D4259" s="3" t="n">
        <v>1</v>
      </c>
      <c r="E4259" s="3" t="n">
        <v>6.0743965</v>
      </c>
      <c r="F4259" s="3" t="n">
        <v>103</v>
      </c>
      <c r="G4259" s="3" t="n">
        <v>103</v>
      </c>
      <c r="H4259" s="3" t="n">
        <v>9</v>
      </c>
      <c r="I4259" s="3" t="n">
        <v>9</v>
      </c>
      <c r="J4259" s="3" t="n">
        <v>109</v>
      </c>
      <c r="K4259" s="3" t="n">
        <v>109</v>
      </c>
      <c r="L4259" s="3" t="n">
        <v>18</v>
      </c>
      <c r="M4259" s="3" t="n">
        <v>18</v>
      </c>
      <c r="N4259" s="3" t="n">
        <v>0</v>
      </c>
      <c r="O4259" s="3" t="n">
        <v>-1</v>
      </c>
      <c r="P4259" s="3" t="n">
        <v>9.2</v>
      </c>
      <c r="Q4259" s="3" t="n">
        <v>24.2</v>
      </c>
      <c r="R4259" s="3" t="s">
        <v>12446</v>
      </c>
      <c r="S4259" s="4" t="n">
        <v>45747.6678935185</v>
      </c>
      <c r="T4259" s="3" t="s">
        <v>1920</v>
      </c>
      <c r="U4259" s="3" t="s">
        <v>1920</v>
      </c>
      <c r="V4259" s="3" t="n">
        <v>1</v>
      </c>
      <c r="W4259" s="3" t="n">
        <v>0</v>
      </c>
      <c r="X4259" s="3" t="n">
        <v>0</v>
      </c>
      <c r="Y4259" s="3" t="s">
        <v>30</v>
      </c>
      <c r="Z4259" s="3" t="s">
        <v>30</v>
      </c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</row>
    <row r="4260" customFormat="false" ht="15.75" hidden="false" customHeight="false" outlineLevel="0" collapsed="false">
      <c r="A4260" s="3" t="n">
        <v>4259</v>
      </c>
      <c r="B4260" s="3" t="s">
        <v>12447</v>
      </c>
      <c r="C4260" s="3" t="s">
        <v>12448</v>
      </c>
      <c r="D4260" s="3" t="n">
        <v>1</v>
      </c>
      <c r="E4260" s="3" t="n">
        <v>4.776215</v>
      </c>
      <c r="F4260" s="3" t="n">
        <v>78</v>
      </c>
      <c r="G4260" s="3" t="n">
        <v>78</v>
      </c>
      <c r="H4260" s="3" t="n">
        <v>3</v>
      </c>
      <c r="I4260" s="3" t="n">
        <v>3</v>
      </c>
      <c r="J4260" s="3" t="n">
        <v>29</v>
      </c>
      <c r="K4260" s="3" t="n">
        <v>29</v>
      </c>
      <c r="L4260" s="3" t="n">
        <v>29</v>
      </c>
      <c r="M4260" s="3" t="n">
        <v>29</v>
      </c>
      <c r="N4260" s="3" t="n">
        <v>-1</v>
      </c>
      <c r="O4260" s="3" t="n">
        <v>-1</v>
      </c>
      <c r="P4260" s="3" t="n">
        <v>9.2</v>
      </c>
      <c r="Q4260" s="3" t="n">
        <v>24.2</v>
      </c>
      <c r="R4260" s="3" t="s">
        <v>12449</v>
      </c>
      <c r="S4260" s="4" t="n">
        <v>45747.6680092593</v>
      </c>
      <c r="T4260" s="3" t="s">
        <v>256</v>
      </c>
      <c r="U4260" s="3" t="s">
        <v>256</v>
      </c>
      <c r="V4260" s="3" t="n">
        <v>0</v>
      </c>
      <c r="W4260" s="3" t="n">
        <v>0</v>
      </c>
      <c r="X4260" s="3" t="n">
        <v>0</v>
      </c>
      <c r="Y4260" s="3" t="s">
        <v>30</v>
      </c>
      <c r="Z4260" s="3" t="s">
        <v>30</v>
      </c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  <c r="BG4260" s="3"/>
      <c r="BH4260" s="3"/>
      <c r="BI4260" s="3"/>
      <c r="BJ4260" s="3"/>
    </row>
    <row r="4261" customFormat="false" ht="15.75" hidden="false" customHeight="false" outlineLevel="0" collapsed="false">
      <c r="A4261" s="3" t="n">
        <v>4260</v>
      </c>
      <c r="B4261" s="3" t="s">
        <v>12450</v>
      </c>
      <c r="C4261" s="3" t="s">
        <v>12451</v>
      </c>
      <c r="D4261" s="3" t="n">
        <v>1</v>
      </c>
      <c r="E4261" s="3" t="n">
        <v>6.3391504</v>
      </c>
      <c r="F4261" s="3" t="n">
        <v>103</v>
      </c>
      <c r="G4261" s="3" t="n">
        <v>103</v>
      </c>
      <c r="H4261" s="3" t="n">
        <v>9</v>
      </c>
      <c r="I4261" s="3" t="n">
        <v>9</v>
      </c>
      <c r="J4261" s="3" t="n">
        <v>109</v>
      </c>
      <c r="K4261" s="3" t="n">
        <v>109</v>
      </c>
      <c r="L4261" s="3" t="n">
        <v>18</v>
      </c>
      <c r="M4261" s="3" t="n">
        <v>18</v>
      </c>
      <c r="N4261" s="3" t="n">
        <v>0</v>
      </c>
      <c r="O4261" s="3" t="n">
        <v>-1</v>
      </c>
      <c r="P4261" s="3" t="n">
        <v>9.2</v>
      </c>
      <c r="Q4261" s="3" t="n">
        <v>24.2</v>
      </c>
      <c r="R4261" s="3" t="s">
        <v>12452</v>
      </c>
      <c r="S4261" s="4" t="n">
        <v>45747.6681828704</v>
      </c>
      <c r="T4261" s="3" t="s">
        <v>1920</v>
      </c>
      <c r="U4261" s="3" t="s">
        <v>1920</v>
      </c>
      <c r="V4261" s="3" t="n">
        <v>1</v>
      </c>
      <c r="W4261" s="3" t="n">
        <v>0</v>
      </c>
      <c r="X4261" s="3" t="n">
        <v>0</v>
      </c>
      <c r="Y4261" s="3" t="s">
        <v>30</v>
      </c>
      <c r="Z4261" s="3" t="s">
        <v>30</v>
      </c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</row>
    <row r="4262" customFormat="false" ht="15.75" hidden="false" customHeight="false" outlineLevel="0" collapsed="false">
      <c r="A4262" s="3" t="n">
        <v>4261</v>
      </c>
      <c r="B4262" s="3" t="s">
        <v>12453</v>
      </c>
      <c r="C4262" s="3" t="s">
        <v>12454</v>
      </c>
      <c r="D4262" s="3" t="n">
        <v>1</v>
      </c>
      <c r="E4262" s="3" t="n">
        <v>4.7724256</v>
      </c>
      <c r="F4262" s="3" t="n">
        <v>78</v>
      </c>
      <c r="G4262" s="3" t="n">
        <v>78</v>
      </c>
      <c r="H4262" s="3" t="n">
        <v>3</v>
      </c>
      <c r="I4262" s="3" t="n">
        <v>3</v>
      </c>
      <c r="J4262" s="3" t="n">
        <v>40</v>
      </c>
      <c r="K4262" s="3" t="n">
        <v>40</v>
      </c>
      <c r="L4262" s="3" t="n">
        <v>29</v>
      </c>
      <c r="M4262" s="3" t="n">
        <v>29</v>
      </c>
      <c r="N4262" s="3" t="n">
        <v>-1</v>
      </c>
      <c r="O4262" s="3" t="n">
        <v>-1</v>
      </c>
      <c r="P4262" s="3" t="n">
        <v>9.2</v>
      </c>
      <c r="Q4262" s="3" t="n">
        <v>24.2</v>
      </c>
      <c r="R4262" s="3" t="s">
        <v>12455</v>
      </c>
      <c r="S4262" s="4" t="n">
        <v>45747.668287037</v>
      </c>
      <c r="T4262" s="3" t="s">
        <v>256</v>
      </c>
      <c r="U4262" s="3" t="s">
        <v>256</v>
      </c>
      <c r="V4262" s="3" t="n">
        <v>0</v>
      </c>
      <c r="W4262" s="3" t="n">
        <v>0</v>
      </c>
      <c r="X4262" s="3" t="n">
        <v>0</v>
      </c>
      <c r="Y4262" s="3" t="s">
        <v>30</v>
      </c>
      <c r="Z4262" s="3" t="s">
        <v>30</v>
      </c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</row>
    <row r="4263" customFormat="false" ht="15.75" hidden="false" customHeight="false" outlineLevel="0" collapsed="false">
      <c r="A4263" s="3" t="n">
        <v>4262</v>
      </c>
      <c r="B4263" s="3" t="s">
        <v>12456</v>
      </c>
      <c r="C4263" s="3" t="s">
        <v>12457</v>
      </c>
      <c r="D4263" s="3" t="n">
        <v>1</v>
      </c>
      <c r="E4263" s="3" t="n">
        <v>4.5072079</v>
      </c>
      <c r="F4263" s="3" t="n">
        <v>59</v>
      </c>
      <c r="G4263" s="3" t="n">
        <v>59</v>
      </c>
      <c r="H4263" s="3" t="n">
        <v>9</v>
      </c>
      <c r="I4263" s="3" t="n">
        <v>9</v>
      </c>
      <c r="J4263" s="3" t="n">
        <v>66</v>
      </c>
      <c r="K4263" s="3" t="n">
        <v>66</v>
      </c>
      <c r="L4263" s="3" t="n">
        <v>9</v>
      </c>
      <c r="M4263" s="3" t="n">
        <v>9</v>
      </c>
      <c r="N4263" s="3" t="n">
        <v>-1</v>
      </c>
      <c r="O4263" s="3" t="n">
        <v>-1</v>
      </c>
      <c r="P4263" s="3" t="n">
        <v>9.2</v>
      </c>
      <c r="Q4263" s="3" t="n">
        <v>24.2</v>
      </c>
      <c r="R4263" s="3" t="s">
        <v>12458</v>
      </c>
      <c r="S4263" s="4" t="n">
        <v>45747.6684143519</v>
      </c>
      <c r="T4263" s="3" t="s">
        <v>1920</v>
      </c>
      <c r="U4263" s="3" t="s">
        <v>1920</v>
      </c>
      <c r="V4263" s="3" t="n">
        <v>0</v>
      </c>
      <c r="W4263" s="3" t="n">
        <v>0</v>
      </c>
      <c r="X4263" s="3" t="n">
        <v>0</v>
      </c>
      <c r="Y4263" s="3" t="s">
        <v>30</v>
      </c>
      <c r="Z4263" s="3" t="s">
        <v>30</v>
      </c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  <c r="BG4263" s="3"/>
      <c r="BH4263" s="3"/>
      <c r="BI4263" s="3"/>
      <c r="BJ4263" s="3"/>
    </row>
    <row r="4264" customFormat="false" ht="15.75" hidden="false" customHeight="false" outlineLevel="0" collapsed="false">
      <c r="A4264" s="3" t="n">
        <v>4263</v>
      </c>
      <c r="B4264" s="3" t="s">
        <v>12459</v>
      </c>
      <c r="C4264" s="3" t="s">
        <v>12460</v>
      </c>
      <c r="D4264" s="3" t="n">
        <v>1</v>
      </c>
      <c r="E4264" s="3" t="n">
        <v>1.5616396</v>
      </c>
      <c r="F4264" s="3" t="n">
        <v>9</v>
      </c>
      <c r="G4264" s="3" t="n">
        <v>9</v>
      </c>
      <c r="H4264" s="3" t="n">
        <v>2</v>
      </c>
      <c r="I4264" s="3" t="n">
        <v>2</v>
      </c>
      <c r="J4264" s="3" t="n">
        <v>7</v>
      </c>
      <c r="K4264" s="3" t="n">
        <v>7</v>
      </c>
      <c r="L4264" s="3" t="n">
        <v>0</v>
      </c>
      <c r="M4264" s="3" t="n">
        <v>0</v>
      </c>
      <c r="N4264" s="3" t="n">
        <v>-1</v>
      </c>
      <c r="O4264" s="3" t="n">
        <v>-1</v>
      </c>
      <c r="P4264" s="3" t="n">
        <v>9.2</v>
      </c>
      <c r="Q4264" s="3" t="n">
        <v>24.2</v>
      </c>
      <c r="R4264" s="3" t="s">
        <v>12461</v>
      </c>
      <c r="S4264" s="4" t="n">
        <v>45747.6684953704</v>
      </c>
      <c r="T4264" s="3" t="s">
        <v>65</v>
      </c>
      <c r="U4264" s="3" t="s">
        <v>65</v>
      </c>
      <c r="V4264" s="3" t="n">
        <v>0</v>
      </c>
      <c r="W4264" s="3" t="n">
        <v>0</v>
      </c>
      <c r="X4264" s="3" t="n">
        <v>0</v>
      </c>
      <c r="Y4264" s="3" t="s">
        <v>30</v>
      </c>
      <c r="Z4264" s="3" t="s">
        <v>30</v>
      </c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</row>
    <row r="4265" customFormat="false" ht="15.75" hidden="false" customHeight="false" outlineLevel="0" collapsed="false">
      <c r="A4265" s="3" t="n">
        <v>4264</v>
      </c>
      <c r="B4265" s="3" t="s">
        <v>12462</v>
      </c>
      <c r="C4265" s="3" t="s">
        <v>12463</v>
      </c>
      <c r="D4265" s="3" t="n">
        <v>1</v>
      </c>
      <c r="E4265" s="3" t="n">
        <v>0.8732411</v>
      </c>
      <c r="F4265" s="3" t="n">
        <v>24</v>
      </c>
      <c r="G4265" s="3" t="n">
        <v>24</v>
      </c>
      <c r="H4265" s="3" t="n">
        <v>9</v>
      </c>
      <c r="I4265" s="3" t="n">
        <v>9</v>
      </c>
      <c r="J4265" s="3" t="n">
        <v>25</v>
      </c>
      <c r="K4265" s="3" t="n">
        <v>25</v>
      </c>
      <c r="L4265" s="3" t="n">
        <v>1</v>
      </c>
      <c r="M4265" s="3" t="n">
        <v>1</v>
      </c>
      <c r="N4265" s="3" t="n">
        <v>-1</v>
      </c>
      <c r="O4265" s="3" t="n">
        <v>-1</v>
      </c>
      <c r="P4265" s="3" t="n">
        <v>9.2</v>
      </c>
      <c r="Q4265" s="3" t="n">
        <v>24.2</v>
      </c>
      <c r="R4265" s="3" t="s">
        <v>12464</v>
      </c>
      <c r="S4265" s="4" t="n">
        <v>45747.6685532407</v>
      </c>
      <c r="T4265" s="3" t="s">
        <v>65</v>
      </c>
      <c r="U4265" s="3" t="s">
        <v>65</v>
      </c>
      <c r="V4265" s="3" t="n">
        <v>0</v>
      </c>
      <c r="W4265" s="3" t="n">
        <v>0</v>
      </c>
      <c r="X4265" s="3" t="n">
        <v>0</v>
      </c>
      <c r="Y4265" s="3" t="s">
        <v>30</v>
      </c>
      <c r="Z4265" s="3" t="s">
        <v>30</v>
      </c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</row>
    <row r="4266" customFormat="false" ht="15.75" hidden="false" customHeight="false" outlineLevel="0" collapsed="false">
      <c r="A4266" s="3" t="n">
        <v>4265</v>
      </c>
      <c r="B4266" s="3" t="s">
        <v>12465</v>
      </c>
      <c r="C4266" s="3" t="s">
        <v>12466</v>
      </c>
      <c r="D4266" s="3" t="n">
        <v>1</v>
      </c>
      <c r="E4266" s="3" t="n">
        <v>4.8543706</v>
      </c>
      <c r="F4266" s="3" t="n">
        <v>36</v>
      </c>
      <c r="G4266" s="3" t="n">
        <v>36</v>
      </c>
      <c r="H4266" s="3" t="n">
        <v>6</v>
      </c>
      <c r="I4266" s="3" t="n">
        <v>6</v>
      </c>
      <c r="J4266" s="3" t="n">
        <v>37</v>
      </c>
      <c r="K4266" s="3" t="n">
        <v>37</v>
      </c>
      <c r="L4266" s="3" t="n">
        <v>6</v>
      </c>
      <c r="M4266" s="3" t="n">
        <v>6</v>
      </c>
      <c r="N4266" s="3" t="n">
        <v>-1</v>
      </c>
      <c r="O4266" s="3" t="n">
        <v>-1</v>
      </c>
      <c r="P4266" s="3" t="n">
        <v>9.2</v>
      </c>
      <c r="Q4266" s="3" t="n">
        <v>24.2</v>
      </c>
      <c r="R4266" s="3" t="s">
        <v>12467</v>
      </c>
      <c r="S4266" s="4" t="n">
        <v>45747.6686689815</v>
      </c>
      <c r="T4266" s="3" t="s">
        <v>1920</v>
      </c>
      <c r="U4266" s="3" t="s">
        <v>1920</v>
      </c>
      <c r="V4266" s="3" t="n">
        <v>0</v>
      </c>
      <c r="W4266" s="3" t="n">
        <v>0</v>
      </c>
      <c r="X4266" s="3" t="n">
        <v>0</v>
      </c>
      <c r="Y4266" s="3" t="s">
        <v>30</v>
      </c>
      <c r="Z4266" s="3" t="s">
        <v>30</v>
      </c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</row>
    <row r="4267" customFormat="false" ht="15.75" hidden="false" customHeight="false" outlineLevel="0" collapsed="false">
      <c r="A4267" s="3" t="n">
        <v>4266</v>
      </c>
      <c r="B4267" s="3" t="s">
        <v>12468</v>
      </c>
      <c r="C4267" s="3" t="s">
        <v>12469</v>
      </c>
      <c r="D4267" s="3" t="n">
        <v>1</v>
      </c>
      <c r="E4267" s="3" t="n">
        <v>1.8730332</v>
      </c>
      <c r="F4267" s="3" t="n">
        <v>21</v>
      </c>
      <c r="G4267" s="3" t="n">
        <v>21</v>
      </c>
      <c r="H4267" s="3" t="n">
        <v>6</v>
      </c>
      <c r="I4267" s="3" t="n">
        <v>6</v>
      </c>
      <c r="J4267" s="3" t="n">
        <v>18</v>
      </c>
      <c r="K4267" s="3" t="n">
        <v>18</v>
      </c>
      <c r="L4267" s="3" t="n">
        <v>2</v>
      </c>
      <c r="M4267" s="3" t="n">
        <v>2</v>
      </c>
      <c r="N4267" s="3" t="n">
        <v>-1</v>
      </c>
      <c r="O4267" s="3" t="n">
        <v>-1</v>
      </c>
      <c r="P4267" s="3" t="n">
        <v>9.2</v>
      </c>
      <c r="Q4267" s="3" t="n">
        <v>24.2</v>
      </c>
      <c r="R4267" s="3" t="s">
        <v>12470</v>
      </c>
      <c r="S4267" s="4" t="n">
        <v>45747.66875</v>
      </c>
      <c r="T4267" s="3" t="s">
        <v>65</v>
      </c>
      <c r="U4267" s="3" t="s">
        <v>65</v>
      </c>
      <c r="V4267" s="3" t="n">
        <v>0</v>
      </c>
      <c r="W4267" s="3" t="n">
        <v>0</v>
      </c>
      <c r="X4267" s="3" t="n">
        <v>0</v>
      </c>
      <c r="Y4267" s="3" t="s">
        <v>30</v>
      </c>
      <c r="Z4267" s="3" t="s">
        <v>30</v>
      </c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</row>
    <row r="4268" customFormat="false" ht="15.75" hidden="false" customHeight="false" outlineLevel="0" collapsed="false">
      <c r="A4268" s="3" t="n">
        <v>4267</v>
      </c>
      <c r="B4268" s="3" t="s">
        <v>12471</v>
      </c>
      <c r="C4268" s="3" t="s">
        <v>12472</v>
      </c>
      <c r="D4268" s="3" t="n">
        <v>1</v>
      </c>
      <c r="E4268" s="3" t="n">
        <v>0.8534617</v>
      </c>
      <c r="F4268" s="3" t="n">
        <v>11</v>
      </c>
      <c r="G4268" s="3" t="n">
        <v>11</v>
      </c>
      <c r="H4268" s="3" t="n">
        <v>2</v>
      </c>
      <c r="I4268" s="3" t="n">
        <v>2</v>
      </c>
      <c r="J4268" s="3" t="n">
        <v>9</v>
      </c>
      <c r="K4268" s="3" t="n">
        <v>9</v>
      </c>
      <c r="L4268" s="3" t="n">
        <v>0</v>
      </c>
      <c r="M4268" s="3" t="n">
        <v>0</v>
      </c>
      <c r="N4268" s="3" t="n">
        <v>-1</v>
      </c>
      <c r="O4268" s="3" t="n">
        <v>-1</v>
      </c>
      <c r="P4268" s="3" t="n">
        <v>9.2</v>
      </c>
      <c r="Q4268" s="3" t="n">
        <v>24.2</v>
      </c>
      <c r="R4268" s="3" t="s">
        <v>12473</v>
      </c>
      <c r="S4268" s="4" t="n">
        <v>45747.6688078704</v>
      </c>
      <c r="T4268" s="3" t="s">
        <v>65</v>
      </c>
      <c r="U4268" s="3" t="s">
        <v>65</v>
      </c>
      <c r="V4268" s="3" t="n">
        <v>0</v>
      </c>
      <c r="W4268" s="3" t="n">
        <v>0</v>
      </c>
      <c r="X4268" s="3" t="n">
        <v>0</v>
      </c>
      <c r="Y4268" s="3" t="s">
        <v>30</v>
      </c>
      <c r="Z4268" s="3" t="s">
        <v>30</v>
      </c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</row>
    <row r="4269" customFormat="false" ht="15.75" hidden="false" customHeight="false" outlineLevel="0" collapsed="false">
      <c r="A4269" s="3" t="n">
        <v>4268</v>
      </c>
      <c r="B4269" s="3" t="s">
        <v>12474</v>
      </c>
      <c r="C4269" s="3" t="s">
        <v>12475</v>
      </c>
      <c r="D4269" s="3" t="n">
        <v>1</v>
      </c>
      <c r="E4269" s="3" t="n">
        <v>3.4743174</v>
      </c>
      <c r="F4269" s="3" t="n">
        <v>57</v>
      </c>
      <c r="G4269" s="3" t="n">
        <v>57</v>
      </c>
      <c r="H4269" s="3" t="n">
        <v>9</v>
      </c>
      <c r="I4269" s="3" t="n">
        <v>9</v>
      </c>
      <c r="J4269" s="3" t="n">
        <v>64</v>
      </c>
      <c r="K4269" s="3" t="n">
        <v>64</v>
      </c>
      <c r="L4269" s="3" t="n">
        <v>9</v>
      </c>
      <c r="M4269" s="3" t="n">
        <v>9</v>
      </c>
      <c r="N4269" s="3" t="n">
        <v>-1</v>
      </c>
      <c r="O4269" s="3" t="n">
        <v>-1</v>
      </c>
      <c r="P4269" s="3" t="n">
        <v>9.2</v>
      </c>
      <c r="Q4269" s="3" t="n">
        <v>24.2</v>
      </c>
      <c r="R4269" s="3" t="s">
        <v>12476</v>
      </c>
      <c r="S4269" s="4" t="n">
        <v>45747.6689236111</v>
      </c>
      <c r="T4269" s="3" t="s">
        <v>1920</v>
      </c>
      <c r="U4269" s="3" t="s">
        <v>1920</v>
      </c>
      <c r="V4269" s="3" t="n">
        <v>0</v>
      </c>
      <c r="W4269" s="3" t="n">
        <v>0</v>
      </c>
      <c r="X4269" s="3" t="n">
        <v>0</v>
      </c>
      <c r="Y4269" s="3" t="s">
        <v>30</v>
      </c>
      <c r="Z4269" s="3" t="s">
        <v>30</v>
      </c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</row>
    <row r="4270" customFormat="false" ht="15.75" hidden="false" customHeight="false" outlineLevel="0" collapsed="false">
      <c r="A4270" s="3" t="n">
        <v>4269</v>
      </c>
      <c r="B4270" s="3" t="s">
        <v>12477</v>
      </c>
      <c r="C4270" s="3" t="s">
        <v>12478</v>
      </c>
      <c r="D4270" s="3" t="n">
        <v>1</v>
      </c>
      <c r="E4270" s="3" t="n">
        <v>1.8901144</v>
      </c>
      <c r="F4270" s="3" t="n">
        <v>23</v>
      </c>
      <c r="G4270" s="3" t="n">
        <v>23</v>
      </c>
      <c r="H4270" s="3" t="n">
        <v>1</v>
      </c>
      <c r="I4270" s="3" t="n">
        <v>1</v>
      </c>
      <c r="J4270" s="3" t="n">
        <v>14</v>
      </c>
      <c r="K4270" s="3" t="n">
        <v>14</v>
      </c>
      <c r="L4270" s="3" t="n">
        <v>0</v>
      </c>
      <c r="M4270" s="3" t="n">
        <v>0</v>
      </c>
      <c r="N4270" s="3" t="n">
        <v>-1</v>
      </c>
      <c r="O4270" s="3" t="n">
        <v>-1</v>
      </c>
      <c r="P4270" s="3" t="n">
        <v>9.2</v>
      </c>
      <c r="Q4270" s="3" t="n">
        <v>24.2</v>
      </c>
      <c r="R4270" s="3" t="s">
        <v>12479</v>
      </c>
      <c r="S4270" s="4" t="n">
        <v>45747.6690046296</v>
      </c>
      <c r="T4270" s="3" t="s">
        <v>65</v>
      </c>
      <c r="U4270" s="3" t="s">
        <v>65</v>
      </c>
      <c r="V4270" s="3" t="n">
        <v>0</v>
      </c>
      <c r="W4270" s="3" t="n">
        <v>0</v>
      </c>
      <c r="X4270" s="3" t="n">
        <v>0</v>
      </c>
      <c r="Y4270" s="3" t="s">
        <v>30</v>
      </c>
      <c r="Z4270" s="3" t="s">
        <v>30</v>
      </c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</row>
    <row r="4271" customFormat="false" ht="15.75" hidden="false" customHeight="false" outlineLevel="0" collapsed="false">
      <c r="A4271" s="3" t="n">
        <v>4270</v>
      </c>
      <c r="B4271" s="3" t="s">
        <v>12480</v>
      </c>
      <c r="C4271" s="3" t="s">
        <v>12481</v>
      </c>
      <c r="D4271" s="3" t="n">
        <v>1</v>
      </c>
      <c r="E4271" s="3" t="n">
        <v>4.6029209</v>
      </c>
      <c r="F4271" s="3" t="n">
        <v>21</v>
      </c>
      <c r="G4271" s="3" t="n">
        <v>21</v>
      </c>
      <c r="H4271" s="3" t="n">
        <v>2</v>
      </c>
      <c r="I4271" s="3" t="n">
        <v>2</v>
      </c>
      <c r="J4271" s="3" t="n">
        <v>0</v>
      </c>
      <c r="K4271" s="3" t="n">
        <v>0</v>
      </c>
      <c r="L4271" s="3" t="n">
        <v>13</v>
      </c>
      <c r="M4271" s="3" t="n">
        <v>13</v>
      </c>
      <c r="N4271" s="3" t="n">
        <v>-1</v>
      </c>
      <c r="O4271" s="3" t="n">
        <v>-1</v>
      </c>
      <c r="P4271" s="3" t="n">
        <v>9.2</v>
      </c>
      <c r="Q4271" s="3" t="n">
        <v>24.2</v>
      </c>
      <c r="R4271" s="3" t="s">
        <v>12482</v>
      </c>
      <c r="S4271" s="4" t="n">
        <v>45747.6691087963</v>
      </c>
      <c r="T4271" s="3" t="s">
        <v>256</v>
      </c>
      <c r="U4271" s="3" t="s">
        <v>256</v>
      </c>
      <c r="V4271" s="3" t="n">
        <v>0</v>
      </c>
      <c r="W4271" s="3" t="n">
        <v>0</v>
      </c>
      <c r="X4271" s="3" t="n">
        <v>0</v>
      </c>
      <c r="Y4271" s="3" t="s">
        <v>30</v>
      </c>
      <c r="Z4271" s="3" t="s">
        <v>30</v>
      </c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</row>
    <row r="4272" customFormat="false" ht="15.75" hidden="false" customHeight="false" outlineLevel="0" collapsed="false">
      <c r="A4272" s="3" t="n">
        <v>4271</v>
      </c>
      <c r="B4272" s="3" t="s">
        <v>12483</v>
      </c>
      <c r="C4272" s="3" t="s">
        <v>12484</v>
      </c>
      <c r="D4272" s="3" t="n">
        <v>1</v>
      </c>
      <c r="E4272" s="3" t="n">
        <v>1.1242013</v>
      </c>
      <c r="F4272" s="3" t="n">
        <v>15</v>
      </c>
      <c r="G4272" s="3" t="n">
        <v>15</v>
      </c>
      <c r="H4272" s="3" t="n">
        <v>2</v>
      </c>
      <c r="I4272" s="3" t="n">
        <v>2</v>
      </c>
      <c r="J4272" s="3" t="n">
        <v>2</v>
      </c>
      <c r="K4272" s="3" t="n">
        <v>2</v>
      </c>
      <c r="L4272" s="3" t="n">
        <v>0</v>
      </c>
      <c r="M4272" s="3" t="n">
        <v>0</v>
      </c>
      <c r="N4272" s="3" t="n">
        <v>-1</v>
      </c>
      <c r="O4272" s="3" t="n">
        <v>-1</v>
      </c>
      <c r="P4272" s="3" t="n">
        <v>9.2</v>
      </c>
      <c r="Q4272" s="3" t="n">
        <v>24.2</v>
      </c>
      <c r="R4272" s="3" t="s">
        <v>12485</v>
      </c>
      <c r="S4272" s="4" t="n">
        <v>45747.6691550926</v>
      </c>
      <c r="T4272" s="3" t="s">
        <v>65</v>
      </c>
      <c r="U4272" s="3" t="s">
        <v>65</v>
      </c>
      <c r="V4272" s="3" t="n">
        <v>0</v>
      </c>
      <c r="W4272" s="3" t="n">
        <v>0</v>
      </c>
      <c r="X4272" s="3" t="n">
        <v>0</v>
      </c>
      <c r="Y4272" s="3" t="s">
        <v>30</v>
      </c>
      <c r="Z4272" s="3" t="s">
        <v>30</v>
      </c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</row>
    <row r="4273" customFormat="false" ht="15.75" hidden="false" customHeight="false" outlineLevel="0" collapsed="false">
      <c r="A4273" s="3" t="n">
        <v>4272</v>
      </c>
      <c r="B4273" s="3" t="s">
        <v>12486</v>
      </c>
      <c r="C4273" s="3" t="s">
        <v>12487</v>
      </c>
      <c r="D4273" s="3" t="n">
        <v>1</v>
      </c>
      <c r="E4273" s="3" t="n">
        <v>1.0194976</v>
      </c>
      <c r="F4273" s="3" t="n">
        <v>37</v>
      </c>
      <c r="G4273" s="3" t="n">
        <v>37</v>
      </c>
      <c r="H4273" s="3" t="n">
        <v>3</v>
      </c>
      <c r="I4273" s="3" t="n">
        <v>3</v>
      </c>
      <c r="J4273" s="3" t="n">
        <v>7</v>
      </c>
      <c r="K4273" s="3" t="n">
        <v>7</v>
      </c>
      <c r="L4273" s="3" t="n">
        <v>22</v>
      </c>
      <c r="M4273" s="3" t="n">
        <v>22</v>
      </c>
      <c r="N4273" s="3" t="n">
        <v>-1</v>
      </c>
      <c r="O4273" s="3" t="n">
        <v>-1</v>
      </c>
      <c r="P4273" s="3" t="n">
        <v>9.2</v>
      </c>
      <c r="Q4273" s="3" t="n">
        <v>24.2</v>
      </c>
      <c r="R4273" s="3" t="s">
        <v>12488</v>
      </c>
      <c r="S4273" s="4" t="n">
        <v>45747.669212963</v>
      </c>
      <c r="T4273" s="3" t="s">
        <v>256</v>
      </c>
      <c r="U4273" s="3" t="s">
        <v>256</v>
      </c>
      <c r="V4273" s="3" t="n">
        <v>0</v>
      </c>
      <c r="W4273" s="3" t="n">
        <v>0</v>
      </c>
      <c r="X4273" s="3" t="n">
        <v>0</v>
      </c>
      <c r="Y4273" s="3" t="s">
        <v>30</v>
      </c>
      <c r="Z4273" s="3" t="s">
        <v>30</v>
      </c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</row>
    <row r="4274" customFormat="false" ht="15.75" hidden="false" customHeight="false" outlineLevel="0" collapsed="false">
      <c r="A4274" s="3" t="n">
        <v>4273</v>
      </c>
      <c r="B4274" s="3" t="s">
        <v>12489</v>
      </c>
      <c r="C4274" s="3" t="s">
        <v>12490</v>
      </c>
      <c r="D4274" s="3" t="n">
        <v>1</v>
      </c>
      <c r="E4274" s="3" t="n">
        <v>0.3840193</v>
      </c>
      <c r="F4274" s="3" t="n">
        <v>5</v>
      </c>
      <c r="G4274" s="3" t="n">
        <v>5</v>
      </c>
      <c r="H4274" s="3" t="n">
        <v>1</v>
      </c>
      <c r="I4274" s="3" t="n">
        <v>1</v>
      </c>
      <c r="J4274" s="3" t="n">
        <v>3</v>
      </c>
      <c r="K4274" s="3" t="n">
        <v>3</v>
      </c>
      <c r="L4274" s="3" t="n">
        <v>0</v>
      </c>
      <c r="M4274" s="3" t="n">
        <v>0</v>
      </c>
      <c r="N4274" s="3" t="n">
        <v>-1</v>
      </c>
      <c r="O4274" s="3" t="n">
        <v>-1</v>
      </c>
      <c r="P4274" s="3" t="n">
        <v>9.2</v>
      </c>
      <c r="Q4274" s="3" t="n">
        <v>24.2</v>
      </c>
      <c r="R4274" s="3" t="s">
        <v>12491</v>
      </c>
      <c r="S4274" s="4" t="n">
        <v>45747.6692708333</v>
      </c>
      <c r="T4274" s="3" t="s">
        <v>256</v>
      </c>
      <c r="U4274" s="3" t="s">
        <v>256</v>
      </c>
      <c r="V4274" s="3" t="n">
        <v>0</v>
      </c>
      <c r="W4274" s="3" t="n">
        <v>0</v>
      </c>
      <c r="X4274" s="3" t="n">
        <v>0</v>
      </c>
      <c r="Y4274" s="3" t="s">
        <v>30</v>
      </c>
      <c r="Z4274" s="3" t="s">
        <v>30</v>
      </c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</row>
    <row r="4275" customFormat="false" ht="15.75" hidden="false" customHeight="false" outlineLevel="0" collapsed="false">
      <c r="A4275" s="3" t="n">
        <v>4274</v>
      </c>
      <c r="B4275" s="3" t="s">
        <v>12492</v>
      </c>
      <c r="C4275" s="3" t="s">
        <v>12493</v>
      </c>
      <c r="D4275" s="3" t="n">
        <v>1</v>
      </c>
      <c r="E4275" s="3" t="n">
        <v>3.1615314</v>
      </c>
      <c r="F4275" s="3" t="n">
        <v>23</v>
      </c>
      <c r="G4275" s="3" t="n">
        <v>23</v>
      </c>
      <c r="H4275" s="3" t="n">
        <v>6</v>
      </c>
      <c r="I4275" s="3" t="n">
        <v>6</v>
      </c>
      <c r="J4275" s="3" t="n">
        <v>21</v>
      </c>
      <c r="K4275" s="3" t="n">
        <v>21</v>
      </c>
      <c r="L4275" s="3" t="n">
        <v>1</v>
      </c>
      <c r="M4275" s="3" t="n">
        <v>1</v>
      </c>
      <c r="N4275" s="3" t="n">
        <v>-1</v>
      </c>
      <c r="O4275" s="3" t="n">
        <v>-1</v>
      </c>
      <c r="P4275" s="3" t="n">
        <v>9.2</v>
      </c>
      <c r="Q4275" s="3" t="n">
        <v>24.2</v>
      </c>
      <c r="R4275" s="3" t="s">
        <v>12494</v>
      </c>
      <c r="S4275" s="4" t="n">
        <v>45747.6693518519</v>
      </c>
      <c r="T4275" s="3" t="s">
        <v>744</v>
      </c>
      <c r="U4275" s="3" t="s">
        <v>744</v>
      </c>
      <c r="V4275" s="3" t="n">
        <v>0</v>
      </c>
      <c r="W4275" s="3" t="n">
        <v>0</v>
      </c>
      <c r="X4275" s="3" t="n">
        <v>0</v>
      </c>
      <c r="Y4275" s="3" t="s">
        <v>30</v>
      </c>
      <c r="Z4275" s="3" t="s">
        <v>30</v>
      </c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</row>
    <row r="4276" customFormat="false" ht="15.75" hidden="false" customHeight="false" outlineLevel="0" collapsed="false">
      <c r="A4276" s="3" t="n">
        <v>4275</v>
      </c>
      <c r="B4276" s="3" t="s">
        <v>12495</v>
      </c>
      <c r="C4276" s="3" t="s">
        <v>12496</v>
      </c>
      <c r="D4276" s="3" t="n">
        <v>1</v>
      </c>
      <c r="E4276" s="3" t="n">
        <v>16.7974543</v>
      </c>
      <c r="F4276" s="3" t="n">
        <v>943</v>
      </c>
      <c r="G4276" s="3" t="n">
        <v>943</v>
      </c>
      <c r="H4276" s="3" t="n">
        <v>25</v>
      </c>
      <c r="I4276" s="3" t="n">
        <v>25</v>
      </c>
      <c r="J4276" s="3" t="n">
        <v>1099</v>
      </c>
      <c r="K4276" s="3" t="n">
        <v>1099</v>
      </c>
      <c r="L4276" s="3" t="n">
        <v>55</v>
      </c>
      <c r="M4276" s="3" t="n">
        <v>55</v>
      </c>
      <c r="N4276" s="3" t="n">
        <v>-1</v>
      </c>
      <c r="O4276" s="3" t="n">
        <v>-1</v>
      </c>
      <c r="P4276" s="3" t="n">
        <v>9.2</v>
      </c>
      <c r="Q4276" s="3" t="n">
        <v>24.2</v>
      </c>
      <c r="R4276" s="3" t="s">
        <v>12497</v>
      </c>
      <c r="S4276" s="4" t="n">
        <v>45747.6697106482</v>
      </c>
      <c r="T4276" s="3" t="s">
        <v>65</v>
      </c>
      <c r="U4276" s="3" t="s">
        <v>65</v>
      </c>
      <c r="V4276" s="3" t="n">
        <v>0</v>
      </c>
      <c r="W4276" s="3" t="n">
        <v>0</v>
      </c>
      <c r="X4276" s="3" t="n">
        <v>0</v>
      </c>
      <c r="Y4276" s="3" t="s">
        <v>30</v>
      </c>
      <c r="Z4276" s="3" t="s">
        <v>30</v>
      </c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</row>
    <row r="4277" customFormat="false" ht="15.75" hidden="false" customHeight="false" outlineLevel="0" collapsed="false">
      <c r="A4277" s="3" t="n">
        <v>4276</v>
      </c>
      <c r="B4277" s="3" t="s">
        <v>12498</v>
      </c>
      <c r="C4277" s="3" t="s">
        <v>12499</v>
      </c>
      <c r="D4277" s="3" t="n">
        <v>1</v>
      </c>
      <c r="E4277" s="3" t="n">
        <v>3.2256307</v>
      </c>
      <c r="F4277" s="3" t="n">
        <v>199</v>
      </c>
      <c r="G4277" s="3" t="n">
        <v>199</v>
      </c>
      <c r="H4277" s="3" t="n">
        <v>22</v>
      </c>
      <c r="I4277" s="3" t="n">
        <v>22</v>
      </c>
      <c r="J4277" s="3" t="n">
        <v>242</v>
      </c>
      <c r="K4277" s="3" t="n">
        <v>242</v>
      </c>
      <c r="L4277" s="3" t="n">
        <v>12</v>
      </c>
      <c r="M4277" s="3" t="n">
        <v>12</v>
      </c>
      <c r="N4277" s="3" t="n">
        <v>-1</v>
      </c>
      <c r="O4277" s="3" t="n">
        <v>-1</v>
      </c>
      <c r="P4277" s="3" t="n">
        <v>9.2</v>
      </c>
      <c r="Q4277" s="3" t="n">
        <v>24.2</v>
      </c>
      <c r="R4277" s="3" t="s">
        <v>12500</v>
      </c>
      <c r="S4277" s="4" t="n">
        <v>45747.6698148148</v>
      </c>
      <c r="T4277" s="3" t="s">
        <v>65</v>
      </c>
      <c r="U4277" s="3" t="s">
        <v>65</v>
      </c>
      <c r="V4277" s="3" t="n">
        <v>0</v>
      </c>
      <c r="W4277" s="3" t="n">
        <v>0</v>
      </c>
      <c r="X4277" s="3" t="n">
        <v>0</v>
      </c>
      <c r="Y4277" s="3" t="s">
        <v>30</v>
      </c>
      <c r="Z4277" s="3" t="s">
        <v>30</v>
      </c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</row>
    <row r="4278" customFormat="false" ht="15.75" hidden="false" customHeight="false" outlineLevel="0" collapsed="false">
      <c r="A4278" s="3" t="n">
        <v>4277</v>
      </c>
      <c r="B4278" s="3" t="s">
        <v>12501</v>
      </c>
      <c r="C4278" s="3" t="s">
        <v>12502</v>
      </c>
      <c r="D4278" s="3" t="n">
        <v>1</v>
      </c>
      <c r="E4278" s="3" t="n">
        <v>0.5777591</v>
      </c>
      <c r="F4278" s="3" t="n">
        <v>14</v>
      </c>
      <c r="G4278" s="3" t="n">
        <v>14</v>
      </c>
      <c r="H4278" s="3" t="n">
        <v>5</v>
      </c>
      <c r="I4278" s="3" t="n">
        <v>5</v>
      </c>
      <c r="J4278" s="3" t="n">
        <v>11</v>
      </c>
      <c r="K4278" s="3" t="n">
        <v>11</v>
      </c>
      <c r="L4278" s="3" t="n">
        <v>1</v>
      </c>
      <c r="M4278" s="3" t="n">
        <v>1</v>
      </c>
      <c r="N4278" s="3" t="n">
        <v>-1</v>
      </c>
      <c r="O4278" s="3" t="n">
        <v>-1</v>
      </c>
      <c r="P4278" s="3" t="n">
        <v>9.2</v>
      </c>
      <c r="Q4278" s="3" t="n">
        <v>24.2</v>
      </c>
      <c r="R4278" s="3" t="s">
        <v>12503</v>
      </c>
      <c r="S4278" s="4" t="n">
        <v>45747.669849537</v>
      </c>
      <c r="T4278" s="3" t="s">
        <v>256</v>
      </c>
      <c r="U4278" s="3" t="s">
        <v>256</v>
      </c>
      <c r="V4278" s="3" t="n">
        <v>0</v>
      </c>
      <c r="W4278" s="3" t="n">
        <v>0</v>
      </c>
      <c r="X4278" s="3" t="n">
        <v>0</v>
      </c>
      <c r="Y4278" s="3" t="s">
        <v>30</v>
      </c>
      <c r="Z4278" s="3" t="s">
        <v>30</v>
      </c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</row>
    <row r="4279" customFormat="false" ht="15.75" hidden="false" customHeight="false" outlineLevel="0" collapsed="false">
      <c r="A4279" s="3" t="n">
        <v>4278</v>
      </c>
      <c r="B4279" s="3" t="s">
        <v>12504</v>
      </c>
      <c r="C4279" s="3" t="s">
        <v>12505</v>
      </c>
      <c r="D4279" s="3" t="n">
        <v>1</v>
      </c>
      <c r="E4279" s="3" t="n">
        <v>0.8880975</v>
      </c>
      <c r="F4279" s="3" t="n">
        <v>19</v>
      </c>
      <c r="G4279" s="3" t="n">
        <v>19</v>
      </c>
      <c r="H4279" s="3" t="n">
        <v>6</v>
      </c>
      <c r="I4279" s="3" t="n">
        <v>6</v>
      </c>
      <c r="J4279" s="3" t="n">
        <v>21</v>
      </c>
      <c r="K4279" s="3" t="n">
        <v>21</v>
      </c>
      <c r="L4279" s="3" t="n">
        <v>1</v>
      </c>
      <c r="M4279" s="3" t="n">
        <v>1</v>
      </c>
      <c r="N4279" s="3" t="n">
        <v>-1</v>
      </c>
      <c r="O4279" s="3" t="n">
        <v>-1</v>
      </c>
      <c r="P4279" s="3" t="n">
        <v>9.2</v>
      </c>
      <c r="Q4279" s="3" t="n">
        <v>24.2</v>
      </c>
      <c r="R4279" s="3" t="s">
        <v>12506</v>
      </c>
      <c r="S4279" s="4" t="n">
        <v>45747.6698958333</v>
      </c>
      <c r="T4279" s="3" t="s">
        <v>65</v>
      </c>
      <c r="U4279" s="3" t="s">
        <v>65</v>
      </c>
      <c r="V4279" s="3" t="n">
        <v>0</v>
      </c>
      <c r="W4279" s="3" t="n">
        <v>0</v>
      </c>
      <c r="X4279" s="3" t="n">
        <v>0</v>
      </c>
      <c r="Y4279" s="3" t="s">
        <v>30</v>
      </c>
      <c r="Z4279" s="3" t="s">
        <v>30</v>
      </c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</row>
    <row r="4280" customFormat="false" ht="15.75" hidden="false" customHeight="false" outlineLevel="0" collapsed="false">
      <c r="A4280" s="3" t="n">
        <v>4279</v>
      </c>
      <c r="B4280" s="3" t="s">
        <v>12507</v>
      </c>
      <c r="C4280" s="3" t="s">
        <v>12508</v>
      </c>
      <c r="D4280" s="3" t="n">
        <v>1</v>
      </c>
      <c r="E4280" s="3" t="n">
        <v>3.1082362</v>
      </c>
      <c r="F4280" s="3" t="n">
        <v>59</v>
      </c>
      <c r="G4280" s="3" t="n">
        <v>59</v>
      </c>
      <c r="H4280" s="3" t="n">
        <v>9</v>
      </c>
      <c r="I4280" s="3" t="n">
        <v>9</v>
      </c>
      <c r="J4280" s="3" t="n">
        <v>66</v>
      </c>
      <c r="K4280" s="3" t="n">
        <v>66</v>
      </c>
      <c r="L4280" s="3" t="n">
        <v>9</v>
      </c>
      <c r="M4280" s="3" t="n">
        <v>9</v>
      </c>
      <c r="N4280" s="3" t="n">
        <v>-1</v>
      </c>
      <c r="O4280" s="3" t="n">
        <v>-1</v>
      </c>
      <c r="P4280" s="3" t="n">
        <v>9.3</v>
      </c>
      <c r="Q4280" s="3" t="n">
        <v>24.2</v>
      </c>
      <c r="R4280" s="3" t="s">
        <v>12509</v>
      </c>
      <c r="S4280" s="4" t="n">
        <v>45747.6699884259</v>
      </c>
      <c r="T4280" s="3" t="s">
        <v>1920</v>
      </c>
      <c r="U4280" s="3" t="s">
        <v>1920</v>
      </c>
      <c r="V4280" s="3" t="n">
        <v>0</v>
      </c>
      <c r="W4280" s="3" t="n">
        <v>0</v>
      </c>
      <c r="X4280" s="3" t="n">
        <v>0</v>
      </c>
      <c r="Y4280" s="3" t="s">
        <v>30</v>
      </c>
      <c r="Z4280" s="3" t="s">
        <v>30</v>
      </c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</row>
    <row r="4281" customFormat="false" ht="15.75" hidden="false" customHeight="false" outlineLevel="0" collapsed="false">
      <c r="A4281" s="3" t="n">
        <v>4280</v>
      </c>
      <c r="B4281" s="3" t="s">
        <v>12510</v>
      </c>
      <c r="C4281" s="3" t="s">
        <v>12511</v>
      </c>
      <c r="D4281" s="3" t="n">
        <v>1</v>
      </c>
      <c r="E4281" s="3" t="n">
        <v>7.3141293</v>
      </c>
      <c r="F4281" s="3" t="n">
        <v>103</v>
      </c>
      <c r="G4281" s="3" t="n">
        <v>103</v>
      </c>
      <c r="H4281" s="3" t="n">
        <v>9</v>
      </c>
      <c r="I4281" s="3" t="n">
        <v>9</v>
      </c>
      <c r="J4281" s="3" t="n">
        <v>109</v>
      </c>
      <c r="K4281" s="3" t="n">
        <v>109</v>
      </c>
      <c r="L4281" s="3" t="n">
        <v>18</v>
      </c>
      <c r="M4281" s="3" t="n">
        <v>18</v>
      </c>
      <c r="N4281" s="3" t="n">
        <v>0</v>
      </c>
      <c r="O4281" s="3" t="n">
        <v>-1</v>
      </c>
      <c r="P4281" s="3" t="n">
        <v>9.3</v>
      </c>
      <c r="Q4281" s="3" t="n">
        <v>24.2</v>
      </c>
      <c r="R4281" s="3" t="s">
        <v>12512</v>
      </c>
      <c r="S4281" s="4" t="n">
        <v>45747.6701736111</v>
      </c>
      <c r="T4281" s="3" t="s">
        <v>1920</v>
      </c>
      <c r="U4281" s="3" t="s">
        <v>1920</v>
      </c>
      <c r="V4281" s="3" t="n">
        <v>1</v>
      </c>
      <c r="W4281" s="3" t="n">
        <v>0</v>
      </c>
      <c r="X4281" s="3" t="n">
        <v>0</v>
      </c>
      <c r="Y4281" s="3" t="s">
        <v>30</v>
      </c>
      <c r="Z4281" s="3" t="s">
        <v>30</v>
      </c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</row>
    <row r="4282" customFormat="false" ht="15.75" hidden="false" customHeight="false" outlineLevel="0" collapsed="false">
      <c r="A4282" s="3" t="n">
        <v>4281</v>
      </c>
      <c r="B4282" s="3" t="s">
        <v>12513</v>
      </c>
      <c r="C4282" s="3" t="s">
        <v>12514</v>
      </c>
      <c r="D4282" s="3" t="n">
        <v>1</v>
      </c>
      <c r="E4282" s="3" t="n">
        <v>4.4523226</v>
      </c>
      <c r="F4282" s="3" t="n">
        <v>78</v>
      </c>
      <c r="G4282" s="3" t="n">
        <v>78</v>
      </c>
      <c r="H4282" s="3" t="n">
        <v>3</v>
      </c>
      <c r="I4282" s="3" t="n">
        <v>3</v>
      </c>
      <c r="J4282" s="3" t="n">
        <v>29</v>
      </c>
      <c r="K4282" s="3" t="n">
        <v>29</v>
      </c>
      <c r="L4282" s="3" t="n">
        <v>29</v>
      </c>
      <c r="M4282" s="3" t="n">
        <v>29</v>
      </c>
      <c r="N4282" s="3" t="n">
        <v>-1</v>
      </c>
      <c r="O4282" s="3" t="n">
        <v>-1</v>
      </c>
      <c r="P4282" s="3" t="n">
        <v>9.3</v>
      </c>
      <c r="Q4282" s="3" t="n">
        <v>24.2</v>
      </c>
      <c r="R4282" s="3" t="s">
        <v>12515</v>
      </c>
      <c r="S4282" s="4" t="n">
        <v>45747.6702777778</v>
      </c>
      <c r="T4282" s="3" t="s">
        <v>256</v>
      </c>
      <c r="U4282" s="3" t="s">
        <v>256</v>
      </c>
      <c r="V4282" s="3" t="n">
        <v>0</v>
      </c>
      <c r="W4282" s="3" t="n">
        <v>0</v>
      </c>
      <c r="X4282" s="3" t="n">
        <v>0</v>
      </c>
      <c r="Y4282" s="3" t="s">
        <v>30</v>
      </c>
      <c r="Z4282" s="3" t="s">
        <v>30</v>
      </c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</row>
    <row r="4283" customFormat="false" ht="15.75" hidden="false" customHeight="false" outlineLevel="0" collapsed="false">
      <c r="A4283" s="3" t="n">
        <v>4282</v>
      </c>
      <c r="B4283" s="3" t="s">
        <v>12516</v>
      </c>
      <c r="C4283" s="3" t="s">
        <v>12517</v>
      </c>
      <c r="D4283" s="3" t="n">
        <v>1</v>
      </c>
      <c r="E4283" s="3" t="n">
        <v>7.5264941</v>
      </c>
      <c r="F4283" s="3" t="n">
        <v>103</v>
      </c>
      <c r="G4283" s="3" t="n">
        <v>103</v>
      </c>
      <c r="H4283" s="3" t="n">
        <v>9</v>
      </c>
      <c r="I4283" s="3" t="n">
        <v>9</v>
      </c>
      <c r="J4283" s="3" t="n">
        <v>109</v>
      </c>
      <c r="K4283" s="3" t="n">
        <v>109</v>
      </c>
      <c r="L4283" s="3" t="n">
        <v>18</v>
      </c>
      <c r="M4283" s="3" t="n">
        <v>18</v>
      </c>
      <c r="N4283" s="3" t="n">
        <v>0</v>
      </c>
      <c r="O4283" s="3" t="n">
        <v>-1</v>
      </c>
      <c r="P4283" s="3" t="n">
        <v>9.3</v>
      </c>
      <c r="Q4283" s="3" t="n">
        <v>24.2</v>
      </c>
      <c r="R4283" s="3" t="s">
        <v>12518</v>
      </c>
      <c r="S4283" s="4" t="n">
        <v>45747.670474537</v>
      </c>
      <c r="T4283" s="3" t="s">
        <v>1920</v>
      </c>
      <c r="U4283" s="3" t="s">
        <v>1920</v>
      </c>
      <c r="V4283" s="3" t="n">
        <v>1</v>
      </c>
      <c r="W4283" s="3" t="n">
        <v>0</v>
      </c>
      <c r="X4283" s="3" t="n">
        <v>0</v>
      </c>
      <c r="Y4283" s="3" t="s">
        <v>30</v>
      </c>
      <c r="Z4283" s="3" t="s">
        <v>30</v>
      </c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</row>
    <row r="4284" customFormat="false" ht="15.75" hidden="false" customHeight="false" outlineLevel="0" collapsed="false">
      <c r="A4284" s="3" t="n">
        <v>4283</v>
      </c>
      <c r="B4284" s="3" t="s">
        <v>12519</v>
      </c>
      <c r="C4284" s="3" t="s">
        <v>12520</v>
      </c>
      <c r="D4284" s="3" t="n">
        <v>1</v>
      </c>
      <c r="E4284" s="3" t="n">
        <v>5.1894382</v>
      </c>
      <c r="F4284" s="3" t="n">
        <v>78</v>
      </c>
      <c r="G4284" s="3" t="n">
        <v>78</v>
      </c>
      <c r="H4284" s="3" t="n">
        <v>3</v>
      </c>
      <c r="I4284" s="3" t="n">
        <v>3</v>
      </c>
      <c r="J4284" s="3" t="n">
        <v>40</v>
      </c>
      <c r="K4284" s="3" t="n">
        <v>40</v>
      </c>
      <c r="L4284" s="3" t="n">
        <v>29</v>
      </c>
      <c r="M4284" s="3" t="n">
        <v>29</v>
      </c>
      <c r="N4284" s="3" t="n">
        <v>-1</v>
      </c>
      <c r="O4284" s="3" t="n">
        <v>-1</v>
      </c>
      <c r="P4284" s="3" t="n">
        <v>9.3</v>
      </c>
      <c r="Q4284" s="3" t="n">
        <v>24.2</v>
      </c>
      <c r="R4284" s="3" t="s">
        <v>12521</v>
      </c>
      <c r="S4284" s="4" t="n">
        <v>45747.6705902778</v>
      </c>
      <c r="T4284" s="3" t="s">
        <v>256</v>
      </c>
      <c r="U4284" s="3" t="s">
        <v>256</v>
      </c>
      <c r="V4284" s="3" t="n">
        <v>0</v>
      </c>
      <c r="W4284" s="3" t="n">
        <v>0</v>
      </c>
      <c r="X4284" s="3" t="n">
        <v>0</v>
      </c>
      <c r="Y4284" s="3" t="s">
        <v>30</v>
      </c>
      <c r="Z4284" s="3" t="s">
        <v>30</v>
      </c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</row>
    <row r="4285" customFormat="false" ht="15.75" hidden="false" customHeight="false" outlineLevel="0" collapsed="false">
      <c r="A4285" s="3" t="n">
        <v>4284</v>
      </c>
      <c r="B4285" s="3" t="s">
        <v>12522</v>
      </c>
      <c r="C4285" s="3" t="s">
        <v>12523</v>
      </c>
      <c r="D4285" s="3" t="n">
        <v>1</v>
      </c>
      <c r="E4285" s="3" t="n">
        <v>3.0285739</v>
      </c>
      <c r="F4285" s="3" t="n">
        <v>59</v>
      </c>
      <c r="G4285" s="3" t="n">
        <v>59</v>
      </c>
      <c r="H4285" s="3" t="n">
        <v>9</v>
      </c>
      <c r="I4285" s="3" t="n">
        <v>9</v>
      </c>
      <c r="J4285" s="3" t="n">
        <v>66</v>
      </c>
      <c r="K4285" s="3" t="n">
        <v>66</v>
      </c>
      <c r="L4285" s="3" t="n">
        <v>9</v>
      </c>
      <c r="M4285" s="3" t="n">
        <v>9</v>
      </c>
      <c r="N4285" s="3" t="n">
        <v>-1</v>
      </c>
      <c r="O4285" s="3" t="n">
        <v>-1</v>
      </c>
      <c r="P4285" s="3" t="n">
        <v>9.3</v>
      </c>
      <c r="Q4285" s="3" t="n">
        <v>24.2</v>
      </c>
      <c r="R4285" s="3" t="s">
        <v>12524</v>
      </c>
      <c r="S4285" s="4" t="n">
        <v>45747.6706944444</v>
      </c>
      <c r="T4285" s="3" t="s">
        <v>1920</v>
      </c>
      <c r="U4285" s="3" t="s">
        <v>1920</v>
      </c>
      <c r="V4285" s="3" t="n">
        <v>0</v>
      </c>
      <c r="W4285" s="3" t="n">
        <v>0</v>
      </c>
      <c r="X4285" s="3" t="n">
        <v>0</v>
      </c>
      <c r="Y4285" s="3" t="s">
        <v>30</v>
      </c>
      <c r="Z4285" s="3" t="s">
        <v>30</v>
      </c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</row>
    <row r="4286" customFormat="false" ht="15.75" hidden="false" customHeight="false" outlineLevel="0" collapsed="false">
      <c r="A4286" s="3" t="n">
        <v>4285</v>
      </c>
      <c r="B4286" s="3" t="s">
        <v>12525</v>
      </c>
      <c r="C4286" s="3" t="s">
        <v>12526</v>
      </c>
      <c r="D4286" s="3" t="n">
        <v>1</v>
      </c>
      <c r="E4286" s="3" t="n">
        <v>0.9388545</v>
      </c>
      <c r="F4286" s="3" t="n">
        <v>9</v>
      </c>
      <c r="G4286" s="3" t="n">
        <v>9</v>
      </c>
      <c r="H4286" s="3" t="n">
        <v>2</v>
      </c>
      <c r="I4286" s="3" t="n">
        <v>2</v>
      </c>
      <c r="J4286" s="3" t="n">
        <v>7</v>
      </c>
      <c r="K4286" s="3" t="n">
        <v>7</v>
      </c>
      <c r="L4286" s="3" t="n">
        <v>0</v>
      </c>
      <c r="M4286" s="3" t="n">
        <v>0</v>
      </c>
      <c r="N4286" s="3" t="n">
        <v>-1</v>
      </c>
      <c r="O4286" s="3" t="n">
        <v>-1</v>
      </c>
      <c r="P4286" s="3" t="n">
        <v>9.3</v>
      </c>
      <c r="Q4286" s="3" t="n">
        <v>24.2</v>
      </c>
      <c r="R4286" s="3" t="s">
        <v>12527</v>
      </c>
      <c r="S4286" s="4" t="n">
        <v>45747.6707407407</v>
      </c>
      <c r="T4286" s="3" t="s">
        <v>65</v>
      </c>
      <c r="U4286" s="3" t="s">
        <v>65</v>
      </c>
      <c r="V4286" s="3" t="n">
        <v>0</v>
      </c>
      <c r="W4286" s="3" t="n">
        <v>0</v>
      </c>
      <c r="X4286" s="3" t="n">
        <v>0</v>
      </c>
      <c r="Y4286" s="3" t="s">
        <v>30</v>
      </c>
      <c r="Z4286" s="3" t="s">
        <v>30</v>
      </c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</row>
    <row r="4287" customFormat="false" ht="15.75" hidden="false" customHeight="false" outlineLevel="0" collapsed="false">
      <c r="A4287" s="3" t="n">
        <v>4286</v>
      </c>
      <c r="B4287" s="3" t="s">
        <v>12528</v>
      </c>
      <c r="C4287" s="3" t="s">
        <v>12529</v>
      </c>
      <c r="D4287" s="3" t="n">
        <v>1</v>
      </c>
      <c r="E4287" s="3" t="n">
        <v>0.8733798</v>
      </c>
      <c r="F4287" s="3" t="n">
        <v>24</v>
      </c>
      <c r="G4287" s="3" t="n">
        <v>24</v>
      </c>
      <c r="H4287" s="3" t="n">
        <v>9</v>
      </c>
      <c r="I4287" s="3" t="n">
        <v>9</v>
      </c>
      <c r="J4287" s="3" t="n">
        <v>25</v>
      </c>
      <c r="K4287" s="3" t="n">
        <v>25</v>
      </c>
      <c r="L4287" s="3" t="n">
        <v>1</v>
      </c>
      <c r="M4287" s="3" t="n">
        <v>1</v>
      </c>
      <c r="N4287" s="3" t="n">
        <v>-1</v>
      </c>
      <c r="O4287" s="3" t="n">
        <v>-1</v>
      </c>
      <c r="P4287" s="3" t="n">
        <v>9.3</v>
      </c>
      <c r="Q4287" s="3" t="n">
        <v>24.2</v>
      </c>
      <c r="R4287" s="3" t="s">
        <v>12530</v>
      </c>
      <c r="S4287" s="4" t="n">
        <v>45747.670787037</v>
      </c>
      <c r="T4287" s="3" t="s">
        <v>65</v>
      </c>
      <c r="U4287" s="3" t="s">
        <v>65</v>
      </c>
      <c r="V4287" s="3" t="n">
        <v>0</v>
      </c>
      <c r="W4287" s="3" t="n">
        <v>0</v>
      </c>
      <c r="X4287" s="3" t="n">
        <v>0</v>
      </c>
      <c r="Y4287" s="3" t="s">
        <v>30</v>
      </c>
      <c r="Z4287" s="3" t="s">
        <v>30</v>
      </c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</row>
    <row r="4288" customFormat="false" ht="15.75" hidden="false" customHeight="false" outlineLevel="0" collapsed="false">
      <c r="A4288" s="3" t="n">
        <v>4287</v>
      </c>
      <c r="B4288" s="3" t="s">
        <v>12531</v>
      </c>
      <c r="C4288" s="3" t="s">
        <v>12532</v>
      </c>
      <c r="D4288" s="3" t="n">
        <v>1</v>
      </c>
      <c r="E4288" s="3" t="n">
        <v>3.7202918</v>
      </c>
      <c r="F4288" s="3" t="n">
        <v>36</v>
      </c>
      <c r="G4288" s="3" t="n">
        <v>36</v>
      </c>
      <c r="H4288" s="3" t="n">
        <v>6</v>
      </c>
      <c r="I4288" s="3" t="n">
        <v>6</v>
      </c>
      <c r="J4288" s="3" t="n">
        <v>37</v>
      </c>
      <c r="K4288" s="3" t="n">
        <v>37</v>
      </c>
      <c r="L4288" s="3" t="n">
        <v>6</v>
      </c>
      <c r="M4288" s="3" t="n">
        <v>6</v>
      </c>
      <c r="N4288" s="3" t="n">
        <v>-1</v>
      </c>
      <c r="O4288" s="3" t="n">
        <v>-1</v>
      </c>
      <c r="P4288" s="3" t="n">
        <v>9.3</v>
      </c>
      <c r="Q4288" s="3" t="n">
        <v>24.2</v>
      </c>
      <c r="R4288" s="3" t="s">
        <v>12533</v>
      </c>
      <c r="S4288" s="4" t="n">
        <v>45747.6708796296</v>
      </c>
      <c r="T4288" s="3" t="s">
        <v>1920</v>
      </c>
      <c r="U4288" s="3" t="s">
        <v>1920</v>
      </c>
      <c r="V4288" s="3" t="n">
        <v>0</v>
      </c>
      <c r="W4288" s="3" t="n">
        <v>0</v>
      </c>
      <c r="X4288" s="3" t="n">
        <v>0</v>
      </c>
      <c r="Y4288" s="3" t="s">
        <v>30</v>
      </c>
      <c r="Z4288" s="3" t="s">
        <v>30</v>
      </c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</row>
    <row r="4289" customFormat="false" ht="15.75" hidden="false" customHeight="false" outlineLevel="0" collapsed="false">
      <c r="A4289" s="3" t="n">
        <v>4288</v>
      </c>
      <c r="B4289" s="3" t="s">
        <v>12534</v>
      </c>
      <c r="C4289" s="3" t="s">
        <v>12535</v>
      </c>
      <c r="D4289" s="3" t="n">
        <v>1</v>
      </c>
      <c r="E4289" s="3" t="n">
        <v>1.5190846</v>
      </c>
      <c r="F4289" s="3" t="n">
        <v>21</v>
      </c>
      <c r="G4289" s="3" t="n">
        <v>21</v>
      </c>
      <c r="H4289" s="3" t="n">
        <v>6</v>
      </c>
      <c r="I4289" s="3" t="n">
        <v>6</v>
      </c>
      <c r="J4289" s="3" t="n">
        <v>18</v>
      </c>
      <c r="K4289" s="3" t="n">
        <v>18</v>
      </c>
      <c r="L4289" s="3" t="n">
        <v>2</v>
      </c>
      <c r="M4289" s="3" t="n">
        <v>2</v>
      </c>
      <c r="N4289" s="3" t="n">
        <v>-1</v>
      </c>
      <c r="O4289" s="3" t="n">
        <v>-1</v>
      </c>
      <c r="P4289" s="3" t="n">
        <v>9.3</v>
      </c>
      <c r="Q4289" s="3" t="n">
        <v>24.2</v>
      </c>
      <c r="R4289" s="3" t="s">
        <v>12536</v>
      </c>
      <c r="S4289" s="4" t="n">
        <v>45747.6709375</v>
      </c>
      <c r="T4289" s="3" t="s">
        <v>65</v>
      </c>
      <c r="U4289" s="3" t="s">
        <v>65</v>
      </c>
      <c r="V4289" s="3" t="n">
        <v>0</v>
      </c>
      <c r="W4289" s="3" t="n">
        <v>0</v>
      </c>
      <c r="X4289" s="3" t="n">
        <v>0</v>
      </c>
      <c r="Y4289" s="3" t="s">
        <v>30</v>
      </c>
      <c r="Z4289" s="3" t="s">
        <v>30</v>
      </c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</row>
    <row r="4290" customFormat="false" ht="15.75" hidden="false" customHeight="false" outlineLevel="0" collapsed="false">
      <c r="A4290" s="3" t="n">
        <v>4289</v>
      </c>
      <c r="B4290" s="3" t="s">
        <v>12537</v>
      </c>
      <c r="C4290" s="3" t="s">
        <v>12538</v>
      </c>
      <c r="D4290" s="3" t="n">
        <v>1</v>
      </c>
      <c r="E4290" s="3" t="n">
        <v>0.6780811</v>
      </c>
      <c r="F4290" s="3" t="n">
        <v>11</v>
      </c>
      <c r="G4290" s="3" t="n">
        <v>11</v>
      </c>
      <c r="H4290" s="3" t="n">
        <v>2</v>
      </c>
      <c r="I4290" s="3" t="n">
        <v>2</v>
      </c>
      <c r="J4290" s="3" t="n">
        <v>9</v>
      </c>
      <c r="K4290" s="3" t="n">
        <v>9</v>
      </c>
      <c r="L4290" s="3" t="n">
        <v>0</v>
      </c>
      <c r="M4290" s="3" t="n">
        <v>0</v>
      </c>
      <c r="N4290" s="3" t="n">
        <v>-1</v>
      </c>
      <c r="O4290" s="3" t="n">
        <v>-1</v>
      </c>
      <c r="P4290" s="3" t="n">
        <v>9.3</v>
      </c>
      <c r="Q4290" s="3" t="n">
        <v>24.2</v>
      </c>
      <c r="R4290" s="3" t="s">
        <v>12539</v>
      </c>
      <c r="S4290" s="4" t="n">
        <v>45747.6709837963</v>
      </c>
      <c r="T4290" s="3" t="s">
        <v>65</v>
      </c>
      <c r="U4290" s="3" t="s">
        <v>65</v>
      </c>
      <c r="V4290" s="3" t="n">
        <v>0</v>
      </c>
      <c r="W4290" s="3" t="n">
        <v>0</v>
      </c>
      <c r="X4290" s="3" t="n">
        <v>0</v>
      </c>
      <c r="Y4290" s="3" t="s">
        <v>30</v>
      </c>
      <c r="Z4290" s="3" t="s">
        <v>30</v>
      </c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</row>
    <row r="4291" customFormat="false" ht="15.75" hidden="false" customHeight="false" outlineLevel="0" collapsed="false">
      <c r="A4291" s="3" t="n">
        <v>4290</v>
      </c>
      <c r="B4291" s="3" t="s">
        <v>12540</v>
      </c>
      <c r="C4291" s="3" t="s">
        <v>12541</v>
      </c>
      <c r="D4291" s="3" t="n">
        <v>1</v>
      </c>
      <c r="E4291" s="3" t="n">
        <v>2.99616</v>
      </c>
      <c r="F4291" s="3" t="n">
        <v>57</v>
      </c>
      <c r="G4291" s="3" t="n">
        <v>57</v>
      </c>
      <c r="H4291" s="3" t="n">
        <v>9</v>
      </c>
      <c r="I4291" s="3" t="n">
        <v>9</v>
      </c>
      <c r="J4291" s="3" t="n">
        <v>64</v>
      </c>
      <c r="K4291" s="3" t="n">
        <v>64</v>
      </c>
      <c r="L4291" s="3" t="n">
        <v>9</v>
      </c>
      <c r="M4291" s="3" t="n">
        <v>9</v>
      </c>
      <c r="N4291" s="3" t="n">
        <v>-1</v>
      </c>
      <c r="O4291" s="3" t="n">
        <v>-1</v>
      </c>
      <c r="P4291" s="3" t="n">
        <v>9.3</v>
      </c>
      <c r="Q4291" s="3" t="n">
        <v>24.2</v>
      </c>
      <c r="R4291" s="3" t="s">
        <v>12542</v>
      </c>
      <c r="S4291" s="4" t="n">
        <v>45747.6710763889</v>
      </c>
      <c r="T4291" s="3" t="s">
        <v>1920</v>
      </c>
      <c r="U4291" s="3" t="s">
        <v>1920</v>
      </c>
      <c r="V4291" s="3" t="n">
        <v>0</v>
      </c>
      <c r="W4291" s="3" t="n">
        <v>0</v>
      </c>
      <c r="X4291" s="3" t="n">
        <v>0</v>
      </c>
      <c r="Y4291" s="3" t="s">
        <v>30</v>
      </c>
      <c r="Z4291" s="3" t="s">
        <v>30</v>
      </c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</row>
    <row r="4292" customFormat="false" ht="15.75" hidden="false" customHeight="false" outlineLevel="0" collapsed="false">
      <c r="A4292" s="3" t="n">
        <v>4291</v>
      </c>
      <c r="B4292" s="3" t="s">
        <v>12543</v>
      </c>
      <c r="C4292" s="3" t="s">
        <v>12544</v>
      </c>
      <c r="D4292" s="3" t="n">
        <v>1</v>
      </c>
      <c r="E4292" s="3" t="n">
        <v>1.421818</v>
      </c>
      <c r="F4292" s="3" t="n">
        <v>23</v>
      </c>
      <c r="G4292" s="3" t="n">
        <v>23</v>
      </c>
      <c r="H4292" s="3" t="n">
        <v>1</v>
      </c>
      <c r="I4292" s="3" t="n">
        <v>1</v>
      </c>
      <c r="J4292" s="3" t="n">
        <v>14</v>
      </c>
      <c r="K4292" s="3" t="n">
        <v>14</v>
      </c>
      <c r="L4292" s="3" t="n">
        <v>0</v>
      </c>
      <c r="M4292" s="3" t="n">
        <v>0</v>
      </c>
      <c r="N4292" s="3" t="n">
        <v>-1</v>
      </c>
      <c r="O4292" s="3" t="n">
        <v>-1</v>
      </c>
      <c r="P4292" s="3" t="n">
        <v>9.3</v>
      </c>
      <c r="Q4292" s="3" t="n">
        <v>24.2</v>
      </c>
      <c r="R4292" s="3" t="s">
        <v>12545</v>
      </c>
      <c r="S4292" s="4" t="n">
        <v>45747.6711342593</v>
      </c>
      <c r="T4292" s="3" t="s">
        <v>65</v>
      </c>
      <c r="U4292" s="3" t="s">
        <v>65</v>
      </c>
      <c r="V4292" s="3" t="n">
        <v>0</v>
      </c>
      <c r="W4292" s="3" t="n">
        <v>0</v>
      </c>
      <c r="X4292" s="3" t="n">
        <v>0</v>
      </c>
      <c r="Y4292" s="3" t="s">
        <v>30</v>
      </c>
      <c r="Z4292" s="3" t="s">
        <v>30</v>
      </c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</row>
    <row r="4293" customFormat="false" ht="15.75" hidden="false" customHeight="false" outlineLevel="0" collapsed="false">
      <c r="A4293" s="3" t="n">
        <v>4292</v>
      </c>
      <c r="B4293" s="3" t="s">
        <v>12546</v>
      </c>
      <c r="C4293" s="3" t="s">
        <v>12547</v>
      </c>
      <c r="D4293" s="3" t="n">
        <v>1</v>
      </c>
      <c r="E4293" s="3" t="n">
        <v>3.5178384</v>
      </c>
      <c r="F4293" s="3" t="n">
        <v>21</v>
      </c>
      <c r="G4293" s="3" t="n">
        <v>21</v>
      </c>
      <c r="H4293" s="3" t="n">
        <v>2</v>
      </c>
      <c r="I4293" s="3" t="n">
        <v>2</v>
      </c>
      <c r="J4293" s="3" t="n">
        <v>0</v>
      </c>
      <c r="K4293" s="3" t="n">
        <v>0</v>
      </c>
      <c r="L4293" s="3" t="n">
        <v>13</v>
      </c>
      <c r="M4293" s="3" t="n">
        <v>13</v>
      </c>
      <c r="N4293" s="3" t="n">
        <v>-1</v>
      </c>
      <c r="O4293" s="3" t="n">
        <v>-1</v>
      </c>
      <c r="P4293" s="3" t="n">
        <v>9.3</v>
      </c>
      <c r="Q4293" s="3" t="n">
        <v>24.2</v>
      </c>
      <c r="R4293" s="3" t="s">
        <v>12548</v>
      </c>
      <c r="S4293" s="4" t="n">
        <v>45747.6712268519</v>
      </c>
      <c r="T4293" s="3" t="s">
        <v>256</v>
      </c>
      <c r="U4293" s="3" t="s">
        <v>256</v>
      </c>
      <c r="V4293" s="3" t="n">
        <v>0</v>
      </c>
      <c r="W4293" s="3" t="n">
        <v>0</v>
      </c>
      <c r="X4293" s="3" t="n">
        <v>0</v>
      </c>
      <c r="Y4293" s="3" t="s">
        <v>30</v>
      </c>
      <c r="Z4293" s="3" t="s">
        <v>30</v>
      </c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</row>
    <row r="4294" customFormat="false" ht="15.75" hidden="false" customHeight="false" outlineLevel="0" collapsed="false">
      <c r="A4294" s="3" t="n">
        <v>4293</v>
      </c>
      <c r="B4294" s="3" t="s">
        <v>12549</v>
      </c>
      <c r="C4294" s="3" t="s">
        <v>12550</v>
      </c>
      <c r="D4294" s="3" t="n">
        <v>1</v>
      </c>
      <c r="E4294" s="3" t="n">
        <v>0.8638391</v>
      </c>
      <c r="F4294" s="3" t="n">
        <v>15</v>
      </c>
      <c r="G4294" s="3" t="n">
        <v>15</v>
      </c>
      <c r="H4294" s="3" t="n">
        <v>2</v>
      </c>
      <c r="I4294" s="3" t="n">
        <v>2</v>
      </c>
      <c r="J4294" s="3" t="n">
        <v>2</v>
      </c>
      <c r="K4294" s="3" t="n">
        <v>2</v>
      </c>
      <c r="L4294" s="3" t="n">
        <v>0</v>
      </c>
      <c r="M4294" s="3" t="n">
        <v>0</v>
      </c>
      <c r="N4294" s="3" t="n">
        <v>-1</v>
      </c>
      <c r="O4294" s="3" t="n">
        <v>-1</v>
      </c>
      <c r="P4294" s="3" t="n">
        <v>9.3</v>
      </c>
      <c r="Q4294" s="3" t="n">
        <v>24.2</v>
      </c>
      <c r="R4294" s="3" t="s">
        <v>12551</v>
      </c>
      <c r="S4294" s="4" t="n">
        <v>45747.6712731481</v>
      </c>
      <c r="T4294" s="3" t="s">
        <v>65</v>
      </c>
      <c r="U4294" s="3" t="s">
        <v>65</v>
      </c>
      <c r="V4294" s="3" t="n">
        <v>0</v>
      </c>
      <c r="W4294" s="3" t="n">
        <v>0</v>
      </c>
      <c r="X4294" s="3" t="n">
        <v>0</v>
      </c>
      <c r="Y4294" s="3" t="s">
        <v>30</v>
      </c>
      <c r="Z4294" s="3" t="s">
        <v>30</v>
      </c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</row>
    <row r="4295" customFormat="false" ht="15.75" hidden="false" customHeight="false" outlineLevel="0" collapsed="false">
      <c r="A4295" s="3" t="n">
        <v>4294</v>
      </c>
      <c r="B4295" s="3" t="s">
        <v>12552</v>
      </c>
      <c r="C4295" s="3" t="s">
        <v>12553</v>
      </c>
      <c r="D4295" s="3" t="n">
        <v>1</v>
      </c>
      <c r="E4295" s="3" t="n">
        <v>1.7107213</v>
      </c>
      <c r="F4295" s="3" t="n">
        <v>37</v>
      </c>
      <c r="G4295" s="3" t="n">
        <v>37</v>
      </c>
      <c r="H4295" s="3" t="n">
        <v>3</v>
      </c>
      <c r="I4295" s="3" t="n">
        <v>3</v>
      </c>
      <c r="J4295" s="3" t="n">
        <v>7</v>
      </c>
      <c r="K4295" s="3" t="n">
        <v>7</v>
      </c>
      <c r="L4295" s="3" t="n">
        <v>22</v>
      </c>
      <c r="M4295" s="3" t="n">
        <v>22</v>
      </c>
      <c r="N4295" s="3" t="n">
        <v>-1</v>
      </c>
      <c r="O4295" s="3" t="n">
        <v>-1</v>
      </c>
      <c r="P4295" s="3" t="n">
        <v>9.3</v>
      </c>
      <c r="Q4295" s="3" t="n">
        <v>24.2</v>
      </c>
      <c r="R4295" s="3" t="s">
        <v>12554</v>
      </c>
      <c r="S4295" s="4" t="n">
        <v>45747.6713425926</v>
      </c>
      <c r="T4295" s="3" t="s">
        <v>256</v>
      </c>
      <c r="U4295" s="3" t="s">
        <v>256</v>
      </c>
      <c r="V4295" s="3" t="n">
        <v>0</v>
      </c>
      <c r="W4295" s="3" t="n">
        <v>0</v>
      </c>
      <c r="X4295" s="3" t="n">
        <v>0</v>
      </c>
      <c r="Y4295" s="3" t="s">
        <v>30</v>
      </c>
      <c r="Z4295" s="3" t="s">
        <v>30</v>
      </c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</row>
    <row r="4296" customFormat="false" ht="15.75" hidden="false" customHeight="false" outlineLevel="0" collapsed="false">
      <c r="A4296" s="3" t="n">
        <v>4295</v>
      </c>
      <c r="B4296" s="3" t="s">
        <v>12555</v>
      </c>
      <c r="C4296" s="3" t="s">
        <v>12556</v>
      </c>
      <c r="D4296" s="3" t="n">
        <v>1</v>
      </c>
      <c r="E4296" s="3" t="n">
        <v>0.307255</v>
      </c>
      <c r="F4296" s="3" t="n">
        <v>5</v>
      </c>
      <c r="G4296" s="3" t="n">
        <v>5</v>
      </c>
      <c r="H4296" s="3" t="n">
        <v>1</v>
      </c>
      <c r="I4296" s="3" t="n">
        <v>1</v>
      </c>
      <c r="J4296" s="3" t="n">
        <v>3</v>
      </c>
      <c r="K4296" s="3" t="n">
        <v>3</v>
      </c>
      <c r="L4296" s="3" t="n">
        <v>0</v>
      </c>
      <c r="M4296" s="3" t="n">
        <v>0</v>
      </c>
      <c r="N4296" s="3" t="n">
        <v>-1</v>
      </c>
      <c r="O4296" s="3" t="n">
        <v>-1</v>
      </c>
      <c r="P4296" s="3" t="n">
        <v>9.3</v>
      </c>
      <c r="Q4296" s="3" t="n">
        <v>24.2</v>
      </c>
      <c r="R4296" s="3" t="s">
        <v>12557</v>
      </c>
      <c r="S4296" s="4" t="n">
        <v>45747.6713888889</v>
      </c>
      <c r="T4296" s="3" t="s">
        <v>256</v>
      </c>
      <c r="U4296" s="3" t="s">
        <v>256</v>
      </c>
      <c r="V4296" s="3" t="n">
        <v>0</v>
      </c>
      <c r="W4296" s="3" t="n">
        <v>0</v>
      </c>
      <c r="X4296" s="3" t="n">
        <v>0</v>
      </c>
      <c r="Y4296" s="3" t="s">
        <v>30</v>
      </c>
      <c r="Z4296" s="3" t="s">
        <v>30</v>
      </c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</row>
    <row r="4297" customFormat="false" ht="15.75" hidden="false" customHeight="false" outlineLevel="0" collapsed="false">
      <c r="A4297" s="3" t="n">
        <v>4296</v>
      </c>
      <c r="B4297" s="3" t="s">
        <v>12558</v>
      </c>
      <c r="C4297" s="3" t="s">
        <v>12559</v>
      </c>
      <c r="D4297" s="3" t="n">
        <v>1</v>
      </c>
      <c r="E4297" s="3" t="n">
        <v>2.0868634</v>
      </c>
      <c r="F4297" s="3" t="n">
        <v>23</v>
      </c>
      <c r="G4297" s="3" t="n">
        <v>23</v>
      </c>
      <c r="H4297" s="3" t="n">
        <v>6</v>
      </c>
      <c r="I4297" s="3" t="n">
        <v>6</v>
      </c>
      <c r="J4297" s="3" t="n">
        <v>21</v>
      </c>
      <c r="K4297" s="3" t="n">
        <v>21</v>
      </c>
      <c r="L4297" s="3" t="n">
        <v>1</v>
      </c>
      <c r="M4297" s="3" t="n">
        <v>1</v>
      </c>
      <c r="N4297" s="3" t="n">
        <v>-1</v>
      </c>
      <c r="O4297" s="3" t="n">
        <v>-1</v>
      </c>
      <c r="P4297" s="3" t="n">
        <v>9.3</v>
      </c>
      <c r="Q4297" s="3" t="n">
        <v>24.2</v>
      </c>
      <c r="R4297" s="3" t="s">
        <v>12560</v>
      </c>
      <c r="S4297" s="4" t="n">
        <v>45747.6714467593</v>
      </c>
      <c r="T4297" s="3" t="s">
        <v>744</v>
      </c>
      <c r="U4297" s="3" t="s">
        <v>744</v>
      </c>
      <c r="V4297" s="3" t="n">
        <v>0</v>
      </c>
      <c r="W4297" s="3" t="n">
        <v>0</v>
      </c>
      <c r="X4297" s="3" t="n">
        <v>0</v>
      </c>
      <c r="Y4297" s="3" t="s">
        <v>30</v>
      </c>
      <c r="Z4297" s="3" t="s">
        <v>30</v>
      </c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</row>
    <row r="4298" customFormat="false" ht="15.75" hidden="false" customHeight="false" outlineLevel="0" collapsed="false">
      <c r="A4298" s="3" t="n">
        <v>4297</v>
      </c>
      <c r="B4298" s="3" t="s">
        <v>12561</v>
      </c>
      <c r="C4298" s="3" t="s">
        <v>12562</v>
      </c>
      <c r="D4298" s="3" t="n">
        <v>1</v>
      </c>
      <c r="E4298" s="3" t="n">
        <v>14.5273364</v>
      </c>
      <c r="F4298" s="3" t="n">
        <v>943</v>
      </c>
      <c r="G4298" s="3" t="n">
        <v>943</v>
      </c>
      <c r="H4298" s="3" t="n">
        <v>25</v>
      </c>
      <c r="I4298" s="3" t="n">
        <v>25</v>
      </c>
      <c r="J4298" s="3" t="n">
        <v>1099</v>
      </c>
      <c r="K4298" s="3" t="n">
        <v>1099</v>
      </c>
      <c r="L4298" s="3" t="n">
        <v>55</v>
      </c>
      <c r="M4298" s="3" t="n">
        <v>55</v>
      </c>
      <c r="N4298" s="3" t="n">
        <v>-1</v>
      </c>
      <c r="O4298" s="3" t="n">
        <v>-1</v>
      </c>
      <c r="P4298" s="3" t="n">
        <v>9.3</v>
      </c>
      <c r="Q4298" s="3" t="n">
        <v>24.2</v>
      </c>
      <c r="R4298" s="3" t="s">
        <v>12563</v>
      </c>
      <c r="S4298" s="4" t="n">
        <v>45747.671724537</v>
      </c>
      <c r="T4298" s="3" t="s">
        <v>65</v>
      </c>
      <c r="U4298" s="3" t="s">
        <v>65</v>
      </c>
      <c r="V4298" s="3" t="n">
        <v>0</v>
      </c>
      <c r="W4298" s="3" t="n">
        <v>0</v>
      </c>
      <c r="X4298" s="3" t="n">
        <v>0</v>
      </c>
      <c r="Y4298" s="3" t="s">
        <v>30</v>
      </c>
      <c r="Z4298" s="3" t="s">
        <v>30</v>
      </c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</row>
    <row r="4299" customFormat="false" ht="15.75" hidden="false" customHeight="false" outlineLevel="0" collapsed="false">
      <c r="A4299" s="3" t="n">
        <v>4298</v>
      </c>
      <c r="B4299" s="3" t="s">
        <v>12564</v>
      </c>
      <c r="C4299" s="3" t="s">
        <v>12565</v>
      </c>
      <c r="D4299" s="3" t="n">
        <v>1</v>
      </c>
      <c r="E4299" s="3" t="n">
        <v>4.1280115</v>
      </c>
      <c r="F4299" s="3" t="n">
        <v>199</v>
      </c>
      <c r="G4299" s="3" t="n">
        <v>199</v>
      </c>
      <c r="H4299" s="3" t="n">
        <v>22</v>
      </c>
      <c r="I4299" s="3" t="n">
        <v>22</v>
      </c>
      <c r="J4299" s="3" t="n">
        <v>242</v>
      </c>
      <c r="K4299" s="3" t="n">
        <v>242</v>
      </c>
      <c r="L4299" s="3" t="n">
        <v>12</v>
      </c>
      <c r="M4299" s="3" t="n">
        <v>12</v>
      </c>
      <c r="N4299" s="3" t="n">
        <v>-1</v>
      </c>
      <c r="O4299" s="3" t="n">
        <v>-1</v>
      </c>
      <c r="P4299" s="3" t="n">
        <v>9.3</v>
      </c>
      <c r="Q4299" s="3" t="n">
        <v>24.2</v>
      </c>
      <c r="R4299" s="3" t="s">
        <v>12566</v>
      </c>
      <c r="S4299" s="4" t="n">
        <v>45747.6718402778</v>
      </c>
      <c r="T4299" s="3" t="s">
        <v>65</v>
      </c>
      <c r="U4299" s="3" t="s">
        <v>65</v>
      </c>
      <c r="V4299" s="3" t="n">
        <v>0</v>
      </c>
      <c r="W4299" s="3" t="n">
        <v>0</v>
      </c>
      <c r="X4299" s="3" t="n">
        <v>0</v>
      </c>
      <c r="Y4299" s="3" t="s">
        <v>30</v>
      </c>
      <c r="Z4299" s="3" t="s">
        <v>30</v>
      </c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</row>
    <row r="4300" customFormat="false" ht="15.75" hidden="false" customHeight="false" outlineLevel="0" collapsed="false">
      <c r="A4300" s="3" t="n">
        <v>4299</v>
      </c>
      <c r="B4300" s="3" t="s">
        <v>12567</v>
      </c>
      <c r="C4300" s="3" t="s">
        <v>12568</v>
      </c>
      <c r="D4300" s="3" t="n">
        <v>1</v>
      </c>
      <c r="E4300" s="3" t="n">
        <v>0.5295861</v>
      </c>
      <c r="F4300" s="3" t="n">
        <v>14</v>
      </c>
      <c r="G4300" s="3" t="n">
        <v>14</v>
      </c>
      <c r="H4300" s="3" t="n">
        <v>5</v>
      </c>
      <c r="I4300" s="3" t="n">
        <v>5</v>
      </c>
      <c r="J4300" s="3" t="n">
        <v>11</v>
      </c>
      <c r="K4300" s="3" t="n">
        <v>11</v>
      </c>
      <c r="L4300" s="3" t="n">
        <v>1</v>
      </c>
      <c r="M4300" s="3" t="n">
        <v>1</v>
      </c>
      <c r="N4300" s="3" t="n">
        <v>-1</v>
      </c>
      <c r="O4300" s="3" t="n">
        <v>-1</v>
      </c>
      <c r="P4300" s="3" t="n">
        <v>9.3</v>
      </c>
      <c r="Q4300" s="3" t="n">
        <v>24.2</v>
      </c>
      <c r="R4300" s="3" t="s">
        <v>12569</v>
      </c>
      <c r="S4300" s="4" t="n">
        <v>45747.671875</v>
      </c>
      <c r="T4300" s="3" t="s">
        <v>256</v>
      </c>
      <c r="U4300" s="3" t="s">
        <v>256</v>
      </c>
      <c r="V4300" s="3" t="n">
        <v>0</v>
      </c>
      <c r="W4300" s="3" t="n">
        <v>0</v>
      </c>
      <c r="X4300" s="3" t="n">
        <v>0</v>
      </c>
      <c r="Y4300" s="3" t="s">
        <v>30</v>
      </c>
      <c r="Z4300" s="3" t="s">
        <v>30</v>
      </c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</row>
    <row r="4301" customFormat="false" ht="15.75" hidden="false" customHeight="false" outlineLevel="0" collapsed="false">
      <c r="A4301" s="3" t="n">
        <v>4300</v>
      </c>
      <c r="B4301" s="3" t="s">
        <v>12570</v>
      </c>
      <c r="C4301" s="3" t="s">
        <v>12571</v>
      </c>
      <c r="D4301" s="3" t="n">
        <v>1</v>
      </c>
      <c r="E4301" s="3" t="n">
        <v>1.028049</v>
      </c>
      <c r="F4301" s="3" t="n">
        <v>19</v>
      </c>
      <c r="G4301" s="3" t="n">
        <v>19</v>
      </c>
      <c r="H4301" s="3" t="n">
        <v>6</v>
      </c>
      <c r="I4301" s="3" t="n">
        <v>6</v>
      </c>
      <c r="J4301" s="3" t="n">
        <v>21</v>
      </c>
      <c r="K4301" s="3" t="n">
        <v>21</v>
      </c>
      <c r="L4301" s="3" t="n">
        <v>1</v>
      </c>
      <c r="M4301" s="3" t="n">
        <v>1</v>
      </c>
      <c r="N4301" s="3" t="n">
        <v>-1</v>
      </c>
      <c r="O4301" s="3" t="n">
        <v>-1</v>
      </c>
      <c r="P4301" s="3" t="n">
        <v>9.3</v>
      </c>
      <c r="Q4301" s="3" t="n">
        <v>24.2</v>
      </c>
      <c r="R4301" s="3" t="s">
        <v>12572</v>
      </c>
      <c r="S4301" s="4" t="n">
        <v>45747.6719212963</v>
      </c>
      <c r="T4301" s="3" t="s">
        <v>65</v>
      </c>
      <c r="U4301" s="3" t="s">
        <v>65</v>
      </c>
      <c r="V4301" s="3" t="n">
        <v>0</v>
      </c>
      <c r="W4301" s="3" t="n">
        <v>0</v>
      </c>
      <c r="X4301" s="3" t="n">
        <v>0</v>
      </c>
      <c r="Y4301" s="3" t="s">
        <v>30</v>
      </c>
      <c r="Z4301" s="3" t="s">
        <v>30</v>
      </c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</row>
    <row r="4302" customFormat="false" ht="15.75" hidden="false" customHeight="false" outlineLevel="0" collapsed="false">
      <c r="A4302" s="3" t="n">
        <v>4301</v>
      </c>
      <c r="B4302" s="3" t="s">
        <v>12573</v>
      </c>
      <c r="C4302" s="3" t="s">
        <v>12574</v>
      </c>
      <c r="D4302" s="3" t="n">
        <v>1</v>
      </c>
      <c r="E4302" s="3" t="n">
        <v>6.3230172</v>
      </c>
      <c r="F4302" s="3" t="n">
        <v>84</v>
      </c>
      <c r="G4302" s="3" t="n">
        <v>84</v>
      </c>
      <c r="H4302" s="3" t="n">
        <v>3</v>
      </c>
      <c r="I4302" s="3" t="n">
        <v>3</v>
      </c>
      <c r="J4302" s="3" t="n">
        <v>35</v>
      </c>
      <c r="K4302" s="3" t="n">
        <v>35</v>
      </c>
      <c r="L4302" s="3" t="n">
        <v>29</v>
      </c>
      <c r="M4302" s="3" t="n">
        <v>29</v>
      </c>
      <c r="N4302" s="3" t="n">
        <v>-1</v>
      </c>
      <c r="O4302" s="3" t="n">
        <v>-1</v>
      </c>
      <c r="P4302" s="3" t="n">
        <v>9.3</v>
      </c>
      <c r="Q4302" s="3" t="n">
        <v>24.2</v>
      </c>
      <c r="R4302" s="3" t="s">
        <v>12575</v>
      </c>
      <c r="S4302" s="4" t="n">
        <v>45747.6720486111</v>
      </c>
      <c r="T4302" s="3" t="s">
        <v>65</v>
      </c>
      <c r="U4302" s="3" t="s">
        <v>65</v>
      </c>
      <c r="V4302" s="3" t="n">
        <v>0</v>
      </c>
      <c r="W4302" s="3" t="n">
        <v>0</v>
      </c>
      <c r="X4302" s="3" t="n">
        <v>0</v>
      </c>
      <c r="Y4302" s="3" t="s">
        <v>30</v>
      </c>
      <c r="Z4302" s="3" t="s">
        <v>30</v>
      </c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</row>
    <row r="4303" customFormat="false" ht="15.75" hidden="false" customHeight="false" outlineLevel="0" collapsed="false">
      <c r="A4303" s="3" t="n">
        <v>4302</v>
      </c>
      <c r="B4303" s="3" t="s">
        <v>12576</v>
      </c>
      <c r="C4303" s="3" t="s">
        <v>12577</v>
      </c>
      <c r="D4303" s="3" t="n">
        <v>1</v>
      </c>
      <c r="E4303" s="3" t="n">
        <v>1.5532805</v>
      </c>
      <c r="F4303" s="3" t="n">
        <v>39</v>
      </c>
      <c r="G4303" s="3" t="n">
        <v>39</v>
      </c>
      <c r="H4303" s="3" t="n">
        <v>3</v>
      </c>
      <c r="I4303" s="3" t="n">
        <v>3</v>
      </c>
      <c r="J4303" s="3" t="n">
        <v>11</v>
      </c>
      <c r="K4303" s="3" t="n">
        <v>11</v>
      </c>
      <c r="L4303" s="3" t="n">
        <v>17</v>
      </c>
      <c r="M4303" s="3" t="n">
        <v>17</v>
      </c>
      <c r="N4303" s="3" t="n">
        <v>-1</v>
      </c>
      <c r="O4303" s="3" t="n">
        <v>-1</v>
      </c>
      <c r="P4303" s="3" t="n">
        <v>9.3</v>
      </c>
      <c r="Q4303" s="3" t="n">
        <v>24.2</v>
      </c>
      <c r="R4303" s="3" t="s">
        <v>12578</v>
      </c>
      <c r="S4303" s="4" t="n">
        <v>45747.6721180556</v>
      </c>
      <c r="T4303" s="3" t="s">
        <v>65</v>
      </c>
      <c r="U4303" s="3" t="s">
        <v>65</v>
      </c>
      <c r="V4303" s="3" t="n">
        <v>0</v>
      </c>
      <c r="W4303" s="3" t="n">
        <v>0</v>
      </c>
      <c r="X4303" s="3" t="n">
        <v>0</v>
      </c>
      <c r="Y4303" s="3" t="s">
        <v>30</v>
      </c>
      <c r="Z4303" s="3" t="s">
        <v>30</v>
      </c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</row>
    <row r="4304" customFormat="false" ht="15.75" hidden="false" customHeight="false" outlineLevel="0" collapsed="false">
      <c r="A4304" s="3" t="n">
        <v>4303</v>
      </c>
      <c r="B4304" s="3" t="s">
        <v>12579</v>
      </c>
      <c r="C4304" s="3" t="s">
        <v>12580</v>
      </c>
      <c r="D4304" s="3" t="n">
        <v>1</v>
      </c>
      <c r="E4304" s="3" t="n">
        <v>0.5731655</v>
      </c>
      <c r="F4304" s="3" t="n">
        <v>27</v>
      </c>
      <c r="G4304" s="3" t="n">
        <v>27</v>
      </c>
      <c r="H4304" s="3" t="n">
        <v>15</v>
      </c>
      <c r="I4304" s="3" t="n">
        <v>15</v>
      </c>
      <c r="J4304" s="3" t="n">
        <v>33</v>
      </c>
      <c r="K4304" s="3" t="n">
        <v>33</v>
      </c>
      <c r="L4304" s="3" t="n">
        <v>2</v>
      </c>
      <c r="M4304" s="3" t="n">
        <v>2</v>
      </c>
      <c r="N4304" s="3" t="n">
        <v>-1</v>
      </c>
      <c r="O4304" s="3" t="n">
        <v>-1</v>
      </c>
      <c r="P4304" s="3" t="n">
        <v>8.9</v>
      </c>
      <c r="Q4304" s="3" t="n">
        <v>24.2</v>
      </c>
      <c r="R4304" s="3" t="s">
        <v>12581</v>
      </c>
      <c r="S4304" s="4" t="n">
        <v>45747.6721643519</v>
      </c>
      <c r="T4304" s="3" t="s">
        <v>29</v>
      </c>
      <c r="U4304" s="3" t="s">
        <v>29</v>
      </c>
      <c r="V4304" s="3" t="n">
        <v>0</v>
      </c>
      <c r="W4304" s="3" t="n">
        <v>0</v>
      </c>
      <c r="X4304" s="3" t="n">
        <v>0</v>
      </c>
      <c r="Y4304" s="3" t="s">
        <v>30</v>
      </c>
      <c r="Z4304" s="3" t="s">
        <v>30</v>
      </c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</row>
    <row r="4305" customFormat="false" ht="15.75" hidden="false" customHeight="false" outlineLevel="0" collapsed="false">
      <c r="A4305" s="3" t="n">
        <v>4304</v>
      </c>
      <c r="B4305" s="3" t="s">
        <v>12582</v>
      </c>
      <c r="C4305" s="3" t="s">
        <v>12583</v>
      </c>
      <c r="D4305" s="3" t="n">
        <v>1</v>
      </c>
      <c r="E4305" s="3" t="n">
        <v>0.5973263</v>
      </c>
      <c r="F4305" s="3" t="n">
        <v>26</v>
      </c>
      <c r="G4305" s="3" t="n">
        <v>26</v>
      </c>
      <c r="H4305" s="3" t="n">
        <v>13</v>
      </c>
      <c r="I4305" s="3" t="n">
        <v>13</v>
      </c>
      <c r="J4305" s="3" t="n">
        <v>26</v>
      </c>
      <c r="K4305" s="3" t="n">
        <v>26</v>
      </c>
      <c r="L4305" s="3" t="n">
        <v>2</v>
      </c>
      <c r="M4305" s="3" t="n">
        <v>2</v>
      </c>
      <c r="N4305" s="3" t="n">
        <v>-1</v>
      </c>
      <c r="O4305" s="3" t="n">
        <v>-1</v>
      </c>
      <c r="P4305" s="3" t="n">
        <v>8.9</v>
      </c>
      <c r="Q4305" s="3" t="n">
        <v>24.2</v>
      </c>
      <c r="R4305" s="3" t="s">
        <v>12584</v>
      </c>
      <c r="S4305" s="4" t="n">
        <v>45747.6722222222</v>
      </c>
      <c r="T4305" s="3" t="s">
        <v>29</v>
      </c>
      <c r="U4305" s="3" t="s">
        <v>29</v>
      </c>
      <c r="V4305" s="3" t="n">
        <v>0</v>
      </c>
      <c r="W4305" s="3" t="n">
        <v>0</v>
      </c>
      <c r="X4305" s="3" t="n">
        <v>0</v>
      </c>
      <c r="Y4305" s="3" t="s">
        <v>30</v>
      </c>
      <c r="Z4305" s="3" t="s">
        <v>30</v>
      </c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3"/>
    </row>
    <row r="4306" customFormat="false" ht="15.75" hidden="false" customHeight="false" outlineLevel="0" collapsed="false">
      <c r="A4306" s="3" t="n">
        <v>4305</v>
      </c>
      <c r="B4306" s="3" t="s">
        <v>12585</v>
      </c>
      <c r="C4306" s="3" t="s">
        <v>12586</v>
      </c>
      <c r="D4306" s="3" t="n">
        <v>1</v>
      </c>
      <c r="E4306" s="3" t="n">
        <v>2.048717</v>
      </c>
      <c r="F4306" s="3" t="n">
        <v>5</v>
      </c>
      <c r="G4306" s="3" t="n">
        <v>5</v>
      </c>
      <c r="H4306" s="3" t="n">
        <v>3</v>
      </c>
      <c r="I4306" s="3" t="n">
        <v>3</v>
      </c>
      <c r="J4306" s="3" t="n">
        <v>10</v>
      </c>
      <c r="K4306" s="3" t="n">
        <v>10</v>
      </c>
      <c r="L4306" s="3" t="n">
        <v>0</v>
      </c>
      <c r="M4306" s="3" t="n">
        <v>0</v>
      </c>
      <c r="N4306" s="3" t="n">
        <v>0</v>
      </c>
      <c r="O4306" s="3" t="n">
        <v>0</v>
      </c>
      <c r="P4306" s="3" t="n">
        <v>8.9</v>
      </c>
      <c r="Q4306" s="3" t="n">
        <v>24.2</v>
      </c>
      <c r="R4306" s="3" t="s">
        <v>12587</v>
      </c>
      <c r="S4306" s="4" t="n">
        <v>45747.6725231482</v>
      </c>
      <c r="T4306" s="3" t="s">
        <v>29</v>
      </c>
      <c r="U4306" s="3" t="s">
        <v>29</v>
      </c>
      <c r="V4306" s="3" t="n">
        <v>1</v>
      </c>
      <c r="W4306" s="3" t="n">
        <v>1</v>
      </c>
      <c r="X4306" s="3" t="n">
        <v>0</v>
      </c>
      <c r="Y4306" s="3" t="s">
        <v>30</v>
      </c>
      <c r="Z4306" s="3" t="s">
        <v>30</v>
      </c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</row>
    <row r="4307" customFormat="false" ht="15.75" hidden="false" customHeight="false" outlineLevel="0" collapsed="false">
      <c r="A4307" s="3" t="n">
        <v>4306</v>
      </c>
      <c r="B4307" s="3" t="s">
        <v>12588</v>
      </c>
      <c r="C4307" s="3" t="s">
        <v>12589</v>
      </c>
      <c r="D4307" s="3" t="n">
        <v>1</v>
      </c>
      <c r="E4307" s="3" t="n">
        <v>1.4321876</v>
      </c>
      <c r="F4307" s="3" t="n">
        <v>18</v>
      </c>
      <c r="G4307" s="3" t="n">
        <v>18</v>
      </c>
      <c r="H4307" s="3" t="n">
        <v>8</v>
      </c>
      <c r="I4307" s="3" t="n">
        <v>8</v>
      </c>
      <c r="J4307" s="3" t="n">
        <v>17</v>
      </c>
      <c r="K4307" s="3" t="n">
        <v>17</v>
      </c>
      <c r="L4307" s="3" t="n">
        <v>8</v>
      </c>
      <c r="M4307" s="3" t="n">
        <v>8</v>
      </c>
      <c r="N4307" s="3" t="n">
        <v>0</v>
      </c>
      <c r="O4307" s="3" t="n">
        <v>0</v>
      </c>
      <c r="P4307" s="3" t="n">
        <v>8.9</v>
      </c>
      <c r="Q4307" s="3" t="n">
        <v>24.2</v>
      </c>
      <c r="R4307" s="3" t="s">
        <v>12590</v>
      </c>
      <c r="S4307" s="4" t="n">
        <v>45747.6728356482</v>
      </c>
      <c r="T4307" s="3" t="s">
        <v>256</v>
      </c>
      <c r="U4307" s="3" t="s">
        <v>256</v>
      </c>
      <c r="V4307" s="3" t="n">
        <v>1</v>
      </c>
      <c r="W4307" s="3" t="n">
        <v>1</v>
      </c>
      <c r="X4307" s="3" t="n">
        <v>0</v>
      </c>
      <c r="Y4307" s="3" t="s">
        <v>30</v>
      </c>
      <c r="Z4307" s="3" t="s">
        <v>30</v>
      </c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3"/>
    </row>
    <row r="4308" customFormat="false" ht="15.75" hidden="false" customHeight="false" outlineLevel="0" collapsed="false">
      <c r="A4308" s="3" t="n">
        <v>4307</v>
      </c>
      <c r="B4308" s="3" t="s">
        <v>12591</v>
      </c>
      <c r="C4308" s="3" t="s">
        <v>12592</v>
      </c>
      <c r="D4308" s="3" t="n">
        <v>1</v>
      </c>
      <c r="E4308" s="3" t="n">
        <v>0.7048175</v>
      </c>
      <c r="F4308" s="3" t="n">
        <v>44</v>
      </c>
      <c r="G4308" s="3" t="n">
        <v>44</v>
      </c>
      <c r="H4308" s="3" t="n">
        <v>8</v>
      </c>
      <c r="I4308" s="3" t="n">
        <v>8</v>
      </c>
      <c r="J4308" s="3" t="n">
        <v>46</v>
      </c>
      <c r="K4308" s="3" t="n">
        <v>46</v>
      </c>
      <c r="L4308" s="3" t="n">
        <v>16</v>
      </c>
      <c r="M4308" s="3" t="n">
        <v>16</v>
      </c>
      <c r="N4308" s="3" t="n">
        <v>-1</v>
      </c>
      <c r="O4308" s="3" t="n">
        <v>-1</v>
      </c>
      <c r="P4308" s="3" t="n">
        <v>8.1</v>
      </c>
      <c r="Q4308" s="3" t="n">
        <v>24.2</v>
      </c>
      <c r="R4308" s="3" t="s">
        <v>12593</v>
      </c>
      <c r="S4308" s="4" t="n">
        <v>45747.6729282407</v>
      </c>
      <c r="T4308" s="3" t="s">
        <v>65</v>
      </c>
      <c r="U4308" s="3" t="s">
        <v>65</v>
      </c>
      <c r="V4308" s="3" t="n">
        <v>0</v>
      </c>
      <c r="W4308" s="3" t="n">
        <v>0</v>
      </c>
      <c r="X4308" s="3" t="n">
        <v>0</v>
      </c>
      <c r="Y4308" s="3" t="s">
        <v>30</v>
      </c>
      <c r="Z4308" s="3" t="s">
        <v>30</v>
      </c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3"/>
    </row>
    <row r="4309" customFormat="false" ht="15.75" hidden="false" customHeight="false" outlineLevel="0" collapsed="false">
      <c r="A4309" s="3" t="n">
        <v>4308</v>
      </c>
      <c r="B4309" s="3" t="s">
        <v>12594</v>
      </c>
      <c r="C4309" s="3" t="s">
        <v>12595</v>
      </c>
      <c r="D4309" s="3" t="n">
        <v>1</v>
      </c>
      <c r="E4309" s="3" t="n">
        <v>25.7808403</v>
      </c>
      <c r="F4309" s="3" t="n">
        <v>227</v>
      </c>
      <c r="G4309" s="3" t="n">
        <v>227</v>
      </c>
      <c r="H4309" s="3" t="n">
        <v>25</v>
      </c>
      <c r="I4309" s="3" t="n">
        <v>25</v>
      </c>
      <c r="J4309" s="3" t="n">
        <v>357</v>
      </c>
      <c r="K4309" s="3" t="n">
        <v>357</v>
      </c>
      <c r="L4309" s="3" t="n">
        <v>22</v>
      </c>
      <c r="M4309" s="3" t="n">
        <v>22</v>
      </c>
      <c r="N4309" s="3" t="n">
        <v>-1</v>
      </c>
      <c r="O4309" s="3" t="n">
        <v>-1</v>
      </c>
      <c r="P4309" s="3" t="n">
        <v>8.8</v>
      </c>
      <c r="Q4309" s="3" t="n">
        <v>24.2</v>
      </c>
      <c r="R4309" s="3" t="s">
        <v>12596</v>
      </c>
      <c r="S4309" s="4" t="n">
        <v>45747.6737268519</v>
      </c>
      <c r="T4309" s="3" t="s">
        <v>744</v>
      </c>
      <c r="U4309" s="3" t="s">
        <v>744</v>
      </c>
      <c r="V4309" s="3" t="n">
        <v>0</v>
      </c>
      <c r="W4309" s="3" t="n">
        <v>0</v>
      </c>
      <c r="X4309" s="3" t="n">
        <v>0</v>
      </c>
      <c r="Y4309" s="3" t="s">
        <v>30</v>
      </c>
      <c r="Z4309" s="3" t="s">
        <v>30</v>
      </c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</row>
    <row r="4310" customFormat="false" ht="15.75" hidden="false" customHeight="false" outlineLevel="0" collapsed="false">
      <c r="A4310" s="3" t="n">
        <v>4309</v>
      </c>
      <c r="B4310" s="3" t="s">
        <v>12597</v>
      </c>
      <c r="C4310" s="3" t="s">
        <v>12598</v>
      </c>
      <c r="D4310" s="3" t="n">
        <v>1</v>
      </c>
      <c r="E4310" s="3" t="n">
        <v>4.3560151</v>
      </c>
      <c r="F4310" s="3" t="n">
        <v>6</v>
      </c>
      <c r="G4310" s="3" t="n">
        <v>6</v>
      </c>
      <c r="H4310" s="3" t="n">
        <v>5</v>
      </c>
      <c r="I4310" s="3" t="n">
        <v>5</v>
      </c>
      <c r="J4310" s="3" t="n">
        <v>6</v>
      </c>
      <c r="K4310" s="3" t="n">
        <v>6</v>
      </c>
      <c r="L4310" s="3" t="n">
        <v>1</v>
      </c>
      <c r="M4310" s="3" t="n">
        <v>1</v>
      </c>
      <c r="N4310" s="3" t="n">
        <v>-1</v>
      </c>
      <c r="O4310" s="3" t="n">
        <v>-1</v>
      </c>
      <c r="P4310" s="3" t="n">
        <v>8.5</v>
      </c>
      <c r="Q4310" s="3" t="n">
        <v>24.2</v>
      </c>
      <c r="R4310" s="3" t="s">
        <v>12599</v>
      </c>
      <c r="S4310" s="4" t="n">
        <v>45747.6739467593</v>
      </c>
      <c r="T4310" s="3" t="s">
        <v>65</v>
      </c>
      <c r="U4310" s="3" t="s">
        <v>65</v>
      </c>
      <c r="V4310" s="3" t="n">
        <v>0</v>
      </c>
      <c r="W4310" s="3" t="n">
        <v>0</v>
      </c>
      <c r="X4310" s="3" t="n">
        <v>0</v>
      </c>
      <c r="Y4310" s="3" t="s">
        <v>30</v>
      </c>
      <c r="Z4310" s="3" t="s">
        <v>30</v>
      </c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</row>
    <row r="4311" customFormat="false" ht="15.75" hidden="false" customHeight="false" outlineLevel="0" collapsed="false">
      <c r="A4311" s="3" t="n">
        <v>4310</v>
      </c>
      <c r="B4311" s="3" t="s">
        <v>12600</v>
      </c>
      <c r="C4311" s="3" t="s">
        <v>12601</v>
      </c>
      <c r="D4311" s="3" t="n">
        <v>1</v>
      </c>
      <c r="E4311" s="3" t="n">
        <v>8.6819521</v>
      </c>
      <c r="F4311" s="3" t="n">
        <v>213</v>
      </c>
      <c r="G4311" s="3" t="n">
        <v>213</v>
      </c>
      <c r="H4311" s="3" t="n">
        <v>26</v>
      </c>
      <c r="I4311" s="3" t="n">
        <v>26</v>
      </c>
      <c r="J4311" s="3" t="n">
        <v>205</v>
      </c>
      <c r="K4311" s="3" t="n">
        <v>205</v>
      </c>
      <c r="L4311" s="3" t="n">
        <v>21</v>
      </c>
      <c r="M4311" s="3" t="n">
        <v>21</v>
      </c>
      <c r="N4311" s="3" t="n">
        <v>-1</v>
      </c>
      <c r="O4311" s="3" t="n">
        <v>-1</v>
      </c>
      <c r="P4311" s="3" t="n">
        <v>8.9</v>
      </c>
      <c r="Q4311" s="3" t="n">
        <v>24.2</v>
      </c>
      <c r="R4311" s="3" t="s">
        <v>12602</v>
      </c>
      <c r="S4311" s="4" t="n">
        <v>45747.6744444444</v>
      </c>
      <c r="T4311" s="3" t="s">
        <v>29</v>
      </c>
      <c r="U4311" s="3" t="s">
        <v>29</v>
      </c>
      <c r="V4311" s="3" t="n">
        <v>0</v>
      </c>
      <c r="W4311" s="3" t="n">
        <v>0</v>
      </c>
      <c r="X4311" s="3" t="n">
        <v>0</v>
      </c>
      <c r="Y4311" s="3" t="s">
        <v>30</v>
      </c>
      <c r="Z4311" s="3" t="s">
        <v>30</v>
      </c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</row>
    <row r="4312" customFormat="false" ht="15.75" hidden="false" customHeight="false" outlineLevel="0" collapsed="false">
      <c r="A4312" s="3" t="n">
        <v>4311</v>
      </c>
      <c r="B4312" s="3" t="s">
        <v>12603</v>
      </c>
      <c r="C4312" s="3" t="s">
        <v>12604</v>
      </c>
      <c r="D4312" s="3" t="n">
        <v>1</v>
      </c>
      <c r="E4312" s="3" t="n">
        <v>0.4453688</v>
      </c>
      <c r="F4312" s="3" t="n">
        <v>11</v>
      </c>
      <c r="G4312" s="3" t="n">
        <v>11</v>
      </c>
      <c r="H4312" s="3" t="n">
        <v>4</v>
      </c>
      <c r="I4312" s="3" t="n">
        <v>4</v>
      </c>
      <c r="J4312" s="3" t="n">
        <v>16</v>
      </c>
      <c r="K4312" s="3" t="n">
        <v>16</v>
      </c>
      <c r="L4312" s="3" t="n">
        <v>0</v>
      </c>
      <c r="M4312" s="3" t="n">
        <v>0</v>
      </c>
      <c r="N4312" s="3" t="n">
        <v>-1</v>
      </c>
      <c r="O4312" s="3" t="n">
        <v>-1</v>
      </c>
      <c r="P4312" s="3" t="n">
        <v>8.9</v>
      </c>
      <c r="Q4312" s="3" t="n">
        <v>24.2</v>
      </c>
      <c r="R4312" s="3" t="s">
        <v>12605</v>
      </c>
      <c r="S4312" s="4" t="n">
        <v>45747.6745023148</v>
      </c>
      <c r="T4312" s="3" t="s">
        <v>29</v>
      </c>
      <c r="U4312" s="3" t="s">
        <v>29</v>
      </c>
      <c r="V4312" s="3" t="n">
        <v>0</v>
      </c>
      <c r="W4312" s="3" t="n">
        <v>0</v>
      </c>
      <c r="X4312" s="3" t="n">
        <v>0</v>
      </c>
      <c r="Y4312" s="3" t="s">
        <v>30</v>
      </c>
      <c r="Z4312" s="3" t="s">
        <v>30</v>
      </c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</row>
    <row r="4313" customFormat="false" ht="15.75" hidden="false" customHeight="false" outlineLevel="0" collapsed="false">
      <c r="A4313" s="3" t="n">
        <v>4312</v>
      </c>
      <c r="B4313" s="3" t="s">
        <v>12606</v>
      </c>
      <c r="C4313" s="3" t="s">
        <v>12607</v>
      </c>
      <c r="D4313" s="3" t="n">
        <v>1</v>
      </c>
      <c r="E4313" s="3" t="n">
        <v>0.9395993</v>
      </c>
      <c r="F4313" s="3" t="n">
        <v>18</v>
      </c>
      <c r="G4313" s="3" t="n">
        <v>18</v>
      </c>
      <c r="H4313" s="3" t="n">
        <v>5</v>
      </c>
      <c r="I4313" s="3" t="n">
        <v>5</v>
      </c>
      <c r="J4313" s="3" t="n">
        <v>24</v>
      </c>
      <c r="K4313" s="3" t="n">
        <v>24</v>
      </c>
      <c r="L4313" s="3" t="n">
        <v>0</v>
      </c>
      <c r="M4313" s="3" t="n">
        <v>0</v>
      </c>
      <c r="N4313" s="3" t="n">
        <v>0</v>
      </c>
      <c r="O4313" s="3" t="n">
        <v>0</v>
      </c>
      <c r="P4313" s="3" t="n">
        <v>8.9</v>
      </c>
      <c r="Q4313" s="3" t="n">
        <v>24.2</v>
      </c>
      <c r="R4313" s="3" t="s">
        <v>12608</v>
      </c>
      <c r="S4313" s="4" t="n">
        <v>45747.6745833333</v>
      </c>
      <c r="T4313" s="3" t="s">
        <v>29</v>
      </c>
      <c r="U4313" s="3" t="s">
        <v>29</v>
      </c>
      <c r="V4313" s="3" t="n">
        <v>1</v>
      </c>
      <c r="W4313" s="3" t="n">
        <v>1</v>
      </c>
      <c r="X4313" s="3" t="n">
        <v>0</v>
      </c>
      <c r="Y4313" s="3" t="s">
        <v>30</v>
      </c>
      <c r="Z4313" s="3" t="s">
        <v>30</v>
      </c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</row>
    <row r="4314" customFormat="false" ht="15.75" hidden="false" customHeight="false" outlineLevel="0" collapsed="false">
      <c r="A4314" s="3" t="n">
        <v>4313</v>
      </c>
      <c r="B4314" s="3" t="s">
        <v>12609</v>
      </c>
      <c r="C4314" s="3" t="s">
        <v>12610</v>
      </c>
      <c r="D4314" s="3" t="n">
        <v>1</v>
      </c>
      <c r="E4314" s="3" t="n">
        <v>1.9573051</v>
      </c>
      <c r="F4314" s="3" t="n">
        <v>26</v>
      </c>
      <c r="G4314" s="3" t="n">
        <v>26</v>
      </c>
      <c r="H4314" s="3" t="n">
        <v>10</v>
      </c>
      <c r="I4314" s="3" t="n">
        <v>10</v>
      </c>
      <c r="J4314" s="3" t="n">
        <v>29</v>
      </c>
      <c r="K4314" s="3" t="n">
        <v>29</v>
      </c>
      <c r="L4314" s="3" t="n">
        <v>3</v>
      </c>
      <c r="M4314" s="3" t="n">
        <v>3</v>
      </c>
      <c r="N4314" s="3" t="n">
        <v>-1</v>
      </c>
      <c r="O4314" s="3" t="n">
        <v>-1</v>
      </c>
      <c r="P4314" s="3" t="n">
        <v>8.9</v>
      </c>
      <c r="Q4314" s="3" t="n">
        <v>24.2</v>
      </c>
      <c r="R4314" s="3" t="s">
        <v>12611</v>
      </c>
      <c r="S4314" s="4" t="n">
        <v>45747.6746643519</v>
      </c>
      <c r="T4314" s="3" t="s">
        <v>29</v>
      </c>
      <c r="U4314" s="3" t="s">
        <v>29</v>
      </c>
      <c r="V4314" s="3" t="n">
        <v>0</v>
      </c>
      <c r="W4314" s="3" t="n">
        <v>0</v>
      </c>
      <c r="X4314" s="3" t="n">
        <v>0</v>
      </c>
      <c r="Y4314" s="3" t="s">
        <v>30</v>
      </c>
      <c r="Z4314" s="3" t="s">
        <v>30</v>
      </c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</row>
    <row r="4315" customFormat="false" ht="15.75" hidden="false" customHeight="false" outlineLevel="0" collapsed="false">
      <c r="A4315" s="3" t="n">
        <v>4314</v>
      </c>
      <c r="B4315" s="3" t="s">
        <v>12612</v>
      </c>
      <c r="C4315" s="3" t="s">
        <v>12613</v>
      </c>
      <c r="D4315" s="3" t="n">
        <v>1</v>
      </c>
      <c r="E4315" s="3" t="n">
        <v>7.093771</v>
      </c>
      <c r="F4315" s="3" t="n">
        <v>78</v>
      </c>
      <c r="G4315" s="3" t="n">
        <v>78</v>
      </c>
      <c r="H4315" s="3" t="n">
        <v>14</v>
      </c>
      <c r="I4315" s="3" t="n">
        <v>14</v>
      </c>
      <c r="J4315" s="3" t="n">
        <v>118</v>
      </c>
      <c r="K4315" s="3" t="n">
        <v>118</v>
      </c>
      <c r="L4315" s="3" t="n">
        <v>24</v>
      </c>
      <c r="M4315" s="3" t="n">
        <v>24</v>
      </c>
      <c r="N4315" s="3" t="n">
        <v>89</v>
      </c>
      <c r="O4315" s="3" t="n">
        <v>-1</v>
      </c>
      <c r="P4315" s="3" t="n">
        <v>8.1</v>
      </c>
      <c r="Q4315" s="3" t="n">
        <v>24.2</v>
      </c>
      <c r="R4315" s="3" t="s">
        <v>12614</v>
      </c>
      <c r="S4315" s="4" t="n">
        <v>45747.675</v>
      </c>
      <c r="T4315" s="3" t="s">
        <v>239</v>
      </c>
      <c r="U4315" s="3" t="s">
        <v>239</v>
      </c>
      <c r="V4315" s="3" t="n">
        <v>1</v>
      </c>
      <c r="W4315" s="3" t="n">
        <v>0</v>
      </c>
      <c r="X4315" s="3" t="n">
        <v>0</v>
      </c>
      <c r="Y4315" s="3" t="s">
        <v>30</v>
      </c>
      <c r="Z4315" s="3" t="s">
        <v>30</v>
      </c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3"/>
    </row>
    <row r="4316" customFormat="false" ht="15.75" hidden="false" customHeight="false" outlineLevel="0" collapsed="false">
      <c r="A4316" s="3" t="n">
        <v>4315</v>
      </c>
      <c r="B4316" s="3" t="s">
        <v>12615</v>
      </c>
      <c r="C4316" s="3" t="s">
        <v>12616</v>
      </c>
      <c r="D4316" s="3" t="n">
        <v>1</v>
      </c>
      <c r="E4316" s="3" t="n">
        <v>16.0790158</v>
      </c>
      <c r="F4316" s="3" t="n">
        <v>276</v>
      </c>
      <c r="G4316" s="3" t="n">
        <v>276</v>
      </c>
      <c r="H4316" s="3" t="n">
        <v>20</v>
      </c>
      <c r="I4316" s="3" t="n">
        <v>20</v>
      </c>
      <c r="J4316" s="3" t="n">
        <v>388</v>
      </c>
      <c r="K4316" s="3" t="n">
        <v>388</v>
      </c>
      <c r="L4316" s="3" t="n">
        <v>30</v>
      </c>
      <c r="M4316" s="3" t="n">
        <v>30</v>
      </c>
      <c r="N4316" s="3" t="n">
        <v>28</v>
      </c>
      <c r="O4316" s="3" t="n">
        <v>-1</v>
      </c>
      <c r="P4316" s="3" t="n">
        <v>8.1</v>
      </c>
      <c r="Q4316" s="3" t="n">
        <v>24.2</v>
      </c>
      <c r="R4316" s="3" t="s">
        <v>12617</v>
      </c>
      <c r="S4316" s="4" t="n">
        <v>45747.6755671296</v>
      </c>
      <c r="T4316" s="3" t="s">
        <v>7643</v>
      </c>
      <c r="U4316" s="3" t="s">
        <v>7643</v>
      </c>
      <c r="V4316" s="3" t="n">
        <v>1</v>
      </c>
      <c r="W4316" s="3" t="n">
        <v>0</v>
      </c>
      <c r="X4316" s="3" t="n">
        <v>0</v>
      </c>
      <c r="Y4316" s="3" t="s">
        <v>30</v>
      </c>
      <c r="Z4316" s="3" t="s">
        <v>30</v>
      </c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3"/>
    </row>
    <row r="4317" customFormat="false" ht="15.75" hidden="false" customHeight="false" outlineLevel="0" collapsed="false">
      <c r="A4317" s="3" t="n">
        <v>4316</v>
      </c>
      <c r="B4317" s="3" t="s">
        <v>12618</v>
      </c>
      <c r="C4317" s="3" t="s">
        <v>12619</v>
      </c>
      <c r="D4317" s="3" t="n">
        <v>1</v>
      </c>
      <c r="E4317" s="3" t="n">
        <v>2.1859068</v>
      </c>
      <c r="F4317" s="3" t="n">
        <v>39</v>
      </c>
      <c r="G4317" s="3" t="n">
        <v>39</v>
      </c>
      <c r="H4317" s="3" t="n">
        <v>14</v>
      </c>
      <c r="I4317" s="3" t="n">
        <v>14</v>
      </c>
      <c r="J4317" s="3" t="n">
        <v>42</v>
      </c>
      <c r="K4317" s="3" t="n">
        <v>42</v>
      </c>
      <c r="L4317" s="3" t="n">
        <v>14</v>
      </c>
      <c r="M4317" s="3" t="n">
        <v>14</v>
      </c>
      <c r="N4317" s="3" t="n">
        <v>-1</v>
      </c>
      <c r="O4317" s="3" t="n">
        <v>-1</v>
      </c>
      <c r="P4317" s="3" t="n">
        <v>8.7</v>
      </c>
      <c r="Q4317" s="3" t="n">
        <v>24.2</v>
      </c>
      <c r="R4317" s="3" t="s">
        <v>12620</v>
      </c>
      <c r="S4317" s="4" t="n">
        <v>45747.675787037</v>
      </c>
      <c r="T4317" s="3" t="s">
        <v>256</v>
      </c>
      <c r="U4317" s="3" t="s">
        <v>256</v>
      </c>
      <c r="V4317" s="3" t="n">
        <v>0</v>
      </c>
      <c r="W4317" s="3" t="n">
        <v>0</v>
      </c>
      <c r="X4317" s="3" t="n">
        <v>0</v>
      </c>
      <c r="Y4317" s="3" t="s">
        <v>30</v>
      </c>
      <c r="Z4317" s="3" t="s">
        <v>30</v>
      </c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</row>
    <row r="4318" customFormat="false" ht="15.75" hidden="false" customHeight="false" outlineLevel="0" collapsed="false">
      <c r="A4318" s="3" t="n">
        <v>4317</v>
      </c>
      <c r="B4318" s="3" t="s">
        <v>12621</v>
      </c>
      <c r="C4318" s="3" t="s">
        <v>12622</v>
      </c>
      <c r="D4318" s="3" t="n">
        <v>1</v>
      </c>
      <c r="E4318" s="3" t="n">
        <v>3.5847778</v>
      </c>
      <c r="F4318" s="3" t="n">
        <v>55</v>
      </c>
      <c r="G4318" s="3" t="n">
        <v>55</v>
      </c>
      <c r="H4318" s="3" t="n">
        <v>16</v>
      </c>
      <c r="I4318" s="3" t="n">
        <v>16</v>
      </c>
      <c r="J4318" s="3" t="n">
        <v>81</v>
      </c>
      <c r="K4318" s="3" t="n">
        <v>81</v>
      </c>
      <c r="L4318" s="3" t="n">
        <v>8</v>
      </c>
      <c r="M4318" s="3" t="n">
        <v>8</v>
      </c>
      <c r="N4318" s="3" t="n">
        <v>-1</v>
      </c>
      <c r="O4318" s="3" t="n">
        <v>-1</v>
      </c>
      <c r="P4318" s="3" t="n">
        <v>8.3</v>
      </c>
      <c r="Q4318" s="3" t="n">
        <v>24.2</v>
      </c>
      <c r="R4318" s="3" t="s">
        <v>12623</v>
      </c>
      <c r="S4318" s="4" t="n">
        <v>45747.6759143519</v>
      </c>
      <c r="T4318" s="3" t="s">
        <v>246</v>
      </c>
      <c r="U4318" s="3" t="s">
        <v>246</v>
      </c>
      <c r="V4318" s="3" t="n">
        <v>0</v>
      </c>
      <c r="W4318" s="3" t="n">
        <v>0</v>
      </c>
      <c r="X4318" s="3" t="n">
        <v>0</v>
      </c>
      <c r="Y4318" s="3" t="s">
        <v>30</v>
      </c>
      <c r="Z4318" s="3" t="s">
        <v>30</v>
      </c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</row>
    <row r="4319" customFormat="false" ht="15.75" hidden="false" customHeight="false" outlineLevel="0" collapsed="false">
      <c r="A4319" s="3" t="n">
        <v>4318</v>
      </c>
      <c r="B4319" s="3" t="s">
        <v>12624</v>
      </c>
      <c r="C4319" s="3" t="s">
        <v>12625</v>
      </c>
      <c r="D4319" s="3" t="n">
        <v>1</v>
      </c>
      <c r="E4319" s="3" t="n">
        <v>2.0731343</v>
      </c>
      <c r="F4319" s="3" t="n">
        <v>16</v>
      </c>
      <c r="G4319" s="3" t="n">
        <v>16</v>
      </c>
      <c r="H4319" s="3" t="n">
        <v>4</v>
      </c>
      <c r="I4319" s="3" t="n">
        <v>4</v>
      </c>
      <c r="J4319" s="3" t="n">
        <v>33</v>
      </c>
      <c r="K4319" s="3" t="n">
        <v>33</v>
      </c>
      <c r="L4319" s="3" t="n">
        <v>8</v>
      </c>
      <c r="M4319" s="3" t="n">
        <v>8</v>
      </c>
      <c r="N4319" s="3" t="n">
        <v>0</v>
      </c>
      <c r="O4319" s="3" t="n">
        <v>0</v>
      </c>
      <c r="P4319" s="3" t="n">
        <v>8.3</v>
      </c>
      <c r="Q4319" s="3" t="n">
        <v>24.2</v>
      </c>
      <c r="R4319" s="3" t="s">
        <v>12626</v>
      </c>
      <c r="S4319" s="4" t="n">
        <v>45747.6760763889</v>
      </c>
      <c r="T4319" s="3" t="s">
        <v>4910</v>
      </c>
      <c r="U4319" s="3" t="s">
        <v>4910</v>
      </c>
      <c r="V4319" s="3" t="n">
        <v>1</v>
      </c>
      <c r="W4319" s="3" t="n">
        <v>1</v>
      </c>
      <c r="X4319" s="3" t="n">
        <v>0</v>
      </c>
      <c r="Y4319" s="3" t="s">
        <v>30</v>
      </c>
      <c r="Z4319" s="3" t="s">
        <v>30</v>
      </c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</row>
    <row r="4320" customFormat="false" ht="15.75" hidden="false" customHeight="false" outlineLevel="0" collapsed="false">
      <c r="A4320" s="3" t="n">
        <v>4319</v>
      </c>
      <c r="B4320" s="3" t="s">
        <v>12627</v>
      </c>
      <c r="C4320" s="3" t="s">
        <v>12628</v>
      </c>
      <c r="D4320" s="3" t="n">
        <v>1</v>
      </c>
      <c r="E4320" s="3" t="n">
        <v>32.674547</v>
      </c>
      <c r="F4320" s="3" t="n">
        <v>178</v>
      </c>
      <c r="G4320" s="3" t="n">
        <v>178</v>
      </c>
      <c r="H4320" s="3" t="n">
        <v>21</v>
      </c>
      <c r="I4320" s="3" t="n">
        <v>21</v>
      </c>
      <c r="J4320" s="3" t="n">
        <v>333</v>
      </c>
      <c r="K4320" s="3" t="n">
        <v>333</v>
      </c>
      <c r="L4320" s="3" t="n">
        <v>57</v>
      </c>
      <c r="M4320" s="3" t="n">
        <v>57</v>
      </c>
      <c r="N4320" s="3" t="n">
        <v>-1</v>
      </c>
      <c r="O4320" s="3" t="n">
        <v>-1</v>
      </c>
      <c r="P4320" s="3" t="n">
        <v>8.9</v>
      </c>
      <c r="Q4320" s="3" t="n">
        <v>24.2</v>
      </c>
      <c r="R4320" s="3" t="s">
        <v>12629</v>
      </c>
      <c r="S4320" s="4" t="n">
        <v>45747.6769212963</v>
      </c>
      <c r="T4320" s="3" t="s">
        <v>256</v>
      </c>
      <c r="U4320" s="3" t="s">
        <v>256</v>
      </c>
      <c r="V4320" s="3" t="n">
        <v>0</v>
      </c>
      <c r="W4320" s="3" t="n">
        <v>0</v>
      </c>
      <c r="X4320" s="3" t="n">
        <v>0</v>
      </c>
      <c r="Y4320" s="3" t="s">
        <v>30</v>
      </c>
      <c r="Z4320" s="3" t="s">
        <v>30</v>
      </c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</row>
    <row r="4321" customFormat="false" ht="15.75" hidden="false" customHeight="false" outlineLevel="0" collapsed="false">
      <c r="A4321" s="3" t="n">
        <v>4320</v>
      </c>
      <c r="B4321" s="3" t="s">
        <v>12630</v>
      </c>
      <c r="C4321" s="3" t="s">
        <v>12631</v>
      </c>
      <c r="D4321" s="3" t="n">
        <v>1</v>
      </c>
      <c r="E4321" s="3" t="n">
        <v>2.8747932</v>
      </c>
      <c r="F4321" s="3" t="n">
        <v>33</v>
      </c>
      <c r="G4321" s="3" t="n">
        <v>33</v>
      </c>
      <c r="H4321" s="3" t="n">
        <v>5</v>
      </c>
      <c r="I4321" s="3" t="n">
        <v>5</v>
      </c>
      <c r="J4321" s="3" t="n">
        <v>63</v>
      </c>
      <c r="K4321" s="3" t="n">
        <v>63</v>
      </c>
      <c r="L4321" s="3" t="n">
        <v>17</v>
      </c>
      <c r="M4321" s="3" t="n">
        <v>17</v>
      </c>
      <c r="N4321" s="3" t="n">
        <v>0</v>
      </c>
      <c r="O4321" s="3" t="n">
        <v>-1</v>
      </c>
      <c r="P4321" s="3" t="n">
        <v>8.7</v>
      </c>
      <c r="Q4321" s="3" t="n">
        <v>24.2</v>
      </c>
      <c r="R4321" s="3" t="s">
        <v>12632</v>
      </c>
      <c r="S4321" s="4" t="n">
        <v>45747.6908333333</v>
      </c>
      <c r="T4321" s="3" t="s">
        <v>65</v>
      </c>
      <c r="U4321" s="3" t="s">
        <v>65</v>
      </c>
      <c r="V4321" s="3" t="n">
        <v>1</v>
      </c>
      <c r="W4321" s="3" t="n">
        <v>0</v>
      </c>
      <c r="X4321" s="3" t="n">
        <v>0</v>
      </c>
      <c r="Y4321" s="3" t="s">
        <v>30</v>
      </c>
      <c r="Z4321" s="3" t="s">
        <v>30</v>
      </c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</row>
    <row r="4322" customFormat="false" ht="15.75" hidden="false" customHeight="false" outlineLevel="0" collapsed="false">
      <c r="A4322" s="3" t="n">
        <v>4321</v>
      </c>
      <c r="B4322" s="3" t="s">
        <v>12633</v>
      </c>
      <c r="C4322" s="3" t="s">
        <v>12634</v>
      </c>
      <c r="D4322" s="3" t="n">
        <v>1</v>
      </c>
      <c r="E4322" s="3" t="n">
        <v>1.8746677</v>
      </c>
      <c r="F4322" s="3" t="n">
        <v>30</v>
      </c>
      <c r="G4322" s="3" t="n">
        <v>30</v>
      </c>
      <c r="H4322" s="3" t="n">
        <v>4</v>
      </c>
      <c r="I4322" s="3" t="n">
        <v>4</v>
      </c>
      <c r="J4322" s="3" t="n">
        <v>54</v>
      </c>
      <c r="K4322" s="3" t="n">
        <v>54</v>
      </c>
      <c r="L4322" s="3" t="n">
        <v>17</v>
      </c>
      <c r="M4322" s="3" t="n">
        <v>17</v>
      </c>
      <c r="N4322" s="3" t="n">
        <v>0</v>
      </c>
      <c r="O4322" s="3" t="n">
        <v>0</v>
      </c>
      <c r="P4322" s="3" t="n">
        <v>8.7</v>
      </c>
      <c r="Q4322" s="3" t="n">
        <v>24.2</v>
      </c>
      <c r="R4322" s="3" t="s">
        <v>12635</v>
      </c>
      <c r="S4322" s="4" t="n">
        <v>45747.6909606482</v>
      </c>
      <c r="T4322" s="3" t="s">
        <v>65</v>
      </c>
      <c r="U4322" s="3" t="s">
        <v>65</v>
      </c>
      <c r="V4322" s="3" t="n">
        <v>1</v>
      </c>
      <c r="W4322" s="3" t="n">
        <v>1</v>
      </c>
      <c r="X4322" s="3" t="n">
        <v>0</v>
      </c>
      <c r="Y4322" s="3" t="s">
        <v>30</v>
      </c>
      <c r="Z4322" s="3" t="s">
        <v>30</v>
      </c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3"/>
    </row>
    <row r="4323" customFormat="false" ht="15.75" hidden="false" customHeight="false" outlineLevel="0" collapsed="false">
      <c r="A4323" s="3" t="n">
        <v>4322</v>
      </c>
      <c r="B4323" s="3" t="s">
        <v>12636</v>
      </c>
      <c r="C4323" s="3" t="s">
        <v>12637</v>
      </c>
      <c r="D4323" s="3" t="n">
        <v>1</v>
      </c>
      <c r="E4323" s="3" t="n">
        <v>2.0310019</v>
      </c>
      <c r="F4323" s="3" t="n">
        <v>34</v>
      </c>
      <c r="G4323" s="3" t="n">
        <v>34</v>
      </c>
      <c r="H4323" s="3" t="n">
        <v>4</v>
      </c>
      <c r="I4323" s="3" t="n">
        <v>4</v>
      </c>
      <c r="J4323" s="3" t="n">
        <v>61</v>
      </c>
      <c r="K4323" s="3" t="n">
        <v>61</v>
      </c>
      <c r="L4323" s="3" t="n">
        <v>20</v>
      </c>
      <c r="M4323" s="3" t="n">
        <v>20</v>
      </c>
      <c r="N4323" s="3" t="n">
        <v>0</v>
      </c>
      <c r="O4323" s="3" t="n">
        <v>0</v>
      </c>
      <c r="P4323" s="3" t="n">
        <v>8.7</v>
      </c>
      <c r="Q4323" s="3" t="n">
        <v>24.2</v>
      </c>
      <c r="R4323" s="3" t="s">
        <v>12638</v>
      </c>
      <c r="S4323" s="4" t="n">
        <v>45747.6911226852</v>
      </c>
      <c r="T4323" s="3" t="s">
        <v>65</v>
      </c>
      <c r="U4323" s="3" t="s">
        <v>65</v>
      </c>
      <c r="V4323" s="3" t="n">
        <v>1</v>
      </c>
      <c r="W4323" s="3" t="n">
        <v>1</v>
      </c>
      <c r="X4323" s="3" t="n">
        <v>0</v>
      </c>
      <c r="Y4323" s="3" t="s">
        <v>30</v>
      </c>
      <c r="Z4323" s="3" t="s">
        <v>30</v>
      </c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3"/>
    </row>
    <row r="4324" customFormat="false" ht="15.75" hidden="false" customHeight="false" outlineLevel="0" collapsed="false">
      <c r="A4324" s="3" t="n">
        <v>4323</v>
      </c>
      <c r="B4324" s="3" t="s">
        <v>12639</v>
      </c>
      <c r="C4324" s="3" t="s">
        <v>12640</v>
      </c>
      <c r="D4324" s="3" t="n">
        <v>1</v>
      </c>
      <c r="E4324" s="3" t="n">
        <v>2.0286015</v>
      </c>
      <c r="F4324" s="3" t="n">
        <v>38</v>
      </c>
      <c r="G4324" s="3" t="n">
        <v>38</v>
      </c>
      <c r="H4324" s="3" t="n">
        <v>4</v>
      </c>
      <c r="I4324" s="3" t="n">
        <v>4</v>
      </c>
      <c r="J4324" s="3" t="n">
        <v>65</v>
      </c>
      <c r="K4324" s="3" t="n">
        <v>65</v>
      </c>
      <c r="L4324" s="3" t="n">
        <v>23</v>
      </c>
      <c r="M4324" s="3" t="n">
        <v>23</v>
      </c>
      <c r="N4324" s="3" t="n">
        <v>0</v>
      </c>
      <c r="O4324" s="3" t="n">
        <v>0</v>
      </c>
      <c r="P4324" s="3" t="n">
        <v>8.7</v>
      </c>
      <c r="Q4324" s="3" t="n">
        <v>24.2</v>
      </c>
      <c r="R4324" s="3" t="s">
        <v>12641</v>
      </c>
      <c r="S4324" s="4" t="n">
        <v>45747.6912962963</v>
      </c>
      <c r="T4324" s="3" t="s">
        <v>65</v>
      </c>
      <c r="U4324" s="3" t="s">
        <v>65</v>
      </c>
      <c r="V4324" s="3" t="n">
        <v>1</v>
      </c>
      <c r="W4324" s="3" t="n">
        <v>1</v>
      </c>
      <c r="X4324" s="3" t="n">
        <v>0</v>
      </c>
      <c r="Y4324" s="3" t="s">
        <v>30</v>
      </c>
      <c r="Z4324" s="3" t="s">
        <v>30</v>
      </c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</row>
    <row r="4325" customFormat="false" ht="15.75" hidden="false" customHeight="false" outlineLevel="0" collapsed="false">
      <c r="A4325" s="3" t="n">
        <v>4324</v>
      </c>
      <c r="B4325" s="3" t="s">
        <v>12642</v>
      </c>
      <c r="C4325" s="3" t="s">
        <v>12643</v>
      </c>
      <c r="D4325" s="3" t="n">
        <v>1</v>
      </c>
      <c r="E4325" s="3" t="n">
        <v>21.2370714</v>
      </c>
      <c r="F4325" s="3" t="n">
        <v>222</v>
      </c>
      <c r="G4325" s="3" t="n">
        <v>222</v>
      </c>
      <c r="H4325" s="3" t="n">
        <v>23</v>
      </c>
      <c r="I4325" s="3" t="n">
        <v>23</v>
      </c>
      <c r="J4325" s="3" t="n">
        <v>398</v>
      </c>
      <c r="K4325" s="3" t="n">
        <v>398</v>
      </c>
      <c r="L4325" s="3" t="n">
        <v>68</v>
      </c>
      <c r="M4325" s="3" t="n">
        <v>68</v>
      </c>
      <c r="N4325" s="3" t="n">
        <v>-1</v>
      </c>
      <c r="O4325" s="3" t="n">
        <v>-1</v>
      </c>
      <c r="P4325" s="3" t="n">
        <v>8.9</v>
      </c>
      <c r="Q4325" s="3" t="n">
        <v>24.2</v>
      </c>
      <c r="R4325" s="3" t="s">
        <v>12644</v>
      </c>
      <c r="S4325" s="4" t="n">
        <v>45747.6918981482</v>
      </c>
      <c r="T4325" s="3" t="s">
        <v>65</v>
      </c>
      <c r="U4325" s="3" t="s">
        <v>65</v>
      </c>
      <c r="V4325" s="3" t="n">
        <v>0</v>
      </c>
      <c r="W4325" s="3" t="n">
        <v>0</v>
      </c>
      <c r="X4325" s="3" t="n">
        <v>0</v>
      </c>
      <c r="Y4325" s="3" t="s">
        <v>30</v>
      </c>
      <c r="Z4325" s="3" t="s">
        <v>30</v>
      </c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</row>
    <row r="4326" customFormat="false" ht="15.75" hidden="false" customHeight="false" outlineLevel="0" collapsed="false">
      <c r="A4326" s="3" t="n">
        <v>4325</v>
      </c>
      <c r="B4326" s="3" t="s">
        <v>12645</v>
      </c>
      <c r="C4326" s="3" t="s">
        <v>12646</v>
      </c>
      <c r="D4326" s="3" t="n">
        <v>1</v>
      </c>
      <c r="E4326" s="3" t="n">
        <v>13.0320193</v>
      </c>
      <c r="F4326" s="3" t="n">
        <v>126</v>
      </c>
      <c r="G4326" s="3" t="n">
        <v>126</v>
      </c>
      <c r="H4326" s="3" t="n">
        <v>10</v>
      </c>
      <c r="I4326" s="3" t="n">
        <v>10</v>
      </c>
      <c r="J4326" s="3" t="n">
        <v>290</v>
      </c>
      <c r="K4326" s="3" t="n">
        <v>290</v>
      </c>
      <c r="L4326" s="3" t="n">
        <v>71</v>
      </c>
      <c r="M4326" s="3" t="n">
        <v>71</v>
      </c>
      <c r="N4326" s="3" t="n">
        <v>-1</v>
      </c>
      <c r="O4326" s="3" t="n">
        <v>-1</v>
      </c>
      <c r="P4326" s="3" t="n">
        <v>8.9</v>
      </c>
      <c r="Q4326" s="3" t="n">
        <v>24.2</v>
      </c>
      <c r="R4326" s="3" t="s">
        <v>12647</v>
      </c>
      <c r="S4326" s="4" t="n">
        <v>45747.6923842593</v>
      </c>
      <c r="T4326" s="3" t="s">
        <v>65</v>
      </c>
      <c r="U4326" s="3" t="s">
        <v>65</v>
      </c>
      <c r="V4326" s="3" t="n">
        <v>0</v>
      </c>
      <c r="W4326" s="3" t="n">
        <v>0</v>
      </c>
      <c r="X4326" s="3" t="n">
        <v>0</v>
      </c>
      <c r="Y4326" s="3" t="s">
        <v>30</v>
      </c>
      <c r="Z4326" s="3" t="s">
        <v>30</v>
      </c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3"/>
    </row>
    <row r="4327" customFormat="false" ht="15.75" hidden="false" customHeight="false" outlineLevel="0" collapsed="false">
      <c r="A4327" s="3" t="n">
        <v>4326</v>
      </c>
      <c r="B4327" s="3" t="s">
        <v>12648</v>
      </c>
      <c r="C4327" s="3" t="s">
        <v>12649</v>
      </c>
      <c r="D4327" s="3" t="n">
        <v>1</v>
      </c>
      <c r="E4327" s="3" t="n">
        <v>0.7124575</v>
      </c>
      <c r="F4327" s="3" t="n">
        <v>35</v>
      </c>
      <c r="G4327" s="3" t="n">
        <v>35</v>
      </c>
      <c r="H4327" s="3" t="n">
        <v>12</v>
      </c>
      <c r="I4327" s="3" t="n">
        <v>12</v>
      </c>
      <c r="J4327" s="3" t="n">
        <v>39</v>
      </c>
      <c r="K4327" s="3" t="n">
        <v>39</v>
      </c>
      <c r="L4327" s="3" t="n">
        <v>7</v>
      </c>
      <c r="M4327" s="3" t="n">
        <v>7</v>
      </c>
      <c r="N4327" s="3" t="n">
        <v>-1</v>
      </c>
      <c r="O4327" s="3" t="n">
        <v>3</v>
      </c>
      <c r="P4327" s="3" t="n">
        <v>7.9</v>
      </c>
      <c r="Q4327" s="3" t="n">
        <v>24.2</v>
      </c>
      <c r="R4327" s="3" t="s">
        <v>12650</v>
      </c>
      <c r="S4327" s="4" t="n">
        <v>45747.6924768519</v>
      </c>
      <c r="T4327" s="3" t="s">
        <v>65</v>
      </c>
      <c r="U4327" s="3" t="s">
        <v>65</v>
      </c>
      <c r="V4327" s="3" t="n">
        <v>0</v>
      </c>
      <c r="W4327" s="3" t="n">
        <v>1</v>
      </c>
      <c r="X4327" s="3" t="n">
        <v>0</v>
      </c>
      <c r="Y4327" s="3" t="s">
        <v>30</v>
      </c>
      <c r="Z4327" s="3" t="s">
        <v>30</v>
      </c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3"/>
    </row>
    <row r="4328" customFormat="false" ht="15.75" hidden="false" customHeight="false" outlineLevel="0" collapsed="false">
      <c r="A4328" s="3" t="n">
        <v>4327</v>
      </c>
      <c r="B4328" s="3" t="s">
        <v>12651</v>
      </c>
      <c r="C4328" s="3" t="s">
        <v>12652</v>
      </c>
      <c r="D4328" s="3" t="n">
        <v>1</v>
      </c>
      <c r="E4328" s="3" t="n">
        <v>0.0308883</v>
      </c>
      <c r="F4328" s="3" t="n">
        <v>4</v>
      </c>
      <c r="G4328" s="3" t="n">
        <v>4</v>
      </c>
      <c r="H4328" s="3" t="n">
        <v>1</v>
      </c>
      <c r="I4328" s="3" t="n">
        <v>1</v>
      </c>
      <c r="J4328" s="3" t="n">
        <v>0</v>
      </c>
      <c r="K4328" s="3" t="n">
        <v>0</v>
      </c>
      <c r="L4328" s="3" t="n">
        <v>3</v>
      </c>
      <c r="M4328" s="3" t="n">
        <v>3</v>
      </c>
      <c r="N4328" s="3" t="n">
        <v>-1</v>
      </c>
      <c r="O4328" s="3" t="n">
        <v>-1</v>
      </c>
      <c r="P4328" s="3" t="n">
        <v>8.9</v>
      </c>
      <c r="Q4328" s="3" t="n">
        <v>24.2</v>
      </c>
      <c r="R4328" s="3" t="s">
        <v>12653</v>
      </c>
      <c r="S4328" s="4" t="n">
        <v>45747.6925115741</v>
      </c>
      <c r="T4328" s="3" t="s">
        <v>65</v>
      </c>
      <c r="U4328" s="3" t="s">
        <v>65</v>
      </c>
      <c r="V4328" s="3" t="n">
        <v>0</v>
      </c>
      <c r="W4328" s="3" t="n">
        <v>0</v>
      </c>
      <c r="X4328" s="3" t="n">
        <v>0</v>
      </c>
      <c r="Y4328" s="3" t="s">
        <v>30</v>
      </c>
      <c r="Z4328" s="3" t="s">
        <v>30</v>
      </c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</row>
    <row r="4329" customFormat="false" ht="15.75" hidden="false" customHeight="false" outlineLevel="0" collapsed="false">
      <c r="A4329" s="3" t="n">
        <v>4328</v>
      </c>
      <c r="B4329" s="3" t="s">
        <v>12654</v>
      </c>
      <c r="C4329" s="3" t="s">
        <v>12655</v>
      </c>
      <c r="D4329" s="3" t="n">
        <v>1</v>
      </c>
      <c r="E4329" s="3" t="n">
        <v>4.9263178</v>
      </c>
      <c r="F4329" s="3" t="n">
        <v>101</v>
      </c>
      <c r="G4329" s="3" t="n">
        <v>101</v>
      </c>
      <c r="H4329" s="3" t="n">
        <v>9</v>
      </c>
      <c r="I4329" s="3" t="n">
        <v>9</v>
      </c>
      <c r="J4329" s="3" t="n">
        <v>172</v>
      </c>
      <c r="K4329" s="3" t="n">
        <v>172</v>
      </c>
      <c r="L4329" s="3" t="n">
        <v>16</v>
      </c>
      <c r="M4329" s="3" t="n">
        <v>16</v>
      </c>
      <c r="N4329" s="3" t="n">
        <v>-1</v>
      </c>
      <c r="O4329" s="3" t="n">
        <v>-1</v>
      </c>
      <c r="P4329" s="3" t="n">
        <v>8.2</v>
      </c>
      <c r="Q4329" s="3" t="n">
        <v>24.2</v>
      </c>
      <c r="R4329" s="3" t="s">
        <v>12656</v>
      </c>
      <c r="S4329" s="4" t="n">
        <v>45747.6926273148</v>
      </c>
      <c r="T4329" s="3" t="s">
        <v>65</v>
      </c>
      <c r="U4329" s="3" t="s">
        <v>65</v>
      </c>
      <c r="V4329" s="3" t="n">
        <v>0</v>
      </c>
      <c r="W4329" s="3" t="n">
        <v>0</v>
      </c>
      <c r="X4329" s="3" t="n">
        <v>0</v>
      </c>
      <c r="Y4329" s="3" t="s">
        <v>30</v>
      </c>
      <c r="Z4329" s="3" t="s">
        <v>30</v>
      </c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</row>
    <row r="4330" customFormat="false" ht="15.75" hidden="false" customHeight="false" outlineLevel="0" collapsed="false">
      <c r="A4330" s="3" t="n">
        <v>4329</v>
      </c>
      <c r="B4330" s="3" t="s">
        <v>12657</v>
      </c>
      <c r="C4330" s="3" t="s">
        <v>12658</v>
      </c>
      <c r="D4330" s="3" t="n">
        <v>1</v>
      </c>
      <c r="E4330" s="3" t="n">
        <v>4.2057608</v>
      </c>
      <c r="F4330" s="3" t="n">
        <v>46</v>
      </c>
      <c r="G4330" s="3" t="n">
        <v>46</v>
      </c>
      <c r="H4330" s="3" t="n">
        <v>12</v>
      </c>
      <c r="I4330" s="3" t="n">
        <v>12</v>
      </c>
      <c r="J4330" s="3" t="n">
        <v>73</v>
      </c>
      <c r="K4330" s="3" t="n">
        <v>73</v>
      </c>
      <c r="L4330" s="3" t="n">
        <v>15</v>
      </c>
      <c r="M4330" s="3" t="n">
        <v>15</v>
      </c>
      <c r="N4330" s="3" t="n">
        <v>19</v>
      </c>
      <c r="O4330" s="3" t="n">
        <v>19</v>
      </c>
      <c r="P4330" s="3" t="n">
        <v>8.3</v>
      </c>
      <c r="Q4330" s="3" t="n">
        <v>24.2</v>
      </c>
      <c r="R4330" s="3" t="s">
        <v>12659</v>
      </c>
      <c r="S4330" s="4" t="n">
        <v>45747.6927893519</v>
      </c>
      <c r="T4330" s="3" t="s">
        <v>4910</v>
      </c>
      <c r="U4330" s="3" t="s">
        <v>4910</v>
      </c>
      <c r="V4330" s="3" t="n">
        <v>1</v>
      </c>
      <c r="W4330" s="3" t="n">
        <v>1</v>
      </c>
      <c r="X4330" s="3" t="n">
        <v>0</v>
      </c>
      <c r="Y4330" s="3" t="s">
        <v>30</v>
      </c>
      <c r="Z4330" s="3" t="s">
        <v>30</v>
      </c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</row>
    <row r="4331" customFormat="false" ht="15.75" hidden="false" customHeight="false" outlineLevel="0" collapsed="false">
      <c r="A4331" s="3" t="n">
        <v>4330</v>
      </c>
      <c r="B4331" s="3" t="s">
        <v>12660</v>
      </c>
      <c r="C4331" s="3" t="s">
        <v>12661</v>
      </c>
      <c r="D4331" s="3" t="n">
        <v>1</v>
      </c>
      <c r="E4331" s="3" t="n">
        <v>1.2032601</v>
      </c>
      <c r="F4331" s="3" t="n">
        <v>115</v>
      </c>
      <c r="G4331" s="3" t="n">
        <v>115</v>
      </c>
      <c r="H4331" s="3" t="n">
        <v>13</v>
      </c>
      <c r="I4331" s="3" t="n">
        <v>13</v>
      </c>
      <c r="J4331" s="3" t="n">
        <v>108</v>
      </c>
      <c r="K4331" s="3" t="n">
        <v>108</v>
      </c>
      <c r="L4331" s="3" t="n">
        <v>7</v>
      </c>
      <c r="M4331" s="3" t="n">
        <v>7</v>
      </c>
      <c r="N4331" s="3" t="n">
        <v>0</v>
      </c>
      <c r="O4331" s="3" t="n">
        <v>-1</v>
      </c>
      <c r="P4331" s="3" t="n">
        <v>8.3</v>
      </c>
      <c r="Q4331" s="3" t="n">
        <v>24.2</v>
      </c>
      <c r="R4331" s="3" t="s">
        <v>12662</v>
      </c>
      <c r="S4331" s="4" t="n">
        <v>45747.6928819444</v>
      </c>
      <c r="T4331" s="3" t="s">
        <v>65</v>
      </c>
      <c r="U4331" s="3" t="s">
        <v>65</v>
      </c>
      <c r="V4331" s="3" t="n">
        <v>1</v>
      </c>
      <c r="W4331" s="3" t="n">
        <v>0</v>
      </c>
      <c r="X4331" s="3" t="n">
        <v>0</v>
      </c>
      <c r="Y4331" s="3" t="s">
        <v>30</v>
      </c>
      <c r="Z4331" s="3" t="s">
        <v>30</v>
      </c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</row>
    <row r="4332" customFormat="false" ht="15.75" hidden="false" customHeight="false" outlineLevel="0" collapsed="false">
      <c r="A4332" s="3" t="n">
        <v>4331</v>
      </c>
      <c r="B4332" s="3" t="s">
        <v>12663</v>
      </c>
      <c r="C4332" s="3" t="s">
        <v>12664</v>
      </c>
      <c r="D4332" s="3" t="n">
        <v>1</v>
      </c>
      <c r="E4332" s="3" t="n">
        <v>16.2243469</v>
      </c>
      <c r="F4332" s="3" t="n">
        <v>1765</v>
      </c>
      <c r="G4332" s="3" t="n">
        <v>1765</v>
      </c>
      <c r="H4332" s="3" t="n">
        <v>33</v>
      </c>
      <c r="I4332" s="3" t="n">
        <v>33</v>
      </c>
      <c r="J4332" s="3" t="n">
        <v>2537</v>
      </c>
      <c r="K4332" s="3" t="n">
        <v>2537</v>
      </c>
      <c r="L4332" s="3" t="n">
        <v>277</v>
      </c>
      <c r="M4332" s="3" t="n">
        <v>277</v>
      </c>
      <c r="N4332" s="3" t="n">
        <v>-1</v>
      </c>
      <c r="O4332" s="3" t="n">
        <v>-1</v>
      </c>
      <c r="P4332" s="3" t="n">
        <v>8.9</v>
      </c>
      <c r="Q4332" s="3" t="n">
        <v>24.2</v>
      </c>
      <c r="R4332" s="3" t="s">
        <v>12665</v>
      </c>
      <c r="S4332" s="4" t="n">
        <v>45747.693275463</v>
      </c>
      <c r="T4332" s="3" t="s">
        <v>37</v>
      </c>
      <c r="U4332" s="3" t="s">
        <v>37</v>
      </c>
      <c r="V4332" s="3" t="n">
        <v>0</v>
      </c>
      <c r="W4332" s="3" t="n">
        <v>0</v>
      </c>
      <c r="X4332" s="3" t="n">
        <v>0</v>
      </c>
      <c r="Y4332" s="3" t="s">
        <v>30</v>
      </c>
      <c r="Z4332" s="3" t="s">
        <v>30</v>
      </c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</row>
    <row r="4333" customFormat="false" ht="15.75" hidden="false" customHeight="false" outlineLevel="0" collapsed="false">
      <c r="A4333" s="3" t="n">
        <v>4332</v>
      </c>
      <c r="B4333" s="3" t="s">
        <v>12666</v>
      </c>
      <c r="C4333" s="3" t="s">
        <v>12667</v>
      </c>
      <c r="D4333" s="3" t="n">
        <v>1</v>
      </c>
      <c r="E4333" s="3" t="n">
        <v>0.5647161</v>
      </c>
      <c r="F4333" s="3" t="n">
        <v>58</v>
      </c>
      <c r="G4333" s="3" t="n">
        <v>58</v>
      </c>
      <c r="H4333" s="3" t="n">
        <v>20</v>
      </c>
      <c r="I4333" s="3" t="n">
        <v>20</v>
      </c>
      <c r="J4333" s="3" t="n">
        <v>56</v>
      </c>
      <c r="K4333" s="3" t="n">
        <v>56</v>
      </c>
      <c r="L4333" s="3" t="n">
        <v>3</v>
      </c>
      <c r="M4333" s="3" t="n">
        <v>3</v>
      </c>
      <c r="N4333" s="3" t="n">
        <v>-1</v>
      </c>
      <c r="O4333" s="3" t="n">
        <v>-1</v>
      </c>
      <c r="P4333" s="3" t="n">
        <v>8.9</v>
      </c>
      <c r="Q4333" s="3" t="n">
        <v>24.2</v>
      </c>
      <c r="R4333" s="3" t="s">
        <v>12668</v>
      </c>
      <c r="S4333" s="4" t="n">
        <v>45747.6933333333</v>
      </c>
      <c r="T4333" s="3" t="s">
        <v>37</v>
      </c>
      <c r="U4333" s="3" t="s">
        <v>37</v>
      </c>
      <c r="V4333" s="3" t="n">
        <v>0</v>
      </c>
      <c r="W4333" s="3" t="n">
        <v>0</v>
      </c>
      <c r="X4333" s="3" t="n">
        <v>0</v>
      </c>
      <c r="Y4333" s="3" t="s">
        <v>30</v>
      </c>
      <c r="Z4333" s="3" t="s">
        <v>30</v>
      </c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</row>
    <row r="4334" customFormat="false" ht="15.75" hidden="false" customHeight="false" outlineLevel="0" collapsed="false">
      <c r="A4334" s="3" t="n">
        <v>4333</v>
      </c>
      <c r="B4334" s="3" t="s">
        <v>12669</v>
      </c>
      <c r="C4334" s="3" t="s">
        <v>12670</v>
      </c>
      <c r="D4334" s="3" t="n">
        <v>1</v>
      </c>
      <c r="E4334" s="3" t="n">
        <v>0.2466826</v>
      </c>
      <c r="F4334" s="3" t="n">
        <v>16</v>
      </c>
      <c r="G4334" s="3" t="n">
        <v>16</v>
      </c>
      <c r="H4334" s="3" t="n">
        <v>9</v>
      </c>
      <c r="I4334" s="3" t="n">
        <v>9</v>
      </c>
      <c r="J4334" s="3" t="n">
        <v>15</v>
      </c>
      <c r="K4334" s="3" t="n">
        <v>15</v>
      </c>
      <c r="L4334" s="3" t="n">
        <v>1</v>
      </c>
      <c r="M4334" s="3" t="n">
        <v>1</v>
      </c>
      <c r="N4334" s="3" t="n">
        <v>-1</v>
      </c>
      <c r="O4334" s="3" t="n">
        <v>-1</v>
      </c>
      <c r="P4334" s="3" t="n">
        <v>8.9</v>
      </c>
      <c r="Q4334" s="3" t="n">
        <v>24.2</v>
      </c>
      <c r="R4334" s="3" t="s">
        <v>12671</v>
      </c>
      <c r="S4334" s="4" t="n">
        <v>45747.6933564815</v>
      </c>
      <c r="T4334" s="3" t="s">
        <v>37</v>
      </c>
      <c r="U4334" s="3" t="s">
        <v>37</v>
      </c>
      <c r="V4334" s="3" t="n">
        <v>0</v>
      </c>
      <c r="W4334" s="3" t="n">
        <v>0</v>
      </c>
      <c r="X4334" s="3" t="n">
        <v>0</v>
      </c>
      <c r="Y4334" s="3" t="s">
        <v>30</v>
      </c>
      <c r="Z4334" s="3" t="s">
        <v>30</v>
      </c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</row>
    <row r="4335" customFormat="false" ht="15.75" hidden="false" customHeight="false" outlineLevel="0" collapsed="false">
      <c r="A4335" s="3" t="n">
        <v>4334</v>
      </c>
      <c r="B4335" s="3" t="s">
        <v>12672</v>
      </c>
      <c r="C4335" s="3" t="s">
        <v>12673</v>
      </c>
      <c r="D4335" s="3" t="n">
        <v>1</v>
      </c>
      <c r="E4335" s="3" t="n">
        <v>0.4502609</v>
      </c>
      <c r="F4335" s="3" t="n">
        <v>24</v>
      </c>
      <c r="G4335" s="3" t="n">
        <v>24</v>
      </c>
      <c r="H4335" s="3" t="n">
        <v>12</v>
      </c>
      <c r="I4335" s="3" t="n">
        <v>12</v>
      </c>
      <c r="J4335" s="3" t="n">
        <v>27</v>
      </c>
      <c r="K4335" s="3" t="n">
        <v>27</v>
      </c>
      <c r="L4335" s="3" t="n">
        <v>3</v>
      </c>
      <c r="M4335" s="3" t="n">
        <v>3</v>
      </c>
      <c r="N4335" s="3" t="n">
        <v>-1</v>
      </c>
      <c r="O4335" s="3" t="n">
        <v>-1</v>
      </c>
      <c r="P4335" s="3" t="n">
        <v>8.9</v>
      </c>
      <c r="Q4335" s="3" t="n">
        <v>24.2</v>
      </c>
      <c r="R4335" s="3" t="s">
        <v>12674</v>
      </c>
      <c r="S4335" s="4" t="n">
        <v>45747.6933912037</v>
      </c>
      <c r="T4335" s="3" t="s">
        <v>37</v>
      </c>
      <c r="U4335" s="3" t="s">
        <v>37</v>
      </c>
      <c r="V4335" s="3" t="n">
        <v>0</v>
      </c>
      <c r="W4335" s="3" t="n">
        <v>0</v>
      </c>
      <c r="X4335" s="3" t="n">
        <v>0</v>
      </c>
      <c r="Y4335" s="3" t="s">
        <v>30</v>
      </c>
      <c r="Z4335" s="3" t="s">
        <v>30</v>
      </c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</row>
    <row r="4336" customFormat="false" ht="15.75" hidden="false" customHeight="false" outlineLevel="0" collapsed="false">
      <c r="A4336" s="3" t="n">
        <v>4335</v>
      </c>
      <c r="B4336" s="3" t="s">
        <v>12675</v>
      </c>
      <c r="C4336" s="3" t="s">
        <v>12676</v>
      </c>
      <c r="D4336" s="3" t="n">
        <v>1</v>
      </c>
      <c r="E4336" s="3" t="n">
        <v>0.7107854</v>
      </c>
      <c r="F4336" s="3" t="n">
        <v>98</v>
      </c>
      <c r="G4336" s="3" t="n">
        <v>98</v>
      </c>
      <c r="H4336" s="3" t="n">
        <v>14</v>
      </c>
      <c r="I4336" s="3" t="n">
        <v>14</v>
      </c>
      <c r="J4336" s="3" t="n">
        <v>190</v>
      </c>
      <c r="K4336" s="3" t="n">
        <v>190</v>
      </c>
      <c r="L4336" s="3" t="n">
        <v>8</v>
      </c>
      <c r="M4336" s="3" t="n">
        <v>8</v>
      </c>
      <c r="N4336" s="3" t="n">
        <v>-1</v>
      </c>
      <c r="O4336" s="3" t="n">
        <v>-1</v>
      </c>
      <c r="P4336" s="3" t="n">
        <v>8.4</v>
      </c>
      <c r="Q4336" s="3" t="n">
        <v>24.2</v>
      </c>
      <c r="R4336" s="3" t="s">
        <v>12677</v>
      </c>
      <c r="S4336" s="4" t="n">
        <v>45747.6934259259</v>
      </c>
      <c r="T4336" s="3" t="s">
        <v>239</v>
      </c>
      <c r="U4336" s="3" t="s">
        <v>239</v>
      </c>
      <c r="V4336" s="3" t="n">
        <v>0</v>
      </c>
      <c r="W4336" s="3" t="n">
        <v>0</v>
      </c>
      <c r="X4336" s="3" t="n">
        <v>0</v>
      </c>
      <c r="Y4336" s="3" t="s">
        <v>30</v>
      </c>
      <c r="Z4336" s="3" t="s">
        <v>30</v>
      </c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</row>
    <row r="4337" customFormat="false" ht="15.75" hidden="false" customHeight="false" outlineLevel="0" collapsed="false">
      <c r="A4337" s="3" t="n">
        <v>4336</v>
      </c>
      <c r="B4337" s="3" t="s">
        <v>12678</v>
      </c>
      <c r="C4337" s="3" t="s">
        <v>12679</v>
      </c>
      <c r="D4337" s="3" t="n">
        <v>1</v>
      </c>
      <c r="E4337" s="3" t="n">
        <v>0.6401631</v>
      </c>
      <c r="F4337" s="3" t="n">
        <v>89</v>
      </c>
      <c r="G4337" s="3" t="n">
        <v>89</v>
      </c>
      <c r="H4337" s="3" t="n">
        <v>14</v>
      </c>
      <c r="I4337" s="3" t="n">
        <v>14</v>
      </c>
      <c r="J4337" s="3" t="n">
        <v>141</v>
      </c>
      <c r="K4337" s="3" t="n">
        <v>141</v>
      </c>
      <c r="L4337" s="3" t="n">
        <v>8</v>
      </c>
      <c r="M4337" s="3" t="n">
        <v>8</v>
      </c>
      <c r="N4337" s="3" t="n">
        <v>-1</v>
      </c>
      <c r="O4337" s="3" t="n">
        <v>-1</v>
      </c>
      <c r="P4337" s="3" t="n">
        <v>8.4</v>
      </c>
      <c r="Q4337" s="3" t="n">
        <v>24.2</v>
      </c>
      <c r="R4337" s="3" t="s">
        <v>12680</v>
      </c>
      <c r="S4337" s="4" t="n">
        <v>45747.6934606481</v>
      </c>
      <c r="T4337" s="3" t="s">
        <v>239</v>
      </c>
      <c r="U4337" s="3" t="s">
        <v>239</v>
      </c>
      <c r="V4337" s="3" t="n">
        <v>0</v>
      </c>
      <c r="W4337" s="3" t="n">
        <v>0</v>
      </c>
      <c r="X4337" s="3" t="n">
        <v>0</v>
      </c>
      <c r="Y4337" s="3" t="s">
        <v>30</v>
      </c>
      <c r="Z4337" s="3" t="s">
        <v>30</v>
      </c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</row>
    <row r="4338" customFormat="false" ht="15.75" hidden="false" customHeight="false" outlineLevel="0" collapsed="false">
      <c r="A4338" s="3" t="n">
        <v>4337</v>
      </c>
      <c r="B4338" s="3" t="s">
        <v>12681</v>
      </c>
      <c r="C4338" s="3" t="s">
        <v>12682</v>
      </c>
      <c r="D4338" s="3" t="n">
        <v>1</v>
      </c>
      <c r="E4338" s="3" t="n">
        <v>0.540325</v>
      </c>
      <c r="F4338" s="3" t="n">
        <v>80</v>
      </c>
      <c r="G4338" s="3" t="n">
        <v>80</v>
      </c>
      <c r="H4338" s="3" t="n">
        <v>14</v>
      </c>
      <c r="I4338" s="3" t="n">
        <v>14</v>
      </c>
      <c r="J4338" s="3" t="n">
        <v>128</v>
      </c>
      <c r="K4338" s="3" t="n">
        <v>128</v>
      </c>
      <c r="L4338" s="3" t="n">
        <v>7</v>
      </c>
      <c r="M4338" s="3" t="n">
        <v>7</v>
      </c>
      <c r="N4338" s="3" t="n">
        <v>-1</v>
      </c>
      <c r="O4338" s="3" t="n">
        <v>-1</v>
      </c>
      <c r="P4338" s="3" t="n">
        <v>8.5</v>
      </c>
      <c r="Q4338" s="3" t="n">
        <v>24.2</v>
      </c>
      <c r="R4338" s="3" t="s">
        <v>12683</v>
      </c>
      <c r="S4338" s="4" t="n">
        <v>45747.6934953704</v>
      </c>
      <c r="T4338" s="3" t="s">
        <v>239</v>
      </c>
      <c r="U4338" s="3" t="s">
        <v>239</v>
      </c>
      <c r="V4338" s="3" t="n">
        <v>0</v>
      </c>
      <c r="W4338" s="3" t="n">
        <v>0</v>
      </c>
      <c r="X4338" s="3" t="n">
        <v>0</v>
      </c>
      <c r="Y4338" s="3" t="s">
        <v>30</v>
      </c>
      <c r="Z4338" s="3" t="s">
        <v>30</v>
      </c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</row>
    <row r="4339" customFormat="false" ht="15.75" hidden="false" customHeight="false" outlineLevel="0" collapsed="false">
      <c r="A4339" s="3" t="n">
        <v>4338</v>
      </c>
      <c r="B4339" s="3" t="s">
        <v>12684</v>
      </c>
      <c r="C4339" s="3" t="s">
        <v>12685</v>
      </c>
      <c r="D4339" s="3" t="n">
        <v>1</v>
      </c>
      <c r="E4339" s="3" t="n">
        <v>2.3674408</v>
      </c>
      <c r="F4339" s="3" t="n">
        <v>81</v>
      </c>
      <c r="G4339" s="3" t="n">
        <v>81</v>
      </c>
      <c r="H4339" s="3" t="n">
        <v>16</v>
      </c>
      <c r="I4339" s="3" t="n">
        <v>16</v>
      </c>
      <c r="J4339" s="3" t="n">
        <v>124</v>
      </c>
      <c r="K4339" s="3" t="n">
        <v>124</v>
      </c>
      <c r="L4339" s="3" t="n">
        <v>16</v>
      </c>
      <c r="M4339" s="3" t="n">
        <v>16</v>
      </c>
      <c r="N4339" s="3" t="n">
        <v>-1</v>
      </c>
      <c r="O4339" s="3" t="n">
        <v>-1</v>
      </c>
      <c r="P4339" s="3" t="n">
        <v>8.8</v>
      </c>
      <c r="Q4339" s="3" t="n">
        <v>24.2</v>
      </c>
      <c r="R4339" s="3" t="s">
        <v>12686</v>
      </c>
      <c r="S4339" s="4" t="n">
        <v>45747.6936226852</v>
      </c>
      <c r="T4339" s="3" t="s">
        <v>232</v>
      </c>
      <c r="U4339" s="3" t="s">
        <v>232</v>
      </c>
      <c r="V4339" s="3" t="n">
        <v>0</v>
      </c>
      <c r="W4339" s="3" t="n">
        <v>0</v>
      </c>
      <c r="X4339" s="3" t="n">
        <v>0</v>
      </c>
      <c r="Y4339" s="3" t="s">
        <v>30</v>
      </c>
      <c r="Z4339" s="3" t="s">
        <v>30</v>
      </c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3"/>
    </row>
    <row r="4340" customFormat="false" ht="15.75" hidden="false" customHeight="false" outlineLevel="0" collapsed="false">
      <c r="A4340" s="3" t="n">
        <v>4339</v>
      </c>
      <c r="B4340" s="3" t="s">
        <v>12687</v>
      </c>
      <c r="C4340" s="3" t="s">
        <v>12688</v>
      </c>
      <c r="D4340" s="3" t="n">
        <v>1</v>
      </c>
      <c r="E4340" s="3" t="n">
        <v>1.7528206</v>
      </c>
      <c r="F4340" s="3" t="n">
        <v>23</v>
      </c>
      <c r="G4340" s="3" t="n">
        <v>23</v>
      </c>
      <c r="H4340" s="3" t="n">
        <v>9</v>
      </c>
      <c r="I4340" s="3" t="n">
        <v>9</v>
      </c>
      <c r="J4340" s="3" t="n">
        <v>38</v>
      </c>
      <c r="K4340" s="3" t="n">
        <v>38</v>
      </c>
      <c r="L4340" s="3" t="n">
        <v>9</v>
      </c>
      <c r="M4340" s="3" t="n">
        <v>9</v>
      </c>
      <c r="N4340" s="3" t="n">
        <v>-1</v>
      </c>
      <c r="O4340" s="3" t="n">
        <v>-1</v>
      </c>
      <c r="P4340" s="3" t="n">
        <v>8.7</v>
      </c>
      <c r="Q4340" s="3" t="n">
        <v>24.2</v>
      </c>
      <c r="R4340" s="3" t="s">
        <v>12689</v>
      </c>
      <c r="S4340" s="4" t="n">
        <v>45747.69375</v>
      </c>
      <c r="T4340" s="3" t="s">
        <v>4910</v>
      </c>
      <c r="U4340" s="3" t="s">
        <v>4910</v>
      </c>
      <c r="V4340" s="3" t="n">
        <v>0</v>
      </c>
      <c r="W4340" s="3" t="n">
        <v>0</v>
      </c>
      <c r="X4340" s="3" t="n">
        <v>0</v>
      </c>
      <c r="Y4340" s="3" t="s">
        <v>30</v>
      </c>
      <c r="Z4340" s="3" t="s">
        <v>30</v>
      </c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</row>
    <row r="4341" customFormat="false" ht="15.75" hidden="false" customHeight="false" outlineLevel="0" collapsed="false">
      <c r="A4341" s="3" t="n">
        <v>4340</v>
      </c>
      <c r="B4341" s="3" t="s">
        <v>12690</v>
      </c>
      <c r="C4341" s="3" t="s">
        <v>12691</v>
      </c>
      <c r="D4341" s="3" t="n">
        <v>1</v>
      </c>
      <c r="E4341" s="3" t="n">
        <v>12.7165266</v>
      </c>
      <c r="F4341" s="3" t="n">
        <v>120</v>
      </c>
      <c r="G4341" s="3" t="n">
        <v>120</v>
      </c>
      <c r="H4341" s="3" t="n">
        <v>19</v>
      </c>
      <c r="I4341" s="3" t="n">
        <v>19</v>
      </c>
      <c r="J4341" s="3" t="n">
        <v>151</v>
      </c>
      <c r="K4341" s="3" t="n">
        <v>151</v>
      </c>
      <c r="L4341" s="3" t="n">
        <v>25</v>
      </c>
      <c r="M4341" s="3" t="n">
        <v>25</v>
      </c>
      <c r="N4341" s="3" t="n">
        <v>-1</v>
      </c>
      <c r="O4341" s="3" t="n">
        <v>-1</v>
      </c>
      <c r="P4341" s="3" t="n">
        <v>8.9</v>
      </c>
      <c r="Q4341" s="3" t="n">
        <v>24.2</v>
      </c>
      <c r="R4341" s="3" t="s">
        <v>12692</v>
      </c>
      <c r="S4341" s="4" t="n">
        <v>45747.6941898148</v>
      </c>
      <c r="T4341" s="3" t="s">
        <v>256</v>
      </c>
      <c r="U4341" s="3" t="s">
        <v>256</v>
      </c>
      <c r="V4341" s="3" t="n">
        <v>0</v>
      </c>
      <c r="W4341" s="3" t="n">
        <v>0</v>
      </c>
      <c r="X4341" s="3" t="n">
        <v>0</v>
      </c>
      <c r="Y4341" s="3" t="s">
        <v>30</v>
      </c>
      <c r="Z4341" s="3" t="s">
        <v>30</v>
      </c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</row>
    <row r="4342" customFormat="false" ht="15.75" hidden="false" customHeight="false" outlineLevel="0" collapsed="false">
      <c r="A4342" s="3" t="n">
        <v>4341</v>
      </c>
      <c r="B4342" s="3" t="s">
        <v>12693</v>
      </c>
      <c r="C4342" s="3" t="s">
        <v>12694</v>
      </c>
      <c r="D4342" s="3" t="n">
        <v>1</v>
      </c>
      <c r="E4342" s="3" t="n">
        <v>3.5477746</v>
      </c>
      <c r="F4342" s="3" t="n">
        <v>322</v>
      </c>
      <c r="G4342" s="3" t="n">
        <v>322</v>
      </c>
      <c r="H4342" s="3" t="n">
        <v>23</v>
      </c>
      <c r="I4342" s="3" t="n">
        <v>23</v>
      </c>
      <c r="J4342" s="3" t="n">
        <v>431</v>
      </c>
      <c r="K4342" s="3" t="n">
        <v>431</v>
      </c>
      <c r="L4342" s="3" t="n">
        <v>41</v>
      </c>
      <c r="M4342" s="3" t="n">
        <v>41</v>
      </c>
      <c r="N4342" s="3" t="n">
        <v>42</v>
      </c>
      <c r="O4342" s="3" t="n">
        <v>-1</v>
      </c>
      <c r="P4342" s="3" t="n">
        <v>8.8</v>
      </c>
      <c r="Q4342" s="3" t="n">
        <v>24.2</v>
      </c>
      <c r="R4342" s="3" t="s">
        <v>12695</v>
      </c>
      <c r="S4342" s="4" t="n">
        <v>45747.6943981481</v>
      </c>
      <c r="T4342" s="3" t="s">
        <v>256</v>
      </c>
      <c r="U4342" s="3" t="s">
        <v>256</v>
      </c>
      <c r="V4342" s="3" t="n">
        <v>1</v>
      </c>
      <c r="W4342" s="3" t="n">
        <v>0</v>
      </c>
      <c r="X4342" s="3" t="n">
        <v>0</v>
      </c>
      <c r="Y4342" s="3" t="s">
        <v>30</v>
      </c>
      <c r="Z4342" s="3" t="s">
        <v>30</v>
      </c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3"/>
    </row>
    <row r="4343" customFormat="false" ht="15.75" hidden="false" customHeight="false" outlineLevel="0" collapsed="false">
      <c r="A4343" s="3" t="n">
        <v>4342</v>
      </c>
      <c r="B4343" s="3" t="s">
        <v>12696</v>
      </c>
      <c r="C4343" s="3" t="s">
        <v>12697</v>
      </c>
      <c r="D4343" s="3" t="n">
        <v>1</v>
      </c>
      <c r="E4343" s="3" t="n">
        <v>2.7087041</v>
      </c>
      <c r="F4343" s="3" t="n">
        <v>20</v>
      </c>
      <c r="G4343" s="3" t="n">
        <v>20</v>
      </c>
      <c r="H4343" s="3" t="n">
        <v>8</v>
      </c>
      <c r="I4343" s="3" t="n">
        <v>8</v>
      </c>
      <c r="J4343" s="3" t="n">
        <v>19</v>
      </c>
      <c r="K4343" s="3" t="n">
        <v>19</v>
      </c>
      <c r="L4343" s="3" t="n">
        <v>5</v>
      </c>
      <c r="M4343" s="3" t="n">
        <v>5</v>
      </c>
      <c r="N4343" s="3" t="n">
        <v>4</v>
      </c>
      <c r="O4343" s="3" t="n">
        <v>-1</v>
      </c>
      <c r="P4343" s="3" t="n">
        <v>8.9</v>
      </c>
      <c r="Q4343" s="3" t="n">
        <v>24.2</v>
      </c>
      <c r="R4343" s="3" t="s">
        <v>12698</v>
      </c>
      <c r="S4343" s="4" t="n">
        <v>45747.6945717593</v>
      </c>
      <c r="T4343" s="3" t="s">
        <v>37</v>
      </c>
      <c r="U4343" s="3" t="s">
        <v>37</v>
      </c>
      <c r="V4343" s="3" t="n">
        <v>1</v>
      </c>
      <c r="W4343" s="3" t="n">
        <v>0</v>
      </c>
      <c r="X4343" s="3" t="n">
        <v>0</v>
      </c>
      <c r="Y4343" s="3" t="s">
        <v>81</v>
      </c>
      <c r="Z4343" s="3" t="s">
        <v>30</v>
      </c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</row>
    <row r="4344" customFormat="false" ht="15.75" hidden="false" customHeight="false" outlineLevel="0" collapsed="false">
      <c r="A4344" s="3" t="n">
        <v>4343</v>
      </c>
      <c r="B4344" s="3" t="s">
        <v>12699</v>
      </c>
      <c r="C4344" s="3" t="s">
        <v>12700</v>
      </c>
      <c r="D4344" s="3" t="n">
        <v>1</v>
      </c>
      <c r="E4344" s="3" t="n">
        <v>4.1990323</v>
      </c>
      <c r="F4344" s="3" t="n">
        <v>45</v>
      </c>
      <c r="G4344" s="3" t="n">
        <v>45</v>
      </c>
      <c r="H4344" s="3" t="n">
        <v>13</v>
      </c>
      <c r="I4344" s="3" t="n">
        <v>13</v>
      </c>
      <c r="J4344" s="3" t="n">
        <v>45</v>
      </c>
      <c r="K4344" s="3" t="n">
        <v>45</v>
      </c>
      <c r="L4344" s="3" t="n">
        <v>9</v>
      </c>
      <c r="M4344" s="3" t="n">
        <v>9</v>
      </c>
      <c r="N4344" s="3" t="n">
        <v>9</v>
      </c>
      <c r="O4344" s="3" t="n">
        <v>-1</v>
      </c>
      <c r="P4344" s="3" t="n">
        <v>8.9</v>
      </c>
      <c r="Q4344" s="3" t="n">
        <v>24.2</v>
      </c>
      <c r="R4344" s="3" t="s">
        <v>12701</v>
      </c>
      <c r="S4344" s="4" t="n">
        <v>45747.7034259259</v>
      </c>
      <c r="T4344" s="3" t="s">
        <v>37</v>
      </c>
      <c r="U4344" s="3" t="s">
        <v>37</v>
      </c>
      <c r="V4344" s="3" t="n">
        <v>1</v>
      </c>
      <c r="W4344" s="3" t="n">
        <v>0</v>
      </c>
      <c r="X4344" s="3" t="n">
        <v>0</v>
      </c>
      <c r="Y4344" s="3" t="s">
        <v>81</v>
      </c>
      <c r="Z4344" s="3" t="s">
        <v>30</v>
      </c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</row>
    <row r="4345" customFormat="false" ht="15.75" hidden="false" customHeight="false" outlineLevel="0" collapsed="false">
      <c r="A4345" s="3" t="n">
        <v>4344</v>
      </c>
      <c r="B4345" s="3" t="s">
        <v>12702</v>
      </c>
      <c r="C4345" s="3" t="s">
        <v>12703</v>
      </c>
      <c r="D4345" s="3" t="n">
        <v>1</v>
      </c>
      <c r="E4345" s="3" t="n">
        <v>0.1487861</v>
      </c>
      <c r="F4345" s="3" t="n">
        <v>17</v>
      </c>
      <c r="G4345" s="3" t="n">
        <v>17</v>
      </c>
      <c r="H4345" s="3" t="n">
        <v>10</v>
      </c>
      <c r="I4345" s="3" t="n">
        <v>10</v>
      </c>
      <c r="J4345" s="3" t="n">
        <v>11</v>
      </c>
      <c r="K4345" s="3" t="n">
        <v>11</v>
      </c>
      <c r="L4345" s="3" t="n">
        <v>3</v>
      </c>
      <c r="M4345" s="3" t="n">
        <v>3</v>
      </c>
      <c r="N4345" s="3" t="n">
        <v>-1</v>
      </c>
      <c r="O4345" s="3" t="n">
        <v>-1</v>
      </c>
      <c r="P4345" s="3" t="n">
        <v>8.9</v>
      </c>
      <c r="Q4345" s="3" t="n">
        <v>24.2</v>
      </c>
      <c r="R4345" s="3" t="s">
        <v>12704</v>
      </c>
      <c r="S4345" s="4" t="n">
        <v>45747.7034606482</v>
      </c>
      <c r="T4345" s="3" t="s">
        <v>256</v>
      </c>
      <c r="U4345" s="3" t="s">
        <v>256</v>
      </c>
      <c r="V4345" s="3" t="n">
        <v>0</v>
      </c>
      <c r="W4345" s="3" t="n">
        <v>0</v>
      </c>
      <c r="X4345" s="3" t="n">
        <v>0</v>
      </c>
      <c r="Y4345" s="3" t="s">
        <v>30</v>
      </c>
      <c r="Z4345" s="3" t="s">
        <v>30</v>
      </c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</row>
    <row r="4346" customFormat="false" ht="15.75" hidden="false" customHeight="false" outlineLevel="0" collapsed="false">
      <c r="A4346" s="3" t="n">
        <v>4345</v>
      </c>
      <c r="B4346" s="3" t="s">
        <v>12705</v>
      </c>
      <c r="C4346" s="3" t="s">
        <v>12706</v>
      </c>
      <c r="D4346" s="3" t="n">
        <v>1</v>
      </c>
      <c r="E4346" s="3" t="n">
        <v>2.6329776</v>
      </c>
      <c r="F4346" s="3" t="n">
        <v>30</v>
      </c>
      <c r="G4346" s="3" t="n">
        <v>30</v>
      </c>
      <c r="H4346" s="3" t="n">
        <v>12</v>
      </c>
      <c r="I4346" s="3" t="n">
        <v>12</v>
      </c>
      <c r="J4346" s="3" t="n">
        <v>27</v>
      </c>
      <c r="K4346" s="3" t="n">
        <v>27</v>
      </c>
      <c r="L4346" s="3" t="n">
        <v>7</v>
      </c>
      <c r="M4346" s="3" t="n">
        <v>7</v>
      </c>
      <c r="N4346" s="3" t="n">
        <v>-1</v>
      </c>
      <c r="O4346" s="3" t="n">
        <v>-1</v>
      </c>
      <c r="P4346" s="3" t="n">
        <v>8.9</v>
      </c>
      <c r="Q4346" s="3" t="n">
        <v>24.2</v>
      </c>
      <c r="R4346" s="3" t="s">
        <v>12707</v>
      </c>
      <c r="S4346" s="4" t="n">
        <v>45747.7035763889</v>
      </c>
      <c r="T4346" s="3" t="s">
        <v>37</v>
      </c>
      <c r="U4346" s="3" t="s">
        <v>37</v>
      </c>
      <c r="V4346" s="3" t="n">
        <v>0</v>
      </c>
      <c r="W4346" s="3" t="n">
        <v>0</v>
      </c>
      <c r="X4346" s="3" t="n">
        <v>0</v>
      </c>
      <c r="Y4346" s="3" t="s">
        <v>30</v>
      </c>
      <c r="Z4346" s="3" t="s">
        <v>30</v>
      </c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3"/>
    </row>
    <row r="4347" customFormat="false" ht="15.75" hidden="false" customHeight="false" outlineLevel="0" collapsed="false">
      <c r="A4347" s="3" t="n">
        <v>4346</v>
      </c>
      <c r="B4347" s="3" t="s">
        <v>12708</v>
      </c>
      <c r="C4347" s="3" t="s">
        <v>12709</v>
      </c>
      <c r="D4347" s="3" t="n">
        <v>1</v>
      </c>
      <c r="E4347" s="3" t="n">
        <v>4.0401819</v>
      </c>
      <c r="F4347" s="3" t="n">
        <v>73</v>
      </c>
      <c r="G4347" s="3" t="n">
        <v>73</v>
      </c>
      <c r="H4347" s="3" t="n">
        <v>21</v>
      </c>
      <c r="I4347" s="3" t="n">
        <v>21</v>
      </c>
      <c r="J4347" s="3" t="n">
        <v>64</v>
      </c>
      <c r="K4347" s="3" t="n">
        <v>64</v>
      </c>
      <c r="L4347" s="3" t="n">
        <v>17</v>
      </c>
      <c r="M4347" s="3" t="n">
        <v>17</v>
      </c>
      <c r="N4347" s="3" t="n">
        <v>-1</v>
      </c>
      <c r="O4347" s="3" t="n">
        <v>-1</v>
      </c>
      <c r="P4347" s="3" t="n">
        <v>8.9</v>
      </c>
      <c r="Q4347" s="3" t="n">
        <v>24.2</v>
      </c>
      <c r="R4347" s="3" t="s">
        <v>12710</v>
      </c>
      <c r="S4347" s="4" t="n">
        <v>45747.7037384259</v>
      </c>
      <c r="T4347" s="3" t="s">
        <v>37</v>
      </c>
      <c r="U4347" s="3" t="s">
        <v>37</v>
      </c>
      <c r="V4347" s="3" t="n">
        <v>0</v>
      </c>
      <c r="W4347" s="3" t="n">
        <v>0</v>
      </c>
      <c r="X4347" s="3" t="n">
        <v>0</v>
      </c>
      <c r="Y4347" s="3" t="s">
        <v>30</v>
      </c>
      <c r="Z4347" s="3" t="s">
        <v>30</v>
      </c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</row>
    <row r="4348" customFormat="false" ht="15.75" hidden="false" customHeight="false" outlineLevel="0" collapsed="false">
      <c r="A4348" s="3" t="n">
        <v>4347</v>
      </c>
      <c r="B4348" s="3" t="s">
        <v>12711</v>
      </c>
      <c r="C4348" s="3" t="s">
        <v>12712</v>
      </c>
      <c r="D4348" s="3" t="n">
        <v>1</v>
      </c>
      <c r="E4348" s="3" t="n">
        <v>0.2278141</v>
      </c>
      <c r="F4348" s="3" t="n">
        <v>29</v>
      </c>
      <c r="G4348" s="3" t="n">
        <v>29</v>
      </c>
      <c r="H4348" s="3" t="n">
        <v>14</v>
      </c>
      <c r="I4348" s="3" t="n">
        <v>14</v>
      </c>
      <c r="J4348" s="3" t="n">
        <v>19</v>
      </c>
      <c r="K4348" s="3" t="n">
        <v>19</v>
      </c>
      <c r="L4348" s="3" t="n">
        <v>7</v>
      </c>
      <c r="M4348" s="3" t="n">
        <v>7</v>
      </c>
      <c r="N4348" s="3" t="n">
        <v>-1</v>
      </c>
      <c r="O4348" s="3" t="n">
        <v>-1</v>
      </c>
      <c r="P4348" s="3" t="n">
        <v>8.9</v>
      </c>
      <c r="Q4348" s="3" t="n">
        <v>24.2</v>
      </c>
      <c r="R4348" s="3" t="s">
        <v>12713</v>
      </c>
      <c r="S4348" s="4" t="n">
        <v>45747.7037847222</v>
      </c>
      <c r="T4348" s="3" t="s">
        <v>37</v>
      </c>
      <c r="U4348" s="3" t="s">
        <v>37</v>
      </c>
      <c r="V4348" s="3" t="n">
        <v>0</v>
      </c>
      <c r="W4348" s="3" t="n">
        <v>0</v>
      </c>
      <c r="X4348" s="3" t="n">
        <v>0</v>
      </c>
      <c r="Y4348" s="3" t="s">
        <v>30</v>
      </c>
      <c r="Z4348" s="3" t="s">
        <v>30</v>
      </c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3"/>
    </row>
    <row r="4349" customFormat="false" ht="15.75" hidden="false" customHeight="false" outlineLevel="0" collapsed="false">
      <c r="A4349" s="3" t="n">
        <v>4348</v>
      </c>
      <c r="B4349" s="3" t="s">
        <v>12714</v>
      </c>
      <c r="C4349" s="3" t="s">
        <v>12715</v>
      </c>
      <c r="D4349" s="3" t="n">
        <v>1</v>
      </c>
      <c r="E4349" s="3" t="n">
        <v>1.4346709</v>
      </c>
      <c r="F4349" s="3" t="n">
        <v>105</v>
      </c>
      <c r="G4349" s="3" t="n">
        <v>105</v>
      </c>
      <c r="H4349" s="3" t="n">
        <v>17</v>
      </c>
      <c r="I4349" s="3" t="n">
        <v>17</v>
      </c>
      <c r="J4349" s="3" t="n">
        <v>108</v>
      </c>
      <c r="K4349" s="3" t="n">
        <v>108</v>
      </c>
      <c r="L4349" s="3" t="n">
        <v>10</v>
      </c>
      <c r="M4349" s="3" t="n">
        <v>10</v>
      </c>
      <c r="N4349" s="3" t="n">
        <v>-1</v>
      </c>
      <c r="O4349" s="3" t="n">
        <v>-1</v>
      </c>
      <c r="P4349" s="3" t="n">
        <v>8.6</v>
      </c>
      <c r="Q4349" s="3" t="n">
        <v>24.2</v>
      </c>
      <c r="R4349" s="3" t="s">
        <v>12716</v>
      </c>
      <c r="S4349" s="4" t="n">
        <v>45747.7038310185</v>
      </c>
      <c r="T4349" s="3" t="s">
        <v>29</v>
      </c>
      <c r="U4349" s="3" t="s">
        <v>29</v>
      </c>
      <c r="V4349" s="3" t="n">
        <v>0</v>
      </c>
      <c r="W4349" s="3" t="n">
        <v>0</v>
      </c>
      <c r="X4349" s="3" t="n">
        <v>0</v>
      </c>
      <c r="Y4349" s="3" t="s">
        <v>30</v>
      </c>
      <c r="Z4349" s="3" t="s">
        <v>30</v>
      </c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</row>
    <row r="4350" customFormat="false" ht="15.75" hidden="false" customHeight="false" outlineLevel="0" collapsed="false">
      <c r="A4350" s="3" t="n">
        <v>4349</v>
      </c>
      <c r="B4350" s="3" t="s">
        <v>12717</v>
      </c>
      <c r="C4350" s="3" t="s">
        <v>12718</v>
      </c>
      <c r="D4350" s="3" t="n">
        <v>1</v>
      </c>
      <c r="E4350" s="3" t="n">
        <v>0.4982546</v>
      </c>
      <c r="F4350" s="3" t="n">
        <v>12</v>
      </c>
      <c r="G4350" s="3" t="n">
        <v>12</v>
      </c>
      <c r="H4350" s="3" t="n">
        <v>6</v>
      </c>
      <c r="I4350" s="3" t="n">
        <v>6</v>
      </c>
      <c r="J4350" s="3" t="n">
        <v>10</v>
      </c>
      <c r="K4350" s="3" t="n">
        <v>10</v>
      </c>
      <c r="L4350" s="3" t="n">
        <v>2</v>
      </c>
      <c r="M4350" s="3" t="n">
        <v>2</v>
      </c>
      <c r="N4350" s="3" t="n">
        <v>-1</v>
      </c>
      <c r="O4350" s="3" t="n">
        <v>-1</v>
      </c>
      <c r="P4350" s="3" t="n">
        <v>8.9</v>
      </c>
      <c r="Q4350" s="3" t="n">
        <v>24.2</v>
      </c>
      <c r="R4350" s="3" t="s">
        <v>12719</v>
      </c>
      <c r="S4350" s="4" t="n">
        <v>45747.7038888889</v>
      </c>
      <c r="T4350" s="3" t="s">
        <v>2259</v>
      </c>
      <c r="U4350" s="3" t="s">
        <v>2259</v>
      </c>
      <c r="V4350" s="3" t="n">
        <v>0</v>
      </c>
      <c r="W4350" s="3" t="n">
        <v>0</v>
      </c>
      <c r="X4350" s="3" t="n">
        <v>0</v>
      </c>
      <c r="Y4350" s="3" t="s">
        <v>30</v>
      </c>
      <c r="Z4350" s="3" t="s">
        <v>30</v>
      </c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</row>
    <row r="4351" customFormat="false" ht="15.75" hidden="false" customHeight="false" outlineLevel="0" collapsed="false">
      <c r="A4351" s="3" t="n">
        <v>4350</v>
      </c>
      <c r="B4351" s="3" t="s">
        <v>12720</v>
      </c>
      <c r="C4351" s="3" t="s">
        <v>12721</v>
      </c>
      <c r="D4351" s="3" t="n">
        <v>1</v>
      </c>
      <c r="E4351" s="3" t="n">
        <v>5.9719182</v>
      </c>
      <c r="F4351" s="3" t="n">
        <v>492</v>
      </c>
      <c r="G4351" s="3" t="n">
        <v>492</v>
      </c>
      <c r="H4351" s="3" t="n">
        <v>29</v>
      </c>
      <c r="I4351" s="3" t="n">
        <v>29</v>
      </c>
      <c r="J4351" s="3" t="n">
        <v>685</v>
      </c>
      <c r="K4351" s="3" t="n">
        <v>685</v>
      </c>
      <c r="L4351" s="3" t="n">
        <v>69</v>
      </c>
      <c r="M4351" s="3" t="n">
        <v>69</v>
      </c>
      <c r="N4351" s="3" t="n">
        <v>120</v>
      </c>
      <c r="O4351" s="3" t="n">
        <v>-1</v>
      </c>
      <c r="P4351" s="3" t="n">
        <v>8.8</v>
      </c>
      <c r="Q4351" s="3" t="n">
        <v>24.2</v>
      </c>
      <c r="R4351" s="3" t="s">
        <v>12722</v>
      </c>
      <c r="S4351" s="4" t="n">
        <v>45747.7041782407</v>
      </c>
      <c r="T4351" s="3" t="s">
        <v>4910</v>
      </c>
      <c r="U4351" s="3" t="s">
        <v>4910</v>
      </c>
      <c r="V4351" s="3" t="n">
        <v>1</v>
      </c>
      <c r="W4351" s="3" t="n">
        <v>0</v>
      </c>
      <c r="X4351" s="3" t="n">
        <v>0</v>
      </c>
      <c r="Y4351" s="3" t="s">
        <v>30</v>
      </c>
      <c r="Z4351" s="3" t="s">
        <v>30</v>
      </c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</row>
    <row r="4352" customFormat="false" ht="15.75" hidden="false" customHeight="false" outlineLevel="0" collapsed="false">
      <c r="A4352" s="3" t="n">
        <v>4351</v>
      </c>
      <c r="B4352" s="3" t="s">
        <v>12723</v>
      </c>
      <c r="C4352" s="3" t="s">
        <v>12724</v>
      </c>
      <c r="D4352" s="3" t="n">
        <v>1</v>
      </c>
      <c r="E4352" s="3" t="n">
        <v>5.6843048</v>
      </c>
      <c r="F4352" s="3" t="n">
        <v>176</v>
      </c>
      <c r="G4352" s="3" t="n">
        <v>176</v>
      </c>
      <c r="H4352" s="3" t="n">
        <v>11</v>
      </c>
      <c r="I4352" s="3" t="n">
        <v>11</v>
      </c>
      <c r="J4352" s="3" t="n">
        <v>281</v>
      </c>
      <c r="K4352" s="3" t="n">
        <v>281</v>
      </c>
      <c r="L4352" s="3" t="n">
        <v>65</v>
      </c>
      <c r="M4352" s="3" t="n">
        <v>65</v>
      </c>
      <c r="N4352" s="3" t="n">
        <v>177</v>
      </c>
      <c r="O4352" s="3" t="n">
        <v>-1</v>
      </c>
      <c r="P4352" s="3" t="n">
        <v>8.8</v>
      </c>
      <c r="Q4352" s="3" t="n">
        <v>24.2</v>
      </c>
      <c r="R4352" s="3" t="s">
        <v>12725</v>
      </c>
      <c r="S4352" s="4" t="n">
        <v>45747.7044791667</v>
      </c>
      <c r="T4352" s="3" t="s">
        <v>256</v>
      </c>
      <c r="U4352" s="3" t="s">
        <v>256</v>
      </c>
      <c r="V4352" s="3" t="n">
        <v>1</v>
      </c>
      <c r="W4352" s="3" t="n">
        <v>0</v>
      </c>
      <c r="X4352" s="3" t="n">
        <v>0</v>
      </c>
      <c r="Y4352" s="3" t="s">
        <v>30</v>
      </c>
      <c r="Z4352" s="3" t="s">
        <v>30</v>
      </c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</row>
    <row r="4353" customFormat="false" ht="15.75" hidden="false" customHeight="false" outlineLevel="0" collapsed="false">
      <c r="A4353" s="3" t="n">
        <v>4352</v>
      </c>
      <c r="B4353" s="3" t="s">
        <v>12726</v>
      </c>
      <c r="C4353" s="3" t="s">
        <v>12727</v>
      </c>
      <c r="D4353" s="3" t="n">
        <v>1</v>
      </c>
      <c r="E4353" s="3" t="n">
        <v>8.9320204</v>
      </c>
      <c r="F4353" s="3" t="n">
        <v>176</v>
      </c>
      <c r="G4353" s="3" t="n">
        <v>176</v>
      </c>
      <c r="H4353" s="3" t="n">
        <v>3</v>
      </c>
      <c r="I4353" s="3" t="n">
        <v>3</v>
      </c>
      <c r="J4353" s="3" t="n">
        <v>180</v>
      </c>
      <c r="K4353" s="3" t="n">
        <v>180</v>
      </c>
      <c r="L4353" s="3" t="n">
        <v>35</v>
      </c>
      <c r="M4353" s="3" t="n">
        <v>35</v>
      </c>
      <c r="N4353" s="3" t="n">
        <v>-1</v>
      </c>
      <c r="O4353" s="3" t="n">
        <v>-1</v>
      </c>
      <c r="P4353" s="3" t="n">
        <v>8.3</v>
      </c>
      <c r="Q4353" s="3" t="n">
        <v>24.2</v>
      </c>
      <c r="R4353" s="3" t="s">
        <v>12728</v>
      </c>
      <c r="S4353" s="4" t="n">
        <v>45747.7046643519</v>
      </c>
      <c r="T4353" s="3" t="s">
        <v>1920</v>
      </c>
      <c r="U4353" s="3" t="s">
        <v>1920</v>
      </c>
      <c r="V4353" s="3" t="n">
        <v>0</v>
      </c>
      <c r="W4353" s="3" t="n">
        <v>0</v>
      </c>
      <c r="X4353" s="3" t="n">
        <v>0</v>
      </c>
      <c r="Y4353" s="3" t="s">
        <v>30</v>
      </c>
      <c r="Z4353" s="3" t="s">
        <v>30</v>
      </c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3"/>
    </row>
    <row r="4354" customFormat="false" ht="15.75" hidden="false" customHeight="false" outlineLevel="0" collapsed="false">
      <c r="A4354" s="3" t="n">
        <v>4353</v>
      </c>
      <c r="B4354" s="3" t="s">
        <v>12729</v>
      </c>
      <c r="C4354" s="3" t="s">
        <v>12730</v>
      </c>
      <c r="D4354" s="3" t="n">
        <v>1</v>
      </c>
      <c r="E4354" s="3" t="n">
        <v>0.700744</v>
      </c>
      <c r="F4354" s="3" t="n">
        <v>41</v>
      </c>
      <c r="G4354" s="3" t="n">
        <v>41</v>
      </c>
      <c r="H4354" s="3" t="n">
        <v>10</v>
      </c>
      <c r="I4354" s="3" t="n">
        <v>10</v>
      </c>
      <c r="J4354" s="3" t="n">
        <v>49</v>
      </c>
      <c r="K4354" s="3" t="n">
        <v>49</v>
      </c>
      <c r="L4354" s="3" t="n">
        <v>8</v>
      </c>
      <c r="M4354" s="3" t="n">
        <v>8</v>
      </c>
      <c r="N4354" s="3" t="n">
        <v>-1</v>
      </c>
      <c r="O4354" s="3" t="n">
        <v>-1</v>
      </c>
      <c r="P4354" s="3" t="n">
        <v>8.4</v>
      </c>
      <c r="Q4354" s="3" t="n">
        <v>24.2</v>
      </c>
      <c r="R4354" s="3" t="s">
        <v>12731</v>
      </c>
      <c r="S4354" s="4" t="n">
        <v>45747.7047222222</v>
      </c>
      <c r="T4354" s="3" t="s">
        <v>1920</v>
      </c>
      <c r="U4354" s="3" t="s">
        <v>1920</v>
      </c>
      <c r="V4354" s="3" t="n">
        <v>0</v>
      </c>
      <c r="W4354" s="3" t="n">
        <v>0</v>
      </c>
      <c r="X4354" s="3" t="n">
        <v>0</v>
      </c>
      <c r="Y4354" s="3" t="s">
        <v>30</v>
      </c>
      <c r="Z4354" s="3" t="s">
        <v>30</v>
      </c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</row>
    <row r="4355" customFormat="false" ht="15.75" hidden="false" customHeight="false" outlineLevel="0" collapsed="false">
      <c r="A4355" s="3" t="n">
        <v>4354</v>
      </c>
      <c r="B4355" s="3" t="s">
        <v>12732</v>
      </c>
      <c r="C4355" s="3" t="s">
        <v>12733</v>
      </c>
      <c r="D4355" s="3" t="n">
        <v>1</v>
      </c>
      <c r="E4355" s="3" t="n">
        <v>0.1022979</v>
      </c>
      <c r="F4355" s="3" t="n">
        <v>8</v>
      </c>
      <c r="G4355" s="3" t="n">
        <v>8</v>
      </c>
      <c r="H4355" s="3" t="n">
        <v>3</v>
      </c>
      <c r="I4355" s="3" t="n">
        <v>3</v>
      </c>
      <c r="J4355" s="3" t="n">
        <v>5</v>
      </c>
      <c r="K4355" s="3" t="n">
        <v>5</v>
      </c>
      <c r="L4355" s="3" t="n">
        <v>1</v>
      </c>
      <c r="M4355" s="3" t="n">
        <v>1</v>
      </c>
      <c r="N4355" s="3" t="n">
        <v>-1</v>
      </c>
      <c r="O4355" s="3" t="n">
        <v>-1</v>
      </c>
      <c r="P4355" s="3" t="n">
        <v>8.3</v>
      </c>
      <c r="Q4355" s="3" t="n">
        <v>24.2</v>
      </c>
      <c r="R4355" s="3" t="s">
        <v>12734</v>
      </c>
      <c r="S4355" s="4" t="n">
        <v>45747.7047337963</v>
      </c>
      <c r="T4355" s="3" t="s">
        <v>1920</v>
      </c>
      <c r="U4355" s="3" t="s">
        <v>1920</v>
      </c>
      <c r="V4355" s="3" t="n">
        <v>0</v>
      </c>
      <c r="W4355" s="3" t="n">
        <v>0</v>
      </c>
      <c r="X4355" s="3" t="n">
        <v>0</v>
      </c>
      <c r="Y4355" s="3" t="s">
        <v>30</v>
      </c>
      <c r="Z4355" s="3" t="s">
        <v>30</v>
      </c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</row>
    <row r="4356" customFormat="false" ht="15.75" hidden="false" customHeight="false" outlineLevel="0" collapsed="false">
      <c r="A4356" s="3" t="n">
        <v>4355</v>
      </c>
      <c r="B4356" s="3" t="s">
        <v>12735</v>
      </c>
      <c r="C4356" s="3" t="s">
        <v>12736</v>
      </c>
      <c r="D4356" s="3" t="n">
        <v>1</v>
      </c>
      <c r="E4356" s="3" t="n">
        <v>0.8431831</v>
      </c>
      <c r="F4356" s="3" t="n">
        <v>16</v>
      </c>
      <c r="G4356" s="3" t="n">
        <v>16</v>
      </c>
      <c r="H4356" s="3" t="n">
        <v>4</v>
      </c>
      <c r="I4356" s="3" t="n">
        <v>4</v>
      </c>
      <c r="J4356" s="3" t="n">
        <v>18</v>
      </c>
      <c r="K4356" s="3" t="n">
        <v>18</v>
      </c>
      <c r="L4356" s="3" t="n">
        <v>3</v>
      </c>
      <c r="M4356" s="3" t="n">
        <v>3</v>
      </c>
      <c r="N4356" s="3" t="n">
        <v>0</v>
      </c>
      <c r="O4356" s="3" t="n">
        <v>-1</v>
      </c>
      <c r="P4356" s="3" t="n">
        <v>8.3</v>
      </c>
      <c r="Q4356" s="3" t="n">
        <v>24.2</v>
      </c>
      <c r="R4356" s="3" t="s">
        <v>12737</v>
      </c>
      <c r="S4356" s="4" t="n">
        <v>45747.7047916667</v>
      </c>
      <c r="T4356" s="3" t="s">
        <v>1920</v>
      </c>
      <c r="U4356" s="3" t="s">
        <v>1920</v>
      </c>
      <c r="V4356" s="3" t="n">
        <v>1</v>
      </c>
      <c r="W4356" s="3" t="n">
        <v>0</v>
      </c>
      <c r="X4356" s="3" t="n">
        <v>0</v>
      </c>
      <c r="Y4356" s="3" t="s">
        <v>30</v>
      </c>
      <c r="Z4356" s="3" t="s">
        <v>30</v>
      </c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  <c r="BH4356" s="3"/>
      <c r="BI4356" s="3"/>
      <c r="BJ4356" s="3"/>
    </row>
    <row r="4357" customFormat="false" ht="15.75" hidden="false" customHeight="false" outlineLevel="0" collapsed="false">
      <c r="A4357" s="3" t="n">
        <v>4356</v>
      </c>
      <c r="B4357" s="3" t="s">
        <v>12738</v>
      </c>
      <c r="C4357" s="3" t="s">
        <v>12739</v>
      </c>
      <c r="D4357" s="3" t="n">
        <v>1</v>
      </c>
      <c r="E4357" s="3" t="n">
        <v>1.6402397</v>
      </c>
      <c r="F4357" s="3" t="n">
        <v>29</v>
      </c>
      <c r="G4357" s="3" t="n">
        <v>29</v>
      </c>
      <c r="H4357" s="3" t="n">
        <v>5</v>
      </c>
      <c r="I4357" s="3" t="n">
        <v>5</v>
      </c>
      <c r="J4357" s="3" t="n">
        <v>34</v>
      </c>
      <c r="K4357" s="3" t="n">
        <v>34</v>
      </c>
      <c r="L4357" s="3" t="n">
        <v>5</v>
      </c>
      <c r="M4357" s="3" t="n">
        <v>5</v>
      </c>
      <c r="N4357" s="3" t="n">
        <v>0</v>
      </c>
      <c r="O4357" s="3" t="n">
        <v>-1</v>
      </c>
      <c r="P4357" s="3" t="n">
        <v>8.3</v>
      </c>
      <c r="Q4357" s="3" t="n">
        <v>24.2</v>
      </c>
      <c r="R4357" s="3" t="s">
        <v>12740</v>
      </c>
      <c r="S4357" s="4" t="n">
        <v>45747.7048726852</v>
      </c>
      <c r="T4357" s="3" t="s">
        <v>1920</v>
      </c>
      <c r="U4357" s="3" t="s">
        <v>1920</v>
      </c>
      <c r="V4357" s="3" t="n">
        <v>1</v>
      </c>
      <c r="W4357" s="3" t="n">
        <v>0</v>
      </c>
      <c r="X4357" s="3" t="n">
        <v>0</v>
      </c>
      <c r="Y4357" s="3" t="s">
        <v>30</v>
      </c>
      <c r="Z4357" s="3" t="s">
        <v>30</v>
      </c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/>
    </row>
    <row r="4358" customFormat="false" ht="15.75" hidden="false" customHeight="false" outlineLevel="0" collapsed="false">
      <c r="A4358" s="3" t="n">
        <v>4357</v>
      </c>
      <c r="B4358" s="3" t="s">
        <v>12741</v>
      </c>
      <c r="C4358" s="3" t="s">
        <v>12742</v>
      </c>
      <c r="D4358" s="3" t="n">
        <v>1</v>
      </c>
      <c r="E4358" s="3" t="n">
        <v>5.339964</v>
      </c>
      <c r="F4358" s="3" t="n">
        <v>38</v>
      </c>
      <c r="G4358" s="3" t="n">
        <v>38</v>
      </c>
      <c r="H4358" s="3" t="n">
        <v>8</v>
      </c>
      <c r="I4358" s="3" t="n">
        <v>8</v>
      </c>
      <c r="J4358" s="3" t="n">
        <v>45</v>
      </c>
      <c r="K4358" s="3" t="n">
        <v>45</v>
      </c>
      <c r="L4358" s="3" t="n">
        <v>9</v>
      </c>
      <c r="M4358" s="3" t="n">
        <v>9</v>
      </c>
      <c r="N4358" s="3" t="n">
        <v>0</v>
      </c>
      <c r="O4358" s="3" t="n">
        <v>-1</v>
      </c>
      <c r="P4358" s="3" t="n">
        <v>8.4</v>
      </c>
      <c r="Q4358" s="3" t="n">
        <v>24.2</v>
      </c>
      <c r="R4358" s="3" t="s">
        <v>12743</v>
      </c>
      <c r="S4358" s="4" t="n">
        <v>45747.7051041667</v>
      </c>
      <c r="T4358" s="3" t="s">
        <v>1920</v>
      </c>
      <c r="U4358" s="3" t="s">
        <v>1920</v>
      </c>
      <c r="V4358" s="3" t="n">
        <v>1</v>
      </c>
      <c r="W4358" s="3" t="n">
        <v>0</v>
      </c>
      <c r="X4358" s="3" t="n">
        <v>0</v>
      </c>
      <c r="Y4358" s="3" t="s">
        <v>30</v>
      </c>
      <c r="Z4358" s="3" t="s">
        <v>30</v>
      </c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</row>
    <row r="4359" customFormat="false" ht="15.75" hidden="false" customHeight="false" outlineLevel="0" collapsed="false">
      <c r="A4359" s="3" t="n">
        <v>4358</v>
      </c>
      <c r="B4359" s="3" t="s">
        <v>12744</v>
      </c>
      <c r="C4359" s="3" t="s">
        <v>12745</v>
      </c>
      <c r="D4359" s="3" t="n">
        <v>1</v>
      </c>
      <c r="E4359" s="3" t="n">
        <v>1.2104603</v>
      </c>
      <c r="F4359" s="3" t="n">
        <v>25</v>
      </c>
      <c r="G4359" s="3" t="n">
        <v>25</v>
      </c>
      <c r="H4359" s="3" t="n">
        <v>8</v>
      </c>
      <c r="I4359" s="3" t="n">
        <v>8</v>
      </c>
      <c r="J4359" s="3" t="n">
        <v>29</v>
      </c>
      <c r="K4359" s="3" t="n">
        <v>29</v>
      </c>
      <c r="L4359" s="3" t="n">
        <v>7</v>
      </c>
      <c r="M4359" s="3" t="n">
        <v>7</v>
      </c>
      <c r="N4359" s="3" t="n">
        <v>-1</v>
      </c>
      <c r="O4359" s="3" t="n">
        <v>-1</v>
      </c>
      <c r="P4359" s="3" t="n">
        <v>8.3</v>
      </c>
      <c r="Q4359" s="3" t="n">
        <v>24.2</v>
      </c>
      <c r="R4359" s="3" t="s">
        <v>12746</v>
      </c>
      <c r="S4359" s="4" t="n">
        <v>45747.7051851852</v>
      </c>
      <c r="T4359" s="3" t="s">
        <v>1920</v>
      </c>
      <c r="U4359" s="3" t="s">
        <v>1920</v>
      </c>
      <c r="V4359" s="3" t="n">
        <v>0</v>
      </c>
      <c r="W4359" s="3" t="n">
        <v>0</v>
      </c>
      <c r="X4359" s="3" t="n">
        <v>0</v>
      </c>
      <c r="Y4359" s="3" t="s">
        <v>30</v>
      </c>
      <c r="Z4359" s="3" t="s">
        <v>30</v>
      </c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3"/>
    </row>
    <row r="4360" customFormat="false" ht="15.75" hidden="false" customHeight="false" outlineLevel="0" collapsed="false">
      <c r="A4360" s="3" t="n">
        <v>4359</v>
      </c>
      <c r="B4360" s="3" t="s">
        <v>12747</v>
      </c>
      <c r="C4360" s="3" t="s">
        <v>12748</v>
      </c>
      <c r="D4360" s="3" t="n">
        <v>1</v>
      </c>
      <c r="E4360" s="3" t="n">
        <v>10.5920276</v>
      </c>
      <c r="F4360" s="3" t="n">
        <v>69</v>
      </c>
      <c r="G4360" s="3" t="n">
        <v>69</v>
      </c>
      <c r="H4360" s="3" t="n">
        <v>14</v>
      </c>
      <c r="I4360" s="3" t="n">
        <v>14</v>
      </c>
      <c r="J4360" s="3" t="n">
        <v>75</v>
      </c>
      <c r="K4360" s="3" t="n">
        <v>75</v>
      </c>
      <c r="L4360" s="3" t="n">
        <v>10</v>
      </c>
      <c r="M4360" s="3" t="n">
        <v>10</v>
      </c>
      <c r="N4360" s="3" t="n">
        <v>-1</v>
      </c>
      <c r="O4360" s="3" t="n">
        <v>-1</v>
      </c>
      <c r="P4360" s="3" t="n">
        <v>8.4</v>
      </c>
      <c r="Q4360" s="3" t="n">
        <v>24.2</v>
      </c>
      <c r="R4360" s="3" t="s">
        <v>12749</v>
      </c>
      <c r="S4360" s="4" t="n">
        <v>45747.7056018519</v>
      </c>
      <c r="T4360" s="3" t="s">
        <v>29</v>
      </c>
      <c r="U4360" s="3" t="s">
        <v>29</v>
      </c>
      <c r="V4360" s="3" t="n">
        <v>0</v>
      </c>
      <c r="W4360" s="3" t="n">
        <v>0</v>
      </c>
      <c r="X4360" s="3" t="n">
        <v>0</v>
      </c>
      <c r="Y4360" s="3" t="s">
        <v>30</v>
      </c>
      <c r="Z4360" s="3" t="s">
        <v>30</v>
      </c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</row>
    <row r="4361" customFormat="false" ht="15.75" hidden="false" customHeight="false" outlineLevel="0" collapsed="false">
      <c r="A4361" s="3" t="n">
        <v>4360</v>
      </c>
      <c r="B4361" s="3" t="s">
        <v>12750</v>
      </c>
      <c r="C4361" s="3" t="s">
        <v>12751</v>
      </c>
      <c r="D4361" s="3" t="n">
        <v>1</v>
      </c>
      <c r="E4361" s="3" t="n">
        <v>21.7184651</v>
      </c>
      <c r="F4361" s="3" t="n">
        <v>553</v>
      </c>
      <c r="G4361" s="3" t="n">
        <v>553</v>
      </c>
      <c r="H4361" s="3" t="n">
        <v>32</v>
      </c>
      <c r="I4361" s="3" t="n">
        <v>32</v>
      </c>
      <c r="J4361" s="3" t="n">
        <v>689</v>
      </c>
      <c r="K4361" s="3" t="n">
        <v>689</v>
      </c>
      <c r="L4361" s="3" t="n">
        <v>90</v>
      </c>
      <c r="M4361" s="3" t="n">
        <v>90</v>
      </c>
      <c r="N4361" s="3" t="n">
        <v>-1</v>
      </c>
      <c r="O4361" s="3" t="n">
        <v>-1</v>
      </c>
      <c r="P4361" s="3" t="n">
        <v>8.9</v>
      </c>
      <c r="Q4361" s="3" t="n">
        <v>24.2</v>
      </c>
      <c r="R4361" s="3" t="s">
        <v>12752</v>
      </c>
      <c r="S4361" s="4" t="n">
        <v>45747.706099537</v>
      </c>
      <c r="T4361" s="3" t="s">
        <v>1899</v>
      </c>
      <c r="U4361" s="3" t="s">
        <v>1899</v>
      </c>
      <c r="V4361" s="3" t="n">
        <v>0</v>
      </c>
      <c r="W4361" s="3" t="n">
        <v>0</v>
      </c>
      <c r="X4361" s="3" t="n">
        <v>0</v>
      </c>
      <c r="Y4361" s="3" t="s">
        <v>30</v>
      </c>
      <c r="Z4361" s="3" t="s">
        <v>30</v>
      </c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</row>
    <row r="4362" customFormat="false" ht="15.75" hidden="false" customHeight="false" outlineLevel="0" collapsed="false">
      <c r="A4362" s="3" t="n">
        <v>4361</v>
      </c>
      <c r="B4362" s="3" t="s">
        <v>12753</v>
      </c>
      <c r="C4362" s="3" t="s">
        <v>12754</v>
      </c>
      <c r="D4362" s="3" t="n">
        <v>1</v>
      </c>
      <c r="E4362" s="3" t="n">
        <v>0.6506758</v>
      </c>
      <c r="F4362" s="3" t="n">
        <v>11</v>
      </c>
      <c r="G4362" s="3" t="n">
        <v>11</v>
      </c>
      <c r="H4362" s="3" t="n">
        <v>3</v>
      </c>
      <c r="I4362" s="3" t="n">
        <v>3</v>
      </c>
      <c r="J4362" s="3" t="n">
        <v>11</v>
      </c>
      <c r="K4362" s="3" t="n">
        <v>11</v>
      </c>
      <c r="L4362" s="3" t="n">
        <v>2</v>
      </c>
      <c r="M4362" s="3" t="n">
        <v>2</v>
      </c>
      <c r="N4362" s="3" t="n">
        <v>0</v>
      </c>
      <c r="O4362" s="3" t="n">
        <v>-1</v>
      </c>
      <c r="P4362" s="3" t="n">
        <v>8.3</v>
      </c>
      <c r="Q4362" s="3" t="n">
        <v>24.2</v>
      </c>
      <c r="R4362" s="3" t="s">
        <v>12755</v>
      </c>
      <c r="S4362" s="4" t="n">
        <v>45747.7061805556</v>
      </c>
      <c r="T4362" s="3" t="s">
        <v>1920</v>
      </c>
      <c r="U4362" s="3" t="s">
        <v>1920</v>
      </c>
      <c r="V4362" s="3" t="n">
        <v>1</v>
      </c>
      <c r="W4362" s="3" t="n">
        <v>0</v>
      </c>
      <c r="X4362" s="3" t="n">
        <v>0</v>
      </c>
      <c r="Y4362" s="3" t="s">
        <v>30</v>
      </c>
      <c r="Z4362" s="3" t="s">
        <v>30</v>
      </c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3"/>
    </row>
    <row r="4363" customFormat="false" ht="15.75" hidden="false" customHeight="false" outlineLevel="0" collapsed="false">
      <c r="A4363" s="3" t="n">
        <v>4362</v>
      </c>
      <c r="B4363" s="3" t="s">
        <v>12756</v>
      </c>
      <c r="C4363" s="3" t="s">
        <v>12757</v>
      </c>
      <c r="D4363" s="3" t="n">
        <v>1</v>
      </c>
      <c r="E4363" s="3" t="n">
        <v>7.4267079</v>
      </c>
      <c r="F4363" s="3" t="n">
        <v>280</v>
      </c>
      <c r="G4363" s="3" t="n">
        <v>280</v>
      </c>
      <c r="H4363" s="3" t="n">
        <v>22</v>
      </c>
      <c r="I4363" s="3" t="n">
        <v>22</v>
      </c>
      <c r="J4363" s="3" t="n">
        <v>358</v>
      </c>
      <c r="K4363" s="3" t="n">
        <v>358</v>
      </c>
      <c r="L4363" s="3" t="n">
        <v>19</v>
      </c>
      <c r="M4363" s="3" t="n">
        <v>19</v>
      </c>
      <c r="N4363" s="3" t="n">
        <v>0</v>
      </c>
      <c r="O4363" s="3" t="n">
        <v>-1</v>
      </c>
      <c r="P4363" s="3" t="n">
        <v>8.6</v>
      </c>
      <c r="Q4363" s="3" t="n">
        <v>24.2</v>
      </c>
      <c r="R4363" s="3" t="s">
        <v>12758</v>
      </c>
      <c r="S4363" s="4" t="n">
        <v>45747.7063310185</v>
      </c>
      <c r="T4363" s="3" t="s">
        <v>246</v>
      </c>
      <c r="U4363" s="3" t="s">
        <v>246</v>
      </c>
      <c r="V4363" s="3" t="n">
        <v>1</v>
      </c>
      <c r="W4363" s="3" t="n">
        <v>0</v>
      </c>
      <c r="X4363" s="3" t="n">
        <v>0</v>
      </c>
      <c r="Y4363" s="3" t="s">
        <v>30</v>
      </c>
      <c r="Z4363" s="3" t="s">
        <v>30</v>
      </c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</row>
    <row r="4364" customFormat="false" ht="15.75" hidden="false" customHeight="false" outlineLevel="0" collapsed="false">
      <c r="A4364" s="3" t="n">
        <v>4363</v>
      </c>
      <c r="B4364" s="3" t="s">
        <v>12759</v>
      </c>
      <c r="C4364" s="3" t="s">
        <v>12760</v>
      </c>
      <c r="D4364" s="3" t="n">
        <v>1</v>
      </c>
      <c r="E4364" s="3" t="n">
        <v>2.4347466</v>
      </c>
      <c r="F4364" s="3" t="n">
        <v>381</v>
      </c>
      <c r="G4364" s="3" t="n">
        <v>381</v>
      </c>
      <c r="H4364" s="3" t="n">
        <v>24</v>
      </c>
      <c r="I4364" s="3" t="n">
        <v>24</v>
      </c>
      <c r="J4364" s="3" t="n">
        <v>485</v>
      </c>
      <c r="K4364" s="3" t="n">
        <v>485</v>
      </c>
      <c r="L4364" s="3" t="n">
        <v>30</v>
      </c>
      <c r="M4364" s="3" t="n">
        <v>30</v>
      </c>
      <c r="N4364" s="3" t="n">
        <v>-1</v>
      </c>
      <c r="O4364" s="3" t="n">
        <v>-1</v>
      </c>
      <c r="P4364" s="3" t="n">
        <v>9</v>
      </c>
      <c r="Q4364" s="3" t="n">
        <v>24.2</v>
      </c>
      <c r="R4364" s="3" t="s">
        <v>12761</v>
      </c>
      <c r="S4364" s="4" t="n">
        <v>45747.706412037</v>
      </c>
      <c r="T4364" s="3" t="s">
        <v>256</v>
      </c>
      <c r="U4364" s="3" t="s">
        <v>256</v>
      </c>
      <c r="V4364" s="3" t="n">
        <v>0</v>
      </c>
      <c r="W4364" s="3" t="n">
        <v>0</v>
      </c>
      <c r="X4364" s="3" t="n">
        <v>0</v>
      </c>
      <c r="Y4364" s="3" t="s">
        <v>30</v>
      </c>
      <c r="Z4364" s="3" t="s">
        <v>30</v>
      </c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</row>
    <row r="4365" customFormat="false" ht="15.75" hidden="false" customHeight="false" outlineLevel="0" collapsed="false">
      <c r="A4365" s="3" t="n">
        <v>4364</v>
      </c>
      <c r="B4365" s="3" t="s">
        <v>12762</v>
      </c>
      <c r="C4365" s="3" t="s">
        <v>12763</v>
      </c>
      <c r="D4365" s="3" t="n">
        <v>1</v>
      </c>
      <c r="E4365" s="3" t="n">
        <v>0.6180461</v>
      </c>
      <c r="F4365" s="3" t="n">
        <v>79</v>
      </c>
      <c r="G4365" s="3" t="n">
        <v>79</v>
      </c>
      <c r="H4365" s="3" t="n">
        <v>7</v>
      </c>
      <c r="I4365" s="3" t="n">
        <v>7</v>
      </c>
      <c r="J4365" s="3" t="n">
        <v>70</v>
      </c>
      <c r="K4365" s="3" t="n">
        <v>70</v>
      </c>
      <c r="L4365" s="3" t="n">
        <v>4</v>
      </c>
      <c r="M4365" s="3" t="n">
        <v>4</v>
      </c>
      <c r="N4365" s="3" t="n">
        <v>-1</v>
      </c>
      <c r="O4365" s="3" t="n">
        <v>-1</v>
      </c>
      <c r="P4365" s="3" t="n">
        <v>9</v>
      </c>
      <c r="Q4365" s="3" t="n">
        <v>24.2</v>
      </c>
      <c r="R4365" s="3" t="s">
        <v>12764</v>
      </c>
      <c r="S4365" s="4" t="n">
        <v>45747.7064467593</v>
      </c>
      <c r="T4365" s="3" t="s">
        <v>65</v>
      </c>
      <c r="U4365" s="3" t="s">
        <v>65</v>
      </c>
      <c r="V4365" s="3" t="n">
        <v>0</v>
      </c>
      <c r="W4365" s="3" t="n">
        <v>0</v>
      </c>
      <c r="X4365" s="3" t="n">
        <v>0</v>
      </c>
      <c r="Y4365" s="3" t="s">
        <v>30</v>
      </c>
      <c r="Z4365" s="3" t="s">
        <v>30</v>
      </c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3"/>
    </row>
    <row r="4366" customFormat="false" ht="15.75" hidden="false" customHeight="false" outlineLevel="0" collapsed="false">
      <c r="A4366" s="3" t="n">
        <v>4365</v>
      </c>
      <c r="B4366" s="3" t="s">
        <v>12765</v>
      </c>
      <c r="C4366" s="3" t="s">
        <v>12766</v>
      </c>
      <c r="D4366" s="3" t="n">
        <v>1</v>
      </c>
      <c r="E4366" s="3" t="n">
        <v>1.8088019</v>
      </c>
      <c r="F4366" s="3" t="n">
        <v>247</v>
      </c>
      <c r="G4366" s="3" t="n">
        <v>247</v>
      </c>
      <c r="H4366" s="3" t="n">
        <v>19</v>
      </c>
      <c r="I4366" s="3" t="n">
        <v>19</v>
      </c>
      <c r="J4366" s="3" t="n">
        <v>354</v>
      </c>
      <c r="K4366" s="3" t="n">
        <v>354</v>
      </c>
      <c r="L4366" s="3" t="n">
        <v>17</v>
      </c>
      <c r="M4366" s="3" t="n">
        <v>17</v>
      </c>
      <c r="N4366" s="3" t="n">
        <v>-1</v>
      </c>
      <c r="O4366" s="3" t="n">
        <v>-1</v>
      </c>
      <c r="P4366" s="3" t="n">
        <v>9</v>
      </c>
      <c r="Q4366" s="3" t="n">
        <v>24.2</v>
      </c>
      <c r="R4366" s="3" t="s">
        <v>12767</v>
      </c>
      <c r="S4366" s="4" t="n">
        <v>45747.7065509259</v>
      </c>
      <c r="T4366" s="3" t="s">
        <v>65</v>
      </c>
      <c r="U4366" s="3" t="s">
        <v>65</v>
      </c>
      <c r="V4366" s="3" t="n">
        <v>0</v>
      </c>
      <c r="W4366" s="3" t="n">
        <v>0</v>
      </c>
      <c r="X4366" s="3" t="n">
        <v>0</v>
      </c>
      <c r="Y4366" s="3" t="s">
        <v>30</v>
      </c>
      <c r="Z4366" s="3" t="s">
        <v>30</v>
      </c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3"/>
    </row>
    <row r="4367" customFormat="false" ht="15.75" hidden="false" customHeight="false" outlineLevel="0" collapsed="false">
      <c r="A4367" s="3" t="n">
        <v>4366</v>
      </c>
      <c r="B4367" s="3" t="s">
        <v>12768</v>
      </c>
      <c r="C4367" s="3" t="s">
        <v>12769</v>
      </c>
      <c r="D4367" s="3" t="n">
        <v>1</v>
      </c>
      <c r="E4367" s="3" t="n">
        <v>0.3970978</v>
      </c>
      <c r="F4367" s="3" t="n">
        <v>13</v>
      </c>
      <c r="G4367" s="3" t="n">
        <v>13</v>
      </c>
      <c r="H4367" s="3" t="n">
        <v>7</v>
      </c>
      <c r="I4367" s="3" t="n">
        <v>7</v>
      </c>
      <c r="J4367" s="3" t="n">
        <v>17</v>
      </c>
      <c r="K4367" s="3" t="n">
        <v>17</v>
      </c>
      <c r="L4367" s="3" t="n">
        <v>0</v>
      </c>
      <c r="M4367" s="3" t="n">
        <v>0</v>
      </c>
      <c r="N4367" s="3" t="n">
        <v>-1</v>
      </c>
      <c r="O4367" s="3" t="n">
        <v>-1</v>
      </c>
      <c r="P4367" s="3" t="n">
        <v>9</v>
      </c>
      <c r="Q4367" s="3" t="n">
        <v>24.2</v>
      </c>
      <c r="R4367" s="3" t="s">
        <v>12770</v>
      </c>
      <c r="S4367" s="4" t="n">
        <v>45747.7065856482</v>
      </c>
      <c r="T4367" s="3" t="s">
        <v>37</v>
      </c>
      <c r="U4367" s="3" t="s">
        <v>37</v>
      </c>
      <c r="V4367" s="3" t="n">
        <v>0</v>
      </c>
      <c r="W4367" s="3" t="n">
        <v>0</v>
      </c>
      <c r="X4367" s="3" t="n">
        <v>0</v>
      </c>
      <c r="Y4367" s="3" t="s">
        <v>30</v>
      </c>
      <c r="Z4367" s="3" t="s">
        <v>30</v>
      </c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</row>
    <row r="4368" customFormat="false" ht="15.75" hidden="false" customHeight="false" outlineLevel="0" collapsed="false">
      <c r="A4368" s="3" t="n">
        <v>4367</v>
      </c>
      <c r="B4368" s="3" t="s">
        <v>12771</v>
      </c>
      <c r="C4368" s="3" t="s">
        <v>12772</v>
      </c>
      <c r="D4368" s="3" t="n">
        <v>1</v>
      </c>
      <c r="E4368" s="3" t="n">
        <v>0.721477</v>
      </c>
      <c r="F4368" s="3" t="n">
        <v>23</v>
      </c>
      <c r="G4368" s="3" t="n">
        <v>23</v>
      </c>
      <c r="H4368" s="3" t="n">
        <v>12</v>
      </c>
      <c r="I4368" s="3" t="n">
        <v>12</v>
      </c>
      <c r="J4368" s="3" t="n">
        <v>30</v>
      </c>
      <c r="K4368" s="3" t="n">
        <v>30</v>
      </c>
      <c r="L4368" s="3" t="n">
        <v>1</v>
      </c>
      <c r="M4368" s="3" t="n">
        <v>1</v>
      </c>
      <c r="N4368" s="3" t="n">
        <v>-1</v>
      </c>
      <c r="O4368" s="3" t="n">
        <v>-1</v>
      </c>
      <c r="P4368" s="3" t="n">
        <v>9</v>
      </c>
      <c r="Q4368" s="3" t="n">
        <v>24.2</v>
      </c>
      <c r="R4368" s="3" t="s">
        <v>12773</v>
      </c>
      <c r="S4368" s="4" t="n">
        <v>45747.7066203704</v>
      </c>
      <c r="T4368" s="3" t="s">
        <v>256</v>
      </c>
      <c r="U4368" s="3" t="s">
        <v>256</v>
      </c>
      <c r="V4368" s="3" t="n">
        <v>0</v>
      </c>
      <c r="W4368" s="3" t="n">
        <v>0</v>
      </c>
      <c r="X4368" s="3" t="n">
        <v>0</v>
      </c>
      <c r="Y4368" s="3" t="s">
        <v>30</v>
      </c>
      <c r="Z4368" s="3" t="s">
        <v>30</v>
      </c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</row>
    <row r="4369" customFormat="false" ht="15.75" hidden="false" customHeight="false" outlineLevel="0" collapsed="false">
      <c r="A4369" s="3" t="n">
        <v>4368</v>
      </c>
      <c r="B4369" s="3" t="s">
        <v>12774</v>
      </c>
      <c r="C4369" s="3" t="s">
        <v>12775</v>
      </c>
      <c r="D4369" s="3" t="n">
        <v>1</v>
      </c>
      <c r="E4369" s="3" t="n">
        <v>0.7149546</v>
      </c>
      <c r="F4369" s="3" t="n">
        <v>33</v>
      </c>
      <c r="G4369" s="3" t="n">
        <v>33</v>
      </c>
      <c r="H4369" s="3" t="n">
        <v>10</v>
      </c>
      <c r="I4369" s="3" t="n">
        <v>10</v>
      </c>
      <c r="J4369" s="3" t="n">
        <v>43</v>
      </c>
      <c r="K4369" s="3" t="n">
        <v>43</v>
      </c>
      <c r="L4369" s="3" t="n">
        <v>3</v>
      </c>
      <c r="M4369" s="3" t="n">
        <v>3</v>
      </c>
      <c r="N4369" s="3" t="n">
        <v>0</v>
      </c>
      <c r="O4369" s="3" t="n">
        <v>0</v>
      </c>
      <c r="P4369" s="3" t="n">
        <v>8.5</v>
      </c>
      <c r="Q4369" s="3" t="n">
        <v>24.2</v>
      </c>
      <c r="R4369" s="3" t="s">
        <v>12776</v>
      </c>
      <c r="S4369" s="4" t="n">
        <v>45747.7066666667</v>
      </c>
      <c r="T4369" s="3" t="s">
        <v>65</v>
      </c>
      <c r="U4369" s="3" t="s">
        <v>65</v>
      </c>
      <c r="V4369" s="3" t="n">
        <v>1</v>
      </c>
      <c r="W4369" s="3" t="n">
        <v>1</v>
      </c>
      <c r="X4369" s="3" t="n">
        <v>0</v>
      </c>
      <c r="Y4369" s="3" t="s">
        <v>30</v>
      </c>
      <c r="Z4369" s="3" t="s">
        <v>30</v>
      </c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3"/>
    </row>
    <row r="4370" customFormat="false" ht="15.75" hidden="false" customHeight="false" outlineLevel="0" collapsed="false">
      <c r="A4370" s="3" t="n">
        <v>4369</v>
      </c>
      <c r="B4370" s="3" t="s">
        <v>12777</v>
      </c>
      <c r="C4370" s="3" t="s">
        <v>12778</v>
      </c>
      <c r="D4370" s="3" t="n">
        <v>1</v>
      </c>
      <c r="E4370" s="3" t="n">
        <v>0.7088989</v>
      </c>
      <c r="F4370" s="3" t="n">
        <v>72</v>
      </c>
      <c r="G4370" s="3" t="n">
        <v>72</v>
      </c>
      <c r="H4370" s="3" t="n">
        <v>13</v>
      </c>
      <c r="I4370" s="3" t="n">
        <v>13</v>
      </c>
      <c r="J4370" s="3" t="n">
        <v>81</v>
      </c>
      <c r="K4370" s="3" t="n">
        <v>81</v>
      </c>
      <c r="L4370" s="3" t="n">
        <v>6</v>
      </c>
      <c r="M4370" s="3" t="n">
        <v>6</v>
      </c>
      <c r="N4370" s="3" t="n">
        <v>-1</v>
      </c>
      <c r="O4370" s="3" t="n">
        <v>-1</v>
      </c>
      <c r="P4370" s="3" t="n">
        <v>8.9</v>
      </c>
      <c r="Q4370" s="3" t="n">
        <v>24.2</v>
      </c>
      <c r="R4370" s="3" t="s">
        <v>12779</v>
      </c>
      <c r="S4370" s="4" t="n">
        <v>45747.706712963</v>
      </c>
      <c r="T4370" s="3" t="s">
        <v>29</v>
      </c>
      <c r="U4370" s="3" t="s">
        <v>29</v>
      </c>
      <c r="V4370" s="3" t="n">
        <v>0</v>
      </c>
      <c r="W4370" s="3" t="n">
        <v>0</v>
      </c>
      <c r="X4370" s="3" t="n">
        <v>0</v>
      </c>
      <c r="Y4370" s="3" t="s">
        <v>30</v>
      </c>
      <c r="Z4370" s="3" t="s">
        <v>30</v>
      </c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</row>
    <row r="4371" customFormat="false" ht="15.75" hidden="false" customHeight="false" outlineLevel="0" collapsed="false">
      <c r="A4371" s="3" t="n">
        <v>4370</v>
      </c>
      <c r="B4371" s="3" t="s">
        <v>12780</v>
      </c>
      <c r="C4371" s="3" t="s">
        <v>12781</v>
      </c>
      <c r="D4371" s="3" t="n">
        <v>1</v>
      </c>
      <c r="E4371" s="3" t="n">
        <v>1.3756771</v>
      </c>
      <c r="F4371" s="3" t="n">
        <v>43</v>
      </c>
      <c r="G4371" s="3" t="n">
        <v>43</v>
      </c>
      <c r="H4371" s="3" t="n">
        <v>13</v>
      </c>
      <c r="I4371" s="3" t="n">
        <v>13</v>
      </c>
      <c r="J4371" s="3" t="n">
        <v>37</v>
      </c>
      <c r="K4371" s="3" t="n">
        <v>37</v>
      </c>
      <c r="L4371" s="3" t="n">
        <v>5</v>
      </c>
      <c r="M4371" s="3" t="n">
        <v>5</v>
      </c>
      <c r="N4371" s="3" t="n">
        <v>-1</v>
      </c>
      <c r="O4371" s="3" t="n">
        <v>-1</v>
      </c>
      <c r="P4371" s="3" t="n">
        <v>8.9</v>
      </c>
      <c r="Q4371" s="3" t="n">
        <v>24.2</v>
      </c>
      <c r="R4371" s="3" t="s">
        <v>12782</v>
      </c>
      <c r="S4371" s="4" t="n">
        <v>45747.7067592593</v>
      </c>
      <c r="T4371" s="3" t="s">
        <v>29</v>
      </c>
      <c r="U4371" s="3" t="s">
        <v>29</v>
      </c>
      <c r="V4371" s="3" t="n">
        <v>0</v>
      </c>
      <c r="W4371" s="3" t="n">
        <v>0</v>
      </c>
      <c r="X4371" s="3" t="n">
        <v>0</v>
      </c>
      <c r="Y4371" s="3" t="s">
        <v>30</v>
      </c>
      <c r="Z4371" s="3" t="s">
        <v>30</v>
      </c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3"/>
    </row>
    <row r="4372" customFormat="false" ht="15.75" hidden="false" customHeight="false" outlineLevel="0" collapsed="false">
      <c r="A4372" s="3" t="n">
        <v>4371</v>
      </c>
      <c r="B4372" s="3" t="s">
        <v>12783</v>
      </c>
      <c r="C4372" s="3" t="s">
        <v>12784</v>
      </c>
      <c r="D4372" s="3" t="n">
        <v>1</v>
      </c>
      <c r="E4372" s="3" t="n">
        <v>2.7682836</v>
      </c>
      <c r="F4372" s="3" t="n">
        <v>129</v>
      </c>
      <c r="G4372" s="3" t="n">
        <v>129</v>
      </c>
      <c r="H4372" s="3" t="n">
        <v>17</v>
      </c>
      <c r="I4372" s="3" t="n">
        <v>17</v>
      </c>
      <c r="J4372" s="3" t="n">
        <v>153</v>
      </c>
      <c r="K4372" s="3" t="n">
        <v>153</v>
      </c>
      <c r="L4372" s="3" t="n">
        <v>6</v>
      </c>
      <c r="M4372" s="3" t="n">
        <v>6</v>
      </c>
      <c r="N4372" s="3" t="n">
        <v>-1</v>
      </c>
      <c r="O4372" s="3" t="n">
        <v>-1</v>
      </c>
      <c r="P4372" s="3" t="n">
        <v>8.6</v>
      </c>
      <c r="Q4372" s="3" t="n">
        <v>24.2</v>
      </c>
      <c r="R4372" s="3" t="s">
        <v>12785</v>
      </c>
      <c r="S4372" s="4" t="n">
        <v>45747.7068171296</v>
      </c>
      <c r="T4372" s="3" t="s">
        <v>744</v>
      </c>
      <c r="U4372" s="3" t="s">
        <v>744</v>
      </c>
      <c r="V4372" s="3" t="n">
        <v>0</v>
      </c>
      <c r="W4372" s="3" t="n">
        <v>0</v>
      </c>
      <c r="X4372" s="3" t="n">
        <v>0</v>
      </c>
      <c r="Y4372" s="3" t="s">
        <v>30</v>
      </c>
      <c r="Z4372" s="3" t="s">
        <v>30</v>
      </c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3"/>
    </row>
    <row r="4373" customFormat="false" ht="15.75" hidden="false" customHeight="false" outlineLevel="0" collapsed="false">
      <c r="A4373" s="3" t="n">
        <v>4372</v>
      </c>
      <c r="B4373" s="3" t="s">
        <v>12786</v>
      </c>
      <c r="C4373" s="3" t="s">
        <v>12787</v>
      </c>
      <c r="D4373" s="3" t="n">
        <v>1</v>
      </c>
      <c r="E4373" s="3" t="n">
        <v>4.5041725</v>
      </c>
      <c r="F4373" s="3" t="n">
        <v>303</v>
      </c>
      <c r="G4373" s="3" t="n">
        <v>303</v>
      </c>
      <c r="H4373" s="3" t="n">
        <v>20</v>
      </c>
      <c r="I4373" s="3" t="n">
        <v>20</v>
      </c>
      <c r="J4373" s="3" t="n">
        <v>320</v>
      </c>
      <c r="K4373" s="3" t="n">
        <v>320</v>
      </c>
      <c r="L4373" s="3" t="n">
        <v>16</v>
      </c>
      <c r="M4373" s="3" t="n">
        <v>16</v>
      </c>
      <c r="N4373" s="3" t="n">
        <v>-1</v>
      </c>
      <c r="O4373" s="3" t="n">
        <v>0</v>
      </c>
      <c r="P4373" s="3" t="n">
        <v>8.6</v>
      </c>
      <c r="Q4373" s="3" t="n">
        <v>24.2</v>
      </c>
      <c r="R4373" s="3" t="s">
        <v>12788</v>
      </c>
      <c r="S4373" s="4" t="n">
        <v>45747.7069097222</v>
      </c>
      <c r="T4373" s="3" t="s">
        <v>744</v>
      </c>
      <c r="U4373" s="3" t="s">
        <v>744</v>
      </c>
      <c r="V4373" s="3" t="n">
        <v>0</v>
      </c>
      <c r="W4373" s="3" t="n">
        <v>1</v>
      </c>
      <c r="X4373" s="3" t="n">
        <v>0</v>
      </c>
      <c r="Y4373" s="3" t="s">
        <v>30</v>
      </c>
      <c r="Z4373" s="3" t="s">
        <v>30</v>
      </c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</row>
    <row r="4374" customFormat="false" ht="15.75" hidden="false" customHeight="false" outlineLevel="0" collapsed="false">
      <c r="A4374" s="3" t="n">
        <v>4373</v>
      </c>
      <c r="B4374" s="3" t="s">
        <v>12789</v>
      </c>
      <c r="C4374" s="3" t="s">
        <v>12790</v>
      </c>
      <c r="D4374" s="3" t="n">
        <v>1</v>
      </c>
      <c r="E4374" s="3" t="n">
        <v>1.5563716</v>
      </c>
      <c r="F4374" s="3" t="n">
        <v>103</v>
      </c>
      <c r="G4374" s="3" t="n">
        <v>103</v>
      </c>
      <c r="H4374" s="3" t="n">
        <v>16</v>
      </c>
      <c r="I4374" s="3" t="n">
        <v>16</v>
      </c>
      <c r="J4374" s="3" t="n">
        <v>106</v>
      </c>
      <c r="K4374" s="3" t="n">
        <v>106</v>
      </c>
      <c r="L4374" s="3" t="n">
        <v>10</v>
      </c>
      <c r="M4374" s="3" t="n">
        <v>10</v>
      </c>
      <c r="N4374" s="3" t="n">
        <v>-1</v>
      </c>
      <c r="O4374" s="3" t="n">
        <v>-1</v>
      </c>
      <c r="P4374" s="3" t="n">
        <v>8.6</v>
      </c>
      <c r="Q4374" s="3" t="n">
        <v>24.2</v>
      </c>
      <c r="R4374" s="3" t="s">
        <v>12791</v>
      </c>
      <c r="S4374" s="4" t="n">
        <v>45747.7069907407</v>
      </c>
      <c r="T4374" s="3" t="s">
        <v>29</v>
      </c>
      <c r="U4374" s="3" t="s">
        <v>29</v>
      </c>
      <c r="V4374" s="3" t="n">
        <v>0</v>
      </c>
      <c r="W4374" s="3" t="n">
        <v>0</v>
      </c>
      <c r="X4374" s="3" t="n">
        <v>0</v>
      </c>
      <c r="Y4374" s="3" t="s">
        <v>30</v>
      </c>
      <c r="Z4374" s="3" t="s">
        <v>30</v>
      </c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/>
      <c r="BG4374" s="3"/>
      <c r="BH4374" s="3"/>
      <c r="BI4374" s="3"/>
      <c r="BJ4374" s="3"/>
    </row>
    <row r="4375" customFormat="false" ht="15.75" hidden="false" customHeight="false" outlineLevel="0" collapsed="false">
      <c r="A4375" s="3" t="n">
        <v>4374</v>
      </c>
      <c r="B4375" s="3" t="s">
        <v>12792</v>
      </c>
      <c r="C4375" s="3" t="s">
        <v>12793</v>
      </c>
      <c r="D4375" s="3" t="n">
        <v>1</v>
      </c>
      <c r="E4375" s="3" t="n">
        <v>3.1051873</v>
      </c>
      <c r="F4375" s="3" t="n">
        <v>56</v>
      </c>
      <c r="G4375" s="3" t="n">
        <v>56</v>
      </c>
      <c r="H4375" s="3" t="n">
        <v>13</v>
      </c>
      <c r="I4375" s="3" t="n">
        <v>13</v>
      </c>
      <c r="J4375" s="3" t="n">
        <v>65</v>
      </c>
      <c r="K4375" s="3" t="n">
        <v>65</v>
      </c>
      <c r="L4375" s="3" t="n">
        <v>11</v>
      </c>
      <c r="M4375" s="3" t="n">
        <v>11</v>
      </c>
      <c r="N4375" s="3" t="n">
        <v>10</v>
      </c>
      <c r="O4375" s="3" t="n">
        <v>-1</v>
      </c>
      <c r="P4375" s="3" t="n">
        <v>8.8</v>
      </c>
      <c r="Q4375" s="3" t="n">
        <v>24.2</v>
      </c>
      <c r="R4375" s="3" t="s">
        <v>12794</v>
      </c>
      <c r="S4375" s="4" t="n">
        <v>45747.7071180556</v>
      </c>
      <c r="T4375" s="3" t="s">
        <v>256</v>
      </c>
      <c r="U4375" s="3" t="s">
        <v>256</v>
      </c>
      <c r="V4375" s="3" t="n">
        <v>1</v>
      </c>
      <c r="W4375" s="3" t="n">
        <v>0</v>
      </c>
      <c r="X4375" s="3" t="n">
        <v>0</v>
      </c>
      <c r="Y4375" s="3" t="s">
        <v>30</v>
      </c>
      <c r="Z4375" s="3" t="s">
        <v>30</v>
      </c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/>
      <c r="BG4375" s="3"/>
      <c r="BH4375" s="3"/>
      <c r="BI4375" s="3"/>
      <c r="BJ4375" s="3"/>
    </row>
    <row r="4376" customFormat="false" ht="15.75" hidden="false" customHeight="false" outlineLevel="0" collapsed="false">
      <c r="A4376" s="3" t="n">
        <v>4375</v>
      </c>
      <c r="B4376" s="3" t="s">
        <v>12795</v>
      </c>
      <c r="C4376" s="3" t="s">
        <v>12796</v>
      </c>
      <c r="D4376" s="3" t="n">
        <v>1</v>
      </c>
      <c r="E4376" s="3" t="n">
        <v>1.8652379</v>
      </c>
      <c r="F4376" s="3" t="n">
        <v>59</v>
      </c>
      <c r="G4376" s="3" t="n">
        <v>59</v>
      </c>
      <c r="H4376" s="3" t="n">
        <v>15</v>
      </c>
      <c r="I4376" s="3" t="n">
        <v>15</v>
      </c>
      <c r="J4376" s="3" t="n">
        <v>85</v>
      </c>
      <c r="K4376" s="3" t="n">
        <v>85</v>
      </c>
      <c r="L4376" s="3" t="n">
        <v>12</v>
      </c>
      <c r="M4376" s="3" t="n">
        <v>12</v>
      </c>
      <c r="N4376" s="3" t="n">
        <v>-1</v>
      </c>
      <c r="O4376" s="3" t="n">
        <v>-1</v>
      </c>
      <c r="P4376" s="3" t="n">
        <v>8.3</v>
      </c>
      <c r="Q4376" s="3" t="n">
        <v>24.2</v>
      </c>
      <c r="R4376" s="3" t="s">
        <v>12797</v>
      </c>
      <c r="S4376" s="4" t="n">
        <v>45747.7072569444</v>
      </c>
      <c r="T4376" s="3" t="s">
        <v>232</v>
      </c>
      <c r="U4376" s="3" t="s">
        <v>232</v>
      </c>
      <c r="V4376" s="3" t="n">
        <v>0</v>
      </c>
      <c r="W4376" s="3" t="n">
        <v>0</v>
      </c>
      <c r="X4376" s="3" t="n">
        <v>0</v>
      </c>
      <c r="Y4376" s="3" t="s">
        <v>30</v>
      </c>
      <c r="Z4376" s="3" t="s">
        <v>30</v>
      </c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3"/>
    </row>
    <row r="4377" customFormat="false" ht="15.75" hidden="false" customHeight="false" outlineLevel="0" collapsed="false">
      <c r="A4377" s="3" t="n">
        <v>4376</v>
      </c>
      <c r="B4377" s="3" t="s">
        <v>12798</v>
      </c>
      <c r="C4377" s="3" t="s">
        <v>12799</v>
      </c>
      <c r="D4377" s="3" t="n">
        <v>1</v>
      </c>
      <c r="E4377" s="3" t="n">
        <v>1.7518676</v>
      </c>
      <c r="F4377" s="3" t="n">
        <v>59</v>
      </c>
      <c r="G4377" s="3" t="n">
        <v>59</v>
      </c>
      <c r="H4377" s="3" t="n">
        <v>15</v>
      </c>
      <c r="I4377" s="3" t="n">
        <v>15</v>
      </c>
      <c r="J4377" s="3" t="n">
        <v>85</v>
      </c>
      <c r="K4377" s="3" t="n">
        <v>85</v>
      </c>
      <c r="L4377" s="3" t="n">
        <v>12</v>
      </c>
      <c r="M4377" s="3" t="n">
        <v>12</v>
      </c>
      <c r="N4377" s="3" t="n">
        <v>-1</v>
      </c>
      <c r="O4377" s="3" t="n">
        <v>-1</v>
      </c>
      <c r="P4377" s="3" t="n">
        <v>8.4</v>
      </c>
      <c r="Q4377" s="3" t="n">
        <v>24.2</v>
      </c>
      <c r="R4377" s="3" t="s">
        <v>12800</v>
      </c>
      <c r="S4377" s="4" t="n">
        <v>45747.7073726852</v>
      </c>
      <c r="T4377" s="3" t="s">
        <v>232</v>
      </c>
      <c r="U4377" s="3" t="s">
        <v>232</v>
      </c>
      <c r="V4377" s="3" t="n">
        <v>0</v>
      </c>
      <c r="W4377" s="3" t="n">
        <v>0</v>
      </c>
      <c r="X4377" s="3" t="n">
        <v>0</v>
      </c>
      <c r="Y4377" s="3" t="s">
        <v>30</v>
      </c>
      <c r="Z4377" s="3" t="s">
        <v>30</v>
      </c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</row>
    <row r="4378" customFormat="false" ht="15.75" hidden="false" customHeight="false" outlineLevel="0" collapsed="false">
      <c r="A4378" s="3" t="n">
        <v>4377</v>
      </c>
      <c r="B4378" s="3" t="s">
        <v>12801</v>
      </c>
      <c r="C4378" s="3" t="s">
        <v>12802</v>
      </c>
      <c r="D4378" s="3" t="n">
        <v>1</v>
      </c>
      <c r="E4378" s="3" t="n">
        <v>1.757106</v>
      </c>
      <c r="F4378" s="3" t="n">
        <v>59</v>
      </c>
      <c r="G4378" s="3" t="n">
        <v>59</v>
      </c>
      <c r="H4378" s="3" t="n">
        <v>15</v>
      </c>
      <c r="I4378" s="3" t="n">
        <v>15</v>
      </c>
      <c r="J4378" s="3" t="n">
        <v>85</v>
      </c>
      <c r="K4378" s="3" t="n">
        <v>85</v>
      </c>
      <c r="L4378" s="3" t="n">
        <v>12</v>
      </c>
      <c r="M4378" s="3" t="n">
        <v>12</v>
      </c>
      <c r="N4378" s="3" t="n">
        <v>-1</v>
      </c>
      <c r="O4378" s="3" t="n">
        <v>-1</v>
      </c>
      <c r="P4378" s="3" t="n">
        <v>8.5</v>
      </c>
      <c r="Q4378" s="3" t="n">
        <v>24.2</v>
      </c>
      <c r="R4378" s="3" t="s">
        <v>12803</v>
      </c>
      <c r="S4378" s="4" t="n">
        <v>45747.7074884259</v>
      </c>
      <c r="T4378" s="3" t="s">
        <v>232</v>
      </c>
      <c r="U4378" s="3" t="s">
        <v>232</v>
      </c>
      <c r="V4378" s="3" t="n">
        <v>0</v>
      </c>
      <c r="W4378" s="3" t="n">
        <v>0</v>
      </c>
      <c r="X4378" s="3" t="n">
        <v>0</v>
      </c>
      <c r="Y4378" s="3" t="s">
        <v>30</v>
      </c>
      <c r="Z4378" s="3" t="s">
        <v>30</v>
      </c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</row>
    <row r="4379" customFormat="false" ht="15.75" hidden="false" customHeight="false" outlineLevel="0" collapsed="false">
      <c r="A4379" s="3" t="n">
        <v>4378</v>
      </c>
      <c r="B4379" s="3" t="s">
        <v>12804</v>
      </c>
      <c r="C4379" s="3" t="s">
        <v>12805</v>
      </c>
      <c r="D4379" s="3" t="n">
        <v>1</v>
      </c>
      <c r="E4379" s="3" t="n">
        <v>1.608692</v>
      </c>
      <c r="F4379" s="3" t="n">
        <v>59</v>
      </c>
      <c r="G4379" s="3" t="n">
        <v>59</v>
      </c>
      <c r="H4379" s="3" t="n">
        <v>15</v>
      </c>
      <c r="I4379" s="3" t="n">
        <v>15</v>
      </c>
      <c r="J4379" s="3" t="n">
        <v>85</v>
      </c>
      <c r="K4379" s="3" t="n">
        <v>85</v>
      </c>
      <c r="L4379" s="3" t="n">
        <v>12</v>
      </c>
      <c r="M4379" s="3" t="n">
        <v>12</v>
      </c>
      <c r="N4379" s="3" t="n">
        <v>-1</v>
      </c>
      <c r="O4379" s="3" t="n">
        <v>-1</v>
      </c>
      <c r="P4379" s="3" t="n">
        <v>8.6</v>
      </c>
      <c r="Q4379" s="3" t="n">
        <v>24.2</v>
      </c>
      <c r="R4379" s="3" t="s">
        <v>12806</v>
      </c>
      <c r="S4379" s="4" t="n">
        <v>45747.7076041667</v>
      </c>
      <c r="T4379" s="3" t="s">
        <v>232</v>
      </c>
      <c r="U4379" s="3" t="s">
        <v>232</v>
      </c>
      <c r="V4379" s="3" t="n">
        <v>0</v>
      </c>
      <c r="W4379" s="3" t="n">
        <v>0</v>
      </c>
      <c r="X4379" s="3" t="n">
        <v>0</v>
      </c>
      <c r="Y4379" s="3" t="s">
        <v>30</v>
      </c>
      <c r="Z4379" s="3" t="s">
        <v>30</v>
      </c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3"/>
    </row>
    <row r="4380" customFormat="false" ht="15.75" hidden="false" customHeight="false" outlineLevel="0" collapsed="false">
      <c r="A4380" s="3" t="n">
        <v>4379</v>
      </c>
      <c r="B4380" s="3" t="s">
        <v>12807</v>
      </c>
      <c r="C4380" s="3" t="s">
        <v>12808</v>
      </c>
      <c r="D4380" s="3" t="n">
        <v>1</v>
      </c>
      <c r="E4380" s="3" t="n">
        <v>1.6634644</v>
      </c>
      <c r="F4380" s="3" t="n">
        <v>59</v>
      </c>
      <c r="G4380" s="3" t="n">
        <v>59</v>
      </c>
      <c r="H4380" s="3" t="n">
        <v>15</v>
      </c>
      <c r="I4380" s="3" t="n">
        <v>15</v>
      </c>
      <c r="J4380" s="3" t="n">
        <v>85</v>
      </c>
      <c r="K4380" s="3" t="n">
        <v>85</v>
      </c>
      <c r="L4380" s="3" t="n">
        <v>12</v>
      </c>
      <c r="M4380" s="3" t="n">
        <v>12</v>
      </c>
      <c r="N4380" s="3" t="n">
        <v>-1</v>
      </c>
      <c r="O4380" s="3" t="n">
        <v>-1</v>
      </c>
      <c r="P4380" s="3" t="n">
        <v>8.7</v>
      </c>
      <c r="Q4380" s="3" t="n">
        <v>24.2</v>
      </c>
      <c r="R4380" s="3" t="s">
        <v>12809</v>
      </c>
      <c r="S4380" s="4" t="n">
        <v>45747.7077083333</v>
      </c>
      <c r="T4380" s="3" t="s">
        <v>232</v>
      </c>
      <c r="U4380" s="3" t="s">
        <v>232</v>
      </c>
      <c r="V4380" s="3" t="n">
        <v>0</v>
      </c>
      <c r="W4380" s="3" t="n">
        <v>0</v>
      </c>
      <c r="X4380" s="3" t="n">
        <v>0</v>
      </c>
      <c r="Y4380" s="3" t="s">
        <v>30</v>
      </c>
      <c r="Z4380" s="3" t="s">
        <v>30</v>
      </c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</row>
    <row r="4381" customFormat="false" ht="15.75" hidden="false" customHeight="false" outlineLevel="0" collapsed="false">
      <c r="A4381" s="3" t="n">
        <v>4380</v>
      </c>
      <c r="B4381" s="3" t="s">
        <v>12810</v>
      </c>
      <c r="C4381" s="3" t="s">
        <v>12811</v>
      </c>
      <c r="D4381" s="3" t="n">
        <v>1</v>
      </c>
      <c r="E4381" s="3" t="n">
        <v>1.5851929</v>
      </c>
      <c r="F4381" s="3" t="n">
        <v>59</v>
      </c>
      <c r="G4381" s="3" t="n">
        <v>59</v>
      </c>
      <c r="H4381" s="3" t="n">
        <v>15</v>
      </c>
      <c r="I4381" s="3" t="n">
        <v>15</v>
      </c>
      <c r="J4381" s="3" t="n">
        <v>85</v>
      </c>
      <c r="K4381" s="3" t="n">
        <v>85</v>
      </c>
      <c r="L4381" s="3" t="n">
        <v>12</v>
      </c>
      <c r="M4381" s="3" t="n">
        <v>12</v>
      </c>
      <c r="N4381" s="3" t="n">
        <v>-1</v>
      </c>
      <c r="O4381" s="3" t="n">
        <v>-1</v>
      </c>
      <c r="P4381" s="3" t="n">
        <v>8.8</v>
      </c>
      <c r="Q4381" s="3" t="n">
        <v>24.2</v>
      </c>
      <c r="R4381" s="3" t="s">
        <v>12812</v>
      </c>
      <c r="S4381" s="4" t="n">
        <v>45747.7078125</v>
      </c>
      <c r="T4381" s="3" t="s">
        <v>232</v>
      </c>
      <c r="U4381" s="3" t="s">
        <v>232</v>
      </c>
      <c r="V4381" s="3" t="n">
        <v>0</v>
      </c>
      <c r="W4381" s="3" t="n">
        <v>0</v>
      </c>
      <c r="X4381" s="3" t="n">
        <v>0</v>
      </c>
      <c r="Y4381" s="3" t="s">
        <v>30</v>
      </c>
      <c r="Z4381" s="3" t="s">
        <v>30</v>
      </c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</row>
    <row r="4382" customFormat="false" ht="15.75" hidden="false" customHeight="false" outlineLevel="0" collapsed="false">
      <c r="A4382" s="3" t="n">
        <v>4381</v>
      </c>
      <c r="B4382" s="3" t="s">
        <v>12813</v>
      </c>
      <c r="C4382" s="3" t="s">
        <v>12814</v>
      </c>
      <c r="D4382" s="3" t="n">
        <v>1</v>
      </c>
      <c r="E4382" s="3" t="n">
        <v>1.5742037</v>
      </c>
      <c r="F4382" s="3" t="n">
        <v>59</v>
      </c>
      <c r="G4382" s="3" t="n">
        <v>59</v>
      </c>
      <c r="H4382" s="3" t="n">
        <v>15</v>
      </c>
      <c r="I4382" s="3" t="n">
        <v>15</v>
      </c>
      <c r="J4382" s="3" t="n">
        <v>85</v>
      </c>
      <c r="K4382" s="3" t="n">
        <v>85</v>
      </c>
      <c r="L4382" s="3" t="n">
        <v>12</v>
      </c>
      <c r="M4382" s="3" t="n">
        <v>12</v>
      </c>
      <c r="N4382" s="3" t="n">
        <v>-1</v>
      </c>
      <c r="O4382" s="3" t="n">
        <v>-1</v>
      </c>
      <c r="P4382" s="3" t="n">
        <v>8.9</v>
      </c>
      <c r="Q4382" s="3" t="n">
        <v>24.2</v>
      </c>
      <c r="R4382" s="3" t="s">
        <v>12815</v>
      </c>
      <c r="S4382" s="4" t="n">
        <v>45747.7079166667</v>
      </c>
      <c r="T4382" s="3" t="s">
        <v>232</v>
      </c>
      <c r="U4382" s="3" t="s">
        <v>232</v>
      </c>
      <c r="V4382" s="3" t="n">
        <v>0</v>
      </c>
      <c r="W4382" s="3" t="n">
        <v>0</v>
      </c>
      <c r="X4382" s="3" t="n">
        <v>0</v>
      </c>
      <c r="Y4382" s="3" t="s">
        <v>30</v>
      </c>
      <c r="Z4382" s="3" t="s">
        <v>30</v>
      </c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</row>
    <row r="4383" customFormat="false" ht="15.75" hidden="false" customHeight="false" outlineLevel="0" collapsed="false">
      <c r="A4383" s="3" t="n">
        <v>4382</v>
      </c>
      <c r="B4383" s="3" t="s">
        <v>12816</v>
      </c>
      <c r="C4383" s="3" t="s">
        <v>12817</v>
      </c>
      <c r="D4383" s="3" t="n">
        <v>1</v>
      </c>
      <c r="E4383" s="3" t="n">
        <v>2.4264319</v>
      </c>
      <c r="F4383" s="3" t="n">
        <v>39</v>
      </c>
      <c r="G4383" s="3" t="n">
        <v>39</v>
      </c>
      <c r="H4383" s="3" t="n">
        <v>13</v>
      </c>
      <c r="I4383" s="3" t="n">
        <v>13</v>
      </c>
      <c r="J4383" s="3" t="n">
        <v>47</v>
      </c>
      <c r="K4383" s="3" t="n">
        <v>47</v>
      </c>
      <c r="L4383" s="3" t="n">
        <v>5</v>
      </c>
      <c r="M4383" s="3" t="n">
        <v>5</v>
      </c>
      <c r="N4383" s="3" t="n">
        <v>-1</v>
      </c>
      <c r="O4383" s="3" t="n">
        <v>-1</v>
      </c>
      <c r="P4383" s="3" t="n">
        <v>8.9</v>
      </c>
      <c r="Q4383" s="3" t="n">
        <v>24.2</v>
      </c>
      <c r="R4383" s="3" t="s">
        <v>12818</v>
      </c>
      <c r="S4383" s="4" t="n">
        <v>45747.7080324074</v>
      </c>
      <c r="T4383" s="3" t="s">
        <v>256</v>
      </c>
      <c r="U4383" s="3" t="s">
        <v>256</v>
      </c>
      <c r="V4383" s="3" t="n">
        <v>0</v>
      </c>
      <c r="W4383" s="3" t="n">
        <v>0</v>
      </c>
      <c r="X4383" s="3" t="n">
        <v>0</v>
      </c>
      <c r="Y4383" s="3" t="s">
        <v>30</v>
      </c>
      <c r="Z4383" s="3" t="s">
        <v>30</v>
      </c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</row>
    <row r="4384" customFormat="false" ht="15.75" hidden="false" customHeight="false" outlineLevel="0" collapsed="false">
      <c r="A4384" s="3" t="n">
        <v>4383</v>
      </c>
      <c r="B4384" s="3" t="s">
        <v>12819</v>
      </c>
      <c r="C4384" s="3" t="s">
        <v>12820</v>
      </c>
      <c r="D4384" s="3" t="n">
        <v>1</v>
      </c>
      <c r="E4384" s="3" t="n">
        <v>0.9615434</v>
      </c>
      <c r="F4384" s="3" t="n">
        <v>147</v>
      </c>
      <c r="G4384" s="3" t="n">
        <v>147</v>
      </c>
      <c r="H4384" s="3" t="n">
        <v>23</v>
      </c>
      <c r="I4384" s="3" t="n">
        <v>23</v>
      </c>
      <c r="J4384" s="3" t="n">
        <v>197</v>
      </c>
      <c r="K4384" s="3" t="n">
        <v>197</v>
      </c>
      <c r="L4384" s="3" t="n">
        <v>13</v>
      </c>
      <c r="M4384" s="3" t="n">
        <v>13</v>
      </c>
      <c r="N4384" s="3" t="n">
        <v>-1</v>
      </c>
      <c r="O4384" s="3" t="n">
        <v>-1</v>
      </c>
      <c r="P4384" s="3" t="n">
        <v>8.9</v>
      </c>
      <c r="Q4384" s="3" t="n">
        <v>24.2</v>
      </c>
      <c r="R4384" s="3" t="s">
        <v>12821</v>
      </c>
      <c r="S4384" s="4" t="n">
        <v>45747.7081134259</v>
      </c>
      <c r="T4384" s="3" t="s">
        <v>246</v>
      </c>
      <c r="U4384" s="3" t="s">
        <v>246</v>
      </c>
      <c r="V4384" s="3" t="n">
        <v>0</v>
      </c>
      <c r="W4384" s="3" t="n">
        <v>0</v>
      </c>
      <c r="X4384" s="3" t="n">
        <v>0</v>
      </c>
      <c r="Y4384" s="3" t="s">
        <v>30</v>
      </c>
      <c r="Z4384" s="3" t="s">
        <v>30</v>
      </c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</row>
    <row r="4385" customFormat="false" ht="15.75" hidden="false" customHeight="false" outlineLevel="0" collapsed="false">
      <c r="A4385" s="3" t="n">
        <v>4384</v>
      </c>
      <c r="B4385" s="3" t="s">
        <v>12822</v>
      </c>
      <c r="C4385" s="3" t="s">
        <v>12823</v>
      </c>
      <c r="D4385" s="3" t="n">
        <v>1</v>
      </c>
      <c r="E4385" s="3" t="n">
        <v>2.6716659</v>
      </c>
      <c r="F4385" s="3" t="n">
        <v>179</v>
      </c>
      <c r="G4385" s="3" t="n">
        <v>179</v>
      </c>
      <c r="H4385" s="3" t="n">
        <v>27</v>
      </c>
      <c r="I4385" s="3" t="n">
        <v>27</v>
      </c>
      <c r="J4385" s="3" t="n">
        <v>209</v>
      </c>
      <c r="K4385" s="3" t="n">
        <v>209</v>
      </c>
      <c r="L4385" s="3" t="n">
        <v>16</v>
      </c>
      <c r="M4385" s="3" t="n">
        <v>16</v>
      </c>
      <c r="N4385" s="3" t="n">
        <v>-1</v>
      </c>
      <c r="O4385" s="3" t="n">
        <v>-1</v>
      </c>
      <c r="P4385" s="3" t="n">
        <v>8.9</v>
      </c>
      <c r="Q4385" s="3" t="n">
        <v>24.2</v>
      </c>
      <c r="R4385" s="3" t="s">
        <v>12824</v>
      </c>
      <c r="S4385" s="4" t="n">
        <v>45747.7082175926</v>
      </c>
      <c r="T4385" s="3" t="s">
        <v>256</v>
      </c>
      <c r="U4385" s="3" t="s">
        <v>256</v>
      </c>
      <c r="V4385" s="3" t="n">
        <v>0</v>
      </c>
      <c r="W4385" s="3" t="n">
        <v>0</v>
      </c>
      <c r="X4385" s="3" t="n">
        <v>0</v>
      </c>
      <c r="Y4385" s="3" t="s">
        <v>30</v>
      </c>
      <c r="Z4385" s="3" t="s">
        <v>30</v>
      </c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</row>
    <row r="4386" customFormat="false" ht="15.75" hidden="false" customHeight="false" outlineLevel="0" collapsed="false">
      <c r="A4386" s="3" t="n">
        <v>4385</v>
      </c>
      <c r="B4386" s="3" t="s">
        <v>12825</v>
      </c>
      <c r="C4386" s="3" t="s">
        <v>12826</v>
      </c>
      <c r="D4386" s="3" t="n">
        <v>1</v>
      </c>
      <c r="E4386" s="3" t="n">
        <v>2.6169249</v>
      </c>
      <c r="F4386" s="3" t="n">
        <v>11</v>
      </c>
      <c r="G4386" s="3" t="n">
        <v>11</v>
      </c>
      <c r="H4386" s="3" t="n">
        <v>8</v>
      </c>
      <c r="I4386" s="3" t="n">
        <v>8</v>
      </c>
      <c r="J4386" s="3" t="n">
        <v>10</v>
      </c>
      <c r="K4386" s="3" t="n">
        <v>10</v>
      </c>
      <c r="L4386" s="3" t="n">
        <v>2</v>
      </c>
      <c r="M4386" s="3" t="n">
        <v>2</v>
      </c>
      <c r="N4386" s="3" t="n">
        <v>-1</v>
      </c>
      <c r="O4386" s="3" t="n">
        <v>-1</v>
      </c>
      <c r="P4386" s="3" t="n">
        <v>8.9</v>
      </c>
      <c r="Q4386" s="3" t="n">
        <v>24.2</v>
      </c>
      <c r="R4386" s="3" t="s">
        <v>12827</v>
      </c>
      <c r="S4386" s="4" t="n">
        <v>45747.7083449074</v>
      </c>
      <c r="T4386" s="3" t="s">
        <v>65</v>
      </c>
      <c r="U4386" s="3" t="s">
        <v>65</v>
      </c>
      <c r="V4386" s="3" t="n">
        <v>0</v>
      </c>
      <c r="W4386" s="3" t="n">
        <v>0</v>
      </c>
      <c r="X4386" s="3" t="n">
        <v>0</v>
      </c>
      <c r="Y4386" s="3" t="s">
        <v>30</v>
      </c>
      <c r="Z4386" s="3" t="s">
        <v>30</v>
      </c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3"/>
    </row>
    <row r="4387" customFormat="false" ht="15.75" hidden="false" customHeight="false" outlineLevel="0" collapsed="false">
      <c r="A4387" s="3" t="n">
        <v>4386</v>
      </c>
      <c r="B4387" s="3" t="s">
        <v>12828</v>
      </c>
      <c r="C4387" s="3" t="s">
        <v>12829</v>
      </c>
      <c r="D4387" s="3" t="n">
        <v>1</v>
      </c>
      <c r="E4387" s="3" t="n">
        <v>11.9964182</v>
      </c>
      <c r="F4387" s="3" t="n">
        <v>272</v>
      </c>
      <c r="G4387" s="3" t="n">
        <v>272</v>
      </c>
      <c r="H4387" s="3" t="n">
        <v>32</v>
      </c>
      <c r="I4387" s="3" t="n">
        <v>32</v>
      </c>
      <c r="J4387" s="3" t="n">
        <v>383</v>
      </c>
      <c r="K4387" s="3" t="n">
        <v>383</v>
      </c>
      <c r="L4387" s="3" t="n">
        <v>51</v>
      </c>
      <c r="M4387" s="3" t="n">
        <v>51</v>
      </c>
      <c r="N4387" s="3" t="n">
        <v>-1</v>
      </c>
      <c r="O4387" s="3" t="n">
        <v>-1</v>
      </c>
      <c r="P4387" s="3" t="n">
        <v>8.8</v>
      </c>
      <c r="Q4387" s="3" t="n">
        <v>24.2</v>
      </c>
      <c r="R4387" s="3" t="s">
        <v>12830</v>
      </c>
      <c r="S4387" s="4" t="n">
        <v>45747.7088310185</v>
      </c>
      <c r="T4387" s="3" t="s">
        <v>256</v>
      </c>
      <c r="U4387" s="3" t="s">
        <v>256</v>
      </c>
      <c r="V4387" s="3" t="n">
        <v>0</v>
      </c>
      <c r="W4387" s="3" t="n">
        <v>0</v>
      </c>
      <c r="X4387" s="3" t="n">
        <v>0</v>
      </c>
      <c r="Y4387" s="3" t="s">
        <v>30</v>
      </c>
      <c r="Z4387" s="3" t="s">
        <v>30</v>
      </c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/>
      <c r="BG4387" s="3"/>
      <c r="BH4387" s="3"/>
      <c r="BI4387" s="3"/>
      <c r="BJ4387" s="3"/>
    </row>
    <row r="4388" customFormat="false" ht="15.75" hidden="false" customHeight="false" outlineLevel="0" collapsed="false">
      <c r="A4388" s="3" t="n">
        <v>4387</v>
      </c>
      <c r="B4388" s="3" t="s">
        <v>12831</v>
      </c>
      <c r="C4388" s="3" t="s">
        <v>12832</v>
      </c>
      <c r="D4388" s="3" t="n">
        <v>1</v>
      </c>
      <c r="E4388" s="3" t="n">
        <v>18.0681769</v>
      </c>
      <c r="F4388" s="3" t="n">
        <v>498</v>
      </c>
      <c r="G4388" s="3" t="n">
        <v>498</v>
      </c>
      <c r="H4388" s="3" t="n">
        <v>36</v>
      </c>
      <c r="I4388" s="3" t="n">
        <v>36</v>
      </c>
      <c r="J4388" s="3" t="n">
        <v>681</v>
      </c>
      <c r="K4388" s="3" t="n">
        <v>681</v>
      </c>
      <c r="L4388" s="3" t="n">
        <v>90</v>
      </c>
      <c r="M4388" s="3" t="n">
        <v>90</v>
      </c>
      <c r="N4388" s="3" t="n">
        <v>-1</v>
      </c>
      <c r="O4388" s="3" t="n">
        <v>-1</v>
      </c>
      <c r="P4388" s="3" t="n">
        <v>8.8</v>
      </c>
      <c r="Q4388" s="3" t="n">
        <v>24.2</v>
      </c>
      <c r="R4388" s="3" t="s">
        <v>12833</v>
      </c>
      <c r="S4388" s="4" t="n">
        <v>45747.709525463</v>
      </c>
      <c r="T4388" s="3" t="s">
        <v>65</v>
      </c>
      <c r="U4388" s="3" t="s">
        <v>65</v>
      </c>
      <c r="V4388" s="3" t="n">
        <v>0</v>
      </c>
      <c r="W4388" s="3" t="n">
        <v>0</v>
      </c>
      <c r="X4388" s="3" t="n">
        <v>0</v>
      </c>
      <c r="Y4388" s="3" t="s">
        <v>30</v>
      </c>
      <c r="Z4388" s="3" t="s">
        <v>30</v>
      </c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/>
      <c r="BG4388" s="3"/>
      <c r="BH4388" s="3"/>
      <c r="BI4388" s="3"/>
      <c r="BJ4388" s="3"/>
    </row>
    <row r="4389" customFormat="false" ht="15.75" hidden="false" customHeight="false" outlineLevel="0" collapsed="false">
      <c r="A4389" s="3" t="n">
        <v>4388</v>
      </c>
      <c r="B4389" s="3" t="s">
        <v>12834</v>
      </c>
      <c r="C4389" s="3" t="s">
        <v>12835</v>
      </c>
      <c r="D4389" s="3" t="n">
        <v>1</v>
      </c>
      <c r="E4389" s="3" t="n">
        <v>14.8455286</v>
      </c>
      <c r="F4389" s="3" t="n">
        <v>300</v>
      </c>
      <c r="G4389" s="3" t="n">
        <v>300</v>
      </c>
      <c r="H4389" s="3" t="n">
        <v>30</v>
      </c>
      <c r="I4389" s="3" t="n">
        <v>30</v>
      </c>
      <c r="J4389" s="3" t="n">
        <v>445</v>
      </c>
      <c r="K4389" s="3" t="n">
        <v>445</v>
      </c>
      <c r="L4389" s="3" t="n">
        <v>62</v>
      </c>
      <c r="M4389" s="3" t="n">
        <v>62</v>
      </c>
      <c r="N4389" s="3" t="n">
        <v>126</v>
      </c>
      <c r="O4389" s="3" t="n">
        <v>-1</v>
      </c>
      <c r="P4389" s="3" t="n">
        <v>8.8</v>
      </c>
      <c r="Q4389" s="3" t="n">
        <v>24.2</v>
      </c>
      <c r="R4389" s="3" t="s">
        <v>12836</v>
      </c>
      <c r="S4389" s="4" t="n">
        <v>45747.7102546296</v>
      </c>
      <c r="T4389" s="3" t="s">
        <v>65</v>
      </c>
      <c r="U4389" s="3" t="s">
        <v>65</v>
      </c>
      <c r="V4389" s="3" t="n">
        <v>1</v>
      </c>
      <c r="W4389" s="3" t="n">
        <v>0</v>
      </c>
      <c r="X4389" s="3" t="n">
        <v>0</v>
      </c>
      <c r="Y4389" s="3" t="s">
        <v>30</v>
      </c>
      <c r="Z4389" s="3" t="s">
        <v>30</v>
      </c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/>
      <c r="BG4389" s="3"/>
      <c r="BH4389" s="3"/>
      <c r="BI4389" s="3"/>
      <c r="BJ4389" s="3"/>
    </row>
    <row r="4390" customFormat="false" ht="15.75" hidden="false" customHeight="false" outlineLevel="0" collapsed="false">
      <c r="A4390" s="3" t="n">
        <v>4389</v>
      </c>
      <c r="B4390" s="3" t="s">
        <v>12837</v>
      </c>
      <c r="C4390" s="3" t="s">
        <v>12838</v>
      </c>
      <c r="D4390" s="3" t="n">
        <v>1</v>
      </c>
      <c r="E4390" s="3" t="n">
        <v>3.0680009</v>
      </c>
      <c r="F4390" s="3" t="n">
        <v>191</v>
      </c>
      <c r="G4390" s="3" t="n">
        <v>191</v>
      </c>
      <c r="H4390" s="3" t="n">
        <v>22</v>
      </c>
      <c r="I4390" s="3" t="n">
        <v>22</v>
      </c>
      <c r="J4390" s="3" t="n">
        <v>193</v>
      </c>
      <c r="K4390" s="3" t="n">
        <v>193</v>
      </c>
      <c r="L4390" s="3" t="n">
        <v>22</v>
      </c>
      <c r="M4390" s="3" t="n">
        <v>22</v>
      </c>
      <c r="N4390" s="3" t="n">
        <v>28</v>
      </c>
      <c r="O4390" s="3" t="n">
        <v>-1</v>
      </c>
      <c r="P4390" s="3" t="n">
        <v>8.9</v>
      </c>
      <c r="Q4390" s="3" t="n">
        <v>24.2</v>
      </c>
      <c r="R4390" s="3" t="s">
        <v>12839</v>
      </c>
      <c r="S4390" s="4" t="n">
        <v>45747.7105902778</v>
      </c>
      <c r="T4390" s="3" t="s">
        <v>29</v>
      </c>
      <c r="U4390" s="3" t="s">
        <v>29</v>
      </c>
      <c r="V4390" s="3" t="n">
        <v>1</v>
      </c>
      <c r="W4390" s="3" t="n">
        <v>0</v>
      </c>
      <c r="X4390" s="3" t="n">
        <v>0</v>
      </c>
      <c r="Y4390" s="3" t="s">
        <v>30</v>
      </c>
      <c r="Z4390" s="3" t="s">
        <v>30</v>
      </c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/>
      <c r="BG4390" s="3"/>
      <c r="BH4390" s="3"/>
      <c r="BI4390" s="3"/>
      <c r="BJ4390" s="3"/>
    </row>
    <row r="4391" customFormat="false" ht="15.75" hidden="false" customHeight="false" outlineLevel="0" collapsed="false">
      <c r="A4391" s="3" t="n">
        <v>4390</v>
      </c>
      <c r="B4391" s="3" t="s">
        <v>12840</v>
      </c>
      <c r="C4391" s="3" t="s">
        <v>12841</v>
      </c>
      <c r="D4391" s="3" t="n">
        <v>1</v>
      </c>
      <c r="E4391" s="3" t="n">
        <v>3.3957837</v>
      </c>
      <c r="F4391" s="3" t="n">
        <v>48</v>
      </c>
      <c r="G4391" s="3" t="n">
        <v>48</v>
      </c>
      <c r="H4391" s="3" t="n">
        <v>18</v>
      </c>
      <c r="I4391" s="3" t="n">
        <v>18</v>
      </c>
      <c r="J4391" s="3" t="n">
        <v>28</v>
      </c>
      <c r="K4391" s="3" t="n">
        <v>28</v>
      </c>
      <c r="L4391" s="3" t="n">
        <v>4</v>
      </c>
      <c r="M4391" s="3" t="n">
        <v>4</v>
      </c>
      <c r="N4391" s="3" t="n">
        <v>2</v>
      </c>
      <c r="O4391" s="3" t="n">
        <v>2</v>
      </c>
      <c r="P4391" s="3" t="n">
        <v>8.9</v>
      </c>
      <c r="Q4391" s="3" t="n">
        <v>24.2</v>
      </c>
      <c r="R4391" s="3" t="s">
        <v>12842</v>
      </c>
      <c r="S4391" s="4" t="n">
        <v>45747.7108333333</v>
      </c>
      <c r="T4391" s="3" t="s">
        <v>65</v>
      </c>
      <c r="U4391" s="3" t="s">
        <v>65</v>
      </c>
      <c r="V4391" s="3" t="n">
        <v>1</v>
      </c>
      <c r="W4391" s="3" t="n">
        <v>1</v>
      </c>
      <c r="X4391" s="3" t="n">
        <v>0</v>
      </c>
      <c r="Y4391" s="3" t="s">
        <v>30</v>
      </c>
      <c r="Z4391" s="3" t="s">
        <v>30</v>
      </c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/>
      <c r="BG4391" s="3"/>
      <c r="BH4391" s="3"/>
      <c r="BI4391" s="3"/>
      <c r="BJ4391" s="3"/>
    </row>
    <row r="4392" customFormat="false" ht="15.75" hidden="false" customHeight="false" outlineLevel="0" collapsed="false">
      <c r="A4392" s="3" t="n">
        <v>4391</v>
      </c>
      <c r="B4392" s="3" t="s">
        <v>12843</v>
      </c>
      <c r="C4392" s="3" t="s">
        <v>12844</v>
      </c>
      <c r="D4392" s="3" t="n">
        <v>1</v>
      </c>
      <c r="E4392" s="3" t="n">
        <v>1.0144882</v>
      </c>
      <c r="F4392" s="3" t="n">
        <v>22</v>
      </c>
      <c r="G4392" s="3" t="n">
        <v>22</v>
      </c>
      <c r="H4392" s="3" t="n">
        <v>8</v>
      </c>
      <c r="I4392" s="3" t="n">
        <v>8</v>
      </c>
      <c r="J4392" s="3" t="n">
        <v>24</v>
      </c>
      <c r="K4392" s="3" t="n">
        <v>24</v>
      </c>
      <c r="L4392" s="3" t="n">
        <v>3</v>
      </c>
      <c r="M4392" s="3" t="n">
        <v>3</v>
      </c>
      <c r="N4392" s="3" t="n">
        <v>-1</v>
      </c>
      <c r="O4392" s="3" t="n">
        <v>-1</v>
      </c>
      <c r="P4392" s="3" t="n">
        <v>8.8</v>
      </c>
      <c r="Q4392" s="3" t="n">
        <v>24.2</v>
      </c>
      <c r="R4392" s="3" t="s">
        <v>12845</v>
      </c>
      <c r="S4392" s="4" t="n">
        <v>45747.7109375</v>
      </c>
      <c r="T4392" s="3" t="s">
        <v>256</v>
      </c>
      <c r="U4392" s="3" t="s">
        <v>256</v>
      </c>
      <c r="V4392" s="3" t="n">
        <v>0</v>
      </c>
      <c r="W4392" s="3" t="n">
        <v>0</v>
      </c>
      <c r="X4392" s="3" t="n">
        <v>0</v>
      </c>
      <c r="Y4392" s="3" t="s">
        <v>30</v>
      </c>
      <c r="Z4392" s="3" t="s">
        <v>30</v>
      </c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  <c r="BG4392" s="3"/>
      <c r="BH4392" s="3"/>
      <c r="BI4392" s="3"/>
      <c r="BJ4392" s="3"/>
    </row>
    <row r="4393" customFormat="false" ht="15.75" hidden="false" customHeight="false" outlineLevel="0" collapsed="false">
      <c r="A4393" s="3" t="n">
        <v>4392</v>
      </c>
      <c r="B4393" s="3" t="s">
        <v>12846</v>
      </c>
      <c r="C4393" s="3" t="s">
        <v>12847</v>
      </c>
      <c r="D4393" s="3" t="n">
        <v>1</v>
      </c>
      <c r="E4393" s="3" t="n">
        <v>1.162887</v>
      </c>
      <c r="F4393" s="3" t="n">
        <v>79</v>
      </c>
      <c r="G4393" s="3" t="n">
        <v>79</v>
      </c>
      <c r="H4393" s="3" t="n">
        <v>19</v>
      </c>
      <c r="I4393" s="3" t="n">
        <v>19</v>
      </c>
      <c r="J4393" s="3" t="n">
        <v>85</v>
      </c>
      <c r="K4393" s="3" t="n">
        <v>85</v>
      </c>
      <c r="L4393" s="3" t="n">
        <v>11</v>
      </c>
      <c r="M4393" s="3" t="n">
        <v>11</v>
      </c>
      <c r="N4393" s="3" t="n">
        <v>-1</v>
      </c>
      <c r="O4393" s="3" t="n">
        <v>-1</v>
      </c>
      <c r="P4393" s="3" t="n">
        <v>8.8</v>
      </c>
      <c r="Q4393" s="3" t="n">
        <v>24.2</v>
      </c>
      <c r="R4393" s="3" t="s">
        <v>12848</v>
      </c>
      <c r="S4393" s="4" t="n">
        <v>45747.7109953704</v>
      </c>
      <c r="T4393" s="3" t="s">
        <v>37</v>
      </c>
      <c r="U4393" s="3" t="s">
        <v>37</v>
      </c>
      <c r="V4393" s="3" t="n">
        <v>0</v>
      </c>
      <c r="W4393" s="3" t="n">
        <v>0</v>
      </c>
      <c r="X4393" s="3" t="n">
        <v>0</v>
      </c>
      <c r="Y4393" s="3" t="s">
        <v>30</v>
      </c>
      <c r="Z4393" s="3" t="s">
        <v>30</v>
      </c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  <c r="BG4393" s="3"/>
      <c r="BH4393" s="3"/>
      <c r="BI4393" s="3"/>
      <c r="BJ4393" s="3"/>
    </row>
    <row r="4394" customFormat="false" ht="15.75" hidden="false" customHeight="false" outlineLevel="0" collapsed="false">
      <c r="A4394" s="3" t="n">
        <v>4393</v>
      </c>
      <c r="B4394" s="3" t="s">
        <v>12849</v>
      </c>
      <c r="C4394" s="3" t="s">
        <v>12850</v>
      </c>
      <c r="D4394" s="3" t="n">
        <v>1</v>
      </c>
      <c r="E4394" s="3" t="n">
        <v>0.7598151</v>
      </c>
      <c r="F4394" s="3" t="n">
        <v>14</v>
      </c>
      <c r="G4394" s="3" t="n">
        <v>14</v>
      </c>
      <c r="H4394" s="3" t="n">
        <v>11</v>
      </c>
      <c r="I4394" s="3" t="n">
        <v>11</v>
      </c>
      <c r="J4394" s="3" t="n">
        <v>15</v>
      </c>
      <c r="K4394" s="3" t="n">
        <v>15</v>
      </c>
      <c r="L4394" s="3" t="n">
        <v>1</v>
      </c>
      <c r="M4394" s="3" t="n">
        <v>1</v>
      </c>
      <c r="N4394" s="3" t="n">
        <v>0</v>
      </c>
      <c r="O4394" s="3" t="n">
        <v>0</v>
      </c>
      <c r="P4394" s="3" t="n">
        <v>8.8</v>
      </c>
      <c r="Q4394" s="3" t="n">
        <v>24.2</v>
      </c>
      <c r="R4394" s="3" t="s">
        <v>12851</v>
      </c>
      <c r="S4394" s="4" t="n">
        <v>45747.7110416667</v>
      </c>
      <c r="T4394" s="3" t="s">
        <v>37</v>
      </c>
      <c r="U4394" s="3" t="s">
        <v>37</v>
      </c>
      <c r="V4394" s="3" t="n">
        <v>1</v>
      </c>
      <c r="W4394" s="3" t="n">
        <v>1</v>
      </c>
      <c r="X4394" s="3" t="n">
        <v>0</v>
      </c>
      <c r="Y4394" s="3" t="s">
        <v>30</v>
      </c>
      <c r="Z4394" s="3" t="s">
        <v>30</v>
      </c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3"/>
    </row>
    <row r="4395" customFormat="false" ht="15.75" hidden="false" customHeight="false" outlineLevel="0" collapsed="false">
      <c r="A4395" s="3" t="n">
        <v>4394</v>
      </c>
      <c r="B4395" s="3" t="s">
        <v>12852</v>
      </c>
      <c r="C4395" s="3" t="s">
        <v>12853</v>
      </c>
      <c r="D4395" s="3" t="n">
        <v>1</v>
      </c>
      <c r="E4395" s="3" t="n">
        <v>0.2366666</v>
      </c>
      <c r="F4395" s="3" t="n">
        <v>25</v>
      </c>
      <c r="G4395" s="3" t="n">
        <v>25</v>
      </c>
      <c r="H4395" s="3" t="n">
        <v>9</v>
      </c>
      <c r="I4395" s="3" t="n">
        <v>9</v>
      </c>
      <c r="J4395" s="3" t="n">
        <v>26</v>
      </c>
      <c r="K4395" s="3" t="n">
        <v>26</v>
      </c>
      <c r="L4395" s="3" t="n">
        <v>2</v>
      </c>
      <c r="M4395" s="3" t="n">
        <v>2</v>
      </c>
      <c r="N4395" s="3" t="n">
        <v>12</v>
      </c>
      <c r="O4395" s="3" t="n">
        <v>-1</v>
      </c>
      <c r="P4395" s="3" t="n">
        <v>8.8</v>
      </c>
      <c r="Q4395" s="3" t="n">
        <v>24.2</v>
      </c>
      <c r="R4395" s="3" t="s">
        <v>12854</v>
      </c>
      <c r="S4395" s="4" t="n">
        <v>45747.7111226852</v>
      </c>
      <c r="T4395" s="3" t="s">
        <v>256</v>
      </c>
      <c r="U4395" s="3" t="s">
        <v>256</v>
      </c>
      <c r="V4395" s="3" t="n">
        <v>1</v>
      </c>
      <c r="W4395" s="3" t="n">
        <v>0</v>
      </c>
      <c r="X4395" s="3" t="n">
        <v>0</v>
      </c>
      <c r="Y4395" s="3" t="s">
        <v>30</v>
      </c>
      <c r="Z4395" s="3" t="s">
        <v>30</v>
      </c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/>
      <c r="BG4395" s="3"/>
      <c r="BH4395" s="3"/>
      <c r="BI4395" s="3"/>
      <c r="BJ4395" s="3"/>
    </row>
    <row r="4396" customFormat="false" ht="15.75" hidden="false" customHeight="false" outlineLevel="0" collapsed="false">
      <c r="A4396" s="3" t="n">
        <v>4395</v>
      </c>
      <c r="B4396" s="3" t="s">
        <v>12855</v>
      </c>
      <c r="C4396" s="3" t="s">
        <v>12856</v>
      </c>
      <c r="D4396" s="3" t="n">
        <v>1</v>
      </c>
      <c r="E4396" s="3" t="n">
        <v>8.4229147</v>
      </c>
      <c r="F4396" s="3" t="n">
        <v>365</v>
      </c>
      <c r="G4396" s="3" t="n">
        <v>365</v>
      </c>
      <c r="H4396" s="3" t="n">
        <v>35</v>
      </c>
      <c r="I4396" s="3" t="n">
        <v>35</v>
      </c>
      <c r="J4396" s="3" t="n">
        <v>484</v>
      </c>
      <c r="K4396" s="3" t="n">
        <v>484</v>
      </c>
      <c r="L4396" s="3" t="n">
        <v>62</v>
      </c>
      <c r="M4396" s="3" t="n">
        <v>62</v>
      </c>
      <c r="N4396" s="3" t="n">
        <v>-1</v>
      </c>
      <c r="O4396" s="3" t="n">
        <v>-1</v>
      </c>
      <c r="P4396" s="3" t="n">
        <v>8.3</v>
      </c>
      <c r="Q4396" s="3" t="n">
        <v>24.2</v>
      </c>
      <c r="R4396" s="3" t="s">
        <v>12857</v>
      </c>
      <c r="S4396" s="4" t="n">
        <v>45747.7113657407</v>
      </c>
      <c r="T4396" s="3" t="s">
        <v>232</v>
      </c>
      <c r="U4396" s="3" t="s">
        <v>232</v>
      </c>
      <c r="V4396" s="3" t="n">
        <v>0</v>
      </c>
      <c r="W4396" s="3" t="n">
        <v>0</v>
      </c>
      <c r="X4396" s="3" t="n">
        <v>0</v>
      </c>
      <c r="Y4396" s="3" t="s">
        <v>30</v>
      </c>
      <c r="Z4396" s="3" t="s">
        <v>30</v>
      </c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  <c r="BG4396" s="3"/>
      <c r="BH4396" s="3"/>
      <c r="BI4396" s="3"/>
      <c r="BJ4396" s="3"/>
    </row>
    <row r="4397" customFormat="false" ht="15.75" hidden="false" customHeight="false" outlineLevel="0" collapsed="false">
      <c r="A4397" s="3" t="n">
        <v>4396</v>
      </c>
      <c r="B4397" s="3" t="s">
        <v>12858</v>
      </c>
      <c r="C4397" s="3" t="s">
        <v>12859</v>
      </c>
      <c r="D4397" s="3" t="n">
        <v>1</v>
      </c>
      <c r="E4397" s="3" t="n">
        <v>7.7974278</v>
      </c>
      <c r="F4397" s="3" t="n">
        <v>365</v>
      </c>
      <c r="G4397" s="3" t="n">
        <v>365</v>
      </c>
      <c r="H4397" s="3" t="n">
        <v>35</v>
      </c>
      <c r="I4397" s="3" t="n">
        <v>35</v>
      </c>
      <c r="J4397" s="3" t="n">
        <v>484</v>
      </c>
      <c r="K4397" s="3" t="n">
        <v>484</v>
      </c>
      <c r="L4397" s="3" t="n">
        <v>62</v>
      </c>
      <c r="M4397" s="3" t="n">
        <v>62</v>
      </c>
      <c r="N4397" s="3" t="n">
        <v>-1</v>
      </c>
      <c r="O4397" s="3" t="n">
        <v>-1</v>
      </c>
      <c r="P4397" s="3" t="n">
        <v>8.4</v>
      </c>
      <c r="Q4397" s="3" t="n">
        <v>24.2</v>
      </c>
      <c r="R4397" s="3" t="s">
        <v>12860</v>
      </c>
      <c r="S4397" s="4" t="n">
        <v>45747.7116087963</v>
      </c>
      <c r="T4397" s="3" t="s">
        <v>232</v>
      </c>
      <c r="U4397" s="3" t="s">
        <v>232</v>
      </c>
      <c r="V4397" s="3" t="n">
        <v>0</v>
      </c>
      <c r="W4397" s="3" t="n">
        <v>0</v>
      </c>
      <c r="X4397" s="3" t="n">
        <v>0</v>
      </c>
      <c r="Y4397" s="3" t="s">
        <v>30</v>
      </c>
      <c r="Z4397" s="3" t="s">
        <v>30</v>
      </c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3"/>
    </row>
    <row r="4398" customFormat="false" ht="15.75" hidden="false" customHeight="false" outlineLevel="0" collapsed="false">
      <c r="A4398" s="3" t="n">
        <v>4397</v>
      </c>
      <c r="B4398" s="3" t="s">
        <v>12861</v>
      </c>
      <c r="C4398" s="3" t="s">
        <v>12862</v>
      </c>
      <c r="D4398" s="3" t="n">
        <v>1</v>
      </c>
      <c r="E4398" s="3" t="n">
        <v>8.0510097</v>
      </c>
      <c r="F4398" s="3" t="n">
        <v>365</v>
      </c>
      <c r="G4398" s="3" t="n">
        <v>365</v>
      </c>
      <c r="H4398" s="3" t="n">
        <v>35</v>
      </c>
      <c r="I4398" s="3" t="n">
        <v>35</v>
      </c>
      <c r="J4398" s="3" t="n">
        <v>484</v>
      </c>
      <c r="K4398" s="3" t="n">
        <v>484</v>
      </c>
      <c r="L4398" s="3" t="n">
        <v>62</v>
      </c>
      <c r="M4398" s="3" t="n">
        <v>62</v>
      </c>
      <c r="N4398" s="3" t="n">
        <v>-1</v>
      </c>
      <c r="O4398" s="3" t="n">
        <v>-1</v>
      </c>
      <c r="P4398" s="3" t="n">
        <v>8.5</v>
      </c>
      <c r="Q4398" s="3" t="n">
        <v>24.2</v>
      </c>
      <c r="R4398" s="3" t="s">
        <v>12863</v>
      </c>
      <c r="S4398" s="4" t="n">
        <v>45747.7118518519</v>
      </c>
      <c r="T4398" s="3" t="s">
        <v>232</v>
      </c>
      <c r="U4398" s="3" t="s">
        <v>232</v>
      </c>
      <c r="V4398" s="3" t="n">
        <v>0</v>
      </c>
      <c r="W4398" s="3" t="n">
        <v>0</v>
      </c>
      <c r="X4398" s="3" t="n">
        <v>0</v>
      </c>
      <c r="Y4398" s="3" t="s">
        <v>30</v>
      </c>
      <c r="Z4398" s="3" t="s">
        <v>30</v>
      </c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3"/>
    </row>
    <row r="4399" customFormat="false" ht="15.75" hidden="false" customHeight="false" outlineLevel="0" collapsed="false">
      <c r="A4399" s="3" t="n">
        <v>4398</v>
      </c>
      <c r="B4399" s="3" t="s">
        <v>12864</v>
      </c>
      <c r="C4399" s="3" t="s">
        <v>12865</v>
      </c>
      <c r="D4399" s="3" t="n">
        <v>1</v>
      </c>
      <c r="E4399" s="3" t="n">
        <v>7.8330688</v>
      </c>
      <c r="F4399" s="3" t="n">
        <v>365</v>
      </c>
      <c r="G4399" s="3" t="n">
        <v>365</v>
      </c>
      <c r="H4399" s="3" t="n">
        <v>35</v>
      </c>
      <c r="I4399" s="3" t="n">
        <v>35</v>
      </c>
      <c r="J4399" s="3" t="n">
        <v>484</v>
      </c>
      <c r="K4399" s="3" t="n">
        <v>484</v>
      </c>
      <c r="L4399" s="3" t="n">
        <v>62</v>
      </c>
      <c r="M4399" s="3" t="n">
        <v>62</v>
      </c>
      <c r="N4399" s="3" t="n">
        <v>-1</v>
      </c>
      <c r="O4399" s="3" t="n">
        <v>-1</v>
      </c>
      <c r="P4399" s="3" t="n">
        <v>8.6</v>
      </c>
      <c r="Q4399" s="3" t="n">
        <v>24.2</v>
      </c>
      <c r="R4399" s="3" t="s">
        <v>12866</v>
      </c>
      <c r="S4399" s="4" t="n">
        <v>45747.7120949074</v>
      </c>
      <c r="T4399" s="3" t="s">
        <v>232</v>
      </c>
      <c r="U4399" s="3" t="s">
        <v>232</v>
      </c>
      <c r="V4399" s="3" t="n">
        <v>0</v>
      </c>
      <c r="W4399" s="3" t="n">
        <v>0</v>
      </c>
      <c r="X4399" s="3" t="n">
        <v>0</v>
      </c>
      <c r="Y4399" s="3" t="s">
        <v>30</v>
      </c>
      <c r="Z4399" s="3" t="s">
        <v>30</v>
      </c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3"/>
      <c r="BG4399" s="3"/>
      <c r="BH4399" s="3"/>
      <c r="BI4399" s="3"/>
      <c r="BJ4399" s="3"/>
    </row>
    <row r="4400" customFormat="false" ht="15.75" hidden="false" customHeight="false" outlineLevel="0" collapsed="false">
      <c r="A4400" s="3" t="n">
        <v>4399</v>
      </c>
      <c r="B4400" s="3" t="s">
        <v>12867</v>
      </c>
      <c r="C4400" s="3" t="s">
        <v>12868</v>
      </c>
      <c r="D4400" s="3" t="n">
        <v>1</v>
      </c>
      <c r="E4400" s="3" t="n">
        <v>7.9379278</v>
      </c>
      <c r="F4400" s="3" t="n">
        <v>365</v>
      </c>
      <c r="G4400" s="3" t="n">
        <v>365</v>
      </c>
      <c r="H4400" s="3" t="n">
        <v>35</v>
      </c>
      <c r="I4400" s="3" t="n">
        <v>35</v>
      </c>
      <c r="J4400" s="3" t="n">
        <v>484</v>
      </c>
      <c r="K4400" s="3" t="n">
        <v>484</v>
      </c>
      <c r="L4400" s="3" t="n">
        <v>62</v>
      </c>
      <c r="M4400" s="3" t="n">
        <v>62</v>
      </c>
      <c r="N4400" s="3" t="n">
        <v>-1</v>
      </c>
      <c r="O4400" s="3" t="n">
        <v>-1</v>
      </c>
      <c r="P4400" s="3" t="n">
        <v>8.7</v>
      </c>
      <c r="Q4400" s="3" t="n">
        <v>24.2</v>
      </c>
      <c r="R4400" s="3" t="s">
        <v>12869</v>
      </c>
      <c r="S4400" s="4" t="n">
        <v>45747.712337963</v>
      </c>
      <c r="T4400" s="3" t="s">
        <v>232</v>
      </c>
      <c r="U4400" s="3" t="s">
        <v>232</v>
      </c>
      <c r="V4400" s="3" t="n">
        <v>0</v>
      </c>
      <c r="W4400" s="3" t="n">
        <v>0</v>
      </c>
      <c r="X4400" s="3" t="n">
        <v>0</v>
      </c>
      <c r="Y4400" s="3" t="s">
        <v>30</v>
      </c>
      <c r="Z4400" s="3" t="s">
        <v>30</v>
      </c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  <c r="BF4400" s="3"/>
      <c r="BG4400" s="3"/>
      <c r="BH4400" s="3"/>
      <c r="BI4400" s="3"/>
      <c r="BJ4400" s="3"/>
    </row>
    <row r="4401" customFormat="false" ht="15.75" hidden="false" customHeight="false" outlineLevel="0" collapsed="false">
      <c r="A4401" s="3" t="n">
        <v>4400</v>
      </c>
      <c r="B4401" s="3" t="s">
        <v>12870</v>
      </c>
      <c r="C4401" s="3" t="s">
        <v>12871</v>
      </c>
      <c r="D4401" s="3" t="n">
        <v>1</v>
      </c>
      <c r="E4401" s="3" t="n">
        <v>7.9448642</v>
      </c>
      <c r="F4401" s="3" t="n">
        <v>365</v>
      </c>
      <c r="G4401" s="3" t="n">
        <v>365</v>
      </c>
      <c r="H4401" s="3" t="n">
        <v>35</v>
      </c>
      <c r="I4401" s="3" t="n">
        <v>35</v>
      </c>
      <c r="J4401" s="3" t="n">
        <v>484</v>
      </c>
      <c r="K4401" s="3" t="n">
        <v>484</v>
      </c>
      <c r="L4401" s="3" t="n">
        <v>62</v>
      </c>
      <c r="M4401" s="3" t="n">
        <v>62</v>
      </c>
      <c r="N4401" s="3" t="n">
        <v>-1</v>
      </c>
      <c r="O4401" s="3" t="n">
        <v>-1</v>
      </c>
      <c r="P4401" s="3" t="n">
        <v>8.8</v>
      </c>
      <c r="Q4401" s="3" t="n">
        <v>24.2</v>
      </c>
      <c r="R4401" s="3" t="s">
        <v>12872</v>
      </c>
      <c r="S4401" s="4" t="n">
        <v>45747.7125810185</v>
      </c>
      <c r="T4401" s="3" t="s">
        <v>232</v>
      </c>
      <c r="U4401" s="3" t="s">
        <v>232</v>
      </c>
      <c r="V4401" s="3" t="n">
        <v>0</v>
      </c>
      <c r="W4401" s="3" t="n">
        <v>0</v>
      </c>
      <c r="X4401" s="3" t="n">
        <v>0</v>
      </c>
      <c r="Y4401" s="3" t="s">
        <v>30</v>
      </c>
      <c r="Z4401" s="3" t="s">
        <v>30</v>
      </c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3"/>
      <c r="BG4401" s="3"/>
      <c r="BH4401" s="3"/>
      <c r="BI4401" s="3"/>
      <c r="BJ4401" s="3"/>
    </row>
    <row r="4402" customFormat="false" ht="15.75" hidden="false" customHeight="false" outlineLevel="0" collapsed="false">
      <c r="A4402" s="3" t="n">
        <v>4401</v>
      </c>
      <c r="B4402" s="3" t="s">
        <v>12873</v>
      </c>
      <c r="C4402" s="3" t="s">
        <v>12874</v>
      </c>
      <c r="D4402" s="3" t="n">
        <v>1</v>
      </c>
      <c r="E4402" s="3" t="n">
        <v>7.7756078</v>
      </c>
      <c r="F4402" s="3" t="n">
        <v>365</v>
      </c>
      <c r="G4402" s="3" t="n">
        <v>365</v>
      </c>
      <c r="H4402" s="3" t="n">
        <v>35</v>
      </c>
      <c r="I4402" s="3" t="n">
        <v>35</v>
      </c>
      <c r="J4402" s="3" t="n">
        <v>484</v>
      </c>
      <c r="K4402" s="3" t="n">
        <v>484</v>
      </c>
      <c r="L4402" s="3" t="n">
        <v>62</v>
      </c>
      <c r="M4402" s="3" t="n">
        <v>62</v>
      </c>
      <c r="N4402" s="3" t="n">
        <v>-1</v>
      </c>
      <c r="O4402" s="3" t="n">
        <v>-1</v>
      </c>
      <c r="P4402" s="3" t="n">
        <v>8.9</v>
      </c>
      <c r="Q4402" s="3" t="n">
        <v>24.2</v>
      </c>
      <c r="R4402" s="3" t="s">
        <v>12875</v>
      </c>
      <c r="S4402" s="4" t="n">
        <v>45747.7128240741</v>
      </c>
      <c r="T4402" s="3" t="s">
        <v>232</v>
      </c>
      <c r="U4402" s="3" t="s">
        <v>232</v>
      </c>
      <c r="V4402" s="3" t="n">
        <v>0</v>
      </c>
      <c r="W4402" s="3" t="n">
        <v>0</v>
      </c>
      <c r="X4402" s="3" t="n">
        <v>0</v>
      </c>
      <c r="Y4402" s="3" t="s">
        <v>30</v>
      </c>
      <c r="Z4402" s="3" t="s">
        <v>30</v>
      </c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/>
      <c r="BG4402" s="3"/>
      <c r="BH4402" s="3"/>
      <c r="BI4402" s="3"/>
      <c r="BJ4402" s="3"/>
    </row>
    <row r="4403" customFormat="false" ht="15.75" hidden="false" customHeight="false" outlineLevel="0" collapsed="false">
      <c r="A4403" s="3" t="n">
        <v>4402</v>
      </c>
      <c r="B4403" s="3" t="s">
        <v>12876</v>
      </c>
      <c r="C4403" s="3" t="s">
        <v>12877</v>
      </c>
      <c r="D4403" s="3" t="n">
        <v>1</v>
      </c>
      <c r="E4403" s="3" t="n">
        <v>1.8108355</v>
      </c>
      <c r="F4403" s="3" t="n">
        <v>37</v>
      </c>
      <c r="G4403" s="3" t="n">
        <v>37</v>
      </c>
      <c r="H4403" s="3" t="n">
        <v>11</v>
      </c>
      <c r="I4403" s="3" t="n">
        <v>11</v>
      </c>
      <c r="J4403" s="3" t="n">
        <v>46</v>
      </c>
      <c r="K4403" s="3" t="n">
        <v>46</v>
      </c>
      <c r="L4403" s="3" t="n">
        <v>9</v>
      </c>
      <c r="M4403" s="3" t="n">
        <v>9</v>
      </c>
      <c r="N4403" s="3" t="n">
        <v>7</v>
      </c>
      <c r="O4403" s="3" t="n">
        <v>-1</v>
      </c>
      <c r="P4403" s="3" t="n">
        <v>8.7</v>
      </c>
      <c r="Q4403" s="3" t="n">
        <v>24.2</v>
      </c>
      <c r="R4403" s="3" t="s">
        <v>12878</v>
      </c>
      <c r="S4403" s="4" t="n">
        <v>45747.7129398148</v>
      </c>
      <c r="T4403" s="3" t="s">
        <v>256</v>
      </c>
      <c r="U4403" s="3" t="s">
        <v>256</v>
      </c>
      <c r="V4403" s="3" t="n">
        <v>1</v>
      </c>
      <c r="W4403" s="3" t="n">
        <v>0</v>
      </c>
      <c r="X4403" s="3" t="n">
        <v>0</v>
      </c>
      <c r="Y4403" s="3" t="s">
        <v>30</v>
      </c>
      <c r="Z4403" s="3" t="s">
        <v>30</v>
      </c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  <c r="BG4403" s="3"/>
      <c r="BH4403" s="3"/>
      <c r="BI4403" s="3"/>
      <c r="BJ4403" s="3"/>
    </row>
    <row r="4404" customFormat="false" ht="15.75" hidden="false" customHeight="false" outlineLevel="0" collapsed="false">
      <c r="A4404" s="3" t="n">
        <v>4403</v>
      </c>
      <c r="B4404" s="3" t="s">
        <v>12879</v>
      </c>
      <c r="C4404" s="3" t="s">
        <v>12880</v>
      </c>
      <c r="D4404" s="3" t="n">
        <v>1</v>
      </c>
      <c r="E4404" s="3" t="n">
        <v>3.4372586</v>
      </c>
      <c r="F4404" s="3" t="n">
        <v>87</v>
      </c>
      <c r="G4404" s="3" t="n">
        <v>87</v>
      </c>
      <c r="H4404" s="3" t="n">
        <v>12</v>
      </c>
      <c r="I4404" s="3" t="n">
        <v>12</v>
      </c>
      <c r="J4404" s="3" t="n">
        <v>159</v>
      </c>
      <c r="K4404" s="3" t="n">
        <v>159</v>
      </c>
      <c r="L4404" s="3" t="n">
        <v>26</v>
      </c>
      <c r="M4404" s="3" t="n">
        <v>26</v>
      </c>
      <c r="N4404" s="3" t="n">
        <v>0</v>
      </c>
      <c r="O4404" s="3" t="n">
        <v>-1</v>
      </c>
      <c r="P4404" s="3" t="n">
        <v>8.3</v>
      </c>
      <c r="Q4404" s="3" t="n">
        <v>24.2</v>
      </c>
      <c r="R4404" s="3" t="s">
        <v>12881</v>
      </c>
      <c r="S4404" s="4" t="n">
        <v>45747.7131018519</v>
      </c>
      <c r="T4404" s="3" t="s">
        <v>232</v>
      </c>
      <c r="U4404" s="3" t="s">
        <v>232</v>
      </c>
      <c r="V4404" s="3" t="n">
        <v>1</v>
      </c>
      <c r="W4404" s="3" t="n">
        <v>0</v>
      </c>
      <c r="X4404" s="3" t="n">
        <v>0</v>
      </c>
      <c r="Y4404" s="3" t="s">
        <v>30</v>
      </c>
      <c r="Z4404" s="3" t="s">
        <v>30</v>
      </c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3"/>
    </row>
    <row r="4405" customFormat="false" ht="15.75" hidden="false" customHeight="false" outlineLevel="0" collapsed="false">
      <c r="A4405" s="3" t="n">
        <v>4404</v>
      </c>
      <c r="B4405" s="3" t="s">
        <v>12882</v>
      </c>
      <c r="C4405" s="3" t="s">
        <v>12883</v>
      </c>
      <c r="D4405" s="3" t="n">
        <v>1</v>
      </c>
      <c r="E4405" s="3" t="n">
        <v>3.4936648</v>
      </c>
      <c r="F4405" s="3" t="n">
        <v>87</v>
      </c>
      <c r="G4405" s="3" t="n">
        <v>87</v>
      </c>
      <c r="H4405" s="3" t="n">
        <v>12</v>
      </c>
      <c r="I4405" s="3" t="n">
        <v>12</v>
      </c>
      <c r="J4405" s="3" t="n">
        <v>159</v>
      </c>
      <c r="K4405" s="3" t="n">
        <v>159</v>
      </c>
      <c r="L4405" s="3" t="n">
        <v>26</v>
      </c>
      <c r="M4405" s="3" t="n">
        <v>26</v>
      </c>
      <c r="N4405" s="3" t="n">
        <v>0</v>
      </c>
      <c r="O4405" s="3" t="n">
        <v>-1</v>
      </c>
      <c r="P4405" s="3" t="n">
        <v>8.4</v>
      </c>
      <c r="Q4405" s="3" t="n">
        <v>24.2</v>
      </c>
      <c r="R4405" s="3" t="s">
        <v>12884</v>
      </c>
      <c r="S4405" s="4" t="n">
        <v>45747.7132638889</v>
      </c>
      <c r="T4405" s="3" t="s">
        <v>232</v>
      </c>
      <c r="U4405" s="3" t="s">
        <v>232</v>
      </c>
      <c r="V4405" s="3" t="n">
        <v>1</v>
      </c>
      <c r="W4405" s="3" t="n">
        <v>0</v>
      </c>
      <c r="X4405" s="3" t="n">
        <v>0</v>
      </c>
      <c r="Y4405" s="3" t="s">
        <v>30</v>
      </c>
      <c r="Z4405" s="3" t="s">
        <v>30</v>
      </c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3"/>
    </row>
    <row r="4406" customFormat="false" ht="15.75" hidden="false" customHeight="false" outlineLevel="0" collapsed="false">
      <c r="A4406" s="3" t="n">
        <v>4405</v>
      </c>
      <c r="B4406" s="3" t="s">
        <v>12885</v>
      </c>
      <c r="C4406" s="3" t="s">
        <v>12886</v>
      </c>
      <c r="D4406" s="3" t="n">
        <v>1</v>
      </c>
      <c r="E4406" s="3" t="n">
        <v>3.4611805</v>
      </c>
      <c r="F4406" s="3" t="n">
        <v>87</v>
      </c>
      <c r="G4406" s="3" t="n">
        <v>87</v>
      </c>
      <c r="H4406" s="3" t="n">
        <v>12</v>
      </c>
      <c r="I4406" s="3" t="n">
        <v>12</v>
      </c>
      <c r="J4406" s="3" t="n">
        <v>159</v>
      </c>
      <c r="K4406" s="3" t="n">
        <v>159</v>
      </c>
      <c r="L4406" s="3" t="n">
        <v>26</v>
      </c>
      <c r="M4406" s="3" t="n">
        <v>26</v>
      </c>
      <c r="N4406" s="3" t="n">
        <v>0</v>
      </c>
      <c r="O4406" s="3" t="n">
        <v>-1</v>
      </c>
      <c r="P4406" s="3" t="n">
        <v>8.5</v>
      </c>
      <c r="Q4406" s="3" t="n">
        <v>24.2</v>
      </c>
      <c r="R4406" s="3" t="s">
        <v>12887</v>
      </c>
      <c r="S4406" s="4" t="n">
        <v>45747.7134375</v>
      </c>
      <c r="T4406" s="3" t="s">
        <v>232</v>
      </c>
      <c r="U4406" s="3" t="s">
        <v>232</v>
      </c>
      <c r="V4406" s="3" t="n">
        <v>1</v>
      </c>
      <c r="W4406" s="3" t="n">
        <v>0</v>
      </c>
      <c r="X4406" s="3" t="n">
        <v>0</v>
      </c>
      <c r="Y4406" s="3" t="s">
        <v>30</v>
      </c>
      <c r="Z4406" s="3" t="s">
        <v>30</v>
      </c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  <c r="BG4406" s="3"/>
      <c r="BH4406" s="3"/>
      <c r="BI4406" s="3"/>
      <c r="BJ4406" s="3"/>
    </row>
    <row r="4407" customFormat="false" ht="15.75" hidden="false" customHeight="false" outlineLevel="0" collapsed="false">
      <c r="A4407" s="3" t="n">
        <v>4406</v>
      </c>
      <c r="B4407" s="3" t="s">
        <v>12888</v>
      </c>
      <c r="C4407" s="3" t="s">
        <v>12889</v>
      </c>
      <c r="D4407" s="3" t="n">
        <v>1</v>
      </c>
      <c r="E4407" s="3" t="n">
        <v>3.4413911</v>
      </c>
      <c r="F4407" s="3" t="n">
        <v>87</v>
      </c>
      <c r="G4407" s="3" t="n">
        <v>87</v>
      </c>
      <c r="H4407" s="3" t="n">
        <v>12</v>
      </c>
      <c r="I4407" s="3" t="n">
        <v>12</v>
      </c>
      <c r="J4407" s="3" t="n">
        <v>159</v>
      </c>
      <c r="K4407" s="3" t="n">
        <v>159</v>
      </c>
      <c r="L4407" s="3" t="n">
        <v>26</v>
      </c>
      <c r="M4407" s="3" t="n">
        <v>26</v>
      </c>
      <c r="N4407" s="3" t="n">
        <v>0</v>
      </c>
      <c r="O4407" s="3" t="n">
        <v>-1</v>
      </c>
      <c r="P4407" s="3" t="n">
        <v>8.6</v>
      </c>
      <c r="Q4407" s="3" t="n">
        <v>24.2</v>
      </c>
      <c r="R4407" s="3" t="s">
        <v>12890</v>
      </c>
      <c r="S4407" s="4" t="n">
        <v>45747.7136111111</v>
      </c>
      <c r="T4407" s="3" t="s">
        <v>232</v>
      </c>
      <c r="U4407" s="3" t="s">
        <v>232</v>
      </c>
      <c r="V4407" s="3" t="n">
        <v>1</v>
      </c>
      <c r="W4407" s="3" t="n">
        <v>0</v>
      </c>
      <c r="X4407" s="3" t="n">
        <v>0</v>
      </c>
      <c r="Y4407" s="3" t="s">
        <v>30</v>
      </c>
      <c r="Z4407" s="3" t="s">
        <v>30</v>
      </c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</row>
    <row r="4408" customFormat="false" ht="15.75" hidden="false" customHeight="false" outlineLevel="0" collapsed="false">
      <c r="A4408" s="3" t="n">
        <v>4407</v>
      </c>
      <c r="B4408" s="3" t="s">
        <v>12891</v>
      </c>
      <c r="C4408" s="3" t="s">
        <v>12892</v>
      </c>
      <c r="D4408" s="3" t="n">
        <v>1</v>
      </c>
      <c r="E4408" s="3" t="n">
        <v>3.4906036</v>
      </c>
      <c r="F4408" s="3" t="n">
        <v>87</v>
      </c>
      <c r="G4408" s="3" t="n">
        <v>87</v>
      </c>
      <c r="H4408" s="3" t="n">
        <v>12</v>
      </c>
      <c r="I4408" s="3" t="n">
        <v>12</v>
      </c>
      <c r="J4408" s="3" t="n">
        <v>159</v>
      </c>
      <c r="K4408" s="3" t="n">
        <v>159</v>
      </c>
      <c r="L4408" s="3" t="n">
        <v>26</v>
      </c>
      <c r="M4408" s="3" t="n">
        <v>26</v>
      </c>
      <c r="N4408" s="3" t="n">
        <v>0</v>
      </c>
      <c r="O4408" s="3" t="n">
        <v>-1</v>
      </c>
      <c r="P4408" s="3" t="n">
        <v>8.7</v>
      </c>
      <c r="Q4408" s="3" t="n">
        <v>24.2</v>
      </c>
      <c r="R4408" s="3" t="s">
        <v>12893</v>
      </c>
      <c r="S4408" s="4" t="n">
        <v>45747.7137731482</v>
      </c>
      <c r="T4408" s="3" t="s">
        <v>232</v>
      </c>
      <c r="U4408" s="3" t="s">
        <v>232</v>
      </c>
      <c r="V4408" s="3" t="n">
        <v>1</v>
      </c>
      <c r="W4408" s="3" t="n">
        <v>0</v>
      </c>
      <c r="X4408" s="3" t="n">
        <v>0</v>
      </c>
      <c r="Y4408" s="3" t="s">
        <v>30</v>
      </c>
      <c r="Z4408" s="3" t="s">
        <v>30</v>
      </c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</row>
    <row r="4409" customFormat="false" ht="15.75" hidden="false" customHeight="false" outlineLevel="0" collapsed="false">
      <c r="A4409" s="3" t="n">
        <v>4408</v>
      </c>
      <c r="B4409" s="3" t="s">
        <v>12894</v>
      </c>
      <c r="C4409" s="3" t="s">
        <v>12895</v>
      </c>
      <c r="D4409" s="3" t="n">
        <v>1</v>
      </c>
      <c r="E4409" s="3" t="n">
        <v>3.4294323</v>
      </c>
      <c r="F4409" s="3" t="n">
        <v>87</v>
      </c>
      <c r="G4409" s="3" t="n">
        <v>87</v>
      </c>
      <c r="H4409" s="3" t="n">
        <v>12</v>
      </c>
      <c r="I4409" s="3" t="n">
        <v>12</v>
      </c>
      <c r="J4409" s="3" t="n">
        <v>159</v>
      </c>
      <c r="K4409" s="3" t="n">
        <v>159</v>
      </c>
      <c r="L4409" s="3" t="n">
        <v>26</v>
      </c>
      <c r="M4409" s="3" t="n">
        <v>26</v>
      </c>
      <c r="N4409" s="3" t="n">
        <v>0</v>
      </c>
      <c r="O4409" s="3" t="n">
        <v>-1</v>
      </c>
      <c r="P4409" s="3" t="n">
        <v>8.8</v>
      </c>
      <c r="Q4409" s="3" t="n">
        <v>24.2</v>
      </c>
      <c r="R4409" s="3" t="s">
        <v>12896</v>
      </c>
      <c r="S4409" s="4" t="n">
        <v>45747.7139467593</v>
      </c>
      <c r="T4409" s="3" t="s">
        <v>232</v>
      </c>
      <c r="U4409" s="3" t="s">
        <v>232</v>
      </c>
      <c r="V4409" s="3" t="n">
        <v>1</v>
      </c>
      <c r="W4409" s="3" t="n">
        <v>0</v>
      </c>
      <c r="X4409" s="3" t="n">
        <v>0</v>
      </c>
      <c r="Y4409" s="3" t="s">
        <v>30</v>
      </c>
      <c r="Z4409" s="3" t="s">
        <v>30</v>
      </c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3"/>
    </row>
    <row r="4410" customFormat="false" ht="15.75" hidden="false" customHeight="false" outlineLevel="0" collapsed="false">
      <c r="A4410" s="3" t="n">
        <v>4409</v>
      </c>
      <c r="B4410" s="3" t="s">
        <v>12897</v>
      </c>
      <c r="C4410" s="3" t="s">
        <v>12898</v>
      </c>
      <c r="D4410" s="3" t="n">
        <v>1</v>
      </c>
      <c r="E4410" s="3" t="n">
        <v>3.3868077</v>
      </c>
      <c r="F4410" s="3" t="n">
        <v>87</v>
      </c>
      <c r="G4410" s="3" t="n">
        <v>87</v>
      </c>
      <c r="H4410" s="3" t="n">
        <v>12</v>
      </c>
      <c r="I4410" s="3" t="n">
        <v>12</v>
      </c>
      <c r="J4410" s="3" t="n">
        <v>159</v>
      </c>
      <c r="K4410" s="3" t="n">
        <v>159</v>
      </c>
      <c r="L4410" s="3" t="n">
        <v>26</v>
      </c>
      <c r="M4410" s="3" t="n">
        <v>26</v>
      </c>
      <c r="N4410" s="3" t="n">
        <v>0</v>
      </c>
      <c r="O4410" s="3" t="n">
        <v>-1</v>
      </c>
      <c r="P4410" s="3" t="n">
        <v>8.9</v>
      </c>
      <c r="Q4410" s="3" t="n">
        <v>24.2</v>
      </c>
      <c r="R4410" s="3" t="s">
        <v>12899</v>
      </c>
      <c r="S4410" s="4" t="n">
        <v>45747.7141087963</v>
      </c>
      <c r="T4410" s="3" t="s">
        <v>232</v>
      </c>
      <c r="U4410" s="3" t="s">
        <v>232</v>
      </c>
      <c r="V4410" s="3" t="n">
        <v>1</v>
      </c>
      <c r="W4410" s="3" t="n">
        <v>0</v>
      </c>
      <c r="X4410" s="3" t="n">
        <v>0</v>
      </c>
      <c r="Y4410" s="3" t="s">
        <v>30</v>
      </c>
      <c r="Z4410" s="3" t="s">
        <v>30</v>
      </c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3"/>
    </row>
    <row r="4411" customFormat="false" ht="15.75" hidden="false" customHeight="false" outlineLevel="0" collapsed="false">
      <c r="A4411" s="3" t="n">
        <v>4410</v>
      </c>
      <c r="B4411" s="3" t="s">
        <v>12900</v>
      </c>
      <c r="C4411" s="3" t="s">
        <v>12901</v>
      </c>
      <c r="D4411" s="3" t="n">
        <v>1</v>
      </c>
      <c r="E4411" s="3" t="n">
        <v>1.5445451</v>
      </c>
      <c r="F4411" s="3" t="n">
        <v>33</v>
      </c>
      <c r="G4411" s="3" t="n">
        <v>33</v>
      </c>
      <c r="H4411" s="3" t="n">
        <v>17</v>
      </c>
      <c r="I4411" s="3" t="n">
        <v>17</v>
      </c>
      <c r="J4411" s="3" t="n">
        <v>33</v>
      </c>
      <c r="K4411" s="3" t="n">
        <v>33</v>
      </c>
      <c r="L4411" s="3" t="n">
        <v>2</v>
      </c>
      <c r="M4411" s="3" t="n">
        <v>2</v>
      </c>
      <c r="N4411" s="3" t="n">
        <v>-1</v>
      </c>
      <c r="O4411" s="3" t="n">
        <v>-1</v>
      </c>
      <c r="P4411" s="3" t="n">
        <v>8.9</v>
      </c>
      <c r="Q4411" s="3" t="n">
        <v>24.2</v>
      </c>
      <c r="R4411" s="3" t="s">
        <v>12902</v>
      </c>
      <c r="S4411" s="4" t="n">
        <v>45747.7141898148</v>
      </c>
      <c r="T4411" s="3" t="s">
        <v>29</v>
      </c>
      <c r="U4411" s="3" t="s">
        <v>29</v>
      </c>
      <c r="V4411" s="3" t="n">
        <v>0</v>
      </c>
      <c r="W4411" s="3" t="n">
        <v>0</v>
      </c>
      <c r="X4411" s="3" t="n">
        <v>0</v>
      </c>
      <c r="Y4411" s="3" t="s">
        <v>30</v>
      </c>
      <c r="Z4411" s="3" t="s">
        <v>30</v>
      </c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/>
    </row>
    <row r="4412" customFormat="false" ht="15.75" hidden="false" customHeight="false" outlineLevel="0" collapsed="false">
      <c r="A4412" s="3" t="n">
        <v>4411</v>
      </c>
      <c r="B4412" s="3" t="s">
        <v>12903</v>
      </c>
      <c r="C4412" s="3" t="s">
        <v>12904</v>
      </c>
      <c r="D4412" s="3" t="n">
        <v>1</v>
      </c>
      <c r="E4412" s="3" t="n">
        <v>3.0377001</v>
      </c>
      <c r="F4412" s="3" t="n">
        <v>122</v>
      </c>
      <c r="G4412" s="3" t="n">
        <v>122</v>
      </c>
      <c r="H4412" s="3" t="n">
        <v>21</v>
      </c>
      <c r="I4412" s="3" t="n">
        <v>21</v>
      </c>
      <c r="J4412" s="3" t="n">
        <v>150</v>
      </c>
      <c r="K4412" s="3" t="n">
        <v>150</v>
      </c>
      <c r="L4412" s="3" t="n">
        <v>26</v>
      </c>
      <c r="M4412" s="3" t="n">
        <v>26</v>
      </c>
      <c r="N4412" s="3" t="n">
        <v>-1</v>
      </c>
      <c r="O4412" s="3" t="n">
        <v>-1</v>
      </c>
      <c r="P4412" s="3" t="n">
        <v>8.8</v>
      </c>
      <c r="Q4412" s="3" t="n">
        <v>24.2</v>
      </c>
      <c r="R4412" s="3" t="s">
        <v>12905</v>
      </c>
      <c r="S4412" s="4" t="n">
        <v>45747.7143171296</v>
      </c>
      <c r="T4412" s="3" t="s">
        <v>10069</v>
      </c>
      <c r="U4412" s="3" t="s">
        <v>10069</v>
      </c>
      <c r="V4412" s="3" t="n">
        <v>0</v>
      </c>
      <c r="W4412" s="3" t="n">
        <v>0</v>
      </c>
      <c r="X4412" s="3" t="n">
        <v>0</v>
      </c>
      <c r="Y4412" s="3" t="s">
        <v>30</v>
      </c>
      <c r="Z4412" s="3" t="s">
        <v>30</v>
      </c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3"/>
    </row>
    <row r="4413" customFormat="false" ht="15.75" hidden="false" customHeight="false" outlineLevel="0" collapsed="false">
      <c r="A4413" s="3" t="n">
        <v>4412</v>
      </c>
      <c r="B4413" s="3" t="s">
        <v>12906</v>
      </c>
      <c r="C4413" s="3" t="s">
        <v>12907</v>
      </c>
      <c r="D4413" s="3" t="n">
        <v>1</v>
      </c>
      <c r="E4413" s="3" t="n">
        <v>3.0474336</v>
      </c>
      <c r="F4413" s="3" t="n">
        <v>123</v>
      </c>
      <c r="G4413" s="3" t="n">
        <v>123</v>
      </c>
      <c r="H4413" s="3" t="n">
        <v>22</v>
      </c>
      <c r="I4413" s="3" t="n">
        <v>22</v>
      </c>
      <c r="J4413" s="3" t="n">
        <v>151</v>
      </c>
      <c r="K4413" s="3" t="n">
        <v>151</v>
      </c>
      <c r="L4413" s="3" t="n">
        <v>26</v>
      </c>
      <c r="M4413" s="3" t="n">
        <v>26</v>
      </c>
      <c r="N4413" s="3" t="n">
        <v>-1</v>
      </c>
      <c r="O4413" s="3" t="n">
        <v>-1</v>
      </c>
      <c r="P4413" s="3" t="n">
        <v>8.8</v>
      </c>
      <c r="Q4413" s="3" t="n">
        <v>24.2</v>
      </c>
      <c r="R4413" s="3" t="s">
        <v>12908</v>
      </c>
      <c r="S4413" s="4" t="n">
        <v>45747.7144444444</v>
      </c>
      <c r="T4413" s="3" t="s">
        <v>10069</v>
      </c>
      <c r="U4413" s="3" t="s">
        <v>10069</v>
      </c>
      <c r="V4413" s="3" t="n">
        <v>0</v>
      </c>
      <c r="W4413" s="3" t="n">
        <v>0</v>
      </c>
      <c r="X4413" s="3" t="n">
        <v>0</v>
      </c>
      <c r="Y4413" s="3" t="s">
        <v>30</v>
      </c>
      <c r="Z4413" s="3" t="s">
        <v>30</v>
      </c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</row>
    <row r="4414" customFormat="false" ht="15.75" hidden="false" customHeight="false" outlineLevel="0" collapsed="false">
      <c r="A4414" s="3" t="n">
        <v>4413</v>
      </c>
      <c r="B4414" s="3" t="s">
        <v>12909</v>
      </c>
      <c r="C4414" s="3" t="s">
        <v>12910</v>
      </c>
      <c r="D4414" s="3" t="n">
        <v>1</v>
      </c>
      <c r="E4414" s="3" t="n">
        <v>3.1804226</v>
      </c>
      <c r="F4414" s="3" t="n">
        <v>151</v>
      </c>
      <c r="G4414" s="3" t="n">
        <v>151</v>
      </c>
      <c r="H4414" s="3" t="n">
        <v>23</v>
      </c>
      <c r="I4414" s="3" t="n">
        <v>23</v>
      </c>
      <c r="J4414" s="3" t="n">
        <v>193</v>
      </c>
      <c r="K4414" s="3" t="n">
        <v>193</v>
      </c>
      <c r="L4414" s="3" t="n">
        <v>28</v>
      </c>
      <c r="M4414" s="3" t="n">
        <v>28</v>
      </c>
      <c r="N4414" s="3" t="n">
        <v>-1</v>
      </c>
      <c r="O4414" s="3" t="n">
        <v>-1</v>
      </c>
      <c r="P4414" s="3" t="n">
        <v>8.8</v>
      </c>
      <c r="Q4414" s="3" t="n">
        <v>24.2</v>
      </c>
      <c r="R4414" s="3" t="s">
        <v>12911</v>
      </c>
      <c r="S4414" s="4" t="n">
        <v>45747.7145717593</v>
      </c>
      <c r="T4414" s="3" t="s">
        <v>10069</v>
      </c>
      <c r="U4414" s="3" t="s">
        <v>10069</v>
      </c>
      <c r="V4414" s="3" t="n">
        <v>0</v>
      </c>
      <c r="W4414" s="3" t="n">
        <v>0</v>
      </c>
      <c r="X4414" s="3" t="n">
        <v>0</v>
      </c>
      <c r="Y4414" s="3" t="s">
        <v>30</v>
      </c>
      <c r="Z4414" s="3" t="s">
        <v>30</v>
      </c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3"/>
    </row>
    <row r="4415" customFormat="false" ht="15.75" hidden="false" customHeight="false" outlineLevel="0" collapsed="false">
      <c r="A4415" s="3" t="n">
        <v>4414</v>
      </c>
      <c r="B4415" s="3" t="s">
        <v>12912</v>
      </c>
      <c r="C4415" s="3" t="s">
        <v>12913</v>
      </c>
      <c r="D4415" s="3" t="n">
        <v>1</v>
      </c>
      <c r="E4415" s="3" t="n">
        <v>3.0828647</v>
      </c>
      <c r="F4415" s="3" t="n">
        <v>138</v>
      </c>
      <c r="G4415" s="3" t="n">
        <v>138</v>
      </c>
      <c r="H4415" s="3" t="n">
        <v>22</v>
      </c>
      <c r="I4415" s="3" t="n">
        <v>22</v>
      </c>
      <c r="J4415" s="3" t="n">
        <v>170</v>
      </c>
      <c r="K4415" s="3" t="n">
        <v>170</v>
      </c>
      <c r="L4415" s="3" t="n">
        <v>28</v>
      </c>
      <c r="M4415" s="3" t="n">
        <v>28</v>
      </c>
      <c r="N4415" s="3" t="n">
        <v>-1</v>
      </c>
      <c r="O4415" s="3" t="n">
        <v>-1</v>
      </c>
      <c r="P4415" s="3" t="n">
        <v>8.8</v>
      </c>
      <c r="Q4415" s="3" t="n">
        <v>24.2</v>
      </c>
      <c r="R4415" s="3" t="s">
        <v>12914</v>
      </c>
      <c r="S4415" s="4" t="n">
        <v>45747.7146990741</v>
      </c>
      <c r="T4415" s="3" t="s">
        <v>10069</v>
      </c>
      <c r="U4415" s="3" t="s">
        <v>10069</v>
      </c>
      <c r="V4415" s="3" t="n">
        <v>0</v>
      </c>
      <c r="W4415" s="3" t="n">
        <v>0</v>
      </c>
      <c r="X4415" s="3" t="n">
        <v>0</v>
      </c>
      <c r="Y4415" s="3" t="s">
        <v>30</v>
      </c>
      <c r="Z4415" s="3" t="s">
        <v>30</v>
      </c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/>
      <c r="BG4415" s="3"/>
      <c r="BH4415" s="3"/>
      <c r="BI4415" s="3"/>
      <c r="BJ4415" s="3"/>
    </row>
    <row r="4416" customFormat="false" ht="15.75" hidden="false" customHeight="false" outlineLevel="0" collapsed="false">
      <c r="A4416" s="3" t="n">
        <v>4415</v>
      </c>
      <c r="B4416" s="3" t="s">
        <v>12915</v>
      </c>
      <c r="C4416" s="3" t="s">
        <v>12916</v>
      </c>
      <c r="D4416" s="3" t="n">
        <v>1</v>
      </c>
      <c r="E4416" s="3" t="n">
        <v>3.1120981</v>
      </c>
      <c r="F4416" s="3" t="n">
        <v>148</v>
      </c>
      <c r="G4416" s="3" t="n">
        <v>148</v>
      </c>
      <c r="H4416" s="3" t="n">
        <v>22</v>
      </c>
      <c r="I4416" s="3" t="n">
        <v>22</v>
      </c>
      <c r="J4416" s="3" t="n">
        <v>188</v>
      </c>
      <c r="K4416" s="3" t="n">
        <v>188</v>
      </c>
      <c r="L4416" s="3" t="n">
        <v>28</v>
      </c>
      <c r="M4416" s="3" t="n">
        <v>28</v>
      </c>
      <c r="N4416" s="3" t="n">
        <v>-1</v>
      </c>
      <c r="O4416" s="3" t="n">
        <v>-1</v>
      </c>
      <c r="P4416" s="3" t="n">
        <v>8.8</v>
      </c>
      <c r="Q4416" s="3" t="n">
        <v>24.2</v>
      </c>
      <c r="R4416" s="3" t="s">
        <v>12917</v>
      </c>
      <c r="S4416" s="4" t="n">
        <v>45747.7148263889</v>
      </c>
      <c r="T4416" s="3" t="s">
        <v>10069</v>
      </c>
      <c r="U4416" s="3" t="s">
        <v>10069</v>
      </c>
      <c r="V4416" s="3" t="n">
        <v>0</v>
      </c>
      <c r="W4416" s="3" t="n">
        <v>0</v>
      </c>
      <c r="X4416" s="3" t="n">
        <v>0</v>
      </c>
      <c r="Y4416" s="3" t="s">
        <v>30</v>
      </c>
      <c r="Z4416" s="3" t="s">
        <v>30</v>
      </c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/>
      <c r="BG4416" s="3"/>
      <c r="BH4416" s="3"/>
      <c r="BI4416" s="3"/>
      <c r="BJ4416" s="3"/>
    </row>
    <row r="4417" customFormat="false" ht="15.75" hidden="false" customHeight="false" outlineLevel="0" collapsed="false">
      <c r="A4417" s="3" t="n">
        <v>4416</v>
      </c>
      <c r="B4417" s="3" t="s">
        <v>12918</v>
      </c>
      <c r="C4417" s="3" t="s">
        <v>12919</v>
      </c>
      <c r="D4417" s="3" t="n">
        <v>1</v>
      </c>
      <c r="E4417" s="3" t="n">
        <v>2.9709239</v>
      </c>
      <c r="F4417" s="3" t="n">
        <v>120</v>
      </c>
      <c r="G4417" s="3" t="n">
        <v>120</v>
      </c>
      <c r="H4417" s="3" t="n">
        <v>21</v>
      </c>
      <c r="I4417" s="3" t="n">
        <v>21</v>
      </c>
      <c r="J4417" s="3" t="n">
        <v>146</v>
      </c>
      <c r="K4417" s="3" t="n">
        <v>146</v>
      </c>
      <c r="L4417" s="3" t="n">
        <v>26</v>
      </c>
      <c r="M4417" s="3" t="n">
        <v>26</v>
      </c>
      <c r="N4417" s="3" t="n">
        <v>-1</v>
      </c>
      <c r="O4417" s="3" t="n">
        <v>-1</v>
      </c>
      <c r="P4417" s="3" t="n">
        <v>8.8</v>
      </c>
      <c r="Q4417" s="3" t="n">
        <v>24.2</v>
      </c>
      <c r="R4417" s="3" t="s">
        <v>12920</v>
      </c>
      <c r="S4417" s="4" t="n">
        <v>45747.7149537037</v>
      </c>
      <c r="T4417" s="3" t="s">
        <v>10069</v>
      </c>
      <c r="U4417" s="3" t="s">
        <v>10069</v>
      </c>
      <c r="V4417" s="3" t="n">
        <v>0</v>
      </c>
      <c r="W4417" s="3" t="n">
        <v>0</v>
      </c>
      <c r="X4417" s="3" t="n">
        <v>0</v>
      </c>
      <c r="Y4417" s="3" t="s">
        <v>30</v>
      </c>
      <c r="Z4417" s="3" t="s">
        <v>30</v>
      </c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3"/>
    </row>
    <row r="4418" customFormat="false" ht="15.75" hidden="false" customHeight="false" outlineLevel="0" collapsed="false">
      <c r="A4418" s="3" t="n">
        <v>4417</v>
      </c>
      <c r="B4418" s="3" t="s">
        <v>12921</v>
      </c>
      <c r="C4418" s="3" t="s">
        <v>12922</v>
      </c>
      <c r="D4418" s="3" t="n">
        <v>1</v>
      </c>
      <c r="E4418" s="3" t="n">
        <v>2.5610908</v>
      </c>
      <c r="F4418" s="3" t="n">
        <v>11</v>
      </c>
      <c r="G4418" s="3" t="n">
        <v>11</v>
      </c>
      <c r="H4418" s="3" t="n">
        <v>6</v>
      </c>
      <c r="I4418" s="3" t="n">
        <v>6</v>
      </c>
      <c r="J4418" s="3" t="n">
        <v>11</v>
      </c>
      <c r="K4418" s="3" t="n">
        <v>11</v>
      </c>
      <c r="L4418" s="3" t="n">
        <v>2</v>
      </c>
      <c r="M4418" s="3" t="n">
        <v>2</v>
      </c>
      <c r="N4418" s="3" t="n">
        <v>-1</v>
      </c>
      <c r="O4418" s="3" t="n">
        <v>-1</v>
      </c>
      <c r="P4418" s="3" t="n">
        <v>8.8</v>
      </c>
      <c r="Q4418" s="3" t="n">
        <v>24.2</v>
      </c>
      <c r="R4418" s="3" t="s">
        <v>12923</v>
      </c>
      <c r="S4418" s="4" t="n">
        <v>45747.7150925926</v>
      </c>
      <c r="T4418" s="3" t="s">
        <v>10069</v>
      </c>
      <c r="U4418" s="3" t="s">
        <v>10069</v>
      </c>
      <c r="V4418" s="3" t="n">
        <v>0</v>
      </c>
      <c r="W4418" s="3" t="n">
        <v>0</v>
      </c>
      <c r="X4418" s="3" t="n">
        <v>0</v>
      </c>
      <c r="Y4418" s="3" t="s">
        <v>30</v>
      </c>
      <c r="Z4418" s="3" t="s">
        <v>30</v>
      </c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  <c r="BG4418" s="3"/>
      <c r="BH4418" s="3"/>
      <c r="BI4418" s="3"/>
      <c r="BJ4418" s="3"/>
    </row>
    <row r="4419" customFormat="false" ht="15.75" hidden="false" customHeight="false" outlineLevel="0" collapsed="false">
      <c r="A4419" s="3" t="n">
        <v>4418</v>
      </c>
      <c r="B4419" s="3" t="s">
        <v>12924</v>
      </c>
      <c r="C4419" s="3" t="s">
        <v>12925</v>
      </c>
      <c r="D4419" s="3" t="n">
        <v>1</v>
      </c>
      <c r="E4419" s="3" t="n">
        <v>4.1616233</v>
      </c>
      <c r="F4419" s="3" t="n">
        <v>42</v>
      </c>
      <c r="G4419" s="3" t="n">
        <v>42</v>
      </c>
      <c r="H4419" s="3" t="n">
        <v>9</v>
      </c>
      <c r="I4419" s="3" t="n">
        <v>9</v>
      </c>
      <c r="J4419" s="3" t="n">
        <v>75</v>
      </c>
      <c r="K4419" s="3" t="n">
        <v>75</v>
      </c>
      <c r="L4419" s="3" t="n">
        <v>0</v>
      </c>
      <c r="M4419" s="3" t="n">
        <v>0</v>
      </c>
      <c r="N4419" s="3" t="n">
        <v>-1</v>
      </c>
      <c r="O4419" s="3" t="n">
        <v>0</v>
      </c>
      <c r="P4419" s="3" t="n">
        <v>8.8</v>
      </c>
      <c r="Q4419" s="3" t="n">
        <v>24.2</v>
      </c>
      <c r="R4419" s="3" t="s">
        <v>12926</v>
      </c>
      <c r="S4419" s="4" t="n">
        <v>45747.7151851852</v>
      </c>
      <c r="T4419" s="3" t="s">
        <v>256</v>
      </c>
      <c r="U4419" s="3" t="s">
        <v>256</v>
      </c>
      <c r="V4419" s="3" t="n">
        <v>0</v>
      </c>
      <c r="W4419" s="3" t="n">
        <v>1</v>
      </c>
      <c r="X4419" s="3" t="n">
        <v>0</v>
      </c>
      <c r="Y4419" s="3" t="s">
        <v>30</v>
      </c>
      <c r="Z4419" s="3" t="s">
        <v>30</v>
      </c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</row>
    <row r="4420" customFormat="false" ht="15.75" hidden="false" customHeight="false" outlineLevel="0" collapsed="false">
      <c r="A4420" s="3" t="n">
        <v>4419</v>
      </c>
      <c r="B4420" s="3" t="s">
        <v>12927</v>
      </c>
      <c r="C4420" s="3" t="s">
        <v>12928</v>
      </c>
      <c r="D4420" s="3" t="n">
        <v>1</v>
      </c>
      <c r="E4420" s="3" t="n">
        <v>0.6029838</v>
      </c>
      <c r="F4420" s="3" t="n">
        <v>20</v>
      </c>
      <c r="G4420" s="3" t="n">
        <v>20</v>
      </c>
      <c r="H4420" s="3" t="n">
        <v>12</v>
      </c>
      <c r="I4420" s="3" t="n">
        <v>12</v>
      </c>
      <c r="J4420" s="3" t="n">
        <v>18</v>
      </c>
      <c r="K4420" s="3" t="n">
        <v>18</v>
      </c>
      <c r="L4420" s="3" t="n">
        <v>4</v>
      </c>
      <c r="M4420" s="3" t="n">
        <v>4</v>
      </c>
      <c r="N4420" s="3" t="n">
        <v>3</v>
      </c>
      <c r="O4420" s="3" t="n">
        <v>-1</v>
      </c>
      <c r="P4420" s="3" t="n">
        <v>8.8</v>
      </c>
      <c r="Q4420" s="3" t="n">
        <v>24.2</v>
      </c>
      <c r="R4420" s="3" t="s">
        <v>12929</v>
      </c>
      <c r="S4420" s="4" t="n">
        <v>45747.7152777778</v>
      </c>
      <c r="T4420" s="3" t="s">
        <v>256</v>
      </c>
      <c r="U4420" s="3" t="s">
        <v>256</v>
      </c>
      <c r="V4420" s="3" t="n">
        <v>1</v>
      </c>
      <c r="W4420" s="3" t="n">
        <v>0</v>
      </c>
      <c r="X4420" s="3" t="n">
        <v>0</v>
      </c>
      <c r="Y4420" s="3" t="s">
        <v>30</v>
      </c>
      <c r="Z4420" s="3" t="s">
        <v>30</v>
      </c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</row>
    <row r="4421" customFormat="false" ht="15.75" hidden="false" customHeight="false" outlineLevel="0" collapsed="false">
      <c r="A4421" s="3" t="n">
        <v>4420</v>
      </c>
      <c r="B4421" s="3" t="s">
        <v>12930</v>
      </c>
      <c r="C4421" s="3" t="s">
        <v>12931</v>
      </c>
      <c r="D4421" s="3" t="n">
        <v>1</v>
      </c>
      <c r="E4421" s="3" t="n">
        <v>8.172348</v>
      </c>
      <c r="F4421" s="3" t="n">
        <v>157</v>
      </c>
      <c r="G4421" s="3" t="n">
        <v>157</v>
      </c>
      <c r="H4421" s="3" t="n">
        <v>23</v>
      </c>
      <c r="I4421" s="3" t="n">
        <v>23</v>
      </c>
      <c r="J4421" s="3" t="n">
        <v>218</v>
      </c>
      <c r="K4421" s="3" t="n">
        <v>218</v>
      </c>
      <c r="L4421" s="3" t="n">
        <v>25</v>
      </c>
      <c r="M4421" s="3" t="n">
        <v>25</v>
      </c>
      <c r="N4421" s="3" t="n">
        <v>4</v>
      </c>
      <c r="O4421" s="3" t="n">
        <v>-1</v>
      </c>
      <c r="P4421" s="3" t="n">
        <v>8.9</v>
      </c>
      <c r="Q4421" s="3" t="n">
        <v>24.2</v>
      </c>
      <c r="R4421" s="3" t="s">
        <v>12932</v>
      </c>
      <c r="S4421" s="4" t="n">
        <v>45747.7156018519</v>
      </c>
      <c r="T4421" s="3" t="s">
        <v>65</v>
      </c>
      <c r="U4421" s="3" t="s">
        <v>65</v>
      </c>
      <c r="V4421" s="3" t="n">
        <v>1</v>
      </c>
      <c r="W4421" s="3" t="n">
        <v>0</v>
      </c>
      <c r="X4421" s="3" t="n">
        <v>0</v>
      </c>
      <c r="Y4421" s="3" t="s">
        <v>30</v>
      </c>
      <c r="Z4421" s="3" t="s">
        <v>30</v>
      </c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  <c r="BG4421" s="3"/>
      <c r="BH4421" s="3"/>
      <c r="BI4421" s="3"/>
      <c r="BJ4421" s="3"/>
    </row>
    <row r="4422" customFormat="false" ht="15.75" hidden="false" customHeight="false" outlineLevel="0" collapsed="false">
      <c r="A4422" s="3" t="n">
        <v>4421</v>
      </c>
      <c r="B4422" s="3" t="s">
        <v>12933</v>
      </c>
      <c r="C4422" s="3" t="s">
        <v>12934</v>
      </c>
      <c r="D4422" s="3" t="n">
        <v>1</v>
      </c>
      <c r="E4422" s="3" t="n">
        <v>9.4423534</v>
      </c>
      <c r="F4422" s="3" t="n">
        <v>112</v>
      </c>
      <c r="G4422" s="3" t="n">
        <v>112</v>
      </c>
      <c r="H4422" s="3" t="n">
        <v>18</v>
      </c>
      <c r="I4422" s="3" t="n">
        <v>18</v>
      </c>
      <c r="J4422" s="3" t="n">
        <v>140</v>
      </c>
      <c r="K4422" s="3" t="n">
        <v>140</v>
      </c>
      <c r="L4422" s="3" t="n">
        <v>23</v>
      </c>
      <c r="M4422" s="3" t="n">
        <v>23</v>
      </c>
      <c r="N4422" s="3" t="n">
        <v>-1</v>
      </c>
      <c r="O4422" s="3" t="n">
        <v>-1</v>
      </c>
      <c r="P4422" s="3" t="n">
        <v>8.8</v>
      </c>
      <c r="Q4422" s="3" t="n">
        <v>24.2</v>
      </c>
      <c r="R4422" s="3" t="s">
        <v>12935</v>
      </c>
      <c r="S4422" s="4" t="n">
        <v>45747.7159837963</v>
      </c>
      <c r="T4422" s="3" t="s">
        <v>10069</v>
      </c>
      <c r="U4422" s="3" t="s">
        <v>10069</v>
      </c>
      <c r="V4422" s="3" t="n">
        <v>0</v>
      </c>
      <c r="W4422" s="3" t="n">
        <v>0</v>
      </c>
      <c r="X4422" s="3" t="n">
        <v>0</v>
      </c>
      <c r="Y4422" s="3" t="s">
        <v>30</v>
      </c>
      <c r="Z4422" s="3" t="s">
        <v>30</v>
      </c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/>
      <c r="BG4422" s="3"/>
      <c r="BH4422" s="3"/>
      <c r="BI4422" s="3"/>
      <c r="BJ4422" s="3"/>
    </row>
    <row r="4423" customFormat="false" ht="15.75" hidden="false" customHeight="false" outlineLevel="0" collapsed="false">
      <c r="A4423" s="3" t="n">
        <v>4422</v>
      </c>
      <c r="B4423" s="3" t="s">
        <v>12936</v>
      </c>
      <c r="C4423" s="3" t="s">
        <v>12937</v>
      </c>
      <c r="D4423" s="3" t="n">
        <v>1</v>
      </c>
      <c r="E4423" s="3" t="n">
        <v>1.3920722</v>
      </c>
      <c r="F4423" s="3" t="n">
        <v>26</v>
      </c>
      <c r="G4423" s="3" t="n">
        <v>26</v>
      </c>
      <c r="H4423" s="3" t="n">
        <v>10</v>
      </c>
      <c r="I4423" s="3" t="n">
        <v>10</v>
      </c>
      <c r="J4423" s="3" t="n">
        <v>30</v>
      </c>
      <c r="K4423" s="3" t="n">
        <v>30</v>
      </c>
      <c r="L4423" s="3" t="n">
        <v>3</v>
      </c>
      <c r="M4423" s="3" t="n">
        <v>3</v>
      </c>
      <c r="N4423" s="3" t="n">
        <v>-1</v>
      </c>
      <c r="O4423" s="3" t="n">
        <v>-1</v>
      </c>
      <c r="P4423" s="3" t="n">
        <v>8.9</v>
      </c>
      <c r="Q4423" s="3" t="n">
        <v>24.2</v>
      </c>
      <c r="R4423" s="3" t="s">
        <v>12938</v>
      </c>
      <c r="S4423" s="4" t="n">
        <v>45747.7160532407</v>
      </c>
      <c r="T4423" s="3" t="s">
        <v>65</v>
      </c>
      <c r="U4423" s="3" t="s">
        <v>65</v>
      </c>
      <c r="V4423" s="3" t="n">
        <v>0</v>
      </c>
      <c r="W4423" s="3" t="n">
        <v>0</v>
      </c>
      <c r="X4423" s="3" t="n">
        <v>0</v>
      </c>
      <c r="Y4423" s="3" t="s">
        <v>30</v>
      </c>
      <c r="Z4423" s="3" t="s">
        <v>30</v>
      </c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/>
      <c r="BG4423" s="3"/>
      <c r="BH4423" s="3"/>
      <c r="BI4423" s="3"/>
      <c r="BJ4423" s="3"/>
    </row>
    <row r="4424" customFormat="false" ht="15.75" hidden="false" customHeight="false" outlineLevel="0" collapsed="false">
      <c r="A4424" s="3" t="n">
        <v>4423</v>
      </c>
      <c r="B4424" s="3" t="s">
        <v>12939</v>
      </c>
      <c r="C4424" s="3" t="s">
        <v>12940</v>
      </c>
      <c r="D4424" s="3" t="n">
        <v>1</v>
      </c>
      <c r="E4424" s="3" t="n">
        <v>1.3489344</v>
      </c>
      <c r="F4424" s="3" t="n">
        <v>25</v>
      </c>
      <c r="G4424" s="3" t="n">
        <v>25</v>
      </c>
      <c r="H4424" s="3" t="n">
        <v>10</v>
      </c>
      <c r="I4424" s="3" t="n">
        <v>10</v>
      </c>
      <c r="J4424" s="3" t="n">
        <v>28</v>
      </c>
      <c r="K4424" s="3" t="n">
        <v>28</v>
      </c>
      <c r="L4424" s="3" t="n">
        <v>3</v>
      </c>
      <c r="M4424" s="3" t="n">
        <v>3</v>
      </c>
      <c r="N4424" s="3" t="n">
        <v>-1</v>
      </c>
      <c r="O4424" s="3" t="n">
        <v>-1</v>
      </c>
      <c r="P4424" s="3" t="n">
        <v>8.9</v>
      </c>
      <c r="Q4424" s="3" t="n">
        <v>24.2</v>
      </c>
      <c r="R4424" s="3" t="s">
        <v>12941</v>
      </c>
      <c r="S4424" s="4" t="n">
        <v>45747.716099537</v>
      </c>
      <c r="T4424" s="3" t="s">
        <v>65</v>
      </c>
      <c r="U4424" s="3" t="s">
        <v>65</v>
      </c>
      <c r="V4424" s="3" t="n">
        <v>0</v>
      </c>
      <c r="W4424" s="3" t="n">
        <v>0</v>
      </c>
      <c r="X4424" s="3" t="n">
        <v>0</v>
      </c>
      <c r="Y4424" s="3" t="s">
        <v>30</v>
      </c>
      <c r="Z4424" s="3" t="s">
        <v>30</v>
      </c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  <c r="BG4424" s="3"/>
      <c r="BH4424" s="3"/>
      <c r="BI4424" s="3"/>
      <c r="BJ4424" s="3"/>
    </row>
    <row r="4425" customFormat="false" ht="15.75" hidden="false" customHeight="false" outlineLevel="0" collapsed="false">
      <c r="A4425" s="3" t="n">
        <v>4424</v>
      </c>
      <c r="B4425" s="3" t="s">
        <v>12942</v>
      </c>
      <c r="C4425" s="3" t="s">
        <v>12943</v>
      </c>
      <c r="D4425" s="3" t="n">
        <v>1</v>
      </c>
      <c r="E4425" s="3" t="n">
        <v>2.911887</v>
      </c>
      <c r="F4425" s="3" t="n">
        <v>44</v>
      </c>
      <c r="G4425" s="3" t="n">
        <v>44</v>
      </c>
      <c r="H4425" s="3" t="n">
        <v>15</v>
      </c>
      <c r="I4425" s="3" t="n">
        <v>15</v>
      </c>
      <c r="J4425" s="3" t="n">
        <v>74</v>
      </c>
      <c r="K4425" s="3" t="n">
        <v>74</v>
      </c>
      <c r="L4425" s="3" t="n">
        <v>17</v>
      </c>
      <c r="M4425" s="3" t="n">
        <v>17</v>
      </c>
      <c r="N4425" s="3" t="n">
        <v>22</v>
      </c>
      <c r="O4425" s="3" t="n">
        <v>-1</v>
      </c>
      <c r="P4425" s="3" t="n">
        <v>8.1</v>
      </c>
      <c r="Q4425" s="3" t="n">
        <v>24.2</v>
      </c>
      <c r="R4425" s="3" t="s">
        <v>12944</v>
      </c>
      <c r="S4425" s="4" t="n">
        <v>45747.7162731482</v>
      </c>
      <c r="T4425" s="3" t="s">
        <v>65</v>
      </c>
      <c r="U4425" s="3" t="s">
        <v>65</v>
      </c>
      <c r="V4425" s="3" t="n">
        <v>1</v>
      </c>
      <c r="W4425" s="3" t="n">
        <v>0</v>
      </c>
      <c r="X4425" s="3" t="n">
        <v>0</v>
      </c>
      <c r="Y4425" s="3" t="s">
        <v>30</v>
      </c>
      <c r="Z4425" s="3" t="s">
        <v>30</v>
      </c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  <c r="BG4425" s="3"/>
      <c r="BH4425" s="3"/>
      <c r="BI4425" s="3"/>
      <c r="BJ4425" s="3"/>
    </row>
    <row r="4426" customFormat="false" ht="15.75" hidden="false" customHeight="false" outlineLevel="0" collapsed="false">
      <c r="A4426" s="3" t="n">
        <v>4425</v>
      </c>
      <c r="B4426" s="3" t="s">
        <v>12945</v>
      </c>
      <c r="C4426" s="3" t="s">
        <v>12946</v>
      </c>
      <c r="D4426" s="3" t="n">
        <v>1</v>
      </c>
      <c r="E4426" s="3" t="n">
        <v>22.5026862</v>
      </c>
      <c r="F4426" s="3" t="n">
        <v>254</v>
      </c>
      <c r="G4426" s="3" t="n">
        <v>254</v>
      </c>
      <c r="H4426" s="3" t="n">
        <v>25</v>
      </c>
      <c r="I4426" s="3" t="n">
        <v>25</v>
      </c>
      <c r="J4426" s="3" t="n">
        <v>429</v>
      </c>
      <c r="K4426" s="3" t="n">
        <v>429</v>
      </c>
      <c r="L4426" s="3" t="n">
        <v>70</v>
      </c>
      <c r="M4426" s="3" t="n">
        <v>70</v>
      </c>
      <c r="N4426" s="3" t="n">
        <v>-1</v>
      </c>
      <c r="O4426" s="3" t="n">
        <v>-1</v>
      </c>
      <c r="P4426" s="3" t="n">
        <v>8.9</v>
      </c>
      <c r="Q4426" s="3" t="n">
        <v>24.2</v>
      </c>
      <c r="R4426" s="3" t="s">
        <v>12947</v>
      </c>
      <c r="S4426" s="4" t="n">
        <v>45747.7169328704</v>
      </c>
      <c r="T4426" s="3" t="s">
        <v>65</v>
      </c>
      <c r="U4426" s="3" t="s">
        <v>65</v>
      </c>
      <c r="V4426" s="3" t="n">
        <v>0</v>
      </c>
      <c r="W4426" s="3" t="n">
        <v>0</v>
      </c>
      <c r="X4426" s="3" t="n">
        <v>0</v>
      </c>
      <c r="Y4426" s="3" t="s">
        <v>30</v>
      </c>
      <c r="Z4426" s="3" t="s">
        <v>30</v>
      </c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/>
      <c r="BG4426" s="3"/>
      <c r="BH4426" s="3"/>
      <c r="BI4426" s="3"/>
      <c r="BJ4426" s="3"/>
    </row>
    <row r="4427" customFormat="false" ht="15.75" hidden="false" customHeight="false" outlineLevel="0" collapsed="false">
      <c r="A4427" s="3" t="n">
        <v>4426</v>
      </c>
      <c r="B4427" s="3" t="s">
        <v>12948</v>
      </c>
      <c r="C4427" s="3" t="s">
        <v>12949</v>
      </c>
      <c r="D4427" s="3" t="n">
        <v>1</v>
      </c>
      <c r="E4427" s="3" t="n">
        <v>6.9983092</v>
      </c>
      <c r="F4427" s="3" t="n">
        <v>45</v>
      </c>
      <c r="G4427" s="3" t="n">
        <v>45</v>
      </c>
      <c r="H4427" s="3" t="n">
        <v>9</v>
      </c>
      <c r="I4427" s="3" t="n">
        <v>9</v>
      </c>
      <c r="J4427" s="3" t="n">
        <v>95</v>
      </c>
      <c r="K4427" s="3" t="n">
        <v>95</v>
      </c>
      <c r="L4427" s="3" t="n">
        <v>22</v>
      </c>
      <c r="M4427" s="3" t="n">
        <v>22</v>
      </c>
      <c r="N4427" s="3" t="n">
        <v>-1</v>
      </c>
      <c r="O4427" s="3" t="n">
        <v>-1</v>
      </c>
      <c r="P4427" s="3" t="n">
        <v>8.9</v>
      </c>
      <c r="Q4427" s="3" t="n">
        <v>24.2</v>
      </c>
      <c r="R4427" s="3" t="s">
        <v>12950</v>
      </c>
      <c r="S4427" s="4" t="n">
        <v>45747.7172453704</v>
      </c>
      <c r="T4427" s="3" t="s">
        <v>1920</v>
      </c>
      <c r="U4427" s="3" t="s">
        <v>1920</v>
      </c>
      <c r="V4427" s="3" t="n">
        <v>0</v>
      </c>
      <c r="W4427" s="3" t="n">
        <v>0</v>
      </c>
      <c r="X4427" s="3" t="n">
        <v>0</v>
      </c>
      <c r="Y4427" s="3" t="s">
        <v>30</v>
      </c>
      <c r="Z4427" s="3" t="s">
        <v>30</v>
      </c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</row>
    <row r="4428" customFormat="false" ht="15.75" hidden="false" customHeight="false" outlineLevel="0" collapsed="false">
      <c r="A4428" s="3" t="n">
        <v>4427</v>
      </c>
      <c r="B4428" s="3" t="s">
        <v>12951</v>
      </c>
      <c r="C4428" s="3" t="s">
        <v>12952</v>
      </c>
      <c r="D4428" s="3" t="n">
        <v>1</v>
      </c>
      <c r="E4428" s="3" t="n">
        <v>0.9839654</v>
      </c>
      <c r="F4428" s="3" t="n">
        <v>29</v>
      </c>
      <c r="G4428" s="3" t="n">
        <v>29</v>
      </c>
      <c r="H4428" s="3" t="n">
        <v>13</v>
      </c>
      <c r="I4428" s="3" t="n">
        <v>13</v>
      </c>
      <c r="J4428" s="3" t="n">
        <v>35</v>
      </c>
      <c r="K4428" s="3" t="n">
        <v>35</v>
      </c>
      <c r="L4428" s="3" t="n">
        <v>4</v>
      </c>
      <c r="M4428" s="3" t="n">
        <v>4</v>
      </c>
      <c r="N4428" s="3" t="n">
        <v>3</v>
      </c>
      <c r="O4428" s="3" t="n">
        <v>-1</v>
      </c>
      <c r="P4428" s="3" t="n">
        <v>8.8</v>
      </c>
      <c r="Q4428" s="3" t="n">
        <v>24.2</v>
      </c>
      <c r="R4428" s="3" t="s">
        <v>12953</v>
      </c>
      <c r="S4428" s="4" t="n">
        <v>45747.7173726852</v>
      </c>
      <c r="T4428" s="3" t="s">
        <v>256</v>
      </c>
      <c r="U4428" s="3" t="s">
        <v>256</v>
      </c>
      <c r="V4428" s="3" t="n">
        <v>1</v>
      </c>
      <c r="W4428" s="3" t="n">
        <v>0</v>
      </c>
      <c r="X4428" s="3" t="n">
        <v>0</v>
      </c>
      <c r="Y4428" s="3" t="s">
        <v>30</v>
      </c>
      <c r="Z4428" s="3" t="s">
        <v>30</v>
      </c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  <c r="BG4428" s="3"/>
      <c r="BH4428" s="3"/>
      <c r="BI4428" s="3"/>
      <c r="BJ4428" s="3"/>
    </row>
    <row r="4429" customFormat="false" ht="15.75" hidden="false" customHeight="false" outlineLevel="0" collapsed="false">
      <c r="A4429" s="3" t="n">
        <v>4428</v>
      </c>
      <c r="B4429" s="3" t="s">
        <v>12954</v>
      </c>
      <c r="C4429" s="3" t="s">
        <v>12955</v>
      </c>
      <c r="D4429" s="3" t="n">
        <v>1</v>
      </c>
      <c r="E4429" s="3" t="n">
        <v>5.5668352</v>
      </c>
      <c r="F4429" s="3" t="n">
        <v>45</v>
      </c>
      <c r="G4429" s="3" t="n">
        <v>45</v>
      </c>
      <c r="H4429" s="3" t="n">
        <v>9</v>
      </c>
      <c r="I4429" s="3" t="n">
        <v>9</v>
      </c>
      <c r="J4429" s="3" t="n">
        <v>48</v>
      </c>
      <c r="K4429" s="3" t="n">
        <v>48</v>
      </c>
      <c r="L4429" s="3" t="n">
        <v>9</v>
      </c>
      <c r="M4429" s="3" t="n">
        <v>9</v>
      </c>
      <c r="N4429" s="3" t="n">
        <v>-1</v>
      </c>
      <c r="O4429" s="3" t="n">
        <v>-1</v>
      </c>
      <c r="P4429" s="3" t="n">
        <v>8.9</v>
      </c>
      <c r="Q4429" s="3" t="n">
        <v>24.2</v>
      </c>
      <c r="R4429" s="3" t="s">
        <v>12956</v>
      </c>
      <c r="S4429" s="4" t="n">
        <v>45747.7175578704</v>
      </c>
      <c r="T4429" s="3" t="s">
        <v>37</v>
      </c>
      <c r="U4429" s="3" t="s">
        <v>37</v>
      </c>
      <c r="V4429" s="3" t="n">
        <v>0</v>
      </c>
      <c r="W4429" s="3" t="n">
        <v>0</v>
      </c>
      <c r="X4429" s="3" t="n">
        <v>0</v>
      </c>
      <c r="Y4429" s="3" t="s">
        <v>30</v>
      </c>
      <c r="Z4429" s="3" t="s">
        <v>30</v>
      </c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  <c r="BH4429" s="3"/>
      <c r="BI4429" s="3"/>
      <c r="BJ4429" s="3"/>
    </row>
    <row r="4430" customFormat="false" ht="15.75" hidden="false" customHeight="false" outlineLevel="0" collapsed="false">
      <c r="A4430" s="3" t="n">
        <v>4429</v>
      </c>
      <c r="B4430" s="3" t="s">
        <v>12957</v>
      </c>
      <c r="C4430" s="3" t="s">
        <v>12958</v>
      </c>
      <c r="D4430" s="3" t="n">
        <v>1</v>
      </c>
      <c r="E4430" s="3" t="n">
        <v>4.0060708</v>
      </c>
      <c r="F4430" s="3" t="n">
        <v>22</v>
      </c>
      <c r="G4430" s="3" t="n">
        <v>22</v>
      </c>
      <c r="H4430" s="3" t="n">
        <v>10</v>
      </c>
      <c r="I4430" s="3" t="n">
        <v>10</v>
      </c>
      <c r="J4430" s="3" t="n">
        <v>37</v>
      </c>
      <c r="K4430" s="3" t="n">
        <v>37</v>
      </c>
      <c r="L4430" s="3" t="n">
        <v>2</v>
      </c>
      <c r="M4430" s="3" t="n">
        <v>2</v>
      </c>
      <c r="N4430" s="3" t="n">
        <v>-1</v>
      </c>
      <c r="O4430" s="3" t="n">
        <v>-1</v>
      </c>
      <c r="P4430" s="3" t="n">
        <v>8.9</v>
      </c>
      <c r="Q4430" s="3" t="n">
        <v>24.2</v>
      </c>
      <c r="R4430" s="3" t="s">
        <v>12959</v>
      </c>
      <c r="S4430" s="4" t="n">
        <v>45747.7177314815</v>
      </c>
      <c r="T4430" s="3" t="s">
        <v>65</v>
      </c>
      <c r="U4430" s="3" t="s">
        <v>65</v>
      </c>
      <c r="V4430" s="3" t="n">
        <v>0</v>
      </c>
      <c r="W4430" s="3" t="n">
        <v>0</v>
      </c>
      <c r="X4430" s="3" t="n">
        <v>0</v>
      </c>
      <c r="Y4430" s="3" t="s">
        <v>30</v>
      </c>
      <c r="Z4430" s="3" t="s">
        <v>30</v>
      </c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</row>
    <row r="4431" customFormat="false" ht="15.75" hidden="false" customHeight="false" outlineLevel="0" collapsed="false">
      <c r="A4431" s="3" t="n">
        <v>4430</v>
      </c>
      <c r="B4431" s="3" t="s">
        <v>12960</v>
      </c>
      <c r="C4431" s="3" t="s">
        <v>12961</v>
      </c>
      <c r="D4431" s="3" t="n">
        <v>1</v>
      </c>
      <c r="E4431" s="3" t="n">
        <v>4.6573451</v>
      </c>
      <c r="F4431" s="3" t="n">
        <v>28</v>
      </c>
      <c r="G4431" s="3" t="n">
        <v>28</v>
      </c>
      <c r="H4431" s="3" t="n">
        <v>7</v>
      </c>
      <c r="I4431" s="3" t="n">
        <v>7</v>
      </c>
      <c r="J4431" s="3" t="n">
        <v>35</v>
      </c>
      <c r="K4431" s="3" t="n">
        <v>35</v>
      </c>
      <c r="L4431" s="3" t="n">
        <v>4</v>
      </c>
      <c r="M4431" s="3" t="n">
        <v>4</v>
      </c>
      <c r="N4431" s="3" t="n">
        <v>-1</v>
      </c>
      <c r="O4431" s="3" t="n">
        <v>-1</v>
      </c>
      <c r="P4431" s="3" t="n">
        <v>8.9</v>
      </c>
      <c r="Q4431" s="3" t="n">
        <v>24.2</v>
      </c>
      <c r="R4431" s="3" t="s">
        <v>12962</v>
      </c>
      <c r="S4431" s="4" t="n">
        <v>45747.7179282407</v>
      </c>
      <c r="T4431" s="3" t="s">
        <v>37</v>
      </c>
      <c r="U4431" s="3" t="s">
        <v>37</v>
      </c>
      <c r="V4431" s="3" t="n">
        <v>0</v>
      </c>
      <c r="W4431" s="3" t="n">
        <v>0</v>
      </c>
      <c r="X4431" s="3" t="n">
        <v>0</v>
      </c>
      <c r="Y4431" s="3" t="s">
        <v>30</v>
      </c>
      <c r="Z4431" s="3" t="s">
        <v>30</v>
      </c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  <c r="BG4431" s="3"/>
      <c r="BH4431" s="3"/>
      <c r="BI4431" s="3"/>
      <c r="BJ4431" s="3"/>
    </row>
    <row r="4432" customFormat="false" ht="15.75" hidden="false" customHeight="false" outlineLevel="0" collapsed="false">
      <c r="A4432" s="3" t="n">
        <v>4431</v>
      </c>
      <c r="B4432" s="3" t="s">
        <v>12963</v>
      </c>
      <c r="C4432" s="3" t="s">
        <v>12964</v>
      </c>
      <c r="D4432" s="3" t="n">
        <v>1</v>
      </c>
      <c r="E4432" s="3" t="n">
        <v>10.3006934</v>
      </c>
      <c r="F4432" s="3" t="n">
        <v>24</v>
      </c>
      <c r="G4432" s="3" t="n">
        <v>24</v>
      </c>
      <c r="H4432" s="3" t="n">
        <v>9</v>
      </c>
      <c r="I4432" s="3" t="n">
        <v>9</v>
      </c>
      <c r="J4432" s="3" t="n">
        <v>41</v>
      </c>
      <c r="K4432" s="3" t="n">
        <v>41</v>
      </c>
      <c r="L4432" s="3" t="n">
        <v>3</v>
      </c>
      <c r="M4432" s="3" t="n">
        <v>3</v>
      </c>
      <c r="N4432" s="3" t="n">
        <v>-1</v>
      </c>
      <c r="O4432" s="3" t="n">
        <v>-1</v>
      </c>
      <c r="P4432" s="3" t="n">
        <v>8.9</v>
      </c>
      <c r="Q4432" s="3" t="n">
        <v>24.2</v>
      </c>
      <c r="R4432" s="3" t="s">
        <v>12965</v>
      </c>
      <c r="S4432" s="4" t="n">
        <v>45747.7182523148</v>
      </c>
      <c r="T4432" s="3" t="s">
        <v>256</v>
      </c>
      <c r="U4432" s="3" t="s">
        <v>256</v>
      </c>
      <c r="V4432" s="3" t="n">
        <v>0</v>
      </c>
      <c r="W4432" s="3" t="n">
        <v>0</v>
      </c>
      <c r="X4432" s="3" t="n">
        <v>0</v>
      </c>
      <c r="Y4432" s="3" t="s">
        <v>30</v>
      </c>
      <c r="Z4432" s="3" t="s">
        <v>30</v>
      </c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/>
      <c r="BG4432" s="3"/>
      <c r="BH4432" s="3"/>
      <c r="BI4432" s="3"/>
      <c r="BJ4432" s="3"/>
    </row>
    <row r="4433" customFormat="false" ht="15.75" hidden="false" customHeight="false" outlineLevel="0" collapsed="false">
      <c r="A4433" s="3" t="n">
        <v>4432</v>
      </c>
      <c r="B4433" s="3" t="s">
        <v>12966</v>
      </c>
      <c r="C4433" s="3" t="s">
        <v>12967</v>
      </c>
      <c r="D4433" s="3" t="n">
        <v>1</v>
      </c>
      <c r="E4433" s="3" t="n">
        <v>4.161163</v>
      </c>
      <c r="F4433" s="3" t="n">
        <v>16</v>
      </c>
      <c r="G4433" s="3" t="n">
        <v>16</v>
      </c>
      <c r="H4433" s="3" t="n">
        <v>6</v>
      </c>
      <c r="I4433" s="3" t="n">
        <v>6</v>
      </c>
      <c r="J4433" s="3" t="n">
        <v>18</v>
      </c>
      <c r="K4433" s="3" t="n">
        <v>18</v>
      </c>
      <c r="L4433" s="3" t="n">
        <v>1</v>
      </c>
      <c r="M4433" s="3" t="n">
        <v>1</v>
      </c>
      <c r="N4433" s="3" t="n">
        <v>-1</v>
      </c>
      <c r="O4433" s="3" t="n">
        <v>-1</v>
      </c>
      <c r="P4433" s="3" t="n">
        <v>8.9</v>
      </c>
      <c r="Q4433" s="3" t="n">
        <v>24.2</v>
      </c>
      <c r="R4433" s="3" t="s">
        <v>12968</v>
      </c>
      <c r="S4433" s="4" t="n">
        <v>45747.7184259259</v>
      </c>
      <c r="T4433" s="3" t="s">
        <v>37</v>
      </c>
      <c r="U4433" s="3" t="s">
        <v>37</v>
      </c>
      <c r="V4433" s="3" t="n">
        <v>0</v>
      </c>
      <c r="W4433" s="3" t="n">
        <v>0</v>
      </c>
      <c r="X4433" s="3" t="n">
        <v>0</v>
      </c>
      <c r="Y4433" s="3" t="s">
        <v>30</v>
      </c>
      <c r="Z4433" s="3" t="s">
        <v>30</v>
      </c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/>
      <c r="BG4433" s="3"/>
      <c r="BH4433" s="3"/>
      <c r="BI4433" s="3"/>
      <c r="BJ4433" s="3"/>
    </row>
    <row r="4434" customFormat="false" ht="15.75" hidden="false" customHeight="false" outlineLevel="0" collapsed="false">
      <c r="A4434" s="3" t="n">
        <v>4433</v>
      </c>
      <c r="B4434" s="3" t="s">
        <v>12969</v>
      </c>
      <c r="C4434" s="3" t="s">
        <v>12970</v>
      </c>
      <c r="D4434" s="3" t="n">
        <v>1</v>
      </c>
      <c r="E4434" s="3" t="n">
        <v>1.9528431</v>
      </c>
      <c r="F4434" s="3" t="n">
        <v>7</v>
      </c>
      <c r="G4434" s="3" t="n">
        <v>7</v>
      </c>
      <c r="H4434" s="3" t="n">
        <v>5</v>
      </c>
      <c r="I4434" s="3" t="n">
        <v>5</v>
      </c>
      <c r="J4434" s="3" t="n">
        <v>5</v>
      </c>
      <c r="K4434" s="3" t="n">
        <v>5</v>
      </c>
      <c r="L4434" s="3" t="n">
        <v>2</v>
      </c>
      <c r="M4434" s="3" t="n">
        <v>2</v>
      </c>
      <c r="N4434" s="3" t="n">
        <v>-1</v>
      </c>
      <c r="O4434" s="3" t="n">
        <v>-1</v>
      </c>
      <c r="P4434" s="3" t="n">
        <v>8.9</v>
      </c>
      <c r="Q4434" s="3" t="n">
        <v>24.2</v>
      </c>
      <c r="R4434" s="3" t="s">
        <v>12971</v>
      </c>
      <c r="S4434" s="4" t="n">
        <v>45747.718900463</v>
      </c>
      <c r="T4434" s="3" t="s">
        <v>37</v>
      </c>
      <c r="U4434" s="3" t="s">
        <v>37</v>
      </c>
      <c r="V4434" s="3" t="n">
        <v>0</v>
      </c>
      <c r="W4434" s="3" t="n">
        <v>0</v>
      </c>
      <c r="X4434" s="3" t="n">
        <v>0</v>
      </c>
      <c r="Y4434" s="3" t="s">
        <v>30</v>
      </c>
      <c r="Z4434" s="3" t="s">
        <v>30</v>
      </c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  <c r="BG4434" s="3"/>
      <c r="BH4434" s="3"/>
      <c r="BI4434" s="3"/>
      <c r="BJ4434" s="3"/>
    </row>
    <row r="4435" customFormat="false" ht="15.75" hidden="false" customHeight="false" outlineLevel="0" collapsed="false">
      <c r="A4435" s="3" t="n">
        <v>4434</v>
      </c>
      <c r="B4435" s="3" t="s">
        <v>12972</v>
      </c>
      <c r="C4435" s="3" t="s">
        <v>12973</v>
      </c>
      <c r="D4435" s="3" t="n">
        <v>1</v>
      </c>
      <c r="E4435" s="3" t="n">
        <v>8.5925104</v>
      </c>
      <c r="F4435" s="3" t="n">
        <v>164</v>
      </c>
      <c r="G4435" s="3" t="n">
        <v>164</v>
      </c>
      <c r="H4435" s="3" t="n">
        <v>22</v>
      </c>
      <c r="I4435" s="3" t="n">
        <v>22</v>
      </c>
      <c r="J4435" s="3" t="n">
        <v>180</v>
      </c>
      <c r="K4435" s="3" t="n">
        <v>180</v>
      </c>
      <c r="L4435" s="3" t="n">
        <v>31</v>
      </c>
      <c r="M4435" s="3" t="n">
        <v>31</v>
      </c>
      <c r="N4435" s="3" t="n">
        <v>-1</v>
      </c>
      <c r="O4435" s="3" t="n">
        <v>-1</v>
      </c>
      <c r="P4435" s="3" t="n">
        <v>9.1</v>
      </c>
      <c r="Q4435" s="3" t="n">
        <v>24.2</v>
      </c>
      <c r="R4435" s="3" t="s">
        <v>12974</v>
      </c>
      <c r="S4435" s="4" t="n">
        <v>45747.7190856482</v>
      </c>
      <c r="T4435" s="3" t="s">
        <v>1920</v>
      </c>
      <c r="U4435" s="3" t="s">
        <v>1920</v>
      </c>
      <c r="V4435" s="3" t="n">
        <v>0</v>
      </c>
      <c r="W4435" s="3" t="n">
        <v>0</v>
      </c>
      <c r="X4435" s="3" t="n">
        <v>0</v>
      </c>
      <c r="Y4435" s="3" t="s">
        <v>30</v>
      </c>
      <c r="Z4435" s="3" t="s">
        <v>30</v>
      </c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  <c r="BG4435" s="3"/>
      <c r="BH4435" s="3"/>
      <c r="BI4435" s="3"/>
      <c r="BJ4435" s="3"/>
    </row>
    <row r="4436" customFormat="false" ht="15.75" hidden="false" customHeight="false" outlineLevel="0" collapsed="false">
      <c r="A4436" s="3" t="n">
        <v>4435</v>
      </c>
      <c r="B4436" s="3" t="s">
        <v>12975</v>
      </c>
      <c r="C4436" s="3" t="s">
        <v>12976</v>
      </c>
      <c r="D4436" s="3" t="n">
        <v>1</v>
      </c>
      <c r="E4436" s="3" t="n">
        <v>2.9505561</v>
      </c>
      <c r="F4436" s="3" t="n">
        <v>129</v>
      </c>
      <c r="G4436" s="3" t="n">
        <v>129</v>
      </c>
      <c r="H4436" s="3" t="n">
        <v>24</v>
      </c>
      <c r="I4436" s="3" t="n">
        <v>24</v>
      </c>
      <c r="J4436" s="3" t="n">
        <v>167</v>
      </c>
      <c r="K4436" s="3" t="n">
        <v>167</v>
      </c>
      <c r="L4436" s="3" t="n">
        <v>9</v>
      </c>
      <c r="M4436" s="3" t="n">
        <v>9</v>
      </c>
      <c r="N4436" s="3" t="n">
        <v>-1</v>
      </c>
      <c r="O4436" s="3" t="n">
        <v>-1</v>
      </c>
      <c r="P4436" s="3" t="n">
        <v>9.1</v>
      </c>
      <c r="Q4436" s="3" t="n">
        <v>24.2</v>
      </c>
      <c r="R4436" s="3" t="s">
        <v>12977</v>
      </c>
      <c r="S4436" s="4" t="n">
        <v>45747.7191666667</v>
      </c>
      <c r="T4436" s="3" t="s">
        <v>65</v>
      </c>
      <c r="U4436" s="3" t="s">
        <v>65</v>
      </c>
      <c r="V4436" s="3" t="n">
        <v>0</v>
      </c>
      <c r="W4436" s="3" t="n">
        <v>0</v>
      </c>
      <c r="X4436" s="3" t="n">
        <v>0</v>
      </c>
      <c r="Y4436" s="3" t="s">
        <v>30</v>
      </c>
      <c r="Z4436" s="3" t="s">
        <v>30</v>
      </c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  <c r="BG4436" s="3"/>
      <c r="BH4436" s="3"/>
      <c r="BI4436" s="3"/>
      <c r="BJ4436" s="3"/>
    </row>
    <row r="4437" customFormat="false" ht="15.75" hidden="false" customHeight="false" outlineLevel="0" collapsed="false">
      <c r="A4437" s="3" t="n">
        <v>4436</v>
      </c>
      <c r="B4437" s="3" t="s">
        <v>12978</v>
      </c>
      <c r="C4437" s="3" t="s">
        <v>12979</v>
      </c>
      <c r="D4437" s="3" t="n">
        <v>1</v>
      </c>
      <c r="E4437" s="3" t="n">
        <v>1.2669426</v>
      </c>
      <c r="F4437" s="3" t="n">
        <v>11</v>
      </c>
      <c r="G4437" s="3" t="n">
        <v>11</v>
      </c>
      <c r="H4437" s="3" t="n">
        <v>5</v>
      </c>
      <c r="I4437" s="3" t="n">
        <v>5</v>
      </c>
      <c r="J4437" s="3" t="n">
        <v>13</v>
      </c>
      <c r="K4437" s="3" t="n">
        <v>13</v>
      </c>
      <c r="L4437" s="3" t="n">
        <v>0</v>
      </c>
      <c r="M4437" s="3" t="n">
        <v>0</v>
      </c>
      <c r="N4437" s="3" t="n">
        <v>-1</v>
      </c>
      <c r="O4437" s="3" t="n">
        <v>-1</v>
      </c>
      <c r="P4437" s="3" t="n">
        <v>9.1</v>
      </c>
      <c r="Q4437" s="3" t="n">
        <v>24.2</v>
      </c>
      <c r="R4437" s="3" t="s">
        <v>12980</v>
      </c>
      <c r="S4437" s="4" t="n">
        <v>45747.7192013889</v>
      </c>
      <c r="T4437" s="3" t="s">
        <v>65</v>
      </c>
      <c r="U4437" s="3" t="s">
        <v>65</v>
      </c>
      <c r="V4437" s="3" t="n">
        <v>0</v>
      </c>
      <c r="W4437" s="3" t="n">
        <v>0</v>
      </c>
      <c r="X4437" s="3" t="n">
        <v>0</v>
      </c>
      <c r="Y4437" s="3" t="s">
        <v>30</v>
      </c>
      <c r="Z4437" s="3" t="s">
        <v>30</v>
      </c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  <c r="BG4437" s="3"/>
      <c r="BH4437" s="3"/>
      <c r="BI4437" s="3"/>
      <c r="BJ4437" s="3"/>
    </row>
    <row r="4438" customFormat="false" ht="15.75" hidden="false" customHeight="false" outlineLevel="0" collapsed="false">
      <c r="A4438" s="3" t="n">
        <v>4437</v>
      </c>
      <c r="B4438" s="3" t="s">
        <v>12981</v>
      </c>
      <c r="C4438" s="3" t="s">
        <v>12982</v>
      </c>
      <c r="D4438" s="3" t="n">
        <v>1</v>
      </c>
      <c r="E4438" s="3" t="n">
        <v>3.1470869</v>
      </c>
      <c r="F4438" s="3" t="n">
        <v>62</v>
      </c>
      <c r="G4438" s="3" t="n">
        <v>62</v>
      </c>
      <c r="H4438" s="3" t="n">
        <v>17</v>
      </c>
      <c r="I4438" s="3" t="n">
        <v>17</v>
      </c>
      <c r="J4438" s="3" t="n">
        <v>62</v>
      </c>
      <c r="K4438" s="3" t="n">
        <v>62</v>
      </c>
      <c r="L4438" s="3" t="n">
        <v>13</v>
      </c>
      <c r="M4438" s="3" t="n">
        <v>13</v>
      </c>
      <c r="N4438" s="3" t="n">
        <v>-1</v>
      </c>
      <c r="O4438" s="3" t="n">
        <v>-1</v>
      </c>
      <c r="P4438" s="3" t="n">
        <v>9.1</v>
      </c>
      <c r="Q4438" s="3" t="n">
        <v>24.2</v>
      </c>
      <c r="R4438" s="3" t="s">
        <v>12983</v>
      </c>
      <c r="S4438" s="4" t="n">
        <v>45747.7192824074</v>
      </c>
      <c r="T4438" s="3" t="s">
        <v>1920</v>
      </c>
      <c r="U4438" s="3" t="s">
        <v>1920</v>
      </c>
      <c r="V4438" s="3" t="n">
        <v>0</v>
      </c>
      <c r="W4438" s="3" t="n">
        <v>0</v>
      </c>
      <c r="X4438" s="3" t="n">
        <v>0</v>
      </c>
      <c r="Y4438" s="3" t="s">
        <v>30</v>
      </c>
      <c r="Z4438" s="3" t="s">
        <v>30</v>
      </c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</row>
    <row r="4439" customFormat="false" ht="15.75" hidden="false" customHeight="false" outlineLevel="0" collapsed="false">
      <c r="A4439" s="3" t="n">
        <v>4438</v>
      </c>
      <c r="B4439" s="3" t="s">
        <v>12984</v>
      </c>
      <c r="C4439" s="3" t="s">
        <v>12985</v>
      </c>
      <c r="D4439" s="3" t="n">
        <v>1</v>
      </c>
      <c r="E4439" s="3" t="n">
        <v>4.5097974</v>
      </c>
      <c r="F4439" s="3" t="n">
        <v>64</v>
      </c>
      <c r="G4439" s="3" t="n">
        <v>64</v>
      </c>
      <c r="H4439" s="3" t="n">
        <v>10</v>
      </c>
      <c r="I4439" s="3" t="n">
        <v>10</v>
      </c>
      <c r="J4439" s="3" t="n">
        <v>75</v>
      </c>
      <c r="K4439" s="3" t="n">
        <v>75</v>
      </c>
      <c r="L4439" s="3" t="n">
        <v>15</v>
      </c>
      <c r="M4439" s="3" t="n">
        <v>15</v>
      </c>
      <c r="N4439" s="3" t="n">
        <v>-1</v>
      </c>
      <c r="O4439" s="3" t="n">
        <v>-1</v>
      </c>
      <c r="P4439" s="3" t="n">
        <v>9.1</v>
      </c>
      <c r="Q4439" s="3" t="n">
        <v>24.2</v>
      </c>
      <c r="R4439" s="3" t="s">
        <v>12986</v>
      </c>
      <c r="S4439" s="4" t="n">
        <v>45747.7193981482</v>
      </c>
      <c r="T4439" s="3" t="s">
        <v>1920</v>
      </c>
      <c r="U4439" s="3" t="s">
        <v>1920</v>
      </c>
      <c r="V4439" s="3" t="n">
        <v>0</v>
      </c>
      <c r="W4439" s="3" t="n">
        <v>0</v>
      </c>
      <c r="X4439" s="3" t="n">
        <v>0</v>
      </c>
      <c r="Y4439" s="3" t="s">
        <v>30</v>
      </c>
      <c r="Z4439" s="3" t="s">
        <v>30</v>
      </c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/>
      <c r="BG4439" s="3"/>
      <c r="BH4439" s="3"/>
      <c r="BI4439" s="3"/>
      <c r="BJ4439" s="3"/>
    </row>
    <row r="4440" customFormat="false" ht="15.75" hidden="false" customHeight="false" outlineLevel="0" collapsed="false">
      <c r="A4440" s="3" t="n">
        <v>4439</v>
      </c>
      <c r="B4440" s="3" t="s">
        <v>12987</v>
      </c>
      <c r="C4440" s="3" t="s">
        <v>12988</v>
      </c>
      <c r="D4440" s="3" t="n">
        <v>1</v>
      </c>
      <c r="E4440" s="3" t="n">
        <v>5.2620773</v>
      </c>
      <c r="F4440" s="3" t="n">
        <v>232</v>
      </c>
      <c r="G4440" s="3" t="n">
        <v>232</v>
      </c>
      <c r="H4440" s="3" t="n">
        <v>28</v>
      </c>
      <c r="I4440" s="3" t="n">
        <v>28</v>
      </c>
      <c r="J4440" s="3" t="n">
        <v>247</v>
      </c>
      <c r="K4440" s="3" t="n">
        <v>247</v>
      </c>
      <c r="L4440" s="3" t="n">
        <v>39</v>
      </c>
      <c r="M4440" s="3" t="n">
        <v>39</v>
      </c>
      <c r="N4440" s="3" t="n">
        <v>-1</v>
      </c>
      <c r="O4440" s="3" t="n">
        <v>-1</v>
      </c>
      <c r="P4440" s="3" t="n">
        <v>9.1</v>
      </c>
      <c r="Q4440" s="3" t="n">
        <v>24.2</v>
      </c>
      <c r="R4440" s="3" t="s">
        <v>12989</v>
      </c>
      <c r="S4440" s="4" t="n">
        <v>45747.719525463</v>
      </c>
      <c r="T4440" s="3" t="s">
        <v>65</v>
      </c>
      <c r="U4440" s="3" t="s">
        <v>65</v>
      </c>
      <c r="V4440" s="3" t="n">
        <v>0</v>
      </c>
      <c r="W4440" s="3" t="n">
        <v>0</v>
      </c>
      <c r="X4440" s="3" t="n">
        <v>0</v>
      </c>
      <c r="Y4440" s="3" t="s">
        <v>30</v>
      </c>
      <c r="Z4440" s="3" t="s">
        <v>30</v>
      </c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</row>
    <row r="4441" customFormat="false" ht="15.75" hidden="false" customHeight="false" outlineLevel="0" collapsed="false">
      <c r="A4441" s="3" t="n">
        <v>4440</v>
      </c>
      <c r="B4441" s="3" t="s">
        <v>12990</v>
      </c>
      <c r="C4441" s="3" t="s">
        <v>12991</v>
      </c>
      <c r="D4441" s="3" t="n">
        <v>1</v>
      </c>
      <c r="E4441" s="3" t="n">
        <v>52.4334956</v>
      </c>
      <c r="F4441" s="3" t="n">
        <v>3882</v>
      </c>
      <c r="G4441" s="3" t="n">
        <v>3882</v>
      </c>
      <c r="H4441" s="3" t="n">
        <v>42</v>
      </c>
      <c r="I4441" s="3" t="n">
        <v>42</v>
      </c>
      <c r="J4441" s="3" t="n">
        <v>5322</v>
      </c>
      <c r="K4441" s="3" t="n">
        <v>5322</v>
      </c>
      <c r="L4441" s="3" t="n">
        <v>570</v>
      </c>
      <c r="M4441" s="3" t="n">
        <v>570</v>
      </c>
      <c r="N4441" s="3" t="n">
        <v>-1</v>
      </c>
      <c r="O4441" s="3" t="n">
        <v>-1</v>
      </c>
      <c r="P4441" s="3" t="n">
        <v>9.1</v>
      </c>
      <c r="Q4441" s="3" t="n">
        <v>24.2</v>
      </c>
      <c r="R4441" s="3" t="s">
        <v>12992</v>
      </c>
      <c r="S4441" s="4" t="n">
        <v>45747.7214930556</v>
      </c>
      <c r="T4441" s="3" t="s">
        <v>65</v>
      </c>
      <c r="U4441" s="3" t="s">
        <v>65</v>
      </c>
      <c r="V4441" s="3" t="n">
        <v>0</v>
      </c>
      <c r="W4441" s="3" t="n">
        <v>0</v>
      </c>
      <c r="X4441" s="3" t="n">
        <v>0</v>
      </c>
      <c r="Y4441" s="3" t="s">
        <v>30</v>
      </c>
      <c r="Z4441" s="3" t="s">
        <v>30</v>
      </c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3"/>
    </row>
    <row r="4442" customFormat="false" ht="15.75" hidden="false" customHeight="false" outlineLevel="0" collapsed="false">
      <c r="A4442" s="3" t="n">
        <v>4441</v>
      </c>
      <c r="B4442" s="3" t="s">
        <v>12993</v>
      </c>
      <c r="C4442" s="3" t="s">
        <v>12994</v>
      </c>
      <c r="D4442" s="3" t="n">
        <v>1</v>
      </c>
      <c r="E4442" s="3" t="n">
        <v>4.9412025</v>
      </c>
      <c r="F4442" s="3" t="n">
        <v>69</v>
      </c>
      <c r="G4442" s="3" t="n">
        <v>69</v>
      </c>
      <c r="H4442" s="3" t="n">
        <v>3</v>
      </c>
      <c r="I4442" s="3" t="n">
        <v>3</v>
      </c>
      <c r="J4442" s="3" t="n">
        <v>66</v>
      </c>
      <c r="K4442" s="3" t="n">
        <v>66</v>
      </c>
      <c r="L4442" s="3" t="n">
        <v>10</v>
      </c>
      <c r="M4442" s="3" t="n">
        <v>10</v>
      </c>
      <c r="N4442" s="3" t="n">
        <v>-1</v>
      </c>
      <c r="O4442" s="3" t="n">
        <v>-1</v>
      </c>
      <c r="P4442" s="3" t="n">
        <v>9.1</v>
      </c>
      <c r="Q4442" s="3" t="n">
        <v>24.2</v>
      </c>
      <c r="R4442" s="3" t="s">
        <v>12995</v>
      </c>
      <c r="S4442" s="4" t="n">
        <v>45747.7216435185</v>
      </c>
      <c r="T4442" s="3" t="s">
        <v>65</v>
      </c>
      <c r="U4442" s="3" t="s">
        <v>65</v>
      </c>
      <c r="V4442" s="3" t="n">
        <v>0</v>
      </c>
      <c r="W4442" s="3" t="n">
        <v>0</v>
      </c>
      <c r="X4442" s="3" t="n">
        <v>0</v>
      </c>
      <c r="Y4442" s="3" t="s">
        <v>30</v>
      </c>
      <c r="Z4442" s="3" t="s">
        <v>30</v>
      </c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/>
      <c r="BG4442" s="3"/>
      <c r="BH4442" s="3"/>
      <c r="BI4442" s="3"/>
      <c r="BJ4442" s="3"/>
    </row>
    <row r="4443" customFormat="false" ht="15.75" hidden="false" customHeight="false" outlineLevel="0" collapsed="false">
      <c r="A4443" s="3" t="n">
        <v>4442</v>
      </c>
      <c r="B4443" s="3" t="s">
        <v>12996</v>
      </c>
      <c r="C4443" s="3" t="s">
        <v>12997</v>
      </c>
      <c r="D4443" s="3" t="n">
        <v>1</v>
      </c>
      <c r="E4443" s="3" t="n">
        <v>7.4868523</v>
      </c>
      <c r="F4443" s="3" t="n">
        <v>166</v>
      </c>
      <c r="G4443" s="3" t="n">
        <v>166</v>
      </c>
      <c r="H4443" s="3" t="n">
        <v>22</v>
      </c>
      <c r="I4443" s="3" t="n">
        <v>22</v>
      </c>
      <c r="J4443" s="3" t="n">
        <v>183</v>
      </c>
      <c r="K4443" s="3" t="n">
        <v>183</v>
      </c>
      <c r="L4443" s="3" t="n">
        <v>31</v>
      </c>
      <c r="M4443" s="3" t="n">
        <v>31</v>
      </c>
      <c r="N4443" s="3" t="n">
        <v>-1</v>
      </c>
      <c r="O4443" s="3" t="n">
        <v>-1</v>
      </c>
      <c r="P4443" s="3" t="n">
        <v>9.2</v>
      </c>
      <c r="Q4443" s="3" t="n">
        <v>24.2</v>
      </c>
      <c r="R4443" s="3" t="s">
        <v>12998</v>
      </c>
      <c r="S4443" s="4" t="n">
        <v>45747.7217824074</v>
      </c>
      <c r="T4443" s="3" t="s">
        <v>1920</v>
      </c>
      <c r="U4443" s="3" t="s">
        <v>1920</v>
      </c>
      <c r="V4443" s="3" t="n">
        <v>0</v>
      </c>
      <c r="W4443" s="3" t="n">
        <v>0</v>
      </c>
      <c r="X4443" s="3" t="n">
        <v>0</v>
      </c>
      <c r="Y4443" s="3" t="s">
        <v>30</v>
      </c>
      <c r="Z4443" s="3" t="s">
        <v>30</v>
      </c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</row>
    <row r="4444" customFormat="false" ht="15.75" hidden="false" customHeight="false" outlineLevel="0" collapsed="false">
      <c r="A4444" s="3" t="n">
        <v>4443</v>
      </c>
      <c r="B4444" s="3" t="s">
        <v>12999</v>
      </c>
      <c r="C4444" s="3" t="s">
        <v>13000</v>
      </c>
      <c r="D4444" s="3" t="n">
        <v>1</v>
      </c>
      <c r="E4444" s="3" t="n">
        <v>2.6569649</v>
      </c>
      <c r="F4444" s="3" t="n">
        <v>129</v>
      </c>
      <c r="G4444" s="3" t="n">
        <v>129</v>
      </c>
      <c r="H4444" s="3" t="n">
        <v>24</v>
      </c>
      <c r="I4444" s="3" t="n">
        <v>24</v>
      </c>
      <c r="J4444" s="3" t="n">
        <v>167</v>
      </c>
      <c r="K4444" s="3" t="n">
        <v>167</v>
      </c>
      <c r="L4444" s="3" t="n">
        <v>9</v>
      </c>
      <c r="M4444" s="3" t="n">
        <v>9</v>
      </c>
      <c r="N4444" s="3" t="n">
        <v>-1</v>
      </c>
      <c r="O4444" s="3" t="n">
        <v>-1</v>
      </c>
      <c r="P4444" s="3" t="n">
        <v>9.2</v>
      </c>
      <c r="Q4444" s="3" t="n">
        <v>24.2</v>
      </c>
      <c r="R4444" s="3" t="s">
        <v>13001</v>
      </c>
      <c r="S4444" s="4" t="n">
        <v>45747.7218518519</v>
      </c>
      <c r="T4444" s="3" t="s">
        <v>65</v>
      </c>
      <c r="U4444" s="3" t="s">
        <v>65</v>
      </c>
      <c r="V4444" s="3" t="n">
        <v>0</v>
      </c>
      <c r="W4444" s="3" t="n">
        <v>0</v>
      </c>
      <c r="X4444" s="3" t="n">
        <v>0</v>
      </c>
      <c r="Y4444" s="3" t="s">
        <v>30</v>
      </c>
      <c r="Z4444" s="3" t="s">
        <v>30</v>
      </c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3"/>
    </row>
    <row r="4445" customFormat="false" ht="15.75" hidden="false" customHeight="false" outlineLevel="0" collapsed="false">
      <c r="A4445" s="3" t="n">
        <v>4444</v>
      </c>
      <c r="B4445" s="3" t="s">
        <v>13002</v>
      </c>
      <c r="C4445" s="3" t="s">
        <v>13003</v>
      </c>
      <c r="D4445" s="3" t="n">
        <v>1</v>
      </c>
      <c r="E4445" s="3" t="n">
        <v>0.993975</v>
      </c>
      <c r="F4445" s="3" t="n">
        <v>11</v>
      </c>
      <c r="G4445" s="3" t="n">
        <v>11</v>
      </c>
      <c r="H4445" s="3" t="n">
        <v>5</v>
      </c>
      <c r="I4445" s="3" t="n">
        <v>5</v>
      </c>
      <c r="J4445" s="3" t="n">
        <v>13</v>
      </c>
      <c r="K4445" s="3" t="n">
        <v>13</v>
      </c>
      <c r="L4445" s="3" t="n">
        <v>0</v>
      </c>
      <c r="M4445" s="3" t="n">
        <v>0</v>
      </c>
      <c r="N4445" s="3" t="n">
        <v>-1</v>
      </c>
      <c r="O4445" s="3" t="n">
        <v>-1</v>
      </c>
      <c r="P4445" s="3" t="n">
        <v>9.2</v>
      </c>
      <c r="Q4445" s="3" t="n">
        <v>24.2</v>
      </c>
      <c r="R4445" s="3" t="s">
        <v>13004</v>
      </c>
      <c r="S4445" s="4" t="n">
        <v>45747.7218865741</v>
      </c>
      <c r="T4445" s="3" t="s">
        <v>65</v>
      </c>
      <c r="U4445" s="3" t="s">
        <v>65</v>
      </c>
      <c r="V4445" s="3" t="n">
        <v>0</v>
      </c>
      <c r="W4445" s="3" t="n">
        <v>0</v>
      </c>
      <c r="X4445" s="3" t="n">
        <v>0</v>
      </c>
      <c r="Y4445" s="3" t="s">
        <v>30</v>
      </c>
      <c r="Z4445" s="3" t="s">
        <v>30</v>
      </c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3"/>
    </row>
    <row r="4446" customFormat="false" ht="15.75" hidden="false" customHeight="false" outlineLevel="0" collapsed="false">
      <c r="A4446" s="3" t="n">
        <v>4445</v>
      </c>
      <c r="B4446" s="3" t="s">
        <v>13005</v>
      </c>
      <c r="C4446" s="3" t="s">
        <v>13006</v>
      </c>
      <c r="D4446" s="3" t="n">
        <v>1</v>
      </c>
      <c r="E4446" s="3" t="n">
        <v>2.6734679</v>
      </c>
      <c r="F4446" s="3" t="n">
        <v>62</v>
      </c>
      <c r="G4446" s="3" t="n">
        <v>62</v>
      </c>
      <c r="H4446" s="3" t="n">
        <v>17</v>
      </c>
      <c r="I4446" s="3" t="n">
        <v>17</v>
      </c>
      <c r="J4446" s="3" t="n">
        <v>62</v>
      </c>
      <c r="K4446" s="3" t="n">
        <v>62</v>
      </c>
      <c r="L4446" s="3" t="n">
        <v>13</v>
      </c>
      <c r="M4446" s="3" t="n">
        <v>13</v>
      </c>
      <c r="N4446" s="3" t="n">
        <v>-1</v>
      </c>
      <c r="O4446" s="3" t="n">
        <v>-1</v>
      </c>
      <c r="P4446" s="3" t="n">
        <v>9.2</v>
      </c>
      <c r="Q4446" s="3" t="n">
        <v>24.2</v>
      </c>
      <c r="R4446" s="3" t="s">
        <v>13007</v>
      </c>
      <c r="S4446" s="4" t="n">
        <v>45747.7219560185</v>
      </c>
      <c r="T4446" s="3" t="s">
        <v>1920</v>
      </c>
      <c r="U4446" s="3" t="s">
        <v>1920</v>
      </c>
      <c r="V4446" s="3" t="n">
        <v>0</v>
      </c>
      <c r="W4446" s="3" t="n">
        <v>0</v>
      </c>
      <c r="X4446" s="3" t="n">
        <v>0</v>
      </c>
      <c r="Y4446" s="3" t="s">
        <v>30</v>
      </c>
      <c r="Z4446" s="3" t="s">
        <v>30</v>
      </c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</row>
    <row r="4447" customFormat="false" ht="15.75" hidden="false" customHeight="false" outlineLevel="0" collapsed="false">
      <c r="A4447" s="3" t="n">
        <v>4446</v>
      </c>
      <c r="B4447" s="3" t="s">
        <v>13008</v>
      </c>
      <c r="C4447" s="3" t="s">
        <v>13009</v>
      </c>
      <c r="D4447" s="3" t="n">
        <v>1</v>
      </c>
      <c r="E4447" s="3" t="n">
        <v>3.6675564</v>
      </c>
      <c r="F4447" s="3" t="n">
        <v>64</v>
      </c>
      <c r="G4447" s="3" t="n">
        <v>64</v>
      </c>
      <c r="H4447" s="3" t="n">
        <v>10</v>
      </c>
      <c r="I4447" s="3" t="n">
        <v>10</v>
      </c>
      <c r="J4447" s="3" t="n">
        <v>75</v>
      </c>
      <c r="K4447" s="3" t="n">
        <v>75</v>
      </c>
      <c r="L4447" s="3" t="n">
        <v>15</v>
      </c>
      <c r="M4447" s="3" t="n">
        <v>15</v>
      </c>
      <c r="N4447" s="3" t="n">
        <v>-1</v>
      </c>
      <c r="O4447" s="3" t="n">
        <v>-1</v>
      </c>
      <c r="P4447" s="3" t="n">
        <v>9.2</v>
      </c>
      <c r="Q4447" s="3" t="n">
        <v>24.2</v>
      </c>
      <c r="R4447" s="3" t="s">
        <v>13010</v>
      </c>
      <c r="S4447" s="4" t="n">
        <v>45747.722037037</v>
      </c>
      <c r="T4447" s="3" t="s">
        <v>1920</v>
      </c>
      <c r="U4447" s="3" t="s">
        <v>1920</v>
      </c>
      <c r="V4447" s="3" t="n">
        <v>0</v>
      </c>
      <c r="W4447" s="3" t="n">
        <v>0</v>
      </c>
      <c r="X4447" s="3" t="n">
        <v>0</v>
      </c>
      <c r="Y4447" s="3" t="s">
        <v>30</v>
      </c>
      <c r="Z4447" s="3" t="s">
        <v>30</v>
      </c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  <c r="BG4447" s="3"/>
      <c r="BH4447" s="3"/>
      <c r="BI4447" s="3"/>
      <c r="BJ4447" s="3"/>
    </row>
    <row r="4448" customFormat="false" ht="15.75" hidden="false" customHeight="false" outlineLevel="0" collapsed="false">
      <c r="A4448" s="3" t="n">
        <v>4447</v>
      </c>
      <c r="B4448" s="3" t="s">
        <v>13011</v>
      </c>
      <c r="C4448" s="3" t="s">
        <v>13012</v>
      </c>
      <c r="D4448" s="3" t="n">
        <v>1</v>
      </c>
      <c r="E4448" s="3" t="n">
        <v>4.4605931</v>
      </c>
      <c r="F4448" s="3" t="n">
        <v>232</v>
      </c>
      <c r="G4448" s="3" t="n">
        <v>232</v>
      </c>
      <c r="H4448" s="3" t="n">
        <v>28</v>
      </c>
      <c r="I4448" s="3" t="n">
        <v>28</v>
      </c>
      <c r="J4448" s="3" t="n">
        <v>247</v>
      </c>
      <c r="K4448" s="3" t="n">
        <v>247</v>
      </c>
      <c r="L4448" s="3" t="n">
        <v>39</v>
      </c>
      <c r="M4448" s="3" t="n">
        <v>39</v>
      </c>
      <c r="N4448" s="3" t="n">
        <v>-1</v>
      </c>
      <c r="O4448" s="3" t="n">
        <v>-1</v>
      </c>
      <c r="P4448" s="3" t="n">
        <v>9.2</v>
      </c>
      <c r="Q4448" s="3" t="n">
        <v>24.2</v>
      </c>
      <c r="R4448" s="3" t="s">
        <v>13013</v>
      </c>
      <c r="S4448" s="4" t="n">
        <v>45747.7221527778</v>
      </c>
      <c r="T4448" s="3" t="s">
        <v>65</v>
      </c>
      <c r="U4448" s="3" t="s">
        <v>65</v>
      </c>
      <c r="V4448" s="3" t="n">
        <v>0</v>
      </c>
      <c r="W4448" s="3" t="n">
        <v>0</v>
      </c>
      <c r="X4448" s="3" t="n">
        <v>0</v>
      </c>
      <c r="Y4448" s="3" t="s">
        <v>30</v>
      </c>
      <c r="Z4448" s="3" t="s">
        <v>30</v>
      </c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  <c r="BG4448" s="3"/>
      <c r="BH4448" s="3"/>
      <c r="BI4448" s="3"/>
      <c r="BJ4448" s="3"/>
    </row>
    <row r="4449" customFormat="false" ht="15.75" hidden="false" customHeight="false" outlineLevel="0" collapsed="false">
      <c r="A4449" s="3" t="n">
        <v>4448</v>
      </c>
      <c r="B4449" s="3" t="s">
        <v>13014</v>
      </c>
      <c r="C4449" s="3" t="s">
        <v>13015</v>
      </c>
      <c r="D4449" s="3" t="n">
        <v>1</v>
      </c>
      <c r="E4449" s="3" t="n">
        <v>43.292544</v>
      </c>
      <c r="F4449" s="3" t="n">
        <v>3882</v>
      </c>
      <c r="G4449" s="3" t="n">
        <v>3882</v>
      </c>
      <c r="H4449" s="3" t="n">
        <v>42</v>
      </c>
      <c r="I4449" s="3" t="n">
        <v>42</v>
      </c>
      <c r="J4449" s="3" t="n">
        <v>5322</v>
      </c>
      <c r="K4449" s="3" t="n">
        <v>5322</v>
      </c>
      <c r="L4449" s="3" t="n">
        <v>570</v>
      </c>
      <c r="M4449" s="3" t="n">
        <v>570</v>
      </c>
      <c r="N4449" s="3" t="n">
        <v>-1</v>
      </c>
      <c r="O4449" s="3" t="n">
        <v>-1</v>
      </c>
      <c r="P4449" s="3" t="n">
        <v>9.2</v>
      </c>
      <c r="Q4449" s="3" t="n">
        <v>24.2</v>
      </c>
      <c r="R4449" s="3" t="s">
        <v>13016</v>
      </c>
      <c r="S4449" s="4" t="n">
        <v>45747.7238078704</v>
      </c>
      <c r="T4449" s="3" t="s">
        <v>65</v>
      </c>
      <c r="U4449" s="3" t="s">
        <v>65</v>
      </c>
      <c r="V4449" s="3" t="n">
        <v>0</v>
      </c>
      <c r="W4449" s="3" t="n">
        <v>0</v>
      </c>
      <c r="X4449" s="3" t="n">
        <v>0</v>
      </c>
      <c r="Y4449" s="3" t="s">
        <v>30</v>
      </c>
      <c r="Z4449" s="3" t="s">
        <v>30</v>
      </c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/>
      <c r="BG4449" s="3"/>
      <c r="BH4449" s="3"/>
      <c r="BI4449" s="3"/>
      <c r="BJ4449" s="3"/>
    </row>
    <row r="4450" customFormat="false" ht="15.75" hidden="false" customHeight="false" outlineLevel="0" collapsed="false">
      <c r="A4450" s="3" t="n">
        <v>4449</v>
      </c>
      <c r="B4450" s="3" t="s">
        <v>13017</v>
      </c>
      <c r="C4450" s="3" t="s">
        <v>13018</v>
      </c>
      <c r="D4450" s="3" t="n">
        <v>1</v>
      </c>
      <c r="E4450" s="3" t="n">
        <v>4.6197526</v>
      </c>
      <c r="F4450" s="3" t="n">
        <v>69</v>
      </c>
      <c r="G4450" s="3" t="n">
        <v>69</v>
      </c>
      <c r="H4450" s="3" t="n">
        <v>3</v>
      </c>
      <c r="I4450" s="3" t="n">
        <v>3</v>
      </c>
      <c r="J4450" s="3" t="n">
        <v>66</v>
      </c>
      <c r="K4450" s="3" t="n">
        <v>66</v>
      </c>
      <c r="L4450" s="3" t="n">
        <v>10</v>
      </c>
      <c r="M4450" s="3" t="n">
        <v>10</v>
      </c>
      <c r="N4450" s="3" t="n">
        <v>-1</v>
      </c>
      <c r="O4450" s="3" t="n">
        <v>-1</v>
      </c>
      <c r="P4450" s="3" t="n">
        <v>9.2</v>
      </c>
      <c r="Q4450" s="3" t="n">
        <v>24.2</v>
      </c>
      <c r="R4450" s="3" t="s">
        <v>13019</v>
      </c>
      <c r="S4450" s="4" t="n">
        <v>45747.7239467593</v>
      </c>
      <c r="T4450" s="3" t="s">
        <v>65</v>
      </c>
      <c r="U4450" s="3" t="s">
        <v>65</v>
      </c>
      <c r="V4450" s="3" t="n">
        <v>0</v>
      </c>
      <c r="W4450" s="3" t="n">
        <v>0</v>
      </c>
      <c r="X4450" s="3" t="n">
        <v>0</v>
      </c>
      <c r="Y4450" s="3" t="s">
        <v>30</v>
      </c>
      <c r="Z4450" s="3" t="s">
        <v>30</v>
      </c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  <c r="BF4450" s="3"/>
      <c r="BG4450" s="3"/>
      <c r="BH4450" s="3"/>
      <c r="BI4450" s="3"/>
      <c r="BJ4450" s="3"/>
    </row>
    <row r="4451" customFormat="false" ht="15.75" hidden="false" customHeight="false" outlineLevel="0" collapsed="false">
      <c r="A4451" s="3" t="n">
        <v>4450</v>
      </c>
      <c r="B4451" s="3" t="s">
        <v>13020</v>
      </c>
      <c r="C4451" s="3" t="s">
        <v>13021</v>
      </c>
      <c r="D4451" s="3" t="n">
        <v>1</v>
      </c>
      <c r="E4451" s="3" t="n">
        <v>7.2215372</v>
      </c>
      <c r="F4451" s="3" t="n">
        <v>166</v>
      </c>
      <c r="G4451" s="3" t="n">
        <v>166</v>
      </c>
      <c r="H4451" s="3" t="n">
        <v>22</v>
      </c>
      <c r="I4451" s="3" t="n">
        <v>22</v>
      </c>
      <c r="J4451" s="3" t="n">
        <v>183</v>
      </c>
      <c r="K4451" s="3" t="n">
        <v>183</v>
      </c>
      <c r="L4451" s="3" t="n">
        <v>31</v>
      </c>
      <c r="M4451" s="3" t="n">
        <v>31</v>
      </c>
      <c r="N4451" s="3" t="n">
        <v>-1</v>
      </c>
      <c r="O4451" s="3" t="n">
        <v>-1</v>
      </c>
      <c r="P4451" s="3" t="n">
        <v>9.3</v>
      </c>
      <c r="Q4451" s="3" t="n">
        <v>24.2</v>
      </c>
      <c r="R4451" s="3" t="s">
        <v>13022</v>
      </c>
      <c r="S4451" s="4" t="n">
        <v>45747.7240856482</v>
      </c>
      <c r="T4451" s="3" t="s">
        <v>1920</v>
      </c>
      <c r="U4451" s="3" t="s">
        <v>1920</v>
      </c>
      <c r="V4451" s="3" t="n">
        <v>0</v>
      </c>
      <c r="W4451" s="3" t="n">
        <v>0</v>
      </c>
      <c r="X4451" s="3" t="n">
        <v>0</v>
      </c>
      <c r="Y4451" s="3" t="s">
        <v>30</v>
      </c>
      <c r="Z4451" s="3" t="s">
        <v>30</v>
      </c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/>
      <c r="BG4451" s="3"/>
      <c r="BH4451" s="3"/>
      <c r="BI4451" s="3"/>
      <c r="BJ4451" s="3"/>
    </row>
    <row r="4452" customFormat="false" ht="15.75" hidden="false" customHeight="false" outlineLevel="0" collapsed="false">
      <c r="A4452" s="3" t="n">
        <v>4451</v>
      </c>
      <c r="B4452" s="3" t="s">
        <v>13023</v>
      </c>
      <c r="C4452" s="3" t="s">
        <v>13024</v>
      </c>
      <c r="D4452" s="3" t="n">
        <v>1</v>
      </c>
      <c r="E4452" s="3" t="n">
        <v>2.5129322</v>
      </c>
      <c r="F4452" s="3" t="n">
        <v>129</v>
      </c>
      <c r="G4452" s="3" t="n">
        <v>129</v>
      </c>
      <c r="H4452" s="3" t="n">
        <v>24</v>
      </c>
      <c r="I4452" s="3" t="n">
        <v>24</v>
      </c>
      <c r="J4452" s="3" t="n">
        <v>167</v>
      </c>
      <c r="K4452" s="3" t="n">
        <v>167</v>
      </c>
      <c r="L4452" s="3" t="n">
        <v>9</v>
      </c>
      <c r="M4452" s="3" t="n">
        <v>9</v>
      </c>
      <c r="N4452" s="3" t="n">
        <v>-1</v>
      </c>
      <c r="O4452" s="3" t="n">
        <v>-1</v>
      </c>
      <c r="P4452" s="3" t="n">
        <v>9.3</v>
      </c>
      <c r="Q4452" s="3" t="n">
        <v>24.2</v>
      </c>
      <c r="R4452" s="3" t="s">
        <v>13025</v>
      </c>
      <c r="S4452" s="4" t="n">
        <v>45747.7241435185</v>
      </c>
      <c r="T4452" s="3" t="s">
        <v>65</v>
      </c>
      <c r="U4452" s="3" t="s">
        <v>65</v>
      </c>
      <c r="V4452" s="3" t="n">
        <v>0</v>
      </c>
      <c r="W4452" s="3" t="n">
        <v>0</v>
      </c>
      <c r="X4452" s="3" t="n">
        <v>0</v>
      </c>
      <c r="Y4452" s="3" t="s">
        <v>30</v>
      </c>
      <c r="Z4452" s="3" t="s">
        <v>30</v>
      </c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  <c r="BF4452" s="3"/>
      <c r="BG4452" s="3"/>
      <c r="BH4452" s="3"/>
      <c r="BI4452" s="3"/>
      <c r="BJ4452" s="3"/>
    </row>
    <row r="4453" customFormat="false" ht="15.75" hidden="false" customHeight="false" outlineLevel="0" collapsed="false">
      <c r="A4453" s="3" t="n">
        <v>4452</v>
      </c>
      <c r="B4453" s="3" t="s">
        <v>13026</v>
      </c>
      <c r="C4453" s="3" t="s">
        <v>13027</v>
      </c>
      <c r="D4453" s="3" t="n">
        <v>1</v>
      </c>
      <c r="E4453" s="3" t="n">
        <v>1.0094156</v>
      </c>
      <c r="F4453" s="3" t="n">
        <v>11</v>
      </c>
      <c r="G4453" s="3" t="n">
        <v>11</v>
      </c>
      <c r="H4453" s="3" t="n">
        <v>5</v>
      </c>
      <c r="I4453" s="3" t="n">
        <v>5</v>
      </c>
      <c r="J4453" s="3" t="n">
        <v>13</v>
      </c>
      <c r="K4453" s="3" t="n">
        <v>13</v>
      </c>
      <c r="L4453" s="3" t="n">
        <v>0</v>
      </c>
      <c r="M4453" s="3" t="n">
        <v>0</v>
      </c>
      <c r="N4453" s="3" t="n">
        <v>-1</v>
      </c>
      <c r="O4453" s="3" t="n">
        <v>-1</v>
      </c>
      <c r="P4453" s="3" t="n">
        <v>9.3</v>
      </c>
      <c r="Q4453" s="3" t="n">
        <v>24.2</v>
      </c>
      <c r="R4453" s="3" t="s">
        <v>13028</v>
      </c>
      <c r="S4453" s="4" t="n">
        <v>45747.7241782407</v>
      </c>
      <c r="T4453" s="3" t="s">
        <v>65</v>
      </c>
      <c r="U4453" s="3" t="s">
        <v>65</v>
      </c>
      <c r="V4453" s="3" t="n">
        <v>0</v>
      </c>
      <c r="W4453" s="3" t="n">
        <v>0</v>
      </c>
      <c r="X4453" s="3" t="n">
        <v>0</v>
      </c>
      <c r="Y4453" s="3" t="s">
        <v>30</v>
      </c>
      <c r="Z4453" s="3" t="s">
        <v>30</v>
      </c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3"/>
      <c r="BG4453" s="3"/>
      <c r="BH4453" s="3"/>
      <c r="BI4453" s="3"/>
      <c r="BJ4453" s="3"/>
    </row>
    <row r="4454" customFormat="false" ht="15.75" hidden="false" customHeight="false" outlineLevel="0" collapsed="false">
      <c r="A4454" s="3" t="n">
        <v>4453</v>
      </c>
      <c r="B4454" s="3" t="s">
        <v>13029</v>
      </c>
      <c r="C4454" s="3" t="s">
        <v>13030</v>
      </c>
      <c r="D4454" s="3" t="n">
        <v>1</v>
      </c>
      <c r="E4454" s="3" t="n">
        <v>2.8182319</v>
      </c>
      <c r="F4454" s="3" t="n">
        <v>62</v>
      </c>
      <c r="G4454" s="3" t="n">
        <v>62</v>
      </c>
      <c r="H4454" s="3" t="n">
        <v>17</v>
      </c>
      <c r="I4454" s="3" t="n">
        <v>17</v>
      </c>
      <c r="J4454" s="3" t="n">
        <v>62</v>
      </c>
      <c r="K4454" s="3" t="n">
        <v>62</v>
      </c>
      <c r="L4454" s="3" t="n">
        <v>13</v>
      </c>
      <c r="M4454" s="3" t="n">
        <v>13</v>
      </c>
      <c r="N4454" s="3" t="n">
        <v>-1</v>
      </c>
      <c r="O4454" s="3" t="n">
        <v>-1</v>
      </c>
      <c r="P4454" s="3" t="n">
        <v>9.3</v>
      </c>
      <c r="Q4454" s="3" t="n">
        <v>24.2</v>
      </c>
      <c r="R4454" s="3" t="s">
        <v>13031</v>
      </c>
      <c r="S4454" s="4" t="n">
        <v>45747.7242476852</v>
      </c>
      <c r="T4454" s="3" t="s">
        <v>1920</v>
      </c>
      <c r="U4454" s="3" t="s">
        <v>1920</v>
      </c>
      <c r="V4454" s="3" t="n">
        <v>0</v>
      </c>
      <c r="W4454" s="3" t="n">
        <v>0</v>
      </c>
      <c r="X4454" s="3" t="n">
        <v>0</v>
      </c>
      <c r="Y4454" s="3" t="s">
        <v>30</v>
      </c>
      <c r="Z4454" s="3" t="s">
        <v>30</v>
      </c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3"/>
      <c r="BG4454" s="3"/>
      <c r="BH4454" s="3"/>
      <c r="BI4454" s="3"/>
      <c r="BJ4454" s="3"/>
    </row>
    <row r="4455" customFormat="false" ht="15.75" hidden="false" customHeight="false" outlineLevel="0" collapsed="false">
      <c r="A4455" s="3" t="n">
        <v>4454</v>
      </c>
      <c r="B4455" s="3" t="s">
        <v>13032</v>
      </c>
      <c r="C4455" s="3" t="s">
        <v>13033</v>
      </c>
      <c r="D4455" s="3" t="n">
        <v>1</v>
      </c>
      <c r="E4455" s="3" t="n">
        <v>3.7926511</v>
      </c>
      <c r="F4455" s="3" t="n">
        <v>64</v>
      </c>
      <c r="G4455" s="3" t="n">
        <v>64</v>
      </c>
      <c r="H4455" s="3" t="n">
        <v>10</v>
      </c>
      <c r="I4455" s="3" t="n">
        <v>10</v>
      </c>
      <c r="J4455" s="3" t="n">
        <v>75</v>
      </c>
      <c r="K4455" s="3" t="n">
        <v>75</v>
      </c>
      <c r="L4455" s="3" t="n">
        <v>15</v>
      </c>
      <c r="M4455" s="3" t="n">
        <v>15</v>
      </c>
      <c r="N4455" s="3" t="n">
        <v>-1</v>
      </c>
      <c r="O4455" s="3" t="n">
        <v>-1</v>
      </c>
      <c r="P4455" s="3" t="n">
        <v>9.3</v>
      </c>
      <c r="Q4455" s="3" t="n">
        <v>24.2</v>
      </c>
      <c r="R4455" s="3" t="s">
        <v>13034</v>
      </c>
      <c r="S4455" s="4" t="n">
        <v>45747.7243402778</v>
      </c>
      <c r="T4455" s="3" t="s">
        <v>1920</v>
      </c>
      <c r="U4455" s="3" t="s">
        <v>1920</v>
      </c>
      <c r="V4455" s="3" t="n">
        <v>0</v>
      </c>
      <c r="W4455" s="3" t="n">
        <v>0</v>
      </c>
      <c r="X4455" s="3" t="n">
        <v>0</v>
      </c>
      <c r="Y4455" s="3" t="s">
        <v>30</v>
      </c>
      <c r="Z4455" s="3" t="s">
        <v>30</v>
      </c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  <c r="BF4455" s="3"/>
      <c r="BG4455" s="3"/>
      <c r="BH4455" s="3"/>
      <c r="BI4455" s="3"/>
      <c r="BJ4455" s="3"/>
    </row>
    <row r="4456" customFormat="false" ht="15.75" hidden="false" customHeight="false" outlineLevel="0" collapsed="false">
      <c r="A4456" s="3" t="n">
        <v>4455</v>
      </c>
      <c r="B4456" s="3" t="s">
        <v>13035</v>
      </c>
      <c r="C4456" s="3" t="s">
        <v>13036</v>
      </c>
      <c r="D4456" s="3" t="n">
        <v>1</v>
      </c>
      <c r="E4456" s="3" t="n">
        <v>4.3246566</v>
      </c>
      <c r="F4456" s="3" t="n">
        <v>232</v>
      </c>
      <c r="G4456" s="3" t="n">
        <v>232</v>
      </c>
      <c r="H4456" s="3" t="n">
        <v>28</v>
      </c>
      <c r="I4456" s="3" t="n">
        <v>28</v>
      </c>
      <c r="J4456" s="3" t="n">
        <v>247</v>
      </c>
      <c r="K4456" s="3" t="n">
        <v>247</v>
      </c>
      <c r="L4456" s="3" t="n">
        <v>39</v>
      </c>
      <c r="M4456" s="3" t="n">
        <v>39</v>
      </c>
      <c r="N4456" s="3" t="n">
        <v>-1</v>
      </c>
      <c r="O4456" s="3" t="n">
        <v>-1</v>
      </c>
      <c r="P4456" s="3" t="n">
        <v>9.3</v>
      </c>
      <c r="Q4456" s="3" t="n">
        <v>24.2</v>
      </c>
      <c r="R4456" s="3" t="s">
        <v>13037</v>
      </c>
      <c r="S4456" s="4" t="n">
        <v>45747.7244444444</v>
      </c>
      <c r="T4456" s="3" t="s">
        <v>65</v>
      </c>
      <c r="U4456" s="3" t="s">
        <v>65</v>
      </c>
      <c r="V4456" s="3" t="n">
        <v>0</v>
      </c>
      <c r="W4456" s="3" t="n">
        <v>0</v>
      </c>
      <c r="X4456" s="3" t="n">
        <v>0</v>
      </c>
      <c r="Y4456" s="3" t="s">
        <v>30</v>
      </c>
      <c r="Z4456" s="3" t="s">
        <v>30</v>
      </c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3"/>
      <c r="BG4456" s="3"/>
      <c r="BH4456" s="3"/>
      <c r="BI4456" s="3"/>
      <c r="BJ4456" s="3"/>
    </row>
    <row r="4457" customFormat="false" ht="15.75" hidden="false" customHeight="false" outlineLevel="0" collapsed="false">
      <c r="A4457" s="3" t="n">
        <v>4456</v>
      </c>
      <c r="B4457" s="3" t="s">
        <v>13038</v>
      </c>
      <c r="C4457" s="3" t="s">
        <v>13039</v>
      </c>
      <c r="D4457" s="3" t="n">
        <v>1</v>
      </c>
      <c r="E4457" s="3" t="n">
        <v>42.9990385</v>
      </c>
      <c r="F4457" s="3" t="n">
        <v>3879</v>
      </c>
      <c r="G4457" s="3" t="n">
        <v>3879</v>
      </c>
      <c r="H4457" s="3" t="n">
        <v>42</v>
      </c>
      <c r="I4457" s="3" t="n">
        <v>42</v>
      </c>
      <c r="J4457" s="3" t="n">
        <v>5319</v>
      </c>
      <c r="K4457" s="3" t="n">
        <v>5319</v>
      </c>
      <c r="L4457" s="3" t="n">
        <v>567</v>
      </c>
      <c r="M4457" s="3" t="n">
        <v>567</v>
      </c>
      <c r="N4457" s="3" t="n">
        <v>-1</v>
      </c>
      <c r="O4457" s="3" t="n">
        <v>-1</v>
      </c>
      <c r="P4457" s="3" t="n">
        <v>9.3</v>
      </c>
      <c r="Q4457" s="3" t="n">
        <v>24.2</v>
      </c>
      <c r="R4457" s="3" t="s">
        <v>13040</v>
      </c>
      <c r="S4457" s="4" t="n">
        <v>45747.7260532407</v>
      </c>
      <c r="T4457" s="3" t="s">
        <v>65</v>
      </c>
      <c r="U4457" s="3" t="s">
        <v>65</v>
      </c>
      <c r="V4457" s="3" t="n">
        <v>0</v>
      </c>
      <c r="W4457" s="3" t="n">
        <v>0</v>
      </c>
      <c r="X4457" s="3" t="n">
        <v>0</v>
      </c>
      <c r="Y4457" s="3" t="s">
        <v>30</v>
      </c>
      <c r="Z4457" s="3" t="s">
        <v>30</v>
      </c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  <c r="BF4457" s="3"/>
      <c r="BG4457" s="3"/>
      <c r="BH4457" s="3"/>
      <c r="BI4457" s="3"/>
      <c r="BJ4457" s="3"/>
    </row>
    <row r="4458" customFormat="false" ht="15.75" hidden="false" customHeight="false" outlineLevel="0" collapsed="false">
      <c r="A4458" s="3" t="n">
        <v>4457</v>
      </c>
      <c r="B4458" s="3" t="s">
        <v>13041</v>
      </c>
      <c r="C4458" s="3" t="s">
        <v>13042</v>
      </c>
      <c r="D4458" s="3" t="n">
        <v>1</v>
      </c>
      <c r="E4458" s="3" t="n">
        <v>4.9613914</v>
      </c>
      <c r="F4458" s="3" t="n">
        <v>69</v>
      </c>
      <c r="G4458" s="3" t="n">
        <v>69</v>
      </c>
      <c r="H4458" s="3" t="n">
        <v>3</v>
      </c>
      <c r="I4458" s="3" t="n">
        <v>3</v>
      </c>
      <c r="J4458" s="3" t="n">
        <v>66</v>
      </c>
      <c r="K4458" s="3" t="n">
        <v>66</v>
      </c>
      <c r="L4458" s="3" t="n">
        <v>10</v>
      </c>
      <c r="M4458" s="3" t="n">
        <v>10</v>
      </c>
      <c r="N4458" s="3" t="n">
        <v>-1</v>
      </c>
      <c r="O4458" s="3" t="n">
        <v>-1</v>
      </c>
      <c r="P4458" s="3" t="n">
        <v>9.3</v>
      </c>
      <c r="Q4458" s="3" t="n">
        <v>24.2</v>
      </c>
      <c r="R4458" s="3" t="s">
        <v>13043</v>
      </c>
      <c r="S4458" s="4" t="n">
        <v>45747.7262037037</v>
      </c>
      <c r="T4458" s="3" t="s">
        <v>65</v>
      </c>
      <c r="U4458" s="3" t="s">
        <v>65</v>
      </c>
      <c r="V4458" s="3" t="n">
        <v>0</v>
      </c>
      <c r="W4458" s="3" t="n">
        <v>0</v>
      </c>
      <c r="X4458" s="3" t="n">
        <v>0</v>
      </c>
      <c r="Y4458" s="3" t="s">
        <v>30</v>
      </c>
      <c r="Z4458" s="3" t="s">
        <v>30</v>
      </c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/>
      <c r="BG4458" s="3"/>
      <c r="BH4458" s="3"/>
      <c r="BI4458" s="3"/>
      <c r="BJ4458" s="3"/>
    </row>
    <row r="4459" customFormat="false" ht="15.75" hidden="false" customHeight="false" outlineLevel="0" collapsed="false">
      <c r="A4459" s="3" t="n">
        <v>4458</v>
      </c>
      <c r="B4459" s="3" t="s">
        <v>13044</v>
      </c>
      <c r="C4459" s="3" t="s">
        <v>13045</v>
      </c>
      <c r="D4459" s="3" t="n">
        <v>1</v>
      </c>
      <c r="E4459" s="3" t="n">
        <v>1.9823117</v>
      </c>
      <c r="F4459" s="3" t="n">
        <v>23</v>
      </c>
      <c r="G4459" s="3" t="n">
        <v>23</v>
      </c>
      <c r="H4459" s="3" t="n">
        <v>9</v>
      </c>
      <c r="I4459" s="3" t="n">
        <v>9</v>
      </c>
      <c r="J4459" s="3" t="n">
        <v>33</v>
      </c>
      <c r="K4459" s="3" t="n">
        <v>33</v>
      </c>
      <c r="L4459" s="3" t="n">
        <v>8</v>
      </c>
      <c r="M4459" s="3" t="n">
        <v>8</v>
      </c>
      <c r="N4459" s="3" t="n">
        <v>-1</v>
      </c>
      <c r="O4459" s="3" t="n">
        <v>-1</v>
      </c>
      <c r="P4459" s="3" t="n">
        <v>8.7</v>
      </c>
      <c r="Q4459" s="3" t="n">
        <v>24.2</v>
      </c>
      <c r="R4459" s="3" t="s">
        <v>13046</v>
      </c>
      <c r="S4459" s="4" t="n">
        <v>45747.7263310185</v>
      </c>
      <c r="T4459" s="3" t="s">
        <v>4910</v>
      </c>
      <c r="U4459" s="3" t="s">
        <v>4910</v>
      </c>
      <c r="V4459" s="3" t="n">
        <v>0</v>
      </c>
      <c r="W4459" s="3" t="n">
        <v>0</v>
      </c>
      <c r="X4459" s="3" t="n">
        <v>0</v>
      </c>
      <c r="Y4459" s="3" t="s">
        <v>30</v>
      </c>
      <c r="Z4459" s="3" t="s">
        <v>30</v>
      </c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  <c r="BD4459" s="3"/>
      <c r="BE4459" s="3"/>
      <c r="BF4459" s="3"/>
      <c r="BG4459" s="3"/>
      <c r="BH4459" s="3"/>
      <c r="BI4459" s="3"/>
      <c r="BJ4459" s="3"/>
    </row>
    <row r="4460" customFormat="false" ht="15.75" hidden="false" customHeight="false" outlineLevel="0" collapsed="false">
      <c r="A4460" s="3" t="n">
        <v>4459</v>
      </c>
      <c r="B4460" s="3" t="s">
        <v>13047</v>
      </c>
      <c r="C4460" s="3" t="s">
        <v>13048</v>
      </c>
      <c r="D4460" s="3" t="n">
        <v>1</v>
      </c>
      <c r="E4460" s="3" t="n">
        <v>4.2587954</v>
      </c>
      <c r="F4460" s="3" t="n">
        <v>20</v>
      </c>
      <c r="G4460" s="3" t="n">
        <v>20</v>
      </c>
      <c r="H4460" s="3" t="n">
        <v>5</v>
      </c>
      <c r="I4460" s="3" t="n">
        <v>5</v>
      </c>
      <c r="J4460" s="3" t="n">
        <v>34</v>
      </c>
      <c r="K4460" s="3" t="n">
        <v>34</v>
      </c>
      <c r="L4460" s="3" t="n">
        <v>10</v>
      </c>
      <c r="M4460" s="3" t="n">
        <v>10</v>
      </c>
      <c r="N4460" s="3" t="n">
        <v>-1</v>
      </c>
      <c r="O4460" s="3" t="n">
        <v>-1</v>
      </c>
      <c r="P4460" s="3" t="n">
        <v>8.7</v>
      </c>
      <c r="Q4460" s="3" t="n">
        <v>24.2</v>
      </c>
      <c r="R4460" s="3" t="s">
        <v>13049</v>
      </c>
      <c r="S4460" s="4" t="n">
        <v>45747.7265393519</v>
      </c>
      <c r="T4460" s="3" t="s">
        <v>256</v>
      </c>
      <c r="U4460" s="3" t="s">
        <v>256</v>
      </c>
      <c r="V4460" s="3" t="n">
        <v>0</v>
      </c>
      <c r="W4460" s="3" t="n">
        <v>0</v>
      </c>
      <c r="X4460" s="3" t="n">
        <v>0</v>
      </c>
      <c r="Y4460" s="3" t="s">
        <v>30</v>
      </c>
      <c r="Z4460" s="3" t="s">
        <v>30</v>
      </c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  <c r="BF4460" s="3"/>
      <c r="BG4460" s="3"/>
      <c r="BH4460" s="3"/>
      <c r="BI4460" s="3"/>
      <c r="BJ4460" s="3"/>
    </row>
    <row r="4461" customFormat="false" ht="15.75" hidden="false" customHeight="false" outlineLevel="0" collapsed="false">
      <c r="A4461" s="3" t="n">
        <v>4460</v>
      </c>
      <c r="B4461" s="3" t="s">
        <v>13050</v>
      </c>
      <c r="C4461" s="3" t="s">
        <v>13051</v>
      </c>
      <c r="D4461" s="3" t="n">
        <v>1</v>
      </c>
      <c r="E4461" s="3" t="n">
        <v>0.2930299</v>
      </c>
      <c r="F4461" s="3" t="n">
        <v>20</v>
      </c>
      <c r="G4461" s="3" t="n">
        <v>20</v>
      </c>
      <c r="H4461" s="3" t="n">
        <v>9</v>
      </c>
      <c r="I4461" s="3" t="n">
        <v>9</v>
      </c>
      <c r="J4461" s="3" t="n">
        <v>22</v>
      </c>
      <c r="K4461" s="3" t="n">
        <v>22</v>
      </c>
      <c r="L4461" s="3" t="n">
        <v>0</v>
      </c>
      <c r="M4461" s="3" t="n">
        <v>0</v>
      </c>
      <c r="N4461" s="3" t="n">
        <v>-1</v>
      </c>
      <c r="O4461" s="3" t="n">
        <v>-1</v>
      </c>
      <c r="P4461" s="3" t="n">
        <v>8.8</v>
      </c>
      <c r="Q4461" s="3" t="n">
        <v>24.2</v>
      </c>
      <c r="R4461" s="3" t="s">
        <v>13052</v>
      </c>
      <c r="S4461" s="4" t="n">
        <v>45747.7266087963</v>
      </c>
      <c r="T4461" s="3" t="s">
        <v>37</v>
      </c>
      <c r="U4461" s="3" t="s">
        <v>37</v>
      </c>
      <c r="V4461" s="3" t="n">
        <v>0</v>
      </c>
      <c r="W4461" s="3" t="n">
        <v>0</v>
      </c>
      <c r="X4461" s="3" t="n">
        <v>0</v>
      </c>
      <c r="Y4461" s="3" t="s">
        <v>30</v>
      </c>
      <c r="Z4461" s="3" t="s">
        <v>30</v>
      </c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</row>
    <row r="4462" customFormat="false" ht="15.75" hidden="false" customHeight="false" outlineLevel="0" collapsed="false">
      <c r="A4462" s="3" t="n">
        <v>4461</v>
      </c>
      <c r="B4462" s="3" t="s">
        <v>13053</v>
      </c>
      <c r="C4462" s="3" t="s">
        <v>13054</v>
      </c>
      <c r="D4462" s="3" t="n">
        <v>1</v>
      </c>
      <c r="E4462" s="3" t="n">
        <v>1.7913623</v>
      </c>
      <c r="F4462" s="3" t="n">
        <v>31</v>
      </c>
      <c r="G4462" s="3" t="n">
        <v>31</v>
      </c>
      <c r="H4462" s="3" t="n">
        <v>10</v>
      </c>
      <c r="I4462" s="3" t="n">
        <v>10</v>
      </c>
      <c r="J4462" s="3" t="n">
        <v>36</v>
      </c>
      <c r="K4462" s="3" t="n">
        <v>36</v>
      </c>
      <c r="L4462" s="3" t="n">
        <v>8</v>
      </c>
      <c r="M4462" s="3" t="n">
        <v>8</v>
      </c>
      <c r="N4462" s="3" t="n">
        <v>3</v>
      </c>
      <c r="O4462" s="3" t="n">
        <v>-1</v>
      </c>
      <c r="P4462" s="3" t="n">
        <v>8.7</v>
      </c>
      <c r="Q4462" s="3" t="n">
        <v>24.2</v>
      </c>
      <c r="R4462" s="3" t="s">
        <v>13055</v>
      </c>
      <c r="S4462" s="4" t="n">
        <v>45747.7267013889</v>
      </c>
      <c r="T4462" s="3" t="s">
        <v>37</v>
      </c>
      <c r="U4462" s="3" t="s">
        <v>37</v>
      </c>
      <c r="V4462" s="3" t="n">
        <v>1</v>
      </c>
      <c r="W4462" s="3" t="n">
        <v>0</v>
      </c>
      <c r="X4462" s="3" t="n">
        <v>0</v>
      </c>
      <c r="Y4462" s="3" t="s">
        <v>30</v>
      </c>
      <c r="Z4462" s="3" t="s">
        <v>30</v>
      </c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/>
      <c r="BG4462" s="3"/>
      <c r="BH4462" s="3"/>
      <c r="BI4462" s="3"/>
      <c r="BJ4462" s="3"/>
    </row>
    <row r="4463" customFormat="false" ht="15.75" hidden="false" customHeight="false" outlineLevel="0" collapsed="false">
      <c r="A4463" s="3" t="n">
        <v>4462</v>
      </c>
      <c r="B4463" s="3" t="s">
        <v>13056</v>
      </c>
      <c r="C4463" s="3" t="s">
        <v>13057</v>
      </c>
      <c r="D4463" s="3" t="n">
        <v>1</v>
      </c>
      <c r="E4463" s="3" t="n">
        <v>2.0228696</v>
      </c>
      <c r="F4463" s="3" t="n">
        <v>46</v>
      </c>
      <c r="G4463" s="3" t="n">
        <v>46</v>
      </c>
      <c r="H4463" s="3" t="n">
        <v>15</v>
      </c>
      <c r="I4463" s="3" t="n">
        <v>15</v>
      </c>
      <c r="J4463" s="3" t="n">
        <v>72</v>
      </c>
      <c r="K4463" s="3" t="n">
        <v>72</v>
      </c>
      <c r="L4463" s="3" t="n">
        <v>3</v>
      </c>
      <c r="M4463" s="3" t="n">
        <v>3</v>
      </c>
      <c r="N4463" s="3" t="n">
        <v>6</v>
      </c>
      <c r="O4463" s="3" t="n">
        <v>6</v>
      </c>
      <c r="P4463" s="3" t="n">
        <v>8.7</v>
      </c>
      <c r="Q4463" s="3" t="n">
        <v>24.2</v>
      </c>
      <c r="R4463" s="3" t="s">
        <v>13058</v>
      </c>
      <c r="S4463" s="4" t="n">
        <v>45747.7267708333</v>
      </c>
      <c r="T4463" s="3" t="s">
        <v>256</v>
      </c>
      <c r="U4463" s="3" t="s">
        <v>256</v>
      </c>
      <c r="V4463" s="3" t="n">
        <v>1</v>
      </c>
      <c r="W4463" s="3" t="n">
        <v>1</v>
      </c>
      <c r="X4463" s="3" t="n">
        <v>0</v>
      </c>
      <c r="Y4463" s="3" t="s">
        <v>30</v>
      </c>
      <c r="Z4463" s="3" t="s">
        <v>30</v>
      </c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3"/>
      <c r="BG4463" s="3"/>
      <c r="BH4463" s="3"/>
      <c r="BI4463" s="3"/>
      <c r="BJ4463" s="3"/>
    </row>
    <row r="4464" customFormat="false" ht="15.75" hidden="false" customHeight="false" outlineLevel="0" collapsed="false">
      <c r="A4464" s="3" t="n">
        <v>4463</v>
      </c>
      <c r="B4464" s="3" t="s">
        <v>13059</v>
      </c>
      <c r="C4464" s="3" t="s">
        <v>13060</v>
      </c>
      <c r="D4464" s="3" t="n">
        <v>1</v>
      </c>
      <c r="E4464" s="3" t="n">
        <v>0.6674072</v>
      </c>
      <c r="F4464" s="3" t="n">
        <v>8</v>
      </c>
      <c r="G4464" s="3" t="n">
        <v>8</v>
      </c>
      <c r="H4464" s="3" t="n">
        <v>6</v>
      </c>
      <c r="I4464" s="3" t="n">
        <v>6</v>
      </c>
      <c r="J4464" s="3" t="n">
        <v>8</v>
      </c>
      <c r="K4464" s="3" t="n">
        <v>8</v>
      </c>
      <c r="L4464" s="3" t="n">
        <v>1</v>
      </c>
      <c r="M4464" s="3" t="n">
        <v>1</v>
      </c>
      <c r="N4464" s="3" t="n">
        <v>-1</v>
      </c>
      <c r="O4464" s="3" t="n">
        <v>0</v>
      </c>
      <c r="P4464" s="3" t="n">
        <v>8.7</v>
      </c>
      <c r="Q4464" s="3" t="n">
        <v>24.2</v>
      </c>
      <c r="R4464" s="3" t="s">
        <v>13061</v>
      </c>
      <c r="S4464" s="4" t="n">
        <v>45747.7268171296</v>
      </c>
      <c r="T4464" s="3" t="s">
        <v>256</v>
      </c>
      <c r="U4464" s="3" t="s">
        <v>256</v>
      </c>
      <c r="V4464" s="3" t="n">
        <v>0</v>
      </c>
      <c r="W4464" s="3" t="n">
        <v>1</v>
      </c>
      <c r="X4464" s="3" t="n">
        <v>0</v>
      </c>
      <c r="Y4464" s="3" t="s">
        <v>30</v>
      </c>
      <c r="Z4464" s="3" t="s">
        <v>30</v>
      </c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3"/>
    </row>
    <row r="4465" customFormat="false" ht="15.75" hidden="false" customHeight="false" outlineLevel="0" collapsed="false">
      <c r="A4465" s="3" t="n">
        <v>4464</v>
      </c>
      <c r="B4465" s="3" t="s">
        <v>13062</v>
      </c>
      <c r="C4465" s="3" t="s">
        <v>13063</v>
      </c>
      <c r="D4465" s="3" t="n">
        <v>1</v>
      </c>
      <c r="E4465" s="3" t="n">
        <v>0.3507566</v>
      </c>
      <c r="F4465" s="3" t="n">
        <v>7</v>
      </c>
      <c r="G4465" s="3" t="n">
        <v>7</v>
      </c>
      <c r="H4465" s="3" t="n">
        <v>6</v>
      </c>
      <c r="I4465" s="3" t="n">
        <v>6</v>
      </c>
      <c r="J4465" s="3" t="n">
        <v>6</v>
      </c>
      <c r="K4465" s="3" t="n">
        <v>6</v>
      </c>
      <c r="L4465" s="3" t="n">
        <v>1</v>
      </c>
      <c r="M4465" s="3" t="n">
        <v>1</v>
      </c>
      <c r="N4465" s="3" t="n">
        <v>-1</v>
      </c>
      <c r="O4465" s="3" t="n">
        <v>0</v>
      </c>
      <c r="P4465" s="3" t="n">
        <v>8.7</v>
      </c>
      <c r="Q4465" s="3" t="n">
        <v>24.2</v>
      </c>
      <c r="R4465" s="3" t="s">
        <v>13064</v>
      </c>
      <c r="S4465" s="4" t="n">
        <v>45747.7268634259</v>
      </c>
      <c r="T4465" s="3" t="s">
        <v>65</v>
      </c>
      <c r="U4465" s="3" t="s">
        <v>65</v>
      </c>
      <c r="V4465" s="3" t="n">
        <v>0</v>
      </c>
      <c r="W4465" s="3" t="n">
        <v>1</v>
      </c>
      <c r="X4465" s="3" t="n">
        <v>0</v>
      </c>
      <c r="Y4465" s="3" t="s">
        <v>30</v>
      </c>
      <c r="Z4465" s="3" t="s">
        <v>30</v>
      </c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3"/>
      <c r="BG4465" s="3"/>
      <c r="BH4465" s="3"/>
      <c r="BI4465" s="3"/>
      <c r="BJ4465" s="3"/>
    </row>
    <row r="4466" customFormat="false" ht="15.75" hidden="false" customHeight="false" outlineLevel="0" collapsed="false">
      <c r="A4466" s="3" t="n">
        <v>4465</v>
      </c>
      <c r="B4466" s="3" t="s">
        <v>13065</v>
      </c>
      <c r="C4466" s="3" t="s">
        <v>13066</v>
      </c>
      <c r="D4466" s="3" t="n">
        <v>1</v>
      </c>
      <c r="E4466" s="3" t="n">
        <v>0.4231447</v>
      </c>
      <c r="F4466" s="3" t="n">
        <v>16</v>
      </c>
      <c r="G4466" s="3" t="n">
        <v>16</v>
      </c>
      <c r="H4466" s="3" t="n">
        <v>10</v>
      </c>
      <c r="I4466" s="3" t="n">
        <v>10</v>
      </c>
      <c r="J4466" s="3" t="n">
        <v>17</v>
      </c>
      <c r="K4466" s="3" t="n">
        <v>17</v>
      </c>
      <c r="L4466" s="3" t="n">
        <v>1</v>
      </c>
      <c r="M4466" s="3" t="n">
        <v>1</v>
      </c>
      <c r="N4466" s="3" t="n">
        <v>-1</v>
      </c>
      <c r="O4466" s="3" t="n">
        <v>-1</v>
      </c>
      <c r="P4466" s="3" t="n">
        <v>8.7</v>
      </c>
      <c r="Q4466" s="3" t="n">
        <v>24.2</v>
      </c>
      <c r="R4466" s="3" t="s">
        <v>13067</v>
      </c>
      <c r="S4466" s="4" t="n">
        <v>45747.7268981482</v>
      </c>
      <c r="T4466" s="3" t="s">
        <v>65</v>
      </c>
      <c r="U4466" s="3" t="s">
        <v>65</v>
      </c>
      <c r="V4466" s="3" t="n">
        <v>0</v>
      </c>
      <c r="W4466" s="3" t="n">
        <v>0</v>
      </c>
      <c r="X4466" s="3" t="n">
        <v>0</v>
      </c>
      <c r="Y4466" s="3" t="s">
        <v>30</v>
      </c>
      <c r="Z4466" s="3" t="s">
        <v>30</v>
      </c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3"/>
      <c r="BG4466" s="3"/>
      <c r="BH4466" s="3"/>
      <c r="BI4466" s="3"/>
      <c r="BJ4466" s="3"/>
    </row>
    <row r="4467" customFormat="false" ht="15.75" hidden="false" customHeight="false" outlineLevel="0" collapsed="false">
      <c r="A4467" s="3" t="n">
        <v>4466</v>
      </c>
      <c r="B4467" s="3" t="s">
        <v>13068</v>
      </c>
      <c r="C4467" s="3" t="s">
        <v>13069</v>
      </c>
      <c r="D4467" s="3" t="n">
        <v>1</v>
      </c>
      <c r="E4467" s="3" t="n">
        <v>0.0889714</v>
      </c>
      <c r="F4467" s="3" t="n">
        <v>13</v>
      </c>
      <c r="G4467" s="3" t="n">
        <v>13</v>
      </c>
      <c r="H4467" s="3" t="n">
        <v>6</v>
      </c>
      <c r="I4467" s="3" t="n">
        <v>6</v>
      </c>
      <c r="J4467" s="3" t="n">
        <v>13</v>
      </c>
      <c r="K4467" s="3" t="n">
        <v>13</v>
      </c>
      <c r="L4467" s="3" t="n">
        <v>1</v>
      </c>
      <c r="M4467" s="3" t="n">
        <v>1</v>
      </c>
      <c r="N4467" s="3" t="n">
        <v>-1</v>
      </c>
      <c r="O4467" s="3" t="n">
        <v>0</v>
      </c>
      <c r="P4467" s="3" t="n">
        <v>8.7</v>
      </c>
      <c r="Q4467" s="3" t="n">
        <v>24.2</v>
      </c>
      <c r="R4467" s="3" t="s">
        <v>13070</v>
      </c>
      <c r="S4467" s="4" t="n">
        <v>45747.7269212963</v>
      </c>
      <c r="T4467" s="3" t="s">
        <v>65</v>
      </c>
      <c r="U4467" s="3" t="s">
        <v>65</v>
      </c>
      <c r="V4467" s="3" t="n">
        <v>0</v>
      </c>
      <c r="W4467" s="3" t="n">
        <v>1</v>
      </c>
      <c r="X4467" s="3" t="n">
        <v>0</v>
      </c>
      <c r="Y4467" s="3" t="s">
        <v>30</v>
      </c>
      <c r="Z4467" s="3" t="s">
        <v>30</v>
      </c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  <c r="BD4467" s="3"/>
      <c r="BE4467" s="3"/>
      <c r="BF4467" s="3"/>
      <c r="BG4467" s="3"/>
      <c r="BH4467" s="3"/>
      <c r="BI4467" s="3"/>
      <c r="BJ4467" s="3"/>
    </row>
    <row r="4468" customFormat="false" ht="15.75" hidden="false" customHeight="false" outlineLevel="0" collapsed="false">
      <c r="A4468" s="3" t="n">
        <v>4467</v>
      </c>
      <c r="B4468" s="3" t="s">
        <v>13071</v>
      </c>
      <c r="C4468" s="3" t="s">
        <v>13072</v>
      </c>
      <c r="D4468" s="3" t="n">
        <v>1</v>
      </c>
      <c r="E4468" s="3" t="n">
        <v>8.3632267</v>
      </c>
      <c r="F4468" s="3" t="n">
        <v>136</v>
      </c>
      <c r="G4468" s="3" t="n">
        <v>136</v>
      </c>
      <c r="H4468" s="3" t="n">
        <v>15</v>
      </c>
      <c r="I4468" s="3" t="n">
        <v>15</v>
      </c>
      <c r="J4468" s="3" t="n">
        <v>241</v>
      </c>
      <c r="K4468" s="3" t="n">
        <v>241</v>
      </c>
      <c r="L4468" s="3" t="n">
        <v>43</v>
      </c>
      <c r="M4468" s="3" t="n">
        <v>43</v>
      </c>
      <c r="N4468" s="3" t="n">
        <v>-1</v>
      </c>
      <c r="O4468" s="3" t="n">
        <v>-1</v>
      </c>
      <c r="P4468" s="3" t="n">
        <v>8.8</v>
      </c>
      <c r="Q4468" s="3" t="n">
        <v>24.2</v>
      </c>
      <c r="R4468" s="3" t="s">
        <v>13073</v>
      </c>
      <c r="S4468" s="4" t="n">
        <v>45747.7272106482</v>
      </c>
      <c r="T4468" s="3" t="s">
        <v>65</v>
      </c>
      <c r="U4468" s="3" t="s">
        <v>65</v>
      </c>
      <c r="V4468" s="3" t="n">
        <v>0</v>
      </c>
      <c r="W4468" s="3" t="n">
        <v>0</v>
      </c>
      <c r="X4468" s="3" t="n">
        <v>0</v>
      </c>
      <c r="Y4468" s="3" t="s">
        <v>30</v>
      </c>
      <c r="Z4468" s="3" t="s">
        <v>30</v>
      </c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/>
      <c r="BG4468" s="3"/>
      <c r="BH4468" s="3"/>
      <c r="BI4468" s="3"/>
      <c r="BJ4468" s="3"/>
    </row>
    <row r="4469" customFormat="false" ht="15.75" hidden="false" customHeight="false" outlineLevel="0" collapsed="false">
      <c r="A4469" s="3" t="n">
        <v>4468</v>
      </c>
      <c r="B4469" s="3" t="s">
        <v>13074</v>
      </c>
      <c r="C4469" s="3" t="s">
        <v>13075</v>
      </c>
      <c r="D4469" s="3" t="n">
        <v>1</v>
      </c>
      <c r="E4469" s="3" t="n">
        <v>3.6269407</v>
      </c>
      <c r="F4469" s="3" t="n">
        <v>69</v>
      </c>
      <c r="G4469" s="3" t="n">
        <v>69</v>
      </c>
      <c r="H4469" s="3" t="n">
        <v>12</v>
      </c>
      <c r="I4469" s="3" t="n">
        <v>12</v>
      </c>
      <c r="J4469" s="3" t="n">
        <v>83</v>
      </c>
      <c r="K4469" s="3" t="n">
        <v>83</v>
      </c>
      <c r="L4469" s="3" t="n">
        <v>16</v>
      </c>
      <c r="M4469" s="3" t="n">
        <v>16</v>
      </c>
      <c r="N4469" s="3" t="n">
        <v>3</v>
      </c>
      <c r="O4469" s="3" t="n">
        <v>-1</v>
      </c>
      <c r="P4469" s="3" t="n">
        <v>8.7</v>
      </c>
      <c r="Q4469" s="3" t="n">
        <v>24.2</v>
      </c>
      <c r="R4469" s="3" t="s">
        <v>13076</v>
      </c>
      <c r="S4469" s="4" t="n">
        <v>45747.7273726852</v>
      </c>
      <c r="T4469" s="3" t="s">
        <v>37</v>
      </c>
      <c r="U4469" s="3" t="s">
        <v>37</v>
      </c>
      <c r="V4469" s="3" t="n">
        <v>1</v>
      </c>
      <c r="W4469" s="3" t="n">
        <v>0</v>
      </c>
      <c r="X4469" s="3" t="n">
        <v>0</v>
      </c>
      <c r="Y4469" s="3" t="s">
        <v>30</v>
      </c>
      <c r="Z4469" s="3" t="s">
        <v>30</v>
      </c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  <c r="BF4469" s="3"/>
      <c r="BG4469" s="3"/>
      <c r="BH4469" s="3"/>
      <c r="BI4469" s="3"/>
      <c r="BJ4469" s="3"/>
    </row>
    <row r="4470" customFormat="false" ht="15.75" hidden="false" customHeight="false" outlineLevel="0" collapsed="false">
      <c r="A4470" s="3" t="n">
        <v>4469</v>
      </c>
      <c r="B4470" s="3" t="s">
        <v>13077</v>
      </c>
      <c r="C4470" s="3" t="s">
        <v>13078</v>
      </c>
      <c r="D4470" s="3" t="n">
        <v>1</v>
      </c>
      <c r="E4470" s="3" t="n">
        <v>18.6814142</v>
      </c>
      <c r="F4470" s="3" t="n">
        <v>146</v>
      </c>
      <c r="G4470" s="3" t="n">
        <v>146</v>
      </c>
      <c r="H4470" s="3" t="n">
        <v>22</v>
      </c>
      <c r="I4470" s="3" t="n">
        <v>22</v>
      </c>
      <c r="J4470" s="3" t="n">
        <v>262</v>
      </c>
      <c r="K4470" s="3" t="n">
        <v>262</v>
      </c>
      <c r="L4470" s="3" t="n">
        <v>52</v>
      </c>
      <c r="M4470" s="3" t="n">
        <v>52</v>
      </c>
      <c r="N4470" s="3" t="n">
        <v>-1</v>
      </c>
      <c r="O4470" s="3" t="n">
        <v>-1</v>
      </c>
      <c r="P4470" s="3" t="n">
        <v>8.9</v>
      </c>
      <c r="Q4470" s="3" t="n">
        <v>24.2</v>
      </c>
      <c r="R4470" s="3" t="s">
        <v>13079</v>
      </c>
      <c r="S4470" s="4" t="n">
        <v>45747.7279976852</v>
      </c>
      <c r="T4470" s="3" t="s">
        <v>85</v>
      </c>
      <c r="U4470" s="3" t="s">
        <v>85</v>
      </c>
      <c r="V4470" s="3" t="n">
        <v>0</v>
      </c>
      <c r="W4470" s="3" t="n">
        <v>0</v>
      </c>
      <c r="X4470" s="3" t="n">
        <v>0</v>
      </c>
      <c r="Y4470" s="3" t="s">
        <v>30</v>
      </c>
      <c r="Z4470" s="3" t="s">
        <v>30</v>
      </c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  <c r="BF4470" s="3"/>
      <c r="BG4470" s="3"/>
      <c r="BH4470" s="3"/>
      <c r="BI4470" s="3"/>
      <c r="BJ4470" s="3"/>
    </row>
    <row r="4471" customFormat="false" ht="15.75" hidden="false" customHeight="false" outlineLevel="0" collapsed="false">
      <c r="A4471" s="3" t="n">
        <v>4470</v>
      </c>
      <c r="B4471" s="3" t="s">
        <v>13080</v>
      </c>
      <c r="C4471" s="3" t="s">
        <v>13081</v>
      </c>
      <c r="D4471" s="3" t="n">
        <v>1</v>
      </c>
      <c r="E4471" s="3" t="n">
        <v>27.1188792</v>
      </c>
      <c r="F4471" s="3" t="n">
        <v>146</v>
      </c>
      <c r="G4471" s="3" t="n">
        <v>146</v>
      </c>
      <c r="H4471" s="3" t="n">
        <v>22</v>
      </c>
      <c r="I4471" s="3" t="n">
        <v>22</v>
      </c>
      <c r="J4471" s="3" t="n">
        <v>263</v>
      </c>
      <c r="K4471" s="3" t="n">
        <v>263</v>
      </c>
      <c r="L4471" s="3" t="n">
        <v>52</v>
      </c>
      <c r="M4471" s="3" t="n">
        <v>52</v>
      </c>
      <c r="N4471" s="3" t="n">
        <v>-1</v>
      </c>
      <c r="O4471" s="3" t="n">
        <v>-1</v>
      </c>
      <c r="P4471" s="3" t="n">
        <v>8.9</v>
      </c>
      <c r="Q4471" s="3" t="n">
        <v>24.2</v>
      </c>
      <c r="R4471" s="3" t="s">
        <v>13082</v>
      </c>
      <c r="S4471" s="4" t="n">
        <v>45747.7288310185</v>
      </c>
      <c r="T4471" s="3" t="s">
        <v>85</v>
      </c>
      <c r="U4471" s="3" t="s">
        <v>85</v>
      </c>
      <c r="V4471" s="3" t="n">
        <v>0</v>
      </c>
      <c r="W4471" s="3" t="n">
        <v>0</v>
      </c>
      <c r="X4471" s="3" t="n">
        <v>0</v>
      </c>
      <c r="Y4471" s="3" t="s">
        <v>30</v>
      </c>
      <c r="Z4471" s="3" t="s">
        <v>30</v>
      </c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  <c r="BF4471" s="3"/>
      <c r="BG4471" s="3"/>
      <c r="BH4471" s="3"/>
      <c r="BI4471" s="3"/>
      <c r="BJ4471" s="3"/>
    </row>
    <row r="4472" customFormat="false" ht="15.75" hidden="false" customHeight="false" outlineLevel="0" collapsed="false">
      <c r="A4472" s="3" t="n">
        <v>4471</v>
      </c>
      <c r="B4472" s="3" t="s">
        <v>13083</v>
      </c>
      <c r="C4472" s="3" t="s">
        <v>13084</v>
      </c>
      <c r="D4472" s="3" t="n">
        <v>1</v>
      </c>
      <c r="E4472" s="3" t="n">
        <v>6.3232452</v>
      </c>
      <c r="F4472" s="3" t="n">
        <v>29</v>
      </c>
      <c r="G4472" s="3" t="n">
        <v>29</v>
      </c>
      <c r="H4472" s="3" t="n">
        <v>11</v>
      </c>
      <c r="I4472" s="3" t="n">
        <v>11</v>
      </c>
      <c r="J4472" s="3" t="n">
        <v>57</v>
      </c>
      <c r="K4472" s="3" t="n">
        <v>57</v>
      </c>
      <c r="L4472" s="3" t="n">
        <v>10</v>
      </c>
      <c r="M4472" s="3" t="n">
        <v>10</v>
      </c>
      <c r="N4472" s="3" t="n">
        <v>40</v>
      </c>
      <c r="O4472" s="3" t="n">
        <v>-1</v>
      </c>
      <c r="P4472" s="3" t="n">
        <v>8.9</v>
      </c>
      <c r="Q4472" s="3" t="n">
        <v>24.2</v>
      </c>
      <c r="R4472" s="3" t="s">
        <v>13085</v>
      </c>
      <c r="S4472" s="4" t="n">
        <v>45747.7291898148</v>
      </c>
      <c r="T4472" s="3" t="s">
        <v>256</v>
      </c>
      <c r="U4472" s="3" t="s">
        <v>256</v>
      </c>
      <c r="V4472" s="3" t="n">
        <v>1</v>
      </c>
      <c r="W4472" s="3" t="n">
        <v>0</v>
      </c>
      <c r="X4472" s="3" t="n">
        <v>0</v>
      </c>
      <c r="Y4472" s="3" t="s">
        <v>30</v>
      </c>
      <c r="Z4472" s="3" t="s">
        <v>30</v>
      </c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3"/>
      <c r="BG4472" s="3"/>
      <c r="BH4472" s="3"/>
      <c r="BI4472" s="3"/>
      <c r="BJ4472" s="3"/>
    </row>
    <row r="4473" customFormat="false" ht="15.75" hidden="false" customHeight="false" outlineLevel="0" collapsed="false">
      <c r="A4473" s="3" t="n">
        <v>4472</v>
      </c>
      <c r="B4473" s="3" t="s">
        <v>13086</v>
      </c>
      <c r="C4473" s="3" t="s">
        <v>13087</v>
      </c>
      <c r="D4473" s="3" t="n">
        <v>1</v>
      </c>
      <c r="E4473" s="3" t="n">
        <v>1.0263862</v>
      </c>
      <c r="F4473" s="3" t="n">
        <v>13</v>
      </c>
      <c r="G4473" s="3" t="n">
        <v>13</v>
      </c>
      <c r="H4473" s="3" t="n">
        <v>5</v>
      </c>
      <c r="I4473" s="3" t="n">
        <v>5</v>
      </c>
      <c r="J4473" s="3" t="n">
        <v>20</v>
      </c>
      <c r="K4473" s="3" t="n">
        <v>20</v>
      </c>
      <c r="L4473" s="3" t="n">
        <v>7</v>
      </c>
      <c r="M4473" s="3" t="n">
        <v>7</v>
      </c>
      <c r="N4473" s="3" t="n">
        <v>-1</v>
      </c>
      <c r="O4473" s="3" t="n">
        <v>-1</v>
      </c>
      <c r="P4473" s="3" t="n">
        <v>8.9</v>
      </c>
      <c r="Q4473" s="3" t="n">
        <v>24.2</v>
      </c>
      <c r="R4473" s="3" t="s">
        <v>13088</v>
      </c>
      <c r="S4473" s="4" t="n">
        <v>45747.7292708333</v>
      </c>
      <c r="T4473" s="3" t="s">
        <v>256</v>
      </c>
      <c r="U4473" s="3" t="s">
        <v>256</v>
      </c>
      <c r="V4473" s="3" t="n">
        <v>0</v>
      </c>
      <c r="W4473" s="3" t="n">
        <v>0</v>
      </c>
      <c r="X4473" s="3" t="n">
        <v>0</v>
      </c>
      <c r="Y4473" s="3" t="s">
        <v>30</v>
      </c>
      <c r="Z4473" s="3" t="s">
        <v>30</v>
      </c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3"/>
      <c r="BG4473" s="3"/>
      <c r="BH4473" s="3"/>
      <c r="BI4473" s="3"/>
      <c r="BJ4473" s="3"/>
    </row>
    <row r="4474" customFormat="false" ht="15.75" hidden="false" customHeight="false" outlineLevel="0" collapsed="false">
      <c r="A4474" s="3" t="n">
        <v>4473</v>
      </c>
      <c r="B4474" s="3" t="s">
        <v>13089</v>
      </c>
      <c r="C4474" s="3" t="s">
        <v>13090</v>
      </c>
      <c r="D4474" s="3" t="n">
        <v>1</v>
      </c>
      <c r="E4474" s="3" t="n">
        <v>0.9655753</v>
      </c>
      <c r="F4474" s="3" t="n">
        <v>14</v>
      </c>
      <c r="G4474" s="3" t="n">
        <v>14</v>
      </c>
      <c r="H4474" s="3" t="n">
        <v>6</v>
      </c>
      <c r="I4474" s="3" t="n">
        <v>6</v>
      </c>
      <c r="J4474" s="3" t="n">
        <v>27</v>
      </c>
      <c r="K4474" s="3" t="n">
        <v>27</v>
      </c>
      <c r="L4474" s="3" t="n">
        <v>7</v>
      </c>
      <c r="M4474" s="3" t="n">
        <v>7</v>
      </c>
      <c r="N4474" s="3" t="n">
        <v>-1</v>
      </c>
      <c r="O4474" s="3" t="n">
        <v>-1</v>
      </c>
      <c r="P4474" s="3" t="n">
        <v>8.9</v>
      </c>
      <c r="Q4474" s="3" t="n">
        <v>24.2</v>
      </c>
      <c r="R4474" s="3" t="s">
        <v>13091</v>
      </c>
      <c r="S4474" s="4" t="n">
        <v>45747.7293287037</v>
      </c>
      <c r="T4474" s="3" t="s">
        <v>256</v>
      </c>
      <c r="U4474" s="3" t="s">
        <v>256</v>
      </c>
      <c r="V4474" s="3" t="n">
        <v>0</v>
      </c>
      <c r="W4474" s="3" t="n">
        <v>0</v>
      </c>
      <c r="X4474" s="3" t="n">
        <v>0</v>
      </c>
      <c r="Y4474" s="3" t="s">
        <v>30</v>
      </c>
      <c r="Z4474" s="3" t="s">
        <v>30</v>
      </c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3"/>
      <c r="BG4474" s="3"/>
      <c r="BH4474" s="3"/>
      <c r="BI4474" s="3"/>
      <c r="BJ4474" s="3"/>
    </row>
    <row r="4475" customFormat="false" ht="15.75" hidden="false" customHeight="false" outlineLevel="0" collapsed="false">
      <c r="A4475" s="3" t="n">
        <v>4474</v>
      </c>
      <c r="B4475" s="3" t="s">
        <v>13092</v>
      </c>
      <c r="C4475" s="3" t="s">
        <v>13093</v>
      </c>
      <c r="D4475" s="3" t="n">
        <v>1</v>
      </c>
      <c r="E4475" s="3" t="n">
        <v>3.300907</v>
      </c>
      <c r="F4475" s="3" t="n">
        <v>33</v>
      </c>
      <c r="G4475" s="3" t="n">
        <v>33</v>
      </c>
      <c r="H4475" s="3" t="n">
        <v>15</v>
      </c>
      <c r="I4475" s="3" t="n">
        <v>15</v>
      </c>
      <c r="J4475" s="3" t="n">
        <v>45</v>
      </c>
      <c r="K4475" s="3" t="n">
        <v>45</v>
      </c>
      <c r="L4475" s="3" t="n">
        <v>8</v>
      </c>
      <c r="M4475" s="3" t="n">
        <v>8</v>
      </c>
      <c r="N4475" s="3" t="n">
        <v>12</v>
      </c>
      <c r="O4475" s="3" t="n">
        <v>-1</v>
      </c>
      <c r="P4475" s="3" t="n">
        <v>8.5</v>
      </c>
      <c r="Q4475" s="3" t="n">
        <v>24.2</v>
      </c>
      <c r="R4475" s="3" t="s">
        <v>13094</v>
      </c>
      <c r="S4475" s="4" t="n">
        <v>45747.7294907407</v>
      </c>
      <c r="T4475" s="3" t="s">
        <v>65</v>
      </c>
      <c r="U4475" s="3" t="s">
        <v>65</v>
      </c>
      <c r="V4475" s="3" t="n">
        <v>1</v>
      </c>
      <c r="W4475" s="3" t="n">
        <v>0</v>
      </c>
      <c r="X4475" s="3" t="n">
        <v>0</v>
      </c>
      <c r="Y4475" s="3" t="s">
        <v>30</v>
      </c>
      <c r="Z4475" s="3" t="s">
        <v>30</v>
      </c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/>
      <c r="BG4475" s="3"/>
      <c r="BH4475" s="3"/>
      <c r="BI4475" s="3"/>
      <c r="BJ4475" s="3"/>
    </row>
    <row r="4476" customFormat="false" ht="15.75" hidden="false" customHeight="false" outlineLevel="0" collapsed="false">
      <c r="A4476" s="3" t="n">
        <v>4475</v>
      </c>
      <c r="B4476" s="3" t="s">
        <v>13095</v>
      </c>
      <c r="C4476" s="3" t="s">
        <v>13096</v>
      </c>
      <c r="D4476" s="3" t="n">
        <v>1</v>
      </c>
      <c r="E4476" s="3" t="n">
        <v>3.1390173</v>
      </c>
      <c r="F4476" s="3" t="n">
        <v>32</v>
      </c>
      <c r="G4476" s="3" t="n">
        <v>32</v>
      </c>
      <c r="H4476" s="3" t="n">
        <v>15</v>
      </c>
      <c r="I4476" s="3" t="n">
        <v>15</v>
      </c>
      <c r="J4476" s="3" t="n">
        <v>43</v>
      </c>
      <c r="K4476" s="3" t="n">
        <v>43</v>
      </c>
      <c r="L4476" s="3" t="n">
        <v>7</v>
      </c>
      <c r="M4476" s="3" t="n">
        <v>7</v>
      </c>
      <c r="N4476" s="3" t="n">
        <v>12</v>
      </c>
      <c r="O4476" s="3" t="n">
        <v>-1</v>
      </c>
      <c r="P4476" s="3" t="n">
        <v>8.5</v>
      </c>
      <c r="Q4476" s="3" t="n">
        <v>24.2</v>
      </c>
      <c r="R4476" s="3" t="s">
        <v>13097</v>
      </c>
      <c r="S4476" s="4" t="n">
        <v>45747.7296643519</v>
      </c>
      <c r="T4476" s="3" t="s">
        <v>65</v>
      </c>
      <c r="U4476" s="3" t="s">
        <v>65</v>
      </c>
      <c r="V4476" s="3" t="n">
        <v>1</v>
      </c>
      <c r="W4476" s="3" t="n">
        <v>0</v>
      </c>
      <c r="X4476" s="3" t="n">
        <v>0</v>
      </c>
      <c r="Y4476" s="3" t="s">
        <v>30</v>
      </c>
      <c r="Z4476" s="3" t="s">
        <v>30</v>
      </c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/>
      <c r="BG4476" s="3"/>
      <c r="BH4476" s="3"/>
      <c r="BI4476" s="3"/>
      <c r="BJ4476" s="3"/>
    </row>
    <row r="4477" customFormat="false" ht="15.75" hidden="false" customHeight="false" outlineLevel="0" collapsed="false">
      <c r="A4477" s="3" t="n">
        <v>4476</v>
      </c>
      <c r="B4477" s="3" t="s">
        <v>13098</v>
      </c>
      <c r="C4477" s="3" t="s">
        <v>13099</v>
      </c>
      <c r="D4477" s="3" t="n">
        <v>1</v>
      </c>
      <c r="E4477" s="3" t="n">
        <v>3.1209372</v>
      </c>
      <c r="F4477" s="3" t="n">
        <v>32</v>
      </c>
      <c r="G4477" s="3" t="n">
        <v>32</v>
      </c>
      <c r="H4477" s="3" t="n">
        <v>15</v>
      </c>
      <c r="I4477" s="3" t="n">
        <v>15</v>
      </c>
      <c r="J4477" s="3" t="n">
        <v>43</v>
      </c>
      <c r="K4477" s="3" t="n">
        <v>43</v>
      </c>
      <c r="L4477" s="3" t="n">
        <v>8</v>
      </c>
      <c r="M4477" s="3" t="n">
        <v>8</v>
      </c>
      <c r="N4477" s="3" t="n">
        <v>10</v>
      </c>
      <c r="O4477" s="3" t="n">
        <v>-1</v>
      </c>
      <c r="P4477" s="3" t="n">
        <v>8.5</v>
      </c>
      <c r="Q4477" s="3" t="n">
        <v>24.2</v>
      </c>
      <c r="R4477" s="3" t="s">
        <v>13100</v>
      </c>
      <c r="S4477" s="4" t="n">
        <v>45747.729849537</v>
      </c>
      <c r="T4477" s="3" t="s">
        <v>65</v>
      </c>
      <c r="U4477" s="3" t="s">
        <v>65</v>
      </c>
      <c r="V4477" s="3" t="n">
        <v>1</v>
      </c>
      <c r="W4477" s="3" t="n">
        <v>0</v>
      </c>
      <c r="X4477" s="3" t="n">
        <v>0</v>
      </c>
      <c r="Y4477" s="3" t="s">
        <v>30</v>
      </c>
      <c r="Z4477" s="3" t="s">
        <v>30</v>
      </c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3"/>
      <c r="BG4477" s="3"/>
      <c r="BH4477" s="3"/>
      <c r="BI4477" s="3"/>
      <c r="BJ4477" s="3"/>
    </row>
    <row r="4478" customFormat="false" ht="15.75" hidden="false" customHeight="false" outlineLevel="0" collapsed="false">
      <c r="A4478" s="3" t="n">
        <v>4477</v>
      </c>
      <c r="B4478" s="3" t="s">
        <v>13101</v>
      </c>
      <c r="C4478" s="3" t="s">
        <v>13102</v>
      </c>
      <c r="D4478" s="3" t="n">
        <v>1</v>
      </c>
      <c r="E4478" s="3" t="n">
        <v>3.0951768</v>
      </c>
      <c r="F4478" s="3" t="n">
        <v>32</v>
      </c>
      <c r="G4478" s="3" t="n">
        <v>32</v>
      </c>
      <c r="H4478" s="3" t="n">
        <v>15</v>
      </c>
      <c r="I4478" s="3" t="n">
        <v>15</v>
      </c>
      <c r="J4478" s="3" t="n">
        <v>43</v>
      </c>
      <c r="K4478" s="3" t="n">
        <v>43</v>
      </c>
      <c r="L4478" s="3" t="n">
        <v>7</v>
      </c>
      <c r="M4478" s="3" t="n">
        <v>7</v>
      </c>
      <c r="N4478" s="3" t="n">
        <v>10</v>
      </c>
      <c r="O4478" s="3" t="n">
        <v>-1</v>
      </c>
      <c r="P4478" s="3" t="n">
        <v>8.5</v>
      </c>
      <c r="Q4478" s="3" t="n">
        <v>24.2</v>
      </c>
      <c r="R4478" s="3" t="s">
        <v>13103</v>
      </c>
      <c r="S4478" s="4" t="n">
        <v>45747.7300115741</v>
      </c>
      <c r="T4478" s="3" t="s">
        <v>65</v>
      </c>
      <c r="U4478" s="3" t="s">
        <v>65</v>
      </c>
      <c r="V4478" s="3" t="n">
        <v>1</v>
      </c>
      <c r="W4478" s="3" t="n">
        <v>0</v>
      </c>
      <c r="X4478" s="3" t="n">
        <v>0</v>
      </c>
      <c r="Y4478" s="3" t="s">
        <v>30</v>
      </c>
      <c r="Z4478" s="3" t="s">
        <v>30</v>
      </c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/>
      <c r="BG4478" s="3"/>
      <c r="BH4478" s="3"/>
      <c r="BI4478" s="3"/>
      <c r="BJ4478" s="3"/>
    </row>
    <row r="4479" customFormat="false" ht="15.75" hidden="false" customHeight="false" outlineLevel="0" collapsed="false">
      <c r="A4479" s="3" t="n">
        <v>4478</v>
      </c>
      <c r="B4479" s="3" t="s">
        <v>13104</v>
      </c>
      <c r="C4479" s="3" t="s">
        <v>13105</v>
      </c>
      <c r="D4479" s="3" t="n">
        <v>1</v>
      </c>
      <c r="E4479" s="3" t="n">
        <v>3.0745893</v>
      </c>
      <c r="F4479" s="3" t="n">
        <v>32</v>
      </c>
      <c r="G4479" s="3" t="n">
        <v>32</v>
      </c>
      <c r="H4479" s="3" t="n">
        <v>15</v>
      </c>
      <c r="I4479" s="3" t="n">
        <v>15</v>
      </c>
      <c r="J4479" s="3" t="n">
        <v>43</v>
      </c>
      <c r="K4479" s="3" t="n">
        <v>43</v>
      </c>
      <c r="L4479" s="3" t="n">
        <v>8</v>
      </c>
      <c r="M4479" s="3" t="n">
        <v>8</v>
      </c>
      <c r="N4479" s="3" t="n">
        <v>9</v>
      </c>
      <c r="O4479" s="3" t="n">
        <v>-1</v>
      </c>
      <c r="P4479" s="3" t="n">
        <v>8.5</v>
      </c>
      <c r="Q4479" s="3" t="n">
        <v>24.2</v>
      </c>
      <c r="R4479" s="3" t="s">
        <v>13106</v>
      </c>
      <c r="S4479" s="4" t="n">
        <v>45747.7301967593</v>
      </c>
      <c r="T4479" s="3" t="s">
        <v>65</v>
      </c>
      <c r="U4479" s="3" t="s">
        <v>65</v>
      </c>
      <c r="V4479" s="3" t="n">
        <v>1</v>
      </c>
      <c r="W4479" s="3" t="n">
        <v>0</v>
      </c>
      <c r="X4479" s="3" t="n">
        <v>0</v>
      </c>
      <c r="Y4479" s="3" t="s">
        <v>30</v>
      </c>
      <c r="Z4479" s="3" t="s">
        <v>30</v>
      </c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3"/>
      <c r="BG4479" s="3"/>
      <c r="BH4479" s="3"/>
      <c r="BI4479" s="3"/>
      <c r="BJ4479" s="3"/>
    </row>
    <row r="4480" customFormat="false" ht="15.75" hidden="false" customHeight="false" outlineLevel="0" collapsed="false">
      <c r="A4480" s="3" t="n">
        <v>4479</v>
      </c>
      <c r="B4480" s="3" t="s">
        <v>13107</v>
      </c>
      <c r="C4480" s="3" t="s">
        <v>13108</v>
      </c>
      <c r="D4480" s="3" t="n">
        <v>1</v>
      </c>
      <c r="E4480" s="3" t="n">
        <v>3.1658429</v>
      </c>
      <c r="F4480" s="3" t="n">
        <v>32</v>
      </c>
      <c r="G4480" s="3" t="n">
        <v>32</v>
      </c>
      <c r="H4480" s="3" t="n">
        <v>15</v>
      </c>
      <c r="I4480" s="3" t="n">
        <v>15</v>
      </c>
      <c r="J4480" s="3" t="n">
        <v>43</v>
      </c>
      <c r="K4480" s="3" t="n">
        <v>43</v>
      </c>
      <c r="L4480" s="3" t="n">
        <v>8</v>
      </c>
      <c r="M4480" s="3" t="n">
        <v>8</v>
      </c>
      <c r="N4480" s="3" t="n">
        <v>10</v>
      </c>
      <c r="O4480" s="3" t="n">
        <v>-1</v>
      </c>
      <c r="P4480" s="3" t="n">
        <v>8.5</v>
      </c>
      <c r="Q4480" s="3" t="n">
        <v>24.2</v>
      </c>
      <c r="R4480" s="3" t="s">
        <v>13109</v>
      </c>
      <c r="S4480" s="4" t="n">
        <v>45747.7303703704</v>
      </c>
      <c r="T4480" s="3" t="s">
        <v>65</v>
      </c>
      <c r="U4480" s="3" t="s">
        <v>65</v>
      </c>
      <c r="V4480" s="3" t="n">
        <v>1</v>
      </c>
      <c r="W4480" s="3" t="n">
        <v>0</v>
      </c>
      <c r="X4480" s="3" t="n">
        <v>0</v>
      </c>
      <c r="Y4480" s="3" t="s">
        <v>30</v>
      </c>
      <c r="Z4480" s="3" t="s">
        <v>30</v>
      </c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  <c r="BF4480" s="3"/>
      <c r="BG4480" s="3"/>
      <c r="BH4480" s="3"/>
      <c r="BI4480" s="3"/>
      <c r="BJ4480" s="3"/>
    </row>
    <row r="4481" customFormat="false" ht="15.75" hidden="false" customHeight="false" outlineLevel="0" collapsed="false">
      <c r="A4481" s="3" t="n">
        <v>4480</v>
      </c>
      <c r="B4481" s="3" t="s">
        <v>13110</v>
      </c>
      <c r="C4481" s="3" t="s">
        <v>13111</v>
      </c>
      <c r="D4481" s="3" t="n">
        <v>1</v>
      </c>
      <c r="E4481" s="3" t="n">
        <v>3.0510498</v>
      </c>
      <c r="F4481" s="3" t="n">
        <v>30</v>
      </c>
      <c r="G4481" s="3" t="n">
        <v>30</v>
      </c>
      <c r="H4481" s="3" t="n">
        <v>13</v>
      </c>
      <c r="I4481" s="3" t="n">
        <v>13</v>
      </c>
      <c r="J4481" s="3" t="n">
        <v>40</v>
      </c>
      <c r="K4481" s="3" t="n">
        <v>40</v>
      </c>
      <c r="L4481" s="3" t="n">
        <v>8</v>
      </c>
      <c r="M4481" s="3" t="n">
        <v>8</v>
      </c>
      <c r="N4481" s="3" t="n">
        <v>12</v>
      </c>
      <c r="O4481" s="3" t="n">
        <v>-1</v>
      </c>
      <c r="P4481" s="3" t="n">
        <v>8.5</v>
      </c>
      <c r="Q4481" s="3" t="n">
        <v>24.2</v>
      </c>
      <c r="R4481" s="3" t="s">
        <v>13112</v>
      </c>
      <c r="S4481" s="4" t="n">
        <v>45747.7305324074</v>
      </c>
      <c r="T4481" s="3" t="s">
        <v>65</v>
      </c>
      <c r="U4481" s="3" t="s">
        <v>65</v>
      </c>
      <c r="V4481" s="3" t="n">
        <v>1</v>
      </c>
      <c r="W4481" s="3" t="n">
        <v>0</v>
      </c>
      <c r="X4481" s="3" t="n">
        <v>0</v>
      </c>
      <c r="Y4481" s="3" t="s">
        <v>30</v>
      </c>
      <c r="Z4481" s="3" t="s">
        <v>30</v>
      </c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  <c r="BD4481" s="3"/>
      <c r="BE4481" s="3"/>
      <c r="BF4481" s="3"/>
      <c r="BG4481" s="3"/>
      <c r="BH4481" s="3"/>
      <c r="BI4481" s="3"/>
      <c r="BJ4481" s="3"/>
    </row>
    <row r="4482" customFormat="false" ht="15.75" hidden="false" customHeight="false" outlineLevel="0" collapsed="false">
      <c r="A4482" s="3" t="n">
        <v>4481</v>
      </c>
      <c r="B4482" s="3" t="s">
        <v>13113</v>
      </c>
      <c r="C4482" s="3" t="s">
        <v>13114</v>
      </c>
      <c r="D4482" s="3" t="n">
        <v>1</v>
      </c>
      <c r="E4482" s="3" t="n">
        <v>2.946258</v>
      </c>
      <c r="F4482" s="3" t="n">
        <v>30</v>
      </c>
      <c r="G4482" s="3" t="n">
        <v>30</v>
      </c>
      <c r="H4482" s="3" t="n">
        <v>13</v>
      </c>
      <c r="I4482" s="3" t="n">
        <v>13</v>
      </c>
      <c r="J4482" s="3" t="n">
        <v>40</v>
      </c>
      <c r="K4482" s="3" t="n">
        <v>40</v>
      </c>
      <c r="L4482" s="3" t="n">
        <v>7</v>
      </c>
      <c r="M4482" s="3" t="n">
        <v>7</v>
      </c>
      <c r="N4482" s="3" t="n">
        <v>12</v>
      </c>
      <c r="O4482" s="3" t="n">
        <v>-1</v>
      </c>
      <c r="P4482" s="3" t="n">
        <v>8.5</v>
      </c>
      <c r="Q4482" s="3" t="n">
        <v>24.2</v>
      </c>
      <c r="R4482" s="3" t="s">
        <v>13115</v>
      </c>
      <c r="S4482" s="4" t="n">
        <v>45747.7307060185</v>
      </c>
      <c r="T4482" s="3" t="s">
        <v>65</v>
      </c>
      <c r="U4482" s="3" t="s">
        <v>65</v>
      </c>
      <c r="V4482" s="3" t="n">
        <v>1</v>
      </c>
      <c r="W4482" s="3" t="n">
        <v>0</v>
      </c>
      <c r="X4482" s="3" t="n">
        <v>0</v>
      </c>
      <c r="Y4482" s="3" t="s">
        <v>30</v>
      </c>
      <c r="Z4482" s="3" t="s">
        <v>30</v>
      </c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/>
      <c r="BG4482" s="3"/>
      <c r="BH4482" s="3"/>
      <c r="BI4482" s="3"/>
      <c r="BJ4482" s="3"/>
    </row>
    <row r="4483" customFormat="false" ht="15.75" hidden="false" customHeight="false" outlineLevel="0" collapsed="false">
      <c r="A4483" s="3" t="n">
        <v>4482</v>
      </c>
      <c r="B4483" s="3" t="s">
        <v>13116</v>
      </c>
      <c r="C4483" s="3" t="s">
        <v>13117</v>
      </c>
      <c r="D4483" s="3" t="n">
        <v>1</v>
      </c>
      <c r="E4483" s="3" t="n">
        <v>3.3188516</v>
      </c>
      <c r="F4483" s="3" t="n">
        <v>33</v>
      </c>
      <c r="G4483" s="3" t="n">
        <v>33</v>
      </c>
      <c r="H4483" s="3" t="n">
        <v>15</v>
      </c>
      <c r="I4483" s="3" t="n">
        <v>15</v>
      </c>
      <c r="J4483" s="3" t="n">
        <v>45</v>
      </c>
      <c r="K4483" s="3" t="n">
        <v>45</v>
      </c>
      <c r="L4483" s="3" t="n">
        <v>8</v>
      </c>
      <c r="M4483" s="3" t="n">
        <v>8</v>
      </c>
      <c r="N4483" s="3" t="n">
        <v>10</v>
      </c>
      <c r="O4483" s="3" t="n">
        <v>-1</v>
      </c>
      <c r="P4483" s="3" t="n">
        <v>8.5</v>
      </c>
      <c r="Q4483" s="3" t="n">
        <v>24.2</v>
      </c>
      <c r="R4483" s="3" t="s">
        <v>13118</v>
      </c>
      <c r="S4483" s="4" t="n">
        <v>45747.7308912037</v>
      </c>
      <c r="T4483" s="3" t="s">
        <v>65</v>
      </c>
      <c r="U4483" s="3" t="s">
        <v>65</v>
      </c>
      <c r="V4483" s="3" t="n">
        <v>1</v>
      </c>
      <c r="W4483" s="3" t="n">
        <v>0</v>
      </c>
      <c r="X4483" s="3" t="n">
        <v>0</v>
      </c>
      <c r="Y4483" s="3" t="s">
        <v>30</v>
      </c>
      <c r="Z4483" s="3" t="s">
        <v>30</v>
      </c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  <c r="BF4483" s="3"/>
      <c r="BG4483" s="3"/>
      <c r="BH4483" s="3"/>
      <c r="BI4483" s="3"/>
      <c r="BJ4483" s="3"/>
    </row>
    <row r="4484" customFormat="false" ht="15.75" hidden="false" customHeight="false" outlineLevel="0" collapsed="false">
      <c r="A4484" s="3" t="n">
        <v>4483</v>
      </c>
      <c r="B4484" s="3" t="s">
        <v>13119</v>
      </c>
      <c r="C4484" s="3" t="s">
        <v>13120</v>
      </c>
      <c r="D4484" s="3" t="n">
        <v>1</v>
      </c>
      <c r="E4484" s="3" t="n">
        <v>3.3664274</v>
      </c>
      <c r="F4484" s="3" t="n">
        <v>30</v>
      </c>
      <c r="G4484" s="3" t="n">
        <v>30</v>
      </c>
      <c r="H4484" s="3" t="n">
        <v>13</v>
      </c>
      <c r="I4484" s="3" t="n">
        <v>13</v>
      </c>
      <c r="J4484" s="3" t="n">
        <v>40</v>
      </c>
      <c r="K4484" s="3" t="n">
        <v>40</v>
      </c>
      <c r="L4484" s="3" t="n">
        <v>7</v>
      </c>
      <c r="M4484" s="3" t="n">
        <v>7</v>
      </c>
      <c r="N4484" s="3" t="n">
        <v>10</v>
      </c>
      <c r="O4484" s="3" t="n">
        <v>-1</v>
      </c>
      <c r="P4484" s="3" t="n">
        <v>8.5</v>
      </c>
      <c r="Q4484" s="3" t="n">
        <v>24.2</v>
      </c>
      <c r="R4484" s="3" t="s">
        <v>13121</v>
      </c>
      <c r="S4484" s="4" t="n">
        <v>45747.7310532407</v>
      </c>
      <c r="T4484" s="3" t="s">
        <v>65</v>
      </c>
      <c r="U4484" s="3" t="s">
        <v>65</v>
      </c>
      <c r="V4484" s="3" t="n">
        <v>1</v>
      </c>
      <c r="W4484" s="3" t="n">
        <v>0</v>
      </c>
      <c r="X4484" s="3" t="n">
        <v>0</v>
      </c>
      <c r="Y4484" s="3" t="s">
        <v>30</v>
      </c>
      <c r="Z4484" s="3" t="s">
        <v>30</v>
      </c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/>
      <c r="BD4484" s="3"/>
      <c r="BE4484" s="3"/>
      <c r="BF4484" s="3"/>
      <c r="BG4484" s="3"/>
      <c r="BH4484" s="3"/>
      <c r="BI4484" s="3"/>
      <c r="BJ4484" s="3"/>
    </row>
    <row r="4485" customFormat="false" ht="15.75" hidden="false" customHeight="false" outlineLevel="0" collapsed="false">
      <c r="A4485" s="3" t="n">
        <v>4484</v>
      </c>
      <c r="B4485" s="3" t="s">
        <v>13122</v>
      </c>
      <c r="C4485" s="3" t="s">
        <v>13123</v>
      </c>
      <c r="D4485" s="3" t="n">
        <v>1</v>
      </c>
      <c r="E4485" s="3" t="n">
        <v>2.301023</v>
      </c>
      <c r="F4485" s="3" t="n">
        <v>29</v>
      </c>
      <c r="G4485" s="3" t="n">
        <v>29</v>
      </c>
      <c r="H4485" s="3" t="n">
        <v>9</v>
      </c>
      <c r="I4485" s="3" t="n">
        <v>9</v>
      </c>
      <c r="J4485" s="3" t="n">
        <v>30</v>
      </c>
      <c r="K4485" s="3" t="n">
        <v>30</v>
      </c>
      <c r="L4485" s="3" t="n">
        <v>8</v>
      </c>
      <c r="M4485" s="3" t="n">
        <v>8</v>
      </c>
      <c r="N4485" s="3" t="n">
        <v>4</v>
      </c>
      <c r="O4485" s="3" t="n">
        <v>-1</v>
      </c>
      <c r="P4485" s="3" t="n">
        <v>8.5</v>
      </c>
      <c r="Q4485" s="3" t="n">
        <v>24.2</v>
      </c>
      <c r="R4485" s="3" t="s">
        <v>13124</v>
      </c>
      <c r="S4485" s="4" t="n">
        <v>45747.7312037037</v>
      </c>
      <c r="T4485" s="3" t="s">
        <v>65</v>
      </c>
      <c r="U4485" s="3" t="s">
        <v>65</v>
      </c>
      <c r="V4485" s="3" t="n">
        <v>1</v>
      </c>
      <c r="W4485" s="3" t="n">
        <v>0</v>
      </c>
      <c r="X4485" s="3" t="n">
        <v>0</v>
      </c>
      <c r="Y4485" s="3" t="s">
        <v>30</v>
      </c>
      <c r="Z4485" s="3" t="s">
        <v>30</v>
      </c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  <c r="BD4485" s="3"/>
      <c r="BE4485" s="3"/>
      <c r="BF4485" s="3"/>
      <c r="BG4485" s="3"/>
      <c r="BH4485" s="3"/>
      <c r="BI4485" s="3"/>
      <c r="BJ4485" s="3"/>
    </row>
    <row r="4486" customFormat="false" ht="15.75" hidden="false" customHeight="false" outlineLevel="0" collapsed="false">
      <c r="A4486" s="3" t="n">
        <v>4485</v>
      </c>
      <c r="B4486" s="3" t="s">
        <v>13125</v>
      </c>
      <c r="C4486" s="3" t="s">
        <v>13126</v>
      </c>
      <c r="D4486" s="3" t="n">
        <v>1</v>
      </c>
      <c r="E4486" s="3" t="n">
        <v>0.5175678</v>
      </c>
      <c r="F4486" s="3" t="n">
        <v>12</v>
      </c>
      <c r="G4486" s="3" t="n">
        <v>12</v>
      </c>
      <c r="H4486" s="3" t="n">
        <v>10</v>
      </c>
      <c r="I4486" s="3" t="n">
        <v>10</v>
      </c>
      <c r="J4486" s="3" t="n">
        <v>11</v>
      </c>
      <c r="K4486" s="3" t="n">
        <v>11</v>
      </c>
      <c r="L4486" s="3" t="n">
        <v>1</v>
      </c>
      <c r="M4486" s="3" t="n">
        <v>1</v>
      </c>
      <c r="N4486" s="3" t="n">
        <v>5</v>
      </c>
      <c r="O4486" s="3" t="n">
        <v>-1</v>
      </c>
      <c r="P4486" s="3" t="n">
        <v>8.6</v>
      </c>
      <c r="Q4486" s="3" t="n">
        <v>24.2</v>
      </c>
      <c r="R4486" s="3" t="s">
        <v>13127</v>
      </c>
      <c r="S4486" s="4" t="n">
        <v>45747.7312731482</v>
      </c>
      <c r="T4486" s="3" t="s">
        <v>2259</v>
      </c>
      <c r="U4486" s="3" t="s">
        <v>2259</v>
      </c>
      <c r="V4486" s="3" t="n">
        <v>1</v>
      </c>
      <c r="W4486" s="3" t="n">
        <v>0</v>
      </c>
      <c r="X4486" s="3" t="n">
        <v>0</v>
      </c>
      <c r="Y4486" s="3" t="s">
        <v>30</v>
      </c>
      <c r="Z4486" s="3" t="s">
        <v>30</v>
      </c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3"/>
      <c r="BG4486" s="3"/>
      <c r="BH4486" s="3"/>
      <c r="BI4486" s="3"/>
      <c r="BJ4486" s="3"/>
    </row>
    <row r="4487" customFormat="false" ht="15.75" hidden="false" customHeight="false" outlineLevel="0" collapsed="false">
      <c r="A4487" s="3" t="n">
        <v>4486</v>
      </c>
      <c r="B4487" s="3" t="s">
        <v>13128</v>
      </c>
      <c r="C4487" s="3" t="s">
        <v>13129</v>
      </c>
      <c r="D4487" s="3" t="n">
        <v>1</v>
      </c>
      <c r="E4487" s="3" t="n">
        <v>2.4663348</v>
      </c>
      <c r="F4487" s="3" t="n">
        <v>25</v>
      </c>
      <c r="G4487" s="3" t="n">
        <v>25</v>
      </c>
      <c r="H4487" s="3" t="n">
        <v>9</v>
      </c>
      <c r="I4487" s="3" t="n">
        <v>9</v>
      </c>
      <c r="J4487" s="3" t="n">
        <v>36</v>
      </c>
      <c r="K4487" s="3" t="n">
        <v>36</v>
      </c>
      <c r="L4487" s="3" t="n">
        <v>8</v>
      </c>
      <c r="M4487" s="3" t="n">
        <v>8</v>
      </c>
      <c r="N4487" s="3" t="n">
        <v>-1</v>
      </c>
      <c r="O4487" s="3" t="n">
        <v>-1</v>
      </c>
      <c r="P4487" s="3" t="n">
        <v>8.7</v>
      </c>
      <c r="Q4487" s="3" t="n">
        <v>24.2</v>
      </c>
      <c r="R4487" s="3" t="s">
        <v>13130</v>
      </c>
      <c r="S4487" s="4" t="n">
        <v>45747.731412037</v>
      </c>
      <c r="T4487" s="3" t="s">
        <v>4910</v>
      </c>
      <c r="U4487" s="3" t="s">
        <v>4910</v>
      </c>
      <c r="V4487" s="3" t="n">
        <v>0</v>
      </c>
      <c r="W4487" s="3" t="n">
        <v>0</v>
      </c>
      <c r="X4487" s="3" t="n">
        <v>0</v>
      </c>
      <c r="Y4487" s="3" t="s">
        <v>30</v>
      </c>
      <c r="Z4487" s="3" t="s">
        <v>30</v>
      </c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  <c r="BD4487" s="3"/>
      <c r="BE4487" s="3"/>
      <c r="BF4487" s="3"/>
      <c r="BG4487" s="3"/>
      <c r="BH4487" s="3"/>
      <c r="BI4487" s="3"/>
      <c r="BJ4487" s="3"/>
    </row>
    <row r="4488" customFormat="false" ht="15.75" hidden="false" customHeight="false" outlineLevel="0" collapsed="false">
      <c r="A4488" s="3" t="n">
        <v>4487</v>
      </c>
      <c r="B4488" s="3" t="s">
        <v>13131</v>
      </c>
      <c r="C4488" s="3" t="s">
        <v>13132</v>
      </c>
      <c r="D4488" s="3" t="n">
        <v>1</v>
      </c>
      <c r="E4488" s="3" t="n">
        <v>0.2662506</v>
      </c>
      <c r="F4488" s="3" t="n">
        <v>41</v>
      </c>
      <c r="G4488" s="3" t="n">
        <v>41</v>
      </c>
      <c r="H4488" s="3" t="n">
        <v>7</v>
      </c>
      <c r="I4488" s="3" t="n">
        <v>7</v>
      </c>
      <c r="J4488" s="3" t="n">
        <v>38</v>
      </c>
      <c r="K4488" s="3" t="n">
        <v>38</v>
      </c>
      <c r="L4488" s="3" t="n">
        <v>4</v>
      </c>
      <c r="M4488" s="3" t="n">
        <v>4</v>
      </c>
      <c r="N4488" s="3" t="n">
        <v>-1</v>
      </c>
      <c r="O4488" s="3" t="n">
        <v>-1</v>
      </c>
      <c r="P4488" s="3" t="n">
        <v>8.6</v>
      </c>
      <c r="Q4488" s="3" t="n">
        <v>24.2</v>
      </c>
      <c r="R4488" s="3" t="s">
        <v>13133</v>
      </c>
      <c r="S4488" s="4" t="n">
        <v>45747.7314583333</v>
      </c>
      <c r="T4488" s="3" t="s">
        <v>256</v>
      </c>
      <c r="U4488" s="3" t="s">
        <v>256</v>
      </c>
      <c r="V4488" s="3" t="n">
        <v>0</v>
      </c>
      <c r="W4488" s="3" t="n">
        <v>0</v>
      </c>
      <c r="X4488" s="3" t="n">
        <v>0</v>
      </c>
      <c r="Y4488" s="3" t="s">
        <v>30</v>
      </c>
      <c r="Z4488" s="3" t="s">
        <v>30</v>
      </c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3"/>
      <c r="BG4488" s="3"/>
      <c r="BH4488" s="3"/>
      <c r="BI4488" s="3"/>
      <c r="BJ4488" s="3"/>
    </row>
    <row r="4489" customFormat="false" ht="15.75" hidden="false" customHeight="false" outlineLevel="0" collapsed="false">
      <c r="A4489" s="3" t="n">
        <v>4488</v>
      </c>
      <c r="B4489" s="3" t="s">
        <v>13134</v>
      </c>
      <c r="C4489" s="3"/>
      <c r="D4489" s="3" t="n">
        <v>0</v>
      </c>
      <c r="E4489" s="3" t="s">
        <v>1901</v>
      </c>
      <c r="F4489" s="3" t="s">
        <v>1901</v>
      </c>
      <c r="G4489" s="3" t="s">
        <v>1901</v>
      </c>
      <c r="H4489" s="3" t="s">
        <v>1901</v>
      </c>
      <c r="I4489" s="3" t="s">
        <v>1901</v>
      </c>
      <c r="J4489" s="3" t="s">
        <v>1901</v>
      </c>
      <c r="K4489" s="3" t="s">
        <v>1901</v>
      </c>
      <c r="L4489" s="3" t="s">
        <v>1901</v>
      </c>
      <c r="M4489" s="3" t="s">
        <v>1901</v>
      </c>
      <c r="N4489" s="3" t="s">
        <v>1901</v>
      </c>
      <c r="O4489" s="3" t="s">
        <v>1901</v>
      </c>
      <c r="P4489" s="3"/>
      <c r="Q4489" s="3"/>
      <c r="R4489" s="3"/>
      <c r="S4489" s="3"/>
      <c r="T4489" s="3"/>
      <c r="U4489" s="3"/>
      <c r="V4489" s="3" t="s">
        <v>1901</v>
      </c>
      <c r="W4489" s="3" t="s">
        <v>1901</v>
      </c>
      <c r="X4489" s="3" t="s">
        <v>1901</v>
      </c>
      <c r="Y4489" s="3"/>
      <c r="Z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  <c r="BF4489" s="3"/>
      <c r="BG4489" s="3"/>
      <c r="BH4489" s="3"/>
      <c r="BI4489" s="3"/>
      <c r="BJ4489" s="3"/>
    </row>
    <row r="4490" customFormat="false" ht="15.75" hidden="false" customHeight="false" outlineLevel="0" collapsed="false">
      <c r="A4490" s="3" t="n">
        <v>4489</v>
      </c>
      <c r="B4490" s="3" t="s">
        <v>13135</v>
      </c>
      <c r="C4490" s="3"/>
      <c r="D4490" s="3" t="n">
        <v>0</v>
      </c>
      <c r="E4490" s="3" t="s">
        <v>1901</v>
      </c>
      <c r="F4490" s="3" t="s">
        <v>1901</v>
      </c>
      <c r="G4490" s="3" t="s">
        <v>1901</v>
      </c>
      <c r="H4490" s="3" t="s">
        <v>1901</v>
      </c>
      <c r="I4490" s="3" t="s">
        <v>1901</v>
      </c>
      <c r="J4490" s="3" t="s">
        <v>1901</v>
      </c>
      <c r="K4490" s="3" t="s">
        <v>1901</v>
      </c>
      <c r="L4490" s="3" t="s">
        <v>1901</v>
      </c>
      <c r="M4490" s="3" t="s">
        <v>1901</v>
      </c>
      <c r="N4490" s="3" t="s">
        <v>1901</v>
      </c>
      <c r="O4490" s="3" t="s">
        <v>1901</v>
      </c>
      <c r="P4490" s="3"/>
      <c r="Q4490" s="3"/>
      <c r="R4490" s="3"/>
      <c r="S4490" s="3"/>
      <c r="T4490" s="3"/>
      <c r="U4490" s="3"/>
      <c r="V4490" s="3" t="s">
        <v>1901</v>
      </c>
      <c r="W4490" s="3" t="s">
        <v>1901</v>
      </c>
      <c r="X4490" s="3" t="s">
        <v>1901</v>
      </c>
      <c r="Y4490" s="3"/>
      <c r="Z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/>
      <c r="BB4490" s="3"/>
      <c r="BC4490" s="3"/>
      <c r="BD4490" s="3"/>
      <c r="BE4490" s="3"/>
      <c r="BF4490" s="3"/>
      <c r="BG4490" s="3"/>
      <c r="BH4490" s="3"/>
      <c r="BI4490" s="3"/>
      <c r="BJ4490" s="3"/>
    </row>
    <row r="4491" customFormat="false" ht="15.75" hidden="false" customHeight="false" outlineLevel="0" collapsed="false">
      <c r="A4491" s="3" t="n">
        <v>4490</v>
      </c>
      <c r="B4491" s="3" t="s">
        <v>13136</v>
      </c>
      <c r="C4491" s="3" t="s">
        <v>13137</v>
      </c>
      <c r="D4491" s="3" t="n">
        <v>1</v>
      </c>
      <c r="E4491" s="3" t="n">
        <v>9.0536445</v>
      </c>
      <c r="F4491" s="3" t="n">
        <v>24</v>
      </c>
      <c r="G4491" s="3" t="n">
        <v>24</v>
      </c>
      <c r="H4491" s="3" t="n">
        <v>7</v>
      </c>
      <c r="I4491" s="3" t="n">
        <v>7</v>
      </c>
      <c r="J4491" s="3" t="n">
        <v>21</v>
      </c>
      <c r="K4491" s="3" t="n">
        <v>21</v>
      </c>
      <c r="L4491" s="3" t="n">
        <v>0</v>
      </c>
      <c r="M4491" s="3" t="n">
        <v>0</v>
      </c>
      <c r="N4491" s="3" t="n">
        <v>0</v>
      </c>
      <c r="O4491" s="3" t="n">
        <v>0</v>
      </c>
      <c r="P4491" s="3" t="n">
        <v>9</v>
      </c>
      <c r="Q4491" s="3" t="n">
        <v>24.2</v>
      </c>
      <c r="R4491" s="3" t="s">
        <v>13138</v>
      </c>
      <c r="S4491" s="4" t="n">
        <v>45747.7318634259</v>
      </c>
      <c r="T4491" s="3" t="s">
        <v>256</v>
      </c>
      <c r="U4491" s="3" t="s">
        <v>256</v>
      </c>
      <c r="V4491" s="3" t="n">
        <v>1</v>
      </c>
      <c r="W4491" s="3" t="n">
        <v>1</v>
      </c>
      <c r="X4491" s="3" t="n">
        <v>0</v>
      </c>
      <c r="Y4491" s="3" t="s">
        <v>30</v>
      </c>
      <c r="Z4491" s="3" t="s">
        <v>30</v>
      </c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  <c r="BD4491" s="3"/>
      <c r="BE4491" s="3"/>
      <c r="BF4491" s="3"/>
      <c r="BG4491" s="3"/>
      <c r="BH4491" s="3"/>
      <c r="BI4491" s="3"/>
      <c r="BJ4491" s="3"/>
    </row>
    <row r="4492" customFormat="false" ht="15.75" hidden="false" customHeight="false" outlineLevel="0" collapsed="false">
      <c r="A4492" s="3" t="n">
        <v>4491</v>
      </c>
      <c r="B4492" s="3" t="s">
        <v>13139</v>
      </c>
      <c r="C4492" s="3" t="s">
        <v>13140</v>
      </c>
      <c r="D4492" s="3" t="n">
        <v>1</v>
      </c>
      <c r="E4492" s="3" t="n">
        <v>1.3133319</v>
      </c>
      <c r="F4492" s="3" t="n">
        <v>11</v>
      </c>
      <c r="G4492" s="3" t="n">
        <v>11</v>
      </c>
      <c r="H4492" s="3" t="n">
        <v>3</v>
      </c>
      <c r="I4492" s="3" t="n">
        <v>3</v>
      </c>
      <c r="J4492" s="3" t="n">
        <v>17</v>
      </c>
      <c r="K4492" s="3" t="n">
        <v>17</v>
      </c>
      <c r="L4492" s="3" t="n">
        <v>8</v>
      </c>
      <c r="M4492" s="3" t="n">
        <v>8</v>
      </c>
      <c r="N4492" s="3" t="n">
        <v>13</v>
      </c>
      <c r="O4492" s="3" t="n">
        <v>-1</v>
      </c>
      <c r="P4492" s="3" t="n">
        <v>8.5</v>
      </c>
      <c r="Q4492" s="3" t="n">
        <v>24.2</v>
      </c>
      <c r="R4492" s="3" t="s">
        <v>13141</v>
      </c>
      <c r="S4492" s="4" t="n">
        <v>45747.7320138889</v>
      </c>
      <c r="T4492" s="3" t="s">
        <v>65</v>
      </c>
      <c r="U4492" s="3" t="s">
        <v>65</v>
      </c>
      <c r="V4492" s="3" t="n">
        <v>1</v>
      </c>
      <c r="W4492" s="3" t="n">
        <v>0</v>
      </c>
      <c r="X4492" s="3" t="n">
        <v>0</v>
      </c>
      <c r="Y4492" s="3" t="s">
        <v>30</v>
      </c>
      <c r="Z4492" s="3" t="s">
        <v>30</v>
      </c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  <c r="BB4492" s="3"/>
      <c r="BC4492" s="3"/>
      <c r="BD4492" s="3"/>
      <c r="BE4492" s="3"/>
      <c r="BF4492" s="3"/>
      <c r="BG4492" s="3"/>
      <c r="BH4492" s="3"/>
      <c r="BI4492" s="3"/>
      <c r="BJ4492" s="3"/>
    </row>
    <row r="4493" customFormat="false" ht="15.75" hidden="false" customHeight="false" outlineLevel="0" collapsed="false">
      <c r="A4493" s="3" t="n">
        <v>4492</v>
      </c>
      <c r="B4493" s="3" t="s">
        <v>13142</v>
      </c>
      <c r="C4493" s="3" t="s">
        <v>13143</v>
      </c>
      <c r="D4493" s="3" t="n">
        <v>1</v>
      </c>
      <c r="E4493" s="3" t="n">
        <v>1.5771738</v>
      </c>
      <c r="F4493" s="3" t="n">
        <v>15</v>
      </c>
      <c r="G4493" s="3" t="n">
        <v>15</v>
      </c>
      <c r="H4493" s="3" t="n">
        <v>3</v>
      </c>
      <c r="I4493" s="3" t="n">
        <v>3</v>
      </c>
      <c r="J4493" s="3" t="n">
        <v>29</v>
      </c>
      <c r="K4493" s="3" t="n">
        <v>29</v>
      </c>
      <c r="L4493" s="3" t="n">
        <v>12</v>
      </c>
      <c r="M4493" s="3" t="n">
        <v>12</v>
      </c>
      <c r="N4493" s="3" t="n">
        <v>19</v>
      </c>
      <c r="O4493" s="3" t="n">
        <v>-1</v>
      </c>
      <c r="P4493" s="3" t="n">
        <v>8.5</v>
      </c>
      <c r="Q4493" s="3" t="n">
        <v>24.2</v>
      </c>
      <c r="R4493" s="3" t="s">
        <v>13144</v>
      </c>
      <c r="S4493" s="4" t="n">
        <v>45747.7321296296</v>
      </c>
      <c r="T4493" s="3" t="s">
        <v>65</v>
      </c>
      <c r="U4493" s="3" t="s">
        <v>65</v>
      </c>
      <c r="V4493" s="3" t="n">
        <v>1</v>
      </c>
      <c r="W4493" s="3" t="n">
        <v>0</v>
      </c>
      <c r="X4493" s="3" t="n">
        <v>0</v>
      </c>
      <c r="Y4493" s="3" t="s">
        <v>30</v>
      </c>
      <c r="Z4493" s="3" t="s">
        <v>30</v>
      </c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  <c r="BF4493" s="3"/>
      <c r="BG4493" s="3"/>
      <c r="BH4493" s="3"/>
      <c r="BI4493" s="3"/>
      <c r="BJ4493" s="3"/>
    </row>
    <row r="4494" customFormat="false" ht="15.75" hidden="false" customHeight="false" outlineLevel="0" collapsed="false">
      <c r="A4494" s="3" t="n">
        <v>4493</v>
      </c>
      <c r="B4494" s="3" t="s">
        <v>13145</v>
      </c>
      <c r="C4494" s="3" t="s">
        <v>13146</v>
      </c>
      <c r="D4494" s="3" t="n">
        <v>1</v>
      </c>
      <c r="E4494" s="3" t="n">
        <v>3.5623274</v>
      </c>
      <c r="F4494" s="3" t="n">
        <v>13</v>
      </c>
      <c r="G4494" s="3" t="n">
        <v>13</v>
      </c>
      <c r="H4494" s="3" t="n">
        <v>9</v>
      </c>
      <c r="I4494" s="3" t="n">
        <v>9</v>
      </c>
      <c r="J4494" s="3" t="n">
        <v>18</v>
      </c>
      <c r="K4494" s="3" t="n">
        <v>18</v>
      </c>
      <c r="L4494" s="3" t="n">
        <v>1</v>
      </c>
      <c r="M4494" s="3" t="n">
        <v>1</v>
      </c>
      <c r="N4494" s="3" t="n">
        <v>3</v>
      </c>
      <c r="O4494" s="3" t="n">
        <v>-1</v>
      </c>
      <c r="P4494" s="3" t="n">
        <v>8.8</v>
      </c>
      <c r="Q4494" s="3" t="n">
        <v>24.2</v>
      </c>
      <c r="R4494" s="3" t="s">
        <v>13147</v>
      </c>
      <c r="S4494" s="4" t="n">
        <v>45747.7322916667</v>
      </c>
      <c r="T4494" s="3" t="s">
        <v>256</v>
      </c>
      <c r="U4494" s="3" t="s">
        <v>256</v>
      </c>
      <c r="V4494" s="3" t="n">
        <v>1</v>
      </c>
      <c r="W4494" s="3" t="n">
        <v>0</v>
      </c>
      <c r="X4494" s="3" t="n">
        <v>0</v>
      </c>
      <c r="Y4494" s="3" t="s">
        <v>30</v>
      </c>
      <c r="Z4494" s="3" t="s">
        <v>30</v>
      </c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  <c r="BF4494" s="3"/>
      <c r="BG4494" s="3"/>
      <c r="BH4494" s="3"/>
      <c r="BI4494" s="3"/>
      <c r="BJ4494" s="3"/>
    </row>
    <row r="4495" customFormat="false" ht="15.75" hidden="false" customHeight="false" outlineLevel="0" collapsed="false">
      <c r="A4495" s="3" t="n">
        <v>4494</v>
      </c>
      <c r="B4495" s="3" t="s">
        <v>13148</v>
      </c>
      <c r="C4495" s="3" t="s">
        <v>13149</v>
      </c>
      <c r="D4495" s="3" t="n">
        <v>1</v>
      </c>
      <c r="E4495" s="3" t="n">
        <v>6.1726323</v>
      </c>
      <c r="F4495" s="3" t="n">
        <v>27</v>
      </c>
      <c r="G4495" s="3" t="n">
        <v>27</v>
      </c>
      <c r="H4495" s="3" t="n">
        <v>11</v>
      </c>
      <c r="I4495" s="3" t="n">
        <v>11</v>
      </c>
      <c r="J4495" s="3" t="n">
        <v>50</v>
      </c>
      <c r="K4495" s="3" t="n">
        <v>50</v>
      </c>
      <c r="L4495" s="3" t="n">
        <v>9</v>
      </c>
      <c r="M4495" s="3" t="n">
        <v>9</v>
      </c>
      <c r="N4495" s="3" t="n">
        <v>38</v>
      </c>
      <c r="O4495" s="3" t="n">
        <v>-1</v>
      </c>
      <c r="P4495" s="3" t="n">
        <v>8.8</v>
      </c>
      <c r="Q4495" s="3" t="n">
        <v>24.2</v>
      </c>
      <c r="R4495" s="3" t="s">
        <v>13150</v>
      </c>
      <c r="S4495" s="4" t="n">
        <v>45747.7325810185</v>
      </c>
      <c r="T4495" s="3" t="s">
        <v>256</v>
      </c>
      <c r="U4495" s="3" t="s">
        <v>256</v>
      </c>
      <c r="V4495" s="3" t="n">
        <v>1</v>
      </c>
      <c r="W4495" s="3" t="n">
        <v>0</v>
      </c>
      <c r="X4495" s="3" t="n">
        <v>0</v>
      </c>
      <c r="Y4495" s="3" t="s">
        <v>30</v>
      </c>
      <c r="Z4495" s="3" t="s">
        <v>30</v>
      </c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  <c r="BD4495" s="3"/>
      <c r="BE4495" s="3"/>
      <c r="BF4495" s="3"/>
      <c r="BG4495" s="3"/>
      <c r="BH4495" s="3"/>
      <c r="BI4495" s="3"/>
      <c r="BJ4495" s="3"/>
    </row>
    <row r="4496" customFormat="false" ht="15.75" hidden="false" customHeight="false" outlineLevel="0" collapsed="false">
      <c r="A4496" s="3" t="n">
        <v>4495</v>
      </c>
      <c r="B4496" s="3" t="s">
        <v>13151</v>
      </c>
      <c r="C4496" s="3" t="s">
        <v>13152</v>
      </c>
      <c r="D4496" s="3" t="n">
        <v>1</v>
      </c>
      <c r="E4496" s="3" t="n">
        <v>0.2265987</v>
      </c>
      <c r="F4496" s="3" t="n">
        <v>23</v>
      </c>
      <c r="G4496" s="3" t="n">
        <v>23</v>
      </c>
      <c r="H4496" s="3" t="n">
        <v>9</v>
      </c>
      <c r="I4496" s="3" t="n">
        <v>9</v>
      </c>
      <c r="J4496" s="3" t="n">
        <v>19</v>
      </c>
      <c r="K4496" s="3" t="n">
        <v>19</v>
      </c>
      <c r="L4496" s="3" t="n">
        <v>2</v>
      </c>
      <c r="M4496" s="3" t="n">
        <v>2</v>
      </c>
      <c r="N4496" s="3" t="n">
        <v>-1</v>
      </c>
      <c r="O4496" s="3" t="n">
        <v>-1</v>
      </c>
      <c r="P4496" s="3" t="n">
        <v>8.9</v>
      </c>
      <c r="Q4496" s="3" t="n">
        <v>24.2</v>
      </c>
      <c r="R4496" s="3" t="s">
        <v>13153</v>
      </c>
      <c r="S4496" s="4" t="n">
        <v>45747.7326388889</v>
      </c>
      <c r="T4496" s="3" t="s">
        <v>29</v>
      </c>
      <c r="U4496" s="3" t="s">
        <v>29</v>
      </c>
      <c r="V4496" s="3" t="n">
        <v>0</v>
      </c>
      <c r="W4496" s="3" t="n">
        <v>0</v>
      </c>
      <c r="X4496" s="3" t="n">
        <v>0</v>
      </c>
      <c r="Y4496" s="3" t="s">
        <v>30</v>
      </c>
      <c r="Z4496" s="3" t="s">
        <v>30</v>
      </c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  <c r="BD4496" s="3"/>
      <c r="BE4496" s="3"/>
      <c r="BF4496" s="3"/>
      <c r="BG4496" s="3"/>
      <c r="BH4496" s="3"/>
      <c r="BI4496" s="3"/>
      <c r="BJ4496" s="3"/>
    </row>
    <row r="4497" customFormat="false" ht="15.75" hidden="false" customHeight="false" outlineLevel="0" collapsed="false">
      <c r="A4497" s="3" t="n">
        <v>4496</v>
      </c>
      <c r="B4497" s="3" t="s">
        <v>13154</v>
      </c>
      <c r="C4497" s="3" t="s">
        <v>13155</v>
      </c>
      <c r="D4497" s="3" t="n">
        <v>1</v>
      </c>
      <c r="E4497" s="3" t="n">
        <v>1.38266</v>
      </c>
      <c r="F4497" s="3" t="n">
        <v>34</v>
      </c>
      <c r="G4497" s="3" t="n">
        <v>34</v>
      </c>
      <c r="H4497" s="3" t="n">
        <v>7</v>
      </c>
      <c r="I4497" s="3" t="n">
        <v>7</v>
      </c>
      <c r="J4497" s="3" t="n">
        <v>52</v>
      </c>
      <c r="K4497" s="3" t="n">
        <v>52</v>
      </c>
      <c r="L4497" s="3" t="n">
        <v>11</v>
      </c>
      <c r="M4497" s="3" t="n">
        <v>11</v>
      </c>
      <c r="N4497" s="3" t="n">
        <v>41</v>
      </c>
      <c r="O4497" s="3" t="n">
        <v>41</v>
      </c>
      <c r="P4497" s="3" t="n">
        <v>8.7</v>
      </c>
      <c r="Q4497" s="3" t="n">
        <v>24.2</v>
      </c>
      <c r="R4497" s="3" t="s">
        <v>13156</v>
      </c>
      <c r="S4497" s="4" t="n">
        <v>45747.7327662037</v>
      </c>
      <c r="T4497" s="3" t="s">
        <v>4910</v>
      </c>
      <c r="U4497" s="3" t="s">
        <v>4910</v>
      </c>
      <c r="V4497" s="3" t="n">
        <v>1</v>
      </c>
      <c r="W4497" s="3" t="n">
        <v>1</v>
      </c>
      <c r="X4497" s="3" t="n">
        <v>0</v>
      </c>
      <c r="Y4497" s="3" t="s">
        <v>30</v>
      </c>
      <c r="Z4497" s="3" t="s">
        <v>30</v>
      </c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  <c r="BD4497" s="3"/>
      <c r="BE4497" s="3"/>
      <c r="BF4497" s="3"/>
      <c r="BG4497" s="3"/>
      <c r="BH4497" s="3"/>
      <c r="BI4497" s="3"/>
      <c r="BJ4497" s="3"/>
    </row>
    <row r="4498" customFormat="false" ht="15.75" hidden="false" customHeight="false" outlineLevel="0" collapsed="false">
      <c r="A4498" s="3" t="n">
        <v>4497</v>
      </c>
      <c r="B4498" s="3" t="s">
        <v>13157</v>
      </c>
      <c r="C4498" s="3"/>
      <c r="D4498" s="3" t="n">
        <v>0</v>
      </c>
      <c r="E4498" s="3" t="s">
        <v>1901</v>
      </c>
      <c r="F4498" s="3" t="s">
        <v>1901</v>
      </c>
      <c r="G4498" s="3" t="s">
        <v>1901</v>
      </c>
      <c r="H4498" s="3" t="s">
        <v>1901</v>
      </c>
      <c r="I4498" s="3" t="s">
        <v>1901</v>
      </c>
      <c r="J4498" s="3" t="s">
        <v>1901</v>
      </c>
      <c r="K4498" s="3" t="s">
        <v>1901</v>
      </c>
      <c r="L4498" s="3" t="s">
        <v>1901</v>
      </c>
      <c r="M4498" s="3" t="s">
        <v>1901</v>
      </c>
      <c r="N4498" s="3" t="s">
        <v>1901</v>
      </c>
      <c r="O4498" s="3" t="s">
        <v>1901</v>
      </c>
      <c r="P4498" s="3"/>
      <c r="Q4498" s="3"/>
      <c r="R4498" s="3"/>
      <c r="S4498" s="3"/>
      <c r="T4498" s="3"/>
      <c r="U4498" s="3"/>
      <c r="V4498" s="3" t="s">
        <v>1901</v>
      </c>
      <c r="W4498" s="3" t="s">
        <v>1901</v>
      </c>
      <c r="X4498" s="3" t="s">
        <v>1901</v>
      </c>
      <c r="Y4498" s="3"/>
      <c r="Z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  <c r="BD4498" s="3"/>
      <c r="BE4498" s="3"/>
      <c r="BF4498" s="3"/>
      <c r="BG4498" s="3"/>
      <c r="BH4498" s="3"/>
      <c r="BI4498" s="3"/>
      <c r="BJ4498" s="3"/>
    </row>
    <row r="4499" customFormat="false" ht="15.75" hidden="false" customHeight="false" outlineLevel="0" collapsed="false">
      <c r="A4499" s="3" t="n">
        <v>4498</v>
      </c>
      <c r="B4499" s="3" t="s">
        <v>13158</v>
      </c>
      <c r="C4499" s="3" t="s">
        <v>13159</v>
      </c>
      <c r="D4499" s="3" t="n">
        <v>1</v>
      </c>
      <c r="E4499" s="3" t="n">
        <v>53.5854647</v>
      </c>
      <c r="F4499" s="3" t="n">
        <v>1058</v>
      </c>
      <c r="G4499" s="3" t="n">
        <v>1058</v>
      </c>
      <c r="H4499" s="3" t="n">
        <v>29</v>
      </c>
      <c r="I4499" s="3" t="n">
        <v>29</v>
      </c>
      <c r="J4499" s="3" t="n">
        <v>1241</v>
      </c>
      <c r="K4499" s="3" t="n">
        <v>1241</v>
      </c>
      <c r="L4499" s="3" t="n">
        <v>121</v>
      </c>
      <c r="M4499" s="3" t="n">
        <v>121</v>
      </c>
      <c r="N4499" s="3" t="n">
        <v>-1</v>
      </c>
      <c r="O4499" s="3" t="n">
        <v>-1</v>
      </c>
      <c r="P4499" s="3" t="n">
        <v>9</v>
      </c>
      <c r="Q4499" s="3" t="n">
        <v>24.2</v>
      </c>
      <c r="R4499" s="3" t="s">
        <v>13160</v>
      </c>
      <c r="S4499" s="4" t="n">
        <v>45747.7336689815</v>
      </c>
      <c r="T4499" s="3" t="s">
        <v>256</v>
      </c>
      <c r="U4499" s="3" t="s">
        <v>256</v>
      </c>
      <c r="V4499" s="3" t="n">
        <v>0</v>
      </c>
      <c r="W4499" s="3" t="n">
        <v>0</v>
      </c>
      <c r="X4499" s="3" t="n">
        <v>0</v>
      </c>
      <c r="Y4499" s="3" t="s">
        <v>30</v>
      </c>
      <c r="Z4499" s="3" t="s">
        <v>30</v>
      </c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/>
      <c r="BD4499" s="3"/>
      <c r="BE4499" s="3"/>
      <c r="BF4499" s="3"/>
      <c r="BG4499" s="3"/>
      <c r="BH4499" s="3"/>
      <c r="BI4499" s="3"/>
      <c r="BJ4499" s="3"/>
    </row>
    <row r="4500" customFormat="false" ht="15.75" hidden="false" customHeight="false" outlineLevel="0" collapsed="false">
      <c r="A4500" s="3" t="n">
        <v>4499</v>
      </c>
      <c r="B4500" s="3" t="s">
        <v>13161</v>
      </c>
      <c r="C4500" s="3" t="s">
        <v>13162</v>
      </c>
      <c r="D4500" s="3" t="n">
        <v>1</v>
      </c>
      <c r="E4500" s="3" t="n">
        <v>9.1063998</v>
      </c>
      <c r="F4500" s="3" t="n">
        <v>327</v>
      </c>
      <c r="G4500" s="3" t="n">
        <v>327</v>
      </c>
      <c r="H4500" s="3" t="n">
        <v>15</v>
      </c>
      <c r="I4500" s="3" t="n">
        <v>15</v>
      </c>
      <c r="J4500" s="3" t="n">
        <v>358</v>
      </c>
      <c r="K4500" s="3" t="n">
        <v>358</v>
      </c>
      <c r="L4500" s="3" t="n">
        <v>43</v>
      </c>
      <c r="M4500" s="3" t="n">
        <v>43</v>
      </c>
      <c r="N4500" s="3" t="n">
        <v>19</v>
      </c>
      <c r="O4500" s="3" t="n">
        <v>-1</v>
      </c>
      <c r="P4500" s="3" t="n">
        <v>8.6</v>
      </c>
      <c r="Q4500" s="3" t="n">
        <v>24.2</v>
      </c>
      <c r="R4500" s="3" t="s">
        <v>13163</v>
      </c>
      <c r="S4500" s="4" t="n">
        <v>45747.7340277778</v>
      </c>
      <c r="T4500" s="3" t="s">
        <v>85</v>
      </c>
      <c r="U4500" s="3" t="s">
        <v>85</v>
      </c>
      <c r="V4500" s="3" t="n">
        <v>1</v>
      </c>
      <c r="W4500" s="3" t="n">
        <v>0</v>
      </c>
      <c r="X4500" s="3" t="n">
        <v>0</v>
      </c>
      <c r="Y4500" s="3" t="s">
        <v>30</v>
      </c>
      <c r="Z4500" s="3" t="s">
        <v>30</v>
      </c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  <c r="BD4500" s="3"/>
      <c r="BE4500" s="3"/>
      <c r="BF4500" s="3"/>
      <c r="BG4500" s="3"/>
      <c r="BH4500" s="3"/>
      <c r="BI4500" s="3"/>
      <c r="BJ4500" s="3"/>
    </row>
    <row r="4501" customFormat="false" ht="15.75" hidden="false" customHeight="false" outlineLevel="0" collapsed="false">
      <c r="A4501" s="3" t="n">
        <v>4500</v>
      </c>
      <c r="B4501" s="3" t="s">
        <v>13164</v>
      </c>
      <c r="C4501" s="3" t="s">
        <v>13165</v>
      </c>
      <c r="D4501" s="3" t="n">
        <v>1</v>
      </c>
      <c r="E4501" s="3" t="n">
        <v>3.6199971</v>
      </c>
      <c r="F4501" s="3" t="n">
        <v>96</v>
      </c>
      <c r="G4501" s="3" t="n">
        <v>96</v>
      </c>
      <c r="H4501" s="3" t="n">
        <v>26</v>
      </c>
      <c r="I4501" s="3" t="n">
        <v>26</v>
      </c>
      <c r="J4501" s="3" t="n">
        <v>106</v>
      </c>
      <c r="K4501" s="3" t="n">
        <v>106</v>
      </c>
      <c r="L4501" s="3" t="n">
        <v>12</v>
      </c>
      <c r="M4501" s="3" t="n">
        <v>12</v>
      </c>
      <c r="N4501" s="3" t="n">
        <v>-1</v>
      </c>
      <c r="O4501" s="3" t="n">
        <v>-1</v>
      </c>
      <c r="P4501" s="3" t="n">
        <v>9</v>
      </c>
      <c r="Q4501" s="3" t="n">
        <v>24.2</v>
      </c>
      <c r="R4501" s="3" t="s">
        <v>13166</v>
      </c>
      <c r="S4501" s="4" t="n">
        <v>45747.734212963</v>
      </c>
      <c r="T4501" s="3" t="s">
        <v>3197</v>
      </c>
      <c r="U4501" s="3" t="s">
        <v>3197</v>
      </c>
      <c r="V4501" s="3" t="n">
        <v>0</v>
      </c>
      <c r="W4501" s="3" t="n">
        <v>0</v>
      </c>
      <c r="X4501" s="3" t="n">
        <v>0</v>
      </c>
      <c r="Y4501" s="3" t="s">
        <v>30</v>
      </c>
      <c r="Z4501" s="3" t="s">
        <v>30</v>
      </c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  <c r="BD4501" s="3"/>
      <c r="BE4501" s="3"/>
      <c r="BF4501" s="3"/>
      <c r="BG4501" s="3"/>
      <c r="BH4501" s="3"/>
      <c r="BI4501" s="3"/>
      <c r="BJ4501" s="3"/>
    </row>
    <row r="4502" customFormat="false" ht="15.75" hidden="false" customHeight="false" outlineLevel="0" collapsed="false">
      <c r="A4502" s="3" t="n">
        <v>4501</v>
      </c>
      <c r="B4502" s="3" t="s">
        <v>13167</v>
      </c>
      <c r="C4502" s="3" t="s">
        <v>13168</v>
      </c>
      <c r="D4502" s="3" t="n">
        <v>1</v>
      </c>
      <c r="E4502" s="3" t="n">
        <v>7.6558051</v>
      </c>
      <c r="F4502" s="3" t="n">
        <v>124</v>
      </c>
      <c r="G4502" s="3" t="n">
        <v>124</v>
      </c>
      <c r="H4502" s="3" t="n">
        <v>32</v>
      </c>
      <c r="I4502" s="3" t="n">
        <v>32</v>
      </c>
      <c r="J4502" s="3" t="n">
        <v>144</v>
      </c>
      <c r="K4502" s="3" t="n">
        <v>144</v>
      </c>
      <c r="L4502" s="3" t="n">
        <v>19</v>
      </c>
      <c r="M4502" s="3" t="n">
        <v>19</v>
      </c>
      <c r="N4502" s="3" t="n">
        <v>-1</v>
      </c>
      <c r="O4502" s="3" t="n">
        <v>-1</v>
      </c>
      <c r="P4502" s="3" t="n">
        <v>9</v>
      </c>
      <c r="Q4502" s="3" t="n">
        <v>24.2</v>
      </c>
      <c r="R4502" s="3" t="s">
        <v>13169</v>
      </c>
      <c r="S4502" s="4" t="n">
        <v>45747.7344560185</v>
      </c>
      <c r="T4502" s="3" t="s">
        <v>65</v>
      </c>
      <c r="U4502" s="3" t="s">
        <v>65</v>
      </c>
      <c r="V4502" s="3" t="n">
        <v>0</v>
      </c>
      <c r="W4502" s="3" t="n">
        <v>0</v>
      </c>
      <c r="X4502" s="3" t="n">
        <v>0</v>
      </c>
      <c r="Y4502" s="3" t="s">
        <v>30</v>
      </c>
      <c r="Z4502" s="3" t="s">
        <v>30</v>
      </c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  <c r="BD4502" s="3"/>
      <c r="BE4502" s="3"/>
      <c r="BF4502" s="3"/>
      <c r="BG4502" s="3"/>
      <c r="BH4502" s="3"/>
      <c r="BI4502" s="3"/>
      <c r="BJ4502" s="3"/>
    </row>
    <row r="4503" customFormat="false" ht="15.75" hidden="false" customHeight="false" outlineLevel="0" collapsed="false">
      <c r="A4503" s="3" t="n">
        <v>4502</v>
      </c>
      <c r="B4503" s="3" t="s">
        <v>13170</v>
      </c>
      <c r="C4503" s="3" t="s">
        <v>13171</v>
      </c>
      <c r="D4503" s="3" t="n">
        <v>1</v>
      </c>
      <c r="E4503" s="3" t="n">
        <v>0.0396608</v>
      </c>
      <c r="F4503" s="3" t="n">
        <v>3</v>
      </c>
      <c r="G4503" s="3" t="n">
        <v>3</v>
      </c>
      <c r="H4503" s="3" t="n">
        <v>1</v>
      </c>
      <c r="I4503" s="3" t="n">
        <v>1</v>
      </c>
      <c r="J4503" s="3" t="n">
        <v>0</v>
      </c>
      <c r="K4503" s="3" t="n">
        <v>0</v>
      </c>
      <c r="L4503" s="3" t="n">
        <v>0</v>
      </c>
      <c r="M4503" s="3" t="n">
        <v>0</v>
      </c>
      <c r="N4503" s="3" t="n">
        <v>-1</v>
      </c>
      <c r="O4503" s="3" t="n">
        <v>-1</v>
      </c>
      <c r="P4503" s="3" t="n">
        <v>9</v>
      </c>
      <c r="Q4503" s="3" t="n">
        <v>24.2</v>
      </c>
      <c r="R4503" s="3" t="s">
        <v>13172</v>
      </c>
      <c r="S4503" s="4" t="n">
        <v>45747.7344907407</v>
      </c>
      <c r="T4503" s="3" t="s">
        <v>256</v>
      </c>
      <c r="U4503" s="3" t="s">
        <v>256</v>
      </c>
      <c r="V4503" s="3" t="n">
        <v>0</v>
      </c>
      <c r="W4503" s="3" t="n">
        <v>0</v>
      </c>
      <c r="X4503" s="3" t="n">
        <v>0</v>
      </c>
      <c r="Y4503" s="3" t="s">
        <v>30</v>
      </c>
      <c r="Z4503" s="3" t="s">
        <v>30</v>
      </c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  <c r="BD4503" s="3"/>
      <c r="BE4503" s="3"/>
      <c r="BF4503" s="3"/>
      <c r="BG4503" s="3"/>
      <c r="BH4503" s="3"/>
      <c r="BI4503" s="3"/>
      <c r="BJ4503" s="3"/>
    </row>
    <row r="4504" customFormat="false" ht="15.75" hidden="false" customHeight="false" outlineLevel="0" collapsed="false">
      <c r="A4504" s="3" t="n">
        <v>4503</v>
      </c>
      <c r="B4504" s="3" t="s">
        <v>13173</v>
      </c>
      <c r="C4504" s="3" t="s">
        <v>13174</v>
      </c>
      <c r="D4504" s="3" t="n">
        <v>1</v>
      </c>
      <c r="E4504" s="3" t="n">
        <v>9.2274147</v>
      </c>
      <c r="F4504" s="3" t="n">
        <v>251</v>
      </c>
      <c r="G4504" s="3" t="n">
        <v>251</v>
      </c>
      <c r="H4504" s="3" t="n">
        <v>22</v>
      </c>
      <c r="I4504" s="3" t="n">
        <v>22</v>
      </c>
      <c r="J4504" s="3" t="n">
        <v>277</v>
      </c>
      <c r="K4504" s="3" t="n">
        <v>277</v>
      </c>
      <c r="L4504" s="3" t="n">
        <v>43</v>
      </c>
      <c r="M4504" s="3" t="n">
        <v>43</v>
      </c>
      <c r="N4504" s="3" t="n">
        <v>-1</v>
      </c>
      <c r="O4504" s="3" t="n">
        <v>-1</v>
      </c>
      <c r="P4504" s="3" t="n">
        <v>9</v>
      </c>
      <c r="Q4504" s="3" t="n">
        <v>24.2</v>
      </c>
      <c r="R4504" s="3" t="s">
        <v>13175</v>
      </c>
      <c r="S4504" s="4" t="n">
        <v>45747.7346759259</v>
      </c>
      <c r="T4504" s="3" t="s">
        <v>3197</v>
      </c>
      <c r="U4504" s="3" t="s">
        <v>3197</v>
      </c>
      <c r="V4504" s="3" t="n">
        <v>0</v>
      </c>
      <c r="W4504" s="3" t="n">
        <v>0</v>
      </c>
      <c r="X4504" s="3" t="n">
        <v>0</v>
      </c>
      <c r="Y4504" s="3" t="s">
        <v>30</v>
      </c>
      <c r="Z4504" s="3" t="s">
        <v>30</v>
      </c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3"/>
      <c r="BG4504" s="3"/>
      <c r="BH4504" s="3"/>
      <c r="BI4504" s="3"/>
      <c r="BJ4504" s="3"/>
    </row>
    <row r="4505" customFormat="false" ht="15.75" hidden="false" customHeight="false" outlineLevel="0" collapsed="false">
      <c r="A4505" s="3" t="n">
        <v>4504</v>
      </c>
      <c r="B4505" s="3" t="s">
        <v>13176</v>
      </c>
      <c r="C4505" s="3" t="s">
        <v>13177</v>
      </c>
      <c r="D4505" s="3" t="n">
        <v>1</v>
      </c>
      <c r="E4505" s="3" t="n">
        <v>11.1690201</v>
      </c>
      <c r="F4505" s="3" t="n">
        <v>368</v>
      </c>
      <c r="G4505" s="3" t="n">
        <v>368</v>
      </c>
      <c r="H4505" s="3" t="n">
        <v>24</v>
      </c>
      <c r="I4505" s="3" t="n">
        <v>24</v>
      </c>
      <c r="J4505" s="3" t="n">
        <v>399</v>
      </c>
      <c r="K4505" s="3" t="n">
        <v>399</v>
      </c>
      <c r="L4505" s="3" t="n">
        <v>67</v>
      </c>
      <c r="M4505" s="3" t="n">
        <v>67</v>
      </c>
      <c r="N4505" s="3" t="n">
        <v>-1</v>
      </c>
      <c r="O4505" s="3" t="n">
        <v>-1</v>
      </c>
      <c r="P4505" s="3" t="n">
        <v>9</v>
      </c>
      <c r="Q4505" s="3" t="n">
        <v>24.2</v>
      </c>
      <c r="R4505" s="3" t="s">
        <v>13178</v>
      </c>
      <c r="S4505" s="4" t="n">
        <v>45747.7349189815</v>
      </c>
      <c r="T4505" s="3" t="s">
        <v>3197</v>
      </c>
      <c r="U4505" s="3" t="s">
        <v>3197</v>
      </c>
      <c r="V4505" s="3" t="n">
        <v>0</v>
      </c>
      <c r="W4505" s="3" t="n">
        <v>0</v>
      </c>
      <c r="X4505" s="3" t="n">
        <v>0</v>
      </c>
      <c r="Y4505" s="3" t="s">
        <v>30</v>
      </c>
      <c r="Z4505" s="3" t="s">
        <v>30</v>
      </c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  <c r="BD4505" s="3"/>
      <c r="BE4505" s="3"/>
      <c r="BF4505" s="3"/>
      <c r="BG4505" s="3"/>
      <c r="BH4505" s="3"/>
      <c r="BI4505" s="3"/>
      <c r="BJ4505" s="3"/>
    </row>
    <row r="4506" customFormat="false" ht="15.75" hidden="false" customHeight="false" outlineLevel="0" collapsed="false">
      <c r="A4506" s="3" t="n">
        <v>4505</v>
      </c>
      <c r="B4506" s="3" t="s">
        <v>13179</v>
      </c>
      <c r="C4506" s="3" t="s">
        <v>13180</v>
      </c>
      <c r="D4506" s="3" t="n">
        <v>1</v>
      </c>
      <c r="E4506" s="3" t="n">
        <v>2.0927693</v>
      </c>
      <c r="F4506" s="3" t="n">
        <v>177</v>
      </c>
      <c r="G4506" s="3" t="n">
        <v>177</v>
      </c>
      <c r="H4506" s="3" t="n">
        <v>26</v>
      </c>
      <c r="I4506" s="3" t="n">
        <v>26</v>
      </c>
      <c r="J4506" s="3" t="n">
        <v>171</v>
      </c>
      <c r="K4506" s="3" t="n">
        <v>171</v>
      </c>
      <c r="L4506" s="3" t="n">
        <v>21</v>
      </c>
      <c r="M4506" s="3" t="n">
        <v>21</v>
      </c>
      <c r="N4506" s="3" t="n">
        <v>-1</v>
      </c>
      <c r="O4506" s="3" t="n">
        <v>-1</v>
      </c>
      <c r="P4506" s="3" t="n">
        <v>9</v>
      </c>
      <c r="Q4506" s="3" t="n">
        <v>24.2</v>
      </c>
      <c r="R4506" s="3" t="s">
        <v>13181</v>
      </c>
      <c r="S4506" s="4" t="n">
        <v>45747.7350462963</v>
      </c>
      <c r="T4506" s="3" t="s">
        <v>256</v>
      </c>
      <c r="U4506" s="3" t="s">
        <v>256</v>
      </c>
      <c r="V4506" s="3" t="n">
        <v>0</v>
      </c>
      <c r="W4506" s="3" t="n">
        <v>0</v>
      </c>
      <c r="X4506" s="3" t="n">
        <v>0</v>
      </c>
      <c r="Y4506" s="3" t="s">
        <v>30</v>
      </c>
      <c r="Z4506" s="3" t="s">
        <v>30</v>
      </c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  <c r="BF4506" s="3"/>
      <c r="BG4506" s="3"/>
      <c r="BH4506" s="3"/>
      <c r="BI4506" s="3"/>
      <c r="BJ4506" s="3"/>
    </row>
    <row r="4507" customFormat="false" ht="15.75" hidden="false" customHeight="false" outlineLevel="0" collapsed="false">
      <c r="A4507" s="3" t="n">
        <v>4506</v>
      </c>
      <c r="B4507" s="3" t="s">
        <v>13182</v>
      </c>
      <c r="C4507" s="3" t="s">
        <v>13183</v>
      </c>
      <c r="D4507" s="3" t="n">
        <v>1</v>
      </c>
      <c r="E4507" s="3" t="n">
        <v>8.9429597</v>
      </c>
      <c r="F4507" s="3" t="n">
        <v>251</v>
      </c>
      <c r="G4507" s="3" t="n">
        <v>251</v>
      </c>
      <c r="H4507" s="3" t="n">
        <v>22</v>
      </c>
      <c r="I4507" s="3" t="n">
        <v>22</v>
      </c>
      <c r="J4507" s="3" t="n">
        <v>277</v>
      </c>
      <c r="K4507" s="3" t="n">
        <v>277</v>
      </c>
      <c r="L4507" s="3" t="n">
        <v>43</v>
      </c>
      <c r="M4507" s="3" t="n">
        <v>43</v>
      </c>
      <c r="N4507" s="3" t="n">
        <v>-1</v>
      </c>
      <c r="O4507" s="3" t="n">
        <v>-1</v>
      </c>
      <c r="P4507" s="3" t="n">
        <v>9.1</v>
      </c>
      <c r="Q4507" s="3" t="n">
        <v>24.2</v>
      </c>
      <c r="R4507" s="3" t="s">
        <v>13184</v>
      </c>
      <c r="S4507" s="4" t="n">
        <v>45747.7352199074</v>
      </c>
      <c r="T4507" s="3" t="s">
        <v>3197</v>
      </c>
      <c r="U4507" s="3" t="s">
        <v>3197</v>
      </c>
      <c r="V4507" s="3" t="n">
        <v>0</v>
      </c>
      <c r="W4507" s="3" t="n">
        <v>0</v>
      </c>
      <c r="X4507" s="3" t="n">
        <v>0</v>
      </c>
      <c r="Y4507" s="3" t="s">
        <v>30</v>
      </c>
      <c r="Z4507" s="3" t="s">
        <v>30</v>
      </c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  <c r="BF4507" s="3"/>
      <c r="BG4507" s="3"/>
      <c r="BH4507" s="3"/>
      <c r="BI4507" s="3"/>
      <c r="BJ4507" s="3"/>
    </row>
    <row r="4508" customFormat="false" ht="15.75" hidden="false" customHeight="false" outlineLevel="0" collapsed="false">
      <c r="A4508" s="3" t="n">
        <v>4507</v>
      </c>
      <c r="B4508" s="3" t="s">
        <v>13185</v>
      </c>
      <c r="C4508" s="3" t="s">
        <v>13186</v>
      </c>
      <c r="D4508" s="3" t="n">
        <v>1</v>
      </c>
      <c r="E4508" s="3" t="n">
        <v>10.8014998</v>
      </c>
      <c r="F4508" s="3" t="n">
        <v>368</v>
      </c>
      <c r="G4508" s="3" t="n">
        <v>368</v>
      </c>
      <c r="H4508" s="3" t="n">
        <v>24</v>
      </c>
      <c r="I4508" s="3" t="n">
        <v>24</v>
      </c>
      <c r="J4508" s="3" t="n">
        <v>399</v>
      </c>
      <c r="K4508" s="3" t="n">
        <v>399</v>
      </c>
      <c r="L4508" s="3" t="n">
        <v>67</v>
      </c>
      <c r="M4508" s="3" t="n">
        <v>67</v>
      </c>
      <c r="N4508" s="3" t="n">
        <v>-1</v>
      </c>
      <c r="O4508" s="3" t="n">
        <v>-1</v>
      </c>
      <c r="P4508" s="3" t="n">
        <v>9.1</v>
      </c>
      <c r="Q4508" s="3" t="n">
        <v>24.2</v>
      </c>
      <c r="R4508" s="3" t="s">
        <v>13187</v>
      </c>
      <c r="S4508" s="4" t="n">
        <v>45747.7354398148</v>
      </c>
      <c r="T4508" s="3" t="s">
        <v>3197</v>
      </c>
      <c r="U4508" s="3" t="s">
        <v>3197</v>
      </c>
      <c r="V4508" s="3" t="n">
        <v>0</v>
      </c>
      <c r="W4508" s="3" t="n">
        <v>0</v>
      </c>
      <c r="X4508" s="3" t="n">
        <v>0</v>
      </c>
      <c r="Y4508" s="3" t="s">
        <v>30</v>
      </c>
      <c r="Z4508" s="3" t="s">
        <v>30</v>
      </c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  <c r="BD4508" s="3"/>
      <c r="BE4508" s="3"/>
      <c r="BF4508" s="3"/>
      <c r="BG4508" s="3"/>
      <c r="BH4508" s="3"/>
      <c r="BI4508" s="3"/>
      <c r="BJ4508" s="3"/>
    </row>
    <row r="4509" customFormat="false" ht="15.75" hidden="false" customHeight="false" outlineLevel="0" collapsed="false">
      <c r="A4509" s="3" t="n">
        <v>4508</v>
      </c>
      <c r="B4509" s="3" t="s">
        <v>13188</v>
      </c>
      <c r="C4509" s="3" t="s">
        <v>13189</v>
      </c>
      <c r="D4509" s="3" t="n">
        <v>1</v>
      </c>
      <c r="E4509" s="3" t="n">
        <v>2.0126455</v>
      </c>
      <c r="F4509" s="3" t="n">
        <v>177</v>
      </c>
      <c r="G4509" s="3" t="n">
        <v>177</v>
      </c>
      <c r="H4509" s="3" t="n">
        <v>26</v>
      </c>
      <c r="I4509" s="3" t="n">
        <v>26</v>
      </c>
      <c r="J4509" s="3" t="n">
        <v>171</v>
      </c>
      <c r="K4509" s="3" t="n">
        <v>171</v>
      </c>
      <c r="L4509" s="3" t="n">
        <v>21</v>
      </c>
      <c r="M4509" s="3" t="n">
        <v>21</v>
      </c>
      <c r="N4509" s="3" t="n">
        <v>-1</v>
      </c>
      <c r="O4509" s="3" t="n">
        <v>-1</v>
      </c>
      <c r="P4509" s="3" t="n">
        <v>9.1</v>
      </c>
      <c r="Q4509" s="3" t="n">
        <v>24.2</v>
      </c>
      <c r="R4509" s="3" t="s">
        <v>13190</v>
      </c>
      <c r="S4509" s="4" t="n">
        <v>45747.7355555556</v>
      </c>
      <c r="T4509" s="3" t="s">
        <v>256</v>
      </c>
      <c r="U4509" s="3" t="s">
        <v>256</v>
      </c>
      <c r="V4509" s="3" t="n">
        <v>0</v>
      </c>
      <c r="W4509" s="3" t="n">
        <v>0</v>
      </c>
      <c r="X4509" s="3" t="n">
        <v>0</v>
      </c>
      <c r="Y4509" s="3" t="s">
        <v>30</v>
      </c>
      <c r="Z4509" s="3" t="s">
        <v>30</v>
      </c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  <c r="BD4509" s="3"/>
      <c r="BE4509" s="3"/>
      <c r="BF4509" s="3"/>
      <c r="BG4509" s="3"/>
      <c r="BH4509" s="3"/>
      <c r="BI4509" s="3"/>
      <c r="BJ4509" s="3"/>
    </row>
    <row r="4510" customFormat="false" ht="15.75" hidden="false" customHeight="false" outlineLevel="0" collapsed="false">
      <c r="A4510" s="3" t="n">
        <v>4509</v>
      </c>
      <c r="B4510" s="3" t="s">
        <v>13191</v>
      </c>
      <c r="C4510" s="3" t="s">
        <v>13192</v>
      </c>
      <c r="D4510" s="3" t="n">
        <v>1</v>
      </c>
      <c r="E4510" s="3" t="n">
        <v>16.4807402</v>
      </c>
      <c r="F4510" s="3" t="n">
        <v>664</v>
      </c>
      <c r="G4510" s="3" t="n">
        <v>664</v>
      </c>
      <c r="H4510" s="3" t="n">
        <v>23</v>
      </c>
      <c r="I4510" s="3" t="n">
        <v>23</v>
      </c>
      <c r="J4510" s="3" t="n">
        <v>780</v>
      </c>
      <c r="K4510" s="3" t="n">
        <v>780</v>
      </c>
      <c r="L4510" s="3" t="n">
        <v>129</v>
      </c>
      <c r="M4510" s="3" t="n">
        <v>129</v>
      </c>
      <c r="N4510" s="3" t="n">
        <v>-1</v>
      </c>
      <c r="O4510" s="3" t="n">
        <v>-1</v>
      </c>
      <c r="P4510" s="3" t="n">
        <v>9.2</v>
      </c>
      <c r="Q4510" s="3" t="n">
        <v>24.2</v>
      </c>
      <c r="R4510" s="3" t="s">
        <v>13193</v>
      </c>
      <c r="S4510" s="4" t="n">
        <v>45747.7358912037</v>
      </c>
      <c r="T4510" s="3" t="s">
        <v>3197</v>
      </c>
      <c r="U4510" s="3" t="s">
        <v>3197</v>
      </c>
      <c r="V4510" s="3" t="n">
        <v>0</v>
      </c>
      <c r="W4510" s="3" t="n">
        <v>0</v>
      </c>
      <c r="X4510" s="3" t="n">
        <v>0</v>
      </c>
      <c r="Y4510" s="3" t="s">
        <v>30</v>
      </c>
      <c r="Z4510" s="3" t="s">
        <v>30</v>
      </c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3"/>
      <c r="BG4510" s="3"/>
      <c r="BH4510" s="3"/>
      <c r="BI4510" s="3"/>
      <c r="BJ4510" s="3"/>
    </row>
    <row r="4511" customFormat="false" ht="15.75" hidden="false" customHeight="false" outlineLevel="0" collapsed="false">
      <c r="A4511" s="3" t="n">
        <v>4510</v>
      </c>
      <c r="B4511" s="3" t="s">
        <v>13194</v>
      </c>
      <c r="C4511" s="3" t="s">
        <v>13195</v>
      </c>
      <c r="D4511" s="3" t="n">
        <v>1</v>
      </c>
      <c r="E4511" s="3" t="n">
        <v>17.25351</v>
      </c>
      <c r="F4511" s="3" t="n">
        <v>781</v>
      </c>
      <c r="G4511" s="3" t="n">
        <v>781</v>
      </c>
      <c r="H4511" s="3" t="n">
        <v>25</v>
      </c>
      <c r="I4511" s="3" t="n">
        <v>25</v>
      </c>
      <c r="J4511" s="3" t="n">
        <v>902</v>
      </c>
      <c r="K4511" s="3" t="n">
        <v>902</v>
      </c>
      <c r="L4511" s="3" t="n">
        <v>153</v>
      </c>
      <c r="M4511" s="3" t="n">
        <v>153</v>
      </c>
      <c r="N4511" s="3" t="n">
        <v>-1</v>
      </c>
      <c r="O4511" s="3" t="n">
        <v>-1</v>
      </c>
      <c r="P4511" s="3" t="n">
        <v>9.2</v>
      </c>
      <c r="Q4511" s="3" t="n">
        <v>24.2</v>
      </c>
      <c r="R4511" s="3" t="s">
        <v>13196</v>
      </c>
      <c r="S4511" s="4" t="n">
        <v>45747.7362615741</v>
      </c>
      <c r="T4511" s="3" t="s">
        <v>3197</v>
      </c>
      <c r="U4511" s="3" t="s">
        <v>3197</v>
      </c>
      <c r="V4511" s="3" t="n">
        <v>0</v>
      </c>
      <c r="W4511" s="3" t="n">
        <v>0</v>
      </c>
      <c r="X4511" s="3" t="n">
        <v>0</v>
      </c>
      <c r="Y4511" s="3" t="s">
        <v>30</v>
      </c>
      <c r="Z4511" s="3" t="s">
        <v>30</v>
      </c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3"/>
      <c r="BG4511" s="3"/>
      <c r="BH4511" s="3"/>
      <c r="BI4511" s="3"/>
      <c r="BJ4511" s="3"/>
    </row>
    <row r="4512" customFormat="false" ht="15.75" hidden="false" customHeight="false" outlineLevel="0" collapsed="false">
      <c r="A4512" s="3" t="n">
        <v>4511</v>
      </c>
      <c r="B4512" s="3" t="s">
        <v>13197</v>
      </c>
      <c r="C4512" s="3" t="s">
        <v>13198</v>
      </c>
      <c r="D4512" s="3" t="n">
        <v>1</v>
      </c>
      <c r="E4512" s="3" t="n">
        <v>2.7250571</v>
      </c>
      <c r="F4512" s="3" t="n">
        <v>207</v>
      </c>
      <c r="G4512" s="3" t="n">
        <v>207</v>
      </c>
      <c r="H4512" s="3" t="n">
        <v>26</v>
      </c>
      <c r="I4512" s="3" t="n">
        <v>26</v>
      </c>
      <c r="J4512" s="3" t="n">
        <v>214</v>
      </c>
      <c r="K4512" s="3" t="n">
        <v>214</v>
      </c>
      <c r="L4512" s="3" t="n">
        <v>21</v>
      </c>
      <c r="M4512" s="3" t="n">
        <v>21</v>
      </c>
      <c r="N4512" s="3" t="n">
        <v>-1</v>
      </c>
      <c r="O4512" s="3" t="n">
        <v>-1</v>
      </c>
      <c r="P4512" s="3" t="n">
        <v>9.2</v>
      </c>
      <c r="Q4512" s="3" t="n">
        <v>24.2</v>
      </c>
      <c r="R4512" s="3" t="s">
        <v>13199</v>
      </c>
      <c r="S4512" s="4" t="n">
        <v>45747.736412037</v>
      </c>
      <c r="T4512" s="3" t="s">
        <v>256</v>
      </c>
      <c r="U4512" s="3" t="s">
        <v>256</v>
      </c>
      <c r="V4512" s="3" t="n">
        <v>0</v>
      </c>
      <c r="W4512" s="3" t="n">
        <v>0</v>
      </c>
      <c r="X4512" s="3" t="n">
        <v>0</v>
      </c>
      <c r="Y4512" s="3" t="s">
        <v>30</v>
      </c>
      <c r="Z4512" s="3" t="s">
        <v>30</v>
      </c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  <c r="BF4512" s="3"/>
      <c r="BG4512" s="3"/>
      <c r="BH4512" s="3"/>
      <c r="BI4512" s="3"/>
      <c r="BJ4512" s="3"/>
    </row>
    <row r="4513" customFormat="false" ht="15.75" hidden="false" customHeight="false" outlineLevel="0" collapsed="false">
      <c r="A4513" s="3" t="n">
        <v>4512</v>
      </c>
      <c r="B4513" s="3" t="s">
        <v>13200</v>
      </c>
      <c r="C4513" s="3" t="s">
        <v>13201</v>
      </c>
      <c r="D4513" s="3" t="n">
        <v>1</v>
      </c>
      <c r="E4513" s="3" t="n">
        <v>7.9663489</v>
      </c>
      <c r="F4513" s="3" t="n">
        <v>251</v>
      </c>
      <c r="G4513" s="3" t="n">
        <v>251</v>
      </c>
      <c r="H4513" s="3" t="n">
        <v>22</v>
      </c>
      <c r="I4513" s="3" t="n">
        <v>22</v>
      </c>
      <c r="J4513" s="3" t="n">
        <v>277</v>
      </c>
      <c r="K4513" s="3" t="n">
        <v>277</v>
      </c>
      <c r="L4513" s="3" t="n">
        <v>43</v>
      </c>
      <c r="M4513" s="3" t="n">
        <v>43</v>
      </c>
      <c r="N4513" s="3" t="n">
        <v>-1</v>
      </c>
      <c r="O4513" s="3" t="n">
        <v>-1</v>
      </c>
      <c r="P4513" s="3" t="n">
        <v>9.2</v>
      </c>
      <c r="Q4513" s="3" t="n">
        <v>24.2</v>
      </c>
      <c r="R4513" s="3" t="s">
        <v>13202</v>
      </c>
      <c r="S4513" s="4" t="n">
        <v>45747.7365740741</v>
      </c>
      <c r="T4513" s="3" t="s">
        <v>3197</v>
      </c>
      <c r="U4513" s="3" t="s">
        <v>3197</v>
      </c>
      <c r="V4513" s="3" t="n">
        <v>0</v>
      </c>
      <c r="W4513" s="3" t="n">
        <v>0</v>
      </c>
      <c r="X4513" s="3" t="n">
        <v>0</v>
      </c>
      <c r="Y4513" s="3" t="s">
        <v>30</v>
      </c>
      <c r="Z4513" s="3" t="s">
        <v>30</v>
      </c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3"/>
      <c r="BG4513" s="3"/>
      <c r="BH4513" s="3"/>
      <c r="BI4513" s="3"/>
      <c r="BJ4513" s="3"/>
    </row>
    <row r="4514" customFormat="false" ht="15.75" hidden="false" customHeight="false" outlineLevel="0" collapsed="false">
      <c r="A4514" s="3" t="n">
        <v>4513</v>
      </c>
      <c r="B4514" s="3" t="s">
        <v>13203</v>
      </c>
      <c r="C4514" s="3" t="s">
        <v>13204</v>
      </c>
      <c r="D4514" s="3" t="n">
        <v>1</v>
      </c>
      <c r="E4514" s="3" t="n">
        <v>9.5080716</v>
      </c>
      <c r="F4514" s="3" t="n">
        <v>368</v>
      </c>
      <c r="G4514" s="3" t="n">
        <v>368</v>
      </c>
      <c r="H4514" s="3" t="n">
        <v>24</v>
      </c>
      <c r="I4514" s="3" t="n">
        <v>24</v>
      </c>
      <c r="J4514" s="3" t="n">
        <v>399</v>
      </c>
      <c r="K4514" s="3" t="n">
        <v>399</v>
      </c>
      <c r="L4514" s="3" t="n">
        <v>67</v>
      </c>
      <c r="M4514" s="3" t="n">
        <v>67</v>
      </c>
      <c r="N4514" s="3" t="n">
        <v>-1</v>
      </c>
      <c r="O4514" s="3" t="n">
        <v>-1</v>
      </c>
      <c r="P4514" s="3" t="n">
        <v>9.2</v>
      </c>
      <c r="Q4514" s="3" t="n">
        <v>24.2</v>
      </c>
      <c r="R4514" s="3" t="s">
        <v>13205</v>
      </c>
      <c r="S4514" s="4" t="n">
        <v>45747.7367708333</v>
      </c>
      <c r="T4514" s="3" t="s">
        <v>3197</v>
      </c>
      <c r="U4514" s="3" t="s">
        <v>3197</v>
      </c>
      <c r="V4514" s="3" t="n">
        <v>0</v>
      </c>
      <c r="W4514" s="3" t="n">
        <v>0</v>
      </c>
      <c r="X4514" s="3" t="n">
        <v>0</v>
      </c>
      <c r="Y4514" s="3" t="s">
        <v>30</v>
      </c>
      <c r="Z4514" s="3" t="s">
        <v>30</v>
      </c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  <c r="BF4514" s="3"/>
      <c r="BG4514" s="3"/>
      <c r="BH4514" s="3"/>
      <c r="BI4514" s="3"/>
      <c r="BJ4514" s="3"/>
    </row>
    <row r="4515" customFormat="false" ht="15.75" hidden="false" customHeight="false" outlineLevel="0" collapsed="false">
      <c r="A4515" s="3" t="n">
        <v>4514</v>
      </c>
      <c r="B4515" s="3" t="s">
        <v>13206</v>
      </c>
      <c r="C4515" s="3" t="s">
        <v>13207</v>
      </c>
      <c r="D4515" s="3" t="n">
        <v>1</v>
      </c>
      <c r="E4515" s="3" t="n">
        <v>1.8616044</v>
      </c>
      <c r="F4515" s="3" t="n">
        <v>177</v>
      </c>
      <c r="G4515" s="3" t="n">
        <v>177</v>
      </c>
      <c r="H4515" s="3" t="n">
        <v>26</v>
      </c>
      <c r="I4515" s="3" t="n">
        <v>26</v>
      </c>
      <c r="J4515" s="3" t="n">
        <v>171</v>
      </c>
      <c r="K4515" s="3" t="n">
        <v>171</v>
      </c>
      <c r="L4515" s="3" t="n">
        <v>21</v>
      </c>
      <c r="M4515" s="3" t="n">
        <v>21</v>
      </c>
      <c r="N4515" s="3" t="n">
        <v>-1</v>
      </c>
      <c r="O4515" s="3" t="n">
        <v>-1</v>
      </c>
      <c r="P4515" s="3" t="n">
        <v>9.2</v>
      </c>
      <c r="Q4515" s="3" t="n">
        <v>24.2</v>
      </c>
      <c r="R4515" s="3" t="s">
        <v>13208</v>
      </c>
      <c r="S4515" s="4" t="n">
        <v>45747.736875</v>
      </c>
      <c r="T4515" s="3" t="s">
        <v>256</v>
      </c>
      <c r="U4515" s="3" t="s">
        <v>256</v>
      </c>
      <c r="V4515" s="3" t="n">
        <v>0</v>
      </c>
      <c r="W4515" s="3" t="n">
        <v>0</v>
      </c>
      <c r="X4515" s="3" t="n">
        <v>0</v>
      </c>
      <c r="Y4515" s="3" t="s">
        <v>30</v>
      </c>
      <c r="Z4515" s="3" t="s">
        <v>30</v>
      </c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3"/>
      <c r="BG4515" s="3"/>
      <c r="BH4515" s="3"/>
      <c r="BI4515" s="3"/>
      <c r="BJ4515" s="3"/>
    </row>
    <row r="4516" customFormat="false" ht="15.75" hidden="false" customHeight="false" outlineLevel="0" collapsed="false">
      <c r="A4516" s="3" t="n">
        <v>4515</v>
      </c>
      <c r="B4516" s="3" t="s">
        <v>13209</v>
      </c>
      <c r="C4516" s="3" t="s">
        <v>13210</v>
      </c>
      <c r="D4516" s="3" t="n">
        <v>1</v>
      </c>
      <c r="E4516" s="3" t="n">
        <v>13.9771067</v>
      </c>
      <c r="F4516" s="3" t="n">
        <v>664</v>
      </c>
      <c r="G4516" s="3" t="n">
        <v>664</v>
      </c>
      <c r="H4516" s="3" t="n">
        <v>23</v>
      </c>
      <c r="I4516" s="3" t="n">
        <v>23</v>
      </c>
      <c r="J4516" s="3" t="n">
        <v>780</v>
      </c>
      <c r="K4516" s="3" t="n">
        <v>780</v>
      </c>
      <c r="L4516" s="3" t="n">
        <v>129</v>
      </c>
      <c r="M4516" s="3" t="n">
        <v>129</v>
      </c>
      <c r="N4516" s="3" t="n">
        <v>-1</v>
      </c>
      <c r="O4516" s="3" t="n">
        <v>-1</v>
      </c>
      <c r="P4516" s="3" t="n">
        <v>9.3</v>
      </c>
      <c r="Q4516" s="3" t="n">
        <v>24.2</v>
      </c>
      <c r="R4516" s="3" t="s">
        <v>13211</v>
      </c>
      <c r="S4516" s="4" t="n">
        <v>45747.7371527778</v>
      </c>
      <c r="T4516" s="3" t="s">
        <v>3197</v>
      </c>
      <c r="U4516" s="3" t="s">
        <v>3197</v>
      </c>
      <c r="V4516" s="3" t="n">
        <v>0</v>
      </c>
      <c r="W4516" s="3" t="n">
        <v>0</v>
      </c>
      <c r="X4516" s="3" t="n">
        <v>0</v>
      </c>
      <c r="Y4516" s="3" t="s">
        <v>30</v>
      </c>
      <c r="Z4516" s="3" t="s">
        <v>30</v>
      </c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/>
      <c r="BG4516" s="3"/>
      <c r="BH4516" s="3"/>
      <c r="BI4516" s="3"/>
      <c r="BJ4516" s="3"/>
    </row>
    <row r="4517" customFormat="false" ht="15.75" hidden="false" customHeight="false" outlineLevel="0" collapsed="false">
      <c r="A4517" s="3" t="n">
        <v>4516</v>
      </c>
      <c r="B4517" s="3" t="s">
        <v>13212</v>
      </c>
      <c r="C4517" s="3" t="s">
        <v>13213</v>
      </c>
      <c r="D4517" s="3" t="n">
        <v>1</v>
      </c>
      <c r="E4517" s="3" t="n">
        <v>16.0317079</v>
      </c>
      <c r="F4517" s="3" t="n">
        <v>781</v>
      </c>
      <c r="G4517" s="3" t="n">
        <v>781</v>
      </c>
      <c r="H4517" s="3" t="n">
        <v>25</v>
      </c>
      <c r="I4517" s="3" t="n">
        <v>25</v>
      </c>
      <c r="J4517" s="3" t="n">
        <v>902</v>
      </c>
      <c r="K4517" s="3" t="n">
        <v>902</v>
      </c>
      <c r="L4517" s="3" t="n">
        <v>153</v>
      </c>
      <c r="M4517" s="3" t="n">
        <v>153</v>
      </c>
      <c r="N4517" s="3" t="n">
        <v>-1</v>
      </c>
      <c r="O4517" s="3" t="n">
        <v>-1</v>
      </c>
      <c r="P4517" s="3" t="n">
        <v>9.3</v>
      </c>
      <c r="Q4517" s="3" t="n">
        <v>24.2</v>
      </c>
      <c r="R4517" s="3" t="s">
        <v>13214</v>
      </c>
      <c r="S4517" s="4" t="n">
        <v>45747.7374884259</v>
      </c>
      <c r="T4517" s="3" t="s">
        <v>3197</v>
      </c>
      <c r="U4517" s="3" t="s">
        <v>3197</v>
      </c>
      <c r="V4517" s="3" t="n">
        <v>0</v>
      </c>
      <c r="W4517" s="3" t="n">
        <v>0</v>
      </c>
      <c r="X4517" s="3" t="n">
        <v>0</v>
      </c>
      <c r="Y4517" s="3" t="s">
        <v>30</v>
      </c>
      <c r="Z4517" s="3" t="s">
        <v>30</v>
      </c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3"/>
      <c r="BG4517" s="3"/>
      <c r="BH4517" s="3"/>
      <c r="BI4517" s="3"/>
      <c r="BJ4517" s="3"/>
    </row>
    <row r="4518" customFormat="false" ht="15.75" hidden="false" customHeight="false" outlineLevel="0" collapsed="false">
      <c r="A4518" s="3" t="n">
        <v>4517</v>
      </c>
      <c r="B4518" s="3" t="s">
        <v>13215</v>
      </c>
      <c r="C4518" s="3" t="s">
        <v>13216</v>
      </c>
      <c r="D4518" s="3" t="n">
        <v>1</v>
      </c>
      <c r="E4518" s="3" t="n">
        <v>2.2533553</v>
      </c>
      <c r="F4518" s="3" t="n">
        <v>207</v>
      </c>
      <c r="G4518" s="3" t="n">
        <v>207</v>
      </c>
      <c r="H4518" s="3" t="n">
        <v>26</v>
      </c>
      <c r="I4518" s="3" t="n">
        <v>26</v>
      </c>
      <c r="J4518" s="3" t="n">
        <v>214</v>
      </c>
      <c r="K4518" s="3" t="n">
        <v>214</v>
      </c>
      <c r="L4518" s="3" t="n">
        <v>21</v>
      </c>
      <c r="M4518" s="3" t="n">
        <v>21</v>
      </c>
      <c r="N4518" s="3" t="n">
        <v>-1</v>
      </c>
      <c r="O4518" s="3" t="n">
        <v>-1</v>
      </c>
      <c r="P4518" s="3" t="n">
        <v>9.3</v>
      </c>
      <c r="Q4518" s="3" t="n">
        <v>24.2</v>
      </c>
      <c r="R4518" s="3" t="s">
        <v>13217</v>
      </c>
      <c r="S4518" s="4" t="n">
        <v>45747.7376157407</v>
      </c>
      <c r="T4518" s="3" t="s">
        <v>256</v>
      </c>
      <c r="U4518" s="3" t="s">
        <v>256</v>
      </c>
      <c r="V4518" s="3" t="n">
        <v>0</v>
      </c>
      <c r="W4518" s="3" t="n">
        <v>0</v>
      </c>
      <c r="X4518" s="3" t="n">
        <v>0</v>
      </c>
      <c r="Y4518" s="3" t="s">
        <v>30</v>
      </c>
      <c r="Z4518" s="3" t="s">
        <v>30</v>
      </c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3"/>
      <c r="BG4518" s="3"/>
      <c r="BH4518" s="3"/>
      <c r="BI4518" s="3"/>
      <c r="BJ4518" s="3"/>
    </row>
    <row r="4519" customFormat="false" ht="15.75" hidden="false" customHeight="false" outlineLevel="0" collapsed="false">
      <c r="A4519" s="3" t="n">
        <v>4518</v>
      </c>
      <c r="B4519" s="3" t="s">
        <v>13218</v>
      </c>
      <c r="C4519" s="3" t="s">
        <v>13219</v>
      </c>
      <c r="D4519" s="3" t="n">
        <v>1</v>
      </c>
      <c r="E4519" s="3" t="n">
        <v>7.9510967</v>
      </c>
      <c r="F4519" s="3" t="n">
        <v>251</v>
      </c>
      <c r="G4519" s="3" t="n">
        <v>251</v>
      </c>
      <c r="H4519" s="3" t="n">
        <v>22</v>
      </c>
      <c r="I4519" s="3" t="n">
        <v>22</v>
      </c>
      <c r="J4519" s="3" t="n">
        <v>277</v>
      </c>
      <c r="K4519" s="3" t="n">
        <v>277</v>
      </c>
      <c r="L4519" s="3" t="n">
        <v>43</v>
      </c>
      <c r="M4519" s="3" t="n">
        <v>43</v>
      </c>
      <c r="N4519" s="3" t="n">
        <v>-1</v>
      </c>
      <c r="O4519" s="3" t="n">
        <v>-1</v>
      </c>
      <c r="P4519" s="3" t="n">
        <v>9.3</v>
      </c>
      <c r="Q4519" s="3" t="n">
        <v>24.2</v>
      </c>
      <c r="R4519" s="3" t="s">
        <v>13220</v>
      </c>
      <c r="S4519" s="4" t="n">
        <v>45747.7377662037</v>
      </c>
      <c r="T4519" s="3" t="s">
        <v>3197</v>
      </c>
      <c r="U4519" s="3" t="s">
        <v>3197</v>
      </c>
      <c r="V4519" s="3" t="n">
        <v>0</v>
      </c>
      <c r="W4519" s="3" t="n">
        <v>0</v>
      </c>
      <c r="X4519" s="3" t="n">
        <v>0</v>
      </c>
      <c r="Y4519" s="3" t="s">
        <v>30</v>
      </c>
      <c r="Z4519" s="3" t="s">
        <v>30</v>
      </c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3"/>
      <c r="BG4519" s="3"/>
      <c r="BH4519" s="3"/>
      <c r="BI4519" s="3"/>
      <c r="BJ4519" s="3"/>
    </row>
    <row r="4520" customFormat="false" ht="15.75" hidden="false" customHeight="false" outlineLevel="0" collapsed="false">
      <c r="A4520" s="3" t="n">
        <v>4519</v>
      </c>
      <c r="B4520" s="3" t="s">
        <v>13221</v>
      </c>
      <c r="C4520" s="3" t="s">
        <v>13222</v>
      </c>
      <c r="D4520" s="3" t="n">
        <v>1</v>
      </c>
      <c r="E4520" s="3" t="n">
        <v>9.9242328</v>
      </c>
      <c r="F4520" s="3" t="n">
        <v>368</v>
      </c>
      <c r="G4520" s="3" t="n">
        <v>368</v>
      </c>
      <c r="H4520" s="3" t="n">
        <v>24</v>
      </c>
      <c r="I4520" s="3" t="n">
        <v>24</v>
      </c>
      <c r="J4520" s="3" t="n">
        <v>399</v>
      </c>
      <c r="K4520" s="3" t="n">
        <v>399</v>
      </c>
      <c r="L4520" s="3" t="n">
        <v>67</v>
      </c>
      <c r="M4520" s="3" t="n">
        <v>67</v>
      </c>
      <c r="N4520" s="3" t="n">
        <v>-1</v>
      </c>
      <c r="O4520" s="3" t="n">
        <v>-1</v>
      </c>
      <c r="P4520" s="3" t="n">
        <v>9.3</v>
      </c>
      <c r="Q4520" s="3" t="n">
        <v>24.2</v>
      </c>
      <c r="R4520" s="3" t="s">
        <v>13223</v>
      </c>
      <c r="S4520" s="4" t="n">
        <v>45747.737974537</v>
      </c>
      <c r="T4520" s="3" t="s">
        <v>3197</v>
      </c>
      <c r="U4520" s="3" t="s">
        <v>3197</v>
      </c>
      <c r="V4520" s="3" t="n">
        <v>0</v>
      </c>
      <c r="W4520" s="3" t="n">
        <v>0</v>
      </c>
      <c r="X4520" s="3" t="n">
        <v>0</v>
      </c>
      <c r="Y4520" s="3" t="s">
        <v>30</v>
      </c>
      <c r="Z4520" s="3" t="s">
        <v>30</v>
      </c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/>
      <c r="BG4520" s="3"/>
      <c r="BH4520" s="3"/>
      <c r="BI4520" s="3"/>
      <c r="BJ4520" s="3"/>
    </row>
    <row r="4521" customFormat="false" ht="15.75" hidden="false" customHeight="false" outlineLevel="0" collapsed="false">
      <c r="A4521" s="3" t="n">
        <v>4520</v>
      </c>
      <c r="B4521" s="3" t="s">
        <v>13224</v>
      </c>
      <c r="C4521" s="3" t="s">
        <v>13225</v>
      </c>
      <c r="D4521" s="3" t="n">
        <v>1</v>
      </c>
      <c r="E4521" s="3" t="n">
        <v>1.9015631</v>
      </c>
      <c r="F4521" s="3" t="n">
        <v>177</v>
      </c>
      <c r="G4521" s="3" t="n">
        <v>177</v>
      </c>
      <c r="H4521" s="3" t="n">
        <v>26</v>
      </c>
      <c r="I4521" s="3" t="n">
        <v>26</v>
      </c>
      <c r="J4521" s="3" t="n">
        <v>171</v>
      </c>
      <c r="K4521" s="3" t="n">
        <v>171</v>
      </c>
      <c r="L4521" s="3" t="n">
        <v>21</v>
      </c>
      <c r="M4521" s="3" t="n">
        <v>21</v>
      </c>
      <c r="N4521" s="3" t="n">
        <v>-1</v>
      </c>
      <c r="O4521" s="3" t="n">
        <v>-1</v>
      </c>
      <c r="P4521" s="3" t="n">
        <v>9.3</v>
      </c>
      <c r="Q4521" s="3" t="n">
        <v>24.2</v>
      </c>
      <c r="R4521" s="3" t="s">
        <v>13226</v>
      </c>
      <c r="S4521" s="4" t="n">
        <v>45747.7380787037</v>
      </c>
      <c r="T4521" s="3" t="s">
        <v>256</v>
      </c>
      <c r="U4521" s="3" t="s">
        <v>256</v>
      </c>
      <c r="V4521" s="3" t="n">
        <v>0</v>
      </c>
      <c r="W4521" s="3" t="n">
        <v>0</v>
      </c>
      <c r="X4521" s="3" t="n">
        <v>0</v>
      </c>
      <c r="Y4521" s="3" t="s">
        <v>30</v>
      </c>
      <c r="Z4521" s="3" t="s">
        <v>30</v>
      </c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  <c r="BG4521" s="3"/>
      <c r="BH4521" s="3"/>
      <c r="BI4521" s="3"/>
      <c r="BJ4521" s="3"/>
    </row>
    <row r="4522" customFormat="false" ht="15.75" hidden="false" customHeight="false" outlineLevel="0" collapsed="false">
      <c r="A4522" s="3" t="n">
        <v>4521</v>
      </c>
      <c r="B4522" s="3" t="s">
        <v>13227</v>
      </c>
      <c r="C4522" s="3" t="s">
        <v>13228</v>
      </c>
      <c r="D4522" s="3" t="n">
        <v>1</v>
      </c>
      <c r="E4522" s="3" t="n">
        <v>33.8778003</v>
      </c>
      <c r="F4522" s="3" t="n">
        <v>281</v>
      </c>
      <c r="G4522" s="3" t="n">
        <v>281</v>
      </c>
      <c r="H4522" s="3" t="n">
        <v>27</v>
      </c>
      <c r="I4522" s="3" t="n">
        <v>27</v>
      </c>
      <c r="J4522" s="3" t="n">
        <v>489</v>
      </c>
      <c r="K4522" s="3" t="n">
        <v>489</v>
      </c>
      <c r="L4522" s="3" t="n">
        <v>76</v>
      </c>
      <c r="M4522" s="3" t="n">
        <v>76</v>
      </c>
      <c r="N4522" s="3" t="n">
        <v>-1</v>
      </c>
      <c r="O4522" s="3" t="n">
        <v>-1</v>
      </c>
      <c r="P4522" s="3" t="n">
        <v>8.9</v>
      </c>
      <c r="Q4522" s="3" t="n">
        <v>24.2</v>
      </c>
      <c r="R4522" s="3" t="s">
        <v>13229</v>
      </c>
      <c r="S4522" s="4" t="n">
        <v>45747.7390509259</v>
      </c>
      <c r="T4522" s="3" t="s">
        <v>4910</v>
      </c>
      <c r="U4522" s="3" t="s">
        <v>4910</v>
      </c>
      <c r="V4522" s="3" t="n">
        <v>0</v>
      </c>
      <c r="W4522" s="3" t="n">
        <v>0</v>
      </c>
      <c r="X4522" s="3" t="n">
        <v>0</v>
      </c>
      <c r="Y4522" s="3" t="s">
        <v>30</v>
      </c>
      <c r="Z4522" s="3" t="s">
        <v>30</v>
      </c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3"/>
      <c r="BG4522" s="3"/>
      <c r="BH4522" s="3"/>
      <c r="BI4522" s="3"/>
      <c r="BJ4522" s="3"/>
    </row>
    <row r="4523" customFormat="false" ht="15.75" hidden="false" customHeight="false" outlineLevel="0" collapsed="false">
      <c r="A4523" s="3" t="n">
        <v>4522</v>
      </c>
      <c r="B4523" s="3" t="s">
        <v>13230</v>
      </c>
      <c r="C4523" s="3" t="s">
        <v>13231</v>
      </c>
      <c r="D4523" s="3" t="n">
        <v>1</v>
      </c>
      <c r="E4523" s="3" t="n">
        <v>15.7014278</v>
      </c>
      <c r="F4523" s="3" t="n">
        <v>250</v>
      </c>
      <c r="G4523" s="3" t="n">
        <v>250</v>
      </c>
      <c r="H4523" s="3" t="n">
        <v>17</v>
      </c>
      <c r="I4523" s="3" t="n">
        <v>17</v>
      </c>
      <c r="J4523" s="3" t="n">
        <v>422</v>
      </c>
      <c r="K4523" s="3" t="n">
        <v>422</v>
      </c>
      <c r="L4523" s="3" t="n">
        <v>21</v>
      </c>
      <c r="M4523" s="3" t="n">
        <v>21</v>
      </c>
      <c r="N4523" s="3" t="n">
        <v>11</v>
      </c>
      <c r="O4523" s="3" t="n">
        <v>-1</v>
      </c>
      <c r="P4523" s="3" t="n">
        <v>9.2</v>
      </c>
      <c r="Q4523" s="3" t="n">
        <v>24.2</v>
      </c>
      <c r="R4523" s="3" t="s">
        <v>13232</v>
      </c>
      <c r="S4523" s="4" t="n">
        <v>45747.7396412037</v>
      </c>
      <c r="T4523" s="3" t="s">
        <v>2259</v>
      </c>
      <c r="U4523" s="3" t="s">
        <v>2259</v>
      </c>
      <c r="V4523" s="3" t="n">
        <v>1</v>
      </c>
      <c r="W4523" s="3" t="n">
        <v>0</v>
      </c>
      <c r="X4523" s="3" t="n">
        <v>0</v>
      </c>
      <c r="Y4523" s="3" t="s">
        <v>30</v>
      </c>
      <c r="Z4523" s="3" t="s">
        <v>30</v>
      </c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3"/>
      <c r="BG4523" s="3"/>
      <c r="BH4523" s="3"/>
      <c r="BI4523" s="3"/>
      <c r="BJ4523" s="3"/>
    </row>
    <row r="4524" customFormat="false" ht="15.75" hidden="false" customHeight="false" outlineLevel="0" collapsed="false">
      <c r="A4524" s="3" t="n">
        <v>4523</v>
      </c>
      <c r="B4524" s="3" t="s">
        <v>13233</v>
      </c>
      <c r="C4524" s="3" t="s">
        <v>13234</v>
      </c>
      <c r="D4524" s="3" t="n">
        <v>1</v>
      </c>
      <c r="E4524" s="3" t="n">
        <v>0.2282236</v>
      </c>
      <c r="F4524" s="3" t="n">
        <v>29</v>
      </c>
      <c r="G4524" s="3" t="n">
        <v>29</v>
      </c>
      <c r="H4524" s="3" t="n">
        <v>7</v>
      </c>
      <c r="I4524" s="3" t="n">
        <v>7</v>
      </c>
      <c r="J4524" s="3" t="n">
        <v>24</v>
      </c>
      <c r="K4524" s="3" t="n">
        <v>24</v>
      </c>
      <c r="L4524" s="3" t="n">
        <v>4</v>
      </c>
      <c r="M4524" s="3" t="n">
        <v>4</v>
      </c>
      <c r="N4524" s="3" t="n">
        <v>5</v>
      </c>
      <c r="O4524" s="3" t="n">
        <v>-1</v>
      </c>
      <c r="P4524" s="3" t="n">
        <v>8.8</v>
      </c>
      <c r="Q4524" s="3" t="n">
        <v>24.2</v>
      </c>
      <c r="R4524" s="3" t="s">
        <v>13235</v>
      </c>
      <c r="S4524" s="4" t="n">
        <v>45747.7397337963</v>
      </c>
      <c r="T4524" s="3" t="s">
        <v>256</v>
      </c>
      <c r="U4524" s="3" t="s">
        <v>256</v>
      </c>
      <c r="V4524" s="3" t="n">
        <v>1</v>
      </c>
      <c r="W4524" s="3" t="n">
        <v>0</v>
      </c>
      <c r="X4524" s="3" t="n">
        <v>0</v>
      </c>
      <c r="Y4524" s="3" t="s">
        <v>30</v>
      </c>
      <c r="Z4524" s="3" t="s">
        <v>30</v>
      </c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3"/>
      <c r="BG4524" s="3"/>
      <c r="BH4524" s="3"/>
      <c r="BI4524" s="3"/>
      <c r="BJ4524" s="3"/>
    </row>
    <row r="4525" customFormat="false" ht="15.75" hidden="false" customHeight="false" outlineLevel="0" collapsed="false">
      <c r="A4525" s="3" t="n">
        <v>4524</v>
      </c>
      <c r="B4525" s="3" t="s">
        <v>13236</v>
      </c>
      <c r="C4525" s="3" t="s">
        <v>13237</v>
      </c>
      <c r="D4525" s="3" t="n">
        <v>1</v>
      </c>
      <c r="E4525" s="3" t="n">
        <v>0.2094643</v>
      </c>
      <c r="F4525" s="3" t="n">
        <v>29</v>
      </c>
      <c r="G4525" s="3" t="n">
        <v>29</v>
      </c>
      <c r="H4525" s="3" t="n">
        <v>15</v>
      </c>
      <c r="I4525" s="3" t="n">
        <v>15</v>
      </c>
      <c r="J4525" s="3" t="n">
        <v>31</v>
      </c>
      <c r="K4525" s="3" t="n">
        <v>31</v>
      </c>
      <c r="L4525" s="3" t="n">
        <v>1</v>
      </c>
      <c r="M4525" s="3" t="n">
        <v>1</v>
      </c>
      <c r="N4525" s="3" t="n">
        <v>-1</v>
      </c>
      <c r="O4525" s="3" t="n">
        <v>-1</v>
      </c>
      <c r="P4525" s="3" t="n">
        <v>8.8</v>
      </c>
      <c r="Q4525" s="3" t="n">
        <v>24.2</v>
      </c>
      <c r="R4525" s="3" t="s">
        <v>13238</v>
      </c>
      <c r="S4525" s="4" t="n">
        <v>45747.7397685185</v>
      </c>
      <c r="T4525" s="3" t="s">
        <v>256</v>
      </c>
      <c r="U4525" s="3" t="s">
        <v>256</v>
      </c>
      <c r="V4525" s="3" t="n">
        <v>0</v>
      </c>
      <c r="W4525" s="3" t="n">
        <v>0</v>
      </c>
      <c r="X4525" s="3" t="n">
        <v>0</v>
      </c>
      <c r="Y4525" s="3" t="s">
        <v>30</v>
      </c>
      <c r="Z4525" s="3" t="s">
        <v>30</v>
      </c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3"/>
      <c r="BG4525" s="3"/>
      <c r="BH4525" s="3"/>
      <c r="BI4525" s="3"/>
      <c r="BJ4525" s="3"/>
    </row>
    <row r="4526" customFormat="false" ht="15.75" hidden="false" customHeight="false" outlineLevel="0" collapsed="false">
      <c r="A4526" s="3" t="n">
        <v>4525</v>
      </c>
      <c r="B4526" s="3" t="s">
        <v>13239</v>
      </c>
      <c r="C4526" s="3"/>
      <c r="D4526" s="3" t="n">
        <v>0</v>
      </c>
      <c r="E4526" s="3" t="s">
        <v>1901</v>
      </c>
      <c r="F4526" s="3" t="s">
        <v>1901</v>
      </c>
      <c r="G4526" s="3" t="s">
        <v>1901</v>
      </c>
      <c r="H4526" s="3" t="s">
        <v>1901</v>
      </c>
      <c r="I4526" s="3" t="s">
        <v>1901</v>
      </c>
      <c r="J4526" s="3" t="s">
        <v>1901</v>
      </c>
      <c r="K4526" s="3" t="s">
        <v>1901</v>
      </c>
      <c r="L4526" s="3" t="s">
        <v>1901</v>
      </c>
      <c r="M4526" s="3" t="s">
        <v>1901</v>
      </c>
      <c r="N4526" s="3" t="s">
        <v>1901</v>
      </c>
      <c r="O4526" s="3" t="s">
        <v>1901</v>
      </c>
      <c r="P4526" s="3"/>
      <c r="Q4526" s="3"/>
      <c r="R4526" s="3"/>
      <c r="S4526" s="3"/>
      <c r="T4526" s="3"/>
      <c r="U4526" s="3"/>
      <c r="V4526" s="3" t="s">
        <v>1901</v>
      </c>
      <c r="W4526" s="3" t="s">
        <v>1901</v>
      </c>
      <c r="X4526" s="3" t="s">
        <v>1901</v>
      </c>
      <c r="Y4526" s="3"/>
      <c r="Z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  <c r="BF4526" s="3"/>
      <c r="BG4526" s="3"/>
      <c r="BH4526" s="3"/>
      <c r="BI4526" s="3"/>
      <c r="BJ4526" s="3"/>
    </row>
    <row r="4527" customFormat="false" ht="15.75" hidden="false" customHeight="false" outlineLevel="0" collapsed="false">
      <c r="A4527" s="3" t="n">
        <v>4526</v>
      </c>
      <c r="B4527" s="3" t="s">
        <v>13240</v>
      </c>
      <c r="C4527" s="3"/>
      <c r="D4527" s="3" t="n">
        <v>0</v>
      </c>
      <c r="E4527" s="3" t="s">
        <v>1901</v>
      </c>
      <c r="F4527" s="3" t="s">
        <v>1901</v>
      </c>
      <c r="G4527" s="3" t="s">
        <v>1901</v>
      </c>
      <c r="H4527" s="3" t="s">
        <v>1901</v>
      </c>
      <c r="I4527" s="3" t="s">
        <v>1901</v>
      </c>
      <c r="J4527" s="3" t="s">
        <v>1901</v>
      </c>
      <c r="K4527" s="3" t="s">
        <v>1901</v>
      </c>
      <c r="L4527" s="3" t="s">
        <v>1901</v>
      </c>
      <c r="M4527" s="3" t="s">
        <v>1901</v>
      </c>
      <c r="N4527" s="3" t="s">
        <v>1901</v>
      </c>
      <c r="O4527" s="3" t="s">
        <v>1901</v>
      </c>
      <c r="P4527" s="3"/>
      <c r="Q4527" s="3"/>
      <c r="R4527" s="3"/>
      <c r="S4527" s="3"/>
      <c r="T4527" s="3"/>
      <c r="U4527" s="3"/>
      <c r="V4527" s="3" t="s">
        <v>1901</v>
      </c>
      <c r="W4527" s="3" t="s">
        <v>1901</v>
      </c>
      <c r="X4527" s="3" t="s">
        <v>1901</v>
      </c>
      <c r="Y4527" s="3"/>
      <c r="Z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  <c r="BF4527" s="3"/>
      <c r="BG4527" s="3"/>
      <c r="BH4527" s="3"/>
      <c r="BI4527" s="3"/>
      <c r="BJ4527" s="3"/>
    </row>
    <row r="4528" customFormat="false" ht="15.75" hidden="false" customHeight="false" outlineLevel="0" collapsed="false">
      <c r="A4528" s="3" t="n">
        <v>4527</v>
      </c>
      <c r="B4528" s="3" t="s">
        <v>13241</v>
      </c>
      <c r="C4528" s="3" t="s">
        <v>13242</v>
      </c>
      <c r="D4528" s="3" t="n">
        <v>1</v>
      </c>
      <c r="E4528" s="3" t="n">
        <v>13.0879407</v>
      </c>
      <c r="F4528" s="3" t="n">
        <v>39</v>
      </c>
      <c r="G4528" s="3" t="n">
        <v>39</v>
      </c>
      <c r="H4528" s="3" t="n">
        <v>15</v>
      </c>
      <c r="I4528" s="3" t="n">
        <v>15</v>
      </c>
      <c r="J4528" s="3" t="n">
        <v>40</v>
      </c>
      <c r="K4528" s="3" t="n">
        <v>40</v>
      </c>
      <c r="L4528" s="3" t="n">
        <v>6</v>
      </c>
      <c r="M4528" s="3" t="n">
        <v>6</v>
      </c>
      <c r="N4528" s="3" t="n">
        <v>-1</v>
      </c>
      <c r="O4528" s="3" t="n">
        <v>-1</v>
      </c>
      <c r="P4528" s="3" t="n">
        <v>8.8</v>
      </c>
      <c r="Q4528" s="3" t="n">
        <v>24.2</v>
      </c>
      <c r="R4528" s="3" t="s">
        <v>13243</v>
      </c>
      <c r="S4528" s="4" t="n">
        <v>45747.7403587963</v>
      </c>
      <c r="T4528" s="3" t="s">
        <v>239</v>
      </c>
      <c r="U4528" s="3" t="s">
        <v>239</v>
      </c>
      <c r="V4528" s="3" t="n">
        <v>1</v>
      </c>
      <c r="W4528" s="3" t="n">
        <v>0</v>
      </c>
      <c r="X4528" s="3" t="n">
        <v>0</v>
      </c>
      <c r="Y4528" s="3" t="s">
        <v>30</v>
      </c>
      <c r="Z4528" s="3" t="s">
        <v>30</v>
      </c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/>
      <c r="BG4528" s="3"/>
      <c r="BH4528" s="3"/>
      <c r="BI4528" s="3"/>
      <c r="BJ4528" s="3"/>
    </row>
    <row r="4529" customFormat="false" ht="15.75" hidden="false" customHeight="false" outlineLevel="0" collapsed="false">
      <c r="A4529" s="3" t="n">
        <v>4528</v>
      </c>
      <c r="B4529" s="3" t="s">
        <v>13244</v>
      </c>
      <c r="C4529" s="3" t="s">
        <v>13245</v>
      </c>
      <c r="D4529" s="3" t="n">
        <v>1</v>
      </c>
      <c r="E4529" s="3" t="n">
        <v>0.8535275</v>
      </c>
      <c r="F4529" s="3" t="n">
        <v>19</v>
      </c>
      <c r="G4529" s="3" t="n">
        <v>19</v>
      </c>
      <c r="H4529" s="3" t="n">
        <v>12</v>
      </c>
      <c r="I4529" s="3" t="n">
        <v>12</v>
      </c>
      <c r="J4529" s="3" t="n">
        <v>16</v>
      </c>
      <c r="K4529" s="3" t="n">
        <v>16</v>
      </c>
      <c r="L4529" s="3" t="n">
        <v>2</v>
      </c>
      <c r="M4529" s="3" t="n">
        <v>2</v>
      </c>
      <c r="N4529" s="3" t="n">
        <v>-1</v>
      </c>
      <c r="O4529" s="3" t="n">
        <v>-1</v>
      </c>
      <c r="P4529" s="3" t="n">
        <v>8.8</v>
      </c>
      <c r="Q4529" s="3" t="n">
        <v>24.2</v>
      </c>
      <c r="R4529" s="3" t="s">
        <v>13246</v>
      </c>
      <c r="S4529" s="4" t="n">
        <v>45747.7405671296</v>
      </c>
      <c r="T4529" s="3" t="s">
        <v>65</v>
      </c>
      <c r="U4529" s="3" t="s">
        <v>65</v>
      </c>
      <c r="V4529" s="3" t="n">
        <v>0</v>
      </c>
      <c r="W4529" s="3" t="n">
        <v>0</v>
      </c>
      <c r="X4529" s="3" t="n">
        <v>0</v>
      </c>
      <c r="Y4529" s="3" t="s">
        <v>30</v>
      </c>
      <c r="Z4529" s="3" t="s">
        <v>30</v>
      </c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3"/>
      <c r="BG4529" s="3"/>
      <c r="BH4529" s="3"/>
      <c r="BI4529" s="3"/>
      <c r="BJ4529" s="3"/>
    </row>
    <row r="4530" customFormat="false" ht="15.75" hidden="false" customHeight="false" outlineLevel="0" collapsed="false">
      <c r="A4530" s="3" t="n">
        <v>4529</v>
      </c>
      <c r="B4530" s="3" t="s">
        <v>13247</v>
      </c>
      <c r="C4530" s="3"/>
      <c r="D4530" s="3" t="n">
        <v>0</v>
      </c>
      <c r="E4530" s="3" t="s">
        <v>1901</v>
      </c>
      <c r="F4530" s="3" t="s">
        <v>1901</v>
      </c>
      <c r="G4530" s="3" t="s">
        <v>1901</v>
      </c>
      <c r="H4530" s="3" t="s">
        <v>1901</v>
      </c>
      <c r="I4530" s="3" t="s">
        <v>1901</v>
      </c>
      <c r="J4530" s="3" t="s">
        <v>1901</v>
      </c>
      <c r="K4530" s="3" t="s">
        <v>1901</v>
      </c>
      <c r="L4530" s="3" t="s">
        <v>1901</v>
      </c>
      <c r="M4530" s="3" t="s">
        <v>1901</v>
      </c>
      <c r="N4530" s="3" t="s">
        <v>1901</v>
      </c>
      <c r="O4530" s="3" t="s">
        <v>1901</v>
      </c>
      <c r="P4530" s="3"/>
      <c r="Q4530" s="3"/>
      <c r="R4530" s="3"/>
      <c r="S4530" s="3"/>
      <c r="T4530" s="3"/>
      <c r="U4530" s="3"/>
      <c r="V4530" s="3" t="s">
        <v>1901</v>
      </c>
      <c r="W4530" s="3" t="s">
        <v>1901</v>
      </c>
      <c r="X4530" s="3" t="s">
        <v>1901</v>
      </c>
      <c r="Y4530" s="3"/>
      <c r="Z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3"/>
      <c r="BG4530" s="3"/>
      <c r="BH4530" s="3"/>
      <c r="BI4530" s="3"/>
      <c r="BJ4530" s="3"/>
    </row>
    <row r="4531" customFormat="false" ht="15.75" hidden="false" customHeight="false" outlineLevel="0" collapsed="false">
      <c r="A4531" s="3" t="n">
        <v>4530</v>
      </c>
      <c r="B4531" s="3" t="s">
        <v>13248</v>
      </c>
      <c r="C4531" s="3"/>
      <c r="D4531" s="3" t="n">
        <v>0</v>
      </c>
      <c r="E4531" s="3" t="s">
        <v>1901</v>
      </c>
      <c r="F4531" s="3" t="s">
        <v>1901</v>
      </c>
      <c r="G4531" s="3" t="s">
        <v>1901</v>
      </c>
      <c r="H4531" s="3" t="s">
        <v>1901</v>
      </c>
      <c r="I4531" s="3" t="s">
        <v>1901</v>
      </c>
      <c r="J4531" s="3" t="s">
        <v>1901</v>
      </c>
      <c r="K4531" s="3" t="s">
        <v>1901</v>
      </c>
      <c r="L4531" s="3" t="s">
        <v>1901</v>
      </c>
      <c r="M4531" s="3" t="s">
        <v>1901</v>
      </c>
      <c r="N4531" s="3" t="s">
        <v>1901</v>
      </c>
      <c r="O4531" s="3" t="s">
        <v>1901</v>
      </c>
      <c r="P4531" s="3"/>
      <c r="Q4531" s="3"/>
      <c r="R4531" s="3"/>
      <c r="S4531" s="3"/>
      <c r="T4531" s="3"/>
      <c r="U4531" s="3"/>
      <c r="V4531" s="3" t="s">
        <v>1901</v>
      </c>
      <c r="W4531" s="3" t="s">
        <v>1901</v>
      </c>
      <c r="X4531" s="3" t="s">
        <v>1901</v>
      </c>
      <c r="Y4531" s="3"/>
      <c r="Z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3"/>
      <c r="BG4531" s="3"/>
      <c r="BH4531" s="3"/>
      <c r="BI4531" s="3"/>
      <c r="BJ4531" s="3"/>
    </row>
    <row r="4532" customFormat="false" ht="15.75" hidden="false" customHeight="false" outlineLevel="0" collapsed="false">
      <c r="A4532" s="3" t="n">
        <v>4531</v>
      </c>
      <c r="B4532" s="3" t="s">
        <v>13249</v>
      </c>
      <c r="C4532" s="3"/>
      <c r="D4532" s="3" t="n">
        <v>0</v>
      </c>
      <c r="E4532" s="3" t="s">
        <v>1901</v>
      </c>
      <c r="F4532" s="3" t="s">
        <v>1901</v>
      </c>
      <c r="G4532" s="3" t="s">
        <v>1901</v>
      </c>
      <c r="H4532" s="3" t="s">
        <v>1901</v>
      </c>
      <c r="I4532" s="3" t="s">
        <v>1901</v>
      </c>
      <c r="J4532" s="3" t="s">
        <v>1901</v>
      </c>
      <c r="K4532" s="3" t="s">
        <v>1901</v>
      </c>
      <c r="L4532" s="3" t="s">
        <v>1901</v>
      </c>
      <c r="M4532" s="3" t="s">
        <v>1901</v>
      </c>
      <c r="N4532" s="3" t="s">
        <v>1901</v>
      </c>
      <c r="O4532" s="3" t="s">
        <v>1901</v>
      </c>
      <c r="P4532" s="3"/>
      <c r="Q4532" s="3"/>
      <c r="R4532" s="3"/>
      <c r="S4532" s="3"/>
      <c r="T4532" s="3"/>
      <c r="U4532" s="3"/>
      <c r="V4532" s="3" t="s">
        <v>1901</v>
      </c>
      <c r="W4532" s="3" t="s">
        <v>1901</v>
      </c>
      <c r="X4532" s="3" t="s">
        <v>1901</v>
      </c>
      <c r="Y4532" s="3"/>
      <c r="Z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3"/>
      <c r="BG4532" s="3"/>
      <c r="BH4532" s="3"/>
      <c r="BI4532" s="3"/>
      <c r="BJ4532" s="3"/>
    </row>
    <row r="4533" customFormat="false" ht="15.75" hidden="false" customHeight="false" outlineLevel="0" collapsed="false">
      <c r="A4533" s="3" t="n">
        <v>4532</v>
      </c>
      <c r="B4533" s="3" t="s">
        <v>13250</v>
      </c>
      <c r="C4533" s="3"/>
      <c r="D4533" s="3" t="n">
        <v>0</v>
      </c>
      <c r="E4533" s="3" t="s">
        <v>1901</v>
      </c>
      <c r="F4533" s="3" t="s">
        <v>1901</v>
      </c>
      <c r="G4533" s="3" t="s">
        <v>1901</v>
      </c>
      <c r="H4533" s="3" t="s">
        <v>1901</v>
      </c>
      <c r="I4533" s="3" t="s">
        <v>1901</v>
      </c>
      <c r="J4533" s="3" t="s">
        <v>1901</v>
      </c>
      <c r="K4533" s="3" t="s">
        <v>1901</v>
      </c>
      <c r="L4533" s="3" t="s">
        <v>1901</v>
      </c>
      <c r="M4533" s="3" t="s">
        <v>1901</v>
      </c>
      <c r="N4533" s="3" t="s">
        <v>1901</v>
      </c>
      <c r="O4533" s="3" t="s">
        <v>1901</v>
      </c>
      <c r="P4533" s="3"/>
      <c r="Q4533" s="3"/>
      <c r="R4533" s="3"/>
      <c r="S4533" s="3"/>
      <c r="T4533" s="3"/>
      <c r="U4533" s="3"/>
      <c r="V4533" s="3" t="s">
        <v>1901</v>
      </c>
      <c r="W4533" s="3" t="s">
        <v>1901</v>
      </c>
      <c r="X4533" s="3" t="s">
        <v>1901</v>
      </c>
      <c r="Y4533" s="3"/>
      <c r="Z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3"/>
      <c r="BG4533" s="3"/>
      <c r="BH4533" s="3"/>
      <c r="BI4533" s="3"/>
      <c r="BJ4533" s="3"/>
    </row>
    <row r="4534" customFormat="false" ht="15.75" hidden="false" customHeight="false" outlineLevel="0" collapsed="false">
      <c r="A4534" s="3" t="n">
        <v>4533</v>
      </c>
      <c r="B4534" s="3" t="s">
        <v>13251</v>
      </c>
      <c r="C4534" s="3" t="s">
        <v>13252</v>
      </c>
      <c r="D4534" s="3" t="n">
        <v>1</v>
      </c>
      <c r="E4534" s="3" t="n">
        <v>1.4211724</v>
      </c>
      <c r="F4534" s="3" t="n">
        <v>18</v>
      </c>
      <c r="G4534" s="3" t="n">
        <v>18</v>
      </c>
      <c r="H4534" s="3" t="n">
        <v>7</v>
      </c>
      <c r="I4534" s="3" t="n">
        <v>7</v>
      </c>
      <c r="J4534" s="3" t="n">
        <v>17</v>
      </c>
      <c r="K4534" s="3" t="n">
        <v>17</v>
      </c>
      <c r="L4534" s="3" t="n">
        <v>6</v>
      </c>
      <c r="M4534" s="3" t="n">
        <v>6</v>
      </c>
      <c r="N4534" s="3" t="n">
        <v>-1</v>
      </c>
      <c r="O4534" s="3" t="n">
        <v>-1</v>
      </c>
      <c r="P4534" s="3" t="n">
        <v>8.7</v>
      </c>
      <c r="Q4534" s="3" t="n">
        <v>24.2</v>
      </c>
      <c r="R4534" s="3" t="s">
        <v>13253</v>
      </c>
      <c r="S4534" s="4" t="n">
        <v>45747.7408564815</v>
      </c>
      <c r="T4534" s="3" t="s">
        <v>29</v>
      </c>
      <c r="U4534" s="3" t="s">
        <v>29</v>
      </c>
      <c r="V4534" s="3" t="n">
        <v>0</v>
      </c>
      <c r="W4534" s="3" t="n">
        <v>0</v>
      </c>
      <c r="X4534" s="3" t="n">
        <v>0</v>
      </c>
      <c r="Y4534" s="3" t="s">
        <v>30</v>
      </c>
      <c r="Z4534" s="3" t="s">
        <v>30</v>
      </c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  <c r="BF4534" s="3"/>
      <c r="BG4534" s="3"/>
      <c r="BH4534" s="3"/>
      <c r="BI4534" s="3"/>
      <c r="BJ4534" s="3"/>
    </row>
    <row r="4535" customFormat="false" ht="15.75" hidden="false" customHeight="false" outlineLevel="0" collapsed="false">
      <c r="A4535" s="3" t="n">
        <v>4534</v>
      </c>
      <c r="B4535" s="3" t="s">
        <v>13254</v>
      </c>
      <c r="C4535" s="3" t="s">
        <v>13255</v>
      </c>
      <c r="D4535" s="3" t="n">
        <v>1</v>
      </c>
      <c r="E4535" s="3" t="n">
        <v>1.4279247</v>
      </c>
      <c r="F4535" s="3" t="n">
        <v>18</v>
      </c>
      <c r="G4535" s="3" t="n">
        <v>18</v>
      </c>
      <c r="H4535" s="3" t="n">
        <v>7</v>
      </c>
      <c r="I4535" s="3" t="n">
        <v>7</v>
      </c>
      <c r="J4535" s="3" t="n">
        <v>17</v>
      </c>
      <c r="K4535" s="3" t="n">
        <v>17</v>
      </c>
      <c r="L4535" s="3" t="n">
        <v>6</v>
      </c>
      <c r="M4535" s="3" t="n">
        <v>6</v>
      </c>
      <c r="N4535" s="3" t="n">
        <v>-1</v>
      </c>
      <c r="O4535" s="3" t="n">
        <v>-1</v>
      </c>
      <c r="P4535" s="3" t="n">
        <v>8.8</v>
      </c>
      <c r="Q4535" s="3" t="n">
        <v>24.2</v>
      </c>
      <c r="R4535" s="3" t="s">
        <v>13256</v>
      </c>
      <c r="S4535" s="4" t="n">
        <v>45747.7409259259</v>
      </c>
      <c r="T4535" s="3" t="s">
        <v>29</v>
      </c>
      <c r="U4535" s="3" t="s">
        <v>29</v>
      </c>
      <c r="V4535" s="3" t="n">
        <v>0</v>
      </c>
      <c r="W4535" s="3" t="n">
        <v>0</v>
      </c>
      <c r="X4535" s="3" t="n">
        <v>0</v>
      </c>
      <c r="Y4535" s="3" t="s">
        <v>30</v>
      </c>
      <c r="Z4535" s="3" t="s">
        <v>30</v>
      </c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/>
      <c r="BG4535" s="3"/>
      <c r="BH4535" s="3"/>
      <c r="BI4535" s="3"/>
      <c r="BJ4535" s="3"/>
    </row>
    <row r="4536" customFormat="false" ht="15.75" hidden="false" customHeight="false" outlineLevel="0" collapsed="false">
      <c r="A4536" s="3" t="n">
        <v>4535</v>
      </c>
      <c r="B4536" s="3" t="s">
        <v>13257</v>
      </c>
      <c r="C4536" s="3" t="s">
        <v>13258</v>
      </c>
      <c r="D4536" s="3" t="n">
        <v>1</v>
      </c>
      <c r="E4536" s="3" t="n">
        <v>1.4345338</v>
      </c>
      <c r="F4536" s="3" t="n">
        <v>18</v>
      </c>
      <c r="G4536" s="3" t="n">
        <v>18</v>
      </c>
      <c r="H4536" s="3" t="n">
        <v>7</v>
      </c>
      <c r="I4536" s="3" t="n">
        <v>7</v>
      </c>
      <c r="J4536" s="3" t="n">
        <v>17</v>
      </c>
      <c r="K4536" s="3" t="n">
        <v>17</v>
      </c>
      <c r="L4536" s="3" t="n">
        <v>6</v>
      </c>
      <c r="M4536" s="3" t="n">
        <v>6</v>
      </c>
      <c r="N4536" s="3" t="n">
        <v>-1</v>
      </c>
      <c r="O4536" s="3" t="n">
        <v>-1</v>
      </c>
      <c r="P4536" s="3" t="n">
        <v>8.9</v>
      </c>
      <c r="Q4536" s="3" t="n">
        <v>24.2</v>
      </c>
      <c r="R4536" s="3" t="s">
        <v>13259</v>
      </c>
      <c r="S4536" s="4" t="n">
        <v>45747.7409953704</v>
      </c>
      <c r="T4536" s="3" t="s">
        <v>29</v>
      </c>
      <c r="U4536" s="3" t="s">
        <v>29</v>
      </c>
      <c r="V4536" s="3" t="n">
        <v>0</v>
      </c>
      <c r="W4536" s="3" t="n">
        <v>0</v>
      </c>
      <c r="X4536" s="3" t="n">
        <v>0</v>
      </c>
      <c r="Y4536" s="3" t="s">
        <v>30</v>
      </c>
      <c r="Z4536" s="3" t="s">
        <v>30</v>
      </c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3"/>
      <c r="BG4536" s="3"/>
      <c r="BH4536" s="3"/>
      <c r="BI4536" s="3"/>
      <c r="BJ4536" s="3"/>
    </row>
    <row r="4537" customFormat="false" ht="15.75" hidden="false" customHeight="false" outlineLevel="0" collapsed="false">
      <c r="A4537" s="3" t="n">
        <v>4536</v>
      </c>
      <c r="B4537" s="3" t="s">
        <v>13260</v>
      </c>
      <c r="C4537" s="3" t="s">
        <v>13261</v>
      </c>
      <c r="D4537" s="3" t="n">
        <v>1</v>
      </c>
      <c r="E4537" s="3" t="n">
        <v>1.4000419</v>
      </c>
      <c r="F4537" s="3" t="n">
        <v>18</v>
      </c>
      <c r="G4537" s="3" t="n">
        <v>18</v>
      </c>
      <c r="H4537" s="3" t="n">
        <v>7</v>
      </c>
      <c r="I4537" s="3" t="n">
        <v>7</v>
      </c>
      <c r="J4537" s="3" t="n">
        <v>17</v>
      </c>
      <c r="K4537" s="3" t="n">
        <v>17</v>
      </c>
      <c r="L4537" s="3" t="n">
        <v>6</v>
      </c>
      <c r="M4537" s="3" t="n">
        <v>6</v>
      </c>
      <c r="N4537" s="3" t="n">
        <v>-1</v>
      </c>
      <c r="O4537" s="3" t="n">
        <v>-1</v>
      </c>
      <c r="P4537" s="3" t="n">
        <v>9</v>
      </c>
      <c r="Q4537" s="3" t="n">
        <v>24.2</v>
      </c>
      <c r="R4537" s="3" t="s">
        <v>13262</v>
      </c>
      <c r="S4537" s="4" t="n">
        <v>45747.7410648148</v>
      </c>
      <c r="T4537" s="3" t="s">
        <v>29</v>
      </c>
      <c r="U4537" s="3" t="s">
        <v>29</v>
      </c>
      <c r="V4537" s="3" t="n">
        <v>0</v>
      </c>
      <c r="W4537" s="3" t="n">
        <v>0</v>
      </c>
      <c r="X4537" s="3" t="n">
        <v>0</v>
      </c>
      <c r="Y4537" s="3" t="s">
        <v>30</v>
      </c>
      <c r="Z4537" s="3" t="s">
        <v>30</v>
      </c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  <c r="BF4537" s="3"/>
      <c r="BG4537" s="3"/>
      <c r="BH4537" s="3"/>
      <c r="BI4537" s="3"/>
      <c r="BJ4537" s="3"/>
    </row>
    <row r="4538" customFormat="false" ht="15.75" hidden="false" customHeight="false" outlineLevel="0" collapsed="false">
      <c r="A4538" s="3" t="n">
        <v>4537</v>
      </c>
      <c r="B4538" s="3" t="s">
        <v>13263</v>
      </c>
      <c r="C4538" s="3" t="s">
        <v>13264</v>
      </c>
      <c r="D4538" s="3" t="n">
        <v>1</v>
      </c>
      <c r="E4538" s="3" t="n">
        <v>1.3955066</v>
      </c>
      <c r="F4538" s="3" t="n">
        <v>13</v>
      </c>
      <c r="G4538" s="3" t="n">
        <v>13</v>
      </c>
      <c r="H4538" s="3" t="n">
        <v>3</v>
      </c>
      <c r="I4538" s="3" t="n">
        <v>3</v>
      </c>
      <c r="J4538" s="3" t="n">
        <v>21</v>
      </c>
      <c r="K4538" s="3" t="n">
        <v>21</v>
      </c>
      <c r="L4538" s="3" t="n">
        <v>3</v>
      </c>
      <c r="M4538" s="3" t="n">
        <v>3</v>
      </c>
      <c r="N4538" s="3" t="n">
        <v>0</v>
      </c>
      <c r="O4538" s="3" t="n">
        <v>-1</v>
      </c>
      <c r="P4538" s="3" t="n">
        <v>8.8</v>
      </c>
      <c r="Q4538" s="3" t="n">
        <v>24.2</v>
      </c>
      <c r="R4538" s="3" t="s">
        <v>13265</v>
      </c>
      <c r="S4538" s="4" t="n">
        <v>45747.7412384259</v>
      </c>
      <c r="T4538" s="3" t="s">
        <v>37</v>
      </c>
      <c r="U4538" s="3" t="s">
        <v>37</v>
      </c>
      <c r="V4538" s="3" t="n">
        <v>1</v>
      </c>
      <c r="W4538" s="3" t="n">
        <v>0</v>
      </c>
      <c r="X4538" s="3" t="n">
        <v>0</v>
      </c>
      <c r="Y4538" s="3" t="s">
        <v>30</v>
      </c>
      <c r="Z4538" s="3" t="s">
        <v>30</v>
      </c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/>
      <c r="BG4538" s="3"/>
      <c r="BH4538" s="3"/>
      <c r="BI4538" s="3"/>
      <c r="BJ4538" s="3"/>
    </row>
    <row r="4539" customFormat="false" ht="15.75" hidden="false" customHeight="false" outlineLevel="0" collapsed="false">
      <c r="A4539" s="3" t="n">
        <v>4538</v>
      </c>
      <c r="B4539" s="3" t="s">
        <v>13266</v>
      </c>
      <c r="C4539" s="3" t="s">
        <v>13267</v>
      </c>
      <c r="D4539" s="3" t="n">
        <v>1</v>
      </c>
      <c r="E4539" s="3" t="n">
        <v>2.4224954</v>
      </c>
      <c r="F4539" s="3" t="n">
        <v>18</v>
      </c>
      <c r="G4539" s="3" t="n">
        <v>18</v>
      </c>
      <c r="H4539" s="3" t="n">
        <v>7</v>
      </c>
      <c r="I4539" s="3" t="n">
        <v>7</v>
      </c>
      <c r="J4539" s="3" t="n">
        <v>32</v>
      </c>
      <c r="K4539" s="3" t="n">
        <v>32</v>
      </c>
      <c r="L4539" s="3" t="n">
        <v>7</v>
      </c>
      <c r="M4539" s="3" t="n">
        <v>7</v>
      </c>
      <c r="N4539" s="3" t="n">
        <v>23</v>
      </c>
      <c r="O4539" s="3" t="n">
        <v>-1</v>
      </c>
      <c r="P4539" s="3" t="n">
        <v>8.7</v>
      </c>
      <c r="Q4539" s="3" t="n">
        <v>24.2</v>
      </c>
      <c r="R4539" s="3" t="s">
        <v>13268</v>
      </c>
      <c r="S4539" s="4" t="n">
        <v>45747.7413888889</v>
      </c>
      <c r="T4539" s="3" t="s">
        <v>256</v>
      </c>
      <c r="U4539" s="3" t="s">
        <v>256</v>
      </c>
      <c r="V4539" s="3" t="n">
        <v>1</v>
      </c>
      <c r="W4539" s="3" t="n">
        <v>0</v>
      </c>
      <c r="X4539" s="3" t="n">
        <v>0</v>
      </c>
      <c r="Y4539" s="3" t="s">
        <v>30</v>
      </c>
      <c r="Z4539" s="3" t="s">
        <v>30</v>
      </c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  <c r="BG4539" s="3"/>
      <c r="BH4539" s="3"/>
      <c r="BI4539" s="3"/>
      <c r="BJ4539" s="3"/>
    </row>
    <row r="4540" customFormat="false" ht="15.75" hidden="false" customHeight="false" outlineLevel="0" collapsed="false">
      <c r="A4540" s="3" t="n">
        <v>4539</v>
      </c>
      <c r="B4540" s="3" t="s">
        <v>13269</v>
      </c>
      <c r="C4540" s="3" t="s">
        <v>13270</v>
      </c>
      <c r="D4540" s="3" t="n">
        <v>1</v>
      </c>
      <c r="E4540" s="3" t="n">
        <v>1.8964051</v>
      </c>
      <c r="F4540" s="3" t="n">
        <v>67</v>
      </c>
      <c r="G4540" s="3" t="n">
        <v>67</v>
      </c>
      <c r="H4540" s="3" t="n">
        <v>15</v>
      </c>
      <c r="I4540" s="3" t="n">
        <v>15</v>
      </c>
      <c r="J4540" s="3" t="n">
        <v>103</v>
      </c>
      <c r="K4540" s="3" t="n">
        <v>103</v>
      </c>
      <c r="L4540" s="3" t="n">
        <v>12</v>
      </c>
      <c r="M4540" s="3" t="n">
        <v>12</v>
      </c>
      <c r="N4540" s="3" t="n">
        <v>43</v>
      </c>
      <c r="O4540" s="3" t="n">
        <v>-1</v>
      </c>
      <c r="P4540" s="3" t="n">
        <v>8.7</v>
      </c>
      <c r="Q4540" s="3" t="n">
        <v>24.2</v>
      </c>
      <c r="R4540" s="3" t="s">
        <v>13271</v>
      </c>
      <c r="S4540" s="4" t="n">
        <v>45747.7415277778</v>
      </c>
      <c r="T4540" s="3" t="s">
        <v>256</v>
      </c>
      <c r="U4540" s="3" t="s">
        <v>256</v>
      </c>
      <c r="V4540" s="3" t="n">
        <v>1</v>
      </c>
      <c r="W4540" s="3" t="n">
        <v>0</v>
      </c>
      <c r="X4540" s="3" t="n">
        <v>0</v>
      </c>
      <c r="Y4540" s="3" t="s">
        <v>30</v>
      </c>
      <c r="Z4540" s="3" t="s">
        <v>30</v>
      </c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/>
      <c r="BE4540" s="3"/>
      <c r="BF4540" s="3"/>
      <c r="BG4540" s="3"/>
      <c r="BH4540" s="3"/>
      <c r="BI4540" s="3"/>
      <c r="BJ4540" s="3"/>
    </row>
    <row r="4541" customFormat="false" ht="15.75" hidden="false" customHeight="false" outlineLevel="0" collapsed="false">
      <c r="A4541" s="3" t="n">
        <v>4540</v>
      </c>
      <c r="B4541" s="3" t="s">
        <v>13272</v>
      </c>
      <c r="C4541" s="3" t="s">
        <v>13273</v>
      </c>
      <c r="D4541" s="3" t="n">
        <v>1</v>
      </c>
      <c r="E4541" s="3" t="n">
        <v>10.24741</v>
      </c>
      <c r="F4541" s="3" t="n">
        <v>678</v>
      </c>
      <c r="G4541" s="3" t="n">
        <v>678</v>
      </c>
      <c r="H4541" s="3" t="n">
        <v>29</v>
      </c>
      <c r="I4541" s="3" t="n">
        <v>29</v>
      </c>
      <c r="J4541" s="3" t="n">
        <v>1086</v>
      </c>
      <c r="K4541" s="3" t="n">
        <v>1086</v>
      </c>
      <c r="L4541" s="3" t="n">
        <v>64</v>
      </c>
      <c r="M4541" s="3" t="n">
        <v>64</v>
      </c>
      <c r="N4541" s="3" t="n">
        <v>-1</v>
      </c>
      <c r="O4541" s="3" t="n">
        <v>-1</v>
      </c>
      <c r="P4541" s="3" t="n">
        <v>9</v>
      </c>
      <c r="Q4541" s="3" t="n">
        <v>24.2</v>
      </c>
      <c r="R4541" s="3" t="s">
        <v>13274</v>
      </c>
      <c r="S4541" s="4" t="n">
        <v>45747.7421296296</v>
      </c>
      <c r="T4541" s="3" t="s">
        <v>256</v>
      </c>
      <c r="U4541" s="3" t="s">
        <v>256</v>
      </c>
      <c r="V4541" s="3" t="n">
        <v>0</v>
      </c>
      <c r="W4541" s="3" t="n">
        <v>0</v>
      </c>
      <c r="X4541" s="3" t="n">
        <v>0</v>
      </c>
      <c r="Y4541" s="3" t="s">
        <v>30</v>
      </c>
      <c r="Z4541" s="3" t="s">
        <v>30</v>
      </c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/>
      <c r="BG4541" s="3"/>
      <c r="BH4541" s="3"/>
      <c r="BI4541" s="3"/>
      <c r="BJ4541" s="3"/>
    </row>
    <row r="4542" customFormat="false" ht="15.75" hidden="false" customHeight="false" outlineLevel="0" collapsed="false">
      <c r="A4542" s="3" t="n">
        <v>4541</v>
      </c>
      <c r="B4542" s="3" t="s">
        <v>13275</v>
      </c>
      <c r="C4542" s="3" t="s">
        <v>13276</v>
      </c>
      <c r="D4542" s="3" t="n">
        <v>1</v>
      </c>
      <c r="E4542" s="3" t="n">
        <v>8.5171251</v>
      </c>
      <c r="F4542" s="3" t="n">
        <v>60</v>
      </c>
      <c r="G4542" s="3" t="n">
        <v>60</v>
      </c>
      <c r="H4542" s="3" t="n">
        <v>10</v>
      </c>
      <c r="I4542" s="3" t="n">
        <v>10</v>
      </c>
      <c r="J4542" s="3" t="n">
        <v>62</v>
      </c>
      <c r="K4542" s="3" t="n">
        <v>62</v>
      </c>
      <c r="L4542" s="3" t="n">
        <v>4</v>
      </c>
      <c r="M4542" s="3" t="n">
        <v>4</v>
      </c>
      <c r="N4542" s="3" t="n">
        <v>-1</v>
      </c>
      <c r="O4542" s="3" t="n">
        <v>-1</v>
      </c>
      <c r="P4542" s="3" t="n">
        <v>9</v>
      </c>
      <c r="Q4542" s="3" t="n">
        <v>24.2</v>
      </c>
      <c r="R4542" s="3" t="s">
        <v>13277</v>
      </c>
      <c r="S4542" s="4" t="n">
        <v>45747.7423726852</v>
      </c>
      <c r="T4542" s="3" t="s">
        <v>29</v>
      </c>
      <c r="U4542" s="3" t="s">
        <v>29</v>
      </c>
      <c r="V4542" s="3" t="n">
        <v>0</v>
      </c>
      <c r="W4542" s="3" t="n">
        <v>0</v>
      </c>
      <c r="X4542" s="3" t="n">
        <v>0</v>
      </c>
      <c r="Y4542" s="3" t="s">
        <v>30</v>
      </c>
      <c r="Z4542" s="3" t="s">
        <v>30</v>
      </c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3"/>
      <c r="BG4542" s="3"/>
      <c r="BH4542" s="3"/>
      <c r="BI4542" s="3"/>
      <c r="BJ4542" s="3"/>
    </row>
    <row r="4543" customFormat="false" ht="15.75" hidden="false" customHeight="false" outlineLevel="0" collapsed="false">
      <c r="A4543" s="3" t="n">
        <v>4542</v>
      </c>
      <c r="B4543" s="3" t="s">
        <v>13278</v>
      </c>
      <c r="C4543" s="3" t="s">
        <v>13279</v>
      </c>
      <c r="D4543" s="3" t="n">
        <v>1</v>
      </c>
      <c r="E4543" s="3" t="n">
        <v>2.5458157</v>
      </c>
      <c r="F4543" s="3" t="n">
        <v>47</v>
      </c>
      <c r="G4543" s="3" t="n">
        <v>47</v>
      </c>
      <c r="H4543" s="3" t="n">
        <v>6</v>
      </c>
      <c r="I4543" s="3" t="n">
        <v>6</v>
      </c>
      <c r="J4543" s="3" t="n">
        <v>88</v>
      </c>
      <c r="K4543" s="3" t="n">
        <v>88</v>
      </c>
      <c r="L4543" s="3" t="n">
        <v>10</v>
      </c>
      <c r="M4543" s="3" t="n">
        <v>10</v>
      </c>
      <c r="N4543" s="3" t="n">
        <v>0</v>
      </c>
      <c r="O4543" s="3" t="n">
        <v>-1</v>
      </c>
      <c r="P4543" s="3" t="n">
        <v>8.7</v>
      </c>
      <c r="Q4543" s="3" t="n">
        <v>24.2</v>
      </c>
      <c r="R4543" s="3" t="s">
        <v>13280</v>
      </c>
      <c r="S4543" s="4" t="n">
        <v>45747.7424884259</v>
      </c>
      <c r="T4543" s="3" t="s">
        <v>1920</v>
      </c>
      <c r="U4543" s="3" t="s">
        <v>1920</v>
      </c>
      <c r="V4543" s="3" t="n">
        <v>1</v>
      </c>
      <c r="W4543" s="3" t="n">
        <v>0</v>
      </c>
      <c r="X4543" s="3" t="n">
        <v>0</v>
      </c>
      <c r="Y4543" s="3" t="s">
        <v>30</v>
      </c>
      <c r="Z4543" s="3" t="s">
        <v>30</v>
      </c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3"/>
      <c r="BG4543" s="3"/>
      <c r="BH4543" s="3"/>
      <c r="BI4543" s="3"/>
      <c r="BJ4543" s="3"/>
    </row>
    <row r="4544" customFormat="false" ht="15.75" hidden="false" customHeight="false" outlineLevel="0" collapsed="false">
      <c r="A4544" s="3" t="n">
        <v>4543</v>
      </c>
      <c r="B4544" s="3" t="s">
        <v>13281</v>
      </c>
      <c r="C4544" s="3" t="s">
        <v>13282</v>
      </c>
      <c r="D4544" s="3" t="n">
        <v>1</v>
      </c>
      <c r="E4544" s="3" t="n">
        <v>0.6847672</v>
      </c>
      <c r="F4544" s="3" t="n">
        <v>107</v>
      </c>
      <c r="G4544" s="3" t="n">
        <v>107</v>
      </c>
      <c r="H4544" s="3" t="n">
        <v>15</v>
      </c>
      <c r="I4544" s="3" t="n">
        <v>15</v>
      </c>
      <c r="J4544" s="3" t="n">
        <v>100</v>
      </c>
      <c r="K4544" s="3" t="n">
        <v>100</v>
      </c>
      <c r="L4544" s="3" t="n">
        <v>12</v>
      </c>
      <c r="M4544" s="3" t="n">
        <v>12</v>
      </c>
      <c r="N4544" s="3" t="n">
        <v>-1</v>
      </c>
      <c r="O4544" s="3" t="n">
        <v>-1</v>
      </c>
      <c r="P4544" s="3" t="n">
        <v>8.6</v>
      </c>
      <c r="Q4544" s="3" t="n">
        <v>24.2</v>
      </c>
      <c r="R4544" s="3" t="s">
        <v>13283</v>
      </c>
      <c r="S4544" s="4" t="n">
        <v>45747.7425347222</v>
      </c>
      <c r="T4544" s="3" t="s">
        <v>232</v>
      </c>
      <c r="U4544" s="3" t="s">
        <v>232</v>
      </c>
      <c r="V4544" s="3" t="n">
        <v>0</v>
      </c>
      <c r="W4544" s="3" t="n">
        <v>0</v>
      </c>
      <c r="X4544" s="3" t="n">
        <v>0</v>
      </c>
      <c r="Y4544" s="3" t="s">
        <v>30</v>
      </c>
      <c r="Z4544" s="3" t="s">
        <v>30</v>
      </c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3"/>
      <c r="BG4544" s="3"/>
      <c r="BH4544" s="3"/>
      <c r="BI4544" s="3"/>
      <c r="BJ4544" s="3"/>
    </row>
    <row r="4545" customFormat="false" ht="15.75" hidden="false" customHeight="false" outlineLevel="0" collapsed="false">
      <c r="A4545" s="3" t="n">
        <v>4544</v>
      </c>
      <c r="B4545" s="3" t="s">
        <v>13284</v>
      </c>
      <c r="C4545" s="3" t="s">
        <v>13285</v>
      </c>
      <c r="D4545" s="3" t="n">
        <v>1</v>
      </c>
      <c r="E4545" s="3" t="n">
        <v>1.0162326</v>
      </c>
      <c r="F4545" s="3" t="n">
        <v>7</v>
      </c>
      <c r="G4545" s="3" t="n">
        <v>7</v>
      </c>
      <c r="H4545" s="3" t="n">
        <v>3</v>
      </c>
      <c r="I4545" s="3" t="n">
        <v>3</v>
      </c>
      <c r="J4545" s="3" t="n">
        <v>26</v>
      </c>
      <c r="K4545" s="3" t="n">
        <v>26</v>
      </c>
      <c r="L4545" s="3" t="n">
        <v>0</v>
      </c>
      <c r="M4545" s="3" t="n">
        <v>0</v>
      </c>
      <c r="N4545" s="3" t="n">
        <v>0</v>
      </c>
      <c r="O4545" s="3" t="n">
        <v>-1</v>
      </c>
      <c r="P4545" s="3" t="n">
        <v>8.9</v>
      </c>
      <c r="Q4545" s="3" t="n">
        <v>24.2</v>
      </c>
      <c r="R4545" s="3" t="s">
        <v>13286</v>
      </c>
      <c r="S4545" s="4" t="n">
        <v>45747.7426273148</v>
      </c>
      <c r="T4545" s="3" t="s">
        <v>37</v>
      </c>
      <c r="U4545" s="3" t="s">
        <v>37</v>
      </c>
      <c r="V4545" s="3" t="n">
        <v>1</v>
      </c>
      <c r="W4545" s="3" t="n">
        <v>0</v>
      </c>
      <c r="X4545" s="3" t="n">
        <v>0</v>
      </c>
      <c r="Y4545" s="3" t="s">
        <v>30</v>
      </c>
      <c r="Z4545" s="3" t="s">
        <v>30</v>
      </c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/>
      <c r="BG4545" s="3"/>
      <c r="BH4545" s="3"/>
      <c r="BI4545" s="3"/>
      <c r="BJ4545" s="3"/>
    </row>
    <row r="4546" customFormat="false" ht="15.75" hidden="false" customHeight="false" outlineLevel="0" collapsed="false">
      <c r="A4546" s="3" t="n">
        <v>4545</v>
      </c>
      <c r="B4546" s="3" t="s">
        <v>13287</v>
      </c>
      <c r="C4546" s="3" t="s">
        <v>13288</v>
      </c>
      <c r="D4546" s="3" t="n">
        <v>1</v>
      </c>
      <c r="E4546" s="3" t="n">
        <v>3.9377461</v>
      </c>
      <c r="F4546" s="3" t="n">
        <v>16</v>
      </c>
      <c r="G4546" s="3" t="n">
        <v>16</v>
      </c>
      <c r="H4546" s="3" t="n">
        <v>7</v>
      </c>
      <c r="I4546" s="3" t="n">
        <v>7</v>
      </c>
      <c r="J4546" s="3" t="n">
        <v>22</v>
      </c>
      <c r="K4546" s="3" t="n">
        <v>22</v>
      </c>
      <c r="L4546" s="3" t="n">
        <v>1</v>
      </c>
      <c r="M4546" s="3" t="n">
        <v>1</v>
      </c>
      <c r="N4546" s="3" t="n">
        <v>3</v>
      </c>
      <c r="O4546" s="3" t="n">
        <v>-1</v>
      </c>
      <c r="P4546" s="3" t="n">
        <v>8.9</v>
      </c>
      <c r="Q4546" s="3" t="n">
        <v>24.2</v>
      </c>
      <c r="R4546" s="3" t="s">
        <v>13289</v>
      </c>
      <c r="S4546" s="4" t="n">
        <v>45747.7428125</v>
      </c>
      <c r="T4546" s="3" t="s">
        <v>37</v>
      </c>
      <c r="U4546" s="3" t="s">
        <v>37</v>
      </c>
      <c r="V4546" s="3" t="n">
        <v>1</v>
      </c>
      <c r="W4546" s="3" t="n">
        <v>0</v>
      </c>
      <c r="X4546" s="3" t="n">
        <v>0</v>
      </c>
      <c r="Y4546" s="3" t="s">
        <v>30</v>
      </c>
      <c r="Z4546" s="3" t="s">
        <v>30</v>
      </c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3"/>
      <c r="BG4546" s="3"/>
      <c r="BH4546" s="3"/>
      <c r="BI4546" s="3"/>
      <c r="BJ4546" s="3"/>
    </row>
    <row r="4547" customFormat="false" ht="15.75" hidden="false" customHeight="false" outlineLevel="0" collapsed="false">
      <c r="A4547" s="3" t="n">
        <v>4546</v>
      </c>
      <c r="B4547" s="3" t="s">
        <v>13290</v>
      </c>
      <c r="C4547" s="3" t="s">
        <v>13291</v>
      </c>
      <c r="D4547" s="3" t="n">
        <v>1</v>
      </c>
      <c r="E4547" s="3" t="n">
        <v>0.3223787</v>
      </c>
      <c r="F4547" s="3" t="n">
        <v>39</v>
      </c>
      <c r="G4547" s="3" t="n">
        <v>39</v>
      </c>
      <c r="H4547" s="3" t="n">
        <v>17</v>
      </c>
      <c r="I4547" s="3" t="n">
        <v>17</v>
      </c>
      <c r="J4547" s="3" t="n">
        <v>43</v>
      </c>
      <c r="K4547" s="3" t="n">
        <v>43</v>
      </c>
      <c r="L4547" s="3" t="n">
        <v>2</v>
      </c>
      <c r="M4547" s="3" t="n">
        <v>2</v>
      </c>
      <c r="N4547" s="3" t="n">
        <v>-1</v>
      </c>
      <c r="O4547" s="3" t="n">
        <v>-1</v>
      </c>
      <c r="P4547" s="3" t="n">
        <v>8.9</v>
      </c>
      <c r="Q4547" s="3" t="n">
        <v>24.2</v>
      </c>
      <c r="R4547" s="3" t="s">
        <v>13292</v>
      </c>
      <c r="S4547" s="4" t="n">
        <v>45747.7428472222</v>
      </c>
      <c r="T4547" s="3" t="s">
        <v>256</v>
      </c>
      <c r="U4547" s="3" t="s">
        <v>256</v>
      </c>
      <c r="V4547" s="3" t="n">
        <v>0</v>
      </c>
      <c r="W4547" s="3" t="n">
        <v>0</v>
      </c>
      <c r="X4547" s="3" t="n">
        <v>0</v>
      </c>
      <c r="Y4547" s="3" t="s">
        <v>30</v>
      </c>
      <c r="Z4547" s="3" t="s">
        <v>30</v>
      </c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  <c r="BF4547" s="3"/>
      <c r="BG4547" s="3"/>
      <c r="BH4547" s="3"/>
      <c r="BI4547" s="3"/>
      <c r="BJ4547" s="3"/>
    </row>
    <row r="4548" customFormat="false" ht="15.75" hidden="false" customHeight="false" outlineLevel="0" collapsed="false">
      <c r="A4548" s="3" t="n">
        <v>4547</v>
      </c>
      <c r="B4548" s="3" t="s">
        <v>13293</v>
      </c>
      <c r="C4548" s="3" t="s">
        <v>13294</v>
      </c>
      <c r="D4548" s="3" t="n">
        <v>1</v>
      </c>
      <c r="E4548" s="3" t="n">
        <v>13.2108129</v>
      </c>
      <c r="F4548" s="3" t="n">
        <v>36</v>
      </c>
      <c r="G4548" s="3" t="n">
        <v>36</v>
      </c>
      <c r="H4548" s="3" t="n">
        <v>7</v>
      </c>
      <c r="I4548" s="3" t="n">
        <v>7</v>
      </c>
      <c r="J4548" s="3" t="n">
        <v>46</v>
      </c>
      <c r="K4548" s="3" t="n">
        <v>46</v>
      </c>
      <c r="L4548" s="3" t="n">
        <v>9</v>
      </c>
      <c r="M4548" s="3" t="n">
        <v>9</v>
      </c>
      <c r="N4548" s="3" t="n">
        <v>19</v>
      </c>
      <c r="O4548" s="3" t="n">
        <v>-1</v>
      </c>
      <c r="P4548" s="3" t="n">
        <v>8.6</v>
      </c>
      <c r="Q4548" s="3" t="n">
        <v>24.2</v>
      </c>
      <c r="R4548" s="3" t="s">
        <v>13295</v>
      </c>
      <c r="S4548" s="4" t="n">
        <v>45747.7433680556</v>
      </c>
      <c r="T4548" s="3" t="s">
        <v>256</v>
      </c>
      <c r="U4548" s="3" t="s">
        <v>256</v>
      </c>
      <c r="V4548" s="3" t="n">
        <v>1</v>
      </c>
      <c r="W4548" s="3" t="n">
        <v>0</v>
      </c>
      <c r="X4548" s="3" t="n">
        <v>0</v>
      </c>
      <c r="Y4548" s="3" t="s">
        <v>30</v>
      </c>
      <c r="Z4548" s="3" t="s">
        <v>30</v>
      </c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  <c r="BF4548" s="3"/>
      <c r="BG4548" s="3"/>
      <c r="BH4548" s="3"/>
      <c r="BI4548" s="3"/>
      <c r="BJ4548" s="3"/>
    </row>
    <row r="4549" customFormat="false" ht="15.75" hidden="false" customHeight="false" outlineLevel="0" collapsed="false">
      <c r="A4549" s="3" t="n">
        <v>4548</v>
      </c>
      <c r="B4549" s="3" t="s">
        <v>13296</v>
      </c>
      <c r="C4549" s="3" t="s">
        <v>13297</v>
      </c>
      <c r="D4549" s="3" t="n">
        <v>1</v>
      </c>
      <c r="E4549" s="3" t="n">
        <v>1.9441311</v>
      </c>
      <c r="F4549" s="3" t="n">
        <v>61</v>
      </c>
      <c r="G4549" s="3" t="n">
        <v>61</v>
      </c>
      <c r="H4549" s="3" t="n">
        <v>12</v>
      </c>
      <c r="I4549" s="3" t="n">
        <v>12</v>
      </c>
      <c r="J4549" s="3" t="n">
        <v>88</v>
      </c>
      <c r="K4549" s="3" t="n">
        <v>88</v>
      </c>
      <c r="L4549" s="3" t="n">
        <v>13</v>
      </c>
      <c r="M4549" s="3" t="n">
        <v>13</v>
      </c>
      <c r="N4549" s="3" t="n">
        <v>43</v>
      </c>
      <c r="O4549" s="3" t="n">
        <v>-1</v>
      </c>
      <c r="P4549" s="3" t="n">
        <v>8.7</v>
      </c>
      <c r="Q4549" s="3" t="n">
        <v>24.2</v>
      </c>
      <c r="R4549" s="3" t="s">
        <v>13298</v>
      </c>
      <c r="S4549" s="4" t="n">
        <v>45747.7435300926</v>
      </c>
      <c r="T4549" s="3" t="s">
        <v>256</v>
      </c>
      <c r="U4549" s="3" t="s">
        <v>256</v>
      </c>
      <c r="V4549" s="3" t="n">
        <v>1</v>
      </c>
      <c r="W4549" s="3" t="n">
        <v>0</v>
      </c>
      <c r="X4549" s="3" t="n">
        <v>0</v>
      </c>
      <c r="Y4549" s="3" t="s">
        <v>30</v>
      </c>
      <c r="Z4549" s="3" t="s">
        <v>30</v>
      </c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  <c r="BF4549" s="3"/>
      <c r="BG4549" s="3"/>
      <c r="BH4549" s="3"/>
      <c r="BI4549" s="3"/>
      <c r="BJ4549" s="3"/>
    </row>
    <row r="4550" customFormat="false" ht="15.75" hidden="false" customHeight="false" outlineLevel="0" collapsed="false">
      <c r="A4550" s="3" t="n">
        <v>4549</v>
      </c>
      <c r="B4550" s="3" t="s">
        <v>13299</v>
      </c>
      <c r="C4550" s="3" t="s">
        <v>13300</v>
      </c>
      <c r="D4550" s="3" t="n">
        <v>1</v>
      </c>
      <c r="E4550" s="3" t="n">
        <v>0.9363111</v>
      </c>
      <c r="F4550" s="3" t="n">
        <v>14</v>
      </c>
      <c r="G4550" s="3" t="n">
        <v>14</v>
      </c>
      <c r="H4550" s="3" t="n">
        <v>3</v>
      </c>
      <c r="I4550" s="3" t="n">
        <v>3</v>
      </c>
      <c r="J4550" s="3" t="n">
        <v>24</v>
      </c>
      <c r="K4550" s="3" t="n">
        <v>24</v>
      </c>
      <c r="L4550" s="3" t="n">
        <v>9</v>
      </c>
      <c r="M4550" s="3" t="n">
        <v>9</v>
      </c>
      <c r="N4550" s="3" t="n">
        <v>31</v>
      </c>
      <c r="O4550" s="3" t="n">
        <v>-1</v>
      </c>
      <c r="P4550" s="3" t="n">
        <v>8.7</v>
      </c>
      <c r="Q4550" s="3" t="n">
        <v>24.2</v>
      </c>
      <c r="R4550" s="3" t="s">
        <v>13301</v>
      </c>
      <c r="S4550" s="4" t="n">
        <v>45747.7436458333</v>
      </c>
      <c r="T4550" s="3" t="s">
        <v>256</v>
      </c>
      <c r="U4550" s="3" t="s">
        <v>256</v>
      </c>
      <c r="V4550" s="3" t="n">
        <v>1</v>
      </c>
      <c r="W4550" s="3" t="n">
        <v>0</v>
      </c>
      <c r="X4550" s="3" t="n">
        <v>0</v>
      </c>
      <c r="Y4550" s="3" t="s">
        <v>30</v>
      </c>
      <c r="Z4550" s="3" t="s">
        <v>30</v>
      </c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/>
      <c r="BG4550" s="3"/>
      <c r="BH4550" s="3"/>
      <c r="BI4550" s="3"/>
      <c r="BJ4550" s="3"/>
    </row>
    <row r="4551" customFormat="false" ht="15.75" hidden="false" customHeight="false" outlineLevel="0" collapsed="false">
      <c r="A4551" s="3" t="n">
        <v>4550</v>
      </c>
      <c r="B4551" s="3" t="s">
        <v>13302</v>
      </c>
      <c r="C4551" s="3" t="s">
        <v>13303</v>
      </c>
      <c r="D4551" s="3" t="n">
        <v>1</v>
      </c>
      <c r="E4551" s="3" t="n">
        <v>1.4164219</v>
      </c>
      <c r="F4551" s="3" t="n">
        <v>53</v>
      </c>
      <c r="G4551" s="3" t="n">
        <v>53</v>
      </c>
      <c r="H4551" s="3" t="n">
        <v>6</v>
      </c>
      <c r="I4551" s="3" t="n">
        <v>6</v>
      </c>
      <c r="J4551" s="3" t="n">
        <v>61</v>
      </c>
      <c r="K4551" s="3" t="n">
        <v>61</v>
      </c>
      <c r="L4551" s="3" t="n">
        <v>23</v>
      </c>
      <c r="M4551" s="3" t="n">
        <v>23</v>
      </c>
      <c r="N4551" s="3" t="n">
        <v>49</v>
      </c>
      <c r="O4551" s="3" t="n">
        <v>-1</v>
      </c>
      <c r="P4551" s="3" t="n">
        <v>8.7</v>
      </c>
      <c r="Q4551" s="3" t="n">
        <v>24.2</v>
      </c>
      <c r="R4551" s="3" t="s">
        <v>13304</v>
      </c>
      <c r="S4551" s="4" t="n">
        <v>45747.7437962963</v>
      </c>
      <c r="T4551" s="3" t="s">
        <v>256</v>
      </c>
      <c r="U4551" s="3" t="s">
        <v>256</v>
      </c>
      <c r="V4551" s="3" t="n">
        <v>1</v>
      </c>
      <c r="W4551" s="3" t="n">
        <v>0</v>
      </c>
      <c r="X4551" s="3" t="n">
        <v>0</v>
      </c>
      <c r="Y4551" s="3" t="s">
        <v>30</v>
      </c>
      <c r="Z4551" s="3" t="s">
        <v>30</v>
      </c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3"/>
      <c r="BG4551" s="3"/>
      <c r="BH4551" s="3"/>
      <c r="BI4551" s="3"/>
      <c r="BJ4551" s="3"/>
    </row>
    <row r="4552" customFormat="false" ht="15.75" hidden="false" customHeight="false" outlineLevel="0" collapsed="false">
      <c r="A4552" s="3" t="n">
        <v>4551</v>
      </c>
      <c r="B4552" s="3" t="s">
        <v>13305</v>
      </c>
      <c r="C4552" s="3" t="s">
        <v>13306</v>
      </c>
      <c r="D4552" s="3" t="n">
        <v>1</v>
      </c>
      <c r="E4552" s="3" t="n">
        <v>15.9474836</v>
      </c>
      <c r="F4552" s="3" t="n">
        <v>236</v>
      </c>
      <c r="G4552" s="3" t="n">
        <v>236</v>
      </c>
      <c r="H4552" s="3" t="n">
        <v>21</v>
      </c>
      <c r="I4552" s="3" t="n">
        <v>21</v>
      </c>
      <c r="J4552" s="3" t="n">
        <v>351</v>
      </c>
      <c r="K4552" s="3" t="n">
        <v>351</v>
      </c>
      <c r="L4552" s="3" t="n">
        <v>38</v>
      </c>
      <c r="M4552" s="3" t="n">
        <v>38</v>
      </c>
      <c r="N4552" s="3" t="n">
        <v>-1</v>
      </c>
      <c r="O4552" s="3" t="n">
        <v>-1</v>
      </c>
      <c r="P4552" s="3" t="n">
        <v>8.7</v>
      </c>
      <c r="Q4552" s="3" t="n">
        <v>24.2</v>
      </c>
      <c r="R4552" s="3" t="s">
        <v>13307</v>
      </c>
      <c r="S4552" s="4" t="n">
        <v>45747.7443055556</v>
      </c>
      <c r="T4552" s="3" t="s">
        <v>4910</v>
      </c>
      <c r="U4552" s="3" t="s">
        <v>4910</v>
      </c>
      <c r="V4552" s="3" t="n">
        <v>0</v>
      </c>
      <c r="W4552" s="3" t="n">
        <v>0</v>
      </c>
      <c r="X4552" s="3" t="n">
        <v>0</v>
      </c>
      <c r="Y4552" s="3" t="s">
        <v>30</v>
      </c>
      <c r="Z4552" s="3" t="s">
        <v>30</v>
      </c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/>
      <c r="BG4552" s="3"/>
      <c r="BH4552" s="3"/>
      <c r="BI4552" s="3"/>
      <c r="BJ4552" s="3"/>
    </row>
    <row r="4553" customFormat="false" ht="15.75" hidden="false" customHeight="false" outlineLevel="0" collapsed="false">
      <c r="A4553" s="3" t="n">
        <v>4552</v>
      </c>
      <c r="B4553" s="3" t="s">
        <v>13308</v>
      </c>
      <c r="C4553" s="3" t="s">
        <v>13309</v>
      </c>
      <c r="D4553" s="3" t="n">
        <v>1</v>
      </c>
      <c r="E4553" s="3" t="n">
        <v>89.6867047</v>
      </c>
      <c r="F4553" s="3" t="n">
        <v>903</v>
      </c>
      <c r="G4553" s="3" t="n">
        <v>903</v>
      </c>
      <c r="H4553" s="3" t="n">
        <v>21</v>
      </c>
      <c r="I4553" s="3" t="n">
        <v>21</v>
      </c>
      <c r="J4553" s="3" t="n">
        <v>1627</v>
      </c>
      <c r="K4553" s="3" t="n">
        <v>1627</v>
      </c>
      <c r="L4553" s="3" t="n">
        <v>179</v>
      </c>
      <c r="M4553" s="3" t="n">
        <v>179</v>
      </c>
      <c r="N4553" s="3" t="n">
        <v>-1</v>
      </c>
      <c r="O4553" s="3" t="n">
        <v>-1</v>
      </c>
      <c r="P4553" s="3" t="n">
        <v>8.7</v>
      </c>
      <c r="Q4553" s="3" t="n">
        <v>24.2</v>
      </c>
      <c r="R4553" s="3" t="s">
        <v>13310</v>
      </c>
      <c r="S4553" s="4" t="n">
        <v>45747.7464583333</v>
      </c>
      <c r="T4553" s="3" t="s">
        <v>4910</v>
      </c>
      <c r="U4553" s="3" t="s">
        <v>4910</v>
      </c>
      <c r="V4553" s="3" t="n">
        <v>0</v>
      </c>
      <c r="W4553" s="3" t="n">
        <v>0</v>
      </c>
      <c r="X4553" s="3" t="n">
        <v>0</v>
      </c>
      <c r="Y4553" s="3" t="s">
        <v>30</v>
      </c>
      <c r="Z4553" s="3" t="s">
        <v>30</v>
      </c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3"/>
      <c r="BG4553" s="3"/>
      <c r="BH4553" s="3"/>
      <c r="BI4553" s="3"/>
      <c r="BJ4553" s="3"/>
    </row>
    <row r="4554" customFormat="false" ht="15.75" hidden="false" customHeight="false" outlineLevel="0" collapsed="false">
      <c r="A4554" s="3" t="n">
        <v>4553</v>
      </c>
      <c r="B4554" s="3" t="s">
        <v>13311</v>
      </c>
      <c r="C4554" s="3" t="s">
        <v>13312</v>
      </c>
      <c r="D4554" s="3" t="n">
        <v>1</v>
      </c>
      <c r="E4554" s="3" t="n">
        <v>1.6463873</v>
      </c>
      <c r="F4554" s="3" t="n">
        <v>25</v>
      </c>
      <c r="G4554" s="3" t="n">
        <v>25</v>
      </c>
      <c r="H4554" s="3" t="n">
        <v>11</v>
      </c>
      <c r="I4554" s="3" t="n">
        <v>11</v>
      </c>
      <c r="J4554" s="3" t="n">
        <v>21</v>
      </c>
      <c r="K4554" s="3" t="n">
        <v>21</v>
      </c>
      <c r="L4554" s="3" t="n">
        <v>2</v>
      </c>
      <c r="M4554" s="3" t="n">
        <v>2</v>
      </c>
      <c r="N4554" s="3" t="n">
        <v>-1</v>
      </c>
      <c r="O4554" s="3" t="n">
        <v>-1</v>
      </c>
      <c r="P4554" s="3" t="n">
        <v>9</v>
      </c>
      <c r="Q4554" s="3" t="n">
        <v>24.2</v>
      </c>
      <c r="R4554" s="3" t="s">
        <v>13313</v>
      </c>
      <c r="S4554" s="4" t="n">
        <v>45747.7468865741</v>
      </c>
      <c r="T4554" s="3" t="s">
        <v>37</v>
      </c>
      <c r="U4554" s="3" t="s">
        <v>37</v>
      </c>
      <c r="V4554" s="3" t="n">
        <v>0</v>
      </c>
      <c r="W4554" s="3" t="n">
        <v>0</v>
      </c>
      <c r="X4554" s="3" t="n">
        <v>0</v>
      </c>
      <c r="Y4554" s="3" t="s">
        <v>30</v>
      </c>
      <c r="Z4554" s="3" t="s">
        <v>30</v>
      </c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  <c r="BF4554" s="3"/>
      <c r="BG4554" s="3"/>
      <c r="BH4554" s="3"/>
      <c r="BI4554" s="3"/>
      <c r="BJ4554" s="3"/>
    </row>
    <row r="4555" customFormat="false" ht="15.75" hidden="false" customHeight="false" outlineLevel="0" collapsed="false">
      <c r="A4555" s="3" t="n">
        <v>4554</v>
      </c>
      <c r="B4555" s="3" t="s">
        <v>13314</v>
      </c>
      <c r="C4555" s="3" t="s">
        <v>13315</v>
      </c>
      <c r="D4555" s="3" t="n">
        <v>1</v>
      </c>
      <c r="E4555" s="3" t="n">
        <v>1.6127532</v>
      </c>
      <c r="F4555" s="3" t="n">
        <v>28</v>
      </c>
      <c r="G4555" s="3" t="n">
        <v>28</v>
      </c>
      <c r="H4555" s="3" t="n">
        <v>12</v>
      </c>
      <c r="I4555" s="3" t="n">
        <v>12</v>
      </c>
      <c r="J4555" s="3" t="n">
        <v>24</v>
      </c>
      <c r="K4555" s="3" t="n">
        <v>24</v>
      </c>
      <c r="L4555" s="3" t="n">
        <v>2</v>
      </c>
      <c r="M4555" s="3" t="n">
        <v>2</v>
      </c>
      <c r="N4555" s="3" t="n">
        <v>-1</v>
      </c>
      <c r="O4555" s="3" t="n">
        <v>-1</v>
      </c>
      <c r="P4555" s="3" t="n">
        <v>9</v>
      </c>
      <c r="Q4555" s="3" t="n">
        <v>24.2</v>
      </c>
      <c r="R4555" s="3" t="s">
        <v>13316</v>
      </c>
      <c r="S4555" s="4" t="n">
        <v>45747.7469560185</v>
      </c>
      <c r="T4555" s="3" t="s">
        <v>37</v>
      </c>
      <c r="U4555" s="3" t="s">
        <v>37</v>
      </c>
      <c r="V4555" s="3" t="n">
        <v>0</v>
      </c>
      <c r="W4555" s="3" t="n">
        <v>0</v>
      </c>
      <c r="X4555" s="3" t="n">
        <v>0</v>
      </c>
      <c r="Y4555" s="3" t="s">
        <v>30</v>
      </c>
      <c r="Z4555" s="3" t="s">
        <v>30</v>
      </c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3"/>
      <c r="BG4555" s="3"/>
      <c r="BH4555" s="3"/>
      <c r="BI4555" s="3"/>
      <c r="BJ4555" s="3"/>
    </row>
    <row r="4556" customFormat="false" ht="15.75" hidden="false" customHeight="false" outlineLevel="0" collapsed="false">
      <c r="A4556" s="3" t="n">
        <v>4555</v>
      </c>
      <c r="B4556" s="3" t="s">
        <v>13317</v>
      </c>
      <c r="C4556" s="3" t="s">
        <v>13318</v>
      </c>
      <c r="D4556" s="3" t="n">
        <v>1</v>
      </c>
      <c r="E4556" s="3" t="n">
        <v>0.8919553</v>
      </c>
      <c r="F4556" s="3" t="n">
        <v>15</v>
      </c>
      <c r="G4556" s="3" t="n">
        <v>15</v>
      </c>
      <c r="H4556" s="3" t="n">
        <v>11</v>
      </c>
      <c r="I4556" s="3" t="n">
        <v>11</v>
      </c>
      <c r="J4556" s="3" t="n">
        <v>13</v>
      </c>
      <c r="K4556" s="3" t="n">
        <v>13</v>
      </c>
      <c r="L4556" s="3" t="n">
        <v>1</v>
      </c>
      <c r="M4556" s="3" t="n">
        <v>1</v>
      </c>
      <c r="N4556" s="3" t="n">
        <v>-1</v>
      </c>
      <c r="O4556" s="3" t="n">
        <v>-1</v>
      </c>
      <c r="P4556" s="3" t="n">
        <v>9</v>
      </c>
      <c r="Q4556" s="3" t="n">
        <v>24.2</v>
      </c>
      <c r="R4556" s="3" t="s">
        <v>13319</v>
      </c>
      <c r="S4556" s="4" t="n">
        <v>45747.747025463</v>
      </c>
      <c r="T4556" s="3" t="s">
        <v>37</v>
      </c>
      <c r="U4556" s="3" t="s">
        <v>37</v>
      </c>
      <c r="V4556" s="3" t="n">
        <v>0</v>
      </c>
      <c r="W4556" s="3" t="n">
        <v>0</v>
      </c>
      <c r="X4556" s="3" t="n">
        <v>0</v>
      </c>
      <c r="Y4556" s="3" t="s">
        <v>30</v>
      </c>
      <c r="Z4556" s="3" t="s">
        <v>30</v>
      </c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  <c r="BF4556" s="3"/>
      <c r="BG4556" s="3"/>
      <c r="BH4556" s="3"/>
      <c r="BI4556" s="3"/>
      <c r="BJ4556" s="3"/>
    </row>
    <row r="4557" customFormat="false" ht="15.75" hidden="false" customHeight="false" outlineLevel="0" collapsed="false">
      <c r="A4557" s="3" t="n">
        <v>4556</v>
      </c>
      <c r="B4557" s="3" t="s">
        <v>13320</v>
      </c>
      <c r="C4557" s="3" t="s">
        <v>13321</v>
      </c>
      <c r="D4557" s="3" t="n">
        <v>1</v>
      </c>
      <c r="E4557" s="3" t="n">
        <v>2.521913</v>
      </c>
      <c r="F4557" s="3" t="n">
        <v>33</v>
      </c>
      <c r="G4557" s="3" t="n">
        <v>33</v>
      </c>
      <c r="H4557" s="3" t="n">
        <v>13</v>
      </c>
      <c r="I4557" s="3" t="n">
        <v>13</v>
      </c>
      <c r="J4557" s="3" t="n">
        <v>30</v>
      </c>
      <c r="K4557" s="3" t="n">
        <v>30</v>
      </c>
      <c r="L4557" s="3" t="n">
        <v>2</v>
      </c>
      <c r="M4557" s="3" t="n">
        <v>2</v>
      </c>
      <c r="N4557" s="3" t="n">
        <v>-1</v>
      </c>
      <c r="O4557" s="3" t="n">
        <v>-1</v>
      </c>
      <c r="P4557" s="3" t="n">
        <v>9</v>
      </c>
      <c r="Q4557" s="3" t="n">
        <v>24.2</v>
      </c>
      <c r="R4557" s="3" t="s">
        <v>13322</v>
      </c>
      <c r="S4557" s="4" t="n">
        <v>45747.7471296296</v>
      </c>
      <c r="T4557" s="3" t="s">
        <v>37</v>
      </c>
      <c r="U4557" s="3" t="s">
        <v>37</v>
      </c>
      <c r="V4557" s="3" t="n">
        <v>0</v>
      </c>
      <c r="W4557" s="3" t="n">
        <v>0</v>
      </c>
      <c r="X4557" s="3" t="n">
        <v>0</v>
      </c>
      <c r="Y4557" s="3" t="s">
        <v>30</v>
      </c>
      <c r="Z4557" s="3" t="s">
        <v>30</v>
      </c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  <c r="BF4557" s="3"/>
      <c r="BG4557" s="3"/>
      <c r="BH4557" s="3"/>
      <c r="BI4557" s="3"/>
      <c r="BJ4557" s="3"/>
    </row>
    <row r="4558" customFormat="false" ht="15.75" hidden="false" customHeight="false" outlineLevel="0" collapsed="false">
      <c r="A4558" s="3" t="n">
        <v>4557</v>
      </c>
      <c r="B4558" s="3" t="s">
        <v>13323</v>
      </c>
      <c r="C4558" s="3" t="s">
        <v>13324</v>
      </c>
      <c r="D4558" s="3" t="n">
        <v>1</v>
      </c>
      <c r="E4558" s="3" t="n">
        <v>2.5901471</v>
      </c>
      <c r="F4558" s="3" t="n">
        <v>33</v>
      </c>
      <c r="G4558" s="3" t="n">
        <v>33</v>
      </c>
      <c r="H4558" s="3" t="n">
        <v>13</v>
      </c>
      <c r="I4558" s="3" t="n">
        <v>13</v>
      </c>
      <c r="J4558" s="3" t="n">
        <v>30</v>
      </c>
      <c r="K4558" s="3" t="n">
        <v>30</v>
      </c>
      <c r="L4558" s="3" t="n">
        <v>2</v>
      </c>
      <c r="M4558" s="3" t="n">
        <v>2</v>
      </c>
      <c r="N4558" s="3" t="n">
        <v>-1</v>
      </c>
      <c r="O4558" s="3" t="n">
        <v>-1</v>
      </c>
      <c r="P4558" s="3" t="n">
        <v>9</v>
      </c>
      <c r="Q4558" s="3" t="n">
        <v>24.2</v>
      </c>
      <c r="R4558" s="3" t="s">
        <v>13325</v>
      </c>
      <c r="S4558" s="4" t="n">
        <v>45747.7472222222</v>
      </c>
      <c r="T4558" s="3" t="s">
        <v>37</v>
      </c>
      <c r="U4558" s="3" t="s">
        <v>37</v>
      </c>
      <c r="V4558" s="3" t="n">
        <v>0</v>
      </c>
      <c r="W4558" s="3" t="n">
        <v>0</v>
      </c>
      <c r="X4558" s="3" t="n">
        <v>0</v>
      </c>
      <c r="Y4558" s="3" t="s">
        <v>30</v>
      </c>
      <c r="Z4558" s="3" t="s">
        <v>30</v>
      </c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/>
      <c r="BG4558" s="3"/>
      <c r="BH4558" s="3"/>
      <c r="BI4558" s="3"/>
      <c r="BJ4558" s="3"/>
    </row>
    <row r="4559" customFormat="false" ht="15.75" hidden="false" customHeight="false" outlineLevel="0" collapsed="false">
      <c r="A4559" s="3" t="n">
        <v>4558</v>
      </c>
      <c r="B4559" s="3" t="s">
        <v>13326</v>
      </c>
      <c r="C4559" s="3" t="s">
        <v>13327</v>
      </c>
      <c r="D4559" s="3" t="n">
        <v>1</v>
      </c>
      <c r="E4559" s="3" t="n">
        <v>2.7604649</v>
      </c>
      <c r="F4559" s="3" t="n">
        <v>35</v>
      </c>
      <c r="G4559" s="3" t="n">
        <v>35</v>
      </c>
      <c r="H4559" s="3" t="n">
        <v>13</v>
      </c>
      <c r="I4559" s="3" t="n">
        <v>13</v>
      </c>
      <c r="J4559" s="3" t="n">
        <v>37</v>
      </c>
      <c r="K4559" s="3" t="n">
        <v>37</v>
      </c>
      <c r="L4559" s="3" t="n">
        <v>2</v>
      </c>
      <c r="M4559" s="3" t="n">
        <v>2</v>
      </c>
      <c r="N4559" s="3" t="n">
        <v>-1</v>
      </c>
      <c r="O4559" s="3" t="n">
        <v>-1</v>
      </c>
      <c r="P4559" s="3" t="n">
        <v>9</v>
      </c>
      <c r="Q4559" s="3" t="n">
        <v>24.2</v>
      </c>
      <c r="R4559" s="3" t="s">
        <v>13328</v>
      </c>
      <c r="S4559" s="4" t="n">
        <v>45747.7473263889</v>
      </c>
      <c r="T4559" s="3" t="s">
        <v>37</v>
      </c>
      <c r="U4559" s="3" t="s">
        <v>37</v>
      </c>
      <c r="V4559" s="3" t="n">
        <v>0</v>
      </c>
      <c r="W4559" s="3" t="n">
        <v>0</v>
      </c>
      <c r="X4559" s="3" t="n">
        <v>0</v>
      </c>
      <c r="Y4559" s="3" t="s">
        <v>30</v>
      </c>
      <c r="Z4559" s="3" t="s">
        <v>30</v>
      </c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  <c r="BF4559" s="3"/>
      <c r="BG4559" s="3"/>
      <c r="BH4559" s="3"/>
      <c r="BI4559" s="3"/>
      <c r="BJ4559" s="3"/>
    </row>
    <row r="4560" customFormat="false" ht="15.75" hidden="false" customHeight="false" outlineLevel="0" collapsed="false">
      <c r="A4560" s="3" t="n">
        <v>4559</v>
      </c>
      <c r="B4560" s="3" t="s">
        <v>13329</v>
      </c>
      <c r="C4560" s="3" t="s">
        <v>13330</v>
      </c>
      <c r="D4560" s="3" t="n">
        <v>1</v>
      </c>
      <c r="E4560" s="3" t="n">
        <v>3.6924565</v>
      </c>
      <c r="F4560" s="3" t="n">
        <v>9</v>
      </c>
      <c r="G4560" s="3" t="n">
        <v>9</v>
      </c>
      <c r="H4560" s="3" t="n">
        <v>7</v>
      </c>
      <c r="I4560" s="3" t="n">
        <v>7</v>
      </c>
      <c r="J4560" s="3" t="n">
        <v>6</v>
      </c>
      <c r="K4560" s="3" t="n">
        <v>6</v>
      </c>
      <c r="L4560" s="3" t="n">
        <v>1</v>
      </c>
      <c r="M4560" s="3" t="n">
        <v>1</v>
      </c>
      <c r="N4560" s="3" t="n">
        <v>-1</v>
      </c>
      <c r="O4560" s="3" t="n">
        <v>-1</v>
      </c>
      <c r="P4560" s="3" t="n">
        <v>9</v>
      </c>
      <c r="Q4560" s="3" t="n">
        <v>24.2</v>
      </c>
      <c r="R4560" s="3" t="s">
        <v>13331</v>
      </c>
      <c r="S4560" s="4" t="n">
        <v>45747.7476851852</v>
      </c>
      <c r="T4560" s="3" t="s">
        <v>256</v>
      </c>
      <c r="U4560" s="3" t="s">
        <v>256</v>
      </c>
      <c r="V4560" s="3" t="n">
        <v>0</v>
      </c>
      <c r="W4560" s="3" t="n">
        <v>0</v>
      </c>
      <c r="X4560" s="3" t="n">
        <v>0</v>
      </c>
      <c r="Y4560" s="3" t="s">
        <v>30</v>
      </c>
      <c r="Z4560" s="3" t="s">
        <v>30</v>
      </c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3"/>
      <c r="BE4560" s="3"/>
      <c r="BF4560" s="3"/>
      <c r="BG4560" s="3"/>
      <c r="BH4560" s="3"/>
      <c r="BI4560" s="3"/>
      <c r="BJ4560" s="3"/>
    </row>
    <row r="4561" customFormat="false" ht="15.75" hidden="false" customHeight="false" outlineLevel="0" collapsed="false">
      <c r="A4561" s="3" t="n">
        <v>4560</v>
      </c>
      <c r="B4561" s="3" t="s">
        <v>13332</v>
      </c>
      <c r="C4561" s="3"/>
      <c r="D4561" s="3" t="n">
        <v>0</v>
      </c>
      <c r="E4561" s="3" t="s">
        <v>1901</v>
      </c>
      <c r="F4561" s="3" t="s">
        <v>1901</v>
      </c>
      <c r="G4561" s="3" t="s">
        <v>1901</v>
      </c>
      <c r="H4561" s="3" t="s">
        <v>1901</v>
      </c>
      <c r="I4561" s="3" t="s">
        <v>1901</v>
      </c>
      <c r="J4561" s="3" t="s">
        <v>1901</v>
      </c>
      <c r="K4561" s="3" t="s">
        <v>1901</v>
      </c>
      <c r="L4561" s="3" t="s">
        <v>1901</v>
      </c>
      <c r="M4561" s="3" t="s">
        <v>1901</v>
      </c>
      <c r="N4561" s="3" t="s">
        <v>1901</v>
      </c>
      <c r="O4561" s="3" t="s">
        <v>1901</v>
      </c>
      <c r="P4561" s="3"/>
      <c r="Q4561" s="3"/>
      <c r="R4561" s="3"/>
      <c r="S4561" s="3"/>
      <c r="T4561" s="3"/>
      <c r="U4561" s="3"/>
      <c r="V4561" s="3" t="s">
        <v>1901</v>
      </c>
      <c r="W4561" s="3" t="s">
        <v>1901</v>
      </c>
      <c r="X4561" s="3" t="s">
        <v>1901</v>
      </c>
      <c r="Y4561" s="3"/>
      <c r="Z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  <c r="BF4561" s="3"/>
      <c r="BG4561" s="3"/>
      <c r="BH4561" s="3"/>
      <c r="BI4561" s="3"/>
      <c r="BJ4561" s="3"/>
    </row>
    <row r="4562" customFormat="false" ht="15.75" hidden="false" customHeight="false" outlineLevel="0" collapsed="false">
      <c r="A4562" s="3" t="n">
        <v>4561</v>
      </c>
      <c r="B4562" s="3" t="s">
        <v>13333</v>
      </c>
      <c r="C4562" s="3"/>
      <c r="D4562" s="3" t="n">
        <v>0</v>
      </c>
      <c r="E4562" s="3" t="s">
        <v>1901</v>
      </c>
      <c r="F4562" s="3" t="s">
        <v>1901</v>
      </c>
      <c r="G4562" s="3" t="s">
        <v>1901</v>
      </c>
      <c r="H4562" s="3" t="s">
        <v>1901</v>
      </c>
      <c r="I4562" s="3" t="s">
        <v>1901</v>
      </c>
      <c r="J4562" s="3" t="s">
        <v>1901</v>
      </c>
      <c r="K4562" s="3" t="s">
        <v>1901</v>
      </c>
      <c r="L4562" s="3" t="s">
        <v>1901</v>
      </c>
      <c r="M4562" s="3" t="s">
        <v>1901</v>
      </c>
      <c r="N4562" s="3" t="s">
        <v>1901</v>
      </c>
      <c r="O4562" s="3" t="s">
        <v>1901</v>
      </c>
      <c r="P4562" s="3"/>
      <c r="Q4562" s="3"/>
      <c r="R4562" s="3"/>
      <c r="S4562" s="3"/>
      <c r="T4562" s="3"/>
      <c r="U4562" s="3"/>
      <c r="V4562" s="3" t="s">
        <v>1901</v>
      </c>
      <c r="W4562" s="3" t="s">
        <v>1901</v>
      </c>
      <c r="X4562" s="3" t="s">
        <v>1901</v>
      </c>
      <c r="Y4562" s="3"/>
      <c r="Z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  <c r="BD4562" s="3"/>
      <c r="BE4562" s="3"/>
      <c r="BF4562" s="3"/>
      <c r="BG4562" s="3"/>
      <c r="BH4562" s="3"/>
      <c r="BI4562" s="3"/>
      <c r="BJ4562" s="3"/>
    </row>
    <row r="4563" customFormat="false" ht="15.75" hidden="false" customHeight="false" outlineLevel="0" collapsed="false">
      <c r="A4563" s="3" t="n">
        <v>4562</v>
      </c>
      <c r="B4563" s="3" t="s">
        <v>13334</v>
      </c>
      <c r="C4563" s="3"/>
      <c r="D4563" s="3" t="n">
        <v>0</v>
      </c>
      <c r="E4563" s="3" t="s">
        <v>1901</v>
      </c>
      <c r="F4563" s="3" t="s">
        <v>1901</v>
      </c>
      <c r="G4563" s="3" t="s">
        <v>1901</v>
      </c>
      <c r="H4563" s="3" t="s">
        <v>1901</v>
      </c>
      <c r="I4563" s="3" t="s">
        <v>1901</v>
      </c>
      <c r="J4563" s="3" t="s">
        <v>1901</v>
      </c>
      <c r="K4563" s="3" t="s">
        <v>1901</v>
      </c>
      <c r="L4563" s="3" t="s">
        <v>1901</v>
      </c>
      <c r="M4563" s="3" t="s">
        <v>1901</v>
      </c>
      <c r="N4563" s="3" t="s">
        <v>1901</v>
      </c>
      <c r="O4563" s="3" t="s">
        <v>1901</v>
      </c>
      <c r="P4563" s="3"/>
      <c r="Q4563" s="3"/>
      <c r="R4563" s="3"/>
      <c r="S4563" s="3"/>
      <c r="T4563" s="3"/>
      <c r="U4563" s="3"/>
      <c r="V4563" s="3" t="s">
        <v>1901</v>
      </c>
      <c r="W4563" s="3" t="s">
        <v>1901</v>
      </c>
      <c r="X4563" s="3" t="s">
        <v>1901</v>
      </c>
      <c r="Y4563" s="3"/>
      <c r="Z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  <c r="BD4563" s="3"/>
      <c r="BE4563" s="3"/>
      <c r="BF4563" s="3"/>
      <c r="BG4563" s="3"/>
      <c r="BH4563" s="3"/>
      <c r="BI4563" s="3"/>
      <c r="BJ4563" s="3"/>
    </row>
    <row r="4564" customFormat="false" ht="15.75" hidden="false" customHeight="false" outlineLevel="0" collapsed="false">
      <c r="A4564" s="3" t="n">
        <v>4563</v>
      </c>
      <c r="B4564" s="3" t="s">
        <v>13335</v>
      </c>
      <c r="C4564" s="3"/>
      <c r="D4564" s="3" t="n">
        <v>0</v>
      </c>
      <c r="E4564" s="3" t="s">
        <v>1901</v>
      </c>
      <c r="F4564" s="3" t="s">
        <v>1901</v>
      </c>
      <c r="G4564" s="3" t="s">
        <v>1901</v>
      </c>
      <c r="H4564" s="3" t="s">
        <v>1901</v>
      </c>
      <c r="I4564" s="3" t="s">
        <v>1901</v>
      </c>
      <c r="J4564" s="3" t="s">
        <v>1901</v>
      </c>
      <c r="K4564" s="3" t="s">
        <v>1901</v>
      </c>
      <c r="L4564" s="3" t="s">
        <v>1901</v>
      </c>
      <c r="M4564" s="3" t="s">
        <v>1901</v>
      </c>
      <c r="N4564" s="3" t="s">
        <v>1901</v>
      </c>
      <c r="O4564" s="3" t="s">
        <v>1901</v>
      </c>
      <c r="P4564" s="3"/>
      <c r="Q4564" s="3"/>
      <c r="R4564" s="3"/>
      <c r="S4564" s="3"/>
      <c r="T4564" s="3"/>
      <c r="U4564" s="3"/>
      <c r="V4564" s="3" t="s">
        <v>1901</v>
      </c>
      <c r="W4564" s="3" t="s">
        <v>1901</v>
      </c>
      <c r="X4564" s="3" t="s">
        <v>1901</v>
      </c>
      <c r="Y4564" s="3"/>
      <c r="Z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/>
      <c r="BE4564" s="3"/>
      <c r="BF4564" s="3"/>
      <c r="BG4564" s="3"/>
      <c r="BH4564" s="3"/>
      <c r="BI4564" s="3"/>
      <c r="BJ4564" s="3"/>
    </row>
    <row r="4565" customFormat="false" ht="15.75" hidden="false" customHeight="false" outlineLevel="0" collapsed="false">
      <c r="A4565" s="3" t="n">
        <v>4564</v>
      </c>
      <c r="B4565" s="3" t="s">
        <v>13336</v>
      </c>
      <c r="C4565" s="3"/>
      <c r="D4565" s="3" t="n">
        <v>0</v>
      </c>
      <c r="E4565" s="3" t="s">
        <v>1901</v>
      </c>
      <c r="F4565" s="3" t="s">
        <v>1901</v>
      </c>
      <c r="G4565" s="3" t="s">
        <v>1901</v>
      </c>
      <c r="H4565" s="3" t="s">
        <v>1901</v>
      </c>
      <c r="I4565" s="3" t="s">
        <v>1901</v>
      </c>
      <c r="J4565" s="3" t="s">
        <v>1901</v>
      </c>
      <c r="K4565" s="3" t="s">
        <v>1901</v>
      </c>
      <c r="L4565" s="3" t="s">
        <v>1901</v>
      </c>
      <c r="M4565" s="3" t="s">
        <v>1901</v>
      </c>
      <c r="N4565" s="3" t="s">
        <v>1901</v>
      </c>
      <c r="O4565" s="3" t="s">
        <v>1901</v>
      </c>
      <c r="P4565" s="3"/>
      <c r="Q4565" s="3"/>
      <c r="R4565" s="3"/>
      <c r="S4565" s="3"/>
      <c r="T4565" s="3"/>
      <c r="U4565" s="3"/>
      <c r="V4565" s="3" t="s">
        <v>1901</v>
      </c>
      <c r="W4565" s="3" t="s">
        <v>1901</v>
      </c>
      <c r="X4565" s="3" t="s">
        <v>1901</v>
      </c>
      <c r="Y4565" s="3"/>
      <c r="Z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  <c r="BD4565" s="3"/>
      <c r="BE4565" s="3"/>
      <c r="BF4565" s="3"/>
      <c r="BG4565" s="3"/>
      <c r="BH4565" s="3"/>
      <c r="BI4565" s="3"/>
      <c r="BJ4565" s="3"/>
    </row>
    <row r="4566" customFormat="false" ht="15.75" hidden="false" customHeight="false" outlineLevel="0" collapsed="false">
      <c r="A4566" s="3" t="n">
        <v>4565</v>
      </c>
      <c r="B4566" s="3" t="s">
        <v>13337</v>
      </c>
      <c r="C4566" s="3"/>
      <c r="D4566" s="3" t="n">
        <v>0</v>
      </c>
      <c r="E4566" s="3" t="s">
        <v>1901</v>
      </c>
      <c r="F4566" s="3" t="s">
        <v>1901</v>
      </c>
      <c r="G4566" s="3" t="s">
        <v>1901</v>
      </c>
      <c r="H4566" s="3" t="s">
        <v>1901</v>
      </c>
      <c r="I4566" s="3" t="s">
        <v>1901</v>
      </c>
      <c r="J4566" s="3" t="s">
        <v>1901</v>
      </c>
      <c r="K4566" s="3" t="s">
        <v>1901</v>
      </c>
      <c r="L4566" s="3" t="s">
        <v>1901</v>
      </c>
      <c r="M4566" s="3" t="s">
        <v>1901</v>
      </c>
      <c r="N4566" s="3" t="s">
        <v>1901</v>
      </c>
      <c r="O4566" s="3" t="s">
        <v>1901</v>
      </c>
      <c r="P4566" s="3"/>
      <c r="Q4566" s="3"/>
      <c r="R4566" s="3"/>
      <c r="S4566" s="3"/>
      <c r="T4566" s="3"/>
      <c r="U4566" s="3"/>
      <c r="V4566" s="3" t="s">
        <v>1901</v>
      </c>
      <c r="W4566" s="3" t="s">
        <v>1901</v>
      </c>
      <c r="X4566" s="3" t="s">
        <v>1901</v>
      </c>
      <c r="Y4566" s="3"/>
      <c r="Z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  <c r="BB4566" s="3"/>
      <c r="BC4566" s="3"/>
      <c r="BD4566" s="3"/>
      <c r="BE4566" s="3"/>
      <c r="BF4566" s="3"/>
      <c r="BG4566" s="3"/>
      <c r="BH4566" s="3"/>
      <c r="BI4566" s="3"/>
      <c r="BJ4566" s="3"/>
    </row>
    <row r="4567" customFormat="false" ht="15.75" hidden="false" customHeight="false" outlineLevel="0" collapsed="false">
      <c r="A4567" s="3" t="n">
        <v>4566</v>
      </c>
      <c r="B4567" s="3" t="s">
        <v>13338</v>
      </c>
      <c r="C4567" s="3"/>
      <c r="D4567" s="3" t="n">
        <v>0</v>
      </c>
      <c r="E4567" s="3" t="s">
        <v>1901</v>
      </c>
      <c r="F4567" s="3" t="s">
        <v>1901</v>
      </c>
      <c r="G4567" s="3" t="s">
        <v>1901</v>
      </c>
      <c r="H4567" s="3" t="s">
        <v>1901</v>
      </c>
      <c r="I4567" s="3" t="s">
        <v>1901</v>
      </c>
      <c r="J4567" s="3" t="s">
        <v>1901</v>
      </c>
      <c r="K4567" s="3" t="s">
        <v>1901</v>
      </c>
      <c r="L4567" s="3" t="s">
        <v>1901</v>
      </c>
      <c r="M4567" s="3" t="s">
        <v>1901</v>
      </c>
      <c r="N4567" s="3" t="s">
        <v>1901</v>
      </c>
      <c r="O4567" s="3" t="s">
        <v>1901</v>
      </c>
      <c r="P4567" s="3"/>
      <c r="Q4567" s="3"/>
      <c r="R4567" s="3"/>
      <c r="S4567" s="3"/>
      <c r="T4567" s="3"/>
      <c r="U4567" s="3"/>
      <c r="V4567" s="3" t="s">
        <v>1901</v>
      </c>
      <c r="W4567" s="3" t="s">
        <v>1901</v>
      </c>
      <c r="X4567" s="3" t="s">
        <v>1901</v>
      </c>
      <c r="Y4567" s="3"/>
      <c r="Z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  <c r="BD4567" s="3"/>
      <c r="BE4567" s="3"/>
      <c r="BF4567" s="3"/>
      <c r="BG4567" s="3"/>
      <c r="BH4567" s="3"/>
      <c r="BI4567" s="3"/>
      <c r="BJ4567" s="3"/>
    </row>
    <row r="4568" customFormat="false" ht="15.75" hidden="false" customHeight="false" outlineLevel="0" collapsed="false">
      <c r="A4568" s="3" t="n">
        <v>4567</v>
      </c>
      <c r="B4568" s="3" t="s">
        <v>13339</v>
      </c>
      <c r="C4568" s="3" t="s">
        <v>13340</v>
      </c>
      <c r="D4568" s="3" t="n">
        <v>1</v>
      </c>
      <c r="E4568" s="3" t="n">
        <v>1.0636971</v>
      </c>
      <c r="F4568" s="3" t="n">
        <v>6</v>
      </c>
      <c r="G4568" s="3" t="n">
        <v>6</v>
      </c>
      <c r="H4568" s="3" t="n">
        <v>4</v>
      </c>
      <c r="I4568" s="3" t="n">
        <v>4</v>
      </c>
      <c r="J4568" s="3" t="n">
        <v>5</v>
      </c>
      <c r="K4568" s="3" t="n">
        <v>5</v>
      </c>
      <c r="L4568" s="3" t="n">
        <v>0</v>
      </c>
      <c r="M4568" s="3" t="n">
        <v>0</v>
      </c>
      <c r="N4568" s="3" t="n">
        <v>0</v>
      </c>
      <c r="O4568" s="3" t="n">
        <v>0</v>
      </c>
      <c r="P4568" s="3" t="n">
        <v>8.8</v>
      </c>
      <c r="Q4568" s="3" t="n">
        <v>24.2</v>
      </c>
      <c r="R4568" s="3" t="s">
        <v>13341</v>
      </c>
      <c r="S4568" s="4" t="n">
        <v>45747.7479050926</v>
      </c>
      <c r="T4568" s="3" t="s">
        <v>256</v>
      </c>
      <c r="U4568" s="3" t="s">
        <v>256</v>
      </c>
      <c r="V4568" s="3" t="n">
        <v>1</v>
      </c>
      <c r="W4568" s="3" t="n">
        <v>1</v>
      </c>
      <c r="X4568" s="3" t="n">
        <v>0</v>
      </c>
      <c r="Y4568" s="3" t="s">
        <v>30</v>
      </c>
      <c r="Z4568" s="3" t="s">
        <v>30</v>
      </c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  <c r="BD4568" s="3"/>
      <c r="BE4568" s="3"/>
      <c r="BF4568" s="3"/>
      <c r="BG4568" s="3"/>
      <c r="BH4568" s="3"/>
      <c r="BI4568" s="3"/>
      <c r="BJ4568" s="3"/>
    </row>
    <row r="4569" customFormat="false" ht="15.75" hidden="false" customHeight="false" outlineLevel="0" collapsed="false">
      <c r="A4569" s="3" t="n">
        <v>4568</v>
      </c>
      <c r="B4569" s="3" t="s">
        <v>13342</v>
      </c>
      <c r="C4569" s="3" t="s">
        <v>13343</v>
      </c>
      <c r="D4569" s="3" t="n">
        <v>1</v>
      </c>
      <c r="E4569" s="3" t="n">
        <v>0.3174384</v>
      </c>
      <c r="F4569" s="3" t="n">
        <v>15</v>
      </c>
      <c r="G4569" s="3" t="n">
        <v>15</v>
      </c>
      <c r="H4569" s="3" t="n">
        <v>10</v>
      </c>
      <c r="I4569" s="3" t="n">
        <v>10</v>
      </c>
      <c r="J4569" s="3" t="n">
        <v>17</v>
      </c>
      <c r="K4569" s="3" t="n">
        <v>17</v>
      </c>
      <c r="L4569" s="3" t="n">
        <v>0</v>
      </c>
      <c r="M4569" s="3" t="n">
        <v>0</v>
      </c>
      <c r="N4569" s="3" t="n">
        <v>-1</v>
      </c>
      <c r="O4569" s="3" t="n">
        <v>-1</v>
      </c>
      <c r="P4569" s="3" t="n">
        <v>8.8</v>
      </c>
      <c r="Q4569" s="3" t="n">
        <v>24.2</v>
      </c>
      <c r="R4569" s="3" t="s">
        <v>13344</v>
      </c>
      <c r="S4569" s="4" t="n">
        <v>45747.7479976852</v>
      </c>
      <c r="T4569" s="3" t="s">
        <v>744</v>
      </c>
      <c r="U4569" s="3" t="s">
        <v>744</v>
      </c>
      <c r="V4569" s="3" t="n">
        <v>0</v>
      </c>
      <c r="W4569" s="3" t="n">
        <v>0</v>
      </c>
      <c r="X4569" s="3" t="n">
        <v>0</v>
      </c>
      <c r="Y4569" s="3" t="s">
        <v>30</v>
      </c>
      <c r="Z4569" s="3" t="s">
        <v>30</v>
      </c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  <c r="BD4569" s="3"/>
      <c r="BE4569" s="3"/>
      <c r="BF4569" s="3"/>
      <c r="BG4569" s="3"/>
      <c r="BH4569" s="3"/>
      <c r="BI4569" s="3"/>
      <c r="BJ4569" s="3"/>
    </row>
    <row r="4570" customFormat="false" ht="15.75" hidden="false" customHeight="false" outlineLevel="0" collapsed="false">
      <c r="A4570" s="3" t="n">
        <v>4569</v>
      </c>
      <c r="B4570" s="3" t="s">
        <v>13345</v>
      </c>
      <c r="C4570" s="3" t="s">
        <v>13346</v>
      </c>
      <c r="D4570" s="3" t="n">
        <v>1</v>
      </c>
      <c r="E4570" s="3" t="n">
        <v>1.688559</v>
      </c>
      <c r="F4570" s="3" t="n">
        <v>84</v>
      </c>
      <c r="G4570" s="3" t="n">
        <v>84</v>
      </c>
      <c r="H4570" s="3" t="n">
        <v>12</v>
      </c>
      <c r="I4570" s="3" t="n">
        <v>12</v>
      </c>
      <c r="J4570" s="3" t="n">
        <v>98</v>
      </c>
      <c r="K4570" s="3" t="n">
        <v>98</v>
      </c>
      <c r="L4570" s="3" t="n">
        <v>26</v>
      </c>
      <c r="M4570" s="3" t="n">
        <v>26</v>
      </c>
      <c r="N4570" s="3" t="n">
        <v>49</v>
      </c>
      <c r="O4570" s="3" t="n">
        <v>-1</v>
      </c>
      <c r="P4570" s="3" t="n">
        <v>8.7</v>
      </c>
      <c r="Q4570" s="3" t="n">
        <v>24.2</v>
      </c>
      <c r="R4570" s="3" t="s">
        <v>13347</v>
      </c>
      <c r="S4570" s="4" t="n">
        <v>45747.7481712963</v>
      </c>
      <c r="T4570" s="3" t="s">
        <v>256</v>
      </c>
      <c r="U4570" s="3" t="s">
        <v>256</v>
      </c>
      <c r="V4570" s="3" t="n">
        <v>1</v>
      </c>
      <c r="W4570" s="3" t="n">
        <v>0</v>
      </c>
      <c r="X4570" s="3" t="n">
        <v>0</v>
      </c>
      <c r="Y4570" s="3" t="s">
        <v>30</v>
      </c>
      <c r="Z4570" s="3" t="s">
        <v>30</v>
      </c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  <c r="BD4570" s="3"/>
      <c r="BE4570" s="3"/>
      <c r="BF4570" s="3"/>
      <c r="BG4570" s="3"/>
      <c r="BH4570" s="3"/>
      <c r="BI4570" s="3"/>
      <c r="BJ4570" s="3"/>
    </row>
    <row r="4571" customFormat="false" ht="15.75" hidden="false" customHeight="false" outlineLevel="0" collapsed="false">
      <c r="A4571" s="3" t="n">
        <v>4570</v>
      </c>
      <c r="B4571" s="3" t="s">
        <v>13348</v>
      </c>
      <c r="C4571" s="3" t="s">
        <v>13349</v>
      </c>
      <c r="D4571" s="3" t="n">
        <v>1</v>
      </c>
      <c r="E4571" s="3" t="n">
        <v>1.8729748</v>
      </c>
      <c r="F4571" s="3" t="n">
        <v>30</v>
      </c>
      <c r="G4571" s="3" t="n">
        <v>30</v>
      </c>
      <c r="H4571" s="3" t="n">
        <v>3</v>
      </c>
      <c r="I4571" s="3" t="n">
        <v>3</v>
      </c>
      <c r="J4571" s="3" t="n">
        <v>49</v>
      </c>
      <c r="K4571" s="3" t="n">
        <v>49</v>
      </c>
      <c r="L4571" s="3" t="n">
        <v>19</v>
      </c>
      <c r="M4571" s="3" t="n">
        <v>19</v>
      </c>
      <c r="N4571" s="3" t="n">
        <v>81</v>
      </c>
      <c r="O4571" s="3" t="n">
        <v>-1</v>
      </c>
      <c r="P4571" s="3" t="n">
        <v>8.7</v>
      </c>
      <c r="Q4571" s="3" t="n">
        <v>24.2</v>
      </c>
      <c r="R4571" s="3" t="s">
        <v>13350</v>
      </c>
      <c r="S4571" s="4" t="n">
        <v>45747.7483796296</v>
      </c>
      <c r="T4571" s="3" t="s">
        <v>256</v>
      </c>
      <c r="U4571" s="3" t="s">
        <v>256</v>
      </c>
      <c r="V4571" s="3" t="n">
        <v>1</v>
      </c>
      <c r="W4571" s="3" t="n">
        <v>0</v>
      </c>
      <c r="X4571" s="3" t="n">
        <v>0</v>
      </c>
      <c r="Y4571" s="3" t="s">
        <v>30</v>
      </c>
      <c r="Z4571" s="3" t="s">
        <v>30</v>
      </c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  <c r="BD4571" s="3"/>
      <c r="BE4571" s="3"/>
      <c r="BF4571" s="3"/>
      <c r="BG4571" s="3"/>
      <c r="BH4571" s="3"/>
      <c r="BI4571" s="3"/>
      <c r="BJ4571" s="3"/>
    </row>
    <row r="4572" customFormat="false" ht="15.75" hidden="false" customHeight="false" outlineLevel="0" collapsed="false">
      <c r="A4572" s="3" t="n">
        <v>4571</v>
      </c>
      <c r="B4572" s="3" t="s">
        <v>13351</v>
      </c>
      <c r="C4572" s="3" t="s">
        <v>13352</v>
      </c>
      <c r="D4572" s="3" t="n">
        <v>1</v>
      </c>
      <c r="E4572" s="3" t="n">
        <v>58.9738452</v>
      </c>
      <c r="F4572" s="3" t="n">
        <v>337</v>
      </c>
      <c r="G4572" s="3" t="n">
        <v>337</v>
      </c>
      <c r="H4572" s="3" t="n">
        <v>17</v>
      </c>
      <c r="I4572" s="3" t="n">
        <v>17</v>
      </c>
      <c r="J4572" s="3" t="n">
        <v>502</v>
      </c>
      <c r="K4572" s="3" t="n">
        <v>502</v>
      </c>
      <c r="L4572" s="3" t="n">
        <v>59</v>
      </c>
      <c r="M4572" s="3" t="n">
        <v>59</v>
      </c>
      <c r="N4572" s="3" t="n">
        <v>-1</v>
      </c>
      <c r="O4572" s="3" t="n">
        <v>-1</v>
      </c>
      <c r="P4572" s="3" t="n">
        <v>8.9</v>
      </c>
      <c r="Q4572" s="3" t="n">
        <v>24.2</v>
      </c>
      <c r="R4572" s="3" t="s">
        <v>13353</v>
      </c>
      <c r="S4572" s="4" t="n">
        <v>45747.7502546296</v>
      </c>
      <c r="T4572" s="3" t="s">
        <v>1920</v>
      </c>
      <c r="U4572" s="3" t="s">
        <v>1920</v>
      </c>
      <c r="V4572" s="3" t="n">
        <v>0</v>
      </c>
      <c r="W4572" s="3" t="n">
        <v>0</v>
      </c>
      <c r="X4572" s="3" t="n">
        <v>0</v>
      </c>
      <c r="Y4572" s="3" t="s">
        <v>30</v>
      </c>
      <c r="Z4572" s="3" t="s">
        <v>30</v>
      </c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  <c r="BD4572" s="3"/>
      <c r="BE4572" s="3"/>
      <c r="BF4572" s="3"/>
      <c r="BG4572" s="3"/>
      <c r="BH4572" s="3"/>
      <c r="BI4572" s="3"/>
      <c r="BJ4572" s="3"/>
    </row>
    <row r="4573" customFormat="false" ht="15.75" hidden="false" customHeight="false" outlineLevel="0" collapsed="false">
      <c r="A4573" s="3" t="n">
        <v>4572</v>
      </c>
      <c r="B4573" s="3" t="s">
        <v>13354</v>
      </c>
      <c r="C4573" s="3" t="s">
        <v>13355</v>
      </c>
      <c r="D4573" s="3" t="n">
        <v>1</v>
      </c>
      <c r="E4573" s="3" t="n">
        <v>0.9918639</v>
      </c>
      <c r="F4573" s="3" t="n">
        <v>50</v>
      </c>
      <c r="G4573" s="3" t="n">
        <v>50</v>
      </c>
      <c r="H4573" s="3" t="n">
        <v>17</v>
      </c>
      <c r="I4573" s="3" t="n">
        <v>17</v>
      </c>
      <c r="J4573" s="3" t="n">
        <v>82</v>
      </c>
      <c r="K4573" s="3" t="n">
        <v>82</v>
      </c>
      <c r="L4573" s="3" t="n">
        <v>2</v>
      </c>
      <c r="M4573" s="3" t="n">
        <v>2</v>
      </c>
      <c r="N4573" s="3" t="n">
        <v>-1</v>
      </c>
      <c r="O4573" s="3" t="n">
        <v>-1</v>
      </c>
      <c r="P4573" s="3" t="n">
        <v>8.8</v>
      </c>
      <c r="Q4573" s="3" t="n">
        <v>24.2</v>
      </c>
      <c r="R4573" s="3" t="s">
        <v>13356</v>
      </c>
      <c r="S4573" s="4" t="n">
        <v>45747.7504398148</v>
      </c>
      <c r="T4573" s="3" t="s">
        <v>246</v>
      </c>
      <c r="U4573" s="3" t="s">
        <v>246</v>
      </c>
      <c r="V4573" s="3" t="n">
        <v>0</v>
      </c>
      <c r="W4573" s="3" t="n">
        <v>0</v>
      </c>
      <c r="X4573" s="3" t="n">
        <v>0</v>
      </c>
      <c r="Y4573" s="3" t="s">
        <v>30</v>
      </c>
      <c r="Z4573" s="3" t="s">
        <v>30</v>
      </c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  <c r="BF4573" s="3"/>
      <c r="BG4573" s="3"/>
      <c r="BH4573" s="3"/>
      <c r="BI4573" s="3"/>
      <c r="BJ4573" s="3"/>
    </row>
    <row r="4574" customFormat="false" ht="15.75" hidden="false" customHeight="false" outlineLevel="0" collapsed="false">
      <c r="A4574" s="3" t="n">
        <v>4573</v>
      </c>
      <c r="B4574" s="3" t="s">
        <v>13357</v>
      </c>
      <c r="C4574" s="3" t="s">
        <v>13358</v>
      </c>
      <c r="D4574" s="3" t="n">
        <v>1</v>
      </c>
      <c r="E4574" s="3" t="n">
        <v>1.7311574</v>
      </c>
      <c r="F4574" s="3" t="n">
        <v>91</v>
      </c>
      <c r="G4574" s="3" t="n">
        <v>91</v>
      </c>
      <c r="H4574" s="3" t="n">
        <v>3</v>
      </c>
      <c r="I4574" s="3" t="n">
        <v>3</v>
      </c>
      <c r="J4574" s="3" t="n">
        <v>287</v>
      </c>
      <c r="K4574" s="3" t="n">
        <v>287</v>
      </c>
      <c r="L4574" s="3" t="n">
        <v>11</v>
      </c>
      <c r="M4574" s="3" t="n">
        <v>11</v>
      </c>
      <c r="N4574" s="3" t="n">
        <v>-1</v>
      </c>
      <c r="O4574" s="3" t="n">
        <v>-1</v>
      </c>
      <c r="P4574" s="3" t="n">
        <v>8.7</v>
      </c>
      <c r="Q4574" s="3" t="n">
        <v>24.2</v>
      </c>
      <c r="R4574" s="3" t="s">
        <v>13359</v>
      </c>
      <c r="S4574" s="4" t="n">
        <v>45747.7505092593</v>
      </c>
      <c r="T4574" s="3" t="s">
        <v>256</v>
      </c>
      <c r="U4574" s="3" t="s">
        <v>256</v>
      </c>
      <c r="V4574" s="3" t="n">
        <v>0</v>
      </c>
      <c r="W4574" s="3" t="n">
        <v>0</v>
      </c>
      <c r="X4574" s="3" t="n">
        <v>0</v>
      </c>
      <c r="Y4574" s="3" t="s">
        <v>30</v>
      </c>
      <c r="Z4574" s="3" t="s">
        <v>30</v>
      </c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  <c r="BD4574" s="3"/>
      <c r="BE4574" s="3"/>
      <c r="BF4574" s="3"/>
      <c r="BG4574" s="3"/>
      <c r="BH4574" s="3"/>
      <c r="BI4574" s="3"/>
      <c r="BJ4574" s="3"/>
    </row>
    <row r="4575" customFormat="false" ht="15.75" hidden="false" customHeight="false" outlineLevel="0" collapsed="false">
      <c r="A4575" s="3" t="n">
        <v>4574</v>
      </c>
      <c r="B4575" s="3" t="s">
        <v>13360</v>
      </c>
      <c r="C4575" s="3" t="s">
        <v>13361</v>
      </c>
      <c r="D4575" s="3" t="n">
        <v>1</v>
      </c>
      <c r="E4575" s="3" t="n">
        <v>1.6475283</v>
      </c>
      <c r="F4575" s="3" t="n">
        <v>110</v>
      </c>
      <c r="G4575" s="3" t="n">
        <v>110</v>
      </c>
      <c r="H4575" s="3" t="n">
        <v>15</v>
      </c>
      <c r="I4575" s="3" t="n">
        <v>15</v>
      </c>
      <c r="J4575" s="3" t="n">
        <v>113</v>
      </c>
      <c r="K4575" s="3" t="n">
        <v>113</v>
      </c>
      <c r="L4575" s="3" t="n">
        <v>6</v>
      </c>
      <c r="M4575" s="3" t="n">
        <v>6</v>
      </c>
      <c r="N4575" s="3" t="n">
        <v>-1</v>
      </c>
      <c r="O4575" s="3" t="n">
        <v>-1</v>
      </c>
      <c r="P4575" s="3" t="n">
        <v>8.5</v>
      </c>
      <c r="Q4575" s="3" t="n">
        <v>24.2</v>
      </c>
      <c r="R4575" s="3" t="s">
        <v>13362</v>
      </c>
      <c r="S4575" s="4" t="n">
        <v>45747.7505787037</v>
      </c>
      <c r="T4575" s="3" t="s">
        <v>239</v>
      </c>
      <c r="U4575" s="3" t="s">
        <v>239</v>
      </c>
      <c r="V4575" s="3" t="n">
        <v>0</v>
      </c>
      <c r="W4575" s="3" t="n">
        <v>0</v>
      </c>
      <c r="X4575" s="3" t="n">
        <v>0</v>
      </c>
      <c r="Y4575" s="3" t="s">
        <v>30</v>
      </c>
      <c r="Z4575" s="3" t="s">
        <v>30</v>
      </c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  <c r="BD4575" s="3"/>
      <c r="BE4575" s="3"/>
      <c r="BF4575" s="3"/>
      <c r="BG4575" s="3"/>
      <c r="BH4575" s="3"/>
      <c r="BI4575" s="3"/>
      <c r="BJ4575" s="3"/>
    </row>
    <row r="4576" customFormat="false" ht="15.75" hidden="false" customHeight="false" outlineLevel="0" collapsed="false">
      <c r="A4576" s="3" t="n">
        <v>4575</v>
      </c>
      <c r="B4576" s="3" t="s">
        <v>13363</v>
      </c>
      <c r="C4576" s="3" t="s">
        <v>13364</v>
      </c>
      <c r="D4576" s="3" t="n">
        <v>1</v>
      </c>
      <c r="E4576" s="3" t="n">
        <v>5.0236689</v>
      </c>
      <c r="F4576" s="3" t="n">
        <v>105</v>
      </c>
      <c r="G4576" s="3" t="n">
        <v>105</v>
      </c>
      <c r="H4576" s="3" t="n">
        <v>3</v>
      </c>
      <c r="I4576" s="3" t="n">
        <v>3</v>
      </c>
      <c r="J4576" s="3" t="n">
        <v>111</v>
      </c>
      <c r="K4576" s="3" t="n">
        <v>111</v>
      </c>
      <c r="L4576" s="3" t="n">
        <v>15</v>
      </c>
      <c r="M4576" s="3" t="n">
        <v>15</v>
      </c>
      <c r="N4576" s="3" t="n">
        <v>-1</v>
      </c>
      <c r="O4576" s="3" t="n">
        <v>-1</v>
      </c>
      <c r="P4576" s="3" t="n">
        <v>8.4</v>
      </c>
      <c r="Q4576" s="3" t="n">
        <v>24.2</v>
      </c>
      <c r="R4576" s="3" t="s">
        <v>13365</v>
      </c>
      <c r="S4576" s="4" t="n">
        <v>45747.7506944445</v>
      </c>
      <c r="T4576" s="3" t="s">
        <v>2259</v>
      </c>
      <c r="U4576" s="3" t="s">
        <v>2259</v>
      </c>
      <c r="V4576" s="3" t="n">
        <v>0</v>
      </c>
      <c r="W4576" s="3" t="n">
        <v>0</v>
      </c>
      <c r="X4576" s="3" t="n">
        <v>0</v>
      </c>
      <c r="Y4576" s="3" t="s">
        <v>30</v>
      </c>
      <c r="Z4576" s="3" t="s">
        <v>30</v>
      </c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  <c r="BD4576" s="3"/>
      <c r="BE4576" s="3"/>
      <c r="BF4576" s="3"/>
      <c r="BG4576" s="3"/>
      <c r="BH4576" s="3"/>
      <c r="BI4576" s="3"/>
      <c r="BJ4576" s="3"/>
    </row>
    <row r="4577" customFormat="false" ht="15.75" hidden="false" customHeight="false" outlineLevel="0" collapsed="false">
      <c r="A4577" s="3" t="n">
        <v>4576</v>
      </c>
      <c r="B4577" s="3" t="s">
        <v>13366</v>
      </c>
      <c r="C4577" s="3" t="s">
        <v>13367</v>
      </c>
      <c r="D4577" s="3" t="n">
        <v>1</v>
      </c>
      <c r="E4577" s="3" t="n">
        <v>4.3673295</v>
      </c>
      <c r="F4577" s="3" t="n">
        <v>81</v>
      </c>
      <c r="G4577" s="3" t="n">
        <v>81</v>
      </c>
      <c r="H4577" s="3" t="n">
        <v>5</v>
      </c>
      <c r="I4577" s="3" t="n">
        <v>5</v>
      </c>
      <c r="J4577" s="3" t="n">
        <v>86</v>
      </c>
      <c r="K4577" s="3" t="n">
        <v>86</v>
      </c>
      <c r="L4577" s="3" t="n">
        <v>14</v>
      </c>
      <c r="M4577" s="3" t="n">
        <v>14</v>
      </c>
      <c r="N4577" s="3" t="n">
        <v>-1</v>
      </c>
      <c r="O4577" s="3" t="n">
        <v>-1</v>
      </c>
      <c r="P4577" s="3" t="n">
        <v>8.4</v>
      </c>
      <c r="Q4577" s="3" t="n">
        <v>24.2</v>
      </c>
      <c r="R4577" s="3" t="s">
        <v>13368</v>
      </c>
      <c r="S4577" s="4" t="n">
        <v>45747.7508101852</v>
      </c>
      <c r="T4577" s="3" t="s">
        <v>1920</v>
      </c>
      <c r="U4577" s="3" t="s">
        <v>1920</v>
      </c>
      <c r="V4577" s="3" t="n">
        <v>0</v>
      </c>
      <c r="W4577" s="3" t="n">
        <v>0</v>
      </c>
      <c r="X4577" s="3" t="n">
        <v>0</v>
      </c>
      <c r="Y4577" s="3" t="s">
        <v>30</v>
      </c>
      <c r="Z4577" s="3" t="s">
        <v>30</v>
      </c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  <c r="BF4577" s="3"/>
      <c r="BG4577" s="3"/>
      <c r="BH4577" s="3"/>
      <c r="BI4577" s="3"/>
      <c r="BJ4577" s="3"/>
    </row>
    <row r="4578" customFormat="false" ht="15.75" hidden="false" customHeight="false" outlineLevel="0" collapsed="false">
      <c r="A4578" s="3" t="n">
        <v>4577</v>
      </c>
      <c r="B4578" s="3" t="s">
        <v>13369</v>
      </c>
      <c r="C4578" s="3" t="s">
        <v>13370</v>
      </c>
      <c r="D4578" s="3" t="n">
        <v>1</v>
      </c>
      <c r="E4578" s="3" t="n">
        <v>5.7833252</v>
      </c>
      <c r="F4578" s="3" t="n">
        <v>93</v>
      </c>
      <c r="G4578" s="3" t="n">
        <v>93</v>
      </c>
      <c r="H4578" s="3" t="n">
        <v>8</v>
      </c>
      <c r="I4578" s="3" t="n">
        <v>8</v>
      </c>
      <c r="J4578" s="3" t="n">
        <v>100</v>
      </c>
      <c r="K4578" s="3" t="n">
        <v>100</v>
      </c>
      <c r="L4578" s="3" t="n">
        <v>17</v>
      </c>
      <c r="M4578" s="3" t="n">
        <v>17</v>
      </c>
      <c r="N4578" s="3" t="n">
        <v>-1</v>
      </c>
      <c r="O4578" s="3" t="n">
        <v>-1</v>
      </c>
      <c r="P4578" s="3" t="n">
        <v>8.4</v>
      </c>
      <c r="Q4578" s="3" t="n">
        <v>24.2</v>
      </c>
      <c r="R4578" s="3" t="s">
        <v>13371</v>
      </c>
      <c r="S4578" s="4" t="n">
        <v>45747.7509490741</v>
      </c>
      <c r="T4578" s="3" t="s">
        <v>1920</v>
      </c>
      <c r="U4578" s="3" t="s">
        <v>1920</v>
      </c>
      <c r="V4578" s="3" t="n">
        <v>0</v>
      </c>
      <c r="W4578" s="3" t="n">
        <v>0</v>
      </c>
      <c r="X4578" s="3" t="n">
        <v>0</v>
      </c>
      <c r="Y4578" s="3" t="s">
        <v>30</v>
      </c>
      <c r="Z4578" s="3" t="s">
        <v>30</v>
      </c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  <c r="BD4578" s="3"/>
      <c r="BE4578" s="3"/>
      <c r="BF4578" s="3"/>
      <c r="BG4578" s="3"/>
      <c r="BH4578" s="3"/>
      <c r="BI4578" s="3"/>
      <c r="BJ4578" s="3"/>
    </row>
    <row r="4579" customFormat="false" ht="15.75" hidden="false" customHeight="false" outlineLevel="0" collapsed="false">
      <c r="A4579" s="3" t="n">
        <v>4578</v>
      </c>
      <c r="B4579" s="3" t="s">
        <v>13372</v>
      </c>
      <c r="C4579" s="3" t="s">
        <v>13373</v>
      </c>
      <c r="D4579" s="3" t="n">
        <v>1</v>
      </c>
      <c r="E4579" s="3" t="n">
        <v>3.4036819</v>
      </c>
      <c r="F4579" s="3" t="n">
        <v>61</v>
      </c>
      <c r="G4579" s="3" t="n">
        <v>61</v>
      </c>
      <c r="H4579" s="3" t="n">
        <v>3</v>
      </c>
      <c r="I4579" s="3" t="n">
        <v>3</v>
      </c>
      <c r="J4579" s="3" t="n">
        <v>69</v>
      </c>
      <c r="K4579" s="3" t="n">
        <v>69</v>
      </c>
      <c r="L4579" s="3" t="n">
        <v>9</v>
      </c>
      <c r="M4579" s="3" t="n">
        <v>9</v>
      </c>
      <c r="N4579" s="3" t="n">
        <v>-1</v>
      </c>
      <c r="O4579" s="3" t="n">
        <v>-1</v>
      </c>
      <c r="P4579" s="3" t="n">
        <v>8.4</v>
      </c>
      <c r="Q4579" s="3" t="n">
        <v>24.2</v>
      </c>
      <c r="R4579" s="3" t="s">
        <v>13374</v>
      </c>
      <c r="S4579" s="4" t="n">
        <v>45747.7510416667</v>
      </c>
      <c r="T4579" s="3" t="s">
        <v>1920</v>
      </c>
      <c r="U4579" s="3" t="s">
        <v>1920</v>
      </c>
      <c r="V4579" s="3" t="n">
        <v>0</v>
      </c>
      <c r="W4579" s="3" t="n">
        <v>0</v>
      </c>
      <c r="X4579" s="3" t="n">
        <v>0</v>
      </c>
      <c r="Y4579" s="3" t="s">
        <v>30</v>
      </c>
      <c r="Z4579" s="3" t="s">
        <v>30</v>
      </c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  <c r="BD4579" s="3"/>
      <c r="BE4579" s="3"/>
      <c r="BF4579" s="3"/>
      <c r="BG4579" s="3"/>
      <c r="BH4579" s="3"/>
      <c r="BI4579" s="3"/>
      <c r="BJ4579" s="3"/>
    </row>
    <row r="4580" customFormat="false" ht="15.75" hidden="false" customHeight="false" outlineLevel="0" collapsed="false">
      <c r="A4580" s="3" t="n">
        <v>4579</v>
      </c>
      <c r="B4580" s="3" t="s">
        <v>13375</v>
      </c>
      <c r="C4580" s="3" t="s">
        <v>13376</v>
      </c>
      <c r="D4580" s="3" t="n">
        <v>1</v>
      </c>
      <c r="E4580" s="3" t="n">
        <v>3.8300126</v>
      </c>
      <c r="F4580" s="3" t="n">
        <v>34</v>
      </c>
      <c r="G4580" s="3" t="n">
        <v>34</v>
      </c>
      <c r="H4580" s="3" t="n">
        <v>7</v>
      </c>
      <c r="I4580" s="3" t="n">
        <v>7</v>
      </c>
      <c r="J4580" s="3" t="n">
        <v>49</v>
      </c>
      <c r="K4580" s="3" t="n">
        <v>49</v>
      </c>
      <c r="L4580" s="3" t="n">
        <v>15</v>
      </c>
      <c r="M4580" s="3" t="n">
        <v>15</v>
      </c>
      <c r="N4580" s="3" t="n">
        <v>46</v>
      </c>
      <c r="O4580" s="3" t="n">
        <v>47</v>
      </c>
      <c r="P4580" s="3" t="n">
        <v>8.1</v>
      </c>
      <c r="Q4580" s="3" t="n">
        <v>24.2</v>
      </c>
      <c r="R4580" s="3" t="s">
        <v>13377</v>
      </c>
      <c r="S4580" s="4" t="n">
        <v>45747.7511805556</v>
      </c>
      <c r="T4580" s="3" t="s">
        <v>65</v>
      </c>
      <c r="U4580" s="3" t="s">
        <v>65</v>
      </c>
      <c r="V4580" s="3" t="n">
        <v>1</v>
      </c>
      <c r="W4580" s="3" t="n">
        <v>1</v>
      </c>
      <c r="X4580" s="3" t="n">
        <v>0</v>
      </c>
      <c r="Y4580" s="3" t="s">
        <v>30</v>
      </c>
      <c r="Z4580" s="3" t="s">
        <v>30</v>
      </c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/>
      <c r="BE4580" s="3"/>
      <c r="BF4580" s="3"/>
      <c r="BG4580" s="3"/>
      <c r="BH4580" s="3"/>
      <c r="BI4580" s="3"/>
      <c r="BJ4580" s="3"/>
    </row>
    <row r="4581" customFormat="false" ht="15.75" hidden="false" customHeight="false" outlineLevel="0" collapsed="false">
      <c r="A4581" s="3" t="n">
        <v>4580</v>
      </c>
      <c r="B4581" s="3" t="s">
        <v>13378</v>
      </c>
      <c r="C4581" s="3" t="s">
        <v>13379</v>
      </c>
      <c r="D4581" s="3" t="n">
        <v>1</v>
      </c>
      <c r="E4581" s="3" t="n">
        <v>13.5845769</v>
      </c>
      <c r="F4581" s="3" t="n">
        <v>319</v>
      </c>
      <c r="G4581" s="3" t="n">
        <v>319</v>
      </c>
      <c r="H4581" s="3" t="n">
        <v>30</v>
      </c>
      <c r="I4581" s="3" t="n">
        <v>30</v>
      </c>
      <c r="J4581" s="3" t="n">
        <v>349</v>
      </c>
      <c r="K4581" s="3" t="n">
        <v>349</v>
      </c>
      <c r="L4581" s="3" t="n">
        <v>57</v>
      </c>
      <c r="M4581" s="3" t="n">
        <v>57</v>
      </c>
      <c r="N4581" s="3" t="n">
        <v>-1</v>
      </c>
      <c r="O4581" s="3" t="n">
        <v>-1</v>
      </c>
      <c r="P4581" s="3" t="n">
        <v>9.3</v>
      </c>
      <c r="Q4581" s="3" t="n">
        <v>24.2</v>
      </c>
      <c r="R4581" s="3" t="s">
        <v>13380</v>
      </c>
      <c r="S4581" s="4" t="n">
        <v>45747.7514930556</v>
      </c>
      <c r="T4581" s="3" t="s">
        <v>256</v>
      </c>
      <c r="U4581" s="3" t="s">
        <v>256</v>
      </c>
      <c r="V4581" s="3" t="n">
        <v>0</v>
      </c>
      <c r="W4581" s="3" t="n">
        <v>0</v>
      </c>
      <c r="X4581" s="3" t="n">
        <v>0</v>
      </c>
      <c r="Y4581" s="3" t="s">
        <v>30</v>
      </c>
      <c r="Z4581" s="3" t="s">
        <v>30</v>
      </c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/>
      <c r="BE4581" s="3"/>
      <c r="BF4581" s="3"/>
      <c r="BG4581" s="3"/>
      <c r="BH4581" s="3"/>
      <c r="BI4581" s="3"/>
      <c r="BJ4581" s="3"/>
    </row>
    <row r="4582" customFormat="false" ht="15.75" hidden="false" customHeight="false" outlineLevel="0" collapsed="false">
      <c r="A4582" s="3" t="n">
        <v>4581</v>
      </c>
      <c r="B4582" s="3" t="s">
        <v>13381</v>
      </c>
      <c r="C4582" s="3" t="s">
        <v>13382</v>
      </c>
      <c r="D4582" s="3" t="n">
        <v>1</v>
      </c>
      <c r="E4582" s="3" t="n">
        <v>5.9760577</v>
      </c>
      <c r="F4582" s="3" t="n">
        <v>64</v>
      </c>
      <c r="G4582" s="3" t="n">
        <v>64</v>
      </c>
      <c r="H4582" s="3" t="n">
        <v>3</v>
      </c>
      <c r="I4582" s="3" t="n">
        <v>3</v>
      </c>
      <c r="J4582" s="3" t="n">
        <v>65</v>
      </c>
      <c r="K4582" s="3" t="n">
        <v>65</v>
      </c>
      <c r="L4582" s="3" t="n">
        <v>13</v>
      </c>
      <c r="M4582" s="3" t="n">
        <v>13</v>
      </c>
      <c r="N4582" s="3" t="n">
        <v>-1</v>
      </c>
      <c r="O4582" s="3" t="n">
        <v>-1</v>
      </c>
      <c r="P4582" s="3" t="n">
        <v>9.3</v>
      </c>
      <c r="Q4582" s="3" t="n">
        <v>24.2</v>
      </c>
      <c r="R4582" s="3" t="s">
        <v>13383</v>
      </c>
      <c r="S4582" s="4" t="n">
        <v>45747.7516319445</v>
      </c>
      <c r="T4582" s="3" t="s">
        <v>256</v>
      </c>
      <c r="U4582" s="3" t="s">
        <v>256</v>
      </c>
      <c r="V4582" s="3" t="n">
        <v>0</v>
      </c>
      <c r="W4582" s="3" t="n">
        <v>0</v>
      </c>
      <c r="X4582" s="3" t="n">
        <v>0</v>
      </c>
      <c r="Y4582" s="3" t="s">
        <v>30</v>
      </c>
      <c r="Z4582" s="3" t="s">
        <v>30</v>
      </c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  <c r="BF4582" s="3"/>
      <c r="BG4582" s="3"/>
      <c r="BH4582" s="3"/>
      <c r="BI4582" s="3"/>
      <c r="BJ4582" s="3"/>
    </row>
    <row r="4583" customFormat="false" ht="15.75" hidden="false" customHeight="false" outlineLevel="0" collapsed="false">
      <c r="A4583" s="3" t="n">
        <v>4582</v>
      </c>
      <c r="B4583" s="3" t="s">
        <v>13384</v>
      </c>
      <c r="C4583" s="3" t="s">
        <v>13385</v>
      </c>
      <c r="D4583" s="3" t="n">
        <v>1</v>
      </c>
      <c r="E4583" s="3" t="n">
        <v>4.9838158</v>
      </c>
      <c r="F4583" s="3" t="n">
        <v>104</v>
      </c>
      <c r="G4583" s="3" t="n">
        <v>104</v>
      </c>
      <c r="H4583" s="3" t="n">
        <v>12</v>
      </c>
      <c r="I4583" s="3" t="n">
        <v>12</v>
      </c>
      <c r="J4583" s="3" t="n">
        <v>93</v>
      </c>
      <c r="K4583" s="3" t="n">
        <v>93</v>
      </c>
      <c r="L4583" s="3" t="n">
        <v>17</v>
      </c>
      <c r="M4583" s="3" t="n">
        <v>17</v>
      </c>
      <c r="N4583" s="3" t="n">
        <v>-1</v>
      </c>
      <c r="O4583" s="3" t="n">
        <v>-1</v>
      </c>
      <c r="P4583" s="3" t="n">
        <v>9.3</v>
      </c>
      <c r="Q4583" s="3" t="n">
        <v>24.2</v>
      </c>
      <c r="R4583" s="3" t="s">
        <v>13386</v>
      </c>
      <c r="S4583" s="4" t="n">
        <v>45747.7517361111</v>
      </c>
      <c r="T4583" s="3" t="s">
        <v>256</v>
      </c>
      <c r="U4583" s="3" t="s">
        <v>256</v>
      </c>
      <c r="V4583" s="3" t="n">
        <v>0</v>
      </c>
      <c r="W4583" s="3" t="n">
        <v>0</v>
      </c>
      <c r="X4583" s="3" t="n">
        <v>0</v>
      </c>
      <c r="Y4583" s="3" t="s">
        <v>30</v>
      </c>
      <c r="Z4583" s="3" t="s">
        <v>30</v>
      </c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  <c r="BF4583" s="3"/>
      <c r="BG4583" s="3"/>
      <c r="BH4583" s="3"/>
      <c r="BI4583" s="3"/>
      <c r="BJ4583" s="3"/>
    </row>
    <row r="4584" customFormat="false" ht="15.75" hidden="false" customHeight="false" outlineLevel="0" collapsed="false">
      <c r="A4584" s="3" t="n">
        <v>4583</v>
      </c>
      <c r="B4584" s="3" t="s">
        <v>13387</v>
      </c>
      <c r="C4584" s="3" t="s">
        <v>13388</v>
      </c>
      <c r="D4584" s="3" t="n">
        <v>1</v>
      </c>
      <c r="E4584" s="3" t="n">
        <v>4.7070131</v>
      </c>
      <c r="F4584" s="3" t="n">
        <v>103</v>
      </c>
      <c r="G4584" s="3" t="n">
        <v>103</v>
      </c>
      <c r="H4584" s="3" t="n">
        <v>12</v>
      </c>
      <c r="I4584" s="3" t="n">
        <v>12</v>
      </c>
      <c r="J4584" s="3" t="n">
        <v>92</v>
      </c>
      <c r="K4584" s="3" t="n">
        <v>92</v>
      </c>
      <c r="L4584" s="3" t="n">
        <v>17</v>
      </c>
      <c r="M4584" s="3" t="n">
        <v>17</v>
      </c>
      <c r="N4584" s="3" t="n">
        <v>-1</v>
      </c>
      <c r="O4584" s="3" t="n">
        <v>-1</v>
      </c>
      <c r="P4584" s="3" t="n">
        <v>9.3</v>
      </c>
      <c r="Q4584" s="3" t="n">
        <v>24.2</v>
      </c>
      <c r="R4584" s="3" t="s">
        <v>13389</v>
      </c>
      <c r="S4584" s="4" t="n">
        <v>45747.7518402778</v>
      </c>
      <c r="T4584" s="3" t="s">
        <v>256</v>
      </c>
      <c r="U4584" s="3" t="s">
        <v>256</v>
      </c>
      <c r="V4584" s="3" t="n">
        <v>0</v>
      </c>
      <c r="W4584" s="3" t="n">
        <v>0</v>
      </c>
      <c r="X4584" s="3" t="n">
        <v>0</v>
      </c>
      <c r="Y4584" s="3" t="s">
        <v>30</v>
      </c>
      <c r="Z4584" s="3" t="s">
        <v>30</v>
      </c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3"/>
      <c r="BE4584" s="3"/>
      <c r="BF4584" s="3"/>
      <c r="BG4584" s="3"/>
      <c r="BH4584" s="3"/>
      <c r="BI4584" s="3"/>
      <c r="BJ4584" s="3"/>
    </row>
    <row r="4585" customFormat="false" ht="15.75" hidden="false" customHeight="false" outlineLevel="0" collapsed="false">
      <c r="A4585" s="3" t="n">
        <v>4584</v>
      </c>
      <c r="B4585" s="3" t="s">
        <v>13390</v>
      </c>
      <c r="C4585" s="3" t="s">
        <v>13391</v>
      </c>
      <c r="D4585" s="3" t="n">
        <v>1</v>
      </c>
      <c r="E4585" s="3" t="n">
        <v>4.6085697</v>
      </c>
      <c r="F4585" s="3" t="n">
        <v>207</v>
      </c>
      <c r="G4585" s="3" t="n">
        <v>207</v>
      </c>
      <c r="H4585" s="3" t="n">
        <v>5</v>
      </c>
      <c r="I4585" s="3" t="n">
        <v>5</v>
      </c>
      <c r="J4585" s="3" t="n">
        <v>234</v>
      </c>
      <c r="K4585" s="3" t="n">
        <v>234</v>
      </c>
      <c r="L4585" s="3" t="n">
        <v>30</v>
      </c>
      <c r="M4585" s="3" t="n">
        <v>30</v>
      </c>
      <c r="N4585" s="3" t="n">
        <v>-1</v>
      </c>
      <c r="O4585" s="3" t="n">
        <v>-1</v>
      </c>
      <c r="P4585" s="3" t="n">
        <v>9.3</v>
      </c>
      <c r="Q4585" s="3" t="n">
        <v>24.2</v>
      </c>
      <c r="R4585" s="3" t="s">
        <v>13392</v>
      </c>
      <c r="S4585" s="4" t="n">
        <v>45747.7520023148</v>
      </c>
      <c r="T4585" s="3" t="s">
        <v>65</v>
      </c>
      <c r="U4585" s="3" t="s">
        <v>65</v>
      </c>
      <c r="V4585" s="3" t="n">
        <v>0</v>
      </c>
      <c r="W4585" s="3" t="n">
        <v>0</v>
      </c>
      <c r="X4585" s="3" t="n">
        <v>0</v>
      </c>
      <c r="Y4585" s="3" t="s">
        <v>30</v>
      </c>
      <c r="Z4585" s="3" t="s">
        <v>30</v>
      </c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3"/>
      <c r="BE4585" s="3"/>
      <c r="BF4585" s="3"/>
      <c r="BG4585" s="3"/>
      <c r="BH4585" s="3"/>
      <c r="BI4585" s="3"/>
      <c r="BJ4585" s="3"/>
    </row>
    <row r="4586" customFormat="false" ht="15.75" hidden="false" customHeight="false" outlineLevel="0" collapsed="false">
      <c r="A4586" s="3" t="n">
        <v>4585</v>
      </c>
      <c r="B4586" s="3" t="s">
        <v>13393</v>
      </c>
      <c r="C4586" s="3" t="s">
        <v>13394</v>
      </c>
      <c r="D4586" s="3" t="n">
        <v>1</v>
      </c>
      <c r="E4586" s="3" t="n">
        <v>0.0794632</v>
      </c>
      <c r="F4586" s="3" t="n">
        <v>11</v>
      </c>
      <c r="G4586" s="3" t="n">
        <v>11</v>
      </c>
      <c r="H4586" s="3" t="n">
        <v>2</v>
      </c>
      <c r="I4586" s="3" t="n">
        <v>2</v>
      </c>
      <c r="J4586" s="3" t="n">
        <v>0</v>
      </c>
      <c r="K4586" s="3" t="n">
        <v>0</v>
      </c>
      <c r="L4586" s="3" t="n">
        <v>3</v>
      </c>
      <c r="M4586" s="3" t="n">
        <v>3</v>
      </c>
      <c r="N4586" s="3" t="n">
        <v>-1</v>
      </c>
      <c r="O4586" s="3" t="n">
        <v>-1</v>
      </c>
      <c r="P4586" s="3" t="n">
        <v>9.3</v>
      </c>
      <c r="Q4586" s="3" t="n">
        <v>24.2</v>
      </c>
      <c r="R4586" s="3" t="s">
        <v>13395</v>
      </c>
      <c r="S4586" s="4" t="n">
        <v>45747.752037037</v>
      </c>
      <c r="T4586" s="3" t="s">
        <v>256</v>
      </c>
      <c r="U4586" s="3" t="s">
        <v>256</v>
      </c>
      <c r="V4586" s="3" t="n">
        <v>0</v>
      </c>
      <c r="W4586" s="3" t="n">
        <v>0</v>
      </c>
      <c r="X4586" s="3" t="n">
        <v>0</v>
      </c>
      <c r="Y4586" s="3" t="s">
        <v>30</v>
      </c>
      <c r="Z4586" s="3" t="s">
        <v>30</v>
      </c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  <c r="BD4586" s="3"/>
      <c r="BE4586" s="3"/>
      <c r="BF4586" s="3"/>
      <c r="BG4586" s="3"/>
      <c r="BH4586" s="3"/>
      <c r="BI4586" s="3"/>
      <c r="BJ4586" s="3"/>
    </row>
    <row r="4587" customFormat="false" ht="15.75" hidden="false" customHeight="false" outlineLevel="0" collapsed="false">
      <c r="A4587" s="3" t="n">
        <v>4586</v>
      </c>
      <c r="B4587" s="3" t="s">
        <v>13396</v>
      </c>
      <c r="C4587" s="3" t="s">
        <v>13397</v>
      </c>
      <c r="D4587" s="3" t="n">
        <v>1</v>
      </c>
      <c r="E4587" s="3" t="n">
        <v>1.1134607</v>
      </c>
      <c r="F4587" s="3" t="n">
        <v>56</v>
      </c>
      <c r="G4587" s="3" t="n">
        <v>56</v>
      </c>
      <c r="H4587" s="3" t="n">
        <v>17</v>
      </c>
      <c r="I4587" s="3" t="n">
        <v>17</v>
      </c>
      <c r="J4587" s="3" t="n">
        <v>94</v>
      </c>
      <c r="K4587" s="3" t="n">
        <v>94</v>
      </c>
      <c r="L4587" s="3" t="n">
        <v>2</v>
      </c>
      <c r="M4587" s="3" t="n">
        <v>2</v>
      </c>
      <c r="N4587" s="3" t="n">
        <v>-1</v>
      </c>
      <c r="O4587" s="3" t="n">
        <v>-1</v>
      </c>
      <c r="P4587" s="3" t="n">
        <v>8.8</v>
      </c>
      <c r="Q4587" s="3" t="n">
        <v>24.2</v>
      </c>
      <c r="R4587" s="3" t="s">
        <v>13398</v>
      </c>
      <c r="S4587" s="4" t="n">
        <v>45747.7520833333</v>
      </c>
      <c r="T4587" s="3" t="s">
        <v>246</v>
      </c>
      <c r="U4587" s="3" t="s">
        <v>246</v>
      </c>
      <c r="V4587" s="3" t="n">
        <v>0</v>
      </c>
      <c r="W4587" s="3" t="n">
        <v>0</v>
      </c>
      <c r="X4587" s="3" t="n">
        <v>0</v>
      </c>
      <c r="Y4587" s="3" t="s">
        <v>30</v>
      </c>
      <c r="Z4587" s="3" t="s">
        <v>30</v>
      </c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  <c r="BD4587" s="3"/>
      <c r="BE4587" s="3"/>
      <c r="BF4587" s="3"/>
      <c r="BG4587" s="3"/>
      <c r="BH4587" s="3"/>
      <c r="BI4587" s="3"/>
      <c r="BJ4587" s="3"/>
    </row>
    <row r="4588" customFormat="false" ht="15.75" hidden="false" customHeight="false" outlineLevel="0" collapsed="false">
      <c r="A4588" s="3" t="n">
        <v>4587</v>
      </c>
      <c r="B4588" s="3" t="s">
        <v>13399</v>
      </c>
      <c r="C4588" s="3" t="s">
        <v>13400</v>
      </c>
      <c r="D4588" s="3" t="n">
        <v>1</v>
      </c>
      <c r="E4588" s="3" t="n">
        <v>8.7479307</v>
      </c>
      <c r="F4588" s="3" t="n">
        <v>61</v>
      </c>
      <c r="G4588" s="3" t="n">
        <v>61</v>
      </c>
      <c r="H4588" s="3" t="n">
        <v>16</v>
      </c>
      <c r="I4588" s="3" t="n">
        <v>16</v>
      </c>
      <c r="J4588" s="3" t="n">
        <v>94</v>
      </c>
      <c r="K4588" s="3" t="n">
        <v>94</v>
      </c>
      <c r="L4588" s="3" t="n">
        <v>15</v>
      </c>
      <c r="M4588" s="3" t="n">
        <v>15</v>
      </c>
      <c r="N4588" s="3" t="n">
        <v>40</v>
      </c>
      <c r="O4588" s="3" t="n">
        <v>-1</v>
      </c>
      <c r="P4588" s="3" t="n">
        <v>8.3</v>
      </c>
      <c r="Q4588" s="3" t="n">
        <v>24.2</v>
      </c>
      <c r="R4588" s="3" t="s">
        <v>13401</v>
      </c>
      <c r="S4588" s="4" t="n">
        <v>45747.7524074074</v>
      </c>
      <c r="T4588" s="3" t="s">
        <v>3197</v>
      </c>
      <c r="U4588" s="3" t="s">
        <v>3197</v>
      </c>
      <c r="V4588" s="3" t="n">
        <v>0</v>
      </c>
      <c r="W4588" s="3" t="n">
        <v>0</v>
      </c>
      <c r="X4588" s="3" t="n">
        <v>0</v>
      </c>
      <c r="Y4588" s="3" t="s">
        <v>30</v>
      </c>
      <c r="Z4588" s="3" t="s">
        <v>30</v>
      </c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  <c r="BD4588" s="3"/>
      <c r="BE4588" s="3"/>
      <c r="BF4588" s="3"/>
      <c r="BG4588" s="3"/>
      <c r="BH4588" s="3"/>
      <c r="BI4588" s="3"/>
      <c r="BJ4588" s="3"/>
    </row>
    <row r="4589" customFormat="false" ht="15.75" hidden="false" customHeight="false" outlineLevel="0" collapsed="false">
      <c r="A4589" s="3" t="n">
        <v>4588</v>
      </c>
      <c r="B4589" s="3" t="s">
        <v>13402</v>
      </c>
      <c r="C4589" s="3" t="s">
        <v>13403</v>
      </c>
      <c r="D4589" s="3" t="n">
        <v>1</v>
      </c>
      <c r="E4589" s="3" t="n">
        <v>5.9656536</v>
      </c>
      <c r="F4589" s="3" t="n">
        <v>213</v>
      </c>
      <c r="G4589" s="3" t="n">
        <v>213</v>
      </c>
      <c r="H4589" s="3" t="n">
        <v>18</v>
      </c>
      <c r="I4589" s="3" t="n">
        <v>18</v>
      </c>
      <c r="J4589" s="3" t="n">
        <v>277</v>
      </c>
      <c r="K4589" s="3" t="n">
        <v>277</v>
      </c>
      <c r="L4589" s="3" t="n">
        <v>23</v>
      </c>
      <c r="M4589" s="3" t="n">
        <v>23</v>
      </c>
      <c r="N4589" s="3" t="n">
        <v>-1</v>
      </c>
      <c r="O4589" s="3" t="n">
        <v>-1</v>
      </c>
      <c r="P4589" s="3" t="n">
        <v>8.6</v>
      </c>
      <c r="Q4589" s="3" t="n">
        <v>24.2</v>
      </c>
      <c r="R4589" s="3" t="s">
        <v>13404</v>
      </c>
      <c r="S4589" s="4" t="n">
        <v>45747.7525925926</v>
      </c>
      <c r="T4589" s="3" t="s">
        <v>246</v>
      </c>
      <c r="U4589" s="3" t="s">
        <v>246</v>
      </c>
      <c r="V4589" s="3" t="n">
        <v>0</v>
      </c>
      <c r="W4589" s="3" t="n">
        <v>0</v>
      </c>
      <c r="X4589" s="3" t="n">
        <v>0</v>
      </c>
      <c r="Y4589" s="3" t="s">
        <v>30</v>
      </c>
      <c r="Z4589" s="3" t="s">
        <v>30</v>
      </c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  <c r="BD4589" s="3"/>
      <c r="BE4589" s="3"/>
      <c r="BF4589" s="3"/>
      <c r="BG4589" s="3"/>
      <c r="BH4589" s="3"/>
      <c r="BI4589" s="3"/>
      <c r="BJ4589" s="3"/>
    </row>
    <row r="4590" customFormat="false" ht="15.75" hidden="false" customHeight="false" outlineLevel="0" collapsed="false">
      <c r="A4590" s="3" t="n">
        <v>4589</v>
      </c>
      <c r="B4590" s="3" t="s">
        <v>13405</v>
      </c>
      <c r="C4590" s="3" t="s">
        <v>13406</v>
      </c>
      <c r="D4590" s="3" t="n">
        <v>1</v>
      </c>
      <c r="E4590" s="3" t="n">
        <v>1.6827493</v>
      </c>
      <c r="F4590" s="3" t="n">
        <v>23</v>
      </c>
      <c r="G4590" s="3" t="n">
        <v>23</v>
      </c>
      <c r="H4590" s="3" t="n">
        <v>8</v>
      </c>
      <c r="I4590" s="3" t="n">
        <v>8</v>
      </c>
      <c r="J4590" s="3" t="n">
        <v>28</v>
      </c>
      <c r="K4590" s="3" t="n">
        <v>28</v>
      </c>
      <c r="L4590" s="3" t="n">
        <v>6</v>
      </c>
      <c r="M4590" s="3" t="n">
        <v>6</v>
      </c>
      <c r="N4590" s="3" t="n">
        <v>0</v>
      </c>
      <c r="O4590" s="3" t="n">
        <v>0</v>
      </c>
      <c r="P4590" s="3" t="n">
        <v>8.7</v>
      </c>
      <c r="Q4590" s="3" t="n">
        <v>24.2</v>
      </c>
      <c r="R4590" s="3" t="s">
        <v>13407</v>
      </c>
      <c r="S4590" s="4" t="n">
        <v>45747.7527083333</v>
      </c>
      <c r="T4590" s="3" t="s">
        <v>256</v>
      </c>
      <c r="U4590" s="3" t="s">
        <v>256</v>
      </c>
      <c r="V4590" s="3" t="n">
        <v>1</v>
      </c>
      <c r="W4590" s="3" t="n">
        <v>1</v>
      </c>
      <c r="X4590" s="3" t="n">
        <v>0</v>
      </c>
      <c r="Y4590" s="3" t="s">
        <v>30</v>
      </c>
      <c r="Z4590" s="3" t="s">
        <v>30</v>
      </c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  <c r="BD4590" s="3"/>
      <c r="BE4590" s="3"/>
      <c r="BF4590" s="3"/>
      <c r="BG4590" s="3"/>
      <c r="BH4590" s="3"/>
      <c r="BI4590" s="3"/>
      <c r="BJ4590" s="3"/>
    </row>
    <row r="4591" customFormat="false" ht="15.75" hidden="false" customHeight="false" outlineLevel="0" collapsed="false">
      <c r="A4591" s="3" t="n">
        <v>4590</v>
      </c>
      <c r="B4591" s="3" t="s">
        <v>13408</v>
      </c>
      <c r="C4591" s="3" t="s">
        <v>13409</v>
      </c>
      <c r="D4591" s="3" t="n">
        <v>1</v>
      </c>
      <c r="E4591" s="3" t="n">
        <v>1.6438372</v>
      </c>
      <c r="F4591" s="3" t="n">
        <v>22</v>
      </c>
      <c r="G4591" s="3" t="n">
        <v>22</v>
      </c>
      <c r="H4591" s="3" t="n">
        <v>8</v>
      </c>
      <c r="I4591" s="3" t="n">
        <v>8</v>
      </c>
      <c r="J4591" s="3" t="n">
        <v>30</v>
      </c>
      <c r="K4591" s="3" t="n">
        <v>30</v>
      </c>
      <c r="L4591" s="3" t="n">
        <v>5</v>
      </c>
      <c r="M4591" s="3" t="n">
        <v>5</v>
      </c>
      <c r="N4591" s="3" t="n">
        <v>0</v>
      </c>
      <c r="O4591" s="3" t="n">
        <v>0</v>
      </c>
      <c r="P4591" s="3" t="n">
        <v>8.7</v>
      </c>
      <c r="Q4591" s="3" t="n">
        <v>24.2</v>
      </c>
      <c r="R4591" s="3" t="s">
        <v>13410</v>
      </c>
      <c r="S4591" s="4" t="n">
        <v>45747.7528472222</v>
      </c>
      <c r="T4591" s="3" t="s">
        <v>256</v>
      </c>
      <c r="U4591" s="3" t="s">
        <v>256</v>
      </c>
      <c r="V4591" s="3" t="n">
        <v>1</v>
      </c>
      <c r="W4591" s="3" t="n">
        <v>1</v>
      </c>
      <c r="X4591" s="3" t="n">
        <v>0</v>
      </c>
      <c r="Y4591" s="3" t="s">
        <v>30</v>
      </c>
      <c r="Z4591" s="3" t="s">
        <v>30</v>
      </c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  <c r="BD4591" s="3"/>
      <c r="BE4591" s="3"/>
      <c r="BF4591" s="3"/>
      <c r="BG4591" s="3"/>
      <c r="BH4591" s="3"/>
      <c r="BI4591" s="3"/>
      <c r="BJ4591" s="3"/>
    </row>
    <row r="4592" customFormat="false" ht="15.75" hidden="false" customHeight="false" outlineLevel="0" collapsed="false">
      <c r="A4592" s="3" t="n">
        <v>4591</v>
      </c>
      <c r="B4592" s="3" t="s">
        <v>13411</v>
      </c>
      <c r="C4592" s="3" t="s">
        <v>13412</v>
      </c>
      <c r="D4592" s="3" t="n">
        <v>1</v>
      </c>
      <c r="E4592" s="3" t="n">
        <v>8.7521529</v>
      </c>
      <c r="F4592" s="3" t="n">
        <v>496</v>
      </c>
      <c r="G4592" s="3" t="n">
        <v>496</v>
      </c>
      <c r="H4592" s="3" t="n">
        <v>23</v>
      </c>
      <c r="I4592" s="3" t="n">
        <v>23</v>
      </c>
      <c r="J4592" s="3" t="n">
        <v>726</v>
      </c>
      <c r="K4592" s="3" t="n">
        <v>726</v>
      </c>
      <c r="L4592" s="3" t="n">
        <v>23</v>
      </c>
      <c r="M4592" s="3" t="n">
        <v>23</v>
      </c>
      <c r="N4592" s="3" t="n">
        <v>34</v>
      </c>
      <c r="O4592" s="3" t="n">
        <v>-1</v>
      </c>
      <c r="P4592" s="3" t="n">
        <v>8.8</v>
      </c>
      <c r="Q4592" s="3" t="n">
        <v>24.2</v>
      </c>
      <c r="R4592" s="3" t="s">
        <v>13413</v>
      </c>
      <c r="S4592" s="4" t="n">
        <v>45747.7530787037</v>
      </c>
      <c r="T4592" s="3" t="s">
        <v>4910</v>
      </c>
      <c r="U4592" s="3" t="s">
        <v>4910</v>
      </c>
      <c r="V4592" s="3" t="n">
        <v>1</v>
      </c>
      <c r="W4592" s="3" t="n">
        <v>0</v>
      </c>
      <c r="X4592" s="3" t="n">
        <v>0</v>
      </c>
      <c r="Y4592" s="3" t="s">
        <v>30</v>
      </c>
      <c r="Z4592" s="3" t="s">
        <v>30</v>
      </c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  <c r="BD4592" s="3"/>
      <c r="BE4592" s="3"/>
      <c r="BF4592" s="3"/>
      <c r="BG4592" s="3"/>
      <c r="BH4592" s="3"/>
      <c r="BI4592" s="3"/>
      <c r="BJ4592" s="3"/>
    </row>
    <row r="4593" customFormat="false" ht="15.75" hidden="false" customHeight="false" outlineLevel="0" collapsed="false">
      <c r="A4593" s="3" t="n">
        <v>4592</v>
      </c>
      <c r="B4593" s="3" t="s">
        <v>13414</v>
      </c>
      <c r="C4593" s="3" t="s">
        <v>13415</v>
      </c>
      <c r="D4593" s="3" t="n">
        <v>1</v>
      </c>
      <c r="E4593" s="3" t="n">
        <v>1.0968342</v>
      </c>
      <c r="F4593" s="3" t="n">
        <v>7</v>
      </c>
      <c r="G4593" s="3" t="n">
        <v>7</v>
      </c>
      <c r="H4593" s="3" t="n">
        <v>3</v>
      </c>
      <c r="I4593" s="3" t="n">
        <v>3</v>
      </c>
      <c r="J4593" s="3" t="n">
        <v>8</v>
      </c>
      <c r="K4593" s="3" t="n">
        <v>8</v>
      </c>
      <c r="L4593" s="3" t="n">
        <v>0</v>
      </c>
      <c r="M4593" s="3" t="n">
        <v>0</v>
      </c>
      <c r="N4593" s="3" t="n">
        <v>-1</v>
      </c>
      <c r="O4593" s="3" t="n">
        <v>-1</v>
      </c>
      <c r="P4593" s="3" t="n">
        <v>8.7</v>
      </c>
      <c r="Q4593" s="3" t="n">
        <v>24.2</v>
      </c>
      <c r="R4593" s="3" t="s">
        <v>13416</v>
      </c>
      <c r="S4593" s="4" t="n">
        <v>45747.753125</v>
      </c>
      <c r="T4593" s="3" t="s">
        <v>232</v>
      </c>
      <c r="U4593" s="3" t="s">
        <v>232</v>
      </c>
      <c r="V4593" s="3" t="n">
        <v>0</v>
      </c>
      <c r="W4593" s="3" t="n">
        <v>0</v>
      </c>
      <c r="X4593" s="3" t="n">
        <v>0</v>
      </c>
      <c r="Y4593" s="3" t="s">
        <v>30</v>
      </c>
      <c r="Z4593" s="3" t="s">
        <v>30</v>
      </c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  <c r="BD4593" s="3"/>
      <c r="BE4593" s="3"/>
      <c r="BF4593" s="3"/>
      <c r="BG4593" s="3"/>
      <c r="BH4593" s="3"/>
      <c r="BI4593" s="3"/>
      <c r="BJ4593" s="3"/>
    </row>
    <row r="4594" customFormat="false" ht="15.75" hidden="false" customHeight="false" outlineLevel="0" collapsed="false">
      <c r="A4594" s="3" t="n">
        <v>4593</v>
      </c>
      <c r="B4594" s="3" t="s">
        <v>13417</v>
      </c>
      <c r="C4594" s="3" t="s">
        <v>13418</v>
      </c>
      <c r="D4594" s="3" t="n">
        <v>1</v>
      </c>
      <c r="E4594" s="3" t="n">
        <v>6.2561282</v>
      </c>
      <c r="F4594" s="3" t="n">
        <v>95</v>
      </c>
      <c r="G4594" s="3" t="n">
        <v>95</v>
      </c>
      <c r="H4594" s="3" t="n">
        <v>17</v>
      </c>
      <c r="I4594" s="3" t="n">
        <v>17</v>
      </c>
      <c r="J4594" s="3" t="n">
        <v>117</v>
      </c>
      <c r="K4594" s="3" t="n">
        <v>117</v>
      </c>
      <c r="L4594" s="3" t="n">
        <v>10</v>
      </c>
      <c r="M4594" s="3" t="n">
        <v>10</v>
      </c>
      <c r="N4594" s="3" t="n">
        <v>-1</v>
      </c>
      <c r="O4594" s="3" t="n">
        <v>-1</v>
      </c>
      <c r="P4594" s="3" t="n">
        <v>9</v>
      </c>
      <c r="Q4594" s="3" t="n">
        <v>24.2</v>
      </c>
      <c r="R4594" s="3" t="s">
        <v>13419</v>
      </c>
      <c r="S4594" s="4" t="n">
        <v>45747.7534143519</v>
      </c>
      <c r="T4594" s="3" t="s">
        <v>256</v>
      </c>
      <c r="U4594" s="3" t="s">
        <v>256</v>
      </c>
      <c r="V4594" s="3" t="n">
        <v>0</v>
      </c>
      <c r="W4594" s="3" t="n">
        <v>0</v>
      </c>
      <c r="X4594" s="3" t="n">
        <v>0</v>
      </c>
      <c r="Y4594" s="3" t="s">
        <v>30</v>
      </c>
      <c r="Z4594" s="3" t="s">
        <v>30</v>
      </c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  <c r="BD4594" s="3"/>
      <c r="BE4594" s="3"/>
      <c r="BF4594" s="3"/>
      <c r="BG4594" s="3"/>
      <c r="BH4594" s="3"/>
      <c r="BI4594" s="3"/>
      <c r="BJ4594" s="3"/>
    </row>
    <row r="4595" customFormat="false" ht="15.75" hidden="false" customHeight="false" outlineLevel="0" collapsed="false">
      <c r="A4595" s="3" t="n">
        <v>4594</v>
      </c>
      <c r="B4595" s="3" t="s">
        <v>13420</v>
      </c>
      <c r="C4595" s="3" t="s">
        <v>13421</v>
      </c>
      <c r="D4595" s="3" t="n">
        <v>1</v>
      </c>
      <c r="E4595" s="3" t="n">
        <v>5.5528509</v>
      </c>
      <c r="F4595" s="3" t="n">
        <v>624</v>
      </c>
      <c r="G4595" s="3" t="n">
        <v>624</v>
      </c>
      <c r="H4595" s="3" t="n">
        <v>19</v>
      </c>
      <c r="I4595" s="3" t="n">
        <v>19</v>
      </c>
      <c r="J4595" s="3" t="n">
        <v>816</v>
      </c>
      <c r="K4595" s="3" t="n">
        <v>816</v>
      </c>
      <c r="L4595" s="3" t="n">
        <v>73</v>
      </c>
      <c r="M4595" s="3" t="n">
        <v>73</v>
      </c>
      <c r="N4595" s="3" t="n">
        <v>110</v>
      </c>
      <c r="O4595" s="3" t="n">
        <v>-1</v>
      </c>
      <c r="P4595" s="3" t="n">
        <v>9</v>
      </c>
      <c r="Q4595" s="3" t="n">
        <v>24.2</v>
      </c>
      <c r="R4595" s="3" t="s">
        <v>13422</v>
      </c>
      <c r="S4595" s="4" t="n">
        <v>45747.7537615741</v>
      </c>
      <c r="T4595" s="3" t="s">
        <v>29</v>
      </c>
      <c r="U4595" s="3" t="s">
        <v>29</v>
      </c>
      <c r="V4595" s="3" t="n">
        <v>0</v>
      </c>
      <c r="W4595" s="3" t="n">
        <v>0</v>
      </c>
      <c r="X4595" s="3" t="n">
        <v>0</v>
      </c>
      <c r="Y4595" s="3" t="s">
        <v>30</v>
      </c>
      <c r="Z4595" s="3" t="s">
        <v>30</v>
      </c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  <c r="BD4595" s="3"/>
      <c r="BE4595" s="3"/>
      <c r="BF4595" s="3"/>
      <c r="BG4595" s="3"/>
      <c r="BH4595" s="3"/>
      <c r="BI4595" s="3"/>
      <c r="BJ4595" s="3"/>
    </row>
    <row r="4596" customFormat="false" ht="15.75" hidden="false" customHeight="false" outlineLevel="0" collapsed="false">
      <c r="A4596" s="3" t="n">
        <v>4595</v>
      </c>
      <c r="B4596" s="3" t="s">
        <v>13423</v>
      </c>
      <c r="C4596" s="3" t="s">
        <v>13424</v>
      </c>
      <c r="D4596" s="3" t="n">
        <v>1</v>
      </c>
      <c r="E4596" s="3" t="n">
        <v>2.7810266</v>
      </c>
      <c r="F4596" s="3" t="n">
        <v>27</v>
      </c>
      <c r="G4596" s="3" t="n">
        <v>27</v>
      </c>
      <c r="H4596" s="3" t="n">
        <v>9</v>
      </c>
      <c r="I4596" s="3" t="n">
        <v>9</v>
      </c>
      <c r="J4596" s="3" t="n">
        <v>46</v>
      </c>
      <c r="K4596" s="3" t="n">
        <v>46</v>
      </c>
      <c r="L4596" s="3" t="n">
        <v>5</v>
      </c>
      <c r="M4596" s="3" t="n">
        <v>5</v>
      </c>
      <c r="N4596" s="3" t="n">
        <v>0</v>
      </c>
      <c r="O4596" s="3" t="n">
        <v>-1</v>
      </c>
      <c r="P4596" s="3" t="n">
        <v>8.9</v>
      </c>
      <c r="Q4596" s="3" t="n">
        <v>24.2</v>
      </c>
      <c r="R4596" s="3" t="s">
        <v>13425</v>
      </c>
      <c r="S4596" s="4" t="n">
        <v>45747.753900463</v>
      </c>
      <c r="T4596" s="3" t="s">
        <v>256</v>
      </c>
      <c r="U4596" s="3" t="s">
        <v>256</v>
      </c>
      <c r="V4596" s="3" t="n">
        <v>1</v>
      </c>
      <c r="W4596" s="3" t="n">
        <v>0</v>
      </c>
      <c r="X4596" s="3" t="n">
        <v>0</v>
      </c>
      <c r="Y4596" s="3" t="s">
        <v>30</v>
      </c>
      <c r="Z4596" s="3" t="s">
        <v>30</v>
      </c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/>
      <c r="BD4596" s="3"/>
      <c r="BE4596" s="3"/>
      <c r="BF4596" s="3"/>
      <c r="BG4596" s="3"/>
      <c r="BH4596" s="3"/>
      <c r="BI4596" s="3"/>
      <c r="BJ4596" s="3"/>
    </row>
    <row r="4597" customFormat="false" ht="15.75" hidden="false" customHeight="false" outlineLevel="0" collapsed="false">
      <c r="A4597" s="3" t="n">
        <v>4596</v>
      </c>
      <c r="B4597" s="3" t="s">
        <v>13426</v>
      </c>
      <c r="C4597" s="3" t="s">
        <v>13427</v>
      </c>
      <c r="D4597" s="3" t="n">
        <v>1</v>
      </c>
      <c r="E4597" s="3" t="n">
        <v>8.1576323</v>
      </c>
      <c r="F4597" s="3" t="n">
        <v>39</v>
      </c>
      <c r="G4597" s="3" t="n">
        <v>39</v>
      </c>
      <c r="H4597" s="3" t="n">
        <v>8</v>
      </c>
      <c r="I4597" s="3" t="n">
        <v>8</v>
      </c>
      <c r="J4597" s="3" t="n">
        <v>72</v>
      </c>
      <c r="K4597" s="3" t="n">
        <v>72</v>
      </c>
      <c r="L4597" s="3" t="n">
        <v>11</v>
      </c>
      <c r="M4597" s="3" t="n">
        <v>11</v>
      </c>
      <c r="N4597" s="3" t="n">
        <v>30</v>
      </c>
      <c r="O4597" s="3" t="n">
        <v>-1</v>
      </c>
      <c r="P4597" s="3" t="n">
        <v>9</v>
      </c>
      <c r="Q4597" s="3" t="n">
        <v>24.2</v>
      </c>
      <c r="R4597" s="3" t="s">
        <v>13428</v>
      </c>
      <c r="S4597" s="4" t="n">
        <v>45747.7542013889</v>
      </c>
      <c r="T4597" s="3" t="s">
        <v>256</v>
      </c>
      <c r="U4597" s="3" t="s">
        <v>256</v>
      </c>
      <c r="V4597" s="3" t="n">
        <v>1</v>
      </c>
      <c r="W4597" s="3" t="n">
        <v>0</v>
      </c>
      <c r="X4597" s="3" t="n">
        <v>0</v>
      </c>
      <c r="Y4597" s="3" t="s">
        <v>30</v>
      </c>
      <c r="Z4597" s="3" t="s">
        <v>30</v>
      </c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  <c r="BD4597" s="3"/>
      <c r="BE4597" s="3"/>
      <c r="BF4597" s="3"/>
      <c r="BG4597" s="3"/>
      <c r="BH4597" s="3"/>
      <c r="BI4597" s="3"/>
      <c r="BJ4597" s="3"/>
    </row>
    <row r="4598" customFormat="false" ht="15.75" hidden="false" customHeight="false" outlineLevel="0" collapsed="false">
      <c r="A4598" s="3" t="n">
        <v>4597</v>
      </c>
      <c r="B4598" s="3" t="s">
        <v>13429</v>
      </c>
      <c r="C4598" s="3" t="s">
        <v>13430</v>
      </c>
      <c r="D4598" s="3" t="n">
        <v>1</v>
      </c>
      <c r="E4598" s="3" t="n">
        <v>2.9856859</v>
      </c>
      <c r="F4598" s="3" t="n">
        <v>59</v>
      </c>
      <c r="G4598" s="3" t="n">
        <v>59</v>
      </c>
      <c r="H4598" s="3" t="n">
        <v>4</v>
      </c>
      <c r="I4598" s="3" t="n">
        <v>4</v>
      </c>
      <c r="J4598" s="3" t="n">
        <v>67</v>
      </c>
      <c r="K4598" s="3" t="n">
        <v>67</v>
      </c>
      <c r="L4598" s="3" t="n">
        <v>7</v>
      </c>
      <c r="M4598" s="3" t="n">
        <v>7</v>
      </c>
      <c r="N4598" s="3" t="n">
        <v>-1</v>
      </c>
      <c r="O4598" s="3" t="n">
        <v>-1</v>
      </c>
      <c r="P4598" s="3" t="n">
        <v>8.4</v>
      </c>
      <c r="Q4598" s="3" t="n">
        <v>24.2</v>
      </c>
      <c r="R4598" s="3" t="s">
        <v>13431</v>
      </c>
      <c r="S4598" s="4" t="n">
        <v>45747.7543171296</v>
      </c>
      <c r="T4598" s="3" t="s">
        <v>65</v>
      </c>
      <c r="U4598" s="3" t="s">
        <v>65</v>
      </c>
      <c r="V4598" s="3" t="n">
        <v>0</v>
      </c>
      <c r="W4598" s="3" t="n">
        <v>0</v>
      </c>
      <c r="X4598" s="3" t="n">
        <v>0</v>
      </c>
      <c r="Y4598" s="3" t="s">
        <v>30</v>
      </c>
      <c r="Z4598" s="3" t="s">
        <v>30</v>
      </c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/>
      <c r="BD4598" s="3"/>
      <c r="BE4598" s="3"/>
      <c r="BF4598" s="3"/>
      <c r="BG4598" s="3"/>
      <c r="BH4598" s="3"/>
      <c r="BI4598" s="3"/>
      <c r="BJ4598" s="3"/>
    </row>
    <row r="4599" customFormat="false" ht="15.75" hidden="false" customHeight="false" outlineLevel="0" collapsed="false">
      <c r="A4599" s="3" t="n">
        <v>4598</v>
      </c>
      <c r="B4599" s="3" t="s">
        <v>13432</v>
      </c>
      <c r="C4599" s="3" t="s">
        <v>13433</v>
      </c>
      <c r="D4599" s="3" t="n">
        <v>1</v>
      </c>
      <c r="E4599" s="3" t="n">
        <v>15.7416687</v>
      </c>
      <c r="F4599" s="3" t="n">
        <v>224</v>
      </c>
      <c r="G4599" s="3" t="n">
        <v>224</v>
      </c>
      <c r="H4599" s="3" t="n">
        <v>19</v>
      </c>
      <c r="I4599" s="3" t="n">
        <v>19</v>
      </c>
      <c r="J4599" s="3" t="n">
        <v>327</v>
      </c>
      <c r="K4599" s="3" t="n">
        <v>327</v>
      </c>
      <c r="L4599" s="3" t="n">
        <v>41</v>
      </c>
      <c r="M4599" s="3" t="n">
        <v>41</v>
      </c>
      <c r="N4599" s="3" t="n">
        <v>47</v>
      </c>
      <c r="O4599" s="3" t="n">
        <v>-1</v>
      </c>
      <c r="P4599" s="3" t="n">
        <v>8.6</v>
      </c>
      <c r="Q4599" s="3" t="n">
        <v>24.2</v>
      </c>
      <c r="R4599" s="3" t="s">
        <v>13434</v>
      </c>
      <c r="S4599" s="4" t="n">
        <v>45747.7548611111</v>
      </c>
      <c r="T4599" s="3" t="s">
        <v>256</v>
      </c>
      <c r="U4599" s="3" t="s">
        <v>256</v>
      </c>
      <c r="V4599" s="3" t="n">
        <v>1</v>
      </c>
      <c r="W4599" s="3" t="n">
        <v>0</v>
      </c>
      <c r="X4599" s="3" t="n">
        <v>0</v>
      </c>
      <c r="Y4599" s="3" t="s">
        <v>30</v>
      </c>
      <c r="Z4599" s="3" t="s">
        <v>30</v>
      </c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  <c r="BF4599" s="3"/>
      <c r="BG4599" s="3"/>
      <c r="BH4599" s="3"/>
      <c r="BI4599" s="3"/>
      <c r="BJ4599" s="3"/>
    </row>
    <row r="4600" customFormat="false" ht="15.75" hidden="false" customHeight="false" outlineLevel="0" collapsed="false">
      <c r="A4600" s="3" t="n">
        <v>4599</v>
      </c>
      <c r="B4600" s="3" t="s">
        <v>13435</v>
      </c>
      <c r="C4600" s="3" t="s">
        <v>13436</v>
      </c>
      <c r="D4600" s="3" t="n">
        <v>1</v>
      </c>
      <c r="E4600" s="3" t="n">
        <v>7.9800877</v>
      </c>
      <c r="F4600" s="3" t="n">
        <v>22</v>
      </c>
      <c r="G4600" s="3" t="n">
        <v>22</v>
      </c>
      <c r="H4600" s="3" t="n">
        <v>9</v>
      </c>
      <c r="I4600" s="3" t="n">
        <v>9</v>
      </c>
      <c r="J4600" s="3" t="n">
        <v>32</v>
      </c>
      <c r="K4600" s="3" t="n">
        <v>32</v>
      </c>
      <c r="L4600" s="3" t="n">
        <v>9</v>
      </c>
      <c r="M4600" s="3" t="n">
        <v>9</v>
      </c>
      <c r="N4600" s="3" t="n">
        <v>-1</v>
      </c>
      <c r="O4600" s="3" t="n">
        <v>-1</v>
      </c>
      <c r="P4600" s="3" t="n">
        <v>8.8</v>
      </c>
      <c r="Q4600" s="3" t="n">
        <v>24.2</v>
      </c>
      <c r="R4600" s="3" t="s">
        <v>13437</v>
      </c>
      <c r="S4600" s="4" t="n">
        <v>45747.7552314815</v>
      </c>
      <c r="T4600" s="3" t="s">
        <v>65</v>
      </c>
      <c r="U4600" s="3" t="s">
        <v>65</v>
      </c>
      <c r="V4600" s="3" t="n">
        <v>0</v>
      </c>
      <c r="W4600" s="3" t="n">
        <v>0</v>
      </c>
      <c r="X4600" s="3" t="n">
        <v>0</v>
      </c>
      <c r="Y4600" s="3" t="s">
        <v>30</v>
      </c>
      <c r="Z4600" s="3" t="s">
        <v>30</v>
      </c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  <c r="BD4600" s="3"/>
      <c r="BE4600" s="3"/>
      <c r="BF4600" s="3"/>
      <c r="BG4600" s="3"/>
      <c r="BH4600" s="3"/>
      <c r="BI4600" s="3"/>
      <c r="BJ4600" s="3"/>
    </row>
    <row r="4601" customFormat="false" ht="15.75" hidden="false" customHeight="false" outlineLevel="0" collapsed="false">
      <c r="A4601" s="3" t="n">
        <v>4600</v>
      </c>
      <c r="B4601" s="3" t="s">
        <v>13438</v>
      </c>
      <c r="C4601" s="3" t="s">
        <v>13439</v>
      </c>
      <c r="D4601" s="3" t="n">
        <v>1</v>
      </c>
      <c r="E4601" s="3" t="n">
        <v>0.0826785</v>
      </c>
      <c r="F4601" s="3" t="n">
        <v>10</v>
      </c>
      <c r="G4601" s="3" t="n">
        <v>10</v>
      </c>
      <c r="H4601" s="3" t="n">
        <v>6</v>
      </c>
      <c r="I4601" s="3" t="n">
        <v>6</v>
      </c>
      <c r="J4601" s="3" t="n">
        <v>7</v>
      </c>
      <c r="K4601" s="3" t="n">
        <v>7</v>
      </c>
      <c r="L4601" s="3" t="n">
        <v>1</v>
      </c>
      <c r="M4601" s="3" t="n">
        <v>1</v>
      </c>
      <c r="N4601" s="3" t="n">
        <v>0</v>
      </c>
      <c r="O4601" s="3" t="n">
        <v>0</v>
      </c>
      <c r="P4601" s="3" t="n">
        <v>8.9</v>
      </c>
      <c r="Q4601" s="3" t="n">
        <v>24.2</v>
      </c>
      <c r="R4601" s="3" t="s">
        <v>13440</v>
      </c>
      <c r="S4601" s="4" t="n">
        <v>45747.7553240741</v>
      </c>
      <c r="T4601" s="3" t="s">
        <v>65</v>
      </c>
      <c r="U4601" s="3" t="s">
        <v>65</v>
      </c>
      <c r="V4601" s="3" t="n">
        <v>1</v>
      </c>
      <c r="W4601" s="3" t="n">
        <v>1</v>
      </c>
      <c r="X4601" s="3" t="n">
        <v>0</v>
      </c>
      <c r="Y4601" s="3" t="s">
        <v>81</v>
      </c>
      <c r="Z4601" s="3" t="s">
        <v>81</v>
      </c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  <c r="BD4601" s="3"/>
      <c r="BE4601" s="3"/>
      <c r="BF4601" s="3"/>
      <c r="BG4601" s="3"/>
      <c r="BH4601" s="3"/>
      <c r="BI4601" s="3"/>
      <c r="BJ4601" s="3"/>
    </row>
    <row r="4602" customFormat="false" ht="15.75" hidden="false" customHeight="false" outlineLevel="0" collapsed="false">
      <c r="A4602" s="3" t="n">
        <v>4601</v>
      </c>
      <c r="B4602" s="3" t="s">
        <v>13441</v>
      </c>
      <c r="C4602" s="3" t="s">
        <v>13442</v>
      </c>
      <c r="D4602" s="3" t="n">
        <v>1</v>
      </c>
      <c r="E4602" s="3" t="n">
        <v>0.125856</v>
      </c>
      <c r="F4602" s="3" t="n">
        <v>19</v>
      </c>
      <c r="G4602" s="3" t="n">
        <v>19</v>
      </c>
      <c r="H4602" s="3" t="n">
        <v>9</v>
      </c>
      <c r="I4602" s="3" t="n">
        <v>9</v>
      </c>
      <c r="J4602" s="3" t="n">
        <v>21</v>
      </c>
      <c r="K4602" s="3" t="n">
        <v>21</v>
      </c>
      <c r="L4602" s="3" t="n">
        <v>2</v>
      </c>
      <c r="M4602" s="3" t="n">
        <v>2</v>
      </c>
      <c r="N4602" s="3" t="n">
        <v>-1</v>
      </c>
      <c r="O4602" s="3" t="n">
        <v>-1</v>
      </c>
      <c r="P4602" s="3" t="n">
        <v>8.9</v>
      </c>
      <c r="Q4602" s="3" t="n">
        <v>24.2</v>
      </c>
      <c r="R4602" s="3" t="s">
        <v>13443</v>
      </c>
      <c r="S4602" s="4" t="n">
        <v>45747.7553703704</v>
      </c>
      <c r="T4602" s="3" t="s">
        <v>65</v>
      </c>
      <c r="U4602" s="3" t="s">
        <v>65</v>
      </c>
      <c r="V4602" s="3" t="n">
        <v>0</v>
      </c>
      <c r="W4602" s="3" t="n">
        <v>0</v>
      </c>
      <c r="X4602" s="3" t="n">
        <v>0</v>
      </c>
      <c r="Y4602" s="3" t="s">
        <v>30</v>
      </c>
      <c r="Z4602" s="3" t="s">
        <v>30</v>
      </c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  <c r="BD4602" s="3"/>
      <c r="BE4602" s="3"/>
      <c r="BF4602" s="3"/>
      <c r="BG4602" s="3"/>
      <c r="BH4602" s="3"/>
      <c r="BI4602" s="3"/>
      <c r="BJ4602" s="3"/>
    </row>
    <row r="4603" customFormat="false" ht="15.75" hidden="false" customHeight="false" outlineLevel="0" collapsed="false">
      <c r="A4603" s="3" t="n">
        <v>4602</v>
      </c>
      <c r="B4603" s="3" t="s">
        <v>13444</v>
      </c>
      <c r="C4603" s="3" t="s">
        <v>13445</v>
      </c>
      <c r="D4603" s="3" t="n">
        <v>1</v>
      </c>
      <c r="E4603" s="3" t="n">
        <v>0.0876065</v>
      </c>
      <c r="F4603" s="3" t="n">
        <v>11</v>
      </c>
      <c r="G4603" s="3" t="n">
        <v>11</v>
      </c>
      <c r="H4603" s="3" t="n">
        <v>7</v>
      </c>
      <c r="I4603" s="3" t="n">
        <v>7</v>
      </c>
      <c r="J4603" s="3" t="n">
        <v>8</v>
      </c>
      <c r="K4603" s="3" t="n">
        <v>8</v>
      </c>
      <c r="L4603" s="3" t="n">
        <v>1</v>
      </c>
      <c r="M4603" s="3" t="n">
        <v>1</v>
      </c>
      <c r="N4603" s="3" t="n">
        <v>3</v>
      </c>
      <c r="O4603" s="3" t="n">
        <v>3</v>
      </c>
      <c r="P4603" s="3" t="n">
        <v>8.9</v>
      </c>
      <c r="Q4603" s="3" t="n">
        <v>24.2</v>
      </c>
      <c r="R4603" s="3" t="s">
        <v>13446</v>
      </c>
      <c r="S4603" s="4" t="n">
        <v>45747.7554050926</v>
      </c>
      <c r="T4603" s="3" t="s">
        <v>65</v>
      </c>
      <c r="U4603" s="3" t="s">
        <v>65</v>
      </c>
      <c r="V4603" s="3" t="n">
        <v>1</v>
      </c>
      <c r="W4603" s="3" t="n">
        <v>1</v>
      </c>
      <c r="X4603" s="3" t="n">
        <v>0</v>
      </c>
      <c r="Y4603" s="3" t="s">
        <v>10544</v>
      </c>
      <c r="Z4603" s="3" t="s">
        <v>81</v>
      </c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  <c r="BD4603" s="3"/>
      <c r="BE4603" s="3"/>
      <c r="BF4603" s="3"/>
      <c r="BG4603" s="3"/>
      <c r="BH4603" s="3"/>
      <c r="BI4603" s="3"/>
      <c r="BJ4603" s="3"/>
    </row>
    <row r="4604" customFormat="false" ht="15.75" hidden="false" customHeight="false" outlineLevel="0" collapsed="false">
      <c r="A4604" s="3" t="n">
        <v>4603</v>
      </c>
      <c r="B4604" s="3" t="s">
        <v>13447</v>
      </c>
      <c r="C4604" s="3" t="s">
        <v>13448</v>
      </c>
      <c r="D4604" s="3" t="n">
        <v>1</v>
      </c>
      <c r="E4604" s="3" t="n">
        <v>0.7808627</v>
      </c>
      <c r="F4604" s="3" t="n">
        <v>7</v>
      </c>
      <c r="G4604" s="3" t="n">
        <v>7</v>
      </c>
      <c r="H4604" s="3" t="n">
        <v>4</v>
      </c>
      <c r="I4604" s="3" t="n">
        <v>4</v>
      </c>
      <c r="J4604" s="3" t="n">
        <v>6</v>
      </c>
      <c r="K4604" s="3" t="n">
        <v>6</v>
      </c>
      <c r="L4604" s="3" t="n">
        <v>0</v>
      </c>
      <c r="M4604" s="3" t="n">
        <v>0</v>
      </c>
      <c r="N4604" s="3" t="n">
        <v>-1</v>
      </c>
      <c r="O4604" s="3" t="n">
        <v>-1</v>
      </c>
      <c r="P4604" s="3" t="n">
        <v>8.9</v>
      </c>
      <c r="Q4604" s="3" t="n">
        <v>24.2</v>
      </c>
      <c r="R4604" s="3" t="s">
        <v>13449</v>
      </c>
      <c r="S4604" s="4" t="n">
        <v>45747.755462963</v>
      </c>
      <c r="T4604" s="3" t="s">
        <v>65</v>
      </c>
      <c r="U4604" s="3" t="s">
        <v>65</v>
      </c>
      <c r="V4604" s="3" t="n">
        <v>0</v>
      </c>
      <c r="W4604" s="3" t="n">
        <v>0</v>
      </c>
      <c r="X4604" s="3" t="n">
        <v>0</v>
      </c>
      <c r="Y4604" s="3" t="s">
        <v>30</v>
      </c>
      <c r="Z4604" s="3" t="s">
        <v>30</v>
      </c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  <c r="BD4604" s="3"/>
      <c r="BE4604" s="3"/>
      <c r="BF4604" s="3"/>
      <c r="BG4604" s="3"/>
      <c r="BH4604" s="3"/>
      <c r="BI4604" s="3"/>
      <c r="BJ4604" s="3"/>
    </row>
    <row r="4605" customFormat="false" ht="15.75" hidden="false" customHeight="false" outlineLevel="0" collapsed="false">
      <c r="A4605" s="3" t="n">
        <v>4604</v>
      </c>
      <c r="B4605" s="3" t="s">
        <v>13450</v>
      </c>
      <c r="C4605" s="3" t="s">
        <v>13451</v>
      </c>
      <c r="D4605" s="3" t="n">
        <v>1</v>
      </c>
      <c r="E4605" s="3" t="n">
        <v>1.2334028</v>
      </c>
      <c r="F4605" s="3" t="n">
        <v>18</v>
      </c>
      <c r="G4605" s="3" t="n">
        <v>18</v>
      </c>
      <c r="H4605" s="3" t="n">
        <v>9</v>
      </c>
      <c r="I4605" s="3" t="n">
        <v>9</v>
      </c>
      <c r="J4605" s="3" t="n">
        <v>24</v>
      </c>
      <c r="K4605" s="3" t="n">
        <v>24</v>
      </c>
      <c r="L4605" s="3" t="n">
        <v>0</v>
      </c>
      <c r="M4605" s="3" t="n">
        <v>0</v>
      </c>
      <c r="N4605" s="3" t="n">
        <v>0</v>
      </c>
      <c r="O4605" s="3" t="n">
        <v>0</v>
      </c>
      <c r="P4605" s="3" t="n">
        <v>8.9</v>
      </c>
      <c r="Q4605" s="3" t="n">
        <v>24.2</v>
      </c>
      <c r="R4605" s="3" t="s">
        <v>13452</v>
      </c>
      <c r="S4605" s="4" t="n">
        <v>45747.7555208333</v>
      </c>
      <c r="T4605" s="3" t="s">
        <v>7643</v>
      </c>
      <c r="U4605" s="3" t="s">
        <v>7643</v>
      </c>
      <c r="V4605" s="3" t="n">
        <v>1</v>
      </c>
      <c r="W4605" s="3" t="n">
        <v>1</v>
      </c>
      <c r="X4605" s="3" t="n">
        <v>0</v>
      </c>
      <c r="Y4605" s="3" t="s">
        <v>30</v>
      </c>
      <c r="Z4605" s="3" t="s">
        <v>81</v>
      </c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  <c r="BB4605" s="3"/>
      <c r="BC4605" s="3"/>
      <c r="BD4605" s="3"/>
      <c r="BE4605" s="3"/>
      <c r="BF4605" s="3"/>
      <c r="BG4605" s="3"/>
      <c r="BH4605" s="3"/>
      <c r="BI4605" s="3"/>
      <c r="BJ4605" s="3"/>
    </row>
    <row r="4606" customFormat="false" ht="15.75" hidden="false" customHeight="false" outlineLevel="0" collapsed="false">
      <c r="A4606" s="3" t="n">
        <v>4605</v>
      </c>
      <c r="B4606" s="3" t="s">
        <v>13453</v>
      </c>
      <c r="C4606" s="3" t="s">
        <v>13454</v>
      </c>
      <c r="D4606" s="3" t="n">
        <v>1</v>
      </c>
      <c r="E4606" s="3" t="n">
        <v>1.2090421</v>
      </c>
      <c r="F4606" s="3" t="n">
        <v>18</v>
      </c>
      <c r="G4606" s="3" t="n">
        <v>18</v>
      </c>
      <c r="H4606" s="3" t="n">
        <v>9</v>
      </c>
      <c r="I4606" s="3" t="n">
        <v>9</v>
      </c>
      <c r="J4606" s="3" t="n">
        <v>24</v>
      </c>
      <c r="K4606" s="3" t="n">
        <v>24</v>
      </c>
      <c r="L4606" s="3" t="n">
        <v>0</v>
      </c>
      <c r="M4606" s="3" t="n">
        <v>0</v>
      </c>
      <c r="N4606" s="3" t="n">
        <v>0</v>
      </c>
      <c r="O4606" s="3" t="n">
        <v>0</v>
      </c>
      <c r="P4606" s="3" t="n">
        <v>8.9</v>
      </c>
      <c r="Q4606" s="3" t="n">
        <v>24.2</v>
      </c>
      <c r="R4606" s="3" t="s">
        <v>13455</v>
      </c>
      <c r="S4606" s="4" t="n">
        <v>45747.7555902778</v>
      </c>
      <c r="T4606" s="3" t="s">
        <v>7643</v>
      </c>
      <c r="U4606" s="3" t="s">
        <v>7643</v>
      </c>
      <c r="V4606" s="3" t="n">
        <v>1</v>
      </c>
      <c r="W4606" s="3" t="n">
        <v>1</v>
      </c>
      <c r="X4606" s="3" t="n">
        <v>0</v>
      </c>
      <c r="Y4606" s="3" t="s">
        <v>30</v>
      </c>
      <c r="Z4606" s="3" t="s">
        <v>81</v>
      </c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  <c r="BD4606" s="3"/>
      <c r="BE4606" s="3"/>
      <c r="BF4606" s="3"/>
      <c r="BG4606" s="3"/>
      <c r="BH4606" s="3"/>
      <c r="BI4606" s="3"/>
      <c r="BJ4606" s="3"/>
    </row>
    <row r="4607" customFormat="false" ht="15.75" hidden="false" customHeight="false" outlineLevel="0" collapsed="false">
      <c r="A4607" s="3" t="n">
        <v>4606</v>
      </c>
      <c r="B4607" s="3" t="s">
        <v>13456</v>
      </c>
      <c r="C4607" s="3" t="s">
        <v>13457</v>
      </c>
      <c r="D4607" s="3" t="n">
        <v>1</v>
      </c>
      <c r="E4607" s="3" t="n">
        <v>1.3328982</v>
      </c>
      <c r="F4607" s="3" t="n">
        <v>16</v>
      </c>
      <c r="G4607" s="3" t="n">
        <v>16</v>
      </c>
      <c r="H4607" s="3" t="n">
        <v>8</v>
      </c>
      <c r="I4607" s="3" t="n">
        <v>8</v>
      </c>
      <c r="J4607" s="3" t="n">
        <v>22</v>
      </c>
      <c r="K4607" s="3" t="n">
        <v>22</v>
      </c>
      <c r="L4607" s="3" t="n">
        <v>1</v>
      </c>
      <c r="M4607" s="3" t="n">
        <v>1</v>
      </c>
      <c r="N4607" s="3" t="n">
        <v>-1</v>
      </c>
      <c r="O4607" s="3" t="n">
        <v>3</v>
      </c>
      <c r="P4607" s="3" t="n">
        <v>8.9</v>
      </c>
      <c r="Q4607" s="3" t="n">
        <v>24.2</v>
      </c>
      <c r="R4607" s="3" t="s">
        <v>13458</v>
      </c>
      <c r="S4607" s="4" t="n">
        <v>45747.7556597222</v>
      </c>
      <c r="T4607" s="3" t="s">
        <v>65</v>
      </c>
      <c r="U4607" s="3" t="s">
        <v>65</v>
      </c>
      <c r="V4607" s="3" t="n">
        <v>0</v>
      </c>
      <c r="W4607" s="3" t="n">
        <v>1</v>
      </c>
      <c r="X4607" s="3" t="n">
        <v>0</v>
      </c>
      <c r="Y4607" s="3" t="s">
        <v>30</v>
      </c>
      <c r="Z4607" s="3" t="s">
        <v>30</v>
      </c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3"/>
      <c r="BE4607" s="3"/>
      <c r="BF4607" s="3"/>
      <c r="BG4607" s="3"/>
      <c r="BH4607" s="3"/>
      <c r="BI4607" s="3"/>
      <c r="BJ4607" s="3"/>
    </row>
    <row r="4608" customFormat="false" ht="15.75" hidden="false" customHeight="false" outlineLevel="0" collapsed="false">
      <c r="A4608" s="3" t="n">
        <v>4607</v>
      </c>
      <c r="B4608" s="3" t="s">
        <v>13459</v>
      </c>
      <c r="C4608" s="3" t="s">
        <v>13460</v>
      </c>
      <c r="D4608" s="3" t="n">
        <v>1</v>
      </c>
      <c r="E4608" s="3" t="n">
        <v>1.236574</v>
      </c>
      <c r="F4608" s="3" t="n">
        <v>14</v>
      </c>
      <c r="G4608" s="3" t="n">
        <v>14</v>
      </c>
      <c r="H4608" s="3" t="n">
        <v>8</v>
      </c>
      <c r="I4608" s="3" t="n">
        <v>8</v>
      </c>
      <c r="J4608" s="3" t="n">
        <v>19</v>
      </c>
      <c r="K4608" s="3" t="n">
        <v>19</v>
      </c>
      <c r="L4608" s="3" t="n">
        <v>1</v>
      </c>
      <c r="M4608" s="3" t="n">
        <v>1</v>
      </c>
      <c r="N4608" s="3" t="n">
        <v>-1</v>
      </c>
      <c r="O4608" s="3" t="n">
        <v>-1</v>
      </c>
      <c r="P4608" s="3" t="n">
        <v>8.9</v>
      </c>
      <c r="Q4608" s="3" t="n">
        <v>24.2</v>
      </c>
      <c r="R4608" s="3" t="s">
        <v>13461</v>
      </c>
      <c r="S4608" s="4" t="n">
        <v>45747.7557175926</v>
      </c>
      <c r="T4608" s="3" t="s">
        <v>2259</v>
      </c>
      <c r="U4608" s="3" t="s">
        <v>2259</v>
      </c>
      <c r="V4608" s="3" t="n">
        <v>0</v>
      </c>
      <c r="W4608" s="3" t="n">
        <v>0</v>
      </c>
      <c r="X4608" s="3" t="n">
        <v>0</v>
      </c>
      <c r="Y4608" s="3" t="s">
        <v>30</v>
      </c>
      <c r="Z4608" s="3" t="s">
        <v>30</v>
      </c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3"/>
      <c r="BE4608" s="3"/>
      <c r="BF4608" s="3"/>
      <c r="BG4608" s="3"/>
      <c r="BH4608" s="3"/>
      <c r="BI4608" s="3"/>
      <c r="BJ4608" s="3"/>
    </row>
    <row r="4609" customFormat="false" ht="15.75" hidden="false" customHeight="false" outlineLevel="0" collapsed="false">
      <c r="A4609" s="3" t="n">
        <v>4608</v>
      </c>
      <c r="B4609" s="3" t="s">
        <v>13462</v>
      </c>
      <c r="C4609" s="3" t="s">
        <v>13463</v>
      </c>
      <c r="D4609" s="3" t="n">
        <v>1</v>
      </c>
      <c r="E4609" s="3" t="n">
        <v>2.352241</v>
      </c>
      <c r="F4609" s="3" t="n">
        <v>54</v>
      </c>
      <c r="G4609" s="3" t="n">
        <v>54</v>
      </c>
      <c r="H4609" s="3" t="n">
        <v>13</v>
      </c>
      <c r="I4609" s="3" t="n">
        <v>13</v>
      </c>
      <c r="J4609" s="3" t="n">
        <v>69</v>
      </c>
      <c r="K4609" s="3" t="n">
        <v>69</v>
      </c>
      <c r="L4609" s="3" t="n">
        <v>4</v>
      </c>
      <c r="M4609" s="3" t="n">
        <v>4</v>
      </c>
      <c r="N4609" s="3" t="n">
        <v>-1</v>
      </c>
      <c r="O4609" s="3" t="n">
        <v>-1</v>
      </c>
      <c r="P4609" s="3" t="n">
        <v>8.9</v>
      </c>
      <c r="Q4609" s="3" t="n">
        <v>24.2</v>
      </c>
      <c r="R4609" s="3" t="s">
        <v>13464</v>
      </c>
      <c r="S4609" s="4" t="n">
        <v>45747.755787037</v>
      </c>
      <c r="T4609" s="3" t="s">
        <v>65</v>
      </c>
      <c r="U4609" s="3" t="s">
        <v>65</v>
      </c>
      <c r="V4609" s="3" t="n">
        <v>0</v>
      </c>
      <c r="W4609" s="3" t="n">
        <v>0</v>
      </c>
      <c r="X4609" s="3" t="n">
        <v>0</v>
      </c>
      <c r="Y4609" s="3" t="s">
        <v>30</v>
      </c>
      <c r="Z4609" s="3" t="s">
        <v>30</v>
      </c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  <c r="BD4609" s="3"/>
      <c r="BE4609" s="3"/>
      <c r="BF4609" s="3"/>
      <c r="BG4609" s="3"/>
      <c r="BH4609" s="3"/>
      <c r="BI4609" s="3"/>
      <c r="BJ4609" s="3"/>
    </row>
    <row r="4610" customFormat="false" ht="15.75" hidden="false" customHeight="false" outlineLevel="0" collapsed="false">
      <c r="A4610" s="3" t="n">
        <v>4609</v>
      </c>
      <c r="B4610" s="3" t="s">
        <v>13465</v>
      </c>
      <c r="C4610" s="3" t="s">
        <v>13466</v>
      </c>
      <c r="D4610" s="3" t="n">
        <v>1</v>
      </c>
      <c r="E4610" s="3" t="n">
        <v>1.5683189</v>
      </c>
      <c r="F4610" s="3" t="n">
        <v>22</v>
      </c>
      <c r="G4610" s="3" t="n">
        <v>22</v>
      </c>
      <c r="H4610" s="3" t="n">
        <v>7</v>
      </c>
      <c r="I4610" s="3" t="n">
        <v>7</v>
      </c>
      <c r="J4610" s="3" t="n">
        <v>25</v>
      </c>
      <c r="K4610" s="3" t="n">
        <v>25</v>
      </c>
      <c r="L4610" s="3" t="n">
        <v>0</v>
      </c>
      <c r="M4610" s="3" t="n">
        <v>0</v>
      </c>
      <c r="N4610" s="3" t="n">
        <v>0</v>
      </c>
      <c r="O4610" s="3" t="n">
        <v>0</v>
      </c>
      <c r="P4610" s="3" t="n">
        <v>8.9</v>
      </c>
      <c r="Q4610" s="3" t="n">
        <v>24.2</v>
      </c>
      <c r="R4610" s="3" t="s">
        <v>13467</v>
      </c>
      <c r="S4610" s="4" t="n">
        <v>45747.7558449074</v>
      </c>
      <c r="T4610" s="3" t="s">
        <v>65</v>
      </c>
      <c r="U4610" s="3" t="s">
        <v>65</v>
      </c>
      <c r="V4610" s="3" t="n">
        <v>1</v>
      </c>
      <c r="W4610" s="3" t="n">
        <v>1</v>
      </c>
      <c r="X4610" s="3" t="n">
        <v>0</v>
      </c>
      <c r="Y4610" s="3" t="s">
        <v>30</v>
      </c>
      <c r="Z4610" s="3" t="s">
        <v>30</v>
      </c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  <c r="BD4610" s="3"/>
      <c r="BE4610" s="3"/>
      <c r="BF4610" s="3"/>
      <c r="BG4610" s="3"/>
      <c r="BH4610" s="3"/>
      <c r="BI4610" s="3"/>
      <c r="BJ4610" s="3"/>
    </row>
    <row r="4611" customFormat="false" ht="15.75" hidden="false" customHeight="false" outlineLevel="0" collapsed="false">
      <c r="A4611" s="3" t="n">
        <v>4610</v>
      </c>
      <c r="B4611" s="3" t="s">
        <v>13468</v>
      </c>
      <c r="C4611" s="3" t="s">
        <v>13469</v>
      </c>
      <c r="D4611" s="3" t="n">
        <v>1</v>
      </c>
      <c r="E4611" s="3" t="n">
        <v>0.7875668</v>
      </c>
      <c r="F4611" s="3" t="n">
        <v>10</v>
      </c>
      <c r="G4611" s="3" t="n">
        <v>10</v>
      </c>
      <c r="H4611" s="3" t="n">
        <v>6</v>
      </c>
      <c r="I4611" s="3" t="n">
        <v>6</v>
      </c>
      <c r="J4611" s="3" t="n">
        <v>11</v>
      </c>
      <c r="K4611" s="3" t="n">
        <v>11</v>
      </c>
      <c r="L4611" s="3" t="n">
        <v>0</v>
      </c>
      <c r="M4611" s="3" t="n">
        <v>0</v>
      </c>
      <c r="N4611" s="3" t="n">
        <v>3</v>
      </c>
      <c r="O4611" s="3" t="n">
        <v>3</v>
      </c>
      <c r="P4611" s="3" t="n">
        <v>8.9</v>
      </c>
      <c r="Q4611" s="3" t="n">
        <v>24.2</v>
      </c>
      <c r="R4611" s="3" t="s">
        <v>13470</v>
      </c>
      <c r="S4611" s="4" t="n">
        <v>45747.7559143519</v>
      </c>
      <c r="T4611" s="3" t="s">
        <v>65</v>
      </c>
      <c r="U4611" s="3" t="s">
        <v>65</v>
      </c>
      <c r="V4611" s="3" t="n">
        <v>1</v>
      </c>
      <c r="W4611" s="3" t="n">
        <v>1</v>
      </c>
      <c r="X4611" s="3" t="n">
        <v>0</v>
      </c>
      <c r="Y4611" s="3" t="s">
        <v>30</v>
      </c>
      <c r="Z4611" s="3" t="s">
        <v>30</v>
      </c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  <c r="BD4611" s="3"/>
      <c r="BE4611" s="3"/>
      <c r="BF4611" s="3"/>
      <c r="BG4611" s="3"/>
      <c r="BH4611" s="3"/>
      <c r="BI4611" s="3"/>
      <c r="BJ4611" s="3"/>
    </row>
    <row r="4612" customFormat="false" ht="15.75" hidden="false" customHeight="false" outlineLevel="0" collapsed="false">
      <c r="A4612" s="3" t="n">
        <v>4611</v>
      </c>
      <c r="B4612" s="3" t="s">
        <v>13471</v>
      </c>
      <c r="C4612" s="3" t="s">
        <v>13472</v>
      </c>
      <c r="D4612" s="3" t="n">
        <v>1</v>
      </c>
      <c r="E4612" s="3" t="n">
        <v>0.3927612</v>
      </c>
      <c r="F4612" s="3" t="n">
        <v>6</v>
      </c>
      <c r="G4612" s="3" t="n">
        <v>6</v>
      </c>
      <c r="H4612" s="3" t="n">
        <v>4</v>
      </c>
      <c r="I4612" s="3" t="n">
        <v>4</v>
      </c>
      <c r="J4612" s="3" t="n">
        <v>4</v>
      </c>
      <c r="K4612" s="3" t="n">
        <v>4</v>
      </c>
      <c r="L4612" s="3" t="n">
        <v>0</v>
      </c>
      <c r="M4612" s="3" t="n">
        <v>0</v>
      </c>
      <c r="N4612" s="3" t="n">
        <v>0</v>
      </c>
      <c r="O4612" s="3" t="n">
        <v>0</v>
      </c>
      <c r="P4612" s="3" t="n">
        <v>8.3</v>
      </c>
      <c r="Q4612" s="3" t="n">
        <v>24.2</v>
      </c>
      <c r="R4612" s="3" t="s">
        <v>13473</v>
      </c>
      <c r="S4612" s="4" t="n">
        <v>45747.7559722222</v>
      </c>
      <c r="T4612" s="3" t="s">
        <v>65</v>
      </c>
      <c r="U4612" s="3" t="s">
        <v>65</v>
      </c>
      <c r="V4612" s="3" t="n">
        <v>1</v>
      </c>
      <c r="W4612" s="3" t="n">
        <v>1</v>
      </c>
      <c r="X4612" s="3" t="n">
        <v>0</v>
      </c>
      <c r="Y4612" s="3" t="s">
        <v>30</v>
      </c>
      <c r="Z4612" s="3" t="s">
        <v>30</v>
      </c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  <c r="BB4612" s="3"/>
      <c r="BC4612" s="3"/>
      <c r="BD4612" s="3"/>
      <c r="BE4612" s="3"/>
      <c r="BF4612" s="3"/>
      <c r="BG4612" s="3"/>
      <c r="BH4612" s="3"/>
      <c r="BI4612" s="3"/>
      <c r="BJ4612" s="3"/>
    </row>
    <row r="4613" customFormat="false" ht="15.75" hidden="false" customHeight="false" outlineLevel="0" collapsed="false">
      <c r="A4613" s="3" t="n">
        <v>4612</v>
      </c>
      <c r="B4613" s="3" t="s">
        <v>13474</v>
      </c>
      <c r="C4613" s="3" t="s">
        <v>13475</v>
      </c>
      <c r="D4613" s="3" t="n">
        <v>1</v>
      </c>
      <c r="E4613" s="3" t="n">
        <v>0.4359995</v>
      </c>
      <c r="F4613" s="3" t="n">
        <v>9</v>
      </c>
      <c r="G4613" s="3" t="n">
        <v>9</v>
      </c>
      <c r="H4613" s="3" t="n">
        <v>5</v>
      </c>
      <c r="I4613" s="3" t="n">
        <v>5</v>
      </c>
      <c r="J4613" s="3" t="n">
        <v>9</v>
      </c>
      <c r="K4613" s="3" t="n">
        <v>9</v>
      </c>
      <c r="L4613" s="3" t="n">
        <v>0</v>
      </c>
      <c r="M4613" s="3" t="n">
        <v>0</v>
      </c>
      <c r="N4613" s="3" t="n">
        <v>0</v>
      </c>
      <c r="O4613" s="3" t="n">
        <v>0</v>
      </c>
      <c r="P4613" s="3" t="n">
        <v>8.3</v>
      </c>
      <c r="Q4613" s="3" t="n">
        <v>24.2</v>
      </c>
      <c r="R4613" s="3" t="s">
        <v>13476</v>
      </c>
      <c r="S4613" s="4" t="n">
        <v>45747.7560300926</v>
      </c>
      <c r="T4613" s="3" t="s">
        <v>65</v>
      </c>
      <c r="U4613" s="3" t="s">
        <v>65</v>
      </c>
      <c r="V4613" s="3" t="n">
        <v>1</v>
      </c>
      <c r="W4613" s="3" t="n">
        <v>1</v>
      </c>
      <c r="X4613" s="3" t="n">
        <v>0</v>
      </c>
      <c r="Y4613" s="3" t="s">
        <v>30</v>
      </c>
      <c r="Z4613" s="3" t="s">
        <v>30</v>
      </c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  <c r="BD4613" s="3"/>
      <c r="BE4613" s="3"/>
      <c r="BF4613" s="3"/>
      <c r="BG4613" s="3"/>
      <c r="BH4613" s="3"/>
      <c r="BI4613" s="3"/>
      <c r="BJ4613" s="3"/>
    </row>
    <row r="4614" customFormat="false" ht="15.75" hidden="false" customHeight="false" outlineLevel="0" collapsed="false">
      <c r="A4614" s="3" t="n">
        <v>4613</v>
      </c>
      <c r="B4614" s="3" t="s">
        <v>13477</v>
      </c>
      <c r="C4614" s="3" t="s">
        <v>13478</v>
      </c>
      <c r="D4614" s="3" t="n">
        <v>1</v>
      </c>
      <c r="E4614" s="3" t="n">
        <v>0.39225</v>
      </c>
      <c r="F4614" s="3" t="n">
        <v>10</v>
      </c>
      <c r="G4614" s="3" t="n">
        <v>10</v>
      </c>
      <c r="H4614" s="3" t="n">
        <v>6</v>
      </c>
      <c r="I4614" s="3" t="n">
        <v>6</v>
      </c>
      <c r="J4614" s="3" t="n">
        <v>10</v>
      </c>
      <c r="K4614" s="3" t="n">
        <v>10</v>
      </c>
      <c r="L4614" s="3" t="n">
        <v>0</v>
      </c>
      <c r="M4614" s="3" t="n">
        <v>0</v>
      </c>
      <c r="N4614" s="3" t="n">
        <v>0</v>
      </c>
      <c r="O4614" s="3" t="n">
        <v>0</v>
      </c>
      <c r="P4614" s="3" t="n">
        <v>8.9</v>
      </c>
      <c r="Q4614" s="3" t="n">
        <v>24.2</v>
      </c>
      <c r="R4614" s="3" t="s">
        <v>13479</v>
      </c>
      <c r="S4614" s="4" t="n">
        <v>45747.756099537</v>
      </c>
      <c r="T4614" s="3" t="s">
        <v>65</v>
      </c>
      <c r="U4614" s="3" t="s">
        <v>65</v>
      </c>
      <c r="V4614" s="3" t="n">
        <v>1</v>
      </c>
      <c r="W4614" s="3" t="n">
        <v>1</v>
      </c>
      <c r="X4614" s="3" t="n">
        <v>0</v>
      </c>
      <c r="Y4614" s="3" t="s">
        <v>30</v>
      </c>
      <c r="Z4614" s="3" t="s">
        <v>30</v>
      </c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  <c r="BD4614" s="3"/>
      <c r="BE4614" s="3"/>
      <c r="BF4614" s="3"/>
      <c r="BG4614" s="3"/>
      <c r="BH4614" s="3"/>
      <c r="BI4614" s="3"/>
      <c r="BJ4614" s="3"/>
    </row>
    <row r="4615" customFormat="false" ht="15.75" hidden="false" customHeight="false" outlineLevel="0" collapsed="false">
      <c r="A4615" s="3" t="n">
        <v>4614</v>
      </c>
      <c r="B4615" s="3" t="s">
        <v>13480</v>
      </c>
      <c r="C4615" s="3" t="s">
        <v>13481</v>
      </c>
      <c r="D4615" s="3" t="n">
        <v>1</v>
      </c>
      <c r="E4615" s="3" t="n">
        <v>0.4849176</v>
      </c>
      <c r="F4615" s="3" t="n">
        <v>15</v>
      </c>
      <c r="G4615" s="3" t="n">
        <v>15</v>
      </c>
      <c r="H4615" s="3" t="n">
        <v>7</v>
      </c>
      <c r="I4615" s="3" t="n">
        <v>7</v>
      </c>
      <c r="J4615" s="3" t="n">
        <v>19</v>
      </c>
      <c r="K4615" s="3" t="n">
        <v>19</v>
      </c>
      <c r="L4615" s="3" t="n">
        <v>0</v>
      </c>
      <c r="M4615" s="3" t="n">
        <v>0</v>
      </c>
      <c r="N4615" s="3" t="n">
        <v>0</v>
      </c>
      <c r="O4615" s="3" t="n">
        <v>0</v>
      </c>
      <c r="P4615" s="3" t="n">
        <v>8.9</v>
      </c>
      <c r="Q4615" s="3" t="n">
        <v>24.2</v>
      </c>
      <c r="R4615" s="3" t="s">
        <v>13482</v>
      </c>
      <c r="S4615" s="4" t="n">
        <v>45747.7561574074</v>
      </c>
      <c r="T4615" s="3" t="s">
        <v>65</v>
      </c>
      <c r="U4615" s="3" t="s">
        <v>65</v>
      </c>
      <c r="V4615" s="3" t="n">
        <v>1</v>
      </c>
      <c r="W4615" s="3" t="n">
        <v>1</v>
      </c>
      <c r="X4615" s="3" t="n">
        <v>0</v>
      </c>
      <c r="Y4615" s="3" t="s">
        <v>30</v>
      </c>
      <c r="Z4615" s="3" t="s">
        <v>30</v>
      </c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  <c r="BF4615" s="3"/>
      <c r="BG4615" s="3"/>
      <c r="BH4615" s="3"/>
      <c r="BI4615" s="3"/>
      <c r="BJ4615" s="3"/>
    </row>
    <row r="4616" customFormat="false" ht="15.75" hidden="false" customHeight="false" outlineLevel="0" collapsed="false">
      <c r="A4616" s="3" t="n">
        <v>4615</v>
      </c>
      <c r="B4616" s="3" t="s">
        <v>13483</v>
      </c>
      <c r="C4616" s="3" t="s">
        <v>13484</v>
      </c>
      <c r="D4616" s="3" t="n">
        <v>1</v>
      </c>
      <c r="E4616" s="3" t="n">
        <v>0.4608326</v>
      </c>
      <c r="F4616" s="3" t="n">
        <v>15</v>
      </c>
      <c r="G4616" s="3" t="n">
        <v>15</v>
      </c>
      <c r="H4616" s="3" t="n">
        <v>7</v>
      </c>
      <c r="I4616" s="3" t="n">
        <v>7</v>
      </c>
      <c r="J4616" s="3" t="n">
        <v>19</v>
      </c>
      <c r="K4616" s="3" t="n">
        <v>19</v>
      </c>
      <c r="L4616" s="3" t="n">
        <v>0</v>
      </c>
      <c r="M4616" s="3" t="n">
        <v>0</v>
      </c>
      <c r="N4616" s="3" t="n">
        <v>0</v>
      </c>
      <c r="O4616" s="3" t="n">
        <v>0</v>
      </c>
      <c r="P4616" s="3" t="n">
        <v>8.9</v>
      </c>
      <c r="Q4616" s="3" t="n">
        <v>24.2</v>
      </c>
      <c r="R4616" s="3" t="s">
        <v>13485</v>
      </c>
      <c r="S4616" s="4" t="n">
        <v>45747.7562152778</v>
      </c>
      <c r="T4616" s="3" t="s">
        <v>65</v>
      </c>
      <c r="U4616" s="3" t="s">
        <v>65</v>
      </c>
      <c r="V4616" s="3" t="n">
        <v>1</v>
      </c>
      <c r="W4616" s="3" t="n">
        <v>1</v>
      </c>
      <c r="X4616" s="3" t="n">
        <v>0</v>
      </c>
      <c r="Y4616" s="3" t="s">
        <v>30</v>
      </c>
      <c r="Z4616" s="3" t="s">
        <v>30</v>
      </c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  <c r="BB4616" s="3"/>
      <c r="BC4616" s="3"/>
      <c r="BD4616" s="3"/>
      <c r="BE4616" s="3"/>
      <c r="BF4616" s="3"/>
      <c r="BG4616" s="3"/>
      <c r="BH4616" s="3"/>
      <c r="BI4616" s="3"/>
      <c r="BJ4616" s="3"/>
    </row>
    <row r="4617" customFormat="false" ht="15.75" hidden="false" customHeight="false" outlineLevel="0" collapsed="false">
      <c r="A4617" s="3" t="n">
        <v>4616</v>
      </c>
      <c r="B4617" s="3" t="s">
        <v>13486</v>
      </c>
      <c r="C4617" s="3" t="s">
        <v>13487</v>
      </c>
      <c r="D4617" s="3" t="n">
        <v>1</v>
      </c>
      <c r="E4617" s="3" t="n">
        <v>0.4632022</v>
      </c>
      <c r="F4617" s="3" t="n">
        <v>15</v>
      </c>
      <c r="G4617" s="3" t="n">
        <v>15</v>
      </c>
      <c r="H4617" s="3" t="n">
        <v>7</v>
      </c>
      <c r="I4617" s="3" t="n">
        <v>7</v>
      </c>
      <c r="J4617" s="3" t="n">
        <v>19</v>
      </c>
      <c r="K4617" s="3" t="n">
        <v>19</v>
      </c>
      <c r="L4617" s="3" t="n">
        <v>0</v>
      </c>
      <c r="M4617" s="3" t="n">
        <v>0</v>
      </c>
      <c r="N4617" s="3" t="n">
        <v>0</v>
      </c>
      <c r="O4617" s="3" t="n">
        <v>0</v>
      </c>
      <c r="P4617" s="3" t="n">
        <v>8.9</v>
      </c>
      <c r="Q4617" s="3" t="n">
        <v>24.2</v>
      </c>
      <c r="R4617" s="3" t="s">
        <v>13488</v>
      </c>
      <c r="S4617" s="4" t="n">
        <v>45747.7562847222</v>
      </c>
      <c r="T4617" s="3" t="s">
        <v>65</v>
      </c>
      <c r="U4617" s="3" t="s">
        <v>65</v>
      </c>
      <c r="V4617" s="3" t="n">
        <v>1</v>
      </c>
      <c r="W4617" s="3" t="n">
        <v>1</v>
      </c>
      <c r="X4617" s="3" t="n">
        <v>0</v>
      </c>
      <c r="Y4617" s="3" t="s">
        <v>30</v>
      </c>
      <c r="Z4617" s="3" t="s">
        <v>30</v>
      </c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  <c r="BB4617" s="3"/>
      <c r="BC4617" s="3"/>
      <c r="BD4617" s="3"/>
      <c r="BE4617" s="3"/>
      <c r="BF4617" s="3"/>
      <c r="BG4617" s="3"/>
      <c r="BH4617" s="3"/>
      <c r="BI4617" s="3"/>
      <c r="BJ4617" s="3"/>
    </row>
    <row r="4618" customFormat="false" ht="15.75" hidden="false" customHeight="false" outlineLevel="0" collapsed="false">
      <c r="A4618" s="3" t="n">
        <v>4617</v>
      </c>
      <c r="B4618" s="3" t="s">
        <v>13489</v>
      </c>
      <c r="C4618" s="3" t="s">
        <v>13490</v>
      </c>
      <c r="D4618" s="3" t="n">
        <v>1</v>
      </c>
      <c r="E4618" s="3" t="n">
        <v>1.3099059</v>
      </c>
      <c r="F4618" s="3" t="n">
        <v>25</v>
      </c>
      <c r="G4618" s="3" t="n">
        <v>25</v>
      </c>
      <c r="H4618" s="3" t="n">
        <v>7</v>
      </c>
      <c r="I4618" s="3" t="n">
        <v>7</v>
      </c>
      <c r="J4618" s="3" t="n">
        <v>40</v>
      </c>
      <c r="K4618" s="3" t="n">
        <v>40</v>
      </c>
      <c r="L4618" s="3" t="n">
        <v>0</v>
      </c>
      <c r="M4618" s="3" t="n">
        <v>0</v>
      </c>
      <c r="N4618" s="3" t="n">
        <v>0</v>
      </c>
      <c r="O4618" s="3" t="n">
        <v>0</v>
      </c>
      <c r="P4618" s="3" t="n">
        <v>8.9</v>
      </c>
      <c r="Q4618" s="3" t="n">
        <v>24.2</v>
      </c>
      <c r="R4618" s="3" t="s">
        <v>13491</v>
      </c>
      <c r="S4618" s="4" t="n">
        <v>45747.7563541667</v>
      </c>
      <c r="T4618" s="3" t="s">
        <v>65</v>
      </c>
      <c r="U4618" s="3" t="s">
        <v>65</v>
      </c>
      <c r="V4618" s="3" t="n">
        <v>1</v>
      </c>
      <c r="W4618" s="3" t="n">
        <v>1</v>
      </c>
      <c r="X4618" s="3" t="n">
        <v>0</v>
      </c>
      <c r="Y4618" s="3" t="s">
        <v>81</v>
      </c>
      <c r="Z4618" s="3" t="s">
        <v>30</v>
      </c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  <c r="BD4618" s="3"/>
      <c r="BE4618" s="3"/>
      <c r="BF4618" s="3"/>
      <c r="BG4618" s="3"/>
      <c r="BH4618" s="3"/>
      <c r="BI4618" s="3"/>
      <c r="BJ4618" s="3"/>
    </row>
    <row r="4619" customFormat="false" ht="15.75" hidden="false" customHeight="false" outlineLevel="0" collapsed="false">
      <c r="A4619" s="3" t="n">
        <v>4618</v>
      </c>
      <c r="B4619" s="3" t="s">
        <v>13492</v>
      </c>
      <c r="C4619" s="3" t="s">
        <v>13493</v>
      </c>
      <c r="D4619" s="3" t="n">
        <v>1</v>
      </c>
      <c r="E4619" s="3" t="n">
        <v>1.5890793</v>
      </c>
      <c r="F4619" s="3" t="n">
        <v>27</v>
      </c>
      <c r="G4619" s="3" t="n">
        <v>27</v>
      </c>
      <c r="H4619" s="3" t="n">
        <v>7</v>
      </c>
      <c r="I4619" s="3" t="n">
        <v>7</v>
      </c>
      <c r="J4619" s="3" t="n">
        <v>43</v>
      </c>
      <c r="K4619" s="3" t="n">
        <v>43</v>
      </c>
      <c r="L4619" s="3" t="n">
        <v>0</v>
      </c>
      <c r="M4619" s="3" t="n">
        <v>0</v>
      </c>
      <c r="N4619" s="3" t="n">
        <v>0</v>
      </c>
      <c r="O4619" s="3" t="n">
        <v>0</v>
      </c>
      <c r="P4619" s="3" t="n">
        <v>8.9</v>
      </c>
      <c r="Q4619" s="3" t="n">
        <v>24.2</v>
      </c>
      <c r="R4619" s="3" t="s">
        <v>13494</v>
      </c>
      <c r="S4619" s="4" t="n">
        <v>45747.7564351852</v>
      </c>
      <c r="T4619" s="3" t="s">
        <v>65</v>
      </c>
      <c r="U4619" s="3" t="s">
        <v>65</v>
      </c>
      <c r="V4619" s="3" t="n">
        <v>1</v>
      </c>
      <c r="W4619" s="3" t="n">
        <v>1</v>
      </c>
      <c r="X4619" s="3" t="n">
        <v>0</v>
      </c>
      <c r="Y4619" s="3" t="s">
        <v>81</v>
      </c>
      <c r="Z4619" s="3" t="s">
        <v>30</v>
      </c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  <c r="BD4619" s="3"/>
      <c r="BE4619" s="3"/>
      <c r="BF4619" s="3"/>
      <c r="BG4619" s="3"/>
      <c r="BH4619" s="3"/>
      <c r="BI4619" s="3"/>
      <c r="BJ4619" s="3"/>
    </row>
    <row r="4620" customFormat="false" ht="15.75" hidden="false" customHeight="false" outlineLevel="0" collapsed="false">
      <c r="A4620" s="3" t="n">
        <v>4619</v>
      </c>
      <c r="B4620" s="3" t="s">
        <v>13495</v>
      </c>
      <c r="C4620" s="3" t="s">
        <v>13496</v>
      </c>
      <c r="D4620" s="3" t="n">
        <v>1</v>
      </c>
      <c r="E4620" s="3" t="n">
        <v>1.2093123</v>
      </c>
      <c r="F4620" s="3" t="n">
        <v>18</v>
      </c>
      <c r="G4620" s="3" t="n">
        <v>18</v>
      </c>
      <c r="H4620" s="3" t="n">
        <v>6</v>
      </c>
      <c r="I4620" s="3" t="n">
        <v>6</v>
      </c>
      <c r="J4620" s="3" t="n">
        <v>29</v>
      </c>
      <c r="K4620" s="3" t="n">
        <v>29</v>
      </c>
      <c r="L4620" s="3" t="n">
        <v>0</v>
      </c>
      <c r="M4620" s="3" t="n">
        <v>0</v>
      </c>
      <c r="N4620" s="3" t="n">
        <v>0</v>
      </c>
      <c r="O4620" s="3" t="n">
        <v>0</v>
      </c>
      <c r="P4620" s="3" t="n">
        <v>8.9</v>
      </c>
      <c r="Q4620" s="3" t="n">
        <v>24.2</v>
      </c>
      <c r="R4620" s="3" t="s">
        <v>13497</v>
      </c>
      <c r="S4620" s="4" t="n">
        <v>45747.7565162037</v>
      </c>
      <c r="T4620" s="3" t="s">
        <v>65</v>
      </c>
      <c r="U4620" s="3" t="s">
        <v>65</v>
      </c>
      <c r="V4620" s="3" t="n">
        <v>1</v>
      </c>
      <c r="W4620" s="3" t="n">
        <v>1</v>
      </c>
      <c r="X4620" s="3" t="n">
        <v>0</v>
      </c>
      <c r="Y4620" s="3" t="s">
        <v>30</v>
      </c>
      <c r="Z4620" s="3" t="s">
        <v>30</v>
      </c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  <c r="BB4620" s="3"/>
      <c r="BC4620" s="3"/>
      <c r="BD4620" s="3"/>
      <c r="BE4620" s="3"/>
      <c r="BF4620" s="3"/>
      <c r="BG4620" s="3"/>
      <c r="BH4620" s="3"/>
      <c r="BI4620" s="3"/>
      <c r="BJ4620" s="3"/>
    </row>
    <row r="4621" customFormat="false" ht="15.75" hidden="false" customHeight="false" outlineLevel="0" collapsed="false">
      <c r="A4621" s="3" t="n">
        <v>4620</v>
      </c>
      <c r="B4621" s="3" t="s">
        <v>13498</v>
      </c>
      <c r="C4621" s="3" t="s">
        <v>13499</v>
      </c>
      <c r="D4621" s="3" t="n">
        <v>1</v>
      </c>
      <c r="E4621" s="3" t="n">
        <v>0.9318224</v>
      </c>
      <c r="F4621" s="3" t="n">
        <v>11</v>
      </c>
      <c r="G4621" s="3" t="n">
        <v>11</v>
      </c>
      <c r="H4621" s="3" t="n">
        <v>6</v>
      </c>
      <c r="I4621" s="3" t="n">
        <v>6</v>
      </c>
      <c r="J4621" s="3" t="n">
        <v>13</v>
      </c>
      <c r="K4621" s="3" t="n">
        <v>13</v>
      </c>
      <c r="L4621" s="3" t="n">
        <v>1</v>
      </c>
      <c r="M4621" s="3" t="n">
        <v>1</v>
      </c>
      <c r="N4621" s="3" t="n">
        <v>0</v>
      </c>
      <c r="O4621" s="3" t="n">
        <v>0</v>
      </c>
      <c r="P4621" s="3" t="n">
        <v>8.9</v>
      </c>
      <c r="Q4621" s="3" t="n">
        <v>24.2</v>
      </c>
      <c r="R4621" s="3" t="s">
        <v>13500</v>
      </c>
      <c r="S4621" s="4" t="n">
        <v>45747.7565856481</v>
      </c>
      <c r="T4621" s="3" t="s">
        <v>65</v>
      </c>
      <c r="U4621" s="3" t="s">
        <v>65</v>
      </c>
      <c r="V4621" s="3" t="n">
        <v>1</v>
      </c>
      <c r="W4621" s="3" t="n">
        <v>1</v>
      </c>
      <c r="X4621" s="3" t="n">
        <v>0</v>
      </c>
      <c r="Y4621" s="3" t="s">
        <v>30</v>
      </c>
      <c r="Z4621" s="3" t="s">
        <v>30</v>
      </c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  <c r="BF4621" s="3"/>
      <c r="BG4621" s="3"/>
      <c r="BH4621" s="3"/>
      <c r="BI4621" s="3"/>
      <c r="BJ4621" s="3"/>
    </row>
    <row r="4622" customFormat="false" ht="15.75" hidden="false" customHeight="false" outlineLevel="0" collapsed="false">
      <c r="A4622" s="3" t="n">
        <v>4621</v>
      </c>
      <c r="B4622" s="3" t="s">
        <v>13501</v>
      </c>
      <c r="C4622" s="3" t="s">
        <v>13502</v>
      </c>
      <c r="D4622" s="3" t="n">
        <v>1</v>
      </c>
      <c r="E4622" s="3" t="n">
        <v>0.8591874</v>
      </c>
      <c r="F4622" s="3" t="n">
        <v>15</v>
      </c>
      <c r="G4622" s="3" t="n">
        <v>15</v>
      </c>
      <c r="H4622" s="3" t="n">
        <v>7</v>
      </c>
      <c r="I4622" s="3" t="n">
        <v>7</v>
      </c>
      <c r="J4622" s="3" t="n">
        <v>21</v>
      </c>
      <c r="K4622" s="3" t="n">
        <v>21</v>
      </c>
      <c r="L4622" s="3" t="n">
        <v>0</v>
      </c>
      <c r="M4622" s="3" t="n">
        <v>0</v>
      </c>
      <c r="N4622" s="3" t="n">
        <v>0</v>
      </c>
      <c r="O4622" s="3" t="n">
        <v>0</v>
      </c>
      <c r="P4622" s="3" t="n">
        <v>8.9</v>
      </c>
      <c r="Q4622" s="3" t="n">
        <v>24.2</v>
      </c>
      <c r="R4622" s="3" t="s">
        <v>13503</v>
      </c>
      <c r="S4622" s="4" t="n">
        <v>45747.7566550926</v>
      </c>
      <c r="T4622" s="3" t="s">
        <v>7643</v>
      </c>
      <c r="U4622" s="3" t="s">
        <v>7643</v>
      </c>
      <c r="V4622" s="3" t="n">
        <v>1</v>
      </c>
      <c r="W4622" s="3" t="n">
        <v>1</v>
      </c>
      <c r="X4622" s="3" t="n">
        <v>0</v>
      </c>
      <c r="Y4622" s="3" t="s">
        <v>30</v>
      </c>
      <c r="Z4622" s="3" t="s">
        <v>30</v>
      </c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  <c r="BD4622" s="3"/>
      <c r="BE4622" s="3"/>
      <c r="BF4622" s="3"/>
      <c r="BG4622" s="3"/>
      <c r="BH4622" s="3"/>
      <c r="BI4622" s="3"/>
      <c r="BJ4622" s="3"/>
    </row>
    <row r="4623" customFormat="false" ht="15.75" hidden="false" customHeight="false" outlineLevel="0" collapsed="false">
      <c r="A4623" s="3" t="n">
        <v>4622</v>
      </c>
      <c r="B4623" s="3" t="s">
        <v>13504</v>
      </c>
      <c r="C4623" s="3" t="s">
        <v>13505</v>
      </c>
      <c r="D4623" s="3" t="n">
        <v>1</v>
      </c>
      <c r="E4623" s="3" t="n">
        <v>0.402367</v>
      </c>
      <c r="F4623" s="3" t="n">
        <v>6</v>
      </c>
      <c r="G4623" s="3" t="n">
        <v>6</v>
      </c>
      <c r="H4623" s="3" t="n">
        <v>5</v>
      </c>
      <c r="I4623" s="3" t="n">
        <v>5</v>
      </c>
      <c r="J4623" s="3" t="n">
        <v>5</v>
      </c>
      <c r="K4623" s="3" t="n">
        <v>5</v>
      </c>
      <c r="L4623" s="3" t="n">
        <v>0</v>
      </c>
      <c r="M4623" s="3" t="n">
        <v>0</v>
      </c>
      <c r="N4623" s="3" t="n">
        <v>0</v>
      </c>
      <c r="O4623" s="3" t="n">
        <v>0</v>
      </c>
      <c r="P4623" s="3" t="n">
        <v>8.9</v>
      </c>
      <c r="Q4623" s="3" t="n">
        <v>24.2</v>
      </c>
      <c r="R4623" s="3" t="s">
        <v>13506</v>
      </c>
      <c r="S4623" s="4" t="n">
        <v>45747.756712963</v>
      </c>
      <c r="T4623" s="3" t="s">
        <v>7643</v>
      </c>
      <c r="U4623" s="3" t="s">
        <v>7643</v>
      </c>
      <c r="V4623" s="3" t="n">
        <v>1</v>
      </c>
      <c r="W4623" s="3" t="n">
        <v>1</v>
      </c>
      <c r="X4623" s="3" t="n">
        <v>0</v>
      </c>
      <c r="Y4623" s="3" t="s">
        <v>30</v>
      </c>
      <c r="Z4623" s="3" t="s">
        <v>30</v>
      </c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  <c r="BD4623" s="3"/>
      <c r="BE4623" s="3"/>
      <c r="BF4623" s="3"/>
      <c r="BG4623" s="3"/>
      <c r="BH4623" s="3"/>
      <c r="BI4623" s="3"/>
      <c r="BJ4623" s="3"/>
    </row>
    <row r="4624" customFormat="false" ht="15.75" hidden="false" customHeight="false" outlineLevel="0" collapsed="false">
      <c r="A4624" s="3" t="n">
        <v>4623</v>
      </c>
      <c r="B4624" s="3" t="s">
        <v>13507</v>
      </c>
      <c r="C4624" s="3" t="s">
        <v>13508</v>
      </c>
      <c r="D4624" s="3" t="n">
        <v>1</v>
      </c>
      <c r="E4624" s="3" t="n">
        <v>1.408062</v>
      </c>
      <c r="F4624" s="3" t="n">
        <v>14</v>
      </c>
      <c r="G4624" s="3" t="n">
        <v>14</v>
      </c>
      <c r="H4624" s="3" t="n">
        <v>7</v>
      </c>
      <c r="I4624" s="3" t="n">
        <v>7</v>
      </c>
      <c r="J4624" s="3" t="n">
        <v>22</v>
      </c>
      <c r="K4624" s="3" t="n">
        <v>22</v>
      </c>
      <c r="L4624" s="3" t="n">
        <v>2</v>
      </c>
      <c r="M4624" s="3" t="n">
        <v>2</v>
      </c>
      <c r="N4624" s="3" t="n">
        <v>0</v>
      </c>
      <c r="O4624" s="3" t="n">
        <v>0</v>
      </c>
      <c r="P4624" s="3" t="n">
        <v>8.9</v>
      </c>
      <c r="Q4624" s="3" t="n">
        <v>24.2</v>
      </c>
      <c r="R4624" s="3" t="s">
        <v>13509</v>
      </c>
      <c r="S4624" s="4" t="n">
        <v>45747.7567824074</v>
      </c>
      <c r="T4624" s="3" t="s">
        <v>65</v>
      </c>
      <c r="U4624" s="3" t="s">
        <v>65</v>
      </c>
      <c r="V4624" s="3" t="n">
        <v>1</v>
      </c>
      <c r="W4624" s="3" t="n">
        <v>1</v>
      </c>
      <c r="X4624" s="3" t="n">
        <v>0</v>
      </c>
      <c r="Y4624" s="3" t="s">
        <v>30</v>
      </c>
      <c r="Z4624" s="3" t="s">
        <v>30</v>
      </c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  <c r="BB4624" s="3"/>
      <c r="BC4624" s="3"/>
      <c r="BD4624" s="3"/>
      <c r="BE4624" s="3"/>
      <c r="BF4624" s="3"/>
      <c r="BG4624" s="3"/>
      <c r="BH4624" s="3"/>
      <c r="BI4624" s="3"/>
      <c r="BJ4624" s="3"/>
    </row>
    <row r="4625" customFormat="false" ht="15.75" hidden="false" customHeight="false" outlineLevel="0" collapsed="false">
      <c r="A4625" s="3" t="n">
        <v>4624</v>
      </c>
      <c r="B4625" s="3" t="s">
        <v>13510</v>
      </c>
      <c r="C4625" s="3" t="s">
        <v>13511</v>
      </c>
      <c r="D4625" s="3" t="n">
        <v>1</v>
      </c>
      <c r="E4625" s="3" t="n">
        <v>1.3320244</v>
      </c>
      <c r="F4625" s="3" t="n">
        <v>14</v>
      </c>
      <c r="G4625" s="3" t="n">
        <v>14</v>
      </c>
      <c r="H4625" s="3" t="n">
        <v>7</v>
      </c>
      <c r="I4625" s="3" t="n">
        <v>7</v>
      </c>
      <c r="J4625" s="3" t="n">
        <v>22</v>
      </c>
      <c r="K4625" s="3" t="n">
        <v>22</v>
      </c>
      <c r="L4625" s="3" t="n">
        <v>2</v>
      </c>
      <c r="M4625" s="3" t="n">
        <v>2</v>
      </c>
      <c r="N4625" s="3" t="n">
        <v>0</v>
      </c>
      <c r="O4625" s="3" t="n">
        <v>0</v>
      </c>
      <c r="P4625" s="3" t="n">
        <v>8.9</v>
      </c>
      <c r="Q4625" s="3" t="n">
        <v>24.2</v>
      </c>
      <c r="R4625" s="3" t="s">
        <v>13512</v>
      </c>
      <c r="S4625" s="4" t="n">
        <v>45747.7568634259</v>
      </c>
      <c r="T4625" s="3" t="s">
        <v>65</v>
      </c>
      <c r="U4625" s="3" t="s">
        <v>65</v>
      </c>
      <c r="V4625" s="3" t="n">
        <v>1</v>
      </c>
      <c r="W4625" s="3" t="n">
        <v>1</v>
      </c>
      <c r="X4625" s="3" t="n">
        <v>0</v>
      </c>
      <c r="Y4625" s="3" t="s">
        <v>30</v>
      </c>
      <c r="Z4625" s="3" t="s">
        <v>30</v>
      </c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  <c r="BD4625" s="3"/>
      <c r="BE4625" s="3"/>
      <c r="BF4625" s="3"/>
      <c r="BG4625" s="3"/>
      <c r="BH4625" s="3"/>
      <c r="BI4625" s="3"/>
      <c r="BJ4625" s="3"/>
    </row>
    <row r="4626" customFormat="false" ht="15.75" hidden="false" customHeight="false" outlineLevel="0" collapsed="false">
      <c r="A4626" s="3" t="n">
        <v>4625</v>
      </c>
      <c r="B4626" s="3" t="s">
        <v>13513</v>
      </c>
      <c r="C4626" s="3" t="s">
        <v>13514</v>
      </c>
      <c r="D4626" s="3" t="n">
        <v>1</v>
      </c>
      <c r="E4626" s="3" t="n">
        <v>1.9813306</v>
      </c>
      <c r="F4626" s="3" t="n">
        <v>22</v>
      </c>
      <c r="G4626" s="3" t="n">
        <v>22</v>
      </c>
      <c r="H4626" s="3" t="n">
        <v>7</v>
      </c>
      <c r="I4626" s="3" t="n">
        <v>7</v>
      </c>
      <c r="J4626" s="3" t="n">
        <v>35</v>
      </c>
      <c r="K4626" s="3" t="n">
        <v>35</v>
      </c>
      <c r="L4626" s="3" t="n">
        <v>0</v>
      </c>
      <c r="M4626" s="3" t="n">
        <v>0</v>
      </c>
      <c r="N4626" s="3" t="n">
        <v>-1</v>
      </c>
      <c r="O4626" s="3" t="n">
        <v>3</v>
      </c>
      <c r="P4626" s="3" t="n">
        <v>8.9</v>
      </c>
      <c r="Q4626" s="3" t="n">
        <v>24.2</v>
      </c>
      <c r="R4626" s="3" t="s">
        <v>13515</v>
      </c>
      <c r="S4626" s="4" t="n">
        <v>45747.7569328704</v>
      </c>
      <c r="T4626" s="3" t="s">
        <v>65</v>
      </c>
      <c r="U4626" s="3" t="s">
        <v>65</v>
      </c>
      <c r="V4626" s="3" t="n">
        <v>0</v>
      </c>
      <c r="W4626" s="3" t="n">
        <v>1</v>
      </c>
      <c r="X4626" s="3" t="n">
        <v>0</v>
      </c>
      <c r="Y4626" s="3" t="s">
        <v>30</v>
      </c>
      <c r="Z4626" s="3" t="s">
        <v>30</v>
      </c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  <c r="BB4626" s="3"/>
      <c r="BC4626" s="3"/>
      <c r="BD4626" s="3"/>
      <c r="BE4626" s="3"/>
      <c r="BF4626" s="3"/>
      <c r="BG4626" s="3"/>
      <c r="BH4626" s="3"/>
      <c r="BI4626" s="3"/>
      <c r="BJ4626" s="3"/>
    </row>
    <row r="4627" customFormat="false" ht="15.75" hidden="false" customHeight="false" outlineLevel="0" collapsed="false">
      <c r="A4627" s="3" t="n">
        <v>4626</v>
      </c>
      <c r="B4627" s="3" t="s">
        <v>13516</v>
      </c>
      <c r="C4627" s="3" t="s">
        <v>13517</v>
      </c>
      <c r="D4627" s="3" t="n">
        <v>1</v>
      </c>
      <c r="E4627" s="3" t="n">
        <v>0.3888382</v>
      </c>
      <c r="F4627" s="3" t="n">
        <v>7</v>
      </c>
      <c r="G4627" s="3" t="n">
        <v>7</v>
      </c>
      <c r="H4627" s="3" t="n">
        <v>6</v>
      </c>
      <c r="I4627" s="3" t="n">
        <v>6</v>
      </c>
      <c r="J4627" s="3" t="n">
        <v>7</v>
      </c>
      <c r="K4627" s="3" t="n">
        <v>7</v>
      </c>
      <c r="L4627" s="3" t="n">
        <v>0</v>
      </c>
      <c r="M4627" s="3" t="n">
        <v>0</v>
      </c>
      <c r="N4627" s="3" t="n">
        <v>3</v>
      </c>
      <c r="O4627" s="3" t="n">
        <v>3</v>
      </c>
      <c r="P4627" s="3" t="n">
        <v>8.9</v>
      </c>
      <c r="Q4627" s="3" t="n">
        <v>24.2</v>
      </c>
      <c r="R4627" s="3" t="s">
        <v>13518</v>
      </c>
      <c r="S4627" s="4" t="n">
        <v>45747.7569907407</v>
      </c>
      <c r="T4627" s="3" t="s">
        <v>65</v>
      </c>
      <c r="U4627" s="3" t="s">
        <v>65</v>
      </c>
      <c r="V4627" s="3" t="n">
        <v>1</v>
      </c>
      <c r="W4627" s="3" t="n">
        <v>1</v>
      </c>
      <c r="X4627" s="3" t="n">
        <v>0</v>
      </c>
      <c r="Y4627" s="3" t="s">
        <v>30</v>
      </c>
      <c r="Z4627" s="3" t="s">
        <v>30</v>
      </c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  <c r="BD4627" s="3"/>
      <c r="BE4627" s="3"/>
      <c r="BF4627" s="3"/>
      <c r="BG4627" s="3"/>
      <c r="BH4627" s="3"/>
      <c r="BI4627" s="3"/>
      <c r="BJ4627" s="3"/>
    </row>
    <row r="4628" customFormat="false" ht="15.75" hidden="false" customHeight="false" outlineLevel="0" collapsed="false">
      <c r="A4628" s="3" t="n">
        <v>4627</v>
      </c>
      <c r="B4628" s="3" t="s">
        <v>13519</v>
      </c>
      <c r="C4628" s="3" t="s">
        <v>13520</v>
      </c>
      <c r="D4628" s="3" t="n">
        <v>1</v>
      </c>
      <c r="E4628" s="3" t="n">
        <v>0.7735287</v>
      </c>
      <c r="F4628" s="3" t="n">
        <v>9</v>
      </c>
      <c r="G4628" s="3" t="n">
        <v>9</v>
      </c>
      <c r="H4628" s="3" t="n">
        <v>5</v>
      </c>
      <c r="I4628" s="3" t="n">
        <v>5</v>
      </c>
      <c r="J4628" s="3" t="n">
        <v>12</v>
      </c>
      <c r="K4628" s="3" t="n">
        <v>12</v>
      </c>
      <c r="L4628" s="3" t="n">
        <v>0</v>
      </c>
      <c r="M4628" s="3" t="n">
        <v>0</v>
      </c>
      <c r="N4628" s="3" t="n">
        <v>3</v>
      </c>
      <c r="O4628" s="3" t="n">
        <v>3</v>
      </c>
      <c r="P4628" s="3" t="n">
        <v>8.9</v>
      </c>
      <c r="Q4628" s="3" t="n">
        <v>24.2</v>
      </c>
      <c r="R4628" s="3" t="s">
        <v>13521</v>
      </c>
      <c r="S4628" s="4" t="n">
        <v>45747.7570486111</v>
      </c>
      <c r="T4628" s="3" t="s">
        <v>65</v>
      </c>
      <c r="U4628" s="3" t="s">
        <v>65</v>
      </c>
      <c r="V4628" s="3" t="n">
        <v>1</v>
      </c>
      <c r="W4628" s="3" t="n">
        <v>1</v>
      </c>
      <c r="X4628" s="3" t="n">
        <v>0</v>
      </c>
      <c r="Y4628" s="3" t="s">
        <v>30</v>
      </c>
      <c r="Z4628" s="3" t="s">
        <v>30</v>
      </c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  <c r="BD4628" s="3"/>
      <c r="BE4628" s="3"/>
      <c r="BF4628" s="3"/>
      <c r="BG4628" s="3"/>
      <c r="BH4628" s="3"/>
      <c r="BI4628" s="3"/>
      <c r="BJ4628" s="3"/>
    </row>
    <row r="4629" customFormat="false" ht="15.75" hidden="false" customHeight="false" outlineLevel="0" collapsed="false">
      <c r="A4629" s="3" t="n">
        <v>4628</v>
      </c>
      <c r="B4629" s="3" t="s">
        <v>13522</v>
      </c>
      <c r="C4629" s="3" t="s">
        <v>13523</v>
      </c>
      <c r="D4629" s="3" t="n">
        <v>1</v>
      </c>
      <c r="E4629" s="3" t="n">
        <v>1.7803439</v>
      </c>
      <c r="F4629" s="3" t="n">
        <v>16</v>
      </c>
      <c r="G4629" s="3" t="n">
        <v>16</v>
      </c>
      <c r="H4629" s="3" t="n">
        <v>7</v>
      </c>
      <c r="I4629" s="3" t="n">
        <v>7</v>
      </c>
      <c r="J4629" s="3" t="n">
        <v>23</v>
      </c>
      <c r="K4629" s="3" t="n">
        <v>23</v>
      </c>
      <c r="L4629" s="3" t="n">
        <v>2</v>
      </c>
      <c r="M4629" s="3" t="n">
        <v>2</v>
      </c>
      <c r="N4629" s="3" t="n">
        <v>-1</v>
      </c>
      <c r="O4629" s="3" t="n">
        <v>0</v>
      </c>
      <c r="P4629" s="3" t="n">
        <v>8.9</v>
      </c>
      <c r="Q4629" s="3" t="n">
        <v>24.2</v>
      </c>
      <c r="R4629" s="3" t="s">
        <v>13524</v>
      </c>
      <c r="S4629" s="4" t="n">
        <v>45747.7571180556</v>
      </c>
      <c r="T4629" s="3" t="s">
        <v>65</v>
      </c>
      <c r="U4629" s="3" t="s">
        <v>65</v>
      </c>
      <c r="V4629" s="3" t="n">
        <v>0</v>
      </c>
      <c r="W4629" s="3" t="n">
        <v>1</v>
      </c>
      <c r="X4629" s="3" t="n">
        <v>0</v>
      </c>
      <c r="Y4629" s="3" t="s">
        <v>30</v>
      </c>
      <c r="Z4629" s="3" t="s">
        <v>30</v>
      </c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  <c r="BD4629" s="3"/>
      <c r="BE4629" s="3"/>
      <c r="BF4629" s="3"/>
      <c r="BG4629" s="3"/>
      <c r="BH4629" s="3"/>
      <c r="BI4629" s="3"/>
      <c r="BJ4629" s="3"/>
    </row>
    <row r="4630" customFormat="false" ht="15.75" hidden="false" customHeight="false" outlineLevel="0" collapsed="false">
      <c r="A4630" s="3" t="n">
        <v>4629</v>
      </c>
      <c r="B4630" s="3" t="s">
        <v>13525</v>
      </c>
      <c r="C4630" s="3" t="s">
        <v>13526</v>
      </c>
      <c r="D4630" s="3" t="n">
        <v>1</v>
      </c>
      <c r="E4630" s="3" t="n">
        <v>0.7632507</v>
      </c>
      <c r="F4630" s="3" t="n">
        <v>12</v>
      </c>
      <c r="G4630" s="3" t="n">
        <v>12</v>
      </c>
      <c r="H4630" s="3" t="n">
        <v>6</v>
      </c>
      <c r="I4630" s="3" t="n">
        <v>6</v>
      </c>
      <c r="J4630" s="3" t="n">
        <v>19</v>
      </c>
      <c r="K4630" s="3" t="n">
        <v>19</v>
      </c>
      <c r="L4630" s="3" t="n">
        <v>0</v>
      </c>
      <c r="M4630" s="3" t="n">
        <v>0</v>
      </c>
      <c r="N4630" s="3" t="n">
        <v>0</v>
      </c>
      <c r="O4630" s="3" t="n">
        <v>0</v>
      </c>
      <c r="P4630" s="3" t="n">
        <v>8.9</v>
      </c>
      <c r="Q4630" s="3" t="n">
        <v>24.2</v>
      </c>
      <c r="R4630" s="3" t="s">
        <v>13527</v>
      </c>
      <c r="S4630" s="4" t="n">
        <v>45747.7571875</v>
      </c>
      <c r="T4630" s="3" t="s">
        <v>65</v>
      </c>
      <c r="U4630" s="3" t="s">
        <v>65</v>
      </c>
      <c r="V4630" s="3" t="n">
        <v>1</v>
      </c>
      <c r="W4630" s="3" t="n">
        <v>1</v>
      </c>
      <c r="X4630" s="3" t="n">
        <v>0</v>
      </c>
      <c r="Y4630" s="3" t="s">
        <v>30</v>
      </c>
      <c r="Z4630" s="3" t="s">
        <v>30</v>
      </c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/>
      <c r="BD4630" s="3"/>
      <c r="BE4630" s="3"/>
      <c r="BF4630" s="3"/>
      <c r="BG4630" s="3"/>
      <c r="BH4630" s="3"/>
      <c r="BI4630" s="3"/>
      <c r="BJ4630" s="3"/>
    </row>
    <row r="4631" customFormat="false" ht="15.75" hidden="false" customHeight="false" outlineLevel="0" collapsed="false">
      <c r="A4631" s="3" t="n">
        <v>4630</v>
      </c>
      <c r="B4631" s="3" t="s">
        <v>13528</v>
      </c>
      <c r="C4631" s="3" t="s">
        <v>13529</v>
      </c>
      <c r="D4631" s="3" t="n">
        <v>1</v>
      </c>
      <c r="E4631" s="3" t="n">
        <v>2.1391073</v>
      </c>
      <c r="F4631" s="3" t="n">
        <v>12</v>
      </c>
      <c r="G4631" s="3" t="n">
        <v>12</v>
      </c>
      <c r="H4631" s="3" t="n">
        <v>6</v>
      </c>
      <c r="I4631" s="3" t="n">
        <v>6</v>
      </c>
      <c r="J4631" s="3" t="n">
        <v>19</v>
      </c>
      <c r="K4631" s="3" t="n">
        <v>19</v>
      </c>
      <c r="L4631" s="3" t="n">
        <v>0</v>
      </c>
      <c r="M4631" s="3" t="n">
        <v>0</v>
      </c>
      <c r="N4631" s="3" t="n">
        <v>0</v>
      </c>
      <c r="O4631" s="3" t="n">
        <v>0</v>
      </c>
      <c r="P4631" s="3" t="n">
        <v>8.9</v>
      </c>
      <c r="Q4631" s="3" t="n">
        <v>24.2</v>
      </c>
      <c r="R4631" s="3" t="s">
        <v>13530</v>
      </c>
      <c r="S4631" s="4" t="n">
        <v>45747.7573032407</v>
      </c>
      <c r="T4631" s="3" t="s">
        <v>7643</v>
      </c>
      <c r="U4631" s="3" t="s">
        <v>7643</v>
      </c>
      <c r="V4631" s="3" t="n">
        <v>1</v>
      </c>
      <c r="W4631" s="3" t="n">
        <v>1</v>
      </c>
      <c r="X4631" s="3" t="n">
        <v>0</v>
      </c>
      <c r="Y4631" s="3" t="s">
        <v>30</v>
      </c>
      <c r="Z4631" s="3" t="s">
        <v>30</v>
      </c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3"/>
      <c r="BE4631" s="3"/>
      <c r="BF4631" s="3"/>
      <c r="BG4631" s="3"/>
      <c r="BH4631" s="3"/>
      <c r="BI4631" s="3"/>
      <c r="BJ4631" s="3"/>
    </row>
    <row r="4632" customFormat="false" ht="15.75" hidden="false" customHeight="false" outlineLevel="0" collapsed="false">
      <c r="A4632" s="3" t="n">
        <v>4631</v>
      </c>
      <c r="B4632" s="3" t="s">
        <v>13531</v>
      </c>
      <c r="C4632" s="3" t="s">
        <v>13532</v>
      </c>
      <c r="D4632" s="3" t="n">
        <v>1</v>
      </c>
      <c r="E4632" s="3" t="n">
        <v>1.8867763</v>
      </c>
      <c r="F4632" s="3" t="n">
        <v>8</v>
      </c>
      <c r="G4632" s="3" t="n">
        <v>8</v>
      </c>
      <c r="H4632" s="3" t="n">
        <v>4</v>
      </c>
      <c r="I4632" s="3" t="n">
        <v>4</v>
      </c>
      <c r="J4632" s="3" t="n">
        <v>11</v>
      </c>
      <c r="K4632" s="3" t="n">
        <v>11</v>
      </c>
      <c r="L4632" s="3" t="n">
        <v>0</v>
      </c>
      <c r="M4632" s="3" t="n">
        <v>0</v>
      </c>
      <c r="N4632" s="3" t="n">
        <v>-1</v>
      </c>
      <c r="O4632" s="3" t="n">
        <v>0</v>
      </c>
      <c r="P4632" s="3" t="n">
        <v>8.9</v>
      </c>
      <c r="Q4632" s="3" t="n">
        <v>24.2</v>
      </c>
      <c r="R4632" s="3" t="s">
        <v>13533</v>
      </c>
      <c r="S4632" s="4" t="n">
        <v>45747.7573958333</v>
      </c>
      <c r="T4632" s="3" t="s">
        <v>65</v>
      </c>
      <c r="U4632" s="3" t="s">
        <v>65</v>
      </c>
      <c r="V4632" s="3" t="n">
        <v>0</v>
      </c>
      <c r="W4632" s="3" t="n">
        <v>1</v>
      </c>
      <c r="X4632" s="3" t="n">
        <v>0</v>
      </c>
      <c r="Y4632" s="3" t="s">
        <v>30</v>
      </c>
      <c r="Z4632" s="3" t="s">
        <v>30</v>
      </c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  <c r="BD4632" s="3"/>
      <c r="BE4632" s="3"/>
      <c r="BF4632" s="3"/>
      <c r="BG4632" s="3"/>
      <c r="BH4632" s="3"/>
      <c r="BI4632" s="3"/>
      <c r="BJ4632" s="3"/>
    </row>
    <row r="4633" customFormat="false" ht="15.75" hidden="false" customHeight="false" outlineLevel="0" collapsed="false">
      <c r="A4633" s="3" t="n">
        <v>4632</v>
      </c>
      <c r="B4633" s="3" t="s">
        <v>13534</v>
      </c>
      <c r="C4633" s="3" t="s">
        <v>13535</v>
      </c>
      <c r="D4633" s="3" t="n">
        <v>1</v>
      </c>
      <c r="E4633" s="3" t="n">
        <v>1.9627245</v>
      </c>
      <c r="F4633" s="3" t="n">
        <v>8</v>
      </c>
      <c r="G4633" s="3" t="n">
        <v>8</v>
      </c>
      <c r="H4633" s="3" t="n">
        <v>4</v>
      </c>
      <c r="I4633" s="3" t="n">
        <v>4</v>
      </c>
      <c r="J4633" s="3" t="n">
        <v>11</v>
      </c>
      <c r="K4633" s="3" t="n">
        <v>11</v>
      </c>
      <c r="L4633" s="3" t="n">
        <v>0</v>
      </c>
      <c r="M4633" s="3" t="n">
        <v>0</v>
      </c>
      <c r="N4633" s="3" t="n">
        <v>-1</v>
      </c>
      <c r="O4633" s="3" t="n">
        <v>0</v>
      </c>
      <c r="P4633" s="3" t="n">
        <v>8.9</v>
      </c>
      <c r="Q4633" s="3" t="n">
        <v>24.2</v>
      </c>
      <c r="R4633" s="3" t="s">
        <v>13536</v>
      </c>
      <c r="S4633" s="4" t="n">
        <v>45747.7574884259</v>
      </c>
      <c r="T4633" s="3" t="s">
        <v>65</v>
      </c>
      <c r="U4633" s="3" t="s">
        <v>65</v>
      </c>
      <c r="V4633" s="3" t="n">
        <v>0</v>
      </c>
      <c r="W4633" s="3" t="n">
        <v>1</v>
      </c>
      <c r="X4633" s="3" t="n">
        <v>0</v>
      </c>
      <c r="Y4633" s="3" t="s">
        <v>30</v>
      </c>
      <c r="Z4633" s="3" t="s">
        <v>30</v>
      </c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3"/>
      <c r="BE4633" s="3"/>
      <c r="BF4633" s="3"/>
      <c r="BG4633" s="3"/>
      <c r="BH4633" s="3"/>
      <c r="BI4633" s="3"/>
      <c r="BJ4633" s="3"/>
    </row>
    <row r="4634" customFormat="false" ht="15.75" hidden="false" customHeight="false" outlineLevel="0" collapsed="false">
      <c r="A4634" s="3" t="n">
        <v>4633</v>
      </c>
      <c r="B4634" s="3" t="s">
        <v>13537</v>
      </c>
      <c r="C4634" s="3" t="s">
        <v>13538</v>
      </c>
      <c r="D4634" s="3" t="n">
        <v>1</v>
      </c>
      <c r="E4634" s="3" t="n">
        <v>2.0683792</v>
      </c>
      <c r="F4634" s="3" t="n">
        <v>10</v>
      </c>
      <c r="G4634" s="3" t="n">
        <v>10</v>
      </c>
      <c r="H4634" s="3" t="n">
        <v>6</v>
      </c>
      <c r="I4634" s="3" t="n">
        <v>6</v>
      </c>
      <c r="J4634" s="3" t="n">
        <v>11</v>
      </c>
      <c r="K4634" s="3" t="n">
        <v>11</v>
      </c>
      <c r="L4634" s="3" t="n">
        <v>0</v>
      </c>
      <c r="M4634" s="3" t="n">
        <v>0</v>
      </c>
      <c r="N4634" s="3" t="n">
        <v>-1</v>
      </c>
      <c r="O4634" s="3" t="n">
        <v>3</v>
      </c>
      <c r="P4634" s="3" t="n">
        <v>8.9</v>
      </c>
      <c r="Q4634" s="3" t="n">
        <v>24.2</v>
      </c>
      <c r="R4634" s="3" t="s">
        <v>13539</v>
      </c>
      <c r="S4634" s="4" t="n">
        <v>45747.7576041667</v>
      </c>
      <c r="T4634" s="3" t="s">
        <v>65</v>
      </c>
      <c r="U4634" s="3" t="s">
        <v>65</v>
      </c>
      <c r="V4634" s="3" t="n">
        <v>0</v>
      </c>
      <c r="W4634" s="3" t="n">
        <v>1</v>
      </c>
      <c r="X4634" s="3" t="n">
        <v>0</v>
      </c>
      <c r="Y4634" s="3" t="s">
        <v>30</v>
      </c>
      <c r="Z4634" s="3" t="s">
        <v>30</v>
      </c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  <c r="BB4634" s="3"/>
      <c r="BC4634" s="3"/>
      <c r="BD4634" s="3"/>
      <c r="BE4634" s="3"/>
      <c r="BF4634" s="3"/>
      <c r="BG4634" s="3"/>
      <c r="BH4634" s="3"/>
      <c r="BI4634" s="3"/>
      <c r="BJ4634" s="3"/>
    </row>
    <row r="4635" customFormat="false" ht="15.75" hidden="false" customHeight="false" outlineLevel="0" collapsed="false">
      <c r="A4635" s="3" t="n">
        <v>4634</v>
      </c>
      <c r="B4635" s="3" t="s">
        <v>13540</v>
      </c>
      <c r="C4635" s="3" t="s">
        <v>13541</v>
      </c>
      <c r="D4635" s="3" t="n">
        <v>1</v>
      </c>
      <c r="E4635" s="3" t="n">
        <v>2.4285498</v>
      </c>
      <c r="F4635" s="3" t="n">
        <v>15</v>
      </c>
      <c r="G4635" s="3" t="n">
        <v>15</v>
      </c>
      <c r="H4635" s="3" t="n">
        <v>9</v>
      </c>
      <c r="I4635" s="3" t="n">
        <v>9</v>
      </c>
      <c r="J4635" s="3" t="n">
        <v>18</v>
      </c>
      <c r="K4635" s="3" t="n">
        <v>18</v>
      </c>
      <c r="L4635" s="3" t="n">
        <v>0</v>
      </c>
      <c r="M4635" s="3" t="n">
        <v>0</v>
      </c>
      <c r="N4635" s="3" t="n">
        <v>-1</v>
      </c>
      <c r="O4635" s="3" t="n">
        <v>-1</v>
      </c>
      <c r="P4635" s="3" t="n">
        <v>8.9</v>
      </c>
      <c r="Q4635" s="3" t="n">
        <v>24.2</v>
      </c>
      <c r="R4635" s="3" t="s">
        <v>13542</v>
      </c>
      <c r="S4635" s="4" t="n">
        <v>45747.7577083333</v>
      </c>
      <c r="T4635" s="3" t="s">
        <v>65</v>
      </c>
      <c r="U4635" s="3" t="s">
        <v>65</v>
      </c>
      <c r="V4635" s="3" t="n">
        <v>0</v>
      </c>
      <c r="W4635" s="3" t="n">
        <v>0</v>
      </c>
      <c r="X4635" s="3" t="n">
        <v>0</v>
      </c>
      <c r="Y4635" s="3" t="s">
        <v>30</v>
      </c>
      <c r="Z4635" s="3" t="s">
        <v>30</v>
      </c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  <c r="BD4635" s="3"/>
      <c r="BE4635" s="3"/>
      <c r="BF4635" s="3"/>
      <c r="BG4635" s="3"/>
      <c r="BH4635" s="3"/>
      <c r="BI4635" s="3"/>
      <c r="BJ4635" s="3"/>
    </row>
    <row r="4636" customFormat="false" ht="15.75" hidden="false" customHeight="false" outlineLevel="0" collapsed="false">
      <c r="A4636" s="3" t="n">
        <v>4635</v>
      </c>
      <c r="B4636" s="3" t="s">
        <v>13543</v>
      </c>
      <c r="C4636" s="3" t="s">
        <v>13544</v>
      </c>
      <c r="D4636" s="3" t="n">
        <v>1</v>
      </c>
      <c r="E4636" s="3" t="n">
        <v>1.9268511</v>
      </c>
      <c r="F4636" s="3" t="n">
        <v>9</v>
      </c>
      <c r="G4636" s="3" t="n">
        <v>9</v>
      </c>
      <c r="H4636" s="3" t="n">
        <v>5</v>
      </c>
      <c r="I4636" s="3" t="n">
        <v>5</v>
      </c>
      <c r="J4636" s="3" t="n">
        <v>12</v>
      </c>
      <c r="K4636" s="3" t="n">
        <v>12</v>
      </c>
      <c r="L4636" s="3" t="n">
        <v>0</v>
      </c>
      <c r="M4636" s="3" t="n">
        <v>0</v>
      </c>
      <c r="N4636" s="3" t="n">
        <v>-1</v>
      </c>
      <c r="O4636" s="3" t="n">
        <v>3</v>
      </c>
      <c r="P4636" s="3" t="n">
        <v>8.9</v>
      </c>
      <c r="Q4636" s="3" t="n">
        <v>24.2</v>
      </c>
      <c r="R4636" s="3" t="s">
        <v>13545</v>
      </c>
      <c r="S4636" s="4" t="n">
        <v>45747.7577893519</v>
      </c>
      <c r="T4636" s="3" t="s">
        <v>65</v>
      </c>
      <c r="U4636" s="3" t="s">
        <v>65</v>
      </c>
      <c r="V4636" s="3" t="n">
        <v>0</v>
      </c>
      <c r="W4636" s="3" t="n">
        <v>1</v>
      </c>
      <c r="X4636" s="3" t="n">
        <v>0</v>
      </c>
      <c r="Y4636" s="3" t="s">
        <v>30</v>
      </c>
      <c r="Z4636" s="3" t="s">
        <v>30</v>
      </c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  <c r="BD4636" s="3"/>
      <c r="BE4636" s="3"/>
      <c r="BF4636" s="3"/>
      <c r="BG4636" s="3"/>
      <c r="BH4636" s="3"/>
      <c r="BI4636" s="3"/>
      <c r="BJ4636" s="3"/>
    </row>
    <row r="4637" customFormat="false" ht="15.75" hidden="false" customHeight="false" outlineLevel="0" collapsed="false">
      <c r="A4637" s="3" t="n">
        <v>4636</v>
      </c>
      <c r="B4637" s="3" t="s">
        <v>13546</v>
      </c>
      <c r="C4637" s="3" t="s">
        <v>13547</v>
      </c>
      <c r="D4637" s="3" t="n">
        <v>1</v>
      </c>
      <c r="E4637" s="3" t="n">
        <v>0.72186</v>
      </c>
      <c r="F4637" s="3" t="n">
        <v>10</v>
      </c>
      <c r="G4637" s="3" t="n">
        <v>10</v>
      </c>
      <c r="H4637" s="3" t="n">
        <v>6</v>
      </c>
      <c r="I4637" s="3" t="n">
        <v>6</v>
      </c>
      <c r="J4637" s="3" t="n">
        <v>13</v>
      </c>
      <c r="K4637" s="3" t="n">
        <v>13</v>
      </c>
      <c r="L4637" s="3" t="n">
        <v>0</v>
      </c>
      <c r="M4637" s="3" t="n">
        <v>0</v>
      </c>
      <c r="N4637" s="3" t="n">
        <v>3</v>
      </c>
      <c r="O4637" s="3" t="n">
        <v>3</v>
      </c>
      <c r="P4637" s="3" t="n">
        <v>8.9</v>
      </c>
      <c r="Q4637" s="3" t="n">
        <v>24.2</v>
      </c>
      <c r="R4637" s="3" t="s">
        <v>13548</v>
      </c>
      <c r="S4637" s="4" t="n">
        <v>45747.7578819444</v>
      </c>
      <c r="T4637" s="3" t="s">
        <v>65</v>
      </c>
      <c r="U4637" s="3" t="s">
        <v>65</v>
      </c>
      <c r="V4637" s="3" t="n">
        <v>1</v>
      </c>
      <c r="W4637" s="3" t="n">
        <v>1</v>
      </c>
      <c r="X4637" s="3" t="n">
        <v>0</v>
      </c>
      <c r="Y4637" s="3" t="s">
        <v>30</v>
      </c>
      <c r="Z4637" s="3" t="s">
        <v>30</v>
      </c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  <c r="BD4637" s="3"/>
      <c r="BE4637" s="3"/>
      <c r="BF4637" s="3"/>
      <c r="BG4637" s="3"/>
      <c r="BH4637" s="3"/>
      <c r="BI4637" s="3"/>
      <c r="BJ4637" s="3"/>
    </row>
    <row r="4638" customFormat="false" ht="15.75" hidden="false" customHeight="false" outlineLevel="0" collapsed="false">
      <c r="A4638" s="3" t="n">
        <v>4637</v>
      </c>
      <c r="B4638" s="3" t="s">
        <v>13549</v>
      </c>
      <c r="C4638" s="3" t="s">
        <v>13550</v>
      </c>
      <c r="D4638" s="3" t="n">
        <v>1</v>
      </c>
      <c r="E4638" s="3" t="n">
        <v>2.0183952</v>
      </c>
      <c r="F4638" s="3" t="n">
        <v>31</v>
      </c>
      <c r="G4638" s="3" t="n">
        <v>31</v>
      </c>
      <c r="H4638" s="3" t="n">
        <v>17</v>
      </c>
      <c r="I4638" s="3" t="n">
        <v>17</v>
      </c>
      <c r="J4638" s="3" t="n">
        <v>35</v>
      </c>
      <c r="K4638" s="3" t="n">
        <v>35</v>
      </c>
      <c r="L4638" s="3" t="n">
        <v>4</v>
      </c>
      <c r="M4638" s="3" t="n">
        <v>4</v>
      </c>
      <c r="N4638" s="3" t="n">
        <v>4</v>
      </c>
      <c r="O4638" s="3" t="n">
        <v>-1</v>
      </c>
      <c r="P4638" s="3" t="n">
        <v>8.8</v>
      </c>
      <c r="Q4638" s="3" t="n">
        <v>24.2</v>
      </c>
      <c r="R4638" s="3" t="s">
        <v>13551</v>
      </c>
      <c r="S4638" s="4" t="n">
        <v>45747.7579861111</v>
      </c>
      <c r="T4638" s="3" t="s">
        <v>256</v>
      </c>
      <c r="U4638" s="3" t="s">
        <v>256</v>
      </c>
      <c r="V4638" s="3" t="n">
        <v>1</v>
      </c>
      <c r="W4638" s="3" t="n">
        <v>0</v>
      </c>
      <c r="X4638" s="3" t="n">
        <v>0</v>
      </c>
      <c r="Y4638" s="3" t="s">
        <v>30</v>
      </c>
      <c r="Z4638" s="3" t="s">
        <v>30</v>
      </c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  <c r="BD4638" s="3"/>
      <c r="BE4638" s="3"/>
      <c r="BF4638" s="3"/>
      <c r="BG4638" s="3"/>
      <c r="BH4638" s="3"/>
      <c r="BI4638" s="3"/>
      <c r="BJ4638" s="3"/>
    </row>
    <row r="4639" customFormat="false" ht="15.75" hidden="false" customHeight="false" outlineLevel="0" collapsed="false">
      <c r="A4639" s="3" t="n">
        <v>4638</v>
      </c>
      <c r="B4639" s="3" t="s">
        <v>13552</v>
      </c>
      <c r="C4639" s="3" t="s">
        <v>13553</v>
      </c>
      <c r="D4639" s="3" t="n">
        <v>1</v>
      </c>
      <c r="E4639" s="3" t="n">
        <v>1.1380682</v>
      </c>
      <c r="F4639" s="3" t="n">
        <v>44</v>
      </c>
      <c r="G4639" s="3" t="n">
        <v>44</v>
      </c>
      <c r="H4639" s="3" t="n">
        <v>17</v>
      </c>
      <c r="I4639" s="3" t="n">
        <v>17</v>
      </c>
      <c r="J4639" s="3" t="n">
        <v>56</v>
      </c>
      <c r="K4639" s="3" t="n">
        <v>56</v>
      </c>
      <c r="L4639" s="3" t="n">
        <v>10</v>
      </c>
      <c r="M4639" s="3" t="n">
        <v>10</v>
      </c>
      <c r="N4639" s="3" t="n">
        <v>21</v>
      </c>
      <c r="O4639" s="3" t="n">
        <v>-1</v>
      </c>
      <c r="P4639" s="3" t="n">
        <v>8.8</v>
      </c>
      <c r="Q4639" s="3" t="n">
        <v>24.2</v>
      </c>
      <c r="R4639" s="3" t="s">
        <v>13554</v>
      </c>
      <c r="S4639" s="4" t="n">
        <v>45747.7581018519</v>
      </c>
      <c r="T4639" s="3" t="s">
        <v>256</v>
      </c>
      <c r="U4639" s="3" t="s">
        <v>256</v>
      </c>
      <c r="V4639" s="3" t="n">
        <v>1</v>
      </c>
      <c r="W4639" s="3" t="n">
        <v>0</v>
      </c>
      <c r="X4639" s="3" t="n">
        <v>0</v>
      </c>
      <c r="Y4639" s="3" t="s">
        <v>30</v>
      </c>
      <c r="Z4639" s="3" t="s">
        <v>30</v>
      </c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  <c r="BD4639" s="3"/>
      <c r="BE4639" s="3"/>
      <c r="BF4639" s="3"/>
      <c r="BG4639" s="3"/>
      <c r="BH4639" s="3"/>
      <c r="BI4639" s="3"/>
      <c r="BJ4639" s="3"/>
    </row>
    <row r="4640" customFormat="false" ht="15.75" hidden="false" customHeight="false" outlineLevel="0" collapsed="false">
      <c r="A4640" s="3" t="n">
        <v>4639</v>
      </c>
      <c r="B4640" s="3" t="s">
        <v>13555</v>
      </c>
      <c r="C4640" s="3" t="s">
        <v>13556</v>
      </c>
      <c r="D4640" s="3" t="n">
        <v>1</v>
      </c>
      <c r="E4640" s="3" t="n">
        <v>8.6280221</v>
      </c>
      <c r="F4640" s="3" t="n">
        <v>137</v>
      </c>
      <c r="G4640" s="3" t="n">
        <v>137</v>
      </c>
      <c r="H4640" s="3" t="n">
        <v>16</v>
      </c>
      <c r="I4640" s="3" t="n">
        <v>16</v>
      </c>
      <c r="J4640" s="3" t="n">
        <v>238</v>
      </c>
      <c r="K4640" s="3" t="n">
        <v>238</v>
      </c>
      <c r="L4640" s="3" t="n">
        <v>29</v>
      </c>
      <c r="M4640" s="3" t="n">
        <v>29</v>
      </c>
      <c r="N4640" s="3" t="n">
        <v>-1</v>
      </c>
      <c r="O4640" s="3" t="n">
        <v>-1</v>
      </c>
      <c r="P4640" s="3" t="n">
        <v>8.1</v>
      </c>
      <c r="Q4640" s="3" t="n">
        <v>24.2</v>
      </c>
      <c r="R4640" s="3" t="s">
        <v>13557</v>
      </c>
      <c r="S4640" s="4" t="n">
        <v>45747.7584606482</v>
      </c>
      <c r="T4640" s="3" t="s">
        <v>10069</v>
      </c>
      <c r="U4640" s="3" t="s">
        <v>10069</v>
      </c>
      <c r="V4640" s="3" t="n">
        <v>0</v>
      </c>
      <c r="W4640" s="3" t="n">
        <v>0</v>
      </c>
      <c r="X4640" s="3" t="n">
        <v>0</v>
      </c>
      <c r="Y4640" s="3" t="s">
        <v>30</v>
      </c>
      <c r="Z4640" s="3" t="s">
        <v>30</v>
      </c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  <c r="BB4640" s="3"/>
      <c r="BC4640" s="3"/>
      <c r="BD4640" s="3"/>
      <c r="BE4640" s="3"/>
      <c r="BF4640" s="3"/>
      <c r="BG4640" s="3"/>
      <c r="BH4640" s="3"/>
      <c r="BI4640" s="3"/>
      <c r="BJ4640" s="3"/>
    </row>
    <row r="4641" customFormat="false" ht="15.75" hidden="false" customHeight="false" outlineLevel="0" collapsed="false">
      <c r="A4641" s="3" t="n">
        <v>4640</v>
      </c>
      <c r="B4641" s="3" t="s">
        <v>13558</v>
      </c>
      <c r="C4641" s="3" t="s">
        <v>13559</v>
      </c>
      <c r="D4641" s="3" t="n">
        <v>1</v>
      </c>
      <c r="E4641" s="3" t="n">
        <v>1.9139024</v>
      </c>
      <c r="F4641" s="3" t="n">
        <v>50</v>
      </c>
      <c r="G4641" s="3" t="n">
        <v>50</v>
      </c>
      <c r="H4641" s="3" t="n">
        <v>3</v>
      </c>
      <c r="I4641" s="3" t="n">
        <v>3</v>
      </c>
      <c r="J4641" s="3" t="n">
        <v>63</v>
      </c>
      <c r="K4641" s="3" t="n">
        <v>63</v>
      </c>
      <c r="L4641" s="3" t="n">
        <v>10</v>
      </c>
      <c r="M4641" s="3" t="n">
        <v>10</v>
      </c>
      <c r="N4641" s="3" t="n">
        <v>-1</v>
      </c>
      <c r="O4641" s="3" t="n">
        <v>-1</v>
      </c>
      <c r="P4641" s="3" t="n">
        <v>8.1</v>
      </c>
      <c r="Q4641" s="3" t="n">
        <v>24.2</v>
      </c>
      <c r="R4641" s="3" t="s">
        <v>8348</v>
      </c>
      <c r="S4641" s="4" t="n">
        <v>45747.758599537</v>
      </c>
      <c r="T4641" s="3" t="s">
        <v>65</v>
      </c>
      <c r="U4641" s="3" t="s">
        <v>65</v>
      </c>
      <c r="V4641" s="3" t="n">
        <v>0</v>
      </c>
      <c r="W4641" s="3" t="n">
        <v>0</v>
      </c>
      <c r="X4641" s="3" t="n">
        <v>0</v>
      </c>
      <c r="Y4641" s="3" t="s">
        <v>30</v>
      </c>
      <c r="Z4641" s="3" t="s">
        <v>30</v>
      </c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  <c r="BB4641" s="3"/>
      <c r="BC4641" s="3"/>
      <c r="BD4641" s="3"/>
      <c r="BE4641" s="3"/>
      <c r="BF4641" s="3"/>
      <c r="BG4641" s="3"/>
      <c r="BH4641" s="3"/>
      <c r="BI4641" s="3"/>
      <c r="BJ4641" s="3"/>
    </row>
    <row r="4642" customFormat="false" ht="15.75" hidden="false" customHeight="false" outlineLevel="0" collapsed="false">
      <c r="A4642" s="3" t="n">
        <v>4641</v>
      </c>
      <c r="B4642" s="3" t="s">
        <v>13560</v>
      </c>
      <c r="C4642" s="3" t="s">
        <v>13561</v>
      </c>
      <c r="D4642" s="3" t="n">
        <v>1</v>
      </c>
      <c r="E4642" s="3" t="n">
        <v>0.0311341</v>
      </c>
      <c r="F4642" s="3" t="n">
        <v>3</v>
      </c>
      <c r="G4642" s="3" t="n">
        <v>3</v>
      </c>
      <c r="H4642" s="3" t="n">
        <v>2</v>
      </c>
      <c r="I4642" s="3" t="n">
        <v>2</v>
      </c>
      <c r="J4642" s="3" t="n">
        <v>1</v>
      </c>
      <c r="K4642" s="3" t="n">
        <v>1</v>
      </c>
      <c r="L4642" s="3" t="n">
        <v>0</v>
      </c>
      <c r="M4642" s="3" t="n">
        <v>0</v>
      </c>
      <c r="N4642" s="3" t="n">
        <v>0</v>
      </c>
      <c r="O4642" s="3" t="n">
        <v>0</v>
      </c>
      <c r="P4642" s="3" t="n">
        <v>8.1</v>
      </c>
      <c r="Q4642" s="3" t="n">
        <v>24.2</v>
      </c>
      <c r="R4642" s="3" t="s">
        <v>13562</v>
      </c>
      <c r="S4642" s="4" t="n">
        <v>45747.7586458333</v>
      </c>
      <c r="T4642" s="3" t="s">
        <v>65</v>
      </c>
      <c r="U4642" s="3" t="s">
        <v>65</v>
      </c>
      <c r="V4642" s="3" t="n">
        <v>1</v>
      </c>
      <c r="W4642" s="3" t="n">
        <v>1</v>
      </c>
      <c r="X4642" s="3" t="n">
        <v>0</v>
      </c>
      <c r="Y4642" s="3" t="s">
        <v>30</v>
      </c>
      <c r="Z4642" s="3" t="s">
        <v>30</v>
      </c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/>
      <c r="BC4642" s="3"/>
      <c r="BD4642" s="3"/>
      <c r="BE4642" s="3"/>
      <c r="BF4642" s="3"/>
      <c r="BG4642" s="3"/>
      <c r="BH4642" s="3"/>
      <c r="BI4642" s="3"/>
      <c r="BJ4642" s="3"/>
    </row>
    <row r="4643" customFormat="false" ht="15.75" hidden="false" customHeight="false" outlineLevel="0" collapsed="false">
      <c r="A4643" s="3" t="n">
        <v>4642</v>
      </c>
      <c r="B4643" s="3" t="s">
        <v>13563</v>
      </c>
      <c r="C4643" s="3" t="s">
        <v>13564</v>
      </c>
      <c r="D4643" s="3" t="n">
        <v>1</v>
      </c>
      <c r="E4643" s="3" t="n">
        <v>2.3679348</v>
      </c>
      <c r="F4643" s="3" t="n">
        <v>24</v>
      </c>
      <c r="G4643" s="3" t="n">
        <v>24</v>
      </c>
      <c r="H4643" s="3" t="n">
        <v>4</v>
      </c>
      <c r="I4643" s="3" t="n">
        <v>4</v>
      </c>
      <c r="J4643" s="3" t="n">
        <v>56</v>
      </c>
      <c r="K4643" s="3" t="n">
        <v>56</v>
      </c>
      <c r="L4643" s="3" t="n">
        <v>11</v>
      </c>
      <c r="M4643" s="3" t="n">
        <v>11</v>
      </c>
      <c r="N4643" s="3" t="n">
        <v>25</v>
      </c>
      <c r="O4643" s="3" t="n">
        <v>13</v>
      </c>
      <c r="P4643" s="3" t="n">
        <v>8.3</v>
      </c>
      <c r="Q4643" s="3" t="n">
        <v>24.2</v>
      </c>
      <c r="R4643" s="3" t="s">
        <v>13565</v>
      </c>
      <c r="S4643" s="4" t="n">
        <v>45747.7587847222</v>
      </c>
      <c r="T4643" s="3" t="s">
        <v>65</v>
      </c>
      <c r="U4643" s="3" t="s">
        <v>65</v>
      </c>
      <c r="V4643" s="3" t="n">
        <v>1</v>
      </c>
      <c r="W4643" s="3" t="n">
        <v>1</v>
      </c>
      <c r="X4643" s="3" t="n">
        <v>0</v>
      </c>
      <c r="Y4643" s="3" t="s">
        <v>30</v>
      </c>
      <c r="Z4643" s="3" t="s">
        <v>30</v>
      </c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  <c r="BF4643" s="3"/>
      <c r="BG4643" s="3"/>
      <c r="BH4643" s="3"/>
      <c r="BI4643" s="3"/>
      <c r="BJ4643" s="3"/>
    </row>
    <row r="4644" customFormat="false" ht="15.75" hidden="false" customHeight="false" outlineLevel="0" collapsed="false">
      <c r="A4644" s="3" t="n">
        <v>4643</v>
      </c>
      <c r="B4644" s="3" t="s">
        <v>13566</v>
      </c>
      <c r="C4644" s="3" t="s">
        <v>13567</v>
      </c>
      <c r="D4644" s="3" t="n">
        <v>1</v>
      </c>
      <c r="E4644" s="3" t="n">
        <v>1.5864426</v>
      </c>
      <c r="F4644" s="3" t="n">
        <v>39</v>
      </c>
      <c r="G4644" s="3" t="n">
        <v>39</v>
      </c>
      <c r="H4644" s="3" t="n">
        <v>8</v>
      </c>
      <c r="I4644" s="3" t="n">
        <v>8</v>
      </c>
      <c r="J4644" s="3" t="n">
        <v>57</v>
      </c>
      <c r="K4644" s="3" t="n">
        <v>57</v>
      </c>
      <c r="L4644" s="3" t="n">
        <v>6</v>
      </c>
      <c r="M4644" s="3" t="n">
        <v>6</v>
      </c>
      <c r="N4644" s="3" t="n">
        <v>-1</v>
      </c>
      <c r="O4644" s="3" t="n">
        <v>-1</v>
      </c>
      <c r="P4644" s="3" t="n">
        <v>8.9</v>
      </c>
      <c r="Q4644" s="3" t="n">
        <v>24.2</v>
      </c>
      <c r="R4644" s="3" t="s">
        <v>13568</v>
      </c>
      <c r="S4644" s="4" t="n">
        <v>45747.758900463</v>
      </c>
      <c r="T4644" s="3" t="s">
        <v>256</v>
      </c>
      <c r="U4644" s="3" t="s">
        <v>256</v>
      </c>
      <c r="V4644" s="3" t="n">
        <v>0</v>
      </c>
      <c r="W4644" s="3" t="n">
        <v>0</v>
      </c>
      <c r="X4644" s="3" t="n">
        <v>0</v>
      </c>
      <c r="Y4644" s="3" t="s">
        <v>30</v>
      </c>
      <c r="Z4644" s="3" t="s">
        <v>30</v>
      </c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  <c r="BD4644" s="3"/>
      <c r="BE4644" s="3"/>
      <c r="BF4644" s="3"/>
      <c r="BG4644" s="3"/>
      <c r="BH4644" s="3"/>
      <c r="BI4644" s="3"/>
      <c r="BJ4644" s="3"/>
    </row>
    <row r="4645" customFormat="false" ht="15.75" hidden="false" customHeight="false" outlineLevel="0" collapsed="false">
      <c r="A4645" s="3" t="n">
        <v>4644</v>
      </c>
      <c r="B4645" s="3" t="s">
        <v>13569</v>
      </c>
      <c r="C4645" s="3" t="s">
        <v>13570</v>
      </c>
      <c r="D4645" s="3" t="n">
        <v>1</v>
      </c>
      <c r="E4645" s="3" t="n">
        <v>0.3142189</v>
      </c>
      <c r="F4645" s="3" t="n">
        <v>47</v>
      </c>
      <c r="G4645" s="3" t="n">
        <v>47</v>
      </c>
      <c r="H4645" s="3" t="n">
        <v>12</v>
      </c>
      <c r="I4645" s="3" t="n">
        <v>12</v>
      </c>
      <c r="J4645" s="3" t="n">
        <v>54</v>
      </c>
      <c r="K4645" s="3" t="n">
        <v>54</v>
      </c>
      <c r="L4645" s="3" t="n">
        <v>2</v>
      </c>
      <c r="M4645" s="3" t="n">
        <v>2</v>
      </c>
      <c r="N4645" s="3" t="n">
        <v>-1</v>
      </c>
      <c r="O4645" s="3" t="n">
        <v>-1</v>
      </c>
      <c r="P4645" s="3" t="n">
        <v>8.5</v>
      </c>
      <c r="Q4645" s="3" t="n">
        <v>24.2</v>
      </c>
      <c r="R4645" s="3" t="s">
        <v>13571</v>
      </c>
      <c r="S4645" s="4" t="n">
        <v>45747.7589351852</v>
      </c>
      <c r="T4645" s="3" t="s">
        <v>65</v>
      </c>
      <c r="U4645" s="3" t="s">
        <v>65</v>
      </c>
      <c r="V4645" s="3" t="n">
        <v>0</v>
      </c>
      <c r="W4645" s="3" t="n">
        <v>0</v>
      </c>
      <c r="X4645" s="3" t="n">
        <v>0</v>
      </c>
      <c r="Y4645" s="3" t="s">
        <v>30</v>
      </c>
      <c r="Z4645" s="3" t="s">
        <v>30</v>
      </c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  <c r="BB4645" s="3"/>
      <c r="BC4645" s="3"/>
      <c r="BD4645" s="3"/>
      <c r="BE4645" s="3"/>
      <c r="BF4645" s="3"/>
      <c r="BG4645" s="3"/>
      <c r="BH4645" s="3"/>
      <c r="BI4645" s="3"/>
      <c r="BJ4645" s="3"/>
    </row>
    <row r="4646" customFormat="false" ht="15.75" hidden="false" customHeight="false" outlineLevel="0" collapsed="false">
      <c r="A4646" s="3" t="n">
        <v>4645</v>
      </c>
      <c r="B4646" s="3" t="s">
        <v>13572</v>
      </c>
      <c r="C4646" s="3" t="s">
        <v>13573</v>
      </c>
      <c r="D4646" s="3" t="n">
        <v>1</v>
      </c>
      <c r="E4646" s="3" t="n">
        <v>3.3060227</v>
      </c>
      <c r="F4646" s="3" t="n">
        <v>124</v>
      </c>
      <c r="G4646" s="3" t="n">
        <v>124</v>
      </c>
      <c r="H4646" s="3" t="n">
        <v>8</v>
      </c>
      <c r="I4646" s="3" t="n">
        <v>8</v>
      </c>
      <c r="J4646" s="3" t="n">
        <v>183</v>
      </c>
      <c r="K4646" s="3" t="n">
        <v>183</v>
      </c>
      <c r="L4646" s="3" t="n">
        <v>14</v>
      </c>
      <c r="M4646" s="3" t="n">
        <v>14</v>
      </c>
      <c r="N4646" s="3" t="n">
        <v>-1</v>
      </c>
      <c r="O4646" s="3" t="n">
        <v>-1</v>
      </c>
      <c r="P4646" s="3" t="n">
        <v>8.9</v>
      </c>
      <c r="Q4646" s="3" t="n">
        <v>24.2</v>
      </c>
      <c r="R4646" s="3" t="s">
        <v>13574</v>
      </c>
      <c r="S4646" s="4" t="n">
        <v>45747.7590393519</v>
      </c>
      <c r="T4646" s="3" t="s">
        <v>256</v>
      </c>
      <c r="U4646" s="3" t="s">
        <v>256</v>
      </c>
      <c r="V4646" s="3" t="n">
        <v>0</v>
      </c>
      <c r="W4646" s="3" t="n">
        <v>0</v>
      </c>
      <c r="X4646" s="3" t="n">
        <v>0</v>
      </c>
      <c r="Y4646" s="3" t="s">
        <v>30</v>
      </c>
      <c r="Z4646" s="3" t="s">
        <v>30</v>
      </c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  <c r="BB4646" s="3"/>
      <c r="BC4646" s="3"/>
      <c r="BD4646" s="3"/>
      <c r="BE4646" s="3"/>
      <c r="BF4646" s="3"/>
      <c r="BG4646" s="3"/>
      <c r="BH4646" s="3"/>
      <c r="BI4646" s="3"/>
      <c r="BJ4646" s="3"/>
    </row>
    <row r="4647" customFormat="false" ht="15.75" hidden="false" customHeight="false" outlineLevel="0" collapsed="false">
      <c r="A4647" s="3" t="n">
        <v>4646</v>
      </c>
      <c r="B4647" s="3" t="s">
        <v>13575</v>
      </c>
      <c r="C4647" s="3" t="s">
        <v>13576</v>
      </c>
      <c r="D4647" s="3" t="n">
        <v>1</v>
      </c>
      <c r="E4647" s="3" t="n">
        <v>0.2987128</v>
      </c>
      <c r="F4647" s="3" t="n">
        <v>47</v>
      </c>
      <c r="G4647" s="3" t="n">
        <v>47</v>
      </c>
      <c r="H4647" s="3" t="n">
        <v>12</v>
      </c>
      <c r="I4647" s="3" t="n">
        <v>12</v>
      </c>
      <c r="J4647" s="3" t="n">
        <v>54</v>
      </c>
      <c r="K4647" s="3" t="n">
        <v>54</v>
      </c>
      <c r="L4647" s="3" t="n">
        <v>2</v>
      </c>
      <c r="M4647" s="3" t="n">
        <v>2</v>
      </c>
      <c r="N4647" s="3" t="n">
        <v>-1</v>
      </c>
      <c r="O4647" s="3" t="n">
        <v>-1</v>
      </c>
      <c r="P4647" s="3" t="n">
        <v>8.5</v>
      </c>
      <c r="Q4647" s="3" t="n">
        <v>24.2</v>
      </c>
      <c r="R4647" s="3" t="s">
        <v>13571</v>
      </c>
      <c r="S4647" s="4" t="n">
        <v>45747.7590856482</v>
      </c>
      <c r="T4647" s="3" t="s">
        <v>65</v>
      </c>
      <c r="U4647" s="3" t="s">
        <v>65</v>
      </c>
      <c r="V4647" s="3" t="n">
        <v>0</v>
      </c>
      <c r="W4647" s="3" t="n">
        <v>0</v>
      </c>
      <c r="X4647" s="3" t="n">
        <v>0</v>
      </c>
      <c r="Y4647" s="3" t="s">
        <v>30</v>
      </c>
      <c r="Z4647" s="3" t="s">
        <v>30</v>
      </c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  <c r="BD4647" s="3"/>
      <c r="BE4647" s="3"/>
      <c r="BF4647" s="3"/>
      <c r="BG4647" s="3"/>
      <c r="BH4647" s="3"/>
      <c r="BI4647" s="3"/>
      <c r="BJ4647" s="3"/>
    </row>
    <row r="4648" customFormat="false" ht="15.75" hidden="false" customHeight="false" outlineLevel="0" collapsed="false">
      <c r="A4648" s="3" t="n">
        <v>4647</v>
      </c>
      <c r="B4648" s="3" t="s">
        <v>13577</v>
      </c>
      <c r="C4648" s="3" t="s">
        <v>13578</v>
      </c>
      <c r="D4648" s="3" t="n">
        <v>1</v>
      </c>
      <c r="E4648" s="3" t="n">
        <v>0.1502473</v>
      </c>
      <c r="F4648" s="3" t="n">
        <v>22</v>
      </c>
      <c r="G4648" s="3" t="n">
        <v>22</v>
      </c>
      <c r="H4648" s="3" t="n">
        <v>4</v>
      </c>
      <c r="I4648" s="3" t="n">
        <v>4</v>
      </c>
      <c r="J4648" s="3" t="n">
        <v>24</v>
      </c>
      <c r="K4648" s="3" t="n">
        <v>24</v>
      </c>
      <c r="L4648" s="3" t="n">
        <v>3</v>
      </c>
      <c r="M4648" s="3" t="n">
        <v>3</v>
      </c>
      <c r="N4648" s="3" t="n">
        <v>3</v>
      </c>
      <c r="O4648" s="3" t="n">
        <v>0</v>
      </c>
      <c r="P4648" s="3" t="n">
        <v>8.1</v>
      </c>
      <c r="Q4648" s="3" t="n">
        <v>24.2</v>
      </c>
      <c r="R4648" s="3" t="s">
        <v>13579</v>
      </c>
      <c r="S4648" s="4" t="n">
        <v>45747.7591203704</v>
      </c>
      <c r="T4648" s="3" t="s">
        <v>29</v>
      </c>
      <c r="U4648" s="3" t="s">
        <v>29</v>
      </c>
      <c r="V4648" s="3" t="n">
        <v>1</v>
      </c>
      <c r="W4648" s="3" t="n">
        <v>1</v>
      </c>
      <c r="X4648" s="3" t="n">
        <v>0</v>
      </c>
      <c r="Y4648" s="3" t="s">
        <v>81</v>
      </c>
      <c r="Z4648" s="3" t="s">
        <v>81</v>
      </c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  <c r="BD4648" s="3"/>
      <c r="BE4648" s="3"/>
      <c r="BF4648" s="3"/>
      <c r="BG4648" s="3"/>
      <c r="BH4648" s="3"/>
      <c r="BI4648" s="3"/>
      <c r="BJ4648" s="3"/>
    </row>
    <row r="4649" customFormat="false" ht="15.75" hidden="false" customHeight="false" outlineLevel="0" collapsed="false">
      <c r="A4649" s="3" t="n">
        <v>4648</v>
      </c>
      <c r="B4649" s="3" t="s">
        <v>13580</v>
      </c>
      <c r="C4649" s="3" t="s">
        <v>13581</v>
      </c>
      <c r="D4649" s="3" t="n">
        <v>1</v>
      </c>
      <c r="E4649" s="3" t="n">
        <v>4.6356859</v>
      </c>
      <c r="F4649" s="3" t="n">
        <v>269</v>
      </c>
      <c r="G4649" s="3" t="n">
        <v>269</v>
      </c>
      <c r="H4649" s="3" t="n">
        <v>15</v>
      </c>
      <c r="I4649" s="3" t="n">
        <v>15</v>
      </c>
      <c r="J4649" s="3" t="n">
        <v>336</v>
      </c>
      <c r="K4649" s="3" t="n">
        <v>336</v>
      </c>
      <c r="L4649" s="3" t="n">
        <v>30</v>
      </c>
      <c r="M4649" s="3" t="n">
        <v>30</v>
      </c>
      <c r="N4649" s="3" t="n">
        <v>-1</v>
      </c>
      <c r="O4649" s="3" t="n">
        <v>-1</v>
      </c>
      <c r="P4649" s="3" t="n">
        <v>8.9</v>
      </c>
      <c r="Q4649" s="3" t="n">
        <v>24.2</v>
      </c>
      <c r="R4649" s="3" t="s">
        <v>13582</v>
      </c>
      <c r="S4649" s="4" t="n">
        <v>45747.7592824074</v>
      </c>
      <c r="T4649" s="3" t="s">
        <v>256</v>
      </c>
      <c r="U4649" s="3" t="s">
        <v>256</v>
      </c>
      <c r="V4649" s="3" t="n">
        <v>0</v>
      </c>
      <c r="W4649" s="3" t="n">
        <v>0</v>
      </c>
      <c r="X4649" s="3" t="n">
        <v>0</v>
      </c>
      <c r="Y4649" s="3" t="s">
        <v>30</v>
      </c>
      <c r="Z4649" s="3" t="s">
        <v>30</v>
      </c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  <c r="BD4649" s="3"/>
      <c r="BE4649" s="3"/>
      <c r="BF4649" s="3"/>
      <c r="BG4649" s="3"/>
      <c r="BH4649" s="3"/>
      <c r="BI4649" s="3"/>
      <c r="BJ4649" s="3"/>
    </row>
    <row r="4650" customFormat="false" ht="15.75" hidden="false" customHeight="false" outlineLevel="0" collapsed="false">
      <c r="A4650" s="3" t="n">
        <v>4649</v>
      </c>
      <c r="B4650" s="3" t="s">
        <v>13583</v>
      </c>
      <c r="C4650" s="3" t="s">
        <v>13584</v>
      </c>
      <c r="D4650" s="3" t="n">
        <v>1</v>
      </c>
      <c r="E4650" s="3" t="n">
        <v>1.4015583</v>
      </c>
      <c r="F4650" s="3" t="n">
        <v>39</v>
      </c>
      <c r="G4650" s="3" t="n">
        <v>39</v>
      </c>
      <c r="H4650" s="3" t="n">
        <v>8</v>
      </c>
      <c r="I4650" s="3" t="n">
        <v>8</v>
      </c>
      <c r="J4650" s="3" t="n">
        <v>57</v>
      </c>
      <c r="K4650" s="3" t="n">
        <v>57</v>
      </c>
      <c r="L4650" s="3" t="n">
        <v>6</v>
      </c>
      <c r="M4650" s="3" t="n">
        <v>6</v>
      </c>
      <c r="N4650" s="3" t="n">
        <v>-1</v>
      </c>
      <c r="O4650" s="3" t="n">
        <v>-1</v>
      </c>
      <c r="P4650" s="3" t="n">
        <v>8.9</v>
      </c>
      <c r="Q4650" s="3" t="n">
        <v>24.2</v>
      </c>
      <c r="R4650" s="3" t="s">
        <v>13568</v>
      </c>
      <c r="S4650" s="4" t="n">
        <v>45747.7593402778</v>
      </c>
      <c r="T4650" s="3" t="s">
        <v>256</v>
      </c>
      <c r="U4650" s="3" t="s">
        <v>256</v>
      </c>
      <c r="V4650" s="3" t="n">
        <v>0</v>
      </c>
      <c r="W4650" s="3" t="n">
        <v>0</v>
      </c>
      <c r="X4650" s="3" t="n">
        <v>0</v>
      </c>
      <c r="Y4650" s="3" t="s">
        <v>30</v>
      </c>
      <c r="Z4650" s="3" t="s">
        <v>30</v>
      </c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  <c r="BD4650" s="3"/>
      <c r="BE4650" s="3"/>
      <c r="BF4650" s="3"/>
      <c r="BG4650" s="3"/>
      <c r="BH4650" s="3"/>
      <c r="BI4650" s="3"/>
      <c r="BJ4650" s="3"/>
    </row>
    <row r="4651" customFormat="false" ht="15.75" hidden="false" customHeight="false" outlineLevel="0" collapsed="false">
      <c r="A4651" s="3" t="n">
        <v>4650</v>
      </c>
      <c r="B4651" s="3" t="s">
        <v>13585</v>
      </c>
      <c r="C4651" s="3" t="s">
        <v>13586</v>
      </c>
      <c r="D4651" s="3" t="n">
        <v>1</v>
      </c>
      <c r="E4651" s="3" t="n">
        <v>0.296355</v>
      </c>
      <c r="F4651" s="3" t="n">
        <v>47</v>
      </c>
      <c r="G4651" s="3" t="n">
        <v>47</v>
      </c>
      <c r="H4651" s="3" t="n">
        <v>12</v>
      </c>
      <c r="I4651" s="3" t="n">
        <v>12</v>
      </c>
      <c r="J4651" s="3" t="n">
        <v>54</v>
      </c>
      <c r="K4651" s="3" t="n">
        <v>54</v>
      </c>
      <c r="L4651" s="3" t="n">
        <v>2</v>
      </c>
      <c r="M4651" s="3" t="n">
        <v>2</v>
      </c>
      <c r="N4651" s="3" t="n">
        <v>-1</v>
      </c>
      <c r="O4651" s="3" t="n">
        <v>-1</v>
      </c>
      <c r="P4651" s="3" t="n">
        <v>8.5</v>
      </c>
      <c r="Q4651" s="3" t="n">
        <v>24.2</v>
      </c>
      <c r="R4651" s="3" t="s">
        <v>13571</v>
      </c>
      <c r="S4651" s="4" t="n">
        <v>45747.759375</v>
      </c>
      <c r="T4651" s="3" t="s">
        <v>65</v>
      </c>
      <c r="U4651" s="3" t="s">
        <v>65</v>
      </c>
      <c r="V4651" s="3" t="n">
        <v>0</v>
      </c>
      <c r="W4651" s="3" t="n">
        <v>0</v>
      </c>
      <c r="X4651" s="3" t="n">
        <v>0</v>
      </c>
      <c r="Y4651" s="3" t="s">
        <v>30</v>
      </c>
      <c r="Z4651" s="3" t="s">
        <v>30</v>
      </c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  <c r="BD4651" s="3"/>
      <c r="BE4651" s="3"/>
      <c r="BF4651" s="3"/>
      <c r="BG4651" s="3"/>
      <c r="BH4651" s="3"/>
      <c r="BI4651" s="3"/>
      <c r="BJ4651" s="3"/>
    </row>
    <row r="4652" customFormat="false" ht="15.75" hidden="false" customHeight="false" outlineLevel="0" collapsed="false">
      <c r="A4652" s="3" t="n">
        <v>4651</v>
      </c>
      <c r="B4652" s="3" t="s">
        <v>13587</v>
      </c>
      <c r="C4652" s="3" t="s">
        <v>13588</v>
      </c>
      <c r="D4652" s="3" t="n">
        <v>1</v>
      </c>
      <c r="E4652" s="3" t="n">
        <v>10.9817767</v>
      </c>
      <c r="F4652" s="3" t="n">
        <v>609</v>
      </c>
      <c r="G4652" s="3" t="n">
        <v>609</v>
      </c>
      <c r="H4652" s="3" t="n">
        <v>15</v>
      </c>
      <c r="I4652" s="3" t="n">
        <v>15</v>
      </c>
      <c r="J4652" s="3" t="n">
        <v>844</v>
      </c>
      <c r="K4652" s="3" t="n">
        <v>844</v>
      </c>
      <c r="L4652" s="3" t="n">
        <v>62</v>
      </c>
      <c r="M4652" s="3" t="n">
        <v>62</v>
      </c>
      <c r="N4652" s="3" t="n">
        <v>-1</v>
      </c>
      <c r="O4652" s="3" t="n">
        <v>-1</v>
      </c>
      <c r="P4652" s="3" t="n">
        <v>8.9</v>
      </c>
      <c r="Q4652" s="3" t="n">
        <v>24.2</v>
      </c>
      <c r="R4652" s="3" t="s">
        <v>13589</v>
      </c>
      <c r="S4652" s="4" t="n">
        <v>45747.7596527778</v>
      </c>
      <c r="T4652" s="3" t="s">
        <v>256</v>
      </c>
      <c r="U4652" s="3" t="s">
        <v>256</v>
      </c>
      <c r="V4652" s="3" t="n">
        <v>0</v>
      </c>
      <c r="W4652" s="3" t="n">
        <v>0</v>
      </c>
      <c r="X4652" s="3" t="n">
        <v>0</v>
      </c>
      <c r="Y4652" s="3" t="s">
        <v>30</v>
      </c>
      <c r="Z4652" s="3" t="s">
        <v>30</v>
      </c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  <c r="BD4652" s="3"/>
      <c r="BE4652" s="3"/>
      <c r="BF4652" s="3"/>
      <c r="BG4652" s="3"/>
      <c r="BH4652" s="3"/>
      <c r="BI4652" s="3"/>
      <c r="BJ4652" s="3"/>
    </row>
    <row r="4653" customFormat="false" ht="15.75" hidden="false" customHeight="false" outlineLevel="0" collapsed="false">
      <c r="A4653" s="3" t="n">
        <v>4652</v>
      </c>
      <c r="B4653" s="3" t="s">
        <v>13590</v>
      </c>
      <c r="C4653" s="3" t="s">
        <v>13591</v>
      </c>
      <c r="D4653" s="3" t="n">
        <v>1</v>
      </c>
      <c r="E4653" s="3" t="n">
        <v>0.2604963</v>
      </c>
      <c r="F4653" s="3" t="n">
        <v>47</v>
      </c>
      <c r="G4653" s="3" t="n">
        <v>47</v>
      </c>
      <c r="H4653" s="3" t="n">
        <v>12</v>
      </c>
      <c r="I4653" s="3" t="n">
        <v>12</v>
      </c>
      <c r="J4653" s="3" t="n">
        <v>54</v>
      </c>
      <c r="K4653" s="3" t="n">
        <v>54</v>
      </c>
      <c r="L4653" s="3" t="n">
        <v>2</v>
      </c>
      <c r="M4653" s="3" t="n">
        <v>2</v>
      </c>
      <c r="N4653" s="3" t="n">
        <v>-1</v>
      </c>
      <c r="O4653" s="3" t="n">
        <v>-1</v>
      </c>
      <c r="P4653" s="3" t="n">
        <v>8.5</v>
      </c>
      <c r="Q4653" s="3" t="n">
        <v>24.2</v>
      </c>
      <c r="R4653" s="3" t="s">
        <v>13571</v>
      </c>
      <c r="S4653" s="4" t="n">
        <v>45747.7596875</v>
      </c>
      <c r="T4653" s="3" t="s">
        <v>65</v>
      </c>
      <c r="U4653" s="3" t="s">
        <v>65</v>
      </c>
      <c r="V4653" s="3" t="n">
        <v>0</v>
      </c>
      <c r="W4653" s="3" t="n">
        <v>0</v>
      </c>
      <c r="X4653" s="3" t="n">
        <v>0</v>
      </c>
      <c r="Y4653" s="3" t="s">
        <v>30</v>
      </c>
      <c r="Z4653" s="3" t="s">
        <v>30</v>
      </c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  <c r="BB4653" s="3"/>
      <c r="BC4653" s="3"/>
      <c r="BD4653" s="3"/>
      <c r="BE4653" s="3"/>
      <c r="BF4653" s="3"/>
      <c r="BG4653" s="3"/>
      <c r="BH4653" s="3"/>
      <c r="BI4653" s="3"/>
      <c r="BJ4653" s="3"/>
    </row>
    <row r="4654" customFormat="false" ht="15.75" hidden="false" customHeight="false" outlineLevel="0" collapsed="false">
      <c r="A4654" s="3" t="n">
        <v>4653</v>
      </c>
      <c r="B4654" s="3" t="s">
        <v>13592</v>
      </c>
      <c r="C4654" s="3" t="s">
        <v>13593</v>
      </c>
      <c r="D4654" s="3" t="n">
        <v>1</v>
      </c>
      <c r="E4654" s="3" t="n">
        <v>2.4132229</v>
      </c>
      <c r="F4654" s="3" t="n">
        <v>14</v>
      </c>
      <c r="G4654" s="3" t="n">
        <v>14</v>
      </c>
      <c r="H4654" s="3" t="n">
        <v>4</v>
      </c>
      <c r="I4654" s="3" t="n">
        <v>4</v>
      </c>
      <c r="J4654" s="3" t="n">
        <v>21</v>
      </c>
      <c r="K4654" s="3" t="n">
        <v>21</v>
      </c>
      <c r="L4654" s="3" t="n">
        <v>7</v>
      </c>
      <c r="M4654" s="3" t="n">
        <v>7</v>
      </c>
      <c r="N4654" s="3" t="n">
        <v>5</v>
      </c>
      <c r="O4654" s="3" t="n">
        <v>3</v>
      </c>
      <c r="P4654" s="3" t="n">
        <v>8.7</v>
      </c>
      <c r="Q4654" s="3" t="n">
        <v>24.2</v>
      </c>
      <c r="R4654" s="3" t="s">
        <v>13594</v>
      </c>
      <c r="S4654" s="4" t="n">
        <v>45747.7598032407</v>
      </c>
      <c r="T4654" s="3" t="s">
        <v>256</v>
      </c>
      <c r="U4654" s="3" t="s">
        <v>256</v>
      </c>
      <c r="V4654" s="3" t="n">
        <v>1</v>
      </c>
      <c r="W4654" s="3" t="n">
        <v>1</v>
      </c>
      <c r="X4654" s="3" t="n">
        <v>0</v>
      </c>
      <c r="Y4654" s="3" t="s">
        <v>30</v>
      </c>
      <c r="Z4654" s="3" t="s">
        <v>30</v>
      </c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  <c r="BB4654" s="3"/>
      <c r="BC4654" s="3"/>
      <c r="BD4654" s="3"/>
      <c r="BE4654" s="3"/>
      <c r="BF4654" s="3"/>
      <c r="BG4654" s="3"/>
      <c r="BH4654" s="3"/>
      <c r="BI4654" s="3"/>
      <c r="BJ4654" s="3"/>
    </row>
    <row r="4655" customFormat="false" ht="15.75" hidden="false" customHeight="false" outlineLevel="0" collapsed="false">
      <c r="A4655" s="3" t="n">
        <v>4654</v>
      </c>
      <c r="B4655" s="3" t="s">
        <v>13595</v>
      </c>
      <c r="C4655" s="3" t="s">
        <v>13596</v>
      </c>
      <c r="D4655" s="3" t="n">
        <v>1</v>
      </c>
      <c r="E4655" s="3" t="n">
        <v>4.0753139</v>
      </c>
      <c r="F4655" s="3" t="n">
        <v>90</v>
      </c>
      <c r="G4655" s="3" t="n">
        <v>90</v>
      </c>
      <c r="H4655" s="3" t="n">
        <v>13</v>
      </c>
      <c r="I4655" s="3" t="n">
        <v>13</v>
      </c>
      <c r="J4655" s="3" t="n">
        <v>174</v>
      </c>
      <c r="K4655" s="3" t="n">
        <v>174</v>
      </c>
      <c r="L4655" s="3" t="n">
        <v>11</v>
      </c>
      <c r="M4655" s="3" t="n">
        <v>11</v>
      </c>
      <c r="N4655" s="3" t="n">
        <v>-1</v>
      </c>
      <c r="O4655" s="3" t="n">
        <v>-1</v>
      </c>
      <c r="P4655" s="3" t="n">
        <v>9.1</v>
      </c>
      <c r="Q4655" s="3" t="n">
        <v>24.2</v>
      </c>
      <c r="R4655" s="3" t="s">
        <v>13597</v>
      </c>
      <c r="S4655" s="4" t="n">
        <v>45747.7599884259</v>
      </c>
      <c r="T4655" s="3" t="s">
        <v>1920</v>
      </c>
      <c r="U4655" s="3" t="s">
        <v>1920</v>
      </c>
      <c r="V4655" s="3" t="n">
        <v>0</v>
      </c>
      <c r="W4655" s="3" t="n">
        <v>0</v>
      </c>
      <c r="X4655" s="3" t="n">
        <v>0</v>
      </c>
      <c r="Y4655" s="3" t="s">
        <v>30</v>
      </c>
      <c r="Z4655" s="3" t="s">
        <v>30</v>
      </c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3"/>
      <c r="BB4655" s="3"/>
      <c r="BC4655" s="3"/>
      <c r="BD4655" s="3"/>
      <c r="BE4655" s="3"/>
      <c r="BF4655" s="3"/>
      <c r="BG4655" s="3"/>
      <c r="BH4655" s="3"/>
      <c r="BI4655" s="3"/>
      <c r="BJ4655" s="3"/>
    </row>
    <row r="4656" customFormat="false" ht="15.75" hidden="false" customHeight="false" outlineLevel="0" collapsed="false">
      <c r="A4656" s="3" t="n">
        <v>4655</v>
      </c>
      <c r="B4656" s="3" t="s">
        <v>13598</v>
      </c>
      <c r="C4656" s="3" t="s">
        <v>13599</v>
      </c>
      <c r="D4656" s="3" t="n">
        <v>1</v>
      </c>
      <c r="E4656" s="3" t="n">
        <v>0.6334036</v>
      </c>
      <c r="F4656" s="3" t="n">
        <v>57</v>
      </c>
      <c r="G4656" s="3" t="n">
        <v>57</v>
      </c>
      <c r="H4656" s="3" t="n">
        <v>13</v>
      </c>
      <c r="I4656" s="3" t="n">
        <v>13</v>
      </c>
      <c r="J4656" s="3" t="n">
        <v>58</v>
      </c>
      <c r="K4656" s="3" t="n">
        <v>58</v>
      </c>
      <c r="L4656" s="3" t="n">
        <v>9</v>
      </c>
      <c r="M4656" s="3" t="n">
        <v>9</v>
      </c>
      <c r="N4656" s="3" t="n">
        <v>-1</v>
      </c>
      <c r="O4656" s="3" t="n">
        <v>-1</v>
      </c>
      <c r="P4656" s="3" t="n">
        <v>9</v>
      </c>
      <c r="Q4656" s="3" t="n">
        <v>24.2</v>
      </c>
      <c r="R4656" s="3" t="s">
        <v>13600</v>
      </c>
      <c r="S4656" s="4" t="n">
        <v>45747.7600347222</v>
      </c>
      <c r="T4656" s="3" t="s">
        <v>65</v>
      </c>
      <c r="U4656" s="3" t="s">
        <v>65</v>
      </c>
      <c r="V4656" s="3" t="n">
        <v>0</v>
      </c>
      <c r="W4656" s="3" t="n">
        <v>0</v>
      </c>
      <c r="X4656" s="3" t="n">
        <v>0</v>
      </c>
      <c r="Y4656" s="3" t="s">
        <v>30</v>
      </c>
      <c r="Z4656" s="3" t="s">
        <v>30</v>
      </c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  <c r="BD4656" s="3"/>
      <c r="BE4656" s="3"/>
      <c r="BF4656" s="3"/>
      <c r="BG4656" s="3"/>
      <c r="BH4656" s="3"/>
      <c r="BI4656" s="3"/>
      <c r="BJ4656" s="3"/>
    </row>
    <row r="4657" customFormat="false" ht="15.75" hidden="false" customHeight="false" outlineLevel="0" collapsed="false">
      <c r="A4657" s="3" t="n">
        <v>4656</v>
      </c>
      <c r="B4657" s="3" t="s">
        <v>13601</v>
      </c>
      <c r="C4657" s="3" t="s">
        <v>13602</v>
      </c>
      <c r="D4657" s="3" t="n">
        <v>1</v>
      </c>
      <c r="E4657" s="3" t="n">
        <v>2.2601684</v>
      </c>
      <c r="F4657" s="3" t="n">
        <v>33</v>
      </c>
      <c r="G4657" s="3" t="n">
        <v>33</v>
      </c>
      <c r="H4657" s="3" t="n">
        <v>5</v>
      </c>
      <c r="I4657" s="3" t="n">
        <v>5</v>
      </c>
      <c r="J4657" s="3" t="n">
        <v>73</v>
      </c>
      <c r="K4657" s="3" t="n">
        <v>73</v>
      </c>
      <c r="L4657" s="3" t="n">
        <v>17</v>
      </c>
      <c r="M4657" s="3" t="n">
        <v>17</v>
      </c>
      <c r="N4657" s="3" t="n">
        <v>31</v>
      </c>
      <c r="O4657" s="3" t="n">
        <v>31</v>
      </c>
      <c r="P4657" s="3" t="n">
        <v>8.7</v>
      </c>
      <c r="Q4657" s="3" t="n">
        <v>24.2</v>
      </c>
      <c r="R4657" s="3" t="s">
        <v>13603</v>
      </c>
      <c r="S4657" s="4" t="n">
        <v>45747.7601736111</v>
      </c>
      <c r="T4657" s="3" t="s">
        <v>65</v>
      </c>
      <c r="U4657" s="3" t="s">
        <v>65</v>
      </c>
      <c r="V4657" s="3" t="n">
        <v>1</v>
      </c>
      <c r="W4657" s="3" t="n">
        <v>1</v>
      </c>
      <c r="X4657" s="3" t="n">
        <v>0</v>
      </c>
      <c r="Y4657" s="3" t="s">
        <v>30</v>
      </c>
      <c r="Z4657" s="3" t="s">
        <v>30</v>
      </c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/>
      <c r="BB4657" s="3"/>
      <c r="BC4657" s="3"/>
      <c r="BD4657" s="3"/>
      <c r="BE4657" s="3"/>
      <c r="BF4657" s="3"/>
      <c r="BG4657" s="3"/>
      <c r="BH4657" s="3"/>
      <c r="BI4657" s="3"/>
      <c r="BJ4657" s="3"/>
    </row>
    <row r="4658" customFormat="false" ht="15.75" hidden="false" customHeight="false" outlineLevel="0" collapsed="false">
      <c r="A4658" s="3" t="n">
        <v>4657</v>
      </c>
      <c r="B4658" s="3" t="s">
        <v>13604</v>
      </c>
      <c r="C4658" s="3" t="s">
        <v>13605</v>
      </c>
      <c r="D4658" s="3" t="n">
        <v>1</v>
      </c>
      <c r="E4658" s="3" t="n">
        <v>0.5825422</v>
      </c>
      <c r="F4658" s="3" t="n">
        <v>24</v>
      </c>
      <c r="G4658" s="3" t="n">
        <v>24</v>
      </c>
      <c r="H4658" s="3" t="n">
        <v>12</v>
      </c>
      <c r="I4658" s="3" t="n">
        <v>12</v>
      </c>
      <c r="J4658" s="3" t="n">
        <v>29</v>
      </c>
      <c r="K4658" s="3" t="n">
        <v>29</v>
      </c>
      <c r="L4658" s="3" t="n">
        <v>2</v>
      </c>
      <c r="M4658" s="3" t="n">
        <v>2</v>
      </c>
      <c r="N4658" s="3" t="n">
        <v>3</v>
      </c>
      <c r="O4658" s="3" t="n">
        <v>3</v>
      </c>
      <c r="P4658" s="3" t="n">
        <v>8.9</v>
      </c>
      <c r="Q4658" s="3" t="n">
        <v>24.2</v>
      </c>
      <c r="R4658" s="3" t="s">
        <v>13606</v>
      </c>
      <c r="S4658" s="4" t="n">
        <v>45747.7602662037</v>
      </c>
      <c r="T4658" s="3" t="s">
        <v>37</v>
      </c>
      <c r="U4658" s="3" t="s">
        <v>37</v>
      </c>
      <c r="V4658" s="3" t="n">
        <v>1</v>
      </c>
      <c r="W4658" s="3" t="n">
        <v>1</v>
      </c>
      <c r="X4658" s="3" t="n">
        <v>0</v>
      </c>
      <c r="Y4658" s="3" t="s">
        <v>30</v>
      </c>
      <c r="Z4658" s="3" t="s">
        <v>30</v>
      </c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/>
      <c r="BB4658" s="3"/>
      <c r="BC4658" s="3"/>
      <c r="BD4658" s="3"/>
      <c r="BE4658" s="3"/>
      <c r="BF4658" s="3"/>
      <c r="BG4658" s="3"/>
      <c r="BH4658" s="3"/>
      <c r="BI4658" s="3"/>
      <c r="BJ4658" s="3"/>
    </row>
    <row r="4659" customFormat="false" ht="15.75" hidden="false" customHeight="false" outlineLevel="0" collapsed="false">
      <c r="A4659" s="3" t="n">
        <v>4658</v>
      </c>
      <c r="B4659" s="3" t="s">
        <v>13607</v>
      </c>
      <c r="C4659" s="3" t="s">
        <v>13608</v>
      </c>
      <c r="D4659" s="3" t="n">
        <v>1</v>
      </c>
      <c r="E4659" s="3" t="n">
        <v>0.4880641</v>
      </c>
      <c r="F4659" s="3" t="n">
        <v>12</v>
      </c>
      <c r="G4659" s="3" t="n">
        <v>12</v>
      </c>
      <c r="H4659" s="3" t="n">
        <v>3</v>
      </c>
      <c r="I4659" s="3" t="n">
        <v>3</v>
      </c>
      <c r="J4659" s="3" t="n">
        <v>13</v>
      </c>
      <c r="K4659" s="3" t="n">
        <v>13</v>
      </c>
      <c r="L4659" s="3" t="n">
        <v>5</v>
      </c>
      <c r="M4659" s="3" t="n">
        <v>5</v>
      </c>
      <c r="N4659" s="3" t="n">
        <v>0</v>
      </c>
      <c r="O4659" s="3" t="n">
        <v>0</v>
      </c>
      <c r="P4659" s="3" t="n">
        <v>8.4</v>
      </c>
      <c r="Q4659" s="3" t="n">
        <v>24.2</v>
      </c>
      <c r="R4659" s="3" t="s">
        <v>13609</v>
      </c>
      <c r="S4659" s="4" t="n">
        <v>45747.7603356482</v>
      </c>
      <c r="T4659" s="3" t="s">
        <v>65</v>
      </c>
      <c r="U4659" s="3" t="s">
        <v>65</v>
      </c>
      <c r="V4659" s="3" t="n">
        <v>1</v>
      </c>
      <c r="W4659" s="3" t="n">
        <v>1</v>
      </c>
      <c r="X4659" s="3" t="n">
        <v>0</v>
      </c>
      <c r="Y4659" s="3" t="s">
        <v>30</v>
      </c>
      <c r="Z4659" s="3" t="s">
        <v>30</v>
      </c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  <c r="BD4659" s="3"/>
      <c r="BE4659" s="3"/>
      <c r="BF4659" s="3"/>
      <c r="BG4659" s="3"/>
      <c r="BH4659" s="3"/>
      <c r="BI4659" s="3"/>
      <c r="BJ4659" s="3"/>
    </row>
    <row r="4660" customFormat="false" ht="15.75" hidden="false" customHeight="false" outlineLevel="0" collapsed="false">
      <c r="A4660" s="3" t="n">
        <v>4659</v>
      </c>
      <c r="B4660" s="3" t="s">
        <v>13610</v>
      </c>
      <c r="C4660" s="3" t="s">
        <v>13611</v>
      </c>
      <c r="D4660" s="3" t="n">
        <v>1</v>
      </c>
      <c r="E4660" s="3" t="n">
        <v>0.882552</v>
      </c>
      <c r="F4660" s="3" t="n">
        <v>31</v>
      </c>
      <c r="G4660" s="3" t="n">
        <v>31</v>
      </c>
      <c r="H4660" s="3" t="n">
        <v>3</v>
      </c>
      <c r="I4660" s="3" t="n">
        <v>3</v>
      </c>
      <c r="J4660" s="3" t="n">
        <v>50</v>
      </c>
      <c r="K4660" s="3" t="n">
        <v>50</v>
      </c>
      <c r="L4660" s="3" t="n">
        <v>14</v>
      </c>
      <c r="M4660" s="3" t="n">
        <v>14</v>
      </c>
      <c r="N4660" s="3" t="n">
        <v>0</v>
      </c>
      <c r="O4660" s="3" t="n">
        <v>0</v>
      </c>
      <c r="P4660" s="3" t="n">
        <v>8.4</v>
      </c>
      <c r="Q4660" s="3" t="n">
        <v>24.2</v>
      </c>
      <c r="R4660" s="3" t="s">
        <v>13612</v>
      </c>
      <c r="S4660" s="4" t="n">
        <v>45747.7604398148</v>
      </c>
      <c r="T4660" s="3" t="s">
        <v>65</v>
      </c>
      <c r="U4660" s="3" t="s">
        <v>65</v>
      </c>
      <c r="V4660" s="3" t="n">
        <v>1</v>
      </c>
      <c r="W4660" s="3" t="n">
        <v>1</v>
      </c>
      <c r="X4660" s="3" t="n">
        <v>0</v>
      </c>
      <c r="Y4660" s="3" t="s">
        <v>30</v>
      </c>
      <c r="Z4660" s="3" t="s">
        <v>30</v>
      </c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/>
      <c r="BD4660" s="3"/>
      <c r="BE4660" s="3"/>
      <c r="BF4660" s="3"/>
      <c r="BG4660" s="3"/>
      <c r="BH4660" s="3"/>
      <c r="BI4660" s="3"/>
      <c r="BJ4660" s="3"/>
    </row>
    <row r="4661" customFormat="false" ht="15.75" hidden="false" customHeight="false" outlineLevel="0" collapsed="false">
      <c r="A4661" s="3" t="n">
        <v>4660</v>
      </c>
      <c r="B4661" s="3" t="s">
        <v>13613</v>
      </c>
      <c r="C4661" s="3" t="s">
        <v>13614</v>
      </c>
      <c r="D4661" s="3" t="n">
        <v>1</v>
      </c>
      <c r="E4661" s="3" t="n">
        <v>0.6128568</v>
      </c>
      <c r="F4661" s="3" t="n">
        <v>21</v>
      </c>
      <c r="G4661" s="3" t="n">
        <v>21</v>
      </c>
      <c r="H4661" s="3" t="n">
        <v>3</v>
      </c>
      <c r="I4661" s="3" t="n">
        <v>3</v>
      </c>
      <c r="J4661" s="3" t="n">
        <v>28</v>
      </c>
      <c r="K4661" s="3" t="n">
        <v>28</v>
      </c>
      <c r="L4661" s="3" t="n">
        <v>10</v>
      </c>
      <c r="M4661" s="3" t="n">
        <v>10</v>
      </c>
      <c r="N4661" s="3" t="n">
        <v>0</v>
      </c>
      <c r="O4661" s="3" t="n">
        <v>0</v>
      </c>
      <c r="P4661" s="3" t="n">
        <v>8.4</v>
      </c>
      <c r="Q4661" s="3" t="n">
        <v>24.2</v>
      </c>
      <c r="R4661" s="3" t="s">
        <v>13615</v>
      </c>
      <c r="S4661" s="4" t="n">
        <v>45747.7605555556</v>
      </c>
      <c r="T4661" s="3" t="s">
        <v>65</v>
      </c>
      <c r="U4661" s="3" t="s">
        <v>65</v>
      </c>
      <c r="V4661" s="3" t="n">
        <v>1</v>
      </c>
      <c r="W4661" s="3" t="n">
        <v>1</v>
      </c>
      <c r="X4661" s="3" t="n">
        <v>0</v>
      </c>
      <c r="Y4661" s="3" t="s">
        <v>30</v>
      </c>
      <c r="Z4661" s="3" t="s">
        <v>30</v>
      </c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/>
      <c r="BB4661" s="3"/>
      <c r="BC4661" s="3"/>
      <c r="BD4661" s="3"/>
      <c r="BE4661" s="3"/>
      <c r="BF4661" s="3"/>
      <c r="BG4661" s="3"/>
      <c r="BH4661" s="3"/>
      <c r="BI4661" s="3"/>
      <c r="BJ4661" s="3"/>
    </row>
    <row r="4662" customFormat="false" ht="15.75" hidden="false" customHeight="false" outlineLevel="0" collapsed="false">
      <c r="A4662" s="3" t="n">
        <v>4661</v>
      </c>
      <c r="B4662" s="3" t="s">
        <v>13616</v>
      </c>
      <c r="C4662" s="3" t="s">
        <v>13617</v>
      </c>
      <c r="D4662" s="3" t="n">
        <v>1</v>
      </c>
      <c r="E4662" s="3" t="n">
        <v>0.8634002</v>
      </c>
      <c r="F4662" s="3" t="n">
        <v>31</v>
      </c>
      <c r="G4662" s="3" t="n">
        <v>31</v>
      </c>
      <c r="H4662" s="3" t="n">
        <v>3</v>
      </c>
      <c r="I4662" s="3" t="n">
        <v>3</v>
      </c>
      <c r="J4662" s="3" t="n">
        <v>47</v>
      </c>
      <c r="K4662" s="3" t="n">
        <v>47</v>
      </c>
      <c r="L4662" s="3" t="n">
        <v>14</v>
      </c>
      <c r="M4662" s="3" t="n">
        <v>14</v>
      </c>
      <c r="N4662" s="3" t="n">
        <v>0</v>
      </c>
      <c r="O4662" s="3" t="n">
        <v>0</v>
      </c>
      <c r="P4662" s="3" t="n">
        <v>8.4</v>
      </c>
      <c r="Q4662" s="3" t="n">
        <v>24.2</v>
      </c>
      <c r="R4662" s="3" t="s">
        <v>13618</v>
      </c>
      <c r="S4662" s="4" t="n">
        <v>45747.7606597222</v>
      </c>
      <c r="T4662" s="3" t="s">
        <v>65</v>
      </c>
      <c r="U4662" s="3" t="s">
        <v>65</v>
      </c>
      <c r="V4662" s="3" t="n">
        <v>1</v>
      </c>
      <c r="W4662" s="3" t="n">
        <v>1</v>
      </c>
      <c r="X4662" s="3" t="n">
        <v>0</v>
      </c>
      <c r="Y4662" s="3" t="s">
        <v>30</v>
      </c>
      <c r="Z4662" s="3" t="s">
        <v>30</v>
      </c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  <c r="BD4662" s="3"/>
      <c r="BE4662" s="3"/>
      <c r="BF4662" s="3"/>
      <c r="BG4662" s="3"/>
      <c r="BH4662" s="3"/>
      <c r="BI4662" s="3"/>
      <c r="BJ4662" s="3"/>
    </row>
    <row r="4663" customFormat="false" ht="15.75" hidden="false" customHeight="false" outlineLevel="0" collapsed="false">
      <c r="A4663" s="3" t="n">
        <v>4662</v>
      </c>
      <c r="B4663" s="3" t="s">
        <v>13619</v>
      </c>
      <c r="C4663" s="3" t="s">
        <v>13620</v>
      </c>
      <c r="D4663" s="3" t="n">
        <v>1</v>
      </c>
      <c r="E4663" s="3" t="n">
        <v>0.8694394</v>
      </c>
      <c r="F4663" s="3" t="n">
        <v>20</v>
      </c>
      <c r="G4663" s="3" t="n">
        <v>20</v>
      </c>
      <c r="H4663" s="3" t="n">
        <v>7</v>
      </c>
      <c r="I4663" s="3" t="n">
        <v>7</v>
      </c>
      <c r="J4663" s="3" t="n">
        <v>22</v>
      </c>
      <c r="K4663" s="3" t="n">
        <v>22</v>
      </c>
      <c r="L4663" s="3" t="n">
        <v>1</v>
      </c>
      <c r="M4663" s="3" t="n">
        <v>1</v>
      </c>
      <c r="N4663" s="3" t="n">
        <v>0</v>
      </c>
      <c r="O4663" s="3" t="n">
        <v>0</v>
      </c>
      <c r="P4663" s="3" t="n">
        <v>8.4</v>
      </c>
      <c r="Q4663" s="3" t="n">
        <v>24.2</v>
      </c>
      <c r="R4663" s="3" t="s">
        <v>13621</v>
      </c>
      <c r="S4663" s="4" t="n">
        <v>45747.7607407407</v>
      </c>
      <c r="T4663" s="3" t="s">
        <v>65</v>
      </c>
      <c r="U4663" s="3" t="s">
        <v>65</v>
      </c>
      <c r="V4663" s="3" t="n">
        <v>1</v>
      </c>
      <c r="W4663" s="3" t="n">
        <v>1</v>
      </c>
      <c r="X4663" s="3" t="n">
        <v>0</v>
      </c>
      <c r="Y4663" s="3" t="s">
        <v>30</v>
      </c>
      <c r="Z4663" s="3" t="s">
        <v>30</v>
      </c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/>
      <c r="BB4663" s="3"/>
      <c r="BC4663" s="3"/>
      <c r="BD4663" s="3"/>
      <c r="BE4663" s="3"/>
      <c r="BF4663" s="3"/>
      <c r="BG4663" s="3"/>
      <c r="BH4663" s="3"/>
      <c r="BI4663" s="3"/>
      <c r="BJ4663" s="3"/>
    </row>
    <row r="4664" customFormat="false" ht="15.75" hidden="false" customHeight="false" outlineLevel="0" collapsed="false">
      <c r="A4664" s="3" t="n">
        <v>4663</v>
      </c>
      <c r="B4664" s="3" t="s">
        <v>13622</v>
      </c>
      <c r="C4664" s="3" t="s">
        <v>13623</v>
      </c>
      <c r="D4664" s="3" t="n">
        <v>1</v>
      </c>
      <c r="E4664" s="3" t="n">
        <v>1.3635206</v>
      </c>
      <c r="F4664" s="3" t="n">
        <v>12</v>
      </c>
      <c r="G4664" s="3" t="n">
        <v>12</v>
      </c>
      <c r="H4664" s="3" t="n">
        <v>5</v>
      </c>
      <c r="I4664" s="3" t="n">
        <v>5</v>
      </c>
      <c r="J4664" s="3" t="n">
        <v>19</v>
      </c>
      <c r="K4664" s="3" t="n">
        <v>19</v>
      </c>
      <c r="L4664" s="3" t="n">
        <v>4</v>
      </c>
      <c r="M4664" s="3" t="n">
        <v>4</v>
      </c>
      <c r="N4664" s="3" t="n">
        <v>0</v>
      </c>
      <c r="O4664" s="3" t="n">
        <v>0</v>
      </c>
      <c r="P4664" s="3" t="n">
        <v>8.4</v>
      </c>
      <c r="Q4664" s="3" t="n">
        <v>24.2</v>
      </c>
      <c r="R4664" s="3" t="s">
        <v>13624</v>
      </c>
      <c r="S4664" s="4" t="n">
        <v>45747.7608333333</v>
      </c>
      <c r="T4664" s="3" t="s">
        <v>65</v>
      </c>
      <c r="U4664" s="3" t="s">
        <v>65</v>
      </c>
      <c r="V4664" s="3" t="n">
        <v>1</v>
      </c>
      <c r="W4664" s="3" t="n">
        <v>1</v>
      </c>
      <c r="X4664" s="3" t="n">
        <v>0</v>
      </c>
      <c r="Y4664" s="3" t="s">
        <v>30</v>
      </c>
      <c r="Z4664" s="3" t="s">
        <v>30</v>
      </c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  <c r="BD4664" s="3"/>
      <c r="BE4664" s="3"/>
      <c r="BF4664" s="3"/>
      <c r="BG4664" s="3"/>
      <c r="BH4664" s="3"/>
      <c r="BI4664" s="3"/>
      <c r="BJ4664" s="3"/>
    </row>
    <row r="4665" customFormat="false" ht="15.75" hidden="false" customHeight="false" outlineLevel="0" collapsed="false">
      <c r="A4665" s="3" t="n">
        <v>4664</v>
      </c>
      <c r="B4665" s="3" t="s">
        <v>13625</v>
      </c>
      <c r="C4665" s="3" t="s">
        <v>13626</v>
      </c>
      <c r="D4665" s="3" t="n">
        <v>1</v>
      </c>
      <c r="E4665" s="3" t="n">
        <v>1.3159835</v>
      </c>
      <c r="F4665" s="3" t="n">
        <v>11</v>
      </c>
      <c r="G4665" s="3" t="n">
        <v>11</v>
      </c>
      <c r="H4665" s="3" t="n">
        <v>4</v>
      </c>
      <c r="I4665" s="3" t="n">
        <v>4</v>
      </c>
      <c r="J4665" s="3" t="n">
        <v>18</v>
      </c>
      <c r="K4665" s="3" t="n">
        <v>18</v>
      </c>
      <c r="L4665" s="3" t="n">
        <v>4</v>
      </c>
      <c r="M4665" s="3" t="n">
        <v>4</v>
      </c>
      <c r="N4665" s="3" t="n">
        <v>0</v>
      </c>
      <c r="O4665" s="3" t="n">
        <v>0</v>
      </c>
      <c r="P4665" s="3" t="n">
        <v>8.3</v>
      </c>
      <c r="Q4665" s="3" t="n">
        <v>24.2</v>
      </c>
      <c r="R4665" s="3" t="s">
        <v>13627</v>
      </c>
      <c r="S4665" s="4" t="n">
        <v>45747.7609259259</v>
      </c>
      <c r="T4665" s="3" t="s">
        <v>65</v>
      </c>
      <c r="U4665" s="3" t="s">
        <v>65</v>
      </c>
      <c r="V4665" s="3" t="n">
        <v>1</v>
      </c>
      <c r="W4665" s="3" t="n">
        <v>1</v>
      </c>
      <c r="X4665" s="3" t="n">
        <v>0</v>
      </c>
      <c r="Y4665" s="3" t="s">
        <v>30</v>
      </c>
      <c r="Z4665" s="3" t="s">
        <v>30</v>
      </c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  <c r="BD4665" s="3"/>
      <c r="BE4665" s="3"/>
      <c r="BF4665" s="3"/>
      <c r="BG4665" s="3"/>
      <c r="BH4665" s="3"/>
      <c r="BI4665" s="3"/>
      <c r="BJ4665" s="3"/>
    </row>
    <row r="4666" customFormat="false" ht="15.75" hidden="false" customHeight="false" outlineLevel="0" collapsed="false">
      <c r="A4666" s="3" t="n">
        <v>4665</v>
      </c>
      <c r="B4666" s="3" t="s">
        <v>13628</v>
      </c>
      <c r="C4666" s="3" t="s">
        <v>13629</v>
      </c>
      <c r="D4666" s="3" t="n">
        <v>1</v>
      </c>
      <c r="E4666" s="3" t="n">
        <v>3.451521</v>
      </c>
      <c r="F4666" s="3" t="n">
        <v>35</v>
      </c>
      <c r="G4666" s="3" t="n">
        <v>35</v>
      </c>
      <c r="H4666" s="3" t="n">
        <v>5</v>
      </c>
      <c r="I4666" s="3" t="n">
        <v>5</v>
      </c>
      <c r="J4666" s="3" t="n">
        <v>65</v>
      </c>
      <c r="K4666" s="3" t="n">
        <v>65</v>
      </c>
      <c r="L4666" s="3" t="n">
        <v>11</v>
      </c>
      <c r="M4666" s="3" t="n">
        <v>11</v>
      </c>
      <c r="N4666" s="3" t="n">
        <v>0</v>
      </c>
      <c r="O4666" s="3" t="n">
        <v>0</v>
      </c>
      <c r="P4666" s="3" t="n">
        <v>8.4</v>
      </c>
      <c r="Q4666" s="3" t="n">
        <v>24.2</v>
      </c>
      <c r="R4666" s="3" t="s">
        <v>13630</v>
      </c>
      <c r="S4666" s="4" t="n">
        <v>45747.7610532407</v>
      </c>
      <c r="T4666" s="3" t="s">
        <v>65</v>
      </c>
      <c r="U4666" s="3" t="s">
        <v>65</v>
      </c>
      <c r="V4666" s="3" t="n">
        <v>1</v>
      </c>
      <c r="W4666" s="3" t="n">
        <v>1</v>
      </c>
      <c r="X4666" s="3" t="n">
        <v>0</v>
      </c>
      <c r="Y4666" s="3" t="s">
        <v>30</v>
      </c>
      <c r="Z4666" s="3" t="s">
        <v>30</v>
      </c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/>
      <c r="BB4666" s="3"/>
      <c r="BC4666" s="3"/>
      <c r="BD4666" s="3"/>
      <c r="BE4666" s="3"/>
      <c r="BF4666" s="3"/>
      <c r="BG4666" s="3"/>
      <c r="BH4666" s="3"/>
      <c r="BI4666" s="3"/>
      <c r="BJ4666" s="3"/>
    </row>
    <row r="4667" customFormat="false" ht="15.75" hidden="false" customHeight="false" outlineLevel="0" collapsed="false">
      <c r="A4667" s="3" t="n">
        <v>4666</v>
      </c>
      <c r="B4667" s="3" t="s">
        <v>13631</v>
      </c>
      <c r="C4667" s="3" t="s">
        <v>13632</v>
      </c>
      <c r="D4667" s="3" t="n">
        <v>1</v>
      </c>
      <c r="E4667" s="3" t="n">
        <v>4.8653793</v>
      </c>
      <c r="F4667" s="3" t="n">
        <v>41</v>
      </c>
      <c r="G4667" s="3" t="n">
        <v>41</v>
      </c>
      <c r="H4667" s="3" t="n">
        <v>4</v>
      </c>
      <c r="I4667" s="3" t="n">
        <v>4</v>
      </c>
      <c r="J4667" s="3" t="n">
        <v>80</v>
      </c>
      <c r="K4667" s="3" t="n">
        <v>80</v>
      </c>
      <c r="L4667" s="3" t="n">
        <v>14</v>
      </c>
      <c r="M4667" s="3" t="n">
        <v>14</v>
      </c>
      <c r="N4667" s="3" t="n">
        <v>0</v>
      </c>
      <c r="O4667" s="3" t="n">
        <v>0</v>
      </c>
      <c r="P4667" s="3" t="n">
        <v>8.4</v>
      </c>
      <c r="Q4667" s="3" t="n">
        <v>24.2</v>
      </c>
      <c r="R4667" s="3" t="s">
        <v>13633</v>
      </c>
      <c r="S4667" s="4" t="n">
        <v>45747.7612152778</v>
      </c>
      <c r="T4667" s="3" t="s">
        <v>65</v>
      </c>
      <c r="U4667" s="3" t="s">
        <v>65</v>
      </c>
      <c r="V4667" s="3" t="n">
        <v>1</v>
      </c>
      <c r="W4667" s="3" t="n">
        <v>1</v>
      </c>
      <c r="X4667" s="3" t="n">
        <v>0</v>
      </c>
      <c r="Y4667" s="3" t="s">
        <v>30</v>
      </c>
      <c r="Z4667" s="3" t="s">
        <v>30</v>
      </c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/>
      <c r="BB4667" s="3"/>
      <c r="BC4667" s="3"/>
      <c r="BD4667" s="3"/>
      <c r="BE4667" s="3"/>
      <c r="BF4667" s="3"/>
      <c r="BG4667" s="3"/>
      <c r="BH4667" s="3"/>
      <c r="BI4667" s="3"/>
      <c r="BJ4667" s="3"/>
    </row>
    <row r="4668" customFormat="false" ht="15.75" hidden="false" customHeight="false" outlineLevel="0" collapsed="false">
      <c r="A4668" s="3" t="n">
        <v>4667</v>
      </c>
      <c r="B4668" s="3" t="s">
        <v>13634</v>
      </c>
      <c r="C4668" s="3" t="s">
        <v>13635</v>
      </c>
      <c r="D4668" s="3" t="n">
        <v>1</v>
      </c>
      <c r="E4668" s="3" t="n">
        <v>1.8276062</v>
      </c>
      <c r="F4668" s="3" t="n">
        <v>15</v>
      </c>
      <c r="G4668" s="3" t="n">
        <v>15</v>
      </c>
      <c r="H4668" s="3" t="n">
        <v>5</v>
      </c>
      <c r="I4668" s="3" t="n">
        <v>5</v>
      </c>
      <c r="J4668" s="3" t="n">
        <v>27</v>
      </c>
      <c r="K4668" s="3" t="n">
        <v>27</v>
      </c>
      <c r="L4668" s="3" t="n">
        <v>5</v>
      </c>
      <c r="M4668" s="3" t="n">
        <v>5</v>
      </c>
      <c r="N4668" s="3" t="n">
        <v>0</v>
      </c>
      <c r="O4668" s="3" t="n">
        <v>0</v>
      </c>
      <c r="P4668" s="3" t="n">
        <v>8.4</v>
      </c>
      <c r="Q4668" s="3" t="n">
        <v>24.2</v>
      </c>
      <c r="R4668" s="3" t="s">
        <v>13636</v>
      </c>
      <c r="S4668" s="4" t="n">
        <v>45747.7613310185</v>
      </c>
      <c r="T4668" s="3" t="s">
        <v>65</v>
      </c>
      <c r="U4668" s="3" t="s">
        <v>65</v>
      </c>
      <c r="V4668" s="3" t="n">
        <v>1</v>
      </c>
      <c r="W4668" s="3" t="n">
        <v>1</v>
      </c>
      <c r="X4668" s="3" t="n">
        <v>0</v>
      </c>
      <c r="Y4668" s="3" t="s">
        <v>30</v>
      </c>
      <c r="Z4668" s="3" t="s">
        <v>30</v>
      </c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  <c r="BD4668" s="3"/>
      <c r="BE4668" s="3"/>
      <c r="BF4668" s="3"/>
      <c r="BG4668" s="3"/>
      <c r="BH4668" s="3"/>
      <c r="BI4668" s="3"/>
      <c r="BJ4668" s="3"/>
    </row>
    <row r="4669" customFormat="false" ht="15.75" hidden="false" customHeight="false" outlineLevel="0" collapsed="false">
      <c r="A4669" s="3" t="n">
        <v>4668</v>
      </c>
      <c r="B4669" s="3" t="s">
        <v>13637</v>
      </c>
      <c r="C4669" s="3" t="s">
        <v>13638</v>
      </c>
      <c r="D4669" s="3" t="n">
        <v>1</v>
      </c>
      <c r="E4669" s="3" t="n">
        <v>1.9154156</v>
      </c>
      <c r="F4669" s="3" t="n">
        <v>25</v>
      </c>
      <c r="G4669" s="3" t="n">
        <v>25</v>
      </c>
      <c r="H4669" s="3" t="n">
        <v>5</v>
      </c>
      <c r="I4669" s="3" t="n">
        <v>5</v>
      </c>
      <c r="J4669" s="3" t="n">
        <v>37</v>
      </c>
      <c r="K4669" s="3" t="n">
        <v>37</v>
      </c>
      <c r="L4669" s="3" t="n">
        <v>7</v>
      </c>
      <c r="M4669" s="3" t="n">
        <v>7</v>
      </c>
      <c r="N4669" s="3" t="n">
        <v>0</v>
      </c>
      <c r="O4669" s="3" t="n">
        <v>0</v>
      </c>
      <c r="P4669" s="3" t="n">
        <v>8.4</v>
      </c>
      <c r="Q4669" s="3" t="n">
        <v>24.2</v>
      </c>
      <c r="R4669" s="3" t="s">
        <v>13639</v>
      </c>
      <c r="S4669" s="4" t="n">
        <v>45747.7614467593</v>
      </c>
      <c r="T4669" s="3" t="s">
        <v>65</v>
      </c>
      <c r="U4669" s="3" t="s">
        <v>65</v>
      </c>
      <c r="V4669" s="3" t="n">
        <v>1</v>
      </c>
      <c r="W4669" s="3" t="n">
        <v>1</v>
      </c>
      <c r="X4669" s="3" t="n">
        <v>0</v>
      </c>
      <c r="Y4669" s="3" t="s">
        <v>30</v>
      </c>
      <c r="Z4669" s="3" t="s">
        <v>30</v>
      </c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/>
      <c r="BB4669" s="3"/>
      <c r="BC4669" s="3"/>
      <c r="BD4669" s="3"/>
      <c r="BE4669" s="3"/>
      <c r="BF4669" s="3"/>
      <c r="BG4669" s="3"/>
      <c r="BH4669" s="3"/>
      <c r="BI4669" s="3"/>
      <c r="BJ4669" s="3"/>
    </row>
    <row r="4670" customFormat="false" ht="15.75" hidden="false" customHeight="false" outlineLevel="0" collapsed="false">
      <c r="A4670" s="3" t="n">
        <v>4669</v>
      </c>
      <c r="B4670" s="3" t="s">
        <v>13640</v>
      </c>
      <c r="C4670" s="3" t="s">
        <v>13641</v>
      </c>
      <c r="D4670" s="3" t="n">
        <v>1</v>
      </c>
      <c r="E4670" s="3" t="n">
        <v>2.5525872</v>
      </c>
      <c r="F4670" s="3" t="n">
        <v>64</v>
      </c>
      <c r="G4670" s="3" t="n">
        <v>64</v>
      </c>
      <c r="H4670" s="3" t="n">
        <v>6</v>
      </c>
      <c r="I4670" s="3" t="n">
        <v>6</v>
      </c>
      <c r="J4670" s="3" t="n">
        <v>90</v>
      </c>
      <c r="K4670" s="3" t="n">
        <v>90</v>
      </c>
      <c r="L4670" s="3" t="n">
        <v>16</v>
      </c>
      <c r="M4670" s="3" t="n">
        <v>16</v>
      </c>
      <c r="N4670" s="3" t="n">
        <v>0</v>
      </c>
      <c r="O4670" s="3" t="n">
        <v>-1</v>
      </c>
      <c r="P4670" s="3" t="n">
        <v>8.3</v>
      </c>
      <c r="Q4670" s="3" t="n">
        <v>24.2</v>
      </c>
      <c r="R4670" s="3" t="s">
        <v>13642</v>
      </c>
      <c r="S4670" s="4" t="n">
        <v>45747.7615972222</v>
      </c>
      <c r="T4670" s="3" t="s">
        <v>1920</v>
      </c>
      <c r="U4670" s="3" t="s">
        <v>1920</v>
      </c>
      <c r="V4670" s="3" t="n">
        <v>1</v>
      </c>
      <c r="W4670" s="3" t="n">
        <v>0</v>
      </c>
      <c r="X4670" s="3" t="n">
        <v>0</v>
      </c>
      <c r="Y4670" s="3" t="s">
        <v>30</v>
      </c>
      <c r="Z4670" s="3" t="s">
        <v>30</v>
      </c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/>
      <c r="BB4670" s="3"/>
      <c r="BC4670" s="3"/>
      <c r="BD4670" s="3"/>
      <c r="BE4670" s="3"/>
      <c r="BF4670" s="3"/>
      <c r="BG4670" s="3"/>
      <c r="BH4670" s="3"/>
      <c r="BI4670" s="3"/>
      <c r="BJ4670" s="3"/>
    </row>
    <row r="4671" customFormat="false" ht="15.75" hidden="false" customHeight="false" outlineLevel="0" collapsed="false">
      <c r="A4671" s="3" t="n">
        <v>4670</v>
      </c>
      <c r="B4671" s="3" t="s">
        <v>13643</v>
      </c>
      <c r="C4671" s="3" t="s">
        <v>13644</v>
      </c>
      <c r="D4671" s="3" t="n">
        <v>1</v>
      </c>
      <c r="E4671" s="3" t="n">
        <v>0.0345142</v>
      </c>
      <c r="F4671" s="3" t="n">
        <v>2</v>
      </c>
      <c r="G4671" s="3" t="n">
        <v>2</v>
      </c>
      <c r="H4671" s="3" t="n">
        <v>8</v>
      </c>
      <c r="I4671" s="3" t="n">
        <v>8</v>
      </c>
      <c r="J4671" s="3" t="n">
        <v>0</v>
      </c>
      <c r="K4671" s="3" t="n">
        <v>0</v>
      </c>
      <c r="L4671" s="3" t="n">
        <v>1</v>
      </c>
      <c r="M4671" s="3" t="n">
        <v>1</v>
      </c>
      <c r="N4671" s="3" t="n">
        <v>-1</v>
      </c>
      <c r="O4671" s="3" t="n">
        <v>-1</v>
      </c>
      <c r="P4671" s="3" t="n">
        <v>8.9</v>
      </c>
      <c r="Q4671" s="3" t="n">
        <v>24.2</v>
      </c>
      <c r="R4671" s="3" t="s">
        <v>13645</v>
      </c>
      <c r="S4671" s="4" t="n">
        <v>45747.7616203704</v>
      </c>
      <c r="T4671" s="3" t="s">
        <v>256</v>
      </c>
      <c r="U4671" s="3" t="s">
        <v>256</v>
      </c>
      <c r="V4671" s="3" t="n">
        <v>0</v>
      </c>
      <c r="W4671" s="3" t="n">
        <v>0</v>
      </c>
      <c r="X4671" s="3" t="n">
        <v>0</v>
      </c>
      <c r="Y4671" s="3" t="s">
        <v>30</v>
      </c>
      <c r="Z4671" s="3" t="s">
        <v>30</v>
      </c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/>
      <c r="BB4671" s="3"/>
      <c r="BC4671" s="3"/>
      <c r="BD4671" s="3"/>
      <c r="BE4671" s="3"/>
      <c r="BF4671" s="3"/>
      <c r="BG4671" s="3"/>
      <c r="BH4671" s="3"/>
      <c r="BI4671" s="3"/>
      <c r="BJ4671" s="3"/>
    </row>
    <row r="4672" customFormat="false" ht="15.75" hidden="false" customHeight="false" outlineLevel="0" collapsed="false">
      <c r="A4672" s="3" t="n">
        <v>4671</v>
      </c>
      <c r="B4672" s="3" t="s">
        <v>13646</v>
      </c>
      <c r="C4672" s="3" t="s">
        <v>13647</v>
      </c>
      <c r="D4672" s="3" t="n">
        <v>1</v>
      </c>
      <c r="E4672" s="3" t="n">
        <v>0.2638614</v>
      </c>
      <c r="F4672" s="3" t="n">
        <v>44</v>
      </c>
      <c r="G4672" s="3" t="n">
        <v>44</v>
      </c>
      <c r="H4672" s="3" t="n">
        <v>12</v>
      </c>
      <c r="I4672" s="3" t="n">
        <v>12</v>
      </c>
      <c r="J4672" s="3" t="n">
        <v>8</v>
      </c>
      <c r="K4672" s="3" t="n">
        <v>8</v>
      </c>
      <c r="L4672" s="3" t="n">
        <v>5</v>
      </c>
      <c r="M4672" s="3" t="n">
        <v>5</v>
      </c>
      <c r="N4672" s="3" t="n">
        <v>-1</v>
      </c>
      <c r="O4672" s="3" t="n">
        <v>-1</v>
      </c>
      <c r="P4672" s="3" t="n">
        <v>8.9</v>
      </c>
      <c r="Q4672" s="3" t="n">
        <v>24.2</v>
      </c>
      <c r="R4672" s="3" t="s">
        <v>13648</v>
      </c>
      <c r="S4672" s="4" t="n">
        <v>45747.7616435185</v>
      </c>
      <c r="T4672" s="3" t="s">
        <v>256</v>
      </c>
      <c r="U4672" s="3" t="s">
        <v>256</v>
      </c>
      <c r="V4672" s="3" t="n">
        <v>0</v>
      </c>
      <c r="W4672" s="3" t="n">
        <v>0</v>
      </c>
      <c r="X4672" s="3" t="n">
        <v>0</v>
      </c>
      <c r="Y4672" s="3" t="s">
        <v>30</v>
      </c>
      <c r="Z4672" s="3" t="s">
        <v>30</v>
      </c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  <c r="BD4672" s="3"/>
      <c r="BE4672" s="3"/>
      <c r="BF4672" s="3"/>
      <c r="BG4672" s="3"/>
      <c r="BH4672" s="3"/>
      <c r="BI4672" s="3"/>
      <c r="BJ4672" s="3"/>
    </row>
    <row r="4673" customFormat="false" ht="15.75" hidden="false" customHeight="false" outlineLevel="0" collapsed="false">
      <c r="A4673" s="3" t="n">
        <v>4672</v>
      </c>
      <c r="B4673" s="3" t="s">
        <v>13649</v>
      </c>
      <c r="C4673" s="3" t="s">
        <v>13650</v>
      </c>
      <c r="D4673" s="3" t="n">
        <v>1</v>
      </c>
      <c r="E4673" s="3" t="n">
        <v>0.5011144</v>
      </c>
      <c r="F4673" s="3" t="n">
        <v>55</v>
      </c>
      <c r="G4673" s="3" t="n">
        <v>55</v>
      </c>
      <c r="H4673" s="3" t="n">
        <v>9</v>
      </c>
      <c r="I4673" s="3" t="n">
        <v>9</v>
      </c>
      <c r="J4673" s="3" t="n">
        <v>49</v>
      </c>
      <c r="K4673" s="3" t="n">
        <v>49</v>
      </c>
      <c r="L4673" s="3" t="n">
        <v>8</v>
      </c>
      <c r="M4673" s="3" t="n">
        <v>8</v>
      </c>
      <c r="N4673" s="3" t="n">
        <v>-1</v>
      </c>
      <c r="O4673" s="3" t="n">
        <v>-1</v>
      </c>
      <c r="P4673" s="3" t="n">
        <v>8.9</v>
      </c>
      <c r="Q4673" s="3" t="n">
        <v>24.2</v>
      </c>
      <c r="R4673" s="3" t="s">
        <v>13651</v>
      </c>
      <c r="S4673" s="4" t="n">
        <v>45747.7616782407</v>
      </c>
      <c r="T4673" s="3" t="s">
        <v>29</v>
      </c>
      <c r="U4673" s="3" t="s">
        <v>29</v>
      </c>
      <c r="V4673" s="3" t="n">
        <v>0</v>
      </c>
      <c r="W4673" s="3" t="n">
        <v>0</v>
      </c>
      <c r="X4673" s="3" t="n">
        <v>0</v>
      </c>
      <c r="Y4673" s="3" t="s">
        <v>30</v>
      </c>
      <c r="Z4673" s="3" t="s">
        <v>30</v>
      </c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  <c r="BD4673" s="3"/>
      <c r="BE4673" s="3"/>
      <c r="BF4673" s="3"/>
      <c r="BG4673" s="3"/>
      <c r="BH4673" s="3"/>
      <c r="BI4673" s="3"/>
      <c r="BJ4673" s="3"/>
    </row>
    <row r="4674" customFormat="false" ht="15.75" hidden="false" customHeight="false" outlineLevel="0" collapsed="false">
      <c r="A4674" s="3" t="n">
        <v>4673</v>
      </c>
      <c r="B4674" s="3" t="s">
        <v>13652</v>
      </c>
      <c r="C4674" s="3" t="s">
        <v>13653</v>
      </c>
      <c r="D4674" s="3" t="n">
        <v>1</v>
      </c>
      <c r="E4674" s="3" t="n">
        <v>1.4503357</v>
      </c>
      <c r="F4674" s="3" t="n">
        <v>50</v>
      </c>
      <c r="G4674" s="3" t="n">
        <v>50</v>
      </c>
      <c r="H4674" s="3" t="n">
        <v>10</v>
      </c>
      <c r="I4674" s="3" t="n">
        <v>10</v>
      </c>
      <c r="J4674" s="3" t="n">
        <v>50</v>
      </c>
      <c r="K4674" s="3" t="n">
        <v>50</v>
      </c>
      <c r="L4674" s="3" t="n">
        <v>6</v>
      </c>
      <c r="M4674" s="3" t="n">
        <v>6</v>
      </c>
      <c r="N4674" s="3" t="n">
        <v>-1</v>
      </c>
      <c r="O4674" s="3" t="n">
        <v>-1</v>
      </c>
      <c r="P4674" s="3" t="n">
        <v>8.9</v>
      </c>
      <c r="Q4674" s="3" t="n">
        <v>24.2</v>
      </c>
      <c r="R4674" s="3" t="s">
        <v>13654</v>
      </c>
      <c r="S4674" s="4" t="n">
        <v>45747.7617361111</v>
      </c>
      <c r="T4674" s="3" t="s">
        <v>29</v>
      </c>
      <c r="U4674" s="3" t="s">
        <v>29</v>
      </c>
      <c r="V4674" s="3" t="n">
        <v>0</v>
      </c>
      <c r="W4674" s="3" t="n">
        <v>0</v>
      </c>
      <c r="X4674" s="3" t="n">
        <v>0</v>
      </c>
      <c r="Y4674" s="3" t="s">
        <v>30</v>
      </c>
      <c r="Z4674" s="3" t="s">
        <v>30</v>
      </c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/>
      <c r="BB4674" s="3"/>
      <c r="BC4674" s="3"/>
      <c r="BD4674" s="3"/>
      <c r="BE4674" s="3"/>
      <c r="BF4674" s="3"/>
      <c r="BG4674" s="3"/>
      <c r="BH4674" s="3"/>
      <c r="BI4674" s="3"/>
      <c r="BJ4674" s="3"/>
    </row>
    <row r="4675" customFormat="false" ht="15.75" hidden="false" customHeight="false" outlineLevel="0" collapsed="false">
      <c r="A4675" s="3" t="n">
        <v>4674</v>
      </c>
      <c r="B4675" s="3" t="s">
        <v>13655</v>
      </c>
      <c r="C4675" s="3" t="s">
        <v>13656</v>
      </c>
      <c r="D4675" s="3" t="n">
        <v>1</v>
      </c>
      <c r="E4675" s="3" t="n">
        <v>10.2194985</v>
      </c>
      <c r="F4675" s="3" t="n">
        <v>215</v>
      </c>
      <c r="G4675" s="3" t="n">
        <v>215</v>
      </c>
      <c r="H4675" s="3" t="n">
        <v>16</v>
      </c>
      <c r="I4675" s="3" t="n">
        <v>16</v>
      </c>
      <c r="J4675" s="3" t="n">
        <v>510</v>
      </c>
      <c r="K4675" s="3" t="n">
        <v>510</v>
      </c>
      <c r="L4675" s="3" t="n">
        <v>39</v>
      </c>
      <c r="M4675" s="3" t="n">
        <v>39</v>
      </c>
      <c r="N4675" s="3" t="n">
        <v>-1</v>
      </c>
      <c r="O4675" s="3" t="n">
        <v>-1</v>
      </c>
      <c r="P4675" s="3" t="n">
        <v>8.7</v>
      </c>
      <c r="Q4675" s="3" t="n">
        <v>24.2</v>
      </c>
      <c r="R4675" s="3" t="s">
        <v>13657</v>
      </c>
      <c r="S4675" s="4" t="n">
        <v>45747.7620949074</v>
      </c>
      <c r="T4675" s="3" t="s">
        <v>65</v>
      </c>
      <c r="U4675" s="3" t="s">
        <v>65</v>
      </c>
      <c r="V4675" s="3" t="n">
        <v>0</v>
      </c>
      <c r="W4675" s="3" t="n">
        <v>0</v>
      </c>
      <c r="X4675" s="3" t="n">
        <v>0</v>
      </c>
      <c r="Y4675" s="3" t="s">
        <v>30</v>
      </c>
      <c r="Z4675" s="3" t="s">
        <v>30</v>
      </c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/>
      <c r="BC4675" s="3"/>
      <c r="BD4675" s="3"/>
      <c r="BE4675" s="3"/>
      <c r="BF4675" s="3"/>
      <c r="BG4675" s="3"/>
      <c r="BH4675" s="3"/>
      <c r="BI4675" s="3"/>
      <c r="BJ4675" s="3"/>
    </row>
    <row r="4676" customFormat="false" ht="15.75" hidden="false" customHeight="false" outlineLevel="0" collapsed="false">
      <c r="A4676" s="3" t="n">
        <v>4675</v>
      </c>
      <c r="B4676" s="3" t="s">
        <v>13658</v>
      </c>
      <c r="C4676" s="3" t="s">
        <v>13659</v>
      </c>
      <c r="D4676" s="3" t="n">
        <v>1</v>
      </c>
      <c r="E4676" s="3" t="n">
        <v>1.6896388</v>
      </c>
      <c r="F4676" s="3" t="n">
        <v>6</v>
      </c>
      <c r="G4676" s="3" t="n">
        <v>6</v>
      </c>
      <c r="H4676" s="3" t="n">
        <v>5</v>
      </c>
      <c r="I4676" s="3" t="n">
        <v>5</v>
      </c>
      <c r="J4676" s="3" t="n">
        <v>8</v>
      </c>
      <c r="K4676" s="3" t="n">
        <v>8</v>
      </c>
      <c r="L4676" s="3" t="n">
        <v>1</v>
      </c>
      <c r="M4676" s="3" t="n">
        <v>1</v>
      </c>
      <c r="N4676" s="3" t="n">
        <v>0</v>
      </c>
      <c r="O4676" s="3" t="n">
        <v>0</v>
      </c>
      <c r="P4676" s="3" t="n">
        <v>8.4</v>
      </c>
      <c r="Q4676" s="3" t="n">
        <v>24.2</v>
      </c>
      <c r="R4676" s="3" t="s">
        <v>13660</v>
      </c>
      <c r="S4676" s="4" t="n">
        <v>45747.7621990741</v>
      </c>
      <c r="T4676" s="3" t="s">
        <v>65</v>
      </c>
      <c r="U4676" s="3" t="s">
        <v>65</v>
      </c>
      <c r="V4676" s="3" t="n">
        <v>1</v>
      </c>
      <c r="W4676" s="3" t="n">
        <v>1</v>
      </c>
      <c r="X4676" s="3" t="n">
        <v>0</v>
      </c>
      <c r="Y4676" s="3" t="s">
        <v>30</v>
      </c>
      <c r="Z4676" s="3" t="s">
        <v>30</v>
      </c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3"/>
      <c r="BB4676" s="3"/>
      <c r="BC4676" s="3"/>
      <c r="BD4676" s="3"/>
      <c r="BE4676" s="3"/>
      <c r="BF4676" s="3"/>
      <c r="BG4676" s="3"/>
      <c r="BH4676" s="3"/>
      <c r="BI4676" s="3"/>
      <c r="BJ4676" s="3"/>
    </row>
    <row r="4677" customFormat="false" ht="15.75" hidden="false" customHeight="false" outlineLevel="0" collapsed="false">
      <c r="A4677" s="3" t="n">
        <v>4676</v>
      </c>
      <c r="B4677" s="3" t="s">
        <v>13661</v>
      </c>
      <c r="C4677" s="3" t="s">
        <v>13662</v>
      </c>
      <c r="D4677" s="3" t="n">
        <v>1</v>
      </c>
      <c r="E4677" s="3" t="n">
        <v>1.4800169</v>
      </c>
      <c r="F4677" s="3" t="n">
        <v>6</v>
      </c>
      <c r="G4677" s="3" t="n">
        <v>6</v>
      </c>
      <c r="H4677" s="3" t="n">
        <v>4</v>
      </c>
      <c r="I4677" s="3" t="n">
        <v>4</v>
      </c>
      <c r="J4677" s="3" t="n">
        <v>8</v>
      </c>
      <c r="K4677" s="3" t="n">
        <v>8</v>
      </c>
      <c r="L4677" s="3" t="n">
        <v>0</v>
      </c>
      <c r="M4677" s="3" t="n">
        <v>0</v>
      </c>
      <c r="N4677" s="3" t="n">
        <v>0</v>
      </c>
      <c r="O4677" s="3" t="n">
        <v>0</v>
      </c>
      <c r="P4677" s="3" t="n">
        <v>8.4</v>
      </c>
      <c r="Q4677" s="3" t="n">
        <v>24.2</v>
      </c>
      <c r="R4677" s="3" t="s">
        <v>13663</v>
      </c>
      <c r="S4677" s="4" t="n">
        <v>45747.7623032407</v>
      </c>
      <c r="T4677" s="3" t="s">
        <v>65</v>
      </c>
      <c r="U4677" s="3" t="s">
        <v>65</v>
      </c>
      <c r="V4677" s="3" t="n">
        <v>1</v>
      </c>
      <c r="W4677" s="3" t="n">
        <v>1</v>
      </c>
      <c r="X4677" s="3" t="n">
        <v>0</v>
      </c>
      <c r="Y4677" s="3" t="s">
        <v>30</v>
      </c>
      <c r="Z4677" s="3" t="s">
        <v>30</v>
      </c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/>
      <c r="BB4677" s="3"/>
      <c r="BC4677" s="3"/>
      <c r="BD4677" s="3"/>
      <c r="BE4677" s="3"/>
      <c r="BF4677" s="3"/>
      <c r="BG4677" s="3"/>
      <c r="BH4677" s="3"/>
      <c r="BI4677" s="3"/>
      <c r="BJ4677" s="3"/>
    </row>
    <row r="4678" customFormat="false" ht="15.75" hidden="false" customHeight="false" outlineLevel="0" collapsed="false">
      <c r="A4678" s="3" t="n">
        <v>4677</v>
      </c>
      <c r="B4678" s="3" t="s">
        <v>13664</v>
      </c>
      <c r="C4678" s="3" t="s">
        <v>13665</v>
      </c>
      <c r="D4678" s="3" t="n">
        <v>1</v>
      </c>
      <c r="E4678" s="3" t="n">
        <v>1.5250829</v>
      </c>
      <c r="F4678" s="3" t="n">
        <v>7</v>
      </c>
      <c r="G4678" s="3" t="n">
        <v>7</v>
      </c>
      <c r="H4678" s="3" t="n">
        <v>6</v>
      </c>
      <c r="I4678" s="3" t="n">
        <v>6</v>
      </c>
      <c r="J4678" s="3" t="n">
        <v>8</v>
      </c>
      <c r="K4678" s="3" t="n">
        <v>8</v>
      </c>
      <c r="L4678" s="3" t="n">
        <v>0</v>
      </c>
      <c r="M4678" s="3" t="n">
        <v>0</v>
      </c>
      <c r="N4678" s="3" t="n">
        <v>0</v>
      </c>
      <c r="O4678" s="3" t="n">
        <v>0</v>
      </c>
      <c r="P4678" s="3" t="n">
        <v>8.4</v>
      </c>
      <c r="Q4678" s="3" t="n">
        <v>24.2</v>
      </c>
      <c r="R4678" s="3" t="s">
        <v>13666</v>
      </c>
      <c r="S4678" s="4" t="n">
        <v>45747.7624074074</v>
      </c>
      <c r="T4678" s="3" t="s">
        <v>65</v>
      </c>
      <c r="U4678" s="3" t="s">
        <v>65</v>
      </c>
      <c r="V4678" s="3" t="n">
        <v>1</v>
      </c>
      <c r="W4678" s="3" t="n">
        <v>1</v>
      </c>
      <c r="X4678" s="3" t="n">
        <v>0</v>
      </c>
      <c r="Y4678" s="3" t="s">
        <v>30</v>
      </c>
      <c r="Z4678" s="3" t="s">
        <v>30</v>
      </c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/>
      <c r="BB4678" s="3"/>
      <c r="BC4678" s="3"/>
      <c r="BD4678" s="3"/>
      <c r="BE4678" s="3"/>
      <c r="BF4678" s="3"/>
      <c r="BG4678" s="3"/>
      <c r="BH4678" s="3"/>
      <c r="BI4678" s="3"/>
      <c r="BJ4678" s="3"/>
    </row>
    <row r="4679" customFormat="false" ht="15.75" hidden="false" customHeight="false" outlineLevel="0" collapsed="false">
      <c r="A4679" s="3" t="n">
        <v>4678</v>
      </c>
      <c r="B4679" s="3" t="s">
        <v>13667</v>
      </c>
      <c r="C4679" s="3" t="s">
        <v>13668</v>
      </c>
      <c r="D4679" s="3" t="n">
        <v>1</v>
      </c>
      <c r="E4679" s="3" t="n">
        <v>1.7252571</v>
      </c>
      <c r="F4679" s="3" t="n">
        <v>7</v>
      </c>
      <c r="G4679" s="3" t="n">
        <v>7</v>
      </c>
      <c r="H4679" s="3" t="n">
        <v>6</v>
      </c>
      <c r="I4679" s="3" t="n">
        <v>6</v>
      </c>
      <c r="J4679" s="3" t="n">
        <v>8</v>
      </c>
      <c r="K4679" s="3" t="n">
        <v>8</v>
      </c>
      <c r="L4679" s="3" t="n">
        <v>1</v>
      </c>
      <c r="M4679" s="3" t="n">
        <v>1</v>
      </c>
      <c r="N4679" s="3" t="n">
        <v>0</v>
      </c>
      <c r="O4679" s="3" t="n">
        <v>0</v>
      </c>
      <c r="P4679" s="3" t="n">
        <v>8.4</v>
      </c>
      <c r="Q4679" s="3" t="n">
        <v>24.2</v>
      </c>
      <c r="R4679" s="3" t="s">
        <v>13669</v>
      </c>
      <c r="S4679" s="4" t="n">
        <v>45747.7625115741</v>
      </c>
      <c r="T4679" s="3" t="s">
        <v>65</v>
      </c>
      <c r="U4679" s="3" t="s">
        <v>65</v>
      </c>
      <c r="V4679" s="3" t="n">
        <v>1</v>
      </c>
      <c r="W4679" s="3" t="n">
        <v>1</v>
      </c>
      <c r="X4679" s="3" t="n">
        <v>0</v>
      </c>
      <c r="Y4679" s="3" t="s">
        <v>30</v>
      </c>
      <c r="Z4679" s="3" t="s">
        <v>30</v>
      </c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3"/>
      <c r="BB4679" s="3"/>
      <c r="BC4679" s="3"/>
      <c r="BD4679" s="3"/>
      <c r="BE4679" s="3"/>
      <c r="BF4679" s="3"/>
      <c r="BG4679" s="3"/>
      <c r="BH4679" s="3"/>
      <c r="BI4679" s="3"/>
      <c r="BJ4679" s="3"/>
    </row>
    <row r="4680" customFormat="false" ht="15.75" hidden="false" customHeight="false" outlineLevel="0" collapsed="false">
      <c r="A4680" s="3" t="n">
        <v>4679</v>
      </c>
      <c r="B4680" s="3" t="s">
        <v>13670</v>
      </c>
      <c r="C4680" s="3" t="s">
        <v>13671</v>
      </c>
      <c r="D4680" s="3" t="n">
        <v>1</v>
      </c>
      <c r="E4680" s="3" t="n">
        <v>5.0878503</v>
      </c>
      <c r="F4680" s="3" t="n">
        <v>24</v>
      </c>
      <c r="G4680" s="3" t="n">
        <v>24</v>
      </c>
      <c r="H4680" s="3" t="n">
        <v>4</v>
      </c>
      <c r="I4680" s="3" t="n">
        <v>4</v>
      </c>
      <c r="J4680" s="3" t="n">
        <v>46</v>
      </c>
      <c r="K4680" s="3" t="n">
        <v>46</v>
      </c>
      <c r="L4680" s="3" t="n">
        <v>12</v>
      </c>
      <c r="M4680" s="3" t="n">
        <v>12</v>
      </c>
      <c r="N4680" s="3" t="n">
        <v>69</v>
      </c>
      <c r="O4680" s="3" t="n">
        <v>-1</v>
      </c>
      <c r="P4680" s="3" t="n">
        <v>8.7</v>
      </c>
      <c r="Q4680" s="3" t="n">
        <v>24.2</v>
      </c>
      <c r="R4680" s="3" t="s">
        <v>13672</v>
      </c>
      <c r="S4680" s="4" t="n">
        <v>45747.7628935185</v>
      </c>
      <c r="T4680" s="3" t="s">
        <v>256</v>
      </c>
      <c r="U4680" s="3" t="s">
        <v>256</v>
      </c>
      <c r="V4680" s="3" t="n">
        <v>1</v>
      </c>
      <c r="W4680" s="3" t="n">
        <v>0</v>
      </c>
      <c r="X4680" s="3" t="n">
        <v>0</v>
      </c>
      <c r="Y4680" s="3" t="s">
        <v>30</v>
      </c>
      <c r="Z4680" s="3" t="s">
        <v>30</v>
      </c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  <c r="BD4680" s="3"/>
      <c r="BE4680" s="3"/>
      <c r="BF4680" s="3"/>
      <c r="BG4680" s="3"/>
      <c r="BH4680" s="3"/>
      <c r="BI4680" s="3"/>
      <c r="BJ4680" s="3"/>
    </row>
    <row r="4681" customFormat="false" ht="15.75" hidden="false" customHeight="false" outlineLevel="0" collapsed="false">
      <c r="A4681" s="3" t="n">
        <v>4680</v>
      </c>
      <c r="B4681" s="3" t="s">
        <v>13673</v>
      </c>
      <c r="C4681" s="3" t="s">
        <v>13674</v>
      </c>
      <c r="D4681" s="3" t="n">
        <v>1</v>
      </c>
      <c r="E4681" s="3" t="n">
        <v>11.1993606</v>
      </c>
      <c r="F4681" s="3" t="n">
        <v>148</v>
      </c>
      <c r="G4681" s="3" t="n">
        <v>148</v>
      </c>
      <c r="H4681" s="3" t="n">
        <v>18</v>
      </c>
      <c r="I4681" s="3" t="n">
        <v>18</v>
      </c>
      <c r="J4681" s="3" t="n">
        <v>210</v>
      </c>
      <c r="K4681" s="3" t="n">
        <v>210</v>
      </c>
      <c r="L4681" s="3" t="n">
        <v>15</v>
      </c>
      <c r="M4681" s="3" t="n">
        <v>15</v>
      </c>
      <c r="N4681" s="3" t="n">
        <v>10</v>
      </c>
      <c r="O4681" s="3" t="n">
        <v>8</v>
      </c>
      <c r="P4681" s="3" t="n">
        <v>8.7</v>
      </c>
      <c r="Q4681" s="3" t="n">
        <v>24.2</v>
      </c>
      <c r="R4681" s="3" t="s">
        <v>13675</v>
      </c>
      <c r="S4681" s="4" t="n">
        <v>45747.7632638889</v>
      </c>
      <c r="T4681" s="3" t="s">
        <v>65</v>
      </c>
      <c r="U4681" s="3" t="s">
        <v>65</v>
      </c>
      <c r="V4681" s="3" t="n">
        <v>1</v>
      </c>
      <c r="W4681" s="3" t="n">
        <v>1</v>
      </c>
      <c r="X4681" s="3" t="n">
        <v>0</v>
      </c>
      <c r="Y4681" s="3" t="s">
        <v>30</v>
      </c>
      <c r="Z4681" s="3" t="s">
        <v>30</v>
      </c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  <c r="BD4681" s="3"/>
      <c r="BE4681" s="3"/>
      <c r="BF4681" s="3"/>
      <c r="BG4681" s="3"/>
      <c r="BH4681" s="3"/>
      <c r="BI4681" s="3"/>
      <c r="BJ4681" s="3"/>
    </row>
    <row r="4682" customFormat="false" ht="15.75" hidden="false" customHeight="false" outlineLevel="0" collapsed="false">
      <c r="A4682" s="3" t="n">
        <v>4681</v>
      </c>
      <c r="B4682" s="3" t="s">
        <v>13676</v>
      </c>
      <c r="C4682" s="3" t="s">
        <v>13677</v>
      </c>
      <c r="D4682" s="3" t="n">
        <v>1</v>
      </c>
      <c r="E4682" s="3" t="n">
        <v>8.2786641</v>
      </c>
      <c r="F4682" s="3" t="n">
        <v>29</v>
      </c>
      <c r="G4682" s="3" t="n">
        <v>29</v>
      </c>
      <c r="H4682" s="3" t="n">
        <v>9</v>
      </c>
      <c r="I4682" s="3" t="n">
        <v>9</v>
      </c>
      <c r="J4682" s="3" t="n">
        <v>40</v>
      </c>
      <c r="K4682" s="3" t="n">
        <v>40</v>
      </c>
      <c r="L4682" s="3" t="n">
        <v>9</v>
      </c>
      <c r="M4682" s="3" t="n">
        <v>9</v>
      </c>
      <c r="N4682" s="3" t="n">
        <v>24</v>
      </c>
      <c r="O4682" s="3" t="n">
        <v>-1</v>
      </c>
      <c r="P4682" s="3" t="n">
        <v>8.9</v>
      </c>
      <c r="Q4682" s="3" t="n">
        <v>24.2</v>
      </c>
      <c r="R4682" s="3" t="s">
        <v>13678</v>
      </c>
      <c r="S4682" s="4" t="n">
        <v>45747.7637037037</v>
      </c>
      <c r="T4682" s="3" t="s">
        <v>256</v>
      </c>
      <c r="U4682" s="3" t="s">
        <v>256</v>
      </c>
      <c r="V4682" s="3" t="n">
        <v>1</v>
      </c>
      <c r="W4682" s="3" t="n">
        <v>0</v>
      </c>
      <c r="X4682" s="3" t="n">
        <v>0</v>
      </c>
      <c r="Y4682" s="3" t="s">
        <v>30</v>
      </c>
      <c r="Z4682" s="3" t="s">
        <v>30</v>
      </c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/>
      <c r="BB4682" s="3"/>
      <c r="BC4682" s="3"/>
      <c r="BD4682" s="3"/>
      <c r="BE4682" s="3"/>
      <c r="BF4682" s="3"/>
      <c r="BG4682" s="3"/>
      <c r="BH4682" s="3"/>
      <c r="BI4682" s="3"/>
      <c r="BJ4682" s="3"/>
    </row>
    <row r="4683" customFormat="false" ht="15.75" hidden="false" customHeight="false" outlineLevel="0" collapsed="false">
      <c r="A4683" s="3" t="n">
        <v>4682</v>
      </c>
      <c r="B4683" s="3" t="s">
        <v>13679</v>
      </c>
      <c r="C4683" s="3" t="s">
        <v>13680</v>
      </c>
      <c r="D4683" s="3" t="n">
        <v>1</v>
      </c>
      <c r="E4683" s="3" t="n">
        <v>4.7376216</v>
      </c>
      <c r="F4683" s="3" t="n">
        <v>95</v>
      </c>
      <c r="G4683" s="3" t="n">
        <v>95</v>
      </c>
      <c r="H4683" s="3" t="n">
        <v>3</v>
      </c>
      <c r="I4683" s="3" t="n">
        <v>3</v>
      </c>
      <c r="J4683" s="3" t="n">
        <v>299</v>
      </c>
      <c r="K4683" s="3" t="n">
        <v>299</v>
      </c>
      <c r="L4683" s="3" t="n">
        <v>15</v>
      </c>
      <c r="M4683" s="3" t="n">
        <v>15</v>
      </c>
      <c r="N4683" s="3" t="n">
        <v>-1</v>
      </c>
      <c r="O4683" s="3" t="n">
        <v>-1</v>
      </c>
      <c r="P4683" s="3" t="n">
        <v>8.7</v>
      </c>
      <c r="Q4683" s="3" t="n">
        <v>24.2</v>
      </c>
      <c r="R4683" s="3" t="s">
        <v>13681</v>
      </c>
      <c r="S4683" s="4" t="n">
        <v>45747.7639351852</v>
      </c>
      <c r="T4683" s="3" t="s">
        <v>256</v>
      </c>
      <c r="U4683" s="3" t="s">
        <v>256</v>
      </c>
      <c r="V4683" s="3" t="n">
        <v>0</v>
      </c>
      <c r="W4683" s="3" t="n">
        <v>0</v>
      </c>
      <c r="X4683" s="3" t="n">
        <v>0</v>
      </c>
      <c r="Y4683" s="3" t="s">
        <v>30</v>
      </c>
      <c r="Z4683" s="3" t="s">
        <v>30</v>
      </c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  <c r="BD4683" s="3"/>
      <c r="BE4683" s="3"/>
      <c r="BF4683" s="3"/>
      <c r="BG4683" s="3"/>
      <c r="BH4683" s="3"/>
      <c r="BI4683" s="3"/>
      <c r="BJ4683" s="3"/>
    </row>
    <row r="4684" customFormat="false" ht="15.75" hidden="false" customHeight="false" outlineLevel="0" collapsed="false">
      <c r="A4684" s="3" t="n">
        <v>4683</v>
      </c>
      <c r="B4684" s="3" t="s">
        <v>13682</v>
      </c>
      <c r="C4684" s="3" t="s">
        <v>13683</v>
      </c>
      <c r="D4684" s="3" t="n">
        <v>1</v>
      </c>
      <c r="E4684" s="3" t="n">
        <v>8.5458737</v>
      </c>
      <c r="F4684" s="3" t="n">
        <v>72</v>
      </c>
      <c r="G4684" s="3" t="n">
        <v>72</v>
      </c>
      <c r="H4684" s="3" t="n">
        <v>13</v>
      </c>
      <c r="I4684" s="3" t="n">
        <v>13</v>
      </c>
      <c r="J4684" s="3" t="n">
        <v>105</v>
      </c>
      <c r="K4684" s="3" t="n">
        <v>105</v>
      </c>
      <c r="L4684" s="3" t="n">
        <v>21</v>
      </c>
      <c r="M4684" s="3" t="n">
        <v>21</v>
      </c>
      <c r="N4684" s="3" t="n">
        <v>32</v>
      </c>
      <c r="O4684" s="3" t="n">
        <v>-1</v>
      </c>
      <c r="P4684" s="3" t="n">
        <v>8.9</v>
      </c>
      <c r="Q4684" s="3" t="n">
        <v>24.2</v>
      </c>
      <c r="R4684" s="3" t="s">
        <v>13684</v>
      </c>
      <c r="S4684" s="4" t="n">
        <v>45747.764375</v>
      </c>
      <c r="T4684" s="3" t="s">
        <v>4910</v>
      </c>
      <c r="U4684" s="3" t="s">
        <v>4910</v>
      </c>
      <c r="V4684" s="3" t="n">
        <v>1</v>
      </c>
      <c r="W4684" s="3" t="n">
        <v>0</v>
      </c>
      <c r="X4684" s="3" t="n">
        <v>0</v>
      </c>
      <c r="Y4684" s="3" t="s">
        <v>30</v>
      </c>
      <c r="Z4684" s="3" t="s">
        <v>30</v>
      </c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  <c r="AZ4684" s="3"/>
      <c r="BA4684" s="3"/>
      <c r="BB4684" s="3"/>
      <c r="BC4684" s="3"/>
      <c r="BD4684" s="3"/>
      <c r="BE4684" s="3"/>
      <c r="BF4684" s="3"/>
      <c r="BG4684" s="3"/>
      <c r="BH4684" s="3"/>
      <c r="BI4684" s="3"/>
      <c r="BJ4684" s="3"/>
    </row>
    <row r="4685" customFormat="false" ht="15.75" hidden="false" customHeight="false" outlineLevel="0" collapsed="false">
      <c r="A4685" s="3" t="n">
        <v>4684</v>
      </c>
      <c r="B4685" s="3" t="s">
        <v>13685</v>
      </c>
      <c r="C4685" s="3" t="s">
        <v>13686</v>
      </c>
      <c r="D4685" s="3" t="n">
        <v>1</v>
      </c>
      <c r="E4685" s="3" t="n">
        <v>3.6248735</v>
      </c>
      <c r="F4685" s="3" t="n">
        <v>10</v>
      </c>
      <c r="G4685" s="3" t="n">
        <v>10</v>
      </c>
      <c r="H4685" s="3" t="n">
        <v>7</v>
      </c>
      <c r="I4685" s="3" t="n">
        <v>7</v>
      </c>
      <c r="J4685" s="3" t="n">
        <v>10</v>
      </c>
      <c r="K4685" s="3" t="n">
        <v>10</v>
      </c>
      <c r="L4685" s="3" t="n">
        <v>0</v>
      </c>
      <c r="M4685" s="3" t="n">
        <v>0</v>
      </c>
      <c r="N4685" s="3" t="n">
        <v>-1</v>
      </c>
      <c r="O4685" s="3" t="n">
        <v>-1</v>
      </c>
      <c r="P4685" s="3" t="n">
        <v>9</v>
      </c>
      <c r="Q4685" s="3" t="n">
        <v>24.2</v>
      </c>
      <c r="R4685" s="3" t="s">
        <v>13687</v>
      </c>
      <c r="S4685" s="4" t="n">
        <v>45747.7647106481</v>
      </c>
      <c r="T4685" s="3" t="s">
        <v>37</v>
      </c>
      <c r="U4685" s="3" t="s">
        <v>37</v>
      </c>
      <c r="V4685" s="3" t="n">
        <v>0</v>
      </c>
      <c r="W4685" s="3" t="n">
        <v>0</v>
      </c>
      <c r="X4685" s="3" t="n">
        <v>0</v>
      </c>
      <c r="Y4685" s="3" t="s">
        <v>30</v>
      </c>
      <c r="Z4685" s="3" t="s">
        <v>30</v>
      </c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3"/>
      <c r="BB4685" s="3"/>
      <c r="BC4685" s="3"/>
      <c r="BD4685" s="3"/>
      <c r="BE4685" s="3"/>
      <c r="BF4685" s="3"/>
      <c r="BG4685" s="3"/>
      <c r="BH4685" s="3"/>
      <c r="BI4685" s="3"/>
      <c r="BJ4685" s="3"/>
    </row>
    <row r="4686" customFormat="false" ht="15.75" hidden="false" customHeight="false" outlineLevel="0" collapsed="false">
      <c r="A4686" s="3" t="n">
        <v>4685</v>
      </c>
      <c r="B4686" s="3" t="s">
        <v>13688</v>
      </c>
      <c r="C4686" s="3" t="s">
        <v>13689</v>
      </c>
      <c r="D4686" s="3" t="n">
        <v>1</v>
      </c>
      <c r="E4686" s="3" t="n">
        <v>0.2016822</v>
      </c>
      <c r="F4686" s="3" t="n">
        <v>3</v>
      </c>
      <c r="G4686" s="3" t="n">
        <v>3</v>
      </c>
      <c r="H4686" s="3" t="n">
        <v>1</v>
      </c>
      <c r="I4686" s="3" t="n">
        <v>1</v>
      </c>
      <c r="J4686" s="3" t="n">
        <v>5</v>
      </c>
      <c r="K4686" s="3" t="n">
        <v>5</v>
      </c>
      <c r="L4686" s="3" t="n">
        <v>0</v>
      </c>
      <c r="M4686" s="3" t="n">
        <v>0</v>
      </c>
      <c r="N4686" s="3" t="n">
        <v>0</v>
      </c>
      <c r="O4686" s="3" t="n">
        <v>-1</v>
      </c>
      <c r="P4686" s="3" t="n">
        <v>9</v>
      </c>
      <c r="Q4686" s="3" t="n">
        <v>24.2</v>
      </c>
      <c r="R4686" s="3" t="s">
        <v>13690</v>
      </c>
      <c r="S4686" s="4" t="n">
        <v>45747.7648032407</v>
      </c>
      <c r="T4686" s="3" t="s">
        <v>37</v>
      </c>
      <c r="U4686" s="3" t="s">
        <v>37</v>
      </c>
      <c r="V4686" s="3" t="n">
        <v>1</v>
      </c>
      <c r="W4686" s="3" t="n">
        <v>0</v>
      </c>
      <c r="X4686" s="3" t="n">
        <v>0</v>
      </c>
      <c r="Y4686" s="3" t="s">
        <v>30</v>
      </c>
      <c r="Z4686" s="3" t="s">
        <v>30</v>
      </c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3"/>
      <c r="BB4686" s="3"/>
      <c r="BC4686" s="3"/>
      <c r="BD4686" s="3"/>
      <c r="BE4686" s="3"/>
      <c r="BF4686" s="3"/>
      <c r="BG4686" s="3"/>
      <c r="BH4686" s="3"/>
      <c r="BI4686" s="3"/>
      <c r="BJ4686" s="3"/>
    </row>
    <row r="4687" customFormat="false" ht="15.75" hidden="false" customHeight="false" outlineLevel="0" collapsed="false">
      <c r="A4687" s="3" t="n">
        <v>4686</v>
      </c>
      <c r="B4687" s="3" t="s">
        <v>13691</v>
      </c>
      <c r="C4687" s="3" t="s">
        <v>13692</v>
      </c>
      <c r="D4687" s="3" t="n">
        <v>1</v>
      </c>
      <c r="E4687" s="3" t="n">
        <v>0.3323335</v>
      </c>
      <c r="F4687" s="3" t="n">
        <v>6</v>
      </c>
      <c r="G4687" s="3" t="n">
        <v>6</v>
      </c>
      <c r="H4687" s="3" t="n">
        <v>2</v>
      </c>
      <c r="I4687" s="3" t="n">
        <v>2</v>
      </c>
      <c r="J4687" s="3" t="n">
        <v>5</v>
      </c>
      <c r="K4687" s="3" t="n">
        <v>5</v>
      </c>
      <c r="L4687" s="3" t="n">
        <v>0</v>
      </c>
      <c r="M4687" s="3" t="n">
        <v>0</v>
      </c>
      <c r="N4687" s="3" t="n">
        <v>0</v>
      </c>
      <c r="O4687" s="3" t="n">
        <v>-1</v>
      </c>
      <c r="P4687" s="3" t="n">
        <v>9</v>
      </c>
      <c r="Q4687" s="3" t="n">
        <v>24.2</v>
      </c>
      <c r="R4687" s="3" t="s">
        <v>13693</v>
      </c>
      <c r="S4687" s="4" t="n">
        <v>45747.7648726852</v>
      </c>
      <c r="T4687" s="3" t="s">
        <v>37</v>
      </c>
      <c r="U4687" s="3" t="s">
        <v>37</v>
      </c>
      <c r="V4687" s="3" t="n">
        <v>1</v>
      </c>
      <c r="W4687" s="3" t="n">
        <v>0</v>
      </c>
      <c r="X4687" s="3" t="n">
        <v>0</v>
      </c>
      <c r="Y4687" s="3" t="s">
        <v>30</v>
      </c>
      <c r="Z4687" s="3" t="s">
        <v>30</v>
      </c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3"/>
      <c r="BB4687" s="3"/>
      <c r="BC4687" s="3"/>
      <c r="BD4687" s="3"/>
      <c r="BE4687" s="3"/>
      <c r="BF4687" s="3"/>
      <c r="BG4687" s="3"/>
      <c r="BH4687" s="3"/>
      <c r="BI4687" s="3"/>
      <c r="BJ4687" s="3"/>
    </row>
    <row r="4688" customFormat="false" ht="15.75" hidden="false" customHeight="false" outlineLevel="0" collapsed="false">
      <c r="A4688" s="3" t="n">
        <v>4687</v>
      </c>
      <c r="B4688" s="3" t="s">
        <v>13694</v>
      </c>
      <c r="C4688" s="3" t="s">
        <v>13695</v>
      </c>
      <c r="D4688" s="3" t="n">
        <v>1</v>
      </c>
      <c r="E4688" s="3" t="n">
        <v>3.6883973</v>
      </c>
      <c r="F4688" s="3" t="n">
        <v>55</v>
      </c>
      <c r="G4688" s="3" t="n">
        <v>55</v>
      </c>
      <c r="H4688" s="3" t="n">
        <v>13</v>
      </c>
      <c r="I4688" s="3" t="n">
        <v>13</v>
      </c>
      <c r="J4688" s="3" t="n">
        <v>54</v>
      </c>
      <c r="K4688" s="3" t="n">
        <v>54</v>
      </c>
      <c r="L4688" s="3" t="n">
        <v>8</v>
      </c>
      <c r="M4688" s="3" t="n">
        <v>8</v>
      </c>
      <c r="N4688" s="3" t="n">
        <v>-1</v>
      </c>
      <c r="O4688" s="3" t="n">
        <v>-1</v>
      </c>
      <c r="P4688" s="3" t="n">
        <v>9</v>
      </c>
      <c r="Q4688" s="3" t="n">
        <v>24.2</v>
      </c>
      <c r="R4688" s="3" t="s">
        <v>13696</v>
      </c>
      <c r="S4688" s="4" t="n">
        <v>45747.765</v>
      </c>
      <c r="T4688" s="3" t="s">
        <v>29</v>
      </c>
      <c r="U4688" s="3" t="s">
        <v>29</v>
      </c>
      <c r="V4688" s="3" t="n">
        <v>0</v>
      </c>
      <c r="W4688" s="3" t="n">
        <v>0</v>
      </c>
      <c r="X4688" s="3" t="n">
        <v>0</v>
      </c>
      <c r="Y4688" s="3" t="s">
        <v>30</v>
      </c>
      <c r="Z4688" s="3" t="s">
        <v>30</v>
      </c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/>
      <c r="BB4688" s="3"/>
      <c r="BC4688" s="3"/>
      <c r="BD4688" s="3"/>
      <c r="BE4688" s="3"/>
      <c r="BF4688" s="3"/>
      <c r="BG4688" s="3"/>
      <c r="BH4688" s="3"/>
      <c r="BI4688" s="3"/>
      <c r="BJ4688" s="3"/>
    </row>
    <row r="4689" customFormat="false" ht="15.75" hidden="false" customHeight="false" outlineLevel="0" collapsed="false">
      <c r="A4689" s="3" t="n">
        <v>4688</v>
      </c>
      <c r="B4689" s="3" t="s">
        <v>13697</v>
      </c>
      <c r="C4689" s="3" t="s">
        <v>13698</v>
      </c>
      <c r="D4689" s="3" t="n">
        <v>1</v>
      </c>
      <c r="E4689" s="3" t="n">
        <v>1.1726389</v>
      </c>
      <c r="F4689" s="3" t="n">
        <v>9</v>
      </c>
      <c r="G4689" s="3" t="n">
        <v>9</v>
      </c>
      <c r="H4689" s="3" t="n">
        <v>5</v>
      </c>
      <c r="I4689" s="3" t="n">
        <v>5</v>
      </c>
      <c r="J4689" s="3" t="n">
        <v>10</v>
      </c>
      <c r="K4689" s="3" t="n">
        <v>10</v>
      </c>
      <c r="L4689" s="3" t="n">
        <v>3</v>
      </c>
      <c r="M4689" s="3" t="n">
        <v>3</v>
      </c>
      <c r="N4689" s="3" t="n">
        <v>-1</v>
      </c>
      <c r="O4689" s="3" t="n">
        <v>-1</v>
      </c>
      <c r="P4689" s="3" t="n">
        <v>9</v>
      </c>
      <c r="Q4689" s="3" t="n">
        <v>24.2</v>
      </c>
      <c r="R4689" s="3" t="s">
        <v>13699</v>
      </c>
      <c r="S4689" s="4" t="n">
        <v>45747.7650694444</v>
      </c>
      <c r="T4689" s="3" t="s">
        <v>29</v>
      </c>
      <c r="U4689" s="3" t="s">
        <v>29</v>
      </c>
      <c r="V4689" s="3" t="n">
        <v>0</v>
      </c>
      <c r="W4689" s="3" t="n">
        <v>0</v>
      </c>
      <c r="X4689" s="3" t="n">
        <v>0</v>
      </c>
      <c r="Y4689" s="3" t="s">
        <v>30</v>
      </c>
      <c r="Z4689" s="3" t="s">
        <v>30</v>
      </c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/>
      <c r="BB4689" s="3"/>
      <c r="BC4689" s="3"/>
      <c r="BD4689" s="3"/>
      <c r="BE4689" s="3"/>
      <c r="BF4689" s="3"/>
      <c r="BG4689" s="3"/>
      <c r="BH4689" s="3"/>
      <c r="BI4689" s="3"/>
      <c r="BJ4689" s="3"/>
    </row>
    <row r="4690" customFormat="false" ht="15.75" hidden="false" customHeight="false" outlineLevel="0" collapsed="false">
      <c r="A4690" s="3" t="n">
        <v>4689</v>
      </c>
      <c r="B4690" s="3" t="s">
        <v>13700</v>
      </c>
      <c r="C4690" s="3" t="s">
        <v>13701</v>
      </c>
      <c r="D4690" s="3" t="n">
        <v>1</v>
      </c>
      <c r="E4690" s="3" t="n">
        <v>0.1103745</v>
      </c>
      <c r="F4690" s="3" t="n">
        <v>3</v>
      </c>
      <c r="G4690" s="3" t="n">
        <v>3</v>
      </c>
      <c r="H4690" s="3" t="n">
        <v>1</v>
      </c>
      <c r="I4690" s="3" t="n">
        <v>1</v>
      </c>
      <c r="J4690" s="3" t="n">
        <v>0</v>
      </c>
      <c r="K4690" s="3" t="n">
        <v>0</v>
      </c>
      <c r="L4690" s="3" t="n">
        <v>0</v>
      </c>
      <c r="M4690" s="3" t="n">
        <v>0</v>
      </c>
      <c r="N4690" s="3" t="n">
        <v>-1</v>
      </c>
      <c r="O4690" s="3" t="n">
        <v>-1</v>
      </c>
      <c r="P4690" s="3" t="n">
        <v>9</v>
      </c>
      <c r="Q4690" s="3" t="n">
        <v>24.2</v>
      </c>
      <c r="R4690" s="3" t="s">
        <v>13702</v>
      </c>
      <c r="S4690" s="4" t="n">
        <v>45747.7651157407</v>
      </c>
      <c r="T4690" s="3" t="s">
        <v>256</v>
      </c>
      <c r="U4690" s="3" t="s">
        <v>256</v>
      </c>
      <c r="V4690" s="3" t="n">
        <v>0</v>
      </c>
      <c r="W4690" s="3" t="n">
        <v>0</v>
      </c>
      <c r="X4690" s="3" t="n">
        <v>0</v>
      </c>
      <c r="Y4690" s="3" t="s">
        <v>30</v>
      </c>
      <c r="Z4690" s="3" t="s">
        <v>30</v>
      </c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/>
      <c r="BB4690" s="3"/>
      <c r="BC4690" s="3"/>
      <c r="BD4690" s="3"/>
      <c r="BE4690" s="3"/>
      <c r="BF4690" s="3"/>
      <c r="BG4690" s="3"/>
      <c r="BH4690" s="3"/>
      <c r="BI4690" s="3"/>
      <c r="BJ4690" s="3"/>
    </row>
    <row r="4691" customFormat="false" ht="15.75" hidden="false" customHeight="false" outlineLevel="0" collapsed="false">
      <c r="A4691" s="3" t="n">
        <v>4690</v>
      </c>
      <c r="B4691" s="3" t="s">
        <v>13703</v>
      </c>
      <c r="C4691" s="3" t="s">
        <v>13704</v>
      </c>
      <c r="D4691" s="3" t="n">
        <v>1</v>
      </c>
      <c r="E4691" s="3" t="n">
        <v>1.3780728</v>
      </c>
      <c r="F4691" s="3" t="n">
        <v>5</v>
      </c>
      <c r="G4691" s="3" t="n">
        <v>5</v>
      </c>
      <c r="H4691" s="3" t="n">
        <v>4</v>
      </c>
      <c r="I4691" s="3" t="n">
        <v>4</v>
      </c>
      <c r="J4691" s="3" t="n">
        <v>5</v>
      </c>
      <c r="K4691" s="3" t="n">
        <v>5</v>
      </c>
      <c r="L4691" s="3" t="n">
        <v>0</v>
      </c>
      <c r="M4691" s="3" t="n">
        <v>0</v>
      </c>
      <c r="N4691" s="3" t="n">
        <v>-1</v>
      </c>
      <c r="O4691" s="3" t="n">
        <v>0</v>
      </c>
      <c r="P4691" s="3" t="n">
        <v>9.1</v>
      </c>
      <c r="Q4691" s="3" t="n">
        <v>24.2</v>
      </c>
      <c r="R4691" s="3" t="s">
        <v>13705</v>
      </c>
      <c r="S4691" s="4" t="n">
        <v>45747.7651967593</v>
      </c>
      <c r="T4691" s="3" t="s">
        <v>37</v>
      </c>
      <c r="U4691" s="3" t="s">
        <v>37</v>
      </c>
      <c r="V4691" s="3" t="n">
        <v>0</v>
      </c>
      <c r="W4691" s="3" t="n">
        <v>1</v>
      </c>
      <c r="X4691" s="3" t="n">
        <v>0</v>
      </c>
      <c r="Y4691" s="3" t="s">
        <v>30</v>
      </c>
      <c r="Z4691" s="3" t="s">
        <v>30</v>
      </c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3"/>
      <c r="BB4691" s="3"/>
      <c r="BC4691" s="3"/>
      <c r="BD4691" s="3"/>
      <c r="BE4691" s="3"/>
      <c r="BF4691" s="3"/>
      <c r="BG4691" s="3"/>
      <c r="BH4691" s="3"/>
      <c r="BI4691" s="3"/>
      <c r="BJ4691" s="3"/>
    </row>
    <row r="4692" customFormat="false" ht="15.75" hidden="false" customHeight="false" outlineLevel="0" collapsed="false">
      <c r="A4692" s="3" t="n">
        <v>4691</v>
      </c>
      <c r="B4692" s="3" t="s">
        <v>13706</v>
      </c>
      <c r="C4692" s="3" t="s">
        <v>13707</v>
      </c>
      <c r="D4692" s="3" t="n">
        <v>1</v>
      </c>
      <c r="E4692" s="3" t="n">
        <v>1.5690709</v>
      </c>
      <c r="F4692" s="3" t="n">
        <v>8</v>
      </c>
      <c r="G4692" s="3" t="n">
        <v>8</v>
      </c>
      <c r="H4692" s="3" t="n">
        <v>7</v>
      </c>
      <c r="I4692" s="3" t="n">
        <v>7</v>
      </c>
      <c r="J4692" s="3" t="n">
        <v>7</v>
      </c>
      <c r="K4692" s="3" t="n">
        <v>7</v>
      </c>
      <c r="L4692" s="3" t="n">
        <v>1</v>
      </c>
      <c r="M4692" s="3" t="n">
        <v>1</v>
      </c>
      <c r="N4692" s="3" t="n">
        <v>-1</v>
      </c>
      <c r="O4692" s="3" t="n">
        <v>0</v>
      </c>
      <c r="P4692" s="3" t="n">
        <v>9.1</v>
      </c>
      <c r="Q4692" s="3" t="n">
        <v>24.2</v>
      </c>
      <c r="R4692" s="3" t="s">
        <v>13708</v>
      </c>
      <c r="S4692" s="4" t="n">
        <v>45747.7652893519</v>
      </c>
      <c r="T4692" s="3" t="s">
        <v>37</v>
      </c>
      <c r="U4692" s="3" t="s">
        <v>37</v>
      </c>
      <c r="V4692" s="3" t="n">
        <v>0</v>
      </c>
      <c r="W4692" s="3" t="n">
        <v>1</v>
      </c>
      <c r="X4692" s="3" t="n">
        <v>0</v>
      </c>
      <c r="Y4692" s="3" t="s">
        <v>30</v>
      </c>
      <c r="Z4692" s="3" t="s">
        <v>30</v>
      </c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3"/>
      <c r="BB4692" s="3"/>
      <c r="BC4692" s="3"/>
      <c r="BD4692" s="3"/>
      <c r="BE4692" s="3"/>
      <c r="BF4692" s="3"/>
      <c r="BG4692" s="3"/>
      <c r="BH4692" s="3"/>
      <c r="BI4692" s="3"/>
      <c r="BJ4692" s="3"/>
    </row>
    <row r="4693" customFormat="false" ht="15.75" hidden="false" customHeight="false" outlineLevel="0" collapsed="false">
      <c r="A4693" s="3" t="n">
        <v>4692</v>
      </c>
      <c r="B4693" s="3" t="s">
        <v>13709</v>
      </c>
      <c r="C4693" s="3" t="s">
        <v>13710</v>
      </c>
      <c r="D4693" s="3" t="n">
        <v>1</v>
      </c>
      <c r="E4693" s="3" t="n">
        <v>1.7063224</v>
      </c>
      <c r="F4693" s="3" t="n">
        <v>9</v>
      </c>
      <c r="G4693" s="3" t="n">
        <v>9</v>
      </c>
      <c r="H4693" s="3" t="n">
        <v>8</v>
      </c>
      <c r="I4693" s="3" t="n">
        <v>8</v>
      </c>
      <c r="J4693" s="3" t="n">
        <v>9</v>
      </c>
      <c r="K4693" s="3" t="n">
        <v>9</v>
      </c>
      <c r="L4693" s="3" t="n">
        <v>1</v>
      </c>
      <c r="M4693" s="3" t="n">
        <v>1</v>
      </c>
      <c r="N4693" s="3" t="n">
        <v>-1</v>
      </c>
      <c r="O4693" s="3" t="n">
        <v>-1</v>
      </c>
      <c r="P4693" s="3" t="n">
        <v>9.1</v>
      </c>
      <c r="Q4693" s="3" t="n">
        <v>24.2</v>
      </c>
      <c r="R4693" s="3" t="s">
        <v>13711</v>
      </c>
      <c r="S4693" s="4" t="n">
        <v>45747.7653819444</v>
      </c>
      <c r="T4693" s="3" t="s">
        <v>37</v>
      </c>
      <c r="U4693" s="3" t="s">
        <v>37</v>
      </c>
      <c r="V4693" s="3" t="n">
        <v>0</v>
      </c>
      <c r="W4693" s="3" t="n">
        <v>0</v>
      </c>
      <c r="X4693" s="3" t="n">
        <v>0</v>
      </c>
      <c r="Y4693" s="3" t="s">
        <v>30</v>
      </c>
      <c r="Z4693" s="3" t="s">
        <v>30</v>
      </c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  <c r="BD4693" s="3"/>
      <c r="BE4693" s="3"/>
      <c r="BF4693" s="3"/>
      <c r="BG4693" s="3"/>
      <c r="BH4693" s="3"/>
      <c r="BI4693" s="3"/>
      <c r="BJ4693" s="3"/>
    </row>
    <row r="4694" customFormat="false" ht="15.75" hidden="false" customHeight="false" outlineLevel="0" collapsed="false">
      <c r="A4694" s="3" t="n">
        <v>4693</v>
      </c>
      <c r="B4694" s="3" t="s">
        <v>13712</v>
      </c>
      <c r="C4694" s="3" t="s">
        <v>13713</v>
      </c>
      <c r="D4694" s="3" t="n">
        <v>1</v>
      </c>
      <c r="E4694" s="3" t="n">
        <v>2.7013347</v>
      </c>
      <c r="F4694" s="3" t="n">
        <v>15</v>
      </c>
      <c r="G4694" s="3" t="n">
        <v>15</v>
      </c>
      <c r="H4694" s="3" t="n">
        <v>10</v>
      </c>
      <c r="I4694" s="3" t="n">
        <v>10</v>
      </c>
      <c r="J4694" s="3" t="n">
        <v>22</v>
      </c>
      <c r="K4694" s="3" t="n">
        <v>22</v>
      </c>
      <c r="L4694" s="3" t="n">
        <v>1</v>
      </c>
      <c r="M4694" s="3" t="n">
        <v>1</v>
      </c>
      <c r="N4694" s="3" t="n">
        <v>-1</v>
      </c>
      <c r="O4694" s="3" t="n">
        <v>-1</v>
      </c>
      <c r="P4694" s="3" t="n">
        <v>9.1</v>
      </c>
      <c r="Q4694" s="3" t="n">
        <v>24.2</v>
      </c>
      <c r="R4694" s="3" t="s">
        <v>13714</v>
      </c>
      <c r="S4694" s="4" t="n">
        <v>45747.765474537</v>
      </c>
      <c r="T4694" s="3" t="s">
        <v>37</v>
      </c>
      <c r="U4694" s="3" t="s">
        <v>37</v>
      </c>
      <c r="V4694" s="3" t="n">
        <v>0</v>
      </c>
      <c r="W4694" s="3" t="n">
        <v>0</v>
      </c>
      <c r="X4694" s="3" t="n">
        <v>0</v>
      </c>
      <c r="Y4694" s="3" t="s">
        <v>30</v>
      </c>
      <c r="Z4694" s="3" t="s">
        <v>30</v>
      </c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/>
      <c r="BB4694" s="3"/>
      <c r="BC4694" s="3"/>
      <c r="BD4694" s="3"/>
      <c r="BE4694" s="3"/>
      <c r="BF4694" s="3"/>
      <c r="BG4694" s="3"/>
      <c r="BH4694" s="3"/>
      <c r="BI4694" s="3"/>
      <c r="BJ4694" s="3"/>
    </row>
    <row r="4695" customFormat="false" ht="15.75" hidden="false" customHeight="false" outlineLevel="0" collapsed="false">
      <c r="A4695" s="3" t="n">
        <v>4694</v>
      </c>
      <c r="B4695" s="3" t="s">
        <v>13715</v>
      </c>
      <c r="C4695" s="3" t="s">
        <v>13716</v>
      </c>
      <c r="D4695" s="3" t="n">
        <v>1</v>
      </c>
      <c r="E4695" s="3" t="n">
        <v>2.70514</v>
      </c>
      <c r="F4695" s="3" t="n">
        <v>19</v>
      </c>
      <c r="G4695" s="3" t="n">
        <v>19</v>
      </c>
      <c r="H4695" s="3" t="n">
        <v>10</v>
      </c>
      <c r="I4695" s="3" t="n">
        <v>10</v>
      </c>
      <c r="J4695" s="3" t="n">
        <v>29</v>
      </c>
      <c r="K4695" s="3" t="n">
        <v>29</v>
      </c>
      <c r="L4695" s="3" t="n">
        <v>1</v>
      </c>
      <c r="M4695" s="3" t="n">
        <v>1</v>
      </c>
      <c r="N4695" s="3" t="n">
        <v>-1</v>
      </c>
      <c r="O4695" s="3" t="n">
        <v>-1</v>
      </c>
      <c r="P4695" s="3" t="n">
        <v>9.1</v>
      </c>
      <c r="Q4695" s="3" t="n">
        <v>24.2</v>
      </c>
      <c r="R4695" s="3" t="s">
        <v>13717</v>
      </c>
      <c r="S4695" s="4" t="n">
        <v>45747.7655671296</v>
      </c>
      <c r="T4695" s="3" t="s">
        <v>37</v>
      </c>
      <c r="U4695" s="3" t="s">
        <v>37</v>
      </c>
      <c r="V4695" s="3" t="n">
        <v>0</v>
      </c>
      <c r="W4695" s="3" t="n">
        <v>0</v>
      </c>
      <c r="X4695" s="3" t="n">
        <v>0</v>
      </c>
      <c r="Y4695" s="3" t="s">
        <v>30</v>
      </c>
      <c r="Z4695" s="3" t="s">
        <v>30</v>
      </c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  <c r="BD4695" s="3"/>
      <c r="BE4695" s="3"/>
      <c r="BF4695" s="3"/>
      <c r="BG4695" s="3"/>
      <c r="BH4695" s="3"/>
      <c r="BI4695" s="3"/>
      <c r="BJ4695" s="3"/>
    </row>
    <row r="4696" customFormat="false" ht="15.75" hidden="false" customHeight="false" outlineLevel="0" collapsed="false">
      <c r="A4696" s="3" t="n">
        <v>4695</v>
      </c>
      <c r="B4696" s="3" t="s">
        <v>13718</v>
      </c>
      <c r="C4696" s="3" t="s">
        <v>13719</v>
      </c>
      <c r="D4696" s="3" t="n">
        <v>1</v>
      </c>
      <c r="E4696" s="3" t="n">
        <v>0.6076734</v>
      </c>
      <c r="F4696" s="3" t="n">
        <v>17</v>
      </c>
      <c r="G4696" s="3" t="n">
        <v>17</v>
      </c>
      <c r="H4696" s="3" t="n">
        <v>8</v>
      </c>
      <c r="I4696" s="3" t="n">
        <v>8</v>
      </c>
      <c r="J4696" s="3" t="n">
        <v>14</v>
      </c>
      <c r="K4696" s="3" t="n">
        <v>14</v>
      </c>
      <c r="L4696" s="3" t="n">
        <v>4</v>
      </c>
      <c r="M4696" s="3" t="n">
        <v>4</v>
      </c>
      <c r="N4696" s="3" t="n">
        <v>-1</v>
      </c>
      <c r="O4696" s="3" t="n">
        <v>0</v>
      </c>
      <c r="P4696" s="3" t="n">
        <v>9.1</v>
      </c>
      <c r="Q4696" s="3" t="n">
        <v>24.2</v>
      </c>
      <c r="R4696" s="3" t="s">
        <v>13720</v>
      </c>
      <c r="S4696" s="4" t="n">
        <v>45747.765625</v>
      </c>
      <c r="T4696" s="3" t="s">
        <v>29</v>
      </c>
      <c r="U4696" s="3" t="s">
        <v>29</v>
      </c>
      <c r="V4696" s="3" t="n">
        <v>0</v>
      </c>
      <c r="W4696" s="3" t="n">
        <v>1</v>
      </c>
      <c r="X4696" s="3" t="n">
        <v>0</v>
      </c>
      <c r="Y4696" s="3" t="s">
        <v>30</v>
      </c>
      <c r="Z4696" s="3" t="s">
        <v>30</v>
      </c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/>
      <c r="BB4696" s="3"/>
      <c r="BC4696" s="3"/>
      <c r="BD4696" s="3"/>
      <c r="BE4696" s="3"/>
      <c r="BF4696" s="3"/>
      <c r="BG4696" s="3"/>
      <c r="BH4696" s="3"/>
      <c r="BI4696" s="3"/>
      <c r="BJ4696" s="3"/>
    </row>
    <row r="4697" customFormat="false" ht="15.75" hidden="false" customHeight="false" outlineLevel="0" collapsed="false">
      <c r="A4697" s="3" t="n">
        <v>4696</v>
      </c>
      <c r="B4697" s="3" t="s">
        <v>13721</v>
      </c>
      <c r="C4697" s="3" t="s">
        <v>13722</v>
      </c>
      <c r="D4697" s="3" t="n">
        <v>1</v>
      </c>
      <c r="E4697" s="3" t="n">
        <v>1.7554086</v>
      </c>
      <c r="F4697" s="3" t="n">
        <v>95</v>
      </c>
      <c r="G4697" s="3" t="n">
        <v>95</v>
      </c>
      <c r="H4697" s="3" t="n">
        <v>14</v>
      </c>
      <c r="I4697" s="3" t="n">
        <v>14</v>
      </c>
      <c r="J4697" s="3" t="n">
        <v>97</v>
      </c>
      <c r="K4697" s="3" t="n">
        <v>97</v>
      </c>
      <c r="L4697" s="3" t="n">
        <v>15</v>
      </c>
      <c r="M4697" s="3" t="n">
        <v>15</v>
      </c>
      <c r="N4697" s="3" t="n">
        <v>-1</v>
      </c>
      <c r="O4697" s="3" t="n">
        <v>-1</v>
      </c>
      <c r="P4697" s="3" t="n">
        <v>9.1</v>
      </c>
      <c r="Q4697" s="3" t="n">
        <v>24.2</v>
      </c>
      <c r="R4697" s="3" t="s">
        <v>13723</v>
      </c>
      <c r="S4697" s="4" t="n">
        <v>45747.7657407407</v>
      </c>
      <c r="T4697" s="3" t="s">
        <v>29</v>
      </c>
      <c r="U4697" s="3" t="s">
        <v>29</v>
      </c>
      <c r="V4697" s="3" t="n">
        <v>0</v>
      </c>
      <c r="W4697" s="3" t="n">
        <v>0</v>
      </c>
      <c r="X4697" s="3" t="n">
        <v>0</v>
      </c>
      <c r="Y4697" s="3" t="s">
        <v>30</v>
      </c>
      <c r="Z4697" s="3" t="s">
        <v>30</v>
      </c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  <c r="BD4697" s="3"/>
      <c r="BE4697" s="3"/>
      <c r="BF4697" s="3"/>
      <c r="BG4697" s="3"/>
      <c r="BH4697" s="3"/>
      <c r="BI4697" s="3"/>
      <c r="BJ4697" s="3"/>
    </row>
    <row r="4698" customFormat="false" ht="15.75" hidden="false" customHeight="false" outlineLevel="0" collapsed="false">
      <c r="A4698" s="3" t="n">
        <v>4697</v>
      </c>
      <c r="B4698" s="3" t="s">
        <v>13724</v>
      </c>
      <c r="C4698" s="3" t="s">
        <v>13725</v>
      </c>
      <c r="D4698" s="3" t="n">
        <v>1</v>
      </c>
      <c r="E4698" s="3" t="n">
        <v>3.3498338</v>
      </c>
      <c r="F4698" s="3" t="n">
        <v>35</v>
      </c>
      <c r="G4698" s="3" t="n">
        <v>35</v>
      </c>
      <c r="H4698" s="3" t="n">
        <v>9</v>
      </c>
      <c r="I4698" s="3" t="n">
        <v>9</v>
      </c>
      <c r="J4698" s="3" t="n">
        <v>23</v>
      </c>
      <c r="K4698" s="3" t="n">
        <v>23</v>
      </c>
      <c r="L4698" s="3" t="n">
        <v>6</v>
      </c>
      <c r="M4698" s="3" t="n">
        <v>6</v>
      </c>
      <c r="N4698" s="3" t="n">
        <v>-1</v>
      </c>
      <c r="O4698" s="3" t="n">
        <v>-1</v>
      </c>
      <c r="P4698" s="3" t="n">
        <v>9.1</v>
      </c>
      <c r="Q4698" s="3" t="n">
        <v>24.2</v>
      </c>
      <c r="R4698" s="3" t="s">
        <v>13726</v>
      </c>
      <c r="S4698" s="4" t="n">
        <v>45747.7658449074</v>
      </c>
      <c r="T4698" s="3" t="s">
        <v>37</v>
      </c>
      <c r="U4698" s="3" t="s">
        <v>37</v>
      </c>
      <c r="V4698" s="3" t="n">
        <v>0</v>
      </c>
      <c r="W4698" s="3" t="n">
        <v>0</v>
      </c>
      <c r="X4698" s="3" t="n">
        <v>0</v>
      </c>
      <c r="Y4698" s="3" t="s">
        <v>30</v>
      </c>
      <c r="Z4698" s="3" t="s">
        <v>30</v>
      </c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/>
      <c r="BB4698" s="3"/>
      <c r="BC4698" s="3"/>
      <c r="BD4698" s="3"/>
      <c r="BE4698" s="3"/>
      <c r="BF4698" s="3"/>
      <c r="BG4698" s="3"/>
      <c r="BH4698" s="3"/>
      <c r="BI4698" s="3"/>
      <c r="BJ4698" s="3"/>
    </row>
    <row r="4699" customFormat="false" ht="15.75" hidden="false" customHeight="false" outlineLevel="0" collapsed="false">
      <c r="A4699" s="3" t="n">
        <v>4698</v>
      </c>
      <c r="B4699" s="3" t="s">
        <v>13727</v>
      </c>
      <c r="C4699" s="3" t="s">
        <v>13728</v>
      </c>
      <c r="D4699" s="3" t="n">
        <v>1</v>
      </c>
      <c r="E4699" s="3" t="n">
        <v>0.8407785</v>
      </c>
      <c r="F4699" s="3" t="n">
        <v>29</v>
      </c>
      <c r="G4699" s="3" t="n">
        <v>29</v>
      </c>
      <c r="H4699" s="3" t="n">
        <v>9</v>
      </c>
      <c r="I4699" s="3" t="n">
        <v>9</v>
      </c>
      <c r="J4699" s="3" t="n">
        <v>22</v>
      </c>
      <c r="K4699" s="3" t="n">
        <v>22</v>
      </c>
      <c r="L4699" s="3" t="n">
        <v>8</v>
      </c>
      <c r="M4699" s="3" t="n">
        <v>8</v>
      </c>
      <c r="N4699" s="3" t="n">
        <v>-1</v>
      </c>
      <c r="O4699" s="3" t="n">
        <v>-1</v>
      </c>
      <c r="P4699" s="3" t="n">
        <v>9.3</v>
      </c>
      <c r="Q4699" s="3" t="n">
        <v>24.2</v>
      </c>
      <c r="R4699" s="3" t="s">
        <v>13729</v>
      </c>
      <c r="S4699" s="4" t="n">
        <v>45747.7659143519</v>
      </c>
      <c r="T4699" s="3" t="s">
        <v>37</v>
      </c>
      <c r="U4699" s="3" t="s">
        <v>37</v>
      </c>
      <c r="V4699" s="3" t="n">
        <v>0</v>
      </c>
      <c r="W4699" s="3" t="n">
        <v>0</v>
      </c>
      <c r="X4699" s="3" t="n">
        <v>0</v>
      </c>
      <c r="Y4699" s="3" t="s">
        <v>30</v>
      </c>
      <c r="Z4699" s="3" t="s">
        <v>30</v>
      </c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/>
      <c r="BB4699" s="3"/>
      <c r="BC4699" s="3"/>
      <c r="BD4699" s="3"/>
      <c r="BE4699" s="3"/>
      <c r="BF4699" s="3"/>
      <c r="BG4699" s="3"/>
      <c r="BH4699" s="3"/>
      <c r="BI4699" s="3"/>
      <c r="BJ4699" s="3"/>
    </row>
    <row r="4700" customFormat="false" ht="15.75" hidden="false" customHeight="false" outlineLevel="0" collapsed="false">
      <c r="A4700" s="3" t="n">
        <v>4699</v>
      </c>
      <c r="B4700" s="3" t="s">
        <v>13730</v>
      </c>
      <c r="C4700" s="3" t="s">
        <v>13731</v>
      </c>
      <c r="D4700" s="3" t="n">
        <v>1</v>
      </c>
      <c r="E4700" s="3" t="n">
        <v>9.4765249</v>
      </c>
      <c r="F4700" s="3" t="n">
        <v>53</v>
      </c>
      <c r="G4700" s="3" t="n">
        <v>53</v>
      </c>
      <c r="H4700" s="3" t="n">
        <v>13</v>
      </c>
      <c r="I4700" s="3" t="n">
        <v>13</v>
      </c>
      <c r="J4700" s="3" t="n">
        <v>46</v>
      </c>
      <c r="K4700" s="3" t="n">
        <v>46</v>
      </c>
      <c r="L4700" s="3" t="n">
        <v>14</v>
      </c>
      <c r="M4700" s="3" t="n">
        <v>14</v>
      </c>
      <c r="N4700" s="3" t="n">
        <v>-1</v>
      </c>
      <c r="O4700" s="3" t="n">
        <v>-1</v>
      </c>
      <c r="P4700" s="3" t="n">
        <v>9.3</v>
      </c>
      <c r="Q4700" s="3" t="n">
        <v>24.2</v>
      </c>
      <c r="R4700" s="3" t="s">
        <v>13732</v>
      </c>
      <c r="S4700" s="4" t="n">
        <v>45747.7662731482</v>
      </c>
      <c r="T4700" s="3" t="s">
        <v>37</v>
      </c>
      <c r="U4700" s="3" t="s">
        <v>37</v>
      </c>
      <c r="V4700" s="3" t="n">
        <v>0</v>
      </c>
      <c r="W4700" s="3" t="n">
        <v>0</v>
      </c>
      <c r="X4700" s="3" t="n">
        <v>0</v>
      </c>
      <c r="Y4700" s="3" t="s">
        <v>30</v>
      </c>
      <c r="Z4700" s="3" t="s">
        <v>30</v>
      </c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/>
      <c r="BB4700" s="3"/>
      <c r="BC4700" s="3"/>
      <c r="BD4700" s="3"/>
      <c r="BE4700" s="3"/>
      <c r="BF4700" s="3"/>
      <c r="BG4700" s="3"/>
      <c r="BH4700" s="3"/>
      <c r="BI4700" s="3"/>
      <c r="BJ4700" s="3"/>
    </row>
    <row r="4701" customFormat="false" ht="15.75" hidden="false" customHeight="false" outlineLevel="0" collapsed="false">
      <c r="A4701" s="3" t="n">
        <v>4700</v>
      </c>
      <c r="B4701" s="3" t="s">
        <v>13733</v>
      </c>
      <c r="C4701" s="3" t="s">
        <v>13734</v>
      </c>
      <c r="D4701" s="3" t="n">
        <v>1</v>
      </c>
      <c r="E4701" s="3" t="n">
        <v>8.7895664</v>
      </c>
      <c r="F4701" s="3" t="n">
        <v>52</v>
      </c>
      <c r="G4701" s="3" t="n">
        <v>52</v>
      </c>
      <c r="H4701" s="3" t="n">
        <v>13</v>
      </c>
      <c r="I4701" s="3" t="n">
        <v>13</v>
      </c>
      <c r="J4701" s="3" t="n">
        <v>45</v>
      </c>
      <c r="K4701" s="3" t="n">
        <v>45</v>
      </c>
      <c r="L4701" s="3" t="n">
        <v>13</v>
      </c>
      <c r="M4701" s="3" t="n">
        <v>13</v>
      </c>
      <c r="N4701" s="3" t="n">
        <v>-1</v>
      </c>
      <c r="O4701" s="3" t="n">
        <v>-1</v>
      </c>
      <c r="P4701" s="3" t="n">
        <v>9.3</v>
      </c>
      <c r="Q4701" s="3" t="n">
        <v>24.2</v>
      </c>
      <c r="R4701" s="3" t="s">
        <v>13735</v>
      </c>
      <c r="S4701" s="4" t="n">
        <v>45747.7666782407</v>
      </c>
      <c r="T4701" s="3" t="s">
        <v>37</v>
      </c>
      <c r="U4701" s="3" t="s">
        <v>37</v>
      </c>
      <c r="V4701" s="3" t="n">
        <v>0</v>
      </c>
      <c r="W4701" s="3" t="n">
        <v>0</v>
      </c>
      <c r="X4701" s="3" t="n">
        <v>0</v>
      </c>
      <c r="Y4701" s="3" t="s">
        <v>30</v>
      </c>
      <c r="Z4701" s="3" t="s">
        <v>30</v>
      </c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  <c r="AZ4701" s="3"/>
      <c r="BA4701" s="3"/>
      <c r="BB4701" s="3"/>
      <c r="BC4701" s="3"/>
      <c r="BD4701" s="3"/>
      <c r="BE4701" s="3"/>
      <c r="BF4701" s="3"/>
      <c r="BG4701" s="3"/>
      <c r="BH4701" s="3"/>
      <c r="BI4701" s="3"/>
      <c r="BJ4701" s="3"/>
    </row>
    <row r="4702" customFormat="false" ht="15.75" hidden="false" customHeight="false" outlineLevel="0" collapsed="false">
      <c r="A4702" s="3" t="n">
        <v>4701</v>
      </c>
      <c r="B4702" s="3" t="s">
        <v>13736</v>
      </c>
      <c r="C4702" s="3" t="s">
        <v>13737</v>
      </c>
      <c r="D4702" s="3" t="n">
        <v>1</v>
      </c>
      <c r="E4702" s="3" t="n">
        <v>22.9910318</v>
      </c>
      <c r="F4702" s="3" t="n">
        <v>112</v>
      </c>
      <c r="G4702" s="3" t="n">
        <v>112</v>
      </c>
      <c r="H4702" s="3" t="n">
        <v>14</v>
      </c>
      <c r="I4702" s="3" t="n">
        <v>14</v>
      </c>
      <c r="J4702" s="3" t="n">
        <v>122</v>
      </c>
      <c r="K4702" s="3" t="n">
        <v>122</v>
      </c>
      <c r="L4702" s="3" t="n">
        <v>18</v>
      </c>
      <c r="M4702" s="3" t="n">
        <v>18</v>
      </c>
      <c r="N4702" s="3" t="n">
        <v>-1</v>
      </c>
      <c r="O4702" s="3" t="n">
        <v>-1</v>
      </c>
      <c r="P4702" s="3" t="n">
        <v>9.1</v>
      </c>
      <c r="Q4702" s="3" t="n">
        <v>24.2</v>
      </c>
      <c r="R4702" s="3" t="s">
        <v>13738</v>
      </c>
      <c r="S4702" s="4" t="n">
        <v>45747.7677314815</v>
      </c>
      <c r="T4702" s="3" t="s">
        <v>29</v>
      </c>
      <c r="U4702" s="3" t="s">
        <v>29</v>
      </c>
      <c r="V4702" s="3" t="n">
        <v>0</v>
      </c>
      <c r="W4702" s="3" t="n">
        <v>0</v>
      </c>
      <c r="X4702" s="3" t="n">
        <v>0</v>
      </c>
      <c r="Y4702" s="3" t="s">
        <v>30</v>
      </c>
      <c r="Z4702" s="3" t="s">
        <v>30</v>
      </c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/>
      <c r="BB4702" s="3"/>
      <c r="BC4702" s="3"/>
      <c r="BD4702" s="3"/>
      <c r="BE4702" s="3"/>
      <c r="BF4702" s="3"/>
      <c r="BG4702" s="3"/>
      <c r="BH4702" s="3"/>
      <c r="BI4702" s="3"/>
      <c r="BJ4702" s="3"/>
    </row>
    <row r="4703" customFormat="false" ht="15.75" hidden="false" customHeight="false" outlineLevel="0" collapsed="false">
      <c r="A4703" s="3" t="n">
        <v>4702</v>
      </c>
      <c r="B4703" s="3" t="s">
        <v>13739</v>
      </c>
      <c r="C4703" s="3" t="s">
        <v>13740</v>
      </c>
      <c r="D4703" s="3" t="n">
        <v>1</v>
      </c>
      <c r="E4703" s="3" t="n">
        <v>20.4405727</v>
      </c>
      <c r="F4703" s="3" t="n">
        <v>70</v>
      </c>
      <c r="G4703" s="3" t="n">
        <v>70</v>
      </c>
      <c r="H4703" s="3" t="n">
        <v>13</v>
      </c>
      <c r="I4703" s="3" t="n">
        <v>13</v>
      </c>
      <c r="J4703" s="3" t="n">
        <v>67</v>
      </c>
      <c r="K4703" s="3" t="n">
        <v>67</v>
      </c>
      <c r="L4703" s="3" t="n">
        <v>17</v>
      </c>
      <c r="M4703" s="3" t="n">
        <v>17</v>
      </c>
      <c r="N4703" s="3" t="n">
        <v>-1</v>
      </c>
      <c r="O4703" s="3" t="n">
        <v>-1</v>
      </c>
      <c r="P4703" s="3" t="n">
        <v>9.3</v>
      </c>
      <c r="Q4703" s="3" t="n">
        <v>24.2</v>
      </c>
      <c r="R4703" s="3" t="s">
        <v>13741</v>
      </c>
      <c r="S4703" s="4" t="n">
        <v>45747.76875</v>
      </c>
      <c r="T4703" s="3" t="s">
        <v>37</v>
      </c>
      <c r="U4703" s="3" t="s">
        <v>37</v>
      </c>
      <c r="V4703" s="3" t="n">
        <v>0</v>
      </c>
      <c r="W4703" s="3" t="n">
        <v>0</v>
      </c>
      <c r="X4703" s="3" t="n">
        <v>0</v>
      </c>
      <c r="Y4703" s="3" t="s">
        <v>30</v>
      </c>
      <c r="Z4703" s="3" t="s">
        <v>30</v>
      </c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  <c r="BD4703" s="3"/>
      <c r="BE4703" s="3"/>
      <c r="BF4703" s="3"/>
      <c r="BG4703" s="3"/>
      <c r="BH4703" s="3"/>
      <c r="BI4703" s="3"/>
      <c r="BJ4703" s="3"/>
    </row>
    <row r="4704" customFormat="false" ht="15.75" hidden="false" customHeight="false" outlineLevel="0" collapsed="false">
      <c r="A4704" s="3" t="n">
        <v>4703</v>
      </c>
      <c r="B4704" s="3" t="s">
        <v>13742</v>
      </c>
      <c r="C4704" s="3" t="s">
        <v>13743</v>
      </c>
      <c r="D4704" s="3" t="n">
        <v>1</v>
      </c>
      <c r="E4704" s="3" t="n">
        <v>22.5386731</v>
      </c>
      <c r="F4704" s="3" t="n">
        <v>70</v>
      </c>
      <c r="G4704" s="3" t="n">
        <v>70</v>
      </c>
      <c r="H4704" s="3" t="n">
        <v>13</v>
      </c>
      <c r="I4704" s="3" t="n">
        <v>13</v>
      </c>
      <c r="J4704" s="3" t="n">
        <v>67</v>
      </c>
      <c r="K4704" s="3" t="n">
        <v>67</v>
      </c>
      <c r="L4704" s="3" t="n">
        <v>17</v>
      </c>
      <c r="M4704" s="3" t="n">
        <v>17</v>
      </c>
      <c r="N4704" s="3" t="n">
        <v>-1</v>
      </c>
      <c r="O4704" s="3" t="n">
        <v>-1</v>
      </c>
      <c r="P4704" s="3" t="n">
        <v>9.3</v>
      </c>
      <c r="Q4704" s="3" t="n">
        <v>24.2</v>
      </c>
      <c r="R4704" s="3" t="s">
        <v>13744</v>
      </c>
      <c r="S4704" s="4" t="n">
        <v>45747.7698032407</v>
      </c>
      <c r="T4704" s="3" t="s">
        <v>37</v>
      </c>
      <c r="U4704" s="3" t="s">
        <v>37</v>
      </c>
      <c r="V4704" s="3" t="n">
        <v>0</v>
      </c>
      <c r="W4704" s="3" t="n">
        <v>0</v>
      </c>
      <c r="X4704" s="3" t="n">
        <v>0</v>
      </c>
      <c r="Y4704" s="3" t="s">
        <v>30</v>
      </c>
      <c r="Z4704" s="3" t="s">
        <v>30</v>
      </c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  <c r="BD4704" s="3"/>
      <c r="BE4704" s="3"/>
      <c r="BF4704" s="3"/>
      <c r="BG4704" s="3"/>
      <c r="BH4704" s="3"/>
      <c r="BI4704" s="3"/>
      <c r="BJ4704" s="3"/>
    </row>
    <row r="4705" customFormat="false" ht="15.75" hidden="false" customHeight="false" outlineLevel="0" collapsed="false">
      <c r="A4705" s="3" t="n">
        <v>4704</v>
      </c>
      <c r="B4705" s="3" t="s">
        <v>13745</v>
      </c>
      <c r="C4705" s="3" t="s">
        <v>13746</v>
      </c>
      <c r="D4705" s="3" t="n">
        <v>1</v>
      </c>
      <c r="E4705" s="3" t="n">
        <v>22.5931946</v>
      </c>
      <c r="F4705" s="3" t="n">
        <v>117</v>
      </c>
      <c r="G4705" s="3" t="n">
        <v>117</v>
      </c>
      <c r="H4705" s="3" t="n">
        <v>14</v>
      </c>
      <c r="I4705" s="3" t="n">
        <v>14</v>
      </c>
      <c r="J4705" s="3" t="n">
        <v>129</v>
      </c>
      <c r="K4705" s="3" t="n">
        <v>129</v>
      </c>
      <c r="L4705" s="3" t="n">
        <v>18</v>
      </c>
      <c r="M4705" s="3" t="n">
        <v>18</v>
      </c>
      <c r="N4705" s="3" t="n">
        <v>-1</v>
      </c>
      <c r="O4705" s="3" t="n">
        <v>-1</v>
      </c>
      <c r="P4705" s="3" t="n">
        <v>9.1</v>
      </c>
      <c r="Q4705" s="3" t="n">
        <v>24.2</v>
      </c>
      <c r="R4705" s="3" t="s">
        <v>13747</v>
      </c>
      <c r="S4705" s="4" t="n">
        <v>45747.7708680556</v>
      </c>
      <c r="T4705" s="3" t="s">
        <v>29</v>
      </c>
      <c r="U4705" s="3" t="s">
        <v>29</v>
      </c>
      <c r="V4705" s="3" t="n">
        <v>0</v>
      </c>
      <c r="W4705" s="3" t="n">
        <v>0</v>
      </c>
      <c r="X4705" s="3" t="n">
        <v>0</v>
      </c>
      <c r="Y4705" s="3" t="s">
        <v>30</v>
      </c>
      <c r="Z4705" s="3" t="s">
        <v>30</v>
      </c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3"/>
      <c r="BC4705" s="3"/>
      <c r="BD4705" s="3"/>
      <c r="BE4705" s="3"/>
      <c r="BF4705" s="3"/>
      <c r="BG4705" s="3"/>
      <c r="BH4705" s="3"/>
      <c r="BI4705" s="3"/>
      <c r="BJ4705" s="3"/>
    </row>
    <row r="4706" customFormat="false" ht="15.75" hidden="false" customHeight="false" outlineLevel="0" collapsed="false">
      <c r="A4706" s="3" t="n">
        <v>4705</v>
      </c>
      <c r="B4706" s="3" t="s">
        <v>13748</v>
      </c>
      <c r="C4706" s="3" t="s">
        <v>13749</v>
      </c>
      <c r="D4706" s="3" t="n">
        <v>1</v>
      </c>
      <c r="E4706" s="3" t="n">
        <v>24.3197835</v>
      </c>
      <c r="F4706" s="3" t="n">
        <v>74</v>
      </c>
      <c r="G4706" s="3" t="n">
        <v>74</v>
      </c>
      <c r="H4706" s="3" t="n">
        <v>14</v>
      </c>
      <c r="I4706" s="3" t="n">
        <v>14</v>
      </c>
      <c r="J4706" s="3" t="n">
        <v>71</v>
      </c>
      <c r="K4706" s="3" t="n">
        <v>71</v>
      </c>
      <c r="L4706" s="3" t="n">
        <v>17</v>
      </c>
      <c r="M4706" s="3" t="n">
        <v>17</v>
      </c>
      <c r="N4706" s="3" t="n">
        <v>-1</v>
      </c>
      <c r="O4706" s="3" t="n">
        <v>-1</v>
      </c>
      <c r="P4706" s="3" t="n">
        <v>9.3</v>
      </c>
      <c r="Q4706" s="3" t="n">
        <v>24.2</v>
      </c>
      <c r="R4706" s="3" t="s">
        <v>13750</v>
      </c>
      <c r="S4706" s="4" t="n">
        <v>45747.7719675926</v>
      </c>
      <c r="T4706" s="3" t="s">
        <v>37</v>
      </c>
      <c r="U4706" s="3" t="s">
        <v>37</v>
      </c>
      <c r="V4706" s="3" t="n">
        <v>0</v>
      </c>
      <c r="W4706" s="3" t="n">
        <v>0</v>
      </c>
      <c r="X4706" s="3" t="n">
        <v>0</v>
      </c>
      <c r="Y4706" s="3" t="s">
        <v>30</v>
      </c>
      <c r="Z4706" s="3" t="s">
        <v>30</v>
      </c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/>
      <c r="BB4706" s="3"/>
      <c r="BC4706" s="3"/>
      <c r="BD4706" s="3"/>
      <c r="BE4706" s="3"/>
      <c r="BF4706" s="3"/>
      <c r="BG4706" s="3"/>
      <c r="BH4706" s="3"/>
      <c r="BI4706" s="3"/>
      <c r="BJ4706" s="3"/>
    </row>
    <row r="4707" customFormat="false" ht="15.75" hidden="false" customHeight="false" outlineLevel="0" collapsed="false">
      <c r="A4707" s="3" t="n">
        <v>4706</v>
      </c>
      <c r="B4707" s="3" t="s">
        <v>13751</v>
      </c>
      <c r="C4707" s="3" t="s">
        <v>13752</v>
      </c>
      <c r="D4707" s="3" t="n">
        <v>1</v>
      </c>
      <c r="E4707" s="3" t="n">
        <v>19.8091309</v>
      </c>
      <c r="F4707" s="3" t="n">
        <v>72</v>
      </c>
      <c r="G4707" s="3" t="n">
        <v>72</v>
      </c>
      <c r="H4707" s="3" t="n">
        <v>14</v>
      </c>
      <c r="I4707" s="3" t="n">
        <v>14</v>
      </c>
      <c r="J4707" s="3" t="n">
        <v>69</v>
      </c>
      <c r="K4707" s="3" t="n">
        <v>69</v>
      </c>
      <c r="L4707" s="3" t="n">
        <v>17</v>
      </c>
      <c r="M4707" s="3" t="n">
        <v>17</v>
      </c>
      <c r="N4707" s="3" t="n">
        <v>-1</v>
      </c>
      <c r="O4707" s="3" t="n">
        <v>-1</v>
      </c>
      <c r="P4707" s="3" t="n">
        <v>9.3</v>
      </c>
      <c r="Q4707" s="3" t="n">
        <v>24.2</v>
      </c>
      <c r="R4707" s="3" t="s">
        <v>13753</v>
      </c>
      <c r="S4707" s="4" t="n">
        <v>45747.772974537</v>
      </c>
      <c r="T4707" s="3" t="s">
        <v>37</v>
      </c>
      <c r="U4707" s="3" t="s">
        <v>37</v>
      </c>
      <c r="V4707" s="3" t="n">
        <v>0</v>
      </c>
      <c r="W4707" s="3" t="n">
        <v>0</v>
      </c>
      <c r="X4707" s="3" t="n">
        <v>0</v>
      </c>
      <c r="Y4707" s="3" t="s">
        <v>30</v>
      </c>
      <c r="Z4707" s="3" t="s">
        <v>30</v>
      </c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/>
      <c r="BB4707" s="3"/>
      <c r="BC4707" s="3"/>
      <c r="BD4707" s="3"/>
      <c r="BE4707" s="3"/>
      <c r="BF4707" s="3"/>
      <c r="BG4707" s="3"/>
      <c r="BH4707" s="3"/>
      <c r="BI4707" s="3"/>
      <c r="BJ4707" s="3"/>
    </row>
    <row r="4708" customFormat="false" ht="15.75" hidden="false" customHeight="false" outlineLevel="0" collapsed="false">
      <c r="A4708" s="3" t="n">
        <v>4707</v>
      </c>
      <c r="B4708" s="3" t="s">
        <v>13754</v>
      </c>
      <c r="C4708" s="3" t="s">
        <v>13755</v>
      </c>
      <c r="D4708" s="3" t="n">
        <v>1</v>
      </c>
      <c r="E4708" s="3" t="n">
        <v>1.4499123</v>
      </c>
      <c r="F4708" s="3" t="n">
        <v>9</v>
      </c>
      <c r="G4708" s="3" t="n">
        <v>9</v>
      </c>
      <c r="H4708" s="3" t="n">
        <v>8</v>
      </c>
      <c r="I4708" s="3" t="n">
        <v>8</v>
      </c>
      <c r="J4708" s="3" t="n">
        <v>7</v>
      </c>
      <c r="K4708" s="3" t="n">
        <v>7</v>
      </c>
      <c r="L4708" s="3" t="n">
        <v>1</v>
      </c>
      <c r="M4708" s="3" t="n">
        <v>1</v>
      </c>
      <c r="N4708" s="3" t="n">
        <v>-1</v>
      </c>
      <c r="O4708" s="3" t="n">
        <v>-1</v>
      </c>
      <c r="P4708" s="3" t="n">
        <v>9.1</v>
      </c>
      <c r="Q4708" s="3" t="n">
        <v>24.2</v>
      </c>
      <c r="R4708" s="3" t="s">
        <v>13756</v>
      </c>
      <c r="S4708" s="4" t="n">
        <v>45747.7730555556</v>
      </c>
      <c r="T4708" s="3" t="s">
        <v>37</v>
      </c>
      <c r="U4708" s="3" t="s">
        <v>37</v>
      </c>
      <c r="V4708" s="3" t="n">
        <v>0</v>
      </c>
      <c r="W4708" s="3" t="n">
        <v>0</v>
      </c>
      <c r="X4708" s="3" t="n">
        <v>0</v>
      </c>
      <c r="Y4708" s="3" t="s">
        <v>30</v>
      </c>
      <c r="Z4708" s="3" t="s">
        <v>30</v>
      </c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  <c r="BD4708" s="3"/>
      <c r="BE4708" s="3"/>
      <c r="BF4708" s="3"/>
      <c r="BG4708" s="3"/>
      <c r="BH4708" s="3"/>
      <c r="BI4708" s="3"/>
      <c r="BJ4708" s="3"/>
    </row>
    <row r="4709" customFormat="false" ht="15.75" hidden="false" customHeight="false" outlineLevel="0" collapsed="false">
      <c r="A4709" s="3" t="n">
        <v>4708</v>
      </c>
      <c r="B4709" s="3" t="s">
        <v>13757</v>
      </c>
      <c r="C4709" s="3" t="s">
        <v>13758</v>
      </c>
      <c r="D4709" s="3" t="n">
        <v>1</v>
      </c>
      <c r="E4709" s="3" t="n">
        <v>1.2006887</v>
      </c>
      <c r="F4709" s="3" t="n">
        <v>28</v>
      </c>
      <c r="G4709" s="3" t="n">
        <v>28</v>
      </c>
      <c r="H4709" s="3" t="n">
        <v>10</v>
      </c>
      <c r="I4709" s="3" t="n">
        <v>10</v>
      </c>
      <c r="J4709" s="3" t="n">
        <v>24</v>
      </c>
      <c r="K4709" s="3" t="n">
        <v>24</v>
      </c>
      <c r="L4709" s="3" t="n">
        <v>6</v>
      </c>
      <c r="M4709" s="3" t="n">
        <v>6</v>
      </c>
      <c r="N4709" s="3" t="n">
        <v>-1</v>
      </c>
      <c r="O4709" s="3" t="n">
        <v>-1</v>
      </c>
      <c r="P4709" s="3" t="n">
        <v>9.3</v>
      </c>
      <c r="Q4709" s="3" t="n">
        <v>24.2</v>
      </c>
      <c r="R4709" s="3" t="s">
        <v>13759</v>
      </c>
      <c r="S4709" s="4" t="n">
        <v>45747.7731365741</v>
      </c>
      <c r="T4709" s="3" t="s">
        <v>37</v>
      </c>
      <c r="U4709" s="3" t="s">
        <v>37</v>
      </c>
      <c r="V4709" s="3" t="n">
        <v>0</v>
      </c>
      <c r="W4709" s="3" t="n">
        <v>0</v>
      </c>
      <c r="X4709" s="3" t="n">
        <v>0</v>
      </c>
      <c r="Y4709" s="3" t="s">
        <v>30</v>
      </c>
      <c r="Z4709" s="3" t="s">
        <v>30</v>
      </c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  <c r="BD4709" s="3"/>
      <c r="BE4709" s="3"/>
      <c r="BF4709" s="3"/>
      <c r="BG4709" s="3"/>
      <c r="BH4709" s="3"/>
      <c r="BI4709" s="3"/>
      <c r="BJ4709" s="3"/>
    </row>
    <row r="4710" customFormat="false" ht="15.75" hidden="false" customHeight="false" outlineLevel="0" collapsed="false">
      <c r="A4710" s="3" t="n">
        <v>4709</v>
      </c>
      <c r="B4710" s="3" t="s">
        <v>13760</v>
      </c>
      <c r="C4710" s="3" t="s">
        <v>13761</v>
      </c>
      <c r="D4710" s="3" t="n">
        <v>1</v>
      </c>
      <c r="E4710" s="3" t="n">
        <v>0.1620461</v>
      </c>
      <c r="F4710" s="3" t="n">
        <v>5</v>
      </c>
      <c r="G4710" s="3" t="n">
        <v>5</v>
      </c>
      <c r="H4710" s="3" t="n">
        <v>1</v>
      </c>
      <c r="I4710" s="3" t="n">
        <v>1</v>
      </c>
      <c r="J4710" s="3" t="n">
        <v>0</v>
      </c>
      <c r="K4710" s="3" t="n">
        <v>0</v>
      </c>
      <c r="L4710" s="3" t="n">
        <v>0</v>
      </c>
      <c r="M4710" s="3" t="n">
        <v>0</v>
      </c>
      <c r="N4710" s="3" t="n">
        <v>0</v>
      </c>
      <c r="O4710" s="3" t="n">
        <v>0</v>
      </c>
      <c r="P4710" s="3" t="n">
        <v>9.1</v>
      </c>
      <c r="Q4710" s="3" t="n">
        <v>24.2</v>
      </c>
      <c r="R4710" s="3" t="s">
        <v>13762</v>
      </c>
      <c r="S4710" s="4" t="n">
        <v>45747.7732175926</v>
      </c>
      <c r="T4710" s="3" t="s">
        <v>37</v>
      </c>
      <c r="U4710" s="3" t="s">
        <v>37</v>
      </c>
      <c r="V4710" s="3" t="n">
        <v>1</v>
      </c>
      <c r="W4710" s="3" t="n">
        <v>1</v>
      </c>
      <c r="X4710" s="3" t="n">
        <v>0</v>
      </c>
      <c r="Y4710" s="3" t="s">
        <v>30</v>
      </c>
      <c r="Z4710" s="3" t="s">
        <v>30</v>
      </c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/>
      <c r="BB4710" s="3"/>
      <c r="BC4710" s="3"/>
      <c r="BD4710" s="3"/>
      <c r="BE4710" s="3"/>
      <c r="BF4710" s="3"/>
      <c r="BG4710" s="3"/>
      <c r="BH4710" s="3"/>
      <c r="BI4710" s="3"/>
      <c r="BJ4710" s="3"/>
    </row>
    <row r="4711" customFormat="false" ht="15.75" hidden="false" customHeight="false" outlineLevel="0" collapsed="false">
      <c r="A4711" s="3" t="n">
        <v>4710</v>
      </c>
      <c r="B4711" s="3" t="s">
        <v>13763</v>
      </c>
      <c r="C4711" s="3" t="s">
        <v>13764</v>
      </c>
      <c r="D4711" s="3" t="n">
        <v>1</v>
      </c>
      <c r="E4711" s="3" t="n">
        <v>0.4443174</v>
      </c>
      <c r="F4711" s="3" t="n">
        <v>8</v>
      </c>
      <c r="G4711" s="3" t="n">
        <v>8</v>
      </c>
      <c r="H4711" s="3" t="n">
        <v>4</v>
      </c>
      <c r="I4711" s="3" t="n">
        <v>4</v>
      </c>
      <c r="J4711" s="3" t="n">
        <v>7</v>
      </c>
      <c r="K4711" s="3" t="n">
        <v>7</v>
      </c>
      <c r="L4711" s="3" t="n">
        <v>1</v>
      </c>
      <c r="M4711" s="3" t="n">
        <v>1</v>
      </c>
      <c r="N4711" s="3" t="n">
        <v>-1</v>
      </c>
      <c r="O4711" s="3" t="n">
        <v>-1</v>
      </c>
      <c r="P4711" s="3" t="n">
        <v>9.1</v>
      </c>
      <c r="Q4711" s="3" t="n">
        <v>24.2</v>
      </c>
      <c r="R4711" s="3" t="s">
        <v>13765</v>
      </c>
      <c r="S4711" s="4" t="n">
        <v>45747.7733101852</v>
      </c>
      <c r="T4711" s="3" t="s">
        <v>37</v>
      </c>
      <c r="U4711" s="3" t="s">
        <v>37</v>
      </c>
      <c r="V4711" s="3" t="n">
        <v>0</v>
      </c>
      <c r="W4711" s="3" t="n">
        <v>0</v>
      </c>
      <c r="X4711" s="3" t="n">
        <v>0</v>
      </c>
      <c r="Y4711" s="3" t="s">
        <v>30</v>
      </c>
      <c r="Z4711" s="3" t="s">
        <v>30</v>
      </c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/>
      <c r="BB4711" s="3"/>
      <c r="BC4711" s="3"/>
      <c r="BD4711" s="3"/>
      <c r="BE4711" s="3"/>
      <c r="BF4711" s="3"/>
      <c r="BG4711" s="3"/>
      <c r="BH4711" s="3"/>
      <c r="BI4711" s="3"/>
      <c r="BJ4711" s="3"/>
    </row>
    <row r="4712" customFormat="false" ht="15.75" hidden="false" customHeight="false" outlineLevel="0" collapsed="false">
      <c r="A4712" s="3" t="n">
        <v>4711</v>
      </c>
      <c r="B4712" s="3" t="s">
        <v>13766</v>
      </c>
      <c r="C4712" s="3" t="s">
        <v>13767</v>
      </c>
      <c r="D4712" s="3" t="n">
        <v>1</v>
      </c>
      <c r="E4712" s="3" t="n">
        <v>0.6195005</v>
      </c>
      <c r="F4712" s="3" t="n">
        <v>18</v>
      </c>
      <c r="G4712" s="3" t="n">
        <v>18</v>
      </c>
      <c r="H4712" s="3" t="n">
        <v>7</v>
      </c>
      <c r="I4712" s="3" t="n">
        <v>7</v>
      </c>
      <c r="J4712" s="3" t="n">
        <v>18</v>
      </c>
      <c r="K4712" s="3" t="n">
        <v>18</v>
      </c>
      <c r="L4712" s="3" t="n">
        <v>2</v>
      </c>
      <c r="M4712" s="3" t="n">
        <v>2</v>
      </c>
      <c r="N4712" s="3" t="n">
        <v>-1</v>
      </c>
      <c r="O4712" s="3" t="n">
        <v>-1</v>
      </c>
      <c r="P4712" s="3" t="n">
        <v>9.1</v>
      </c>
      <c r="Q4712" s="3" t="n">
        <v>24.2</v>
      </c>
      <c r="R4712" s="3" t="s">
        <v>13768</v>
      </c>
      <c r="S4712" s="4" t="n">
        <v>45747.7733796296</v>
      </c>
      <c r="T4712" s="3" t="s">
        <v>37</v>
      </c>
      <c r="U4712" s="3" t="s">
        <v>37</v>
      </c>
      <c r="V4712" s="3" t="n">
        <v>0</v>
      </c>
      <c r="W4712" s="3" t="n">
        <v>0</v>
      </c>
      <c r="X4712" s="3" t="n">
        <v>0</v>
      </c>
      <c r="Y4712" s="3" t="s">
        <v>30</v>
      </c>
      <c r="Z4712" s="3" t="s">
        <v>30</v>
      </c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  <c r="BD4712" s="3"/>
      <c r="BE4712" s="3"/>
      <c r="BF4712" s="3"/>
      <c r="BG4712" s="3"/>
      <c r="BH4712" s="3"/>
      <c r="BI4712" s="3"/>
      <c r="BJ4712" s="3"/>
    </row>
    <row r="4713" customFormat="false" ht="15.75" hidden="false" customHeight="false" outlineLevel="0" collapsed="false">
      <c r="A4713" s="3" t="n">
        <v>4712</v>
      </c>
      <c r="B4713" s="3" t="s">
        <v>13769</v>
      </c>
      <c r="C4713" s="3" t="s">
        <v>13770</v>
      </c>
      <c r="D4713" s="3" t="n">
        <v>1</v>
      </c>
      <c r="E4713" s="3" t="n">
        <v>0.9489029</v>
      </c>
      <c r="F4713" s="3" t="n">
        <v>5</v>
      </c>
      <c r="G4713" s="3" t="n">
        <v>5</v>
      </c>
      <c r="H4713" s="3" t="n">
        <v>3</v>
      </c>
      <c r="I4713" s="3" t="n">
        <v>3</v>
      </c>
      <c r="J4713" s="3" t="n">
        <v>5</v>
      </c>
      <c r="K4713" s="3" t="n">
        <v>5</v>
      </c>
      <c r="L4713" s="3" t="n">
        <v>0</v>
      </c>
      <c r="M4713" s="3" t="n">
        <v>0</v>
      </c>
      <c r="N4713" s="3" t="n">
        <v>0</v>
      </c>
      <c r="O4713" s="3" t="n">
        <v>0</v>
      </c>
      <c r="P4713" s="3" t="n">
        <v>9.1</v>
      </c>
      <c r="Q4713" s="3" t="n">
        <v>24.2</v>
      </c>
      <c r="R4713" s="3" t="s">
        <v>13771</v>
      </c>
      <c r="S4713" s="4" t="n">
        <v>45747.7734606481</v>
      </c>
      <c r="T4713" s="3" t="s">
        <v>37</v>
      </c>
      <c r="U4713" s="3" t="s">
        <v>37</v>
      </c>
      <c r="V4713" s="3" t="n">
        <v>1</v>
      </c>
      <c r="W4713" s="3" t="n">
        <v>1</v>
      </c>
      <c r="X4713" s="3" t="n">
        <v>0</v>
      </c>
      <c r="Y4713" s="3" t="s">
        <v>30</v>
      </c>
      <c r="Z4713" s="3" t="s">
        <v>30</v>
      </c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  <c r="BD4713" s="3"/>
      <c r="BE4713" s="3"/>
      <c r="BF4713" s="3"/>
      <c r="BG4713" s="3"/>
      <c r="BH4713" s="3"/>
      <c r="BI4713" s="3"/>
      <c r="BJ4713" s="3"/>
    </row>
    <row r="4714" customFormat="false" ht="15.75" hidden="false" customHeight="false" outlineLevel="0" collapsed="false">
      <c r="A4714" s="3" t="n">
        <v>4713</v>
      </c>
      <c r="B4714" s="3" t="s">
        <v>13772</v>
      </c>
      <c r="C4714" s="3" t="s">
        <v>13773</v>
      </c>
      <c r="D4714" s="3" t="n">
        <v>1</v>
      </c>
      <c r="E4714" s="3" t="n">
        <v>1.1298783</v>
      </c>
      <c r="F4714" s="3" t="n">
        <v>9</v>
      </c>
      <c r="G4714" s="3" t="n">
        <v>9</v>
      </c>
      <c r="H4714" s="3" t="n">
        <v>7</v>
      </c>
      <c r="I4714" s="3" t="n">
        <v>7</v>
      </c>
      <c r="J4714" s="3" t="n">
        <v>7</v>
      </c>
      <c r="K4714" s="3" t="n">
        <v>7</v>
      </c>
      <c r="L4714" s="3" t="n">
        <v>1</v>
      </c>
      <c r="M4714" s="3" t="n">
        <v>1</v>
      </c>
      <c r="N4714" s="3" t="n">
        <v>-1</v>
      </c>
      <c r="O4714" s="3" t="n">
        <v>-1</v>
      </c>
      <c r="P4714" s="3" t="n">
        <v>9.1</v>
      </c>
      <c r="Q4714" s="3" t="n">
        <v>24.2</v>
      </c>
      <c r="R4714" s="3" t="s">
        <v>13774</v>
      </c>
      <c r="S4714" s="4" t="n">
        <v>45747.7735532407</v>
      </c>
      <c r="T4714" s="3" t="s">
        <v>37</v>
      </c>
      <c r="U4714" s="3" t="s">
        <v>37</v>
      </c>
      <c r="V4714" s="3" t="n">
        <v>0</v>
      </c>
      <c r="W4714" s="3" t="n">
        <v>0</v>
      </c>
      <c r="X4714" s="3" t="n">
        <v>0</v>
      </c>
      <c r="Y4714" s="3" t="s">
        <v>30</v>
      </c>
      <c r="Z4714" s="3" t="s">
        <v>30</v>
      </c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  <c r="BD4714" s="3"/>
      <c r="BE4714" s="3"/>
      <c r="BF4714" s="3"/>
      <c r="BG4714" s="3"/>
      <c r="BH4714" s="3"/>
      <c r="BI4714" s="3"/>
      <c r="BJ4714" s="3"/>
    </row>
    <row r="4715" customFormat="false" ht="15.75" hidden="false" customHeight="false" outlineLevel="0" collapsed="false">
      <c r="A4715" s="3" t="n">
        <v>4714</v>
      </c>
      <c r="B4715" s="3" t="s">
        <v>13775</v>
      </c>
      <c r="C4715" s="3" t="s">
        <v>13776</v>
      </c>
      <c r="D4715" s="3" t="n">
        <v>1</v>
      </c>
      <c r="E4715" s="3" t="n">
        <v>1.1421484</v>
      </c>
      <c r="F4715" s="3" t="n">
        <v>9</v>
      </c>
      <c r="G4715" s="3" t="n">
        <v>9</v>
      </c>
      <c r="H4715" s="3" t="n">
        <v>7</v>
      </c>
      <c r="I4715" s="3" t="n">
        <v>7</v>
      </c>
      <c r="J4715" s="3" t="n">
        <v>7</v>
      </c>
      <c r="K4715" s="3" t="n">
        <v>7</v>
      </c>
      <c r="L4715" s="3" t="n">
        <v>1</v>
      </c>
      <c r="M4715" s="3" t="n">
        <v>1</v>
      </c>
      <c r="N4715" s="3" t="n">
        <v>-1</v>
      </c>
      <c r="O4715" s="3" t="n">
        <v>-1</v>
      </c>
      <c r="P4715" s="3" t="n">
        <v>9.1</v>
      </c>
      <c r="Q4715" s="3" t="n">
        <v>24.2</v>
      </c>
      <c r="R4715" s="3" t="s">
        <v>13777</v>
      </c>
      <c r="S4715" s="4" t="n">
        <v>45747.7736226852</v>
      </c>
      <c r="T4715" s="3" t="s">
        <v>37</v>
      </c>
      <c r="U4715" s="3" t="s">
        <v>37</v>
      </c>
      <c r="V4715" s="3" t="n">
        <v>0</v>
      </c>
      <c r="W4715" s="3" t="n">
        <v>0</v>
      </c>
      <c r="X4715" s="3" t="n">
        <v>0</v>
      </c>
      <c r="Y4715" s="3" t="s">
        <v>30</v>
      </c>
      <c r="Z4715" s="3" t="s">
        <v>30</v>
      </c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  <c r="BD4715" s="3"/>
      <c r="BE4715" s="3"/>
      <c r="BF4715" s="3"/>
      <c r="BG4715" s="3"/>
      <c r="BH4715" s="3"/>
      <c r="BI4715" s="3"/>
      <c r="BJ4715" s="3"/>
    </row>
    <row r="4716" customFormat="false" ht="15.75" hidden="false" customHeight="false" outlineLevel="0" collapsed="false">
      <c r="A4716" s="3" t="n">
        <v>4715</v>
      </c>
      <c r="B4716" s="3" t="s">
        <v>13778</v>
      </c>
      <c r="C4716" s="3" t="s">
        <v>13779</v>
      </c>
      <c r="D4716" s="3" t="n">
        <v>1</v>
      </c>
      <c r="E4716" s="3" t="n">
        <v>1.2844163</v>
      </c>
      <c r="F4716" s="3" t="n">
        <v>15</v>
      </c>
      <c r="G4716" s="3" t="n">
        <v>15</v>
      </c>
      <c r="H4716" s="3" t="n">
        <v>11</v>
      </c>
      <c r="I4716" s="3" t="n">
        <v>11</v>
      </c>
      <c r="J4716" s="3" t="n">
        <v>15</v>
      </c>
      <c r="K4716" s="3" t="n">
        <v>15</v>
      </c>
      <c r="L4716" s="3" t="n">
        <v>1</v>
      </c>
      <c r="M4716" s="3" t="n">
        <v>1</v>
      </c>
      <c r="N4716" s="3" t="n">
        <v>-1</v>
      </c>
      <c r="O4716" s="3" t="n">
        <v>-1</v>
      </c>
      <c r="P4716" s="3" t="n">
        <v>9.1</v>
      </c>
      <c r="Q4716" s="3" t="n">
        <v>24.2</v>
      </c>
      <c r="R4716" s="3" t="s">
        <v>13780</v>
      </c>
      <c r="S4716" s="4" t="n">
        <v>45747.7736921296</v>
      </c>
      <c r="T4716" s="3" t="s">
        <v>37</v>
      </c>
      <c r="U4716" s="3" t="s">
        <v>37</v>
      </c>
      <c r="V4716" s="3" t="n">
        <v>0</v>
      </c>
      <c r="W4716" s="3" t="n">
        <v>0</v>
      </c>
      <c r="X4716" s="3" t="n">
        <v>0</v>
      </c>
      <c r="Y4716" s="3" t="s">
        <v>30</v>
      </c>
      <c r="Z4716" s="3" t="s">
        <v>30</v>
      </c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/>
      <c r="BB4716" s="3"/>
      <c r="BC4716" s="3"/>
      <c r="BD4716" s="3"/>
      <c r="BE4716" s="3"/>
      <c r="BF4716" s="3"/>
      <c r="BG4716" s="3"/>
      <c r="BH4716" s="3"/>
      <c r="BI4716" s="3"/>
      <c r="BJ4716" s="3"/>
    </row>
    <row r="4717" customFormat="false" ht="15.75" hidden="false" customHeight="false" outlineLevel="0" collapsed="false">
      <c r="A4717" s="3" t="n">
        <v>4716</v>
      </c>
      <c r="B4717" s="3" t="s">
        <v>13781</v>
      </c>
      <c r="C4717" s="3" t="s">
        <v>13782</v>
      </c>
      <c r="D4717" s="3" t="n">
        <v>1</v>
      </c>
      <c r="E4717" s="3" t="n">
        <v>1.3183684</v>
      </c>
      <c r="F4717" s="3" t="n">
        <v>21</v>
      </c>
      <c r="G4717" s="3" t="n">
        <v>21</v>
      </c>
      <c r="H4717" s="3" t="n">
        <v>13</v>
      </c>
      <c r="I4717" s="3" t="n">
        <v>13</v>
      </c>
      <c r="J4717" s="3" t="n">
        <v>19</v>
      </c>
      <c r="K4717" s="3" t="n">
        <v>19</v>
      </c>
      <c r="L4717" s="3" t="n">
        <v>2</v>
      </c>
      <c r="M4717" s="3" t="n">
        <v>2</v>
      </c>
      <c r="N4717" s="3" t="n">
        <v>-1</v>
      </c>
      <c r="O4717" s="3" t="n">
        <v>-1</v>
      </c>
      <c r="P4717" s="3" t="n">
        <v>9.1</v>
      </c>
      <c r="Q4717" s="3" t="n">
        <v>24.2</v>
      </c>
      <c r="R4717" s="3" t="s">
        <v>13783</v>
      </c>
      <c r="S4717" s="4" t="n">
        <v>45747.7737731482</v>
      </c>
      <c r="T4717" s="3" t="s">
        <v>37</v>
      </c>
      <c r="U4717" s="3" t="s">
        <v>37</v>
      </c>
      <c r="V4717" s="3" t="n">
        <v>0</v>
      </c>
      <c r="W4717" s="3" t="n">
        <v>0</v>
      </c>
      <c r="X4717" s="3" t="n">
        <v>0</v>
      </c>
      <c r="Y4717" s="3" t="s">
        <v>30</v>
      </c>
      <c r="Z4717" s="3" t="s">
        <v>30</v>
      </c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  <c r="BD4717" s="3"/>
      <c r="BE4717" s="3"/>
      <c r="BF4717" s="3"/>
      <c r="BG4717" s="3"/>
      <c r="BH4717" s="3"/>
      <c r="BI4717" s="3"/>
      <c r="BJ4717" s="3"/>
    </row>
    <row r="4718" customFormat="false" ht="15.75" hidden="false" customHeight="false" outlineLevel="0" collapsed="false">
      <c r="A4718" s="3" t="n">
        <v>4717</v>
      </c>
      <c r="B4718" s="3" t="s">
        <v>13784</v>
      </c>
      <c r="C4718" s="3" t="s">
        <v>13785</v>
      </c>
      <c r="D4718" s="3" t="n">
        <v>1</v>
      </c>
      <c r="E4718" s="3" t="n">
        <v>1.66309</v>
      </c>
      <c r="F4718" s="3" t="n">
        <v>3</v>
      </c>
      <c r="G4718" s="3" t="n">
        <v>3</v>
      </c>
      <c r="H4718" s="3" t="n">
        <v>2</v>
      </c>
      <c r="I4718" s="3" t="n">
        <v>2</v>
      </c>
      <c r="J4718" s="3" t="n">
        <v>3</v>
      </c>
      <c r="K4718" s="3" t="n">
        <v>3</v>
      </c>
      <c r="L4718" s="3" t="n">
        <v>0</v>
      </c>
      <c r="M4718" s="3" t="n">
        <v>0</v>
      </c>
      <c r="N4718" s="3" t="n">
        <v>0</v>
      </c>
      <c r="O4718" s="3" t="n">
        <v>0</v>
      </c>
      <c r="P4718" s="3" t="n">
        <v>9.1</v>
      </c>
      <c r="Q4718" s="3" t="n">
        <v>24.2</v>
      </c>
      <c r="R4718" s="3" t="s">
        <v>13786</v>
      </c>
      <c r="S4718" s="4" t="n">
        <v>45747.7738888889</v>
      </c>
      <c r="T4718" s="3" t="s">
        <v>37</v>
      </c>
      <c r="U4718" s="3" t="s">
        <v>37</v>
      </c>
      <c r="V4718" s="3" t="n">
        <v>1</v>
      </c>
      <c r="W4718" s="3" t="n">
        <v>1</v>
      </c>
      <c r="X4718" s="3" t="n">
        <v>0</v>
      </c>
      <c r="Y4718" s="3" t="s">
        <v>30</v>
      </c>
      <c r="Z4718" s="3" t="s">
        <v>30</v>
      </c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  <c r="BD4718" s="3"/>
      <c r="BE4718" s="3"/>
      <c r="BF4718" s="3"/>
      <c r="BG4718" s="3"/>
      <c r="BH4718" s="3"/>
      <c r="BI4718" s="3"/>
      <c r="BJ4718" s="3"/>
    </row>
    <row r="4719" customFormat="false" ht="15.75" hidden="false" customHeight="false" outlineLevel="0" collapsed="false">
      <c r="A4719" s="3" t="n">
        <v>4718</v>
      </c>
      <c r="B4719" s="3" t="s">
        <v>13787</v>
      </c>
      <c r="C4719" s="3" t="s">
        <v>13788</v>
      </c>
      <c r="D4719" s="3" t="n">
        <v>1</v>
      </c>
      <c r="E4719" s="3" t="n">
        <v>1.562141</v>
      </c>
      <c r="F4719" s="3" t="n">
        <v>7</v>
      </c>
      <c r="G4719" s="3" t="n">
        <v>7</v>
      </c>
      <c r="H4719" s="3" t="n">
        <v>6</v>
      </c>
      <c r="I4719" s="3" t="n">
        <v>6</v>
      </c>
      <c r="J4719" s="3" t="n">
        <v>5</v>
      </c>
      <c r="K4719" s="3" t="n">
        <v>5</v>
      </c>
      <c r="L4719" s="3" t="n">
        <v>1</v>
      </c>
      <c r="M4719" s="3" t="n">
        <v>1</v>
      </c>
      <c r="N4719" s="3" t="n">
        <v>-1</v>
      </c>
      <c r="O4719" s="3" t="n">
        <v>-1</v>
      </c>
      <c r="P4719" s="3" t="n">
        <v>9.1</v>
      </c>
      <c r="Q4719" s="3" t="n">
        <v>24.2</v>
      </c>
      <c r="R4719" s="3" t="s">
        <v>13789</v>
      </c>
      <c r="S4719" s="4" t="n">
        <v>45747.7739814815</v>
      </c>
      <c r="T4719" s="3" t="s">
        <v>37</v>
      </c>
      <c r="U4719" s="3" t="s">
        <v>37</v>
      </c>
      <c r="V4719" s="3" t="n">
        <v>0</v>
      </c>
      <c r="W4719" s="3" t="n">
        <v>0</v>
      </c>
      <c r="X4719" s="3" t="n">
        <v>0</v>
      </c>
      <c r="Y4719" s="3" t="s">
        <v>30</v>
      </c>
      <c r="Z4719" s="3" t="s">
        <v>30</v>
      </c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  <c r="BD4719" s="3"/>
      <c r="BE4719" s="3"/>
      <c r="BF4719" s="3"/>
      <c r="BG4719" s="3"/>
      <c r="BH4719" s="3"/>
      <c r="BI4719" s="3"/>
      <c r="BJ4719" s="3"/>
    </row>
    <row r="4720" customFormat="false" ht="15.75" hidden="false" customHeight="false" outlineLevel="0" collapsed="false">
      <c r="A4720" s="3" t="n">
        <v>4719</v>
      </c>
      <c r="B4720" s="3" t="s">
        <v>13790</v>
      </c>
      <c r="C4720" s="3" t="s">
        <v>13791</v>
      </c>
      <c r="D4720" s="3" t="n">
        <v>1</v>
      </c>
      <c r="E4720" s="3" t="n">
        <v>2.0132226</v>
      </c>
      <c r="F4720" s="3" t="n">
        <v>18</v>
      </c>
      <c r="G4720" s="3" t="n">
        <v>18</v>
      </c>
      <c r="H4720" s="3" t="n">
        <v>11</v>
      </c>
      <c r="I4720" s="3" t="n">
        <v>11</v>
      </c>
      <c r="J4720" s="3" t="n">
        <v>19</v>
      </c>
      <c r="K4720" s="3" t="n">
        <v>19</v>
      </c>
      <c r="L4720" s="3" t="n">
        <v>3</v>
      </c>
      <c r="M4720" s="3" t="n">
        <v>3</v>
      </c>
      <c r="N4720" s="3" t="n">
        <v>-1</v>
      </c>
      <c r="O4720" s="3" t="n">
        <v>-1</v>
      </c>
      <c r="P4720" s="3" t="n">
        <v>9.1</v>
      </c>
      <c r="Q4720" s="3" t="n">
        <v>24.2</v>
      </c>
      <c r="R4720" s="3" t="s">
        <v>13792</v>
      </c>
      <c r="S4720" s="4" t="n">
        <v>45747.7740625</v>
      </c>
      <c r="T4720" s="3" t="s">
        <v>37</v>
      </c>
      <c r="U4720" s="3" t="s">
        <v>37</v>
      </c>
      <c r="V4720" s="3" t="n">
        <v>0</v>
      </c>
      <c r="W4720" s="3" t="n">
        <v>0</v>
      </c>
      <c r="X4720" s="3" t="n">
        <v>0</v>
      </c>
      <c r="Y4720" s="3" t="s">
        <v>30</v>
      </c>
      <c r="Z4720" s="3" t="s">
        <v>30</v>
      </c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/>
      <c r="BB4720" s="3"/>
      <c r="BC4720" s="3"/>
      <c r="BD4720" s="3"/>
      <c r="BE4720" s="3"/>
      <c r="BF4720" s="3"/>
      <c r="BG4720" s="3"/>
      <c r="BH4720" s="3"/>
      <c r="BI4720" s="3"/>
      <c r="BJ4720" s="3"/>
    </row>
    <row r="4721" customFormat="false" ht="15.75" hidden="false" customHeight="false" outlineLevel="0" collapsed="false">
      <c r="A4721" s="3" t="n">
        <v>4720</v>
      </c>
      <c r="B4721" s="3" t="s">
        <v>13793</v>
      </c>
      <c r="C4721" s="3" t="s">
        <v>13794</v>
      </c>
      <c r="D4721" s="3" t="n">
        <v>1</v>
      </c>
      <c r="E4721" s="3" t="n">
        <v>3.8945539</v>
      </c>
      <c r="F4721" s="3" t="n">
        <v>43</v>
      </c>
      <c r="G4721" s="3" t="n">
        <v>43</v>
      </c>
      <c r="H4721" s="3" t="n">
        <v>8</v>
      </c>
      <c r="I4721" s="3" t="n">
        <v>8</v>
      </c>
      <c r="J4721" s="3" t="n">
        <v>46</v>
      </c>
      <c r="K4721" s="3" t="n">
        <v>46</v>
      </c>
      <c r="L4721" s="3" t="n">
        <v>12</v>
      </c>
      <c r="M4721" s="3" t="n">
        <v>12</v>
      </c>
      <c r="N4721" s="3" t="n">
        <v>-1</v>
      </c>
      <c r="O4721" s="3" t="n">
        <v>-1</v>
      </c>
      <c r="P4721" s="3" t="n">
        <v>9.1</v>
      </c>
      <c r="Q4721" s="3" t="n">
        <v>24.2</v>
      </c>
      <c r="R4721" s="3" t="s">
        <v>13795</v>
      </c>
      <c r="S4721" s="4" t="n">
        <v>45747.774212963</v>
      </c>
      <c r="T4721" s="3" t="s">
        <v>65</v>
      </c>
      <c r="U4721" s="3" t="s">
        <v>65</v>
      </c>
      <c r="V4721" s="3" t="n">
        <v>0</v>
      </c>
      <c r="W4721" s="3" t="n">
        <v>0</v>
      </c>
      <c r="X4721" s="3" t="n">
        <v>0</v>
      </c>
      <c r="Y4721" s="3" t="s">
        <v>30</v>
      </c>
      <c r="Z4721" s="3" t="s">
        <v>30</v>
      </c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  <c r="BD4721" s="3"/>
      <c r="BE4721" s="3"/>
      <c r="BF4721" s="3"/>
      <c r="BG4721" s="3"/>
      <c r="BH4721" s="3"/>
      <c r="BI4721" s="3"/>
      <c r="BJ4721" s="3"/>
    </row>
    <row r="4722" customFormat="false" ht="15.75" hidden="false" customHeight="false" outlineLevel="0" collapsed="false">
      <c r="A4722" s="3" t="n">
        <v>4721</v>
      </c>
      <c r="B4722" s="3" t="s">
        <v>13796</v>
      </c>
      <c r="C4722" s="3" t="s">
        <v>13797</v>
      </c>
      <c r="D4722" s="3" t="n">
        <v>1</v>
      </c>
      <c r="E4722" s="3" t="n">
        <v>3.9259355</v>
      </c>
      <c r="F4722" s="3" t="n">
        <v>50</v>
      </c>
      <c r="G4722" s="3" t="n">
        <v>50</v>
      </c>
      <c r="H4722" s="3" t="n">
        <v>8</v>
      </c>
      <c r="I4722" s="3" t="n">
        <v>8</v>
      </c>
      <c r="J4722" s="3" t="n">
        <v>52</v>
      </c>
      <c r="K4722" s="3" t="n">
        <v>52</v>
      </c>
      <c r="L4722" s="3" t="n">
        <v>13</v>
      </c>
      <c r="M4722" s="3" t="n">
        <v>13</v>
      </c>
      <c r="N4722" s="3" t="n">
        <v>-1</v>
      </c>
      <c r="O4722" s="3" t="n">
        <v>-1</v>
      </c>
      <c r="P4722" s="3" t="n">
        <v>9.1</v>
      </c>
      <c r="Q4722" s="3" t="n">
        <v>24.2</v>
      </c>
      <c r="R4722" s="3" t="s">
        <v>13798</v>
      </c>
      <c r="S4722" s="4" t="n">
        <v>45747.7743518519</v>
      </c>
      <c r="T4722" s="3" t="s">
        <v>65</v>
      </c>
      <c r="U4722" s="3" t="s">
        <v>65</v>
      </c>
      <c r="V4722" s="3" t="n">
        <v>0</v>
      </c>
      <c r="W4722" s="3" t="n">
        <v>0</v>
      </c>
      <c r="X4722" s="3" t="n">
        <v>0</v>
      </c>
      <c r="Y4722" s="3" t="s">
        <v>30</v>
      </c>
      <c r="Z4722" s="3" t="s">
        <v>30</v>
      </c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  <c r="BD4722" s="3"/>
      <c r="BE4722" s="3"/>
      <c r="BF4722" s="3"/>
      <c r="BG4722" s="3"/>
      <c r="BH4722" s="3"/>
      <c r="BI4722" s="3"/>
      <c r="BJ4722" s="3"/>
    </row>
    <row r="4723" customFormat="false" ht="15.75" hidden="false" customHeight="false" outlineLevel="0" collapsed="false">
      <c r="A4723" s="3" t="n">
        <v>4722</v>
      </c>
      <c r="B4723" s="3" t="s">
        <v>13799</v>
      </c>
      <c r="C4723" s="3" t="s">
        <v>13800</v>
      </c>
      <c r="D4723" s="3" t="n">
        <v>1</v>
      </c>
      <c r="E4723" s="3" t="n">
        <v>1.8156268</v>
      </c>
      <c r="F4723" s="3" t="n">
        <v>71</v>
      </c>
      <c r="G4723" s="3" t="n">
        <v>71</v>
      </c>
      <c r="H4723" s="3" t="n">
        <v>14</v>
      </c>
      <c r="I4723" s="3" t="n">
        <v>14</v>
      </c>
      <c r="J4723" s="3" t="n">
        <v>70</v>
      </c>
      <c r="K4723" s="3" t="n">
        <v>70</v>
      </c>
      <c r="L4723" s="3" t="n">
        <v>15</v>
      </c>
      <c r="M4723" s="3" t="n">
        <v>15</v>
      </c>
      <c r="N4723" s="3" t="n">
        <v>-1</v>
      </c>
      <c r="O4723" s="3" t="n">
        <v>-1</v>
      </c>
      <c r="P4723" s="3" t="n">
        <v>9.1</v>
      </c>
      <c r="Q4723" s="3" t="n">
        <v>24.2</v>
      </c>
      <c r="R4723" s="3" t="s">
        <v>13801</v>
      </c>
      <c r="S4723" s="4" t="n">
        <v>45747.7744675926</v>
      </c>
      <c r="T4723" s="3" t="s">
        <v>65</v>
      </c>
      <c r="U4723" s="3" t="s">
        <v>65</v>
      </c>
      <c r="V4723" s="3" t="n">
        <v>0</v>
      </c>
      <c r="W4723" s="3" t="n">
        <v>0</v>
      </c>
      <c r="X4723" s="3" t="n">
        <v>0</v>
      </c>
      <c r="Y4723" s="3" t="s">
        <v>30</v>
      </c>
      <c r="Z4723" s="3" t="s">
        <v>30</v>
      </c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  <c r="BD4723" s="3"/>
      <c r="BE4723" s="3"/>
      <c r="BF4723" s="3"/>
      <c r="BG4723" s="3"/>
      <c r="BH4723" s="3"/>
      <c r="BI4723" s="3"/>
      <c r="BJ4723" s="3"/>
    </row>
    <row r="4724" customFormat="false" ht="15.75" hidden="false" customHeight="false" outlineLevel="0" collapsed="false">
      <c r="A4724" s="3" t="n">
        <v>4723</v>
      </c>
      <c r="B4724" s="3" t="s">
        <v>13802</v>
      </c>
      <c r="C4724" s="3" t="s">
        <v>13803</v>
      </c>
      <c r="D4724" s="3" t="n">
        <v>1</v>
      </c>
      <c r="E4724" s="3" t="n">
        <v>1.2947422</v>
      </c>
      <c r="F4724" s="3" t="n">
        <v>69</v>
      </c>
      <c r="G4724" s="3" t="n">
        <v>69</v>
      </c>
      <c r="H4724" s="3" t="n">
        <v>20</v>
      </c>
      <c r="I4724" s="3" t="n">
        <v>20</v>
      </c>
      <c r="J4724" s="3" t="n">
        <v>94</v>
      </c>
      <c r="K4724" s="3" t="n">
        <v>94</v>
      </c>
      <c r="L4724" s="3" t="n">
        <v>8</v>
      </c>
      <c r="M4724" s="3" t="n">
        <v>8</v>
      </c>
      <c r="N4724" s="3" t="n">
        <v>-1</v>
      </c>
      <c r="O4724" s="3" t="n">
        <v>-1</v>
      </c>
      <c r="P4724" s="3" t="n">
        <v>9.1</v>
      </c>
      <c r="Q4724" s="3" t="n">
        <v>24.2</v>
      </c>
      <c r="R4724" s="3" t="s">
        <v>13804</v>
      </c>
      <c r="S4724" s="4" t="n">
        <v>45747.7745138889</v>
      </c>
      <c r="T4724" s="3" t="s">
        <v>37</v>
      </c>
      <c r="U4724" s="3" t="s">
        <v>37</v>
      </c>
      <c r="V4724" s="3" t="n">
        <v>0</v>
      </c>
      <c r="W4724" s="3" t="n">
        <v>0</v>
      </c>
      <c r="X4724" s="3" t="n">
        <v>0</v>
      </c>
      <c r="Y4724" s="3" t="s">
        <v>30</v>
      </c>
      <c r="Z4724" s="3" t="s">
        <v>30</v>
      </c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  <c r="BD4724" s="3"/>
      <c r="BE4724" s="3"/>
      <c r="BF4724" s="3"/>
      <c r="BG4724" s="3"/>
      <c r="BH4724" s="3"/>
      <c r="BI4724" s="3"/>
      <c r="BJ4724" s="3"/>
    </row>
    <row r="4725" customFormat="false" ht="15.75" hidden="false" customHeight="false" outlineLevel="0" collapsed="false">
      <c r="A4725" s="3" t="n">
        <v>4724</v>
      </c>
      <c r="B4725" s="3" t="s">
        <v>13805</v>
      </c>
      <c r="C4725" s="3" t="s">
        <v>13806</v>
      </c>
      <c r="D4725" s="3" t="n">
        <v>1</v>
      </c>
      <c r="E4725" s="3" t="n">
        <v>1.6665577</v>
      </c>
      <c r="F4725" s="3" t="n">
        <v>81</v>
      </c>
      <c r="G4725" s="3" t="n">
        <v>81</v>
      </c>
      <c r="H4725" s="3" t="n">
        <v>16</v>
      </c>
      <c r="I4725" s="3" t="n">
        <v>16</v>
      </c>
      <c r="J4725" s="3" t="n">
        <v>83</v>
      </c>
      <c r="K4725" s="3" t="n">
        <v>83</v>
      </c>
      <c r="L4725" s="3" t="n">
        <v>16</v>
      </c>
      <c r="M4725" s="3" t="n">
        <v>16</v>
      </c>
      <c r="N4725" s="3" t="n">
        <v>-1</v>
      </c>
      <c r="O4725" s="3" t="n">
        <v>-1</v>
      </c>
      <c r="P4725" s="3" t="n">
        <v>9.1</v>
      </c>
      <c r="Q4725" s="3" t="n">
        <v>24.2</v>
      </c>
      <c r="R4725" s="3" t="s">
        <v>13807</v>
      </c>
      <c r="S4725" s="4" t="n">
        <v>45747.7745717593</v>
      </c>
      <c r="T4725" s="3" t="s">
        <v>65</v>
      </c>
      <c r="U4725" s="3" t="s">
        <v>65</v>
      </c>
      <c r="V4725" s="3" t="n">
        <v>0</v>
      </c>
      <c r="W4725" s="3" t="n">
        <v>0</v>
      </c>
      <c r="X4725" s="3" t="n">
        <v>0</v>
      </c>
      <c r="Y4725" s="3" t="s">
        <v>30</v>
      </c>
      <c r="Z4725" s="3" t="s">
        <v>30</v>
      </c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/>
      <c r="BB4725" s="3"/>
      <c r="BC4725" s="3"/>
      <c r="BD4725" s="3"/>
      <c r="BE4725" s="3"/>
      <c r="BF4725" s="3"/>
      <c r="BG4725" s="3"/>
      <c r="BH4725" s="3"/>
      <c r="BI4725" s="3"/>
      <c r="BJ4725" s="3"/>
    </row>
    <row r="4726" customFormat="false" ht="15.75" hidden="false" customHeight="false" outlineLevel="0" collapsed="false">
      <c r="A4726" s="3" t="n">
        <v>4725</v>
      </c>
      <c r="B4726" s="3" t="s">
        <v>13808</v>
      </c>
      <c r="C4726" s="3" t="s">
        <v>13809</v>
      </c>
      <c r="D4726" s="3" t="n">
        <v>1</v>
      </c>
      <c r="E4726" s="3" t="n">
        <v>1.2302094</v>
      </c>
      <c r="F4726" s="3" t="n">
        <v>69</v>
      </c>
      <c r="G4726" s="3" t="n">
        <v>69</v>
      </c>
      <c r="H4726" s="3" t="n">
        <v>20</v>
      </c>
      <c r="I4726" s="3" t="n">
        <v>20</v>
      </c>
      <c r="J4726" s="3" t="n">
        <v>94</v>
      </c>
      <c r="K4726" s="3" t="n">
        <v>94</v>
      </c>
      <c r="L4726" s="3" t="n">
        <v>8</v>
      </c>
      <c r="M4726" s="3" t="n">
        <v>8</v>
      </c>
      <c r="N4726" s="3" t="n">
        <v>-1</v>
      </c>
      <c r="O4726" s="3" t="n">
        <v>-1</v>
      </c>
      <c r="P4726" s="3" t="n">
        <v>9.1</v>
      </c>
      <c r="Q4726" s="3" t="n">
        <v>24.2</v>
      </c>
      <c r="R4726" s="3" t="s">
        <v>13810</v>
      </c>
      <c r="S4726" s="4" t="n">
        <v>45747.7746064815</v>
      </c>
      <c r="T4726" s="3" t="s">
        <v>37</v>
      </c>
      <c r="U4726" s="3" t="s">
        <v>37</v>
      </c>
      <c r="V4726" s="3" t="n">
        <v>0</v>
      </c>
      <c r="W4726" s="3" t="n">
        <v>0</v>
      </c>
      <c r="X4726" s="3" t="n">
        <v>0</v>
      </c>
      <c r="Y4726" s="3" t="s">
        <v>30</v>
      </c>
      <c r="Z4726" s="3" t="s">
        <v>30</v>
      </c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/>
      <c r="BE4726" s="3"/>
      <c r="BF4726" s="3"/>
      <c r="BG4726" s="3"/>
      <c r="BH4726" s="3"/>
      <c r="BI4726" s="3"/>
      <c r="BJ4726" s="3"/>
    </row>
    <row r="4727" customFormat="false" ht="15.75" hidden="false" customHeight="false" outlineLevel="0" collapsed="false">
      <c r="A4727" s="3" t="n">
        <v>4726</v>
      </c>
      <c r="B4727" s="3" t="s">
        <v>13811</v>
      </c>
      <c r="C4727" s="3" t="s">
        <v>13812</v>
      </c>
      <c r="D4727" s="3" t="n">
        <v>1</v>
      </c>
      <c r="E4727" s="3" t="n">
        <v>1.3333608</v>
      </c>
      <c r="F4727" s="3" t="n">
        <v>82</v>
      </c>
      <c r="G4727" s="3" t="n">
        <v>82</v>
      </c>
      <c r="H4727" s="3" t="n">
        <v>20</v>
      </c>
      <c r="I4727" s="3" t="n">
        <v>20</v>
      </c>
      <c r="J4727" s="3" t="n">
        <v>107</v>
      </c>
      <c r="K4727" s="3" t="n">
        <v>107</v>
      </c>
      <c r="L4727" s="3" t="n">
        <v>9</v>
      </c>
      <c r="M4727" s="3" t="n">
        <v>9</v>
      </c>
      <c r="N4727" s="3" t="n">
        <v>-1</v>
      </c>
      <c r="O4727" s="3" t="n">
        <v>-1</v>
      </c>
      <c r="P4727" s="3" t="n">
        <v>9.1</v>
      </c>
      <c r="Q4727" s="3" t="n">
        <v>24.2</v>
      </c>
      <c r="R4727" s="3" t="s">
        <v>13813</v>
      </c>
      <c r="S4727" s="4" t="n">
        <v>45747.7746527778</v>
      </c>
      <c r="T4727" s="3" t="s">
        <v>37</v>
      </c>
      <c r="U4727" s="3" t="s">
        <v>37</v>
      </c>
      <c r="V4727" s="3" t="n">
        <v>0</v>
      </c>
      <c r="W4727" s="3" t="n">
        <v>0</v>
      </c>
      <c r="X4727" s="3" t="n">
        <v>0</v>
      </c>
      <c r="Y4727" s="3" t="s">
        <v>30</v>
      </c>
      <c r="Z4727" s="3" t="s">
        <v>30</v>
      </c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3"/>
      <c r="BG4727" s="3"/>
      <c r="BH4727" s="3"/>
      <c r="BI4727" s="3"/>
      <c r="BJ4727" s="3"/>
    </row>
    <row r="4728" customFormat="false" ht="15.75" hidden="false" customHeight="false" outlineLevel="0" collapsed="false">
      <c r="A4728" s="3" t="n">
        <v>4727</v>
      </c>
      <c r="B4728" s="3" t="s">
        <v>13814</v>
      </c>
      <c r="C4728" s="3" t="s">
        <v>13815</v>
      </c>
      <c r="D4728" s="3" t="n">
        <v>1</v>
      </c>
      <c r="E4728" s="3" t="n">
        <v>1.5054381</v>
      </c>
      <c r="F4728" s="3" t="n">
        <v>88</v>
      </c>
      <c r="G4728" s="3" t="n">
        <v>88</v>
      </c>
      <c r="H4728" s="3" t="n">
        <v>20</v>
      </c>
      <c r="I4728" s="3" t="n">
        <v>20</v>
      </c>
      <c r="J4728" s="3" t="n">
        <v>113</v>
      </c>
      <c r="K4728" s="3" t="n">
        <v>113</v>
      </c>
      <c r="L4728" s="3" t="n">
        <v>10</v>
      </c>
      <c r="M4728" s="3" t="n">
        <v>10</v>
      </c>
      <c r="N4728" s="3" t="n">
        <v>-1</v>
      </c>
      <c r="O4728" s="3" t="n">
        <v>-1</v>
      </c>
      <c r="P4728" s="3" t="n">
        <v>9.1</v>
      </c>
      <c r="Q4728" s="3" t="n">
        <v>24.2</v>
      </c>
      <c r="R4728" s="3" t="s">
        <v>13816</v>
      </c>
      <c r="S4728" s="4" t="n">
        <v>45747.7746990741</v>
      </c>
      <c r="T4728" s="3" t="s">
        <v>37</v>
      </c>
      <c r="U4728" s="3" t="s">
        <v>37</v>
      </c>
      <c r="V4728" s="3" t="n">
        <v>0</v>
      </c>
      <c r="W4728" s="3" t="n">
        <v>0</v>
      </c>
      <c r="X4728" s="3" t="n">
        <v>0</v>
      </c>
      <c r="Y4728" s="3" t="s">
        <v>30</v>
      </c>
      <c r="Z4728" s="3" t="s">
        <v>30</v>
      </c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  <c r="BD4728" s="3"/>
      <c r="BE4728" s="3"/>
      <c r="BF4728" s="3"/>
      <c r="BG4728" s="3"/>
      <c r="BH4728" s="3"/>
      <c r="BI4728" s="3"/>
      <c r="BJ4728" s="3"/>
    </row>
    <row r="4729" customFormat="false" ht="15.75" hidden="false" customHeight="false" outlineLevel="0" collapsed="false">
      <c r="A4729" s="3" t="n">
        <v>4728</v>
      </c>
      <c r="B4729" s="3" t="s">
        <v>13817</v>
      </c>
      <c r="C4729" s="3" t="s">
        <v>13818</v>
      </c>
      <c r="D4729" s="3" t="n">
        <v>1</v>
      </c>
      <c r="E4729" s="3" t="n">
        <v>0.4292391</v>
      </c>
      <c r="F4729" s="3" t="n">
        <v>28</v>
      </c>
      <c r="G4729" s="3" t="n">
        <v>28</v>
      </c>
      <c r="H4729" s="3" t="n">
        <v>12</v>
      </c>
      <c r="I4729" s="3" t="n">
        <v>12</v>
      </c>
      <c r="J4729" s="3" t="n">
        <v>35</v>
      </c>
      <c r="K4729" s="3" t="n">
        <v>35</v>
      </c>
      <c r="L4729" s="3" t="n">
        <v>3</v>
      </c>
      <c r="M4729" s="3" t="n">
        <v>3</v>
      </c>
      <c r="N4729" s="3" t="n">
        <v>4</v>
      </c>
      <c r="O4729" s="3" t="n">
        <v>-1</v>
      </c>
      <c r="P4729" s="3" t="n">
        <v>8.1</v>
      </c>
      <c r="Q4729" s="3" t="n">
        <v>24.2</v>
      </c>
      <c r="R4729" s="3" t="s">
        <v>13819</v>
      </c>
      <c r="S4729" s="4" t="n">
        <v>45747.7747453704</v>
      </c>
      <c r="T4729" s="3" t="s">
        <v>29</v>
      </c>
      <c r="U4729" s="3" t="s">
        <v>29</v>
      </c>
      <c r="V4729" s="3" t="n">
        <v>1</v>
      </c>
      <c r="W4729" s="3" t="n">
        <v>0</v>
      </c>
      <c r="X4729" s="3" t="n">
        <v>0</v>
      </c>
      <c r="Y4729" s="3" t="s">
        <v>30</v>
      </c>
      <c r="Z4729" s="3" t="s">
        <v>30</v>
      </c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/>
      <c r="BB4729" s="3"/>
      <c r="BC4729" s="3"/>
      <c r="BD4729" s="3"/>
      <c r="BE4729" s="3"/>
      <c r="BF4729" s="3"/>
      <c r="BG4729" s="3"/>
      <c r="BH4729" s="3"/>
      <c r="BI4729" s="3"/>
      <c r="BJ4729" s="3"/>
    </row>
    <row r="4730" customFormat="false" ht="15.75" hidden="false" customHeight="false" outlineLevel="0" collapsed="false">
      <c r="A4730" s="3" t="n">
        <v>4729</v>
      </c>
      <c r="B4730" s="3" t="s">
        <v>13820</v>
      </c>
      <c r="C4730" s="3" t="s">
        <v>13821</v>
      </c>
      <c r="D4730" s="3" t="n">
        <v>1</v>
      </c>
      <c r="E4730" s="3" t="n">
        <v>3.9046673</v>
      </c>
      <c r="F4730" s="3" t="n">
        <v>345</v>
      </c>
      <c r="G4730" s="3" t="n">
        <v>345</v>
      </c>
      <c r="H4730" s="3" t="n">
        <v>22</v>
      </c>
      <c r="I4730" s="3" t="n">
        <v>22</v>
      </c>
      <c r="J4730" s="3" t="n">
        <v>350</v>
      </c>
      <c r="K4730" s="3" t="n">
        <v>350</v>
      </c>
      <c r="L4730" s="3" t="n">
        <v>20</v>
      </c>
      <c r="M4730" s="3" t="n">
        <v>20</v>
      </c>
      <c r="N4730" s="3" t="n">
        <v>-1</v>
      </c>
      <c r="O4730" s="3" t="n">
        <v>-1</v>
      </c>
      <c r="P4730" s="3" t="n">
        <v>8.2</v>
      </c>
      <c r="Q4730" s="3" t="n">
        <v>24.2</v>
      </c>
      <c r="R4730" s="3" t="s">
        <v>13822</v>
      </c>
      <c r="S4730" s="4" t="n">
        <v>45747.774849537</v>
      </c>
      <c r="T4730" s="3" t="s">
        <v>65</v>
      </c>
      <c r="U4730" s="3" t="s">
        <v>65</v>
      </c>
      <c r="V4730" s="3" t="n">
        <v>0</v>
      </c>
      <c r="W4730" s="3" t="n">
        <v>0</v>
      </c>
      <c r="X4730" s="3" t="n">
        <v>0</v>
      </c>
      <c r="Y4730" s="3" t="s">
        <v>30</v>
      </c>
      <c r="Z4730" s="3" t="s">
        <v>30</v>
      </c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/>
      <c r="BB4730" s="3"/>
      <c r="BC4730" s="3"/>
      <c r="BD4730" s="3"/>
      <c r="BE4730" s="3"/>
      <c r="BF4730" s="3"/>
      <c r="BG4730" s="3"/>
      <c r="BH4730" s="3"/>
      <c r="BI4730" s="3"/>
      <c r="BJ4730" s="3"/>
    </row>
    <row r="4731" customFormat="false" ht="15.75" hidden="false" customHeight="false" outlineLevel="0" collapsed="false">
      <c r="A4731" s="3" t="n">
        <v>4730</v>
      </c>
      <c r="B4731" s="3" t="s">
        <v>13823</v>
      </c>
      <c r="C4731" s="3" t="s">
        <v>13824</v>
      </c>
      <c r="D4731" s="3" t="n">
        <v>1</v>
      </c>
      <c r="E4731" s="3" t="n">
        <v>4.630041</v>
      </c>
      <c r="F4731" s="3" t="n">
        <v>329</v>
      </c>
      <c r="G4731" s="3" t="n">
        <v>329</v>
      </c>
      <c r="H4731" s="3" t="n">
        <v>21</v>
      </c>
      <c r="I4731" s="3" t="n">
        <v>21</v>
      </c>
      <c r="J4731" s="3" t="n">
        <v>334</v>
      </c>
      <c r="K4731" s="3" t="n">
        <v>334</v>
      </c>
      <c r="L4731" s="3" t="n">
        <v>20</v>
      </c>
      <c r="M4731" s="3" t="n">
        <v>20</v>
      </c>
      <c r="N4731" s="3" t="n">
        <v>-1</v>
      </c>
      <c r="O4731" s="3" t="n">
        <v>-1</v>
      </c>
      <c r="P4731" s="3" t="n">
        <v>8.4</v>
      </c>
      <c r="Q4731" s="3" t="n">
        <v>24.2</v>
      </c>
      <c r="R4731" s="3" t="s">
        <v>13825</v>
      </c>
      <c r="S4731" s="4" t="n">
        <v>45747.7749652778</v>
      </c>
      <c r="T4731" s="3" t="s">
        <v>65</v>
      </c>
      <c r="U4731" s="3" t="s">
        <v>65</v>
      </c>
      <c r="V4731" s="3" t="n">
        <v>0</v>
      </c>
      <c r="W4731" s="3" t="n">
        <v>0</v>
      </c>
      <c r="X4731" s="3" t="n">
        <v>0</v>
      </c>
      <c r="Y4731" s="3" t="s">
        <v>30</v>
      </c>
      <c r="Z4731" s="3" t="s">
        <v>30</v>
      </c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/>
      <c r="BB4731" s="3"/>
      <c r="BC4731" s="3"/>
      <c r="BD4731" s="3"/>
      <c r="BE4731" s="3"/>
      <c r="BF4731" s="3"/>
      <c r="BG4731" s="3"/>
      <c r="BH4731" s="3"/>
      <c r="BI4731" s="3"/>
      <c r="BJ4731" s="3"/>
    </row>
    <row r="4732" customFormat="false" ht="15.75" hidden="false" customHeight="false" outlineLevel="0" collapsed="false">
      <c r="A4732" s="3" t="n">
        <v>4731</v>
      </c>
      <c r="B4732" s="3" t="s">
        <v>13826</v>
      </c>
      <c r="C4732" s="3" t="s">
        <v>13827</v>
      </c>
      <c r="D4732" s="3" t="n">
        <v>1</v>
      </c>
      <c r="E4732" s="3" t="n">
        <v>4.2076007</v>
      </c>
      <c r="F4732" s="3" t="n">
        <v>329</v>
      </c>
      <c r="G4732" s="3" t="n">
        <v>329</v>
      </c>
      <c r="H4732" s="3" t="n">
        <v>21</v>
      </c>
      <c r="I4732" s="3" t="n">
        <v>21</v>
      </c>
      <c r="J4732" s="3" t="n">
        <v>334</v>
      </c>
      <c r="K4732" s="3" t="n">
        <v>334</v>
      </c>
      <c r="L4732" s="3" t="n">
        <v>20</v>
      </c>
      <c r="M4732" s="3" t="n">
        <v>20</v>
      </c>
      <c r="N4732" s="3" t="n">
        <v>-1</v>
      </c>
      <c r="O4732" s="3" t="n">
        <v>-1</v>
      </c>
      <c r="P4732" s="3" t="n">
        <v>8.6</v>
      </c>
      <c r="Q4732" s="3" t="n">
        <v>24.2</v>
      </c>
      <c r="R4732" s="3" t="s">
        <v>13828</v>
      </c>
      <c r="S4732" s="4" t="n">
        <v>45747.7750694445</v>
      </c>
      <c r="T4732" s="3" t="s">
        <v>256</v>
      </c>
      <c r="U4732" s="3" t="s">
        <v>256</v>
      </c>
      <c r="V4732" s="3" t="n">
        <v>0</v>
      </c>
      <c r="W4732" s="3" t="n">
        <v>0</v>
      </c>
      <c r="X4732" s="3" t="n">
        <v>0</v>
      </c>
      <c r="Y4732" s="3" t="s">
        <v>30</v>
      </c>
      <c r="Z4732" s="3" t="s">
        <v>30</v>
      </c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  <c r="BD4732" s="3"/>
      <c r="BE4732" s="3"/>
      <c r="BF4732" s="3"/>
      <c r="BG4732" s="3"/>
      <c r="BH4732" s="3"/>
      <c r="BI4732" s="3"/>
      <c r="BJ4732" s="3"/>
    </row>
    <row r="4733" customFormat="false" ht="15.75" hidden="false" customHeight="false" outlineLevel="0" collapsed="false">
      <c r="A4733" s="3" t="n">
        <v>4732</v>
      </c>
      <c r="B4733" s="3" t="s">
        <v>13829</v>
      </c>
      <c r="C4733" s="3" t="s">
        <v>13830</v>
      </c>
      <c r="D4733" s="3" t="n">
        <v>1</v>
      </c>
      <c r="E4733" s="3" t="n">
        <v>4.1654817</v>
      </c>
      <c r="F4733" s="3" t="n">
        <v>329</v>
      </c>
      <c r="G4733" s="3" t="n">
        <v>329</v>
      </c>
      <c r="H4733" s="3" t="n">
        <v>21</v>
      </c>
      <c r="I4733" s="3" t="n">
        <v>21</v>
      </c>
      <c r="J4733" s="3" t="n">
        <v>334</v>
      </c>
      <c r="K4733" s="3" t="n">
        <v>334</v>
      </c>
      <c r="L4733" s="3" t="n">
        <v>20</v>
      </c>
      <c r="M4733" s="3" t="n">
        <v>20</v>
      </c>
      <c r="N4733" s="3" t="n">
        <v>-1</v>
      </c>
      <c r="O4733" s="3" t="n">
        <v>-1</v>
      </c>
      <c r="P4733" s="3" t="n">
        <v>8.8</v>
      </c>
      <c r="Q4733" s="3" t="n">
        <v>24.2</v>
      </c>
      <c r="R4733" s="3" t="s">
        <v>13831</v>
      </c>
      <c r="S4733" s="4" t="n">
        <v>45747.7751736111</v>
      </c>
      <c r="T4733" s="3" t="s">
        <v>256</v>
      </c>
      <c r="U4733" s="3" t="s">
        <v>256</v>
      </c>
      <c r="V4733" s="3" t="n">
        <v>0</v>
      </c>
      <c r="W4733" s="3" t="n">
        <v>0</v>
      </c>
      <c r="X4733" s="3" t="n">
        <v>0</v>
      </c>
      <c r="Y4733" s="3" t="s">
        <v>30</v>
      </c>
      <c r="Z4733" s="3" t="s">
        <v>30</v>
      </c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  <c r="BD4733" s="3"/>
      <c r="BE4733" s="3"/>
      <c r="BF4733" s="3"/>
      <c r="BG4733" s="3"/>
      <c r="BH4733" s="3"/>
      <c r="BI4733" s="3"/>
      <c r="BJ4733" s="3"/>
    </row>
    <row r="4734" customFormat="false" ht="15.75" hidden="false" customHeight="false" outlineLevel="0" collapsed="false">
      <c r="A4734" s="3" t="n">
        <v>4733</v>
      </c>
      <c r="B4734" s="3" t="s">
        <v>13832</v>
      </c>
      <c r="C4734" s="3" t="s">
        <v>13833</v>
      </c>
      <c r="D4734" s="3" t="n">
        <v>1</v>
      </c>
      <c r="E4734" s="3" t="n">
        <v>2.7839539</v>
      </c>
      <c r="F4734" s="3" t="n">
        <v>18</v>
      </c>
      <c r="G4734" s="3" t="n">
        <v>18</v>
      </c>
      <c r="H4734" s="3" t="n">
        <v>6</v>
      </c>
      <c r="I4734" s="3" t="n">
        <v>6</v>
      </c>
      <c r="J4734" s="3" t="n">
        <v>28</v>
      </c>
      <c r="K4734" s="3" t="n">
        <v>28</v>
      </c>
      <c r="L4734" s="3" t="n">
        <v>7</v>
      </c>
      <c r="M4734" s="3" t="n">
        <v>7</v>
      </c>
      <c r="N4734" s="3" t="n">
        <v>0</v>
      </c>
      <c r="O4734" s="3" t="n">
        <v>0</v>
      </c>
      <c r="P4734" s="3" t="n">
        <v>9</v>
      </c>
      <c r="Q4734" s="3" t="n">
        <v>24.2</v>
      </c>
      <c r="R4734" s="3" t="s">
        <v>13834</v>
      </c>
      <c r="S4734" s="4" t="n">
        <v>45747.7752777778</v>
      </c>
      <c r="T4734" s="3" t="s">
        <v>256</v>
      </c>
      <c r="U4734" s="3" t="s">
        <v>256</v>
      </c>
      <c r="V4734" s="3" t="n">
        <v>1</v>
      </c>
      <c r="W4734" s="3" t="n">
        <v>1</v>
      </c>
      <c r="X4734" s="3" t="n">
        <v>0</v>
      </c>
      <c r="Y4734" s="3" t="s">
        <v>30</v>
      </c>
      <c r="Z4734" s="3" t="s">
        <v>30</v>
      </c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/>
      <c r="BB4734" s="3"/>
      <c r="BC4734" s="3"/>
      <c r="BD4734" s="3"/>
      <c r="BE4734" s="3"/>
      <c r="BF4734" s="3"/>
      <c r="BG4734" s="3"/>
      <c r="BH4734" s="3"/>
      <c r="BI4734" s="3"/>
      <c r="BJ4734" s="3"/>
    </row>
    <row r="4735" customFormat="false" ht="15.75" hidden="false" customHeight="false" outlineLevel="0" collapsed="false">
      <c r="A4735" s="3" t="n">
        <v>4734</v>
      </c>
      <c r="B4735" s="3" t="s">
        <v>13835</v>
      </c>
      <c r="C4735" s="3" t="s">
        <v>13836</v>
      </c>
      <c r="D4735" s="3" t="n">
        <v>1</v>
      </c>
      <c r="E4735" s="3" t="n">
        <v>7.3166946</v>
      </c>
      <c r="F4735" s="3" t="n">
        <v>99</v>
      </c>
      <c r="G4735" s="3" t="n">
        <v>99</v>
      </c>
      <c r="H4735" s="3" t="n">
        <v>21</v>
      </c>
      <c r="I4735" s="3" t="n">
        <v>21</v>
      </c>
      <c r="J4735" s="3" t="n">
        <v>133</v>
      </c>
      <c r="K4735" s="3" t="n">
        <v>133</v>
      </c>
      <c r="L4735" s="3" t="n">
        <v>25</v>
      </c>
      <c r="M4735" s="3" t="n">
        <v>25</v>
      </c>
      <c r="N4735" s="3" t="n">
        <v>56</v>
      </c>
      <c r="O4735" s="3" t="n">
        <v>-1</v>
      </c>
      <c r="P4735" s="3" t="n">
        <v>8.6</v>
      </c>
      <c r="Q4735" s="3" t="n">
        <v>24.2</v>
      </c>
      <c r="R4735" s="3" t="s">
        <v>13837</v>
      </c>
      <c r="S4735" s="4" t="n">
        <v>45747.7756597222</v>
      </c>
      <c r="T4735" s="3" t="s">
        <v>4910</v>
      </c>
      <c r="U4735" s="3" t="s">
        <v>4910</v>
      </c>
      <c r="V4735" s="3" t="n">
        <v>1</v>
      </c>
      <c r="W4735" s="3" t="n">
        <v>0</v>
      </c>
      <c r="X4735" s="3" t="n">
        <v>0</v>
      </c>
      <c r="Y4735" s="3" t="s">
        <v>30</v>
      </c>
      <c r="Z4735" s="3" t="s">
        <v>30</v>
      </c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/>
      <c r="BB4735" s="3"/>
      <c r="BC4735" s="3"/>
      <c r="BD4735" s="3"/>
      <c r="BE4735" s="3"/>
      <c r="BF4735" s="3"/>
      <c r="BG4735" s="3"/>
      <c r="BH4735" s="3"/>
      <c r="BI4735" s="3"/>
      <c r="BJ4735" s="3"/>
    </row>
    <row r="4736" customFormat="false" ht="15.75" hidden="false" customHeight="false" outlineLevel="0" collapsed="false">
      <c r="A4736" s="3" t="n">
        <v>4735</v>
      </c>
      <c r="B4736" s="3" t="s">
        <v>13838</v>
      </c>
      <c r="C4736" s="3" t="s">
        <v>13839</v>
      </c>
      <c r="D4736" s="3" t="n">
        <v>1</v>
      </c>
      <c r="E4736" s="3" t="n">
        <v>2.0714665</v>
      </c>
      <c r="F4736" s="3" t="n">
        <v>35</v>
      </c>
      <c r="G4736" s="3" t="n">
        <v>35</v>
      </c>
      <c r="H4736" s="3" t="n">
        <v>8</v>
      </c>
      <c r="I4736" s="3" t="n">
        <v>8</v>
      </c>
      <c r="J4736" s="3" t="n">
        <v>49</v>
      </c>
      <c r="K4736" s="3" t="n">
        <v>49</v>
      </c>
      <c r="L4736" s="3" t="n">
        <v>11</v>
      </c>
      <c r="M4736" s="3" t="n">
        <v>11</v>
      </c>
      <c r="N4736" s="3" t="n">
        <v>0</v>
      </c>
      <c r="O4736" s="3" t="n">
        <v>0</v>
      </c>
      <c r="P4736" s="3" t="n">
        <v>9</v>
      </c>
      <c r="Q4736" s="3" t="n">
        <v>24.2</v>
      </c>
      <c r="R4736" s="3" t="s">
        <v>13840</v>
      </c>
      <c r="S4736" s="4" t="n">
        <v>45747.7758101852</v>
      </c>
      <c r="T4736" s="3" t="s">
        <v>256</v>
      </c>
      <c r="U4736" s="3" t="s">
        <v>256</v>
      </c>
      <c r="V4736" s="3" t="n">
        <v>1</v>
      </c>
      <c r="W4736" s="3" t="n">
        <v>1</v>
      </c>
      <c r="X4736" s="3" t="n">
        <v>0</v>
      </c>
      <c r="Y4736" s="3" t="s">
        <v>30</v>
      </c>
      <c r="Z4736" s="3" t="s">
        <v>30</v>
      </c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/>
      <c r="BB4736" s="3"/>
      <c r="BC4736" s="3"/>
      <c r="BD4736" s="3"/>
      <c r="BE4736" s="3"/>
      <c r="BF4736" s="3"/>
      <c r="BG4736" s="3"/>
      <c r="BH4736" s="3"/>
      <c r="BI4736" s="3"/>
      <c r="BJ4736" s="3"/>
    </row>
    <row r="4737" customFormat="false" ht="15.75" hidden="false" customHeight="false" outlineLevel="0" collapsed="false">
      <c r="A4737" s="3" t="n">
        <v>4736</v>
      </c>
      <c r="B4737" s="3" t="s">
        <v>13841</v>
      </c>
      <c r="C4737" s="3" t="s">
        <v>13842</v>
      </c>
      <c r="D4737" s="3" t="n">
        <v>1</v>
      </c>
      <c r="E4737" s="3" t="n">
        <v>0.0371809</v>
      </c>
      <c r="F4737" s="3" t="n">
        <v>4</v>
      </c>
      <c r="G4737" s="3" t="n">
        <v>4</v>
      </c>
      <c r="H4737" s="3" t="n">
        <v>3</v>
      </c>
      <c r="I4737" s="3" t="n">
        <v>3</v>
      </c>
      <c r="J4737" s="3" t="n">
        <v>1</v>
      </c>
      <c r="K4737" s="3" t="n">
        <v>1</v>
      </c>
      <c r="L4737" s="3" t="n">
        <v>1</v>
      </c>
      <c r="M4737" s="3" t="n">
        <v>1</v>
      </c>
      <c r="N4737" s="3" t="n">
        <v>-1</v>
      </c>
      <c r="O4737" s="3" t="n">
        <v>-1</v>
      </c>
      <c r="P4737" s="3" t="n">
        <v>9.1</v>
      </c>
      <c r="Q4737" s="3" t="n">
        <v>24.2</v>
      </c>
      <c r="R4737" s="3" t="s">
        <v>13843</v>
      </c>
      <c r="S4737" s="4" t="n">
        <v>45747.7758680556</v>
      </c>
      <c r="T4737" s="3" t="s">
        <v>256</v>
      </c>
      <c r="U4737" s="3" t="s">
        <v>256</v>
      </c>
      <c r="V4737" s="3" t="n">
        <v>0</v>
      </c>
      <c r="W4737" s="3" t="n">
        <v>0</v>
      </c>
      <c r="X4737" s="3" t="n">
        <v>0</v>
      </c>
      <c r="Y4737" s="3" t="s">
        <v>30</v>
      </c>
      <c r="Z4737" s="3" t="s">
        <v>30</v>
      </c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  <c r="BD4737" s="3"/>
      <c r="BE4737" s="3"/>
      <c r="BF4737" s="3"/>
      <c r="BG4737" s="3"/>
      <c r="BH4737" s="3"/>
      <c r="BI4737" s="3"/>
      <c r="BJ4737" s="3"/>
    </row>
    <row r="4738" customFormat="false" ht="15.75" hidden="false" customHeight="false" outlineLevel="0" collapsed="false">
      <c r="A4738" s="3" t="n">
        <v>4737</v>
      </c>
      <c r="B4738" s="3" t="s">
        <v>13844</v>
      </c>
      <c r="C4738" s="3" t="s">
        <v>13845</v>
      </c>
      <c r="D4738" s="3" t="n">
        <v>1</v>
      </c>
      <c r="E4738" s="3" t="n">
        <v>0.09919</v>
      </c>
      <c r="F4738" s="3" t="n">
        <v>3</v>
      </c>
      <c r="G4738" s="3" t="n">
        <v>3</v>
      </c>
      <c r="H4738" s="3" t="n">
        <v>1</v>
      </c>
      <c r="I4738" s="3" t="n">
        <v>1</v>
      </c>
      <c r="J4738" s="3" t="n">
        <v>1</v>
      </c>
      <c r="K4738" s="3" t="n">
        <v>1</v>
      </c>
      <c r="L4738" s="3" t="n">
        <v>0</v>
      </c>
      <c r="M4738" s="3" t="n">
        <v>0</v>
      </c>
      <c r="N4738" s="3" t="n">
        <v>-1</v>
      </c>
      <c r="O4738" s="3" t="n">
        <v>-1</v>
      </c>
      <c r="P4738" s="3" t="n">
        <v>9.1</v>
      </c>
      <c r="Q4738" s="3" t="n">
        <v>24.2</v>
      </c>
      <c r="R4738" s="3" t="s">
        <v>13846</v>
      </c>
      <c r="S4738" s="4" t="n">
        <v>45747.7758912037</v>
      </c>
      <c r="T4738" s="3" t="s">
        <v>37</v>
      </c>
      <c r="U4738" s="3" t="s">
        <v>37</v>
      </c>
      <c r="V4738" s="3" t="n">
        <v>0</v>
      </c>
      <c r="W4738" s="3" t="n">
        <v>0</v>
      </c>
      <c r="X4738" s="3" t="n">
        <v>0</v>
      </c>
      <c r="Y4738" s="3" t="s">
        <v>30</v>
      </c>
      <c r="Z4738" s="3" t="s">
        <v>30</v>
      </c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/>
      <c r="BB4738" s="3"/>
      <c r="BC4738" s="3"/>
      <c r="BD4738" s="3"/>
      <c r="BE4738" s="3"/>
      <c r="BF4738" s="3"/>
      <c r="BG4738" s="3"/>
      <c r="BH4738" s="3"/>
      <c r="BI4738" s="3"/>
      <c r="BJ4738" s="3"/>
    </row>
    <row r="4739" customFormat="false" ht="15.75" hidden="false" customHeight="false" outlineLevel="0" collapsed="false">
      <c r="A4739" s="3" t="n">
        <v>4738</v>
      </c>
      <c r="B4739" s="3" t="s">
        <v>13847</v>
      </c>
      <c r="C4739" s="3"/>
      <c r="D4739" s="3" t="n">
        <v>0</v>
      </c>
      <c r="E4739" s="3" t="s">
        <v>1901</v>
      </c>
      <c r="F4739" s="3" t="s">
        <v>1901</v>
      </c>
      <c r="G4739" s="3" t="s">
        <v>1901</v>
      </c>
      <c r="H4739" s="3" t="s">
        <v>1901</v>
      </c>
      <c r="I4739" s="3" t="s">
        <v>1901</v>
      </c>
      <c r="J4739" s="3" t="s">
        <v>1901</v>
      </c>
      <c r="K4739" s="3" t="s">
        <v>1901</v>
      </c>
      <c r="L4739" s="3" t="s">
        <v>1901</v>
      </c>
      <c r="M4739" s="3" t="s">
        <v>1901</v>
      </c>
      <c r="N4739" s="3" t="s">
        <v>1901</v>
      </c>
      <c r="O4739" s="3" t="s">
        <v>1901</v>
      </c>
      <c r="P4739" s="3"/>
      <c r="Q4739" s="3"/>
      <c r="R4739" s="3"/>
      <c r="S4739" s="3"/>
      <c r="T4739" s="3"/>
      <c r="U4739" s="3"/>
      <c r="V4739" s="3" t="s">
        <v>1901</v>
      </c>
      <c r="W4739" s="3" t="s">
        <v>1901</v>
      </c>
      <c r="X4739" s="3" t="s">
        <v>1901</v>
      </c>
      <c r="Y4739" s="3"/>
      <c r="Z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  <c r="BD4739" s="3"/>
      <c r="BE4739" s="3"/>
      <c r="BF4739" s="3"/>
      <c r="BG4739" s="3"/>
      <c r="BH4739" s="3"/>
      <c r="BI4739" s="3"/>
      <c r="BJ4739" s="3"/>
    </row>
    <row r="4740" customFormat="false" ht="15.75" hidden="false" customHeight="false" outlineLevel="0" collapsed="false">
      <c r="A4740" s="3" t="n">
        <v>4739</v>
      </c>
      <c r="B4740" s="3" t="s">
        <v>13848</v>
      </c>
      <c r="C4740" s="3" t="s">
        <v>13849</v>
      </c>
      <c r="D4740" s="3" t="n">
        <v>1</v>
      </c>
      <c r="E4740" s="3" t="n">
        <v>4.5076977</v>
      </c>
      <c r="F4740" s="3" t="n">
        <v>94</v>
      </c>
      <c r="G4740" s="3" t="n">
        <v>94</v>
      </c>
      <c r="H4740" s="3" t="n">
        <v>16</v>
      </c>
      <c r="I4740" s="3" t="n">
        <v>16</v>
      </c>
      <c r="J4740" s="3" t="n">
        <v>152</v>
      </c>
      <c r="K4740" s="3" t="n">
        <v>152</v>
      </c>
      <c r="L4740" s="3" t="n">
        <v>32</v>
      </c>
      <c r="M4740" s="3" t="n">
        <v>32</v>
      </c>
      <c r="N4740" s="3" t="n">
        <v>66</v>
      </c>
      <c r="O4740" s="3" t="n">
        <v>-1</v>
      </c>
      <c r="P4740" s="3" t="n">
        <v>8.9</v>
      </c>
      <c r="Q4740" s="3" t="n">
        <v>24.2</v>
      </c>
      <c r="R4740" s="3" t="s">
        <v>13850</v>
      </c>
      <c r="S4740" s="4" t="n">
        <v>45747.7761226852</v>
      </c>
      <c r="T4740" s="3" t="s">
        <v>256</v>
      </c>
      <c r="U4740" s="3" t="s">
        <v>256</v>
      </c>
      <c r="V4740" s="3" t="n">
        <v>1</v>
      </c>
      <c r="W4740" s="3" t="n">
        <v>0</v>
      </c>
      <c r="X4740" s="3" t="n">
        <v>0</v>
      </c>
      <c r="Y4740" s="3" t="s">
        <v>30</v>
      </c>
      <c r="Z4740" s="3" t="s">
        <v>30</v>
      </c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/>
      <c r="BB4740" s="3"/>
      <c r="BC4740" s="3"/>
      <c r="BD4740" s="3"/>
      <c r="BE4740" s="3"/>
      <c r="BF4740" s="3"/>
      <c r="BG4740" s="3"/>
      <c r="BH4740" s="3"/>
      <c r="BI4740" s="3"/>
      <c r="BJ4740" s="3"/>
    </row>
    <row r="4741" customFormat="false" ht="15.75" hidden="false" customHeight="false" outlineLevel="0" collapsed="false">
      <c r="A4741" s="3" t="n">
        <v>4740</v>
      </c>
      <c r="B4741" s="3" t="s">
        <v>13851</v>
      </c>
      <c r="C4741" s="3" t="s">
        <v>13852</v>
      </c>
      <c r="D4741" s="3" t="n">
        <v>1</v>
      </c>
      <c r="E4741" s="3" t="n">
        <v>4.2748285</v>
      </c>
      <c r="F4741" s="3" t="n">
        <v>90</v>
      </c>
      <c r="G4741" s="3" t="n">
        <v>90</v>
      </c>
      <c r="H4741" s="3" t="n">
        <v>16</v>
      </c>
      <c r="I4741" s="3" t="n">
        <v>16</v>
      </c>
      <c r="J4741" s="3" t="n">
        <v>138</v>
      </c>
      <c r="K4741" s="3" t="n">
        <v>138</v>
      </c>
      <c r="L4741" s="3" t="n">
        <v>30</v>
      </c>
      <c r="M4741" s="3" t="n">
        <v>30</v>
      </c>
      <c r="N4741" s="3" t="n">
        <v>56</v>
      </c>
      <c r="O4741" s="3" t="n">
        <v>-1</v>
      </c>
      <c r="P4741" s="3" t="n">
        <v>8.9</v>
      </c>
      <c r="Q4741" s="3" t="n">
        <v>24.2</v>
      </c>
      <c r="R4741" s="3" t="s">
        <v>13853</v>
      </c>
      <c r="S4741" s="4" t="n">
        <v>45747.7763657407</v>
      </c>
      <c r="T4741" s="3" t="s">
        <v>256</v>
      </c>
      <c r="U4741" s="3" t="s">
        <v>256</v>
      </c>
      <c r="V4741" s="3" t="n">
        <v>1</v>
      </c>
      <c r="W4741" s="3" t="n">
        <v>0</v>
      </c>
      <c r="X4741" s="3" t="n">
        <v>0</v>
      </c>
      <c r="Y4741" s="3" t="s">
        <v>30</v>
      </c>
      <c r="Z4741" s="3" t="s">
        <v>30</v>
      </c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  <c r="BD4741" s="3"/>
      <c r="BE4741" s="3"/>
      <c r="BF4741" s="3"/>
      <c r="BG4741" s="3"/>
      <c r="BH4741" s="3"/>
      <c r="BI4741" s="3"/>
      <c r="BJ4741" s="3"/>
    </row>
    <row r="4742" customFormat="false" ht="15.75" hidden="false" customHeight="false" outlineLevel="0" collapsed="false">
      <c r="A4742" s="3" t="n">
        <v>4741</v>
      </c>
      <c r="B4742" s="3" t="s">
        <v>13854</v>
      </c>
      <c r="C4742" s="3" t="s">
        <v>13855</v>
      </c>
      <c r="D4742" s="3" t="n">
        <v>1</v>
      </c>
      <c r="E4742" s="3" t="n">
        <v>4.7079444</v>
      </c>
      <c r="F4742" s="3" t="n">
        <v>37</v>
      </c>
      <c r="G4742" s="3" t="n">
        <v>37</v>
      </c>
      <c r="H4742" s="3" t="n">
        <v>9</v>
      </c>
      <c r="I4742" s="3" t="n">
        <v>9</v>
      </c>
      <c r="J4742" s="3" t="n">
        <v>66</v>
      </c>
      <c r="K4742" s="3" t="n">
        <v>66</v>
      </c>
      <c r="L4742" s="3" t="n">
        <v>12</v>
      </c>
      <c r="M4742" s="3" t="n">
        <v>12</v>
      </c>
      <c r="N4742" s="3" t="n">
        <v>57</v>
      </c>
      <c r="O4742" s="3" t="n">
        <v>-1</v>
      </c>
      <c r="P4742" s="3" t="n">
        <v>8.9</v>
      </c>
      <c r="Q4742" s="3" t="n">
        <v>24.2</v>
      </c>
      <c r="R4742" s="3" t="s">
        <v>13856</v>
      </c>
      <c r="S4742" s="4" t="n">
        <v>45747.7765740741</v>
      </c>
      <c r="T4742" s="3" t="s">
        <v>256</v>
      </c>
      <c r="U4742" s="3" t="s">
        <v>256</v>
      </c>
      <c r="V4742" s="3" t="n">
        <v>1</v>
      </c>
      <c r="W4742" s="3" t="n">
        <v>0</v>
      </c>
      <c r="X4742" s="3" t="n">
        <v>0</v>
      </c>
      <c r="Y4742" s="3" t="s">
        <v>30</v>
      </c>
      <c r="Z4742" s="3" t="s">
        <v>30</v>
      </c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/>
      <c r="BB4742" s="3"/>
      <c r="BC4742" s="3"/>
      <c r="BD4742" s="3"/>
      <c r="BE4742" s="3"/>
      <c r="BF4742" s="3"/>
      <c r="BG4742" s="3"/>
      <c r="BH4742" s="3"/>
      <c r="BI4742" s="3"/>
      <c r="BJ4742" s="3"/>
    </row>
    <row r="4743" customFormat="false" ht="15.75" hidden="false" customHeight="false" outlineLevel="0" collapsed="false">
      <c r="A4743" s="3" t="n">
        <v>4742</v>
      </c>
      <c r="B4743" s="3" t="s">
        <v>13857</v>
      </c>
      <c r="C4743" s="3" t="s">
        <v>13858</v>
      </c>
      <c r="D4743" s="3" t="n">
        <v>1</v>
      </c>
      <c r="E4743" s="3" t="n">
        <v>4.7348852</v>
      </c>
      <c r="F4743" s="3" t="n">
        <v>63</v>
      </c>
      <c r="G4743" s="3" t="n">
        <v>63</v>
      </c>
      <c r="H4743" s="3" t="n">
        <v>12</v>
      </c>
      <c r="I4743" s="3" t="n">
        <v>12</v>
      </c>
      <c r="J4743" s="3" t="n">
        <v>108</v>
      </c>
      <c r="K4743" s="3" t="n">
        <v>108</v>
      </c>
      <c r="L4743" s="3" t="n">
        <v>22</v>
      </c>
      <c r="M4743" s="3" t="n">
        <v>22</v>
      </c>
      <c r="N4743" s="3" t="n">
        <v>75</v>
      </c>
      <c r="O4743" s="3" t="n">
        <v>-1</v>
      </c>
      <c r="P4743" s="3" t="n">
        <v>8.9</v>
      </c>
      <c r="Q4743" s="3" t="n">
        <v>24.2</v>
      </c>
      <c r="R4743" s="3" t="s">
        <v>13859</v>
      </c>
      <c r="S4743" s="4" t="n">
        <v>45747.7767939815</v>
      </c>
      <c r="T4743" s="3" t="s">
        <v>256</v>
      </c>
      <c r="U4743" s="3" t="s">
        <v>256</v>
      </c>
      <c r="V4743" s="3" t="n">
        <v>1</v>
      </c>
      <c r="W4743" s="3" t="n">
        <v>0</v>
      </c>
      <c r="X4743" s="3" t="n">
        <v>0</v>
      </c>
      <c r="Y4743" s="3" t="s">
        <v>30</v>
      </c>
      <c r="Z4743" s="3" t="s">
        <v>30</v>
      </c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  <c r="BD4743" s="3"/>
      <c r="BE4743" s="3"/>
      <c r="BF4743" s="3"/>
      <c r="BG4743" s="3"/>
      <c r="BH4743" s="3"/>
      <c r="BI4743" s="3"/>
      <c r="BJ4743" s="3"/>
    </row>
    <row r="4744" customFormat="false" ht="15.75" hidden="false" customHeight="false" outlineLevel="0" collapsed="false">
      <c r="A4744" s="3" t="n">
        <v>4743</v>
      </c>
      <c r="B4744" s="3" t="s">
        <v>13860</v>
      </c>
      <c r="C4744" s="3" t="s">
        <v>13861</v>
      </c>
      <c r="D4744" s="3" t="n">
        <v>1</v>
      </c>
      <c r="E4744" s="3" t="n">
        <v>3.578252</v>
      </c>
      <c r="F4744" s="3" t="n">
        <v>46</v>
      </c>
      <c r="G4744" s="3" t="n">
        <v>46</v>
      </c>
      <c r="H4744" s="3" t="n">
        <v>10</v>
      </c>
      <c r="I4744" s="3" t="n">
        <v>10</v>
      </c>
      <c r="J4744" s="3" t="n">
        <v>72</v>
      </c>
      <c r="K4744" s="3" t="n">
        <v>72</v>
      </c>
      <c r="L4744" s="3" t="n">
        <v>19</v>
      </c>
      <c r="M4744" s="3" t="n">
        <v>19</v>
      </c>
      <c r="N4744" s="3" t="n">
        <v>85</v>
      </c>
      <c r="O4744" s="3" t="n">
        <v>-1</v>
      </c>
      <c r="P4744" s="3" t="n">
        <v>8.9</v>
      </c>
      <c r="Q4744" s="3" t="n">
        <v>24.2</v>
      </c>
      <c r="R4744" s="3" t="s">
        <v>13862</v>
      </c>
      <c r="S4744" s="4" t="n">
        <v>45747.7770023148</v>
      </c>
      <c r="T4744" s="3" t="s">
        <v>256</v>
      </c>
      <c r="U4744" s="3" t="s">
        <v>256</v>
      </c>
      <c r="V4744" s="3" t="n">
        <v>1</v>
      </c>
      <c r="W4744" s="3" t="n">
        <v>0</v>
      </c>
      <c r="X4744" s="3" t="n">
        <v>0</v>
      </c>
      <c r="Y4744" s="3" t="s">
        <v>30</v>
      </c>
      <c r="Z4744" s="3" t="s">
        <v>30</v>
      </c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/>
      <c r="BB4744" s="3"/>
      <c r="BC4744" s="3"/>
      <c r="BD4744" s="3"/>
      <c r="BE4744" s="3"/>
      <c r="BF4744" s="3"/>
      <c r="BG4744" s="3"/>
      <c r="BH4744" s="3"/>
      <c r="BI4744" s="3"/>
      <c r="BJ4744" s="3"/>
    </row>
    <row r="4745" customFormat="false" ht="15.75" hidden="false" customHeight="false" outlineLevel="0" collapsed="false">
      <c r="A4745" s="3" t="n">
        <v>4744</v>
      </c>
      <c r="B4745" s="3" t="s">
        <v>13863</v>
      </c>
      <c r="C4745" s="3" t="s">
        <v>13864</v>
      </c>
      <c r="D4745" s="3" t="n">
        <v>1</v>
      </c>
      <c r="E4745" s="3" t="n">
        <v>4.7299129</v>
      </c>
      <c r="F4745" s="3" t="n">
        <v>60</v>
      </c>
      <c r="G4745" s="3" t="n">
        <v>60</v>
      </c>
      <c r="H4745" s="3" t="n">
        <v>12</v>
      </c>
      <c r="I4745" s="3" t="n">
        <v>12</v>
      </c>
      <c r="J4745" s="3" t="n">
        <v>97</v>
      </c>
      <c r="K4745" s="3" t="n">
        <v>97</v>
      </c>
      <c r="L4745" s="3" t="n">
        <v>22</v>
      </c>
      <c r="M4745" s="3" t="n">
        <v>22</v>
      </c>
      <c r="N4745" s="3" t="n">
        <v>75</v>
      </c>
      <c r="O4745" s="3" t="n">
        <v>-1</v>
      </c>
      <c r="P4745" s="3" t="n">
        <v>8.9</v>
      </c>
      <c r="Q4745" s="3" t="n">
        <v>24.2</v>
      </c>
      <c r="R4745" s="3" t="s">
        <v>13865</v>
      </c>
      <c r="S4745" s="4" t="n">
        <v>45747.7772337963</v>
      </c>
      <c r="T4745" s="3" t="s">
        <v>256</v>
      </c>
      <c r="U4745" s="3" t="s">
        <v>256</v>
      </c>
      <c r="V4745" s="3" t="n">
        <v>1</v>
      </c>
      <c r="W4745" s="3" t="n">
        <v>0</v>
      </c>
      <c r="X4745" s="3" t="n">
        <v>0</v>
      </c>
      <c r="Y4745" s="3" t="s">
        <v>30</v>
      </c>
      <c r="Z4745" s="3" t="s">
        <v>30</v>
      </c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/>
      <c r="BB4745" s="3"/>
      <c r="BC4745" s="3"/>
      <c r="BD4745" s="3"/>
      <c r="BE4745" s="3"/>
      <c r="BF4745" s="3"/>
      <c r="BG4745" s="3"/>
      <c r="BH4745" s="3"/>
      <c r="BI4745" s="3"/>
      <c r="BJ4745" s="3"/>
    </row>
    <row r="4746" customFormat="false" ht="15.75" hidden="false" customHeight="false" outlineLevel="0" collapsed="false">
      <c r="A4746" s="3" t="n">
        <v>4745</v>
      </c>
      <c r="B4746" s="3" t="s">
        <v>13866</v>
      </c>
      <c r="C4746" s="3" t="s">
        <v>13867</v>
      </c>
      <c r="D4746" s="3" t="n">
        <v>1</v>
      </c>
      <c r="E4746" s="3" t="n">
        <v>2.482159</v>
      </c>
      <c r="F4746" s="3" t="n">
        <v>21</v>
      </c>
      <c r="G4746" s="3" t="n">
        <v>21</v>
      </c>
      <c r="H4746" s="3" t="n">
        <v>7</v>
      </c>
      <c r="I4746" s="3" t="n">
        <v>7</v>
      </c>
      <c r="J4746" s="3" t="n">
        <v>28</v>
      </c>
      <c r="K4746" s="3" t="n">
        <v>28</v>
      </c>
      <c r="L4746" s="3" t="n">
        <v>7</v>
      </c>
      <c r="M4746" s="3" t="n">
        <v>7</v>
      </c>
      <c r="N4746" s="3" t="n">
        <v>57</v>
      </c>
      <c r="O4746" s="3" t="n">
        <v>-1</v>
      </c>
      <c r="P4746" s="3" t="n">
        <v>8.9</v>
      </c>
      <c r="Q4746" s="3" t="n">
        <v>24.2</v>
      </c>
      <c r="R4746" s="3" t="s">
        <v>13868</v>
      </c>
      <c r="S4746" s="4" t="n">
        <v>45747.7773958333</v>
      </c>
      <c r="T4746" s="3" t="s">
        <v>256</v>
      </c>
      <c r="U4746" s="3" t="s">
        <v>256</v>
      </c>
      <c r="V4746" s="3" t="n">
        <v>1</v>
      </c>
      <c r="W4746" s="3" t="n">
        <v>0</v>
      </c>
      <c r="X4746" s="3" t="n">
        <v>0</v>
      </c>
      <c r="Y4746" s="3" t="s">
        <v>30</v>
      </c>
      <c r="Z4746" s="3" t="s">
        <v>30</v>
      </c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/>
      <c r="BB4746" s="3"/>
      <c r="BC4746" s="3"/>
      <c r="BD4746" s="3"/>
      <c r="BE4746" s="3"/>
      <c r="BF4746" s="3"/>
      <c r="BG4746" s="3"/>
      <c r="BH4746" s="3"/>
      <c r="BI4746" s="3"/>
      <c r="BJ4746" s="3"/>
    </row>
    <row r="4747" customFormat="false" ht="15.75" hidden="false" customHeight="false" outlineLevel="0" collapsed="false">
      <c r="A4747" s="3" t="n">
        <v>4746</v>
      </c>
      <c r="B4747" s="3" t="s">
        <v>13869</v>
      </c>
      <c r="C4747" s="3" t="s">
        <v>13870</v>
      </c>
      <c r="D4747" s="3" t="n">
        <v>1</v>
      </c>
      <c r="E4747" s="3" t="n">
        <v>1.0259406</v>
      </c>
      <c r="F4747" s="3" t="n">
        <v>11</v>
      </c>
      <c r="G4747" s="3" t="n">
        <v>11</v>
      </c>
      <c r="H4747" s="3" t="n">
        <v>7</v>
      </c>
      <c r="I4747" s="3" t="n">
        <v>7</v>
      </c>
      <c r="J4747" s="3" t="n">
        <v>15</v>
      </c>
      <c r="K4747" s="3" t="n">
        <v>15</v>
      </c>
      <c r="L4747" s="3" t="n">
        <v>0</v>
      </c>
      <c r="M4747" s="3" t="n">
        <v>0</v>
      </c>
      <c r="N4747" s="3" t="n">
        <v>0</v>
      </c>
      <c r="O4747" s="3" t="n">
        <v>-1</v>
      </c>
      <c r="P4747" s="3" t="n">
        <v>8.5</v>
      </c>
      <c r="Q4747" s="3" t="n">
        <v>24.2</v>
      </c>
      <c r="R4747" s="3" t="s">
        <v>13871</v>
      </c>
      <c r="S4747" s="4" t="n">
        <v>45747.7774537037</v>
      </c>
      <c r="T4747" s="3" t="s">
        <v>65</v>
      </c>
      <c r="U4747" s="3" t="s">
        <v>65</v>
      </c>
      <c r="V4747" s="3" t="n">
        <v>1</v>
      </c>
      <c r="W4747" s="3" t="n">
        <v>0</v>
      </c>
      <c r="X4747" s="3" t="n">
        <v>0</v>
      </c>
      <c r="Y4747" s="3" t="s">
        <v>30</v>
      </c>
      <c r="Z4747" s="3" t="s">
        <v>30</v>
      </c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/>
      <c r="BB4747" s="3"/>
      <c r="BC4747" s="3"/>
      <c r="BD4747" s="3"/>
      <c r="BE4747" s="3"/>
      <c r="BF4747" s="3"/>
      <c r="BG4747" s="3"/>
      <c r="BH4747" s="3"/>
      <c r="BI4747" s="3"/>
      <c r="BJ4747" s="3"/>
    </row>
    <row r="4748" customFormat="false" ht="15.75" hidden="false" customHeight="false" outlineLevel="0" collapsed="false">
      <c r="A4748" s="3" t="n">
        <v>4747</v>
      </c>
      <c r="B4748" s="3" t="s">
        <v>13872</v>
      </c>
      <c r="C4748" s="3" t="s">
        <v>13873</v>
      </c>
      <c r="D4748" s="3" t="n">
        <v>1</v>
      </c>
      <c r="E4748" s="3" t="n">
        <v>0.1583866</v>
      </c>
      <c r="F4748" s="3" t="n">
        <v>11</v>
      </c>
      <c r="G4748" s="3" t="n">
        <v>11</v>
      </c>
      <c r="H4748" s="3" t="n">
        <v>6</v>
      </c>
      <c r="I4748" s="3" t="n">
        <v>6</v>
      </c>
      <c r="J4748" s="3" t="n">
        <v>7</v>
      </c>
      <c r="K4748" s="3" t="n">
        <v>7</v>
      </c>
      <c r="L4748" s="3" t="n">
        <v>1</v>
      </c>
      <c r="M4748" s="3" t="n">
        <v>1</v>
      </c>
      <c r="N4748" s="3" t="n">
        <v>2</v>
      </c>
      <c r="O4748" s="3" t="n">
        <v>2</v>
      </c>
      <c r="P4748" s="3" t="n">
        <v>8.2</v>
      </c>
      <c r="Q4748" s="3" t="n">
        <v>24.2</v>
      </c>
      <c r="R4748" s="3" t="s">
        <v>13874</v>
      </c>
      <c r="S4748" s="4" t="n">
        <v>45747.7775231482</v>
      </c>
      <c r="T4748" s="3" t="s">
        <v>29</v>
      </c>
      <c r="U4748" s="3" t="s">
        <v>29</v>
      </c>
      <c r="V4748" s="3" t="n">
        <v>1</v>
      </c>
      <c r="W4748" s="3" t="n">
        <v>1</v>
      </c>
      <c r="X4748" s="3" t="n">
        <v>0</v>
      </c>
      <c r="Y4748" s="3" t="s">
        <v>30</v>
      </c>
      <c r="Z4748" s="3" t="s">
        <v>81</v>
      </c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/>
      <c r="BB4748" s="3"/>
      <c r="BC4748" s="3"/>
      <c r="BD4748" s="3"/>
      <c r="BE4748" s="3"/>
      <c r="BF4748" s="3"/>
      <c r="BG4748" s="3"/>
      <c r="BH4748" s="3"/>
      <c r="BI4748" s="3"/>
      <c r="BJ4748" s="3"/>
    </row>
    <row r="4749" customFormat="false" ht="15.75" hidden="false" customHeight="false" outlineLevel="0" collapsed="false">
      <c r="A4749" s="3" t="n">
        <v>4748</v>
      </c>
      <c r="B4749" s="3" t="s">
        <v>13875</v>
      </c>
      <c r="C4749" s="3" t="s">
        <v>13876</v>
      </c>
      <c r="D4749" s="3" t="n">
        <v>1</v>
      </c>
      <c r="E4749" s="3" t="n">
        <v>0.721363</v>
      </c>
      <c r="F4749" s="3" t="n">
        <v>7</v>
      </c>
      <c r="G4749" s="3" t="n">
        <v>7</v>
      </c>
      <c r="H4749" s="3" t="n">
        <v>4</v>
      </c>
      <c r="I4749" s="3" t="n">
        <v>4</v>
      </c>
      <c r="J4749" s="3" t="n">
        <v>13</v>
      </c>
      <c r="K4749" s="3" t="n">
        <v>13</v>
      </c>
      <c r="L4749" s="3" t="n">
        <v>0</v>
      </c>
      <c r="M4749" s="3" t="n">
        <v>0</v>
      </c>
      <c r="N4749" s="3" t="n">
        <v>0</v>
      </c>
      <c r="O4749" s="3" t="n">
        <v>0</v>
      </c>
      <c r="P4749" s="3" t="n">
        <v>8.9</v>
      </c>
      <c r="Q4749" s="3" t="n">
        <v>24.2</v>
      </c>
      <c r="R4749" s="3" t="s">
        <v>13877</v>
      </c>
      <c r="S4749" s="4" t="n">
        <v>45747.7775810185</v>
      </c>
      <c r="T4749" s="3" t="s">
        <v>256</v>
      </c>
      <c r="U4749" s="3" t="s">
        <v>256</v>
      </c>
      <c r="V4749" s="3" t="n">
        <v>1</v>
      </c>
      <c r="W4749" s="3" t="n">
        <v>1</v>
      </c>
      <c r="X4749" s="3" t="n">
        <v>0</v>
      </c>
      <c r="Y4749" s="3" t="s">
        <v>30</v>
      </c>
      <c r="Z4749" s="3" t="s">
        <v>30</v>
      </c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  <c r="BD4749" s="3"/>
      <c r="BE4749" s="3"/>
      <c r="BF4749" s="3"/>
      <c r="BG4749" s="3"/>
      <c r="BH4749" s="3"/>
      <c r="BI4749" s="3"/>
      <c r="BJ4749" s="3"/>
    </row>
    <row r="4750" customFormat="false" ht="15.75" hidden="false" customHeight="false" outlineLevel="0" collapsed="false">
      <c r="A4750" s="3" t="n">
        <v>4749</v>
      </c>
      <c r="B4750" s="3" t="s">
        <v>13878</v>
      </c>
      <c r="C4750" s="3" t="s">
        <v>13879</v>
      </c>
      <c r="D4750" s="3" t="n">
        <v>1</v>
      </c>
      <c r="E4750" s="3" t="n">
        <v>2.5881372</v>
      </c>
      <c r="F4750" s="3" t="n">
        <v>313</v>
      </c>
      <c r="G4750" s="3" t="n">
        <v>313</v>
      </c>
      <c r="H4750" s="3" t="n">
        <v>18</v>
      </c>
      <c r="I4750" s="3" t="n">
        <v>18</v>
      </c>
      <c r="J4750" s="3" t="n">
        <v>448</v>
      </c>
      <c r="K4750" s="3" t="n">
        <v>448</v>
      </c>
      <c r="L4750" s="3" t="n">
        <v>66</v>
      </c>
      <c r="M4750" s="3" t="n">
        <v>66</v>
      </c>
      <c r="N4750" s="3" t="n">
        <v>-1</v>
      </c>
      <c r="O4750" s="3" t="n">
        <v>-1</v>
      </c>
      <c r="P4750" s="3" t="n">
        <v>9</v>
      </c>
      <c r="Q4750" s="3" t="n">
        <v>24.2</v>
      </c>
      <c r="R4750" s="3" t="s">
        <v>13880</v>
      </c>
      <c r="S4750" s="4" t="n">
        <v>45747.7776967593</v>
      </c>
      <c r="T4750" s="3" t="s">
        <v>65</v>
      </c>
      <c r="U4750" s="3" t="s">
        <v>65</v>
      </c>
      <c r="V4750" s="3" t="n">
        <v>0</v>
      </c>
      <c r="W4750" s="3" t="n">
        <v>0</v>
      </c>
      <c r="X4750" s="3" t="n">
        <v>0</v>
      </c>
      <c r="Y4750" s="3" t="s">
        <v>30</v>
      </c>
      <c r="Z4750" s="3" t="s">
        <v>30</v>
      </c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  <c r="BD4750" s="3"/>
      <c r="BE4750" s="3"/>
      <c r="BF4750" s="3"/>
      <c r="BG4750" s="3"/>
      <c r="BH4750" s="3"/>
      <c r="BI4750" s="3"/>
      <c r="BJ4750" s="3"/>
    </row>
    <row r="4751" customFormat="false" ht="15.75" hidden="false" customHeight="false" outlineLevel="0" collapsed="false">
      <c r="A4751" s="3" t="n">
        <v>4750</v>
      </c>
      <c r="B4751" s="3" t="s">
        <v>13881</v>
      </c>
      <c r="C4751" s="3" t="s">
        <v>13882</v>
      </c>
      <c r="D4751" s="3" t="n">
        <v>1</v>
      </c>
      <c r="E4751" s="3" t="n">
        <v>0.2440521</v>
      </c>
      <c r="F4751" s="3" t="n">
        <v>14</v>
      </c>
      <c r="G4751" s="3" t="n">
        <v>14</v>
      </c>
      <c r="H4751" s="3" t="n">
        <v>5</v>
      </c>
      <c r="I4751" s="3" t="n">
        <v>5</v>
      </c>
      <c r="J4751" s="3" t="n">
        <v>6</v>
      </c>
      <c r="K4751" s="3" t="n">
        <v>6</v>
      </c>
      <c r="L4751" s="3" t="n">
        <v>4</v>
      </c>
      <c r="M4751" s="3" t="n">
        <v>4</v>
      </c>
      <c r="N4751" s="3" t="n">
        <v>0</v>
      </c>
      <c r="O4751" s="3" t="n">
        <v>0</v>
      </c>
      <c r="P4751" s="3" t="n">
        <v>9</v>
      </c>
      <c r="Q4751" s="3" t="n">
        <v>24.2</v>
      </c>
      <c r="R4751" s="3" t="s">
        <v>13883</v>
      </c>
      <c r="S4751" s="4" t="n">
        <v>45747.7777430556</v>
      </c>
      <c r="T4751" s="3" t="s">
        <v>29</v>
      </c>
      <c r="U4751" s="3" t="s">
        <v>29</v>
      </c>
      <c r="V4751" s="3" t="n">
        <v>0</v>
      </c>
      <c r="W4751" s="3" t="n">
        <v>0</v>
      </c>
      <c r="X4751" s="3" t="n">
        <v>0</v>
      </c>
      <c r="Y4751" s="3" t="s">
        <v>30</v>
      </c>
      <c r="Z4751" s="3" t="s">
        <v>30</v>
      </c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  <c r="BD4751" s="3"/>
      <c r="BE4751" s="3"/>
      <c r="BF4751" s="3"/>
      <c r="BG4751" s="3"/>
      <c r="BH4751" s="3"/>
      <c r="BI4751" s="3"/>
      <c r="BJ4751" s="3"/>
    </row>
    <row r="4752" customFormat="false" ht="15.75" hidden="false" customHeight="false" outlineLevel="0" collapsed="false">
      <c r="A4752" s="3" t="n">
        <v>4751</v>
      </c>
      <c r="B4752" s="3" t="s">
        <v>13884</v>
      </c>
      <c r="C4752" s="3" t="s">
        <v>13885</v>
      </c>
      <c r="D4752" s="3" t="n">
        <v>1</v>
      </c>
      <c r="E4752" s="3" t="n">
        <v>0.2906591</v>
      </c>
      <c r="F4752" s="3" t="n">
        <v>22</v>
      </c>
      <c r="G4752" s="3" t="n">
        <v>22</v>
      </c>
      <c r="H4752" s="3" t="n">
        <v>5</v>
      </c>
      <c r="I4752" s="3" t="n">
        <v>5</v>
      </c>
      <c r="J4752" s="3" t="n">
        <v>10</v>
      </c>
      <c r="K4752" s="3" t="n">
        <v>10</v>
      </c>
      <c r="L4752" s="3" t="n">
        <v>6</v>
      </c>
      <c r="M4752" s="3" t="n">
        <v>6</v>
      </c>
      <c r="N4752" s="3" t="n">
        <v>0</v>
      </c>
      <c r="O4752" s="3" t="n">
        <v>0</v>
      </c>
      <c r="P4752" s="3" t="n">
        <v>9</v>
      </c>
      <c r="Q4752" s="3" t="n">
        <v>24.2</v>
      </c>
      <c r="R4752" s="3" t="s">
        <v>13886</v>
      </c>
      <c r="S4752" s="4" t="n">
        <v>45747.7777662037</v>
      </c>
      <c r="T4752" s="3" t="s">
        <v>29</v>
      </c>
      <c r="U4752" s="3" t="s">
        <v>29</v>
      </c>
      <c r="V4752" s="3" t="n">
        <v>0</v>
      </c>
      <c r="W4752" s="3" t="n">
        <v>0</v>
      </c>
      <c r="X4752" s="3" t="n">
        <v>0</v>
      </c>
      <c r="Y4752" s="3" t="s">
        <v>30</v>
      </c>
      <c r="Z4752" s="3" t="s">
        <v>30</v>
      </c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/>
      <c r="BB4752" s="3"/>
      <c r="BC4752" s="3"/>
      <c r="BD4752" s="3"/>
      <c r="BE4752" s="3"/>
      <c r="BF4752" s="3"/>
      <c r="BG4752" s="3"/>
      <c r="BH4752" s="3"/>
      <c r="BI4752" s="3"/>
      <c r="BJ4752" s="3"/>
    </row>
    <row r="4753" customFormat="false" ht="15.75" hidden="false" customHeight="false" outlineLevel="0" collapsed="false">
      <c r="A4753" s="3" t="n">
        <v>4752</v>
      </c>
      <c r="B4753" s="3" t="s">
        <v>13887</v>
      </c>
      <c r="C4753" s="3" t="s">
        <v>13888</v>
      </c>
      <c r="D4753" s="3" t="n">
        <v>1</v>
      </c>
      <c r="E4753" s="3" t="n">
        <v>0.4045008</v>
      </c>
      <c r="F4753" s="3" t="n">
        <v>44</v>
      </c>
      <c r="G4753" s="3" t="n">
        <v>44</v>
      </c>
      <c r="H4753" s="3" t="n">
        <v>7</v>
      </c>
      <c r="I4753" s="3" t="n">
        <v>7</v>
      </c>
      <c r="J4753" s="3" t="n">
        <v>42</v>
      </c>
      <c r="K4753" s="3" t="n">
        <v>42</v>
      </c>
      <c r="L4753" s="3" t="n">
        <v>13</v>
      </c>
      <c r="M4753" s="3" t="n">
        <v>13</v>
      </c>
      <c r="N4753" s="3" t="n">
        <v>-1</v>
      </c>
      <c r="O4753" s="3" t="n">
        <v>-1</v>
      </c>
      <c r="P4753" s="3" t="n">
        <v>9</v>
      </c>
      <c r="Q4753" s="3" t="n">
        <v>24.2</v>
      </c>
      <c r="R4753" s="3" t="s">
        <v>13889</v>
      </c>
      <c r="S4753" s="4" t="n">
        <v>45747.7778009259</v>
      </c>
      <c r="T4753" s="3" t="s">
        <v>65</v>
      </c>
      <c r="U4753" s="3" t="s">
        <v>65</v>
      </c>
      <c r="V4753" s="3" t="n">
        <v>0</v>
      </c>
      <c r="W4753" s="3" t="n">
        <v>0</v>
      </c>
      <c r="X4753" s="3" t="n">
        <v>0</v>
      </c>
      <c r="Y4753" s="3" t="s">
        <v>30</v>
      </c>
      <c r="Z4753" s="3" t="s">
        <v>30</v>
      </c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  <c r="BD4753" s="3"/>
      <c r="BE4753" s="3"/>
      <c r="BF4753" s="3"/>
      <c r="BG4753" s="3"/>
      <c r="BH4753" s="3"/>
      <c r="BI4753" s="3"/>
      <c r="BJ4753" s="3"/>
    </row>
    <row r="4754" customFormat="false" ht="15.75" hidden="false" customHeight="false" outlineLevel="0" collapsed="false">
      <c r="A4754" s="3" t="n">
        <v>4753</v>
      </c>
      <c r="B4754" s="3" t="s">
        <v>13890</v>
      </c>
      <c r="C4754" s="3" t="s">
        <v>13891</v>
      </c>
      <c r="D4754" s="3" t="n">
        <v>1</v>
      </c>
      <c r="E4754" s="3" t="n">
        <v>1.4098818</v>
      </c>
      <c r="F4754" s="3" t="n">
        <v>151</v>
      </c>
      <c r="G4754" s="3" t="n">
        <v>151</v>
      </c>
      <c r="H4754" s="3" t="n">
        <v>11</v>
      </c>
      <c r="I4754" s="3" t="n">
        <v>11</v>
      </c>
      <c r="J4754" s="3" t="n">
        <v>207</v>
      </c>
      <c r="K4754" s="3" t="n">
        <v>207</v>
      </c>
      <c r="L4754" s="3" t="n">
        <v>37</v>
      </c>
      <c r="M4754" s="3" t="n">
        <v>37</v>
      </c>
      <c r="N4754" s="3" t="n">
        <v>-1</v>
      </c>
      <c r="O4754" s="3" t="n">
        <v>-1</v>
      </c>
      <c r="P4754" s="3" t="n">
        <v>9</v>
      </c>
      <c r="Q4754" s="3" t="n">
        <v>24.2</v>
      </c>
      <c r="R4754" s="3" t="s">
        <v>13892</v>
      </c>
      <c r="S4754" s="4" t="n">
        <v>45747.7778703704</v>
      </c>
      <c r="T4754" s="3" t="s">
        <v>65</v>
      </c>
      <c r="U4754" s="3" t="s">
        <v>65</v>
      </c>
      <c r="V4754" s="3" t="n">
        <v>0</v>
      </c>
      <c r="W4754" s="3" t="n">
        <v>0</v>
      </c>
      <c r="X4754" s="3" t="n">
        <v>0</v>
      </c>
      <c r="Y4754" s="3" t="s">
        <v>30</v>
      </c>
      <c r="Z4754" s="3" t="s">
        <v>30</v>
      </c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  <c r="BD4754" s="3"/>
      <c r="BE4754" s="3"/>
      <c r="BF4754" s="3"/>
      <c r="BG4754" s="3"/>
      <c r="BH4754" s="3"/>
      <c r="BI4754" s="3"/>
      <c r="BJ4754" s="3"/>
    </row>
    <row r="4755" customFormat="false" ht="15.75" hidden="false" customHeight="false" outlineLevel="0" collapsed="false">
      <c r="A4755" s="3" t="n">
        <v>4754</v>
      </c>
      <c r="B4755" s="3" t="s">
        <v>13893</v>
      </c>
      <c r="C4755" s="3" t="s">
        <v>13894</v>
      </c>
      <c r="D4755" s="3" t="n">
        <v>1</v>
      </c>
      <c r="E4755" s="3" t="n">
        <v>0.2182008</v>
      </c>
      <c r="F4755" s="3" t="n">
        <v>14</v>
      </c>
      <c r="G4755" s="3" t="n">
        <v>14</v>
      </c>
      <c r="H4755" s="3" t="n">
        <v>5</v>
      </c>
      <c r="I4755" s="3" t="n">
        <v>5</v>
      </c>
      <c r="J4755" s="3" t="n">
        <v>13</v>
      </c>
      <c r="K4755" s="3" t="n">
        <v>13</v>
      </c>
      <c r="L4755" s="3" t="n">
        <v>4</v>
      </c>
      <c r="M4755" s="3" t="n">
        <v>4</v>
      </c>
      <c r="N4755" s="3" t="n">
        <v>-1</v>
      </c>
      <c r="O4755" s="3" t="n">
        <v>-1</v>
      </c>
      <c r="P4755" s="3" t="n">
        <v>9</v>
      </c>
      <c r="Q4755" s="3" t="n">
        <v>24.2</v>
      </c>
      <c r="R4755" s="3" t="s">
        <v>13895</v>
      </c>
      <c r="S4755" s="4" t="n">
        <v>45747.7779050926</v>
      </c>
      <c r="T4755" s="3" t="s">
        <v>65</v>
      </c>
      <c r="U4755" s="3" t="s">
        <v>65</v>
      </c>
      <c r="V4755" s="3" t="n">
        <v>0</v>
      </c>
      <c r="W4755" s="3" t="n">
        <v>0</v>
      </c>
      <c r="X4755" s="3" t="n">
        <v>0</v>
      </c>
      <c r="Y4755" s="3" t="s">
        <v>30</v>
      </c>
      <c r="Z4755" s="3" t="s">
        <v>30</v>
      </c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  <c r="BD4755" s="3"/>
      <c r="BE4755" s="3"/>
      <c r="BF4755" s="3"/>
      <c r="BG4755" s="3"/>
      <c r="BH4755" s="3"/>
      <c r="BI4755" s="3"/>
      <c r="BJ4755" s="3"/>
    </row>
    <row r="4756" customFormat="false" ht="15.75" hidden="false" customHeight="false" outlineLevel="0" collapsed="false">
      <c r="A4756" s="3" t="n">
        <v>4755</v>
      </c>
      <c r="B4756" s="3" t="s">
        <v>13896</v>
      </c>
      <c r="C4756" s="3" t="s">
        <v>13897</v>
      </c>
      <c r="D4756" s="3" t="n">
        <v>1</v>
      </c>
      <c r="E4756" s="3" t="n">
        <v>0.0402437</v>
      </c>
      <c r="F4756" s="3" t="n">
        <v>6</v>
      </c>
      <c r="G4756" s="3" t="n">
        <v>6</v>
      </c>
      <c r="H4756" s="3" t="n">
        <v>5</v>
      </c>
      <c r="I4756" s="3" t="n">
        <v>5</v>
      </c>
      <c r="J4756" s="3" t="n">
        <v>4</v>
      </c>
      <c r="K4756" s="3" t="n">
        <v>4</v>
      </c>
      <c r="L4756" s="3" t="n">
        <v>1</v>
      </c>
      <c r="M4756" s="3" t="n">
        <v>1</v>
      </c>
      <c r="N4756" s="3" t="n">
        <v>-1</v>
      </c>
      <c r="O4756" s="3" t="n">
        <v>-1</v>
      </c>
      <c r="P4756" s="3" t="n">
        <v>9</v>
      </c>
      <c r="Q4756" s="3" t="n">
        <v>24.2</v>
      </c>
      <c r="R4756" s="3" t="s">
        <v>13898</v>
      </c>
      <c r="S4756" s="4" t="n">
        <v>45747.7779166667</v>
      </c>
      <c r="T4756" s="3" t="s">
        <v>65</v>
      </c>
      <c r="U4756" s="3" t="s">
        <v>65</v>
      </c>
      <c r="V4756" s="3" t="n">
        <v>0</v>
      </c>
      <c r="W4756" s="3" t="n">
        <v>0</v>
      </c>
      <c r="X4756" s="3" t="n">
        <v>0</v>
      </c>
      <c r="Y4756" s="3" t="s">
        <v>30</v>
      </c>
      <c r="Z4756" s="3" t="s">
        <v>30</v>
      </c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/>
      <c r="BB4756" s="3"/>
      <c r="BC4756" s="3"/>
      <c r="BD4756" s="3"/>
      <c r="BE4756" s="3"/>
      <c r="BF4756" s="3"/>
      <c r="BG4756" s="3"/>
      <c r="BH4756" s="3"/>
      <c r="BI4756" s="3"/>
      <c r="BJ4756" s="3"/>
    </row>
    <row r="4757" customFormat="false" ht="15.75" hidden="false" customHeight="false" outlineLevel="0" collapsed="false">
      <c r="A4757" s="3" t="n">
        <v>4756</v>
      </c>
      <c r="B4757" s="3" t="s">
        <v>13899</v>
      </c>
      <c r="C4757" s="3" t="s">
        <v>13900</v>
      </c>
      <c r="D4757" s="3" t="n">
        <v>1</v>
      </c>
      <c r="E4757" s="3" t="n">
        <v>1.0395743</v>
      </c>
      <c r="F4757" s="3" t="n">
        <v>28</v>
      </c>
      <c r="G4757" s="3" t="n">
        <v>28</v>
      </c>
      <c r="H4757" s="3" t="n">
        <v>5</v>
      </c>
      <c r="I4757" s="3" t="n">
        <v>5</v>
      </c>
      <c r="J4757" s="3" t="n">
        <v>28</v>
      </c>
      <c r="K4757" s="3" t="n">
        <v>28</v>
      </c>
      <c r="L4757" s="3" t="n">
        <v>14</v>
      </c>
      <c r="M4757" s="3" t="n">
        <v>14</v>
      </c>
      <c r="N4757" s="3" t="n">
        <v>0</v>
      </c>
      <c r="O4757" s="3" t="n">
        <v>-1</v>
      </c>
      <c r="P4757" s="3" t="n">
        <v>9</v>
      </c>
      <c r="Q4757" s="3" t="n">
        <v>24.2</v>
      </c>
      <c r="R4757" s="3" t="s">
        <v>13901</v>
      </c>
      <c r="S4757" s="4" t="n">
        <v>45747.7780092593</v>
      </c>
      <c r="T4757" s="3" t="s">
        <v>65</v>
      </c>
      <c r="U4757" s="3" t="s">
        <v>65</v>
      </c>
      <c r="V4757" s="3" t="n">
        <v>1</v>
      </c>
      <c r="W4757" s="3" t="n">
        <v>0</v>
      </c>
      <c r="X4757" s="3" t="n">
        <v>0</v>
      </c>
      <c r="Y4757" s="3" t="s">
        <v>30</v>
      </c>
      <c r="Z4757" s="3" t="s">
        <v>30</v>
      </c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  <c r="BD4757" s="3"/>
      <c r="BE4757" s="3"/>
      <c r="BF4757" s="3"/>
      <c r="BG4757" s="3"/>
      <c r="BH4757" s="3"/>
      <c r="BI4757" s="3"/>
      <c r="BJ4757" s="3"/>
    </row>
    <row r="4758" customFormat="false" ht="15.75" hidden="false" customHeight="false" outlineLevel="0" collapsed="false">
      <c r="A4758" s="3" t="n">
        <v>4757</v>
      </c>
      <c r="B4758" s="3" t="s">
        <v>13902</v>
      </c>
      <c r="C4758" s="3" t="s">
        <v>13903</v>
      </c>
      <c r="D4758" s="3" t="n">
        <v>1</v>
      </c>
      <c r="E4758" s="3" t="n">
        <v>0.2300158</v>
      </c>
      <c r="F4758" s="3" t="n">
        <v>35</v>
      </c>
      <c r="G4758" s="3" t="n">
        <v>35</v>
      </c>
      <c r="H4758" s="3" t="n">
        <v>8</v>
      </c>
      <c r="I4758" s="3" t="n">
        <v>8</v>
      </c>
      <c r="J4758" s="3" t="n">
        <v>30</v>
      </c>
      <c r="K4758" s="3" t="n">
        <v>30</v>
      </c>
      <c r="L4758" s="3" t="n">
        <v>0</v>
      </c>
      <c r="M4758" s="3" t="n">
        <v>0</v>
      </c>
      <c r="N4758" s="3" t="n">
        <v>-1</v>
      </c>
      <c r="O4758" s="3" t="n">
        <v>-1</v>
      </c>
      <c r="P4758" s="3" t="n">
        <v>9</v>
      </c>
      <c r="Q4758" s="3" t="n">
        <v>24.2</v>
      </c>
      <c r="R4758" s="3" t="s">
        <v>13904</v>
      </c>
      <c r="S4758" s="4" t="n">
        <v>45747.7780555556</v>
      </c>
      <c r="T4758" s="3" t="s">
        <v>29</v>
      </c>
      <c r="U4758" s="3" t="s">
        <v>29</v>
      </c>
      <c r="V4758" s="3" t="n">
        <v>0</v>
      </c>
      <c r="W4758" s="3" t="n">
        <v>0</v>
      </c>
      <c r="X4758" s="3" t="n">
        <v>0</v>
      </c>
      <c r="Y4758" s="3" t="s">
        <v>30</v>
      </c>
      <c r="Z4758" s="3" t="s">
        <v>30</v>
      </c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  <c r="BD4758" s="3"/>
      <c r="BE4758" s="3"/>
      <c r="BF4758" s="3"/>
      <c r="BG4758" s="3"/>
      <c r="BH4758" s="3"/>
      <c r="BI4758" s="3"/>
      <c r="BJ4758" s="3"/>
    </row>
    <row r="4759" customFormat="false" ht="15.75" hidden="false" customHeight="false" outlineLevel="0" collapsed="false">
      <c r="A4759" s="3" t="n">
        <v>4758</v>
      </c>
      <c r="B4759" s="3" t="s">
        <v>13905</v>
      </c>
      <c r="C4759" s="3" t="s">
        <v>13906</v>
      </c>
      <c r="D4759" s="3" t="n">
        <v>1</v>
      </c>
      <c r="E4759" s="3" t="n">
        <v>0.0394471</v>
      </c>
      <c r="F4759" s="3" t="n">
        <v>5</v>
      </c>
      <c r="G4759" s="3" t="n">
        <v>5</v>
      </c>
      <c r="H4759" s="3" t="n">
        <v>3</v>
      </c>
      <c r="I4759" s="3" t="n">
        <v>3</v>
      </c>
      <c r="J4759" s="3" t="n">
        <v>3</v>
      </c>
      <c r="K4759" s="3" t="n">
        <v>3</v>
      </c>
      <c r="L4759" s="3" t="n">
        <v>0</v>
      </c>
      <c r="M4759" s="3" t="n">
        <v>0</v>
      </c>
      <c r="N4759" s="3" t="n">
        <v>-1</v>
      </c>
      <c r="O4759" s="3" t="n">
        <v>-1</v>
      </c>
      <c r="P4759" s="3" t="n">
        <v>9</v>
      </c>
      <c r="Q4759" s="3" t="n">
        <v>24.2</v>
      </c>
      <c r="R4759" s="3" t="s">
        <v>13907</v>
      </c>
      <c r="S4759" s="4" t="n">
        <v>45747.7780671296</v>
      </c>
      <c r="T4759" s="3" t="s">
        <v>37</v>
      </c>
      <c r="U4759" s="3" t="s">
        <v>37</v>
      </c>
      <c r="V4759" s="3" t="n">
        <v>0</v>
      </c>
      <c r="W4759" s="3" t="n">
        <v>0</v>
      </c>
      <c r="X4759" s="3" t="n">
        <v>0</v>
      </c>
      <c r="Y4759" s="3" t="s">
        <v>30</v>
      </c>
      <c r="Z4759" s="3" t="s">
        <v>30</v>
      </c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/>
      <c r="BE4759" s="3"/>
      <c r="BF4759" s="3"/>
      <c r="BG4759" s="3"/>
      <c r="BH4759" s="3"/>
      <c r="BI4759" s="3"/>
      <c r="BJ4759" s="3"/>
    </row>
    <row r="4760" customFormat="false" ht="15.75" hidden="false" customHeight="false" outlineLevel="0" collapsed="false">
      <c r="A4760" s="3" t="n">
        <v>4759</v>
      </c>
      <c r="B4760" s="3" t="s">
        <v>13908</v>
      </c>
      <c r="C4760" s="3" t="s">
        <v>13909</v>
      </c>
      <c r="D4760" s="3" t="n">
        <v>1</v>
      </c>
      <c r="E4760" s="3" t="n">
        <v>0.595082</v>
      </c>
      <c r="F4760" s="3" t="n">
        <v>15</v>
      </c>
      <c r="G4760" s="3" t="n">
        <v>15</v>
      </c>
      <c r="H4760" s="3" t="n">
        <v>6</v>
      </c>
      <c r="I4760" s="3" t="n">
        <v>6</v>
      </c>
      <c r="J4760" s="3" t="n">
        <v>23</v>
      </c>
      <c r="K4760" s="3" t="n">
        <v>23</v>
      </c>
      <c r="L4760" s="3" t="n">
        <v>0</v>
      </c>
      <c r="M4760" s="3" t="n">
        <v>0</v>
      </c>
      <c r="N4760" s="3" t="n">
        <v>0</v>
      </c>
      <c r="O4760" s="3" t="n">
        <v>0</v>
      </c>
      <c r="P4760" s="3" t="n">
        <v>9.1</v>
      </c>
      <c r="Q4760" s="3" t="n">
        <v>24.2</v>
      </c>
      <c r="R4760" s="3" t="s">
        <v>13910</v>
      </c>
      <c r="S4760" s="4" t="n">
        <v>45747.7781018519</v>
      </c>
      <c r="T4760" s="3" t="s">
        <v>256</v>
      </c>
      <c r="U4760" s="3" t="s">
        <v>256</v>
      </c>
      <c r="V4760" s="3" t="n">
        <v>1</v>
      </c>
      <c r="W4760" s="3" t="n">
        <v>1</v>
      </c>
      <c r="X4760" s="3" t="n">
        <v>0</v>
      </c>
      <c r="Y4760" s="3" t="s">
        <v>30</v>
      </c>
      <c r="Z4760" s="3" t="s">
        <v>30</v>
      </c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  <c r="BD4760" s="3"/>
      <c r="BE4760" s="3"/>
      <c r="BF4760" s="3"/>
      <c r="BG4760" s="3"/>
      <c r="BH4760" s="3"/>
      <c r="BI4760" s="3"/>
      <c r="BJ4760" s="3"/>
    </row>
    <row r="4761" customFormat="false" ht="15.75" hidden="false" customHeight="false" outlineLevel="0" collapsed="false">
      <c r="A4761" s="3" t="n">
        <v>4760</v>
      </c>
      <c r="B4761" s="3" t="s">
        <v>13911</v>
      </c>
      <c r="C4761" s="3" t="s">
        <v>13912</v>
      </c>
      <c r="D4761" s="3" t="n">
        <v>1</v>
      </c>
      <c r="E4761" s="3" t="n">
        <v>3.186707</v>
      </c>
      <c r="F4761" s="3" t="n">
        <v>56</v>
      </c>
      <c r="G4761" s="3" t="n">
        <v>56</v>
      </c>
      <c r="H4761" s="3" t="n">
        <v>15</v>
      </c>
      <c r="I4761" s="3" t="n">
        <v>15</v>
      </c>
      <c r="J4761" s="3" t="n">
        <v>93</v>
      </c>
      <c r="K4761" s="3" t="n">
        <v>93</v>
      </c>
      <c r="L4761" s="3" t="n">
        <v>7</v>
      </c>
      <c r="M4761" s="3" t="n">
        <v>7</v>
      </c>
      <c r="N4761" s="3" t="n">
        <v>6</v>
      </c>
      <c r="O4761" s="3" t="n">
        <v>-1</v>
      </c>
      <c r="P4761" s="3" t="n">
        <v>8.5</v>
      </c>
      <c r="Q4761" s="3" t="n">
        <v>24.2</v>
      </c>
      <c r="R4761" s="3" t="s">
        <v>13913</v>
      </c>
      <c r="S4761" s="4" t="n">
        <v>45747.7782523148</v>
      </c>
      <c r="T4761" s="3" t="s">
        <v>65</v>
      </c>
      <c r="U4761" s="3" t="s">
        <v>65</v>
      </c>
      <c r="V4761" s="3" t="n">
        <v>1</v>
      </c>
      <c r="W4761" s="3" t="n">
        <v>0</v>
      </c>
      <c r="X4761" s="3" t="n">
        <v>0</v>
      </c>
      <c r="Y4761" s="3" t="s">
        <v>30</v>
      </c>
      <c r="Z4761" s="3" t="s">
        <v>30</v>
      </c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3"/>
      <c r="BG4761" s="3"/>
      <c r="BH4761" s="3"/>
      <c r="BI4761" s="3"/>
      <c r="BJ4761" s="3"/>
    </row>
    <row r="4762" customFormat="false" ht="15.75" hidden="false" customHeight="false" outlineLevel="0" collapsed="false">
      <c r="A4762" s="3" t="n">
        <v>4761</v>
      </c>
      <c r="B4762" s="3" t="s">
        <v>13914</v>
      </c>
      <c r="C4762" s="3" t="s">
        <v>13915</v>
      </c>
      <c r="D4762" s="3" t="n">
        <v>1</v>
      </c>
      <c r="E4762" s="3" t="n">
        <v>1.2585116</v>
      </c>
      <c r="F4762" s="3" t="n">
        <v>86</v>
      </c>
      <c r="G4762" s="3" t="n">
        <v>86</v>
      </c>
      <c r="H4762" s="3" t="n">
        <v>22</v>
      </c>
      <c r="I4762" s="3" t="n">
        <v>22</v>
      </c>
      <c r="J4762" s="3" t="n">
        <v>100</v>
      </c>
      <c r="K4762" s="3" t="n">
        <v>100</v>
      </c>
      <c r="L4762" s="3" t="n">
        <v>6</v>
      </c>
      <c r="M4762" s="3" t="n">
        <v>6</v>
      </c>
      <c r="N4762" s="3" t="n">
        <v>-1</v>
      </c>
      <c r="O4762" s="3" t="n">
        <v>-1</v>
      </c>
      <c r="P4762" s="3" t="n">
        <v>8.8</v>
      </c>
      <c r="Q4762" s="3" t="n">
        <v>24.2</v>
      </c>
      <c r="R4762" s="3" t="s">
        <v>13916</v>
      </c>
      <c r="S4762" s="4" t="n">
        <v>45747.7783101852</v>
      </c>
      <c r="T4762" s="3" t="s">
        <v>65</v>
      </c>
      <c r="U4762" s="3" t="s">
        <v>65</v>
      </c>
      <c r="V4762" s="3" t="n">
        <v>0</v>
      </c>
      <c r="W4762" s="3" t="n">
        <v>0</v>
      </c>
      <c r="X4762" s="3" t="n">
        <v>0</v>
      </c>
      <c r="Y4762" s="3" t="s">
        <v>30</v>
      </c>
      <c r="Z4762" s="3" t="s">
        <v>30</v>
      </c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  <c r="BD4762" s="3"/>
      <c r="BE4762" s="3"/>
      <c r="BF4762" s="3"/>
      <c r="BG4762" s="3"/>
      <c r="BH4762" s="3"/>
      <c r="BI4762" s="3"/>
      <c r="BJ4762" s="3"/>
    </row>
    <row r="4763" customFormat="false" ht="15.75" hidden="false" customHeight="false" outlineLevel="0" collapsed="false">
      <c r="A4763" s="3" t="n">
        <v>4762</v>
      </c>
      <c r="B4763" s="3" t="s">
        <v>13917</v>
      </c>
      <c r="C4763" s="3" t="s">
        <v>13918</v>
      </c>
      <c r="D4763" s="3" t="n">
        <v>1</v>
      </c>
      <c r="E4763" s="3" t="n">
        <v>62.5120435</v>
      </c>
      <c r="F4763" s="3" t="n">
        <v>1257</v>
      </c>
      <c r="G4763" s="3" t="n">
        <v>1257</v>
      </c>
      <c r="H4763" s="3" t="n">
        <v>53</v>
      </c>
      <c r="I4763" s="3" t="n">
        <v>53</v>
      </c>
      <c r="J4763" s="3" t="n">
        <v>1528</v>
      </c>
      <c r="K4763" s="3" t="n">
        <v>1528</v>
      </c>
      <c r="L4763" s="3" t="n">
        <v>216</v>
      </c>
      <c r="M4763" s="3" t="n">
        <v>216</v>
      </c>
      <c r="N4763" s="3" t="n">
        <v>-1</v>
      </c>
      <c r="O4763" s="3" t="n">
        <v>-1</v>
      </c>
      <c r="P4763" s="3" t="n">
        <v>9</v>
      </c>
      <c r="Q4763" s="3" t="n">
        <v>24.2</v>
      </c>
      <c r="R4763" s="3" t="s">
        <v>13919</v>
      </c>
      <c r="S4763" s="4" t="n">
        <v>45747.7808912037</v>
      </c>
      <c r="T4763" s="3" t="s">
        <v>256</v>
      </c>
      <c r="U4763" s="3" t="s">
        <v>256</v>
      </c>
      <c r="V4763" s="3" t="n">
        <v>0</v>
      </c>
      <c r="W4763" s="3" t="n">
        <v>0</v>
      </c>
      <c r="X4763" s="3" t="n">
        <v>0</v>
      </c>
      <c r="Y4763" s="3" t="s">
        <v>30</v>
      </c>
      <c r="Z4763" s="3" t="s">
        <v>30</v>
      </c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/>
      <c r="BB4763" s="3"/>
      <c r="BC4763" s="3"/>
      <c r="BD4763" s="3"/>
      <c r="BE4763" s="3"/>
      <c r="BF4763" s="3"/>
      <c r="BG4763" s="3"/>
      <c r="BH4763" s="3"/>
      <c r="BI4763" s="3"/>
      <c r="BJ4763" s="3"/>
    </row>
    <row r="4764" customFormat="false" ht="15.75" hidden="false" customHeight="false" outlineLevel="0" collapsed="false">
      <c r="A4764" s="3" t="n">
        <v>4763</v>
      </c>
      <c r="B4764" s="3" t="s">
        <v>13920</v>
      </c>
      <c r="C4764" s="3" t="s">
        <v>13921</v>
      </c>
      <c r="D4764" s="3" t="n">
        <v>1</v>
      </c>
      <c r="E4764" s="3" t="n">
        <v>3.4667291</v>
      </c>
      <c r="F4764" s="3" t="n">
        <v>179</v>
      </c>
      <c r="G4764" s="3" t="n">
        <v>179</v>
      </c>
      <c r="H4764" s="3" t="n">
        <v>32</v>
      </c>
      <c r="I4764" s="3" t="n">
        <v>32</v>
      </c>
      <c r="J4764" s="3" t="n">
        <v>239</v>
      </c>
      <c r="K4764" s="3" t="n">
        <v>239</v>
      </c>
      <c r="L4764" s="3" t="n">
        <v>32</v>
      </c>
      <c r="M4764" s="3" t="n">
        <v>32</v>
      </c>
      <c r="N4764" s="3" t="n">
        <v>59</v>
      </c>
      <c r="O4764" s="3" t="n">
        <v>-1</v>
      </c>
      <c r="P4764" s="3" t="n">
        <v>9</v>
      </c>
      <c r="Q4764" s="3" t="n">
        <v>24.2</v>
      </c>
      <c r="R4764" s="3" t="s">
        <v>13922</v>
      </c>
      <c r="S4764" s="4" t="n">
        <v>45747.7812037037</v>
      </c>
      <c r="T4764" s="3" t="s">
        <v>4910</v>
      </c>
      <c r="U4764" s="3" t="s">
        <v>4910</v>
      </c>
      <c r="V4764" s="3" t="n">
        <v>0</v>
      </c>
      <c r="W4764" s="3" t="n">
        <v>0</v>
      </c>
      <c r="X4764" s="3" t="n">
        <v>0</v>
      </c>
      <c r="Y4764" s="3" t="s">
        <v>30</v>
      </c>
      <c r="Z4764" s="3" t="s">
        <v>30</v>
      </c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/>
      <c r="BB4764" s="3"/>
      <c r="BC4764" s="3"/>
      <c r="BD4764" s="3"/>
      <c r="BE4764" s="3"/>
      <c r="BF4764" s="3"/>
      <c r="BG4764" s="3"/>
      <c r="BH4764" s="3"/>
      <c r="BI4764" s="3"/>
      <c r="BJ4764" s="3"/>
    </row>
    <row r="4765" customFormat="false" ht="15.75" hidden="false" customHeight="false" outlineLevel="0" collapsed="false">
      <c r="A4765" s="3" t="n">
        <v>4764</v>
      </c>
      <c r="B4765" s="3" t="s">
        <v>13923</v>
      </c>
      <c r="C4765" s="3" t="s">
        <v>13924</v>
      </c>
      <c r="D4765" s="3" t="n">
        <v>1</v>
      </c>
      <c r="E4765" s="3" t="n">
        <v>8.1413003</v>
      </c>
      <c r="F4765" s="3" t="n">
        <v>509</v>
      </c>
      <c r="G4765" s="3" t="n">
        <v>509</v>
      </c>
      <c r="H4765" s="3" t="n">
        <v>38</v>
      </c>
      <c r="I4765" s="3" t="n">
        <v>38</v>
      </c>
      <c r="J4765" s="3" t="n">
        <v>637</v>
      </c>
      <c r="K4765" s="3" t="n">
        <v>637</v>
      </c>
      <c r="L4765" s="3" t="n">
        <v>104</v>
      </c>
      <c r="M4765" s="3" t="n">
        <v>104</v>
      </c>
      <c r="N4765" s="3" t="n">
        <v>92</v>
      </c>
      <c r="O4765" s="3" t="n">
        <v>-1</v>
      </c>
      <c r="P4765" s="3" t="n">
        <v>9</v>
      </c>
      <c r="Q4765" s="3" t="n">
        <v>24.2</v>
      </c>
      <c r="R4765" s="3" t="s">
        <v>13925</v>
      </c>
      <c r="S4765" s="4" t="n">
        <v>45747.7815509259</v>
      </c>
      <c r="T4765" s="3" t="s">
        <v>4910</v>
      </c>
      <c r="U4765" s="3" t="s">
        <v>4910</v>
      </c>
      <c r="V4765" s="3" t="n">
        <v>0</v>
      </c>
      <c r="W4765" s="3" t="n">
        <v>0</v>
      </c>
      <c r="X4765" s="3" t="n">
        <v>0</v>
      </c>
      <c r="Y4765" s="3" t="s">
        <v>30</v>
      </c>
      <c r="Z4765" s="3" t="s">
        <v>30</v>
      </c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/>
      <c r="BE4765" s="3"/>
      <c r="BF4765" s="3"/>
      <c r="BG4765" s="3"/>
      <c r="BH4765" s="3"/>
      <c r="BI4765" s="3"/>
      <c r="BJ4765" s="3"/>
    </row>
    <row r="4766" customFormat="false" ht="15.75" hidden="false" customHeight="false" outlineLevel="0" collapsed="false">
      <c r="A4766" s="3" t="n">
        <v>4765</v>
      </c>
      <c r="B4766" s="3" t="s">
        <v>13926</v>
      </c>
      <c r="C4766" s="3" t="s">
        <v>13927</v>
      </c>
      <c r="D4766" s="3" t="n">
        <v>1</v>
      </c>
      <c r="E4766" s="3" t="n">
        <v>4.3769181</v>
      </c>
      <c r="F4766" s="3" t="n">
        <v>180</v>
      </c>
      <c r="G4766" s="3" t="n">
        <v>180</v>
      </c>
      <c r="H4766" s="3" t="n">
        <v>33</v>
      </c>
      <c r="I4766" s="3" t="n">
        <v>33</v>
      </c>
      <c r="J4766" s="3" t="n">
        <v>252</v>
      </c>
      <c r="K4766" s="3" t="n">
        <v>252</v>
      </c>
      <c r="L4766" s="3" t="n">
        <v>30</v>
      </c>
      <c r="M4766" s="3" t="n">
        <v>30</v>
      </c>
      <c r="N4766" s="3" t="n">
        <v>-1</v>
      </c>
      <c r="O4766" s="3" t="n">
        <v>-1</v>
      </c>
      <c r="P4766" s="3" t="n">
        <v>9</v>
      </c>
      <c r="Q4766" s="3" t="n">
        <v>24.2</v>
      </c>
      <c r="R4766" s="3" t="s">
        <v>13928</v>
      </c>
      <c r="S4766" s="4" t="n">
        <v>45747.7818171296</v>
      </c>
      <c r="T4766" s="3" t="s">
        <v>239</v>
      </c>
      <c r="U4766" s="3" t="s">
        <v>239</v>
      </c>
      <c r="V4766" s="3" t="n">
        <v>0</v>
      </c>
      <c r="W4766" s="3" t="n">
        <v>0</v>
      </c>
      <c r="X4766" s="3" t="n">
        <v>0</v>
      </c>
      <c r="Y4766" s="3" t="s">
        <v>30</v>
      </c>
      <c r="Z4766" s="3" t="s">
        <v>30</v>
      </c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  <c r="BD4766" s="3"/>
      <c r="BE4766" s="3"/>
      <c r="BF4766" s="3"/>
      <c r="BG4766" s="3"/>
      <c r="BH4766" s="3"/>
      <c r="BI4766" s="3"/>
      <c r="BJ4766" s="3"/>
    </row>
    <row r="4767" customFormat="false" ht="15.75" hidden="false" customHeight="false" outlineLevel="0" collapsed="false">
      <c r="A4767" s="3" t="n">
        <v>4766</v>
      </c>
      <c r="B4767" s="3" t="s">
        <v>13929</v>
      </c>
      <c r="C4767" s="3" t="s">
        <v>13930</v>
      </c>
      <c r="D4767" s="3" t="n">
        <v>1</v>
      </c>
      <c r="E4767" s="3" t="n">
        <v>3.9437426</v>
      </c>
      <c r="F4767" s="3" t="n">
        <v>179</v>
      </c>
      <c r="G4767" s="3" t="n">
        <v>179</v>
      </c>
      <c r="H4767" s="3" t="n">
        <v>32</v>
      </c>
      <c r="I4767" s="3" t="n">
        <v>32</v>
      </c>
      <c r="J4767" s="3" t="n">
        <v>239</v>
      </c>
      <c r="K4767" s="3" t="n">
        <v>239</v>
      </c>
      <c r="L4767" s="3" t="n">
        <v>32</v>
      </c>
      <c r="M4767" s="3" t="n">
        <v>32</v>
      </c>
      <c r="N4767" s="3" t="n">
        <v>59</v>
      </c>
      <c r="O4767" s="3" t="n">
        <v>-1</v>
      </c>
      <c r="P4767" s="3" t="n">
        <v>9</v>
      </c>
      <c r="Q4767" s="3" t="n">
        <v>24.2</v>
      </c>
      <c r="R4767" s="3" t="s">
        <v>13922</v>
      </c>
      <c r="S4767" s="4" t="n">
        <v>45747.782025463</v>
      </c>
      <c r="T4767" s="3" t="s">
        <v>4910</v>
      </c>
      <c r="U4767" s="3" t="s">
        <v>4910</v>
      </c>
      <c r="V4767" s="3" t="n">
        <v>0</v>
      </c>
      <c r="W4767" s="3" t="n">
        <v>0</v>
      </c>
      <c r="X4767" s="3" t="n">
        <v>0</v>
      </c>
      <c r="Y4767" s="3" t="s">
        <v>30</v>
      </c>
      <c r="Z4767" s="3" t="s">
        <v>30</v>
      </c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  <c r="BD4767" s="3"/>
      <c r="BE4767" s="3"/>
      <c r="BF4767" s="3"/>
      <c r="BG4767" s="3"/>
      <c r="BH4767" s="3"/>
      <c r="BI4767" s="3"/>
      <c r="BJ4767" s="3"/>
    </row>
    <row r="4768" customFormat="false" ht="15.75" hidden="false" customHeight="false" outlineLevel="0" collapsed="false">
      <c r="A4768" s="3" t="n">
        <v>4767</v>
      </c>
      <c r="B4768" s="3" t="s">
        <v>13931</v>
      </c>
      <c r="C4768" s="3" t="s">
        <v>13932</v>
      </c>
      <c r="D4768" s="3" t="n">
        <v>1</v>
      </c>
      <c r="E4768" s="3" t="n">
        <v>1.3655973</v>
      </c>
      <c r="F4768" s="3" t="n">
        <v>13</v>
      </c>
      <c r="G4768" s="3" t="n">
        <v>13</v>
      </c>
      <c r="H4768" s="3" t="n">
        <v>6</v>
      </c>
      <c r="I4768" s="3" t="n">
        <v>6</v>
      </c>
      <c r="J4768" s="3" t="n">
        <v>33</v>
      </c>
      <c r="K4768" s="3" t="n">
        <v>33</v>
      </c>
      <c r="L4768" s="3" t="n">
        <v>7</v>
      </c>
      <c r="M4768" s="3" t="n">
        <v>7</v>
      </c>
      <c r="N4768" s="3" t="n">
        <v>11</v>
      </c>
      <c r="O4768" s="3" t="n">
        <v>-1</v>
      </c>
      <c r="P4768" s="3" t="n">
        <v>8.7</v>
      </c>
      <c r="Q4768" s="3" t="n">
        <v>24.2</v>
      </c>
      <c r="R4768" s="3" t="s">
        <v>13933</v>
      </c>
      <c r="S4768" s="4" t="n">
        <v>45747.7821412037</v>
      </c>
      <c r="T4768" s="3" t="s">
        <v>4910</v>
      </c>
      <c r="U4768" s="3" t="s">
        <v>4910</v>
      </c>
      <c r="V4768" s="3" t="n">
        <v>1</v>
      </c>
      <c r="W4768" s="3" t="n">
        <v>0</v>
      </c>
      <c r="X4768" s="3" t="n">
        <v>0</v>
      </c>
      <c r="Y4768" s="3" t="s">
        <v>30</v>
      </c>
      <c r="Z4768" s="3" t="s">
        <v>30</v>
      </c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  <c r="BD4768" s="3"/>
      <c r="BE4768" s="3"/>
      <c r="BF4768" s="3"/>
      <c r="BG4768" s="3"/>
      <c r="BH4768" s="3"/>
      <c r="BI4768" s="3"/>
      <c r="BJ4768" s="3"/>
    </row>
    <row r="4769" customFormat="false" ht="15.75" hidden="false" customHeight="false" outlineLevel="0" collapsed="false">
      <c r="A4769" s="3" t="n">
        <v>4768</v>
      </c>
      <c r="B4769" s="3" t="s">
        <v>13934</v>
      </c>
      <c r="C4769" s="3" t="s">
        <v>13935</v>
      </c>
      <c r="D4769" s="3" t="n">
        <v>1</v>
      </c>
      <c r="E4769" s="3" t="n">
        <v>1.073293</v>
      </c>
      <c r="F4769" s="3" t="n">
        <v>32</v>
      </c>
      <c r="G4769" s="3" t="n">
        <v>32</v>
      </c>
      <c r="H4769" s="3" t="n">
        <v>14</v>
      </c>
      <c r="I4769" s="3" t="n">
        <v>14</v>
      </c>
      <c r="J4769" s="3" t="n">
        <v>50</v>
      </c>
      <c r="K4769" s="3" t="n">
        <v>50</v>
      </c>
      <c r="L4769" s="3" t="n">
        <v>8</v>
      </c>
      <c r="M4769" s="3" t="n">
        <v>8</v>
      </c>
      <c r="N4769" s="3" t="n">
        <v>5</v>
      </c>
      <c r="O4769" s="3" t="n">
        <v>5</v>
      </c>
      <c r="P4769" s="3" t="n">
        <v>8.5</v>
      </c>
      <c r="Q4769" s="3" t="n">
        <v>24.2</v>
      </c>
      <c r="R4769" s="3" t="s">
        <v>13936</v>
      </c>
      <c r="S4769" s="4" t="n">
        <v>45747.7822453704</v>
      </c>
      <c r="T4769" s="3" t="s">
        <v>4910</v>
      </c>
      <c r="U4769" s="3" t="s">
        <v>4910</v>
      </c>
      <c r="V4769" s="3" t="n">
        <v>1</v>
      </c>
      <c r="W4769" s="3" t="n">
        <v>1</v>
      </c>
      <c r="X4769" s="3" t="n">
        <v>0</v>
      </c>
      <c r="Y4769" s="3" t="s">
        <v>30</v>
      </c>
      <c r="Z4769" s="3" t="s">
        <v>30</v>
      </c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  <c r="BD4769" s="3"/>
      <c r="BE4769" s="3"/>
      <c r="BF4769" s="3"/>
      <c r="BG4769" s="3"/>
      <c r="BH4769" s="3"/>
      <c r="BI4769" s="3"/>
      <c r="BJ4769" s="3"/>
    </row>
    <row r="4770" customFormat="false" ht="15.75" hidden="false" customHeight="false" outlineLevel="0" collapsed="false">
      <c r="A4770" s="3" t="n">
        <v>4769</v>
      </c>
      <c r="B4770" s="3" t="s">
        <v>13937</v>
      </c>
      <c r="C4770" s="3" t="s">
        <v>13938</v>
      </c>
      <c r="D4770" s="3" t="n">
        <v>1</v>
      </c>
      <c r="E4770" s="3" t="n">
        <v>0.1452265</v>
      </c>
      <c r="F4770" s="3" t="n">
        <v>13</v>
      </c>
      <c r="G4770" s="3" t="n">
        <v>13</v>
      </c>
      <c r="H4770" s="3" t="n">
        <v>4</v>
      </c>
      <c r="I4770" s="3" t="n">
        <v>4</v>
      </c>
      <c r="J4770" s="3" t="n">
        <v>8</v>
      </c>
      <c r="K4770" s="3" t="n">
        <v>8</v>
      </c>
      <c r="L4770" s="3" t="n">
        <v>2</v>
      </c>
      <c r="M4770" s="3" t="n">
        <v>2</v>
      </c>
      <c r="N4770" s="3" t="n">
        <v>-1</v>
      </c>
      <c r="O4770" s="3" t="n">
        <v>-1</v>
      </c>
      <c r="P4770" s="3" t="n">
        <v>9.1</v>
      </c>
      <c r="Q4770" s="3" t="n">
        <v>24.2</v>
      </c>
      <c r="R4770" s="3" t="s">
        <v>13939</v>
      </c>
      <c r="S4770" s="4" t="n">
        <v>45747.7823032407</v>
      </c>
      <c r="T4770" s="3" t="s">
        <v>256</v>
      </c>
      <c r="U4770" s="3" t="s">
        <v>256</v>
      </c>
      <c r="V4770" s="3" t="n">
        <v>0</v>
      </c>
      <c r="W4770" s="3" t="n">
        <v>0</v>
      </c>
      <c r="X4770" s="3" t="n">
        <v>0</v>
      </c>
      <c r="Y4770" s="3" t="s">
        <v>30</v>
      </c>
      <c r="Z4770" s="3" t="s">
        <v>30</v>
      </c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/>
      <c r="BB4770" s="3"/>
      <c r="BC4770" s="3"/>
      <c r="BD4770" s="3"/>
      <c r="BE4770" s="3"/>
      <c r="BF4770" s="3"/>
      <c r="BG4770" s="3"/>
      <c r="BH4770" s="3"/>
      <c r="BI4770" s="3"/>
      <c r="BJ4770" s="3"/>
    </row>
    <row r="4771" customFormat="false" ht="15.75" hidden="false" customHeight="false" outlineLevel="0" collapsed="false">
      <c r="A4771" s="3" t="n">
        <v>4770</v>
      </c>
      <c r="B4771" s="3" t="s">
        <v>13940</v>
      </c>
      <c r="C4771" s="3" t="s">
        <v>13941</v>
      </c>
      <c r="D4771" s="3" t="n">
        <v>1</v>
      </c>
      <c r="E4771" s="3" t="n">
        <v>0.0811636</v>
      </c>
      <c r="F4771" s="3" t="n">
        <v>6</v>
      </c>
      <c r="G4771" s="3" t="n">
        <v>6</v>
      </c>
      <c r="H4771" s="3" t="n">
        <v>3</v>
      </c>
      <c r="I4771" s="3" t="n">
        <v>3</v>
      </c>
      <c r="J4771" s="3" t="n">
        <v>4</v>
      </c>
      <c r="K4771" s="3" t="n">
        <v>4</v>
      </c>
      <c r="L4771" s="3" t="n">
        <v>0</v>
      </c>
      <c r="M4771" s="3" t="n">
        <v>0</v>
      </c>
      <c r="N4771" s="3" t="n">
        <v>-1</v>
      </c>
      <c r="O4771" s="3" t="n">
        <v>-1</v>
      </c>
      <c r="P4771" s="3" t="n">
        <v>9.1</v>
      </c>
      <c r="Q4771" s="3" t="n">
        <v>24.2</v>
      </c>
      <c r="R4771" s="3" t="s">
        <v>13942</v>
      </c>
      <c r="S4771" s="4" t="n">
        <v>45747.7823148148</v>
      </c>
      <c r="T4771" s="3" t="s">
        <v>256</v>
      </c>
      <c r="U4771" s="3" t="s">
        <v>256</v>
      </c>
      <c r="V4771" s="3" t="n">
        <v>0</v>
      </c>
      <c r="W4771" s="3" t="n">
        <v>0</v>
      </c>
      <c r="X4771" s="3" t="n">
        <v>0</v>
      </c>
      <c r="Y4771" s="3" t="s">
        <v>30</v>
      </c>
      <c r="Z4771" s="3" t="s">
        <v>30</v>
      </c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  <c r="BD4771" s="3"/>
      <c r="BE4771" s="3"/>
      <c r="BF4771" s="3"/>
      <c r="BG4771" s="3"/>
      <c r="BH4771" s="3"/>
      <c r="BI4771" s="3"/>
      <c r="BJ4771" s="3"/>
    </row>
    <row r="4772" customFormat="false" ht="15.75" hidden="false" customHeight="false" outlineLevel="0" collapsed="false">
      <c r="A4772" s="3" t="n">
        <v>4771</v>
      </c>
      <c r="B4772" s="3" t="s">
        <v>13943</v>
      </c>
      <c r="C4772" s="3" t="s">
        <v>13944</v>
      </c>
      <c r="D4772" s="3" t="n">
        <v>1</v>
      </c>
      <c r="E4772" s="3" t="n">
        <v>0.0827282</v>
      </c>
      <c r="F4772" s="3" t="n">
        <v>6</v>
      </c>
      <c r="G4772" s="3" t="n">
        <v>6</v>
      </c>
      <c r="H4772" s="3" t="n">
        <v>3</v>
      </c>
      <c r="I4772" s="3" t="n">
        <v>3</v>
      </c>
      <c r="J4772" s="3" t="n">
        <v>4</v>
      </c>
      <c r="K4772" s="3" t="n">
        <v>4</v>
      </c>
      <c r="L4772" s="3" t="n">
        <v>0</v>
      </c>
      <c r="M4772" s="3" t="n">
        <v>0</v>
      </c>
      <c r="N4772" s="3" t="n">
        <v>-1</v>
      </c>
      <c r="O4772" s="3" t="n">
        <v>-1</v>
      </c>
      <c r="P4772" s="3" t="n">
        <v>9.1</v>
      </c>
      <c r="Q4772" s="3" t="n">
        <v>24.2</v>
      </c>
      <c r="R4772" s="3" t="s">
        <v>13945</v>
      </c>
      <c r="S4772" s="4" t="n">
        <v>45747.782337963</v>
      </c>
      <c r="T4772" s="3" t="s">
        <v>256</v>
      </c>
      <c r="U4772" s="3" t="s">
        <v>256</v>
      </c>
      <c r="V4772" s="3" t="n">
        <v>0</v>
      </c>
      <c r="W4772" s="3" t="n">
        <v>0</v>
      </c>
      <c r="X4772" s="3" t="n">
        <v>0</v>
      </c>
      <c r="Y4772" s="3" t="s">
        <v>30</v>
      </c>
      <c r="Z4772" s="3" t="s">
        <v>30</v>
      </c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/>
      <c r="BD4772" s="3"/>
      <c r="BE4772" s="3"/>
      <c r="BF4772" s="3"/>
      <c r="BG4772" s="3"/>
      <c r="BH4772" s="3"/>
      <c r="BI4772" s="3"/>
      <c r="BJ4772" s="3"/>
    </row>
    <row r="4773" customFormat="false" ht="15.75" hidden="false" customHeight="false" outlineLevel="0" collapsed="false">
      <c r="A4773" s="3" t="n">
        <v>4772</v>
      </c>
      <c r="B4773" s="3" t="s">
        <v>13946</v>
      </c>
      <c r="C4773" s="3" t="s">
        <v>13947</v>
      </c>
      <c r="D4773" s="3" t="n">
        <v>1</v>
      </c>
      <c r="E4773" s="3" t="n">
        <v>0.4819677</v>
      </c>
      <c r="F4773" s="3" t="n">
        <v>77</v>
      </c>
      <c r="G4773" s="3" t="n">
        <v>77</v>
      </c>
      <c r="H4773" s="3" t="n">
        <v>19</v>
      </c>
      <c r="I4773" s="3" t="n">
        <v>19</v>
      </c>
      <c r="J4773" s="3" t="n">
        <v>92</v>
      </c>
      <c r="K4773" s="3" t="n">
        <v>92</v>
      </c>
      <c r="L4773" s="3" t="n">
        <v>10</v>
      </c>
      <c r="M4773" s="3" t="n">
        <v>10</v>
      </c>
      <c r="N4773" s="3" t="n">
        <v>-1</v>
      </c>
      <c r="O4773" s="3" t="n">
        <v>-1</v>
      </c>
      <c r="P4773" s="3" t="n">
        <v>9.2</v>
      </c>
      <c r="Q4773" s="3" t="n">
        <v>24.2</v>
      </c>
      <c r="R4773" s="3" t="s">
        <v>13948</v>
      </c>
      <c r="S4773" s="4" t="n">
        <v>45747.7823726852</v>
      </c>
      <c r="T4773" s="3" t="s">
        <v>29</v>
      </c>
      <c r="U4773" s="3" t="s">
        <v>29</v>
      </c>
      <c r="V4773" s="3" t="n">
        <v>0</v>
      </c>
      <c r="W4773" s="3" t="n">
        <v>0</v>
      </c>
      <c r="X4773" s="3" t="n">
        <v>0</v>
      </c>
      <c r="Y4773" s="3" t="s">
        <v>30</v>
      </c>
      <c r="Z4773" s="3" t="s">
        <v>30</v>
      </c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  <c r="BD4773" s="3"/>
      <c r="BE4773" s="3"/>
      <c r="BF4773" s="3"/>
      <c r="BG4773" s="3"/>
      <c r="BH4773" s="3"/>
      <c r="BI4773" s="3"/>
      <c r="BJ4773" s="3"/>
    </row>
    <row r="4774" customFormat="false" ht="15.75" hidden="false" customHeight="false" outlineLevel="0" collapsed="false">
      <c r="A4774" s="3" t="n">
        <v>4773</v>
      </c>
      <c r="B4774" s="3" t="s">
        <v>13949</v>
      </c>
      <c r="C4774" s="3" t="s">
        <v>13950</v>
      </c>
      <c r="D4774" s="3" t="n">
        <v>1</v>
      </c>
      <c r="E4774" s="3" t="n">
        <v>0.5827556</v>
      </c>
      <c r="F4774" s="3" t="n">
        <v>97</v>
      </c>
      <c r="G4774" s="3" t="n">
        <v>97</v>
      </c>
      <c r="H4774" s="3" t="n">
        <v>23</v>
      </c>
      <c r="I4774" s="3" t="n">
        <v>23</v>
      </c>
      <c r="J4774" s="3" t="n">
        <v>118</v>
      </c>
      <c r="K4774" s="3" t="n">
        <v>118</v>
      </c>
      <c r="L4774" s="3" t="n">
        <v>12</v>
      </c>
      <c r="M4774" s="3" t="n">
        <v>12</v>
      </c>
      <c r="N4774" s="3" t="n">
        <v>-1</v>
      </c>
      <c r="O4774" s="3" t="n">
        <v>-1</v>
      </c>
      <c r="P4774" s="3" t="n">
        <v>9.2</v>
      </c>
      <c r="Q4774" s="3" t="n">
        <v>24.2</v>
      </c>
      <c r="R4774" s="3" t="s">
        <v>13951</v>
      </c>
      <c r="S4774" s="4" t="n">
        <v>45747.7824074074</v>
      </c>
      <c r="T4774" s="3" t="s">
        <v>29</v>
      </c>
      <c r="U4774" s="3" t="s">
        <v>29</v>
      </c>
      <c r="V4774" s="3" t="n">
        <v>0</v>
      </c>
      <c r="W4774" s="3" t="n">
        <v>0</v>
      </c>
      <c r="X4774" s="3" t="n">
        <v>0</v>
      </c>
      <c r="Y4774" s="3" t="s">
        <v>30</v>
      </c>
      <c r="Z4774" s="3" t="s">
        <v>30</v>
      </c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  <c r="BD4774" s="3"/>
      <c r="BE4774" s="3"/>
      <c r="BF4774" s="3"/>
      <c r="BG4774" s="3"/>
      <c r="BH4774" s="3"/>
      <c r="BI4774" s="3"/>
      <c r="BJ4774" s="3"/>
    </row>
    <row r="4775" customFormat="false" ht="15.75" hidden="false" customHeight="false" outlineLevel="0" collapsed="false">
      <c r="A4775" s="3" t="n">
        <v>4774</v>
      </c>
      <c r="B4775" s="3" t="s">
        <v>13952</v>
      </c>
      <c r="C4775" s="3" t="s">
        <v>13953</v>
      </c>
      <c r="D4775" s="3" t="n">
        <v>1</v>
      </c>
      <c r="E4775" s="3" t="n">
        <v>0.7394365</v>
      </c>
      <c r="F4775" s="3" t="n">
        <v>118</v>
      </c>
      <c r="G4775" s="3" t="n">
        <v>118</v>
      </c>
      <c r="H4775" s="3" t="n">
        <v>26</v>
      </c>
      <c r="I4775" s="3" t="n">
        <v>26</v>
      </c>
      <c r="J4775" s="3" t="n">
        <v>142</v>
      </c>
      <c r="K4775" s="3" t="n">
        <v>142</v>
      </c>
      <c r="L4775" s="3" t="n">
        <v>14</v>
      </c>
      <c r="M4775" s="3" t="n">
        <v>14</v>
      </c>
      <c r="N4775" s="3" t="n">
        <v>-1</v>
      </c>
      <c r="O4775" s="3" t="n">
        <v>-1</v>
      </c>
      <c r="P4775" s="3" t="n">
        <v>9.2</v>
      </c>
      <c r="Q4775" s="3" t="n">
        <v>24.2</v>
      </c>
      <c r="R4775" s="3" t="s">
        <v>13954</v>
      </c>
      <c r="S4775" s="4" t="n">
        <v>45747.7824537037</v>
      </c>
      <c r="T4775" s="3" t="s">
        <v>29</v>
      </c>
      <c r="U4775" s="3" t="s">
        <v>29</v>
      </c>
      <c r="V4775" s="3" t="n">
        <v>0</v>
      </c>
      <c r="W4775" s="3" t="n">
        <v>0</v>
      </c>
      <c r="X4775" s="3" t="n">
        <v>0</v>
      </c>
      <c r="Y4775" s="3" t="s">
        <v>30</v>
      </c>
      <c r="Z4775" s="3" t="s">
        <v>30</v>
      </c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  <c r="BD4775" s="3"/>
      <c r="BE4775" s="3"/>
      <c r="BF4775" s="3"/>
      <c r="BG4775" s="3"/>
      <c r="BH4775" s="3"/>
      <c r="BI4775" s="3"/>
      <c r="BJ4775" s="3"/>
    </row>
    <row r="4776" customFormat="false" ht="15.75" hidden="false" customHeight="false" outlineLevel="0" collapsed="false">
      <c r="A4776" s="3" t="n">
        <v>4775</v>
      </c>
      <c r="B4776" s="3" t="s">
        <v>13955</v>
      </c>
      <c r="C4776" s="3" t="s">
        <v>13956</v>
      </c>
      <c r="D4776" s="3" t="n">
        <v>1</v>
      </c>
      <c r="E4776" s="3" t="n">
        <v>0.8416025</v>
      </c>
      <c r="F4776" s="3" t="n">
        <v>119</v>
      </c>
      <c r="G4776" s="3" t="n">
        <v>119</v>
      </c>
      <c r="H4776" s="3" t="n">
        <v>26</v>
      </c>
      <c r="I4776" s="3" t="n">
        <v>26</v>
      </c>
      <c r="J4776" s="3" t="n">
        <v>142</v>
      </c>
      <c r="K4776" s="3" t="n">
        <v>142</v>
      </c>
      <c r="L4776" s="3" t="n">
        <v>14</v>
      </c>
      <c r="M4776" s="3" t="n">
        <v>14</v>
      </c>
      <c r="N4776" s="3" t="n">
        <v>-1</v>
      </c>
      <c r="O4776" s="3" t="n">
        <v>-1</v>
      </c>
      <c r="P4776" s="3" t="n">
        <v>9.2</v>
      </c>
      <c r="Q4776" s="3" t="n">
        <v>24.2</v>
      </c>
      <c r="R4776" s="3" t="s">
        <v>13957</v>
      </c>
      <c r="S4776" s="4" t="n">
        <v>45747.7825</v>
      </c>
      <c r="T4776" s="3" t="s">
        <v>29</v>
      </c>
      <c r="U4776" s="3" t="s">
        <v>29</v>
      </c>
      <c r="V4776" s="3" t="n">
        <v>0</v>
      </c>
      <c r="W4776" s="3" t="n">
        <v>0</v>
      </c>
      <c r="X4776" s="3" t="n">
        <v>0</v>
      </c>
      <c r="Y4776" s="3" t="s">
        <v>30</v>
      </c>
      <c r="Z4776" s="3" t="s">
        <v>30</v>
      </c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  <c r="BD4776" s="3"/>
      <c r="BE4776" s="3"/>
      <c r="BF4776" s="3"/>
      <c r="BG4776" s="3"/>
      <c r="BH4776" s="3"/>
      <c r="BI4776" s="3"/>
      <c r="BJ4776" s="3"/>
    </row>
    <row r="4777" customFormat="false" ht="15.75" hidden="false" customHeight="false" outlineLevel="0" collapsed="false">
      <c r="A4777" s="3" t="n">
        <v>4776</v>
      </c>
      <c r="B4777" s="3" t="s">
        <v>13958</v>
      </c>
      <c r="C4777" s="3" t="s">
        <v>13959</v>
      </c>
      <c r="D4777" s="3" t="n">
        <v>1</v>
      </c>
      <c r="E4777" s="3" t="n">
        <v>0.5999478</v>
      </c>
      <c r="F4777" s="3" t="n">
        <v>10</v>
      </c>
      <c r="G4777" s="3" t="n">
        <v>10</v>
      </c>
      <c r="H4777" s="3" t="n">
        <v>7</v>
      </c>
      <c r="I4777" s="3" t="n">
        <v>7</v>
      </c>
      <c r="J4777" s="3" t="n">
        <v>20</v>
      </c>
      <c r="K4777" s="3" t="n">
        <v>20</v>
      </c>
      <c r="L4777" s="3" t="n">
        <v>1</v>
      </c>
      <c r="M4777" s="3" t="n">
        <v>1</v>
      </c>
      <c r="N4777" s="3" t="n">
        <v>3</v>
      </c>
      <c r="O4777" s="3" t="n">
        <v>3</v>
      </c>
      <c r="P4777" s="3" t="n">
        <v>9.1</v>
      </c>
      <c r="Q4777" s="3" t="n">
        <v>24.2</v>
      </c>
      <c r="R4777" s="3" t="s">
        <v>13960</v>
      </c>
      <c r="S4777" s="4" t="n">
        <v>45747.7825462963</v>
      </c>
      <c r="T4777" s="3" t="s">
        <v>256</v>
      </c>
      <c r="U4777" s="3" t="s">
        <v>256</v>
      </c>
      <c r="V4777" s="3" t="n">
        <v>1</v>
      </c>
      <c r="W4777" s="3" t="n">
        <v>1</v>
      </c>
      <c r="X4777" s="3" t="n">
        <v>0</v>
      </c>
      <c r="Y4777" s="3" t="s">
        <v>30</v>
      </c>
      <c r="Z4777" s="3" t="s">
        <v>30</v>
      </c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  <c r="BD4777" s="3"/>
      <c r="BE4777" s="3"/>
      <c r="BF4777" s="3"/>
      <c r="BG4777" s="3"/>
      <c r="BH4777" s="3"/>
      <c r="BI4777" s="3"/>
      <c r="BJ4777" s="3"/>
    </row>
    <row r="4778" customFormat="false" ht="15.75" hidden="false" customHeight="false" outlineLevel="0" collapsed="false">
      <c r="A4778" s="3" t="n">
        <v>4777</v>
      </c>
      <c r="B4778" s="3" t="s">
        <v>13961</v>
      </c>
      <c r="C4778" s="3" t="s">
        <v>13962</v>
      </c>
      <c r="D4778" s="3" t="n">
        <v>1</v>
      </c>
      <c r="E4778" s="3" t="n">
        <v>3.5227076</v>
      </c>
      <c r="F4778" s="3" t="n">
        <v>193</v>
      </c>
      <c r="G4778" s="3" t="n">
        <v>193</v>
      </c>
      <c r="H4778" s="3" t="n">
        <v>16</v>
      </c>
      <c r="I4778" s="3" t="n">
        <v>16</v>
      </c>
      <c r="J4778" s="3" t="n">
        <v>233</v>
      </c>
      <c r="K4778" s="3" t="n">
        <v>233</v>
      </c>
      <c r="L4778" s="3" t="n">
        <v>20</v>
      </c>
      <c r="M4778" s="3" t="n">
        <v>20</v>
      </c>
      <c r="N4778" s="3" t="n">
        <v>-1</v>
      </c>
      <c r="O4778" s="3" t="n">
        <v>-1</v>
      </c>
      <c r="P4778" s="3" t="n">
        <v>9</v>
      </c>
      <c r="Q4778" s="3" t="n">
        <v>24.2</v>
      </c>
      <c r="R4778" s="3" t="s">
        <v>13963</v>
      </c>
      <c r="S4778" s="4" t="n">
        <v>45747.782650463</v>
      </c>
      <c r="T4778" s="3" t="s">
        <v>4910</v>
      </c>
      <c r="U4778" s="3" t="s">
        <v>4910</v>
      </c>
      <c r="V4778" s="3" t="n">
        <v>0</v>
      </c>
      <c r="W4778" s="3" t="n">
        <v>0</v>
      </c>
      <c r="X4778" s="3" t="n">
        <v>0</v>
      </c>
      <c r="Y4778" s="3" t="s">
        <v>30</v>
      </c>
      <c r="Z4778" s="3" t="s">
        <v>30</v>
      </c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  <c r="BD4778" s="3"/>
      <c r="BE4778" s="3"/>
      <c r="BF4778" s="3"/>
      <c r="BG4778" s="3"/>
      <c r="BH4778" s="3"/>
      <c r="BI4778" s="3"/>
      <c r="BJ4778" s="3"/>
    </row>
    <row r="4779" customFormat="false" ht="15.75" hidden="false" customHeight="false" outlineLevel="0" collapsed="false">
      <c r="A4779" s="3" t="n">
        <v>4778</v>
      </c>
      <c r="B4779" s="3" t="s">
        <v>13964</v>
      </c>
      <c r="C4779" s="3" t="s">
        <v>13965</v>
      </c>
      <c r="D4779" s="3" t="n">
        <v>1</v>
      </c>
      <c r="E4779" s="3" t="n">
        <v>14.7124665</v>
      </c>
      <c r="F4779" s="3" t="n">
        <v>1318</v>
      </c>
      <c r="G4779" s="3" t="n">
        <v>1318</v>
      </c>
      <c r="H4779" s="3" t="n">
        <v>36</v>
      </c>
      <c r="I4779" s="3" t="n">
        <v>36</v>
      </c>
      <c r="J4779" s="3" t="n">
        <v>1878</v>
      </c>
      <c r="K4779" s="3" t="n">
        <v>1878</v>
      </c>
      <c r="L4779" s="3" t="n">
        <v>137</v>
      </c>
      <c r="M4779" s="3" t="n">
        <v>137</v>
      </c>
      <c r="N4779" s="3" t="n">
        <v>142</v>
      </c>
      <c r="O4779" s="3" t="n">
        <v>-1</v>
      </c>
      <c r="P4779" s="3" t="n">
        <v>8.7</v>
      </c>
      <c r="Q4779" s="3" t="n">
        <v>24.2</v>
      </c>
      <c r="R4779" s="3" t="s">
        <v>13966</v>
      </c>
      <c r="S4779" s="4" t="n">
        <v>45747.7831365741</v>
      </c>
      <c r="T4779" s="3" t="s">
        <v>256</v>
      </c>
      <c r="U4779" s="3" t="s">
        <v>256</v>
      </c>
      <c r="V4779" s="3" t="n">
        <v>1</v>
      </c>
      <c r="W4779" s="3" t="n">
        <v>0</v>
      </c>
      <c r="X4779" s="3" t="n">
        <v>0</v>
      </c>
      <c r="Y4779" s="3" t="s">
        <v>30</v>
      </c>
      <c r="Z4779" s="3" t="s">
        <v>30</v>
      </c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  <c r="BD4779" s="3"/>
      <c r="BE4779" s="3"/>
      <c r="BF4779" s="3"/>
      <c r="BG4779" s="3"/>
      <c r="BH4779" s="3"/>
      <c r="BI4779" s="3"/>
      <c r="BJ4779" s="3"/>
    </row>
    <row r="4780" customFormat="false" ht="15.75" hidden="false" customHeight="false" outlineLevel="0" collapsed="false">
      <c r="A4780" s="3" t="n">
        <v>4779</v>
      </c>
      <c r="B4780" s="3" t="s">
        <v>13967</v>
      </c>
      <c r="C4780" s="3" t="s">
        <v>13968</v>
      </c>
      <c r="D4780" s="3" t="n">
        <v>1</v>
      </c>
      <c r="E4780" s="3" t="n">
        <v>0.4186159</v>
      </c>
      <c r="F4780" s="3" t="n">
        <v>29</v>
      </c>
      <c r="G4780" s="3" t="n">
        <v>29</v>
      </c>
      <c r="H4780" s="3" t="n">
        <v>11</v>
      </c>
      <c r="I4780" s="3" t="n">
        <v>11</v>
      </c>
      <c r="J4780" s="3" t="n">
        <v>30</v>
      </c>
      <c r="K4780" s="3" t="n">
        <v>30</v>
      </c>
      <c r="L4780" s="3" t="n">
        <v>3</v>
      </c>
      <c r="M4780" s="3" t="n">
        <v>3</v>
      </c>
      <c r="N4780" s="3" t="n">
        <v>-1</v>
      </c>
      <c r="O4780" s="3" t="n">
        <v>-1</v>
      </c>
      <c r="P4780" s="3" t="n">
        <v>8.3</v>
      </c>
      <c r="Q4780" s="3" t="n">
        <v>24.2</v>
      </c>
      <c r="R4780" s="3" t="s">
        <v>13969</v>
      </c>
      <c r="S4780" s="4" t="n">
        <v>45747.7832060185</v>
      </c>
      <c r="T4780" s="3" t="s">
        <v>65</v>
      </c>
      <c r="U4780" s="3" t="s">
        <v>65</v>
      </c>
      <c r="V4780" s="3" t="n">
        <v>0</v>
      </c>
      <c r="W4780" s="3" t="n">
        <v>0</v>
      </c>
      <c r="X4780" s="3" t="n">
        <v>0</v>
      </c>
      <c r="Y4780" s="3" t="s">
        <v>30</v>
      </c>
      <c r="Z4780" s="3" t="s">
        <v>30</v>
      </c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  <c r="BD4780" s="3"/>
      <c r="BE4780" s="3"/>
      <c r="BF4780" s="3"/>
      <c r="BG4780" s="3"/>
      <c r="BH4780" s="3"/>
      <c r="BI4780" s="3"/>
      <c r="BJ4780" s="3"/>
    </row>
    <row r="4781" customFormat="false" ht="15.75" hidden="false" customHeight="false" outlineLevel="0" collapsed="false">
      <c r="A4781" s="3" t="n">
        <v>4780</v>
      </c>
      <c r="B4781" s="3" t="s">
        <v>13970</v>
      </c>
      <c r="C4781" s="3" t="s">
        <v>13971</v>
      </c>
      <c r="D4781" s="3" t="n">
        <v>1</v>
      </c>
      <c r="E4781" s="3" t="n">
        <v>0.8798213</v>
      </c>
      <c r="F4781" s="3" t="n">
        <v>116</v>
      </c>
      <c r="G4781" s="3" t="n">
        <v>116</v>
      </c>
      <c r="H4781" s="3" t="n">
        <v>13</v>
      </c>
      <c r="I4781" s="3" t="n">
        <v>13</v>
      </c>
      <c r="J4781" s="3" t="n">
        <v>117</v>
      </c>
      <c r="K4781" s="3" t="n">
        <v>117</v>
      </c>
      <c r="L4781" s="3" t="n">
        <v>10</v>
      </c>
      <c r="M4781" s="3" t="n">
        <v>10</v>
      </c>
      <c r="N4781" s="3" t="n">
        <v>75</v>
      </c>
      <c r="O4781" s="3" t="n">
        <v>-1</v>
      </c>
      <c r="P4781" s="3" t="n">
        <v>8.9</v>
      </c>
      <c r="Q4781" s="3" t="n">
        <v>24.2</v>
      </c>
      <c r="R4781" s="3" t="s">
        <v>13972</v>
      </c>
      <c r="S4781" s="4" t="n">
        <v>45747.7833217593</v>
      </c>
      <c r="T4781" s="3" t="s">
        <v>29</v>
      </c>
      <c r="U4781" s="3" t="s">
        <v>29</v>
      </c>
      <c r="V4781" s="3" t="n">
        <v>1</v>
      </c>
      <c r="W4781" s="3" t="n">
        <v>0</v>
      </c>
      <c r="X4781" s="3" t="n">
        <v>0</v>
      </c>
      <c r="Y4781" s="3" t="s">
        <v>30</v>
      </c>
      <c r="Z4781" s="3" t="s">
        <v>30</v>
      </c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  <c r="BD4781" s="3"/>
      <c r="BE4781" s="3"/>
      <c r="BF4781" s="3"/>
      <c r="BG4781" s="3"/>
      <c r="BH4781" s="3"/>
      <c r="BI4781" s="3"/>
      <c r="BJ4781" s="3"/>
    </row>
    <row r="4782" customFormat="false" ht="15.75" hidden="false" customHeight="false" outlineLevel="0" collapsed="false">
      <c r="A4782" s="3" t="n">
        <v>4781</v>
      </c>
      <c r="B4782" s="3" t="s">
        <v>13973</v>
      </c>
      <c r="C4782" s="3" t="s">
        <v>13974</v>
      </c>
      <c r="D4782" s="3" t="n">
        <v>1</v>
      </c>
      <c r="E4782" s="3" t="n">
        <v>7.0827752</v>
      </c>
      <c r="F4782" s="3" t="n">
        <v>64</v>
      </c>
      <c r="G4782" s="3" t="n">
        <v>64</v>
      </c>
      <c r="H4782" s="3" t="n">
        <v>4</v>
      </c>
      <c r="I4782" s="3" t="n">
        <v>4</v>
      </c>
      <c r="J4782" s="3" t="n">
        <v>132</v>
      </c>
      <c r="K4782" s="3" t="n">
        <v>132</v>
      </c>
      <c r="L4782" s="3" t="n">
        <v>8</v>
      </c>
      <c r="M4782" s="3" t="n">
        <v>8</v>
      </c>
      <c r="N4782" s="3" t="n">
        <v>0</v>
      </c>
      <c r="O4782" s="3" t="n">
        <v>-1</v>
      </c>
      <c r="P4782" s="3" t="n">
        <v>8.8</v>
      </c>
      <c r="Q4782" s="3" t="n">
        <v>24.2</v>
      </c>
      <c r="R4782" s="3" t="s">
        <v>13975</v>
      </c>
      <c r="S4782" s="4" t="n">
        <v>45747.7835763889</v>
      </c>
      <c r="T4782" s="3" t="s">
        <v>256</v>
      </c>
      <c r="U4782" s="3" t="s">
        <v>256</v>
      </c>
      <c r="V4782" s="3" t="n">
        <v>1</v>
      </c>
      <c r="W4782" s="3" t="n">
        <v>0</v>
      </c>
      <c r="X4782" s="3" t="n">
        <v>0</v>
      </c>
      <c r="Y4782" s="3" t="s">
        <v>30</v>
      </c>
      <c r="Z4782" s="3" t="s">
        <v>30</v>
      </c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/>
      <c r="BB4782" s="3"/>
      <c r="BC4782" s="3"/>
      <c r="BD4782" s="3"/>
      <c r="BE4782" s="3"/>
      <c r="BF4782" s="3"/>
      <c r="BG4782" s="3"/>
      <c r="BH4782" s="3"/>
      <c r="BI4782" s="3"/>
      <c r="BJ4782" s="3"/>
    </row>
    <row r="4783" customFormat="false" ht="15.75" hidden="false" customHeight="false" outlineLevel="0" collapsed="false">
      <c r="A4783" s="3" t="n">
        <v>4782</v>
      </c>
      <c r="B4783" s="3" t="s">
        <v>13976</v>
      </c>
      <c r="C4783" s="3" t="s">
        <v>13977</v>
      </c>
      <c r="D4783" s="3" t="n">
        <v>1</v>
      </c>
      <c r="E4783" s="3" t="n">
        <v>1.4186918</v>
      </c>
      <c r="F4783" s="3" t="n">
        <v>49</v>
      </c>
      <c r="G4783" s="3" t="n">
        <v>49</v>
      </c>
      <c r="H4783" s="3" t="n">
        <v>9</v>
      </c>
      <c r="I4783" s="3" t="n">
        <v>9</v>
      </c>
      <c r="J4783" s="3" t="n">
        <v>69</v>
      </c>
      <c r="K4783" s="3" t="n">
        <v>69</v>
      </c>
      <c r="L4783" s="3" t="n">
        <v>9</v>
      </c>
      <c r="M4783" s="3" t="n">
        <v>9</v>
      </c>
      <c r="N4783" s="3" t="n">
        <v>-1</v>
      </c>
      <c r="O4783" s="3" t="n">
        <v>-1</v>
      </c>
      <c r="P4783" s="3" t="n">
        <v>8.8</v>
      </c>
      <c r="Q4783" s="3" t="n">
        <v>24.2</v>
      </c>
      <c r="R4783" s="3" t="s">
        <v>13978</v>
      </c>
      <c r="S4783" s="4" t="n">
        <v>45747.7836458333</v>
      </c>
      <c r="T4783" s="3" t="s">
        <v>256</v>
      </c>
      <c r="U4783" s="3" t="s">
        <v>256</v>
      </c>
      <c r="V4783" s="3" t="n">
        <v>0</v>
      </c>
      <c r="W4783" s="3" t="n">
        <v>0</v>
      </c>
      <c r="X4783" s="3" t="n">
        <v>0</v>
      </c>
      <c r="Y4783" s="3" t="s">
        <v>30</v>
      </c>
      <c r="Z4783" s="3" t="s">
        <v>30</v>
      </c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  <c r="BD4783" s="3"/>
      <c r="BE4783" s="3"/>
      <c r="BF4783" s="3"/>
      <c r="BG4783" s="3"/>
      <c r="BH4783" s="3"/>
      <c r="BI4783" s="3"/>
      <c r="BJ4783" s="3"/>
    </row>
    <row r="4784" customFormat="false" ht="15.75" hidden="false" customHeight="false" outlineLevel="0" collapsed="false">
      <c r="A4784" s="3" t="n">
        <v>4783</v>
      </c>
      <c r="B4784" s="3" t="s">
        <v>13979</v>
      </c>
      <c r="C4784" s="3" t="s">
        <v>13980</v>
      </c>
      <c r="D4784" s="3" t="n">
        <v>1</v>
      </c>
      <c r="E4784" s="3" t="n">
        <v>1.2695377</v>
      </c>
      <c r="F4784" s="3" t="n">
        <v>10</v>
      </c>
      <c r="G4784" s="3" t="n">
        <v>10</v>
      </c>
      <c r="H4784" s="3" t="n">
        <v>5</v>
      </c>
      <c r="I4784" s="3" t="n">
        <v>5</v>
      </c>
      <c r="J4784" s="3" t="n">
        <v>10</v>
      </c>
      <c r="K4784" s="3" t="n">
        <v>10</v>
      </c>
      <c r="L4784" s="3" t="n">
        <v>0</v>
      </c>
      <c r="M4784" s="3" t="n">
        <v>0</v>
      </c>
      <c r="N4784" s="3" t="n">
        <v>-1</v>
      </c>
      <c r="O4784" s="3" t="n">
        <v>-1</v>
      </c>
      <c r="P4784" s="3" t="n">
        <v>8.9</v>
      </c>
      <c r="Q4784" s="3" t="n">
        <v>24.2</v>
      </c>
      <c r="R4784" s="3" t="s">
        <v>13981</v>
      </c>
      <c r="S4784" s="4" t="n">
        <v>45747.7836805556</v>
      </c>
      <c r="T4784" s="3" t="s">
        <v>65</v>
      </c>
      <c r="U4784" s="3" t="s">
        <v>65</v>
      </c>
      <c r="V4784" s="3" t="n">
        <v>0</v>
      </c>
      <c r="W4784" s="3" t="n">
        <v>0</v>
      </c>
      <c r="X4784" s="3" t="n">
        <v>0</v>
      </c>
      <c r="Y4784" s="3" t="s">
        <v>30</v>
      </c>
      <c r="Z4784" s="3" t="s">
        <v>30</v>
      </c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/>
      <c r="BD4784" s="3"/>
      <c r="BE4784" s="3"/>
      <c r="BF4784" s="3"/>
      <c r="BG4784" s="3"/>
      <c r="BH4784" s="3"/>
      <c r="BI4784" s="3"/>
      <c r="BJ4784" s="3"/>
    </row>
    <row r="4785" customFormat="false" ht="15.75" hidden="false" customHeight="false" outlineLevel="0" collapsed="false">
      <c r="A4785" s="3" t="n">
        <v>4784</v>
      </c>
      <c r="B4785" s="3" t="s">
        <v>13982</v>
      </c>
      <c r="C4785" s="3" t="s">
        <v>13983</v>
      </c>
      <c r="D4785" s="3" t="n">
        <v>1</v>
      </c>
      <c r="E4785" s="3" t="n">
        <v>1.2369502</v>
      </c>
      <c r="F4785" s="3" t="n">
        <v>10</v>
      </c>
      <c r="G4785" s="3" t="n">
        <v>10</v>
      </c>
      <c r="H4785" s="3" t="n">
        <v>5</v>
      </c>
      <c r="I4785" s="3" t="n">
        <v>5</v>
      </c>
      <c r="J4785" s="3" t="n">
        <v>10</v>
      </c>
      <c r="K4785" s="3" t="n">
        <v>10</v>
      </c>
      <c r="L4785" s="3" t="n">
        <v>0</v>
      </c>
      <c r="M4785" s="3" t="n">
        <v>0</v>
      </c>
      <c r="N4785" s="3" t="n">
        <v>-1</v>
      </c>
      <c r="O4785" s="3" t="n">
        <v>-1</v>
      </c>
      <c r="P4785" s="3" t="n">
        <v>8.9</v>
      </c>
      <c r="Q4785" s="3" t="n">
        <v>24.2</v>
      </c>
      <c r="R4785" s="3" t="s">
        <v>13981</v>
      </c>
      <c r="S4785" s="4" t="n">
        <v>45747.7837152778</v>
      </c>
      <c r="T4785" s="3" t="s">
        <v>65</v>
      </c>
      <c r="U4785" s="3" t="s">
        <v>65</v>
      </c>
      <c r="V4785" s="3" t="n">
        <v>0</v>
      </c>
      <c r="W4785" s="3" t="n">
        <v>0</v>
      </c>
      <c r="X4785" s="3" t="n">
        <v>0</v>
      </c>
      <c r="Y4785" s="3" t="s">
        <v>30</v>
      </c>
      <c r="Z4785" s="3" t="s">
        <v>30</v>
      </c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  <c r="BD4785" s="3"/>
      <c r="BE4785" s="3"/>
      <c r="BF4785" s="3"/>
      <c r="BG4785" s="3"/>
      <c r="BH4785" s="3"/>
      <c r="BI4785" s="3"/>
      <c r="BJ4785" s="3"/>
    </row>
    <row r="4786" customFormat="false" ht="15.75" hidden="false" customHeight="false" outlineLevel="0" collapsed="false">
      <c r="A4786" s="3" t="n">
        <v>4785</v>
      </c>
      <c r="B4786" s="3" t="s">
        <v>13984</v>
      </c>
      <c r="C4786" s="3" t="s">
        <v>13985</v>
      </c>
      <c r="D4786" s="3" t="n">
        <v>1</v>
      </c>
      <c r="E4786" s="3" t="n">
        <v>2.5592165</v>
      </c>
      <c r="F4786" s="3" t="n">
        <v>17</v>
      </c>
      <c r="G4786" s="3" t="n">
        <v>17</v>
      </c>
      <c r="H4786" s="3" t="n">
        <v>6</v>
      </c>
      <c r="I4786" s="3" t="n">
        <v>6</v>
      </c>
      <c r="J4786" s="3" t="n">
        <v>20</v>
      </c>
      <c r="K4786" s="3" t="n">
        <v>20</v>
      </c>
      <c r="L4786" s="3" t="n">
        <v>2</v>
      </c>
      <c r="M4786" s="3" t="n">
        <v>2</v>
      </c>
      <c r="N4786" s="3" t="n">
        <v>-1</v>
      </c>
      <c r="O4786" s="3" t="n">
        <v>-1</v>
      </c>
      <c r="P4786" s="3" t="n">
        <v>8.9</v>
      </c>
      <c r="Q4786" s="3" t="n">
        <v>24.2</v>
      </c>
      <c r="R4786" s="3" t="s">
        <v>13986</v>
      </c>
      <c r="S4786" s="4" t="n">
        <v>45747.7838657407</v>
      </c>
      <c r="T4786" s="3" t="s">
        <v>37</v>
      </c>
      <c r="U4786" s="3" t="s">
        <v>37</v>
      </c>
      <c r="V4786" s="3" t="n">
        <v>0</v>
      </c>
      <c r="W4786" s="3" t="n">
        <v>0</v>
      </c>
      <c r="X4786" s="3" t="n">
        <v>0</v>
      </c>
      <c r="Y4786" s="3" t="s">
        <v>30</v>
      </c>
      <c r="Z4786" s="3" t="s">
        <v>30</v>
      </c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3"/>
      <c r="BB4786" s="3"/>
      <c r="BC4786" s="3"/>
      <c r="BD4786" s="3"/>
      <c r="BE4786" s="3"/>
      <c r="BF4786" s="3"/>
      <c r="BG4786" s="3"/>
      <c r="BH4786" s="3"/>
      <c r="BI4786" s="3"/>
      <c r="BJ4786" s="3"/>
    </row>
    <row r="4787" customFormat="false" ht="15.75" hidden="false" customHeight="false" outlineLevel="0" collapsed="false">
      <c r="A4787" s="3" t="n">
        <v>4786</v>
      </c>
      <c r="B4787" s="3" t="s">
        <v>13987</v>
      </c>
      <c r="C4787" s="3" t="s">
        <v>13988</v>
      </c>
      <c r="D4787" s="3" t="n">
        <v>1</v>
      </c>
      <c r="E4787" s="3" t="n">
        <v>2.5823957</v>
      </c>
      <c r="F4787" s="3" t="n">
        <v>17</v>
      </c>
      <c r="G4787" s="3" t="n">
        <v>17</v>
      </c>
      <c r="H4787" s="3" t="n">
        <v>6</v>
      </c>
      <c r="I4787" s="3" t="n">
        <v>6</v>
      </c>
      <c r="J4787" s="3" t="n">
        <v>20</v>
      </c>
      <c r="K4787" s="3" t="n">
        <v>20</v>
      </c>
      <c r="L4787" s="3" t="n">
        <v>2</v>
      </c>
      <c r="M4787" s="3" t="n">
        <v>2</v>
      </c>
      <c r="N4787" s="3" t="n">
        <v>-1</v>
      </c>
      <c r="O4787" s="3" t="n">
        <v>-1</v>
      </c>
      <c r="P4787" s="3" t="n">
        <v>8.9</v>
      </c>
      <c r="Q4787" s="3" t="n">
        <v>24.2</v>
      </c>
      <c r="R4787" s="3" t="s">
        <v>13989</v>
      </c>
      <c r="S4787" s="4" t="n">
        <v>45747.7839583333</v>
      </c>
      <c r="T4787" s="3" t="s">
        <v>37</v>
      </c>
      <c r="U4787" s="3" t="s">
        <v>37</v>
      </c>
      <c r="V4787" s="3" t="n">
        <v>0</v>
      </c>
      <c r="W4787" s="3" t="n">
        <v>0</v>
      </c>
      <c r="X4787" s="3" t="n">
        <v>0</v>
      </c>
      <c r="Y4787" s="3" t="s">
        <v>30</v>
      </c>
      <c r="Z4787" s="3" t="s">
        <v>30</v>
      </c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/>
      <c r="BB4787" s="3"/>
      <c r="BC4787" s="3"/>
      <c r="BD4787" s="3"/>
      <c r="BE4787" s="3"/>
      <c r="BF4787" s="3"/>
      <c r="BG4787" s="3"/>
      <c r="BH4787" s="3"/>
      <c r="BI4787" s="3"/>
      <c r="BJ4787" s="3"/>
    </row>
    <row r="4788" customFormat="false" ht="15.75" hidden="false" customHeight="false" outlineLevel="0" collapsed="false">
      <c r="A4788" s="3" t="n">
        <v>4787</v>
      </c>
      <c r="B4788" s="3" t="s">
        <v>13990</v>
      </c>
      <c r="C4788" s="3" t="s">
        <v>13991</v>
      </c>
      <c r="D4788" s="3" t="n">
        <v>1</v>
      </c>
      <c r="E4788" s="3" t="n">
        <v>0.2565302</v>
      </c>
      <c r="F4788" s="3" t="n">
        <v>34</v>
      </c>
      <c r="G4788" s="3" t="n">
        <v>34</v>
      </c>
      <c r="H4788" s="3" t="n">
        <v>11</v>
      </c>
      <c r="I4788" s="3" t="n">
        <v>11</v>
      </c>
      <c r="J4788" s="3" t="n">
        <v>35</v>
      </c>
      <c r="K4788" s="3" t="n">
        <v>35</v>
      </c>
      <c r="L4788" s="3" t="n">
        <v>2</v>
      </c>
      <c r="M4788" s="3" t="n">
        <v>2</v>
      </c>
      <c r="N4788" s="3" t="n">
        <v>-1</v>
      </c>
      <c r="O4788" s="3" t="n">
        <v>-1</v>
      </c>
      <c r="P4788" s="3" t="n">
        <v>8.9</v>
      </c>
      <c r="Q4788" s="3" t="n">
        <v>24.2</v>
      </c>
      <c r="R4788" s="3" t="s">
        <v>13992</v>
      </c>
      <c r="S4788" s="4" t="n">
        <v>45747.7839930556</v>
      </c>
      <c r="T4788" s="3" t="s">
        <v>13993</v>
      </c>
      <c r="U4788" s="3" t="s">
        <v>13993</v>
      </c>
      <c r="V4788" s="3" t="n">
        <v>0</v>
      </c>
      <c r="W4788" s="3" t="n">
        <v>0</v>
      </c>
      <c r="X4788" s="3" t="n">
        <v>0</v>
      </c>
      <c r="Y4788" s="3" t="s">
        <v>30</v>
      </c>
      <c r="Z4788" s="3" t="s">
        <v>30</v>
      </c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  <c r="BD4788" s="3"/>
      <c r="BE4788" s="3"/>
      <c r="BF4788" s="3"/>
      <c r="BG4788" s="3"/>
      <c r="BH4788" s="3"/>
      <c r="BI4788" s="3"/>
      <c r="BJ4788" s="3"/>
    </row>
    <row r="4789" customFormat="false" ht="15.75" hidden="false" customHeight="false" outlineLevel="0" collapsed="false">
      <c r="A4789" s="3" t="n">
        <v>4788</v>
      </c>
      <c r="B4789" s="3" t="s">
        <v>13994</v>
      </c>
      <c r="C4789" s="3" t="s">
        <v>13995</v>
      </c>
      <c r="D4789" s="3" t="n">
        <v>1</v>
      </c>
      <c r="E4789" s="3" t="n">
        <v>0.2903149</v>
      </c>
      <c r="F4789" s="3" t="n">
        <v>42</v>
      </c>
      <c r="G4789" s="3" t="n">
        <v>42</v>
      </c>
      <c r="H4789" s="3" t="n">
        <v>13</v>
      </c>
      <c r="I4789" s="3" t="n">
        <v>13</v>
      </c>
      <c r="J4789" s="3" t="n">
        <v>42</v>
      </c>
      <c r="K4789" s="3" t="n">
        <v>42</v>
      </c>
      <c r="L4789" s="3" t="n">
        <v>4</v>
      </c>
      <c r="M4789" s="3" t="n">
        <v>4</v>
      </c>
      <c r="N4789" s="3" t="n">
        <v>-1</v>
      </c>
      <c r="O4789" s="3" t="n">
        <v>-1</v>
      </c>
      <c r="P4789" s="3" t="n">
        <v>8.9</v>
      </c>
      <c r="Q4789" s="3" t="n">
        <v>24.2</v>
      </c>
      <c r="R4789" s="3" t="s">
        <v>13996</v>
      </c>
      <c r="S4789" s="4" t="n">
        <v>45747.7840162037</v>
      </c>
      <c r="T4789" s="3" t="s">
        <v>13993</v>
      </c>
      <c r="U4789" s="3" t="s">
        <v>13993</v>
      </c>
      <c r="V4789" s="3" t="n">
        <v>0</v>
      </c>
      <c r="W4789" s="3" t="n">
        <v>0</v>
      </c>
      <c r="X4789" s="3" t="n">
        <v>0</v>
      </c>
      <c r="Y4789" s="3" t="s">
        <v>30</v>
      </c>
      <c r="Z4789" s="3" t="s">
        <v>30</v>
      </c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3"/>
      <c r="BG4789" s="3"/>
      <c r="BH4789" s="3"/>
      <c r="BI4789" s="3"/>
      <c r="BJ4789" s="3"/>
    </row>
    <row r="4790" customFormat="false" ht="15.75" hidden="false" customHeight="false" outlineLevel="0" collapsed="false">
      <c r="A4790" s="3" t="n">
        <v>4789</v>
      </c>
      <c r="B4790" s="3" t="s">
        <v>13997</v>
      </c>
      <c r="C4790" s="3" t="s">
        <v>13998</v>
      </c>
      <c r="D4790" s="3" t="n">
        <v>1</v>
      </c>
      <c r="E4790" s="3" t="n">
        <v>0.2684419</v>
      </c>
      <c r="F4790" s="3" t="n">
        <v>42</v>
      </c>
      <c r="G4790" s="3" t="n">
        <v>42</v>
      </c>
      <c r="H4790" s="3" t="n">
        <v>13</v>
      </c>
      <c r="I4790" s="3" t="n">
        <v>13</v>
      </c>
      <c r="J4790" s="3" t="n">
        <v>42</v>
      </c>
      <c r="K4790" s="3" t="n">
        <v>42</v>
      </c>
      <c r="L4790" s="3" t="n">
        <v>4</v>
      </c>
      <c r="M4790" s="3" t="n">
        <v>4</v>
      </c>
      <c r="N4790" s="3" t="n">
        <v>-1</v>
      </c>
      <c r="O4790" s="3" t="n">
        <v>-1</v>
      </c>
      <c r="P4790" s="3" t="n">
        <v>8.9</v>
      </c>
      <c r="Q4790" s="3" t="n">
        <v>24.2</v>
      </c>
      <c r="R4790" s="3" t="s">
        <v>13999</v>
      </c>
      <c r="S4790" s="4" t="n">
        <v>45747.7840393519</v>
      </c>
      <c r="T4790" s="3" t="s">
        <v>13993</v>
      </c>
      <c r="U4790" s="3" t="s">
        <v>13993</v>
      </c>
      <c r="V4790" s="3" t="n">
        <v>0</v>
      </c>
      <c r="W4790" s="3" t="n">
        <v>0</v>
      </c>
      <c r="X4790" s="3" t="n">
        <v>0</v>
      </c>
      <c r="Y4790" s="3" t="s">
        <v>30</v>
      </c>
      <c r="Z4790" s="3" t="s">
        <v>30</v>
      </c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/>
      <c r="BD4790" s="3"/>
      <c r="BE4790" s="3"/>
      <c r="BF4790" s="3"/>
      <c r="BG4790" s="3"/>
      <c r="BH4790" s="3"/>
      <c r="BI4790" s="3"/>
      <c r="BJ4790" s="3"/>
    </row>
    <row r="4791" customFormat="false" ht="15.75" hidden="false" customHeight="false" outlineLevel="0" collapsed="false">
      <c r="A4791" s="3" t="n">
        <v>4790</v>
      </c>
      <c r="B4791" s="3" t="s">
        <v>14000</v>
      </c>
      <c r="C4791" s="3" t="s">
        <v>14001</v>
      </c>
      <c r="D4791" s="3" t="n">
        <v>1</v>
      </c>
      <c r="E4791" s="3" t="n">
        <v>0.2748721</v>
      </c>
      <c r="F4791" s="3" t="n">
        <v>41</v>
      </c>
      <c r="G4791" s="3" t="n">
        <v>41</v>
      </c>
      <c r="H4791" s="3" t="n">
        <v>12</v>
      </c>
      <c r="I4791" s="3" t="n">
        <v>12</v>
      </c>
      <c r="J4791" s="3" t="n">
        <v>44</v>
      </c>
      <c r="K4791" s="3" t="n">
        <v>44</v>
      </c>
      <c r="L4791" s="3" t="n">
        <v>4</v>
      </c>
      <c r="M4791" s="3" t="n">
        <v>4</v>
      </c>
      <c r="N4791" s="3" t="n">
        <v>-1</v>
      </c>
      <c r="O4791" s="3" t="n">
        <v>-1</v>
      </c>
      <c r="P4791" s="3" t="n">
        <v>8.9</v>
      </c>
      <c r="Q4791" s="3" t="n">
        <v>24.2</v>
      </c>
      <c r="R4791" s="3" t="s">
        <v>14002</v>
      </c>
      <c r="S4791" s="4" t="n">
        <v>45747.7840625</v>
      </c>
      <c r="T4791" s="3" t="s">
        <v>13993</v>
      </c>
      <c r="U4791" s="3" t="s">
        <v>13993</v>
      </c>
      <c r="V4791" s="3" t="n">
        <v>0</v>
      </c>
      <c r="W4791" s="3" t="n">
        <v>0</v>
      </c>
      <c r="X4791" s="3" t="n">
        <v>0</v>
      </c>
      <c r="Y4791" s="3" t="s">
        <v>30</v>
      </c>
      <c r="Z4791" s="3" t="s">
        <v>30</v>
      </c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3"/>
      <c r="BB4791" s="3"/>
      <c r="BC4791" s="3"/>
      <c r="BD4791" s="3"/>
      <c r="BE4791" s="3"/>
      <c r="BF4791" s="3"/>
      <c r="BG4791" s="3"/>
      <c r="BH4791" s="3"/>
      <c r="BI4791" s="3"/>
      <c r="BJ4791" s="3"/>
    </row>
    <row r="4792" customFormat="false" ht="15.75" hidden="false" customHeight="false" outlineLevel="0" collapsed="false">
      <c r="A4792" s="3" t="n">
        <v>4791</v>
      </c>
      <c r="B4792" s="3" t="s">
        <v>14003</v>
      </c>
      <c r="C4792" s="3" t="s">
        <v>14004</v>
      </c>
      <c r="D4792" s="3" t="n">
        <v>1</v>
      </c>
      <c r="E4792" s="3" t="n">
        <v>1.102011</v>
      </c>
      <c r="F4792" s="3" t="n">
        <v>60</v>
      </c>
      <c r="G4792" s="3" t="n">
        <v>60</v>
      </c>
      <c r="H4792" s="3" t="n">
        <v>16</v>
      </c>
      <c r="I4792" s="3" t="n">
        <v>16</v>
      </c>
      <c r="J4792" s="3" t="n">
        <v>62</v>
      </c>
      <c r="K4792" s="3" t="n">
        <v>62</v>
      </c>
      <c r="L4792" s="3" t="n">
        <v>6</v>
      </c>
      <c r="M4792" s="3" t="n">
        <v>6</v>
      </c>
      <c r="N4792" s="3" t="n">
        <v>-1</v>
      </c>
      <c r="O4792" s="3" t="n">
        <v>-1</v>
      </c>
      <c r="P4792" s="3" t="n">
        <v>8.9</v>
      </c>
      <c r="Q4792" s="3" t="n">
        <v>24.2</v>
      </c>
      <c r="R4792" s="3" t="s">
        <v>14005</v>
      </c>
      <c r="S4792" s="4" t="n">
        <v>45747.7841435185</v>
      </c>
      <c r="T4792" s="3" t="s">
        <v>13993</v>
      </c>
      <c r="U4792" s="3" t="s">
        <v>13993</v>
      </c>
      <c r="V4792" s="3" t="n">
        <v>0</v>
      </c>
      <c r="W4792" s="3" t="n">
        <v>0</v>
      </c>
      <c r="X4792" s="3" t="n">
        <v>0</v>
      </c>
      <c r="Y4792" s="3" t="s">
        <v>30</v>
      </c>
      <c r="Z4792" s="3" t="s">
        <v>30</v>
      </c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/>
      <c r="BB4792" s="3"/>
      <c r="BC4792" s="3"/>
      <c r="BD4792" s="3"/>
      <c r="BE4792" s="3"/>
      <c r="BF4792" s="3"/>
      <c r="BG4792" s="3"/>
      <c r="BH4792" s="3"/>
      <c r="BI4792" s="3"/>
      <c r="BJ4792" s="3"/>
    </row>
    <row r="4793" customFormat="false" ht="15.75" hidden="false" customHeight="false" outlineLevel="0" collapsed="false">
      <c r="A4793" s="3" t="n">
        <v>4792</v>
      </c>
      <c r="B4793" s="3" t="s">
        <v>14006</v>
      </c>
      <c r="C4793" s="3" t="s">
        <v>14007</v>
      </c>
      <c r="D4793" s="3" t="n">
        <v>1</v>
      </c>
      <c r="E4793" s="3" t="n">
        <v>3.6012777</v>
      </c>
      <c r="F4793" s="3" t="n">
        <v>61</v>
      </c>
      <c r="G4793" s="3" t="n">
        <v>61</v>
      </c>
      <c r="H4793" s="3" t="n">
        <v>16</v>
      </c>
      <c r="I4793" s="3" t="n">
        <v>16</v>
      </c>
      <c r="J4793" s="3" t="n">
        <v>68</v>
      </c>
      <c r="K4793" s="3" t="n">
        <v>68</v>
      </c>
      <c r="L4793" s="3" t="n">
        <v>9</v>
      </c>
      <c r="M4793" s="3" t="n">
        <v>9</v>
      </c>
      <c r="N4793" s="3" t="n">
        <v>-1</v>
      </c>
      <c r="O4793" s="3" t="n">
        <v>-1</v>
      </c>
      <c r="P4793" s="3" t="n">
        <v>8.9</v>
      </c>
      <c r="Q4793" s="3" t="n">
        <v>24.2</v>
      </c>
      <c r="R4793" s="3" t="s">
        <v>14008</v>
      </c>
      <c r="S4793" s="4" t="n">
        <v>45747.7843171296</v>
      </c>
      <c r="T4793" s="3" t="s">
        <v>37</v>
      </c>
      <c r="U4793" s="3" t="s">
        <v>37</v>
      </c>
      <c r="V4793" s="3" t="n">
        <v>0</v>
      </c>
      <c r="W4793" s="3" t="n">
        <v>0</v>
      </c>
      <c r="X4793" s="3" t="n">
        <v>0</v>
      </c>
      <c r="Y4793" s="3" t="s">
        <v>30</v>
      </c>
      <c r="Z4793" s="3" t="s">
        <v>30</v>
      </c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/>
      <c r="BC4793" s="3"/>
      <c r="BD4793" s="3"/>
      <c r="BE4793" s="3"/>
      <c r="BF4793" s="3"/>
      <c r="BG4793" s="3"/>
      <c r="BH4793" s="3"/>
      <c r="BI4793" s="3"/>
      <c r="BJ4793" s="3"/>
    </row>
    <row r="4794" customFormat="false" ht="15.75" hidden="false" customHeight="false" outlineLevel="0" collapsed="false">
      <c r="A4794" s="3" t="n">
        <v>4793</v>
      </c>
      <c r="B4794" s="3" t="s">
        <v>14009</v>
      </c>
      <c r="C4794" s="3" t="s">
        <v>14010</v>
      </c>
      <c r="D4794" s="3" t="n">
        <v>1</v>
      </c>
      <c r="E4794" s="3" t="n">
        <v>2.6423118</v>
      </c>
      <c r="F4794" s="3" t="n">
        <v>38</v>
      </c>
      <c r="G4794" s="3" t="n">
        <v>38</v>
      </c>
      <c r="H4794" s="3" t="n">
        <v>14</v>
      </c>
      <c r="I4794" s="3" t="n">
        <v>14</v>
      </c>
      <c r="J4794" s="3" t="n">
        <v>39</v>
      </c>
      <c r="K4794" s="3" t="n">
        <v>39</v>
      </c>
      <c r="L4794" s="3" t="n">
        <v>6</v>
      </c>
      <c r="M4794" s="3" t="n">
        <v>6</v>
      </c>
      <c r="N4794" s="3" t="n">
        <v>-1</v>
      </c>
      <c r="O4794" s="3" t="n">
        <v>-1</v>
      </c>
      <c r="P4794" s="3" t="n">
        <v>8.9</v>
      </c>
      <c r="Q4794" s="3" t="n">
        <v>24.2</v>
      </c>
      <c r="R4794" s="3" t="s">
        <v>14011</v>
      </c>
      <c r="S4794" s="4" t="n">
        <v>45747.7844212963</v>
      </c>
      <c r="T4794" s="3" t="s">
        <v>37</v>
      </c>
      <c r="U4794" s="3" t="s">
        <v>37</v>
      </c>
      <c r="V4794" s="3" t="n">
        <v>0</v>
      </c>
      <c r="W4794" s="3" t="n">
        <v>0</v>
      </c>
      <c r="X4794" s="3" t="n">
        <v>0</v>
      </c>
      <c r="Y4794" s="3" t="s">
        <v>30</v>
      </c>
      <c r="Z4794" s="3" t="s">
        <v>30</v>
      </c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3"/>
      <c r="BB4794" s="3"/>
      <c r="BC4794" s="3"/>
      <c r="BD4794" s="3"/>
      <c r="BE4794" s="3"/>
      <c r="BF4794" s="3"/>
      <c r="BG4794" s="3"/>
      <c r="BH4794" s="3"/>
      <c r="BI4794" s="3"/>
      <c r="BJ4794" s="3"/>
    </row>
    <row r="4795" customFormat="false" ht="15.75" hidden="false" customHeight="false" outlineLevel="0" collapsed="false">
      <c r="A4795" s="3" t="n">
        <v>4794</v>
      </c>
      <c r="B4795" s="3" t="s">
        <v>14012</v>
      </c>
      <c r="C4795" s="3" t="s">
        <v>14013</v>
      </c>
      <c r="D4795" s="3" t="n">
        <v>1</v>
      </c>
      <c r="E4795" s="3" t="n">
        <v>1.48198</v>
      </c>
      <c r="F4795" s="3" t="n">
        <v>22</v>
      </c>
      <c r="G4795" s="3" t="n">
        <v>22</v>
      </c>
      <c r="H4795" s="3" t="n">
        <v>12</v>
      </c>
      <c r="I4795" s="3" t="n">
        <v>12</v>
      </c>
      <c r="J4795" s="3" t="n">
        <v>24</v>
      </c>
      <c r="K4795" s="3" t="n">
        <v>24</v>
      </c>
      <c r="L4795" s="3" t="n">
        <v>1</v>
      </c>
      <c r="M4795" s="3" t="n">
        <v>1</v>
      </c>
      <c r="N4795" s="3" t="n">
        <v>-1</v>
      </c>
      <c r="O4795" s="3" t="n">
        <v>-1</v>
      </c>
      <c r="P4795" s="3" t="n">
        <v>8.9</v>
      </c>
      <c r="Q4795" s="3" t="n">
        <v>24.2</v>
      </c>
      <c r="R4795" s="3" t="s">
        <v>14014</v>
      </c>
      <c r="S4795" s="4" t="n">
        <v>45747.7844791667</v>
      </c>
      <c r="T4795" s="3" t="s">
        <v>37</v>
      </c>
      <c r="U4795" s="3" t="s">
        <v>37</v>
      </c>
      <c r="V4795" s="3" t="n">
        <v>0</v>
      </c>
      <c r="W4795" s="3" t="n">
        <v>0</v>
      </c>
      <c r="X4795" s="3" t="n">
        <v>0</v>
      </c>
      <c r="Y4795" s="3" t="s">
        <v>30</v>
      </c>
      <c r="Z4795" s="3" t="s">
        <v>30</v>
      </c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/>
      <c r="BB4795" s="3"/>
      <c r="BC4795" s="3"/>
      <c r="BD4795" s="3"/>
      <c r="BE4795" s="3"/>
      <c r="BF4795" s="3"/>
      <c r="BG4795" s="3"/>
      <c r="BH4795" s="3"/>
      <c r="BI4795" s="3"/>
      <c r="BJ4795" s="3"/>
    </row>
    <row r="4796" customFormat="false" ht="15.75" hidden="false" customHeight="false" outlineLevel="0" collapsed="false">
      <c r="A4796" s="3" t="n">
        <v>4795</v>
      </c>
      <c r="B4796" s="3" t="s">
        <v>14015</v>
      </c>
      <c r="C4796" s="3" t="s">
        <v>14016</v>
      </c>
      <c r="D4796" s="3" t="n">
        <v>1</v>
      </c>
      <c r="E4796" s="3" t="n">
        <v>0.0264756</v>
      </c>
      <c r="F4796" s="3" t="n">
        <v>2</v>
      </c>
      <c r="G4796" s="3" t="n">
        <v>2</v>
      </c>
      <c r="H4796" s="3" t="n">
        <v>9</v>
      </c>
      <c r="I4796" s="3" t="n">
        <v>9</v>
      </c>
      <c r="J4796" s="3" t="n">
        <v>0</v>
      </c>
      <c r="K4796" s="3" t="n">
        <v>0</v>
      </c>
      <c r="L4796" s="3" t="n">
        <v>0</v>
      </c>
      <c r="M4796" s="3" t="n">
        <v>0</v>
      </c>
      <c r="N4796" s="3" t="n">
        <v>-1</v>
      </c>
      <c r="O4796" s="3" t="n">
        <v>-1</v>
      </c>
      <c r="P4796" s="3" t="n">
        <v>8.9</v>
      </c>
      <c r="Q4796" s="3" t="n">
        <v>24.2</v>
      </c>
      <c r="R4796" s="3" t="s">
        <v>14017</v>
      </c>
      <c r="S4796" s="4" t="n">
        <v>45747.7844907407</v>
      </c>
      <c r="T4796" s="3" t="s">
        <v>256</v>
      </c>
      <c r="U4796" s="3" t="s">
        <v>256</v>
      </c>
      <c r="V4796" s="3" t="n">
        <v>0</v>
      </c>
      <c r="W4796" s="3" t="n">
        <v>0</v>
      </c>
      <c r="X4796" s="3" t="n">
        <v>0</v>
      </c>
      <c r="Y4796" s="3" t="s">
        <v>30</v>
      </c>
      <c r="Z4796" s="3" t="s">
        <v>30</v>
      </c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/>
      <c r="BB4796" s="3"/>
      <c r="BC4796" s="3"/>
      <c r="BD4796" s="3"/>
      <c r="BE4796" s="3"/>
      <c r="BF4796" s="3"/>
      <c r="BG4796" s="3"/>
      <c r="BH4796" s="3"/>
      <c r="BI4796" s="3"/>
      <c r="BJ4796" s="3"/>
    </row>
    <row r="4797" customFormat="false" ht="15.75" hidden="false" customHeight="false" outlineLevel="0" collapsed="false">
      <c r="A4797" s="3" t="n">
        <v>4796</v>
      </c>
      <c r="B4797" s="3" t="s">
        <v>14018</v>
      </c>
      <c r="C4797" s="3" t="s">
        <v>14019</v>
      </c>
      <c r="D4797" s="3" t="n">
        <v>1</v>
      </c>
      <c r="E4797" s="3" t="n">
        <v>9.783293</v>
      </c>
      <c r="F4797" s="3" t="n">
        <v>130</v>
      </c>
      <c r="G4797" s="3" t="n">
        <v>130</v>
      </c>
      <c r="H4797" s="3" t="n">
        <v>24</v>
      </c>
      <c r="I4797" s="3" t="n">
        <v>24</v>
      </c>
      <c r="J4797" s="3" t="n">
        <v>166</v>
      </c>
      <c r="K4797" s="3" t="n">
        <v>166</v>
      </c>
      <c r="L4797" s="3" t="n">
        <v>23</v>
      </c>
      <c r="M4797" s="3" t="n">
        <v>23</v>
      </c>
      <c r="N4797" s="3" t="n">
        <v>-1</v>
      </c>
      <c r="O4797" s="3" t="n">
        <v>-1</v>
      </c>
      <c r="P4797" s="3" t="n">
        <v>8.1</v>
      </c>
      <c r="Q4797" s="3" t="n">
        <v>24.2</v>
      </c>
      <c r="R4797" s="3" t="s">
        <v>14020</v>
      </c>
      <c r="S4797" s="4" t="n">
        <v>45747.7848611111</v>
      </c>
      <c r="T4797" s="3" t="s">
        <v>239</v>
      </c>
      <c r="U4797" s="3" t="s">
        <v>239</v>
      </c>
      <c r="V4797" s="3" t="n">
        <v>0</v>
      </c>
      <c r="W4797" s="3" t="n">
        <v>0</v>
      </c>
      <c r="X4797" s="3" t="n">
        <v>0</v>
      </c>
      <c r="Y4797" s="3" t="s">
        <v>30</v>
      </c>
      <c r="Z4797" s="3" t="s">
        <v>30</v>
      </c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  <c r="BD4797" s="3"/>
      <c r="BE4797" s="3"/>
      <c r="BF4797" s="3"/>
      <c r="BG4797" s="3"/>
      <c r="BH4797" s="3"/>
      <c r="BI4797" s="3"/>
      <c r="BJ4797" s="3"/>
    </row>
    <row r="4798" customFormat="false" ht="15.75" hidden="false" customHeight="false" outlineLevel="0" collapsed="false">
      <c r="A4798" s="3" t="n">
        <v>4797</v>
      </c>
      <c r="B4798" s="3" t="s">
        <v>14021</v>
      </c>
      <c r="C4798" s="3" t="s">
        <v>14022</v>
      </c>
      <c r="D4798" s="3" t="n">
        <v>1</v>
      </c>
      <c r="E4798" s="3" t="n">
        <v>0.6603262</v>
      </c>
      <c r="F4798" s="3" t="n">
        <v>45</v>
      </c>
      <c r="G4798" s="3" t="n">
        <v>45</v>
      </c>
      <c r="H4798" s="3" t="n">
        <v>17</v>
      </c>
      <c r="I4798" s="3" t="n">
        <v>17</v>
      </c>
      <c r="J4798" s="3" t="n">
        <v>50</v>
      </c>
      <c r="K4798" s="3" t="n">
        <v>50</v>
      </c>
      <c r="L4798" s="3" t="n">
        <v>6</v>
      </c>
      <c r="M4798" s="3" t="n">
        <v>6</v>
      </c>
      <c r="N4798" s="3" t="n">
        <v>-1</v>
      </c>
      <c r="O4798" s="3" t="n">
        <v>-1</v>
      </c>
      <c r="P4798" s="3" t="n">
        <v>8.8</v>
      </c>
      <c r="Q4798" s="3" t="n">
        <v>24.2</v>
      </c>
      <c r="R4798" s="3" t="s">
        <v>14023</v>
      </c>
      <c r="S4798" s="4" t="n">
        <v>45747.7849305556</v>
      </c>
      <c r="T4798" s="3" t="s">
        <v>37</v>
      </c>
      <c r="U4798" s="3" t="s">
        <v>37</v>
      </c>
      <c r="V4798" s="3" t="n">
        <v>0</v>
      </c>
      <c r="W4798" s="3" t="n">
        <v>0</v>
      </c>
      <c r="X4798" s="3" t="n">
        <v>0</v>
      </c>
      <c r="Y4798" s="3" t="s">
        <v>30</v>
      </c>
      <c r="Z4798" s="3" t="s">
        <v>30</v>
      </c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/>
      <c r="BB4798" s="3"/>
      <c r="BC4798" s="3"/>
      <c r="BD4798" s="3"/>
      <c r="BE4798" s="3"/>
      <c r="BF4798" s="3"/>
      <c r="BG4798" s="3"/>
      <c r="BH4798" s="3"/>
      <c r="BI4798" s="3"/>
      <c r="BJ4798" s="3"/>
    </row>
    <row r="4799" customFormat="false" ht="15.75" hidden="false" customHeight="false" outlineLevel="0" collapsed="false">
      <c r="A4799" s="3" t="n">
        <v>4798</v>
      </c>
      <c r="B4799" s="3" t="s">
        <v>14024</v>
      </c>
      <c r="C4799" s="3" t="s">
        <v>14025</v>
      </c>
      <c r="D4799" s="3" t="n">
        <v>1</v>
      </c>
      <c r="E4799" s="3" t="n">
        <v>6.1303693</v>
      </c>
      <c r="F4799" s="3" t="n">
        <v>46</v>
      </c>
      <c r="G4799" s="3" t="n">
        <v>46</v>
      </c>
      <c r="H4799" s="3" t="n">
        <v>13</v>
      </c>
      <c r="I4799" s="3" t="n">
        <v>13</v>
      </c>
      <c r="J4799" s="3" t="n">
        <v>55</v>
      </c>
      <c r="K4799" s="3" t="n">
        <v>55</v>
      </c>
      <c r="L4799" s="3" t="n">
        <v>7</v>
      </c>
      <c r="M4799" s="3" t="n">
        <v>7</v>
      </c>
      <c r="N4799" s="3" t="n">
        <v>-1</v>
      </c>
      <c r="O4799" s="3" t="n">
        <v>-1</v>
      </c>
      <c r="P4799" s="3" t="n">
        <v>8.8</v>
      </c>
      <c r="Q4799" s="3" t="n">
        <v>24.2</v>
      </c>
      <c r="R4799" s="3" t="s">
        <v>14026</v>
      </c>
      <c r="S4799" s="4" t="n">
        <v>45747.785150463</v>
      </c>
      <c r="T4799" s="3" t="s">
        <v>37</v>
      </c>
      <c r="U4799" s="3" t="s">
        <v>37</v>
      </c>
      <c r="V4799" s="3" t="n">
        <v>0</v>
      </c>
      <c r="W4799" s="3" t="n">
        <v>0</v>
      </c>
      <c r="X4799" s="3" t="n">
        <v>0</v>
      </c>
      <c r="Y4799" s="3" t="s">
        <v>30</v>
      </c>
      <c r="Z4799" s="3" t="s">
        <v>30</v>
      </c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/>
      <c r="BB4799" s="3"/>
      <c r="BC4799" s="3"/>
      <c r="BD4799" s="3"/>
      <c r="BE4799" s="3"/>
      <c r="BF4799" s="3"/>
      <c r="BG4799" s="3"/>
      <c r="BH4799" s="3"/>
      <c r="BI4799" s="3"/>
      <c r="BJ4799" s="3"/>
    </row>
    <row r="4800" customFormat="false" ht="15.75" hidden="false" customHeight="false" outlineLevel="0" collapsed="false">
      <c r="A4800" s="3" t="n">
        <v>4799</v>
      </c>
      <c r="B4800" s="3" t="s">
        <v>14027</v>
      </c>
      <c r="C4800" s="3" t="s">
        <v>14028</v>
      </c>
      <c r="D4800" s="3" t="n">
        <v>1</v>
      </c>
      <c r="E4800" s="3" t="n">
        <v>0.4080654</v>
      </c>
      <c r="F4800" s="3" t="n">
        <v>11</v>
      </c>
      <c r="G4800" s="3" t="n">
        <v>11</v>
      </c>
      <c r="H4800" s="3" t="n">
        <v>8</v>
      </c>
      <c r="I4800" s="3" t="n">
        <v>8</v>
      </c>
      <c r="J4800" s="3" t="n">
        <v>17</v>
      </c>
      <c r="K4800" s="3" t="n">
        <v>17</v>
      </c>
      <c r="L4800" s="3" t="n">
        <v>0</v>
      </c>
      <c r="M4800" s="3" t="n">
        <v>0</v>
      </c>
      <c r="N4800" s="3" t="n">
        <v>4</v>
      </c>
      <c r="O4800" s="3" t="n">
        <v>4</v>
      </c>
      <c r="P4800" s="3" t="n">
        <v>9</v>
      </c>
      <c r="Q4800" s="3" t="n">
        <v>24.2</v>
      </c>
      <c r="R4800" s="3" t="s">
        <v>14029</v>
      </c>
      <c r="S4800" s="4" t="n">
        <v>45747.7852083333</v>
      </c>
      <c r="T4800" s="3" t="s">
        <v>256</v>
      </c>
      <c r="U4800" s="3" t="s">
        <v>256</v>
      </c>
      <c r="V4800" s="3" t="n">
        <v>1</v>
      </c>
      <c r="W4800" s="3" t="n">
        <v>1</v>
      </c>
      <c r="X4800" s="3" t="n">
        <v>0</v>
      </c>
      <c r="Y4800" s="3" t="s">
        <v>30</v>
      </c>
      <c r="Z4800" s="3" t="s">
        <v>30</v>
      </c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3"/>
      <c r="BB4800" s="3"/>
      <c r="BC4800" s="3"/>
      <c r="BD4800" s="3"/>
      <c r="BE4800" s="3"/>
      <c r="BF4800" s="3"/>
      <c r="BG4800" s="3"/>
      <c r="BH4800" s="3"/>
      <c r="BI4800" s="3"/>
      <c r="BJ4800" s="3"/>
    </row>
    <row r="4801" customFormat="false" ht="15.75" hidden="false" customHeight="false" outlineLevel="0" collapsed="false">
      <c r="A4801" s="3" t="n">
        <v>4800</v>
      </c>
      <c r="B4801" s="3" t="s">
        <v>14030</v>
      </c>
      <c r="C4801" s="3" t="s">
        <v>14031</v>
      </c>
      <c r="D4801" s="3" t="n">
        <v>1</v>
      </c>
      <c r="E4801" s="3" t="n">
        <v>6.4907236</v>
      </c>
      <c r="F4801" s="3" t="n">
        <v>42</v>
      </c>
      <c r="G4801" s="3" t="n">
        <v>42</v>
      </c>
      <c r="H4801" s="3" t="n">
        <v>10</v>
      </c>
      <c r="I4801" s="3" t="n">
        <v>10</v>
      </c>
      <c r="J4801" s="3" t="n">
        <v>82</v>
      </c>
      <c r="K4801" s="3" t="n">
        <v>82</v>
      </c>
      <c r="L4801" s="3" t="n">
        <v>18</v>
      </c>
      <c r="M4801" s="3" t="n">
        <v>18</v>
      </c>
      <c r="N4801" s="3" t="n">
        <v>23</v>
      </c>
      <c r="O4801" s="3" t="n">
        <v>-1</v>
      </c>
      <c r="P4801" s="3" t="n">
        <v>8.7</v>
      </c>
      <c r="Q4801" s="3" t="n">
        <v>24.2</v>
      </c>
      <c r="R4801" s="3" t="s">
        <v>14032</v>
      </c>
      <c r="S4801" s="4" t="n">
        <v>45747.7854861111</v>
      </c>
      <c r="T4801" s="3" t="s">
        <v>37</v>
      </c>
      <c r="U4801" s="3" t="s">
        <v>37</v>
      </c>
      <c r="V4801" s="3" t="n">
        <v>1</v>
      </c>
      <c r="W4801" s="3" t="n">
        <v>0</v>
      </c>
      <c r="X4801" s="3" t="n">
        <v>0</v>
      </c>
      <c r="Y4801" s="3" t="s">
        <v>30</v>
      </c>
      <c r="Z4801" s="3" t="s">
        <v>30</v>
      </c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/>
      <c r="BB4801" s="3"/>
      <c r="BC4801" s="3"/>
      <c r="BD4801" s="3"/>
      <c r="BE4801" s="3"/>
      <c r="BF4801" s="3"/>
      <c r="BG4801" s="3"/>
      <c r="BH4801" s="3"/>
      <c r="BI4801" s="3"/>
      <c r="BJ4801" s="3"/>
    </row>
    <row r="4802" customFormat="false" ht="15.75" hidden="false" customHeight="false" outlineLevel="0" collapsed="false">
      <c r="A4802" s="3" t="n">
        <v>4801</v>
      </c>
      <c r="B4802" s="3" t="s">
        <v>14033</v>
      </c>
      <c r="C4802" s="3" t="s">
        <v>14034</v>
      </c>
      <c r="D4802" s="3" t="n">
        <v>1</v>
      </c>
      <c r="E4802" s="3" t="n">
        <v>2.3798008</v>
      </c>
      <c r="F4802" s="3" t="n">
        <v>25</v>
      </c>
      <c r="G4802" s="3" t="n">
        <v>25</v>
      </c>
      <c r="H4802" s="3" t="n">
        <v>3</v>
      </c>
      <c r="I4802" s="3" t="n">
        <v>3</v>
      </c>
      <c r="J4802" s="3" t="n">
        <v>52</v>
      </c>
      <c r="K4802" s="3" t="n">
        <v>52</v>
      </c>
      <c r="L4802" s="3" t="n">
        <v>18</v>
      </c>
      <c r="M4802" s="3" t="n">
        <v>18</v>
      </c>
      <c r="N4802" s="3" t="n">
        <v>0</v>
      </c>
      <c r="O4802" s="3" t="n">
        <v>0</v>
      </c>
      <c r="P4802" s="3" t="n">
        <v>8.7</v>
      </c>
      <c r="Q4802" s="3" t="n">
        <v>24.2</v>
      </c>
      <c r="R4802" s="3" t="s">
        <v>14035</v>
      </c>
      <c r="S4802" s="4" t="n">
        <v>45747.7856481482</v>
      </c>
      <c r="T4802" s="3" t="s">
        <v>256</v>
      </c>
      <c r="U4802" s="3" t="s">
        <v>256</v>
      </c>
      <c r="V4802" s="3" t="n">
        <v>1</v>
      </c>
      <c r="W4802" s="3" t="n">
        <v>1</v>
      </c>
      <c r="X4802" s="3" t="n">
        <v>0</v>
      </c>
      <c r="Y4802" s="3" t="s">
        <v>30</v>
      </c>
      <c r="Z4802" s="3" t="s">
        <v>30</v>
      </c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3"/>
      <c r="BB4802" s="3"/>
      <c r="BC4802" s="3"/>
      <c r="BD4802" s="3"/>
      <c r="BE4802" s="3"/>
      <c r="BF4802" s="3"/>
      <c r="BG4802" s="3"/>
      <c r="BH4802" s="3"/>
      <c r="BI4802" s="3"/>
      <c r="BJ4802" s="3"/>
    </row>
    <row r="4803" customFormat="false" ht="15.75" hidden="false" customHeight="false" outlineLevel="0" collapsed="false">
      <c r="A4803" s="3" t="n">
        <v>4802</v>
      </c>
      <c r="B4803" s="3" t="s">
        <v>14036</v>
      </c>
      <c r="C4803" s="3" t="s">
        <v>14037</v>
      </c>
      <c r="D4803" s="3" t="n">
        <v>1</v>
      </c>
      <c r="E4803" s="3" t="n">
        <v>20.2369146</v>
      </c>
      <c r="F4803" s="3" t="n">
        <v>136</v>
      </c>
      <c r="G4803" s="3" t="n">
        <v>136</v>
      </c>
      <c r="H4803" s="3" t="n">
        <v>3</v>
      </c>
      <c r="I4803" s="3" t="n">
        <v>3</v>
      </c>
      <c r="J4803" s="3" t="n">
        <v>546</v>
      </c>
      <c r="K4803" s="3" t="n">
        <v>546</v>
      </c>
      <c r="L4803" s="3" t="n">
        <v>43</v>
      </c>
      <c r="M4803" s="3" t="n">
        <v>43</v>
      </c>
      <c r="N4803" s="3" t="n">
        <v>0</v>
      </c>
      <c r="O4803" s="3" t="n">
        <v>-1</v>
      </c>
      <c r="P4803" s="3" t="n">
        <v>8.8</v>
      </c>
      <c r="Q4803" s="3" t="n">
        <v>24.2</v>
      </c>
      <c r="R4803" s="3" t="s">
        <v>14038</v>
      </c>
      <c r="S4803" s="4" t="n">
        <v>45747.7862731482</v>
      </c>
      <c r="T4803" s="3" t="s">
        <v>256</v>
      </c>
      <c r="U4803" s="3" t="s">
        <v>256</v>
      </c>
      <c r="V4803" s="3" t="n">
        <v>1</v>
      </c>
      <c r="W4803" s="3" t="n">
        <v>0</v>
      </c>
      <c r="X4803" s="3" t="n">
        <v>0</v>
      </c>
      <c r="Y4803" s="3" t="s">
        <v>30</v>
      </c>
      <c r="Z4803" s="3" t="s">
        <v>30</v>
      </c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  <c r="BD4803" s="3"/>
      <c r="BE4803" s="3"/>
      <c r="BF4803" s="3"/>
      <c r="BG4803" s="3"/>
      <c r="BH4803" s="3"/>
      <c r="BI4803" s="3"/>
      <c r="BJ4803" s="3"/>
    </row>
    <row r="4804" customFormat="false" ht="15.75" hidden="false" customHeight="false" outlineLevel="0" collapsed="false">
      <c r="A4804" s="3" t="n">
        <v>4803</v>
      </c>
      <c r="B4804" s="3" t="s">
        <v>14039</v>
      </c>
      <c r="C4804" s="3" t="s">
        <v>14040</v>
      </c>
      <c r="D4804" s="3" t="n">
        <v>1</v>
      </c>
      <c r="E4804" s="3" t="n">
        <v>1.0698527</v>
      </c>
      <c r="F4804" s="3" t="n">
        <v>63</v>
      </c>
      <c r="G4804" s="3" t="n">
        <v>63</v>
      </c>
      <c r="H4804" s="3" t="n">
        <v>18</v>
      </c>
      <c r="I4804" s="3" t="n">
        <v>18</v>
      </c>
      <c r="J4804" s="3" t="n">
        <v>74</v>
      </c>
      <c r="K4804" s="3" t="n">
        <v>74</v>
      </c>
      <c r="L4804" s="3" t="n">
        <v>8</v>
      </c>
      <c r="M4804" s="3" t="n">
        <v>8</v>
      </c>
      <c r="N4804" s="3" t="n">
        <v>-1</v>
      </c>
      <c r="O4804" s="3" t="n">
        <v>-1</v>
      </c>
      <c r="P4804" s="3" t="n">
        <v>8.8</v>
      </c>
      <c r="Q4804" s="3" t="n">
        <v>24.2</v>
      </c>
      <c r="R4804" s="3" t="s">
        <v>14041</v>
      </c>
      <c r="S4804" s="4" t="n">
        <v>45747.7863657407</v>
      </c>
      <c r="T4804" s="3" t="s">
        <v>256</v>
      </c>
      <c r="U4804" s="3" t="s">
        <v>256</v>
      </c>
      <c r="V4804" s="3" t="n">
        <v>0</v>
      </c>
      <c r="W4804" s="3" t="n">
        <v>0</v>
      </c>
      <c r="X4804" s="3" t="n">
        <v>0</v>
      </c>
      <c r="Y4804" s="3" t="s">
        <v>30</v>
      </c>
      <c r="Z4804" s="3" t="s">
        <v>30</v>
      </c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/>
      <c r="BB4804" s="3"/>
      <c r="BC4804" s="3"/>
      <c r="BD4804" s="3"/>
      <c r="BE4804" s="3"/>
      <c r="BF4804" s="3"/>
      <c r="BG4804" s="3"/>
      <c r="BH4804" s="3"/>
      <c r="BI4804" s="3"/>
      <c r="BJ4804" s="3"/>
    </row>
    <row r="4805" customFormat="false" ht="15.75" hidden="false" customHeight="false" outlineLevel="0" collapsed="false">
      <c r="A4805" s="3" t="n">
        <v>4804</v>
      </c>
      <c r="B4805" s="3" t="s">
        <v>14042</v>
      </c>
      <c r="C4805" s="3" t="s">
        <v>14043</v>
      </c>
      <c r="D4805" s="3" t="n">
        <v>1</v>
      </c>
      <c r="E4805" s="3" t="n">
        <v>4.1228543</v>
      </c>
      <c r="F4805" s="3" t="n">
        <v>106</v>
      </c>
      <c r="G4805" s="3" t="n">
        <v>106</v>
      </c>
      <c r="H4805" s="3" t="n">
        <v>22</v>
      </c>
      <c r="I4805" s="3" t="n">
        <v>22</v>
      </c>
      <c r="J4805" s="3" t="n">
        <v>162</v>
      </c>
      <c r="K4805" s="3" t="n">
        <v>162</v>
      </c>
      <c r="L4805" s="3" t="n">
        <v>34</v>
      </c>
      <c r="M4805" s="3" t="n">
        <v>34</v>
      </c>
      <c r="N4805" s="3" t="n">
        <v>39</v>
      </c>
      <c r="O4805" s="3" t="n">
        <v>-1</v>
      </c>
      <c r="P4805" s="3" t="n">
        <v>8.7</v>
      </c>
      <c r="Q4805" s="3" t="n">
        <v>24.2</v>
      </c>
      <c r="R4805" s="3" t="s">
        <v>14044</v>
      </c>
      <c r="S4805" s="4" t="n">
        <v>45747.7865972222</v>
      </c>
      <c r="T4805" s="3" t="s">
        <v>65</v>
      </c>
      <c r="U4805" s="3" t="s">
        <v>65</v>
      </c>
      <c r="V4805" s="3" t="n">
        <v>1</v>
      </c>
      <c r="W4805" s="3" t="n">
        <v>0</v>
      </c>
      <c r="X4805" s="3" t="n">
        <v>0</v>
      </c>
      <c r="Y4805" s="3" t="s">
        <v>30</v>
      </c>
      <c r="Z4805" s="3" t="s">
        <v>30</v>
      </c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3"/>
      <c r="BB4805" s="3"/>
      <c r="BC4805" s="3"/>
      <c r="BD4805" s="3"/>
      <c r="BE4805" s="3"/>
      <c r="BF4805" s="3"/>
      <c r="BG4805" s="3"/>
      <c r="BH4805" s="3"/>
      <c r="BI4805" s="3"/>
      <c r="BJ4805" s="3"/>
    </row>
    <row r="4806" customFormat="false" ht="15.75" hidden="false" customHeight="false" outlineLevel="0" collapsed="false">
      <c r="A4806" s="3" t="n">
        <v>4805</v>
      </c>
      <c r="B4806" s="3" t="s">
        <v>14045</v>
      </c>
      <c r="C4806" s="3" t="s">
        <v>14046</v>
      </c>
      <c r="D4806" s="3" t="n">
        <v>1</v>
      </c>
      <c r="E4806" s="3" t="n">
        <v>1.8073114</v>
      </c>
      <c r="F4806" s="3" t="n">
        <v>70</v>
      </c>
      <c r="G4806" s="3" t="n">
        <v>70</v>
      </c>
      <c r="H4806" s="3" t="n">
        <v>15</v>
      </c>
      <c r="I4806" s="3" t="n">
        <v>15</v>
      </c>
      <c r="J4806" s="3" t="n">
        <v>107</v>
      </c>
      <c r="K4806" s="3" t="n">
        <v>107</v>
      </c>
      <c r="L4806" s="3" t="n">
        <v>4</v>
      </c>
      <c r="M4806" s="3" t="n">
        <v>4</v>
      </c>
      <c r="N4806" s="3" t="n">
        <v>-1</v>
      </c>
      <c r="O4806" s="3" t="n">
        <v>-1</v>
      </c>
      <c r="P4806" s="3" t="n">
        <v>8.9</v>
      </c>
      <c r="Q4806" s="3" t="n">
        <v>24.2</v>
      </c>
      <c r="R4806" s="3" t="s">
        <v>14047</v>
      </c>
      <c r="S4806" s="4" t="n">
        <v>45747.7866666667</v>
      </c>
      <c r="T4806" s="3" t="s">
        <v>256</v>
      </c>
      <c r="U4806" s="3" t="s">
        <v>256</v>
      </c>
      <c r="V4806" s="3" t="n">
        <v>0</v>
      </c>
      <c r="W4806" s="3" t="n">
        <v>0</v>
      </c>
      <c r="X4806" s="3" t="n">
        <v>0</v>
      </c>
      <c r="Y4806" s="3" t="s">
        <v>30</v>
      </c>
      <c r="Z4806" s="3" t="s">
        <v>30</v>
      </c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/>
      <c r="BB4806" s="3"/>
      <c r="BC4806" s="3"/>
      <c r="BD4806" s="3"/>
      <c r="BE4806" s="3"/>
      <c r="BF4806" s="3"/>
      <c r="BG4806" s="3"/>
      <c r="BH4806" s="3"/>
      <c r="BI4806" s="3"/>
      <c r="BJ4806" s="3"/>
    </row>
    <row r="4807" customFormat="false" ht="15.75" hidden="false" customHeight="false" outlineLevel="0" collapsed="false">
      <c r="A4807" s="3" t="n">
        <v>4806</v>
      </c>
      <c r="B4807" s="3" t="s">
        <v>14048</v>
      </c>
      <c r="C4807" s="3" t="s">
        <v>14049</v>
      </c>
      <c r="D4807" s="3" t="n">
        <v>1</v>
      </c>
      <c r="E4807" s="3" t="n">
        <v>7.558314</v>
      </c>
      <c r="F4807" s="3" t="n">
        <v>52</v>
      </c>
      <c r="G4807" s="3" t="n">
        <v>52</v>
      </c>
      <c r="H4807" s="3" t="n">
        <v>14</v>
      </c>
      <c r="I4807" s="3" t="n">
        <v>14</v>
      </c>
      <c r="J4807" s="3" t="n">
        <v>90</v>
      </c>
      <c r="K4807" s="3" t="n">
        <v>90</v>
      </c>
      <c r="L4807" s="3" t="n">
        <v>19</v>
      </c>
      <c r="M4807" s="3" t="n">
        <v>19</v>
      </c>
      <c r="N4807" s="3" t="n">
        <v>27</v>
      </c>
      <c r="O4807" s="3" t="n">
        <v>-1</v>
      </c>
      <c r="P4807" s="3" t="n">
        <v>8.7</v>
      </c>
      <c r="Q4807" s="3" t="n">
        <v>24.2</v>
      </c>
      <c r="R4807" s="3" t="s">
        <v>14050</v>
      </c>
      <c r="S4807" s="4" t="n">
        <v>45747.7869212963</v>
      </c>
      <c r="T4807" s="3" t="s">
        <v>256</v>
      </c>
      <c r="U4807" s="3" t="s">
        <v>256</v>
      </c>
      <c r="V4807" s="3" t="n">
        <v>1</v>
      </c>
      <c r="W4807" s="3" t="n">
        <v>0</v>
      </c>
      <c r="X4807" s="3" t="n">
        <v>0</v>
      </c>
      <c r="Y4807" s="3" t="s">
        <v>30</v>
      </c>
      <c r="Z4807" s="3" t="s">
        <v>30</v>
      </c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/>
      <c r="BB4807" s="3"/>
      <c r="BC4807" s="3"/>
      <c r="BD4807" s="3"/>
      <c r="BE4807" s="3"/>
      <c r="BF4807" s="3"/>
      <c r="BG4807" s="3"/>
      <c r="BH4807" s="3"/>
      <c r="BI4807" s="3"/>
      <c r="BJ4807" s="3"/>
    </row>
    <row r="4808" customFormat="false" ht="15.75" hidden="false" customHeight="false" outlineLevel="0" collapsed="false">
      <c r="A4808" s="3" t="n">
        <v>4807</v>
      </c>
      <c r="B4808" s="3" t="s">
        <v>14051</v>
      </c>
      <c r="C4808" s="3" t="s">
        <v>14052</v>
      </c>
      <c r="D4808" s="3" t="n">
        <v>1</v>
      </c>
      <c r="E4808" s="3" t="n">
        <v>7.4300142</v>
      </c>
      <c r="F4808" s="3" t="n">
        <v>52</v>
      </c>
      <c r="G4808" s="3" t="n">
        <v>52</v>
      </c>
      <c r="H4808" s="3" t="n">
        <v>14</v>
      </c>
      <c r="I4808" s="3" t="n">
        <v>14</v>
      </c>
      <c r="J4808" s="3" t="n">
        <v>90</v>
      </c>
      <c r="K4808" s="3" t="n">
        <v>90</v>
      </c>
      <c r="L4808" s="3" t="n">
        <v>19</v>
      </c>
      <c r="M4808" s="3" t="n">
        <v>19</v>
      </c>
      <c r="N4808" s="3" t="n">
        <v>30</v>
      </c>
      <c r="O4808" s="3" t="n">
        <v>-1</v>
      </c>
      <c r="P4808" s="3" t="n">
        <v>8.7</v>
      </c>
      <c r="Q4808" s="3" t="n">
        <v>24.2</v>
      </c>
      <c r="R4808" s="3" t="s">
        <v>14053</v>
      </c>
      <c r="S4808" s="4" t="n">
        <v>45747.7872106481</v>
      </c>
      <c r="T4808" s="3" t="s">
        <v>256</v>
      </c>
      <c r="U4808" s="3" t="s">
        <v>256</v>
      </c>
      <c r="V4808" s="3" t="n">
        <v>1</v>
      </c>
      <c r="W4808" s="3" t="n">
        <v>0</v>
      </c>
      <c r="X4808" s="3" t="n">
        <v>0</v>
      </c>
      <c r="Y4808" s="3" t="s">
        <v>30</v>
      </c>
      <c r="Z4808" s="3" t="s">
        <v>30</v>
      </c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/>
      <c r="BB4808" s="3"/>
      <c r="BC4808" s="3"/>
      <c r="BD4808" s="3"/>
      <c r="BE4808" s="3"/>
      <c r="BF4808" s="3"/>
      <c r="BG4808" s="3"/>
      <c r="BH4808" s="3"/>
      <c r="BI4808" s="3"/>
      <c r="BJ4808" s="3"/>
    </row>
    <row r="4809" customFormat="false" ht="15.75" hidden="false" customHeight="false" outlineLevel="0" collapsed="false">
      <c r="A4809" s="3" t="n">
        <v>4808</v>
      </c>
      <c r="B4809" s="3" t="s">
        <v>14054</v>
      </c>
      <c r="C4809" s="3" t="s">
        <v>14055</v>
      </c>
      <c r="D4809" s="3" t="n">
        <v>1</v>
      </c>
      <c r="E4809" s="3" t="n">
        <v>26.6928643</v>
      </c>
      <c r="F4809" s="3" t="n">
        <v>1911</v>
      </c>
      <c r="G4809" s="3" t="n">
        <v>1911</v>
      </c>
      <c r="H4809" s="3" t="n">
        <v>43</v>
      </c>
      <c r="I4809" s="3" t="n">
        <v>43</v>
      </c>
      <c r="J4809" s="3" t="n">
        <v>1789</v>
      </c>
      <c r="K4809" s="3" t="n">
        <v>1789</v>
      </c>
      <c r="L4809" s="3" t="n">
        <v>70</v>
      </c>
      <c r="M4809" s="3" t="n">
        <v>70</v>
      </c>
      <c r="N4809" s="3" t="n">
        <v>-1</v>
      </c>
      <c r="O4809" s="3" t="n">
        <v>-1</v>
      </c>
      <c r="P4809" s="3" t="n">
        <v>8.9</v>
      </c>
      <c r="Q4809" s="3" t="n">
        <v>24.2</v>
      </c>
      <c r="R4809" s="3" t="s">
        <v>14056</v>
      </c>
      <c r="S4809" s="4" t="n">
        <v>45747.7876967593</v>
      </c>
      <c r="T4809" s="3" t="s">
        <v>246</v>
      </c>
      <c r="U4809" s="3" t="s">
        <v>246</v>
      </c>
      <c r="V4809" s="3" t="n">
        <v>0</v>
      </c>
      <c r="W4809" s="3" t="n">
        <v>0</v>
      </c>
      <c r="X4809" s="3" t="n">
        <v>0</v>
      </c>
      <c r="Y4809" s="3" t="s">
        <v>30</v>
      </c>
      <c r="Z4809" s="3" t="s">
        <v>30</v>
      </c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  <c r="BD4809" s="3"/>
      <c r="BE4809" s="3"/>
      <c r="BF4809" s="3"/>
      <c r="BG4809" s="3"/>
      <c r="BH4809" s="3"/>
      <c r="BI4809" s="3"/>
      <c r="BJ4809" s="3"/>
    </row>
    <row r="4810" customFormat="false" ht="15.75" hidden="false" customHeight="false" outlineLevel="0" collapsed="false">
      <c r="A4810" s="3" t="n">
        <v>4809</v>
      </c>
      <c r="B4810" s="3" t="s">
        <v>14057</v>
      </c>
      <c r="C4810" s="3" t="s">
        <v>14058</v>
      </c>
      <c r="D4810" s="3" t="n">
        <v>1</v>
      </c>
      <c r="E4810" s="3" t="n">
        <v>24.8880454</v>
      </c>
      <c r="F4810" s="3" t="n">
        <v>1911</v>
      </c>
      <c r="G4810" s="3" t="n">
        <v>1911</v>
      </c>
      <c r="H4810" s="3" t="n">
        <v>43</v>
      </c>
      <c r="I4810" s="3" t="n">
        <v>43</v>
      </c>
      <c r="J4810" s="3" t="n">
        <v>1789</v>
      </c>
      <c r="K4810" s="3" t="n">
        <v>1789</v>
      </c>
      <c r="L4810" s="3" t="n">
        <v>70</v>
      </c>
      <c r="M4810" s="3" t="n">
        <v>70</v>
      </c>
      <c r="N4810" s="3" t="n">
        <v>-1</v>
      </c>
      <c r="O4810" s="3" t="n">
        <v>-1</v>
      </c>
      <c r="P4810" s="3" t="n">
        <v>8.9</v>
      </c>
      <c r="Q4810" s="3" t="n">
        <v>24.2</v>
      </c>
      <c r="R4810" s="3" t="s">
        <v>14059</v>
      </c>
      <c r="S4810" s="4" t="n">
        <v>45747.788125</v>
      </c>
      <c r="T4810" s="3" t="s">
        <v>246</v>
      </c>
      <c r="U4810" s="3" t="s">
        <v>246</v>
      </c>
      <c r="V4810" s="3" t="n">
        <v>0</v>
      </c>
      <c r="W4810" s="3" t="n">
        <v>0</v>
      </c>
      <c r="X4810" s="3" t="n">
        <v>0</v>
      </c>
      <c r="Y4810" s="3" t="s">
        <v>30</v>
      </c>
      <c r="Z4810" s="3" t="s">
        <v>30</v>
      </c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  <c r="BD4810" s="3"/>
      <c r="BE4810" s="3"/>
      <c r="BF4810" s="3"/>
      <c r="BG4810" s="3"/>
      <c r="BH4810" s="3"/>
      <c r="BI4810" s="3"/>
      <c r="BJ4810" s="3"/>
    </row>
    <row r="4811" customFormat="false" ht="15.75" hidden="false" customHeight="false" outlineLevel="0" collapsed="false">
      <c r="A4811" s="3" t="n">
        <v>4810</v>
      </c>
      <c r="B4811" s="3" t="s">
        <v>14060</v>
      </c>
      <c r="C4811" s="3" t="s">
        <v>14061</v>
      </c>
      <c r="D4811" s="3" t="n">
        <v>1</v>
      </c>
      <c r="E4811" s="3" t="n">
        <v>24.3450789</v>
      </c>
      <c r="F4811" s="3" t="n">
        <v>1910</v>
      </c>
      <c r="G4811" s="3" t="n">
        <v>1910</v>
      </c>
      <c r="H4811" s="3" t="n">
        <v>43</v>
      </c>
      <c r="I4811" s="3" t="n">
        <v>43</v>
      </c>
      <c r="J4811" s="3" t="n">
        <v>1780</v>
      </c>
      <c r="K4811" s="3" t="n">
        <v>1780</v>
      </c>
      <c r="L4811" s="3" t="n">
        <v>72</v>
      </c>
      <c r="M4811" s="3" t="n">
        <v>72</v>
      </c>
      <c r="N4811" s="3" t="n">
        <v>-1</v>
      </c>
      <c r="O4811" s="3" t="n">
        <v>-1</v>
      </c>
      <c r="P4811" s="3" t="n">
        <v>8.9</v>
      </c>
      <c r="Q4811" s="3" t="n">
        <v>24.2</v>
      </c>
      <c r="R4811" s="3" t="s">
        <v>14062</v>
      </c>
      <c r="S4811" s="4" t="n">
        <v>45747.7885532407</v>
      </c>
      <c r="T4811" s="3" t="s">
        <v>246</v>
      </c>
      <c r="U4811" s="3" t="s">
        <v>246</v>
      </c>
      <c r="V4811" s="3" t="n">
        <v>0</v>
      </c>
      <c r="W4811" s="3" t="n">
        <v>0</v>
      </c>
      <c r="X4811" s="3" t="n">
        <v>0</v>
      </c>
      <c r="Y4811" s="3" t="s">
        <v>30</v>
      </c>
      <c r="Z4811" s="3" t="s">
        <v>30</v>
      </c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  <c r="BD4811" s="3"/>
      <c r="BE4811" s="3"/>
      <c r="BF4811" s="3"/>
      <c r="BG4811" s="3"/>
      <c r="BH4811" s="3"/>
      <c r="BI4811" s="3"/>
      <c r="BJ4811" s="3"/>
    </row>
    <row r="4812" customFormat="false" ht="15.75" hidden="false" customHeight="false" outlineLevel="0" collapsed="false">
      <c r="A4812" s="3" t="n">
        <v>4811</v>
      </c>
      <c r="B4812" s="3" t="s">
        <v>14063</v>
      </c>
      <c r="C4812" s="3" t="s">
        <v>14064</v>
      </c>
      <c r="D4812" s="3" t="n">
        <v>1</v>
      </c>
      <c r="E4812" s="3" t="n">
        <v>21.0136524</v>
      </c>
      <c r="F4812" s="3" t="n">
        <v>1530</v>
      </c>
      <c r="G4812" s="3" t="n">
        <v>1530</v>
      </c>
      <c r="H4812" s="3" t="n">
        <v>36</v>
      </c>
      <c r="I4812" s="3" t="n">
        <v>36</v>
      </c>
      <c r="J4812" s="3" t="n">
        <v>1448</v>
      </c>
      <c r="K4812" s="3" t="n">
        <v>1448</v>
      </c>
      <c r="L4812" s="3" t="n">
        <v>54</v>
      </c>
      <c r="M4812" s="3" t="n">
        <v>54</v>
      </c>
      <c r="N4812" s="3" t="n">
        <v>-1</v>
      </c>
      <c r="O4812" s="3" t="n">
        <v>-1</v>
      </c>
      <c r="P4812" s="3" t="n">
        <v>8.9</v>
      </c>
      <c r="Q4812" s="3" t="n">
        <v>24.2</v>
      </c>
      <c r="R4812" s="3" t="s">
        <v>14065</v>
      </c>
      <c r="S4812" s="4" t="n">
        <v>45747.788912037</v>
      </c>
      <c r="T4812" s="3" t="s">
        <v>246</v>
      </c>
      <c r="U4812" s="3" t="s">
        <v>246</v>
      </c>
      <c r="V4812" s="3" t="n">
        <v>0</v>
      </c>
      <c r="W4812" s="3" t="n">
        <v>0</v>
      </c>
      <c r="X4812" s="3" t="n">
        <v>0</v>
      </c>
      <c r="Y4812" s="3" t="s">
        <v>30</v>
      </c>
      <c r="Z4812" s="3" t="s">
        <v>30</v>
      </c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/>
      <c r="BB4812" s="3"/>
      <c r="BC4812" s="3"/>
      <c r="BD4812" s="3"/>
      <c r="BE4812" s="3"/>
      <c r="BF4812" s="3"/>
      <c r="BG4812" s="3"/>
      <c r="BH4812" s="3"/>
      <c r="BI4812" s="3"/>
      <c r="BJ4812" s="3"/>
    </row>
    <row r="4813" customFormat="false" ht="15.75" hidden="false" customHeight="false" outlineLevel="0" collapsed="false">
      <c r="A4813" s="3" t="n">
        <v>4812</v>
      </c>
      <c r="B4813" s="3" t="s">
        <v>14066</v>
      </c>
      <c r="C4813" s="3" t="s">
        <v>14067</v>
      </c>
      <c r="D4813" s="3" t="n">
        <v>1</v>
      </c>
      <c r="E4813" s="3" t="n">
        <v>25.4964819</v>
      </c>
      <c r="F4813" s="3" t="n">
        <v>1919</v>
      </c>
      <c r="G4813" s="3" t="n">
        <v>1919</v>
      </c>
      <c r="H4813" s="3" t="n">
        <v>44</v>
      </c>
      <c r="I4813" s="3" t="n">
        <v>44</v>
      </c>
      <c r="J4813" s="3" t="n">
        <v>1798</v>
      </c>
      <c r="K4813" s="3" t="n">
        <v>1798</v>
      </c>
      <c r="L4813" s="3" t="n">
        <v>73</v>
      </c>
      <c r="M4813" s="3" t="n">
        <v>73</v>
      </c>
      <c r="N4813" s="3" t="n">
        <v>-1</v>
      </c>
      <c r="O4813" s="3" t="n">
        <v>-1</v>
      </c>
      <c r="P4813" s="3" t="n">
        <v>8.9</v>
      </c>
      <c r="Q4813" s="3" t="n">
        <v>24.2</v>
      </c>
      <c r="R4813" s="3" t="s">
        <v>14068</v>
      </c>
      <c r="S4813" s="4" t="n">
        <v>45747.7893865741</v>
      </c>
      <c r="T4813" s="3" t="s">
        <v>246</v>
      </c>
      <c r="U4813" s="3" t="s">
        <v>246</v>
      </c>
      <c r="V4813" s="3" t="n">
        <v>0</v>
      </c>
      <c r="W4813" s="3" t="n">
        <v>0</v>
      </c>
      <c r="X4813" s="3" t="n">
        <v>0</v>
      </c>
      <c r="Y4813" s="3" t="s">
        <v>30</v>
      </c>
      <c r="Z4813" s="3" t="s">
        <v>30</v>
      </c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3"/>
      <c r="BG4813" s="3"/>
      <c r="BH4813" s="3"/>
      <c r="BI4813" s="3"/>
      <c r="BJ4813" s="3"/>
    </row>
    <row r="4814" customFormat="false" ht="15.75" hidden="false" customHeight="false" outlineLevel="0" collapsed="false">
      <c r="A4814" s="3" t="n">
        <v>4813</v>
      </c>
      <c r="B4814" s="3" t="s">
        <v>14069</v>
      </c>
      <c r="C4814" s="3" t="s">
        <v>14070</v>
      </c>
      <c r="D4814" s="3" t="n">
        <v>1</v>
      </c>
      <c r="E4814" s="3" t="n">
        <v>25.8068403</v>
      </c>
      <c r="F4814" s="3" t="n">
        <v>1919</v>
      </c>
      <c r="G4814" s="3" t="n">
        <v>1919</v>
      </c>
      <c r="H4814" s="3" t="n">
        <v>44</v>
      </c>
      <c r="I4814" s="3" t="n">
        <v>44</v>
      </c>
      <c r="J4814" s="3" t="n">
        <v>1798</v>
      </c>
      <c r="K4814" s="3" t="n">
        <v>1798</v>
      </c>
      <c r="L4814" s="3" t="n">
        <v>73</v>
      </c>
      <c r="M4814" s="3" t="n">
        <v>73</v>
      </c>
      <c r="N4814" s="3" t="n">
        <v>-1</v>
      </c>
      <c r="O4814" s="3" t="n">
        <v>-1</v>
      </c>
      <c r="P4814" s="3" t="n">
        <v>8.9</v>
      </c>
      <c r="Q4814" s="3" t="n">
        <v>24.2</v>
      </c>
      <c r="R4814" s="3" t="s">
        <v>14071</v>
      </c>
      <c r="S4814" s="4" t="n">
        <v>45747.7898726852</v>
      </c>
      <c r="T4814" s="3" t="s">
        <v>246</v>
      </c>
      <c r="U4814" s="3" t="s">
        <v>246</v>
      </c>
      <c r="V4814" s="3" t="n">
        <v>0</v>
      </c>
      <c r="W4814" s="3" t="n">
        <v>0</v>
      </c>
      <c r="X4814" s="3" t="n">
        <v>0</v>
      </c>
      <c r="Y4814" s="3" t="s">
        <v>30</v>
      </c>
      <c r="Z4814" s="3" t="s">
        <v>30</v>
      </c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  <c r="BD4814" s="3"/>
      <c r="BE4814" s="3"/>
      <c r="BF4814" s="3"/>
      <c r="BG4814" s="3"/>
      <c r="BH4814" s="3"/>
      <c r="BI4814" s="3"/>
      <c r="BJ4814" s="3"/>
    </row>
    <row r="4815" customFormat="false" ht="15.75" hidden="false" customHeight="false" outlineLevel="0" collapsed="false">
      <c r="A4815" s="3" t="n">
        <v>4814</v>
      </c>
      <c r="B4815" s="3" t="s">
        <v>14072</v>
      </c>
      <c r="C4815" s="3" t="s">
        <v>14073</v>
      </c>
      <c r="D4815" s="3" t="n">
        <v>1</v>
      </c>
      <c r="E4815" s="3" t="n">
        <v>0.3582151</v>
      </c>
      <c r="F4815" s="3" t="n">
        <v>38</v>
      </c>
      <c r="G4815" s="3" t="n">
        <v>38</v>
      </c>
      <c r="H4815" s="3" t="n">
        <v>14</v>
      </c>
      <c r="I4815" s="3" t="n">
        <v>14</v>
      </c>
      <c r="J4815" s="3" t="n">
        <v>50</v>
      </c>
      <c r="K4815" s="3" t="n">
        <v>50</v>
      </c>
      <c r="L4815" s="3" t="n">
        <v>5</v>
      </c>
      <c r="M4815" s="3" t="n">
        <v>5</v>
      </c>
      <c r="N4815" s="3" t="n">
        <v>-1</v>
      </c>
      <c r="O4815" s="3" t="n">
        <v>-1</v>
      </c>
      <c r="P4815" s="3" t="n">
        <v>9.1</v>
      </c>
      <c r="Q4815" s="3" t="n">
        <v>24.2</v>
      </c>
      <c r="R4815" s="3" t="s">
        <v>14074</v>
      </c>
      <c r="S4815" s="4" t="n">
        <v>45747.7899074074</v>
      </c>
      <c r="T4815" s="3" t="s">
        <v>29</v>
      </c>
      <c r="U4815" s="3" t="s">
        <v>29</v>
      </c>
      <c r="V4815" s="3" t="n">
        <v>0</v>
      </c>
      <c r="W4815" s="3" t="n">
        <v>0</v>
      </c>
      <c r="X4815" s="3" t="n">
        <v>0</v>
      </c>
      <c r="Y4815" s="3" t="s">
        <v>30</v>
      </c>
      <c r="Z4815" s="3" t="s">
        <v>30</v>
      </c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  <c r="BD4815" s="3"/>
      <c r="BE4815" s="3"/>
      <c r="BF4815" s="3"/>
      <c r="BG4815" s="3"/>
      <c r="BH4815" s="3"/>
      <c r="BI4815" s="3"/>
      <c r="BJ4815" s="3"/>
    </row>
    <row r="4816" customFormat="false" ht="15.75" hidden="false" customHeight="false" outlineLevel="0" collapsed="false">
      <c r="A4816" s="3" t="n">
        <v>4815</v>
      </c>
      <c r="B4816" s="3" t="s">
        <v>14075</v>
      </c>
      <c r="C4816" s="3" t="s">
        <v>14076</v>
      </c>
      <c r="D4816" s="3" t="n">
        <v>1</v>
      </c>
      <c r="E4816" s="3" t="n">
        <v>10.3172727</v>
      </c>
      <c r="F4816" s="3" t="n">
        <v>1417</v>
      </c>
      <c r="G4816" s="3" t="n">
        <v>1417</v>
      </c>
      <c r="H4816" s="3" t="n">
        <v>34</v>
      </c>
      <c r="I4816" s="3" t="n">
        <v>34</v>
      </c>
      <c r="J4816" s="3" t="n">
        <v>1279</v>
      </c>
      <c r="K4816" s="3" t="n">
        <v>1279</v>
      </c>
      <c r="L4816" s="3" t="n">
        <v>54</v>
      </c>
      <c r="M4816" s="3" t="n">
        <v>54</v>
      </c>
      <c r="N4816" s="3" t="n">
        <v>-1</v>
      </c>
      <c r="O4816" s="3" t="n">
        <v>-1</v>
      </c>
      <c r="P4816" s="3" t="n">
        <v>8.9</v>
      </c>
      <c r="Q4816" s="3" t="n">
        <v>24.2</v>
      </c>
      <c r="R4816" s="3" t="s">
        <v>14077</v>
      </c>
      <c r="S4816" s="4" t="n">
        <v>45747.7901273148</v>
      </c>
      <c r="T4816" s="3" t="s">
        <v>246</v>
      </c>
      <c r="U4816" s="3" t="s">
        <v>246</v>
      </c>
      <c r="V4816" s="3" t="n">
        <v>0</v>
      </c>
      <c r="W4816" s="3" t="n">
        <v>0</v>
      </c>
      <c r="X4816" s="3" t="n">
        <v>0</v>
      </c>
      <c r="Y4816" s="3" t="s">
        <v>30</v>
      </c>
      <c r="Z4816" s="3" t="s">
        <v>30</v>
      </c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  <c r="BD4816" s="3"/>
      <c r="BE4816" s="3"/>
      <c r="BF4816" s="3"/>
      <c r="BG4816" s="3"/>
      <c r="BH4816" s="3"/>
      <c r="BI4816" s="3"/>
      <c r="BJ4816" s="3"/>
    </row>
    <row r="4817" customFormat="false" ht="15.75" hidden="false" customHeight="false" outlineLevel="0" collapsed="false">
      <c r="A4817" s="3" t="n">
        <v>4816</v>
      </c>
      <c r="B4817" s="3" t="s">
        <v>14078</v>
      </c>
      <c r="C4817" s="3" t="s">
        <v>14079</v>
      </c>
      <c r="D4817" s="3" t="n">
        <v>1</v>
      </c>
      <c r="E4817" s="3" t="n">
        <v>10.2155104</v>
      </c>
      <c r="F4817" s="3" t="n">
        <v>1417</v>
      </c>
      <c r="G4817" s="3" t="n">
        <v>1417</v>
      </c>
      <c r="H4817" s="3" t="n">
        <v>34</v>
      </c>
      <c r="I4817" s="3" t="n">
        <v>34</v>
      </c>
      <c r="J4817" s="3" t="n">
        <v>1279</v>
      </c>
      <c r="K4817" s="3" t="n">
        <v>1279</v>
      </c>
      <c r="L4817" s="3" t="n">
        <v>54</v>
      </c>
      <c r="M4817" s="3" t="n">
        <v>54</v>
      </c>
      <c r="N4817" s="3" t="n">
        <v>-1</v>
      </c>
      <c r="O4817" s="3" t="n">
        <v>-1</v>
      </c>
      <c r="P4817" s="3" t="n">
        <v>8.9</v>
      </c>
      <c r="Q4817" s="3" t="n">
        <v>24.2</v>
      </c>
      <c r="R4817" s="3" t="s">
        <v>14080</v>
      </c>
      <c r="S4817" s="4" t="n">
        <v>45747.7903472222</v>
      </c>
      <c r="T4817" s="3" t="s">
        <v>246</v>
      </c>
      <c r="U4817" s="3" t="s">
        <v>246</v>
      </c>
      <c r="V4817" s="3" t="n">
        <v>0</v>
      </c>
      <c r="W4817" s="3" t="n">
        <v>0</v>
      </c>
      <c r="X4817" s="3" t="n">
        <v>0</v>
      </c>
      <c r="Y4817" s="3" t="s">
        <v>30</v>
      </c>
      <c r="Z4817" s="3" t="s">
        <v>30</v>
      </c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  <c r="BD4817" s="3"/>
      <c r="BE4817" s="3"/>
      <c r="BF4817" s="3"/>
      <c r="BG4817" s="3"/>
      <c r="BH4817" s="3"/>
      <c r="BI4817" s="3"/>
      <c r="BJ4817" s="3"/>
    </row>
    <row r="4818" customFormat="false" ht="15.75" hidden="false" customHeight="false" outlineLevel="0" collapsed="false">
      <c r="A4818" s="3" t="n">
        <v>4817</v>
      </c>
      <c r="B4818" s="3" t="s">
        <v>14081</v>
      </c>
      <c r="C4818" s="3" t="s">
        <v>14082</v>
      </c>
      <c r="D4818" s="3" t="n">
        <v>1</v>
      </c>
      <c r="E4818" s="3" t="n">
        <v>14.2065273</v>
      </c>
      <c r="F4818" s="3" t="n">
        <v>1485</v>
      </c>
      <c r="G4818" s="3" t="n">
        <v>1485</v>
      </c>
      <c r="H4818" s="3" t="n">
        <v>36</v>
      </c>
      <c r="I4818" s="3" t="n">
        <v>36</v>
      </c>
      <c r="J4818" s="3" t="n">
        <v>1348</v>
      </c>
      <c r="K4818" s="3" t="n">
        <v>1348</v>
      </c>
      <c r="L4818" s="3" t="n">
        <v>58</v>
      </c>
      <c r="M4818" s="3" t="n">
        <v>58</v>
      </c>
      <c r="N4818" s="3" t="n">
        <v>-1</v>
      </c>
      <c r="O4818" s="3" t="n">
        <v>-1</v>
      </c>
      <c r="P4818" s="3" t="n">
        <v>8.9</v>
      </c>
      <c r="Q4818" s="3" t="n">
        <v>24.2</v>
      </c>
      <c r="R4818" s="3" t="s">
        <v>14083</v>
      </c>
      <c r="S4818" s="4" t="n">
        <v>45747.7908449074</v>
      </c>
      <c r="T4818" s="3" t="s">
        <v>246</v>
      </c>
      <c r="U4818" s="3" t="s">
        <v>246</v>
      </c>
      <c r="V4818" s="3" t="n">
        <v>0</v>
      </c>
      <c r="W4818" s="3" t="n">
        <v>0</v>
      </c>
      <c r="X4818" s="3" t="n">
        <v>0</v>
      </c>
      <c r="Y4818" s="3" t="s">
        <v>30</v>
      </c>
      <c r="Z4818" s="3" t="s">
        <v>30</v>
      </c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/>
      <c r="BC4818" s="3"/>
      <c r="BD4818" s="3"/>
      <c r="BE4818" s="3"/>
      <c r="BF4818" s="3"/>
      <c r="BG4818" s="3"/>
      <c r="BH4818" s="3"/>
      <c r="BI4818" s="3"/>
      <c r="BJ4818" s="3"/>
    </row>
    <row r="4819" customFormat="false" ht="15.75" hidden="false" customHeight="false" outlineLevel="0" collapsed="false">
      <c r="A4819" s="3" t="n">
        <v>4818</v>
      </c>
      <c r="B4819" s="3" t="s">
        <v>14084</v>
      </c>
      <c r="C4819" s="3" t="s">
        <v>14085</v>
      </c>
      <c r="D4819" s="3" t="n">
        <v>1</v>
      </c>
      <c r="E4819" s="3" t="n">
        <v>17.3129522</v>
      </c>
      <c r="F4819" s="3" t="n">
        <v>1485</v>
      </c>
      <c r="G4819" s="3" t="n">
        <v>1485</v>
      </c>
      <c r="H4819" s="3" t="n">
        <v>36</v>
      </c>
      <c r="I4819" s="3" t="n">
        <v>36</v>
      </c>
      <c r="J4819" s="3" t="n">
        <v>1348</v>
      </c>
      <c r="K4819" s="3" t="n">
        <v>1348</v>
      </c>
      <c r="L4819" s="3" t="n">
        <v>58</v>
      </c>
      <c r="M4819" s="3" t="n">
        <v>58</v>
      </c>
      <c r="N4819" s="3" t="n">
        <v>-1</v>
      </c>
      <c r="O4819" s="3" t="n">
        <v>-1</v>
      </c>
      <c r="P4819" s="3" t="n">
        <v>8.9</v>
      </c>
      <c r="Q4819" s="3" t="n">
        <v>24.2</v>
      </c>
      <c r="R4819" s="3" t="s">
        <v>14086</v>
      </c>
      <c r="S4819" s="4" t="n">
        <v>45747.791400463</v>
      </c>
      <c r="T4819" s="3" t="s">
        <v>246</v>
      </c>
      <c r="U4819" s="3" t="s">
        <v>246</v>
      </c>
      <c r="V4819" s="3" t="n">
        <v>0</v>
      </c>
      <c r="W4819" s="3" t="n">
        <v>0</v>
      </c>
      <c r="X4819" s="3" t="n">
        <v>0</v>
      </c>
      <c r="Y4819" s="3" t="s">
        <v>30</v>
      </c>
      <c r="Z4819" s="3" t="s">
        <v>30</v>
      </c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  <c r="BD4819" s="3"/>
      <c r="BE4819" s="3"/>
      <c r="BF4819" s="3"/>
      <c r="BG4819" s="3"/>
      <c r="BH4819" s="3"/>
      <c r="BI4819" s="3"/>
      <c r="BJ4819" s="3"/>
    </row>
    <row r="4820" customFormat="false" ht="15.75" hidden="false" customHeight="false" outlineLevel="0" collapsed="false">
      <c r="A4820" s="3" t="n">
        <v>4819</v>
      </c>
      <c r="B4820" s="3" t="s">
        <v>14087</v>
      </c>
      <c r="C4820" s="3" t="s">
        <v>14088</v>
      </c>
      <c r="D4820" s="3" t="n">
        <v>1</v>
      </c>
      <c r="E4820" s="3" t="n">
        <v>14.2990306</v>
      </c>
      <c r="F4820" s="3" t="n">
        <v>1498</v>
      </c>
      <c r="G4820" s="3" t="n">
        <v>1498</v>
      </c>
      <c r="H4820" s="3" t="n">
        <v>37</v>
      </c>
      <c r="I4820" s="3" t="n">
        <v>37</v>
      </c>
      <c r="J4820" s="3" t="n">
        <v>1365</v>
      </c>
      <c r="K4820" s="3" t="n">
        <v>1365</v>
      </c>
      <c r="L4820" s="3" t="n">
        <v>59</v>
      </c>
      <c r="M4820" s="3" t="n">
        <v>59</v>
      </c>
      <c r="N4820" s="3" t="n">
        <v>-1</v>
      </c>
      <c r="O4820" s="3" t="n">
        <v>-1</v>
      </c>
      <c r="P4820" s="3" t="n">
        <v>8.9</v>
      </c>
      <c r="Q4820" s="3" t="n">
        <v>24.2</v>
      </c>
      <c r="R4820" s="3" t="s">
        <v>14089</v>
      </c>
      <c r="S4820" s="4" t="n">
        <v>45747.7918981482</v>
      </c>
      <c r="T4820" s="3" t="s">
        <v>246</v>
      </c>
      <c r="U4820" s="3" t="s">
        <v>246</v>
      </c>
      <c r="V4820" s="3" t="n">
        <v>0</v>
      </c>
      <c r="W4820" s="3" t="n">
        <v>0</v>
      </c>
      <c r="X4820" s="3" t="n">
        <v>0</v>
      </c>
      <c r="Y4820" s="3" t="s">
        <v>30</v>
      </c>
      <c r="Z4820" s="3" t="s">
        <v>30</v>
      </c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  <c r="BD4820" s="3"/>
      <c r="BE4820" s="3"/>
      <c r="BF4820" s="3"/>
      <c r="BG4820" s="3"/>
      <c r="BH4820" s="3"/>
      <c r="BI4820" s="3"/>
      <c r="BJ4820" s="3"/>
    </row>
    <row r="4821" customFormat="false" ht="15.75" hidden="false" customHeight="false" outlineLevel="0" collapsed="false">
      <c r="A4821" s="3" t="n">
        <v>4820</v>
      </c>
      <c r="B4821" s="3" t="s">
        <v>14090</v>
      </c>
      <c r="C4821" s="3" t="s">
        <v>14091</v>
      </c>
      <c r="D4821" s="3" t="n">
        <v>1</v>
      </c>
      <c r="E4821" s="3" t="n">
        <v>13.626665</v>
      </c>
      <c r="F4821" s="3" t="n">
        <v>1498</v>
      </c>
      <c r="G4821" s="3" t="n">
        <v>1498</v>
      </c>
      <c r="H4821" s="3" t="n">
        <v>37</v>
      </c>
      <c r="I4821" s="3" t="n">
        <v>37</v>
      </c>
      <c r="J4821" s="3" t="n">
        <v>1365</v>
      </c>
      <c r="K4821" s="3" t="n">
        <v>1365</v>
      </c>
      <c r="L4821" s="3" t="n">
        <v>59</v>
      </c>
      <c r="M4821" s="3" t="n">
        <v>59</v>
      </c>
      <c r="N4821" s="3" t="n">
        <v>-1</v>
      </c>
      <c r="O4821" s="3" t="n">
        <v>-1</v>
      </c>
      <c r="P4821" s="3" t="n">
        <v>8.9</v>
      </c>
      <c r="Q4821" s="3" t="n">
        <v>24.2</v>
      </c>
      <c r="R4821" s="3" t="s">
        <v>14092</v>
      </c>
      <c r="S4821" s="4" t="n">
        <v>45747.7923726852</v>
      </c>
      <c r="T4821" s="3" t="s">
        <v>246</v>
      </c>
      <c r="U4821" s="3" t="s">
        <v>246</v>
      </c>
      <c r="V4821" s="3" t="n">
        <v>0</v>
      </c>
      <c r="W4821" s="3" t="n">
        <v>0</v>
      </c>
      <c r="X4821" s="3" t="n">
        <v>0</v>
      </c>
      <c r="Y4821" s="3" t="s">
        <v>30</v>
      </c>
      <c r="Z4821" s="3" t="s">
        <v>30</v>
      </c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  <c r="BD4821" s="3"/>
      <c r="BE4821" s="3"/>
      <c r="BF4821" s="3"/>
      <c r="BG4821" s="3"/>
      <c r="BH4821" s="3"/>
      <c r="BI4821" s="3"/>
      <c r="BJ4821" s="3"/>
    </row>
    <row r="4822" customFormat="false" ht="15.75" hidden="false" customHeight="false" outlineLevel="0" collapsed="false">
      <c r="A4822" s="3" t="n">
        <v>4821</v>
      </c>
      <c r="B4822" s="3" t="s">
        <v>14093</v>
      </c>
      <c r="C4822" s="3" t="s">
        <v>14094</v>
      </c>
      <c r="D4822" s="3" t="n">
        <v>1</v>
      </c>
      <c r="E4822" s="3" t="n">
        <v>14.2110938</v>
      </c>
      <c r="F4822" s="3" t="n">
        <v>1498</v>
      </c>
      <c r="G4822" s="3" t="n">
        <v>1498</v>
      </c>
      <c r="H4822" s="3" t="n">
        <v>37</v>
      </c>
      <c r="I4822" s="3" t="n">
        <v>37</v>
      </c>
      <c r="J4822" s="3" t="n">
        <v>1365</v>
      </c>
      <c r="K4822" s="3" t="n">
        <v>1365</v>
      </c>
      <c r="L4822" s="3" t="n">
        <v>59</v>
      </c>
      <c r="M4822" s="3" t="n">
        <v>59</v>
      </c>
      <c r="N4822" s="3" t="n">
        <v>-1</v>
      </c>
      <c r="O4822" s="3" t="n">
        <v>-1</v>
      </c>
      <c r="P4822" s="3" t="n">
        <v>8.9</v>
      </c>
      <c r="Q4822" s="3" t="n">
        <v>24.2</v>
      </c>
      <c r="R4822" s="3" t="s">
        <v>14092</v>
      </c>
      <c r="S4822" s="4" t="n">
        <v>45747.7928587963</v>
      </c>
      <c r="T4822" s="3" t="s">
        <v>246</v>
      </c>
      <c r="U4822" s="3" t="s">
        <v>246</v>
      </c>
      <c r="V4822" s="3" t="n">
        <v>0</v>
      </c>
      <c r="W4822" s="3" t="n">
        <v>0</v>
      </c>
      <c r="X4822" s="3" t="n">
        <v>0</v>
      </c>
      <c r="Y4822" s="3" t="s">
        <v>30</v>
      </c>
      <c r="Z4822" s="3" t="s">
        <v>30</v>
      </c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/>
      <c r="BB4822" s="3"/>
      <c r="BC4822" s="3"/>
      <c r="BD4822" s="3"/>
      <c r="BE4822" s="3"/>
      <c r="BF4822" s="3"/>
      <c r="BG4822" s="3"/>
      <c r="BH4822" s="3"/>
      <c r="BI4822" s="3"/>
      <c r="BJ4822" s="3"/>
    </row>
    <row r="4823" customFormat="false" ht="15.75" hidden="false" customHeight="false" outlineLevel="0" collapsed="false">
      <c r="A4823" s="3" t="n">
        <v>4822</v>
      </c>
      <c r="B4823" s="3" t="s">
        <v>14095</v>
      </c>
      <c r="C4823" s="3" t="s">
        <v>14096</v>
      </c>
      <c r="D4823" s="3" t="n">
        <v>1</v>
      </c>
      <c r="E4823" s="3" t="n">
        <v>13.9648843</v>
      </c>
      <c r="F4823" s="3" t="n">
        <v>1500</v>
      </c>
      <c r="G4823" s="3" t="n">
        <v>1500</v>
      </c>
      <c r="H4823" s="3" t="n">
        <v>37</v>
      </c>
      <c r="I4823" s="3" t="n">
        <v>37</v>
      </c>
      <c r="J4823" s="3" t="n">
        <v>1367</v>
      </c>
      <c r="K4823" s="3" t="n">
        <v>1367</v>
      </c>
      <c r="L4823" s="3" t="n">
        <v>59</v>
      </c>
      <c r="M4823" s="3" t="n">
        <v>59</v>
      </c>
      <c r="N4823" s="3" t="n">
        <v>-1</v>
      </c>
      <c r="O4823" s="3" t="n">
        <v>-1</v>
      </c>
      <c r="P4823" s="3" t="n">
        <v>8.9</v>
      </c>
      <c r="Q4823" s="3" t="n">
        <v>24.2</v>
      </c>
      <c r="R4823" s="3" t="s">
        <v>14097</v>
      </c>
      <c r="S4823" s="4" t="n">
        <v>45747.7933449074</v>
      </c>
      <c r="T4823" s="3" t="s">
        <v>246</v>
      </c>
      <c r="U4823" s="3" t="s">
        <v>246</v>
      </c>
      <c r="V4823" s="3" t="n">
        <v>0</v>
      </c>
      <c r="W4823" s="3" t="n">
        <v>0</v>
      </c>
      <c r="X4823" s="3" t="n">
        <v>0</v>
      </c>
      <c r="Y4823" s="3" t="s">
        <v>30</v>
      </c>
      <c r="Z4823" s="3" t="s">
        <v>30</v>
      </c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  <c r="BD4823" s="3"/>
      <c r="BE4823" s="3"/>
      <c r="BF4823" s="3"/>
      <c r="BG4823" s="3"/>
      <c r="BH4823" s="3"/>
      <c r="BI4823" s="3"/>
      <c r="BJ4823" s="3"/>
    </row>
    <row r="4824" customFormat="false" ht="15.75" hidden="false" customHeight="false" outlineLevel="0" collapsed="false">
      <c r="A4824" s="3" t="n">
        <v>4823</v>
      </c>
      <c r="B4824" s="3" t="s">
        <v>14098</v>
      </c>
      <c r="C4824" s="3" t="s">
        <v>14099</v>
      </c>
      <c r="D4824" s="3" t="n">
        <v>1</v>
      </c>
      <c r="E4824" s="3" t="n">
        <v>2.2478202</v>
      </c>
      <c r="F4824" s="3" t="n">
        <v>31</v>
      </c>
      <c r="G4824" s="3" t="n">
        <v>31</v>
      </c>
      <c r="H4824" s="3" t="n">
        <v>12</v>
      </c>
      <c r="I4824" s="3" t="n">
        <v>12</v>
      </c>
      <c r="J4824" s="3" t="n">
        <v>46</v>
      </c>
      <c r="K4824" s="3" t="n">
        <v>46</v>
      </c>
      <c r="L4824" s="3" t="n">
        <v>11</v>
      </c>
      <c r="M4824" s="3" t="n">
        <v>11</v>
      </c>
      <c r="N4824" s="3" t="n">
        <v>24</v>
      </c>
      <c r="O4824" s="3" t="n">
        <v>-1</v>
      </c>
      <c r="P4824" s="3" t="n">
        <v>9.1</v>
      </c>
      <c r="Q4824" s="3" t="n">
        <v>24.2</v>
      </c>
      <c r="R4824" s="3" t="s">
        <v>14100</v>
      </c>
      <c r="S4824" s="4" t="n">
        <v>45747.7935648148</v>
      </c>
      <c r="T4824" s="3" t="s">
        <v>256</v>
      </c>
      <c r="U4824" s="3" t="s">
        <v>256</v>
      </c>
      <c r="V4824" s="3" t="n">
        <v>1</v>
      </c>
      <c r="W4824" s="3" t="n">
        <v>0</v>
      </c>
      <c r="X4824" s="3" t="n">
        <v>0</v>
      </c>
      <c r="Y4824" s="3" t="s">
        <v>30</v>
      </c>
      <c r="Z4824" s="3" t="s">
        <v>30</v>
      </c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/>
      <c r="BB4824" s="3"/>
      <c r="BC4824" s="3"/>
      <c r="BD4824" s="3"/>
      <c r="BE4824" s="3"/>
      <c r="BF4824" s="3"/>
      <c r="BG4824" s="3"/>
      <c r="BH4824" s="3"/>
      <c r="BI4824" s="3"/>
      <c r="BJ4824" s="3"/>
    </row>
    <row r="4825" customFormat="false" ht="15.75" hidden="false" customHeight="false" outlineLevel="0" collapsed="false">
      <c r="A4825" s="3" t="n">
        <v>4824</v>
      </c>
      <c r="B4825" s="3" t="s">
        <v>14101</v>
      </c>
      <c r="C4825" s="3" t="s">
        <v>14102</v>
      </c>
      <c r="D4825" s="3" t="n">
        <v>1</v>
      </c>
      <c r="E4825" s="3" t="n">
        <v>15.138271</v>
      </c>
      <c r="F4825" s="3" t="n">
        <v>1536</v>
      </c>
      <c r="G4825" s="3" t="n">
        <v>1536</v>
      </c>
      <c r="H4825" s="3" t="n">
        <v>41</v>
      </c>
      <c r="I4825" s="3" t="n">
        <v>41</v>
      </c>
      <c r="J4825" s="3" t="n">
        <v>1408</v>
      </c>
      <c r="K4825" s="3" t="n">
        <v>1408</v>
      </c>
      <c r="L4825" s="3" t="n">
        <v>61</v>
      </c>
      <c r="M4825" s="3" t="n">
        <v>61</v>
      </c>
      <c r="N4825" s="3" t="n">
        <v>-1</v>
      </c>
      <c r="O4825" s="3" t="n">
        <v>-1</v>
      </c>
      <c r="P4825" s="3" t="n">
        <v>8.9</v>
      </c>
      <c r="Q4825" s="3" t="n">
        <v>24.2</v>
      </c>
      <c r="R4825" s="3" t="s">
        <v>14103</v>
      </c>
      <c r="S4825" s="4" t="n">
        <v>45747.7940740741</v>
      </c>
      <c r="T4825" s="3" t="s">
        <v>246</v>
      </c>
      <c r="U4825" s="3" t="s">
        <v>246</v>
      </c>
      <c r="V4825" s="3" t="n">
        <v>0</v>
      </c>
      <c r="W4825" s="3" t="n">
        <v>0</v>
      </c>
      <c r="X4825" s="3" t="n">
        <v>0</v>
      </c>
      <c r="Y4825" s="3" t="s">
        <v>30</v>
      </c>
      <c r="Z4825" s="3" t="s">
        <v>30</v>
      </c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/>
      <c r="BB4825" s="3"/>
      <c r="BC4825" s="3"/>
      <c r="BD4825" s="3"/>
      <c r="BE4825" s="3"/>
      <c r="BF4825" s="3"/>
      <c r="BG4825" s="3"/>
      <c r="BH4825" s="3"/>
      <c r="BI4825" s="3"/>
      <c r="BJ4825" s="3"/>
    </row>
    <row r="4826" customFormat="false" ht="15.75" hidden="false" customHeight="false" outlineLevel="0" collapsed="false">
      <c r="A4826" s="3" t="n">
        <v>4825</v>
      </c>
      <c r="B4826" s="3" t="s">
        <v>14104</v>
      </c>
      <c r="C4826" s="3" t="s">
        <v>14105</v>
      </c>
      <c r="D4826" s="3" t="n">
        <v>1</v>
      </c>
      <c r="E4826" s="3" t="n">
        <v>16.2606562</v>
      </c>
      <c r="F4826" s="3" t="n">
        <v>1536</v>
      </c>
      <c r="G4826" s="3" t="n">
        <v>1536</v>
      </c>
      <c r="H4826" s="3" t="n">
        <v>41</v>
      </c>
      <c r="I4826" s="3" t="n">
        <v>41</v>
      </c>
      <c r="J4826" s="3" t="n">
        <v>1408</v>
      </c>
      <c r="K4826" s="3" t="n">
        <v>1408</v>
      </c>
      <c r="L4826" s="3" t="n">
        <v>61</v>
      </c>
      <c r="M4826" s="3" t="n">
        <v>61</v>
      </c>
      <c r="N4826" s="3" t="n">
        <v>-1</v>
      </c>
      <c r="O4826" s="3" t="n">
        <v>-1</v>
      </c>
      <c r="P4826" s="3" t="n">
        <v>8.9</v>
      </c>
      <c r="Q4826" s="3" t="n">
        <v>24.2</v>
      </c>
      <c r="R4826" s="3" t="s">
        <v>14103</v>
      </c>
      <c r="S4826" s="4" t="n">
        <v>45747.7946296296</v>
      </c>
      <c r="T4826" s="3" t="s">
        <v>246</v>
      </c>
      <c r="U4826" s="3" t="s">
        <v>246</v>
      </c>
      <c r="V4826" s="3" t="n">
        <v>0</v>
      </c>
      <c r="W4826" s="3" t="n">
        <v>0</v>
      </c>
      <c r="X4826" s="3" t="n">
        <v>0</v>
      </c>
      <c r="Y4826" s="3" t="s">
        <v>30</v>
      </c>
      <c r="Z4826" s="3" t="s">
        <v>30</v>
      </c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/>
      <c r="BB4826" s="3"/>
      <c r="BC4826" s="3"/>
      <c r="BD4826" s="3"/>
      <c r="BE4826" s="3"/>
      <c r="BF4826" s="3"/>
      <c r="BG4826" s="3"/>
      <c r="BH4826" s="3"/>
      <c r="BI4826" s="3"/>
      <c r="BJ4826" s="3"/>
    </row>
    <row r="4827" customFormat="false" ht="15.75" hidden="false" customHeight="false" outlineLevel="0" collapsed="false">
      <c r="A4827" s="3" t="n">
        <v>4826</v>
      </c>
      <c r="B4827" s="3" t="s">
        <v>14106</v>
      </c>
      <c r="C4827" s="3" t="s">
        <v>14107</v>
      </c>
      <c r="D4827" s="3" t="n">
        <v>1</v>
      </c>
      <c r="E4827" s="3" t="n">
        <v>14.7591988</v>
      </c>
      <c r="F4827" s="3" t="n">
        <v>1536</v>
      </c>
      <c r="G4827" s="3" t="n">
        <v>1536</v>
      </c>
      <c r="H4827" s="3" t="n">
        <v>41</v>
      </c>
      <c r="I4827" s="3" t="n">
        <v>41</v>
      </c>
      <c r="J4827" s="3" t="n">
        <v>1408</v>
      </c>
      <c r="K4827" s="3" t="n">
        <v>1408</v>
      </c>
      <c r="L4827" s="3" t="n">
        <v>61</v>
      </c>
      <c r="M4827" s="3" t="n">
        <v>61</v>
      </c>
      <c r="N4827" s="3" t="n">
        <v>-1</v>
      </c>
      <c r="O4827" s="3" t="n">
        <v>-1</v>
      </c>
      <c r="P4827" s="3" t="n">
        <v>8.9</v>
      </c>
      <c r="Q4827" s="3" t="n">
        <v>24.2</v>
      </c>
      <c r="R4827" s="3" t="s">
        <v>14103</v>
      </c>
      <c r="S4827" s="4" t="n">
        <v>45747.795150463</v>
      </c>
      <c r="T4827" s="3" t="s">
        <v>246</v>
      </c>
      <c r="U4827" s="3" t="s">
        <v>246</v>
      </c>
      <c r="V4827" s="3" t="n">
        <v>0</v>
      </c>
      <c r="W4827" s="3" t="n">
        <v>0</v>
      </c>
      <c r="X4827" s="3" t="n">
        <v>0</v>
      </c>
      <c r="Y4827" s="3" t="s">
        <v>30</v>
      </c>
      <c r="Z4827" s="3" t="s">
        <v>30</v>
      </c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/>
      <c r="BB4827" s="3"/>
      <c r="BC4827" s="3"/>
      <c r="BD4827" s="3"/>
      <c r="BE4827" s="3"/>
      <c r="BF4827" s="3"/>
      <c r="BG4827" s="3"/>
      <c r="BH4827" s="3"/>
      <c r="BI4827" s="3"/>
      <c r="BJ4827" s="3"/>
    </row>
    <row r="4828" customFormat="false" ht="15.75" hidden="false" customHeight="false" outlineLevel="0" collapsed="false">
      <c r="A4828" s="3" t="n">
        <v>4827</v>
      </c>
      <c r="B4828" s="3" t="s">
        <v>14108</v>
      </c>
      <c r="C4828" s="3" t="s">
        <v>14109</v>
      </c>
      <c r="D4828" s="3" t="n">
        <v>1</v>
      </c>
      <c r="E4828" s="3" t="n">
        <v>0.0464876</v>
      </c>
      <c r="F4828" s="3" t="n">
        <v>5</v>
      </c>
      <c r="G4828" s="3" t="n">
        <v>5</v>
      </c>
      <c r="H4828" s="3" t="n">
        <v>3</v>
      </c>
      <c r="I4828" s="3" t="n">
        <v>3</v>
      </c>
      <c r="J4828" s="3" t="n">
        <v>3</v>
      </c>
      <c r="K4828" s="3" t="n">
        <v>3</v>
      </c>
      <c r="L4828" s="3" t="n">
        <v>0</v>
      </c>
      <c r="M4828" s="3" t="n">
        <v>0</v>
      </c>
      <c r="N4828" s="3" t="n">
        <v>0</v>
      </c>
      <c r="O4828" s="3" t="n">
        <v>0</v>
      </c>
      <c r="P4828" s="3" t="n">
        <v>9.1</v>
      </c>
      <c r="Q4828" s="3" t="n">
        <v>24.2</v>
      </c>
      <c r="R4828" s="3" t="s">
        <v>14110</v>
      </c>
      <c r="S4828" s="4" t="n">
        <v>45747.7951967593</v>
      </c>
      <c r="T4828" s="3" t="s">
        <v>37</v>
      </c>
      <c r="U4828" s="3" t="s">
        <v>37</v>
      </c>
      <c r="V4828" s="3" t="n">
        <v>1</v>
      </c>
      <c r="W4828" s="3" t="n">
        <v>1</v>
      </c>
      <c r="X4828" s="3" t="n">
        <v>0</v>
      </c>
      <c r="Y4828" s="3" t="s">
        <v>81</v>
      </c>
      <c r="Z4828" s="3" t="s">
        <v>81</v>
      </c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3"/>
      <c r="BB4828" s="3"/>
      <c r="BC4828" s="3"/>
      <c r="BD4828" s="3"/>
      <c r="BE4828" s="3"/>
      <c r="BF4828" s="3"/>
      <c r="BG4828" s="3"/>
      <c r="BH4828" s="3"/>
      <c r="BI4828" s="3"/>
      <c r="BJ4828" s="3"/>
    </row>
    <row r="4829" customFormat="false" ht="15.75" hidden="false" customHeight="false" outlineLevel="0" collapsed="false">
      <c r="A4829" s="3" t="n">
        <v>4828</v>
      </c>
      <c r="B4829" s="3" t="s">
        <v>14111</v>
      </c>
      <c r="C4829" s="3" t="s">
        <v>14112</v>
      </c>
      <c r="D4829" s="3" t="n">
        <v>1</v>
      </c>
      <c r="E4829" s="3" t="n">
        <v>0.0626077</v>
      </c>
      <c r="F4829" s="3" t="n">
        <v>7</v>
      </c>
      <c r="G4829" s="3" t="n">
        <v>7</v>
      </c>
      <c r="H4829" s="3" t="n">
        <v>3</v>
      </c>
      <c r="I4829" s="3" t="n">
        <v>3</v>
      </c>
      <c r="J4829" s="3" t="n">
        <v>5</v>
      </c>
      <c r="K4829" s="3" t="n">
        <v>5</v>
      </c>
      <c r="L4829" s="3" t="n">
        <v>0</v>
      </c>
      <c r="M4829" s="3" t="n">
        <v>0</v>
      </c>
      <c r="N4829" s="3" t="n">
        <v>0</v>
      </c>
      <c r="O4829" s="3" t="n">
        <v>0</v>
      </c>
      <c r="P4829" s="3" t="n">
        <v>9.1</v>
      </c>
      <c r="Q4829" s="3" t="n">
        <v>24.2</v>
      </c>
      <c r="R4829" s="3" t="s">
        <v>14113</v>
      </c>
      <c r="S4829" s="4" t="n">
        <v>45747.7952546296</v>
      </c>
      <c r="T4829" s="3" t="s">
        <v>37</v>
      </c>
      <c r="U4829" s="3" t="s">
        <v>37</v>
      </c>
      <c r="V4829" s="3" t="n">
        <v>1</v>
      </c>
      <c r="W4829" s="3" t="n">
        <v>1</v>
      </c>
      <c r="X4829" s="3" t="n">
        <v>0</v>
      </c>
      <c r="Y4829" s="3" t="s">
        <v>81</v>
      </c>
      <c r="Z4829" s="3" t="s">
        <v>81</v>
      </c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  <c r="BD4829" s="3"/>
      <c r="BE4829" s="3"/>
      <c r="BF4829" s="3"/>
      <c r="BG4829" s="3"/>
      <c r="BH4829" s="3"/>
      <c r="BI4829" s="3"/>
      <c r="BJ4829" s="3"/>
    </row>
    <row r="4830" customFormat="false" ht="15.75" hidden="false" customHeight="false" outlineLevel="0" collapsed="false">
      <c r="A4830" s="3" t="n">
        <v>4829</v>
      </c>
      <c r="B4830" s="3" t="s">
        <v>14114</v>
      </c>
      <c r="C4830" s="3" t="s">
        <v>14115</v>
      </c>
      <c r="D4830" s="3" t="n">
        <v>1</v>
      </c>
      <c r="E4830" s="3" t="n">
        <v>0.1341572</v>
      </c>
      <c r="F4830" s="3" t="n">
        <v>19</v>
      </c>
      <c r="G4830" s="3" t="n">
        <v>19</v>
      </c>
      <c r="H4830" s="3" t="n">
        <v>8</v>
      </c>
      <c r="I4830" s="3" t="n">
        <v>8</v>
      </c>
      <c r="J4830" s="3" t="n">
        <v>18</v>
      </c>
      <c r="K4830" s="3" t="n">
        <v>18</v>
      </c>
      <c r="L4830" s="3" t="n">
        <v>2</v>
      </c>
      <c r="M4830" s="3" t="n">
        <v>2</v>
      </c>
      <c r="N4830" s="3" t="n">
        <v>3</v>
      </c>
      <c r="O4830" s="3" t="n">
        <v>-1</v>
      </c>
      <c r="P4830" s="3" t="n">
        <v>9.1</v>
      </c>
      <c r="Q4830" s="3" t="n">
        <v>24.2</v>
      </c>
      <c r="R4830" s="3" t="s">
        <v>14116</v>
      </c>
      <c r="S4830" s="4" t="n">
        <v>45747.7953125</v>
      </c>
      <c r="T4830" s="3" t="s">
        <v>37</v>
      </c>
      <c r="U4830" s="3" t="s">
        <v>37</v>
      </c>
      <c r="V4830" s="3" t="n">
        <v>1</v>
      </c>
      <c r="W4830" s="3" t="n">
        <v>0</v>
      </c>
      <c r="X4830" s="3" t="n">
        <v>0</v>
      </c>
      <c r="Y4830" s="3" t="s">
        <v>10544</v>
      </c>
      <c r="Z4830" s="3" t="s">
        <v>30</v>
      </c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/>
      <c r="BB4830" s="3"/>
      <c r="BC4830" s="3"/>
      <c r="BD4830" s="3"/>
      <c r="BE4830" s="3"/>
      <c r="BF4830" s="3"/>
      <c r="BG4830" s="3"/>
      <c r="BH4830" s="3"/>
      <c r="BI4830" s="3"/>
      <c r="BJ4830" s="3"/>
    </row>
    <row r="4831" customFormat="false" ht="15.75" hidden="false" customHeight="false" outlineLevel="0" collapsed="false">
      <c r="A4831" s="3" t="n">
        <v>4830</v>
      </c>
      <c r="B4831" s="3" t="s">
        <v>14117</v>
      </c>
      <c r="C4831" s="3" t="s">
        <v>14118</v>
      </c>
      <c r="D4831" s="3" t="n">
        <v>1</v>
      </c>
      <c r="E4831" s="3" t="n">
        <v>0.1450613</v>
      </c>
      <c r="F4831" s="3" t="n">
        <v>19</v>
      </c>
      <c r="G4831" s="3" t="n">
        <v>19</v>
      </c>
      <c r="H4831" s="3" t="n">
        <v>8</v>
      </c>
      <c r="I4831" s="3" t="n">
        <v>8</v>
      </c>
      <c r="J4831" s="3" t="n">
        <v>18</v>
      </c>
      <c r="K4831" s="3" t="n">
        <v>18</v>
      </c>
      <c r="L4831" s="3" t="n">
        <v>2</v>
      </c>
      <c r="M4831" s="3" t="n">
        <v>2</v>
      </c>
      <c r="N4831" s="3" t="n">
        <v>3</v>
      </c>
      <c r="O4831" s="3" t="n">
        <v>-1</v>
      </c>
      <c r="P4831" s="3" t="n">
        <v>9.1</v>
      </c>
      <c r="Q4831" s="3" t="n">
        <v>24.2</v>
      </c>
      <c r="R4831" s="3" t="s">
        <v>14119</v>
      </c>
      <c r="S4831" s="4" t="n">
        <v>45747.7953587963</v>
      </c>
      <c r="T4831" s="3" t="s">
        <v>37</v>
      </c>
      <c r="U4831" s="3" t="s">
        <v>37</v>
      </c>
      <c r="V4831" s="3" t="n">
        <v>1</v>
      </c>
      <c r="W4831" s="3" t="n">
        <v>0</v>
      </c>
      <c r="X4831" s="3" t="n">
        <v>0</v>
      </c>
      <c r="Y4831" s="3" t="s">
        <v>10544</v>
      </c>
      <c r="Z4831" s="3" t="s">
        <v>30</v>
      </c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  <c r="BD4831" s="3"/>
      <c r="BE4831" s="3"/>
      <c r="BF4831" s="3"/>
      <c r="BG4831" s="3"/>
      <c r="BH4831" s="3"/>
      <c r="BI4831" s="3"/>
      <c r="BJ4831" s="3"/>
    </row>
    <row r="4832" customFormat="false" ht="15.75" hidden="false" customHeight="false" outlineLevel="0" collapsed="false">
      <c r="A4832" s="3" t="n">
        <v>4831</v>
      </c>
      <c r="B4832" s="3" t="s">
        <v>14120</v>
      </c>
      <c r="C4832" s="3" t="s">
        <v>14121</v>
      </c>
      <c r="D4832" s="3" t="n">
        <v>1</v>
      </c>
      <c r="E4832" s="3" t="n">
        <v>0.2439098</v>
      </c>
      <c r="F4832" s="3" t="n">
        <v>23</v>
      </c>
      <c r="G4832" s="3" t="n">
        <v>23</v>
      </c>
      <c r="H4832" s="3" t="n">
        <v>8</v>
      </c>
      <c r="I4832" s="3" t="n">
        <v>8</v>
      </c>
      <c r="J4832" s="3" t="n">
        <v>21</v>
      </c>
      <c r="K4832" s="3" t="n">
        <v>21</v>
      </c>
      <c r="L4832" s="3" t="n">
        <v>3</v>
      </c>
      <c r="M4832" s="3" t="n">
        <v>3</v>
      </c>
      <c r="N4832" s="3" t="n">
        <v>3</v>
      </c>
      <c r="O4832" s="3" t="n">
        <v>-1</v>
      </c>
      <c r="P4832" s="3" t="n">
        <v>9.1</v>
      </c>
      <c r="Q4832" s="3" t="n">
        <v>24.2</v>
      </c>
      <c r="R4832" s="3" t="s">
        <v>14122</v>
      </c>
      <c r="S4832" s="4" t="n">
        <v>45747.7954166667</v>
      </c>
      <c r="T4832" s="3" t="s">
        <v>37</v>
      </c>
      <c r="U4832" s="3" t="s">
        <v>37</v>
      </c>
      <c r="V4832" s="3" t="n">
        <v>1</v>
      </c>
      <c r="W4832" s="3" t="n">
        <v>0</v>
      </c>
      <c r="X4832" s="3" t="n">
        <v>0</v>
      </c>
      <c r="Y4832" s="3" t="s">
        <v>10544</v>
      </c>
      <c r="Z4832" s="3" t="s">
        <v>30</v>
      </c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3"/>
      <c r="BB4832" s="3"/>
      <c r="BC4832" s="3"/>
      <c r="BD4832" s="3"/>
      <c r="BE4832" s="3"/>
      <c r="BF4832" s="3"/>
      <c r="BG4832" s="3"/>
      <c r="BH4832" s="3"/>
      <c r="BI4832" s="3"/>
      <c r="BJ4832" s="3"/>
    </row>
    <row r="4833" customFormat="false" ht="15.75" hidden="false" customHeight="false" outlineLevel="0" collapsed="false">
      <c r="A4833" s="3" t="n">
        <v>4832</v>
      </c>
      <c r="B4833" s="3" t="s">
        <v>14123</v>
      </c>
      <c r="C4833" s="3" t="s">
        <v>14124</v>
      </c>
      <c r="D4833" s="3" t="n">
        <v>1</v>
      </c>
      <c r="E4833" s="3" t="n">
        <v>0.1493702</v>
      </c>
      <c r="F4833" s="3" t="n">
        <v>23</v>
      </c>
      <c r="G4833" s="3" t="n">
        <v>23</v>
      </c>
      <c r="H4833" s="3" t="n">
        <v>8</v>
      </c>
      <c r="I4833" s="3" t="n">
        <v>8</v>
      </c>
      <c r="J4833" s="3" t="n">
        <v>21</v>
      </c>
      <c r="K4833" s="3" t="n">
        <v>21</v>
      </c>
      <c r="L4833" s="3" t="n">
        <v>3</v>
      </c>
      <c r="M4833" s="3" t="n">
        <v>3</v>
      </c>
      <c r="N4833" s="3" t="n">
        <v>3</v>
      </c>
      <c r="O4833" s="3" t="n">
        <v>-1</v>
      </c>
      <c r="P4833" s="3" t="n">
        <v>9.1</v>
      </c>
      <c r="Q4833" s="3" t="n">
        <v>24.2</v>
      </c>
      <c r="R4833" s="3" t="s">
        <v>14125</v>
      </c>
      <c r="S4833" s="4" t="n">
        <v>45747.795462963</v>
      </c>
      <c r="T4833" s="3" t="s">
        <v>37</v>
      </c>
      <c r="U4833" s="3" t="s">
        <v>37</v>
      </c>
      <c r="V4833" s="3" t="n">
        <v>1</v>
      </c>
      <c r="W4833" s="3" t="n">
        <v>0</v>
      </c>
      <c r="X4833" s="3" t="n">
        <v>0</v>
      </c>
      <c r="Y4833" s="3" t="s">
        <v>10544</v>
      </c>
      <c r="Z4833" s="3" t="s">
        <v>30</v>
      </c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  <c r="BD4833" s="3"/>
      <c r="BE4833" s="3"/>
      <c r="BF4833" s="3"/>
      <c r="BG4833" s="3"/>
      <c r="BH4833" s="3"/>
      <c r="BI4833" s="3"/>
      <c r="BJ4833" s="3"/>
    </row>
    <row r="4834" customFormat="false" ht="15.75" hidden="false" customHeight="false" outlineLevel="0" collapsed="false">
      <c r="A4834" s="3" t="n">
        <v>4833</v>
      </c>
      <c r="B4834" s="3" t="s">
        <v>14126</v>
      </c>
      <c r="C4834" s="3" t="s">
        <v>14127</v>
      </c>
      <c r="D4834" s="3" t="n">
        <v>1</v>
      </c>
      <c r="E4834" s="3" t="n">
        <v>0.1492355</v>
      </c>
      <c r="F4834" s="3" t="n">
        <v>23</v>
      </c>
      <c r="G4834" s="3" t="n">
        <v>23</v>
      </c>
      <c r="H4834" s="3" t="n">
        <v>8</v>
      </c>
      <c r="I4834" s="3" t="n">
        <v>8</v>
      </c>
      <c r="J4834" s="3" t="n">
        <v>21</v>
      </c>
      <c r="K4834" s="3" t="n">
        <v>21</v>
      </c>
      <c r="L4834" s="3" t="n">
        <v>3</v>
      </c>
      <c r="M4834" s="3" t="n">
        <v>3</v>
      </c>
      <c r="N4834" s="3" t="n">
        <v>3</v>
      </c>
      <c r="O4834" s="3" t="n">
        <v>-1</v>
      </c>
      <c r="P4834" s="3" t="n">
        <v>9.1</v>
      </c>
      <c r="Q4834" s="3" t="n">
        <v>24.2</v>
      </c>
      <c r="R4834" s="3" t="s">
        <v>14128</v>
      </c>
      <c r="S4834" s="4" t="n">
        <v>45747.7955092593</v>
      </c>
      <c r="T4834" s="3" t="s">
        <v>37</v>
      </c>
      <c r="U4834" s="3" t="s">
        <v>37</v>
      </c>
      <c r="V4834" s="3" t="n">
        <v>1</v>
      </c>
      <c r="W4834" s="3" t="n">
        <v>0</v>
      </c>
      <c r="X4834" s="3" t="n">
        <v>0</v>
      </c>
      <c r="Y4834" s="3" t="s">
        <v>10544</v>
      </c>
      <c r="Z4834" s="3" t="s">
        <v>30</v>
      </c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/>
      <c r="BB4834" s="3"/>
      <c r="BC4834" s="3"/>
      <c r="BD4834" s="3"/>
      <c r="BE4834" s="3"/>
      <c r="BF4834" s="3"/>
      <c r="BG4834" s="3"/>
      <c r="BH4834" s="3"/>
      <c r="BI4834" s="3"/>
      <c r="BJ4834" s="3"/>
    </row>
    <row r="4835" customFormat="false" ht="15.75" hidden="false" customHeight="false" outlineLevel="0" collapsed="false">
      <c r="A4835" s="3" t="n">
        <v>4834</v>
      </c>
      <c r="B4835" s="3" t="s">
        <v>14129</v>
      </c>
      <c r="C4835" s="3" t="s">
        <v>14130</v>
      </c>
      <c r="D4835" s="3" t="n">
        <v>1</v>
      </c>
      <c r="E4835" s="3" t="n">
        <v>0.1424038</v>
      </c>
      <c r="F4835" s="3" t="n">
        <v>23</v>
      </c>
      <c r="G4835" s="3" t="n">
        <v>23</v>
      </c>
      <c r="H4835" s="3" t="n">
        <v>8</v>
      </c>
      <c r="I4835" s="3" t="n">
        <v>8</v>
      </c>
      <c r="J4835" s="3" t="n">
        <v>21</v>
      </c>
      <c r="K4835" s="3" t="n">
        <v>21</v>
      </c>
      <c r="L4835" s="3" t="n">
        <v>3</v>
      </c>
      <c r="M4835" s="3" t="n">
        <v>3</v>
      </c>
      <c r="N4835" s="3" t="n">
        <v>3</v>
      </c>
      <c r="O4835" s="3" t="n">
        <v>-1</v>
      </c>
      <c r="P4835" s="3" t="n">
        <v>9.1</v>
      </c>
      <c r="Q4835" s="3" t="n">
        <v>24.2</v>
      </c>
      <c r="R4835" s="3" t="s">
        <v>14131</v>
      </c>
      <c r="S4835" s="4" t="n">
        <v>45747.7955555556</v>
      </c>
      <c r="T4835" s="3" t="s">
        <v>37</v>
      </c>
      <c r="U4835" s="3" t="s">
        <v>37</v>
      </c>
      <c r="V4835" s="3" t="n">
        <v>1</v>
      </c>
      <c r="W4835" s="3" t="n">
        <v>0</v>
      </c>
      <c r="X4835" s="3" t="n">
        <v>0</v>
      </c>
      <c r="Y4835" s="3" t="s">
        <v>10544</v>
      </c>
      <c r="Z4835" s="3" t="s">
        <v>30</v>
      </c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  <c r="BD4835" s="3"/>
      <c r="BE4835" s="3"/>
      <c r="BF4835" s="3"/>
      <c r="BG4835" s="3"/>
      <c r="BH4835" s="3"/>
      <c r="BI4835" s="3"/>
      <c r="BJ4835" s="3"/>
    </row>
    <row r="4836" customFormat="false" ht="15.75" hidden="false" customHeight="false" outlineLevel="0" collapsed="false">
      <c r="A4836" s="3" t="n">
        <v>4835</v>
      </c>
      <c r="B4836" s="3" t="s">
        <v>14132</v>
      </c>
      <c r="C4836" s="3" t="s">
        <v>14133</v>
      </c>
      <c r="D4836" s="3" t="n">
        <v>1</v>
      </c>
      <c r="E4836" s="3" t="n">
        <v>0.1419011</v>
      </c>
      <c r="F4836" s="3" t="n">
        <v>23</v>
      </c>
      <c r="G4836" s="3" t="n">
        <v>23</v>
      </c>
      <c r="H4836" s="3" t="n">
        <v>8</v>
      </c>
      <c r="I4836" s="3" t="n">
        <v>8</v>
      </c>
      <c r="J4836" s="3" t="n">
        <v>21</v>
      </c>
      <c r="K4836" s="3" t="n">
        <v>21</v>
      </c>
      <c r="L4836" s="3" t="n">
        <v>3</v>
      </c>
      <c r="M4836" s="3" t="n">
        <v>3</v>
      </c>
      <c r="N4836" s="3" t="n">
        <v>4</v>
      </c>
      <c r="O4836" s="3" t="n">
        <v>-1</v>
      </c>
      <c r="P4836" s="3" t="n">
        <v>9.1</v>
      </c>
      <c r="Q4836" s="3" t="n">
        <v>24.2</v>
      </c>
      <c r="R4836" s="3" t="s">
        <v>14134</v>
      </c>
      <c r="S4836" s="4" t="n">
        <v>45747.7956134259</v>
      </c>
      <c r="T4836" s="3" t="s">
        <v>37</v>
      </c>
      <c r="U4836" s="3" t="s">
        <v>37</v>
      </c>
      <c r="V4836" s="3" t="n">
        <v>1</v>
      </c>
      <c r="W4836" s="3" t="n">
        <v>0</v>
      </c>
      <c r="X4836" s="3" t="n">
        <v>0</v>
      </c>
      <c r="Y4836" s="3" t="s">
        <v>10544</v>
      </c>
      <c r="Z4836" s="3" t="s">
        <v>30</v>
      </c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3"/>
      <c r="BB4836" s="3"/>
      <c r="BC4836" s="3"/>
      <c r="BD4836" s="3"/>
      <c r="BE4836" s="3"/>
      <c r="BF4836" s="3"/>
      <c r="BG4836" s="3"/>
      <c r="BH4836" s="3"/>
      <c r="BI4836" s="3"/>
      <c r="BJ4836" s="3"/>
    </row>
    <row r="4837" customFormat="false" ht="15.75" hidden="false" customHeight="false" outlineLevel="0" collapsed="false">
      <c r="A4837" s="3" t="n">
        <v>4836</v>
      </c>
      <c r="B4837" s="3" t="s">
        <v>14135</v>
      </c>
      <c r="C4837" s="3" t="s">
        <v>14136</v>
      </c>
      <c r="D4837" s="3" t="n">
        <v>1</v>
      </c>
      <c r="E4837" s="3" t="n">
        <v>0.1414117</v>
      </c>
      <c r="F4837" s="3" t="n">
        <v>23</v>
      </c>
      <c r="G4837" s="3" t="n">
        <v>23</v>
      </c>
      <c r="H4837" s="3" t="n">
        <v>8</v>
      </c>
      <c r="I4837" s="3" t="n">
        <v>8</v>
      </c>
      <c r="J4837" s="3" t="n">
        <v>21</v>
      </c>
      <c r="K4837" s="3" t="n">
        <v>21</v>
      </c>
      <c r="L4837" s="3" t="n">
        <v>3</v>
      </c>
      <c r="M4837" s="3" t="n">
        <v>3</v>
      </c>
      <c r="N4837" s="3" t="n">
        <v>5</v>
      </c>
      <c r="O4837" s="3" t="n">
        <v>-1</v>
      </c>
      <c r="P4837" s="3" t="n">
        <v>9.1</v>
      </c>
      <c r="Q4837" s="3" t="n">
        <v>24.2</v>
      </c>
      <c r="R4837" s="3" t="s">
        <v>14137</v>
      </c>
      <c r="S4837" s="4" t="n">
        <v>45747.7956597222</v>
      </c>
      <c r="T4837" s="3" t="s">
        <v>37</v>
      </c>
      <c r="U4837" s="3" t="s">
        <v>37</v>
      </c>
      <c r="V4837" s="3" t="n">
        <v>1</v>
      </c>
      <c r="W4837" s="3" t="n">
        <v>0</v>
      </c>
      <c r="X4837" s="3" t="n">
        <v>0</v>
      </c>
      <c r="Y4837" s="3" t="s">
        <v>10544</v>
      </c>
      <c r="Z4837" s="3" t="s">
        <v>30</v>
      </c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  <c r="BD4837" s="3"/>
      <c r="BE4837" s="3"/>
      <c r="BF4837" s="3"/>
      <c r="BG4837" s="3"/>
      <c r="BH4837" s="3"/>
      <c r="BI4837" s="3"/>
      <c r="BJ4837" s="3"/>
    </row>
    <row r="4838" customFormat="false" ht="15.75" hidden="false" customHeight="false" outlineLevel="0" collapsed="false">
      <c r="A4838" s="3" t="n">
        <v>4837</v>
      </c>
      <c r="B4838" s="3" t="s">
        <v>14138</v>
      </c>
      <c r="C4838" s="3" t="s">
        <v>14139</v>
      </c>
      <c r="D4838" s="3" t="n">
        <v>1</v>
      </c>
      <c r="E4838" s="3" t="n">
        <v>0.1691755</v>
      </c>
      <c r="F4838" s="3" t="n">
        <v>23</v>
      </c>
      <c r="G4838" s="3" t="n">
        <v>23</v>
      </c>
      <c r="H4838" s="3" t="n">
        <v>8</v>
      </c>
      <c r="I4838" s="3" t="n">
        <v>8</v>
      </c>
      <c r="J4838" s="3" t="n">
        <v>21</v>
      </c>
      <c r="K4838" s="3" t="n">
        <v>21</v>
      </c>
      <c r="L4838" s="3" t="n">
        <v>3</v>
      </c>
      <c r="M4838" s="3" t="n">
        <v>3</v>
      </c>
      <c r="N4838" s="3" t="n">
        <v>5</v>
      </c>
      <c r="O4838" s="3" t="n">
        <v>-1</v>
      </c>
      <c r="P4838" s="3" t="n">
        <v>9.1</v>
      </c>
      <c r="Q4838" s="3" t="n">
        <v>24.2</v>
      </c>
      <c r="R4838" s="3" t="s">
        <v>14140</v>
      </c>
      <c r="S4838" s="4" t="n">
        <v>45747.7957060185</v>
      </c>
      <c r="T4838" s="3" t="s">
        <v>37</v>
      </c>
      <c r="U4838" s="3" t="s">
        <v>37</v>
      </c>
      <c r="V4838" s="3" t="n">
        <v>1</v>
      </c>
      <c r="W4838" s="3" t="n">
        <v>0</v>
      </c>
      <c r="X4838" s="3" t="n">
        <v>0</v>
      </c>
      <c r="Y4838" s="3" t="s">
        <v>10544</v>
      </c>
      <c r="Z4838" s="3" t="s">
        <v>30</v>
      </c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3"/>
      <c r="BB4838" s="3"/>
      <c r="BC4838" s="3"/>
      <c r="BD4838" s="3"/>
      <c r="BE4838" s="3"/>
      <c r="BF4838" s="3"/>
      <c r="BG4838" s="3"/>
      <c r="BH4838" s="3"/>
      <c r="BI4838" s="3"/>
      <c r="BJ4838" s="3"/>
    </row>
    <row r="4839" customFormat="false" ht="15.75" hidden="false" customHeight="false" outlineLevel="0" collapsed="false">
      <c r="A4839" s="3" t="n">
        <v>4838</v>
      </c>
      <c r="B4839" s="3" t="s">
        <v>14141</v>
      </c>
      <c r="C4839" s="3" t="s">
        <v>14142</v>
      </c>
      <c r="D4839" s="3" t="n">
        <v>1</v>
      </c>
      <c r="E4839" s="3" t="n">
        <v>0.1503737</v>
      </c>
      <c r="F4839" s="3" t="n">
        <v>23</v>
      </c>
      <c r="G4839" s="3" t="n">
        <v>23</v>
      </c>
      <c r="H4839" s="3" t="n">
        <v>8</v>
      </c>
      <c r="I4839" s="3" t="n">
        <v>8</v>
      </c>
      <c r="J4839" s="3" t="n">
        <v>21</v>
      </c>
      <c r="K4839" s="3" t="n">
        <v>21</v>
      </c>
      <c r="L4839" s="3" t="n">
        <v>3</v>
      </c>
      <c r="M4839" s="3" t="n">
        <v>3</v>
      </c>
      <c r="N4839" s="3" t="n">
        <v>-1</v>
      </c>
      <c r="O4839" s="3" t="n">
        <v>-1</v>
      </c>
      <c r="P4839" s="3" t="n">
        <v>9.1</v>
      </c>
      <c r="Q4839" s="3" t="n">
        <v>24.2</v>
      </c>
      <c r="R4839" s="3" t="s">
        <v>14143</v>
      </c>
      <c r="S4839" s="4" t="n">
        <v>45747.7957291667</v>
      </c>
      <c r="T4839" s="3" t="s">
        <v>37</v>
      </c>
      <c r="U4839" s="3" t="s">
        <v>37</v>
      </c>
      <c r="V4839" s="3" t="n">
        <v>0</v>
      </c>
      <c r="W4839" s="3" t="n">
        <v>0</v>
      </c>
      <c r="X4839" s="3" t="n">
        <v>0</v>
      </c>
      <c r="Y4839" s="3" t="s">
        <v>30</v>
      </c>
      <c r="Z4839" s="3" t="s">
        <v>30</v>
      </c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  <c r="BD4839" s="3"/>
      <c r="BE4839" s="3"/>
      <c r="BF4839" s="3"/>
      <c r="BG4839" s="3"/>
      <c r="BH4839" s="3"/>
      <c r="BI4839" s="3"/>
      <c r="BJ4839" s="3"/>
    </row>
    <row r="4840" customFormat="false" ht="15.75" hidden="false" customHeight="false" outlineLevel="0" collapsed="false">
      <c r="A4840" s="3" t="n">
        <v>4839</v>
      </c>
      <c r="B4840" s="3" t="s">
        <v>14144</v>
      </c>
      <c r="C4840" s="3" t="s">
        <v>14145</v>
      </c>
      <c r="D4840" s="3" t="n">
        <v>1</v>
      </c>
      <c r="E4840" s="3" t="n">
        <v>0.1618514</v>
      </c>
      <c r="F4840" s="3" t="n">
        <v>12</v>
      </c>
      <c r="G4840" s="3" t="n">
        <v>12</v>
      </c>
      <c r="H4840" s="3" t="n">
        <v>6</v>
      </c>
      <c r="I4840" s="3" t="n">
        <v>6</v>
      </c>
      <c r="J4840" s="3" t="n">
        <v>12</v>
      </c>
      <c r="K4840" s="3" t="n">
        <v>12</v>
      </c>
      <c r="L4840" s="3" t="n">
        <v>1</v>
      </c>
      <c r="M4840" s="3" t="n">
        <v>1</v>
      </c>
      <c r="N4840" s="3" t="n">
        <v>0</v>
      </c>
      <c r="O4840" s="3" t="n">
        <v>0</v>
      </c>
      <c r="P4840" s="3" t="n">
        <v>9.1</v>
      </c>
      <c r="Q4840" s="3" t="n">
        <v>24.2</v>
      </c>
      <c r="R4840" s="3" t="s">
        <v>14146</v>
      </c>
      <c r="S4840" s="4" t="n">
        <v>45747.795775463</v>
      </c>
      <c r="T4840" s="3" t="s">
        <v>37</v>
      </c>
      <c r="U4840" s="3" t="s">
        <v>37</v>
      </c>
      <c r="V4840" s="3" t="n">
        <v>1</v>
      </c>
      <c r="W4840" s="3" t="n">
        <v>1</v>
      </c>
      <c r="X4840" s="3" t="n">
        <v>1</v>
      </c>
      <c r="Y4840" s="3" t="s">
        <v>10544</v>
      </c>
      <c r="Z4840" s="3" t="s">
        <v>10544</v>
      </c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/>
      <c r="BB4840" s="3"/>
      <c r="BC4840" s="3"/>
      <c r="BD4840" s="3"/>
      <c r="BE4840" s="3"/>
      <c r="BF4840" s="3"/>
      <c r="BG4840" s="3"/>
      <c r="BH4840" s="3"/>
      <c r="BI4840" s="3"/>
      <c r="BJ4840" s="3"/>
    </row>
    <row r="4841" customFormat="false" ht="15.75" hidden="false" customHeight="false" outlineLevel="0" collapsed="false">
      <c r="A4841" s="3" t="n">
        <v>4840</v>
      </c>
      <c r="B4841" s="3" t="s">
        <v>14147</v>
      </c>
      <c r="C4841" s="3" t="s">
        <v>14148</v>
      </c>
      <c r="D4841" s="3" t="n">
        <v>1</v>
      </c>
      <c r="E4841" s="3" t="n">
        <v>0.091055</v>
      </c>
      <c r="F4841" s="3" t="n">
        <v>5</v>
      </c>
      <c r="G4841" s="3" t="n">
        <v>5</v>
      </c>
      <c r="H4841" s="3" t="n">
        <v>3</v>
      </c>
      <c r="I4841" s="3" t="n">
        <v>3</v>
      </c>
      <c r="J4841" s="3" t="n">
        <v>3</v>
      </c>
      <c r="K4841" s="3" t="n">
        <v>3</v>
      </c>
      <c r="L4841" s="3" t="n">
        <v>1</v>
      </c>
      <c r="M4841" s="3" t="n">
        <v>1</v>
      </c>
      <c r="N4841" s="3" t="n">
        <v>0</v>
      </c>
      <c r="O4841" s="3" t="n">
        <v>0</v>
      </c>
      <c r="P4841" s="3" t="n">
        <v>9.1</v>
      </c>
      <c r="Q4841" s="3" t="n">
        <v>24.2</v>
      </c>
      <c r="R4841" s="3" t="s">
        <v>14149</v>
      </c>
      <c r="S4841" s="4" t="n">
        <v>45747.7958217593</v>
      </c>
      <c r="T4841" s="3" t="s">
        <v>37</v>
      </c>
      <c r="U4841" s="3" t="s">
        <v>37</v>
      </c>
      <c r="V4841" s="3" t="n">
        <v>1</v>
      </c>
      <c r="W4841" s="3" t="n">
        <v>1</v>
      </c>
      <c r="X4841" s="3" t="n">
        <v>1</v>
      </c>
      <c r="Y4841" s="3" t="s">
        <v>81</v>
      </c>
      <c r="Z4841" s="3" t="s">
        <v>81</v>
      </c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  <c r="BD4841" s="3"/>
      <c r="BE4841" s="3"/>
      <c r="BF4841" s="3"/>
      <c r="BG4841" s="3"/>
      <c r="BH4841" s="3"/>
      <c r="BI4841" s="3"/>
      <c r="BJ4841" s="3"/>
    </row>
    <row r="4842" customFormat="false" ht="15.75" hidden="false" customHeight="false" outlineLevel="0" collapsed="false">
      <c r="A4842" s="3" t="n">
        <v>4841</v>
      </c>
      <c r="B4842" s="3" t="s">
        <v>14150</v>
      </c>
      <c r="C4842" s="3" t="s">
        <v>14151</v>
      </c>
      <c r="D4842" s="3" t="n">
        <v>1</v>
      </c>
      <c r="E4842" s="3" t="n">
        <v>0.039785</v>
      </c>
      <c r="F4842" s="3" t="n">
        <v>5</v>
      </c>
      <c r="G4842" s="3" t="n">
        <v>5</v>
      </c>
      <c r="H4842" s="3" t="n">
        <v>3</v>
      </c>
      <c r="I4842" s="3" t="n">
        <v>3</v>
      </c>
      <c r="J4842" s="3" t="n">
        <v>3</v>
      </c>
      <c r="K4842" s="3" t="n">
        <v>3</v>
      </c>
      <c r="L4842" s="3" t="n">
        <v>0</v>
      </c>
      <c r="M4842" s="3" t="n">
        <v>0</v>
      </c>
      <c r="N4842" s="3" t="n">
        <v>0</v>
      </c>
      <c r="O4842" s="3" t="n">
        <v>0</v>
      </c>
      <c r="P4842" s="3" t="n">
        <v>9.1</v>
      </c>
      <c r="Q4842" s="3" t="n">
        <v>24.2</v>
      </c>
      <c r="R4842" s="3" t="s">
        <v>14152</v>
      </c>
      <c r="S4842" s="4" t="n">
        <v>45747.7958796296</v>
      </c>
      <c r="T4842" s="3" t="s">
        <v>37</v>
      </c>
      <c r="U4842" s="3" t="s">
        <v>37</v>
      </c>
      <c r="V4842" s="3" t="n">
        <v>1</v>
      </c>
      <c r="W4842" s="3" t="n">
        <v>1</v>
      </c>
      <c r="X4842" s="3" t="n">
        <v>1</v>
      </c>
      <c r="Y4842" s="3" t="s">
        <v>81</v>
      </c>
      <c r="Z4842" s="3" t="s">
        <v>81</v>
      </c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/>
      <c r="BB4842" s="3"/>
      <c r="BC4842" s="3"/>
      <c r="BD4842" s="3"/>
      <c r="BE4842" s="3"/>
      <c r="BF4842" s="3"/>
      <c r="BG4842" s="3"/>
      <c r="BH4842" s="3"/>
      <c r="BI4842" s="3"/>
      <c r="BJ4842" s="3"/>
    </row>
    <row r="4843" customFormat="false" ht="15.75" hidden="false" customHeight="false" outlineLevel="0" collapsed="false">
      <c r="A4843" s="3" t="n">
        <v>4842</v>
      </c>
      <c r="B4843" s="3" t="s">
        <v>14153</v>
      </c>
      <c r="C4843" s="3" t="s">
        <v>14154</v>
      </c>
      <c r="D4843" s="3" t="n">
        <v>1</v>
      </c>
      <c r="E4843" s="3" t="n">
        <v>0.050449</v>
      </c>
      <c r="F4843" s="3" t="n">
        <v>7</v>
      </c>
      <c r="G4843" s="3" t="n">
        <v>7</v>
      </c>
      <c r="H4843" s="3" t="n">
        <v>4</v>
      </c>
      <c r="I4843" s="3" t="n">
        <v>4</v>
      </c>
      <c r="J4843" s="3" t="n">
        <v>4</v>
      </c>
      <c r="K4843" s="3" t="n">
        <v>4</v>
      </c>
      <c r="L4843" s="3" t="n">
        <v>1</v>
      </c>
      <c r="M4843" s="3" t="n">
        <v>1</v>
      </c>
      <c r="N4843" s="3" t="n">
        <v>0</v>
      </c>
      <c r="O4843" s="3" t="n">
        <v>0</v>
      </c>
      <c r="P4843" s="3" t="n">
        <v>9.1</v>
      </c>
      <c r="Q4843" s="3" t="n">
        <v>24.2</v>
      </c>
      <c r="R4843" s="3" t="s">
        <v>14155</v>
      </c>
      <c r="S4843" s="4" t="n">
        <v>45747.7959259259</v>
      </c>
      <c r="T4843" s="3" t="s">
        <v>37</v>
      </c>
      <c r="U4843" s="3" t="s">
        <v>37</v>
      </c>
      <c r="V4843" s="3" t="n">
        <v>1</v>
      </c>
      <c r="W4843" s="3" t="n">
        <v>1</v>
      </c>
      <c r="X4843" s="3" t="n">
        <v>0</v>
      </c>
      <c r="Y4843" s="3" t="s">
        <v>10544</v>
      </c>
      <c r="Z4843" s="3" t="s">
        <v>81</v>
      </c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/>
      <c r="BD4843" s="3"/>
      <c r="BE4843" s="3"/>
      <c r="BF4843" s="3"/>
      <c r="BG4843" s="3"/>
      <c r="BH4843" s="3"/>
      <c r="BI4843" s="3"/>
      <c r="BJ4843" s="3"/>
    </row>
    <row r="4844" customFormat="false" ht="15.75" hidden="false" customHeight="false" outlineLevel="0" collapsed="false">
      <c r="A4844" s="3" t="n">
        <v>4843</v>
      </c>
      <c r="B4844" s="3" t="s">
        <v>14156</v>
      </c>
      <c r="C4844" s="3" t="s">
        <v>14157</v>
      </c>
      <c r="D4844" s="3" t="n">
        <v>1</v>
      </c>
      <c r="E4844" s="3" t="n">
        <v>0.049294</v>
      </c>
      <c r="F4844" s="3" t="n">
        <v>7</v>
      </c>
      <c r="G4844" s="3" t="n">
        <v>7</v>
      </c>
      <c r="H4844" s="3" t="n">
        <v>4</v>
      </c>
      <c r="I4844" s="3" t="n">
        <v>4</v>
      </c>
      <c r="J4844" s="3" t="n">
        <v>7</v>
      </c>
      <c r="K4844" s="3" t="n">
        <v>7</v>
      </c>
      <c r="L4844" s="3" t="n">
        <v>0</v>
      </c>
      <c r="M4844" s="3" t="n">
        <v>0</v>
      </c>
      <c r="N4844" s="3" t="n">
        <v>0</v>
      </c>
      <c r="O4844" s="3" t="n">
        <v>0</v>
      </c>
      <c r="P4844" s="3" t="n">
        <v>9.1</v>
      </c>
      <c r="Q4844" s="3" t="n">
        <v>24.2</v>
      </c>
      <c r="R4844" s="3" t="s">
        <v>14158</v>
      </c>
      <c r="S4844" s="4" t="n">
        <v>45747.7959837963</v>
      </c>
      <c r="T4844" s="3" t="s">
        <v>37</v>
      </c>
      <c r="U4844" s="3" t="s">
        <v>37</v>
      </c>
      <c r="V4844" s="3" t="n">
        <v>1</v>
      </c>
      <c r="W4844" s="3" t="n">
        <v>1</v>
      </c>
      <c r="X4844" s="3" t="n">
        <v>0</v>
      </c>
      <c r="Y4844" s="3" t="s">
        <v>81</v>
      </c>
      <c r="Z4844" s="3" t="s">
        <v>81</v>
      </c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3"/>
      <c r="BB4844" s="3"/>
      <c r="BC4844" s="3"/>
      <c r="BD4844" s="3"/>
      <c r="BE4844" s="3"/>
      <c r="BF4844" s="3"/>
      <c r="BG4844" s="3"/>
      <c r="BH4844" s="3"/>
      <c r="BI4844" s="3"/>
      <c r="BJ4844" s="3"/>
    </row>
    <row r="4845" customFormat="false" ht="15.75" hidden="false" customHeight="false" outlineLevel="0" collapsed="false">
      <c r="A4845" s="3" t="n">
        <v>4844</v>
      </c>
      <c r="B4845" s="3" t="s">
        <v>14159</v>
      </c>
      <c r="C4845" s="3" t="s">
        <v>14160</v>
      </c>
      <c r="D4845" s="3" t="n">
        <v>1</v>
      </c>
      <c r="E4845" s="3" t="n">
        <v>0.035633</v>
      </c>
      <c r="F4845" s="3" t="n">
        <v>5</v>
      </c>
      <c r="G4845" s="3" t="n">
        <v>5</v>
      </c>
      <c r="H4845" s="3" t="n">
        <v>4</v>
      </c>
      <c r="I4845" s="3" t="n">
        <v>4</v>
      </c>
      <c r="J4845" s="3" t="n">
        <v>3</v>
      </c>
      <c r="K4845" s="3" t="n">
        <v>3</v>
      </c>
      <c r="L4845" s="3" t="n">
        <v>0</v>
      </c>
      <c r="M4845" s="3" t="n">
        <v>0</v>
      </c>
      <c r="N4845" s="3" t="n">
        <v>0</v>
      </c>
      <c r="O4845" s="3" t="n">
        <v>0</v>
      </c>
      <c r="P4845" s="3" t="n">
        <v>9.1</v>
      </c>
      <c r="Q4845" s="3" t="n">
        <v>24.2</v>
      </c>
      <c r="R4845" s="3" t="s">
        <v>14161</v>
      </c>
      <c r="S4845" s="4" t="n">
        <v>45747.7960300926</v>
      </c>
      <c r="T4845" s="3" t="s">
        <v>37</v>
      </c>
      <c r="U4845" s="3" t="s">
        <v>37</v>
      </c>
      <c r="V4845" s="3" t="n">
        <v>1</v>
      </c>
      <c r="W4845" s="3" t="n">
        <v>1</v>
      </c>
      <c r="X4845" s="3" t="n">
        <v>0</v>
      </c>
      <c r="Y4845" s="3" t="s">
        <v>81</v>
      </c>
      <c r="Z4845" s="3" t="s">
        <v>81</v>
      </c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  <c r="BD4845" s="3"/>
      <c r="BE4845" s="3"/>
      <c r="BF4845" s="3"/>
      <c r="BG4845" s="3"/>
      <c r="BH4845" s="3"/>
      <c r="BI4845" s="3"/>
      <c r="BJ4845" s="3"/>
    </row>
    <row r="4846" customFormat="false" ht="15.75" hidden="false" customHeight="false" outlineLevel="0" collapsed="false">
      <c r="A4846" s="3" t="n">
        <v>4845</v>
      </c>
      <c r="B4846" s="3" t="s">
        <v>14162</v>
      </c>
      <c r="C4846" s="3" t="s">
        <v>14163</v>
      </c>
      <c r="D4846" s="3" t="n">
        <v>1</v>
      </c>
      <c r="E4846" s="3" t="n">
        <v>3.3301567</v>
      </c>
      <c r="F4846" s="3" t="n">
        <v>47</v>
      </c>
      <c r="G4846" s="3" t="n">
        <v>47</v>
      </c>
      <c r="H4846" s="3" t="n">
        <v>13</v>
      </c>
      <c r="I4846" s="3" t="n">
        <v>13</v>
      </c>
      <c r="J4846" s="3" t="n">
        <v>87</v>
      </c>
      <c r="K4846" s="3" t="n">
        <v>87</v>
      </c>
      <c r="L4846" s="3" t="n">
        <v>10</v>
      </c>
      <c r="M4846" s="3" t="n">
        <v>10</v>
      </c>
      <c r="N4846" s="3" t="n">
        <v>-1</v>
      </c>
      <c r="O4846" s="3" t="n">
        <v>-1</v>
      </c>
      <c r="P4846" s="3" t="n">
        <v>8.5</v>
      </c>
      <c r="Q4846" s="3" t="n">
        <v>24.2</v>
      </c>
      <c r="R4846" s="3" t="s">
        <v>14164</v>
      </c>
      <c r="S4846" s="4" t="n">
        <v>45747.7961689815</v>
      </c>
      <c r="T4846" s="3" t="s">
        <v>65</v>
      </c>
      <c r="U4846" s="3" t="s">
        <v>65</v>
      </c>
      <c r="V4846" s="3" t="n">
        <v>0</v>
      </c>
      <c r="W4846" s="3" t="n">
        <v>0</v>
      </c>
      <c r="X4846" s="3" t="n">
        <v>0</v>
      </c>
      <c r="Y4846" s="3" t="s">
        <v>30</v>
      </c>
      <c r="Z4846" s="3" t="s">
        <v>30</v>
      </c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/>
      <c r="BD4846" s="3"/>
      <c r="BE4846" s="3"/>
      <c r="BF4846" s="3"/>
      <c r="BG4846" s="3"/>
      <c r="BH4846" s="3"/>
      <c r="BI4846" s="3"/>
      <c r="BJ4846" s="3"/>
    </row>
    <row r="4847" customFormat="false" ht="15.75" hidden="false" customHeight="false" outlineLevel="0" collapsed="false">
      <c r="A4847" s="3" t="n">
        <v>4846</v>
      </c>
      <c r="B4847" s="3" t="s">
        <v>14165</v>
      </c>
      <c r="C4847" s="3" t="s">
        <v>14166</v>
      </c>
      <c r="D4847" s="3" t="n">
        <v>1</v>
      </c>
      <c r="E4847" s="3" t="n">
        <v>9.7071263</v>
      </c>
      <c r="F4847" s="3" t="n">
        <v>326</v>
      </c>
      <c r="G4847" s="3" t="n">
        <v>326</v>
      </c>
      <c r="H4847" s="3" t="n">
        <v>21</v>
      </c>
      <c r="I4847" s="3" t="n">
        <v>21</v>
      </c>
      <c r="J4847" s="3" t="n">
        <v>473</v>
      </c>
      <c r="K4847" s="3" t="n">
        <v>473</v>
      </c>
      <c r="L4847" s="3" t="n">
        <v>68</v>
      </c>
      <c r="M4847" s="3" t="n">
        <v>68</v>
      </c>
      <c r="N4847" s="3" t="n">
        <v>249</v>
      </c>
      <c r="O4847" s="3" t="n">
        <v>-1</v>
      </c>
      <c r="P4847" s="3" t="n">
        <v>8.9</v>
      </c>
      <c r="Q4847" s="3" t="n">
        <v>24.2</v>
      </c>
      <c r="R4847" s="3" t="s">
        <v>14167</v>
      </c>
      <c r="S4847" s="4" t="n">
        <v>45747.7966898148</v>
      </c>
      <c r="T4847" s="3" t="s">
        <v>65</v>
      </c>
      <c r="U4847" s="3" t="s">
        <v>65</v>
      </c>
      <c r="V4847" s="3" t="n">
        <v>1</v>
      </c>
      <c r="W4847" s="3" t="n">
        <v>0</v>
      </c>
      <c r="X4847" s="3" t="n">
        <v>0</v>
      </c>
      <c r="Y4847" s="3" t="s">
        <v>30</v>
      </c>
      <c r="Z4847" s="3" t="s">
        <v>30</v>
      </c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  <c r="BD4847" s="3"/>
      <c r="BE4847" s="3"/>
      <c r="BF4847" s="3"/>
      <c r="BG4847" s="3"/>
      <c r="BH4847" s="3"/>
      <c r="BI4847" s="3"/>
      <c r="BJ4847" s="3"/>
    </row>
    <row r="4848" customFormat="false" ht="15.75" hidden="false" customHeight="false" outlineLevel="0" collapsed="false">
      <c r="A4848" s="3" t="n">
        <v>4847</v>
      </c>
      <c r="B4848" s="3" t="s">
        <v>14168</v>
      </c>
      <c r="C4848" s="3" t="s">
        <v>14169</v>
      </c>
      <c r="D4848" s="3" t="n">
        <v>1</v>
      </c>
      <c r="E4848" s="3" t="n">
        <v>1.1421545</v>
      </c>
      <c r="F4848" s="3" t="n">
        <v>17</v>
      </c>
      <c r="G4848" s="3" t="n">
        <v>17</v>
      </c>
      <c r="H4848" s="3" t="n">
        <v>5</v>
      </c>
      <c r="I4848" s="3" t="n">
        <v>5</v>
      </c>
      <c r="J4848" s="3" t="n">
        <v>31</v>
      </c>
      <c r="K4848" s="3" t="n">
        <v>31</v>
      </c>
      <c r="L4848" s="3" t="n">
        <v>7</v>
      </c>
      <c r="M4848" s="3" t="n">
        <v>7</v>
      </c>
      <c r="N4848" s="3" t="n">
        <v>0</v>
      </c>
      <c r="O4848" s="3" t="n">
        <v>0</v>
      </c>
      <c r="P4848" s="3" t="n">
        <v>8.9</v>
      </c>
      <c r="Q4848" s="3" t="n">
        <v>24.2</v>
      </c>
      <c r="R4848" s="3" t="s">
        <v>14170</v>
      </c>
      <c r="S4848" s="4" t="n">
        <v>45747.7968287037</v>
      </c>
      <c r="T4848" s="3" t="s">
        <v>65</v>
      </c>
      <c r="U4848" s="3" t="s">
        <v>65</v>
      </c>
      <c r="V4848" s="3" t="n">
        <v>1</v>
      </c>
      <c r="W4848" s="3" t="n">
        <v>1</v>
      </c>
      <c r="X4848" s="3" t="n">
        <v>0</v>
      </c>
      <c r="Y4848" s="3" t="s">
        <v>30</v>
      </c>
      <c r="Z4848" s="3" t="s">
        <v>30</v>
      </c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  <c r="BD4848" s="3"/>
      <c r="BE4848" s="3"/>
      <c r="BF4848" s="3"/>
      <c r="BG4848" s="3"/>
      <c r="BH4848" s="3"/>
      <c r="BI4848" s="3"/>
      <c r="BJ4848" s="3"/>
    </row>
    <row r="4849" customFormat="false" ht="15.75" hidden="false" customHeight="false" outlineLevel="0" collapsed="false">
      <c r="A4849" s="3" t="n">
        <v>4848</v>
      </c>
      <c r="B4849" s="3" t="s">
        <v>14171</v>
      </c>
      <c r="C4849" s="3" t="s">
        <v>14172</v>
      </c>
      <c r="D4849" s="3" t="n">
        <v>1</v>
      </c>
      <c r="E4849" s="3" t="n">
        <v>23.3231055</v>
      </c>
      <c r="F4849" s="3" t="n">
        <v>336</v>
      </c>
      <c r="G4849" s="3" t="n">
        <v>336</v>
      </c>
      <c r="H4849" s="3" t="n">
        <v>27</v>
      </c>
      <c r="I4849" s="3" t="n">
        <v>27</v>
      </c>
      <c r="J4849" s="3" t="n">
        <v>526</v>
      </c>
      <c r="K4849" s="3" t="n">
        <v>526</v>
      </c>
      <c r="L4849" s="3" t="n">
        <v>92</v>
      </c>
      <c r="M4849" s="3" t="n">
        <v>92</v>
      </c>
      <c r="N4849" s="3" t="n">
        <v>-1</v>
      </c>
      <c r="O4849" s="3" t="n">
        <v>-1</v>
      </c>
      <c r="P4849" s="3" t="n">
        <v>9.1</v>
      </c>
      <c r="Q4849" s="3" t="n">
        <v>24.2</v>
      </c>
      <c r="R4849" s="3" t="s">
        <v>14173</v>
      </c>
      <c r="S4849" s="4" t="n">
        <v>45747.7976157407</v>
      </c>
      <c r="T4849" s="3" t="s">
        <v>4910</v>
      </c>
      <c r="U4849" s="3" t="s">
        <v>4910</v>
      </c>
      <c r="V4849" s="3" t="n">
        <v>0</v>
      </c>
      <c r="W4849" s="3" t="n">
        <v>0</v>
      </c>
      <c r="X4849" s="3" t="n">
        <v>0</v>
      </c>
      <c r="Y4849" s="3" t="s">
        <v>30</v>
      </c>
      <c r="Z4849" s="3" t="s">
        <v>30</v>
      </c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  <c r="BD4849" s="3"/>
      <c r="BE4849" s="3"/>
      <c r="BF4849" s="3"/>
      <c r="BG4849" s="3"/>
      <c r="BH4849" s="3"/>
      <c r="BI4849" s="3"/>
      <c r="BJ4849" s="3"/>
    </row>
    <row r="4850" customFormat="false" ht="15.75" hidden="false" customHeight="false" outlineLevel="0" collapsed="false">
      <c r="A4850" s="3" t="n">
        <v>4849</v>
      </c>
      <c r="B4850" s="3" t="s">
        <v>14174</v>
      </c>
      <c r="C4850" s="3" t="s">
        <v>14175</v>
      </c>
      <c r="D4850" s="3" t="n">
        <v>1</v>
      </c>
      <c r="E4850" s="3" t="n">
        <v>0.1774559</v>
      </c>
      <c r="F4850" s="3" t="n">
        <v>16</v>
      </c>
      <c r="G4850" s="3" t="n">
        <v>16</v>
      </c>
      <c r="H4850" s="3" t="n">
        <v>10</v>
      </c>
      <c r="I4850" s="3" t="n">
        <v>10</v>
      </c>
      <c r="J4850" s="3" t="n">
        <v>14</v>
      </c>
      <c r="K4850" s="3" t="n">
        <v>14</v>
      </c>
      <c r="L4850" s="3" t="n">
        <v>1</v>
      </c>
      <c r="M4850" s="3" t="n">
        <v>1</v>
      </c>
      <c r="N4850" s="3" t="n">
        <v>-1</v>
      </c>
      <c r="O4850" s="3" t="n">
        <v>-1</v>
      </c>
      <c r="P4850" s="3" t="n">
        <v>9.2</v>
      </c>
      <c r="Q4850" s="3" t="n">
        <v>24.2</v>
      </c>
      <c r="R4850" s="3" t="s">
        <v>14176</v>
      </c>
      <c r="S4850" s="4" t="n">
        <v>45747.7977199074</v>
      </c>
      <c r="T4850" s="3" t="s">
        <v>256</v>
      </c>
      <c r="U4850" s="3" t="s">
        <v>256</v>
      </c>
      <c r="V4850" s="3" t="n">
        <v>0</v>
      </c>
      <c r="W4850" s="3" t="n">
        <v>0</v>
      </c>
      <c r="X4850" s="3" t="n">
        <v>0</v>
      </c>
      <c r="Y4850" s="3" t="s">
        <v>30</v>
      </c>
      <c r="Z4850" s="3" t="s">
        <v>30</v>
      </c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/>
      <c r="BB4850" s="3"/>
      <c r="BC4850" s="3"/>
      <c r="BD4850" s="3"/>
      <c r="BE4850" s="3"/>
      <c r="BF4850" s="3"/>
      <c r="BG4850" s="3"/>
      <c r="BH4850" s="3"/>
      <c r="BI4850" s="3"/>
      <c r="BJ4850" s="3"/>
    </row>
    <row r="4851" customFormat="false" ht="15.75" hidden="false" customHeight="false" outlineLevel="0" collapsed="false">
      <c r="A4851" s="3" t="n">
        <v>4850</v>
      </c>
      <c r="B4851" s="3" t="s">
        <v>14177</v>
      </c>
      <c r="C4851" s="3" t="s">
        <v>14178</v>
      </c>
      <c r="D4851" s="3" t="n">
        <v>1</v>
      </c>
      <c r="E4851" s="3" t="n">
        <v>0.0691539</v>
      </c>
      <c r="F4851" s="3" t="n">
        <v>4</v>
      </c>
      <c r="G4851" s="3" t="n">
        <v>4</v>
      </c>
      <c r="H4851" s="3" t="n">
        <v>3</v>
      </c>
      <c r="I4851" s="3" t="n">
        <v>3</v>
      </c>
      <c r="J4851" s="3" t="n">
        <v>3</v>
      </c>
      <c r="K4851" s="3" t="n">
        <v>3</v>
      </c>
      <c r="L4851" s="3" t="n">
        <v>0</v>
      </c>
      <c r="M4851" s="3" t="n">
        <v>0</v>
      </c>
      <c r="N4851" s="3" t="n">
        <v>-1</v>
      </c>
      <c r="O4851" s="3" t="n">
        <v>-1</v>
      </c>
      <c r="P4851" s="3" t="n">
        <v>9.1</v>
      </c>
      <c r="Q4851" s="3" t="n">
        <v>24.2</v>
      </c>
      <c r="R4851" s="3" t="s">
        <v>14179</v>
      </c>
      <c r="S4851" s="4" t="n">
        <v>45747.7977430556</v>
      </c>
      <c r="T4851" s="3" t="s">
        <v>37</v>
      </c>
      <c r="U4851" s="3" t="s">
        <v>37</v>
      </c>
      <c r="V4851" s="3" t="n">
        <v>0</v>
      </c>
      <c r="W4851" s="3" t="n">
        <v>0</v>
      </c>
      <c r="X4851" s="3" t="n">
        <v>0</v>
      </c>
      <c r="Y4851" s="3" t="s">
        <v>30</v>
      </c>
      <c r="Z4851" s="3" t="s">
        <v>30</v>
      </c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  <c r="BD4851" s="3"/>
      <c r="BE4851" s="3"/>
      <c r="BF4851" s="3"/>
      <c r="BG4851" s="3"/>
      <c r="BH4851" s="3"/>
      <c r="BI4851" s="3"/>
      <c r="BJ4851" s="3"/>
    </row>
    <row r="4852" customFormat="false" ht="15.75" hidden="false" customHeight="false" outlineLevel="0" collapsed="false">
      <c r="A4852" s="3" t="n">
        <v>4851</v>
      </c>
      <c r="B4852" s="3" t="s">
        <v>14180</v>
      </c>
      <c r="C4852" s="3" t="s">
        <v>14181</v>
      </c>
      <c r="D4852" s="3" t="n">
        <v>1</v>
      </c>
      <c r="E4852" s="3" t="n">
        <v>0.0724839</v>
      </c>
      <c r="F4852" s="3" t="n">
        <v>5</v>
      </c>
      <c r="G4852" s="3" t="n">
        <v>5</v>
      </c>
      <c r="H4852" s="3" t="n">
        <v>2</v>
      </c>
      <c r="I4852" s="3" t="n">
        <v>2</v>
      </c>
      <c r="J4852" s="3" t="n">
        <v>3</v>
      </c>
      <c r="K4852" s="3" t="n">
        <v>3</v>
      </c>
      <c r="L4852" s="3" t="n">
        <v>0</v>
      </c>
      <c r="M4852" s="3" t="n">
        <v>0</v>
      </c>
      <c r="N4852" s="3" t="n">
        <v>-1</v>
      </c>
      <c r="O4852" s="3" t="n">
        <v>-1</v>
      </c>
      <c r="P4852" s="3" t="n">
        <v>9.1</v>
      </c>
      <c r="Q4852" s="3" t="n">
        <v>24.2</v>
      </c>
      <c r="R4852" s="3" t="s">
        <v>14182</v>
      </c>
      <c r="S4852" s="4" t="n">
        <v>45747.7977662037</v>
      </c>
      <c r="T4852" s="3" t="s">
        <v>37</v>
      </c>
      <c r="U4852" s="3" t="s">
        <v>37</v>
      </c>
      <c r="V4852" s="3" t="n">
        <v>0</v>
      </c>
      <c r="W4852" s="3" t="n">
        <v>0</v>
      </c>
      <c r="X4852" s="3" t="n">
        <v>0</v>
      </c>
      <c r="Y4852" s="3" t="s">
        <v>30</v>
      </c>
      <c r="Z4852" s="3" t="s">
        <v>30</v>
      </c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  <c r="BD4852" s="3"/>
      <c r="BE4852" s="3"/>
      <c r="BF4852" s="3"/>
      <c r="BG4852" s="3"/>
      <c r="BH4852" s="3"/>
      <c r="BI4852" s="3"/>
      <c r="BJ4852" s="3"/>
    </row>
    <row r="4853" customFormat="false" ht="15.75" hidden="false" customHeight="false" outlineLevel="0" collapsed="false">
      <c r="A4853" s="3" t="n">
        <v>4852</v>
      </c>
      <c r="B4853" s="3" t="s">
        <v>14183</v>
      </c>
      <c r="C4853" s="3" t="s">
        <v>14184</v>
      </c>
      <c r="D4853" s="3" t="n">
        <v>1</v>
      </c>
      <c r="E4853" s="3" t="n">
        <v>1.2511028</v>
      </c>
      <c r="F4853" s="3" t="n">
        <v>18</v>
      </c>
      <c r="G4853" s="3" t="n">
        <v>18</v>
      </c>
      <c r="H4853" s="3" t="n">
        <v>7</v>
      </c>
      <c r="I4853" s="3" t="n">
        <v>7</v>
      </c>
      <c r="J4853" s="3" t="n">
        <v>21</v>
      </c>
      <c r="K4853" s="3" t="n">
        <v>21</v>
      </c>
      <c r="L4853" s="3" t="n">
        <v>2</v>
      </c>
      <c r="M4853" s="3" t="n">
        <v>2</v>
      </c>
      <c r="N4853" s="3" t="n">
        <v>-1</v>
      </c>
      <c r="O4853" s="3" t="n">
        <v>-1</v>
      </c>
      <c r="P4853" s="3" t="n">
        <v>9.1</v>
      </c>
      <c r="Q4853" s="3" t="n">
        <v>24.2</v>
      </c>
      <c r="R4853" s="3" t="s">
        <v>14185</v>
      </c>
      <c r="S4853" s="4" t="n">
        <v>45747.7978125</v>
      </c>
      <c r="T4853" s="3" t="s">
        <v>37</v>
      </c>
      <c r="U4853" s="3" t="s">
        <v>37</v>
      </c>
      <c r="V4853" s="3" t="n">
        <v>0</v>
      </c>
      <c r="W4853" s="3" t="n">
        <v>0</v>
      </c>
      <c r="X4853" s="3" t="n">
        <v>0</v>
      </c>
      <c r="Y4853" s="3" t="s">
        <v>30</v>
      </c>
      <c r="Z4853" s="3" t="s">
        <v>30</v>
      </c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  <c r="BD4853" s="3"/>
      <c r="BE4853" s="3"/>
      <c r="BF4853" s="3"/>
      <c r="BG4853" s="3"/>
      <c r="BH4853" s="3"/>
      <c r="BI4853" s="3"/>
      <c r="BJ4853" s="3"/>
    </row>
    <row r="4854" customFormat="false" ht="15.75" hidden="false" customHeight="false" outlineLevel="0" collapsed="false">
      <c r="A4854" s="3" t="n">
        <v>4853</v>
      </c>
      <c r="B4854" s="3" t="s">
        <v>14186</v>
      </c>
      <c r="C4854" s="3" t="s">
        <v>14187</v>
      </c>
      <c r="D4854" s="3" t="n">
        <v>1</v>
      </c>
      <c r="E4854" s="3" t="n">
        <v>0.1552649</v>
      </c>
      <c r="F4854" s="3" t="n">
        <v>5</v>
      </c>
      <c r="G4854" s="3" t="n">
        <v>5</v>
      </c>
      <c r="H4854" s="3" t="n">
        <v>4</v>
      </c>
      <c r="I4854" s="3" t="n">
        <v>4</v>
      </c>
      <c r="J4854" s="3" t="n">
        <v>3</v>
      </c>
      <c r="K4854" s="3" t="n">
        <v>3</v>
      </c>
      <c r="L4854" s="3" t="n">
        <v>1</v>
      </c>
      <c r="M4854" s="3" t="n">
        <v>1</v>
      </c>
      <c r="N4854" s="3" t="n">
        <v>-1</v>
      </c>
      <c r="O4854" s="3" t="n">
        <v>-1</v>
      </c>
      <c r="P4854" s="3" t="n">
        <v>9.1</v>
      </c>
      <c r="Q4854" s="3" t="n">
        <v>24.2</v>
      </c>
      <c r="R4854" s="3" t="s">
        <v>14188</v>
      </c>
      <c r="S4854" s="4" t="n">
        <v>45747.7978472222</v>
      </c>
      <c r="T4854" s="3" t="s">
        <v>37</v>
      </c>
      <c r="U4854" s="3" t="s">
        <v>37</v>
      </c>
      <c r="V4854" s="3" t="n">
        <v>0</v>
      </c>
      <c r="W4854" s="3" t="n">
        <v>0</v>
      </c>
      <c r="X4854" s="3" t="n">
        <v>0</v>
      </c>
      <c r="Y4854" s="3" t="s">
        <v>30</v>
      </c>
      <c r="Z4854" s="3" t="s">
        <v>30</v>
      </c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/>
      <c r="BB4854" s="3"/>
      <c r="BC4854" s="3"/>
      <c r="BD4854" s="3"/>
      <c r="BE4854" s="3"/>
      <c r="BF4854" s="3"/>
      <c r="BG4854" s="3"/>
      <c r="BH4854" s="3"/>
      <c r="BI4854" s="3"/>
      <c r="BJ4854" s="3"/>
    </row>
    <row r="4855" customFormat="false" ht="15.75" hidden="false" customHeight="false" outlineLevel="0" collapsed="false">
      <c r="A4855" s="3" t="n">
        <v>4854</v>
      </c>
      <c r="B4855" s="3" t="s">
        <v>14189</v>
      </c>
      <c r="C4855" s="3" t="s">
        <v>14190</v>
      </c>
      <c r="D4855" s="3" t="n">
        <v>1</v>
      </c>
      <c r="E4855" s="3" t="n">
        <v>0.4182663</v>
      </c>
      <c r="F4855" s="3" t="n">
        <v>10</v>
      </c>
      <c r="G4855" s="3" t="n">
        <v>10</v>
      </c>
      <c r="H4855" s="3" t="n">
        <v>8</v>
      </c>
      <c r="I4855" s="3" t="n">
        <v>8</v>
      </c>
      <c r="J4855" s="3" t="n">
        <v>8</v>
      </c>
      <c r="K4855" s="3" t="n">
        <v>8</v>
      </c>
      <c r="L4855" s="3" t="n">
        <v>1</v>
      </c>
      <c r="M4855" s="3" t="n">
        <v>1</v>
      </c>
      <c r="N4855" s="3" t="n">
        <v>-1</v>
      </c>
      <c r="O4855" s="3" t="n">
        <v>-1</v>
      </c>
      <c r="P4855" s="3" t="n">
        <v>9.1</v>
      </c>
      <c r="Q4855" s="3" t="n">
        <v>24.2</v>
      </c>
      <c r="R4855" s="3" t="s">
        <v>14191</v>
      </c>
      <c r="S4855" s="4" t="n">
        <v>45747.7978703704</v>
      </c>
      <c r="T4855" s="3" t="s">
        <v>37</v>
      </c>
      <c r="U4855" s="3" t="s">
        <v>37</v>
      </c>
      <c r="V4855" s="3" t="n">
        <v>0</v>
      </c>
      <c r="W4855" s="3" t="n">
        <v>0</v>
      </c>
      <c r="X4855" s="3" t="n">
        <v>0</v>
      </c>
      <c r="Y4855" s="3" t="s">
        <v>30</v>
      </c>
      <c r="Z4855" s="3" t="s">
        <v>30</v>
      </c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/>
      <c r="BB4855" s="3"/>
      <c r="BC4855" s="3"/>
      <c r="BD4855" s="3"/>
      <c r="BE4855" s="3"/>
      <c r="BF4855" s="3"/>
      <c r="BG4855" s="3"/>
      <c r="BH4855" s="3"/>
      <c r="BI4855" s="3"/>
      <c r="BJ4855" s="3"/>
    </row>
    <row r="4856" customFormat="false" ht="15.75" hidden="false" customHeight="false" outlineLevel="0" collapsed="false">
      <c r="A4856" s="3" t="n">
        <v>4855</v>
      </c>
      <c r="B4856" s="3" t="s">
        <v>14192</v>
      </c>
      <c r="C4856" s="3" t="s">
        <v>14193</v>
      </c>
      <c r="D4856" s="3" t="n">
        <v>1</v>
      </c>
      <c r="E4856" s="3" t="n">
        <v>0.32791</v>
      </c>
      <c r="F4856" s="3" t="n">
        <v>4</v>
      </c>
      <c r="G4856" s="3" t="n">
        <v>4</v>
      </c>
      <c r="H4856" s="3" t="n">
        <v>3</v>
      </c>
      <c r="I4856" s="3" t="n">
        <v>3</v>
      </c>
      <c r="J4856" s="3" t="n">
        <v>3</v>
      </c>
      <c r="K4856" s="3" t="n">
        <v>3</v>
      </c>
      <c r="L4856" s="3" t="n">
        <v>0</v>
      </c>
      <c r="M4856" s="3" t="n">
        <v>0</v>
      </c>
      <c r="N4856" s="3" t="n">
        <v>-1</v>
      </c>
      <c r="O4856" s="3" t="n">
        <v>-1</v>
      </c>
      <c r="P4856" s="3" t="n">
        <v>9.1</v>
      </c>
      <c r="Q4856" s="3" t="n">
        <v>24.2</v>
      </c>
      <c r="R4856" s="3" t="s">
        <v>14194</v>
      </c>
      <c r="S4856" s="4" t="n">
        <v>45747.7978935185</v>
      </c>
      <c r="T4856" s="3" t="s">
        <v>37</v>
      </c>
      <c r="U4856" s="3" t="s">
        <v>37</v>
      </c>
      <c r="V4856" s="3" t="n">
        <v>0</v>
      </c>
      <c r="W4856" s="3" t="n">
        <v>0</v>
      </c>
      <c r="X4856" s="3" t="n">
        <v>0</v>
      </c>
      <c r="Y4856" s="3" t="s">
        <v>30</v>
      </c>
      <c r="Z4856" s="3" t="s">
        <v>30</v>
      </c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/>
      <c r="BB4856" s="3"/>
      <c r="BC4856" s="3"/>
      <c r="BD4856" s="3"/>
      <c r="BE4856" s="3"/>
      <c r="BF4856" s="3"/>
      <c r="BG4856" s="3"/>
      <c r="BH4856" s="3"/>
      <c r="BI4856" s="3"/>
      <c r="BJ4856" s="3"/>
    </row>
    <row r="4857" customFormat="false" ht="15.75" hidden="false" customHeight="false" outlineLevel="0" collapsed="false">
      <c r="A4857" s="3" t="n">
        <v>4856</v>
      </c>
      <c r="B4857" s="3" t="s">
        <v>14195</v>
      </c>
      <c r="C4857" s="3" t="s">
        <v>14196</v>
      </c>
      <c r="D4857" s="3" t="n">
        <v>1</v>
      </c>
      <c r="E4857" s="3" t="n">
        <v>3.7848598</v>
      </c>
      <c r="F4857" s="3" t="n">
        <v>361</v>
      </c>
      <c r="G4857" s="3" t="n">
        <v>361</v>
      </c>
      <c r="H4857" s="3" t="n">
        <v>25</v>
      </c>
      <c r="I4857" s="3" t="n">
        <v>25</v>
      </c>
      <c r="J4857" s="3" t="n">
        <v>409</v>
      </c>
      <c r="K4857" s="3" t="n">
        <v>409</v>
      </c>
      <c r="L4857" s="3" t="n">
        <v>53</v>
      </c>
      <c r="M4857" s="3" t="n">
        <v>53</v>
      </c>
      <c r="N4857" s="3" t="n">
        <v>-1</v>
      </c>
      <c r="O4857" s="3" t="n">
        <v>-1</v>
      </c>
      <c r="P4857" s="3" t="n">
        <v>8.7</v>
      </c>
      <c r="Q4857" s="3" t="n">
        <v>24.2</v>
      </c>
      <c r="R4857" s="3" t="s">
        <v>14197</v>
      </c>
      <c r="S4857" s="4" t="n">
        <v>45747.7980555556</v>
      </c>
      <c r="T4857" s="3" t="s">
        <v>256</v>
      </c>
      <c r="U4857" s="3" t="s">
        <v>256</v>
      </c>
      <c r="V4857" s="3" t="n">
        <v>0</v>
      </c>
      <c r="W4857" s="3" t="n">
        <v>0</v>
      </c>
      <c r="X4857" s="3" t="n">
        <v>0</v>
      </c>
      <c r="Y4857" s="3" t="s">
        <v>30</v>
      </c>
      <c r="Z4857" s="3" t="s">
        <v>30</v>
      </c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  <c r="BD4857" s="3"/>
      <c r="BE4857" s="3"/>
      <c r="BF4857" s="3"/>
      <c r="BG4857" s="3"/>
      <c r="BH4857" s="3"/>
      <c r="BI4857" s="3"/>
      <c r="BJ4857" s="3"/>
    </row>
    <row r="4858" customFormat="false" ht="15.75" hidden="false" customHeight="false" outlineLevel="0" collapsed="false">
      <c r="A4858" s="3" t="n">
        <v>4857</v>
      </c>
      <c r="B4858" s="3" t="s">
        <v>14198</v>
      </c>
      <c r="C4858" s="3" t="s">
        <v>14199</v>
      </c>
      <c r="D4858" s="3" t="n">
        <v>1</v>
      </c>
      <c r="E4858" s="3" t="n">
        <v>0.0275266</v>
      </c>
      <c r="F4858" s="3" t="n">
        <v>1</v>
      </c>
      <c r="G4858" s="3" t="n">
        <v>1</v>
      </c>
      <c r="H4858" s="3" t="n">
        <v>0</v>
      </c>
      <c r="I4858" s="3" t="n">
        <v>0</v>
      </c>
      <c r="J4858" s="3" t="n">
        <v>0</v>
      </c>
      <c r="K4858" s="3" t="n">
        <v>0</v>
      </c>
      <c r="L4858" s="3" t="n">
        <v>0</v>
      </c>
      <c r="M4858" s="3" t="n">
        <v>0</v>
      </c>
      <c r="N4858" s="3" t="n">
        <v>-1</v>
      </c>
      <c r="O4858" s="3" t="n">
        <v>-1</v>
      </c>
      <c r="P4858" s="3" t="n">
        <v>8.2</v>
      </c>
      <c r="Q4858" s="3" t="n">
        <v>24.2</v>
      </c>
      <c r="R4858" s="3" t="s">
        <v>14200</v>
      </c>
      <c r="S4858" s="4" t="n">
        <v>45747.7980787037</v>
      </c>
      <c r="T4858" s="3" t="s">
        <v>29</v>
      </c>
      <c r="U4858" s="3" t="s">
        <v>29</v>
      </c>
      <c r="V4858" s="3" t="n">
        <v>0</v>
      </c>
      <c r="W4858" s="3" t="n">
        <v>0</v>
      </c>
      <c r="X4858" s="3" t="n">
        <v>0</v>
      </c>
      <c r="Y4858" s="3" t="s">
        <v>30</v>
      </c>
      <c r="Z4858" s="3" t="s">
        <v>30</v>
      </c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/>
      <c r="BD4858" s="3"/>
      <c r="BE4858" s="3"/>
      <c r="BF4858" s="3"/>
      <c r="BG4858" s="3"/>
      <c r="BH4858" s="3"/>
      <c r="BI4858" s="3"/>
      <c r="BJ4858" s="3"/>
    </row>
    <row r="4859" customFormat="false" ht="15.75" hidden="false" customHeight="false" outlineLevel="0" collapsed="false">
      <c r="A4859" s="3" t="n">
        <v>4858</v>
      </c>
      <c r="B4859" s="3" t="s">
        <v>14201</v>
      </c>
      <c r="C4859" s="3" t="s">
        <v>14202</v>
      </c>
      <c r="D4859" s="3" t="n">
        <v>1</v>
      </c>
      <c r="E4859" s="3" t="n">
        <v>1.570435</v>
      </c>
      <c r="F4859" s="3" t="n">
        <v>13</v>
      </c>
      <c r="G4859" s="3" t="n">
        <v>13</v>
      </c>
      <c r="H4859" s="3" t="n">
        <v>2</v>
      </c>
      <c r="I4859" s="3" t="n">
        <v>2</v>
      </c>
      <c r="J4859" s="3" t="n">
        <v>15</v>
      </c>
      <c r="K4859" s="3" t="n">
        <v>15</v>
      </c>
      <c r="L4859" s="3" t="n">
        <v>1</v>
      </c>
      <c r="M4859" s="3" t="n">
        <v>1</v>
      </c>
      <c r="N4859" s="3" t="n">
        <v>0</v>
      </c>
      <c r="O4859" s="3" t="n">
        <v>-1</v>
      </c>
      <c r="P4859" s="3" t="n">
        <v>8.7</v>
      </c>
      <c r="Q4859" s="3" t="n">
        <v>24.2</v>
      </c>
      <c r="R4859" s="3" t="s">
        <v>14203</v>
      </c>
      <c r="S4859" s="4" t="n">
        <v>45747.7982407407</v>
      </c>
      <c r="T4859" s="3" t="s">
        <v>29</v>
      </c>
      <c r="U4859" s="3" t="s">
        <v>29</v>
      </c>
      <c r="V4859" s="3" t="n">
        <v>1</v>
      </c>
      <c r="W4859" s="3" t="n">
        <v>0</v>
      </c>
      <c r="X4859" s="3" t="n">
        <v>0</v>
      </c>
      <c r="Y4859" s="3" t="s">
        <v>30</v>
      </c>
      <c r="Z4859" s="3" t="s">
        <v>30</v>
      </c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3"/>
      <c r="BG4859" s="3"/>
      <c r="BH4859" s="3"/>
      <c r="BI4859" s="3"/>
      <c r="BJ4859" s="3"/>
    </row>
    <row r="4860" customFormat="false" ht="15.75" hidden="false" customHeight="false" outlineLevel="0" collapsed="false">
      <c r="A4860" s="3" t="n">
        <v>4859</v>
      </c>
      <c r="B4860" s="3" t="s">
        <v>14204</v>
      </c>
      <c r="C4860" s="3" t="s">
        <v>14205</v>
      </c>
      <c r="D4860" s="3" t="n">
        <v>1</v>
      </c>
      <c r="E4860" s="3" t="n">
        <v>0.0210105</v>
      </c>
      <c r="F4860" s="3" t="n">
        <v>1</v>
      </c>
      <c r="G4860" s="3" t="n">
        <v>1</v>
      </c>
      <c r="H4860" s="3" t="n">
        <v>0</v>
      </c>
      <c r="I4860" s="3" t="n">
        <v>0</v>
      </c>
      <c r="J4860" s="3" t="n">
        <v>0</v>
      </c>
      <c r="K4860" s="3" t="n">
        <v>0</v>
      </c>
      <c r="L4860" s="3" t="n">
        <v>0</v>
      </c>
      <c r="M4860" s="3" t="n">
        <v>0</v>
      </c>
      <c r="N4860" s="3" t="n">
        <v>-1</v>
      </c>
      <c r="O4860" s="3" t="n">
        <v>-1</v>
      </c>
      <c r="P4860" s="3" t="n">
        <v>8.6</v>
      </c>
      <c r="Q4860" s="3" t="n">
        <v>24.2</v>
      </c>
      <c r="R4860" s="3" t="s">
        <v>14206</v>
      </c>
      <c r="S4860" s="4" t="n">
        <v>45747.7982638889</v>
      </c>
      <c r="T4860" s="3" t="s">
        <v>29</v>
      </c>
      <c r="U4860" s="3" t="s">
        <v>29</v>
      </c>
      <c r="V4860" s="3" t="n">
        <v>0</v>
      </c>
      <c r="W4860" s="3" t="n">
        <v>0</v>
      </c>
      <c r="X4860" s="3" t="n">
        <v>0</v>
      </c>
      <c r="Y4860" s="3" t="s">
        <v>30</v>
      </c>
      <c r="Z4860" s="3" t="s">
        <v>30</v>
      </c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  <c r="BD4860" s="3"/>
      <c r="BE4860" s="3"/>
      <c r="BF4860" s="3"/>
      <c r="BG4860" s="3"/>
      <c r="BH4860" s="3"/>
      <c r="BI4860" s="3"/>
      <c r="BJ4860" s="3"/>
    </row>
    <row r="4861" customFormat="false" ht="15.75" hidden="false" customHeight="false" outlineLevel="0" collapsed="false">
      <c r="A4861" s="3" t="n">
        <v>4860</v>
      </c>
      <c r="B4861" s="3" t="s">
        <v>14207</v>
      </c>
      <c r="C4861" s="3" t="s">
        <v>14208</v>
      </c>
      <c r="D4861" s="3" t="n">
        <v>1</v>
      </c>
      <c r="E4861" s="3" t="n">
        <v>0.7866272</v>
      </c>
      <c r="F4861" s="3" t="n">
        <v>10</v>
      </c>
      <c r="G4861" s="3" t="n">
        <v>10</v>
      </c>
      <c r="H4861" s="3" t="n">
        <v>4</v>
      </c>
      <c r="I4861" s="3" t="n">
        <v>4</v>
      </c>
      <c r="J4861" s="3" t="n">
        <v>10</v>
      </c>
      <c r="K4861" s="3" t="n">
        <v>10</v>
      </c>
      <c r="L4861" s="3" t="n">
        <v>0</v>
      </c>
      <c r="M4861" s="3" t="n">
        <v>0</v>
      </c>
      <c r="N4861" s="3" t="n">
        <v>0</v>
      </c>
      <c r="O4861" s="3" t="n">
        <v>-1</v>
      </c>
      <c r="P4861" s="3" t="n">
        <v>8.7</v>
      </c>
      <c r="Q4861" s="3" t="n">
        <v>24.2</v>
      </c>
      <c r="R4861" s="3" t="s">
        <v>14209</v>
      </c>
      <c r="S4861" s="4" t="n">
        <v>45747.7983564815</v>
      </c>
      <c r="T4861" s="3" t="s">
        <v>85</v>
      </c>
      <c r="U4861" s="3" t="s">
        <v>85</v>
      </c>
      <c r="V4861" s="3" t="n">
        <v>1</v>
      </c>
      <c r="W4861" s="3" t="n">
        <v>0</v>
      </c>
      <c r="X4861" s="3" t="n">
        <v>0</v>
      </c>
      <c r="Y4861" s="3" t="s">
        <v>30</v>
      </c>
      <c r="Z4861" s="3" t="s">
        <v>30</v>
      </c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  <c r="BD4861" s="3"/>
      <c r="BE4861" s="3"/>
      <c r="BF4861" s="3"/>
      <c r="BG4861" s="3"/>
      <c r="BH4861" s="3"/>
      <c r="BI4861" s="3"/>
      <c r="BJ4861" s="3"/>
    </row>
    <row r="4862" customFormat="false" ht="15.75" hidden="false" customHeight="false" outlineLevel="0" collapsed="false">
      <c r="A4862" s="3" t="n">
        <v>4861</v>
      </c>
      <c r="B4862" s="3" t="s">
        <v>14210</v>
      </c>
      <c r="C4862" s="3" t="s">
        <v>14211</v>
      </c>
      <c r="D4862" s="3" t="n">
        <v>1</v>
      </c>
      <c r="E4862" s="3" t="n">
        <v>0.3850419</v>
      </c>
      <c r="F4862" s="3" t="n">
        <v>11</v>
      </c>
      <c r="G4862" s="3" t="n">
        <v>11</v>
      </c>
      <c r="H4862" s="3" t="n">
        <v>6</v>
      </c>
      <c r="I4862" s="3" t="n">
        <v>6</v>
      </c>
      <c r="J4862" s="3" t="n">
        <v>11</v>
      </c>
      <c r="K4862" s="3" t="n">
        <v>11</v>
      </c>
      <c r="L4862" s="3" t="n">
        <v>1</v>
      </c>
      <c r="M4862" s="3" t="n">
        <v>1</v>
      </c>
      <c r="N4862" s="3" t="n">
        <v>-1</v>
      </c>
      <c r="O4862" s="3" t="n">
        <v>-1</v>
      </c>
      <c r="P4862" s="3" t="n">
        <v>8.5</v>
      </c>
      <c r="Q4862" s="3" t="n">
        <v>24.2</v>
      </c>
      <c r="R4862" s="3" t="s">
        <v>14212</v>
      </c>
      <c r="S4862" s="4" t="n">
        <v>45747.7984027778</v>
      </c>
      <c r="T4862" s="3" t="s">
        <v>85</v>
      </c>
      <c r="U4862" s="3" t="s">
        <v>85</v>
      </c>
      <c r="V4862" s="3" t="n">
        <v>0</v>
      </c>
      <c r="W4862" s="3" t="n">
        <v>0</v>
      </c>
      <c r="X4862" s="3" t="n">
        <v>0</v>
      </c>
      <c r="Y4862" s="3" t="s">
        <v>30</v>
      </c>
      <c r="Z4862" s="3" t="s">
        <v>30</v>
      </c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  <c r="BD4862" s="3"/>
      <c r="BE4862" s="3"/>
      <c r="BF4862" s="3"/>
      <c r="BG4862" s="3"/>
      <c r="BH4862" s="3"/>
      <c r="BI4862" s="3"/>
      <c r="BJ4862" s="3"/>
    </row>
    <row r="4863" customFormat="false" ht="15.75" hidden="false" customHeight="false" outlineLevel="0" collapsed="false">
      <c r="A4863" s="3" t="n">
        <v>4862</v>
      </c>
      <c r="B4863" s="3" t="s">
        <v>14213</v>
      </c>
      <c r="C4863" s="3" t="s">
        <v>14214</v>
      </c>
      <c r="D4863" s="3" t="n">
        <v>1</v>
      </c>
      <c r="E4863" s="3" t="n">
        <v>6.887126</v>
      </c>
      <c r="F4863" s="3" t="n">
        <v>528</v>
      </c>
      <c r="G4863" s="3" t="n">
        <v>528</v>
      </c>
      <c r="H4863" s="3" t="n">
        <v>34</v>
      </c>
      <c r="I4863" s="3" t="n">
        <v>34</v>
      </c>
      <c r="J4863" s="3" t="n">
        <v>743</v>
      </c>
      <c r="K4863" s="3" t="n">
        <v>743</v>
      </c>
      <c r="L4863" s="3" t="n">
        <v>58</v>
      </c>
      <c r="M4863" s="3" t="n">
        <v>58</v>
      </c>
      <c r="N4863" s="3" t="n">
        <v>137</v>
      </c>
      <c r="O4863" s="3" t="n">
        <v>-1</v>
      </c>
      <c r="P4863" s="3" t="n">
        <v>8.4</v>
      </c>
      <c r="Q4863" s="3" t="n">
        <v>24.2</v>
      </c>
      <c r="R4863" s="3" t="s">
        <v>14215</v>
      </c>
      <c r="S4863" s="4" t="n">
        <v>45747.7993634259</v>
      </c>
      <c r="T4863" s="3" t="s">
        <v>29</v>
      </c>
      <c r="U4863" s="3" t="s">
        <v>29</v>
      </c>
      <c r="V4863" s="3" t="n">
        <v>1</v>
      </c>
      <c r="W4863" s="3" t="n">
        <v>0</v>
      </c>
      <c r="X4863" s="3" t="n">
        <v>0</v>
      </c>
      <c r="Y4863" s="3" t="s">
        <v>30</v>
      </c>
      <c r="Z4863" s="3" t="s">
        <v>30</v>
      </c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/>
      <c r="BB4863" s="3"/>
      <c r="BC4863" s="3"/>
      <c r="BD4863" s="3"/>
      <c r="BE4863" s="3"/>
      <c r="BF4863" s="3"/>
      <c r="BG4863" s="3"/>
      <c r="BH4863" s="3"/>
      <c r="BI4863" s="3"/>
      <c r="BJ4863" s="3"/>
    </row>
    <row r="4864" customFormat="false" ht="15.75" hidden="false" customHeight="false" outlineLevel="0" collapsed="false">
      <c r="A4864" s="3" t="n">
        <v>4863</v>
      </c>
      <c r="B4864" s="3" t="s">
        <v>14216</v>
      </c>
      <c r="C4864" s="3" t="s">
        <v>14217</v>
      </c>
      <c r="D4864" s="3" t="n">
        <v>1</v>
      </c>
      <c r="E4864" s="3" t="n">
        <v>6.9159976</v>
      </c>
      <c r="F4864" s="3" t="n">
        <v>528</v>
      </c>
      <c r="G4864" s="3" t="n">
        <v>528</v>
      </c>
      <c r="H4864" s="3" t="n">
        <v>34</v>
      </c>
      <c r="I4864" s="3" t="n">
        <v>34</v>
      </c>
      <c r="J4864" s="3" t="n">
        <v>743</v>
      </c>
      <c r="K4864" s="3" t="n">
        <v>743</v>
      </c>
      <c r="L4864" s="3" t="n">
        <v>58</v>
      </c>
      <c r="M4864" s="3" t="n">
        <v>58</v>
      </c>
      <c r="N4864" s="3" t="n">
        <v>137</v>
      </c>
      <c r="O4864" s="3" t="n">
        <v>-1</v>
      </c>
      <c r="P4864" s="3" t="n">
        <v>8.7</v>
      </c>
      <c r="Q4864" s="3" t="n">
        <v>24.2</v>
      </c>
      <c r="R4864" s="3" t="s">
        <v>14218</v>
      </c>
      <c r="S4864" s="4" t="n">
        <v>45747.8002893519</v>
      </c>
      <c r="T4864" s="3" t="s">
        <v>29</v>
      </c>
      <c r="U4864" s="3" t="s">
        <v>29</v>
      </c>
      <c r="V4864" s="3" t="n">
        <v>1</v>
      </c>
      <c r="W4864" s="3" t="n">
        <v>0</v>
      </c>
      <c r="X4864" s="3" t="n">
        <v>0</v>
      </c>
      <c r="Y4864" s="3" t="s">
        <v>30</v>
      </c>
      <c r="Z4864" s="3" t="s">
        <v>30</v>
      </c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  <c r="BD4864" s="3"/>
      <c r="BE4864" s="3"/>
      <c r="BF4864" s="3"/>
      <c r="BG4864" s="3"/>
      <c r="BH4864" s="3"/>
      <c r="BI4864" s="3"/>
      <c r="BJ4864" s="3"/>
    </row>
    <row r="4865" customFormat="false" ht="15.75" hidden="false" customHeight="false" outlineLevel="0" collapsed="false">
      <c r="A4865" s="3" t="n">
        <v>4864</v>
      </c>
      <c r="B4865" s="3" t="s">
        <v>14219</v>
      </c>
      <c r="C4865" s="3" t="s">
        <v>14220</v>
      </c>
      <c r="D4865" s="3" t="n">
        <v>1</v>
      </c>
      <c r="E4865" s="3" t="n">
        <v>3.1470467</v>
      </c>
      <c r="F4865" s="3" t="n">
        <v>45</v>
      </c>
      <c r="G4865" s="3" t="n">
        <v>45</v>
      </c>
      <c r="H4865" s="3" t="n">
        <v>13</v>
      </c>
      <c r="I4865" s="3" t="n">
        <v>13</v>
      </c>
      <c r="J4865" s="3" t="n">
        <v>56</v>
      </c>
      <c r="K4865" s="3" t="n">
        <v>56</v>
      </c>
      <c r="L4865" s="3" t="n">
        <v>3</v>
      </c>
      <c r="M4865" s="3" t="n">
        <v>3</v>
      </c>
      <c r="N4865" s="3" t="n">
        <v>-1</v>
      </c>
      <c r="O4865" s="3" t="n">
        <v>-1</v>
      </c>
      <c r="P4865" s="3" t="n">
        <v>8.3</v>
      </c>
      <c r="Q4865" s="3" t="n">
        <v>24.2</v>
      </c>
      <c r="R4865" s="3" t="s">
        <v>14221</v>
      </c>
      <c r="S4865" s="4" t="n">
        <v>45747.453912037</v>
      </c>
      <c r="T4865" s="3" t="s">
        <v>29</v>
      </c>
      <c r="U4865" s="3" t="s">
        <v>29</v>
      </c>
      <c r="V4865" s="3" t="n">
        <v>0</v>
      </c>
      <c r="W4865" s="3" t="n">
        <v>0</v>
      </c>
      <c r="X4865" s="3" t="n">
        <v>0</v>
      </c>
      <c r="Y4865" s="3" t="s">
        <v>30</v>
      </c>
      <c r="Z4865" s="3" t="s">
        <v>30</v>
      </c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  <c r="BD4865" s="3"/>
      <c r="BE4865" s="3"/>
      <c r="BF4865" s="3"/>
      <c r="BG4865" s="3"/>
      <c r="BH4865" s="3"/>
      <c r="BI4865" s="3"/>
      <c r="BJ4865" s="3"/>
    </row>
    <row r="4866" customFormat="false" ht="15.75" hidden="false" customHeight="false" outlineLevel="0" collapsed="false">
      <c r="A4866" s="3" t="n">
        <v>4865</v>
      </c>
      <c r="B4866" s="3" t="s">
        <v>14222</v>
      </c>
      <c r="C4866" s="3" t="s">
        <v>14223</v>
      </c>
      <c r="D4866" s="3" t="n">
        <v>1</v>
      </c>
      <c r="E4866" s="3" t="n">
        <v>9.7813327</v>
      </c>
      <c r="F4866" s="3" t="n">
        <v>7</v>
      </c>
      <c r="G4866" s="3" t="n">
        <v>7</v>
      </c>
      <c r="H4866" s="3" t="n">
        <v>6</v>
      </c>
      <c r="I4866" s="3" t="n">
        <v>6</v>
      </c>
      <c r="J4866" s="3" t="n">
        <v>6</v>
      </c>
      <c r="K4866" s="3" t="n">
        <v>6</v>
      </c>
      <c r="L4866" s="3" t="n">
        <v>1</v>
      </c>
      <c r="M4866" s="3" t="n">
        <v>1</v>
      </c>
      <c r="N4866" s="3" t="n">
        <v>0</v>
      </c>
      <c r="O4866" s="3" t="n">
        <v>0</v>
      </c>
      <c r="P4866" s="3" t="n">
        <v>9.1</v>
      </c>
      <c r="Q4866" s="3" t="n">
        <v>24.2</v>
      </c>
      <c r="R4866" s="3" t="s">
        <v>14224</v>
      </c>
      <c r="S4866" s="4" t="n">
        <v>45747.4541898148</v>
      </c>
      <c r="T4866" s="3" t="s">
        <v>29</v>
      </c>
      <c r="U4866" s="3" t="s">
        <v>29</v>
      </c>
      <c r="V4866" s="3" t="n">
        <v>1</v>
      </c>
      <c r="W4866" s="3" t="n">
        <v>1</v>
      </c>
      <c r="X4866" s="3" t="n">
        <v>0</v>
      </c>
      <c r="Y4866" s="3" t="s">
        <v>30</v>
      </c>
      <c r="Z4866" s="3" t="s">
        <v>30</v>
      </c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3"/>
      <c r="BB4866" s="3"/>
      <c r="BC4866" s="3"/>
      <c r="BD4866" s="3"/>
      <c r="BE4866" s="3"/>
      <c r="BF4866" s="3"/>
      <c r="BG4866" s="3"/>
      <c r="BH4866" s="3"/>
      <c r="BI4866" s="3"/>
      <c r="BJ4866" s="3"/>
    </row>
    <row r="4867" customFormat="false" ht="15.75" hidden="false" customHeight="false" outlineLevel="0" collapsed="false">
      <c r="A4867" s="3" t="n">
        <v>4866</v>
      </c>
      <c r="B4867" s="3" t="s">
        <v>14225</v>
      </c>
      <c r="C4867" s="3" t="s">
        <v>14226</v>
      </c>
      <c r="D4867" s="3" t="n">
        <v>1</v>
      </c>
      <c r="E4867" s="3" t="n">
        <v>0.1803291</v>
      </c>
      <c r="F4867" s="3" t="n">
        <v>4</v>
      </c>
      <c r="G4867" s="3" t="n">
        <v>4</v>
      </c>
      <c r="H4867" s="3" t="n">
        <v>3</v>
      </c>
      <c r="I4867" s="3" t="n">
        <v>3</v>
      </c>
      <c r="J4867" s="3" t="n">
        <v>2</v>
      </c>
      <c r="K4867" s="3" t="n">
        <v>2</v>
      </c>
      <c r="L4867" s="3" t="n">
        <v>0</v>
      </c>
      <c r="M4867" s="3" t="n">
        <v>0</v>
      </c>
      <c r="N4867" s="3" t="n">
        <v>0</v>
      </c>
      <c r="O4867" s="3" t="n">
        <v>0</v>
      </c>
      <c r="P4867" s="3" t="n">
        <v>9.1</v>
      </c>
      <c r="Q4867" s="3" t="n">
        <v>24.2</v>
      </c>
      <c r="R4867" s="3" t="s">
        <v>14227</v>
      </c>
      <c r="S4867" s="4" t="n">
        <v>45747.4543287037</v>
      </c>
      <c r="T4867" s="3" t="s">
        <v>37</v>
      </c>
      <c r="U4867" s="3" t="s">
        <v>37</v>
      </c>
      <c r="V4867" s="3" t="n">
        <v>1</v>
      </c>
      <c r="W4867" s="3" t="n">
        <v>1</v>
      </c>
      <c r="X4867" s="3" t="n">
        <v>0</v>
      </c>
      <c r="Y4867" s="3" t="s">
        <v>81</v>
      </c>
      <c r="Z4867" s="3" t="s">
        <v>81</v>
      </c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  <c r="BD4867" s="3"/>
      <c r="BE4867" s="3"/>
      <c r="BF4867" s="3"/>
      <c r="BG4867" s="3"/>
      <c r="BH4867" s="3"/>
      <c r="BI4867" s="3"/>
      <c r="BJ4867" s="3"/>
    </row>
    <row r="4868" customFormat="false" ht="15.75" hidden="false" customHeight="false" outlineLevel="0" collapsed="false">
      <c r="A4868" s="3" t="n">
        <v>4867</v>
      </c>
      <c r="B4868" s="3" t="s">
        <v>14228</v>
      </c>
      <c r="C4868" s="3" t="s">
        <v>14229</v>
      </c>
      <c r="D4868" s="3" t="n">
        <v>1</v>
      </c>
      <c r="E4868" s="3" t="n">
        <v>2.1022743</v>
      </c>
      <c r="F4868" s="3" t="n">
        <v>18</v>
      </c>
      <c r="G4868" s="3" t="n">
        <v>18</v>
      </c>
      <c r="H4868" s="3" t="n">
        <v>10</v>
      </c>
      <c r="I4868" s="3" t="n">
        <v>10</v>
      </c>
      <c r="J4868" s="3" t="n">
        <v>25</v>
      </c>
      <c r="K4868" s="3" t="n">
        <v>25</v>
      </c>
      <c r="L4868" s="3" t="n">
        <v>0</v>
      </c>
      <c r="M4868" s="3" t="n">
        <v>0</v>
      </c>
      <c r="N4868" s="3" t="n">
        <v>-1</v>
      </c>
      <c r="O4868" s="3" t="n">
        <v>-1</v>
      </c>
      <c r="P4868" s="3" t="n">
        <v>9.1</v>
      </c>
      <c r="Q4868" s="3" t="n">
        <v>24.2</v>
      </c>
      <c r="R4868" s="3" t="s">
        <v>14230</v>
      </c>
      <c r="S4868" s="4" t="n">
        <v>45747.4544328704</v>
      </c>
      <c r="T4868" s="3" t="s">
        <v>37</v>
      </c>
      <c r="U4868" s="3" t="s">
        <v>37</v>
      </c>
      <c r="V4868" s="3" t="n">
        <v>0</v>
      </c>
      <c r="W4868" s="3" t="n">
        <v>0</v>
      </c>
      <c r="X4868" s="3" t="n">
        <v>0</v>
      </c>
      <c r="Y4868" s="3" t="s">
        <v>30</v>
      </c>
      <c r="Z4868" s="3" t="s">
        <v>30</v>
      </c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/>
      <c r="BB4868" s="3"/>
      <c r="BC4868" s="3"/>
      <c r="BD4868" s="3"/>
      <c r="BE4868" s="3"/>
      <c r="BF4868" s="3"/>
      <c r="BG4868" s="3"/>
      <c r="BH4868" s="3"/>
      <c r="BI4868" s="3"/>
      <c r="BJ4868" s="3"/>
    </row>
    <row r="4869" customFormat="false" ht="15.75" hidden="false" customHeight="false" outlineLevel="0" collapsed="false">
      <c r="A4869" s="3" t="n">
        <v>4868</v>
      </c>
      <c r="B4869" s="3" t="s">
        <v>14231</v>
      </c>
      <c r="C4869" s="3" t="s">
        <v>14232</v>
      </c>
      <c r="D4869" s="3" t="n">
        <v>1</v>
      </c>
      <c r="E4869" s="3" t="n">
        <v>2.6410243</v>
      </c>
      <c r="F4869" s="3" t="n">
        <v>7</v>
      </c>
      <c r="G4869" s="3" t="n">
        <v>7</v>
      </c>
      <c r="H4869" s="3" t="n">
        <v>6</v>
      </c>
      <c r="I4869" s="3" t="n">
        <v>6</v>
      </c>
      <c r="J4869" s="3" t="n">
        <v>6</v>
      </c>
      <c r="K4869" s="3" t="n">
        <v>6</v>
      </c>
      <c r="L4869" s="3" t="n">
        <v>1</v>
      </c>
      <c r="M4869" s="3" t="n">
        <v>1</v>
      </c>
      <c r="N4869" s="3" t="n">
        <v>2</v>
      </c>
      <c r="O4869" s="3" t="n">
        <v>2</v>
      </c>
      <c r="P4869" s="3" t="n">
        <v>9.1</v>
      </c>
      <c r="Q4869" s="3" t="n">
        <v>24.2</v>
      </c>
      <c r="R4869" s="3" t="s">
        <v>14233</v>
      </c>
      <c r="S4869" s="4" t="n">
        <v>45747.4545833333</v>
      </c>
      <c r="T4869" s="3" t="s">
        <v>29</v>
      </c>
      <c r="U4869" s="3" t="s">
        <v>29</v>
      </c>
      <c r="V4869" s="3" t="n">
        <v>1</v>
      </c>
      <c r="W4869" s="3" t="n">
        <v>1</v>
      </c>
      <c r="X4869" s="3" t="n">
        <v>0</v>
      </c>
      <c r="Y4869" s="3" t="s">
        <v>30</v>
      </c>
      <c r="Z4869" s="3" t="s">
        <v>30</v>
      </c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  <c r="BD4869" s="3"/>
      <c r="BE4869" s="3"/>
      <c r="BF4869" s="3"/>
      <c r="BG4869" s="3"/>
      <c r="BH4869" s="3"/>
      <c r="BI4869" s="3"/>
      <c r="BJ4869" s="3"/>
    </row>
    <row r="4870" customFormat="false" ht="15.75" hidden="false" customHeight="false" outlineLevel="0" collapsed="false">
      <c r="A4870" s="3" t="n">
        <v>4869</v>
      </c>
      <c r="B4870" s="3" t="s">
        <v>14234</v>
      </c>
      <c r="C4870" s="3" t="s">
        <v>14235</v>
      </c>
      <c r="D4870" s="3" t="n">
        <v>1</v>
      </c>
      <c r="E4870" s="3" t="n">
        <v>0.1564484</v>
      </c>
      <c r="F4870" s="3" t="n">
        <v>4</v>
      </c>
      <c r="G4870" s="3" t="n">
        <v>4</v>
      </c>
      <c r="H4870" s="3" t="n">
        <v>3</v>
      </c>
      <c r="I4870" s="3" t="n">
        <v>3</v>
      </c>
      <c r="J4870" s="3" t="n">
        <v>2</v>
      </c>
      <c r="K4870" s="3" t="n">
        <v>2</v>
      </c>
      <c r="L4870" s="3" t="n">
        <v>0</v>
      </c>
      <c r="M4870" s="3" t="n">
        <v>0</v>
      </c>
      <c r="N4870" s="3" t="n">
        <v>0</v>
      </c>
      <c r="O4870" s="3" t="n">
        <v>0</v>
      </c>
      <c r="P4870" s="3" t="n">
        <v>9.1</v>
      </c>
      <c r="Q4870" s="3" t="n">
        <v>24.2</v>
      </c>
      <c r="R4870" s="3" t="s">
        <v>14236</v>
      </c>
      <c r="S4870" s="4" t="n">
        <v>45747.4546759259</v>
      </c>
      <c r="T4870" s="3" t="s">
        <v>37</v>
      </c>
      <c r="U4870" s="3" t="s">
        <v>37</v>
      </c>
      <c r="V4870" s="3" t="n">
        <v>1</v>
      </c>
      <c r="W4870" s="3" t="n">
        <v>1</v>
      </c>
      <c r="X4870" s="3" t="n">
        <v>0</v>
      </c>
      <c r="Y4870" s="3" t="s">
        <v>81</v>
      </c>
      <c r="Z4870" s="3" t="s">
        <v>81</v>
      </c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/>
      <c r="BB4870" s="3"/>
      <c r="BC4870" s="3"/>
      <c r="BD4870" s="3"/>
      <c r="BE4870" s="3"/>
      <c r="BF4870" s="3"/>
      <c r="BG4870" s="3"/>
      <c r="BH4870" s="3"/>
      <c r="BI4870" s="3"/>
      <c r="BJ4870" s="3"/>
    </row>
    <row r="4871" customFormat="false" ht="15.75" hidden="false" customHeight="false" outlineLevel="0" collapsed="false">
      <c r="A4871" s="3" t="n">
        <v>4870</v>
      </c>
      <c r="B4871" s="3" t="s">
        <v>14237</v>
      </c>
      <c r="C4871" s="3" t="s">
        <v>14238</v>
      </c>
      <c r="D4871" s="3" t="n">
        <v>1</v>
      </c>
      <c r="E4871" s="3" t="n">
        <v>1.5567076</v>
      </c>
      <c r="F4871" s="3" t="n">
        <v>15</v>
      </c>
      <c r="G4871" s="3" t="n">
        <v>15</v>
      </c>
      <c r="H4871" s="3" t="n">
        <v>9</v>
      </c>
      <c r="I4871" s="3" t="n">
        <v>9</v>
      </c>
      <c r="J4871" s="3" t="n">
        <v>20</v>
      </c>
      <c r="K4871" s="3" t="n">
        <v>20</v>
      </c>
      <c r="L4871" s="3" t="n">
        <v>0</v>
      </c>
      <c r="M4871" s="3" t="n">
        <v>0</v>
      </c>
      <c r="N4871" s="3" t="n">
        <v>-1</v>
      </c>
      <c r="O4871" s="3" t="n">
        <v>-1</v>
      </c>
      <c r="P4871" s="3" t="n">
        <v>9.1</v>
      </c>
      <c r="Q4871" s="3" t="n">
        <v>24.2</v>
      </c>
      <c r="R4871" s="3" t="s">
        <v>14239</v>
      </c>
      <c r="S4871" s="4" t="n">
        <v>45747.4547569445</v>
      </c>
      <c r="T4871" s="3" t="s">
        <v>37</v>
      </c>
      <c r="U4871" s="3" t="s">
        <v>37</v>
      </c>
      <c r="V4871" s="3" t="n">
        <v>0</v>
      </c>
      <c r="W4871" s="3" t="n">
        <v>0</v>
      </c>
      <c r="X4871" s="3" t="n">
        <v>0</v>
      </c>
      <c r="Y4871" s="3" t="s">
        <v>30</v>
      </c>
      <c r="Z4871" s="3" t="s">
        <v>30</v>
      </c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  <c r="BD4871" s="3"/>
      <c r="BE4871" s="3"/>
      <c r="BF4871" s="3"/>
      <c r="BG4871" s="3"/>
      <c r="BH4871" s="3"/>
      <c r="BI4871" s="3"/>
      <c r="BJ4871" s="3"/>
    </row>
    <row r="4872" customFormat="false" ht="15.75" hidden="false" customHeight="false" outlineLevel="0" collapsed="false">
      <c r="A4872" s="3" t="n">
        <v>4871</v>
      </c>
      <c r="B4872" s="3" t="s">
        <v>14240</v>
      </c>
      <c r="C4872" s="3" t="s">
        <v>14241</v>
      </c>
      <c r="D4872" s="3" t="n">
        <v>1</v>
      </c>
      <c r="E4872" s="3" t="n">
        <v>5.5508086</v>
      </c>
      <c r="F4872" s="3" t="n">
        <v>42</v>
      </c>
      <c r="G4872" s="3" t="n">
        <v>42</v>
      </c>
      <c r="H4872" s="3" t="n">
        <v>14</v>
      </c>
      <c r="I4872" s="3" t="n">
        <v>14</v>
      </c>
      <c r="J4872" s="3" t="n">
        <v>57</v>
      </c>
      <c r="K4872" s="3" t="n">
        <v>57</v>
      </c>
      <c r="L4872" s="3" t="n">
        <v>4</v>
      </c>
      <c r="M4872" s="3" t="n">
        <v>4</v>
      </c>
      <c r="N4872" s="3" t="n">
        <v>-1</v>
      </c>
      <c r="O4872" s="3" t="n">
        <v>-1</v>
      </c>
      <c r="P4872" s="3" t="n">
        <v>9.1</v>
      </c>
      <c r="Q4872" s="3" t="n">
        <v>24.2</v>
      </c>
      <c r="R4872" s="3" t="s">
        <v>14242</v>
      </c>
      <c r="S4872" s="4" t="n">
        <v>45747.4552314815</v>
      </c>
      <c r="T4872" s="3" t="s">
        <v>256</v>
      </c>
      <c r="U4872" s="3" t="s">
        <v>256</v>
      </c>
      <c r="V4872" s="3" t="n">
        <v>0</v>
      </c>
      <c r="W4872" s="3" t="n">
        <v>0</v>
      </c>
      <c r="X4872" s="3" t="n">
        <v>0</v>
      </c>
      <c r="Y4872" s="3" t="s">
        <v>30</v>
      </c>
      <c r="Z4872" s="3" t="s">
        <v>30</v>
      </c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/>
      <c r="BB4872" s="3"/>
      <c r="BC4872" s="3"/>
      <c r="BD4872" s="3"/>
      <c r="BE4872" s="3"/>
      <c r="BF4872" s="3"/>
      <c r="BG4872" s="3"/>
      <c r="BH4872" s="3"/>
      <c r="BI4872" s="3"/>
      <c r="BJ4872" s="3"/>
    </row>
    <row r="4873" customFormat="false" ht="15.75" hidden="false" customHeight="false" outlineLevel="0" collapsed="false">
      <c r="A4873" s="3" t="n">
        <v>4872</v>
      </c>
      <c r="B4873" s="3" t="s">
        <v>14243</v>
      </c>
      <c r="C4873" s="3" t="s">
        <v>14244</v>
      </c>
      <c r="D4873" s="3" t="n">
        <v>1</v>
      </c>
      <c r="E4873" s="3" t="n">
        <v>0.5680379</v>
      </c>
      <c r="F4873" s="3" t="n">
        <v>22</v>
      </c>
      <c r="G4873" s="3" t="n">
        <v>22</v>
      </c>
      <c r="H4873" s="3" t="n">
        <v>9</v>
      </c>
      <c r="I4873" s="3" t="n">
        <v>9</v>
      </c>
      <c r="J4873" s="3" t="n">
        <v>16</v>
      </c>
      <c r="K4873" s="3" t="n">
        <v>16</v>
      </c>
      <c r="L4873" s="3" t="n">
        <v>2</v>
      </c>
      <c r="M4873" s="3" t="n">
        <v>2</v>
      </c>
      <c r="N4873" s="3" t="n">
        <v>-1</v>
      </c>
      <c r="O4873" s="3" t="n">
        <v>-1</v>
      </c>
      <c r="P4873" s="3" t="n">
        <v>9.1</v>
      </c>
      <c r="Q4873" s="3" t="n">
        <v>24.2</v>
      </c>
      <c r="R4873" s="3" t="s">
        <v>14245</v>
      </c>
      <c r="S4873" s="4" t="n">
        <v>45747.4553240741</v>
      </c>
      <c r="T4873" s="3" t="s">
        <v>256</v>
      </c>
      <c r="U4873" s="3" t="s">
        <v>256</v>
      </c>
      <c r="V4873" s="3" t="n">
        <v>0</v>
      </c>
      <c r="W4873" s="3" t="n">
        <v>0</v>
      </c>
      <c r="X4873" s="3" t="n">
        <v>0</v>
      </c>
      <c r="Y4873" s="3" t="s">
        <v>30</v>
      </c>
      <c r="Z4873" s="3" t="s">
        <v>30</v>
      </c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  <c r="BD4873" s="3"/>
      <c r="BE4873" s="3"/>
      <c r="BF4873" s="3"/>
      <c r="BG4873" s="3"/>
      <c r="BH4873" s="3"/>
      <c r="BI4873" s="3"/>
      <c r="BJ4873" s="3"/>
    </row>
    <row r="4874" customFormat="false" ht="15.75" hidden="false" customHeight="false" outlineLevel="0" collapsed="false">
      <c r="A4874" s="3" t="n">
        <v>4873</v>
      </c>
      <c r="B4874" s="3" t="s">
        <v>14246</v>
      </c>
      <c r="C4874" s="3" t="s">
        <v>14247</v>
      </c>
      <c r="D4874" s="3" t="n">
        <v>1</v>
      </c>
      <c r="E4874" s="3" t="n">
        <v>4.9486356</v>
      </c>
      <c r="F4874" s="3" t="n">
        <v>15</v>
      </c>
      <c r="G4874" s="3" t="n">
        <v>15</v>
      </c>
      <c r="H4874" s="3" t="n">
        <v>7</v>
      </c>
      <c r="I4874" s="3" t="n">
        <v>7</v>
      </c>
      <c r="J4874" s="3" t="n">
        <v>17</v>
      </c>
      <c r="K4874" s="3" t="n">
        <v>17</v>
      </c>
      <c r="L4874" s="3" t="n">
        <v>2</v>
      </c>
      <c r="M4874" s="3" t="n">
        <v>2</v>
      </c>
      <c r="N4874" s="3" t="n">
        <v>-1</v>
      </c>
      <c r="O4874" s="3" t="n">
        <v>-1</v>
      </c>
      <c r="P4874" s="3" t="n">
        <v>9.1</v>
      </c>
      <c r="Q4874" s="3" t="n">
        <v>24.2</v>
      </c>
      <c r="R4874" s="3" t="s">
        <v>14248</v>
      </c>
      <c r="S4874" s="4" t="n">
        <v>45747.4555555556</v>
      </c>
      <c r="T4874" s="3" t="s">
        <v>256</v>
      </c>
      <c r="U4874" s="3" t="s">
        <v>256</v>
      </c>
      <c r="V4874" s="3" t="n">
        <v>0</v>
      </c>
      <c r="W4874" s="3" t="n">
        <v>0</v>
      </c>
      <c r="X4874" s="3" t="n">
        <v>0</v>
      </c>
      <c r="Y4874" s="3" t="s">
        <v>30</v>
      </c>
      <c r="Z4874" s="3" t="s">
        <v>30</v>
      </c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/>
      <c r="BB4874" s="3"/>
      <c r="BC4874" s="3"/>
      <c r="BD4874" s="3"/>
      <c r="BE4874" s="3"/>
      <c r="BF4874" s="3"/>
      <c r="BG4874" s="3"/>
      <c r="BH4874" s="3"/>
      <c r="BI4874" s="3"/>
      <c r="BJ4874" s="3"/>
    </row>
    <row r="4875" customFormat="false" ht="15.75" hidden="false" customHeight="false" outlineLevel="0" collapsed="false">
      <c r="A4875" s="3" t="n">
        <v>4874</v>
      </c>
      <c r="B4875" s="3" t="s">
        <v>14249</v>
      </c>
      <c r="C4875" s="3" t="s">
        <v>14250</v>
      </c>
      <c r="D4875" s="3" t="n">
        <v>1</v>
      </c>
      <c r="E4875" s="3" t="n">
        <v>0.1814885</v>
      </c>
      <c r="F4875" s="3" t="n">
        <v>7</v>
      </c>
      <c r="G4875" s="3" t="n">
        <v>7</v>
      </c>
      <c r="H4875" s="3" t="n">
        <v>5</v>
      </c>
      <c r="I4875" s="3" t="n">
        <v>5</v>
      </c>
      <c r="J4875" s="3" t="n">
        <v>3</v>
      </c>
      <c r="K4875" s="3" t="n">
        <v>3</v>
      </c>
      <c r="L4875" s="3" t="n">
        <v>1</v>
      </c>
      <c r="M4875" s="3" t="n">
        <v>1</v>
      </c>
      <c r="N4875" s="3" t="n">
        <v>-1</v>
      </c>
      <c r="O4875" s="3" t="n">
        <v>-1</v>
      </c>
      <c r="P4875" s="3" t="n">
        <v>9.1</v>
      </c>
      <c r="Q4875" s="3" t="n">
        <v>24.2</v>
      </c>
      <c r="R4875" s="3" t="s">
        <v>14251</v>
      </c>
      <c r="S4875" s="4" t="n">
        <v>45747.455625</v>
      </c>
      <c r="T4875" s="3" t="s">
        <v>256</v>
      </c>
      <c r="U4875" s="3" t="s">
        <v>256</v>
      </c>
      <c r="V4875" s="3" t="n">
        <v>0</v>
      </c>
      <c r="W4875" s="3" t="n">
        <v>0</v>
      </c>
      <c r="X4875" s="3" t="n">
        <v>0</v>
      </c>
      <c r="Y4875" s="3" t="s">
        <v>30</v>
      </c>
      <c r="Z4875" s="3" t="s">
        <v>30</v>
      </c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  <c r="BD4875" s="3"/>
      <c r="BE4875" s="3"/>
      <c r="BF4875" s="3"/>
      <c r="BG4875" s="3"/>
      <c r="BH4875" s="3"/>
      <c r="BI4875" s="3"/>
      <c r="BJ4875" s="3"/>
    </row>
    <row r="4876" customFormat="false" ht="15.75" hidden="false" customHeight="false" outlineLevel="0" collapsed="false">
      <c r="A4876" s="3" t="n">
        <v>4875</v>
      </c>
      <c r="B4876" s="3" t="s">
        <v>14252</v>
      </c>
      <c r="C4876" s="3" t="s">
        <v>14253</v>
      </c>
      <c r="D4876" s="3" t="n">
        <v>1</v>
      </c>
      <c r="E4876" s="3" t="n">
        <v>0.2753867</v>
      </c>
      <c r="F4876" s="3" t="n">
        <v>10</v>
      </c>
      <c r="G4876" s="3" t="n">
        <v>10</v>
      </c>
      <c r="H4876" s="3" t="n">
        <v>6</v>
      </c>
      <c r="I4876" s="3" t="n">
        <v>6</v>
      </c>
      <c r="J4876" s="3" t="n">
        <v>9</v>
      </c>
      <c r="K4876" s="3" t="n">
        <v>9</v>
      </c>
      <c r="L4876" s="3" t="n">
        <v>1</v>
      </c>
      <c r="M4876" s="3" t="n">
        <v>1</v>
      </c>
      <c r="N4876" s="3" t="n">
        <v>0</v>
      </c>
      <c r="O4876" s="3" t="n">
        <v>0</v>
      </c>
      <c r="P4876" s="3" t="n">
        <v>9.2</v>
      </c>
      <c r="Q4876" s="3" t="n">
        <v>24.2</v>
      </c>
      <c r="R4876" s="3" t="s">
        <v>14254</v>
      </c>
      <c r="S4876" s="4" t="n">
        <v>45747.4557060185</v>
      </c>
      <c r="T4876" s="3" t="s">
        <v>37</v>
      </c>
      <c r="U4876" s="3" t="s">
        <v>37</v>
      </c>
      <c r="V4876" s="3" t="n">
        <v>1</v>
      </c>
      <c r="W4876" s="3" t="n">
        <v>1</v>
      </c>
      <c r="X4876" s="3" t="n">
        <v>0</v>
      </c>
      <c r="Y4876" s="3" t="s">
        <v>30</v>
      </c>
      <c r="Z4876" s="3" t="s">
        <v>30</v>
      </c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/>
      <c r="BB4876" s="3"/>
      <c r="BC4876" s="3"/>
      <c r="BD4876" s="3"/>
      <c r="BE4876" s="3"/>
      <c r="BF4876" s="3"/>
      <c r="BG4876" s="3"/>
      <c r="BH4876" s="3"/>
      <c r="BI4876" s="3"/>
      <c r="BJ4876" s="3"/>
    </row>
    <row r="4877" customFormat="false" ht="15.75" hidden="false" customHeight="false" outlineLevel="0" collapsed="false">
      <c r="A4877" s="3" t="n">
        <v>4876</v>
      </c>
      <c r="B4877" s="3" t="s">
        <v>14255</v>
      </c>
      <c r="C4877" s="3" t="s">
        <v>14256</v>
      </c>
      <c r="D4877" s="3" t="n">
        <v>1</v>
      </c>
      <c r="E4877" s="3" t="n">
        <v>0.2338201</v>
      </c>
      <c r="F4877" s="3" t="n">
        <v>10</v>
      </c>
      <c r="G4877" s="3" t="n">
        <v>10</v>
      </c>
      <c r="H4877" s="3" t="n">
        <v>6</v>
      </c>
      <c r="I4877" s="3" t="n">
        <v>6</v>
      </c>
      <c r="J4877" s="3" t="n">
        <v>9</v>
      </c>
      <c r="K4877" s="3" t="n">
        <v>9</v>
      </c>
      <c r="L4877" s="3" t="n">
        <v>1</v>
      </c>
      <c r="M4877" s="3" t="n">
        <v>1</v>
      </c>
      <c r="N4877" s="3" t="n">
        <v>0</v>
      </c>
      <c r="O4877" s="3" t="n">
        <v>0</v>
      </c>
      <c r="P4877" s="3" t="n">
        <v>9.1</v>
      </c>
      <c r="Q4877" s="3" t="n">
        <v>24.2</v>
      </c>
      <c r="R4877" s="3" t="s">
        <v>14257</v>
      </c>
      <c r="S4877" s="4" t="n">
        <v>45747.4558101852</v>
      </c>
      <c r="T4877" s="3" t="s">
        <v>37</v>
      </c>
      <c r="U4877" s="3" t="s">
        <v>37</v>
      </c>
      <c r="V4877" s="3" t="n">
        <v>1</v>
      </c>
      <c r="W4877" s="3" t="n">
        <v>1</v>
      </c>
      <c r="X4877" s="3" t="n">
        <v>0</v>
      </c>
      <c r="Y4877" s="3" t="s">
        <v>30</v>
      </c>
      <c r="Z4877" s="3" t="s">
        <v>30</v>
      </c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  <c r="BD4877" s="3"/>
      <c r="BE4877" s="3"/>
      <c r="BF4877" s="3"/>
      <c r="BG4877" s="3"/>
      <c r="BH4877" s="3"/>
      <c r="BI4877" s="3"/>
      <c r="BJ4877" s="3"/>
    </row>
    <row r="4878" customFormat="false" ht="15.75" hidden="false" customHeight="false" outlineLevel="0" collapsed="false">
      <c r="A4878" s="3" t="n">
        <v>4877</v>
      </c>
      <c r="B4878" s="3" t="s">
        <v>14258</v>
      </c>
      <c r="C4878" s="3" t="s">
        <v>14259</v>
      </c>
      <c r="D4878" s="3" t="n">
        <v>1</v>
      </c>
      <c r="E4878" s="3" t="n">
        <v>0.2668894</v>
      </c>
      <c r="F4878" s="3" t="n">
        <v>10</v>
      </c>
      <c r="G4878" s="3" t="n">
        <v>10</v>
      </c>
      <c r="H4878" s="3" t="n">
        <v>6</v>
      </c>
      <c r="I4878" s="3" t="n">
        <v>6</v>
      </c>
      <c r="J4878" s="3" t="n">
        <v>9</v>
      </c>
      <c r="K4878" s="3" t="n">
        <v>9</v>
      </c>
      <c r="L4878" s="3" t="n">
        <v>1</v>
      </c>
      <c r="M4878" s="3" t="n">
        <v>1</v>
      </c>
      <c r="N4878" s="3" t="n">
        <v>0</v>
      </c>
      <c r="O4878" s="3" t="n">
        <v>0</v>
      </c>
      <c r="P4878" s="3" t="n">
        <v>9.1</v>
      </c>
      <c r="Q4878" s="3" t="n">
        <v>24.2</v>
      </c>
      <c r="R4878" s="3" t="s">
        <v>14260</v>
      </c>
      <c r="S4878" s="4" t="n">
        <v>45747.4559027778</v>
      </c>
      <c r="T4878" s="3" t="s">
        <v>37</v>
      </c>
      <c r="U4878" s="3" t="s">
        <v>37</v>
      </c>
      <c r="V4878" s="3" t="n">
        <v>1</v>
      </c>
      <c r="W4878" s="3" t="n">
        <v>1</v>
      </c>
      <c r="X4878" s="3" t="n">
        <v>0</v>
      </c>
      <c r="Y4878" s="3" t="s">
        <v>30</v>
      </c>
      <c r="Z4878" s="3" t="s">
        <v>30</v>
      </c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/>
      <c r="BB4878" s="3"/>
      <c r="BC4878" s="3"/>
      <c r="BD4878" s="3"/>
      <c r="BE4878" s="3"/>
      <c r="BF4878" s="3"/>
      <c r="BG4878" s="3"/>
      <c r="BH4878" s="3"/>
      <c r="BI4878" s="3"/>
      <c r="BJ4878" s="3"/>
    </row>
    <row r="4879" customFormat="false" ht="15.75" hidden="false" customHeight="false" outlineLevel="0" collapsed="false">
      <c r="A4879" s="3" t="n">
        <v>4878</v>
      </c>
      <c r="B4879" s="3" t="s">
        <v>14261</v>
      </c>
      <c r="C4879" s="3" t="s">
        <v>14262</v>
      </c>
      <c r="D4879" s="3" t="n">
        <v>1</v>
      </c>
      <c r="E4879" s="3" t="n">
        <v>0.3960768</v>
      </c>
      <c r="F4879" s="3" t="n">
        <v>10</v>
      </c>
      <c r="G4879" s="3" t="n">
        <v>10</v>
      </c>
      <c r="H4879" s="3" t="n">
        <v>6</v>
      </c>
      <c r="I4879" s="3" t="n">
        <v>6</v>
      </c>
      <c r="J4879" s="3" t="n">
        <v>9</v>
      </c>
      <c r="K4879" s="3" t="n">
        <v>9</v>
      </c>
      <c r="L4879" s="3" t="n">
        <v>1</v>
      </c>
      <c r="M4879" s="3" t="n">
        <v>1</v>
      </c>
      <c r="N4879" s="3" t="n">
        <v>0</v>
      </c>
      <c r="O4879" s="3" t="n">
        <v>0</v>
      </c>
      <c r="P4879" s="3" t="n">
        <v>9.1</v>
      </c>
      <c r="Q4879" s="3" t="n">
        <v>24.2</v>
      </c>
      <c r="R4879" s="3" t="s">
        <v>14263</v>
      </c>
      <c r="S4879" s="4" t="n">
        <v>45747.4560185185</v>
      </c>
      <c r="T4879" s="3" t="s">
        <v>37</v>
      </c>
      <c r="U4879" s="3" t="s">
        <v>37</v>
      </c>
      <c r="V4879" s="3" t="n">
        <v>1</v>
      </c>
      <c r="W4879" s="3" t="n">
        <v>1</v>
      </c>
      <c r="X4879" s="3" t="n">
        <v>0</v>
      </c>
      <c r="Y4879" s="3" t="s">
        <v>30</v>
      </c>
      <c r="Z4879" s="3" t="s">
        <v>30</v>
      </c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  <c r="BD4879" s="3"/>
      <c r="BE4879" s="3"/>
      <c r="BF4879" s="3"/>
      <c r="BG4879" s="3"/>
      <c r="BH4879" s="3"/>
      <c r="BI4879" s="3"/>
      <c r="BJ4879" s="3"/>
    </row>
    <row r="4880" customFormat="false" ht="15.75" hidden="false" customHeight="false" outlineLevel="0" collapsed="false">
      <c r="A4880" s="3" t="n">
        <v>4879</v>
      </c>
      <c r="B4880" s="3" t="s">
        <v>14264</v>
      </c>
      <c r="C4880" s="3" t="s">
        <v>14265</v>
      </c>
      <c r="D4880" s="3" t="n">
        <v>1</v>
      </c>
      <c r="E4880" s="3" t="n">
        <v>0.974677</v>
      </c>
      <c r="F4880" s="3" t="n">
        <v>29</v>
      </c>
      <c r="G4880" s="3" t="n">
        <v>29</v>
      </c>
      <c r="H4880" s="3" t="n">
        <v>12</v>
      </c>
      <c r="I4880" s="3" t="n">
        <v>12</v>
      </c>
      <c r="J4880" s="3" t="n">
        <v>36</v>
      </c>
      <c r="K4880" s="3" t="n">
        <v>36</v>
      </c>
      <c r="L4880" s="3" t="n">
        <v>3</v>
      </c>
      <c r="M4880" s="3" t="n">
        <v>3</v>
      </c>
      <c r="N4880" s="3" t="n">
        <v>12</v>
      </c>
      <c r="O4880" s="3" t="n">
        <v>-1</v>
      </c>
      <c r="P4880" s="3" t="n">
        <v>9.1</v>
      </c>
      <c r="Q4880" s="3" t="n">
        <v>24.2</v>
      </c>
      <c r="R4880" s="3" t="s">
        <v>14266</v>
      </c>
      <c r="S4880" s="4" t="n">
        <v>45747.45625</v>
      </c>
      <c r="T4880" s="3" t="s">
        <v>29</v>
      </c>
      <c r="U4880" s="3" t="s">
        <v>29</v>
      </c>
      <c r="V4880" s="3" t="n">
        <v>1</v>
      </c>
      <c r="W4880" s="3" t="n">
        <v>0</v>
      </c>
      <c r="X4880" s="3" t="n">
        <v>0</v>
      </c>
      <c r="Y4880" s="3" t="s">
        <v>30</v>
      </c>
      <c r="Z4880" s="3" t="s">
        <v>30</v>
      </c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3"/>
      <c r="BB4880" s="3"/>
      <c r="BC4880" s="3"/>
      <c r="BD4880" s="3"/>
      <c r="BE4880" s="3"/>
      <c r="BF4880" s="3"/>
      <c r="BG4880" s="3"/>
      <c r="BH4880" s="3"/>
      <c r="BI4880" s="3"/>
      <c r="BJ4880" s="3"/>
    </row>
    <row r="4881" customFormat="false" ht="15.75" hidden="false" customHeight="false" outlineLevel="0" collapsed="false">
      <c r="A4881" s="3" t="n">
        <v>4880</v>
      </c>
      <c r="B4881" s="3" t="s">
        <v>14267</v>
      </c>
      <c r="C4881" s="3" t="s">
        <v>14268</v>
      </c>
      <c r="D4881" s="3" t="n">
        <v>1</v>
      </c>
      <c r="E4881" s="3" t="n">
        <v>0.2526732</v>
      </c>
      <c r="F4881" s="3" t="n">
        <v>8</v>
      </c>
      <c r="G4881" s="3" t="n">
        <v>8</v>
      </c>
      <c r="H4881" s="3" t="n">
        <v>7</v>
      </c>
      <c r="I4881" s="3" t="n">
        <v>7</v>
      </c>
      <c r="J4881" s="3" t="n">
        <v>12</v>
      </c>
      <c r="K4881" s="3" t="n">
        <v>12</v>
      </c>
      <c r="L4881" s="3" t="n">
        <v>0</v>
      </c>
      <c r="M4881" s="3" t="n">
        <v>0</v>
      </c>
      <c r="N4881" s="3" t="n">
        <v>3</v>
      </c>
      <c r="O4881" s="3" t="n">
        <v>3</v>
      </c>
      <c r="P4881" s="3" t="n">
        <v>9.1</v>
      </c>
      <c r="Q4881" s="3" t="n">
        <v>24.2</v>
      </c>
      <c r="R4881" s="3" t="s">
        <v>14269</v>
      </c>
      <c r="S4881" s="4" t="n">
        <v>45747.4563425926</v>
      </c>
      <c r="T4881" s="3" t="s">
        <v>29</v>
      </c>
      <c r="U4881" s="3" t="s">
        <v>29</v>
      </c>
      <c r="V4881" s="3" t="n">
        <v>1</v>
      </c>
      <c r="W4881" s="3" t="n">
        <v>1</v>
      </c>
      <c r="X4881" s="3" t="n">
        <v>0</v>
      </c>
      <c r="Y4881" s="3" t="s">
        <v>30</v>
      </c>
      <c r="Z4881" s="3" t="s">
        <v>30</v>
      </c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  <c r="BD4881" s="3"/>
      <c r="BE4881" s="3"/>
      <c r="BF4881" s="3"/>
      <c r="BG4881" s="3"/>
      <c r="BH4881" s="3"/>
      <c r="BI4881" s="3"/>
      <c r="BJ4881" s="3"/>
    </row>
    <row r="4882" customFormat="false" ht="15.75" hidden="false" customHeight="false" outlineLevel="0" collapsed="false">
      <c r="A4882" s="3" t="n">
        <v>4881</v>
      </c>
      <c r="B4882" s="3" t="s">
        <v>14270</v>
      </c>
      <c r="C4882" s="3" t="s">
        <v>14271</v>
      </c>
      <c r="D4882" s="3" t="n">
        <v>1</v>
      </c>
      <c r="E4882" s="3" t="n">
        <v>0.5555177</v>
      </c>
      <c r="F4882" s="3" t="n">
        <v>15</v>
      </c>
      <c r="G4882" s="3" t="n">
        <v>15</v>
      </c>
      <c r="H4882" s="3" t="n">
        <v>8</v>
      </c>
      <c r="I4882" s="3" t="n">
        <v>8</v>
      </c>
      <c r="J4882" s="3" t="n">
        <v>12</v>
      </c>
      <c r="K4882" s="3" t="n">
        <v>12</v>
      </c>
      <c r="L4882" s="3" t="n">
        <v>1</v>
      </c>
      <c r="M4882" s="3" t="n">
        <v>1</v>
      </c>
      <c r="N4882" s="3" t="n">
        <v>-1</v>
      </c>
      <c r="O4882" s="3" t="n">
        <v>-1</v>
      </c>
      <c r="P4882" s="3" t="n">
        <v>9.1</v>
      </c>
      <c r="Q4882" s="3" t="n">
        <v>24.2</v>
      </c>
      <c r="R4882" s="3" t="s">
        <v>14272</v>
      </c>
      <c r="S4882" s="4" t="n">
        <v>45747.4564351852</v>
      </c>
      <c r="T4882" s="3" t="s">
        <v>29</v>
      </c>
      <c r="U4882" s="3" t="s">
        <v>29</v>
      </c>
      <c r="V4882" s="3" t="n">
        <v>0</v>
      </c>
      <c r="W4882" s="3" t="n">
        <v>0</v>
      </c>
      <c r="X4882" s="3" t="n">
        <v>0</v>
      </c>
      <c r="Y4882" s="3" t="s">
        <v>30</v>
      </c>
      <c r="Z4882" s="3" t="s">
        <v>30</v>
      </c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  <c r="BD4882" s="3"/>
      <c r="BE4882" s="3"/>
      <c r="BF4882" s="3"/>
      <c r="BG4882" s="3"/>
      <c r="BH4882" s="3"/>
      <c r="BI4882" s="3"/>
      <c r="BJ4882" s="3"/>
    </row>
    <row r="4883" customFormat="false" ht="15.75" hidden="false" customHeight="false" outlineLevel="0" collapsed="false">
      <c r="A4883" s="3" t="n">
        <v>4882</v>
      </c>
      <c r="B4883" s="3" t="s">
        <v>14273</v>
      </c>
      <c r="C4883" s="3" t="s">
        <v>14274</v>
      </c>
      <c r="D4883" s="3" t="n">
        <v>1</v>
      </c>
      <c r="E4883" s="3" t="n">
        <v>0.4348992</v>
      </c>
      <c r="F4883" s="3" t="n">
        <v>19</v>
      </c>
      <c r="G4883" s="3" t="n">
        <v>19</v>
      </c>
      <c r="H4883" s="3" t="n">
        <v>8</v>
      </c>
      <c r="I4883" s="3" t="n">
        <v>8</v>
      </c>
      <c r="J4883" s="3" t="n">
        <v>22</v>
      </c>
      <c r="K4883" s="3" t="n">
        <v>22</v>
      </c>
      <c r="L4883" s="3" t="n">
        <v>1</v>
      </c>
      <c r="M4883" s="3" t="n">
        <v>1</v>
      </c>
      <c r="N4883" s="3" t="n">
        <v>-1</v>
      </c>
      <c r="O4883" s="3" t="n">
        <v>3</v>
      </c>
      <c r="P4883" s="3" t="n">
        <v>9.1</v>
      </c>
      <c r="Q4883" s="3" t="n">
        <v>24.2</v>
      </c>
      <c r="R4883" s="3" t="s">
        <v>14275</v>
      </c>
      <c r="S4883" s="4" t="n">
        <v>45747.4565162037</v>
      </c>
      <c r="T4883" s="3" t="s">
        <v>256</v>
      </c>
      <c r="U4883" s="3" t="s">
        <v>256</v>
      </c>
      <c r="V4883" s="3" t="n">
        <v>0</v>
      </c>
      <c r="W4883" s="3" t="n">
        <v>1</v>
      </c>
      <c r="X4883" s="3" t="n">
        <v>0</v>
      </c>
      <c r="Y4883" s="3" t="s">
        <v>30</v>
      </c>
      <c r="Z4883" s="3" t="s">
        <v>30</v>
      </c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/>
      <c r="BB4883" s="3"/>
      <c r="BC4883" s="3"/>
      <c r="BD4883" s="3"/>
      <c r="BE4883" s="3"/>
      <c r="BF4883" s="3"/>
      <c r="BG4883" s="3"/>
      <c r="BH4883" s="3"/>
      <c r="BI4883" s="3"/>
      <c r="BJ4883" s="3"/>
    </row>
    <row r="4884" customFormat="false" ht="15.75" hidden="false" customHeight="false" outlineLevel="0" collapsed="false">
      <c r="A4884" s="3" t="n">
        <v>4883</v>
      </c>
      <c r="B4884" s="3" t="s">
        <v>14276</v>
      </c>
      <c r="C4884" s="3" t="s">
        <v>14277</v>
      </c>
      <c r="D4884" s="3" t="n">
        <v>1</v>
      </c>
      <c r="E4884" s="3" t="n">
        <v>2.8178084</v>
      </c>
      <c r="F4884" s="3" t="n">
        <v>23</v>
      </c>
      <c r="G4884" s="3" t="n">
        <v>23</v>
      </c>
      <c r="H4884" s="3" t="n">
        <v>10</v>
      </c>
      <c r="I4884" s="3" t="n">
        <v>10</v>
      </c>
      <c r="J4884" s="3" t="n">
        <v>29</v>
      </c>
      <c r="K4884" s="3" t="n">
        <v>29</v>
      </c>
      <c r="L4884" s="3" t="n">
        <v>3</v>
      </c>
      <c r="M4884" s="3" t="n">
        <v>3</v>
      </c>
      <c r="N4884" s="3" t="n">
        <v>-1</v>
      </c>
      <c r="O4884" s="3" t="n">
        <v>-1</v>
      </c>
      <c r="P4884" s="3" t="n">
        <v>9.1</v>
      </c>
      <c r="Q4884" s="3" t="n">
        <v>24.2</v>
      </c>
      <c r="R4884" s="3" t="s">
        <v>14278</v>
      </c>
      <c r="S4884" s="4" t="n">
        <v>45747.4566435185</v>
      </c>
      <c r="T4884" s="3" t="s">
        <v>256</v>
      </c>
      <c r="U4884" s="3" t="s">
        <v>256</v>
      </c>
      <c r="V4884" s="3" t="n">
        <v>0</v>
      </c>
      <c r="W4884" s="3" t="n">
        <v>0</v>
      </c>
      <c r="X4884" s="3" t="n">
        <v>0</v>
      </c>
      <c r="Y4884" s="3" t="s">
        <v>30</v>
      </c>
      <c r="Z4884" s="3" t="s">
        <v>30</v>
      </c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  <c r="BD4884" s="3"/>
      <c r="BE4884" s="3"/>
      <c r="BF4884" s="3"/>
      <c r="BG4884" s="3"/>
      <c r="BH4884" s="3"/>
      <c r="BI4884" s="3"/>
      <c r="BJ4884" s="3"/>
    </row>
    <row r="4885" customFormat="false" ht="15.75" hidden="false" customHeight="false" outlineLevel="0" collapsed="false">
      <c r="A4885" s="3" t="n">
        <v>4884</v>
      </c>
      <c r="B4885" s="3" t="s">
        <v>14279</v>
      </c>
      <c r="C4885" s="3" t="s">
        <v>14280</v>
      </c>
      <c r="D4885" s="3" t="n">
        <v>1</v>
      </c>
      <c r="E4885" s="3" t="n">
        <v>2.6352744</v>
      </c>
      <c r="F4885" s="3" t="n">
        <v>23</v>
      </c>
      <c r="G4885" s="3" t="n">
        <v>23</v>
      </c>
      <c r="H4885" s="3" t="n">
        <v>10</v>
      </c>
      <c r="I4885" s="3" t="n">
        <v>10</v>
      </c>
      <c r="J4885" s="3" t="n">
        <v>29</v>
      </c>
      <c r="K4885" s="3" t="n">
        <v>29</v>
      </c>
      <c r="L4885" s="3" t="n">
        <v>3</v>
      </c>
      <c r="M4885" s="3" t="n">
        <v>3</v>
      </c>
      <c r="N4885" s="3" t="n">
        <v>-1</v>
      </c>
      <c r="O4885" s="3" t="n">
        <v>-1</v>
      </c>
      <c r="P4885" s="3" t="n">
        <v>9.2</v>
      </c>
      <c r="Q4885" s="3" t="n">
        <v>24.2</v>
      </c>
      <c r="R4885" s="3" t="s">
        <v>14281</v>
      </c>
      <c r="S4885" s="4" t="n">
        <v>45747.456724537</v>
      </c>
      <c r="T4885" s="3" t="s">
        <v>256</v>
      </c>
      <c r="U4885" s="3" t="s">
        <v>256</v>
      </c>
      <c r="V4885" s="3" t="n">
        <v>0</v>
      </c>
      <c r="W4885" s="3" t="n">
        <v>0</v>
      </c>
      <c r="X4885" s="3" t="n">
        <v>0</v>
      </c>
      <c r="Y4885" s="3" t="s">
        <v>30</v>
      </c>
      <c r="Z4885" s="3" t="s">
        <v>30</v>
      </c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/>
      <c r="BB4885" s="3"/>
      <c r="BC4885" s="3"/>
      <c r="BD4885" s="3"/>
      <c r="BE4885" s="3"/>
      <c r="BF4885" s="3"/>
      <c r="BG4885" s="3"/>
      <c r="BH4885" s="3"/>
      <c r="BI4885" s="3"/>
      <c r="BJ4885" s="3"/>
    </row>
    <row r="4886" customFormat="false" ht="15.75" hidden="false" customHeight="false" outlineLevel="0" collapsed="false">
      <c r="A4886" s="3" t="n">
        <v>4885</v>
      </c>
      <c r="B4886" s="3" t="s">
        <v>14282</v>
      </c>
      <c r="C4886" s="3" t="s">
        <v>14283</v>
      </c>
      <c r="D4886" s="3" t="n">
        <v>1</v>
      </c>
      <c r="E4886" s="3" t="n">
        <v>0.4559848</v>
      </c>
      <c r="F4886" s="3" t="n">
        <v>19</v>
      </c>
      <c r="G4886" s="3" t="n">
        <v>19</v>
      </c>
      <c r="H4886" s="3" t="n">
        <v>8</v>
      </c>
      <c r="I4886" s="3" t="n">
        <v>8</v>
      </c>
      <c r="J4886" s="3" t="n">
        <v>22</v>
      </c>
      <c r="K4886" s="3" t="n">
        <v>22</v>
      </c>
      <c r="L4886" s="3" t="n">
        <v>1</v>
      </c>
      <c r="M4886" s="3" t="n">
        <v>1</v>
      </c>
      <c r="N4886" s="3" t="n">
        <v>-1</v>
      </c>
      <c r="O4886" s="3" t="n">
        <v>3</v>
      </c>
      <c r="P4886" s="3" t="n">
        <v>9.1</v>
      </c>
      <c r="Q4886" s="3" t="n">
        <v>24.2</v>
      </c>
      <c r="R4886" s="3" t="s">
        <v>14284</v>
      </c>
      <c r="S4886" s="4" t="n">
        <v>45747.4567939815</v>
      </c>
      <c r="T4886" s="3" t="s">
        <v>37</v>
      </c>
      <c r="U4886" s="3" t="s">
        <v>37</v>
      </c>
      <c r="V4886" s="3" t="n">
        <v>0</v>
      </c>
      <c r="W4886" s="3" t="n">
        <v>1</v>
      </c>
      <c r="X4886" s="3" t="n">
        <v>0</v>
      </c>
      <c r="Y4886" s="3" t="s">
        <v>30</v>
      </c>
      <c r="Z4886" s="3" t="s">
        <v>30</v>
      </c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  <c r="BD4886" s="3"/>
      <c r="BE4886" s="3"/>
      <c r="BF4886" s="3"/>
      <c r="BG4886" s="3"/>
      <c r="BH4886" s="3"/>
      <c r="BI4886" s="3"/>
      <c r="BJ4886" s="3"/>
    </row>
    <row r="4887" customFormat="false" ht="15.75" hidden="false" customHeight="false" outlineLevel="0" collapsed="false">
      <c r="A4887" s="3" t="n">
        <v>4886</v>
      </c>
      <c r="B4887" s="3" t="s">
        <v>14285</v>
      </c>
      <c r="C4887" s="3" t="s">
        <v>14286</v>
      </c>
      <c r="D4887" s="3" t="n">
        <v>1</v>
      </c>
      <c r="E4887" s="3" t="n">
        <v>0.1060081</v>
      </c>
      <c r="F4887" s="3" t="n">
        <v>19</v>
      </c>
      <c r="G4887" s="3" t="n">
        <v>19</v>
      </c>
      <c r="H4887" s="3" t="n">
        <v>8</v>
      </c>
      <c r="I4887" s="3" t="n">
        <v>8</v>
      </c>
      <c r="J4887" s="3" t="n">
        <v>22</v>
      </c>
      <c r="K4887" s="3" t="n">
        <v>22</v>
      </c>
      <c r="L4887" s="3" t="n">
        <v>1</v>
      </c>
      <c r="M4887" s="3" t="n">
        <v>1</v>
      </c>
      <c r="N4887" s="3" t="n">
        <v>-1</v>
      </c>
      <c r="O4887" s="3" t="n">
        <v>3</v>
      </c>
      <c r="P4887" s="3" t="n">
        <v>9.1</v>
      </c>
      <c r="Q4887" s="3" t="n">
        <v>24.2</v>
      </c>
      <c r="R4887" s="3" t="s">
        <v>14287</v>
      </c>
      <c r="S4887" s="4" t="n">
        <v>45747.4568634259</v>
      </c>
      <c r="T4887" s="3" t="s">
        <v>37</v>
      </c>
      <c r="U4887" s="3" t="s">
        <v>37</v>
      </c>
      <c r="V4887" s="3" t="n">
        <v>0</v>
      </c>
      <c r="W4887" s="3" t="n">
        <v>1</v>
      </c>
      <c r="X4887" s="3" t="n">
        <v>0</v>
      </c>
      <c r="Y4887" s="3" t="s">
        <v>30</v>
      </c>
      <c r="Z4887" s="3" t="s">
        <v>30</v>
      </c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/>
      <c r="BB4887" s="3"/>
      <c r="BC4887" s="3"/>
      <c r="BD4887" s="3"/>
      <c r="BE4887" s="3"/>
      <c r="BF4887" s="3"/>
      <c r="BG4887" s="3"/>
      <c r="BH4887" s="3"/>
      <c r="BI4887" s="3"/>
      <c r="BJ4887" s="3"/>
    </row>
    <row r="4888" customFormat="false" ht="15.75" hidden="false" customHeight="false" outlineLevel="0" collapsed="false">
      <c r="A4888" s="3" t="n">
        <v>4887</v>
      </c>
      <c r="B4888" s="3" t="s">
        <v>14288</v>
      </c>
      <c r="C4888" s="3" t="s">
        <v>14289</v>
      </c>
      <c r="D4888" s="3" t="n">
        <v>1</v>
      </c>
      <c r="E4888" s="3" t="n">
        <v>0.4477554</v>
      </c>
      <c r="F4888" s="3" t="n">
        <v>19</v>
      </c>
      <c r="G4888" s="3" t="n">
        <v>19</v>
      </c>
      <c r="H4888" s="3" t="n">
        <v>8</v>
      </c>
      <c r="I4888" s="3" t="n">
        <v>8</v>
      </c>
      <c r="J4888" s="3" t="n">
        <v>22</v>
      </c>
      <c r="K4888" s="3" t="n">
        <v>22</v>
      </c>
      <c r="L4888" s="3" t="n">
        <v>1</v>
      </c>
      <c r="M4888" s="3" t="n">
        <v>1</v>
      </c>
      <c r="N4888" s="3" t="n">
        <v>-1</v>
      </c>
      <c r="O4888" s="3" t="n">
        <v>3</v>
      </c>
      <c r="P4888" s="3" t="n">
        <v>9.1</v>
      </c>
      <c r="Q4888" s="3" t="n">
        <v>24.2</v>
      </c>
      <c r="R4888" s="3" t="s">
        <v>14290</v>
      </c>
      <c r="S4888" s="4" t="n">
        <v>45747.4569097222</v>
      </c>
      <c r="T4888" s="3" t="s">
        <v>37</v>
      </c>
      <c r="U4888" s="3" t="s">
        <v>37</v>
      </c>
      <c r="V4888" s="3" t="n">
        <v>0</v>
      </c>
      <c r="W4888" s="3" t="n">
        <v>1</v>
      </c>
      <c r="X4888" s="3" t="n">
        <v>0</v>
      </c>
      <c r="Y4888" s="3" t="s">
        <v>30</v>
      </c>
      <c r="Z4888" s="3" t="s">
        <v>30</v>
      </c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  <c r="BD4888" s="3"/>
      <c r="BE4888" s="3"/>
      <c r="BF4888" s="3"/>
      <c r="BG4888" s="3"/>
      <c r="BH4888" s="3"/>
      <c r="BI4888" s="3"/>
      <c r="BJ4888" s="3"/>
    </row>
    <row r="4889" customFormat="false" ht="15.75" hidden="false" customHeight="false" outlineLevel="0" collapsed="false">
      <c r="A4889" s="3" t="n">
        <v>4888</v>
      </c>
      <c r="B4889" s="3" t="s">
        <v>14291</v>
      </c>
      <c r="C4889" s="3" t="s">
        <v>14292</v>
      </c>
      <c r="D4889" s="3" t="n">
        <v>1</v>
      </c>
      <c r="E4889" s="3" t="n">
        <v>0.0777774</v>
      </c>
      <c r="F4889" s="3" t="n">
        <v>13</v>
      </c>
      <c r="G4889" s="3" t="n">
        <v>13</v>
      </c>
      <c r="H4889" s="3" t="n">
        <v>7</v>
      </c>
      <c r="I4889" s="3" t="n">
        <v>7</v>
      </c>
      <c r="J4889" s="3" t="n">
        <v>16</v>
      </c>
      <c r="K4889" s="3" t="n">
        <v>16</v>
      </c>
      <c r="L4889" s="3" t="n">
        <v>0</v>
      </c>
      <c r="M4889" s="3" t="n">
        <v>0</v>
      </c>
      <c r="N4889" s="3" t="n">
        <v>-1</v>
      </c>
      <c r="O4889" s="3" t="n">
        <v>5</v>
      </c>
      <c r="P4889" s="3" t="n">
        <v>9.1</v>
      </c>
      <c r="Q4889" s="3" t="n">
        <v>24.2</v>
      </c>
      <c r="R4889" s="3" t="s">
        <v>14293</v>
      </c>
      <c r="S4889" s="4" t="n">
        <v>45747.4569444444</v>
      </c>
      <c r="T4889" s="3" t="s">
        <v>37</v>
      </c>
      <c r="U4889" s="3" t="s">
        <v>37</v>
      </c>
      <c r="V4889" s="3" t="n">
        <v>0</v>
      </c>
      <c r="W4889" s="3" t="n">
        <v>1</v>
      </c>
      <c r="X4889" s="3" t="n">
        <v>0</v>
      </c>
      <c r="Y4889" s="3" t="s">
        <v>30</v>
      </c>
      <c r="Z4889" s="3" t="s">
        <v>10544</v>
      </c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/>
      <c r="BB4889" s="3"/>
      <c r="BC4889" s="3"/>
      <c r="BD4889" s="3"/>
      <c r="BE4889" s="3"/>
      <c r="BF4889" s="3"/>
      <c r="BG4889" s="3"/>
      <c r="BH4889" s="3"/>
      <c r="BI4889" s="3"/>
      <c r="BJ4889" s="3"/>
    </row>
    <row r="4890" customFormat="false" ht="15.75" hidden="false" customHeight="false" outlineLevel="0" collapsed="false">
      <c r="A4890" s="3" t="n">
        <v>4889</v>
      </c>
      <c r="B4890" s="3" t="s">
        <v>14294</v>
      </c>
      <c r="C4890" s="3" t="s">
        <v>14295</v>
      </c>
      <c r="D4890" s="3" t="n">
        <v>1</v>
      </c>
      <c r="E4890" s="3" t="n">
        <v>0.1653792</v>
      </c>
      <c r="F4890" s="3" t="n">
        <v>5</v>
      </c>
      <c r="G4890" s="3" t="n">
        <v>5</v>
      </c>
      <c r="H4890" s="3" t="n">
        <v>2</v>
      </c>
      <c r="I4890" s="3" t="n">
        <v>2</v>
      </c>
      <c r="J4890" s="3" t="n">
        <v>1</v>
      </c>
      <c r="K4890" s="3" t="n">
        <v>1</v>
      </c>
      <c r="L4890" s="3" t="n">
        <v>0</v>
      </c>
      <c r="M4890" s="3" t="n">
        <v>0</v>
      </c>
      <c r="N4890" s="3" t="n">
        <v>0</v>
      </c>
      <c r="O4890" s="3" t="n">
        <v>0</v>
      </c>
      <c r="P4890" s="3" t="n">
        <v>9.1</v>
      </c>
      <c r="Q4890" s="3" t="n">
        <v>24.2</v>
      </c>
      <c r="R4890" s="3" t="s">
        <v>14296</v>
      </c>
      <c r="S4890" s="4" t="n">
        <v>45747.4570138889</v>
      </c>
      <c r="T4890" s="3" t="s">
        <v>37</v>
      </c>
      <c r="U4890" s="3" t="s">
        <v>37</v>
      </c>
      <c r="V4890" s="3" t="n">
        <v>1</v>
      </c>
      <c r="W4890" s="3" t="n">
        <v>1</v>
      </c>
      <c r="X4890" s="3" t="n">
        <v>0</v>
      </c>
      <c r="Y4890" s="3" t="s">
        <v>30</v>
      </c>
      <c r="Z4890" s="3" t="s">
        <v>30</v>
      </c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  <c r="BD4890" s="3"/>
      <c r="BE4890" s="3"/>
      <c r="BF4890" s="3"/>
      <c r="BG4890" s="3"/>
      <c r="BH4890" s="3"/>
      <c r="BI4890" s="3"/>
      <c r="BJ4890" s="3"/>
    </row>
    <row r="4891" customFormat="false" ht="15.75" hidden="false" customHeight="false" outlineLevel="0" collapsed="false">
      <c r="A4891" s="3" t="n">
        <v>4890</v>
      </c>
      <c r="B4891" s="3" t="s">
        <v>14297</v>
      </c>
      <c r="C4891" s="3" t="s">
        <v>14298</v>
      </c>
      <c r="D4891" s="3" t="n">
        <v>1</v>
      </c>
      <c r="E4891" s="3" t="n">
        <v>1.7667711</v>
      </c>
      <c r="F4891" s="3" t="n">
        <v>24</v>
      </c>
      <c r="G4891" s="3" t="n">
        <v>24</v>
      </c>
      <c r="H4891" s="3" t="n">
        <v>11</v>
      </c>
      <c r="I4891" s="3" t="n">
        <v>11</v>
      </c>
      <c r="J4891" s="3" t="n">
        <v>29</v>
      </c>
      <c r="K4891" s="3" t="n">
        <v>29</v>
      </c>
      <c r="L4891" s="3" t="n">
        <v>3</v>
      </c>
      <c r="M4891" s="3" t="n">
        <v>3</v>
      </c>
      <c r="N4891" s="3" t="n">
        <v>-1</v>
      </c>
      <c r="O4891" s="3" t="n">
        <v>-1</v>
      </c>
      <c r="P4891" s="3" t="n">
        <v>9.1</v>
      </c>
      <c r="Q4891" s="3" t="n">
        <v>24.2</v>
      </c>
      <c r="R4891" s="3" t="s">
        <v>14299</v>
      </c>
      <c r="S4891" s="4" t="n">
        <v>45747.4570833333</v>
      </c>
      <c r="T4891" s="3" t="s">
        <v>256</v>
      </c>
      <c r="U4891" s="3" t="s">
        <v>256</v>
      </c>
      <c r="V4891" s="3" t="n">
        <v>0</v>
      </c>
      <c r="W4891" s="3" t="n">
        <v>0</v>
      </c>
      <c r="X4891" s="3" t="n">
        <v>0</v>
      </c>
      <c r="Y4891" s="3" t="s">
        <v>30</v>
      </c>
      <c r="Z4891" s="3" t="s">
        <v>30</v>
      </c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  <c r="BD4891" s="3"/>
      <c r="BE4891" s="3"/>
      <c r="BF4891" s="3"/>
      <c r="BG4891" s="3"/>
      <c r="BH4891" s="3"/>
      <c r="BI4891" s="3"/>
      <c r="BJ4891" s="3"/>
    </row>
    <row r="4892" customFormat="false" ht="15.75" hidden="false" customHeight="false" outlineLevel="0" collapsed="false">
      <c r="A4892" s="3" t="n">
        <v>4891</v>
      </c>
      <c r="B4892" s="3" t="s">
        <v>14300</v>
      </c>
      <c r="C4892" s="3" t="s">
        <v>14301</v>
      </c>
      <c r="D4892" s="3" t="n">
        <v>1</v>
      </c>
      <c r="E4892" s="3" t="n">
        <v>4.1145669</v>
      </c>
      <c r="F4892" s="3" t="n">
        <v>30</v>
      </c>
      <c r="G4892" s="3" t="n">
        <v>30</v>
      </c>
      <c r="H4892" s="3" t="n">
        <v>9</v>
      </c>
      <c r="I4892" s="3" t="n">
        <v>9</v>
      </c>
      <c r="J4892" s="3" t="n">
        <v>30</v>
      </c>
      <c r="K4892" s="3" t="n">
        <v>30</v>
      </c>
      <c r="L4892" s="3" t="n">
        <v>4</v>
      </c>
      <c r="M4892" s="3" t="n">
        <v>4</v>
      </c>
      <c r="N4892" s="3" t="n">
        <v>-1</v>
      </c>
      <c r="O4892" s="3" t="n">
        <v>-1</v>
      </c>
      <c r="P4892" s="3" t="n">
        <v>9.1</v>
      </c>
      <c r="Q4892" s="3" t="n">
        <v>24.2</v>
      </c>
      <c r="R4892" s="3" t="s">
        <v>14302</v>
      </c>
      <c r="S4892" s="4" t="n">
        <v>45747.4574074074</v>
      </c>
      <c r="T4892" s="3" t="s">
        <v>256</v>
      </c>
      <c r="U4892" s="3" t="s">
        <v>256</v>
      </c>
      <c r="V4892" s="3" t="n">
        <v>0</v>
      </c>
      <c r="W4892" s="3" t="n">
        <v>0</v>
      </c>
      <c r="X4892" s="3" t="n">
        <v>0</v>
      </c>
      <c r="Y4892" s="3" t="s">
        <v>30</v>
      </c>
      <c r="Z4892" s="3" t="s">
        <v>30</v>
      </c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/>
      <c r="BB4892" s="3"/>
      <c r="BC4892" s="3"/>
      <c r="BD4892" s="3"/>
      <c r="BE4892" s="3"/>
      <c r="BF4892" s="3"/>
      <c r="BG4892" s="3"/>
      <c r="BH4892" s="3"/>
      <c r="BI4892" s="3"/>
      <c r="BJ4892" s="3"/>
    </row>
    <row r="4893" customFormat="false" ht="15.75" hidden="false" customHeight="false" outlineLevel="0" collapsed="false">
      <c r="A4893" s="3" t="n">
        <v>4892</v>
      </c>
      <c r="B4893" s="3" t="s">
        <v>14303</v>
      </c>
      <c r="C4893" s="3" t="s">
        <v>14304</v>
      </c>
      <c r="D4893" s="3" t="n">
        <v>1</v>
      </c>
      <c r="E4893" s="3" t="n">
        <v>0.8433443</v>
      </c>
      <c r="F4893" s="3" t="n">
        <v>14</v>
      </c>
      <c r="G4893" s="3" t="n">
        <v>14</v>
      </c>
      <c r="H4893" s="3" t="n">
        <v>8</v>
      </c>
      <c r="I4893" s="3" t="n">
        <v>8</v>
      </c>
      <c r="J4893" s="3" t="n">
        <v>14</v>
      </c>
      <c r="K4893" s="3" t="n">
        <v>14</v>
      </c>
      <c r="L4893" s="3" t="n">
        <v>1</v>
      </c>
      <c r="M4893" s="3" t="n">
        <v>1</v>
      </c>
      <c r="N4893" s="3" t="n">
        <v>-1</v>
      </c>
      <c r="O4893" s="3" t="n">
        <v>-1</v>
      </c>
      <c r="P4893" s="3" t="n">
        <v>9.1</v>
      </c>
      <c r="Q4893" s="3" t="n">
        <v>24.2</v>
      </c>
      <c r="R4893" s="3" t="s">
        <v>14305</v>
      </c>
      <c r="S4893" s="4" t="n">
        <v>45747.4574652778</v>
      </c>
      <c r="T4893" s="3" t="s">
        <v>256</v>
      </c>
      <c r="U4893" s="3" t="s">
        <v>256</v>
      </c>
      <c r="V4893" s="3" t="n">
        <v>0</v>
      </c>
      <c r="W4893" s="3" t="n">
        <v>0</v>
      </c>
      <c r="X4893" s="3" t="n">
        <v>0</v>
      </c>
      <c r="Y4893" s="3" t="s">
        <v>30</v>
      </c>
      <c r="Z4893" s="3" t="s">
        <v>30</v>
      </c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/>
      <c r="BB4893" s="3"/>
      <c r="BC4893" s="3"/>
      <c r="BD4893" s="3"/>
      <c r="BE4893" s="3"/>
      <c r="BF4893" s="3"/>
      <c r="BG4893" s="3"/>
      <c r="BH4893" s="3"/>
      <c r="BI4893" s="3"/>
      <c r="BJ4893" s="3"/>
    </row>
    <row r="4894" customFormat="false" ht="15.75" hidden="false" customHeight="false" outlineLevel="0" collapsed="false">
      <c r="A4894" s="3" t="n">
        <v>4893</v>
      </c>
      <c r="B4894" s="3" t="s">
        <v>14306</v>
      </c>
      <c r="C4894" s="3" t="s">
        <v>14307</v>
      </c>
      <c r="D4894" s="3" t="n">
        <v>1</v>
      </c>
      <c r="E4894" s="3" t="n">
        <v>0.2649056</v>
      </c>
      <c r="F4894" s="3" t="n">
        <v>13</v>
      </c>
      <c r="G4894" s="3" t="n">
        <v>13</v>
      </c>
      <c r="H4894" s="3" t="n">
        <v>7</v>
      </c>
      <c r="I4894" s="3" t="n">
        <v>7</v>
      </c>
      <c r="J4894" s="3" t="n">
        <v>16</v>
      </c>
      <c r="K4894" s="3" t="n">
        <v>16</v>
      </c>
      <c r="L4894" s="3" t="n">
        <v>0</v>
      </c>
      <c r="M4894" s="3" t="n">
        <v>0</v>
      </c>
      <c r="N4894" s="3" t="n">
        <v>-1</v>
      </c>
      <c r="O4894" s="3" t="n">
        <v>5</v>
      </c>
      <c r="P4894" s="3" t="n">
        <v>9.1</v>
      </c>
      <c r="Q4894" s="3" t="n">
        <v>24.2</v>
      </c>
      <c r="R4894" s="3" t="s">
        <v>14293</v>
      </c>
      <c r="S4894" s="4" t="n">
        <v>45747.4575231482</v>
      </c>
      <c r="T4894" s="3" t="s">
        <v>37</v>
      </c>
      <c r="U4894" s="3" t="s">
        <v>37</v>
      </c>
      <c r="V4894" s="3" t="n">
        <v>0</v>
      </c>
      <c r="W4894" s="3" t="n">
        <v>1</v>
      </c>
      <c r="X4894" s="3" t="n">
        <v>0</v>
      </c>
      <c r="Y4894" s="3" t="s">
        <v>30</v>
      </c>
      <c r="Z4894" s="3" t="s">
        <v>10544</v>
      </c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/>
      <c r="BB4894" s="3"/>
      <c r="BC4894" s="3"/>
      <c r="BD4894" s="3"/>
      <c r="BE4894" s="3"/>
      <c r="BF4894" s="3"/>
      <c r="BG4894" s="3"/>
      <c r="BH4894" s="3"/>
      <c r="BI4894" s="3"/>
      <c r="BJ4894" s="3"/>
    </row>
    <row r="4895" customFormat="false" ht="15.75" hidden="false" customHeight="false" outlineLevel="0" collapsed="false">
      <c r="A4895" s="3" t="n">
        <v>4894</v>
      </c>
      <c r="B4895" s="3" t="s">
        <v>14308</v>
      </c>
      <c r="C4895" s="3" t="s">
        <v>14309</v>
      </c>
      <c r="D4895" s="3" t="n">
        <v>1</v>
      </c>
      <c r="E4895" s="3" t="n">
        <v>0.4164715</v>
      </c>
      <c r="F4895" s="3" t="n">
        <v>22</v>
      </c>
      <c r="G4895" s="3" t="n">
        <v>22</v>
      </c>
      <c r="H4895" s="3" t="n">
        <v>6</v>
      </c>
      <c r="I4895" s="3" t="n">
        <v>6</v>
      </c>
      <c r="J4895" s="3" t="n">
        <v>20</v>
      </c>
      <c r="K4895" s="3" t="n">
        <v>20</v>
      </c>
      <c r="L4895" s="3" t="n">
        <v>3</v>
      </c>
      <c r="M4895" s="3" t="n">
        <v>3</v>
      </c>
      <c r="N4895" s="3" t="n">
        <v>18</v>
      </c>
      <c r="O4895" s="3" t="n">
        <v>-1</v>
      </c>
      <c r="P4895" s="3" t="n">
        <v>9.1</v>
      </c>
      <c r="Q4895" s="3" t="n">
        <v>24.2</v>
      </c>
      <c r="R4895" s="3" t="s">
        <v>14310</v>
      </c>
      <c r="S4895" s="4" t="n">
        <v>45747.4577662037</v>
      </c>
      <c r="T4895" s="3" t="s">
        <v>37</v>
      </c>
      <c r="U4895" s="3" t="s">
        <v>37</v>
      </c>
      <c r="V4895" s="3" t="n">
        <v>1</v>
      </c>
      <c r="W4895" s="3" t="n">
        <v>0</v>
      </c>
      <c r="X4895" s="3" t="n">
        <v>0</v>
      </c>
      <c r="Y4895" s="3" t="s">
        <v>30</v>
      </c>
      <c r="Z4895" s="3" t="s">
        <v>30</v>
      </c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/>
      <c r="BB4895" s="3"/>
      <c r="BC4895" s="3"/>
      <c r="BD4895" s="3"/>
      <c r="BE4895" s="3"/>
      <c r="BF4895" s="3"/>
      <c r="BG4895" s="3"/>
      <c r="BH4895" s="3"/>
      <c r="BI4895" s="3"/>
      <c r="BJ4895" s="3"/>
    </row>
    <row r="4896" customFormat="false" ht="15.75" hidden="false" customHeight="false" outlineLevel="0" collapsed="false">
      <c r="A4896" s="3" t="n">
        <v>4895</v>
      </c>
      <c r="B4896" s="3" t="s">
        <v>14311</v>
      </c>
      <c r="C4896" s="3" t="s">
        <v>14312</v>
      </c>
      <c r="D4896" s="3" t="n">
        <v>1</v>
      </c>
      <c r="E4896" s="3" t="n">
        <v>0.1959095</v>
      </c>
      <c r="F4896" s="3" t="n">
        <v>8</v>
      </c>
      <c r="G4896" s="3" t="n">
        <v>8</v>
      </c>
      <c r="H4896" s="3" t="n">
        <v>4</v>
      </c>
      <c r="I4896" s="3" t="n">
        <v>4</v>
      </c>
      <c r="J4896" s="3" t="n">
        <v>6</v>
      </c>
      <c r="K4896" s="3" t="n">
        <v>6</v>
      </c>
      <c r="L4896" s="3" t="n">
        <v>0</v>
      </c>
      <c r="M4896" s="3" t="n">
        <v>0</v>
      </c>
      <c r="N4896" s="3" t="n">
        <v>-1</v>
      </c>
      <c r="O4896" s="3" t="n">
        <v>-1</v>
      </c>
      <c r="P4896" s="3" t="n">
        <v>9.1</v>
      </c>
      <c r="Q4896" s="3" t="n">
        <v>24.2</v>
      </c>
      <c r="R4896" s="3" t="s">
        <v>14313</v>
      </c>
      <c r="S4896" s="4" t="n">
        <v>45747.4578009259</v>
      </c>
      <c r="T4896" s="3" t="s">
        <v>37</v>
      </c>
      <c r="U4896" s="3" t="s">
        <v>37</v>
      </c>
      <c r="V4896" s="3" t="n">
        <v>0</v>
      </c>
      <c r="W4896" s="3" t="n">
        <v>0</v>
      </c>
      <c r="X4896" s="3" t="n">
        <v>0</v>
      </c>
      <c r="Y4896" s="3" t="s">
        <v>30</v>
      </c>
      <c r="Z4896" s="3" t="s">
        <v>30</v>
      </c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  <c r="BD4896" s="3"/>
      <c r="BE4896" s="3"/>
      <c r="BF4896" s="3"/>
      <c r="BG4896" s="3"/>
      <c r="BH4896" s="3"/>
      <c r="BI4896" s="3"/>
      <c r="BJ4896" s="3"/>
    </row>
    <row r="4897" customFormat="false" ht="15.75" hidden="false" customHeight="false" outlineLevel="0" collapsed="false">
      <c r="A4897" s="3" t="n">
        <v>4896</v>
      </c>
      <c r="B4897" s="3" t="s">
        <v>14314</v>
      </c>
      <c r="C4897" s="3" t="s">
        <v>14315</v>
      </c>
      <c r="D4897" s="3" t="n">
        <v>1</v>
      </c>
      <c r="E4897" s="3" t="n">
        <v>2.4703838</v>
      </c>
      <c r="F4897" s="3" t="n">
        <v>14</v>
      </c>
      <c r="G4897" s="3" t="n">
        <v>14</v>
      </c>
      <c r="H4897" s="3" t="n">
        <v>8</v>
      </c>
      <c r="I4897" s="3" t="n">
        <v>8</v>
      </c>
      <c r="J4897" s="3" t="n">
        <v>14</v>
      </c>
      <c r="K4897" s="3" t="n">
        <v>14</v>
      </c>
      <c r="L4897" s="3" t="n">
        <v>1</v>
      </c>
      <c r="M4897" s="3" t="n">
        <v>1</v>
      </c>
      <c r="N4897" s="3" t="n">
        <v>-1</v>
      </c>
      <c r="O4897" s="3" t="n">
        <v>-1</v>
      </c>
      <c r="P4897" s="3" t="n">
        <v>9.1</v>
      </c>
      <c r="Q4897" s="3" t="n">
        <v>24.2</v>
      </c>
      <c r="R4897" s="3" t="s">
        <v>14316</v>
      </c>
      <c r="S4897" s="4" t="n">
        <v>45747.4578819444</v>
      </c>
      <c r="T4897" s="3" t="s">
        <v>256</v>
      </c>
      <c r="U4897" s="3" t="s">
        <v>256</v>
      </c>
      <c r="V4897" s="3" t="n">
        <v>0</v>
      </c>
      <c r="W4897" s="3" t="n">
        <v>0</v>
      </c>
      <c r="X4897" s="3" t="n">
        <v>0</v>
      </c>
      <c r="Y4897" s="3" t="s">
        <v>30</v>
      </c>
      <c r="Z4897" s="3" t="s">
        <v>30</v>
      </c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3"/>
      <c r="BB4897" s="3"/>
      <c r="BC4897" s="3"/>
      <c r="BD4897" s="3"/>
      <c r="BE4897" s="3"/>
      <c r="BF4897" s="3"/>
      <c r="BG4897" s="3"/>
      <c r="BH4897" s="3"/>
      <c r="BI4897" s="3"/>
      <c r="BJ4897" s="3"/>
    </row>
    <row r="4898" customFormat="false" ht="15.75" hidden="false" customHeight="false" outlineLevel="0" collapsed="false">
      <c r="A4898" s="3" t="n">
        <v>4897</v>
      </c>
      <c r="B4898" s="3" t="s">
        <v>14317</v>
      </c>
      <c r="C4898" s="3" t="s">
        <v>14318</v>
      </c>
      <c r="D4898" s="3" t="n">
        <v>1</v>
      </c>
      <c r="E4898" s="3" t="n">
        <v>2.4914393</v>
      </c>
      <c r="F4898" s="3" t="n">
        <v>14</v>
      </c>
      <c r="G4898" s="3" t="n">
        <v>14</v>
      </c>
      <c r="H4898" s="3" t="n">
        <v>8</v>
      </c>
      <c r="I4898" s="3" t="n">
        <v>8</v>
      </c>
      <c r="J4898" s="3" t="n">
        <v>14</v>
      </c>
      <c r="K4898" s="3" t="n">
        <v>14</v>
      </c>
      <c r="L4898" s="3" t="n">
        <v>1</v>
      </c>
      <c r="M4898" s="3" t="n">
        <v>1</v>
      </c>
      <c r="N4898" s="3" t="n">
        <v>-1</v>
      </c>
      <c r="O4898" s="3" t="n">
        <v>-1</v>
      </c>
      <c r="P4898" s="3" t="n">
        <v>9.1</v>
      </c>
      <c r="Q4898" s="3" t="n">
        <v>24.2</v>
      </c>
      <c r="R4898" s="3" t="s">
        <v>14319</v>
      </c>
      <c r="S4898" s="4" t="n">
        <v>45747.457974537</v>
      </c>
      <c r="T4898" s="3" t="s">
        <v>256</v>
      </c>
      <c r="U4898" s="3" t="s">
        <v>256</v>
      </c>
      <c r="V4898" s="3" t="n">
        <v>0</v>
      </c>
      <c r="W4898" s="3" t="n">
        <v>0</v>
      </c>
      <c r="X4898" s="3" t="n">
        <v>0</v>
      </c>
      <c r="Y4898" s="3" t="s">
        <v>30</v>
      </c>
      <c r="Z4898" s="3" t="s">
        <v>30</v>
      </c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  <c r="BD4898" s="3"/>
      <c r="BE4898" s="3"/>
      <c r="BF4898" s="3"/>
      <c r="BG4898" s="3"/>
      <c r="BH4898" s="3"/>
      <c r="BI4898" s="3"/>
      <c r="BJ4898" s="3"/>
    </row>
    <row r="4899" customFormat="false" ht="15.75" hidden="false" customHeight="false" outlineLevel="0" collapsed="false">
      <c r="A4899" s="3" t="n">
        <v>4898</v>
      </c>
      <c r="B4899" s="3" t="s">
        <v>14320</v>
      </c>
      <c r="C4899" s="3" t="s">
        <v>14321</v>
      </c>
      <c r="D4899" s="3" t="n">
        <v>1</v>
      </c>
      <c r="E4899" s="3" t="n">
        <v>0.3202858</v>
      </c>
      <c r="F4899" s="3" t="n">
        <v>13</v>
      </c>
      <c r="G4899" s="3" t="n">
        <v>13</v>
      </c>
      <c r="H4899" s="3" t="n">
        <v>7</v>
      </c>
      <c r="I4899" s="3" t="n">
        <v>7</v>
      </c>
      <c r="J4899" s="3" t="n">
        <v>16</v>
      </c>
      <c r="K4899" s="3" t="n">
        <v>16</v>
      </c>
      <c r="L4899" s="3" t="n">
        <v>0</v>
      </c>
      <c r="M4899" s="3" t="n">
        <v>0</v>
      </c>
      <c r="N4899" s="3" t="n">
        <v>-1</v>
      </c>
      <c r="O4899" s="3" t="n">
        <v>5</v>
      </c>
      <c r="P4899" s="3" t="n">
        <v>9.1</v>
      </c>
      <c r="Q4899" s="3" t="n">
        <v>24.2</v>
      </c>
      <c r="R4899" s="3" t="s">
        <v>14322</v>
      </c>
      <c r="S4899" s="4" t="n">
        <v>45747.4580324074</v>
      </c>
      <c r="T4899" s="3" t="s">
        <v>37</v>
      </c>
      <c r="U4899" s="3" t="s">
        <v>37</v>
      </c>
      <c r="V4899" s="3" t="n">
        <v>0</v>
      </c>
      <c r="W4899" s="3" t="n">
        <v>1</v>
      </c>
      <c r="X4899" s="3" t="n">
        <v>0</v>
      </c>
      <c r="Y4899" s="3" t="s">
        <v>30</v>
      </c>
      <c r="Z4899" s="3" t="s">
        <v>10544</v>
      </c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/>
      <c r="BB4899" s="3"/>
      <c r="BC4899" s="3"/>
      <c r="BD4899" s="3"/>
      <c r="BE4899" s="3"/>
      <c r="BF4899" s="3"/>
      <c r="BG4899" s="3"/>
      <c r="BH4899" s="3"/>
      <c r="BI4899" s="3"/>
      <c r="BJ4899" s="3"/>
    </row>
    <row r="4900" customFormat="false" ht="15.75" hidden="false" customHeight="false" outlineLevel="0" collapsed="false">
      <c r="A4900" s="3" t="n">
        <v>4899</v>
      </c>
      <c r="B4900" s="3" t="s">
        <v>14323</v>
      </c>
      <c r="C4900" s="3" t="s">
        <v>14324</v>
      </c>
      <c r="D4900" s="3" t="n">
        <v>1</v>
      </c>
      <c r="E4900" s="3" t="n">
        <v>0.5903707</v>
      </c>
      <c r="F4900" s="3" t="n">
        <v>15</v>
      </c>
      <c r="G4900" s="3" t="n">
        <v>15</v>
      </c>
      <c r="H4900" s="3" t="n">
        <v>11</v>
      </c>
      <c r="I4900" s="3" t="n">
        <v>11</v>
      </c>
      <c r="J4900" s="3" t="n">
        <v>14</v>
      </c>
      <c r="K4900" s="3" t="n">
        <v>14</v>
      </c>
      <c r="L4900" s="3" t="n">
        <v>1</v>
      </c>
      <c r="M4900" s="3" t="n">
        <v>1</v>
      </c>
      <c r="N4900" s="3" t="n">
        <v>-1</v>
      </c>
      <c r="O4900" s="3" t="n">
        <v>-1</v>
      </c>
      <c r="P4900" s="3" t="n">
        <v>9.1</v>
      </c>
      <c r="Q4900" s="3" t="n">
        <v>24.2</v>
      </c>
      <c r="R4900" s="3" t="s">
        <v>14325</v>
      </c>
      <c r="S4900" s="4" t="n">
        <v>45747.4581134259</v>
      </c>
      <c r="T4900" s="3" t="s">
        <v>37</v>
      </c>
      <c r="U4900" s="3" t="s">
        <v>37</v>
      </c>
      <c r="V4900" s="3" t="n">
        <v>0</v>
      </c>
      <c r="W4900" s="3" t="n">
        <v>0</v>
      </c>
      <c r="X4900" s="3" t="n">
        <v>0</v>
      </c>
      <c r="Y4900" s="3" t="s">
        <v>30</v>
      </c>
      <c r="Z4900" s="3" t="s">
        <v>30</v>
      </c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  <c r="BD4900" s="3"/>
      <c r="BE4900" s="3"/>
      <c r="BF4900" s="3"/>
      <c r="BG4900" s="3"/>
      <c r="BH4900" s="3"/>
      <c r="BI4900" s="3"/>
      <c r="BJ4900" s="3"/>
    </row>
    <row r="4901" customFormat="false" ht="15.75" hidden="false" customHeight="false" outlineLevel="0" collapsed="false">
      <c r="A4901" s="3" t="n">
        <v>4900</v>
      </c>
      <c r="B4901" s="3" t="s">
        <v>14326</v>
      </c>
      <c r="C4901" s="3" t="s">
        <v>14327</v>
      </c>
      <c r="D4901" s="3" t="n">
        <v>1</v>
      </c>
      <c r="E4901" s="3" t="n">
        <v>0.2660983</v>
      </c>
      <c r="F4901" s="3" t="n">
        <v>13</v>
      </c>
      <c r="G4901" s="3" t="n">
        <v>13</v>
      </c>
      <c r="H4901" s="3" t="n">
        <v>7</v>
      </c>
      <c r="I4901" s="3" t="n">
        <v>7</v>
      </c>
      <c r="J4901" s="3" t="n">
        <v>16</v>
      </c>
      <c r="K4901" s="3" t="n">
        <v>16</v>
      </c>
      <c r="L4901" s="3" t="n">
        <v>0</v>
      </c>
      <c r="M4901" s="3" t="n">
        <v>0</v>
      </c>
      <c r="N4901" s="3" t="n">
        <v>-1</v>
      </c>
      <c r="O4901" s="3" t="n">
        <v>5</v>
      </c>
      <c r="P4901" s="3" t="n">
        <v>9.1</v>
      </c>
      <c r="Q4901" s="3" t="n">
        <v>24.2</v>
      </c>
      <c r="R4901" s="3" t="s">
        <v>14328</v>
      </c>
      <c r="S4901" s="4" t="n">
        <v>45747.4581597222</v>
      </c>
      <c r="T4901" s="3" t="s">
        <v>37</v>
      </c>
      <c r="U4901" s="3" t="s">
        <v>37</v>
      </c>
      <c r="V4901" s="3" t="n">
        <v>0</v>
      </c>
      <c r="W4901" s="3" t="n">
        <v>1</v>
      </c>
      <c r="X4901" s="3" t="n">
        <v>0</v>
      </c>
      <c r="Y4901" s="3" t="s">
        <v>30</v>
      </c>
      <c r="Z4901" s="3" t="s">
        <v>10544</v>
      </c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/>
      <c r="BB4901" s="3"/>
      <c r="BC4901" s="3"/>
      <c r="BD4901" s="3"/>
      <c r="BE4901" s="3"/>
      <c r="BF4901" s="3"/>
      <c r="BG4901" s="3"/>
      <c r="BH4901" s="3"/>
      <c r="BI4901" s="3"/>
      <c r="BJ4901" s="3"/>
    </row>
    <row r="4902" customFormat="false" ht="15.75" hidden="false" customHeight="false" outlineLevel="0" collapsed="false">
      <c r="A4902" s="3" t="n">
        <v>4901</v>
      </c>
      <c r="B4902" s="3" t="s">
        <v>14329</v>
      </c>
      <c r="C4902" s="3" t="s">
        <v>14330</v>
      </c>
      <c r="D4902" s="3" t="n">
        <v>1</v>
      </c>
      <c r="E4902" s="3" t="n">
        <v>0.5168667</v>
      </c>
      <c r="F4902" s="3" t="n">
        <v>15</v>
      </c>
      <c r="G4902" s="3" t="n">
        <v>15</v>
      </c>
      <c r="H4902" s="3" t="n">
        <v>11</v>
      </c>
      <c r="I4902" s="3" t="n">
        <v>11</v>
      </c>
      <c r="J4902" s="3" t="n">
        <v>14</v>
      </c>
      <c r="K4902" s="3" t="n">
        <v>14</v>
      </c>
      <c r="L4902" s="3" t="n">
        <v>1</v>
      </c>
      <c r="M4902" s="3" t="n">
        <v>1</v>
      </c>
      <c r="N4902" s="3" t="n">
        <v>-1</v>
      </c>
      <c r="O4902" s="3" t="n">
        <v>-1</v>
      </c>
      <c r="P4902" s="3" t="n">
        <v>9.1</v>
      </c>
      <c r="Q4902" s="3" t="n">
        <v>24.2</v>
      </c>
      <c r="R4902" s="3" t="s">
        <v>14331</v>
      </c>
      <c r="S4902" s="4" t="n">
        <v>45747.4582407407</v>
      </c>
      <c r="T4902" s="3" t="s">
        <v>37</v>
      </c>
      <c r="U4902" s="3" t="s">
        <v>37</v>
      </c>
      <c r="V4902" s="3" t="n">
        <v>0</v>
      </c>
      <c r="W4902" s="3" t="n">
        <v>0</v>
      </c>
      <c r="X4902" s="3" t="n">
        <v>0</v>
      </c>
      <c r="Y4902" s="3" t="s">
        <v>30</v>
      </c>
      <c r="Z4902" s="3" t="s">
        <v>30</v>
      </c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  <c r="BD4902" s="3"/>
      <c r="BE4902" s="3"/>
      <c r="BF4902" s="3"/>
      <c r="BG4902" s="3"/>
      <c r="BH4902" s="3"/>
      <c r="BI4902" s="3"/>
      <c r="BJ4902" s="3"/>
    </row>
    <row r="4903" customFormat="false" ht="15.75" hidden="false" customHeight="false" outlineLevel="0" collapsed="false">
      <c r="A4903" s="3" t="n">
        <v>4902</v>
      </c>
      <c r="B4903" s="3" t="s">
        <v>14332</v>
      </c>
      <c r="C4903" s="3" t="s">
        <v>14333</v>
      </c>
      <c r="D4903" s="3" t="n">
        <v>1</v>
      </c>
      <c r="E4903" s="3" t="n">
        <v>1.3155199</v>
      </c>
      <c r="F4903" s="3" t="n">
        <v>22</v>
      </c>
      <c r="G4903" s="3" t="n">
        <v>22</v>
      </c>
      <c r="H4903" s="3" t="n">
        <v>6</v>
      </c>
      <c r="I4903" s="3" t="n">
        <v>6</v>
      </c>
      <c r="J4903" s="3" t="n">
        <v>20</v>
      </c>
      <c r="K4903" s="3" t="n">
        <v>20</v>
      </c>
      <c r="L4903" s="3" t="n">
        <v>3</v>
      </c>
      <c r="M4903" s="3" t="n">
        <v>3</v>
      </c>
      <c r="N4903" s="3" t="n">
        <v>18</v>
      </c>
      <c r="O4903" s="3" t="n">
        <v>-1</v>
      </c>
      <c r="P4903" s="3" t="n">
        <v>9.1</v>
      </c>
      <c r="Q4903" s="3" t="n">
        <v>24.2</v>
      </c>
      <c r="R4903" s="3" t="s">
        <v>14334</v>
      </c>
      <c r="S4903" s="4" t="n">
        <v>45747.4586574074</v>
      </c>
      <c r="T4903" s="3" t="s">
        <v>37</v>
      </c>
      <c r="U4903" s="3" t="s">
        <v>37</v>
      </c>
      <c r="V4903" s="3" t="n">
        <v>1</v>
      </c>
      <c r="W4903" s="3" t="n">
        <v>0</v>
      </c>
      <c r="X4903" s="3" t="n">
        <v>0</v>
      </c>
      <c r="Y4903" s="3" t="s">
        <v>30</v>
      </c>
      <c r="Z4903" s="3" t="s">
        <v>30</v>
      </c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  <c r="BD4903" s="3"/>
      <c r="BE4903" s="3"/>
      <c r="BF4903" s="3"/>
      <c r="BG4903" s="3"/>
      <c r="BH4903" s="3"/>
      <c r="BI4903" s="3"/>
      <c r="BJ4903" s="3"/>
    </row>
    <row r="4904" customFormat="false" ht="15.75" hidden="false" customHeight="false" outlineLevel="0" collapsed="false">
      <c r="A4904" s="3" t="n">
        <v>4903</v>
      </c>
      <c r="B4904" s="3" t="s">
        <v>14335</v>
      </c>
      <c r="C4904" s="3" t="s">
        <v>14336</v>
      </c>
      <c r="D4904" s="3" t="n">
        <v>1</v>
      </c>
      <c r="E4904" s="3" t="n">
        <v>0.327421</v>
      </c>
      <c r="F4904" s="3" t="n">
        <v>30</v>
      </c>
      <c r="G4904" s="3" t="n">
        <v>30</v>
      </c>
      <c r="H4904" s="3" t="n">
        <v>11</v>
      </c>
      <c r="I4904" s="3" t="n">
        <v>11</v>
      </c>
      <c r="J4904" s="3" t="n">
        <v>33</v>
      </c>
      <c r="K4904" s="3" t="n">
        <v>33</v>
      </c>
      <c r="L4904" s="3" t="n">
        <v>3</v>
      </c>
      <c r="M4904" s="3" t="n">
        <v>3</v>
      </c>
      <c r="N4904" s="3" t="n">
        <v>-1</v>
      </c>
      <c r="O4904" s="3" t="n">
        <v>-1</v>
      </c>
      <c r="P4904" s="3" t="n">
        <v>9.1</v>
      </c>
      <c r="Q4904" s="3" t="n">
        <v>24.2</v>
      </c>
      <c r="R4904" s="3" t="s">
        <v>14337</v>
      </c>
      <c r="S4904" s="4" t="n">
        <v>45747.4586921296</v>
      </c>
      <c r="T4904" s="3" t="s">
        <v>256</v>
      </c>
      <c r="U4904" s="3" t="s">
        <v>256</v>
      </c>
      <c r="V4904" s="3" t="n">
        <v>0</v>
      </c>
      <c r="W4904" s="3" t="n">
        <v>0</v>
      </c>
      <c r="X4904" s="3" t="n">
        <v>0</v>
      </c>
      <c r="Y4904" s="3" t="s">
        <v>30</v>
      </c>
      <c r="Z4904" s="3" t="s">
        <v>30</v>
      </c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  <c r="BD4904" s="3"/>
      <c r="BE4904" s="3"/>
      <c r="BF4904" s="3"/>
      <c r="BG4904" s="3"/>
      <c r="BH4904" s="3"/>
      <c r="BI4904" s="3"/>
      <c r="BJ4904" s="3"/>
    </row>
    <row r="4905" customFormat="false" ht="15.75" hidden="false" customHeight="false" outlineLevel="0" collapsed="false">
      <c r="A4905" s="3" t="n">
        <v>4904</v>
      </c>
      <c r="B4905" s="3" t="s">
        <v>14338</v>
      </c>
      <c r="C4905" s="3" t="s">
        <v>14339</v>
      </c>
      <c r="D4905" s="3" t="n">
        <v>1</v>
      </c>
      <c r="E4905" s="3" t="n">
        <v>0.3825417</v>
      </c>
      <c r="F4905" s="3" t="n">
        <v>22</v>
      </c>
      <c r="G4905" s="3" t="n">
        <v>22</v>
      </c>
      <c r="H4905" s="3" t="n">
        <v>6</v>
      </c>
      <c r="I4905" s="3" t="n">
        <v>6</v>
      </c>
      <c r="J4905" s="3" t="n">
        <v>20</v>
      </c>
      <c r="K4905" s="3" t="n">
        <v>20</v>
      </c>
      <c r="L4905" s="3" t="n">
        <v>3</v>
      </c>
      <c r="M4905" s="3" t="n">
        <v>3</v>
      </c>
      <c r="N4905" s="3" t="n">
        <v>18</v>
      </c>
      <c r="O4905" s="3" t="n">
        <v>-1</v>
      </c>
      <c r="P4905" s="3" t="n">
        <v>9.1</v>
      </c>
      <c r="Q4905" s="3" t="n">
        <v>24.2</v>
      </c>
      <c r="R4905" s="3" t="s">
        <v>14340</v>
      </c>
      <c r="S4905" s="4" t="n">
        <v>45747.4587847222</v>
      </c>
      <c r="T4905" s="3" t="s">
        <v>37</v>
      </c>
      <c r="U4905" s="3" t="s">
        <v>37</v>
      </c>
      <c r="V4905" s="3" t="n">
        <v>1</v>
      </c>
      <c r="W4905" s="3" t="n">
        <v>0</v>
      </c>
      <c r="X4905" s="3" t="n">
        <v>0</v>
      </c>
      <c r="Y4905" s="3" t="s">
        <v>30</v>
      </c>
      <c r="Z4905" s="3" t="s">
        <v>30</v>
      </c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/>
      <c r="BB4905" s="3"/>
      <c r="BC4905" s="3"/>
      <c r="BD4905" s="3"/>
      <c r="BE4905" s="3"/>
      <c r="BF4905" s="3"/>
      <c r="BG4905" s="3"/>
      <c r="BH4905" s="3"/>
      <c r="BI4905" s="3"/>
      <c r="BJ4905" s="3"/>
    </row>
    <row r="4906" customFormat="false" ht="15.75" hidden="false" customHeight="false" outlineLevel="0" collapsed="false">
      <c r="A4906" s="3" t="n">
        <v>4905</v>
      </c>
      <c r="B4906" s="3" t="s">
        <v>14341</v>
      </c>
      <c r="C4906" s="3" t="s">
        <v>14342</v>
      </c>
      <c r="D4906" s="3" t="n">
        <v>1</v>
      </c>
      <c r="E4906" s="3" t="n">
        <v>1.0562116</v>
      </c>
      <c r="F4906" s="3" t="n">
        <v>30</v>
      </c>
      <c r="G4906" s="3" t="n">
        <v>30</v>
      </c>
      <c r="H4906" s="3" t="n">
        <v>11</v>
      </c>
      <c r="I4906" s="3" t="n">
        <v>11</v>
      </c>
      <c r="J4906" s="3" t="n">
        <v>33</v>
      </c>
      <c r="K4906" s="3" t="n">
        <v>33</v>
      </c>
      <c r="L4906" s="3" t="n">
        <v>3</v>
      </c>
      <c r="M4906" s="3" t="n">
        <v>3</v>
      </c>
      <c r="N4906" s="3" t="n">
        <v>-1</v>
      </c>
      <c r="O4906" s="3" t="n">
        <v>-1</v>
      </c>
      <c r="P4906" s="3" t="n">
        <v>9.1</v>
      </c>
      <c r="Q4906" s="3" t="n">
        <v>24.2</v>
      </c>
      <c r="R4906" s="3" t="s">
        <v>14343</v>
      </c>
      <c r="S4906" s="4" t="n">
        <v>45747.4588425926</v>
      </c>
      <c r="T4906" s="3" t="s">
        <v>37</v>
      </c>
      <c r="U4906" s="3" t="s">
        <v>37</v>
      </c>
      <c r="V4906" s="3" t="n">
        <v>0</v>
      </c>
      <c r="W4906" s="3" t="n">
        <v>0</v>
      </c>
      <c r="X4906" s="3" t="n">
        <v>0</v>
      </c>
      <c r="Y4906" s="3" t="s">
        <v>30</v>
      </c>
      <c r="Z4906" s="3" t="s">
        <v>30</v>
      </c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  <c r="BD4906" s="3"/>
      <c r="BE4906" s="3"/>
      <c r="BF4906" s="3"/>
      <c r="BG4906" s="3"/>
      <c r="BH4906" s="3"/>
      <c r="BI4906" s="3"/>
      <c r="BJ4906" s="3"/>
    </row>
    <row r="4907" customFormat="false" ht="15.75" hidden="false" customHeight="false" outlineLevel="0" collapsed="false">
      <c r="A4907" s="3" t="n">
        <v>4906</v>
      </c>
      <c r="B4907" s="3" t="s">
        <v>14344</v>
      </c>
      <c r="C4907" s="3" t="s">
        <v>14345</v>
      </c>
      <c r="D4907" s="3" t="n">
        <v>1</v>
      </c>
      <c r="E4907" s="3" t="n">
        <v>17.5214691</v>
      </c>
      <c r="F4907" s="3" t="n">
        <v>74</v>
      </c>
      <c r="G4907" s="3" t="n">
        <v>74</v>
      </c>
      <c r="H4907" s="3" t="n">
        <v>13</v>
      </c>
      <c r="I4907" s="3" t="n">
        <v>13</v>
      </c>
      <c r="J4907" s="3" t="n">
        <v>120</v>
      </c>
      <c r="K4907" s="3" t="n">
        <v>120</v>
      </c>
      <c r="L4907" s="3" t="n">
        <v>26</v>
      </c>
      <c r="M4907" s="3" t="n">
        <v>26</v>
      </c>
      <c r="N4907" s="3" t="n">
        <v>-1</v>
      </c>
      <c r="O4907" s="3" t="n">
        <v>-1</v>
      </c>
      <c r="P4907" s="3" t="n">
        <v>8.5</v>
      </c>
      <c r="Q4907" s="3" t="n">
        <v>24.2</v>
      </c>
      <c r="R4907" s="3" t="s">
        <v>14346</v>
      </c>
      <c r="S4907" s="4" t="n">
        <v>45747.459525463</v>
      </c>
      <c r="T4907" s="3" t="s">
        <v>65</v>
      </c>
      <c r="U4907" s="3" t="s">
        <v>65</v>
      </c>
      <c r="V4907" s="3" t="n">
        <v>0</v>
      </c>
      <c r="W4907" s="3" t="n">
        <v>0</v>
      </c>
      <c r="X4907" s="3" t="n">
        <v>0</v>
      </c>
      <c r="Y4907" s="3" t="s">
        <v>30</v>
      </c>
      <c r="Z4907" s="3" t="s">
        <v>30</v>
      </c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/>
      <c r="BB4907" s="3"/>
      <c r="BC4907" s="3"/>
      <c r="BD4907" s="3"/>
      <c r="BE4907" s="3"/>
      <c r="BF4907" s="3"/>
      <c r="BG4907" s="3"/>
      <c r="BH4907" s="3"/>
      <c r="BI4907" s="3"/>
      <c r="BJ4907" s="3"/>
    </row>
    <row r="4908" customFormat="false" ht="15.75" hidden="false" customHeight="false" outlineLevel="0" collapsed="false">
      <c r="A4908" s="3" t="n">
        <v>4907</v>
      </c>
      <c r="B4908" s="3" t="s">
        <v>14347</v>
      </c>
      <c r="C4908" s="3" t="s">
        <v>14348</v>
      </c>
      <c r="D4908" s="3" t="n">
        <v>1</v>
      </c>
      <c r="E4908" s="3" t="n">
        <v>5.7935043</v>
      </c>
      <c r="F4908" s="3" t="n">
        <v>27</v>
      </c>
      <c r="G4908" s="3" t="n">
        <v>27</v>
      </c>
      <c r="H4908" s="3" t="n">
        <v>11</v>
      </c>
      <c r="I4908" s="3" t="n">
        <v>11</v>
      </c>
      <c r="J4908" s="3" t="n">
        <v>40</v>
      </c>
      <c r="K4908" s="3" t="n">
        <v>40</v>
      </c>
      <c r="L4908" s="3" t="n">
        <v>8</v>
      </c>
      <c r="M4908" s="3" t="n">
        <v>8</v>
      </c>
      <c r="N4908" s="3" t="n">
        <v>5</v>
      </c>
      <c r="O4908" s="3" t="n">
        <v>-1</v>
      </c>
      <c r="P4908" s="3" t="n">
        <v>8.9</v>
      </c>
      <c r="Q4908" s="3" t="n">
        <v>24.2</v>
      </c>
      <c r="R4908" s="3" t="s">
        <v>14349</v>
      </c>
      <c r="S4908" s="4" t="n">
        <v>45747.4598958333</v>
      </c>
      <c r="T4908" s="3" t="s">
        <v>256</v>
      </c>
      <c r="U4908" s="3" t="s">
        <v>256</v>
      </c>
      <c r="V4908" s="3" t="n">
        <v>1</v>
      </c>
      <c r="W4908" s="3" t="n">
        <v>0</v>
      </c>
      <c r="X4908" s="3" t="n">
        <v>0</v>
      </c>
      <c r="Y4908" s="3" t="s">
        <v>30</v>
      </c>
      <c r="Z4908" s="3" t="s">
        <v>30</v>
      </c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  <c r="BD4908" s="3"/>
      <c r="BE4908" s="3"/>
      <c r="BF4908" s="3"/>
      <c r="BG4908" s="3"/>
      <c r="BH4908" s="3"/>
      <c r="BI4908" s="3"/>
      <c r="BJ4908" s="3"/>
    </row>
    <row r="4909" customFormat="false" ht="15.75" hidden="false" customHeight="false" outlineLevel="0" collapsed="false">
      <c r="A4909" s="3" t="n">
        <v>4908</v>
      </c>
      <c r="B4909" s="3" t="s">
        <v>14350</v>
      </c>
      <c r="C4909" s="3" t="s">
        <v>14351</v>
      </c>
      <c r="D4909" s="3" t="n">
        <v>1</v>
      </c>
      <c r="E4909" s="3" t="n">
        <v>9.1409765</v>
      </c>
      <c r="F4909" s="3" t="n">
        <v>134</v>
      </c>
      <c r="G4909" s="3" t="n">
        <v>134</v>
      </c>
      <c r="H4909" s="3" t="n">
        <v>16</v>
      </c>
      <c r="I4909" s="3" t="n">
        <v>16</v>
      </c>
      <c r="J4909" s="3" t="n">
        <v>159</v>
      </c>
      <c r="K4909" s="3" t="n">
        <v>159</v>
      </c>
      <c r="L4909" s="3" t="n">
        <v>42</v>
      </c>
      <c r="M4909" s="3" t="n">
        <v>42</v>
      </c>
      <c r="N4909" s="3" t="n">
        <v>-1</v>
      </c>
      <c r="O4909" s="3" t="n">
        <v>-1</v>
      </c>
      <c r="P4909" s="3" t="n">
        <v>9</v>
      </c>
      <c r="Q4909" s="3" t="n">
        <v>24.2</v>
      </c>
      <c r="R4909" s="3" t="s">
        <v>14352</v>
      </c>
      <c r="S4909" s="4" t="n">
        <v>45747.4603125</v>
      </c>
      <c r="T4909" s="3" t="s">
        <v>239</v>
      </c>
      <c r="U4909" s="3" t="s">
        <v>239</v>
      </c>
      <c r="V4909" s="3" t="n">
        <v>0</v>
      </c>
      <c r="W4909" s="3" t="n">
        <v>0</v>
      </c>
      <c r="X4909" s="3" t="n">
        <v>0</v>
      </c>
      <c r="Y4909" s="3" t="s">
        <v>30</v>
      </c>
      <c r="Z4909" s="3" t="s">
        <v>30</v>
      </c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3"/>
      <c r="BB4909" s="3"/>
      <c r="BC4909" s="3"/>
      <c r="BD4909" s="3"/>
      <c r="BE4909" s="3"/>
      <c r="BF4909" s="3"/>
      <c r="BG4909" s="3"/>
      <c r="BH4909" s="3"/>
      <c r="BI4909" s="3"/>
      <c r="BJ4909" s="3"/>
    </row>
    <row r="4910" customFormat="false" ht="15.75" hidden="false" customHeight="false" outlineLevel="0" collapsed="false">
      <c r="A4910" s="3" t="n">
        <v>4909</v>
      </c>
      <c r="B4910" s="3" t="s">
        <v>14353</v>
      </c>
      <c r="C4910" s="3" t="s">
        <v>14354</v>
      </c>
      <c r="D4910" s="3" t="n">
        <v>1</v>
      </c>
      <c r="E4910" s="3" t="n">
        <v>1.9401848</v>
      </c>
      <c r="F4910" s="3" t="n">
        <v>93</v>
      </c>
      <c r="G4910" s="3" t="n">
        <v>93</v>
      </c>
      <c r="H4910" s="3" t="n">
        <v>15</v>
      </c>
      <c r="I4910" s="3" t="n">
        <v>15</v>
      </c>
      <c r="J4910" s="3" t="n">
        <v>98</v>
      </c>
      <c r="K4910" s="3" t="n">
        <v>98</v>
      </c>
      <c r="L4910" s="3" t="n">
        <v>6</v>
      </c>
      <c r="M4910" s="3" t="n">
        <v>6</v>
      </c>
      <c r="N4910" s="3" t="n">
        <v>-1</v>
      </c>
      <c r="O4910" s="3" t="n">
        <v>-1</v>
      </c>
      <c r="P4910" s="3" t="n">
        <v>8.7</v>
      </c>
      <c r="Q4910" s="3" t="n">
        <v>24.2</v>
      </c>
      <c r="R4910" s="3" t="s">
        <v>14355</v>
      </c>
      <c r="S4910" s="4" t="n">
        <v>45747.4604861111</v>
      </c>
      <c r="T4910" s="3" t="s">
        <v>256</v>
      </c>
      <c r="U4910" s="3" t="s">
        <v>256</v>
      </c>
      <c r="V4910" s="3" t="n">
        <v>0</v>
      </c>
      <c r="W4910" s="3" t="n">
        <v>0</v>
      </c>
      <c r="X4910" s="3" t="n">
        <v>0</v>
      </c>
      <c r="Y4910" s="3" t="s">
        <v>30</v>
      </c>
      <c r="Z4910" s="3" t="s">
        <v>30</v>
      </c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  <c r="BD4910" s="3"/>
      <c r="BE4910" s="3"/>
      <c r="BF4910" s="3"/>
      <c r="BG4910" s="3"/>
      <c r="BH4910" s="3"/>
      <c r="BI4910" s="3"/>
      <c r="BJ4910" s="3"/>
    </row>
    <row r="4911" customFormat="false" ht="15.75" hidden="false" customHeight="false" outlineLevel="0" collapsed="false">
      <c r="A4911" s="3" t="n">
        <v>4910</v>
      </c>
      <c r="B4911" s="3" t="s">
        <v>14356</v>
      </c>
      <c r="C4911" s="3" t="s">
        <v>14357</v>
      </c>
      <c r="D4911" s="3" t="n">
        <v>1</v>
      </c>
      <c r="E4911" s="3" t="n">
        <v>3.7027181</v>
      </c>
      <c r="F4911" s="3" t="n">
        <v>76</v>
      </c>
      <c r="G4911" s="3" t="n">
        <v>76</v>
      </c>
      <c r="H4911" s="3" t="n">
        <v>10</v>
      </c>
      <c r="I4911" s="3" t="n">
        <v>10</v>
      </c>
      <c r="J4911" s="3" t="n">
        <v>107</v>
      </c>
      <c r="K4911" s="3" t="n">
        <v>107</v>
      </c>
      <c r="L4911" s="3" t="n">
        <v>4</v>
      </c>
      <c r="M4911" s="3" t="n">
        <v>4</v>
      </c>
      <c r="N4911" s="3" t="n">
        <v>10</v>
      </c>
      <c r="O4911" s="3" t="n">
        <v>-1</v>
      </c>
      <c r="P4911" s="3" t="n">
        <v>9.1</v>
      </c>
      <c r="Q4911" s="3" t="n">
        <v>24.2</v>
      </c>
      <c r="R4911" s="3" t="s">
        <v>14358</v>
      </c>
      <c r="S4911" s="4" t="n">
        <v>45747.4606481481</v>
      </c>
      <c r="T4911" s="3" t="s">
        <v>256</v>
      </c>
      <c r="U4911" s="3" t="s">
        <v>256</v>
      </c>
      <c r="V4911" s="3" t="n">
        <v>1</v>
      </c>
      <c r="W4911" s="3" t="n">
        <v>0</v>
      </c>
      <c r="X4911" s="3" t="n">
        <v>0</v>
      </c>
      <c r="Y4911" s="3" t="s">
        <v>30</v>
      </c>
      <c r="Z4911" s="3" t="s">
        <v>30</v>
      </c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/>
      <c r="BB4911" s="3"/>
      <c r="BC4911" s="3"/>
      <c r="BD4911" s="3"/>
      <c r="BE4911" s="3"/>
      <c r="BF4911" s="3"/>
      <c r="BG4911" s="3"/>
      <c r="BH4911" s="3"/>
      <c r="BI4911" s="3"/>
      <c r="BJ4911" s="3"/>
    </row>
    <row r="4912" customFormat="false" ht="15.75" hidden="false" customHeight="false" outlineLevel="0" collapsed="false">
      <c r="A4912" s="3" t="n">
        <v>4911</v>
      </c>
      <c r="B4912" s="3" t="s">
        <v>14359</v>
      </c>
      <c r="C4912" s="3" t="s">
        <v>14360</v>
      </c>
      <c r="D4912" s="3" t="n">
        <v>1</v>
      </c>
      <c r="E4912" s="3" t="n">
        <v>0.9363094</v>
      </c>
      <c r="F4912" s="3" t="n">
        <v>67</v>
      </c>
      <c r="G4912" s="3" t="n">
        <v>67</v>
      </c>
      <c r="H4912" s="3" t="n">
        <v>10</v>
      </c>
      <c r="I4912" s="3" t="n">
        <v>10</v>
      </c>
      <c r="J4912" s="3" t="n">
        <v>104</v>
      </c>
      <c r="K4912" s="3" t="n">
        <v>104</v>
      </c>
      <c r="L4912" s="3" t="n">
        <v>4</v>
      </c>
      <c r="M4912" s="3" t="n">
        <v>4</v>
      </c>
      <c r="N4912" s="3" t="n">
        <v>7</v>
      </c>
      <c r="O4912" s="3" t="n">
        <v>-1</v>
      </c>
      <c r="P4912" s="3" t="n">
        <v>9.1</v>
      </c>
      <c r="Q4912" s="3" t="n">
        <v>24.2</v>
      </c>
      <c r="R4912" s="3" t="s">
        <v>14361</v>
      </c>
      <c r="S4912" s="4" t="n">
        <v>45747.4607175926</v>
      </c>
      <c r="T4912" s="3" t="s">
        <v>256</v>
      </c>
      <c r="U4912" s="3" t="s">
        <v>256</v>
      </c>
      <c r="V4912" s="3" t="n">
        <v>1</v>
      </c>
      <c r="W4912" s="3" t="n">
        <v>0</v>
      </c>
      <c r="X4912" s="3" t="n">
        <v>0</v>
      </c>
      <c r="Y4912" s="3" t="s">
        <v>30</v>
      </c>
      <c r="Z4912" s="3" t="s">
        <v>30</v>
      </c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  <c r="BD4912" s="3"/>
      <c r="BE4912" s="3"/>
      <c r="BF4912" s="3"/>
      <c r="BG4912" s="3"/>
      <c r="BH4912" s="3"/>
      <c r="BI4912" s="3"/>
      <c r="BJ4912" s="3"/>
    </row>
    <row r="4913" customFormat="false" ht="15.75" hidden="false" customHeight="false" outlineLevel="0" collapsed="false">
      <c r="A4913" s="3" t="n">
        <v>4912</v>
      </c>
      <c r="B4913" s="3" t="s">
        <v>14362</v>
      </c>
      <c r="C4913" s="3" t="s">
        <v>14363</v>
      </c>
      <c r="D4913" s="3" t="n">
        <v>1</v>
      </c>
      <c r="E4913" s="3" t="n">
        <v>4.1501364</v>
      </c>
      <c r="F4913" s="3" t="n">
        <v>39</v>
      </c>
      <c r="G4913" s="3" t="n">
        <v>39</v>
      </c>
      <c r="H4913" s="3" t="n">
        <v>14</v>
      </c>
      <c r="I4913" s="3" t="n">
        <v>14</v>
      </c>
      <c r="J4913" s="3" t="n">
        <v>47</v>
      </c>
      <c r="K4913" s="3" t="n">
        <v>47</v>
      </c>
      <c r="L4913" s="3" t="n">
        <v>13</v>
      </c>
      <c r="M4913" s="3" t="n">
        <v>13</v>
      </c>
      <c r="N4913" s="3" t="n">
        <v>14</v>
      </c>
      <c r="O4913" s="3" t="n">
        <v>-1</v>
      </c>
      <c r="P4913" s="3" t="n">
        <v>8.8</v>
      </c>
      <c r="Q4913" s="3" t="n">
        <v>24.2</v>
      </c>
      <c r="R4913" s="3" t="s">
        <v>14364</v>
      </c>
      <c r="S4913" s="4" t="n">
        <v>45747.4609606481</v>
      </c>
      <c r="T4913" s="3" t="s">
        <v>256</v>
      </c>
      <c r="U4913" s="3" t="s">
        <v>256</v>
      </c>
      <c r="V4913" s="3" t="n">
        <v>1</v>
      </c>
      <c r="W4913" s="3" t="n">
        <v>0</v>
      </c>
      <c r="X4913" s="3" t="n">
        <v>0</v>
      </c>
      <c r="Y4913" s="3" t="s">
        <v>30</v>
      </c>
      <c r="Z4913" s="3" t="s">
        <v>30</v>
      </c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/>
      <c r="BD4913" s="3"/>
      <c r="BE4913" s="3"/>
      <c r="BF4913" s="3"/>
      <c r="BG4913" s="3"/>
      <c r="BH4913" s="3"/>
      <c r="BI4913" s="3"/>
      <c r="BJ4913" s="3"/>
    </row>
    <row r="4914" customFormat="false" ht="15.75" hidden="false" customHeight="false" outlineLevel="0" collapsed="false">
      <c r="A4914" s="3" t="n">
        <v>4913</v>
      </c>
      <c r="B4914" s="3" t="s">
        <v>14365</v>
      </c>
      <c r="C4914" s="3" t="s">
        <v>14366</v>
      </c>
      <c r="D4914" s="3" t="n">
        <v>1</v>
      </c>
      <c r="E4914" s="3" t="n">
        <v>55.2041609</v>
      </c>
      <c r="F4914" s="3" t="n">
        <v>749</v>
      </c>
      <c r="G4914" s="3" t="n">
        <v>749</v>
      </c>
      <c r="H4914" s="3" t="n">
        <v>34</v>
      </c>
      <c r="I4914" s="3" t="n">
        <v>34</v>
      </c>
      <c r="J4914" s="3" t="n">
        <v>1087</v>
      </c>
      <c r="K4914" s="3" t="n">
        <v>1087</v>
      </c>
      <c r="L4914" s="3" t="n">
        <v>150</v>
      </c>
      <c r="M4914" s="3" t="n">
        <v>150</v>
      </c>
      <c r="N4914" s="3" t="n">
        <v>25</v>
      </c>
      <c r="O4914" s="3" t="n">
        <v>-1</v>
      </c>
      <c r="P4914" s="3" t="n">
        <v>8.8</v>
      </c>
      <c r="Q4914" s="3" t="n">
        <v>24.2</v>
      </c>
      <c r="R4914" s="3" t="s">
        <v>14367</v>
      </c>
      <c r="S4914" s="4" t="n">
        <v>45747.4626736111</v>
      </c>
      <c r="T4914" s="3" t="s">
        <v>256</v>
      </c>
      <c r="U4914" s="3" t="s">
        <v>256</v>
      </c>
      <c r="V4914" s="3" t="n">
        <v>1</v>
      </c>
      <c r="W4914" s="3" t="n">
        <v>0</v>
      </c>
      <c r="X4914" s="3" t="n">
        <v>0</v>
      </c>
      <c r="Y4914" s="3" t="s">
        <v>30</v>
      </c>
      <c r="Z4914" s="3" t="s">
        <v>30</v>
      </c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  <c r="BD4914" s="3"/>
      <c r="BE4914" s="3"/>
      <c r="BF4914" s="3"/>
      <c r="BG4914" s="3"/>
      <c r="BH4914" s="3"/>
      <c r="BI4914" s="3"/>
      <c r="BJ4914" s="3"/>
    </row>
    <row r="4915" customFormat="false" ht="15.75" hidden="false" customHeight="false" outlineLevel="0" collapsed="false">
      <c r="A4915" s="3" t="n">
        <v>4914</v>
      </c>
      <c r="B4915" s="3" t="s">
        <v>14368</v>
      </c>
      <c r="C4915" s="3" t="s">
        <v>14369</v>
      </c>
      <c r="D4915" s="3" t="n">
        <v>1</v>
      </c>
      <c r="E4915" s="3" t="n">
        <v>13.5379632</v>
      </c>
      <c r="F4915" s="3" t="n">
        <v>362</v>
      </c>
      <c r="G4915" s="3" t="n">
        <v>362</v>
      </c>
      <c r="H4915" s="3" t="n">
        <v>16</v>
      </c>
      <c r="I4915" s="3" t="n">
        <v>16</v>
      </c>
      <c r="J4915" s="3" t="n">
        <v>425</v>
      </c>
      <c r="K4915" s="3" t="n">
        <v>425</v>
      </c>
      <c r="L4915" s="3" t="n">
        <v>32</v>
      </c>
      <c r="M4915" s="3" t="n">
        <v>32</v>
      </c>
      <c r="N4915" s="3" t="n">
        <v>-1</v>
      </c>
      <c r="O4915" s="3" t="n">
        <v>-1</v>
      </c>
      <c r="P4915" s="3" t="n">
        <v>8.6</v>
      </c>
      <c r="Q4915" s="3" t="n">
        <v>24.2</v>
      </c>
      <c r="R4915" s="3" t="s">
        <v>14370</v>
      </c>
      <c r="S4915" s="4" t="n">
        <v>45747.4630555556</v>
      </c>
      <c r="T4915" s="3" t="s">
        <v>256</v>
      </c>
      <c r="U4915" s="3" t="s">
        <v>256</v>
      </c>
      <c r="V4915" s="3" t="n">
        <v>0</v>
      </c>
      <c r="W4915" s="3" t="n">
        <v>0</v>
      </c>
      <c r="X4915" s="3" t="n">
        <v>0</v>
      </c>
      <c r="Y4915" s="3" t="s">
        <v>30</v>
      </c>
      <c r="Z4915" s="3" t="s">
        <v>30</v>
      </c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/>
      <c r="BB4915" s="3"/>
      <c r="BC4915" s="3"/>
      <c r="BD4915" s="3"/>
      <c r="BE4915" s="3"/>
      <c r="BF4915" s="3"/>
      <c r="BG4915" s="3"/>
      <c r="BH4915" s="3"/>
      <c r="BI4915" s="3"/>
      <c r="BJ4915" s="3"/>
    </row>
    <row r="4916" customFormat="false" ht="15.75" hidden="false" customHeight="false" outlineLevel="0" collapsed="false">
      <c r="A4916" s="3" t="n">
        <v>4915</v>
      </c>
      <c r="B4916" s="3" t="s">
        <v>14371</v>
      </c>
      <c r="C4916" s="3" t="s">
        <v>14372</v>
      </c>
      <c r="D4916" s="3" t="n">
        <v>1</v>
      </c>
      <c r="E4916" s="3" t="n">
        <v>4.6651717</v>
      </c>
      <c r="F4916" s="3" t="n">
        <v>87</v>
      </c>
      <c r="G4916" s="3" t="n">
        <v>87</v>
      </c>
      <c r="H4916" s="3" t="n">
        <v>10</v>
      </c>
      <c r="I4916" s="3" t="n">
        <v>10</v>
      </c>
      <c r="J4916" s="3" t="n">
        <v>137</v>
      </c>
      <c r="K4916" s="3" t="n">
        <v>137</v>
      </c>
      <c r="L4916" s="3" t="n">
        <v>5</v>
      </c>
      <c r="M4916" s="3" t="n">
        <v>5</v>
      </c>
      <c r="N4916" s="3" t="n">
        <v>9</v>
      </c>
      <c r="O4916" s="3" t="n">
        <v>-1</v>
      </c>
      <c r="P4916" s="3" t="n">
        <v>9.1</v>
      </c>
      <c r="Q4916" s="3" t="n">
        <v>24.2</v>
      </c>
      <c r="R4916" s="3" t="s">
        <v>14373</v>
      </c>
      <c r="S4916" s="4" t="n">
        <v>45747.4632175926</v>
      </c>
      <c r="T4916" s="3" t="s">
        <v>256</v>
      </c>
      <c r="U4916" s="3" t="s">
        <v>256</v>
      </c>
      <c r="V4916" s="3" t="n">
        <v>1</v>
      </c>
      <c r="W4916" s="3" t="n">
        <v>0</v>
      </c>
      <c r="X4916" s="3" t="n">
        <v>0</v>
      </c>
      <c r="Y4916" s="3" t="s">
        <v>30</v>
      </c>
      <c r="Z4916" s="3" t="s">
        <v>30</v>
      </c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/>
      <c r="BC4916" s="3"/>
      <c r="BD4916" s="3"/>
      <c r="BE4916" s="3"/>
      <c r="BF4916" s="3"/>
      <c r="BG4916" s="3"/>
      <c r="BH4916" s="3"/>
      <c r="BI4916" s="3"/>
      <c r="BJ4916" s="3"/>
    </row>
    <row r="4917" customFormat="false" ht="15.75" hidden="false" customHeight="false" outlineLevel="0" collapsed="false">
      <c r="A4917" s="3" t="n">
        <v>4916</v>
      </c>
      <c r="B4917" s="3" t="s">
        <v>14374</v>
      </c>
      <c r="C4917" s="3" t="s">
        <v>14375</v>
      </c>
      <c r="D4917" s="3" t="n">
        <v>1</v>
      </c>
      <c r="E4917" s="3" t="n">
        <v>4.1690266</v>
      </c>
      <c r="F4917" s="3" t="n">
        <v>87</v>
      </c>
      <c r="G4917" s="3" t="n">
        <v>87</v>
      </c>
      <c r="H4917" s="3" t="n">
        <v>10</v>
      </c>
      <c r="I4917" s="3" t="n">
        <v>10</v>
      </c>
      <c r="J4917" s="3" t="n">
        <v>137</v>
      </c>
      <c r="K4917" s="3" t="n">
        <v>137</v>
      </c>
      <c r="L4917" s="3" t="n">
        <v>5</v>
      </c>
      <c r="M4917" s="3" t="n">
        <v>5</v>
      </c>
      <c r="N4917" s="3" t="n">
        <v>9</v>
      </c>
      <c r="O4917" s="3" t="n">
        <v>-1</v>
      </c>
      <c r="P4917" s="3" t="n">
        <v>9.1</v>
      </c>
      <c r="Q4917" s="3" t="n">
        <v>24.2</v>
      </c>
      <c r="R4917" s="3" t="s">
        <v>14376</v>
      </c>
      <c r="S4917" s="4" t="n">
        <v>45747.4633680556</v>
      </c>
      <c r="T4917" s="3" t="s">
        <v>256</v>
      </c>
      <c r="U4917" s="3" t="s">
        <v>256</v>
      </c>
      <c r="V4917" s="3" t="n">
        <v>1</v>
      </c>
      <c r="W4917" s="3" t="n">
        <v>0</v>
      </c>
      <c r="X4917" s="3" t="n">
        <v>0</v>
      </c>
      <c r="Y4917" s="3" t="s">
        <v>30</v>
      </c>
      <c r="Z4917" s="3" t="s">
        <v>30</v>
      </c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  <c r="AZ4917" s="3"/>
      <c r="BA4917" s="3"/>
      <c r="BB4917" s="3"/>
      <c r="BC4917" s="3"/>
      <c r="BD4917" s="3"/>
      <c r="BE4917" s="3"/>
      <c r="BF4917" s="3"/>
      <c r="BG4917" s="3"/>
      <c r="BH4917" s="3"/>
      <c r="BI4917" s="3"/>
      <c r="BJ4917" s="3"/>
    </row>
    <row r="4918" customFormat="false" ht="15.75" hidden="false" customHeight="false" outlineLevel="0" collapsed="false">
      <c r="A4918" s="3" t="n">
        <v>4917</v>
      </c>
      <c r="B4918" s="3" t="s">
        <v>14377</v>
      </c>
      <c r="C4918" s="3" t="s">
        <v>14378</v>
      </c>
      <c r="D4918" s="3" t="n">
        <v>1</v>
      </c>
      <c r="E4918" s="3" t="n">
        <v>23.3105693</v>
      </c>
      <c r="F4918" s="3" t="n">
        <v>180</v>
      </c>
      <c r="G4918" s="3" t="n">
        <v>180</v>
      </c>
      <c r="H4918" s="3" t="n">
        <v>23</v>
      </c>
      <c r="I4918" s="3" t="n">
        <v>23</v>
      </c>
      <c r="J4918" s="3" t="n">
        <v>179</v>
      </c>
      <c r="K4918" s="3" t="n">
        <v>179</v>
      </c>
      <c r="L4918" s="3" t="n">
        <v>22</v>
      </c>
      <c r="M4918" s="3" t="n">
        <v>22</v>
      </c>
      <c r="N4918" s="3" t="n">
        <v>-1</v>
      </c>
      <c r="O4918" s="3" t="n">
        <v>-1</v>
      </c>
      <c r="P4918" s="3" t="n">
        <v>9.2</v>
      </c>
      <c r="Q4918" s="3" t="n">
        <v>24.2</v>
      </c>
      <c r="R4918" s="3" t="s">
        <v>14379</v>
      </c>
      <c r="S4918" s="4" t="n">
        <v>45747.4644444444</v>
      </c>
      <c r="T4918" s="3" t="s">
        <v>29</v>
      </c>
      <c r="U4918" s="3" t="s">
        <v>29</v>
      </c>
      <c r="V4918" s="3" t="n">
        <v>0</v>
      </c>
      <c r="W4918" s="3" t="n">
        <v>0</v>
      </c>
      <c r="X4918" s="3" t="n">
        <v>0</v>
      </c>
      <c r="Y4918" s="3" t="s">
        <v>30</v>
      </c>
      <c r="Z4918" s="3" t="s">
        <v>30</v>
      </c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  <c r="BD4918" s="3"/>
      <c r="BE4918" s="3"/>
      <c r="BF4918" s="3"/>
      <c r="BG4918" s="3"/>
      <c r="BH4918" s="3"/>
      <c r="BI4918" s="3"/>
      <c r="BJ4918" s="3"/>
    </row>
    <row r="4919" customFormat="false" ht="15.75" hidden="false" customHeight="false" outlineLevel="0" collapsed="false">
      <c r="A4919" s="3" t="n">
        <v>4918</v>
      </c>
      <c r="B4919" s="3" t="s">
        <v>14380</v>
      </c>
      <c r="C4919" s="3" t="s">
        <v>14381</v>
      </c>
      <c r="D4919" s="3" t="n">
        <v>1</v>
      </c>
      <c r="E4919" s="3" t="n">
        <v>2.6738919</v>
      </c>
      <c r="F4919" s="3" t="n">
        <v>74</v>
      </c>
      <c r="G4919" s="3" t="n">
        <v>74</v>
      </c>
      <c r="H4919" s="3" t="n">
        <v>21</v>
      </c>
      <c r="I4919" s="3" t="n">
        <v>21</v>
      </c>
      <c r="J4919" s="3" t="n">
        <v>70</v>
      </c>
      <c r="K4919" s="3" t="n">
        <v>70</v>
      </c>
      <c r="L4919" s="3" t="n">
        <v>7</v>
      </c>
      <c r="M4919" s="3" t="n">
        <v>7</v>
      </c>
      <c r="N4919" s="3" t="n">
        <v>-1</v>
      </c>
      <c r="O4919" s="3" t="n">
        <v>-1</v>
      </c>
      <c r="P4919" s="3" t="n">
        <v>9.2</v>
      </c>
      <c r="Q4919" s="3" t="n">
        <v>24.2</v>
      </c>
      <c r="R4919" s="3" t="s">
        <v>14382</v>
      </c>
      <c r="S4919" s="4" t="n">
        <v>45747.4649305556</v>
      </c>
      <c r="T4919" s="3" t="s">
        <v>256</v>
      </c>
      <c r="U4919" s="3" t="s">
        <v>256</v>
      </c>
      <c r="V4919" s="3" t="n">
        <v>0</v>
      </c>
      <c r="W4919" s="3" t="n">
        <v>0</v>
      </c>
      <c r="X4919" s="3" t="n">
        <v>0</v>
      </c>
      <c r="Y4919" s="3" t="s">
        <v>30</v>
      </c>
      <c r="Z4919" s="3" t="s">
        <v>30</v>
      </c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  <c r="AZ4919" s="3"/>
      <c r="BA4919" s="3"/>
      <c r="BB4919" s="3"/>
      <c r="BC4919" s="3"/>
      <c r="BD4919" s="3"/>
      <c r="BE4919" s="3"/>
      <c r="BF4919" s="3"/>
      <c r="BG4919" s="3"/>
      <c r="BH4919" s="3"/>
      <c r="BI4919" s="3"/>
      <c r="BJ4919" s="3"/>
    </row>
    <row r="4920" customFormat="false" ht="15.75" hidden="false" customHeight="false" outlineLevel="0" collapsed="false">
      <c r="A4920" s="3" t="n">
        <v>4919</v>
      </c>
      <c r="B4920" s="3" t="s">
        <v>14383</v>
      </c>
      <c r="C4920" s="3" t="s">
        <v>14384</v>
      </c>
      <c r="D4920" s="3" t="n">
        <v>1</v>
      </c>
      <c r="E4920" s="3" t="n">
        <v>2.137188</v>
      </c>
      <c r="F4920" s="3" t="n">
        <v>13</v>
      </c>
      <c r="G4920" s="3" t="n">
        <v>13</v>
      </c>
      <c r="H4920" s="3" t="n">
        <v>9</v>
      </c>
      <c r="I4920" s="3" t="n">
        <v>9</v>
      </c>
      <c r="J4920" s="3" t="n">
        <v>16</v>
      </c>
      <c r="K4920" s="3" t="n">
        <v>16</v>
      </c>
      <c r="L4920" s="3" t="n">
        <v>3</v>
      </c>
      <c r="M4920" s="3" t="n">
        <v>3</v>
      </c>
      <c r="N4920" s="3" t="n">
        <v>0</v>
      </c>
      <c r="O4920" s="3" t="n">
        <v>-1</v>
      </c>
      <c r="P4920" s="3" t="n">
        <v>9.2</v>
      </c>
      <c r="Q4920" s="3" t="n">
        <v>24.2</v>
      </c>
      <c r="R4920" s="3" t="s">
        <v>14385</v>
      </c>
      <c r="S4920" s="4" t="n">
        <v>45747.4675347222</v>
      </c>
      <c r="T4920" s="3" t="s">
        <v>4910</v>
      </c>
      <c r="U4920" s="3" t="s">
        <v>4910</v>
      </c>
      <c r="V4920" s="3" t="n">
        <v>1</v>
      </c>
      <c r="W4920" s="3" t="n">
        <v>0</v>
      </c>
      <c r="X4920" s="3" t="n">
        <v>0</v>
      </c>
      <c r="Y4920" s="3" t="s">
        <v>30</v>
      </c>
      <c r="Z4920" s="3" t="s">
        <v>30</v>
      </c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  <c r="BD4920" s="3"/>
      <c r="BE4920" s="3"/>
      <c r="BF4920" s="3"/>
      <c r="BG4920" s="3"/>
      <c r="BH4920" s="3"/>
      <c r="BI4920" s="3"/>
      <c r="BJ4920" s="3"/>
    </row>
    <row r="4921" customFormat="false" ht="15.75" hidden="false" customHeight="false" outlineLevel="0" collapsed="false">
      <c r="A4921" s="3" t="n">
        <v>4920</v>
      </c>
      <c r="B4921" s="3" t="s">
        <v>14386</v>
      </c>
      <c r="C4921" s="3" t="s">
        <v>14387</v>
      </c>
      <c r="D4921" s="3" t="n">
        <v>1</v>
      </c>
      <c r="E4921" s="3" t="n">
        <v>1.3810509</v>
      </c>
      <c r="F4921" s="3" t="n">
        <v>29</v>
      </c>
      <c r="G4921" s="3" t="n">
        <v>29</v>
      </c>
      <c r="H4921" s="3" t="n">
        <v>14</v>
      </c>
      <c r="I4921" s="3" t="n">
        <v>14</v>
      </c>
      <c r="J4921" s="3" t="n">
        <v>45</v>
      </c>
      <c r="K4921" s="3" t="n">
        <v>45</v>
      </c>
      <c r="L4921" s="3" t="n">
        <v>9</v>
      </c>
      <c r="M4921" s="3" t="n">
        <v>9</v>
      </c>
      <c r="N4921" s="3" t="n">
        <v>0</v>
      </c>
      <c r="O4921" s="3" t="n">
        <v>-1</v>
      </c>
      <c r="P4921" s="3" t="n">
        <v>9.2</v>
      </c>
      <c r="Q4921" s="3" t="n">
        <v>24.2</v>
      </c>
      <c r="R4921" s="3" t="s">
        <v>14388</v>
      </c>
      <c r="S4921" s="4" t="n">
        <v>45747.4676157407</v>
      </c>
      <c r="T4921" s="3" t="s">
        <v>4910</v>
      </c>
      <c r="U4921" s="3" t="s">
        <v>4910</v>
      </c>
      <c r="V4921" s="3" t="n">
        <v>1</v>
      </c>
      <c r="W4921" s="3" t="n">
        <v>0</v>
      </c>
      <c r="X4921" s="3" t="n">
        <v>0</v>
      </c>
      <c r="Y4921" s="3" t="s">
        <v>30</v>
      </c>
      <c r="Z4921" s="3" t="s">
        <v>30</v>
      </c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  <c r="BD4921" s="3"/>
      <c r="BE4921" s="3"/>
      <c r="BF4921" s="3"/>
      <c r="BG4921" s="3"/>
      <c r="BH4921" s="3"/>
      <c r="BI4921" s="3"/>
      <c r="BJ4921" s="3"/>
    </row>
    <row r="4922" customFormat="false" ht="15.75" hidden="false" customHeight="false" outlineLevel="0" collapsed="false">
      <c r="A4922" s="3" t="n">
        <v>4921</v>
      </c>
      <c r="B4922" s="3" t="s">
        <v>14389</v>
      </c>
      <c r="C4922" s="3" t="s">
        <v>14390</v>
      </c>
      <c r="D4922" s="3" t="n">
        <v>1</v>
      </c>
      <c r="E4922" s="3" t="n">
        <v>5.6973941</v>
      </c>
      <c r="F4922" s="3" t="n">
        <v>19</v>
      </c>
      <c r="G4922" s="3" t="n">
        <v>19</v>
      </c>
      <c r="H4922" s="3" t="n">
        <v>8</v>
      </c>
      <c r="I4922" s="3" t="n">
        <v>8</v>
      </c>
      <c r="J4922" s="3" t="n">
        <v>29</v>
      </c>
      <c r="K4922" s="3" t="n">
        <v>29</v>
      </c>
      <c r="L4922" s="3" t="n">
        <v>7</v>
      </c>
      <c r="M4922" s="3" t="n">
        <v>7</v>
      </c>
      <c r="N4922" s="3" t="n">
        <v>3</v>
      </c>
      <c r="O4922" s="3" t="n">
        <v>-1</v>
      </c>
      <c r="P4922" s="3" t="n">
        <v>9.2</v>
      </c>
      <c r="Q4922" s="3" t="n">
        <v>24.2</v>
      </c>
      <c r="R4922" s="3" t="s">
        <v>14391</v>
      </c>
      <c r="S4922" s="4" t="n">
        <v>45747.4678472222</v>
      </c>
      <c r="T4922" s="3" t="s">
        <v>4910</v>
      </c>
      <c r="U4922" s="3" t="s">
        <v>4910</v>
      </c>
      <c r="V4922" s="3" t="n">
        <v>1</v>
      </c>
      <c r="W4922" s="3" t="n">
        <v>0</v>
      </c>
      <c r="X4922" s="3" t="n">
        <v>0</v>
      </c>
      <c r="Y4922" s="3" t="s">
        <v>30</v>
      </c>
      <c r="Z4922" s="3" t="s">
        <v>30</v>
      </c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3"/>
      <c r="BG4922" s="3"/>
      <c r="BH4922" s="3"/>
      <c r="BI4922" s="3"/>
      <c r="BJ4922" s="3"/>
    </row>
    <row r="4923" customFormat="false" ht="15.75" hidden="false" customHeight="false" outlineLevel="0" collapsed="false">
      <c r="A4923" s="3" t="n">
        <v>4922</v>
      </c>
      <c r="B4923" s="3" t="s">
        <v>14392</v>
      </c>
      <c r="C4923" s="3" t="s">
        <v>14393</v>
      </c>
      <c r="D4923" s="3" t="n">
        <v>1</v>
      </c>
      <c r="E4923" s="3" t="n">
        <v>14.1353054</v>
      </c>
      <c r="F4923" s="3" t="n">
        <v>54</v>
      </c>
      <c r="G4923" s="3" t="n">
        <v>54</v>
      </c>
      <c r="H4923" s="3" t="n">
        <v>18</v>
      </c>
      <c r="I4923" s="3" t="n">
        <v>18</v>
      </c>
      <c r="J4923" s="3" t="n">
        <v>82</v>
      </c>
      <c r="K4923" s="3" t="n">
        <v>82</v>
      </c>
      <c r="L4923" s="3" t="n">
        <v>11</v>
      </c>
      <c r="M4923" s="3" t="n">
        <v>11</v>
      </c>
      <c r="N4923" s="3" t="n">
        <v>8</v>
      </c>
      <c r="O4923" s="3" t="n">
        <v>-1</v>
      </c>
      <c r="P4923" s="3" t="n">
        <v>9.2</v>
      </c>
      <c r="Q4923" s="3" t="n">
        <v>24.2</v>
      </c>
      <c r="R4923" s="3" t="s">
        <v>14394</v>
      </c>
      <c r="S4923" s="4" t="n">
        <v>45747.4685416667</v>
      </c>
      <c r="T4923" s="3" t="s">
        <v>4910</v>
      </c>
      <c r="U4923" s="3" t="s">
        <v>4910</v>
      </c>
      <c r="V4923" s="3" t="n">
        <v>1</v>
      </c>
      <c r="W4923" s="3" t="n">
        <v>0</v>
      </c>
      <c r="X4923" s="3" t="n">
        <v>0</v>
      </c>
      <c r="Y4923" s="3" t="s">
        <v>30</v>
      </c>
      <c r="Z4923" s="3" t="s">
        <v>30</v>
      </c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/>
      <c r="BB4923" s="3"/>
      <c r="BC4923" s="3"/>
      <c r="BD4923" s="3"/>
      <c r="BE4923" s="3"/>
      <c r="BF4923" s="3"/>
      <c r="BG4923" s="3"/>
      <c r="BH4923" s="3"/>
      <c r="BI4923" s="3"/>
      <c r="BJ4923" s="3"/>
    </row>
    <row r="4924" customFormat="false" ht="15.75" hidden="false" customHeight="false" outlineLevel="0" collapsed="false">
      <c r="A4924" s="3" t="n">
        <v>4923</v>
      </c>
      <c r="B4924" s="3" t="s">
        <v>14395</v>
      </c>
      <c r="C4924" s="3" t="s">
        <v>14396</v>
      </c>
      <c r="D4924" s="3" t="n">
        <v>1</v>
      </c>
      <c r="E4924" s="3" t="n">
        <v>3.7824458</v>
      </c>
      <c r="F4924" s="3" t="n">
        <v>42</v>
      </c>
      <c r="G4924" s="3" t="n">
        <v>42</v>
      </c>
      <c r="H4924" s="3" t="n">
        <v>16</v>
      </c>
      <c r="I4924" s="3" t="n">
        <v>16</v>
      </c>
      <c r="J4924" s="3" t="n">
        <v>46</v>
      </c>
      <c r="K4924" s="3" t="n">
        <v>46</v>
      </c>
      <c r="L4924" s="3" t="n">
        <v>5</v>
      </c>
      <c r="M4924" s="3" t="n">
        <v>5</v>
      </c>
      <c r="N4924" s="3" t="n">
        <v>30</v>
      </c>
      <c r="O4924" s="3" t="n">
        <v>-1</v>
      </c>
      <c r="P4924" s="3" t="n">
        <v>9.2</v>
      </c>
      <c r="Q4924" s="3" t="n">
        <v>24.2</v>
      </c>
      <c r="R4924" s="3" t="s">
        <v>14397</v>
      </c>
      <c r="S4924" s="4" t="n">
        <v>45747.4688078704</v>
      </c>
      <c r="T4924" s="3" t="s">
        <v>256</v>
      </c>
      <c r="U4924" s="3" t="s">
        <v>256</v>
      </c>
      <c r="V4924" s="3" t="n">
        <v>1</v>
      </c>
      <c r="W4924" s="3" t="n">
        <v>0</v>
      </c>
      <c r="X4924" s="3" t="n">
        <v>0</v>
      </c>
      <c r="Y4924" s="3" t="s">
        <v>30</v>
      </c>
      <c r="Z4924" s="3" t="s">
        <v>30</v>
      </c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/>
      <c r="BD4924" s="3"/>
      <c r="BE4924" s="3"/>
      <c r="BF4924" s="3"/>
      <c r="BG4924" s="3"/>
      <c r="BH4924" s="3"/>
      <c r="BI4924" s="3"/>
      <c r="BJ4924" s="3"/>
    </row>
    <row r="4925" customFormat="false" ht="15.75" hidden="false" customHeight="false" outlineLevel="0" collapsed="false">
      <c r="A4925" s="3" t="n">
        <v>4924</v>
      </c>
      <c r="B4925" s="3" t="s">
        <v>14398</v>
      </c>
      <c r="C4925" s="3" t="s">
        <v>14399</v>
      </c>
      <c r="D4925" s="3" t="n">
        <v>1</v>
      </c>
      <c r="E4925" s="3" t="n">
        <v>0.0226982</v>
      </c>
      <c r="F4925" s="3" t="n">
        <v>1</v>
      </c>
      <c r="G4925" s="3" t="n">
        <v>1</v>
      </c>
      <c r="H4925" s="3" t="n">
        <v>0</v>
      </c>
      <c r="I4925" s="3" t="n">
        <v>0</v>
      </c>
      <c r="J4925" s="3" t="n">
        <v>0</v>
      </c>
      <c r="K4925" s="3" t="n">
        <v>0</v>
      </c>
      <c r="L4925" s="3" t="n">
        <v>0</v>
      </c>
      <c r="M4925" s="3" t="n">
        <v>0</v>
      </c>
      <c r="N4925" s="3" t="n">
        <v>-1</v>
      </c>
      <c r="O4925" s="3" t="n">
        <v>-1</v>
      </c>
      <c r="P4925" s="3" t="n">
        <v>9.2</v>
      </c>
      <c r="Q4925" s="3" t="n">
        <v>24.2</v>
      </c>
      <c r="R4925" s="3" t="s">
        <v>14400</v>
      </c>
      <c r="S4925" s="4" t="n">
        <v>45747.4688310185</v>
      </c>
      <c r="T4925" s="3" t="s">
        <v>256</v>
      </c>
      <c r="U4925" s="3" t="s">
        <v>256</v>
      </c>
      <c r="V4925" s="3" t="n">
        <v>0</v>
      </c>
      <c r="W4925" s="3" t="n">
        <v>0</v>
      </c>
      <c r="X4925" s="3" t="n">
        <v>0</v>
      </c>
      <c r="Y4925" s="3" t="s">
        <v>30</v>
      </c>
      <c r="Z4925" s="3" t="s">
        <v>30</v>
      </c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/>
      <c r="BB4925" s="3"/>
      <c r="BC4925" s="3"/>
      <c r="BD4925" s="3"/>
      <c r="BE4925" s="3"/>
      <c r="BF4925" s="3"/>
      <c r="BG4925" s="3"/>
      <c r="BH4925" s="3"/>
      <c r="BI4925" s="3"/>
      <c r="BJ4925" s="3"/>
    </row>
    <row r="4926" customFormat="false" ht="15.75" hidden="false" customHeight="false" outlineLevel="0" collapsed="false">
      <c r="A4926" s="3" t="n">
        <v>4925</v>
      </c>
      <c r="B4926" s="3" t="s">
        <v>14401</v>
      </c>
      <c r="C4926" s="3" t="s">
        <v>14402</v>
      </c>
      <c r="D4926" s="3" t="n">
        <v>1</v>
      </c>
      <c r="E4926" s="3" t="n">
        <v>26.9889198</v>
      </c>
      <c r="F4926" s="3" t="n">
        <v>168</v>
      </c>
      <c r="G4926" s="3" t="n">
        <v>168</v>
      </c>
      <c r="H4926" s="3" t="n">
        <v>28</v>
      </c>
      <c r="I4926" s="3" t="n">
        <v>28</v>
      </c>
      <c r="J4926" s="3" t="n">
        <v>204</v>
      </c>
      <c r="K4926" s="3" t="n">
        <v>204</v>
      </c>
      <c r="L4926" s="3" t="n">
        <v>29</v>
      </c>
      <c r="M4926" s="3" t="n">
        <v>29</v>
      </c>
      <c r="N4926" s="3" t="n">
        <v>50</v>
      </c>
      <c r="O4926" s="3" t="n">
        <v>-1</v>
      </c>
      <c r="P4926" s="3" t="n">
        <v>9.2</v>
      </c>
      <c r="Q4926" s="3" t="n">
        <v>24.2</v>
      </c>
      <c r="R4926" s="3" t="s">
        <v>14403</v>
      </c>
      <c r="S4926" s="4" t="n">
        <v>45747.4698148148</v>
      </c>
      <c r="T4926" s="3" t="s">
        <v>4910</v>
      </c>
      <c r="U4926" s="3" t="s">
        <v>4910</v>
      </c>
      <c r="V4926" s="3" t="n">
        <v>1</v>
      </c>
      <c r="W4926" s="3" t="n">
        <v>0</v>
      </c>
      <c r="X4926" s="3" t="n">
        <v>0</v>
      </c>
      <c r="Y4926" s="3" t="s">
        <v>30</v>
      </c>
      <c r="Z4926" s="3" t="s">
        <v>30</v>
      </c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3"/>
      <c r="BG4926" s="3"/>
      <c r="BH4926" s="3"/>
      <c r="BI4926" s="3"/>
      <c r="BJ4926" s="3"/>
    </row>
    <row r="4927" customFormat="false" ht="15.75" hidden="false" customHeight="false" outlineLevel="0" collapsed="false">
      <c r="A4927" s="3" t="n">
        <v>4926</v>
      </c>
      <c r="B4927" s="3" t="s">
        <v>14404</v>
      </c>
      <c r="C4927" s="3" t="s">
        <v>14405</v>
      </c>
      <c r="D4927" s="3" t="n">
        <v>1</v>
      </c>
      <c r="E4927" s="3" t="n">
        <v>8.4721817</v>
      </c>
      <c r="F4927" s="3" t="n">
        <v>168</v>
      </c>
      <c r="G4927" s="3" t="n">
        <v>168</v>
      </c>
      <c r="H4927" s="3" t="n">
        <v>28</v>
      </c>
      <c r="I4927" s="3" t="n">
        <v>28</v>
      </c>
      <c r="J4927" s="3" t="n">
        <v>204</v>
      </c>
      <c r="K4927" s="3" t="n">
        <v>204</v>
      </c>
      <c r="L4927" s="3" t="n">
        <v>29</v>
      </c>
      <c r="M4927" s="3" t="n">
        <v>29</v>
      </c>
      <c r="N4927" s="3" t="n">
        <v>50</v>
      </c>
      <c r="O4927" s="3" t="n">
        <v>-1</v>
      </c>
      <c r="P4927" s="3" t="n">
        <v>9.2</v>
      </c>
      <c r="Q4927" s="3" t="n">
        <v>24.2</v>
      </c>
      <c r="R4927" s="3" t="s">
        <v>14406</v>
      </c>
      <c r="S4927" s="4" t="n">
        <v>45747.4702662037</v>
      </c>
      <c r="T4927" s="3" t="s">
        <v>4910</v>
      </c>
      <c r="U4927" s="3" t="s">
        <v>4910</v>
      </c>
      <c r="V4927" s="3" t="n">
        <v>1</v>
      </c>
      <c r="W4927" s="3" t="n">
        <v>0</v>
      </c>
      <c r="X4927" s="3" t="n">
        <v>0</v>
      </c>
      <c r="Y4927" s="3" t="s">
        <v>30</v>
      </c>
      <c r="Z4927" s="3" t="s">
        <v>30</v>
      </c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/>
      <c r="BB4927" s="3"/>
      <c r="BC4927" s="3"/>
      <c r="BD4927" s="3"/>
      <c r="BE4927" s="3"/>
      <c r="BF4927" s="3"/>
      <c r="BG4927" s="3"/>
      <c r="BH4927" s="3"/>
      <c r="BI4927" s="3"/>
      <c r="BJ4927" s="3"/>
    </row>
    <row r="4928" customFormat="false" ht="15.75" hidden="false" customHeight="false" outlineLevel="0" collapsed="false">
      <c r="A4928" s="3" t="n">
        <v>4927</v>
      </c>
      <c r="B4928" s="3" t="s">
        <v>14407</v>
      </c>
      <c r="C4928" s="3" t="s">
        <v>14408</v>
      </c>
      <c r="D4928" s="3" t="n">
        <v>1</v>
      </c>
      <c r="E4928" s="3" t="n">
        <v>8.525152</v>
      </c>
      <c r="F4928" s="3" t="n">
        <v>16</v>
      </c>
      <c r="G4928" s="3" t="n">
        <v>16</v>
      </c>
      <c r="H4928" s="3" t="n">
        <v>5</v>
      </c>
      <c r="I4928" s="3" t="n">
        <v>5</v>
      </c>
      <c r="J4928" s="3" t="n">
        <v>34</v>
      </c>
      <c r="K4928" s="3" t="n">
        <v>34</v>
      </c>
      <c r="L4928" s="3" t="n">
        <v>7</v>
      </c>
      <c r="M4928" s="3" t="n">
        <v>7</v>
      </c>
      <c r="N4928" s="3" t="n">
        <v>5</v>
      </c>
      <c r="O4928" s="3" t="n">
        <v>-1</v>
      </c>
      <c r="P4928" s="3" t="n">
        <v>8.7</v>
      </c>
      <c r="Q4928" s="3" t="n">
        <v>24.2</v>
      </c>
      <c r="R4928" s="3" t="s">
        <v>14409</v>
      </c>
      <c r="S4928" s="4" t="n">
        <v>45747.4706828704</v>
      </c>
      <c r="T4928" s="3" t="s">
        <v>256</v>
      </c>
      <c r="U4928" s="3" t="s">
        <v>256</v>
      </c>
      <c r="V4928" s="3" t="n">
        <v>1</v>
      </c>
      <c r="W4928" s="3" t="n">
        <v>0</v>
      </c>
      <c r="X4928" s="3" t="n">
        <v>0</v>
      </c>
      <c r="Y4928" s="3" t="s">
        <v>30</v>
      </c>
      <c r="Z4928" s="3" t="s">
        <v>30</v>
      </c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  <c r="BD4928" s="3"/>
      <c r="BE4928" s="3"/>
      <c r="BF4928" s="3"/>
      <c r="BG4928" s="3"/>
      <c r="BH4928" s="3"/>
      <c r="BI4928" s="3"/>
      <c r="BJ4928" s="3"/>
    </row>
    <row r="4929" customFormat="false" ht="15.75" hidden="false" customHeight="false" outlineLevel="0" collapsed="false">
      <c r="A4929" s="3" t="n">
        <v>4928</v>
      </c>
      <c r="B4929" s="3" t="s">
        <v>14410</v>
      </c>
      <c r="C4929" s="3" t="s">
        <v>14411</v>
      </c>
      <c r="D4929" s="3" t="n">
        <v>1</v>
      </c>
      <c r="E4929" s="3" t="n">
        <v>18.0108733</v>
      </c>
      <c r="F4929" s="3" t="n">
        <v>22</v>
      </c>
      <c r="G4929" s="3" t="n">
        <v>22</v>
      </c>
      <c r="H4929" s="3" t="n">
        <v>9</v>
      </c>
      <c r="I4929" s="3" t="n">
        <v>9</v>
      </c>
      <c r="J4929" s="3" t="n">
        <v>33</v>
      </c>
      <c r="K4929" s="3" t="n">
        <v>33</v>
      </c>
      <c r="L4929" s="3" t="n">
        <v>8</v>
      </c>
      <c r="M4929" s="3" t="n">
        <v>8</v>
      </c>
      <c r="N4929" s="3" t="n">
        <v>6</v>
      </c>
      <c r="O4929" s="3" t="n">
        <v>-1</v>
      </c>
      <c r="P4929" s="3" t="n">
        <v>8.7</v>
      </c>
      <c r="Q4929" s="3" t="n">
        <v>24.2</v>
      </c>
      <c r="R4929" s="3" t="s">
        <v>14412</v>
      </c>
      <c r="S4929" s="4" t="n">
        <v>45747.4714699074</v>
      </c>
      <c r="T4929" s="3" t="s">
        <v>256</v>
      </c>
      <c r="U4929" s="3" t="s">
        <v>256</v>
      </c>
      <c r="V4929" s="3" t="n">
        <v>1</v>
      </c>
      <c r="W4929" s="3" t="n">
        <v>0</v>
      </c>
      <c r="X4929" s="3" t="n">
        <v>0</v>
      </c>
      <c r="Y4929" s="3" t="s">
        <v>30</v>
      </c>
      <c r="Z4929" s="3" t="s">
        <v>30</v>
      </c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/>
      <c r="BB4929" s="3"/>
      <c r="BC4929" s="3"/>
      <c r="BD4929" s="3"/>
      <c r="BE4929" s="3"/>
      <c r="BF4929" s="3"/>
      <c r="BG4929" s="3"/>
      <c r="BH4929" s="3"/>
      <c r="BI4929" s="3"/>
      <c r="BJ4929" s="3"/>
    </row>
    <row r="4930" customFormat="false" ht="15.75" hidden="false" customHeight="false" outlineLevel="0" collapsed="false">
      <c r="A4930" s="3" t="n">
        <v>4929</v>
      </c>
      <c r="B4930" s="3" t="s">
        <v>14413</v>
      </c>
      <c r="C4930" s="3" t="s">
        <v>14414</v>
      </c>
      <c r="D4930" s="3" t="n">
        <v>1</v>
      </c>
      <c r="E4930" s="3" t="n">
        <v>1.5013031</v>
      </c>
      <c r="F4930" s="3" t="n">
        <v>13</v>
      </c>
      <c r="G4930" s="3" t="n">
        <v>13</v>
      </c>
      <c r="H4930" s="3" t="n">
        <v>4</v>
      </c>
      <c r="I4930" s="3" t="n">
        <v>4</v>
      </c>
      <c r="J4930" s="3" t="n">
        <v>20</v>
      </c>
      <c r="K4930" s="3" t="n">
        <v>20</v>
      </c>
      <c r="L4930" s="3" t="n">
        <v>6</v>
      </c>
      <c r="M4930" s="3" t="n">
        <v>6</v>
      </c>
      <c r="N4930" s="3" t="n">
        <v>8</v>
      </c>
      <c r="O4930" s="3" t="n">
        <v>4</v>
      </c>
      <c r="P4930" s="3" t="n">
        <v>8.7</v>
      </c>
      <c r="Q4930" s="3" t="n">
        <v>24.2</v>
      </c>
      <c r="R4930" s="3" t="s">
        <v>14415</v>
      </c>
      <c r="S4930" s="4" t="n">
        <v>45747.4716087963</v>
      </c>
      <c r="T4930" s="3" t="s">
        <v>256</v>
      </c>
      <c r="U4930" s="3" t="s">
        <v>256</v>
      </c>
      <c r="V4930" s="3" t="n">
        <v>1</v>
      </c>
      <c r="W4930" s="3" t="n">
        <v>1</v>
      </c>
      <c r="X4930" s="3" t="n">
        <v>0</v>
      </c>
      <c r="Y4930" s="3" t="s">
        <v>30</v>
      </c>
      <c r="Z4930" s="3" t="s">
        <v>30</v>
      </c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  <c r="BD4930" s="3"/>
      <c r="BE4930" s="3"/>
      <c r="BF4930" s="3"/>
      <c r="BG4930" s="3"/>
      <c r="BH4930" s="3"/>
      <c r="BI4930" s="3"/>
      <c r="BJ4930" s="3"/>
    </row>
    <row r="4931" customFormat="false" ht="15.75" hidden="false" customHeight="false" outlineLevel="0" collapsed="false">
      <c r="A4931" s="3" t="n">
        <v>4930</v>
      </c>
      <c r="B4931" s="3" t="s">
        <v>14416</v>
      </c>
      <c r="C4931" s="3" t="s">
        <v>14417</v>
      </c>
      <c r="D4931" s="3" t="n">
        <v>1</v>
      </c>
      <c r="E4931" s="3" t="n">
        <v>4.0589112</v>
      </c>
      <c r="F4931" s="3" t="n">
        <v>15</v>
      </c>
      <c r="G4931" s="3" t="n">
        <v>15</v>
      </c>
      <c r="H4931" s="3" t="n">
        <v>4</v>
      </c>
      <c r="I4931" s="3" t="n">
        <v>4</v>
      </c>
      <c r="J4931" s="3" t="n">
        <v>28</v>
      </c>
      <c r="K4931" s="3" t="n">
        <v>28</v>
      </c>
      <c r="L4931" s="3" t="n">
        <v>7</v>
      </c>
      <c r="M4931" s="3" t="n">
        <v>7</v>
      </c>
      <c r="N4931" s="3" t="n">
        <v>15</v>
      </c>
      <c r="O4931" s="3" t="n">
        <v>7</v>
      </c>
      <c r="P4931" s="3" t="n">
        <v>8.7</v>
      </c>
      <c r="Q4931" s="3" t="n">
        <v>24.2</v>
      </c>
      <c r="R4931" s="3" t="s">
        <v>14418</v>
      </c>
      <c r="S4931" s="4" t="n">
        <v>45747.4718518519</v>
      </c>
      <c r="T4931" s="3" t="s">
        <v>256</v>
      </c>
      <c r="U4931" s="3" t="s">
        <v>256</v>
      </c>
      <c r="V4931" s="3" t="n">
        <v>1</v>
      </c>
      <c r="W4931" s="3" t="n">
        <v>1</v>
      </c>
      <c r="X4931" s="3" t="n">
        <v>0</v>
      </c>
      <c r="Y4931" s="3" t="s">
        <v>30</v>
      </c>
      <c r="Z4931" s="3" t="s">
        <v>30</v>
      </c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/>
      <c r="BB4931" s="3"/>
      <c r="BC4931" s="3"/>
      <c r="BD4931" s="3"/>
      <c r="BE4931" s="3"/>
      <c r="BF4931" s="3"/>
      <c r="BG4931" s="3"/>
      <c r="BH4931" s="3"/>
      <c r="BI4931" s="3"/>
      <c r="BJ4931" s="3"/>
    </row>
    <row r="4932" customFormat="false" ht="15.75" hidden="false" customHeight="false" outlineLevel="0" collapsed="false">
      <c r="A4932" s="3" t="n">
        <v>4931</v>
      </c>
      <c r="B4932" s="3" t="s">
        <v>14419</v>
      </c>
      <c r="C4932" s="3" t="s">
        <v>14420</v>
      </c>
      <c r="D4932" s="3" t="n">
        <v>1</v>
      </c>
      <c r="E4932" s="3" t="n">
        <v>12.6677166</v>
      </c>
      <c r="F4932" s="3" t="n">
        <v>36</v>
      </c>
      <c r="G4932" s="3" t="n">
        <v>36</v>
      </c>
      <c r="H4932" s="3" t="n">
        <v>4</v>
      </c>
      <c r="I4932" s="3" t="n">
        <v>4</v>
      </c>
      <c r="J4932" s="3" t="n">
        <v>70</v>
      </c>
      <c r="K4932" s="3" t="n">
        <v>70</v>
      </c>
      <c r="L4932" s="3" t="n">
        <v>20</v>
      </c>
      <c r="M4932" s="3" t="n">
        <v>20</v>
      </c>
      <c r="N4932" s="3" t="n">
        <v>33</v>
      </c>
      <c r="O4932" s="3" t="n">
        <v>13</v>
      </c>
      <c r="P4932" s="3" t="n">
        <v>8.7</v>
      </c>
      <c r="Q4932" s="3" t="n">
        <v>24.2</v>
      </c>
      <c r="R4932" s="3" t="s">
        <v>14421</v>
      </c>
      <c r="S4932" s="4" t="n">
        <v>45747.4724074074</v>
      </c>
      <c r="T4932" s="3" t="s">
        <v>256</v>
      </c>
      <c r="U4932" s="3" t="s">
        <v>256</v>
      </c>
      <c r="V4932" s="3" t="n">
        <v>1</v>
      </c>
      <c r="W4932" s="3" t="n">
        <v>1</v>
      </c>
      <c r="X4932" s="3" t="n">
        <v>0</v>
      </c>
      <c r="Y4932" s="3" t="s">
        <v>30</v>
      </c>
      <c r="Z4932" s="3" t="s">
        <v>30</v>
      </c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  <c r="BD4932" s="3"/>
      <c r="BE4932" s="3"/>
      <c r="BF4932" s="3"/>
      <c r="BG4932" s="3"/>
      <c r="BH4932" s="3"/>
      <c r="BI4932" s="3"/>
      <c r="BJ4932" s="3"/>
    </row>
    <row r="4933" customFormat="false" ht="15.75" hidden="false" customHeight="false" outlineLevel="0" collapsed="false">
      <c r="A4933" s="3" t="n">
        <v>4932</v>
      </c>
      <c r="B4933" s="3" t="s">
        <v>14422</v>
      </c>
      <c r="C4933" s="3" t="s">
        <v>14423</v>
      </c>
      <c r="D4933" s="3" t="n">
        <v>1</v>
      </c>
      <c r="E4933" s="3" t="n">
        <v>14.8015092</v>
      </c>
      <c r="F4933" s="3" t="n">
        <v>23</v>
      </c>
      <c r="G4933" s="3" t="n">
        <v>23</v>
      </c>
      <c r="H4933" s="3" t="n">
        <v>10</v>
      </c>
      <c r="I4933" s="3" t="n">
        <v>10</v>
      </c>
      <c r="J4933" s="3" t="n">
        <v>40</v>
      </c>
      <c r="K4933" s="3" t="n">
        <v>40</v>
      </c>
      <c r="L4933" s="3" t="n">
        <v>9</v>
      </c>
      <c r="M4933" s="3" t="n">
        <v>9</v>
      </c>
      <c r="N4933" s="3" t="n">
        <v>17</v>
      </c>
      <c r="O4933" s="3" t="n">
        <v>-1</v>
      </c>
      <c r="P4933" s="3" t="n">
        <v>8.7</v>
      </c>
      <c r="Q4933" s="3" t="n">
        <v>24.2</v>
      </c>
      <c r="R4933" s="3" t="s">
        <v>14424</v>
      </c>
      <c r="S4933" s="4" t="n">
        <v>45747.4731944444</v>
      </c>
      <c r="T4933" s="3" t="s">
        <v>256</v>
      </c>
      <c r="U4933" s="3" t="s">
        <v>256</v>
      </c>
      <c r="V4933" s="3" t="n">
        <v>1</v>
      </c>
      <c r="W4933" s="3" t="n">
        <v>0</v>
      </c>
      <c r="X4933" s="3" t="n">
        <v>0</v>
      </c>
      <c r="Y4933" s="3" t="s">
        <v>30</v>
      </c>
      <c r="Z4933" s="3" t="s">
        <v>30</v>
      </c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  <c r="BD4933" s="3"/>
      <c r="BE4933" s="3"/>
      <c r="BF4933" s="3"/>
      <c r="BG4933" s="3"/>
      <c r="BH4933" s="3"/>
      <c r="BI4933" s="3"/>
      <c r="BJ4933" s="3"/>
    </row>
    <row r="4934" customFormat="false" ht="15.75" hidden="false" customHeight="false" outlineLevel="0" collapsed="false">
      <c r="A4934" s="3" t="n">
        <v>4933</v>
      </c>
      <c r="B4934" s="3" t="s">
        <v>14425</v>
      </c>
      <c r="C4934" s="3" t="s">
        <v>14426</v>
      </c>
      <c r="D4934" s="3" t="n">
        <v>1</v>
      </c>
      <c r="E4934" s="3" t="n">
        <v>16.6441412</v>
      </c>
      <c r="F4934" s="3" t="n">
        <v>116</v>
      </c>
      <c r="G4934" s="3" t="n">
        <v>116</v>
      </c>
      <c r="H4934" s="3" t="n">
        <v>10</v>
      </c>
      <c r="I4934" s="3" t="n">
        <v>10</v>
      </c>
      <c r="J4934" s="3" t="n">
        <v>135</v>
      </c>
      <c r="K4934" s="3" t="n">
        <v>135</v>
      </c>
      <c r="L4934" s="3" t="n">
        <v>21</v>
      </c>
      <c r="M4934" s="3" t="n">
        <v>21</v>
      </c>
      <c r="N4934" s="3" t="n">
        <v>-1</v>
      </c>
      <c r="O4934" s="3" t="n">
        <v>-1</v>
      </c>
      <c r="P4934" s="3" t="n">
        <v>9.2</v>
      </c>
      <c r="Q4934" s="3" t="n">
        <v>24.2</v>
      </c>
      <c r="R4934" s="3" t="s">
        <v>14427</v>
      </c>
      <c r="S4934" s="4" t="n">
        <v>45747.4737268519</v>
      </c>
      <c r="T4934" s="3" t="s">
        <v>256</v>
      </c>
      <c r="U4934" s="3" t="s">
        <v>256</v>
      </c>
      <c r="V4934" s="3" t="n">
        <v>0</v>
      </c>
      <c r="W4934" s="3" t="n">
        <v>0</v>
      </c>
      <c r="X4934" s="3" t="n">
        <v>0</v>
      </c>
      <c r="Y4934" s="3" t="s">
        <v>30</v>
      </c>
      <c r="Z4934" s="3" t="s">
        <v>30</v>
      </c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  <c r="BD4934" s="3"/>
      <c r="BE4934" s="3"/>
      <c r="BF4934" s="3"/>
      <c r="BG4934" s="3"/>
      <c r="BH4934" s="3"/>
      <c r="BI4934" s="3"/>
      <c r="BJ4934" s="3"/>
    </row>
    <row r="4935" customFormat="false" ht="15.75" hidden="false" customHeight="false" outlineLevel="0" collapsed="false">
      <c r="A4935" s="3" t="n">
        <v>4934</v>
      </c>
      <c r="B4935" s="3" t="s">
        <v>14428</v>
      </c>
      <c r="C4935" s="3" t="s">
        <v>14429</v>
      </c>
      <c r="D4935" s="3" t="n">
        <v>1</v>
      </c>
      <c r="E4935" s="3" t="n">
        <v>18.6972321</v>
      </c>
      <c r="F4935" s="3" t="n">
        <v>137</v>
      </c>
      <c r="G4935" s="3" t="n">
        <v>137</v>
      </c>
      <c r="H4935" s="3" t="n">
        <v>16</v>
      </c>
      <c r="I4935" s="3" t="n">
        <v>16</v>
      </c>
      <c r="J4935" s="3" t="n">
        <v>184</v>
      </c>
      <c r="K4935" s="3" t="n">
        <v>184</v>
      </c>
      <c r="L4935" s="3" t="n">
        <v>17</v>
      </c>
      <c r="M4935" s="3" t="n">
        <v>17</v>
      </c>
      <c r="N4935" s="3" t="n">
        <v>-1</v>
      </c>
      <c r="O4935" s="3" t="n">
        <v>-1</v>
      </c>
      <c r="P4935" s="3" t="n">
        <v>9.2</v>
      </c>
      <c r="Q4935" s="3" t="n">
        <v>24.2</v>
      </c>
      <c r="R4935" s="3" t="s">
        <v>14430</v>
      </c>
      <c r="S4935" s="4" t="n">
        <v>45747.4742013889</v>
      </c>
      <c r="T4935" s="3" t="s">
        <v>3197</v>
      </c>
      <c r="U4935" s="3" t="s">
        <v>3197</v>
      </c>
      <c r="V4935" s="3" t="n">
        <v>0</v>
      </c>
      <c r="W4935" s="3" t="n">
        <v>0</v>
      </c>
      <c r="X4935" s="3" t="n">
        <v>0</v>
      </c>
      <c r="Y4935" s="3" t="s">
        <v>30</v>
      </c>
      <c r="Z4935" s="3" t="s">
        <v>30</v>
      </c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  <c r="BD4935" s="3"/>
      <c r="BE4935" s="3"/>
      <c r="BF4935" s="3"/>
      <c r="BG4935" s="3"/>
      <c r="BH4935" s="3"/>
      <c r="BI4935" s="3"/>
      <c r="BJ4935" s="3"/>
    </row>
    <row r="4936" customFormat="false" ht="15.75" hidden="false" customHeight="false" outlineLevel="0" collapsed="false">
      <c r="A4936" s="3" t="n">
        <v>4935</v>
      </c>
      <c r="B4936" s="3" t="s">
        <v>14431</v>
      </c>
      <c r="C4936" s="3" t="s">
        <v>14432</v>
      </c>
      <c r="D4936" s="3" t="n">
        <v>1</v>
      </c>
      <c r="E4936" s="3" t="n">
        <v>16.3484499</v>
      </c>
      <c r="F4936" s="3" t="n">
        <v>120</v>
      </c>
      <c r="G4936" s="3" t="n">
        <v>120</v>
      </c>
      <c r="H4936" s="3" t="n">
        <v>12</v>
      </c>
      <c r="I4936" s="3" t="n">
        <v>12</v>
      </c>
      <c r="J4936" s="3" t="n">
        <v>169</v>
      </c>
      <c r="K4936" s="3" t="n">
        <v>169</v>
      </c>
      <c r="L4936" s="3" t="n">
        <v>12</v>
      </c>
      <c r="M4936" s="3" t="n">
        <v>12</v>
      </c>
      <c r="N4936" s="3" t="n">
        <v>-1</v>
      </c>
      <c r="O4936" s="3" t="n">
        <v>-1</v>
      </c>
      <c r="P4936" s="3" t="n">
        <v>9.2</v>
      </c>
      <c r="Q4936" s="3" t="n">
        <v>24.2</v>
      </c>
      <c r="R4936" s="3" t="s">
        <v>14433</v>
      </c>
      <c r="S4936" s="4" t="n">
        <v>45747.4745486111</v>
      </c>
      <c r="T4936" s="3" t="s">
        <v>3197</v>
      </c>
      <c r="U4936" s="3" t="s">
        <v>3197</v>
      </c>
      <c r="V4936" s="3" t="n">
        <v>0</v>
      </c>
      <c r="W4936" s="3" t="n">
        <v>0</v>
      </c>
      <c r="X4936" s="3" t="n">
        <v>0</v>
      </c>
      <c r="Y4936" s="3" t="s">
        <v>30</v>
      </c>
      <c r="Z4936" s="3" t="s">
        <v>30</v>
      </c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  <c r="BD4936" s="3"/>
      <c r="BE4936" s="3"/>
      <c r="BF4936" s="3"/>
      <c r="BG4936" s="3"/>
      <c r="BH4936" s="3"/>
      <c r="BI4936" s="3"/>
      <c r="BJ4936" s="3"/>
    </row>
    <row r="4937" customFormat="false" ht="15.75" hidden="false" customHeight="false" outlineLevel="0" collapsed="false">
      <c r="A4937" s="3" t="n">
        <v>4936</v>
      </c>
      <c r="B4937" s="3" t="s">
        <v>14434</v>
      </c>
      <c r="C4937" s="3" t="s">
        <v>14435</v>
      </c>
      <c r="D4937" s="3" t="n">
        <v>1</v>
      </c>
      <c r="E4937" s="3" t="n">
        <v>17.6943735</v>
      </c>
      <c r="F4937" s="3" t="n">
        <v>212</v>
      </c>
      <c r="G4937" s="3" t="n">
        <v>212</v>
      </c>
      <c r="H4937" s="3" t="n">
        <v>13</v>
      </c>
      <c r="I4937" s="3" t="n">
        <v>13</v>
      </c>
      <c r="J4937" s="3" t="n">
        <v>274</v>
      </c>
      <c r="K4937" s="3" t="n">
        <v>274</v>
      </c>
      <c r="L4937" s="3" t="n">
        <v>30</v>
      </c>
      <c r="M4937" s="3" t="n">
        <v>30</v>
      </c>
      <c r="N4937" s="3" t="n">
        <v>-1</v>
      </c>
      <c r="O4937" s="3" t="n">
        <v>-1</v>
      </c>
      <c r="P4937" s="3" t="n">
        <v>9.2</v>
      </c>
      <c r="Q4937" s="3" t="n">
        <v>24.2</v>
      </c>
      <c r="R4937" s="3" t="s">
        <v>14436</v>
      </c>
      <c r="S4937" s="4" t="n">
        <v>45747.4749884259</v>
      </c>
      <c r="T4937" s="3" t="s">
        <v>1920</v>
      </c>
      <c r="U4937" s="3" t="s">
        <v>1920</v>
      </c>
      <c r="V4937" s="3" t="n">
        <v>0</v>
      </c>
      <c r="W4937" s="3" t="n">
        <v>0</v>
      </c>
      <c r="X4937" s="3" t="n">
        <v>0</v>
      </c>
      <c r="Y4937" s="3" t="s">
        <v>30</v>
      </c>
      <c r="Z4937" s="3" t="s">
        <v>30</v>
      </c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  <c r="BD4937" s="3"/>
      <c r="BE4937" s="3"/>
      <c r="BF4937" s="3"/>
      <c r="BG4937" s="3"/>
      <c r="BH4937" s="3"/>
      <c r="BI4937" s="3"/>
      <c r="BJ4937" s="3"/>
    </row>
    <row r="4938" customFormat="false" ht="15.75" hidden="false" customHeight="false" outlineLevel="0" collapsed="false">
      <c r="A4938" s="3" t="n">
        <v>4937</v>
      </c>
      <c r="B4938" s="3" t="s">
        <v>14437</v>
      </c>
      <c r="C4938" s="3" t="s">
        <v>14438</v>
      </c>
      <c r="D4938" s="3" t="n">
        <v>1</v>
      </c>
      <c r="E4938" s="3" t="n">
        <v>31.3509394</v>
      </c>
      <c r="F4938" s="3" t="n">
        <v>217</v>
      </c>
      <c r="G4938" s="3" t="n">
        <v>217</v>
      </c>
      <c r="H4938" s="3" t="n">
        <v>17</v>
      </c>
      <c r="I4938" s="3" t="n">
        <v>17</v>
      </c>
      <c r="J4938" s="3" t="n">
        <v>282</v>
      </c>
      <c r="K4938" s="3" t="n">
        <v>282</v>
      </c>
      <c r="L4938" s="3" t="n">
        <v>31</v>
      </c>
      <c r="M4938" s="3" t="n">
        <v>31</v>
      </c>
      <c r="N4938" s="3" t="n">
        <v>-1</v>
      </c>
      <c r="O4938" s="3" t="n">
        <v>-1</v>
      </c>
      <c r="P4938" s="3" t="n">
        <v>9.2</v>
      </c>
      <c r="Q4938" s="3" t="n">
        <v>24.2</v>
      </c>
      <c r="R4938" s="3" t="s">
        <v>14439</v>
      </c>
      <c r="S4938" s="4" t="n">
        <v>45747.4758449074</v>
      </c>
      <c r="T4938" s="3" t="s">
        <v>1920</v>
      </c>
      <c r="U4938" s="3" t="s">
        <v>1920</v>
      </c>
      <c r="V4938" s="3" t="n">
        <v>0</v>
      </c>
      <c r="W4938" s="3" t="n">
        <v>0</v>
      </c>
      <c r="X4938" s="3" t="n">
        <v>0</v>
      </c>
      <c r="Y4938" s="3" t="s">
        <v>30</v>
      </c>
      <c r="Z4938" s="3" t="s">
        <v>30</v>
      </c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  <c r="BD4938" s="3"/>
      <c r="BE4938" s="3"/>
      <c r="BF4938" s="3"/>
      <c r="BG4938" s="3"/>
      <c r="BH4938" s="3"/>
      <c r="BI4938" s="3"/>
      <c r="BJ4938" s="3"/>
    </row>
    <row r="4939" customFormat="false" ht="15.75" hidden="false" customHeight="false" outlineLevel="0" collapsed="false">
      <c r="A4939" s="3" t="n">
        <v>4938</v>
      </c>
      <c r="B4939" s="3" t="s">
        <v>14440</v>
      </c>
      <c r="C4939" s="3" t="s">
        <v>14441</v>
      </c>
      <c r="D4939" s="3" t="n">
        <v>1</v>
      </c>
      <c r="E4939" s="3" t="n">
        <v>92.3766666</v>
      </c>
      <c r="F4939" s="3" t="n">
        <v>3435</v>
      </c>
      <c r="G4939" s="3" t="n">
        <v>3435</v>
      </c>
      <c r="H4939" s="3" t="n">
        <v>43</v>
      </c>
      <c r="I4939" s="3" t="n">
        <v>43</v>
      </c>
      <c r="J4939" s="3" t="n">
        <v>4703</v>
      </c>
      <c r="K4939" s="3" t="n">
        <v>4703</v>
      </c>
      <c r="L4939" s="3" t="n">
        <v>446</v>
      </c>
      <c r="M4939" s="3" t="n">
        <v>446</v>
      </c>
      <c r="N4939" s="3" t="n">
        <v>-1</v>
      </c>
      <c r="O4939" s="3" t="n">
        <v>-1</v>
      </c>
      <c r="P4939" s="3" t="n">
        <v>9</v>
      </c>
      <c r="Q4939" s="3" t="n">
        <v>24.2</v>
      </c>
      <c r="R4939" s="3" t="s">
        <v>14442</v>
      </c>
      <c r="S4939" s="4" t="n">
        <v>45747.4779976852</v>
      </c>
      <c r="T4939" s="3" t="s">
        <v>65</v>
      </c>
      <c r="U4939" s="3" t="s">
        <v>65</v>
      </c>
      <c r="V4939" s="3" t="n">
        <v>0</v>
      </c>
      <c r="W4939" s="3" t="n">
        <v>0</v>
      </c>
      <c r="X4939" s="3" t="n">
        <v>0</v>
      </c>
      <c r="Y4939" s="3" t="s">
        <v>30</v>
      </c>
      <c r="Z4939" s="3" t="s">
        <v>30</v>
      </c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/>
      <c r="BB4939" s="3"/>
      <c r="BC4939" s="3"/>
      <c r="BD4939" s="3"/>
      <c r="BE4939" s="3"/>
      <c r="BF4939" s="3"/>
      <c r="BG4939" s="3"/>
      <c r="BH4939" s="3"/>
      <c r="BI4939" s="3"/>
      <c r="BJ4939" s="3"/>
    </row>
    <row r="4940" customFormat="false" ht="15.75" hidden="false" customHeight="false" outlineLevel="0" collapsed="false">
      <c r="A4940" s="3" t="n">
        <v>4939</v>
      </c>
      <c r="B4940" s="3" t="s">
        <v>14443</v>
      </c>
      <c r="C4940" s="3" t="s">
        <v>14444</v>
      </c>
      <c r="D4940" s="3" t="n">
        <v>1</v>
      </c>
      <c r="E4940" s="3" t="n">
        <v>9.615657</v>
      </c>
      <c r="F4940" s="3" t="n">
        <v>43</v>
      </c>
      <c r="G4940" s="3" t="n">
        <v>43</v>
      </c>
      <c r="H4940" s="3" t="n">
        <v>3</v>
      </c>
      <c r="I4940" s="3" t="n">
        <v>3</v>
      </c>
      <c r="J4940" s="3" t="n">
        <v>44</v>
      </c>
      <c r="K4940" s="3" t="n">
        <v>44</v>
      </c>
      <c r="L4940" s="3" t="n">
        <v>6</v>
      </c>
      <c r="M4940" s="3" t="n">
        <v>6</v>
      </c>
      <c r="N4940" s="3" t="n">
        <v>-1</v>
      </c>
      <c r="O4940" s="3" t="n">
        <v>-1</v>
      </c>
      <c r="P4940" s="3" t="n">
        <v>9</v>
      </c>
      <c r="Q4940" s="3" t="n">
        <v>24.2</v>
      </c>
      <c r="R4940" s="3" t="s">
        <v>14445</v>
      </c>
      <c r="S4940" s="4" t="n">
        <v>45747.478275463</v>
      </c>
      <c r="T4940" s="3" t="s">
        <v>65</v>
      </c>
      <c r="U4940" s="3" t="s">
        <v>65</v>
      </c>
      <c r="V4940" s="3" t="n">
        <v>0</v>
      </c>
      <c r="W4940" s="3" t="n">
        <v>0</v>
      </c>
      <c r="X4940" s="3" t="n">
        <v>0</v>
      </c>
      <c r="Y4940" s="3" t="s">
        <v>30</v>
      </c>
      <c r="Z4940" s="3" t="s">
        <v>30</v>
      </c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  <c r="BD4940" s="3"/>
      <c r="BE4940" s="3"/>
      <c r="BF4940" s="3"/>
      <c r="BG4940" s="3"/>
      <c r="BH4940" s="3"/>
      <c r="BI4940" s="3"/>
      <c r="BJ4940" s="3"/>
    </row>
    <row r="4941" customFormat="false" ht="15.75" hidden="false" customHeight="false" outlineLevel="0" collapsed="false">
      <c r="A4941" s="3" t="n">
        <v>4940</v>
      </c>
      <c r="B4941" s="3" t="s">
        <v>14446</v>
      </c>
      <c r="C4941" s="3" t="s">
        <v>14447</v>
      </c>
      <c r="D4941" s="3" t="n">
        <v>1</v>
      </c>
      <c r="E4941" s="3" t="n">
        <v>16.6504793</v>
      </c>
      <c r="F4941" s="3" t="n">
        <v>360</v>
      </c>
      <c r="G4941" s="3" t="n">
        <v>360</v>
      </c>
      <c r="H4941" s="3" t="n">
        <v>13</v>
      </c>
      <c r="I4941" s="3" t="n">
        <v>13</v>
      </c>
      <c r="J4941" s="3" t="n">
        <v>363</v>
      </c>
      <c r="K4941" s="3" t="n">
        <v>363</v>
      </c>
      <c r="L4941" s="3" t="n">
        <v>90</v>
      </c>
      <c r="M4941" s="3" t="n">
        <v>90</v>
      </c>
      <c r="N4941" s="3" t="n">
        <v>-1</v>
      </c>
      <c r="O4941" s="3" t="n">
        <v>-1</v>
      </c>
      <c r="P4941" s="3" t="n">
        <v>9.1</v>
      </c>
      <c r="Q4941" s="3" t="n">
        <v>24.2</v>
      </c>
      <c r="R4941" s="3" t="s">
        <v>14448</v>
      </c>
      <c r="S4941" s="4" t="n">
        <v>45747.8006018519</v>
      </c>
      <c r="T4941" s="3" t="s">
        <v>256</v>
      </c>
      <c r="U4941" s="3" t="s">
        <v>256</v>
      </c>
      <c r="V4941" s="3" t="n">
        <v>0</v>
      </c>
      <c r="W4941" s="3" t="n">
        <v>0</v>
      </c>
      <c r="X4941" s="3" t="n">
        <v>0</v>
      </c>
      <c r="Y4941" s="3" t="s">
        <v>30</v>
      </c>
      <c r="Z4941" s="3" t="s">
        <v>30</v>
      </c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3"/>
      <c r="BB4941" s="3"/>
      <c r="BC4941" s="3"/>
      <c r="BD4941" s="3"/>
      <c r="BE4941" s="3"/>
      <c r="BF4941" s="3"/>
      <c r="BG4941" s="3"/>
      <c r="BH4941" s="3"/>
      <c r="BI4941" s="3"/>
      <c r="BJ4941" s="3"/>
    </row>
    <row r="4942" customFormat="false" ht="15.75" hidden="false" customHeight="false" outlineLevel="0" collapsed="false">
      <c r="A4942" s="3" t="n">
        <v>4941</v>
      </c>
      <c r="B4942" s="3" t="s">
        <v>14449</v>
      </c>
      <c r="C4942" s="3" t="s">
        <v>14450</v>
      </c>
      <c r="D4942" s="3" t="n">
        <v>1</v>
      </c>
      <c r="E4942" s="3" t="n">
        <v>3.3729488</v>
      </c>
      <c r="F4942" s="3" t="n">
        <v>207</v>
      </c>
      <c r="G4942" s="3" t="n">
        <v>207</v>
      </c>
      <c r="H4942" s="3" t="n">
        <v>5</v>
      </c>
      <c r="I4942" s="3" t="n">
        <v>5</v>
      </c>
      <c r="J4942" s="3" t="n">
        <v>234</v>
      </c>
      <c r="K4942" s="3" t="n">
        <v>234</v>
      </c>
      <c r="L4942" s="3" t="n">
        <v>30</v>
      </c>
      <c r="M4942" s="3" t="n">
        <v>30</v>
      </c>
      <c r="N4942" s="3" t="n">
        <v>-1</v>
      </c>
      <c r="O4942" s="3" t="n">
        <v>-1</v>
      </c>
      <c r="P4942" s="3" t="n">
        <v>9.1</v>
      </c>
      <c r="Q4942" s="3" t="n">
        <v>24.2</v>
      </c>
      <c r="R4942" s="3" t="s">
        <v>7061</v>
      </c>
      <c r="S4942" s="4" t="n">
        <v>45747.8007175926</v>
      </c>
      <c r="T4942" s="3" t="s">
        <v>65</v>
      </c>
      <c r="U4942" s="3" t="s">
        <v>65</v>
      </c>
      <c r="V4942" s="3" t="n">
        <v>0</v>
      </c>
      <c r="W4942" s="3" t="n">
        <v>0</v>
      </c>
      <c r="X4942" s="3" t="n">
        <v>0</v>
      </c>
      <c r="Y4942" s="3" t="s">
        <v>30</v>
      </c>
      <c r="Z4942" s="3" t="s">
        <v>30</v>
      </c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  <c r="BD4942" s="3"/>
      <c r="BE4942" s="3"/>
      <c r="BF4942" s="3"/>
      <c r="BG4942" s="3"/>
      <c r="BH4942" s="3"/>
      <c r="BI4942" s="3"/>
      <c r="BJ4942" s="3"/>
    </row>
    <row r="4943" customFormat="false" ht="15.75" hidden="false" customHeight="false" outlineLevel="0" collapsed="false">
      <c r="A4943" s="3" t="n">
        <v>4942</v>
      </c>
      <c r="B4943" s="3" t="s">
        <v>14451</v>
      </c>
      <c r="C4943" s="3" t="s">
        <v>14452</v>
      </c>
      <c r="D4943" s="3" t="n">
        <v>1</v>
      </c>
      <c r="E4943" s="3" t="n">
        <v>4.6608368</v>
      </c>
      <c r="F4943" s="3" t="n">
        <v>25</v>
      </c>
      <c r="G4943" s="3" t="n">
        <v>25</v>
      </c>
      <c r="H4943" s="3" t="n">
        <v>4</v>
      </c>
      <c r="I4943" s="3" t="n">
        <v>4</v>
      </c>
      <c r="J4943" s="3" t="n">
        <v>44</v>
      </c>
      <c r="K4943" s="3" t="n">
        <v>44</v>
      </c>
      <c r="L4943" s="3" t="n">
        <v>14</v>
      </c>
      <c r="M4943" s="3" t="n">
        <v>14</v>
      </c>
      <c r="N4943" s="3" t="n">
        <v>0</v>
      </c>
      <c r="O4943" s="3" t="n">
        <v>0</v>
      </c>
      <c r="P4943" s="3" t="n">
        <v>8.9</v>
      </c>
      <c r="Q4943" s="3" t="n">
        <v>24.2</v>
      </c>
      <c r="R4943" s="3" t="s">
        <v>14453</v>
      </c>
      <c r="S4943" s="4" t="n">
        <v>45747.4797685185</v>
      </c>
      <c r="T4943" s="3" t="s">
        <v>256</v>
      </c>
      <c r="U4943" s="3" t="s">
        <v>256</v>
      </c>
      <c r="V4943" s="3" t="n">
        <v>1</v>
      </c>
      <c r="W4943" s="3" t="n">
        <v>1</v>
      </c>
      <c r="X4943" s="3" t="n">
        <v>0</v>
      </c>
      <c r="Y4943" s="3" t="s">
        <v>30</v>
      </c>
      <c r="Z4943" s="3" t="s">
        <v>30</v>
      </c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  <c r="BA4943" s="3"/>
      <c r="BB4943" s="3"/>
      <c r="BC4943" s="3"/>
      <c r="BD4943" s="3"/>
      <c r="BE4943" s="3"/>
      <c r="BF4943" s="3"/>
      <c r="BG4943" s="3"/>
      <c r="BH4943" s="3"/>
      <c r="BI4943" s="3"/>
      <c r="BJ4943" s="3"/>
    </row>
    <row r="4944" customFormat="false" ht="15.75" hidden="false" customHeight="false" outlineLevel="0" collapsed="false">
      <c r="A4944" s="3" t="n">
        <v>4943</v>
      </c>
      <c r="B4944" s="3" t="s">
        <v>14454</v>
      </c>
      <c r="C4944" s="3" t="s">
        <v>14455</v>
      </c>
      <c r="D4944" s="3" t="n">
        <v>1</v>
      </c>
      <c r="E4944" s="3" t="n">
        <v>2.4781942</v>
      </c>
      <c r="F4944" s="3" t="n">
        <v>14</v>
      </c>
      <c r="G4944" s="3" t="n">
        <v>14</v>
      </c>
      <c r="H4944" s="3" t="n">
        <v>9</v>
      </c>
      <c r="I4944" s="3" t="n">
        <v>9</v>
      </c>
      <c r="J4944" s="3" t="n">
        <v>26</v>
      </c>
      <c r="K4944" s="3" t="n">
        <v>26</v>
      </c>
      <c r="L4944" s="3" t="n">
        <v>0</v>
      </c>
      <c r="M4944" s="3" t="n">
        <v>0</v>
      </c>
      <c r="N4944" s="3" t="n">
        <v>2</v>
      </c>
      <c r="O4944" s="3" t="n">
        <v>-1</v>
      </c>
      <c r="P4944" s="3" t="n">
        <v>8.7</v>
      </c>
      <c r="Q4944" s="3" t="n">
        <v>24.2</v>
      </c>
      <c r="R4944" s="3" t="s">
        <v>14456</v>
      </c>
      <c r="S4944" s="4" t="n">
        <v>45747.4799768519</v>
      </c>
      <c r="T4944" s="3" t="s">
        <v>256</v>
      </c>
      <c r="U4944" s="3" t="s">
        <v>256</v>
      </c>
      <c r="V4944" s="3" t="n">
        <v>1</v>
      </c>
      <c r="W4944" s="3" t="n">
        <v>0</v>
      </c>
      <c r="X4944" s="3" t="n">
        <v>0</v>
      </c>
      <c r="Y4944" s="3" t="s">
        <v>30</v>
      </c>
      <c r="Z4944" s="3" t="s">
        <v>30</v>
      </c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  <c r="BD4944" s="3"/>
      <c r="BE4944" s="3"/>
      <c r="BF4944" s="3"/>
      <c r="BG4944" s="3"/>
      <c r="BH4944" s="3"/>
      <c r="BI4944" s="3"/>
      <c r="BJ4944" s="3"/>
    </row>
    <row r="4945" customFormat="false" ht="15.75" hidden="false" customHeight="false" outlineLevel="0" collapsed="false">
      <c r="A4945" s="3" t="n">
        <v>4944</v>
      </c>
      <c r="B4945" s="3" t="s">
        <v>14457</v>
      </c>
      <c r="C4945" s="3" t="s">
        <v>14458</v>
      </c>
      <c r="D4945" s="3" t="n">
        <v>1</v>
      </c>
      <c r="E4945" s="3" t="n">
        <v>0.4825736</v>
      </c>
      <c r="F4945" s="3" t="n">
        <v>6</v>
      </c>
      <c r="G4945" s="3" t="n">
        <v>6</v>
      </c>
      <c r="H4945" s="3" t="n">
        <v>2</v>
      </c>
      <c r="I4945" s="3" t="n">
        <v>2</v>
      </c>
      <c r="J4945" s="3" t="n">
        <v>4</v>
      </c>
      <c r="K4945" s="3" t="n">
        <v>4</v>
      </c>
      <c r="L4945" s="3" t="n">
        <v>0</v>
      </c>
      <c r="M4945" s="3" t="n">
        <v>0</v>
      </c>
      <c r="N4945" s="3" t="n">
        <v>-1</v>
      </c>
      <c r="O4945" s="3" t="n">
        <v>-1</v>
      </c>
      <c r="P4945" s="3" t="n">
        <v>9.1</v>
      </c>
      <c r="Q4945" s="3" t="n">
        <v>24.2</v>
      </c>
      <c r="R4945" s="3" t="s">
        <v>14459</v>
      </c>
      <c r="S4945" s="4" t="n">
        <v>45747.4800347222</v>
      </c>
      <c r="T4945" s="3" t="s">
        <v>37</v>
      </c>
      <c r="U4945" s="3" t="s">
        <v>37</v>
      </c>
      <c r="V4945" s="3" t="n">
        <v>0</v>
      </c>
      <c r="W4945" s="3" t="n">
        <v>0</v>
      </c>
      <c r="X4945" s="3" t="n">
        <v>0</v>
      </c>
      <c r="Y4945" s="3" t="s">
        <v>30</v>
      </c>
      <c r="Z4945" s="3" t="s">
        <v>30</v>
      </c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/>
      <c r="BB4945" s="3"/>
      <c r="BC4945" s="3"/>
      <c r="BD4945" s="3"/>
      <c r="BE4945" s="3"/>
      <c r="BF4945" s="3"/>
      <c r="BG4945" s="3"/>
      <c r="BH4945" s="3"/>
      <c r="BI4945" s="3"/>
      <c r="BJ4945" s="3"/>
    </row>
    <row r="4946" customFormat="false" ht="15.75" hidden="false" customHeight="false" outlineLevel="0" collapsed="false">
      <c r="A4946" s="3" t="n">
        <v>4945</v>
      </c>
      <c r="B4946" s="3" t="s">
        <v>14460</v>
      </c>
      <c r="C4946" s="3" t="s">
        <v>14461</v>
      </c>
      <c r="D4946" s="3" t="n">
        <v>1</v>
      </c>
      <c r="E4946" s="3" t="n">
        <v>1.7023488</v>
      </c>
      <c r="F4946" s="3" t="n">
        <v>19</v>
      </c>
      <c r="G4946" s="3" t="n">
        <v>19</v>
      </c>
      <c r="H4946" s="3" t="n">
        <v>9</v>
      </c>
      <c r="I4946" s="3" t="n">
        <v>9</v>
      </c>
      <c r="J4946" s="3" t="n">
        <v>26</v>
      </c>
      <c r="K4946" s="3" t="n">
        <v>26</v>
      </c>
      <c r="L4946" s="3" t="n">
        <v>1</v>
      </c>
      <c r="M4946" s="3" t="n">
        <v>1</v>
      </c>
      <c r="N4946" s="3" t="n">
        <v>-1</v>
      </c>
      <c r="O4946" s="3" t="n">
        <v>-1</v>
      </c>
      <c r="P4946" s="3" t="n">
        <v>9.1</v>
      </c>
      <c r="Q4946" s="3" t="n">
        <v>24.2</v>
      </c>
      <c r="R4946" s="3" t="s">
        <v>14462</v>
      </c>
      <c r="S4946" s="4" t="n">
        <v>45747.4801041667</v>
      </c>
      <c r="T4946" s="3" t="s">
        <v>37</v>
      </c>
      <c r="U4946" s="3" t="s">
        <v>37</v>
      </c>
      <c r="V4946" s="3" t="n">
        <v>0</v>
      </c>
      <c r="W4946" s="3" t="n">
        <v>0</v>
      </c>
      <c r="X4946" s="3" t="n">
        <v>0</v>
      </c>
      <c r="Y4946" s="3" t="s">
        <v>30</v>
      </c>
      <c r="Z4946" s="3" t="s">
        <v>30</v>
      </c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/>
      <c r="BB4946" s="3"/>
      <c r="BC4946" s="3"/>
      <c r="BD4946" s="3"/>
      <c r="BE4946" s="3"/>
      <c r="BF4946" s="3"/>
      <c r="BG4946" s="3"/>
      <c r="BH4946" s="3"/>
      <c r="BI4946" s="3"/>
      <c r="BJ4946" s="3"/>
    </row>
    <row r="4947" customFormat="false" ht="15.75" hidden="false" customHeight="false" outlineLevel="0" collapsed="false">
      <c r="A4947" s="3" t="n">
        <v>4946</v>
      </c>
      <c r="B4947" s="3" t="s">
        <v>14463</v>
      </c>
      <c r="C4947" s="3" t="s">
        <v>14464</v>
      </c>
      <c r="D4947" s="3" t="n">
        <v>1</v>
      </c>
      <c r="E4947" s="3" t="n">
        <v>60.2894426</v>
      </c>
      <c r="F4947" s="3" t="n">
        <v>205</v>
      </c>
      <c r="G4947" s="3" t="n">
        <v>205</v>
      </c>
      <c r="H4947" s="3" t="n">
        <v>21</v>
      </c>
      <c r="I4947" s="3" t="n">
        <v>21</v>
      </c>
      <c r="J4947" s="3" t="n">
        <v>209</v>
      </c>
      <c r="K4947" s="3" t="n">
        <v>209</v>
      </c>
      <c r="L4947" s="3" t="n">
        <v>38</v>
      </c>
      <c r="M4947" s="3" t="n">
        <v>38</v>
      </c>
      <c r="N4947" s="3" t="n">
        <v>-1</v>
      </c>
      <c r="O4947" s="3" t="n">
        <v>-1</v>
      </c>
      <c r="P4947" s="3" t="n">
        <v>8.9</v>
      </c>
      <c r="Q4947" s="3" t="n">
        <v>24.2</v>
      </c>
      <c r="R4947" s="3" t="s">
        <v>14465</v>
      </c>
      <c r="S4947" s="4" t="n">
        <v>45747.4822106482</v>
      </c>
      <c r="T4947" s="3" t="s">
        <v>4910</v>
      </c>
      <c r="U4947" s="3" t="s">
        <v>4910</v>
      </c>
      <c r="V4947" s="3" t="n">
        <v>0</v>
      </c>
      <c r="W4947" s="3" t="n">
        <v>0</v>
      </c>
      <c r="X4947" s="3" t="n">
        <v>0</v>
      </c>
      <c r="Y4947" s="3" t="s">
        <v>30</v>
      </c>
      <c r="Z4947" s="3" t="s">
        <v>30</v>
      </c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  <c r="BD4947" s="3"/>
      <c r="BE4947" s="3"/>
      <c r="BF4947" s="3"/>
      <c r="BG4947" s="3"/>
      <c r="BH4947" s="3"/>
      <c r="BI4947" s="3"/>
      <c r="BJ4947" s="3"/>
    </row>
    <row r="4948" customFormat="false" ht="15.75" hidden="false" customHeight="false" outlineLevel="0" collapsed="false">
      <c r="A4948" s="3" t="n">
        <v>4947</v>
      </c>
      <c r="B4948" s="3" t="s">
        <v>14466</v>
      </c>
      <c r="C4948" s="3" t="s">
        <v>14467</v>
      </c>
      <c r="D4948" s="3" t="n">
        <v>1</v>
      </c>
      <c r="E4948" s="3" t="n">
        <v>5.8106599</v>
      </c>
      <c r="F4948" s="3" t="n">
        <v>12</v>
      </c>
      <c r="G4948" s="3" t="n">
        <v>12</v>
      </c>
      <c r="H4948" s="3" t="n">
        <v>4</v>
      </c>
      <c r="I4948" s="3" t="n">
        <v>4</v>
      </c>
      <c r="J4948" s="3" t="n">
        <v>16</v>
      </c>
      <c r="K4948" s="3" t="n">
        <v>16</v>
      </c>
      <c r="L4948" s="3" t="n">
        <v>5</v>
      </c>
      <c r="M4948" s="3" t="n">
        <v>5</v>
      </c>
      <c r="N4948" s="3" t="n">
        <v>4</v>
      </c>
      <c r="O4948" s="3" t="n">
        <v>-1</v>
      </c>
      <c r="P4948" s="3" t="n">
        <v>8.3</v>
      </c>
      <c r="Q4948" s="3" t="n">
        <v>24.2</v>
      </c>
      <c r="R4948" s="3" t="s">
        <v>14468</v>
      </c>
      <c r="S4948" s="4" t="n">
        <v>45747.482650463</v>
      </c>
      <c r="T4948" s="3" t="s">
        <v>65</v>
      </c>
      <c r="U4948" s="3" t="s">
        <v>65</v>
      </c>
      <c r="V4948" s="3" t="n">
        <v>1</v>
      </c>
      <c r="W4948" s="3" t="n">
        <v>0</v>
      </c>
      <c r="X4948" s="3" t="n">
        <v>0</v>
      </c>
      <c r="Y4948" s="3" t="s">
        <v>30</v>
      </c>
      <c r="Z4948" s="3" t="s">
        <v>30</v>
      </c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3"/>
      <c r="BB4948" s="3"/>
      <c r="BC4948" s="3"/>
      <c r="BD4948" s="3"/>
      <c r="BE4948" s="3"/>
      <c r="BF4948" s="3"/>
      <c r="BG4948" s="3"/>
      <c r="BH4948" s="3"/>
      <c r="BI4948" s="3"/>
      <c r="BJ4948" s="3"/>
    </row>
    <row r="4949" customFormat="false" ht="15.75" hidden="false" customHeight="false" outlineLevel="0" collapsed="false">
      <c r="A4949" s="3" t="n">
        <v>4948</v>
      </c>
      <c r="B4949" s="3" t="s">
        <v>14469</v>
      </c>
      <c r="C4949" s="3" t="s">
        <v>14470</v>
      </c>
      <c r="D4949" s="3" t="n">
        <v>1</v>
      </c>
      <c r="E4949" s="3" t="n">
        <v>0.3308771</v>
      </c>
      <c r="F4949" s="3" t="n">
        <v>11</v>
      </c>
      <c r="G4949" s="3" t="n">
        <v>11</v>
      </c>
      <c r="H4949" s="3" t="n">
        <v>7</v>
      </c>
      <c r="I4949" s="3" t="n">
        <v>7</v>
      </c>
      <c r="J4949" s="3" t="n">
        <v>10</v>
      </c>
      <c r="K4949" s="3" t="n">
        <v>10</v>
      </c>
      <c r="L4949" s="3" t="n">
        <v>1</v>
      </c>
      <c r="M4949" s="3" t="n">
        <v>1</v>
      </c>
      <c r="N4949" s="3" t="n">
        <v>5</v>
      </c>
      <c r="O4949" s="3" t="n">
        <v>-1</v>
      </c>
      <c r="P4949" s="3" t="n">
        <v>9.2</v>
      </c>
      <c r="Q4949" s="3" t="n">
        <v>24.2</v>
      </c>
      <c r="R4949" s="3" t="s">
        <v>14471</v>
      </c>
      <c r="S4949" s="4" t="n">
        <v>45747.4828009259</v>
      </c>
      <c r="T4949" s="3" t="s">
        <v>29</v>
      </c>
      <c r="U4949" s="3" t="s">
        <v>29</v>
      </c>
      <c r="V4949" s="3" t="n">
        <v>1</v>
      </c>
      <c r="W4949" s="3" t="n">
        <v>0</v>
      </c>
      <c r="X4949" s="3" t="n">
        <v>0</v>
      </c>
      <c r="Y4949" s="3" t="s">
        <v>10544</v>
      </c>
      <c r="Z4949" s="3" t="s">
        <v>30</v>
      </c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/>
      <c r="BB4949" s="3"/>
      <c r="BC4949" s="3"/>
      <c r="BD4949" s="3"/>
      <c r="BE4949" s="3"/>
      <c r="BF4949" s="3"/>
      <c r="BG4949" s="3"/>
      <c r="BH4949" s="3"/>
      <c r="BI4949" s="3"/>
      <c r="BJ4949" s="3"/>
    </row>
    <row r="4950" customFormat="false" ht="15.75" hidden="false" customHeight="false" outlineLevel="0" collapsed="false">
      <c r="A4950" s="3" t="n">
        <v>4949</v>
      </c>
      <c r="B4950" s="3" t="s">
        <v>14472</v>
      </c>
      <c r="C4950" s="3" t="s">
        <v>14473</v>
      </c>
      <c r="D4950" s="3" t="n">
        <v>1</v>
      </c>
      <c r="E4950" s="3" t="n">
        <v>0.2848267</v>
      </c>
      <c r="F4950" s="3" t="n">
        <v>11</v>
      </c>
      <c r="G4950" s="3" t="n">
        <v>11</v>
      </c>
      <c r="H4950" s="3" t="n">
        <v>7</v>
      </c>
      <c r="I4950" s="3" t="n">
        <v>7</v>
      </c>
      <c r="J4950" s="3" t="n">
        <v>10</v>
      </c>
      <c r="K4950" s="3" t="n">
        <v>10</v>
      </c>
      <c r="L4950" s="3" t="n">
        <v>1</v>
      </c>
      <c r="M4950" s="3" t="n">
        <v>1</v>
      </c>
      <c r="N4950" s="3" t="n">
        <v>5</v>
      </c>
      <c r="O4950" s="3" t="n">
        <v>-1</v>
      </c>
      <c r="P4950" s="3" t="n">
        <v>9.2</v>
      </c>
      <c r="Q4950" s="3" t="n">
        <v>24.2</v>
      </c>
      <c r="R4950" s="3" t="s">
        <v>14474</v>
      </c>
      <c r="S4950" s="4" t="n">
        <v>45747.4828587963</v>
      </c>
      <c r="T4950" s="3" t="s">
        <v>29</v>
      </c>
      <c r="U4950" s="3" t="s">
        <v>29</v>
      </c>
      <c r="V4950" s="3" t="n">
        <v>1</v>
      </c>
      <c r="W4950" s="3" t="n">
        <v>0</v>
      </c>
      <c r="X4950" s="3" t="n">
        <v>0</v>
      </c>
      <c r="Y4950" s="3" t="s">
        <v>10544</v>
      </c>
      <c r="Z4950" s="3" t="s">
        <v>30</v>
      </c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/>
      <c r="BD4950" s="3"/>
      <c r="BE4950" s="3"/>
      <c r="BF4950" s="3"/>
      <c r="BG4950" s="3"/>
      <c r="BH4950" s="3"/>
      <c r="BI4950" s="3"/>
      <c r="BJ4950" s="3"/>
    </row>
    <row r="4951" customFormat="false" ht="15.75" hidden="false" customHeight="false" outlineLevel="0" collapsed="false">
      <c r="A4951" s="3" t="n">
        <v>4950</v>
      </c>
      <c r="B4951" s="3" t="s">
        <v>14475</v>
      </c>
      <c r="C4951" s="3" t="s">
        <v>14476</v>
      </c>
      <c r="D4951" s="3" t="n">
        <v>1</v>
      </c>
      <c r="E4951" s="3" t="n">
        <v>89.8234593</v>
      </c>
      <c r="F4951" s="3" t="n">
        <v>353</v>
      </c>
      <c r="G4951" s="3" t="n">
        <v>353</v>
      </c>
      <c r="H4951" s="3" t="n">
        <v>24</v>
      </c>
      <c r="I4951" s="3" t="n">
        <v>24</v>
      </c>
      <c r="J4951" s="3" t="n">
        <v>611</v>
      </c>
      <c r="K4951" s="3" t="n">
        <v>611</v>
      </c>
      <c r="L4951" s="3" t="n">
        <v>110</v>
      </c>
      <c r="M4951" s="3" t="n">
        <v>110</v>
      </c>
      <c r="N4951" s="3" t="n">
        <v>-1</v>
      </c>
      <c r="O4951" s="3" t="n">
        <v>-1</v>
      </c>
      <c r="P4951" s="3" t="n">
        <v>9.1</v>
      </c>
      <c r="Q4951" s="3" t="n">
        <v>24.2</v>
      </c>
      <c r="R4951" s="3" t="s">
        <v>14477</v>
      </c>
      <c r="S4951" s="4" t="n">
        <v>45747.485162037</v>
      </c>
      <c r="T4951" s="3" t="s">
        <v>256</v>
      </c>
      <c r="U4951" s="3" t="s">
        <v>256</v>
      </c>
      <c r="V4951" s="3" t="n">
        <v>0</v>
      </c>
      <c r="W4951" s="3" t="n">
        <v>0</v>
      </c>
      <c r="X4951" s="3" t="n">
        <v>0</v>
      </c>
      <c r="Y4951" s="3" t="s">
        <v>30</v>
      </c>
      <c r="Z4951" s="3" t="s">
        <v>30</v>
      </c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/>
      <c r="BB4951" s="3"/>
      <c r="BC4951" s="3"/>
      <c r="BD4951" s="3"/>
      <c r="BE4951" s="3"/>
      <c r="BF4951" s="3"/>
      <c r="BG4951" s="3"/>
      <c r="BH4951" s="3"/>
      <c r="BI4951" s="3"/>
      <c r="BJ4951" s="3"/>
    </row>
    <row r="4952" customFormat="false" ht="15.75" hidden="false" customHeight="false" outlineLevel="0" collapsed="false">
      <c r="A4952" s="3" t="n">
        <v>4951</v>
      </c>
      <c r="B4952" s="3" t="s">
        <v>14478</v>
      </c>
      <c r="C4952" s="3" t="s">
        <v>14479</v>
      </c>
      <c r="D4952" s="3" t="n">
        <v>1</v>
      </c>
      <c r="E4952" s="3" t="n">
        <v>71.2801463</v>
      </c>
      <c r="F4952" s="3" t="n">
        <v>403</v>
      </c>
      <c r="G4952" s="3" t="n">
        <v>403</v>
      </c>
      <c r="H4952" s="3" t="n">
        <v>25</v>
      </c>
      <c r="I4952" s="3" t="n">
        <v>25</v>
      </c>
      <c r="J4952" s="3" t="n">
        <v>672</v>
      </c>
      <c r="K4952" s="3" t="n">
        <v>672</v>
      </c>
      <c r="L4952" s="3" t="n">
        <v>63</v>
      </c>
      <c r="M4952" s="3" t="n">
        <v>63</v>
      </c>
      <c r="N4952" s="3" t="n">
        <v>-1</v>
      </c>
      <c r="O4952" s="3" t="n">
        <v>-1</v>
      </c>
      <c r="P4952" s="3" t="n">
        <v>9.1</v>
      </c>
      <c r="Q4952" s="3" t="n">
        <v>24.2</v>
      </c>
      <c r="R4952" s="3" t="s">
        <v>14480</v>
      </c>
      <c r="S4952" s="4" t="n">
        <v>45747.4874768519</v>
      </c>
      <c r="T4952" s="3" t="s">
        <v>256</v>
      </c>
      <c r="U4952" s="3" t="s">
        <v>256</v>
      </c>
      <c r="V4952" s="3" t="n">
        <v>0</v>
      </c>
      <c r="W4952" s="3" t="n">
        <v>0</v>
      </c>
      <c r="X4952" s="3" t="n">
        <v>0</v>
      </c>
      <c r="Y4952" s="3" t="s">
        <v>30</v>
      </c>
      <c r="Z4952" s="3" t="s">
        <v>30</v>
      </c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/>
      <c r="BB4952" s="3"/>
      <c r="BC4952" s="3"/>
      <c r="BD4952" s="3"/>
      <c r="BE4952" s="3"/>
      <c r="BF4952" s="3"/>
      <c r="BG4952" s="3"/>
      <c r="BH4952" s="3"/>
      <c r="BI4952" s="3"/>
      <c r="BJ4952" s="3"/>
    </row>
    <row r="4953" customFormat="false" ht="15.75" hidden="false" customHeight="false" outlineLevel="0" collapsed="false">
      <c r="A4953" s="3" t="n">
        <v>4952</v>
      </c>
      <c r="B4953" s="3" t="s">
        <v>14481</v>
      </c>
      <c r="C4953" s="3" t="s">
        <v>14482</v>
      </c>
      <c r="D4953" s="3" t="n">
        <v>1</v>
      </c>
      <c r="E4953" s="3" t="n">
        <v>0.6320913</v>
      </c>
      <c r="F4953" s="3" t="n">
        <v>26</v>
      </c>
      <c r="G4953" s="3" t="n">
        <v>26</v>
      </c>
      <c r="H4953" s="3" t="n">
        <v>10</v>
      </c>
      <c r="I4953" s="3" t="n">
        <v>10</v>
      </c>
      <c r="J4953" s="3" t="n">
        <v>30</v>
      </c>
      <c r="K4953" s="3" t="n">
        <v>30</v>
      </c>
      <c r="L4953" s="3" t="n">
        <v>1</v>
      </c>
      <c r="M4953" s="3" t="n">
        <v>1</v>
      </c>
      <c r="N4953" s="3" t="n">
        <v>10</v>
      </c>
      <c r="O4953" s="3" t="n">
        <v>-1</v>
      </c>
      <c r="P4953" s="3" t="n">
        <v>9.3</v>
      </c>
      <c r="Q4953" s="3" t="n">
        <v>24.2</v>
      </c>
      <c r="R4953" s="3" t="s">
        <v>14483</v>
      </c>
      <c r="S4953" s="4" t="n">
        <v>45747.4877777778</v>
      </c>
      <c r="T4953" s="3" t="s">
        <v>29</v>
      </c>
      <c r="U4953" s="3" t="s">
        <v>29</v>
      </c>
      <c r="V4953" s="3" t="n">
        <v>1</v>
      </c>
      <c r="W4953" s="3" t="n">
        <v>0</v>
      </c>
      <c r="X4953" s="3" t="n">
        <v>0</v>
      </c>
      <c r="Y4953" s="3" t="s">
        <v>81</v>
      </c>
      <c r="Z4953" s="3" t="s">
        <v>30</v>
      </c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3"/>
      <c r="BB4953" s="3"/>
      <c r="BC4953" s="3"/>
      <c r="BD4953" s="3"/>
      <c r="BE4953" s="3"/>
      <c r="BF4953" s="3"/>
      <c r="BG4953" s="3"/>
      <c r="BH4953" s="3"/>
      <c r="BI4953" s="3"/>
      <c r="BJ4953" s="3"/>
    </row>
    <row r="4954" customFormat="false" ht="15.75" hidden="false" customHeight="false" outlineLevel="0" collapsed="false">
      <c r="A4954" s="3" t="n">
        <v>4953</v>
      </c>
      <c r="B4954" s="3" t="s">
        <v>14484</v>
      </c>
      <c r="C4954" s="3" t="s">
        <v>14485</v>
      </c>
      <c r="D4954" s="3" t="n">
        <v>1</v>
      </c>
      <c r="E4954" s="3" t="n">
        <v>0.7319985</v>
      </c>
      <c r="F4954" s="3" t="n">
        <v>34</v>
      </c>
      <c r="G4954" s="3" t="n">
        <v>34</v>
      </c>
      <c r="H4954" s="3" t="n">
        <v>16</v>
      </c>
      <c r="I4954" s="3" t="n">
        <v>16</v>
      </c>
      <c r="J4954" s="3" t="n">
        <v>49</v>
      </c>
      <c r="K4954" s="3" t="n">
        <v>49</v>
      </c>
      <c r="L4954" s="3" t="n">
        <v>5</v>
      </c>
      <c r="M4954" s="3" t="n">
        <v>5</v>
      </c>
      <c r="N4954" s="3" t="n">
        <v>-1</v>
      </c>
      <c r="O4954" s="3" t="n">
        <v>-1</v>
      </c>
      <c r="P4954" s="3" t="n">
        <v>9.1</v>
      </c>
      <c r="Q4954" s="3" t="n">
        <v>24.2</v>
      </c>
      <c r="R4954" s="3" t="s">
        <v>14486</v>
      </c>
      <c r="S4954" s="4" t="n">
        <v>45747.4878240741</v>
      </c>
      <c r="T4954" s="3" t="s">
        <v>37</v>
      </c>
      <c r="U4954" s="3" t="s">
        <v>37</v>
      </c>
      <c r="V4954" s="3" t="n">
        <v>0</v>
      </c>
      <c r="W4954" s="3" t="n">
        <v>0</v>
      </c>
      <c r="X4954" s="3" t="n">
        <v>0</v>
      </c>
      <c r="Y4954" s="3" t="s">
        <v>30</v>
      </c>
      <c r="Z4954" s="3" t="s">
        <v>30</v>
      </c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/>
      <c r="BB4954" s="3"/>
      <c r="BC4954" s="3"/>
      <c r="BD4954" s="3"/>
      <c r="BE4954" s="3"/>
      <c r="BF4954" s="3"/>
      <c r="BG4954" s="3"/>
      <c r="BH4954" s="3"/>
      <c r="BI4954" s="3"/>
      <c r="BJ4954" s="3"/>
    </row>
    <row r="4955" customFormat="false" ht="15.75" hidden="false" customHeight="false" outlineLevel="0" collapsed="false">
      <c r="A4955" s="3" t="n">
        <v>4954</v>
      </c>
      <c r="B4955" s="3" t="s">
        <v>14487</v>
      </c>
      <c r="C4955" s="3" t="s">
        <v>14488</v>
      </c>
      <c r="D4955" s="3" t="n">
        <v>1</v>
      </c>
      <c r="E4955" s="3" t="n">
        <v>1.2770928</v>
      </c>
      <c r="F4955" s="3" t="n">
        <v>22</v>
      </c>
      <c r="G4955" s="3" t="n">
        <v>22</v>
      </c>
      <c r="H4955" s="3" t="n">
        <v>10</v>
      </c>
      <c r="I4955" s="3" t="n">
        <v>10</v>
      </c>
      <c r="J4955" s="3" t="n">
        <v>27</v>
      </c>
      <c r="K4955" s="3" t="n">
        <v>27</v>
      </c>
      <c r="L4955" s="3" t="n">
        <v>4</v>
      </c>
      <c r="M4955" s="3" t="n">
        <v>4</v>
      </c>
      <c r="N4955" s="3" t="n">
        <v>30</v>
      </c>
      <c r="O4955" s="3" t="n">
        <v>30</v>
      </c>
      <c r="P4955" s="3" t="n">
        <v>8.7</v>
      </c>
      <c r="Q4955" s="3" t="n">
        <v>24.2</v>
      </c>
      <c r="R4955" s="3" t="s">
        <v>14489</v>
      </c>
      <c r="S4955" s="4" t="n">
        <v>45747.4879861111</v>
      </c>
      <c r="T4955" s="3" t="s">
        <v>65</v>
      </c>
      <c r="U4955" s="3" t="s">
        <v>65</v>
      </c>
      <c r="V4955" s="3" t="n">
        <v>1</v>
      </c>
      <c r="W4955" s="3" t="n">
        <v>1</v>
      </c>
      <c r="X4955" s="3" t="n">
        <v>0</v>
      </c>
      <c r="Y4955" s="3" t="s">
        <v>30</v>
      </c>
      <c r="Z4955" s="3" t="s">
        <v>30</v>
      </c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/>
      <c r="BB4955" s="3"/>
      <c r="BC4955" s="3"/>
      <c r="BD4955" s="3"/>
      <c r="BE4955" s="3"/>
      <c r="BF4955" s="3"/>
      <c r="BG4955" s="3"/>
      <c r="BH4955" s="3"/>
      <c r="BI4955" s="3"/>
      <c r="BJ4955" s="3"/>
    </row>
    <row r="4956" customFormat="false" ht="15.75" hidden="false" customHeight="false" outlineLevel="0" collapsed="false">
      <c r="A4956" s="3" t="n">
        <v>4955</v>
      </c>
      <c r="B4956" s="3" t="s">
        <v>14490</v>
      </c>
      <c r="C4956" s="3" t="s">
        <v>14491</v>
      </c>
      <c r="D4956" s="3" t="n">
        <v>1</v>
      </c>
      <c r="E4956" s="3" t="n">
        <v>42.1491319</v>
      </c>
      <c r="F4956" s="3" t="n">
        <v>270</v>
      </c>
      <c r="G4956" s="3" t="n">
        <v>270</v>
      </c>
      <c r="H4956" s="3" t="n">
        <v>23</v>
      </c>
      <c r="I4956" s="3" t="n">
        <v>23</v>
      </c>
      <c r="J4956" s="3" t="n">
        <v>325</v>
      </c>
      <c r="K4956" s="3" t="n">
        <v>325</v>
      </c>
      <c r="L4956" s="3" t="n">
        <v>37</v>
      </c>
      <c r="M4956" s="3" t="n">
        <v>37</v>
      </c>
      <c r="N4956" s="3" t="n">
        <v>-1</v>
      </c>
      <c r="O4956" s="3" t="n">
        <v>-1</v>
      </c>
      <c r="P4956" s="3" t="n">
        <v>9.1</v>
      </c>
      <c r="Q4956" s="3" t="n">
        <v>24.2</v>
      </c>
      <c r="R4956" s="3" t="s">
        <v>14492</v>
      </c>
      <c r="S4956" s="4" t="n">
        <v>45747.4894444444</v>
      </c>
      <c r="T4956" s="3" t="s">
        <v>256</v>
      </c>
      <c r="U4956" s="3" t="s">
        <v>256</v>
      </c>
      <c r="V4956" s="3" t="n">
        <v>0</v>
      </c>
      <c r="W4956" s="3" t="n">
        <v>0</v>
      </c>
      <c r="X4956" s="3" t="n">
        <v>0</v>
      </c>
      <c r="Y4956" s="3" t="s">
        <v>30</v>
      </c>
      <c r="Z4956" s="3" t="s">
        <v>30</v>
      </c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/>
      <c r="BD4956" s="3"/>
      <c r="BE4956" s="3"/>
      <c r="BF4956" s="3"/>
      <c r="BG4956" s="3"/>
      <c r="BH4956" s="3"/>
      <c r="BI4956" s="3"/>
      <c r="BJ4956" s="3"/>
    </row>
    <row r="4957" customFormat="false" ht="15.75" hidden="false" customHeight="false" outlineLevel="0" collapsed="false">
      <c r="A4957" s="3" t="n">
        <v>4956</v>
      </c>
      <c r="B4957" s="3" t="s">
        <v>14493</v>
      </c>
      <c r="C4957" s="3" t="s">
        <v>14494</v>
      </c>
      <c r="D4957" s="3" t="n">
        <v>1</v>
      </c>
      <c r="E4957" s="3" t="n">
        <v>43.3145033</v>
      </c>
      <c r="F4957" s="3" t="n">
        <v>353</v>
      </c>
      <c r="G4957" s="3" t="n">
        <v>353</v>
      </c>
      <c r="H4957" s="3" t="n">
        <v>27</v>
      </c>
      <c r="I4957" s="3" t="n">
        <v>27</v>
      </c>
      <c r="J4957" s="3" t="n">
        <v>424</v>
      </c>
      <c r="K4957" s="3" t="n">
        <v>424</v>
      </c>
      <c r="L4957" s="3" t="n">
        <v>64</v>
      </c>
      <c r="M4957" s="3" t="n">
        <v>64</v>
      </c>
      <c r="N4957" s="3" t="n">
        <v>-1</v>
      </c>
      <c r="O4957" s="3" t="n">
        <v>-1</v>
      </c>
      <c r="P4957" s="3" t="n">
        <v>9</v>
      </c>
      <c r="Q4957" s="3" t="n">
        <v>24.2</v>
      </c>
      <c r="R4957" s="3" t="s">
        <v>14495</v>
      </c>
      <c r="S4957" s="4" t="n">
        <v>45747.4902662037</v>
      </c>
      <c r="T4957" s="3" t="s">
        <v>37</v>
      </c>
      <c r="U4957" s="3" t="s">
        <v>37</v>
      </c>
      <c r="V4957" s="3" t="n">
        <v>0</v>
      </c>
      <c r="W4957" s="3" t="n">
        <v>0</v>
      </c>
      <c r="X4957" s="3" t="n">
        <v>0</v>
      </c>
      <c r="Y4957" s="3" t="s">
        <v>30</v>
      </c>
      <c r="Z4957" s="3" t="s">
        <v>30</v>
      </c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/>
      <c r="BB4957" s="3"/>
      <c r="BC4957" s="3"/>
      <c r="BD4957" s="3"/>
      <c r="BE4957" s="3"/>
      <c r="BF4957" s="3"/>
      <c r="BG4957" s="3"/>
      <c r="BH4957" s="3"/>
      <c r="BI4957" s="3"/>
      <c r="BJ4957" s="3"/>
    </row>
    <row r="4958" customFormat="false" ht="15.75" hidden="false" customHeight="false" outlineLevel="0" collapsed="false">
      <c r="A4958" s="3" t="n">
        <v>4957</v>
      </c>
      <c r="B4958" s="3" t="s">
        <v>14496</v>
      </c>
      <c r="C4958" s="3" t="s">
        <v>14497</v>
      </c>
      <c r="D4958" s="3" t="n">
        <v>1</v>
      </c>
      <c r="E4958" s="3" t="n">
        <v>5.1908462</v>
      </c>
      <c r="F4958" s="3" t="n">
        <v>110</v>
      </c>
      <c r="G4958" s="3" t="n">
        <v>110</v>
      </c>
      <c r="H4958" s="3" t="n">
        <v>15</v>
      </c>
      <c r="I4958" s="3" t="n">
        <v>15</v>
      </c>
      <c r="J4958" s="3" t="n">
        <v>131</v>
      </c>
      <c r="K4958" s="3" t="n">
        <v>131</v>
      </c>
      <c r="L4958" s="3" t="n">
        <v>18</v>
      </c>
      <c r="M4958" s="3" t="n">
        <v>18</v>
      </c>
      <c r="N4958" s="3" t="n">
        <v>-1</v>
      </c>
      <c r="O4958" s="3" t="n">
        <v>-1</v>
      </c>
      <c r="P4958" s="3" t="n">
        <v>8.9</v>
      </c>
      <c r="Q4958" s="3" t="n">
        <v>24.2</v>
      </c>
      <c r="R4958" s="3" t="s">
        <v>14498</v>
      </c>
      <c r="S4958" s="4" t="n">
        <v>45747.4903703704</v>
      </c>
      <c r="T4958" s="3" t="s">
        <v>1920</v>
      </c>
      <c r="U4958" s="3" t="s">
        <v>1920</v>
      </c>
      <c r="V4958" s="3" t="n">
        <v>0</v>
      </c>
      <c r="W4958" s="3" t="n">
        <v>0</v>
      </c>
      <c r="X4958" s="3" t="n">
        <v>0</v>
      </c>
      <c r="Y4958" s="3" t="s">
        <v>30</v>
      </c>
      <c r="Z4958" s="3" t="s">
        <v>30</v>
      </c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/>
      <c r="BB4958" s="3"/>
      <c r="BC4958" s="3"/>
      <c r="BD4958" s="3"/>
      <c r="BE4958" s="3"/>
      <c r="BF4958" s="3"/>
      <c r="BG4958" s="3"/>
      <c r="BH4958" s="3"/>
      <c r="BI4958" s="3"/>
      <c r="BJ4958" s="3"/>
    </row>
    <row r="4959" customFormat="false" ht="15.75" hidden="false" customHeight="false" outlineLevel="0" collapsed="false">
      <c r="A4959" s="3" t="n">
        <v>4958</v>
      </c>
      <c r="B4959" s="3" t="s">
        <v>14499</v>
      </c>
      <c r="C4959" s="3" t="s">
        <v>14500</v>
      </c>
      <c r="D4959" s="3" t="n">
        <v>1</v>
      </c>
      <c r="E4959" s="3" t="n">
        <v>5.6638354</v>
      </c>
      <c r="F4959" s="3" t="n">
        <v>70</v>
      </c>
      <c r="G4959" s="3" t="n">
        <v>70</v>
      </c>
      <c r="H4959" s="3" t="n">
        <v>15</v>
      </c>
      <c r="I4959" s="3" t="n">
        <v>15</v>
      </c>
      <c r="J4959" s="3" t="n">
        <v>91</v>
      </c>
      <c r="K4959" s="3" t="n">
        <v>91</v>
      </c>
      <c r="L4959" s="3" t="n">
        <v>13</v>
      </c>
      <c r="M4959" s="3" t="n">
        <v>13</v>
      </c>
      <c r="N4959" s="3" t="n">
        <v>-1</v>
      </c>
      <c r="O4959" s="3" t="n">
        <v>-1</v>
      </c>
      <c r="P4959" s="3" t="n">
        <v>8.9</v>
      </c>
      <c r="Q4959" s="3" t="n">
        <v>24.2</v>
      </c>
      <c r="R4959" s="3" t="s">
        <v>14501</v>
      </c>
      <c r="S4959" s="4" t="n">
        <v>45747.490474537</v>
      </c>
      <c r="T4959" s="3" t="s">
        <v>3197</v>
      </c>
      <c r="U4959" s="3" t="s">
        <v>3197</v>
      </c>
      <c r="V4959" s="3" t="n">
        <v>0</v>
      </c>
      <c r="W4959" s="3" t="n">
        <v>0</v>
      </c>
      <c r="X4959" s="3" t="n">
        <v>0</v>
      </c>
      <c r="Y4959" s="3" t="s">
        <v>30</v>
      </c>
      <c r="Z4959" s="3" t="s">
        <v>30</v>
      </c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/>
      <c r="BB4959" s="3"/>
      <c r="BC4959" s="3"/>
      <c r="BD4959" s="3"/>
      <c r="BE4959" s="3"/>
      <c r="BF4959" s="3"/>
      <c r="BG4959" s="3"/>
      <c r="BH4959" s="3"/>
      <c r="BI4959" s="3"/>
      <c r="BJ4959" s="3"/>
    </row>
    <row r="4960" customFormat="false" ht="15.75" hidden="false" customHeight="false" outlineLevel="0" collapsed="false">
      <c r="A4960" s="3" t="n">
        <v>4959</v>
      </c>
      <c r="B4960" s="3" t="s">
        <v>14502</v>
      </c>
      <c r="C4960" s="3" t="s">
        <v>14503</v>
      </c>
      <c r="D4960" s="3" t="n">
        <v>1</v>
      </c>
      <c r="E4960" s="3" t="n">
        <v>19.6274712</v>
      </c>
      <c r="F4960" s="3" t="n">
        <v>261</v>
      </c>
      <c r="G4960" s="3" t="n">
        <v>261</v>
      </c>
      <c r="H4960" s="3" t="n">
        <v>13</v>
      </c>
      <c r="I4960" s="3" t="n">
        <v>13</v>
      </c>
      <c r="J4960" s="3" t="n">
        <v>287</v>
      </c>
      <c r="K4960" s="3" t="n">
        <v>287</v>
      </c>
      <c r="L4960" s="3" t="n">
        <v>43</v>
      </c>
      <c r="M4960" s="3" t="n">
        <v>43</v>
      </c>
      <c r="N4960" s="3" t="n">
        <v>-1</v>
      </c>
      <c r="O4960" s="3" t="n">
        <v>-1</v>
      </c>
      <c r="P4960" s="3" t="n">
        <v>8.9</v>
      </c>
      <c r="Q4960" s="3" t="n">
        <v>24.2</v>
      </c>
      <c r="R4960" s="3" t="s">
        <v>14504</v>
      </c>
      <c r="S4960" s="4" t="n">
        <v>45747.4908680556</v>
      </c>
      <c r="T4960" s="3" t="s">
        <v>1920</v>
      </c>
      <c r="U4960" s="3" t="s">
        <v>1920</v>
      </c>
      <c r="V4960" s="3" t="n">
        <v>0</v>
      </c>
      <c r="W4960" s="3" t="n">
        <v>0</v>
      </c>
      <c r="X4960" s="3" t="n">
        <v>0</v>
      </c>
      <c r="Y4960" s="3" t="s">
        <v>30</v>
      </c>
      <c r="Z4960" s="3" t="s">
        <v>30</v>
      </c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/>
      <c r="BD4960" s="3"/>
      <c r="BE4960" s="3"/>
      <c r="BF4960" s="3"/>
      <c r="BG4960" s="3"/>
      <c r="BH4960" s="3"/>
      <c r="BI4960" s="3"/>
      <c r="BJ4960" s="3"/>
    </row>
    <row r="4961" customFormat="false" ht="15.75" hidden="false" customHeight="false" outlineLevel="0" collapsed="false">
      <c r="A4961" s="3" t="n">
        <v>4960</v>
      </c>
      <c r="B4961" s="3" t="s">
        <v>14505</v>
      </c>
      <c r="C4961" s="3" t="s">
        <v>14506</v>
      </c>
      <c r="D4961" s="3" t="n">
        <v>1</v>
      </c>
      <c r="E4961" s="3" t="n">
        <v>2.8941619</v>
      </c>
      <c r="F4961" s="3" t="n">
        <v>27</v>
      </c>
      <c r="G4961" s="3" t="n">
        <v>27</v>
      </c>
      <c r="H4961" s="3" t="n">
        <v>3</v>
      </c>
      <c r="I4961" s="3" t="n">
        <v>3</v>
      </c>
      <c r="J4961" s="3" t="n">
        <v>26</v>
      </c>
      <c r="K4961" s="3" t="n">
        <v>26</v>
      </c>
      <c r="L4961" s="3" t="n">
        <v>4</v>
      </c>
      <c r="M4961" s="3" t="n">
        <v>4</v>
      </c>
      <c r="N4961" s="3" t="n">
        <v>-1</v>
      </c>
      <c r="O4961" s="3" t="n">
        <v>-1</v>
      </c>
      <c r="P4961" s="3" t="n">
        <v>8.9</v>
      </c>
      <c r="Q4961" s="3" t="n">
        <v>24.2</v>
      </c>
      <c r="R4961" s="3" t="s">
        <v>14507</v>
      </c>
      <c r="S4961" s="4" t="n">
        <v>45747.4910069444</v>
      </c>
      <c r="T4961" s="3" t="s">
        <v>65</v>
      </c>
      <c r="U4961" s="3" t="s">
        <v>65</v>
      </c>
      <c r="V4961" s="3" t="n">
        <v>0</v>
      </c>
      <c r="W4961" s="3" t="n">
        <v>0</v>
      </c>
      <c r="X4961" s="3" t="n">
        <v>0</v>
      </c>
      <c r="Y4961" s="3" t="s">
        <v>30</v>
      </c>
      <c r="Z4961" s="3" t="s">
        <v>30</v>
      </c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/>
      <c r="BB4961" s="3"/>
      <c r="BC4961" s="3"/>
      <c r="BD4961" s="3"/>
      <c r="BE4961" s="3"/>
      <c r="BF4961" s="3"/>
      <c r="BG4961" s="3"/>
      <c r="BH4961" s="3"/>
      <c r="BI4961" s="3"/>
      <c r="BJ4961" s="3"/>
    </row>
    <row r="4962" customFormat="false" ht="15.75" hidden="false" customHeight="false" outlineLevel="0" collapsed="false">
      <c r="A4962" s="3" t="n">
        <v>4961</v>
      </c>
      <c r="B4962" s="3" t="s">
        <v>14508</v>
      </c>
      <c r="C4962" s="3" t="s">
        <v>14509</v>
      </c>
      <c r="D4962" s="3" t="n">
        <v>1</v>
      </c>
      <c r="E4962" s="3" t="n">
        <v>1.4949069</v>
      </c>
      <c r="F4962" s="3" t="n">
        <v>27</v>
      </c>
      <c r="G4962" s="3" t="n">
        <v>27</v>
      </c>
      <c r="H4962" s="3" t="n">
        <v>8</v>
      </c>
      <c r="I4962" s="3" t="n">
        <v>8</v>
      </c>
      <c r="J4962" s="3" t="n">
        <v>32</v>
      </c>
      <c r="K4962" s="3" t="n">
        <v>32</v>
      </c>
      <c r="L4962" s="3" t="n">
        <v>5</v>
      </c>
      <c r="M4962" s="3" t="n">
        <v>5</v>
      </c>
      <c r="N4962" s="3" t="n">
        <v>0</v>
      </c>
      <c r="O4962" s="3" t="n">
        <v>-1</v>
      </c>
      <c r="P4962" s="3" t="n">
        <v>8.9</v>
      </c>
      <c r="Q4962" s="3" t="n">
        <v>24.2</v>
      </c>
      <c r="R4962" s="3" t="s">
        <v>14510</v>
      </c>
      <c r="S4962" s="4" t="n">
        <v>45747.4911458333</v>
      </c>
      <c r="T4962" s="3" t="s">
        <v>1920</v>
      </c>
      <c r="U4962" s="3" t="s">
        <v>1920</v>
      </c>
      <c r="V4962" s="3" t="n">
        <v>1</v>
      </c>
      <c r="W4962" s="3" t="n">
        <v>0</v>
      </c>
      <c r="X4962" s="3" t="n">
        <v>0</v>
      </c>
      <c r="Y4962" s="3" t="s">
        <v>30</v>
      </c>
      <c r="Z4962" s="3" t="s">
        <v>30</v>
      </c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/>
      <c r="BB4962" s="3"/>
      <c r="BC4962" s="3"/>
      <c r="BD4962" s="3"/>
      <c r="BE4962" s="3"/>
      <c r="BF4962" s="3"/>
      <c r="BG4962" s="3"/>
      <c r="BH4962" s="3"/>
      <c r="BI4962" s="3"/>
      <c r="BJ4962" s="3"/>
    </row>
    <row r="4963" customFormat="false" ht="15.75" hidden="false" customHeight="false" outlineLevel="0" collapsed="false">
      <c r="A4963" s="3" t="n">
        <v>4962</v>
      </c>
      <c r="B4963" s="3" t="s">
        <v>14511</v>
      </c>
      <c r="C4963" s="3" t="s">
        <v>14512</v>
      </c>
      <c r="D4963" s="3" t="n">
        <v>1</v>
      </c>
      <c r="E4963" s="3" t="n">
        <v>1.4002014</v>
      </c>
      <c r="F4963" s="3" t="n">
        <v>21</v>
      </c>
      <c r="G4963" s="3" t="n">
        <v>21</v>
      </c>
      <c r="H4963" s="3" t="n">
        <v>7</v>
      </c>
      <c r="I4963" s="3" t="n">
        <v>7</v>
      </c>
      <c r="J4963" s="3" t="n">
        <v>23</v>
      </c>
      <c r="K4963" s="3" t="n">
        <v>23</v>
      </c>
      <c r="L4963" s="3" t="n">
        <v>4</v>
      </c>
      <c r="M4963" s="3" t="n">
        <v>4</v>
      </c>
      <c r="N4963" s="3" t="n">
        <v>-1</v>
      </c>
      <c r="O4963" s="3" t="n">
        <v>-1</v>
      </c>
      <c r="P4963" s="3" t="n">
        <v>8.9</v>
      </c>
      <c r="Q4963" s="3" t="n">
        <v>24.2</v>
      </c>
      <c r="R4963" s="3" t="s">
        <v>14513</v>
      </c>
      <c r="S4963" s="4" t="n">
        <v>45747.4911805556</v>
      </c>
      <c r="T4963" s="3" t="s">
        <v>1920</v>
      </c>
      <c r="U4963" s="3" t="s">
        <v>1920</v>
      </c>
      <c r="V4963" s="3" t="n">
        <v>0</v>
      </c>
      <c r="W4963" s="3" t="n">
        <v>0</v>
      </c>
      <c r="X4963" s="3" t="n">
        <v>0</v>
      </c>
      <c r="Y4963" s="3" t="s">
        <v>30</v>
      </c>
      <c r="Z4963" s="3" t="s">
        <v>30</v>
      </c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/>
      <c r="BB4963" s="3"/>
      <c r="BC4963" s="3"/>
      <c r="BD4963" s="3"/>
      <c r="BE4963" s="3"/>
      <c r="BF4963" s="3"/>
      <c r="BG4963" s="3"/>
      <c r="BH4963" s="3"/>
      <c r="BI4963" s="3"/>
      <c r="BJ4963" s="3"/>
    </row>
    <row r="4964" customFormat="false" ht="15.75" hidden="false" customHeight="false" outlineLevel="0" collapsed="false">
      <c r="A4964" s="3" t="n">
        <v>4963</v>
      </c>
      <c r="B4964" s="3" t="s">
        <v>14514</v>
      </c>
      <c r="C4964" s="3" t="s">
        <v>14515</v>
      </c>
      <c r="D4964" s="3" t="n">
        <v>1</v>
      </c>
      <c r="E4964" s="3" t="n">
        <v>1.7147619</v>
      </c>
      <c r="F4964" s="3" t="n">
        <v>32</v>
      </c>
      <c r="G4964" s="3" t="n">
        <v>32</v>
      </c>
      <c r="H4964" s="3" t="n">
        <v>9</v>
      </c>
      <c r="I4964" s="3" t="n">
        <v>9</v>
      </c>
      <c r="J4964" s="3" t="n">
        <v>38</v>
      </c>
      <c r="K4964" s="3" t="n">
        <v>38</v>
      </c>
      <c r="L4964" s="3" t="n">
        <v>7</v>
      </c>
      <c r="M4964" s="3" t="n">
        <v>7</v>
      </c>
      <c r="N4964" s="3" t="n">
        <v>-1</v>
      </c>
      <c r="O4964" s="3" t="n">
        <v>-1</v>
      </c>
      <c r="P4964" s="3" t="n">
        <v>8.9</v>
      </c>
      <c r="Q4964" s="3" t="n">
        <v>24.2</v>
      </c>
      <c r="R4964" s="3" t="s">
        <v>14516</v>
      </c>
      <c r="S4964" s="4" t="n">
        <v>45747.4912268519</v>
      </c>
      <c r="T4964" s="3" t="s">
        <v>1920</v>
      </c>
      <c r="U4964" s="3" t="s">
        <v>1920</v>
      </c>
      <c r="V4964" s="3" t="n">
        <v>0</v>
      </c>
      <c r="W4964" s="3" t="n">
        <v>0</v>
      </c>
      <c r="X4964" s="3" t="n">
        <v>0</v>
      </c>
      <c r="Y4964" s="3" t="s">
        <v>30</v>
      </c>
      <c r="Z4964" s="3" t="s">
        <v>30</v>
      </c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  <c r="BD4964" s="3"/>
      <c r="BE4964" s="3"/>
      <c r="BF4964" s="3"/>
      <c r="BG4964" s="3"/>
      <c r="BH4964" s="3"/>
      <c r="BI4964" s="3"/>
      <c r="BJ4964" s="3"/>
    </row>
    <row r="4965" customFormat="false" ht="15.75" hidden="false" customHeight="false" outlineLevel="0" collapsed="false">
      <c r="A4965" s="3" t="n">
        <v>4964</v>
      </c>
      <c r="B4965" s="3" t="s">
        <v>14517</v>
      </c>
      <c r="C4965" s="3" t="s">
        <v>14518</v>
      </c>
      <c r="D4965" s="3" t="n">
        <v>1</v>
      </c>
      <c r="E4965" s="3" t="n">
        <v>3.6090656</v>
      </c>
      <c r="F4965" s="3" t="n">
        <v>77</v>
      </c>
      <c r="G4965" s="3" t="n">
        <v>77</v>
      </c>
      <c r="H4965" s="3" t="n">
        <v>8</v>
      </c>
      <c r="I4965" s="3" t="n">
        <v>8</v>
      </c>
      <c r="J4965" s="3" t="n">
        <v>120</v>
      </c>
      <c r="K4965" s="3" t="n">
        <v>120</v>
      </c>
      <c r="L4965" s="3" t="n">
        <v>8</v>
      </c>
      <c r="M4965" s="3" t="n">
        <v>8</v>
      </c>
      <c r="N4965" s="3" t="n">
        <v>-1</v>
      </c>
      <c r="O4965" s="3" t="n">
        <v>-1</v>
      </c>
      <c r="P4965" s="3" t="n">
        <v>8.9</v>
      </c>
      <c r="Q4965" s="3" t="n">
        <v>24.2</v>
      </c>
      <c r="R4965" s="3" t="s">
        <v>14519</v>
      </c>
      <c r="S4965" s="4" t="n">
        <v>45747.4912962963</v>
      </c>
      <c r="T4965" s="3" t="s">
        <v>1920</v>
      </c>
      <c r="U4965" s="3" t="s">
        <v>1920</v>
      </c>
      <c r="V4965" s="3" t="n">
        <v>0</v>
      </c>
      <c r="W4965" s="3" t="n">
        <v>0</v>
      </c>
      <c r="X4965" s="3" t="n">
        <v>0</v>
      </c>
      <c r="Y4965" s="3" t="s">
        <v>30</v>
      </c>
      <c r="Z4965" s="3" t="s">
        <v>30</v>
      </c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3"/>
      <c r="BB4965" s="3"/>
      <c r="BC4965" s="3"/>
      <c r="BD4965" s="3"/>
      <c r="BE4965" s="3"/>
      <c r="BF4965" s="3"/>
      <c r="BG4965" s="3"/>
      <c r="BH4965" s="3"/>
      <c r="BI4965" s="3"/>
      <c r="BJ4965" s="3"/>
    </row>
    <row r="4966" customFormat="false" ht="15.75" hidden="false" customHeight="false" outlineLevel="0" collapsed="false">
      <c r="A4966" s="3" t="n">
        <v>4965</v>
      </c>
      <c r="B4966" s="3" t="s">
        <v>14520</v>
      </c>
      <c r="C4966" s="3" t="s">
        <v>14521</v>
      </c>
      <c r="D4966" s="3" t="n">
        <v>1</v>
      </c>
      <c r="E4966" s="3" t="n">
        <v>1.2662248</v>
      </c>
      <c r="F4966" s="3" t="n">
        <v>18</v>
      </c>
      <c r="G4966" s="3" t="n">
        <v>18</v>
      </c>
      <c r="H4966" s="3" t="n">
        <v>7</v>
      </c>
      <c r="I4966" s="3" t="n">
        <v>7</v>
      </c>
      <c r="J4966" s="3" t="n">
        <v>22</v>
      </c>
      <c r="K4966" s="3" t="n">
        <v>22</v>
      </c>
      <c r="L4966" s="3" t="n">
        <v>3</v>
      </c>
      <c r="M4966" s="3" t="n">
        <v>3</v>
      </c>
      <c r="N4966" s="3" t="n">
        <v>-1</v>
      </c>
      <c r="O4966" s="3" t="n">
        <v>-1</v>
      </c>
      <c r="P4966" s="3" t="n">
        <v>8.9</v>
      </c>
      <c r="Q4966" s="3" t="n">
        <v>24.2</v>
      </c>
      <c r="R4966" s="3" t="s">
        <v>14522</v>
      </c>
      <c r="S4966" s="4" t="n">
        <v>45747.4913310185</v>
      </c>
      <c r="T4966" s="3" t="s">
        <v>1920</v>
      </c>
      <c r="U4966" s="3" t="s">
        <v>1920</v>
      </c>
      <c r="V4966" s="3" t="n">
        <v>0</v>
      </c>
      <c r="W4966" s="3" t="n">
        <v>0</v>
      </c>
      <c r="X4966" s="3" t="n">
        <v>0</v>
      </c>
      <c r="Y4966" s="3" t="s">
        <v>30</v>
      </c>
      <c r="Z4966" s="3" t="s">
        <v>30</v>
      </c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/>
      <c r="BC4966" s="3"/>
      <c r="BD4966" s="3"/>
      <c r="BE4966" s="3"/>
      <c r="BF4966" s="3"/>
      <c r="BG4966" s="3"/>
      <c r="BH4966" s="3"/>
      <c r="BI4966" s="3"/>
      <c r="BJ4966" s="3"/>
    </row>
    <row r="4967" customFormat="false" ht="15.75" hidden="false" customHeight="false" outlineLevel="0" collapsed="false">
      <c r="A4967" s="3" t="n">
        <v>4966</v>
      </c>
      <c r="B4967" s="3" t="s">
        <v>14523</v>
      </c>
      <c r="C4967" s="3" t="s">
        <v>14524</v>
      </c>
      <c r="D4967" s="3" t="n">
        <v>1</v>
      </c>
      <c r="E4967" s="3" t="n">
        <v>2.2914607</v>
      </c>
      <c r="F4967" s="3" t="n">
        <v>48</v>
      </c>
      <c r="G4967" s="3" t="n">
        <v>48</v>
      </c>
      <c r="H4967" s="3" t="n">
        <v>9</v>
      </c>
      <c r="I4967" s="3" t="n">
        <v>9</v>
      </c>
      <c r="J4967" s="3" t="n">
        <v>62</v>
      </c>
      <c r="K4967" s="3" t="n">
        <v>62</v>
      </c>
      <c r="L4967" s="3" t="n">
        <v>8</v>
      </c>
      <c r="M4967" s="3" t="n">
        <v>8</v>
      </c>
      <c r="N4967" s="3" t="n">
        <v>-1</v>
      </c>
      <c r="O4967" s="3" t="n">
        <v>-1</v>
      </c>
      <c r="P4967" s="3" t="n">
        <v>8.9</v>
      </c>
      <c r="Q4967" s="3" t="n">
        <v>24.2</v>
      </c>
      <c r="R4967" s="3" t="s">
        <v>14525</v>
      </c>
      <c r="S4967" s="4" t="n">
        <v>45747.4913888889</v>
      </c>
      <c r="T4967" s="3" t="s">
        <v>1920</v>
      </c>
      <c r="U4967" s="3" t="s">
        <v>1920</v>
      </c>
      <c r="V4967" s="3" t="n">
        <v>0</v>
      </c>
      <c r="W4967" s="3" t="n">
        <v>0</v>
      </c>
      <c r="X4967" s="3" t="n">
        <v>0</v>
      </c>
      <c r="Y4967" s="3" t="s">
        <v>30</v>
      </c>
      <c r="Z4967" s="3" t="s">
        <v>30</v>
      </c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3"/>
      <c r="BG4967" s="3"/>
      <c r="BH4967" s="3"/>
      <c r="BI4967" s="3"/>
      <c r="BJ4967" s="3"/>
    </row>
    <row r="4968" customFormat="false" ht="15.75" hidden="false" customHeight="false" outlineLevel="0" collapsed="false">
      <c r="A4968" s="3" t="n">
        <v>4967</v>
      </c>
      <c r="B4968" s="3" t="s">
        <v>14526</v>
      </c>
      <c r="C4968" s="3" t="s">
        <v>14527</v>
      </c>
      <c r="D4968" s="3" t="n">
        <v>1</v>
      </c>
      <c r="E4968" s="3" t="n">
        <v>1.872271</v>
      </c>
      <c r="F4968" s="3" t="n">
        <v>30</v>
      </c>
      <c r="G4968" s="3" t="n">
        <v>30</v>
      </c>
      <c r="H4968" s="3" t="n">
        <v>9</v>
      </c>
      <c r="I4968" s="3" t="n">
        <v>9</v>
      </c>
      <c r="J4968" s="3" t="n">
        <v>35</v>
      </c>
      <c r="K4968" s="3" t="n">
        <v>35</v>
      </c>
      <c r="L4968" s="3" t="n">
        <v>7</v>
      </c>
      <c r="M4968" s="3" t="n">
        <v>7</v>
      </c>
      <c r="N4968" s="3" t="n">
        <v>-1</v>
      </c>
      <c r="O4968" s="3" t="n">
        <v>-1</v>
      </c>
      <c r="P4968" s="3" t="n">
        <v>8.9</v>
      </c>
      <c r="Q4968" s="3" t="n">
        <v>24.2</v>
      </c>
      <c r="R4968" s="3" t="s">
        <v>14528</v>
      </c>
      <c r="S4968" s="4" t="n">
        <v>45747.4914351852</v>
      </c>
      <c r="T4968" s="3" t="s">
        <v>1920</v>
      </c>
      <c r="U4968" s="3" t="s">
        <v>1920</v>
      </c>
      <c r="V4968" s="3" t="n">
        <v>0</v>
      </c>
      <c r="W4968" s="3" t="n">
        <v>0</v>
      </c>
      <c r="X4968" s="3" t="n">
        <v>0</v>
      </c>
      <c r="Y4968" s="3" t="s">
        <v>30</v>
      </c>
      <c r="Z4968" s="3" t="s">
        <v>30</v>
      </c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/>
      <c r="BB4968" s="3"/>
      <c r="BC4968" s="3"/>
      <c r="BD4968" s="3"/>
      <c r="BE4968" s="3"/>
      <c r="BF4968" s="3"/>
      <c r="BG4968" s="3"/>
      <c r="BH4968" s="3"/>
      <c r="BI4968" s="3"/>
      <c r="BJ4968" s="3"/>
    </row>
    <row r="4969" customFormat="false" ht="15.75" hidden="false" customHeight="false" outlineLevel="0" collapsed="false">
      <c r="A4969" s="3" t="n">
        <v>4968</v>
      </c>
      <c r="B4969" s="3" t="s">
        <v>14529</v>
      </c>
      <c r="C4969" s="3" t="s">
        <v>14530</v>
      </c>
      <c r="D4969" s="3" t="n">
        <v>1</v>
      </c>
      <c r="E4969" s="3" t="n">
        <v>5.6854659</v>
      </c>
      <c r="F4969" s="3" t="n">
        <v>119</v>
      </c>
      <c r="G4969" s="3" t="n">
        <v>119</v>
      </c>
      <c r="H4969" s="3" t="n">
        <v>11</v>
      </c>
      <c r="I4969" s="3" t="n">
        <v>11</v>
      </c>
      <c r="J4969" s="3" t="n">
        <v>127</v>
      </c>
      <c r="K4969" s="3" t="n">
        <v>127</v>
      </c>
      <c r="L4969" s="3" t="n">
        <v>26</v>
      </c>
      <c r="M4969" s="3" t="n">
        <v>26</v>
      </c>
      <c r="N4969" s="3" t="n">
        <v>-1</v>
      </c>
      <c r="O4969" s="3" t="n">
        <v>-1</v>
      </c>
      <c r="P4969" s="3" t="n">
        <v>8.9</v>
      </c>
      <c r="Q4969" s="3" t="n">
        <v>24.2</v>
      </c>
      <c r="R4969" s="3" t="s">
        <v>14531</v>
      </c>
      <c r="S4969" s="4" t="n">
        <v>45747.4915393519</v>
      </c>
      <c r="T4969" s="3" t="s">
        <v>1920</v>
      </c>
      <c r="U4969" s="3" t="s">
        <v>1920</v>
      </c>
      <c r="V4969" s="3" t="n">
        <v>0</v>
      </c>
      <c r="W4969" s="3" t="n">
        <v>0</v>
      </c>
      <c r="X4969" s="3" t="n">
        <v>0</v>
      </c>
      <c r="Y4969" s="3" t="s">
        <v>30</v>
      </c>
      <c r="Z4969" s="3" t="s">
        <v>30</v>
      </c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  <c r="BD4969" s="3"/>
      <c r="BE4969" s="3"/>
      <c r="BF4969" s="3"/>
      <c r="BG4969" s="3"/>
      <c r="BH4969" s="3"/>
      <c r="BI4969" s="3"/>
      <c r="BJ4969" s="3"/>
    </row>
    <row r="4970" customFormat="false" ht="15.75" hidden="false" customHeight="false" outlineLevel="0" collapsed="false">
      <c r="A4970" s="3" t="n">
        <v>4969</v>
      </c>
      <c r="B4970" s="3" t="s">
        <v>14532</v>
      </c>
      <c r="C4970" s="3" t="s">
        <v>14533</v>
      </c>
      <c r="D4970" s="3" t="n">
        <v>1</v>
      </c>
      <c r="E4970" s="3" t="n">
        <v>1.2771416</v>
      </c>
      <c r="F4970" s="3" t="n">
        <v>25</v>
      </c>
      <c r="G4970" s="3" t="n">
        <v>25</v>
      </c>
      <c r="H4970" s="3" t="n">
        <v>7</v>
      </c>
      <c r="I4970" s="3" t="n">
        <v>7</v>
      </c>
      <c r="J4970" s="3" t="n">
        <v>27</v>
      </c>
      <c r="K4970" s="3" t="n">
        <v>27</v>
      </c>
      <c r="L4970" s="3" t="n">
        <v>7</v>
      </c>
      <c r="M4970" s="3" t="n">
        <v>7</v>
      </c>
      <c r="N4970" s="3" t="n">
        <v>-1</v>
      </c>
      <c r="O4970" s="3" t="n">
        <v>-1</v>
      </c>
      <c r="P4970" s="3" t="n">
        <v>8.9</v>
      </c>
      <c r="Q4970" s="3" t="n">
        <v>24.2</v>
      </c>
      <c r="R4970" s="3" t="s">
        <v>14534</v>
      </c>
      <c r="S4970" s="4" t="n">
        <v>45747.4915740741</v>
      </c>
      <c r="T4970" s="3" t="s">
        <v>3197</v>
      </c>
      <c r="U4970" s="3" t="s">
        <v>3197</v>
      </c>
      <c r="V4970" s="3" t="n">
        <v>0</v>
      </c>
      <c r="W4970" s="3" t="n">
        <v>0</v>
      </c>
      <c r="X4970" s="3" t="n">
        <v>0</v>
      </c>
      <c r="Y4970" s="3" t="s">
        <v>30</v>
      </c>
      <c r="Z4970" s="3" t="s">
        <v>30</v>
      </c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/>
      <c r="BB4970" s="3"/>
      <c r="BC4970" s="3"/>
      <c r="BD4970" s="3"/>
      <c r="BE4970" s="3"/>
      <c r="BF4970" s="3"/>
      <c r="BG4970" s="3"/>
      <c r="BH4970" s="3"/>
      <c r="BI4970" s="3"/>
      <c r="BJ4970" s="3"/>
    </row>
    <row r="4971" customFormat="false" ht="15.75" hidden="false" customHeight="false" outlineLevel="0" collapsed="false">
      <c r="A4971" s="3" t="n">
        <v>4970</v>
      </c>
      <c r="B4971" s="3" t="s">
        <v>14535</v>
      </c>
      <c r="C4971" s="3" t="s">
        <v>14536</v>
      </c>
      <c r="D4971" s="3" t="n">
        <v>1</v>
      </c>
      <c r="E4971" s="3" t="n">
        <v>1.8716565</v>
      </c>
      <c r="F4971" s="3" t="n">
        <v>40</v>
      </c>
      <c r="G4971" s="3" t="n">
        <v>40</v>
      </c>
      <c r="H4971" s="3" t="n">
        <v>11</v>
      </c>
      <c r="I4971" s="3" t="n">
        <v>11</v>
      </c>
      <c r="J4971" s="3" t="n">
        <v>46</v>
      </c>
      <c r="K4971" s="3" t="n">
        <v>46</v>
      </c>
      <c r="L4971" s="3" t="n">
        <v>9</v>
      </c>
      <c r="M4971" s="3" t="n">
        <v>9</v>
      </c>
      <c r="N4971" s="3" t="n">
        <v>-1</v>
      </c>
      <c r="O4971" s="3" t="n">
        <v>-1</v>
      </c>
      <c r="P4971" s="3" t="n">
        <v>8.9</v>
      </c>
      <c r="Q4971" s="3" t="n">
        <v>24.2</v>
      </c>
      <c r="R4971" s="3" t="s">
        <v>14537</v>
      </c>
      <c r="S4971" s="4" t="n">
        <v>45747.4916203704</v>
      </c>
      <c r="T4971" s="3" t="s">
        <v>3197</v>
      </c>
      <c r="U4971" s="3" t="s">
        <v>3197</v>
      </c>
      <c r="V4971" s="3" t="n">
        <v>0</v>
      </c>
      <c r="W4971" s="3" t="n">
        <v>0</v>
      </c>
      <c r="X4971" s="3" t="n">
        <v>0</v>
      </c>
      <c r="Y4971" s="3" t="s">
        <v>30</v>
      </c>
      <c r="Z4971" s="3" t="s">
        <v>30</v>
      </c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3"/>
      <c r="BG4971" s="3"/>
      <c r="BH4971" s="3"/>
      <c r="BI4971" s="3"/>
      <c r="BJ4971" s="3"/>
    </row>
    <row r="4972" customFormat="false" ht="15.75" hidden="false" customHeight="false" outlineLevel="0" collapsed="false">
      <c r="A4972" s="3" t="n">
        <v>4971</v>
      </c>
      <c r="B4972" s="3" t="s">
        <v>14538</v>
      </c>
      <c r="C4972" s="3" t="s">
        <v>14539</v>
      </c>
      <c r="D4972" s="3" t="n">
        <v>1</v>
      </c>
      <c r="E4972" s="3" t="n">
        <v>1.9653423</v>
      </c>
      <c r="F4972" s="3" t="n">
        <v>37</v>
      </c>
      <c r="G4972" s="3" t="n">
        <v>37</v>
      </c>
      <c r="H4972" s="3" t="n">
        <v>8</v>
      </c>
      <c r="I4972" s="3" t="n">
        <v>8</v>
      </c>
      <c r="J4972" s="3" t="n">
        <v>41</v>
      </c>
      <c r="K4972" s="3" t="n">
        <v>41</v>
      </c>
      <c r="L4972" s="3" t="n">
        <v>8</v>
      </c>
      <c r="M4972" s="3" t="n">
        <v>8</v>
      </c>
      <c r="N4972" s="3" t="n">
        <v>-1</v>
      </c>
      <c r="O4972" s="3" t="n">
        <v>-1</v>
      </c>
      <c r="P4972" s="3" t="n">
        <v>8.9</v>
      </c>
      <c r="Q4972" s="3" t="n">
        <v>24.2</v>
      </c>
      <c r="R4972" s="3" t="s">
        <v>14540</v>
      </c>
      <c r="S4972" s="4" t="n">
        <v>45747.4916782407</v>
      </c>
      <c r="T4972" s="3" t="s">
        <v>3197</v>
      </c>
      <c r="U4972" s="3" t="s">
        <v>3197</v>
      </c>
      <c r="V4972" s="3" t="n">
        <v>0</v>
      </c>
      <c r="W4972" s="3" t="n">
        <v>0</v>
      </c>
      <c r="X4972" s="3" t="n">
        <v>0</v>
      </c>
      <c r="Y4972" s="3" t="s">
        <v>30</v>
      </c>
      <c r="Z4972" s="3" t="s">
        <v>30</v>
      </c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  <c r="AZ4972" s="3"/>
      <c r="BA4972" s="3"/>
      <c r="BB4972" s="3"/>
      <c r="BC4972" s="3"/>
      <c r="BD4972" s="3"/>
      <c r="BE4972" s="3"/>
      <c r="BF4972" s="3"/>
      <c r="BG4972" s="3"/>
      <c r="BH4972" s="3"/>
      <c r="BI4972" s="3"/>
      <c r="BJ4972" s="3"/>
    </row>
    <row r="4973" customFormat="false" ht="15.75" hidden="false" customHeight="false" outlineLevel="0" collapsed="false">
      <c r="A4973" s="3" t="n">
        <v>4972</v>
      </c>
      <c r="B4973" s="3" t="s">
        <v>14541</v>
      </c>
      <c r="C4973" s="3" t="s">
        <v>14542</v>
      </c>
      <c r="D4973" s="3" t="n">
        <v>1</v>
      </c>
      <c r="E4973" s="3" t="n">
        <v>1.7243711</v>
      </c>
      <c r="F4973" s="3" t="n">
        <v>30</v>
      </c>
      <c r="G4973" s="3" t="n">
        <v>30</v>
      </c>
      <c r="H4973" s="3" t="n">
        <v>10</v>
      </c>
      <c r="I4973" s="3" t="n">
        <v>10</v>
      </c>
      <c r="J4973" s="3" t="n">
        <v>36</v>
      </c>
      <c r="K4973" s="3" t="n">
        <v>36</v>
      </c>
      <c r="L4973" s="3" t="n">
        <v>8</v>
      </c>
      <c r="M4973" s="3" t="n">
        <v>8</v>
      </c>
      <c r="N4973" s="3" t="n">
        <v>-1</v>
      </c>
      <c r="O4973" s="3" t="n">
        <v>-1</v>
      </c>
      <c r="P4973" s="3" t="n">
        <v>8.9</v>
      </c>
      <c r="Q4973" s="3" t="n">
        <v>24.2</v>
      </c>
      <c r="R4973" s="3" t="s">
        <v>14543</v>
      </c>
      <c r="S4973" s="4" t="n">
        <v>45747.4917361111</v>
      </c>
      <c r="T4973" s="3" t="s">
        <v>1920</v>
      </c>
      <c r="U4973" s="3" t="s">
        <v>1920</v>
      </c>
      <c r="V4973" s="3" t="n">
        <v>0</v>
      </c>
      <c r="W4973" s="3" t="n">
        <v>0</v>
      </c>
      <c r="X4973" s="3" t="n">
        <v>0</v>
      </c>
      <c r="Y4973" s="3" t="s">
        <v>30</v>
      </c>
      <c r="Z4973" s="3" t="s">
        <v>30</v>
      </c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  <c r="BD4973" s="3"/>
      <c r="BE4973" s="3"/>
      <c r="BF4973" s="3"/>
      <c r="BG4973" s="3"/>
      <c r="BH4973" s="3"/>
      <c r="BI4973" s="3"/>
      <c r="BJ4973" s="3"/>
    </row>
    <row r="4974" customFormat="false" ht="15.75" hidden="false" customHeight="false" outlineLevel="0" collapsed="false">
      <c r="A4974" s="3" t="n">
        <v>4973</v>
      </c>
      <c r="B4974" s="3" t="s">
        <v>14544</v>
      </c>
      <c r="C4974" s="3" t="s">
        <v>14545</v>
      </c>
      <c r="D4974" s="3" t="n">
        <v>1</v>
      </c>
      <c r="E4974" s="3" t="n">
        <v>6.2401347</v>
      </c>
      <c r="F4974" s="3" t="n">
        <v>24</v>
      </c>
      <c r="G4974" s="3" t="n">
        <v>24</v>
      </c>
      <c r="H4974" s="3" t="n">
        <v>8</v>
      </c>
      <c r="I4974" s="3" t="n">
        <v>8</v>
      </c>
      <c r="J4974" s="3" t="n">
        <v>26</v>
      </c>
      <c r="K4974" s="3" t="n">
        <v>26</v>
      </c>
      <c r="L4974" s="3" t="n">
        <v>5</v>
      </c>
      <c r="M4974" s="3" t="n">
        <v>5</v>
      </c>
      <c r="N4974" s="3" t="n">
        <v>-1</v>
      </c>
      <c r="O4974" s="3" t="n">
        <v>-1</v>
      </c>
      <c r="P4974" s="3" t="n">
        <v>8.9</v>
      </c>
      <c r="Q4974" s="3" t="n">
        <v>24.2</v>
      </c>
      <c r="R4974" s="3" t="s">
        <v>14546</v>
      </c>
      <c r="S4974" s="4" t="n">
        <v>45747.4918981481</v>
      </c>
      <c r="T4974" s="3" t="s">
        <v>1920</v>
      </c>
      <c r="U4974" s="3" t="s">
        <v>1920</v>
      </c>
      <c r="V4974" s="3" t="n">
        <v>0</v>
      </c>
      <c r="W4974" s="3" t="n">
        <v>0</v>
      </c>
      <c r="X4974" s="3" t="n">
        <v>0</v>
      </c>
      <c r="Y4974" s="3" t="s">
        <v>30</v>
      </c>
      <c r="Z4974" s="3" t="s">
        <v>30</v>
      </c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/>
      <c r="BB4974" s="3"/>
      <c r="BC4974" s="3"/>
      <c r="BD4974" s="3"/>
      <c r="BE4974" s="3"/>
      <c r="BF4974" s="3"/>
      <c r="BG4974" s="3"/>
      <c r="BH4974" s="3"/>
      <c r="BI4974" s="3"/>
      <c r="BJ4974" s="3"/>
    </row>
    <row r="4975" customFormat="false" ht="15.75" hidden="false" customHeight="false" outlineLevel="0" collapsed="false">
      <c r="A4975" s="3" t="n">
        <v>4974</v>
      </c>
      <c r="B4975" s="3" t="s">
        <v>14547</v>
      </c>
      <c r="C4975" s="3" t="s">
        <v>14548</v>
      </c>
      <c r="D4975" s="3" t="n">
        <v>1</v>
      </c>
      <c r="E4975" s="3" t="n">
        <v>12.0472707</v>
      </c>
      <c r="F4975" s="3" t="n">
        <v>65</v>
      </c>
      <c r="G4975" s="3" t="n">
        <v>65</v>
      </c>
      <c r="H4975" s="3" t="n">
        <v>10</v>
      </c>
      <c r="I4975" s="3" t="n">
        <v>10</v>
      </c>
      <c r="J4975" s="3" t="n">
        <v>66</v>
      </c>
      <c r="K4975" s="3" t="n">
        <v>66</v>
      </c>
      <c r="L4975" s="3" t="n">
        <v>17</v>
      </c>
      <c r="M4975" s="3" t="n">
        <v>17</v>
      </c>
      <c r="N4975" s="3" t="n">
        <v>-1</v>
      </c>
      <c r="O4975" s="3" t="n">
        <v>-1</v>
      </c>
      <c r="P4975" s="3" t="n">
        <v>8.9</v>
      </c>
      <c r="Q4975" s="3" t="n">
        <v>24.2</v>
      </c>
      <c r="R4975" s="3" t="s">
        <v>14549</v>
      </c>
      <c r="S4975" s="4" t="n">
        <v>45747.4921759259</v>
      </c>
      <c r="T4975" s="3" t="s">
        <v>1920</v>
      </c>
      <c r="U4975" s="3" t="s">
        <v>1920</v>
      </c>
      <c r="V4975" s="3" t="n">
        <v>0</v>
      </c>
      <c r="W4975" s="3" t="n">
        <v>0</v>
      </c>
      <c r="X4975" s="3" t="n">
        <v>0</v>
      </c>
      <c r="Y4975" s="3" t="s">
        <v>30</v>
      </c>
      <c r="Z4975" s="3" t="s">
        <v>30</v>
      </c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  <c r="BD4975" s="3"/>
      <c r="BE4975" s="3"/>
      <c r="BF4975" s="3"/>
      <c r="BG4975" s="3"/>
      <c r="BH4975" s="3"/>
      <c r="BI4975" s="3"/>
      <c r="BJ4975" s="3"/>
    </row>
    <row r="4976" customFormat="false" ht="15.75" hidden="false" customHeight="false" outlineLevel="0" collapsed="false">
      <c r="A4976" s="3" t="n">
        <v>4975</v>
      </c>
      <c r="B4976" s="3" t="s">
        <v>14550</v>
      </c>
      <c r="C4976" s="3" t="s">
        <v>14551</v>
      </c>
      <c r="D4976" s="3" t="n">
        <v>1</v>
      </c>
      <c r="E4976" s="3" t="n">
        <v>14.6770352</v>
      </c>
      <c r="F4976" s="3" t="n">
        <v>63</v>
      </c>
      <c r="G4976" s="3" t="n">
        <v>63</v>
      </c>
      <c r="H4976" s="3" t="n">
        <v>10</v>
      </c>
      <c r="I4976" s="3" t="n">
        <v>10</v>
      </c>
      <c r="J4976" s="3" t="n">
        <v>62</v>
      </c>
      <c r="K4976" s="3" t="n">
        <v>62</v>
      </c>
      <c r="L4976" s="3" t="n">
        <v>15</v>
      </c>
      <c r="M4976" s="3" t="n">
        <v>15</v>
      </c>
      <c r="N4976" s="3" t="n">
        <v>-1</v>
      </c>
      <c r="O4976" s="3" t="n">
        <v>-1</v>
      </c>
      <c r="P4976" s="3" t="n">
        <v>8.9</v>
      </c>
      <c r="Q4976" s="3" t="n">
        <v>24.2</v>
      </c>
      <c r="R4976" s="3" t="s">
        <v>14552</v>
      </c>
      <c r="S4976" s="4" t="n">
        <v>45747.4924652778</v>
      </c>
      <c r="T4976" s="3" t="s">
        <v>1920</v>
      </c>
      <c r="U4976" s="3" t="s">
        <v>1920</v>
      </c>
      <c r="V4976" s="3" t="n">
        <v>0</v>
      </c>
      <c r="W4976" s="3" t="n">
        <v>0</v>
      </c>
      <c r="X4976" s="3" t="n">
        <v>0</v>
      </c>
      <c r="Y4976" s="3" t="s">
        <v>30</v>
      </c>
      <c r="Z4976" s="3" t="s">
        <v>30</v>
      </c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  <c r="BD4976" s="3"/>
      <c r="BE4976" s="3"/>
      <c r="BF4976" s="3"/>
      <c r="BG4976" s="3"/>
      <c r="BH4976" s="3"/>
      <c r="BI4976" s="3"/>
      <c r="BJ4976" s="3"/>
    </row>
    <row r="4977" customFormat="false" ht="15.75" hidden="false" customHeight="false" outlineLevel="0" collapsed="false">
      <c r="A4977" s="3" t="n">
        <v>4976</v>
      </c>
      <c r="B4977" s="3" t="s">
        <v>14553</v>
      </c>
      <c r="C4977" s="3" t="s">
        <v>14554</v>
      </c>
      <c r="D4977" s="3" t="n">
        <v>1</v>
      </c>
      <c r="E4977" s="3" t="n">
        <v>7.8242378</v>
      </c>
      <c r="F4977" s="3" t="n">
        <v>44</v>
      </c>
      <c r="G4977" s="3" t="n">
        <v>44</v>
      </c>
      <c r="H4977" s="3" t="n">
        <v>10</v>
      </c>
      <c r="I4977" s="3" t="n">
        <v>10</v>
      </c>
      <c r="J4977" s="3" t="n">
        <v>45</v>
      </c>
      <c r="K4977" s="3" t="n">
        <v>45</v>
      </c>
      <c r="L4977" s="3" t="n">
        <v>11</v>
      </c>
      <c r="M4977" s="3" t="n">
        <v>11</v>
      </c>
      <c r="N4977" s="3" t="n">
        <v>-1</v>
      </c>
      <c r="O4977" s="3" t="n">
        <v>-1</v>
      </c>
      <c r="P4977" s="3" t="n">
        <v>8.9</v>
      </c>
      <c r="Q4977" s="3" t="n">
        <v>24.2</v>
      </c>
      <c r="R4977" s="3" t="s">
        <v>14555</v>
      </c>
      <c r="S4977" s="4" t="n">
        <v>45747.4926851852</v>
      </c>
      <c r="T4977" s="3" t="s">
        <v>1920</v>
      </c>
      <c r="U4977" s="3" t="s">
        <v>1920</v>
      </c>
      <c r="V4977" s="3" t="n">
        <v>0</v>
      </c>
      <c r="W4977" s="3" t="n">
        <v>0</v>
      </c>
      <c r="X4977" s="3" t="n">
        <v>0</v>
      </c>
      <c r="Y4977" s="3" t="s">
        <v>30</v>
      </c>
      <c r="Z4977" s="3" t="s">
        <v>30</v>
      </c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  <c r="BD4977" s="3"/>
      <c r="BE4977" s="3"/>
      <c r="BF4977" s="3"/>
      <c r="BG4977" s="3"/>
      <c r="BH4977" s="3"/>
      <c r="BI4977" s="3"/>
      <c r="BJ4977" s="3"/>
    </row>
    <row r="4978" customFormat="false" ht="15.75" hidden="false" customHeight="false" outlineLevel="0" collapsed="false">
      <c r="A4978" s="3" t="n">
        <v>4977</v>
      </c>
      <c r="B4978" s="3" t="s">
        <v>14556</v>
      </c>
      <c r="C4978" s="3" t="s">
        <v>14557</v>
      </c>
      <c r="D4978" s="3" t="n">
        <v>1</v>
      </c>
      <c r="E4978" s="3" t="n">
        <v>6.4237756</v>
      </c>
      <c r="F4978" s="3" t="n">
        <v>30</v>
      </c>
      <c r="G4978" s="3" t="n">
        <v>30</v>
      </c>
      <c r="H4978" s="3" t="n">
        <v>10</v>
      </c>
      <c r="I4978" s="3" t="n">
        <v>10</v>
      </c>
      <c r="J4978" s="3" t="n">
        <v>29</v>
      </c>
      <c r="K4978" s="3" t="n">
        <v>29</v>
      </c>
      <c r="L4978" s="3" t="n">
        <v>8</v>
      </c>
      <c r="M4978" s="3" t="n">
        <v>8</v>
      </c>
      <c r="N4978" s="3" t="n">
        <v>-1</v>
      </c>
      <c r="O4978" s="3" t="n">
        <v>-1</v>
      </c>
      <c r="P4978" s="3" t="n">
        <v>8.9</v>
      </c>
      <c r="Q4978" s="3" t="n">
        <v>24.2</v>
      </c>
      <c r="R4978" s="3" t="s">
        <v>14558</v>
      </c>
      <c r="S4978" s="4" t="n">
        <v>45747.4928587963</v>
      </c>
      <c r="T4978" s="3" t="s">
        <v>1920</v>
      </c>
      <c r="U4978" s="3" t="s">
        <v>1920</v>
      </c>
      <c r="V4978" s="3" t="n">
        <v>0</v>
      </c>
      <c r="W4978" s="3" t="n">
        <v>0</v>
      </c>
      <c r="X4978" s="3" t="n">
        <v>0</v>
      </c>
      <c r="Y4978" s="3" t="s">
        <v>30</v>
      </c>
      <c r="Z4978" s="3" t="s">
        <v>30</v>
      </c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/>
      <c r="BB4978" s="3"/>
      <c r="BC4978" s="3"/>
      <c r="BD4978" s="3"/>
      <c r="BE4978" s="3"/>
      <c r="BF4978" s="3"/>
      <c r="BG4978" s="3"/>
      <c r="BH4978" s="3"/>
      <c r="BI4978" s="3"/>
      <c r="BJ4978" s="3"/>
    </row>
    <row r="4979" customFormat="false" ht="15.75" hidden="false" customHeight="false" outlineLevel="0" collapsed="false">
      <c r="A4979" s="3" t="n">
        <v>4978</v>
      </c>
      <c r="B4979" s="3" t="s">
        <v>14559</v>
      </c>
      <c r="C4979" s="3" t="s">
        <v>14560</v>
      </c>
      <c r="D4979" s="3" t="n">
        <v>1</v>
      </c>
      <c r="E4979" s="3" t="n">
        <v>12.0383614</v>
      </c>
      <c r="F4979" s="3" t="n">
        <v>67</v>
      </c>
      <c r="G4979" s="3" t="n">
        <v>67</v>
      </c>
      <c r="H4979" s="3" t="n">
        <v>14</v>
      </c>
      <c r="I4979" s="3" t="n">
        <v>14</v>
      </c>
      <c r="J4979" s="3" t="n">
        <v>68</v>
      </c>
      <c r="K4979" s="3" t="n">
        <v>68</v>
      </c>
      <c r="L4979" s="3" t="n">
        <v>17</v>
      </c>
      <c r="M4979" s="3" t="n">
        <v>17</v>
      </c>
      <c r="N4979" s="3" t="n">
        <v>-1</v>
      </c>
      <c r="O4979" s="3" t="n">
        <v>-1</v>
      </c>
      <c r="P4979" s="3" t="n">
        <v>8.9</v>
      </c>
      <c r="Q4979" s="3" t="n">
        <v>24.2</v>
      </c>
      <c r="R4979" s="3" t="s">
        <v>14561</v>
      </c>
      <c r="S4979" s="4" t="n">
        <v>45747.493125</v>
      </c>
      <c r="T4979" s="3" t="s">
        <v>1920</v>
      </c>
      <c r="U4979" s="3" t="s">
        <v>1920</v>
      </c>
      <c r="V4979" s="3" t="n">
        <v>0</v>
      </c>
      <c r="W4979" s="3" t="n">
        <v>0</v>
      </c>
      <c r="X4979" s="3" t="n">
        <v>0</v>
      </c>
      <c r="Y4979" s="3" t="s">
        <v>30</v>
      </c>
      <c r="Z4979" s="3" t="s">
        <v>30</v>
      </c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3"/>
      <c r="BG4979" s="3"/>
      <c r="BH4979" s="3"/>
      <c r="BI4979" s="3"/>
      <c r="BJ4979" s="3"/>
    </row>
    <row r="4980" customFormat="false" ht="15.75" hidden="false" customHeight="false" outlineLevel="0" collapsed="false">
      <c r="A4980" s="3" t="n">
        <v>4979</v>
      </c>
      <c r="B4980" s="3" t="s">
        <v>14562</v>
      </c>
      <c r="C4980" s="3" t="s">
        <v>14563</v>
      </c>
      <c r="D4980" s="3" t="n">
        <v>1</v>
      </c>
      <c r="E4980" s="3" t="n">
        <v>8.5850372</v>
      </c>
      <c r="F4980" s="3" t="n">
        <v>45</v>
      </c>
      <c r="G4980" s="3" t="n">
        <v>45</v>
      </c>
      <c r="H4980" s="3" t="n">
        <v>7</v>
      </c>
      <c r="I4980" s="3" t="n">
        <v>7</v>
      </c>
      <c r="J4980" s="3" t="n">
        <v>46</v>
      </c>
      <c r="K4980" s="3" t="n">
        <v>46</v>
      </c>
      <c r="L4980" s="3" t="n">
        <v>9</v>
      </c>
      <c r="M4980" s="3" t="n">
        <v>9</v>
      </c>
      <c r="N4980" s="3" t="n">
        <v>-1</v>
      </c>
      <c r="O4980" s="3" t="n">
        <v>-1</v>
      </c>
      <c r="P4980" s="3" t="n">
        <v>8.9</v>
      </c>
      <c r="Q4980" s="3" t="n">
        <v>24.2</v>
      </c>
      <c r="R4980" s="3" t="s">
        <v>14564</v>
      </c>
      <c r="S4980" s="4" t="n">
        <v>45747.4933333333</v>
      </c>
      <c r="T4980" s="3" t="s">
        <v>1920</v>
      </c>
      <c r="U4980" s="3" t="s">
        <v>1920</v>
      </c>
      <c r="V4980" s="3" t="n">
        <v>0</v>
      </c>
      <c r="W4980" s="3" t="n">
        <v>0</v>
      </c>
      <c r="X4980" s="3" t="n">
        <v>0</v>
      </c>
      <c r="Y4980" s="3" t="s">
        <v>30</v>
      </c>
      <c r="Z4980" s="3" t="s">
        <v>30</v>
      </c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  <c r="BD4980" s="3"/>
      <c r="BE4980" s="3"/>
      <c r="BF4980" s="3"/>
      <c r="BG4980" s="3"/>
      <c r="BH4980" s="3"/>
      <c r="BI4980" s="3"/>
      <c r="BJ4980" s="3"/>
    </row>
    <row r="4981" customFormat="false" ht="15.75" hidden="false" customHeight="false" outlineLevel="0" collapsed="false">
      <c r="A4981" s="3" t="n">
        <v>4980</v>
      </c>
      <c r="B4981" s="3" t="s">
        <v>14565</v>
      </c>
      <c r="C4981" s="3" t="s">
        <v>14566</v>
      </c>
      <c r="D4981" s="3" t="n">
        <v>1</v>
      </c>
      <c r="E4981" s="3" t="n">
        <v>22.0093295</v>
      </c>
      <c r="F4981" s="3" t="n">
        <v>247</v>
      </c>
      <c r="G4981" s="3" t="n">
        <v>247</v>
      </c>
      <c r="H4981" s="3" t="n">
        <v>22</v>
      </c>
      <c r="I4981" s="3" t="n">
        <v>22</v>
      </c>
      <c r="J4981" s="3" t="n">
        <v>309</v>
      </c>
      <c r="K4981" s="3" t="n">
        <v>309</v>
      </c>
      <c r="L4981" s="3" t="n">
        <v>38</v>
      </c>
      <c r="M4981" s="3" t="n">
        <v>38</v>
      </c>
      <c r="N4981" s="3" t="n">
        <v>-1</v>
      </c>
      <c r="O4981" s="3" t="n">
        <v>-1</v>
      </c>
      <c r="P4981" s="3" t="n">
        <v>8.9</v>
      </c>
      <c r="Q4981" s="3" t="n">
        <v>24.2</v>
      </c>
      <c r="R4981" s="3" t="s">
        <v>14567</v>
      </c>
      <c r="S4981" s="4" t="n">
        <v>45747.4938425926</v>
      </c>
      <c r="T4981" s="3" t="s">
        <v>1920</v>
      </c>
      <c r="U4981" s="3" t="s">
        <v>1920</v>
      </c>
      <c r="V4981" s="3" t="n">
        <v>0</v>
      </c>
      <c r="W4981" s="3" t="n">
        <v>0</v>
      </c>
      <c r="X4981" s="3" t="n">
        <v>0</v>
      </c>
      <c r="Y4981" s="3" t="s">
        <v>30</v>
      </c>
      <c r="Z4981" s="3" t="s">
        <v>30</v>
      </c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  <c r="BD4981" s="3"/>
      <c r="BE4981" s="3"/>
      <c r="BF4981" s="3"/>
      <c r="BG4981" s="3"/>
      <c r="BH4981" s="3"/>
      <c r="BI4981" s="3"/>
      <c r="BJ4981" s="3"/>
    </row>
    <row r="4982" customFormat="false" ht="15.75" hidden="false" customHeight="false" outlineLevel="0" collapsed="false">
      <c r="A4982" s="3" t="n">
        <v>4981</v>
      </c>
      <c r="B4982" s="3" t="s">
        <v>14568</v>
      </c>
      <c r="C4982" s="3" t="s">
        <v>14569</v>
      </c>
      <c r="D4982" s="3" t="n">
        <v>1</v>
      </c>
      <c r="E4982" s="3" t="n">
        <v>15.4116408</v>
      </c>
      <c r="F4982" s="3" t="n">
        <v>56</v>
      </c>
      <c r="G4982" s="3" t="n">
        <v>56</v>
      </c>
      <c r="H4982" s="3" t="n">
        <v>9</v>
      </c>
      <c r="I4982" s="3" t="n">
        <v>9</v>
      </c>
      <c r="J4982" s="3" t="n">
        <v>71</v>
      </c>
      <c r="K4982" s="3" t="n">
        <v>71</v>
      </c>
      <c r="L4982" s="3" t="n">
        <v>13</v>
      </c>
      <c r="M4982" s="3" t="n">
        <v>13</v>
      </c>
      <c r="N4982" s="3" t="n">
        <v>-1</v>
      </c>
      <c r="O4982" s="3" t="n">
        <v>-1</v>
      </c>
      <c r="P4982" s="3" t="n">
        <v>8.9</v>
      </c>
      <c r="Q4982" s="3" t="n">
        <v>24.2</v>
      </c>
      <c r="R4982" s="3" t="s">
        <v>14570</v>
      </c>
      <c r="S4982" s="4" t="n">
        <v>45747.4942013889</v>
      </c>
      <c r="T4982" s="3" t="s">
        <v>3197</v>
      </c>
      <c r="U4982" s="3" t="s">
        <v>3197</v>
      </c>
      <c r="V4982" s="3" t="n">
        <v>0</v>
      </c>
      <c r="W4982" s="3" t="n">
        <v>0</v>
      </c>
      <c r="X4982" s="3" t="n">
        <v>0</v>
      </c>
      <c r="Y4982" s="3" t="s">
        <v>30</v>
      </c>
      <c r="Z4982" s="3" t="s">
        <v>30</v>
      </c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  <c r="BD4982" s="3"/>
      <c r="BE4982" s="3"/>
      <c r="BF4982" s="3"/>
      <c r="BG4982" s="3"/>
      <c r="BH4982" s="3"/>
      <c r="BI4982" s="3"/>
      <c r="BJ4982" s="3"/>
    </row>
    <row r="4983" customFormat="false" ht="15.75" hidden="false" customHeight="false" outlineLevel="0" collapsed="false">
      <c r="A4983" s="3" t="n">
        <v>4982</v>
      </c>
      <c r="B4983" s="3" t="s">
        <v>14571</v>
      </c>
      <c r="C4983" s="3" t="s">
        <v>14572</v>
      </c>
      <c r="D4983" s="3" t="n">
        <v>1</v>
      </c>
      <c r="E4983" s="3" t="n">
        <v>7.1824769</v>
      </c>
      <c r="F4983" s="3" t="n">
        <v>15</v>
      </c>
      <c r="G4983" s="3" t="n">
        <v>15</v>
      </c>
      <c r="H4983" s="3" t="n">
        <v>7</v>
      </c>
      <c r="I4983" s="3" t="n">
        <v>7</v>
      </c>
      <c r="J4983" s="3" t="n">
        <v>18</v>
      </c>
      <c r="K4983" s="3" t="n">
        <v>18</v>
      </c>
      <c r="L4983" s="3" t="n">
        <v>3</v>
      </c>
      <c r="M4983" s="3" t="n">
        <v>3</v>
      </c>
      <c r="N4983" s="3" t="n">
        <v>-1</v>
      </c>
      <c r="O4983" s="3" t="n">
        <v>-1</v>
      </c>
      <c r="P4983" s="3" t="n">
        <v>8.9</v>
      </c>
      <c r="Q4983" s="3" t="n">
        <v>24.2</v>
      </c>
      <c r="R4983" s="3" t="s">
        <v>14573</v>
      </c>
      <c r="S4983" s="4" t="n">
        <v>45747.494375</v>
      </c>
      <c r="T4983" s="3" t="s">
        <v>3197</v>
      </c>
      <c r="U4983" s="3" t="s">
        <v>3197</v>
      </c>
      <c r="V4983" s="3" t="n">
        <v>0</v>
      </c>
      <c r="W4983" s="3" t="n">
        <v>0</v>
      </c>
      <c r="X4983" s="3" t="n">
        <v>0</v>
      </c>
      <c r="Y4983" s="3" t="s">
        <v>30</v>
      </c>
      <c r="Z4983" s="3" t="s">
        <v>30</v>
      </c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/>
      <c r="BB4983" s="3"/>
      <c r="BC4983" s="3"/>
      <c r="BD4983" s="3"/>
      <c r="BE4983" s="3"/>
      <c r="BF4983" s="3"/>
      <c r="BG4983" s="3"/>
      <c r="BH4983" s="3"/>
      <c r="BI4983" s="3"/>
      <c r="BJ4983" s="3"/>
    </row>
    <row r="4984" customFormat="false" ht="15.75" hidden="false" customHeight="false" outlineLevel="0" collapsed="false">
      <c r="A4984" s="3" t="n">
        <v>4983</v>
      </c>
      <c r="B4984" s="3" t="s">
        <v>14574</v>
      </c>
      <c r="C4984" s="3" t="s">
        <v>14575</v>
      </c>
      <c r="D4984" s="3" t="n">
        <v>1</v>
      </c>
      <c r="E4984" s="3" t="n">
        <v>6.3423327</v>
      </c>
      <c r="F4984" s="3" t="n">
        <v>16</v>
      </c>
      <c r="G4984" s="3" t="n">
        <v>16</v>
      </c>
      <c r="H4984" s="3" t="n">
        <v>7</v>
      </c>
      <c r="I4984" s="3" t="n">
        <v>7</v>
      </c>
      <c r="J4984" s="3" t="n">
        <v>19</v>
      </c>
      <c r="K4984" s="3" t="n">
        <v>19</v>
      </c>
      <c r="L4984" s="3" t="n">
        <v>3</v>
      </c>
      <c r="M4984" s="3" t="n">
        <v>3</v>
      </c>
      <c r="N4984" s="3" t="n">
        <v>-1</v>
      </c>
      <c r="O4984" s="3" t="n">
        <v>-1</v>
      </c>
      <c r="P4984" s="3" t="n">
        <v>8.9</v>
      </c>
      <c r="Q4984" s="3" t="n">
        <v>24.2</v>
      </c>
      <c r="R4984" s="3" t="s">
        <v>14576</v>
      </c>
      <c r="S4984" s="4" t="n">
        <v>45747.4945138889</v>
      </c>
      <c r="T4984" s="3" t="s">
        <v>3197</v>
      </c>
      <c r="U4984" s="3" t="s">
        <v>3197</v>
      </c>
      <c r="V4984" s="3" t="n">
        <v>0</v>
      </c>
      <c r="W4984" s="3" t="n">
        <v>0</v>
      </c>
      <c r="X4984" s="3" t="n">
        <v>0</v>
      </c>
      <c r="Y4984" s="3" t="s">
        <v>30</v>
      </c>
      <c r="Z4984" s="3" t="s">
        <v>30</v>
      </c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/>
      <c r="BB4984" s="3"/>
      <c r="BC4984" s="3"/>
      <c r="BD4984" s="3"/>
      <c r="BE4984" s="3"/>
      <c r="BF4984" s="3"/>
      <c r="BG4984" s="3"/>
      <c r="BH4984" s="3"/>
      <c r="BI4984" s="3"/>
      <c r="BJ4984" s="3"/>
    </row>
    <row r="4985" customFormat="false" ht="15.75" hidden="false" customHeight="false" outlineLevel="0" collapsed="false">
      <c r="A4985" s="3" t="n">
        <v>4984</v>
      </c>
      <c r="B4985" s="3" t="s">
        <v>14577</v>
      </c>
      <c r="C4985" s="3" t="s">
        <v>14578</v>
      </c>
      <c r="D4985" s="3" t="n">
        <v>1</v>
      </c>
      <c r="E4985" s="3" t="n">
        <v>18.862297</v>
      </c>
      <c r="F4985" s="3" t="n">
        <v>80</v>
      </c>
      <c r="G4985" s="3" t="n">
        <v>80</v>
      </c>
      <c r="H4985" s="3" t="n">
        <v>5</v>
      </c>
      <c r="I4985" s="3" t="n">
        <v>5</v>
      </c>
      <c r="J4985" s="3" t="n">
        <v>130</v>
      </c>
      <c r="K4985" s="3" t="n">
        <v>130</v>
      </c>
      <c r="L4985" s="3" t="n">
        <v>6</v>
      </c>
      <c r="M4985" s="3" t="n">
        <v>6</v>
      </c>
      <c r="N4985" s="3" t="n">
        <v>-1</v>
      </c>
      <c r="O4985" s="3" t="n">
        <v>-1</v>
      </c>
      <c r="P4985" s="3" t="n">
        <v>8.9</v>
      </c>
      <c r="Q4985" s="3" t="n">
        <v>24.2</v>
      </c>
      <c r="R4985" s="3" t="s">
        <v>14579</v>
      </c>
      <c r="S4985" s="4" t="n">
        <v>45747.494849537</v>
      </c>
      <c r="T4985" s="3" t="s">
        <v>3197</v>
      </c>
      <c r="U4985" s="3" t="s">
        <v>3197</v>
      </c>
      <c r="V4985" s="3" t="n">
        <v>0</v>
      </c>
      <c r="W4985" s="3" t="n">
        <v>0</v>
      </c>
      <c r="X4985" s="3" t="n">
        <v>0</v>
      </c>
      <c r="Y4985" s="3" t="s">
        <v>30</v>
      </c>
      <c r="Z4985" s="3" t="s">
        <v>30</v>
      </c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  <c r="BD4985" s="3"/>
      <c r="BE4985" s="3"/>
      <c r="BF4985" s="3"/>
      <c r="BG4985" s="3"/>
      <c r="BH4985" s="3"/>
      <c r="BI4985" s="3"/>
      <c r="BJ4985" s="3"/>
    </row>
    <row r="4986" customFormat="false" ht="15.75" hidden="false" customHeight="false" outlineLevel="0" collapsed="false">
      <c r="A4986" s="3" t="n">
        <v>4985</v>
      </c>
      <c r="B4986" s="3" t="s">
        <v>14580</v>
      </c>
      <c r="C4986" s="3" t="s">
        <v>14581</v>
      </c>
      <c r="D4986" s="3" t="n">
        <v>1</v>
      </c>
      <c r="E4986" s="3" t="n">
        <v>5.7005003</v>
      </c>
      <c r="F4986" s="3" t="n">
        <v>13</v>
      </c>
      <c r="G4986" s="3" t="n">
        <v>13</v>
      </c>
      <c r="H4986" s="3" t="n">
        <v>6</v>
      </c>
      <c r="I4986" s="3" t="n">
        <v>6</v>
      </c>
      <c r="J4986" s="3" t="n">
        <v>17</v>
      </c>
      <c r="K4986" s="3" t="n">
        <v>17</v>
      </c>
      <c r="L4986" s="3" t="n">
        <v>2</v>
      </c>
      <c r="M4986" s="3" t="n">
        <v>2</v>
      </c>
      <c r="N4986" s="3" t="n">
        <v>-1</v>
      </c>
      <c r="O4986" s="3" t="n">
        <v>-1</v>
      </c>
      <c r="P4986" s="3" t="n">
        <v>8.9</v>
      </c>
      <c r="Q4986" s="3" t="n">
        <v>24.2</v>
      </c>
      <c r="R4986" s="3" t="s">
        <v>14582</v>
      </c>
      <c r="S4986" s="4" t="n">
        <v>45747.4950231482</v>
      </c>
      <c r="T4986" s="3" t="s">
        <v>3197</v>
      </c>
      <c r="U4986" s="3" t="s">
        <v>3197</v>
      </c>
      <c r="V4986" s="3" t="n">
        <v>0</v>
      </c>
      <c r="W4986" s="3" t="n">
        <v>0</v>
      </c>
      <c r="X4986" s="3" t="n">
        <v>0</v>
      </c>
      <c r="Y4986" s="3" t="s">
        <v>30</v>
      </c>
      <c r="Z4986" s="3" t="s">
        <v>30</v>
      </c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  <c r="BD4986" s="3"/>
      <c r="BE4986" s="3"/>
      <c r="BF4986" s="3"/>
      <c r="BG4986" s="3"/>
      <c r="BH4986" s="3"/>
      <c r="BI4986" s="3"/>
      <c r="BJ4986" s="3"/>
    </row>
    <row r="4987" customFormat="false" ht="15.75" hidden="false" customHeight="false" outlineLevel="0" collapsed="false">
      <c r="A4987" s="3" t="n">
        <v>4986</v>
      </c>
      <c r="B4987" s="3" t="s">
        <v>14583</v>
      </c>
      <c r="C4987" s="3" t="s">
        <v>14584</v>
      </c>
      <c r="D4987" s="3" t="n">
        <v>1</v>
      </c>
      <c r="E4987" s="3" t="n">
        <v>2.9758806</v>
      </c>
      <c r="F4987" s="3" t="n">
        <v>57</v>
      </c>
      <c r="G4987" s="3" t="n">
        <v>57</v>
      </c>
      <c r="H4987" s="3" t="n">
        <v>4</v>
      </c>
      <c r="I4987" s="3" t="n">
        <v>4</v>
      </c>
      <c r="J4987" s="3" t="n">
        <v>97</v>
      </c>
      <c r="K4987" s="3" t="n">
        <v>97</v>
      </c>
      <c r="L4987" s="3" t="n">
        <v>2</v>
      </c>
      <c r="M4987" s="3" t="n">
        <v>2</v>
      </c>
      <c r="N4987" s="3" t="n">
        <v>-1</v>
      </c>
      <c r="O4987" s="3" t="n">
        <v>-1</v>
      </c>
      <c r="P4987" s="3" t="n">
        <v>8.9</v>
      </c>
      <c r="Q4987" s="3" t="n">
        <v>24.2</v>
      </c>
      <c r="R4987" s="3" t="s">
        <v>14585</v>
      </c>
      <c r="S4987" s="4" t="n">
        <v>45747.4950810185</v>
      </c>
      <c r="T4987" s="3" t="s">
        <v>3197</v>
      </c>
      <c r="U4987" s="3" t="s">
        <v>3197</v>
      </c>
      <c r="V4987" s="3" t="n">
        <v>0</v>
      </c>
      <c r="W4987" s="3" t="n">
        <v>0</v>
      </c>
      <c r="X4987" s="3" t="n">
        <v>0</v>
      </c>
      <c r="Y4987" s="3" t="s">
        <v>30</v>
      </c>
      <c r="Z4987" s="3" t="s">
        <v>30</v>
      </c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  <c r="BD4987" s="3"/>
      <c r="BE4987" s="3"/>
      <c r="BF4987" s="3"/>
      <c r="BG4987" s="3"/>
      <c r="BH4987" s="3"/>
      <c r="BI4987" s="3"/>
      <c r="BJ4987" s="3"/>
    </row>
    <row r="4988" customFormat="false" ht="15.75" hidden="false" customHeight="false" outlineLevel="0" collapsed="false">
      <c r="A4988" s="3" t="n">
        <v>4987</v>
      </c>
      <c r="B4988" s="3" t="s">
        <v>14586</v>
      </c>
      <c r="C4988" s="3" t="s">
        <v>14587</v>
      </c>
      <c r="D4988" s="3" t="n">
        <v>1</v>
      </c>
      <c r="E4988" s="3" t="n">
        <v>2.1520302</v>
      </c>
      <c r="F4988" s="3" t="n">
        <v>20</v>
      </c>
      <c r="G4988" s="3" t="n">
        <v>20</v>
      </c>
      <c r="H4988" s="3" t="n">
        <v>7</v>
      </c>
      <c r="I4988" s="3" t="n">
        <v>7</v>
      </c>
      <c r="J4988" s="3" t="n">
        <v>26</v>
      </c>
      <c r="K4988" s="3" t="n">
        <v>26</v>
      </c>
      <c r="L4988" s="3" t="n">
        <v>3</v>
      </c>
      <c r="M4988" s="3" t="n">
        <v>3</v>
      </c>
      <c r="N4988" s="3" t="n">
        <v>-1</v>
      </c>
      <c r="O4988" s="3" t="n">
        <v>-1</v>
      </c>
      <c r="P4988" s="3" t="n">
        <v>8.9</v>
      </c>
      <c r="Q4988" s="3" t="n">
        <v>24.2</v>
      </c>
      <c r="R4988" s="3" t="s">
        <v>14588</v>
      </c>
      <c r="S4988" s="4" t="n">
        <v>45747.4951388889</v>
      </c>
      <c r="T4988" s="3" t="s">
        <v>3197</v>
      </c>
      <c r="U4988" s="3" t="s">
        <v>3197</v>
      </c>
      <c r="V4988" s="3" t="n">
        <v>0</v>
      </c>
      <c r="W4988" s="3" t="n">
        <v>0</v>
      </c>
      <c r="X4988" s="3" t="n">
        <v>0</v>
      </c>
      <c r="Y4988" s="3" t="s">
        <v>30</v>
      </c>
      <c r="Z4988" s="3" t="s">
        <v>30</v>
      </c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/>
      <c r="BB4988" s="3"/>
      <c r="BC4988" s="3"/>
      <c r="BD4988" s="3"/>
      <c r="BE4988" s="3"/>
      <c r="BF4988" s="3"/>
      <c r="BG4988" s="3"/>
      <c r="BH4988" s="3"/>
      <c r="BI4988" s="3"/>
      <c r="BJ4988" s="3"/>
    </row>
    <row r="4989" customFormat="false" ht="15.75" hidden="false" customHeight="false" outlineLevel="0" collapsed="false">
      <c r="A4989" s="3" t="n">
        <v>4988</v>
      </c>
      <c r="B4989" s="3" t="s">
        <v>14589</v>
      </c>
      <c r="C4989" s="3" t="s">
        <v>14590</v>
      </c>
      <c r="D4989" s="3" t="n">
        <v>1</v>
      </c>
      <c r="E4989" s="3" t="n">
        <v>8.882704</v>
      </c>
      <c r="F4989" s="3" t="n">
        <v>17</v>
      </c>
      <c r="G4989" s="3" t="n">
        <v>17</v>
      </c>
      <c r="H4989" s="3" t="n">
        <v>6</v>
      </c>
      <c r="I4989" s="3" t="n">
        <v>6</v>
      </c>
      <c r="J4989" s="3" t="n">
        <v>25</v>
      </c>
      <c r="K4989" s="3" t="n">
        <v>25</v>
      </c>
      <c r="L4989" s="3" t="n">
        <v>2</v>
      </c>
      <c r="M4989" s="3" t="n">
        <v>2</v>
      </c>
      <c r="N4989" s="3" t="n">
        <v>-1</v>
      </c>
      <c r="O4989" s="3" t="n">
        <v>-1</v>
      </c>
      <c r="P4989" s="3" t="n">
        <v>8.9</v>
      </c>
      <c r="Q4989" s="3" t="n">
        <v>24.2</v>
      </c>
      <c r="R4989" s="3" t="s">
        <v>14591</v>
      </c>
      <c r="S4989" s="4" t="n">
        <v>45747.4952777778</v>
      </c>
      <c r="T4989" s="3" t="s">
        <v>1920</v>
      </c>
      <c r="U4989" s="3" t="s">
        <v>1920</v>
      </c>
      <c r="V4989" s="3" t="n">
        <v>0</v>
      </c>
      <c r="W4989" s="3" t="n">
        <v>0</v>
      </c>
      <c r="X4989" s="3" t="n">
        <v>0</v>
      </c>
      <c r="Y4989" s="3" t="s">
        <v>30</v>
      </c>
      <c r="Z4989" s="3" t="s">
        <v>30</v>
      </c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  <c r="BD4989" s="3"/>
      <c r="BE4989" s="3"/>
      <c r="BF4989" s="3"/>
      <c r="BG4989" s="3"/>
      <c r="BH4989" s="3"/>
      <c r="BI4989" s="3"/>
      <c r="BJ4989" s="3"/>
    </row>
    <row r="4990" customFormat="false" ht="15.75" hidden="false" customHeight="false" outlineLevel="0" collapsed="false">
      <c r="A4990" s="3" t="n">
        <v>4989</v>
      </c>
      <c r="B4990" s="3" t="s">
        <v>14592</v>
      </c>
      <c r="C4990" s="3" t="s">
        <v>14593</v>
      </c>
      <c r="D4990" s="3" t="n">
        <v>1</v>
      </c>
      <c r="E4990" s="3" t="n">
        <v>6.820995</v>
      </c>
      <c r="F4990" s="3" t="n">
        <v>11</v>
      </c>
      <c r="G4990" s="3" t="n">
        <v>11</v>
      </c>
      <c r="H4990" s="3" t="n">
        <v>5</v>
      </c>
      <c r="I4990" s="3" t="n">
        <v>5</v>
      </c>
      <c r="J4990" s="3" t="n">
        <v>15</v>
      </c>
      <c r="K4990" s="3" t="n">
        <v>15</v>
      </c>
      <c r="L4990" s="3" t="n">
        <v>1</v>
      </c>
      <c r="M4990" s="3" t="n">
        <v>1</v>
      </c>
      <c r="N4990" s="3" t="n">
        <v>-1</v>
      </c>
      <c r="O4990" s="3" t="n">
        <v>-1</v>
      </c>
      <c r="P4990" s="3" t="n">
        <v>8.9</v>
      </c>
      <c r="Q4990" s="3" t="n">
        <v>24.2</v>
      </c>
      <c r="R4990" s="3" t="s">
        <v>14594</v>
      </c>
      <c r="S4990" s="4" t="n">
        <v>45747.4954513889</v>
      </c>
      <c r="T4990" s="3" t="s">
        <v>1920</v>
      </c>
      <c r="U4990" s="3" t="s">
        <v>1920</v>
      </c>
      <c r="V4990" s="3" t="n">
        <v>0</v>
      </c>
      <c r="W4990" s="3" t="n">
        <v>0</v>
      </c>
      <c r="X4990" s="3" t="n">
        <v>0</v>
      </c>
      <c r="Y4990" s="3" t="s">
        <v>30</v>
      </c>
      <c r="Z4990" s="3" t="s">
        <v>30</v>
      </c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3"/>
      <c r="BB4990" s="3"/>
      <c r="BC4990" s="3"/>
      <c r="BD4990" s="3"/>
      <c r="BE4990" s="3"/>
      <c r="BF4990" s="3"/>
      <c r="BG4990" s="3"/>
      <c r="BH4990" s="3"/>
      <c r="BI4990" s="3"/>
      <c r="BJ4990" s="3"/>
    </row>
    <row r="4991" customFormat="false" ht="15.75" hidden="false" customHeight="false" outlineLevel="0" collapsed="false">
      <c r="A4991" s="3" t="n">
        <v>4990</v>
      </c>
      <c r="B4991" s="3" t="s">
        <v>14595</v>
      </c>
      <c r="C4991" s="3" t="s">
        <v>14596</v>
      </c>
      <c r="D4991" s="3" t="n">
        <v>1</v>
      </c>
      <c r="E4991" s="3" t="n">
        <v>13.7062835</v>
      </c>
      <c r="F4991" s="3" t="n">
        <v>79</v>
      </c>
      <c r="G4991" s="3" t="n">
        <v>79</v>
      </c>
      <c r="H4991" s="3" t="n">
        <v>14</v>
      </c>
      <c r="I4991" s="3" t="n">
        <v>14</v>
      </c>
      <c r="J4991" s="3" t="n">
        <v>93</v>
      </c>
      <c r="K4991" s="3" t="n">
        <v>93</v>
      </c>
      <c r="L4991" s="3" t="n">
        <v>19</v>
      </c>
      <c r="M4991" s="3" t="n">
        <v>19</v>
      </c>
      <c r="N4991" s="3" t="n">
        <v>-1</v>
      </c>
      <c r="O4991" s="3" t="n">
        <v>-1</v>
      </c>
      <c r="P4991" s="3" t="n">
        <v>8.9</v>
      </c>
      <c r="Q4991" s="3" t="n">
        <v>24.2</v>
      </c>
      <c r="R4991" s="3" t="s">
        <v>14597</v>
      </c>
      <c r="S4991" s="4" t="n">
        <v>45747.4957638889</v>
      </c>
      <c r="T4991" s="3" t="s">
        <v>3197</v>
      </c>
      <c r="U4991" s="3" t="s">
        <v>3197</v>
      </c>
      <c r="V4991" s="3" t="n">
        <v>0</v>
      </c>
      <c r="W4991" s="3" t="n">
        <v>0</v>
      </c>
      <c r="X4991" s="3" t="n">
        <v>0</v>
      </c>
      <c r="Y4991" s="3" t="s">
        <v>30</v>
      </c>
      <c r="Z4991" s="3" t="s">
        <v>30</v>
      </c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  <c r="BD4991" s="3"/>
      <c r="BE4991" s="3"/>
      <c r="BF4991" s="3"/>
      <c r="BG4991" s="3"/>
      <c r="BH4991" s="3"/>
      <c r="BI4991" s="3"/>
      <c r="BJ4991" s="3"/>
    </row>
    <row r="4992" customFormat="false" ht="15.75" hidden="false" customHeight="false" outlineLevel="0" collapsed="false">
      <c r="A4992" s="3" t="n">
        <v>4991</v>
      </c>
      <c r="B4992" s="3" t="s">
        <v>14598</v>
      </c>
      <c r="C4992" s="3" t="s">
        <v>14599</v>
      </c>
      <c r="D4992" s="3" t="n">
        <v>1</v>
      </c>
      <c r="E4992" s="3" t="n">
        <v>9.3678182</v>
      </c>
      <c r="F4992" s="3" t="n">
        <v>43</v>
      </c>
      <c r="G4992" s="3" t="n">
        <v>43</v>
      </c>
      <c r="H4992" s="3" t="n">
        <v>17</v>
      </c>
      <c r="I4992" s="3" t="n">
        <v>17</v>
      </c>
      <c r="J4992" s="3" t="n">
        <v>42</v>
      </c>
      <c r="K4992" s="3" t="n">
        <v>42</v>
      </c>
      <c r="L4992" s="3" t="n">
        <v>13</v>
      </c>
      <c r="M4992" s="3" t="n">
        <v>13</v>
      </c>
      <c r="N4992" s="3" t="n">
        <v>-1</v>
      </c>
      <c r="O4992" s="3" t="n">
        <v>-1</v>
      </c>
      <c r="P4992" s="3" t="n">
        <v>8.9</v>
      </c>
      <c r="Q4992" s="3" t="n">
        <v>24.2</v>
      </c>
      <c r="R4992" s="3" t="s">
        <v>14600</v>
      </c>
      <c r="S4992" s="4" t="n">
        <v>45747.4960185185</v>
      </c>
      <c r="T4992" s="3" t="s">
        <v>3197</v>
      </c>
      <c r="U4992" s="3" t="s">
        <v>3197</v>
      </c>
      <c r="V4992" s="3" t="n">
        <v>0</v>
      </c>
      <c r="W4992" s="3" t="n">
        <v>0</v>
      </c>
      <c r="X4992" s="3" t="n">
        <v>0</v>
      </c>
      <c r="Y4992" s="3" t="s">
        <v>30</v>
      </c>
      <c r="Z4992" s="3" t="s">
        <v>30</v>
      </c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/>
      <c r="BB4992" s="3"/>
      <c r="BC4992" s="3"/>
      <c r="BD4992" s="3"/>
      <c r="BE4992" s="3"/>
      <c r="BF4992" s="3"/>
      <c r="BG4992" s="3"/>
      <c r="BH4992" s="3"/>
      <c r="BI4992" s="3"/>
      <c r="BJ4992" s="3"/>
    </row>
    <row r="4993" customFormat="false" ht="15.75" hidden="false" customHeight="false" outlineLevel="0" collapsed="false">
      <c r="A4993" s="3" t="n">
        <v>4992</v>
      </c>
      <c r="B4993" s="3" t="s">
        <v>14601</v>
      </c>
      <c r="C4993" s="3" t="s">
        <v>14602</v>
      </c>
      <c r="D4993" s="3" t="n">
        <v>1</v>
      </c>
      <c r="E4993" s="3" t="n">
        <v>17.4857498</v>
      </c>
      <c r="F4993" s="3" t="n">
        <v>87</v>
      </c>
      <c r="G4993" s="3" t="n">
        <v>87</v>
      </c>
      <c r="H4993" s="3" t="n">
        <v>11</v>
      </c>
      <c r="I4993" s="3" t="n">
        <v>11</v>
      </c>
      <c r="J4993" s="3" t="n">
        <v>99</v>
      </c>
      <c r="K4993" s="3" t="n">
        <v>99</v>
      </c>
      <c r="L4993" s="3" t="n">
        <v>33</v>
      </c>
      <c r="M4993" s="3" t="n">
        <v>33</v>
      </c>
      <c r="N4993" s="3" t="n">
        <v>-1</v>
      </c>
      <c r="O4993" s="3" t="n">
        <v>-1</v>
      </c>
      <c r="P4993" s="3" t="n">
        <v>8.9</v>
      </c>
      <c r="Q4993" s="3" t="n">
        <v>24.2</v>
      </c>
      <c r="R4993" s="3" t="s">
        <v>14603</v>
      </c>
      <c r="S4993" s="4" t="n">
        <v>45747.4964699074</v>
      </c>
      <c r="T4993" s="3" t="s">
        <v>3197</v>
      </c>
      <c r="U4993" s="3" t="s">
        <v>3197</v>
      </c>
      <c r="V4993" s="3" t="n">
        <v>0</v>
      </c>
      <c r="W4993" s="3" t="n">
        <v>0</v>
      </c>
      <c r="X4993" s="3" t="n">
        <v>0</v>
      </c>
      <c r="Y4993" s="3" t="s">
        <v>30</v>
      </c>
      <c r="Z4993" s="3" t="s">
        <v>30</v>
      </c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  <c r="BD4993" s="3"/>
      <c r="BE4993" s="3"/>
      <c r="BF4993" s="3"/>
      <c r="BG4993" s="3"/>
      <c r="BH4993" s="3"/>
      <c r="BI4993" s="3"/>
      <c r="BJ4993" s="3"/>
    </row>
    <row r="4994" customFormat="false" ht="15.75" hidden="false" customHeight="false" outlineLevel="0" collapsed="false">
      <c r="A4994" s="3" t="n">
        <v>4993</v>
      </c>
      <c r="B4994" s="3" t="s">
        <v>14604</v>
      </c>
      <c r="C4994" s="3" t="s">
        <v>14605</v>
      </c>
      <c r="D4994" s="3" t="n">
        <v>1</v>
      </c>
      <c r="E4994" s="3" t="n">
        <v>1.7108576</v>
      </c>
      <c r="F4994" s="3" t="n">
        <v>31</v>
      </c>
      <c r="G4994" s="3" t="n">
        <v>31</v>
      </c>
      <c r="H4994" s="3" t="n">
        <v>8</v>
      </c>
      <c r="I4994" s="3" t="n">
        <v>8</v>
      </c>
      <c r="J4994" s="3" t="n">
        <v>31</v>
      </c>
      <c r="K4994" s="3" t="n">
        <v>31</v>
      </c>
      <c r="L4994" s="3" t="n">
        <v>12</v>
      </c>
      <c r="M4994" s="3" t="n">
        <v>12</v>
      </c>
      <c r="N4994" s="3" t="n">
        <v>-1</v>
      </c>
      <c r="O4994" s="3" t="n">
        <v>-1</v>
      </c>
      <c r="P4994" s="3" t="n">
        <v>8.9</v>
      </c>
      <c r="Q4994" s="3" t="n">
        <v>24.2</v>
      </c>
      <c r="R4994" s="3" t="s">
        <v>14606</v>
      </c>
      <c r="S4994" s="4" t="n">
        <v>45747.4966203704</v>
      </c>
      <c r="T4994" s="3" t="s">
        <v>3197</v>
      </c>
      <c r="U4994" s="3" t="s">
        <v>3197</v>
      </c>
      <c r="V4994" s="3" t="n">
        <v>0</v>
      </c>
      <c r="W4994" s="3" t="n">
        <v>0</v>
      </c>
      <c r="X4994" s="3" t="n">
        <v>0</v>
      </c>
      <c r="Y4994" s="3" t="s">
        <v>30</v>
      </c>
      <c r="Z4994" s="3" t="s">
        <v>30</v>
      </c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/>
      <c r="BB4994" s="3"/>
      <c r="BC4994" s="3"/>
      <c r="BD4994" s="3"/>
      <c r="BE4994" s="3"/>
      <c r="BF4994" s="3"/>
      <c r="BG4994" s="3"/>
      <c r="BH4994" s="3"/>
      <c r="BI4994" s="3"/>
      <c r="BJ4994" s="3"/>
    </row>
    <row r="4995" customFormat="false" ht="15.75" hidden="false" customHeight="false" outlineLevel="0" collapsed="false">
      <c r="A4995" s="3" t="n">
        <v>4994</v>
      </c>
      <c r="B4995" s="3" t="s">
        <v>14607</v>
      </c>
      <c r="C4995" s="3" t="s">
        <v>14608</v>
      </c>
      <c r="D4995" s="3" t="n">
        <v>1</v>
      </c>
      <c r="E4995" s="3" t="n">
        <v>16.35162</v>
      </c>
      <c r="F4995" s="3" t="n">
        <v>86</v>
      </c>
      <c r="G4995" s="3" t="n">
        <v>86</v>
      </c>
      <c r="H4995" s="3" t="n">
        <v>11</v>
      </c>
      <c r="I4995" s="3" t="n">
        <v>11</v>
      </c>
      <c r="J4995" s="3" t="n">
        <v>99</v>
      </c>
      <c r="K4995" s="3" t="n">
        <v>99</v>
      </c>
      <c r="L4995" s="3" t="n">
        <v>32</v>
      </c>
      <c r="M4995" s="3" t="n">
        <v>32</v>
      </c>
      <c r="N4995" s="3" t="n">
        <v>-1</v>
      </c>
      <c r="O4995" s="3" t="n">
        <v>-1</v>
      </c>
      <c r="P4995" s="3" t="n">
        <v>8.9</v>
      </c>
      <c r="Q4995" s="3" t="n">
        <v>24.2</v>
      </c>
      <c r="R4995" s="3" t="s">
        <v>14609</v>
      </c>
      <c r="S4995" s="4" t="n">
        <v>45747.4969560185</v>
      </c>
      <c r="T4995" s="3" t="s">
        <v>3197</v>
      </c>
      <c r="U4995" s="3" t="s">
        <v>3197</v>
      </c>
      <c r="V4995" s="3" t="n">
        <v>0</v>
      </c>
      <c r="W4995" s="3" t="n">
        <v>0</v>
      </c>
      <c r="X4995" s="3" t="n">
        <v>0</v>
      </c>
      <c r="Y4995" s="3" t="s">
        <v>30</v>
      </c>
      <c r="Z4995" s="3" t="s">
        <v>30</v>
      </c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  <c r="BD4995" s="3"/>
      <c r="BE4995" s="3"/>
      <c r="BF4995" s="3"/>
      <c r="BG4995" s="3"/>
      <c r="BH4995" s="3"/>
      <c r="BI4995" s="3"/>
      <c r="BJ4995" s="3"/>
    </row>
    <row r="4996" customFormat="false" ht="15.75" hidden="false" customHeight="false" outlineLevel="0" collapsed="false">
      <c r="A4996" s="3" t="n">
        <v>4995</v>
      </c>
      <c r="B4996" s="3" t="s">
        <v>14610</v>
      </c>
      <c r="C4996" s="3" t="s">
        <v>14611</v>
      </c>
      <c r="D4996" s="3" t="n">
        <v>1</v>
      </c>
      <c r="E4996" s="3" t="n">
        <v>16.3711561</v>
      </c>
      <c r="F4996" s="3" t="n">
        <v>86</v>
      </c>
      <c r="G4996" s="3" t="n">
        <v>86</v>
      </c>
      <c r="H4996" s="3" t="n">
        <v>11</v>
      </c>
      <c r="I4996" s="3" t="n">
        <v>11</v>
      </c>
      <c r="J4996" s="3" t="n">
        <v>99</v>
      </c>
      <c r="K4996" s="3" t="n">
        <v>99</v>
      </c>
      <c r="L4996" s="3" t="n">
        <v>32</v>
      </c>
      <c r="M4996" s="3" t="n">
        <v>32</v>
      </c>
      <c r="N4996" s="3" t="n">
        <v>-1</v>
      </c>
      <c r="O4996" s="3" t="n">
        <v>-1</v>
      </c>
      <c r="P4996" s="3" t="n">
        <v>8.9</v>
      </c>
      <c r="Q4996" s="3" t="n">
        <v>24.2</v>
      </c>
      <c r="R4996" s="3" t="s">
        <v>14612</v>
      </c>
      <c r="S4996" s="4" t="n">
        <v>45747.4973842593</v>
      </c>
      <c r="T4996" s="3" t="s">
        <v>3197</v>
      </c>
      <c r="U4996" s="3" t="s">
        <v>3197</v>
      </c>
      <c r="V4996" s="3" t="n">
        <v>0</v>
      </c>
      <c r="W4996" s="3" t="n">
        <v>0</v>
      </c>
      <c r="X4996" s="3" t="n">
        <v>0</v>
      </c>
      <c r="Y4996" s="3" t="s">
        <v>30</v>
      </c>
      <c r="Z4996" s="3" t="s">
        <v>30</v>
      </c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/>
      <c r="BB4996" s="3"/>
      <c r="BC4996" s="3"/>
      <c r="BD4996" s="3"/>
      <c r="BE4996" s="3"/>
      <c r="BF4996" s="3"/>
      <c r="BG4996" s="3"/>
      <c r="BH4996" s="3"/>
      <c r="BI4996" s="3"/>
      <c r="BJ4996" s="3"/>
    </row>
    <row r="4997" customFormat="false" ht="15.75" hidden="false" customHeight="false" outlineLevel="0" collapsed="false">
      <c r="A4997" s="3" t="n">
        <v>4996</v>
      </c>
      <c r="B4997" s="3" t="s">
        <v>14613</v>
      </c>
      <c r="C4997" s="3" t="s">
        <v>14614</v>
      </c>
      <c r="D4997" s="3" t="n">
        <v>1</v>
      </c>
      <c r="E4997" s="3" t="n">
        <v>8.3342626</v>
      </c>
      <c r="F4997" s="3" t="n">
        <v>39</v>
      </c>
      <c r="G4997" s="3" t="n">
        <v>39</v>
      </c>
      <c r="H4997" s="3" t="n">
        <v>8</v>
      </c>
      <c r="I4997" s="3" t="n">
        <v>8</v>
      </c>
      <c r="J4997" s="3" t="n">
        <v>43</v>
      </c>
      <c r="K4997" s="3" t="n">
        <v>43</v>
      </c>
      <c r="L4997" s="3" t="n">
        <v>13</v>
      </c>
      <c r="M4997" s="3" t="n">
        <v>13</v>
      </c>
      <c r="N4997" s="3" t="n">
        <v>-1</v>
      </c>
      <c r="O4997" s="3" t="n">
        <v>-1</v>
      </c>
      <c r="P4997" s="3" t="n">
        <v>8.9</v>
      </c>
      <c r="Q4997" s="3" t="n">
        <v>24.2</v>
      </c>
      <c r="R4997" s="3" t="s">
        <v>14615</v>
      </c>
      <c r="S4997" s="4" t="n">
        <v>45747.4976273148</v>
      </c>
      <c r="T4997" s="3" t="s">
        <v>3197</v>
      </c>
      <c r="U4997" s="3" t="s">
        <v>3197</v>
      </c>
      <c r="V4997" s="3" t="n">
        <v>0</v>
      </c>
      <c r="W4997" s="3" t="n">
        <v>0</v>
      </c>
      <c r="X4997" s="3" t="n">
        <v>0</v>
      </c>
      <c r="Y4997" s="3" t="s">
        <v>30</v>
      </c>
      <c r="Z4997" s="3" t="s">
        <v>30</v>
      </c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3"/>
      <c r="BG4997" s="3"/>
      <c r="BH4997" s="3"/>
      <c r="BI4997" s="3"/>
      <c r="BJ4997" s="3"/>
    </row>
    <row r="4998" customFormat="false" ht="15.75" hidden="false" customHeight="false" outlineLevel="0" collapsed="false">
      <c r="A4998" s="3" t="n">
        <v>4997</v>
      </c>
      <c r="B4998" s="3" t="s">
        <v>14616</v>
      </c>
      <c r="C4998" s="3" t="s">
        <v>14617</v>
      </c>
      <c r="D4998" s="3" t="n">
        <v>1</v>
      </c>
      <c r="E4998" s="3" t="n">
        <v>101.098237</v>
      </c>
      <c r="F4998" s="3" t="n">
        <v>3435</v>
      </c>
      <c r="G4998" s="3" t="n">
        <v>3435</v>
      </c>
      <c r="H4998" s="3" t="n">
        <v>43</v>
      </c>
      <c r="I4998" s="3" t="n">
        <v>43</v>
      </c>
      <c r="J4998" s="3" t="n">
        <v>4703</v>
      </c>
      <c r="K4998" s="3" t="n">
        <v>4703</v>
      </c>
      <c r="L4998" s="3" t="n">
        <v>446</v>
      </c>
      <c r="M4998" s="3" t="n">
        <v>446</v>
      </c>
      <c r="N4998" s="3" t="n">
        <v>-1</v>
      </c>
      <c r="O4998" s="3" t="n">
        <v>-1</v>
      </c>
      <c r="P4998" s="3" t="n">
        <v>8.9</v>
      </c>
      <c r="Q4998" s="3" t="n">
        <v>24.2</v>
      </c>
      <c r="R4998" s="3" t="s">
        <v>14618</v>
      </c>
      <c r="S4998" s="4" t="n">
        <v>45747.4999768519</v>
      </c>
      <c r="T4998" s="3" t="s">
        <v>65</v>
      </c>
      <c r="U4998" s="3" t="s">
        <v>65</v>
      </c>
      <c r="V4998" s="3" t="n">
        <v>0</v>
      </c>
      <c r="W4998" s="3" t="n">
        <v>0</v>
      </c>
      <c r="X4998" s="3" t="n">
        <v>0</v>
      </c>
      <c r="Y4998" s="3" t="s">
        <v>30</v>
      </c>
      <c r="Z4998" s="3" t="s">
        <v>30</v>
      </c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/>
      <c r="BB4998" s="3"/>
      <c r="BC4998" s="3"/>
      <c r="BD4998" s="3"/>
      <c r="BE4998" s="3"/>
      <c r="BF4998" s="3"/>
      <c r="BG4998" s="3"/>
      <c r="BH4998" s="3"/>
      <c r="BI4998" s="3"/>
      <c r="BJ4998" s="3"/>
    </row>
    <row r="4999" customFormat="false" ht="15.75" hidden="false" customHeight="false" outlineLevel="0" collapsed="false">
      <c r="A4999" s="3" t="n">
        <v>4998</v>
      </c>
      <c r="B4999" s="3" t="s">
        <v>14619</v>
      </c>
      <c r="C4999" s="3" t="s">
        <v>14620</v>
      </c>
      <c r="D4999" s="3" t="n">
        <v>1</v>
      </c>
      <c r="E4999" s="3" t="n">
        <v>9.7391639</v>
      </c>
      <c r="F4999" s="3" t="n">
        <v>43</v>
      </c>
      <c r="G4999" s="3" t="n">
        <v>43</v>
      </c>
      <c r="H4999" s="3" t="n">
        <v>3</v>
      </c>
      <c r="I4999" s="3" t="n">
        <v>3</v>
      </c>
      <c r="J4999" s="3" t="n">
        <v>44</v>
      </c>
      <c r="K4999" s="3" t="n">
        <v>44</v>
      </c>
      <c r="L4999" s="3" t="n">
        <v>6</v>
      </c>
      <c r="M4999" s="3" t="n">
        <v>6</v>
      </c>
      <c r="N4999" s="3" t="n">
        <v>-1</v>
      </c>
      <c r="O4999" s="3" t="n">
        <v>-1</v>
      </c>
      <c r="P4999" s="3" t="n">
        <v>8.9</v>
      </c>
      <c r="Q4999" s="3" t="n">
        <v>24.2</v>
      </c>
      <c r="R4999" s="3" t="s">
        <v>14621</v>
      </c>
      <c r="S4999" s="4" t="n">
        <v>45747.5002546296</v>
      </c>
      <c r="T4999" s="3" t="s">
        <v>65</v>
      </c>
      <c r="U4999" s="3" t="s">
        <v>65</v>
      </c>
      <c r="V4999" s="3" t="n">
        <v>0</v>
      </c>
      <c r="W4999" s="3" t="n">
        <v>0</v>
      </c>
      <c r="X4999" s="3" t="n">
        <v>0</v>
      </c>
      <c r="Y4999" s="3" t="s">
        <v>30</v>
      </c>
      <c r="Z4999" s="3" t="s">
        <v>30</v>
      </c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  <c r="BD4999" s="3"/>
      <c r="BE4999" s="3"/>
      <c r="BF4999" s="3"/>
      <c r="BG4999" s="3"/>
      <c r="BH4999" s="3"/>
      <c r="BI4999" s="3"/>
      <c r="BJ4999" s="3"/>
    </row>
    <row r="5000" customFormat="false" ht="15.75" hidden="false" customHeight="false" outlineLevel="0" collapsed="false">
      <c r="A5000" s="3" t="n">
        <v>4999</v>
      </c>
      <c r="B5000" s="3" t="s">
        <v>14622</v>
      </c>
      <c r="C5000" s="3" t="s">
        <v>14623</v>
      </c>
      <c r="D5000" s="3" t="n">
        <v>1</v>
      </c>
      <c r="E5000" s="3" t="n">
        <v>22.9756321</v>
      </c>
      <c r="F5000" s="3" t="n">
        <v>110</v>
      </c>
      <c r="G5000" s="3" t="n">
        <v>110</v>
      </c>
      <c r="H5000" s="3" t="n">
        <v>15</v>
      </c>
      <c r="I5000" s="3" t="n">
        <v>15</v>
      </c>
      <c r="J5000" s="3" t="n">
        <v>131</v>
      </c>
      <c r="K5000" s="3" t="n">
        <v>131</v>
      </c>
      <c r="L5000" s="3" t="n">
        <v>18</v>
      </c>
      <c r="M5000" s="3" t="n">
        <v>18</v>
      </c>
      <c r="N5000" s="3" t="n">
        <v>-1</v>
      </c>
      <c r="O5000" s="3" t="n">
        <v>-1</v>
      </c>
      <c r="P5000" s="3" t="n">
        <v>9</v>
      </c>
      <c r="Q5000" s="3" t="n">
        <v>24.2</v>
      </c>
      <c r="R5000" s="3" t="s">
        <v>14624</v>
      </c>
      <c r="S5000" s="4" t="n">
        <v>45747.5006828704</v>
      </c>
      <c r="T5000" s="3" t="s">
        <v>1920</v>
      </c>
      <c r="U5000" s="3" t="s">
        <v>1920</v>
      </c>
      <c r="V5000" s="3" t="n">
        <v>0</v>
      </c>
      <c r="W5000" s="3" t="n">
        <v>0</v>
      </c>
      <c r="X5000" s="3" t="n">
        <v>0</v>
      </c>
      <c r="Y5000" s="3" t="s">
        <v>30</v>
      </c>
      <c r="Z5000" s="3" t="s">
        <v>30</v>
      </c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/>
      <c r="BB5000" s="3"/>
      <c r="BC5000" s="3"/>
      <c r="BD5000" s="3"/>
      <c r="BE5000" s="3"/>
      <c r="BF5000" s="3"/>
      <c r="BG5000" s="3"/>
      <c r="BH5000" s="3"/>
      <c r="BI5000" s="3"/>
      <c r="BJ5000" s="3"/>
    </row>
    <row r="5001" customFormat="false" ht="15.75" hidden="false" customHeight="false" outlineLevel="0" collapsed="false">
      <c r="A5001" s="3" t="n">
        <v>5000</v>
      </c>
      <c r="B5001" s="3" t="s">
        <v>14625</v>
      </c>
      <c r="C5001" s="3" t="s">
        <v>14626</v>
      </c>
      <c r="D5001" s="3" t="n">
        <v>1</v>
      </c>
      <c r="E5001" s="3" t="n">
        <v>9.4367759</v>
      </c>
      <c r="F5001" s="3" t="n">
        <v>40</v>
      </c>
      <c r="G5001" s="3" t="n">
        <v>40</v>
      </c>
      <c r="H5001" s="3" t="n">
        <v>5</v>
      </c>
      <c r="I5001" s="3" t="n">
        <v>5</v>
      </c>
      <c r="J5001" s="3" t="n">
        <v>44</v>
      </c>
      <c r="K5001" s="3" t="n">
        <v>44</v>
      </c>
      <c r="L5001" s="3" t="n">
        <v>10</v>
      </c>
      <c r="M5001" s="3" t="n">
        <v>10</v>
      </c>
      <c r="N5001" s="3" t="n">
        <v>-1</v>
      </c>
      <c r="O5001" s="3" t="n">
        <v>-1</v>
      </c>
      <c r="P5001" s="3" t="n">
        <v>9</v>
      </c>
      <c r="Q5001" s="3" t="n">
        <v>24.2</v>
      </c>
      <c r="R5001" s="3" t="s">
        <v>14627</v>
      </c>
      <c r="S5001" s="4" t="n">
        <v>45747.5009259259</v>
      </c>
      <c r="T5001" s="3" t="s">
        <v>256</v>
      </c>
      <c r="U5001" s="3" t="s">
        <v>256</v>
      </c>
      <c r="V5001" s="3" t="n">
        <v>0</v>
      </c>
      <c r="W5001" s="3" t="n">
        <v>0</v>
      </c>
      <c r="X5001" s="3" t="n">
        <v>0</v>
      </c>
      <c r="Y5001" s="3" t="s">
        <v>30</v>
      </c>
      <c r="Z5001" s="3" t="s">
        <v>30</v>
      </c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  <c r="BD5001" s="3"/>
      <c r="BE5001" s="3"/>
      <c r="BF5001" s="3"/>
      <c r="BG5001" s="3"/>
      <c r="BH5001" s="3"/>
      <c r="BI5001" s="3"/>
      <c r="BJ5001" s="3"/>
    </row>
    <row r="5002" customFormat="false" ht="15.75" hidden="false" customHeight="false" outlineLevel="0" collapsed="false">
      <c r="A5002" s="3" t="n">
        <v>5001</v>
      </c>
      <c r="B5002" s="3" t="s">
        <v>14628</v>
      </c>
      <c r="C5002" s="3" t="s">
        <v>14629</v>
      </c>
      <c r="D5002" s="3" t="n">
        <v>1</v>
      </c>
      <c r="E5002" s="3" t="n">
        <v>20.8435509</v>
      </c>
      <c r="F5002" s="3" t="n">
        <v>70</v>
      </c>
      <c r="G5002" s="3" t="n">
        <v>70</v>
      </c>
      <c r="H5002" s="3" t="n">
        <v>15</v>
      </c>
      <c r="I5002" s="3" t="n">
        <v>15</v>
      </c>
      <c r="J5002" s="3" t="n">
        <v>91</v>
      </c>
      <c r="K5002" s="3" t="n">
        <v>91</v>
      </c>
      <c r="L5002" s="3" t="n">
        <v>13</v>
      </c>
      <c r="M5002" s="3" t="n">
        <v>13</v>
      </c>
      <c r="N5002" s="3" t="n">
        <v>-1</v>
      </c>
      <c r="O5002" s="3" t="n">
        <v>-1</v>
      </c>
      <c r="P5002" s="3" t="n">
        <v>9</v>
      </c>
      <c r="Q5002" s="3" t="n">
        <v>24.2</v>
      </c>
      <c r="R5002" s="3" t="s">
        <v>14630</v>
      </c>
      <c r="S5002" s="4" t="n">
        <v>45746.9556018519</v>
      </c>
      <c r="T5002" s="3" t="s">
        <v>3197</v>
      </c>
      <c r="U5002" s="3" t="s">
        <v>3197</v>
      </c>
      <c r="V5002" s="3" t="n">
        <v>0</v>
      </c>
      <c r="W5002" s="3" t="n">
        <v>0</v>
      </c>
      <c r="X5002" s="3" t="n">
        <v>0</v>
      </c>
      <c r="Y5002" s="3" t="s">
        <v>30</v>
      </c>
      <c r="Z5002" s="3" t="s">
        <v>30</v>
      </c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/>
      <c r="BB5002" s="3"/>
      <c r="BC5002" s="3"/>
      <c r="BD5002" s="3"/>
      <c r="BE5002" s="3"/>
      <c r="BF5002" s="3"/>
      <c r="BG5002" s="3"/>
      <c r="BH5002" s="3"/>
      <c r="BI5002" s="3"/>
      <c r="BJ5002" s="3"/>
    </row>
    <row r="5003" customFormat="false" ht="15.75" hidden="false" customHeight="false" outlineLevel="0" collapsed="false">
      <c r="A5003" s="3" t="n">
        <v>5002</v>
      </c>
      <c r="B5003" s="3" t="s">
        <v>14631</v>
      </c>
      <c r="C5003" s="3" t="s">
        <v>14632</v>
      </c>
      <c r="D5003" s="3" t="n">
        <v>1</v>
      </c>
      <c r="E5003" s="3" t="n">
        <v>22.5298624</v>
      </c>
      <c r="F5003" s="3" t="n">
        <v>261</v>
      </c>
      <c r="G5003" s="3" t="n">
        <v>261</v>
      </c>
      <c r="H5003" s="3" t="n">
        <v>13</v>
      </c>
      <c r="I5003" s="3" t="n">
        <v>13</v>
      </c>
      <c r="J5003" s="3" t="n">
        <v>287</v>
      </c>
      <c r="K5003" s="3" t="n">
        <v>287</v>
      </c>
      <c r="L5003" s="3" t="n">
        <v>43</v>
      </c>
      <c r="M5003" s="3" t="n">
        <v>43</v>
      </c>
      <c r="N5003" s="3" t="n">
        <v>-1</v>
      </c>
      <c r="O5003" s="3" t="n">
        <v>-1</v>
      </c>
      <c r="P5003" s="3" t="n">
        <v>9</v>
      </c>
      <c r="Q5003" s="3" t="n">
        <v>24.2</v>
      </c>
      <c r="R5003" s="3" t="s">
        <v>14633</v>
      </c>
      <c r="S5003" s="4" t="n">
        <v>45746.9560185185</v>
      </c>
      <c r="T5003" s="3" t="s">
        <v>1920</v>
      </c>
      <c r="U5003" s="3" t="s">
        <v>1920</v>
      </c>
      <c r="V5003" s="3" t="n">
        <v>0</v>
      </c>
      <c r="W5003" s="3" t="n">
        <v>0</v>
      </c>
      <c r="X5003" s="3" t="n">
        <v>0</v>
      </c>
      <c r="Y5003" s="3" t="s">
        <v>30</v>
      </c>
      <c r="Z5003" s="3" t="s">
        <v>30</v>
      </c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  <c r="BD5003" s="3"/>
      <c r="BE5003" s="3"/>
      <c r="BF5003" s="3"/>
      <c r="BG5003" s="3"/>
      <c r="BH5003" s="3"/>
      <c r="BI5003" s="3"/>
      <c r="BJ5003" s="3"/>
    </row>
    <row r="5004" customFormat="false" ht="15.75" hidden="false" customHeight="false" outlineLevel="0" collapsed="false">
      <c r="A5004" s="3" t="n">
        <v>5003</v>
      </c>
      <c r="B5004" s="3" t="s">
        <v>14634</v>
      </c>
      <c r="C5004" s="3" t="s">
        <v>14635</v>
      </c>
      <c r="D5004" s="3" t="n">
        <v>1</v>
      </c>
      <c r="E5004" s="3" t="n">
        <v>3.5792805</v>
      </c>
      <c r="F5004" s="3" t="n">
        <v>27</v>
      </c>
      <c r="G5004" s="3" t="n">
        <v>27</v>
      </c>
      <c r="H5004" s="3" t="n">
        <v>3</v>
      </c>
      <c r="I5004" s="3" t="n">
        <v>3</v>
      </c>
      <c r="J5004" s="3" t="n">
        <v>26</v>
      </c>
      <c r="K5004" s="3" t="n">
        <v>26</v>
      </c>
      <c r="L5004" s="3" t="n">
        <v>4</v>
      </c>
      <c r="M5004" s="3" t="n">
        <v>4</v>
      </c>
      <c r="N5004" s="3" t="n">
        <v>-1</v>
      </c>
      <c r="O5004" s="3" t="n">
        <v>-1</v>
      </c>
      <c r="P5004" s="3" t="n">
        <v>9</v>
      </c>
      <c r="Q5004" s="3" t="n">
        <v>24.2</v>
      </c>
      <c r="R5004" s="3" t="s">
        <v>14636</v>
      </c>
      <c r="S5004" s="4" t="n">
        <v>45746.9561574074</v>
      </c>
      <c r="T5004" s="3" t="s">
        <v>65</v>
      </c>
      <c r="U5004" s="3" t="s">
        <v>65</v>
      </c>
      <c r="V5004" s="3" t="n">
        <v>0</v>
      </c>
      <c r="W5004" s="3" t="n">
        <v>0</v>
      </c>
      <c r="X5004" s="3" t="n">
        <v>0</v>
      </c>
      <c r="Y5004" s="3" t="s">
        <v>30</v>
      </c>
      <c r="Z5004" s="3" t="s">
        <v>30</v>
      </c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/>
      <c r="BB5004" s="3"/>
      <c r="BC5004" s="3"/>
      <c r="BD5004" s="3"/>
      <c r="BE5004" s="3"/>
      <c r="BF5004" s="3"/>
      <c r="BG5004" s="3"/>
      <c r="BH5004" s="3"/>
      <c r="BI5004" s="3"/>
      <c r="BJ5004" s="3"/>
    </row>
    <row r="5005" customFormat="false" ht="15.75" hidden="false" customHeight="false" outlineLevel="0" collapsed="false">
      <c r="A5005" s="3" t="n">
        <v>5004</v>
      </c>
      <c r="B5005" s="3" t="s">
        <v>14637</v>
      </c>
      <c r="C5005" s="3" t="s">
        <v>14638</v>
      </c>
      <c r="D5005" s="3" t="n">
        <v>1</v>
      </c>
      <c r="E5005" s="3" t="n">
        <v>4.8188742</v>
      </c>
      <c r="F5005" s="3" t="n">
        <v>27</v>
      </c>
      <c r="G5005" s="3" t="n">
        <v>27</v>
      </c>
      <c r="H5005" s="3" t="n">
        <v>8</v>
      </c>
      <c r="I5005" s="3" t="n">
        <v>8</v>
      </c>
      <c r="J5005" s="3" t="n">
        <v>32</v>
      </c>
      <c r="K5005" s="3" t="n">
        <v>32</v>
      </c>
      <c r="L5005" s="3" t="n">
        <v>5</v>
      </c>
      <c r="M5005" s="3" t="n">
        <v>5</v>
      </c>
      <c r="N5005" s="3" t="n">
        <v>0</v>
      </c>
      <c r="O5005" s="3" t="n">
        <v>-1</v>
      </c>
      <c r="P5005" s="3" t="n">
        <v>9</v>
      </c>
      <c r="Q5005" s="3" t="n">
        <v>24.2</v>
      </c>
      <c r="R5005" s="3" t="s">
        <v>14639</v>
      </c>
      <c r="S5005" s="4" t="n">
        <v>45746.956412037</v>
      </c>
      <c r="T5005" s="3" t="s">
        <v>1920</v>
      </c>
      <c r="U5005" s="3" t="s">
        <v>1920</v>
      </c>
      <c r="V5005" s="3" t="n">
        <v>1</v>
      </c>
      <c r="W5005" s="3" t="n">
        <v>0</v>
      </c>
      <c r="X5005" s="3" t="n">
        <v>0</v>
      </c>
      <c r="Y5005" s="3" t="s">
        <v>30</v>
      </c>
      <c r="Z5005" s="3" t="s">
        <v>30</v>
      </c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  <c r="BD5005" s="3"/>
      <c r="BE5005" s="3"/>
      <c r="BF5005" s="3"/>
      <c r="BG5005" s="3"/>
      <c r="BH5005" s="3"/>
      <c r="BI5005" s="3"/>
      <c r="BJ5005" s="3"/>
    </row>
    <row r="5006" customFormat="false" ht="15.75" hidden="false" customHeight="false" outlineLevel="0" collapsed="false">
      <c r="A5006" s="3" t="n">
        <v>5005</v>
      </c>
      <c r="B5006" s="3" t="s">
        <v>14640</v>
      </c>
      <c r="C5006" s="3" t="s">
        <v>14641</v>
      </c>
      <c r="D5006" s="3" t="n">
        <v>1</v>
      </c>
      <c r="E5006" s="3" t="n">
        <v>4.642887</v>
      </c>
      <c r="F5006" s="3" t="n">
        <v>21</v>
      </c>
      <c r="G5006" s="3" t="n">
        <v>21</v>
      </c>
      <c r="H5006" s="3" t="n">
        <v>7</v>
      </c>
      <c r="I5006" s="3" t="n">
        <v>7</v>
      </c>
      <c r="J5006" s="3" t="n">
        <v>23</v>
      </c>
      <c r="K5006" s="3" t="n">
        <v>23</v>
      </c>
      <c r="L5006" s="3" t="n">
        <v>4</v>
      </c>
      <c r="M5006" s="3" t="n">
        <v>4</v>
      </c>
      <c r="N5006" s="3" t="n">
        <v>-1</v>
      </c>
      <c r="O5006" s="3" t="n">
        <v>-1</v>
      </c>
      <c r="P5006" s="3" t="n">
        <v>9</v>
      </c>
      <c r="Q5006" s="3" t="n">
        <v>24.2</v>
      </c>
      <c r="R5006" s="3" t="s">
        <v>14642</v>
      </c>
      <c r="S5006" s="4" t="n">
        <v>45746.9565277778</v>
      </c>
      <c r="T5006" s="3" t="s">
        <v>1920</v>
      </c>
      <c r="U5006" s="3" t="s">
        <v>1920</v>
      </c>
      <c r="V5006" s="3" t="n">
        <v>0</v>
      </c>
      <c r="W5006" s="3" t="n">
        <v>0</v>
      </c>
      <c r="X5006" s="3" t="n">
        <v>0</v>
      </c>
      <c r="Y5006" s="3" t="s">
        <v>30</v>
      </c>
      <c r="Z5006" s="3" t="s">
        <v>30</v>
      </c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3"/>
      <c r="BG5006" s="3"/>
      <c r="BH5006" s="3"/>
      <c r="BI5006" s="3"/>
      <c r="BJ5006" s="3"/>
    </row>
    <row r="5007" customFormat="false" ht="15.75" hidden="false" customHeight="false" outlineLevel="0" collapsed="false">
      <c r="A5007" s="3" t="n">
        <v>5006</v>
      </c>
      <c r="B5007" s="3" t="s">
        <v>14643</v>
      </c>
      <c r="C5007" s="3" t="s">
        <v>14644</v>
      </c>
      <c r="D5007" s="3" t="n">
        <v>1</v>
      </c>
      <c r="E5007" s="3" t="n">
        <v>5.5909541</v>
      </c>
      <c r="F5007" s="3" t="n">
        <v>32</v>
      </c>
      <c r="G5007" s="3" t="n">
        <v>32</v>
      </c>
      <c r="H5007" s="3" t="n">
        <v>9</v>
      </c>
      <c r="I5007" s="3" t="n">
        <v>9</v>
      </c>
      <c r="J5007" s="3" t="n">
        <v>38</v>
      </c>
      <c r="K5007" s="3" t="n">
        <v>38</v>
      </c>
      <c r="L5007" s="3" t="n">
        <v>7</v>
      </c>
      <c r="M5007" s="3" t="n">
        <v>7</v>
      </c>
      <c r="N5007" s="3" t="n">
        <v>-1</v>
      </c>
      <c r="O5007" s="3" t="n">
        <v>-1</v>
      </c>
      <c r="P5007" s="3" t="n">
        <v>9</v>
      </c>
      <c r="Q5007" s="3" t="n">
        <v>24.2</v>
      </c>
      <c r="R5007" s="3" t="s">
        <v>14645</v>
      </c>
      <c r="S5007" s="4" t="n">
        <v>45746.9566666667</v>
      </c>
      <c r="T5007" s="3" t="s">
        <v>1920</v>
      </c>
      <c r="U5007" s="3" t="s">
        <v>1920</v>
      </c>
      <c r="V5007" s="3" t="n">
        <v>0</v>
      </c>
      <c r="W5007" s="3" t="n">
        <v>0</v>
      </c>
      <c r="X5007" s="3" t="n">
        <v>0</v>
      </c>
      <c r="Y5007" s="3" t="s">
        <v>30</v>
      </c>
      <c r="Z5007" s="3" t="s">
        <v>30</v>
      </c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/>
      <c r="BB5007" s="3"/>
      <c r="BC5007" s="3"/>
      <c r="BD5007" s="3"/>
      <c r="BE5007" s="3"/>
      <c r="BF5007" s="3"/>
      <c r="BG5007" s="3"/>
      <c r="BH5007" s="3"/>
      <c r="BI5007" s="3"/>
      <c r="BJ5007" s="3"/>
    </row>
    <row r="5008" customFormat="false" ht="15.75" hidden="false" customHeight="false" outlineLevel="0" collapsed="false">
      <c r="A5008" s="3" t="n">
        <v>5007</v>
      </c>
      <c r="B5008" s="3" t="s">
        <v>14646</v>
      </c>
      <c r="C5008" s="3" t="s">
        <v>14647</v>
      </c>
      <c r="D5008" s="3" t="n">
        <v>1</v>
      </c>
      <c r="E5008" s="3" t="n">
        <v>11.6500164</v>
      </c>
      <c r="F5008" s="3" t="n">
        <v>77</v>
      </c>
      <c r="G5008" s="3" t="n">
        <v>77</v>
      </c>
      <c r="H5008" s="3" t="n">
        <v>8</v>
      </c>
      <c r="I5008" s="3" t="n">
        <v>8</v>
      </c>
      <c r="J5008" s="3" t="n">
        <v>120</v>
      </c>
      <c r="K5008" s="3" t="n">
        <v>120</v>
      </c>
      <c r="L5008" s="3" t="n">
        <v>8</v>
      </c>
      <c r="M5008" s="3" t="n">
        <v>8</v>
      </c>
      <c r="N5008" s="3" t="n">
        <v>-1</v>
      </c>
      <c r="O5008" s="3" t="n">
        <v>-1</v>
      </c>
      <c r="P5008" s="3" t="n">
        <v>9</v>
      </c>
      <c r="Q5008" s="3" t="n">
        <v>24.2</v>
      </c>
      <c r="R5008" s="3" t="s">
        <v>14648</v>
      </c>
      <c r="S5008" s="4" t="n">
        <v>45746.9568865741</v>
      </c>
      <c r="T5008" s="3" t="s">
        <v>1920</v>
      </c>
      <c r="U5008" s="3" t="s">
        <v>1920</v>
      </c>
      <c r="V5008" s="3" t="n">
        <v>0</v>
      </c>
      <c r="W5008" s="3" t="n">
        <v>0</v>
      </c>
      <c r="X5008" s="3" t="n">
        <v>0</v>
      </c>
      <c r="Y5008" s="3" t="s">
        <v>30</v>
      </c>
      <c r="Z5008" s="3" t="s">
        <v>30</v>
      </c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/>
      <c r="BB5008" s="3"/>
      <c r="BC5008" s="3"/>
      <c r="BD5008" s="3"/>
      <c r="BE5008" s="3"/>
      <c r="BF5008" s="3"/>
      <c r="BG5008" s="3"/>
      <c r="BH5008" s="3"/>
      <c r="BI5008" s="3"/>
      <c r="BJ5008" s="3"/>
    </row>
    <row r="5009" customFormat="false" ht="15.75" hidden="false" customHeight="false" outlineLevel="0" collapsed="false">
      <c r="A5009" s="3" t="n">
        <v>5008</v>
      </c>
      <c r="B5009" s="3" t="s">
        <v>14649</v>
      </c>
      <c r="C5009" s="3" t="s">
        <v>14650</v>
      </c>
      <c r="D5009" s="3" t="n">
        <v>1</v>
      </c>
      <c r="E5009" s="3" t="n">
        <v>5.2599209</v>
      </c>
      <c r="F5009" s="3" t="n">
        <v>18</v>
      </c>
      <c r="G5009" s="3" t="n">
        <v>18</v>
      </c>
      <c r="H5009" s="3" t="n">
        <v>7</v>
      </c>
      <c r="I5009" s="3" t="n">
        <v>7</v>
      </c>
      <c r="J5009" s="3" t="n">
        <v>22</v>
      </c>
      <c r="K5009" s="3" t="n">
        <v>22</v>
      </c>
      <c r="L5009" s="3" t="n">
        <v>3</v>
      </c>
      <c r="M5009" s="3" t="n">
        <v>3</v>
      </c>
      <c r="N5009" s="3" t="n">
        <v>-1</v>
      </c>
      <c r="O5009" s="3" t="n">
        <v>-1</v>
      </c>
      <c r="P5009" s="3" t="n">
        <v>9</v>
      </c>
      <c r="Q5009" s="3" t="n">
        <v>24.2</v>
      </c>
      <c r="R5009" s="3" t="s">
        <v>14651</v>
      </c>
      <c r="S5009" s="4" t="n">
        <v>45746.9570138889</v>
      </c>
      <c r="T5009" s="3" t="s">
        <v>1920</v>
      </c>
      <c r="U5009" s="3" t="s">
        <v>1920</v>
      </c>
      <c r="V5009" s="3" t="n">
        <v>0</v>
      </c>
      <c r="W5009" s="3" t="n">
        <v>0</v>
      </c>
      <c r="X5009" s="3" t="n">
        <v>0</v>
      </c>
      <c r="Y5009" s="3" t="s">
        <v>30</v>
      </c>
      <c r="Z5009" s="3" t="s">
        <v>30</v>
      </c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  <c r="BD5009" s="3"/>
      <c r="BE5009" s="3"/>
      <c r="BF5009" s="3"/>
      <c r="BG5009" s="3"/>
      <c r="BH5009" s="3"/>
      <c r="BI5009" s="3"/>
      <c r="BJ5009" s="3"/>
    </row>
    <row r="5010" customFormat="false" ht="15.75" hidden="false" customHeight="false" outlineLevel="0" collapsed="false">
      <c r="A5010" s="3" t="n">
        <v>5009</v>
      </c>
      <c r="B5010" s="3" t="s">
        <v>14652</v>
      </c>
      <c r="C5010" s="3" t="s">
        <v>14653</v>
      </c>
      <c r="D5010" s="3" t="n">
        <v>1</v>
      </c>
      <c r="E5010" s="3" t="n">
        <v>7.4410506</v>
      </c>
      <c r="F5010" s="3" t="n">
        <v>48</v>
      </c>
      <c r="G5010" s="3" t="n">
        <v>48</v>
      </c>
      <c r="H5010" s="3" t="n">
        <v>9</v>
      </c>
      <c r="I5010" s="3" t="n">
        <v>9</v>
      </c>
      <c r="J5010" s="3" t="n">
        <v>62</v>
      </c>
      <c r="K5010" s="3" t="n">
        <v>62</v>
      </c>
      <c r="L5010" s="3" t="n">
        <v>8</v>
      </c>
      <c r="M5010" s="3" t="n">
        <v>8</v>
      </c>
      <c r="N5010" s="3" t="n">
        <v>-1</v>
      </c>
      <c r="O5010" s="3" t="n">
        <v>-1</v>
      </c>
      <c r="P5010" s="3" t="n">
        <v>9</v>
      </c>
      <c r="Q5010" s="3" t="n">
        <v>24.2</v>
      </c>
      <c r="R5010" s="3" t="s">
        <v>14654</v>
      </c>
      <c r="S5010" s="4" t="n">
        <v>45746.9571759259</v>
      </c>
      <c r="T5010" s="3" t="s">
        <v>1920</v>
      </c>
      <c r="U5010" s="3" t="s">
        <v>1920</v>
      </c>
      <c r="V5010" s="3" t="n">
        <v>0</v>
      </c>
      <c r="W5010" s="3" t="n">
        <v>0</v>
      </c>
      <c r="X5010" s="3" t="n">
        <v>0</v>
      </c>
      <c r="Y5010" s="3" t="s">
        <v>30</v>
      </c>
      <c r="Z5010" s="3" t="s">
        <v>30</v>
      </c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/>
      <c r="BB5010" s="3"/>
      <c r="BC5010" s="3"/>
      <c r="BD5010" s="3"/>
      <c r="BE5010" s="3"/>
      <c r="BF5010" s="3"/>
      <c r="BG5010" s="3"/>
      <c r="BH5010" s="3"/>
      <c r="BI5010" s="3"/>
      <c r="BJ5010" s="3"/>
    </row>
    <row r="5011" customFormat="false" ht="15.75" hidden="false" customHeight="false" outlineLevel="0" collapsed="false">
      <c r="A5011" s="3" t="n">
        <v>5010</v>
      </c>
      <c r="B5011" s="3" t="s">
        <v>14655</v>
      </c>
      <c r="C5011" s="3" t="s">
        <v>14656</v>
      </c>
      <c r="D5011" s="3" t="n">
        <v>1</v>
      </c>
      <c r="E5011" s="3" t="n">
        <v>6.2294556</v>
      </c>
      <c r="F5011" s="3" t="n">
        <v>30</v>
      </c>
      <c r="G5011" s="3" t="n">
        <v>30</v>
      </c>
      <c r="H5011" s="3" t="n">
        <v>9</v>
      </c>
      <c r="I5011" s="3" t="n">
        <v>9</v>
      </c>
      <c r="J5011" s="3" t="n">
        <v>35</v>
      </c>
      <c r="K5011" s="3" t="n">
        <v>35</v>
      </c>
      <c r="L5011" s="3" t="n">
        <v>7</v>
      </c>
      <c r="M5011" s="3" t="n">
        <v>7</v>
      </c>
      <c r="N5011" s="3" t="n">
        <v>-1</v>
      </c>
      <c r="O5011" s="3" t="n">
        <v>-1</v>
      </c>
      <c r="P5011" s="3" t="n">
        <v>9</v>
      </c>
      <c r="Q5011" s="3" t="n">
        <v>24.2</v>
      </c>
      <c r="R5011" s="3" t="s">
        <v>14657</v>
      </c>
      <c r="S5011" s="4" t="n">
        <v>45746.9573148148</v>
      </c>
      <c r="T5011" s="3" t="s">
        <v>1920</v>
      </c>
      <c r="U5011" s="3" t="s">
        <v>1920</v>
      </c>
      <c r="V5011" s="3" t="n">
        <v>0</v>
      </c>
      <c r="W5011" s="3" t="n">
        <v>0</v>
      </c>
      <c r="X5011" s="3" t="n">
        <v>0</v>
      </c>
      <c r="Y5011" s="3" t="s">
        <v>30</v>
      </c>
      <c r="Z5011" s="3" t="s">
        <v>30</v>
      </c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/>
      <c r="BB5011" s="3"/>
      <c r="BC5011" s="3"/>
      <c r="BD5011" s="3"/>
      <c r="BE5011" s="3"/>
      <c r="BF5011" s="3"/>
      <c r="BG5011" s="3"/>
      <c r="BH5011" s="3"/>
      <c r="BI5011" s="3"/>
      <c r="BJ5011" s="3"/>
    </row>
    <row r="5012" customFormat="false" ht="15.75" hidden="false" customHeight="false" outlineLevel="0" collapsed="false">
      <c r="A5012" s="3" t="n">
        <v>5011</v>
      </c>
      <c r="B5012" s="3" t="s">
        <v>14658</v>
      </c>
      <c r="C5012" s="3" t="s">
        <v>14659</v>
      </c>
      <c r="D5012" s="3" t="n">
        <v>1</v>
      </c>
      <c r="E5012" s="3" t="n">
        <v>18.3463926</v>
      </c>
      <c r="F5012" s="3" t="n">
        <v>119</v>
      </c>
      <c r="G5012" s="3" t="n">
        <v>119</v>
      </c>
      <c r="H5012" s="3" t="n">
        <v>11</v>
      </c>
      <c r="I5012" s="3" t="n">
        <v>11</v>
      </c>
      <c r="J5012" s="3" t="n">
        <v>127</v>
      </c>
      <c r="K5012" s="3" t="n">
        <v>127</v>
      </c>
      <c r="L5012" s="3" t="n">
        <v>26</v>
      </c>
      <c r="M5012" s="3" t="n">
        <v>26</v>
      </c>
      <c r="N5012" s="3" t="n">
        <v>-1</v>
      </c>
      <c r="O5012" s="3" t="n">
        <v>-1</v>
      </c>
      <c r="P5012" s="3" t="n">
        <v>9</v>
      </c>
      <c r="Q5012" s="3" t="n">
        <v>24.2</v>
      </c>
      <c r="R5012" s="3" t="s">
        <v>14660</v>
      </c>
      <c r="S5012" s="4" t="n">
        <v>45746.9576273148</v>
      </c>
      <c r="T5012" s="3" t="s">
        <v>1920</v>
      </c>
      <c r="U5012" s="3" t="s">
        <v>1920</v>
      </c>
      <c r="V5012" s="3" t="n">
        <v>0</v>
      </c>
      <c r="W5012" s="3" t="n">
        <v>0</v>
      </c>
      <c r="X5012" s="3" t="n">
        <v>0</v>
      </c>
      <c r="Y5012" s="3" t="s">
        <v>30</v>
      </c>
      <c r="Z5012" s="3" t="s">
        <v>30</v>
      </c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  <c r="BD5012" s="3"/>
      <c r="BE5012" s="3"/>
      <c r="BF5012" s="3"/>
      <c r="BG5012" s="3"/>
      <c r="BH5012" s="3"/>
      <c r="BI5012" s="3"/>
      <c r="BJ5012" s="3"/>
    </row>
    <row r="5013" customFormat="false" ht="15.75" hidden="false" customHeight="false" outlineLevel="0" collapsed="false">
      <c r="A5013" s="3" t="n">
        <v>5012</v>
      </c>
      <c r="B5013" s="3" t="s">
        <v>14661</v>
      </c>
      <c r="C5013" s="3" t="s">
        <v>14662</v>
      </c>
      <c r="D5013" s="3" t="n">
        <v>1</v>
      </c>
      <c r="E5013" s="3" t="n">
        <v>4.6708758</v>
      </c>
      <c r="F5013" s="3" t="n">
        <v>25</v>
      </c>
      <c r="G5013" s="3" t="n">
        <v>25</v>
      </c>
      <c r="H5013" s="3" t="n">
        <v>7</v>
      </c>
      <c r="I5013" s="3" t="n">
        <v>7</v>
      </c>
      <c r="J5013" s="3" t="n">
        <v>27</v>
      </c>
      <c r="K5013" s="3" t="n">
        <v>27</v>
      </c>
      <c r="L5013" s="3" t="n">
        <v>7</v>
      </c>
      <c r="M5013" s="3" t="n">
        <v>7</v>
      </c>
      <c r="N5013" s="3" t="n">
        <v>-1</v>
      </c>
      <c r="O5013" s="3" t="n">
        <v>-1</v>
      </c>
      <c r="P5013" s="3" t="n">
        <v>9</v>
      </c>
      <c r="Q5013" s="3" t="n">
        <v>24.2</v>
      </c>
      <c r="R5013" s="3" t="s">
        <v>14663</v>
      </c>
      <c r="S5013" s="4" t="n">
        <v>45746.9577430556</v>
      </c>
      <c r="T5013" s="3" t="s">
        <v>3197</v>
      </c>
      <c r="U5013" s="3" t="s">
        <v>3197</v>
      </c>
      <c r="V5013" s="3" t="n">
        <v>0</v>
      </c>
      <c r="W5013" s="3" t="n">
        <v>0</v>
      </c>
      <c r="X5013" s="3" t="n">
        <v>0</v>
      </c>
      <c r="Y5013" s="3" t="s">
        <v>30</v>
      </c>
      <c r="Z5013" s="3" t="s">
        <v>30</v>
      </c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  <c r="BD5013" s="3"/>
      <c r="BE5013" s="3"/>
      <c r="BF5013" s="3"/>
      <c r="BG5013" s="3"/>
      <c r="BH5013" s="3"/>
      <c r="BI5013" s="3"/>
      <c r="BJ5013" s="3"/>
    </row>
    <row r="5014" customFormat="false" ht="15.75" hidden="false" customHeight="false" outlineLevel="0" collapsed="false">
      <c r="A5014" s="3" t="n">
        <v>5013</v>
      </c>
      <c r="B5014" s="3" t="s">
        <v>14664</v>
      </c>
      <c r="C5014" s="3" t="s">
        <v>14665</v>
      </c>
      <c r="D5014" s="3" t="n">
        <v>1</v>
      </c>
      <c r="E5014" s="3" t="n">
        <v>6.8238889</v>
      </c>
      <c r="F5014" s="3" t="n">
        <v>40</v>
      </c>
      <c r="G5014" s="3" t="n">
        <v>40</v>
      </c>
      <c r="H5014" s="3" t="n">
        <v>11</v>
      </c>
      <c r="I5014" s="3" t="n">
        <v>11</v>
      </c>
      <c r="J5014" s="3" t="n">
        <v>46</v>
      </c>
      <c r="K5014" s="3" t="n">
        <v>46</v>
      </c>
      <c r="L5014" s="3" t="n">
        <v>9</v>
      </c>
      <c r="M5014" s="3" t="n">
        <v>9</v>
      </c>
      <c r="N5014" s="3" t="n">
        <v>-1</v>
      </c>
      <c r="O5014" s="3" t="n">
        <v>-1</v>
      </c>
      <c r="P5014" s="3" t="n">
        <v>9</v>
      </c>
      <c r="Q5014" s="3" t="n">
        <v>24.2</v>
      </c>
      <c r="R5014" s="3" t="s">
        <v>14666</v>
      </c>
      <c r="S5014" s="4" t="n">
        <v>45746.9578935185</v>
      </c>
      <c r="T5014" s="3" t="s">
        <v>3197</v>
      </c>
      <c r="U5014" s="3" t="s">
        <v>3197</v>
      </c>
      <c r="V5014" s="3" t="n">
        <v>0</v>
      </c>
      <c r="W5014" s="3" t="n">
        <v>0</v>
      </c>
      <c r="X5014" s="3" t="n">
        <v>0</v>
      </c>
      <c r="Y5014" s="3" t="s">
        <v>30</v>
      </c>
      <c r="Z5014" s="3" t="s">
        <v>30</v>
      </c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  <c r="BD5014" s="3"/>
      <c r="BE5014" s="3"/>
      <c r="BF5014" s="3"/>
      <c r="BG5014" s="3"/>
      <c r="BH5014" s="3"/>
      <c r="BI5014" s="3"/>
      <c r="BJ5014" s="3"/>
    </row>
    <row r="5015" customFormat="false" ht="15.75" hidden="false" customHeight="false" outlineLevel="0" collapsed="false">
      <c r="A5015" s="3" t="n">
        <v>5014</v>
      </c>
      <c r="B5015" s="3" t="s">
        <v>14667</v>
      </c>
      <c r="C5015" s="3" t="s">
        <v>14668</v>
      </c>
      <c r="D5015" s="3" t="n">
        <v>1</v>
      </c>
      <c r="E5015" s="3" t="n">
        <v>6.226589</v>
      </c>
      <c r="F5015" s="3" t="n">
        <v>37</v>
      </c>
      <c r="G5015" s="3" t="n">
        <v>37</v>
      </c>
      <c r="H5015" s="3" t="n">
        <v>8</v>
      </c>
      <c r="I5015" s="3" t="n">
        <v>8</v>
      </c>
      <c r="J5015" s="3" t="n">
        <v>41</v>
      </c>
      <c r="K5015" s="3" t="n">
        <v>41</v>
      </c>
      <c r="L5015" s="3" t="n">
        <v>8</v>
      </c>
      <c r="M5015" s="3" t="n">
        <v>8</v>
      </c>
      <c r="N5015" s="3" t="n">
        <v>-1</v>
      </c>
      <c r="O5015" s="3" t="n">
        <v>-1</v>
      </c>
      <c r="P5015" s="3" t="n">
        <v>9</v>
      </c>
      <c r="Q5015" s="3" t="n">
        <v>24.2</v>
      </c>
      <c r="R5015" s="3" t="s">
        <v>14669</v>
      </c>
      <c r="S5015" s="4" t="n">
        <v>45746.9580439815</v>
      </c>
      <c r="T5015" s="3" t="s">
        <v>3197</v>
      </c>
      <c r="U5015" s="3" t="s">
        <v>3197</v>
      </c>
      <c r="V5015" s="3" t="n">
        <v>0</v>
      </c>
      <c r="W5015" s="3" t="n">
        <v>0</v>
      </c>
      <c r="X5015" s="3" t="n">
        <v>0</v>
      </c>
      <c r="Y5015" s="3" t="s">
        <v>30</v>
      </c>
      <c r="Z5015" s="3" t="s">
        <v>30</v>
      </c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/>
      <c r="BB5015" s="3"/>
      <c r="BC5015" s="3"/>
      <c r="BD5015" s="3"/>
      <c r="BE5015" s="3"/>
      <c r="BF5015" s="3"/>
      <c r="BG5015" s="3"/>
      <c r="BH5015" s="3"/>
      <c r="BI5015" s="3"/>
      <c r="BJ5015" s="3"/>
    </row>
    <row r="5016" customFormat="false" ht="15.75" hidden="false" customHeight="false" outlineLevel="0" collapsed="false">
      <c r="A5016" s="3" t="n">
        <v>5015</v>
      </c>
      <c r="B5016" s="3" t="s">
        <v>14670</v>
      </c>
      <c r="C5016" s="3" t="s">
        <v>14671</v>
      </c>
      <c r="D5016" s="3" t="n">
        <v>1</v>
      </c>
      <c r="E5016" s="3" t="n">
        <v>5.1284138</v>
      </c>
      <c r="F5016" s="3" t="n">
        <v>30</v>
      </c>
      <c r="G5016" s="3" t="n">
        <v>30</v>
      </c>
      <c r="H5016" s="3" t="n">
        <v>10</v>
      </c>
      <c r="I5016" s="3" t="n">
        <v>10</v>
      </c>
      <c r="J5016" s="3" t="n">
        <v>36</v>
      </c>
      <c r="K5016" s="3" t="n">
        <v>36</v>
      </c>
      <c r="L5016" s="3" t="n">
        <v>8</v>
      </c>
      <c r="M5016" s="3" t="n">
        <v>8</v>
      </c>
      <c r="N5016" s="3" t="n">
        <v>-1</v>
      </c>
      <c r="O5016" s="3" t="n">
        <v>-1</v>
      </c>
      <c r="P5016" s="3" t="n">
        <v>9</v>
      </c>
      <c r="Q5016" s="3" t="n">
        <v>24.2</v>
      </c>
      <c r="R5016" s="3" t="s">
        <v>14672</v>
      </c>
      <c r="S5016" s="4" t="n">
        <v>45746.9581712963</v>
      </c>
      <c r="T5016" s="3" t="s">
        <v>1920</v>
      </c>
      <c r="U5016" s="3" t="s">
        <v>1920</v>
      </c>
      <c r="V5016" s="3" t="n">
        <v>0</v>
      </c>
      <c r="W5016" s="3" t="n">
        <v>0</v>
      </c>
      <c r="X5016" s="3" t="n">
        <v>0</v>
      </c>
      <c r="Y5016" s="3" t="s">
        <v>30</v>
      </c>
      <c r="Z5016" s="3" t="s">
        <v>30</v>
      </c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  <c r="BD5016" s="3"/>
      <c r="BE5016" s="3"/>
      <c r="BF5016" s="3"/>
      <c r="BG5016" s="3"/>
      <c r="BH5016" s="3"/>
      <c r="BI5016" s="3"/>
      <c r="BJ5016" s="3"/>
    </row>
    <row r="5017" customFormat="false" ht="15.75" hidden="false" customHeight="false" outlineLevel="0" collapsed="false">
      <c r="A5017" s="3" t="n">
        <v>5016</v>
      </c>
      <c r="B5017" s="3" t="s">
        <v>14673</v>
      </c>
      <c r="C5017" s="3" t="s">
        <v>14674</v>
      </c>
      <c r="D5017" s="3" t="n">
        <v>1</v>
      </c>
      <c r="E5017" s="3" t="n">
        <v>3.3406263</v>
      </c>
      <c r="F5017" s="3" t="n">
        <v>16</v>
      </c>
      <c r="G5017" s="3" t="n">
        <v>16</v>
      </c>
      <c r="H5017" s="3" t="n">
        <v>6</v>
      </c>
      <c r="I5017" s="3" t="n">
        <v>6</v>
      </c>
      <c r="J5017" s="3" t="n">
        <v>19</v>
      </c>
      <c r="K5017" s="3" t="n">
        <v>19</v>
      </c>
      <c r="L5017" s="3" t="n">
        <v>2</v>
      </c>
      <c r="M5017" s="3" t="n">
        <v>2</v>
      </c>
      <c r="N5017" s="3" t="n">
        <v>-1</v>
      </c>
      <c r="O5017" s="3" t="n">
        <v>-1</v>
      </c>
      <c r="P5017" s="3" t="n">
        <v>9.1</v>
      </c>
      <c r="Q5017" s="3" t="n">
        <v>24.2</v>
      </c>
      <c r="R5017" s="3" t="s">
        <v>14675</v>
      </c>
      <c r="S5017" s="4" t="n">
        <v>45746.9582638889</v>
      </c>
      <c r="T5017" s="3" t="s">
        <v>1920</v>
      </c>
      <c r="U5017" s="3" t="s">
        <v>1920</v>
      </c>
      <c r="V5017" s="3" t="n">
        <v>0</v>
      </c>
      <c r="W5017" s="3" t="n">
        <v>0</v>
      </c>
      <c r="X5017" s="3" t="n">
        <v>0</v>
      </c>
      <c r="Y5017" s="3" t="s">
        <v>30</v>
      </c>
      <c r="Z5017" s="3" t="s">
        <v>30</v>
      </c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  <c r="BD5017" s="3"/>
      <c r="BE5017" s="3"/>
      <c r="BF5017" s="3"/>
      <c r="BG5017" s="3"/>
      <c r="BH5017" s="3"/>
      <c r="BI5017" s="3"/>
      <c r="BJ5017" s="3"/>
    </row>
    <row r="5018" customFormat="false" ht="15.75" hidden="false" customHeight="false" outlineLevel="0" collapsed="false">
      <c r="A5018" s="3" t="n">
        <v>5017</v>
      </c>
      <c r="B5018" s="3" t="s">
        <v>14676</v>
      </c>
      <c r="C5018" s="3" t="s">
        <v>14677</v>
      </c>
      <c r="D5018" s="3" t="n">
        <v>1</v>
      </c>
      <c r="E5018" s="3" t="n">
        <v>4.8422469</v>
      </c>
      <c r="F5018" s="3" t="n">
        <v>24</v>
      </c>
      <c r="G5018" s="3" t="n">
        <v>24</v>
      </c>
      <c r="H5018" s="3" t="n">
        <v>8</v>
      </c>
      <c r="I5018" s="3" t="n">
        <v>8</v>
      </c>
      <c r="J5018" s="3" t="n">
        <v>26</v>
      </c>
      <c r="K5018" s="3" t="n">
        <v>26</v>
      </c>
      <c r="L5018" s="3" t="n">
        <v>5</v>
      </c>
      <c r="M5018" s="3" t="n">
        <v>5</v>
      </c>
      <c r="N5018" s="3" t="n">
        <v>-1</v>
      </c>
      <c r="O5018" s="3" t="n">
        <v>-1</v>
      </c>
      <c r="P5018" s="3" t="n">
        <v>9</v>
      </c>
      <c r="Q5018" s="3" t="n">
        <v>24.2</v>
      </c>
      <c r="R5018" s="3" t="s">
        <v>14678</v>
      </c>
      <c r="S5018" s="4" t="n">
        <v>45746.9583680556</v>
      </c>
      <c r="T5018" s="3" t="s">
        <v>1920</v>
      </c>
      <c r="U5018" s="3" t="s">
        <v>1920</v>
      </c>
      <c r="V5018" s="3" t="n">
        <v>0</v>
      </c>
      <c r="W5018" s="3" t="n">
        <v>0</v>
      </c>
      <c r="X5018" s="3" t="n">
        <v>0</v>
      </c>
      <c r="Y5018" s="3" t="s">
        <v>30</v>
      </c>
      <c r="Z5018" s="3" t="s">
        <v>30</v>
      </c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/>
      <c r="BB5018" s="3"/>
      <c r="BC5018" s="3"/>
      <c r="BD5018" s="3"/>
      <c r="BE5018" s="3"/>
      <c r="BF5018" s="3"/>
      <c r="BG5018" s="3"/>
      <c r="BH5018" s="3"/>
      <c r="BI5018" s="3"/>
      <c r="BJ5018" s="3"/>
    </row>
    <row r="5019" customFormat="false" ht="15.75" hidden="false" customHeight="false" outlineLevel="0" collapsed="false">
      <c r="A5019" s="3" t="n">
        <v>5018</v>
      </c>
      <c r="B5019" s="3" t="s">
        <v>14679</v>
      </c>
      <c r="C5019" s="3" t="s">
        <v>14680</v>
      </c>
      <c r="D5019" s="3" t="n">
        <v>1</v>
      </c>
      <c r="E5019" s="3" t="n">
        <v>9.0396883</v>
      </c>
      <c r="F5019" s="3" t="n">
        <v>65</v>
      </c>
      <c r="G5019" s="3" t="n">
        <v>65</v>
      </c>
      <c r="H5019" s="3" t="n">
        <v>10</v>
      </c>
      <c r="I5019" s="3" t="n">
        <v>10</v>
      </c>
      <c r="J5019" s="3" t="n">
        <v>66</v>
      </c>
      <c r="K5019" s="3" t="n">
        <v>66</v>
      </c>
      <c r="L5019" s="3" t="n">
        <v>17</v>
      </c>
      <c r="M5019" s="3" t="n">
        <v>17</v>
      </c>
      <c r="N5019" s="3" t="n">
        <v>-1</v>
      </c>
      <c r="O5019" s="3" t="n">
        <v>-1</v>
      </c>
      <c r="P5019" s="3" t="n">
        <v>9</v>
      </c>
      <c r="Q5019" s="3" t="n">
        <v>24.2</v>
      </c>
      <c r="R5019" s="3" t="s">
        <v>14681</v>
      </c>
      <c r="S5019" s="4" t="n">
        <v>45746.9585648148</v>
      </c>
      <c r="T5019" s="3" t="s">
        <v>1920</v>
      </c>
      <c r="U5019" s="3" t="s">
        <v>1920</v>
      </c>
      <c r="V5019" s="3" t="n">
        <v>0</v>
      </c>
      <c r="W5019" s="3" t="n">
        <v>0</v>
      </c>
      <c r="X5019" s="3" t="n">
        <v>0</v>
      </c>
      <c r="Y5019" s="3" t="s">
        <v>30</v>
      </c>
      <c r="Z5019" s="3" t="s">
        <v>30</v>
      </c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/>
      <c r="BB5019" s="3"/>
      <c r="BC5019" s="3"/>
      <c r="BD5019" s="3"/>
      <c r="BE5019" s="3"/>
      <c r="BF5019" s="3"/>
      <c r="BG5019" s="3"/>
      <c r="BH5019" s="3"/>
      <c r="BI5019" s="3"/>
      <c r="BJ5019" s="3"/>
    </row>
    <row r="5020" customFormat="false" ht="15.75" hidden="false" customHeight="false" outlineLevel="0" collapsed="false">
      <c r="A5020" s="3" t="n">
        <v>5019</v>
      </c>
      <c r="B5020" s="3" t="s">
        <v>14682</v>
      </c>
      <c r="C5020" s="3" t="s">
        <v>14683</v>
      </c>
      <c r="D5020" s="3" t="n">
        <v>1</v>
      </c>
      <c r="E5020" s="3" t="n">
        <v>10.5645785</v>
      </c>
      <c r="F5020" s="3" t="n">
        <v>63</v>
      </c>
      <c r="G5020" s="3" t="n">
        <v>63</v>
      </c>
      <c r="H5020" s="3" t="n">
        <v>10</v>
      </c>
      <c r="I5020" s="3" t="n">
        <v>10</v>
      </c>
      <c r="J5020" s="3" t="n">
        <v>62</v>
      </c>
      <c r="K5020" s="3" t="n">
        <v>62</v>
      </c>
      <c r="L5020" s="3" t="n">
        <v>15</v>
      </c>
      <c r="M5020" s="3" t="n">
        <v>15</v>
      </c>
      <c r="N5020" s="3" t="n">
        <v>-1</v>
      </c>
      <c r="O5020" s="3" t="n">
        <v>-1</v>
      </c>
      <c r="P5020" s="3" t="n">
        <v>9</v>
      </c>
      <c r="Q5020" s="3" t="n">
        <v>24.2</v>
      </c>
      <c r="R5020" s="3" t="s">
        <v>14684</v>
      </c>
      <c r="S5020" s="4" t="n">
        <v>45746.9587615741</v>
      </c>
      <c r="T5020" s="3" t="s">
        <v>1920</v>
      </c>
      <c r="U5020" s="3" t="s">
        <v>1920</v>
      </c>
      <c r="V5020" s="3" t="n">
        <v>0</v>
      </c>
      <c r="W5020" s="3" t="n">
        <v>0</v>
      </c>
      <c r="X5020" s="3" t="n">
        <v>0</v>
      </c>
      <c r="Y5020" s="3" t="s">
        <v>30</v>
      </c>
      <c r="Z5020" s="3" t="s">
        <v>30</v>
      </c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/>
      <c r="BB5020" s="3"/>
      <c r="BC5020" s="3"/>
      <c r="BD5020" s="3"/>
      <c r="BE5020" s="3"/>
      <c r="BF5020" s="3"/>
      <c r="BG5020" s="3"/>
      <c r="BH5020" s="3"/>
      <c r="BI5020" s="3"/>
      <c r="BJ5020" s="3"/>
    </row>
    <row r="5021" customFormat="false" ht="15.75" hidden="false" customHeight="false" outlineLevel="0" collapsed="false">
      <c r="A5021" s="3" t="n">
        <v>5020</v>
      </c>
      <c r="B5021" s="3" t="s">
        <v>14685</v>
      </c>
      <c r="C5021" s="3" t="s">
        <v>14686</v>
      </c>
      <c r="D5021" s="3" t="n">
        <v>1</v>
      </c>
      <c r="E5021" s="3" t="n">
        <v>4.0848732</v>
      </c>
      <c r="F5021" s="3" t="n">
        <v>44</v>
      </c>
      <c r="G5021" s="3" t="n">
        <v>44</v>
      </c>
      <c r="H5021" s="3" t="n">
        <v>10</v>
      </c>
      <c r="I5021" s="3" t="n">
        <v>10</v>
      </c>
      <c r="J5021" s="3" t="n">
        <v>45</v>
      </c>
      <c r="K5021" s="3" t="n">
        <v>45</v>
      </c>
      <c r="L5021" s="3" t="n">
        <v>11</v>
      </c>
      <c r="M5021" s="3" t="n">
        <v>11</v>
      </c>
      <c r="N5021" s="3" t="n">
        <v>-1</v>
      </c>
      <c r="O5021" s="3" t="n">
        <v>-1</v>
      </c>
      <c r="P5021" s="3" t="n">
        <v>9</v>
      </c>
      <c r="Q5021" s="3" t="n">
        <v>24.2</v>
      </c>
      <c r="R5021" s="3" t="s">
        <v>14687</v>
      </c>
      <c r="S5021" s="4" t="n">
        <v>45746.9588657407</v>
      </c>
      <c r="T5021" s="3" t="s">
        <v>1920</v>
      </c>
      <c r="U5021" s="3" t="s">
        <v>1920</v>
      </c>
      <c r="V5021" s="3" t="n">
        <v>0</v>
      </c>
      <c r="W5021" s="3" t="n">
        <v>0</v>
      </c>
      <c r="X5021" s="3" t="n">
        <v>0</v>
      </c>
      <c r="Y5021" s="3" t="s">
        <v>30</v>
      </c>
      <c r="Z5021" s="3" t="s">
        <v>30</v>
      </c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  <c r="BD5021" s="3"/>
      <c r="BE5021" s="3"/>
      <c r="BF5021" s="3"/>
      <c r="BG5021" s="3"/>
      <c r="BH5021" s="3"/>
      <c r="BI5021" s="3"/>
      <c r="BJ5021" s="3"/>
    </row>
    <row r="5022" customFormat="false" ht="15.75" hidden="false" customHeight="false" outlineLevel="0" collapsed="false">
      <c r="A5022" s="3" t="n">
        <v>5021</v>
      </c>
      <c r="B5022" s="3" t="s">
        <v>14688</v>
      </c>
      <c r="C5022" s="3" t="s">
        <v>14689</v>
      </c>
      <c r="D5022" s="3" t="n">
        <v>1</v>
      </c>
      <c r="E5022" s="3" t="n">
        <v>2.3671883</v>
      </c>
      <c r="F5022" s="3" t="n">
        <v>30</v>
      </c>
      <c r="G5022" s="3" t="n">
        <v>30</v>
      </c>
      <c r="H5022" s="3" t="n">
        <v>10</v>
      </c>
      <c r="I5022" s="3" t="n">
        <v>10</v>
      </c>
      <c r="J5022" s="3" t="n">
        <v>29</v>
      </c>
      <c r="K5022" s="3" t="n">
        <v>29</v>
      </c>
      <c r="L5022" s="3" t="n">
        <v>8</v>
      </c>
      <c r="M5022" s="3" t="n">
        <v>8</v>
      </c>
      <c r="N5022" s="3" t="n">
        <v>-1</v>
      </c>
      <c r="O5022" s="3" t="n">
        <v>-1</v>
      </c>
      <c r="P5022" s="3" t="n">
        <v>9</v>
      </c>
      <c r="Q5022" s="3" t="n">
        <v>24.2</v>
      </c>
      <c r="R5022" s="3" t="s">
        <v>14690</v>
      </c>
      <c r="S5022" s="4" t="n">
        <v>45746.9589236111</v>
      </c>
      <c r="T5022" s="3" t="s">
        <v>1920</v>
      </c>
      <c r="U5022" s="3" t="s">
        <v>1920</v>
      </c>
      <c r="V5022" s="3" t="n">
        <v>0</v>
      </c>
      <c r="W5022" s="3" t="n">
        <v>0</v>
      </c>
      <c r="X5022" s="3" t="n">
        <v>0</v>
      </c>
      <c r="Y5022" s="3" t="s">
        <v>30</v>
      </c>
      <c r="Z5022" s="3" t="s">
        <v>30</v>
      </c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  <c r="BD5022" s="3"/>
      <c r="BE5022" s="3"/>
      <c r="BF5022" s="3"/>
      <c r="BG5022" s="3"/>
      <c r="BH5022" s="3"/>
      <c r="BI5022" s="3"/>
      <c r="BJ5022" s="3"/>
    </row>
    <row r="5023" customFormat="false" ht="15.75" hidden="false" customHeight="false" outlineLevel="0" collapsed="false">
      <c r="A5023" s="3" t="n">
        <v>5022</v>
      </c>
      <c r="B5023" s="3" t="s">
        <v>14691</v>
      </c>
      <c r="C5023" s="3" t="s">
        <v>14692</v>
      </c>
      <c r="D5023" s="3" t="n">
        <v>1</v>
      </c>
      <c r="E5023" s="3" t="n">
        <v>4.9450425</v>
      </c>
      <c r="F5023" s="3" t="n">
        <v>67</v>
      </c>
      <c r="G5023" s="3" t="n">
        <v>67</v>
      </c>
      <c r="H5023" s="3" t="n">
        <v>14</v>
      </c>
      <c r="I5023" s="3" t="n">
        <v>14</v>
      </c>
      <c r="J5023" s="3" t="n">
        <v>68</v>
      </c>
      <c r="K5023" s="3" t="n">
        <v>68</v>
      </c>
      <c r="L5023" s="3" t="n">
        <v>17</v>
      </c>
      <c r="M5023" s="3" t="n">
        <v>17</v>
      </c>
      <c r="N5023" s="3" t="n">
        <v>-1</v>
      </c>
      <c r="O5023" s="3" t="n">
        <v>-1</v>
      </c>
      <c r="P5023" s="3" t="n">
        <v>9</v>
      </c>
      <c r="Q5023" s="3" t="n">
        <v>24.2</v>
      </c>
      <c r="R5023" s="3" t="s">
        <v>14693</v>
      </c>
      <c r="S5023" s="4" t="n">
        <v>45746.9590277778</v>
      </c>
      <c r="T5023" s="3" t="s">
        <v>1920</v>
      </c>
      <c r="U5023" s="3" t="s">
        <v>1920</v>
      </c>
      <c r="V5023" s="3" t="n">
        <v>0</v>
      </c>
      <c r="W5023" s="3" t="n">
        <v>0</v>
      </c>
      <c r="X5023" s="3" t="n">
        <v>0</v>
      </c>
      <c r="Y5023" s="3" t="s">
        <v>30</v>
      </c>
      <c r="Z5023" s="3" t="s">
        <v>30</v>
      </c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  <c r="BD5023" s="3"/>
      <c r="BE5023" s="3"/>
      <c r="BF5023" s="3"/>
      <c r="BG5023" s="3"/>
      <c r="BH5023" s="3"/>
      <c r="BI5023" s="3"/>
      <c r="BJ5023" s="3"/>
    </row>
    <row r="5024" customFormat="false" ht="15.75" hidden="false" customHeight="false" outlineLevel="0" collapsed="false">
      <c r="A5024" s="3" t="n">
        <v>5023</v>
      </c>
      <c r="B5024" s="3" t="s">
        <v>14694</v>
      </c>
      <c r="C5024" s="3" t="s">
        <v>14695</v>
      </c>
      <c r="D5024" s="3" t="n">
        <v>1</v>
      </c>
      <c r="E5024" s="3" t="n">
        <v>3.1132765</v>
      </c>
      <c r="F5024" s="3" t="n">
        <v>45</v>
      </c>
      <c r="G5024" s="3" t="n">
        <v>45</v>
      </c>
      <c r="H5024" s="3" t="n">
        <v>7</v>
      </c>
      <c r="I5024" s="3" t="n">
        <v>7</v>
      </c>
      <c r="J5024" s="3" t="n">
        <v>46</v>
      </c>
      <c r="K5024" s="3" t="n">
        <v>46</v>
      </c>
      <c r="L5024" s="3" t="n">
        <v>9</v>
      </c>
      <c r="M5024" s="3" t="n">
        <v>9</v>
      </c>
      <c r="N5024" s="3" t="n">
        <v>-1</v>
      </c>
      <c r="O5024" s="3" t="n">
        <v>-1</v>
      </c>
      <c r="P5024" s="3" t="n">
        <v>9</v>
      </c>
      <c r="Q5024" s="3" t="n">
        <v>24.2</v>
      </c>
      <c r="R5024" s="3" t="s">
        <v>14696</v>
      </c>
      <c r="S5024" s="4" t="n">
        <v>45746.9590972222</v>
      </c>
      <c r="T5024" s="3" t="s">
        <v>1920</v>
      </c>
      <c r="U5024" s="3" t="s">
        <v>1920</v>
      </c>
      <c r="V5024" s="3" t="n">
        <v>0</v>
      </c>
      <c r="W5024" s="3" t="n">
        <v>0</v>
      </c>
      <c r="X5024" s="3" t="n">
        <v>0</v>
      </c>
      <c r="Y5024" s="3" t="s">
        <v>30</v>
      </c>
      <c r="Z5024" s="3" t="s">
        <v>30</v>
      </c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/>
      <c r="BD5024" s="3"/>
      <c r="BE5024" s="3"/>
      <c r="BF5024" s="3"/>
      <c r="BG5024" s="3"/>
      <c r="BH5024" s="3"/>
      <c r="BI5024" s="3"/>
      <c r="BJ5024" s="3"/>
    </row>
    <row r="5025" customFormat="false" ht="15.75" hidden="false" customHeight="false" outlineLevel="0" collapsed="false">
      <c r="A5025" s="3" t="n">
        <v>5024</v>
      </c>
      <c r="B5025" s="3" t="s">
        <v>14697</v>
      </c>
      <c r="C5025" s="3" t="s">
        <v>14698</v>
      </c>
      <c r="D5025" s="3" t="n">
        <v>1</v>
      </c>
      <c r="E5025" s="3" t="n">
        <v>21.200521</v>
      </c>
      <c r="F5025" s="3" t="n">
        <v>247</v>
      </c>
      <c r="G5025" s="3" t="n">
        <v>247</v>
      </c>
      <c r="H5025" s="3" t="n">
        <v>22</v>
      </c>
      <c r="I5025" s="3" t="n">
        <v>22</v>
      </c>
      <c r="J5025" s="3" t="n">
        <v>309</v>
      </c>
      <c r="K5025" s="3" t="n">
        <v>309</v>
      </c>
      <c r="L5025" s="3" t="n">
        <v>38</v>
      </c>
      <c r="M5025" s="3" t="n">
        <v>38</v>
      </c>
      <c r="N5025" s="3" t="n">
        <v>-1</v>
      </c>
      <c r="O5025" s="3" t="n">
        <v>-1</v>
      </c>
      <c r="P5025" s="3" t="n">
        <v>9</v>
      </c>
      <c r="Q5025" s="3" t="n">
        <v>24.2</v>
      </c>
      <c r="R5025" s="3" t="s">
        <v>14699</v>
      </c>
      <c r="S5025" s="4" t="n">
        <v>45746.9594328704</v>
      </c>
      <c r="T5025" s="3" t="s">
        <v>1920</v>
      </c>
      <c r="U5025" s="3" t="s">
        <v>1920</v>
      </c>
      <c r="V5025" s="3" t="n">
        <v>0</v>
      </c>
      <c r="W5025" s="3" t="n">
        <v>0</v>
      </c>
      <c r="X5025" s="3" t="n">
        <v>0</v>
      </c>
      <c r="Y5025" s="3" t="s">
        <v>30</v>
      </c>
      <c r="Z5025" s="3" t="s">
        <v>30</v>
      </c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/>
      <c r="BB5025" s="3"/>
      <c r="BC5025" s="3"/>
      <c r="BD5025" s="3"/>
      <c r="BE5025" s="3"/>
      <c r="BF5025" s="3"/>
      <c r="BG5025" s="3"/>
      <c r="BH5025" s="3"/>
      <c r="BI5025" s="3"/>
      <c r="BJ5025" s="3"/>
    </row>
    <row r="5026" customFormat="false" ht="15.75" hidden="false" customHeight="false" outlineLevel="0" collapsed="false">
      <c r="A5026" s="3" t="n">
        <v>5025</v>
      </c>
      <c r="B5026" s="3" t="s">
        <v>14700</v>
      </c>
      <c r="C5026" s="3" t="s">
        <v>14701</v>
      </c>
      <c r="D5026" s="3" t="n">
        <v>1</v>
      </c>
      <c r="E5026" s="3" t="n">
        <v>11.4620376</v>
      </c>
      <c r="F5026" s="3" t="n">
        <v>56</v>
      </c>
      <c r="G5026" s="3" t="n">
        <v>56</v>
      </c>
      <c r="H5026" s="3" t="n">
        <v>9</v>
      </c>
      <c r="I5026" s="3" t="n">
        <v>9</v>
      </c>
      <c r="J5026" s="3" t="n">
        <v>71</v>
      </c>
      <c r="K5026" s="3" t="n">
        <v>71</v>
      </c>
      <c r="L5026" s="3" t="n">
        <v>13</v>
      </c>
      <c r="M5026" s="3" t="n">
        <v>13</v>
      </c>
      <c r="N5026" s="3" t="n">
        <v>-1</v>
      </c>
      <c r="O5026" s="3" t="n">
        <v>-1</v>
      </c>
      <c r="P5026" s="3" t="n">
        <v>9</v>
      </c>
      <c r="Q5026" s="3" t="n">
        <v>24.2</v>
      </c>
      <c r="R5026" s="3" t="s">
        <v>14702</v>
      </c>
      <c r="S5026" s="4" t="n">
        <v>45746.9596643519</v>
      </c>
      <c r="T5026" s="3" t="s">
        <v>3197</v>
      </c>
      <c r="U5026" s="3" t="s">
        <v>3197</v>
      </c>
      <c r="V5026" s="3" t="n">
        <v>0</v>
      </c>
      <c r="W5026" s="3" t="n">
        <v>0</v>
      </c>
      <c r="X5026" s="3" t="n">
        <v>0</v>
      </c>
      <c r="Y5026" s="3" t="s">
        <v>30</v>
      </c>
      <c r="Z5026" s="3" t="s">
        <v>30</v>
      </c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  <c r="BD5026" s="3"/>
      <c r="BE5026" s="3"/>
      <c r="BF5026" s="3"/>
      <c r="BG5026" s="3"/>
      <c r="BH5026" s="3"/>
      <c r="BI5026" s="3"/>
      <c r="BJ5026" s="3"/>
    </row>
    <row r="5027" customFormat="false" ht="15.75" hidden="false" customHeight="false" outlineLevel="0" collapsed="false">
      <c r="A5027" s="3" t="n">
        <v>5026</v>
      </c>
      <c r="B5027" s="3" t="s">
        <v>14703</v>
      </c>
      <c r="C5027" s="3" t="s">
        <v>14704</v>
      </c>
      <c r="D5027" s="3" t="n">
        <v>1</v>
      </c>
      <c r="E5027" s="3" t="n">
        <v>4.288787</v>
      </c>
      <c r="F5027" s="3" t="n">
        <v>15</v>
      </c>
      <c r="G5027" s="3" t="n">
        <v>15</v>
      </c>
      <c r="H5027" s="3" t="n">
        <v>7</v>
      </c>
      <c r="I5027" s="3" t="n">
        <v>7</v>
      </c>
      <c r="J5027" s="3" t="n">
        <v>18</v>
      </c>
      <c r="K5027" s="3" t="n">
        <v>18</v>
      </c>
      <c r="L5027" s="3" t="n">
        <v>3</v>
      </c>
      <c r="M5027" s="3" t="n">
        <v>3</v>
      </c>
      <c r="N5027" s="3" t="n">
        <v>-1</v>
      </c>
      <c r="O5027" s="3" t="n">
        <v>-1</v>
      </c>
      <c r="P5027" s="3" t="n">
        <v>9</v>
      </c>
      <c r="Q5027" s="3" t="n">
        <v>24.2</v>
      </c>
      <c r="R5027" s="3" t="s">
        <v>14705</v>
      </c>
      <c r="S5027" s="4" t="n">
        <v>45746.9597569444</v>
      </c>
      <c r="T5027" s="3" t="s">
        <v>3197</v>
      </c>
      <c r="U5027" s="3" t="s">
        <v>3197</v>
      </c>
      <c r="V5027" s="3" t="n">
        <v>0</v>
      </c>
      <c r="W5027" s="3" t="n">
        <v>0</v>
      </c>
      <c r="X5027" s="3" t="n">
        <v>0</v>
      </c>
      <c r="Y5027" s="3" t="s">
        <v>30</v>
      </c>
      <c r="Z5027" s="3" t="s">
        <v>30</v>
      </c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/>
      <c r="BC5027" s="3"/>
      <c r="BD5027" s="3"/>
      <c r="BE5027" s="3"/>
      <c r="BF5027" s="3"/>
      <c r="BG5027" s="3"/>
      <c r="BH5027" s="3"/>
      <c r="BI5027" s="3"/>
      <c r="BJ5027" s="3"/>
    </row>
    <row r="5028" customFormat="false" ht="15.75" hidden="false" customHeight="false" outlineLevel="0" collapsed="false">
      <c r="A5028" s="3" t="n">
        <v>5027</v>
      </c>
      <c r="B5028" s="3" t="s">
        <v>14706</v>
      </c>
      <c r="C5028" s="3" t="s">
        <v>14707</v>
      </c>
      <c r="D5028" s="3" t="n">
        <v>1</v>
      </c>
      <c r="E5028" s="3" t="n">
        <v>4.5350313</v>
      </c>
      <c r="F5028" s="3" t="n">
        <v>16</v>
      </c>
      <c r="G5028" s="3" t="n">
        <v>16</v>
      </c>
      <c r="H5028" s="3" t="n">
        <v>7</v>
      </c>
      <c r="I5028" s="3" t="n">
        <v>7</v>
      </c>
      <c r="J5028" s="3" t="n">
        <v>19</v>
      </c>
      <c r="K5028" s="3" t="n">
        <v>19</v>
      </c>
      <c r="L5028" s="3" t="n">
        <v>3</v>
      </c>
      <c r="M5028" s="3" t="n">
        <v>3</v>
      </c>
      <c r="N5028" s="3" t="n">
        <v>-1</v>
      </c>
      <c r="O5028" s="3" t="n">
        <v>-1</v>
      </c>
      <c r="P5028" s="3" t="n">
        <v>9</v>
      </c>
      <c r="Q5028" s="3" t="n">
        <v>24.2</v>
      </c>
      <c r="R5028" s="3" t="s">
        <v>14708</v>
      </c>
      <c r="S5028" s="4" t="n">
        <v>45746.959849537</v>
      </c>
      <c r="T5028" s="3" t="s">
        <v>3197</v>
      </c>
      <c r="U5028" s="3" t="s">
        <v>3197</v>
      </c>
      <c r="V5028" s="3" t="n">
        <v>0</v>
      </c>
      <c r="W5028" s="3" t="n">
        <v>0</v>
      </c>
      <c r="X5028" s="3" t="n">
        <v>0</v>
      </c>
      <c r="Y5028" s="3" t="s">
        <v>30</v>
      </c>
      <c r="Z5028" s="3" t="s">
        <v>30</v>
      </c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  <c r="BD5028" s="3"/>
      <c r="BE5028" s="3"/>
      <c r="BF5028" s="3"/>
      <c r="BG5028" s="3"/>
      <c r="BH5028" s="3"/>
      <c r="BI5028" s="3"/>
      <c r="BJ5028" s="3"/>
    </row>
    <row r="5029" customFormat="false" ht="15.75" hidden="false" customHeight="false" outlineLevel="0" collapsed="false">
      <c r="A5029" s="3" t="n">
        <v>5028</v>
      </c>
      <c r="B5029" s="3" t="s">
        <v>14709</v>
      </c>
      <c r="C5029" s="3" t="s">
        <v>14710</v>
      </c>
      <c r="D5029" s="3" t="n">
        <v>1</v>
      </c>
      <c r="E5029" s="3" t="n">
        <v>13.8546491</v>
      </c>
      <c r="F5029" s="3" t="n">
        <v>80</v>
      </c>
      <c r="G5029" s="3" t="n">
        <v>80</v>
      </c>
      <c r="H5029" s="3" t="n">
        <v>5</v>
      </c>
      <c r="I5029" s="3" t="n">
        <v>5</v>
      </c>
      <c r="J5029" s="3" t="n">
        <v>130</v>
      </c>
      <c r="K5029" s="3" t="n">
        <v>130</v>
      </c>
      <c r="L5029" s="3" t="n">
        <v>6</v>
      </c>
      <c r="M5029" s="3" t="n">
        <v>6</v>
      </c>
      <c r="N5029" s="3" t="n">
        <v>-1</v>
      </c>
      <c r="O5029" s="3" t="n">
        <v>-1</v>
      </c>
      <c r="P5029" s="3" t="n">
        <v>9</v>
      </c>
      <c r="Q5029" s="3" t="n">
        <v>24.2</v>
      </c>
      <c r="R5029" s="3" t="s">
        <v>14711</v>
      </c>
      <c r="S5029" s="4" t="n">
        <v>45746.9600694444</v>
      </c>
      <c r="T5029" s="3" t="s">
        <v>3197</v>
      </c>
      <c r="U5029" s="3" t="s">
        <v>3197</v>
      </c>
      <c r="V5029" s="3" t="n">
        <v>0</v>
      </c>
      <c r="W5029" s="3" t="n">
        <v>0</v>
      </c>
      <c r="X5029" s="3" t="n">
        <v>0</v>
      </c>
      <c r="Y5029" s="3" t="s">
        <v>30</v>
      </c>
      <c r="Z5029" s="3" t="s">
        <v>30</v>
      </c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3"/>
      <c r="BB5029" s="3"/>
      <c r="BC5029" s="3"/>
      <c r="BD5029" s="3"/>
      <c r="BE5029" s="3"/>
      <c r="BF5029" s="3"/>
      <c r="BG5029" s="3"/>
      <c r="BH5029" s="3"/>
      <c r="BI5029" s="3"/>
      <c r="BJ5029" s="3"/>
    </row>
    <row r="5030" customFormat="false" ht="15.75" hidden="false" customHeight="false" outlineLevel="0" collapsed="false">
      <c r="A5030" s="3" t="n">
        <v>5029</v>
      </c>
      <c r="B5030" s="3" t="s">
        <v>14712</v>
      </c>
      <c r="C5030" s="3" t="s">
        <v>14713</v>
      </c>
      <c r="D5030" s="3" t="n">
        <v>1</v>
      </c>
      <c r="E5030" s="3" t="n">
        <v>4.5455134</v>
      </c>
      <c r="F5030" s="3" t="n">
        <v>13</v>
      </c>
      <c r="G5030" s="3" t="n">
        <v>13</v>
      </c>
      <c r="H5030" s="3" t="n">
        <v>6</v>
      </c>
      <c r="I5030" s="3" t="n">
        <v>6</v>
      </c>
      <c r="J5030" s="3" t="n">
        <v>17</v>
      </c>
      <c r="K5030" s="3" t="n">
        <v>17</v>
      </c>
      <c r="L5030" s="3" t="n">
        <v>2</v>
      </c>
      <c r="M5030" s="3" t="n">
        <v>2</v>
      </c>
      <c r="N5030" s="3" t="n">
        <v>-1</v>
      </c>
      <c r="O5030" s="3" t="n">
        <v>-1</v>
      </c>
      <c r="P5030" s="3" t="n">
        <v>9</v>
      </c>
      <c r="Q5030" s="3" t="n">
        <v>24.2</v>
      </c>
      <c r="R5030" s="3" t="s">
        <v>14714</v>
      </c>
      <c r="S5030" s="4" t="n">
        <v>45746.9601851852</v>
      </c>
      <c r="T5030" s="3" t="s">
        <v>3197</v>
      </c>
      <c r="U5030" s="3" t="s">
        <v>3197</v>
      </c>
      <c r="V5030" s="3" t="n">
        <v>0</v>
      </c>
      <c r="W5030" s="3" t="n">
        <v>0</v>
      </c>
      <c r="X5030" s="3" t="n">
        <v>0</v>
      </c>
      <c r="Y5030" s="3" t="s">
        <v>30</v>
      </c>
      <c r="Z5030" s="3" t="s">
        <v>30</v>
      </c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/>
      <c r="BB5030" s="3"/>
      <c r="BC5030" s="3"/>
      <c r="BD5030" s="3"/>
      <c r="BE5030" s="3"/>
      <c r="BF5030" s="3"/>
      <c r="BG5030" s="3"/>
      <c r="BH5030" s="3"/>
      <c r="BI5030" s="3"/>
      <c r="BJ5030" s="3"/>
    </row>
    <row r="5031" customFormat="false" ht="15.75" hidden="false" customHeight="false" outlineLevel="0" collapsed="false">
      <c r="A5031" s="3" t="n">
        <v>5030</v>
      </c>
      <c r="B5031" s="3" t="s">
        <v>14715</v>
      </c>
      <c r="C5031" s="3" t="s">
        <v>14716</v>
      </c>
      <c r="D5031" s="3" t="n">
        <v>1</v>
      </c>
      <c r="E5031" s="3" t="n">
        <v>9.4377426</v>
      </c>
      <c r="F5031" s="3" t="n">
        <v>57</v>
      </c>
      <c r="G5031" s="3" t="n">
        <v>57</v>
      </c>
      <c r="H5031" s="3" t="n">
        <v>4</v>
      </c>
      <c r="I5031" s="3" t="n">
        <v>4</v>
      </c>
      <c r="J5031" s="3" t="n">
        <v>97</v>
      </c>
      <c r="K5031" s="3" t="n">
        <v>97</v>
      </c>
      <c r="L5031" s="3" t="n">
        <v>2</v>
      </c>
      <c r="M5031" s="3" t="n">
        <v>2</v>
      </c>
      <c r="N5031" s="3" t="n">
        <v>-1</v>
      </c>
      <c r="O5031" s="3" t="n">
        <v>-1</v>
      </c>
      <c r="P5031" s="3" t="n">
        <v>9</v>
      </c>
      <c r="Q5031" s="3" t="n">
        <v>24.2</v>
      </c>
      <c r="R5031" s="3" t="s">
        <v>14717</v>
      </c>
      <c r="S5031" s="4" t="n">
        <v>45746.9603587963</v>
      </c>
      <c r="T5031" s="3" t="s">
        <v>3197</v>
      </c>
      <c r="U5031" s="3" t="s">
        <v>3197</v>
      </c>
      <c r="V5031" s="3" t="n">
        <v>0</v>
      </c>
      <c r="W5031" s="3" t="n">
        <v>0</v>
      </c>
      <c r="X5031" s="3" t="n">
        <v>0</v>
      </c>
      <c r="Y5031" s="3" t="s">
        <v>30</v>
      </c>
      <c r="Z5031" s="3" t="s">
        <v>30</v>
      </c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/>
      <c r="BB5031" s="3"/>
      <c r="BC5031" s="3"/>
      <c r="BD5031" s="3"/>
      <c r="BE5031" s="3"/>
      <c r="BF5031" s="3"/>
      <c r="BG5031" s="3"/>
      <c r="BH5031" s="3"/>
      <c r="BI5031" s="3"/>
      <c r="BJ5031" s="3"/>
    </row>
    <row r="5032" customFormat="false" ht="15.75" hidden="false" customHeight="false" outlineLevel="0" collapsed="false">
      <c r="A5032" s="3" t="n">
        <v>5031</v>
      </c>
      <c r="B5032" s="3" t="s">
        <v>14718</v>
      </c>
      <c r="C5032" s="3" t="s">
        <v>14719</v>
      </c>
      <c r="D5032" s="3" t="n">
        <v>1</v>
      </c>
      <c r="E5032" s="3" t="n">
        <v>5.8442126</v>
      </c>
      <c r="F5032" s="3" t="n">
        <v>20</v>
      </c>
      <c r="G5032" s="3" t="n">
        <v>20</v>
      </c>
      <c r="H5032" s="3" t="n">
        <v>7</v>
      </c>
      <c r="I5032" s="3" t="n">
        <v>7</v>
      </c>
      <c r="J5032" s="3" t="n">
        <v>26</v>
      </c>
      <c r="K5032" s="3" t="n">
        <v>26</v>
      </c>
      <c r="L5032" s="3" t="n">
        <v>3</v>
      </c>
      <c r="M5032" s="3" t="n">
        <v>3</v>
      </c>
      <c r="N5032" s="3" t="n">
        <v>-1</v>
      </c>
      <c r="O5032" s="3" t="n">
        <v>-1</v>
      </c>
      <c r="P5032" s="3" t="n">
        <v>9</v>
      </c>
      <c r="Q5032" s="3" t="n">
        <v>24.2</v>
      </c>
      <c r="R5032" s="3" t="s">
        <v>14720</v>
      </c>
      <c r="S5032" s="4" t="n">
        <v>45746.9604861111</v>
      </c>
      <c r="T5032" s="3" t="s">
        <v>3197</v>
      </c>
      <c r="U5032" s="3" t="s">
        <v>3197</v>
      </c>
      <c r="V5032" s="3" t="n">
        <v>0</v>
      </c>
      <c r="W5032" s="3" t="n">
        <v>0</v>
      </c>
      <c r="X5032" s="3" t="n">
        <v>0</v>
      </c>
      <c r="Y5032" s="3" t="s">
        <v>30</v>
      </c>
      <c r="Z5032" s="3" t="s">
        <v>30</v>
      </c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/>
      <c r="BC5032" s="3"/>
      <c r="BD5032" s="3"/>
      <c r="BE5032" s="3"/>
      <c r="BF5032" s="3"/>
      <c r="BG5032" s="3"/>
      <c r="BH5032" s="3"/>
      <c r="BI5032" s="3"/>
      <c r="BJ5032" s="3"/>
    </row>
    <row r="5033" customFormat="false" ht="15.75" hidden="false" customHeight="false" outlineLevel="0" collapsed="false">
      <c r="A5033" s="3" t="n">
        <v>5032</v>
      </c>
      <c r="B5033" s="3" t="s">
        <v>14721</v>
      </c>
      <c r="C5033" s="3" t="s">
        <v>14722</v>
      </c>
      <c r="D5033" s="3" t="n">
        <v>1</v>
      </c>
      <c r="E5033" s="3" t="n">
        <v>9.1473548</v>
      </c>
      <c r="F5033" s="3" t="n">
        <v>17</v>
      </c>
      <c r="G5033" s="3" t="n">
        <v>17</v>
      </c>
      <c r="H5033" s="3" t="n">
        <v>6</v>
      </c>
      <c r="I5033" s="3" t="n">
        <v>6</v>
      </c>
      <c r="J5033" s="3" t="n">
        <v>25</v>
      </c>
      <c r="K5033" s="3" t="n">
        <v>25</v>
      </c>
      <c r="L5033" s="3" t="n">
        <v>2</v>
      </c>
      <c r="M5033" s="3" t="n">
        <v>2</v>
      </c>
      <c r="N5033" s="3" t="n">
        <v>-1</v>
      </c>
      <c r="O5033" s="3" t="n">
        <v>-1</v>
      </c>
      <c r="P5033" s="3" t="n">
        <v>9</v>
      </c>
      <c r="Q5033" s="3" t="n">
        <v>24.2</v>
      </c>
      <c r="R5033" s="3" t="s">
        <v>14723</v>
      </c>
      <c r="S5033" s="4" t="n">
        <v>45746.9606481481</v>
      </c>
      <c r="T5033" s="3" t="s">
        <v>1920</v>
      </c>
      <c r="U5033" s="3" t="s">
        <v>1920</v>
      </c>
      <c r="V5033" s="3" t="n">
        <v>0</v>
      </c>
      <c r="W5033" s="3" t="n">
        <v>0</v>
      </c>
      <c r="X5033" s="3" t="n">
        <v>0</v>
      </c>
      <c r="Y5033" s="3" t="s">
        <v>30</v>
      </c>
      <c r="Z5033" s="3" t="s">
        <v>30</v>
      </c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/>
      <c r="BB5033" s="3"/>
      <c r="BC5033" s="3"/>
      <c r="BD5033" s="3"/>
      <c r="BE5033" s="3"/>
      <c r="BF5033" s="3"/>
      <c r="BG5033" s="3"/>
      <c r="BH5033" s="3"/>
      <c r="BI5033" s="3"/>
      <c r="BJ5033" s="3"/>
    </row>
    <row r="5034" customFormat="false" ht="15.75" hidden="false" customHeight="false" outlineLevel="0" collapsed="false">
      <c r="A5034" s="3" t="n">
        <v>5033</v>
      </c>
      <c r="B5034" s="3" t="s">
        <v>14724</v>
      </c>
      <c r="C5034" s="3" t="s">
        <v>14725</v>
      </c>
      <c r="D5034" s="3" t="n">
        <v>1</v>
      </c>
      <c r="E5034" s="3" t="n">
        <v>4.5161978</v>
      </c>
      <c r="F5034" s="3" t="n">
        <v>11</v>
      </c>
      <c r="G5034" s="3" t="n">
        <v>11</v>
      </c>
      <c r="H5034" s="3" t="n">
        <v>5</v>
      </c>
      <c r="I5034" s="3" t="n">
        <v>5</v>
      </c>
      <c r="J5034" s="3" t="n">
        <v>15</v>
      </c>
      <c r="K5034" s="3" t="n">
        <v>15</v>
      </c>
      <c r="L5034" s="3" t="n">
        <v>1</v>
      </c>
      <c r="M5034" s="3" t="n">
        <v>1</v>
      </c>
      <c r="N5034" s="3" t="n">
        <v>-1</v>
      </c>
      <c r="O5034" s="3" t="n">
        <v>-1</v>
      </c>
      <c r="P5034" s="3" t="n">
        <v>9</v>
      </c>
      <c r="Q5034" s="3" t="n">
        <v>24.2</v>
      </c>
      <c r="R5034" s="3" t="s">
        <v>14726</v>
      </c>
      <c r="S5034" s="4" t="n">
        <v>45746.9607407407</v>
      </c>
      <c r="T5034" s="3" t="s">
        <v>1920</v>
      </c>
      <c r="U5034" s="3" t="s">
        <v>1920</v>
      </c>
      <c r="V5034" s="3" t="n">
        <v>0</v>
      </c>
      <c r="W5034" s="3" t="n">
        <v>0</v>
      </c>
      <c r="X5034" s="3" t="n">
        <v>0</v>
      </c>
      <c r="Y5034" s="3" t="s">
        <v>30</v>
      </c>
      <c r="Z5034" s="3" t="s">
        <v>30</v>
      </c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/>
      <c r="BB5034" s="3"/>
      <c r="BC5034" s="3"/>
      <c r="BD5034" s="3"/>
      <c r="BE5034" s="3"/>
      <c r="BF5034" s="3"/>
      <c r="BG5034" s="3"/>
      <c r="BH5034" s="3"/>
      <c r="BI5034" s="3"/>
      <c r="BJ5034" s="3"/>
    </row>
    <row r="5035" customFormat="false" ht="15.75" hidden="false" customHeight="false" outlineLevel="0" collapsed="false">
      <c r="A5035" s="3" t="n">
        <v>5034</v>
      </c>
      <c r="B5035" s="3" t="s">
        <v>14727</v>
      </c>
      <c r="C5035" s="3" t="s">
        <v>14728</v>
      </c>
      <c r="D5035" s="3" t="n">
        <v>1</v>
      </c>
      <c r="E5035" s="3" t="n">
        <v>9.4826873</v>
      </c>
      <c r="F5035" s="3" t="n">
        <v>79</v>
      </c>
      <c r="G5035" s="3" t="n">
        <v>79</v>
      </c>
      <c r="H5035" s="3" t="n">
        <v>14</v>
      </c>
      <c r="I5035" s="3" t="n">
        <v>14</v>
      </c>
      <c r="J5035" s="3" t="n">
        <v>93</v>
      </c>
      <c r="K5035" s="3" t="n">
        <v>93</v>
      </c>
      <c r="L5035" s="3" t="n">
        <v>19</v>
      </c>
      <c r="M5035" s="3" t="n">
        <v>19</v>
      </c>
      <c r="N5035" s="3" t="n">
        <v>-1</v>
      </c>
      <c r="O5035" s="3" t="n">
        <v>-1</v>
      </c>
      <c r="P5035" s="3" t="n">
        <v>9</v>
      </c>
      <c r="Q5035" s="3" t="n">
        <v>24.2</v>
      </c>
      <c r="R5035" s="3" t="s">
        <v>14729</v>
      </c>
      <c r="S5035" s="4" t="n">
        <v>45746.9609375</v>
      </c>
      <c r="T5035" s="3" t="s">
        <v>3197</v>
      </c>
      <c r="U5035" s="3" t="s">
        <v>3197</v>
      </c>
      <c r="V5035" s="3" t="n">
        <v>0</v>
      </c>
      <c r="W5035" s="3" t="n">
        <v>0</v>
      </c>
      <c r="X5035" s="3" t="n">
        <v>0</v>
      </c>
      <c r="Y5035" s="3" t="s">
        <v>30</v>
      </c>
      <c r="Z5035" s="3" t="s">
        <v>30</v>
      </c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  <c r="BD5035" s="3"/>
      <c r="BE5035" s="3"/>
      <c r="BF5035" s="3"/>
      <c r="BG5035" s="3"/>
      <c r="BH5035" s="3"/>
      <c r="BI5035" s="3"/>
      <c r="BJ5035" s="3"/>
    </row>
    <row r="5036" customFormat="false" ht="15.75" hidden="false" customHeight="false" outlineLevel="0" collapsed="false">
      <c r="A5036" s="3" t="n">
        <v>5035</v>
      </c>
      <c r="B5036" s="3" t="s">
        <v>14730</v>
      </c>
      <c r="C5036" s="3" t="s">
        <v>14731</v>
      </c>
      <c r="D5036" s="3" t="n">
        <v>1</v>
      </c>
      <c r="E5036" s="3" t="n">
        <v>6.718754</v>
      </c>
      <c r="F5036" s="3" t="n">
        <v>43</v>
      </c>
      <c r="G5036" s="3" t="n">
        <v>43</v>
      </c>
      <c r="H5036" s="3" t="n">
        <v>17</v>
      </c>
      <c r="I5036" s="3" t="n">
        <v>17</v>
      </c>
      <c r="J5036" s="3" t="n">
        <v>42</v>
      </c>
      <c r="K5036" s="3" t="n">
        <v>42</v>
      </c>
      <c r="L5036" s="3" t="n">
        <v>13</v>
      </c>
      <c r="M5036" s="3" t="n">
        <v>13</v>
      </c>
      <c r="N5036" s="3" t="n">
        <v>-1</v>
      </c>
      <c r="O5036" s="3" t="n">
        <v>-1</v>
      </c>
      <c r="P5036" s="3" t="n">
        <v>9</v>
      </c>
      <c r="Q5036" s="3" t="n">
        <v>24.2</v>
      </c>
      <c r="R5036" s="3" t="s">
        <v>14732</v>
      </c>
      <c r="S5036" s="4" t="n">
        <v>45746.9611111111</v>
      </c>
      <c r="T5036" s="3" t="s">
        <v>3197</v>
      </c>
      <c r="U5036" s="3" t="s">
        <v>3197</v>
      </c>
      <c r="V5036" s="3" t="n">
        <v>0</v>
      </c>
      <c r="W5036" s="3" t="n">
        <v>0</v>
      </c>
      <c r="X5036" s="3" t="n">
        <v>0</v>
      </c>
      <c r="Y5036" s="3" t="s">
        <v>30</v>
      </c>
      <c r="Z5036" s="3" t="s">
        <v>30</v>
      </c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  <c r="BD5036" s="3"/>
      <c r="BE5036" s="3"/>
      <c r="BF5036" s="3"/>
      <c r="BG5036" s="3"/>
      <c r="BH5036" s="3"/>
      <c r="BI5036" s="3"/>
      <c r="BJ5036" s="3"/>
    </row>
    <row r="5037" customFormat="false" ht="15.75" hidden="false" customHeight="false" outlineLevel="0" collapsed="false">
      <c r="A5037" s="3" t="n">
        <v>5036</v>
      </c>
      <c r="B5037" s="3" t="s">
        <v>14733</v>
      </c>
      <c r="C5037" s="3" t="s">
        <v>14734</v>
      </c>
      <c r="D5037" s="3" t="n">
        <v>1</v>
      </c>
      <c r="E5037" s="3" t="n">
        <v>12.9246408</v>
      </c>
      <c r="F5037" s="3" t="n">
        <v>87</v>
      </c>
      <c r="G5037" s="3" t="n">
        <v>87</v>
      </c>
      <c r="H5037" s="3" t="n">
        <v>11</v>
      </c>
      <c r="I5037" s="3" t="n">
        <v>11</v>
      </c>
      <c r="J5037" s="3" t="n">
        <v>99</v>
      </c>
      <c r="K5037" s="3" t="n">
        <v>99</v>
      </c>
      <c r="L5037" s="3" t="n">
        <v>33</v>
      </c>
      <c r="M5037" s="3" t="n">
        <v>33</v>
      </c>
      <c r="N5037" s="3" t="n">
        <v>-1</v>
      </c>
      <c r="O5037" s="3" t="n">
        <v>-1</v>
      </c>
      <c r="P5037" s="3" t="n">
        <v>9</v>
      </c>
      <c r="Q5037" s="3" t="n">
        <v>24.2</v>
      </c>
      <c r="R5037" s="3" t="s">
        <v>14735</v>
      </c>
      <c r="S5037" s="4" t="n">
        <v>45746.961412037</v>
      </c>
      <c r="T5037" s="3" t="s">
        <v>3197</v>
      </c>
      <c r="U5037" s="3" t="s">
        <v>3197</v>
      </c>
      <c r="V5037" s="3" t="n">
        <v>0</v>
      </c>
      <c r="W5037" s="3" t="n">
        <v>0</v>
      </c>
      <c r="X5037" s="3" t="n">
        <v>0</v>
      </c>
      <c r="Y5037" s="3" t="s">
        <v>30</v>
      </c>
      <c r="Z5037" s="3" t="s">
        <v>30</v>
      </c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  <c r="BD5037" s="3"/>
      <c r="BE5037" s="3"/>
      <c r="BF5037" s="3"/>
      <c r="BG5037" s="3"/>
      <c r="BH5037" s="3"/>
      <c r="BI5037" s="3"/>
      <c r="BJ5037" s="3"/>
    </row>
    <row r="5038" customFormat="false" ht="15.75" hidden="false" customHeight="false" outlineLevel="0" collapsed="false">
      <c r="A5038" s="3" t="n">
        <v>5037</v>
      </c>
      <c r="B5038" s="3" t="s">
        <v>14736</v>
      </c>
      <c r="C5038" s="3" t="s">
        <v>14737</v>
      </c>
      <c r="D5038" s="3" t="n">
        <v>1</v>
      </c>
      <c r="E5038" s="3" t="n">
        <v>5.1918356</v>
      </c>
      <c r="F5038" s="3" t="n">
        <v>31</v>
      </c>
      <c r="G5038" s="3" t="n">
        <v>31</v>
      </c>
      <c r="H5038" s="3" t="n">
        <v>8</v>
      </c>
      <c r="I5038" s="3" t="n">
        <v>8</v>
      </c>
      <c r="J5038" s="3" t="n">
        <v>31</v>
      </c>
      <c r="K5038" s="3" t="n">
        <v>31</v>
      </c>
      <c r="L5038" s="3" t="n">
        <v>12</v>
      </c>
      <c r="M5038" s="3" t="n">
        <v>12</v>
      </c>
      <c r="N5038" s="3" t="n">
        <v>-1</v>
      </c>
      <c r="O5038" s="3" t="n">
        <v>-1</v>
      </c>
      <c r="P5038" s="3" t="n">
        <v>9</v>
      </c>
      <c r="Q5038" s="3" t="n">
        <v>24.2</v>
      </c>
      <c r="R5038" s="3" t="s">
        <v>14738</v>
      </c>
      <c r="S5038" s="4" t="n">
        <v>45746.9615625</v>
      </c>
      <c r="T5038" s="3" t="s">
        <v>3197</v>
      </c>
      <c r="U5038" s="3" t="s">
        <v>3197</v>
      </c>
      <c r="V5038" s="3" t="n">
        <v>0</v>
      </c>
      <c r="W5038" s="3" t="n">
        <v>0</v>
      </c>
      <c r="X5038" s="3" t="n">
        <v>0</v>
      </c>
      <c r="Y5038" s="3" t="s">
        <v>30</v>
      </c>
      <c r="Z5038" s="3" t="s">
        <v>30</v>
      </c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  <c r="BD5038" s="3"/>
      <c r="BE5038" s="3"/>
      <c r="BF5038" s="3"/>
      <c r="BG5038" s="3"/>
      <c r="BH5038" s="3"/>
      <c r="BI5038" s="3"/>
      <c r="BJ5038" s="3"/>
    </row>
    <row r="5039" customFormat="false" ht="15.75" hidden="false" customHeight="false" outlineLevel="0" collapsed="false">
      <c r="A5039" s="3" t="n">
        <v>5038</v>
      </c>
      <c r="B5039" s="3" t="s">
        <v>14739</v>
      </c>
      <c r="C5039" s="3" t="s">
        <v>14740</v>
      </c>
      <c r="D5039" s="3" t="n">
        <v>1</v>
      </c>
      <c r="E5039" s="3" t="n">
        <v>13.6530098</v>
      </c>
      <c r="F5039" s="3" t="n">
        <v>86</v>
      </c>
      <c r="G5039" s="3" t="n">
        <v>86</v>
      </c>
      <c r="H5039" s="3" t="n">
        <v>11</v>
      </c>
      <c r="I5039" s="3" t="n">
        <v>11</v>
      </c>
      <c r="J5039" s="3" t="n">
        <v>99</v>
      </c>
      <c r="K5039" s="3" t="n">
        <v>99</v>
      </c>
      <c r="L5039" s="3" t="n">
        <v>32</v>
      </c>
      <c r="M5039" s="3" t="n">
        <v>32</v>
      </c>
      <c r="N5039" s="3" t="n">
        <v>-1</v>
      </c>
      <c r="O5039" s="3" t="n">
        <v>-1</v>
      </c>
      <c r="P5039" s="3" t="n">
        <v>9</v>
      </c>
      <c r="Q5039" s="3" t="n">
        <v>24.2</v>
      </c>
      <c r="R5039" s="3" t="s">
        <v>14741</v>
      </c>
      <c r="S5039" s="4" t="n">
        <v>45746.961875</v>
      </c>
      <c r="T5039" s="3" t="s">
        <v>3197</v>
      </c>
      <c r="U5039" s="3" t="s">
        <v>3197</v>
      </c>
      <c r="V5039" s="3" t="n">
        <v>0</v>
      </c>
      <c r="W5039" s="3" t="n">
        <v>0</v>
      </c>
      <c r="X5039" s="3" t="n">
        <v>0</v>
      </c>
      <c r="Y5039" s="3" t="s">
        <v>30</v>
      </c>
      <c r="Z5039" s="3" t="s">
        <v>30</v>
      </c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3"/>
      <c r="BB5039" s="3"/>
      <c r="BC5039" s="3"/>
      <c r="BD5039" s="3"/>
      <c r="BE5039" s="3"/>
      <c r="BF5039" s="3"/>
      <c r="BG5039" s="3"/>
      <c r="BH5039" s="3"/>
      <c r="BI5039" s="3"/>
      <c r="BJ5039" s="3"/>
    </row>
    <row r="5040" customFormat="false" ht="15.75" hidden="false" customHeight="false" outlineLevel="0" collapsed="false">
      <c r="A5040" s="3" t="n">
        <v>5039</v>
      </c>
      <c r="B5040" s="3" t="s">
        <v>14742</v>
      </c>
      <c r="C5040" s="3" t="s">
        <v>14743</v>
      </c>
      <c r="D5040" s="3" t="n">
        <v>1</v>
      </c>
      <c r="E5040" s="3" t="n">
        <v>13.085977</v>
      </c>
      <c r="F5040" s="3" t="n">
        <v>86</v>
      </c>
      <c r="G5040" s="3" t="n">
        <v>86</v>
      </c>
      <c r="H5040" s="3" t="n">
        <v>11</v>
      </c>
      <c r="I5040" s="3" t="n">
        <v>11</v>
      </c>
      <c r="J5040" s="3" t="n">
        <v>99</v>
      </c>
      <c r="K5040" s="3" t="n">
        <v>99</v>
      </c>
      <c r="L5040" s="3" t="n">
        <v>32</v>
      </c>
      <c r="M5040" s="3" t="n">
        <v>32</v>
      </c>
      <c r="N5040" s="3" t="n">
        <v>-1</v>
      </c>
      <c r="O5040" s="3" t="n">
        <v>-1</v>
      </c>
      <c r="P5040" s="3" t="n">
        <v>9</v>
      </c>
      <c r="Q5040" s="3" t="n">
        <v>24.2</v>
      </c>
      <c r="R5040" s="3" t="s">
        <v>14744</v>
      </c>
      <c r="S5040" s="4" t="n">
        <v>45746.9621990741</v>
      </c>
      <c r="T5040" s="3" t="s">
        <v>3197</v>
      </c>
      <c r="U5040" s="3" t="s">
        <v>3197</v>
      </c>
      <c r="V5040" s="3" t="n">
        <v>0</v>
      </c>
      <c r="W5040" s="3" t="n">
        <v>0</v>
      </c>
      <c r="X5040" s="3" t="n">
        <v>0</v>
      </c>
      <c r="Y5040" s="3" t="s">
        <v>30</v>
      </c>
      <c r="Z5040" s="3" t="s">
        <v>30</v>
      </c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  <c r="BD5040" s="3"/>
      <c r="BE5040" s="3"/>
      <c r="BF5040" s="3"/>
      <c r="BG5040" s="3"/>
      <c r="BH5040" s="3"/>
      <c r="BI5040" s="3"/>
      <c r="BJ5040" s="3"/>
    </row>
    <row r="5041" customFormat="false" ht="15.75" hidden="false" customHeight="false" outlineLevel="0" collapsed="false">
      <c r="A5041" s="3" t="n">
        <v>5040</v>
      </c>
      <c r="B5041" s="3" t="s">
        <v>14745</v>
      </c>
      <c r="C5041" s="3" t="s">
        <v>14746</v>
      </c>
      <c r="D5041" s="3" t="n">
        <v>1</v>
      </c>
      <c r="E5041" s="3" t="n">
        <v>6.3862479</v>
      </c>
      <c r="F5041" s="3" t="n">
        <v>39</v>
      </c>
      <c r="G5041" s="3" t="n">
        <v>39</v>
      </c>
      <c r="H5041" s="3" t="n">
        <v>8</v>
      </c>
      <c r="I5041" s="3" t="n">
        <v>8</v>
      </c>
      <c r="J5041" s="3" t="n">
        <v>43</v>
      </c>
      <c r="K5041" s="3" t="n">
        <v>43</v>
      </c>
      <c r="L5041" s="3" t="n">
        <v>13</v>
      </c>
      <c r="M5041" s="3" t="n">
        <v>13</v>
      </c>
      <c r="N5041" s="3" t="n">
        <v>-1</v>
      </c>
      <c r="O5041" s="3" t="n">
        <v>-1</v>
      </c>
      <c r="P5041" s="3" t="n">
        <v>9</v>
      </c>
      <c r="Q5041" s="3" t="n">
        <v>24.2</v>
      </c>
      <c r="R5041" s="3" t="s">
        <v>14747</v>
      </c>
      <c r="S5041" s="4" t="n">
        <v>45746.9623726852</v>
      </c>
      <c r="T5041" s="3" t="s">
        <v>3197</v>
      </c>
      <c r="U5041" s="3" t="s">
        <v>3197</v>
      </c>
      <c r="V5041" s="3" t="n">
        <v>0</v>
      </c>
      <c r="W5041" s="3" t="n">
        <v>0</v>
      </c>
      <c r="X5041" s="3" t="n">
        <v>0</v>
      </c>
      <c r="Y5041" s="3" t="s">
        <v>30</v>
      </c>
      <c r="Z5041" s="3" t="s">
        <v>30</v>
      </c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3"/>
      <c r="BB5041" s="3"/>
      <c r="BC5041" s="3"/>
      <c r="BD5041" s="3"/>
      <c r="BE5041" s="3"/>
      <c r="BF5041" s="3"/>
      <c r="BG5041" s="3"/>
      <c r="BH5041" s="3"/>
      <c r="BI5041" s="3"/>
      <c r="BJ5041" s="3"/>
    </row>
    <row r="5042" customFormat="false" ht="15.75" hidden="false" customHeight="false" outlineLevel="0" collapsed="false">
      <c r="A5042" s="3" t="n">
        <v>5041</v>
      </c>
      <c r="B5042" s="3" t="s">
        <v>14748</v>
      </c>
      <c r="C5042" s="3" t="s">
        <v>14749</v>
      </c>
      <c r="D5042" s="3" t="n">
        <v>1</v>
      </c>
      <c r="E5042" s="3" t="n">
        <v>99.0050154</v>
      </c>
      <c r="F5042" s="3" t="n">
        <v>3443</v>
      </c>
      <c r="G5042" s="3" t="n">
        <v>3443</v>
      </c>
      <c r="H5042" s="3" t="n">
        <v>43</v>
      </c>
      <c r="I5042" s="3" t="n">
        <v>43</v>
      </c>
      <c r="J5042" s="3" t="n">
        <v>4710</v>
      </c>
      <c r="K5042" s="3" t="n">
        <v>4710</v>
      </c>
      <c r="L5042" s="3" t="n">
        <v>448</v>
      </c>
      <c r="M5042" s="3" t="n">
        <v>448</v>
      </c>
      <c r="N5042" s="3" t="n">
        <v>-1</v>
      </c>
      <c r="O5042" s="3" t="n">
        <v>-1</v>
      </c>
      <c r="P5042" s="3" t="n">
        <v>9</v>
      </c>
      <c r="Q5042" s="3" t="n">
        <v>24.2</v>
      </c>
      <c r="R5042" s="3" t="s">
        <v>14750</v>
      </c>
      <c r="S5042" s="4" t="n">
        <v>45746.9644907407</v>
      </c>
      <c r="T5042" s="3" t="s">
        <v>65</v>
      </c>
      <c r="U5042" s="3" t="s">
        <v>65</v>
      </c>
      <c r="V5042" s="3" t="n">
        <v>0</v>
      </c>
      <c r="W5042" s="3" t="n">
        <v>0</v>
      </c>
      <c r="X5042" s="3" t="n">
        <v>0</v>
      </c>
      <c r="Y5042" s="3" t="s">
        <v>30</v>
      </c>
      <c r="Z5042" s="3" t="s">
        <v>30</v>
      </c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3"/>
      <c r="BG5042" s="3"/>
      <c r="BH5042" s="3"/>
      <c r="BI5042" s="3"/>
      <c r="BJ5042" s="3"/>
    </row>
    <row r="5043" customFormat="false" ht="15.75" hidden="false" customHeight="false" outlineLevel="0" collapsed="false">
      <c r="A5043" s="3" t="n">
        <v>5042</v>
      </c>
      <c r="B5043" s="3" t="s">
        <v>14751</v>
      </c>
      <c r="C5043" s="3" t="s">
        <v>14752</v>
      </c>
      <c r="D5043" s="3" t="n">
        <v>1</v>
      </c>
      <c r="E5043" s="3" t="n">
        <v>9.5830907</v>
      </c>
      <c r="F5043" s="3" t="n">
        <v>43</v>
      </c>
      <c r="G5043" s="3" t="n">
        <v>43</v>
      </c>
      <c r="H5043" s="3" t="n">
        <v>3</v>
      </c>
      <c r="I5043" s="3" t="n">
        <v>3</v>
      </c>
      <c r="J5043" s="3" t="n">
        <v>44</v>
      </c>
      <c r="K5043" s="3" t="n">
        <v>44</v>
      </c>
      <c r="L5043" s="3" t="n">
        <v>6</v>
      </c>
      <c r="M5043" s="3" t="n">
        <v>6</v>
      </c>
      <c r="N5043" s="3" t="n">
        <v>-1</v>
      </c>
      <c r="O5043" s="3" t="n">
        <v>-1</v>
      </c>
      <c r="P5043" s="3" t="n">
        <v>9</v>
      </c>
      <c r="Q5043" s="3" t="n">
        <v>24.2</v>
      </c>
      <c r="R5043" s="3" t="s">
        <v>14753</v>
      </c>
      <c r="S5043" s="4" t="n">
        <v>45746.9647337963</v>
      </c>
      <c r="T5043" s="3" t="s">
        <v>65</v>
      </c>
      <c r="U5043" s="3" t="s">
        <v>65</v>
      </c>
      <c r="V5043" s="3" t="n">
        <v>0</v>
      </c>
      <c r="W5043" s="3" t="n">
        <v>0</v>
      </c>
      <c r="X5043" s="3" t="n">
        <v>0</v>
      </c>
      <c r="Y5043" s="3" t="s">
        <v>30</v>
      </c>
      <c r="Z5043" s="3" t="s">
        <v>30</v>
      </c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  <c r="BD5043" s="3"/>
      <c r="BE5043" s="3"/>
      <c r="BF5043" s="3"/>
      <c r="BG5043" s="3"/>
      <c r="BH5043" s="3"/>
      <c r="BI5043" s="3"/>
      <c r="BJ5043" s="3"/>
    </row>
    <row r="5044" customFormat="false" ht="15.75" hidden="false" customHeight="false" outlineLevel="0" collapsed="false">
      <c r="A5044" s="3" t="n">
        <v>5043</v>
      </c>
      <c r="B5044" s="3" t="s">
        <v>14754</v>
      </c>
      <c r="C5044" s="3" t="s">
        <v>14755</v>
      </c>
      <c r="D5044" s="3" t="n">
        <v>1</v>
      </c>
      <c r="E5044" s="3" t="n">
        <v>0.9255781</v>
      </c>
      <c r="F5044" s="3" t="n">
        <v>35</v>
      </c>
      <c r="G5044" s="3" t="n">
        <v>35</v>
      </c>
      <c r="H5044" s="3" t="n">
        <v>11</v>
      </c>
      <c r="I5044" s="3" t="n">
        <v>11</v>
      </c>
      <c r="J5044" s="3" t="n">
        <v>36</v>
      </c>
      <c r="K5044" s="3" t="n">
        <v>36</v>
      </c>
      <c r="L5044" s="3" t="n">
        <v>5</v>
      </c>
      <c r="M5044" s="3" t="n">
        <v>5</v>
      </c>
      <c r="N5044" s="3" t="n">
        <v>4</v>
      </c>
      <c r="O5044" s="3" t="n">
        <v>-1</v>
      </c>
      <c r="P5044" s="3" t="n">
        <v>9.2</v>
      </c>
      <c r="Q5044" s="3" t="n">
        <v>24.2</v>
      </c>
      <c r="R5044" s="3" t="s">
        <v>14756</v>
      </c>
      <c r="S5044" s="4" t="n">
        <v>45746.9652662037</v>
      </c>
      <c r="T5044" s="3" t="s">
        <v>37</v>
      </c>
      <c r="U5044" s="3" t="s">
        <v>37</v>
      </c>
      <c r="V5044" s="3" t="n">
        <v>1</v>
      </c>
      <c r="W5044" s="3" t="n">
        <v>0</v>
      </c>
      <c r="X5044" s="3" t="n">
        <v>0</v>
      </c>
      <c r="Y5044" s="3" t="s">
        <v>30</v>
      </c>
      <c r="Z5044" s="3" t="s">
        <v>30</v>
      </c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  <c r="BD5044" s="3"/>
      <c r="BE5044" s="3"/>
      <c r="BF5044" s="3"/>
      <c r="BG5044" s="3"/>
      <c r="BH5044" s="3"/>
      <c r="BI5044" s="3"/>
      <c r="BJ5044" s="3"/>
    </row>
    <row r="5045" customFormat="false" ht="15.75" hidden="false" customHeight="false" outlineLevel="0" collapsed="false">
      <c r="A5045" s="3" t="n">
        <v>5044</v>
      </c>
      <c r="B5045" s="3" t="s">
        <v>14757</v>
      </c>
      <c r="C5045" s="3" t="s">
        <v>14758</v>
      </c>
      <c r="D5045" s="3" t="n">
        <v>1</v>
      </c>
      <c r="E5045" s="3" t="n">
        <v>2.6443174</v>
      </c>
      <c r="F5045" s="3" t="n">
        <v>43</v>
      </c>
      <c r="G5045" s="3" t="n">
        <v>43</v>
      </c>
      <c r="H5045" s="3" t="n">
        <v>14</v>
      </c>
      <c r="I5045" s="3" t="n">
        <v>14</v>
      </c>
      <c r="J5045" s="3" t="n">
        <v>74</v>
      </c>
      <c r="K5045" s="3" t="n">
        <v>74</v>
      </c>
      <c r="L5045" s="3" t="n">
        <v>4</v>
      </c>
      <c r="M5045" s="3" t="n">
        <v>4</v>
      </c>
      <c r="N5045" s="3" t="n">
        <v>-1</v>
      </c>
      <c r="O5045" s="3" t="n">
        <v>-1</v>
      </c>
      <c r="P5045" s="3" t="n">
        <v>9.2</v>
      </c>
      <c r="Q5045" s="3" t="n">
        <v>24.2</v>
      </c>
      <c r="R5045" s="3" t="s">
        <v>14759</v>
      </c>
      <c r="S5045" s="4" t="n">
        <v>45746.9659953704</v>
      </c>
      <c r="T5045" s="3" t="s">
        <v>37</v>
      </c>
      <c r="U5045" s="3" t="s">
        <v>37</v>
      </c>
      <c r="V5045" s="3" t="n">
        <v>0</v>
      </c>
      <c r="W5045" s="3" t="n">
        <v>0</v>
      </c>
      <c r="X5045" s="3" t="n">
        <v>0</v>
      </c>
      <c r="Y5045" s="3" t="s">
        <v>30</v>
      </c>
      <c r="Z5045" s="3" t="s">
        <v>30</v>
      </c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  <c r="BD5045" s="3"/>
      <c r="BE5045" s="3"/>
      <c r="BF5045" s="3"/>
      <c r="BG5045" s="3"/>
      <c r="BH5045" s="3"/>
      <c r="BI5045" s="3"/>
      <c r="BJ5045" s="3"/>
    </row>
    <row r="5046" customFormat="false" ht="15.75" hidden="false" customHeight="false" outlineLevel="0" collapsed="false">
      <c r="A5046" s="3" t="n">
        <v>5045</v>
      </c>
      <c r="B5046" s="3" t="s">
        <v>14760</v>
      </c>
      <c r="C5046" s="3" t="s">
        <v>14761</v>
      </c>
      <c r="D5046" s="3" t="n">
        <v>1</v>
      </c>
      <c r="E5046" s="3" t="n">
        <v>2.6386291</v>
      </c>
      <c r="F5046" s="3" t="n">
        <v>26</v>
      </c>
      <c r="G5046" s="3" t="n">
        <v>26</v>
      </c>
      <c r="H5046" s="3" t="n">
        <v>12</v>
      </c>
      <c r="I5046" s="3" t="n">
        <v>12</v>
      </c>
      <c r="J5046" s="3" t="n">
        <v>27</v>
      </c>
      <c r="K5046" s="3" t="n">
        <v>27</v>
      </c>
      <c r="L5046" s="3" t="n">
        <v>5</v>
      </c>
      <c r="M5046" s="3" t="n">
        <v>5</v>
      </c>
      <c r="N5046" s="3" t="n">
        <v>-1</v>
      </c>
      <c r="O5046" s="3" t="n">
        <v>-1</v>
      </c>
      <c r="P5046" s="3" t="n">
        <v>9.3</v>
      </c>
      <c r="Q5046" s="3" t="n">
        <v>24.2</v>
      </c>
      <c r="R5046" s="3" t="s">
        <v>14762</v>
      </c>
      <c r="S5046" s="4" t="n">
        <v>45746.9662384259</v>
      </c>
      <c r="T5046" s="3" t="s">
        <v>256</v>
      </c>
      <c r="U5046" s="3" t="s">
        <v>256</v>
      </c>
      <c r="V5046" s="3" t="n">
        <v>0</v>
      </c>
      <c r="W5046" s="3" t="n">
        <v>0</v>
      </c>
      <c r="X5046" s="3" t="n">
        <v>0</v>
      </c>
      <c r="Y5046" s="3" t="s">
        <v>30</v>
      </c>
      <c r="Z5046" s="3" t="s">
        <v>30</v>
      </c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  <c r="BD5046" s="3"/>
      <c r="BE5046" s="3"/>
      <c r="BF5046" s="3"/>
      <c r="BG5046" s="3"/>
      <c r="BH5046" s="3"/>
      <c r="BI5046" s="3"/>
      <c r="BJ5046" s="3"/>
    </row>
    <row r="5047" customFormat="false" ht="15.75" hidden="false" customHeight="false" outlineLevel="0" collapsed="false">
      <c r="A5047" s="3" t="n">
        <v>5046</v>
      </c>
      <c r="B5047" s="3" t="s">
        <v>14763</v>
      </c>
      <c r="C5047" s="3" t="s">
        <v>14764</v>
      </c>
      <c r="D5047" s="3" t="n">
        <v>1</v>
      </c>
      <c r="E5047" s="3" t="n">
        <v>2.6296029</v>
      </c>
      <c r="F5047" s="3" t="n">
        <v>39</v>
      </c>
      <c r="G5047" s="3" t="n">
        <v>39</v>
      </c>
      <c r="H5047" s="3" t="n">
        <v>13</v>
      </c>
      <c r="I5047" s="3" t="n">
        <v>13</v>
      </c>
      <c r="J5047" s="3" t="n">
        <v>38</v>
      </c>
      <c r="K5047" s="3" t="n">
        <v>38</v>
      </c>
      <c r="L5047" s="3" t="n">
        <v>7</v>
      </c>
      <c r="M5047" s="3" t="n">
        <v>7</v>
      </c>
      <c r="N5047" s="3" t="n">
        <v>-1</v>
      </c>
      <c r="O5047" s="3" t="n">
        <v>-1</v>
      </c>
      <c r="P5047" s="3" t="n">
        <v>9.3</v>
      </c>
      <c r="Q5047" s="3" t="n">
        <v>24.2</v>
      </c>
      <c r="R5047" s="3" t="s">
        <v>14765</v>
      </c>
      <c r="S5047" s="4" t="n">
        <v>45746.9663888889</v>
      </c>
      <c r="T5047" s="3" t="s">
        <v>29</v>
      </c>
      <c r="U5047" s="3" t="s">
        <v>29</v>
      </c>
      <c r="V5047" s="3" t="n">
        <v>0</v>
      </c>
      <c r="W5047" s="3" t="n">
        <v>0</v>
      </c>
      <c r="X5047" s="3" t="n">
        <v>0</v>
      </c>
      <c r="Y5047" s="3" t="s">
        <v>30</v>
      </c>
      <c r="Z5047" s="3" t="s">
        <v>30</v>
      </c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  <c r="BD5047" s="3"/>
      <c r="BE5047" s="3"/>
      <c r="BF5047" s="3"/>
      <c r="BG5047" s="3"/>
      <c r="BH5047" s="3"/>
      <c r="BI5047" s="3"/>
      <c r="BJ5047" s="3"/>
    </row>
    <row r="5048" customFormat="false" ht="15.75" hidden="false" customHeight="false" outlineLevel="0" collapsed="false">
      <c r="A5048" s="3" t="n">
        <v>5047</v>
      </c>
      <c r="B5048" s="3" t="s">
        <v>14766</v>
      </c>
      <c r="C5048" s="3" t="s">
        <v>14767</v>
      </c>
      <c r="D5048" s="3" t="n">
        <v>1</v>
      </c>
      <c r="E5048" s="3" t="n">
        <v>2.6659041</v>
      </c>
      <c r="F5048" s="3" t="n">
        <v>43</v>
      </c>
      <c r="G5048" s="3" t="n">
        <v>43</v>
      </c>
      <c r="H5048" s="3" t="n">
        <v>15</v>
      </c>
      <c r="I5048" s="3" t="n">
        <v>15</v>
      </c>
      <c r="J5048" s="3" t="n">
        <v>45</v>
      </c>
      <c r="K5048" s="3" t="n">
        <v>45</v>
      </c>
      <c r="L5048" s="3" t="n">
        <v>7</v>
      </c>
      <c r="M5048" s="3" t="n">
        <v>7</v>
      </c>
      <c r="N5048" s="3" t="n">
        <v>-1</v>
      </c>
      <c r="O5048" s="3" t="n">
        <v>-1</v>
      </c>
      <c r="P5048" s="3" t="n">
        <v>9.3</v>
      </c>
      <c r="Q5048" s="3" t="n">
        <v>24.2</v>
      </c>
      <c r="R5048" s="3" t="s">
        <v>14768</v>
      </c>
      <c r="S5048" s="4" t="n">
        <v>45746.9665277778</v>
      </c>
      <c r="T5048" s="3" t="s">
        <v>29</v>
      </c>
      <c r="U5048" s="3" t="s">
        <v>29</v>
      </c>
      <c r="V5048" s="3" t="n">
        <v>0</v>
      </c>
      <c r="W5048" s="3" t="n">
        <v>0</v>
      </c>
      <c r="X5048" s="3" t="n">
        <v>0</v>
      </c>
      <c r="Y5048" s="3" t="s">
        <v>30</v>
      </c>
      <c r="Z5048" s="3" t="s">
        <v>30</v>
      </c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3"/>
      <c r="BG5048" s="3"/>
      <c r="BH5048" s="3"/>
      <c r="BI5048" s="3"/>
      <c r="BJ5048" s="3"/>
    </row>
    <row r="5049" customFormat="false" ht="15.75" hidden="false" customHeight="false" outlineLevel="0" collapsed="false">
      <c r="A5049" s="3" t="n">
        <v>5048</v>
      </c>
      <c r="B5049" s="3" t="s">
        <v>14769</v>
      </c>
      <c r="C5049" s="3" t="s">
        <v>14770</v>
      </c>
      <c r="D5049" s="3" t="n">
        <v>1</v>
      </c>
      <c r="E5049" s="3" t="n">
        <v>2.7557419</v>
      </c>
      <c r="F5049" s="3" t="n">
        <v>43</v>
      </c>
      <c r="G5049" s="3" t="n">
        <v>43</v>
      </c>
      <c r="H5049" s="3" t="n">
        <v>15</v>
      </c>
      <c r="I5049" s="3" t="n">
        <v>15</v>
      </c>
      <c r="J5049" s="3" t="n">
        <v>45</v>
      </c>
      <c r="K5049" s="3" t="n">
        <v>45</v>
      </c>
      <c r="L5049" s="3" t="n">
        <v>7</v>
      </c>
      <c r="M5049" s="3" t="n">
        <v>7</v>
      </c>
      <c r="N5049" s="3" t="n">
        <v>-1</v>
      </c>
      <c r="O5049" s="3" t="n">
        <v>-1</v>
      </c>
      <c r="P5049" s="3" t="n">
        <v>9.3</v>
      </c>
      <c r="Q5049" s="3" t="n">
        <v>24.2</v>
      </c>
      <c r="R5049" s="3" t="s">
        <v>14771</v>
      </c>
      <c r="S5049" s="4" t="n">
        <v>45746.9666782407</v>
      </c>
      <c r="T5049" s="3" t="s">
        <v>29</v>
      </c>
      <c r="U5049" s="3" t="s">
        <v>29</v>
      </c>
      <c r="V5049" s="3" t="n">
        <v>0</v>
      </c>
      <c r="W5049" s="3" t="n">
        <v>0</v>
      </c>
      <c r="X5049" s="3" t="n">
        <v>0</v>
      </c>
      <c r="Y5049" s="3" t="s">
        <v>30</v>
      </c>
      <c r="Z5049" s="3" t="s">
        <v>30</v>
      </c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  <c r="BD5049" s="3"/>
      <c r="BE5049" s="3"/>
      <c r="BF5049" s="3"/>
      <c r="BG5049" s="3"/>
      <c r="BH5049" s="3"/>
      <c r="BI5049" s="3"/>
      <c r="BJ5049" s="3"/>
    </row>
    <row r="5050" customFormat="false" ht="15.75" hidden="false" customHeight="false" outlineLevel="0" collapsed="false">
      <c r="A5050" s="3" t="n">
        <v>5049</v>
      </c>
      <c r="B5050" s="3" t="s">
        <v>14772</v>
      </c>
      <c r="C5050" s="3" t="s">
        <v>14773</v>
      </c>
      <c r="D5050" s="3" t="n">
        <v>1</v>
      </c>
      <c r="E5050" s="3" t="n">
        <v>29.1656889</v>
      </c>
      <c r="F5050" s="3" t="n">
        <v>124</v>
      </c>
      <c r="G5050" s="3" t="n">
        <v>124</v>
      </c>
      <c r="H5050" s="3" t="n">
        <v>24</v>
      </c>
      <c r="I5050" s="3" t="n">
        <v>24</v>
      </c>
      <c r="J5050" s="3" t="n">
        <v>151</v>
      </c>
      <c r="K5050" s="3" t="n">
        <v>151</v>
      </c>
      <c r="L5050" s="3" t="n">
        <v>23</v>
      </c>
      <c r="M5050" s="3" t="n">
        <v>23</v>
      </c>
      <c r="N5050" s="3" t="n">
        <v>-1</v>
      </c>
      <c r="O5050" s="3" t="n">
        <v>-1</v>
      </c>
      <c r="P5050" s="3" t="n">
        <v>9.2</v>
      </c>
      <c r="Q5050" s="3" t="n">
        <v>24.2</v>
      </c>
      <c r="R5050" s="3" t="s">
        <v>14774</v>
      </c>
      <c r="S5050" s="4" t="n">
        <v>45746.9677083333</v>
      </c>
      <c r="T5050" s="3" t="s">
        <v>29</v>
      </c>
      <c r="U5050" s="3" t="s">
        <v>29</v>
      </c>
      <c r="V5050" s="3" t="n">
        <v>0</v>
      </c>
      <c r="W5050" s="3" t="n">
        <v>0</v>
      </c>
      <c r="X5050" s="3" t="n">
        <v>0</v>
      </c>
      <c r="Y5050" s="3" t="s">
        <v>30</v>
      </c>
      <c r="Z5050" s="3" t="s">
        <v>30</v>
      </c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  <c r="BG5050" s="3"/>
      <c r="BH5050" s="3"/>
      <c r="BI5050" s="3"/>
      <c r="BJ5050" s="3"/>
    </row>
    <row r="5051" customFormat="false" ht="15.75" hidden="false" customHeight="false" outlineLevel="0" collapsed="false">
      <c r="A5051" s="3" t="n">
        <v>5050</v>
      </c>
      <c r="B5051" s="3" t="s">
        <v>14775</v>
      </c>
      <c r="C5051" s="3" t="s">
        <v>14776</v>
      </c>
      <c r="D5051" s="3" t="n">
        <v>1</v>
      </c>
      <c r="E5051" s="3" t="n">
        <v>0.3919808</v>
      </c>
      <c r="F5051" s="3" t="n">
        <v>21</v>
      </c>
      <c r="G5051" s="3" t="n">
        <v>21</v>
      </c>
      <c r="H5051" s="3" t="n">
        <v>7</v>
      </c>
      <c r="I5051" s="3" t="n">
        <v>7</v>
      </c>
      <c r="J5051" s="3" t="n">
        <v>10</v>
      </c>
      <c r="K5051" s="3" t="n">
        <v>10</v>
      </c>
      <c r="L5051" s="3" t="n">
        <v>0</v>
      </c>
      <c r="M5051" s="3" t="n">
        <v>0</v>
      </c>
      <c r="N5051" s="3" t="n">
        <v>0</v>
      </c>
      <c r="O5051" s="3" t="n">
        <v>-1</v>
      </c>
      <c r="P5051" s="3" t="n">
        <v>9.2</v>
      </c>
      <c r="Q5051" s="3" t="n">
        <v>24.2</v>
      </c>
      <c r="R5051" s="3" t="s">
        <v>14777</v>
      </c>
      <c r="S5051" s="4" t="n">
        <v>45746.9678356481</v>
      </c>
      <c r="T5051" s="3" t="s">
        <v>256</v>
      </c>
      <c r="U5051" s="3" t="s">
        <v>256</v>
      </c>
      <c r="V5051" s="3" t="n">
        <v>1</v>
      </c>
      <c r="W5051" s="3" t="n">
        <v>0</v>
      </c>
      <c r="X5051" s="3" t="n">
        <v>0</v>
      </c>
      <c r="Y5051" s="3" t="s">
        <v>30</v>
      </c>
      <c r="Z5051" s="3" t="s">
        <v>30</v>
      </c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/>
      <c r="BE5051" s="3"/>
      <c r="BF5051" s="3"/>
      <c r="BG5051" s="3"/>
      <c r="BH5051" s="3"/>
      <c r="BI5051" s="3"/>
      <c r="BJ5051" s="3"/>
    </row>
    <row r="5052" customFormat="false" ht="15.75" hidden="false" customHeight="false" outlineLevel="0" collapsed="false">
      <c r="A5052" s="3" t="n">
        <v>5051</v>
      </c>
      <c r="B5052" s="3" t="s">
        <v>14778</v>
      </c>
      <c r="C5052" s="3" t="s">
        <v>14779</v>
      </c>
      <c r="D5052" s="3" t="n">
        <v>1</v>
      </c>
      <c r="E5052" s="3" t="n">
        <v>10.5108967</v>
      </c>
      <c r="F5052" s="3" t="n">
        <v>76</v>
      </c>
      <c r="G5052" s="3" t="n">
        <v>76</v>
      </c>
      <c r="H5052" s="3" t="n">
        <v>16</v>
      </c>
      <c r="I5052" s="3" t="n">
        <v>16</v>
      </c>
      <c r="J5052" s="3" t="n">
        <v>126</v>
      </c>
      <c r="K5052" s="3" t="n">
        <v>126</v>
      </c>
      <c r="L5052" s="3" t="n">
        <v>17</v>
      </c>
      <c r="M5052" s="3" t="n">
        <v>17</v>
      </c>
      <c r="N5052" s="3" t="n">
        <v>-1</v>
      </c>
      <c r="O5052" s="3" t="n">
        <v>-1</v>
      </c>
      <c r="P5052" s="3" t="n">
        <v>9.2</v>
      </c>
      <c r="Q5052" s="3" t="n">
        <v>24.2</v>
      </c>
      <c r="R5052" s="3" t="s">
        <v>14780</v>
      </c>
      <c r="S5052" s="4" t="n">
        <v>45746.9680671296</v>
      </c>
      <c r="T5052" s="3" t="s">
        <v>3197</v>
      </c>
      <c r="U5052" s="3" t="s">
        <v>3197</v>
      </c>
      <c r="V5052" s="3" t="n">
        <v>0</v>
      </c>
      <c r="W5052" s="3" t="n">
        <v>0</v>
      </c>
      <c r="X5052" s="3" t="n">
        <v>0</v>
      </c>
      <c r="Y5052" s="3" t="s">
        <v>30</v>
      </c>
      <c r="Z5052" s="3" t="s">
        <v>30</v>
      </c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3"/>
      <c r="BG5052" s="3"/>
      <c r="BH5052" s="3"/>
      <c r="BI5052" s="3"/>
      <c r="BJ5052" s="3"/>
    </row>
    <row r="5053" customFormat="false" ht="15.75" hidden="false" customHeight="false" outlineLevel="0" collapsed="false">
      <c r="A5053" s="3" t="n">
        <v>5052</v>
      </c>
      <c r="B5053" s="3" t="s">
        <v>14781</v>
      </c>
      <c r="C5053" s="3" t="s">
        <v>14782</v>
      </c>
      <c r="D5053" s="3" t="n">
        <v>1</v>
      </c>
      <c r="E5053" s="3" t="n">
        <v>11.6339058</v>
      </c>
      <c r="F5053" s="3" t="n">
        <v>115</v>
      </c>
      <c r="G5053" s="3" t="n">
        <v>115</v>
      </c>
      <c r="H5053" s="3" t="n">
        <v>18</v>
      </c>
      <c r="I5053" s="3" t="n">
        <v>18</v>
      </c>
      <c r="J5053" s="3" t="n">
        <v>149</v>
      </c>
      <c r="K5053" s="3" t="n">
        <v>149</v>
      </c>
      <c r="L5053" s="3" t="n">
        <v>21</v>
      </c>
      <c r="M5053" s="3" t="n">
        <v>21</v>
      </c>
      <c r="N5053" s="3" t="n">
        <v>-1</v>
      </c>
      <c r="O5053" s="3" t="n">
        <v>-1</v>
      </c>
      <c r="P5053" s="3" t="n">
        <v>9.2</v>
      </c>
      <c r="Q5053" s="3" t="n">
        <v>24.2</v>
      </c>
      <c r="R5053" s="3" t="s">
        <v>14783</v>
      </c>
      <c r="S5053" s="4" t="n">
        <v>45746.9683101852</v>
      </c>
      <c r="T5053" s="3" t="s">
        <v>3197</v>
      </c>
      <c r="U5053" s="3" t="s">
        <v>3197</v>
      </c>
      <c r="V5053" s="3" t="n">
        <v>0</v>
      </c>
      <c r="W5053" s="3" t="n">
        <v>0</v>
      </c>
      <c r="X5053" s="3" t="n">
        <v>0</v>
      </c>
      <c r="Y5053" s="3" t="s">
        <v>30</v>
      </c>
      <c r="Z5053" s="3" t="s">
        <v>30</v>
      </c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/>
      <c r="BF5053" s="3"/>
      <c r="BG5053" s="3"/>
      <c r="BH5053" s="3"/>
      <c r="BI5053" s="3"/>
      <c r="BJ5053" s="3"/>
    </row>
    <row r="5054" customFormat="false" ht="15.75" hidden="false" customHeight="false" outlineLevel="0" collapsed="false">
      <c r="A5054" s="3" t="n">
        <v>5053</v>
      </c>
      <c r="B5054" s="3" t="s">
        <v>14784</v>
      </c>
      <c r="C5054" s="3" t="s">
        <v>14785</v>
      </c>
      <c r="D5054" s="3" t="n">
        <v>1</v>
      </c>
      <c r="E5054" s="3" t="n">
        <v>38.8603766</v>
      </c>
      <c r="F5054" s="3" t="n">
        <v>148</v>
      </c>
      <c r="G5054" s="3" t="n">
        <v>148</v>
      </c>
      <c r="H5054" s="3" t="n">
        <v>19</v>
      </c>
      <c r="I5054" s="3" t="n">
        <v>19</v>
      </c>
      <c r="J5054" s="3" t="n">
        <v>187</v>
      </c>
      <c r="K5054" s="3" t="n">
        <v>187</v>
      </c>
      <c r="L5054" s="3" t="n">
        <v>27</v>
      </c>
      <c r="M5054" s="3" t="n">
        <v>27</v>
      </c>
      <c r="N5054" s="3" t="n">
        <v>-1</v>
      </c>
      <c r="O5054" s="3" t="n">
        <v>-1</v>
      </c>
      <c r="P5054" s="3" t="n">
        <v>9.2</v>
      </c>
      <c r="Q5054" s="3" t="n">
        <v>24.2</v>
      </c>
      <c r="R5054" s="3" t="s">
        <v>14786</v>
      </c>
      <c r="S5054" s="4" t="n">
        <v>45746.9694791667</v>
      </c>
      <c r="T5054" s="3" t="s">
        <v>3197</v>
      </c>
      <c r="U5054" s="3" t="s">
        <v>3197</v>
      </c>
      <c r="V5054" s="3" t="n">
        <v>0</v>
      </c>
      <c r="W5054" s="3" t="n">
        <v>0</v>
      </c>
      <c r="X5054" s="3" t="n">
        <v>0</v>
      </c>
      <c r="Y5054" s="3" t="s">
        <v>30</v>
      </c>
      <c r="Z5054" s="3" t="s">
        <v>30</v>
      </c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/>
      <c r="BG5054" s="3"/>
      <c r="BH5054" s="3"/>
      <c r="BI5054" s="3"/>
      <c r="BJ5054" s="3"/>
    </row>
    <row r="5055" customFormat="false" ht="15.75" hidden="false" customHeight="false" outlineLevel="0" collapsed="false">
      <c r="A5055" s="3" t="n">
        <v>5054</v>
      </c>
      <c r="B5055" s="3" t="s">
        <v>14787</v>
      </c>
      <c r="C5055" s="3" t="s">
        <v>14788</v>
      </c>
      <c r="D5055" s="3" t="n">
        <v>1</v>
      </c>
      <c r="E5055" s="3" t="n">
        <v>7.4265487</v>
      </c>
      <c r="F5055" s="3" t="n">
        <v>77</v>
      </c>
      <c r="G5055" s="3" t="n">
        <v>77</v>
      </c>
      <c r="H5055" s="3" t="n">
        <v>16</v>
      </c>
      <c r="I5055" s="3" t="n">
        <v>16</v>
      </c>
      <c r="J5055" s="3" t="n">
        <v>122</v>
      </c>
      <c r="K5055" s="3" t="n">
        <v>122</v>
      </c>
      <c r="L5055" s="3" t="n">
        <v>18</v>
      </c>
      <c r="M5055" s="3" t="n">
        <v>18</v>
      </c>
      <c r="N5055" s="3" t="n">
        <v>-1</v>
      </c>
      <c r="O5055" s="3" t="n">
        <v>-1</v>
      </c>
      <c r="P5055" s="3" t="n">
        <v>9.2</v>
      </c>
      <c r="Q5055" s="3" t="n">
        <v>24.2</v>
      </c>
      <c r="R5055" s="3" t="s">
        <v>14789</v>
      </c>
      <c r="S5055" s="4" t="n">
        <v>45746.9696643519</v>
      </c>
      <c r="T5055" s="3" t="s">
        <v>3197</v>
      </c>
      <c r="U5055" s="3" t="s">
        <v>3197</v>
      </c>
      <c r="V5055" s="3" t="n">
        <v>0</v>
      </c>
      <c r="W5055" s="3" t="n">
        <v>0</v>
      </c>
      <c r="X5055" s="3" t="n">
        <v>0</v>
      </c>
      <c r="Y5055" s="3" t="s">
        <v>30</v>
      </c>
      <c r="Z5055" s="3" t="s">
        <v>30</v>
      </c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  <c r="BD5055" s="3"/>
      <c r="BE5055" s="3"/>
      <c r="BF5055" s="3"/>
      <c r="BG5055" s="3"/>
      <c r="BH5055" s="3"/>
      <c r="BI5055" s="3"/>
      <c r="BJ5055" s="3"/>
    </row>
    <row r="5056" customFormat="false" ht="15.75" hidden="false" customHeight="false" outlineLevel="0" collapsed="false">
      <c r="A5056" s="3" t="n">
        <v>5055</v>
      </c>
      <c r="B5056" s="3" t="s">
        <v>14790</v>
      </c>
      <c r="C5056" s="3" t="s">
        <v>14791</v>
      </c>
      <c r="D5056" s="3" t="n">
        <v>1</v>
      </c>
      <c r="E5056" s="3" t="n">
        <v>16.9393126</v>
      </c>
      <c r="F5056" s="3" t="n">
        <v>102</v>
      </c>
      <c r="G5056" s="3" t="n">
        <v>102</v>
      </c>
      <c r="H5056" s="3" t="n">
        <v>17</v>
      </c>
      <c r="I5056" s="3" t="n">
        <v>17</v>
      </c>
      <c r="J5056" s="3" t="n">
        <v>153</v>
      </c>
      <c r="K5056" s="3" t="n">
        <v>153</v>
      </c>
      <c r="L5056" s="3" t="n">
        <v>21</v>
      </c>
      <c r="M5056" s="3" t="n">
        <v>21</v>
      </c>
      <c r="N5056" s="3" t="n">
        <v>-1</v>
      </c>
      <c r="O5056" s="3" t="n">
        <v>-1</v>
      </c>
      <c r="P5056" s="3" t="n">
        <v>9.2</v>
      </c>
      <c r="Q5056" s="3" t="n">
        <v>24.2</v>
      </c>
      <c r="R5056" s="3" t="s">
        <v>14792</v>
      </c>
      <c r="S5056" s="4" t="n">
        <v>45746.9701041667</v>
      </c>
      <c r="T5056" s="3" t="s">
        <v>3197</v>
      </c>
      <c r="U5056" s="3" t="s">
        <v>3197</v>
      </c>
      <c r="V5056" s="3" t="n">
        <v>0</v>
      </c>
      <c r="W5056" s="3" t="n">
        <v>0</v>
      </c>
      <c r="X5056" s="3" t="n">
        <v>0</v>
      </c>
      <c r="Y5056" s="3" t="s">
        <v>30</v>
      </c>
      <c r="Z5056" s="3" t="s">
        <v>30</v>
      </c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3"/>
      <c r="BG5056" s="3"/>
      <c r="BH5056" s="3"/>
      <c r="BI5056" s="3"/>
      <c r="BJ5056" s="3"/>
    </row>
    <row r="5057" customFormat="false" ht="15.75" hidden="false" customHeight="false" outlineLevel="0" collapsed="false">
      <c r="A5057" s="3" t="n">
        <v>5056</v>
      </c>
      <c r="B5057" s="3" t="s">
        <v>14793</v>
      </c>
      <c r="C5057" s="3" t="s">
        <v>14794</v>
      </c>
      <c r="D5057" s="3" t="n">
        <v>1</v>
      </c>
      <c r="E5057" s="3" t="n">
        <v>8.5358955</v>
      </c>
      <c r="F5057" s="3" t="n">
        <v>78</v>
      </c>
      <c r="G5057" s="3" t="n">
        <v>78</v>
      </c>
      <c r="H5057" s="3" t="n">
        <v>16</v>
      </c>
      <c r="I5057" s="3" t="n">
        <v>16</v>
      </c>
      <c r="J5057" s="3" t="n">
        <v>127</v>
      </c>
      <c r="K5057" s="3" t="n">
        <v>127</v>
      </c>
      <c r="L5057" s="3" t="n">
        <v>18</v>
      </c>
      <c r="M5057" s="3" t="n">
        <v>18</v>
      </c>
      <c r="N5057" s="3" t="n">
        <v>-1</v>
      </c>
      <c r="O5057" s="3" t="n">
        <v>-1</v>
      </c>
      <c r="P5057" s="3" t="n">
        <v>9.2</v>
      </c>
      <c r="Q5057" s="3" t="n">
        <v>24.2</v>
      </c>
      <c r="R5057" s="3" t="s">
        <v>14795</v>
      </c>
      <c r="S5057" s="4" t="n">
        <v>45746.9703125</v>
      </c>
      <c r="T5057" s="3" t="s">
        <v>3197</v>
      </c>
      <c r="U5057" s="3" t="s">
        <v>3197</v>
      </c>
      <c r="V5057" s="3" t="n">
        <v>0</v>
      </c>
      <c r="W5057" s="3" t="n">
        <v>0</v>
      </c>
      <c r="X5057" s="3" t="n">
        <v>0</v>
      </c>
      <c r="Y5057" s="3" t="s">
        <v>30</v>
      </c>
      <c r="Z5057" s="3" t="s">
        <v>30</v>
      </c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  <c r="BD5057" s="3"/>
      <c r="BE5057" s="3"/>
      <c r="BF5057" s="3"/>
      <c r="BG5057" s="3"/>
      <c r="BH5057" s="3"/>
      <c r="BI5057" s="3"/>
      <c r="BJ5057" s="3"/>
    </row>
    <row r="5058" customFormat="false" ht="15.75" hidden="false" customHeight="false" outlineLevel="0" collapsed="false">
      <c r="A5058" s="3" t="n">
        <v>5057</v>
      </c>
      <c r="B5058" s="3" t="s">
        <v>14796</v>
      </c>
      <c r="C5058" s="3" t="s">
        <v>14797</v>
      </c>
      <c r="D5058" s="3" t="n">
        <v>1</v>
      </c>
      <c r="E5058" s="3" t="n">
        <v>18.95749</v>
      </c>
      <c r="F5058" s="3" t="n">
        <v>76</v>
      </c>
      <c r="G5058" s="3" t="n">
        <v>76</v>
      </c>
      <c r="H5058" s="3" t="n">
        <v>16</v>
      </c>
      <c r="I5058" s="3" t="n">
        <v>16</v>
      </c>
      <c r="J5058" s="3" t="n">
        <v>126</v>
      </c>
      <c r="K5058" s="3" t="n">
        <v>126</v>
      </c>
      <c r="L5058" s="3" t="n">
        <v>18</v>
      </c>
      <c r="M5058" s="3" t="n">
        <v>18</v>
      </c>
      <c r="N5058" s="3" t="n">
        <v>-1</v>
      </c>
      <c r="O5058" s="3" t="n">
        <v>-1</v>
      </c>
      <c r="P5058" s="3" t="n">
        <v>9.2</v>
      </c>
      <c r="Q5058" s="3" t="n">
        <v>24.2</v>
      </c>
      <c r="R5058" s="3" t="s">
        <v>14798</v>
      </c>
      <c r="S5058" s="4" t="n">
        <v>45746.970775463</v>
      </c>
      <c r="T5058" s="3" t="s">
        <v>3197</v>
      </c>
      <c r="U5058" s="3" t="s">
        <v>3197</v>
      </c>
      <c r="V5058" s="3" t="n">
        <v>0</v>
      </c>
      <c r="W5058" s="3" t="n">
        <v>0</v>
      </c>
      <c r="X5058" s="3" t="n">
        <v>0</v>
      </c>
      <c r="Y5058" s="3" t="s">
        <v>30</v>
      </c>
      <c r="Z5058" s="3" t="s">
        <v>30</v>
      </c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  <c r="BD5058" s="3"/>
      <c r="BE5058" s="3"/>
      <c r="BF5058" s="3"/>
      <c r="BG5058" s="3"/>
      <c r="BH5058" s="3"/>
      <c r="BI5058" s="3"/>
      <c r="BJ5058" s="3"/>
    </row>
    <row r="5059" customFormat="false" ht="15.75" hidden="false" customHeight="false" outlineLevel="0" collapsed="false">
      <c r="A5059" s="3" t="n">
        <v>5058</v>
      </c>
      <c r="B5059" s="3" t="s">
        <v>14799</v>
      </c>
      <c r="C5059" s="3" t="s">
        <v>14800</v>
      </c>
      <c r="D5059" s="3" t="n">
        <v>1</v>
      </c>
      <c r="E5059" s="3" t="n">
        <v>11.303075</v>
      </c>
      <c r="F5059" s="3" t="n">
        <v>107</v>
      </c>
      <c r="G5059" s="3" t="n">
        <v>107</v>
      </c>
      <c r="H5059" s="3" t="n">
        <v>17</v>
      </c>
      <c r="I5059" s="3" t="n">
        <v>17</v>
      </c>
      <c r="J5059" s="3" t="n">
        <v>138</v>
      </c>
      <c r="K5059" s="3" t="n">
        <v>138</v>
      </c>
      <c r="L5059" s="3" t="n">
        <v>20</v>
      </c>
      <c r="M5059" s="3" t="n">
        <v>20</v>
      </c>
      <c r="N5059" s="3" t="n">
        <v>-1</v>
      </c>
      <c r="O5059" s="3" t="n">
        <v>-1</v>
      </c>
      <c r="P5059" s="3" t="n">
        <v>9.2</v>
      </c>
      <c r="Q5059" s="3" t="n">
        <v>24.2</v>
      </c>
      <c r="R5059" s="3" t="s">
        <v>14801</v>
      </c>
      <c r="S5059" s="4" t="n">
        <v>45746.9710416667</v>
      </c>
      <c r="T5059" s="3" t="s">
        <v>3197</v>
      </c>
      <c r="U5059" s="3" t="s">
        <v>3197</v>
      </c>
      <c r="V5059" s="3" t="n">
        <v>0</v>
      </c>
      <c r="W5059" s="3" t="n">
        <v>0</v>
      </c>
      <c r="X5059" s="3" t="n">
        <v>0</v>
      </c>
      <c r="Y5059" s="3" t="s">
        <v>30</v>
      </c>
      <c r="Z5059" s="3" t="s">
        <v>30</v>
      </c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  <c r="BD5059" s="3"/>
      <c r="BE5059" s="3"/>
      <c r="BF5059" s="3"/>
      <c r="BG5059" s="3"/>
      <c r="BH5059" s="3"/>
      <c r="BI5059" s="3"/>
      <c r="BJ5059" s="3"/>
    </row>
    <row r="5060" customFormat="false" ht="15.75" hidden="false" customHeight="false" outlineLevel="0" collapsed="false">
      <c r="A5060" s="3" t="n">
        <v>5059</v>
      </c>
      <c r="B5060" s="3" t="s">
        <v>14802</v>
      </c>
      <c r="C5060" s="3" t="s">
        <v>14803</v>
      </c>
      <c r="D5060" s="3" t="n">
        <v>1</v>
      </c>
      <c r="E5060" s="3" t="n">
        <v>8.4447785</v>
      </c>
      <c r="F5060" s="3" t="n">
        <v>74</v>
      </c>
      <c r="G5060" s="3" t="n">
        <v>74</v>
      </c>
      <c r="H5060" s="3" t="n">
        <v>16</v>
      </c>
      <c r="I5060" s="3" t="n">
        <v>16</v>
      </c>
      <c r="J5060" s="3" t="n">
        <v>121</v>
      </c>
      <c r="K5060" s="3" t="n">
        <v>121</v>
      </c>
      <c r="L5060" s="3" t="n">
        <v>17</v>
      </c>
      <c r="M5060" s="3" t="n">
        <v>17</v>
      </c>
      <c r="N5060" s="3" t="n">
        <v>-1</v>
      </c>
      <c r="O5060" s="3" t="n">
        <v>-1</v>
      </c>
      <c r="P5060" s="3" t="n">
        <v>9.2</v>
      </c>
      <c r="Q5060" s="3" t="n">
        <v>24.2</v>
      </c>
      <c r="R5060" s="3" t="s">
        <v>14804</v>
      </c>
      <c r="S5060" s="4" t="n">
        <v>45746.9712384259</v>
      </c>
      <c r="T5060" s="3" t="s">
        <v>3197</v>
      </c>
      <c r="U5060" s="3" t="s">
        <v>3197</v>
      </c>
      <c r="V5060" s="3" t="n">
        <v>0</v>
      </c>
      <c r="W5060" s="3" t="n">
        <v>0</v>
      </c>
      <c r="X5060" s="3" t="n">
        <v>0</v>
      </c>
      <c r="Y5060" s="3" t="s">
        <v>30</v>
      </c>
      <c r="Z5060" s="3" t="s">
        <v>30</v>
      </c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/>
      <c r="BG5060" s="3"/>
      <c r="BH5060" s="3"/>
      <c r="BI5060" s="3"/>
      <c r="BJ5060" s="3"/>
    </row>
    <row r="5061" customFormat="false" ht="15.75" hidden="false" customHeight="false" outlineLevel="0" collapsed="false">
      <c r="A5061" s="3" t="n">
        <v>5060</v>
      </c>
      <c r="B5061" s="3" t="s">
        <v>14805</v>
      </c>
      <c r="C5061" s="3" t="s">
        <v>14806</v>
      </c>
      <c r="D5061" s="3" t="n">
        <v>1</v>
      </c>
      <c r="E5061" s="3" t="n">
        <v>19.4342677</v>
      </c>
      <c r="F5061" s="3" t="n">
        <v>102</v>
      </c>
      <c r="G5061" s="3" t="n">
        <v>102</v>
      </c>
      <c r="H5061" s="3" t="n">
        <v>17</v>
      </c>
      <c r="I5061" s="3" t="n">
        <v>17</v>
      </c>
      <c r="J5061" s="3" t="n">
        <v>153</v>
      </c>
      <c r="K5061" s="3" t="n">
        <v>153</v>
      </c>
      <c r="L5061" s="3" t="n">
        <v>21</v>
      </c>
      <c r="M5061" s="3" t="n">
        <v>21</v>
      </c>
      <c r="N5061" s="3" t="n">
        <v>-1</v>
      </c>
      <c r="O5061" s="3" t="n">
        <v>-1</v>
      </c>
      <c r="P5061" s="3" t="n">
        <v>9.2</v>
      </c>
      <c r="Q5061" s="3" t="n">
        <v>24.2</v>
      </c>
      <c r="R5061" s="3" t="s">
        <v>14807</v>
      </c>
      <c r="S5061" s="4" t="n">
        <v>45746.9717361111</v>
      </c>
      <c r="T5061" s="3" t="s">
        <v>3197</v>
      </c>
      <c r="U5061" s="3" t="s">
        <v>3197</v>
      </c>
      <c r="V5061" s="3" t="n">
        <v>0</v>
      </c>
      <c r="W5061" s="3" t="n">
        <v>0</v>
      </c>
      <c r="X5061" s="3" t="n">
        <v>0</v>
      </c>
      <c r="Y5061" s="3" t="s">
        <v>30</v>
      </c>
      <c r="Z5061" s="3" t="s">
        <v>30</v>
      </c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  <c r="BD5061" s="3"/>
      <c r="BE5061" s="3"/>
      <c r="BF5061" s="3"/>
      <c r="BG5061" s="3"/>
      <c r="BH5061" s="3"/>
      <c r="BI5061" s="3"/>
      <c r="BJ5061" s="3"/>
    </row>
    <row r="5062" customFormat="false" ht="15.75" hidden="false" customHeight="false" outlineLevel="0" collapsed="false">
      <c r="A5062" s="3" t="n">
        <v>5061</v>
      </c>
      <c r="B5062" s="3" t="s">
        <v>14808</v>
      </c>
      <c r="C5062" s="3" t="s">
        <v>14809</v>
      </c>
      <c r="D5062" s="3" t="n">
        <v>1</v>
      </c>
      <c r="E5062" s="3" t="n">
        <v>10.2883324</v>
      </c>
      <c r="F5062" s="3" t="n">
        <v>92</v>
      </c>
      <c r="G5062" s="3" t="n">
        <v>92</v>
      </c>
      <c r="H5062" s="3" t="n">
        <v>15</v>
      </c>
      <c r="I5062" s="3" t="n">
        <v>15</v>
      </c>
      <c r="J5062" s="3" t="n">
        <v>131</v>
      </c>
      <c r="K5062" s="3" t="n">
        <v>131</v>
      </c>
      <c r="L5062" s="3" t="n">
        <v>18</v>
      </c>
      <c r="M5062" s="3" t="n">
        <v>18</v>
      </c>
      <c r="N5062" s="3" t="n">
        <v>-1</v>
      </c>
      <c r="O5062" s="3" t="n">
        <v>-1</v>
      </c>
      <c r="P5062" s="3" t="n">
        <v>9.2</v>
      </c>
      <c r="Q5062" s="3" t="n">
        <v>24.2</v>
      </c>
      <c r="R5062" s="3" t="s">
        <v>14810</v>
      </c>
      <c r="S5062" s="4" t="n">
        <v>45746.9719791667</v>
      </c>
      <c r="T5062" s="3" t="s">
        <v>3197</v>
      </c>
      <c r="U5062" s="3" t="s">
        <v>3197</v>
      </c>
      <c r="V5062" s="3" t="n">
        <v>0</v>
      </c>
      <c r="W5062" s="3" t="n">
        <v>0</v>
      </c>
      <c r="X5062" s="3" t="n">
        <v>0</v>
      </c>
      <c r="Y5062" s="3" t="s">
        <v>30</v>
      </c>
      <c r="Z5062" s="3" t="s">
        <v>30</v>
      </c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  <c r="BD5062" s="3"/>
      <c r="BE5062" s="3"/>
      <c r="BF5062" s="3"/>
      <c r="BG5062" s="3"/>
      <c r="BH5062" s="3"/>
      <c r="BI5062" s="3"/>
      <c r="BJ5062" s="3"/>
    </row>
    <row r="5063" customFormat="false" ht="15.75" hidden="false" customHeight="false" outlineLevel="0" collapsed="false">
      <c r="A5063" s="3" t="n">
        <v>5062</v>
      </c>
      <c r="B5063" s="3" t="s">
        <v>14811</v>
      </c>
      <c r="C5063" s="3" t="s">
        <v>14812</v>
      </c>
      <c r="D5063" s="3" t="n">
        <v>1</v>
      </c>
      <c r="E5063" s="3" t="n">
        <v>10.4631623</v>
      </c>
      <c r="F5063" s="3" t="n">
        <v>109</v>
      </c>
      <c r="G5063" s="3" t="n">
        <v>109</v>
      </c>
      <c r="H5063" s="3" t="n">
        <v>18</v>
      </c>
      <c r="I5063" s="3" t="n">
        <v>18</v>
      </c>
      <c r="J5063" s="3" t="n">
        <v>162</v>
      </c>
      <c r="K5063" s="3" t="n">
        <v>162</v>
      </c>
      <c r="L5063" s="3" t="n">
        <v>22</v>
      </c>
      <c r="M5063" s="3" t="n">
        <v>22</v>
      </c>
      <c r="N5063" s="3" t="n">
        <v>-1</v>
      </c>
      <c r="O5063" s="3" t="n">
        <v>-1</v>
      </c>
      <c r="P5063" s="3" t="n">
        <v>9.2</v>
      </c>
      <c r="Q5063" s="3" t="n">
        <v>24.2</v>
      </c>
      <c r="R5063" s="3" t="s">
        <v>14813</v>
      </c>
      <c r="S5063" s="4" t="n">
        <v>45746.9722106482</v>
      </c>
      <c r="T5063" s="3" t="s">
        <v>3197</v>
      </c>
      <c r="U5063" s="3" t="s">
        <v>3197</v>
      </c>
      <c r="V5063" s="3" t="n">
        <v>0</v>
      </c>
      <c r="W5063" s="3" t="n">
        <v>0</v>
      </c>
      <c r="X5063" s="3" t="n">
        <v>0</v>
      </c>
      <c r="Y5063" s="3" t="s">
        <v>30</v>
      </c>
      <c r="Z5063" s="3" t="s">
        <v>30</v>
      </c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  <c r="BD5063" s="3"/>
      <c r="BE5063" s="3"/>
      <c r="BF5063" s="3"/>
      <c r="BG5063" s="3"/>
      <c r="BH5063" s="3"/>
      <c r="BI5063" s="3"/>
      <c r="BJ5063" s="3"/>
    </row>
    <row r="5064" customFormat="false" ht="15.75" hidden="false" customHeight="false" outlineLevel="0" collapsed="false">
      <c r="A5064" s="3" t="n">
        <v>5063</v>
      </c>
      <c r="B5064" s="3" t="s">
        <v>14814</v>
      </c>
      <c r="C5064" s="3" t="s">
        <v>14815</v>
      </c>
      <c r="D5064" s="3" t="n">
        <v>1</v>
      </c>
      <c r="E5064" s="3" t="n">
        <v>10.2411312</v>
      </c>
      <c r="F5064" s="3" t="n">
        <v>42</v>
      </c>
      <c r="G5064" s="3" t="n">
        <v>42</v>
      </c>
      <c r="H5064" s="3" t="n">
        <v>8</v>
      </c>
      <c r="I5064" s="3" t="n">
        <v>8</v>
      </c>
      <c r="J5064" s="3" t="n">
        <v>70</v>
      </c>
      <c r="K5064" s="3" t="n">
        <v>70</v>
      </c>
      <c r="L5064" s="3" t="n">
        <v>8</v>
      </c>
      <c r="M5064" s="3" t="n">
        <v>8</v>
      </c>
      <c r="N5064" s="3" t="n">
        <v>11</v>
      </c>
      <c r="O5064" s="3" t="n">
        <v>-1</v>
      </c>
      <c r="P5064" s="3" t="n">
        <v>8.3</v>
      </c>
      <c r="Q5064" s="3" t="n">
        <v>24.2</v>
      </c>
      <c r="R5064" s="3" t="s">
        <v>14816</v>
      </c>
      <c r="S5064" s="4" t="n">
        <v>45746.9726967593</v>
      </c>
      <c r="T5064" s="3" t="s">
        <v>65</v>
      </c>
      <c r="U5064" s="3" t="s">
        <v>65</v>
      </c>
      <c r="V5064" s="3" t="n">
        <v>1</v>
      </c>
      <c r="W5064" s="3" t="n">
        <v>0</v>
      </c>
      <c r="X5064" s="3" t="n">
        <v>0</v>
      </c>
      <c r="Y5064" s="3" t="s">
        <v>30</v>
      </c>
      <c r="Z5064" s="3" t="s">
        <v>30</v>
      </c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/>
      <c r="BF5064" s="3"/>
      <c r="BG5064" s="3"/>
      <c r="BH5064" s="3"/>
      <c r="BI5064" s="3"/>
      <c r="BJ5064" s="3"/>
    </row>
    <row r="5065" customFormat="false" ht="15.75" hidden="false" customHeight="false" outlineLevel="0" collapsed="false">
      <c r="A5065" s="3" t="n">
        <v>5064</v>
      </c>
      <c r="B5065" s="3" t="s">
        <v>14817</v>
      </c>
      <c r="C5065" s="3" t="s">
        <v>14818</v>
      </c>
      <c r="D5065" s="3" t="n">
        <v>1</v>
      </c>
      <c r="E5065" s="3" t="n">
        <v>0.5532891</v>
      </c>
      <c r="F5065" s="3" t="n">
        <v>25</v>
      </c>
      <c r="G5065" s="3" t="n">
        <v>25</v>
      </c>
      <c r="H5065" s="3" t="n">
        <v>10</v>
      </c>
      <c r="I5065" s="3" t="n">
        <v>10</v>
      </c>
      <c r="J5065" s="3" t="n">
        <v>23</v>
      </c>
      <c r="K5065" s="3" t="n">
        <v>23</v>
      </c>
      <c r="L5065" s="3" t="n">
        <v>3</v>
      </c>
      <c r="M5065" s="3" t="n">
        <v>3</v>
      </c>
      <c r="N5065" s="3" t="n">
        <v>-1</v>
      </c>
      <c r="O5065" s="3" t="n">
        <v>-1</v>
      </c>
      <c r="P5065" s="3" t="n">
        <v>9.1</v>
      </c>
      <c r="Q5065" s="3" t="n">
        <v>24.2</v>
      </c>
      <c r="R5065" s="3" t="s">
        <v>14819</v>
      </c>
      <c r="S5065" s="4" t="n">
        <v>45746.9728240741</v>
      </c>
      <c r="T5065" s="3" t="s">
        <v>10069</v>
      </c>
      <c r="U5065" s="3" t="s">
        <v>10069</v>
      </c>
      <c r="V5065" s="3" t="n">
        <v>0</v>
      </c>
      <c r="W5065" s="3" t="n">
        <v>0</v>
      </c>
      <c r="X5065" s="3" t="n">
        <v>0</v>
      </c>
      <c r="Y5065" s="3" t="s">
        <v>30</v>
      </c>
      <c r="Z5065" s="3" t="s">
        <v>30</v>
      </c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3"/>
      <c r="BG5065" s="3"/>
      <c r="BH5065" s="3"/>
      <c r="BI5065" s="3"/>
      <c r="BJ5065" s="3"/>
    </row>
    <row r="5066" customFormat="false" ht="15.75" hidden="false" customHeight="false" outlineLevel="0" collapsed="false">
      <c r="A5066" s="3" t="n">
        <v>5065</v>
      </c>
      <c r="B5066" s="3" t="s">
        <v>14820</v>
      </c>
      <c r="C5066" s="3" t="s">
        <v>14821</v>
      </c>
      <c r="D5066" s="3" t="n">
        <v>1</v>
      </c>
      <c r="E5066" s="3" t="n">
        <v>4.1021069</v>
      </c>
      <c r="F5066" s="3" t="n">
        <v>12</v>
      </c>
      <c r="G5066" s="3" t="n">
        <v>12</v>
      </c>
      <c r="H5066" s="3" t="n">
        <v>4</v>
      </c>
      <c r="I5066" s="3" t="n">
        <v>4</v>
      </c>
      <c r="J5066" s="3" t="n">
        <v>15</v>
      </c>
      <c r="K5066" s="3" t="n">
        <v>15</v>
      </c>
      <c r="L5066" s="3" t="n">
        <v>4</v>
      </c>
      <c r="M5066" s="3" t="n">
        <v>4</v>
      </c>
      <c r="N5066" s="3" t="n">
        <v>-1</v>
      </c>
      <c r="O5066" s="3" t="n">
        <v>-1</v>
      </c>
      <c r="P5066" s="3" t="n">
        <v>9.2</v>
      </c>
      <c r="Q5066" s="3" t="n">
        <v>24.2</v>
      </c>
      <c r="R5066" s="3" t="s">
        <v>14822</v>
      </c>
      <c r="S5066" s="4" t="n">
        <v>45746.972962963</v>
      </c>
      <c r="T5066" s="3" t="s">
        <v>37</v>
      </c>
      <c r="U5066" s="3" t="s">
        <v>37</v>
      </c>
      <c r="V5066" s="3" t="n">
        <v>0</v>
      </c>
      <c r="W5066" s="3" t="n">
        <v>0</v>
      </c>
      <c r="X5066" s="3" t="n">
        <v>0</v>
      </c>
      <c r="Y5066" s="3" t="s">
        <v>30</v>
      </c>
      <c r="Z5066" s="3" t="s">
        <v>30</v>
      </c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3"/>
      <c r="BG5066" s="3"/>
      <c r="BH5066" s="3"/>
      <c r="BI5066" s="3"/>
      <c r="BJ5066" s="3"/>
    </row>
    <row r="5067" customFormat="false" ht="15.75" hidden="false" customHeight="false" outlineLevel="0" collapsed="false">
      <c r="A5067" s="3" t="n">
        <v>5066</v>
      </c>
      <c r="B5067" s="3" t="s">
        <v>14823</v>
      </c>
      <c r="C5067" s="3" t="s">
        <v>14824</v>
      </c>
      <c r="D5067" s="3" t="n">
        <v>1</v>
      </c>
      <c r="E5067" s="3" t="n">
        <v>19.7407808</v>
      </c>
      <c r="F5067" s="3" t="n">
        <v>217</v>
      </c>
      <c r="G5067" s="3" t="n">
        <v>217</v>
      </c>
      <c r="H5067" s="3" t="n">
        <v>27</v>
      </c>
      <c r="I5067" s="3" t="n">
        <v>27</v>
      </c>
      <c r="J5067" s="3" t="n">
        <v>272</v>
      </c>
      <c r="K5067" s="3" t="n">
        <v>272</v>
      </c>
      <c r="L5067" s="3" t="n">
        <v>28</v>
      </c>
      <c r="M5067" s="3" t="n">
        <v>28</v>
      </c>
      <c r="N5067" s="3" t="n">
        <v>-1</v>
      </c>
      <c r="O5067" s="3" t="n">
        <v>-1</v>
      </c>
      <c r="P5067" s="3" t="n">
        <v>9.2</v>
      </c>
      <c r="Q5067" s="3" t="n">
        <v>24.2</v>
      </c>
      <c r="R5067" s="3" t="s">
        <v>14825</v>
      </c>
      <c r="S5067" s="4" t="n">
        <v>45746.9733680556</v>
      </c>
      <c r="T5067" s="3" t="s">
        <v>1920</v>
      </c>
      <c r="U5067" s="3" t="s">
        <v>1920</v>
      </c>
      <c r="V5067" s="3" t="n">
        <v>0</v>
      </c>
      <c r="W5067" s="3" t="n">
        <v>0</v>
      </c>
      <c r="X5067" s="3" t="n">
        <v>0</v>
      </c>
      <c r="Y5067" s="3" t="s">
        <v>30</v>
      </c>
      <c r="Z5067" s="3" t="s">
        <v>30</v>
      </c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  <c r="BD5067" s="3"/>
      <c r="BE5067" s="3"/>
      <c r="BF5067" s="3"/>
      <c r="BG5067" s="3"/>
      <c r="BH5067" s="3"/>
      <c r="BI5067" s="3"/>
      <c r="BJ5067" s="3"/>
    </row>
    <row r="5068" customFormat="false" ht="15.75" hidden="false" customHeight="false" outlineLevel="0" collapsed="false">
      <c r="A5068" s="3" t="n">
        <v>5067</v>
      </c>
      <c r="B5068" s="3" t="s">
        <v>14826</v>
      </c>
      <c r="C5068" s="3" t="s">
        <v>14827</v>
      </c>
      <c r="D5068" s="3" t="n">
        <v>1</v>
      </c>
      <c r="E5068" s="3" t="n">
        <v>46.5057684</v>
      </c>
      <c r="F5068" s="3" t="n">
        <v>131</v>
      </c>
      <c r="G5068" s="3" t="n">
        <v>131</v>
      </c>
      <c r="H5068" s="3" t="n">
        <v>15</v>
      </c>
      <c r="I5068" s="3" t="n">
        <v>15</v>
      </c>
      <c r="J5068" s="3" t="n">
        <v>173</v>
      </c>
      <c r="K5068" s="3" t="n">
        <v>173</v>
      </c>
      <c r="L5068" s="3" t="n">
        <v>23</v>
      </c>
      <c r="M5068" s="3" t="n">
        <v>23</v>
      </c>
      <c r="N5068" s="3" t="n">
        <v>88</v>
      </c>
      <c r="O5068" s="3" t="n">
        <v>-1</v>
      </c>
      <c r="P5068" s="3" t="n">
        <v>8.8</v>
      </c>
      <c r="Q5068" s="3" t="n">
        <v>24.2</v>
      </c>
      <c r="R5068" s="3" t="s">
        <v>14828</v>
      </c>
      <c r="S5068" s="4" t="n">
        <v>45746.9748842593</v>
      </c>
      <c r="T5068" s="3" t="s">
        <v>37</v>
      </c>
      <c r="U5068" s="3" t="s">
        <v>37</v>
      </c>
      <c r="V5068" s="3" t="n">
        <v>1</v>
      </c>
      <c r="W5068" s="3" t="n">
        <v>0</v>
      </c>
      <c r="X5068" s="3" t="n">
        <v>0</v>
      </c>
      <c r="Y5068" s="3" t="s">
        <v>30</v>
      </c>
      <c r="Z5068" s="3" t="s">
        <v>30</v>
      </c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/>
      <c r="BE5068" s="3"/>
      <c r="BF5068" s="3"/>
      <c r="BG5068" s="3"/>
      <c r="BH5068" s="3"/>
      <c r="BI5068" s="3"/>
      <c r="BJ5068" s="3"/>
    </row>
    <row r="5069" customFormat="false" ht="15.75" hidden="false" customHeight="false" outlineLevel="0" collapsed="false">
      <c r="A5069" s="3" t="n">
        <v>5068</v>
      </c>
      <c r="B5069" s="3" t="s">
        <v>14829</v>
      </c>
      <c r="C5069" s="3" t="s">
        <v>14830</v>
      </c>
      <c r="D5069" s="3" t="n">
        <v>1</v>
      </c>
      <c r="E5069" s="3" t="n">
        <v>45.5750236</v>
      </c>
      <c r="F5069" s="3" t="n">
        <v>2276</v>
      </c>
      <c r="G5069" s="3" t="n">
        <v>2276</v>
      </c>
      <c r="H5069" s="3" t="n">
        <v>24</v>
      </c>
      <c r="I5069" s="3" t="n">
        <v>24</v>
      </c>
      <c r="J5069" s="3" t="n">
        <v>2948</v>
      </c>
      <c r="K5069" s="3" t="n">
        <v>2948</v>
      </c>
      <c r="L5069" s="3" t="n">
        <v>299</v>
      </c>
      <c r="M5069" s="3" t="n">
        <v>299</v>
      </c>
      <c r="N5069" s="3" t="n">
        <v>-1</v>
      </c>
      <c r="O5069" s="3" t="n">
        <v>-1</v>
      </c>
      <c r="P5069" s="3" t="n">
        <v>9.2</v>
      </c>
      <c r="Q5069" s="3" t="n">
        <v>24.2</v>
      </c>
      <c r="R5069" s="3" t="s">
        <v>14831</v>
      </c>
      <c r="S5069" s="4" t="n">
        <v>45746.9763657407</v>
      </c>
      <c r="T5069" s="3" t="s">
        <v>29</v>
      </c>
      <c r="U5069" s="3" t="s">
        <v>29</v>
      </c>
      <c r="V5069" s="3" t="n">
        <v>0</v>
      </c>
      <c r="W5069" s="3" t="n">
        <v>0</v>
      </c>
      <c r="X5069" s="3" t="n">
        <v>0</v>
      </c>
      <c r="Y5069" s="3" t="s">
        <v>30</v>
      </c>
      <c r="Z5069" s="3" t="s">
        <v>30</v>
      </c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3"/>
      <c r="BG5069" s="3"/>
      <c r="BH5069" s="3"/>
      <c r="BI5069" s="3"/>
      <c r="BJ5069" s="3"/>
    </row>
    <row r="5070" customFormat="false" ht="15.75" hidden="false" customHeight="false" outlineLevel="0" collapsed="false">
      <c r="A5070" s="3" t="n">
        <v>5069</v>
      </c>
      <c r="B5070" s="3" t="s">
        <v>14832</v>
      </c>
      <c r="C5070" s="3" t="s">
        <v>14833</v>
      </c>
      <c r="D5070" s="3" t="n">
        <v>1</v>
      </c>
      <c r="E5070" s="3" t="n">
        <v>6.9293378</v>
      </c>
      <c r="F5070" s="3" t="n">
        <v>24</v>
      </c>
      <c r="G5070" s="3" t="n">
        <v>24</v>
      </c>
      <c r="H5070" s="3" t="n">
        <v>5</v>
      </c>
      <c r="I5070" s="3" t="n">
        <v>5</v>
      </c>
      <c r="J5070" s="3" t="n">
        <v>38</v>
      </c>
      <c r="K5070" s="3" t="n">
        <v>38</v>
      </c>
      <c r="L5070" s="3" t="n">
        <v>10</v>
      </c>
      <c r="M5070" s="3" t="n">
        <v>10</v>
      </c>
      <c r="N5070" s="3" t="n">
        <v>7</v>
      </c>
      <c r="O5070" s="3" t="n">
        <v>-1</v>
      </c>
      <c r="P5070" s="3" t="n">
        <v>8.7</v>
      </c>
      <c r="Q5070" s="3" t="n">
        <v>24.2</v>
      </c>
      <c r="R5070" s="3" t="s">
        <v>14834</v>
      </c>
      <c r="S5070" s="4" t="n">
        <v>45746.9767708333</v>
      </c>
      <c r="T5070" s="3" t="s">
        <v>256</v>
      </c>
      <c r="U5070" s="3" t="s">
        <v>256</v>
      </c>
      <c r="V5070" s="3" t="n">
        <v>1</v>
      </c>
      <c r="W5070" s="3" t="n">
        <v>0</v>
      </c>
      <c r="X5070" s="3" t="n">
        <v>0</v>
      </c>
      <c r="Y5070" s="3" t="s">
        <v>30</v>
      </c>
      <c r="Z5070" s="3" t="s">
        <v>30</v>
      </c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/>
      <c r="BG5070" s="3"/>
      <c r="BH5070" s="3"/>
      <c r="BI5070" s="3"/>
      <c r="BJ5070" s="3"/>
    </row>
    <row r="5071" customFormat="false" ht="15.75" hidden="false" customHeight="false" outlineLevel="0" collapsed="false">
      <c r="A5071" s="3" t="n">
        <v>5070</v>
      </c>
      <c r="B5071" s="3" t="s">
        <v>14835</v>
      </c>
      <c r="C5071" s="3" t="s">
        <v>14836</v>
      </c>
      <c r="D5071" s="3" t="n">
        <v>1</v>
      </c>
      <c r="E5071" s="3" t="n">
        <v>2.3379508</v>
      </c>
      <c r="F5071" s="3" t="n">
        <v>66</v>
      </c>
      <c r="G5071" s="3" t="n">
        <v>66</v>
      </c>
      <c r="H5071" s="3" t="n">
        <v>12</v>
      </c>
      <c r="I5071" s="3" t="n">
        <v>12</v>
      </c>
      <c r="J5071" s="3" t="n">
        <v>81</v>
      </c>
      <c r="K5071" s="3" t="n">
        <v>81</v>
      </c>
      <c r="L5071" s="3" t="n">
        <v>7</v>
      </c>
      <c r="M5071" s="3" t="n">
        <v>7</v>
      </c>
      <c r="N5071" s="3" t="n">
        <v>3</v>
      </c>
      <c r="O5071" s="3" t="n">
        <v>2</v>
      </c>
      <c r="P5071" s="3" t="n">
        <v>8.8</v>
      </c>
      <c r="Q5071" s="3" t="n">
        <v>24.2</v>
      </c>
      <c r="R5071" s="3" t="s">
        <v>14837</v>
      </c>
      <c r="S5071" s="4" t="n">
        <v>45746.9769675926</v>
      </c>
      <c r="T5071" s="3" t="s">
        <v>37</v>
      </c>
      <c r="U5071" s="3" t="s">
        <v>37</v>
      </c>
      <c r="V5071" s="3" t="n">
        <v>1</v>
      </c>
      <c r="W5071" s="3" t="n">
        <v>1</v>
      </c>
      <c r="X5071" s="3" t="n">
        <v>0</v>
      </c>
      <c r="Y5071" s="3" t="s">
        <v>30</v>
      </c>
      <c r="Z5071" s="3" t="s">
        <v>30</v>
      </c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  <c r="BD5071" s="3"/>
      <c r="BE5071" s="3"/>
      <c r="BF5071" s="3"/>
      <c r="BG5071" s="3"/>
      <c r="BH5071" s="3"/>
      <c r="BI5071" s="3"/>
      <c r="BJ5071" s="3"/>
    </row>
    <row r="5072" customFormat="false" ht="15.75" hidden="false" customHeight="false" outlineLevel="0" collapsed="false">
      <c r="A5072" s="3" t="n">
        <v>5071</v>
      </c>
      <c r="B5072" s="3" t="s">
        <v>14838</v>
      </c>
      <c r="C5072" s="3" t="s">
        <v>14839</v>
      </c>
      <c r="D5072" s="3" t="n">
        <v>1</v>
      </c>
      <c r="E5072" s="3" t="n">
        <v>12.0363631</v>
      </c>
      <c r="F5072" s="3" t="n">
        <v>114</v>
      </c>
      <c r="G5072" s="3" t="n">
        <v>114</v>
      </c>
      <c r="H5072" s="3" t="n">
        <v>25</v>
      </c>
      <c r="I5072" s="3" t="n">
        <v>25</v>
      </c>
      <c r="J5072" s="3" t="n">
        <v>136</v>
      </c>
      <c r="K5072" s="3" t="n">
        <v>136</v>
      </c>
      <c r="L5072" s="3" t="n">
        <v>24</v>
      </c>
      <c r="M5072" s="3" t="n">
        <v>24</v>
      </c>
      <c r="N5072" s="3" t="n">
        <v>57</v>
      </c>
      <c r="O5072" s="3" t="n">
        <v>-1</v>
      </c>
      <c r="P5072" s="3" t="n">
        <v>8.1</v>
      </c>
      <c r="Q5072" s="3" t="n">
        <v>24.2</v>
      </c>
      <c r="R5072" s="3" t="s">
        <v>14840</v>
      </c>
      <c r="S5072" s="4" t="n">
        <v>45746.9773842593</v>
      </c>
      <c r="T5072" s="3" t="s">
        <v>29</v>
      </c>
      <c r="U5072" s="3" t="s">
        <v>29</v>
      </c>
      <c r="V5072" s="3" t="n">
        <v>1</v>
      </c>
      <c r="W5072" s="3" t="n">
        <v>0</v>
      </c>
      <c r="X5072" s="3" t="n">
        <v>0</v>
      </c>
      <c r="Y5072" s="3" t="s">
        <v>30</v>
      </c>
      <c r="Z5072" s="3" t="s">
        <v>30</v>
      </c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3"/>
      <c r="BG5072" s="3"/>
      <c r="BH5072" s="3"/>
      <c r="BI5072" s="3"/>
      <c r="BJ5072" s="3"/>
    </row>
    <row r="5073" customFormat="false" ht="15.75" hidden="false" customHeight="false" outlineLevel="0" collapsed="false">
      <c r="A5073" s="3" t="n">
        <v>5072</v>
      </c>
      <c r="B5073" s="3" t="s">
        <v>14841</v>
      </c>
      <c r="C5073" s="3" t="s">
        <v>14842</v>
      </c>
      <c r="D5073" s="3" t="n">
        <v>1</v>
      </c>
      <c r="E5073" s="3" t="n">
        <v>13.2513144</v>
      </c>
      <c r="F5073" s="3" t="n">
        <v>118</v>
      </c>
      <c r="G5073" s="3" t="n">
        <v>118</v>
      </c>
      <c r="H5073" s="3" t="n">
        <v>22</v>
      </c>
      <c r="I5073" s="3" t="n">
        <v>22</v>
      </c>
      <c r="J5073" s="3" t="n">
        <v>156</v>
      </c>
      <c r="K5073" s="3" t="n">
        <v>156</v>
      </c>
      <c r="L5073" s="3" t="n">
        <v>19</v>
      </c>
      <c r="M5073" s="3" t="n">
        <v>19</v>
      </c>
      <c r="N5073" s="3" t="n">
        <v>23</v>
      </c>
      <c r="O5073" s="3" t="n">
        <v>-1</v>
      </c>
      <c r="P5073" s="3" t="n">
        <v>8.1</v>
      </c>
      <c r="Q5073" s="3" t="n">
        <v>24.2</v>
      </c>
      <c r="R5073" s="3" t="s">
        <v>14843</v>
      </c>
      <c r="S5073" s="4" t="n">
        <v>45746.9776851852</v>
      </c>
      <c r="T5073" s="3" t="s">
        <v>29</v>
      </c>
      <c r="U5073" s="3" t="s">
        <v>29</v>
      </c>
      <c r="V5073" s="3" t="n">
        <v>1</v>
      </c>
      <c r="W5073" s="3" t="n">
        <v>0</v>
      </c>
      <c r="X5073" s="3" t="n">
        <v>0</v>
      </c>
      <c r="Y5073" s="3" t="s">
        <v>30</v>
      </c>
      <c r="Z5073" s="3" t="s">
        <v>30</v>
      </c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  <c r="BD5073" s="3"/>
      <c r="BE5073" s="3"/>
      <c r="BF5073" s="3"/>
      <c r="BG5073" s="3"/>
      <c r="BH5073" s="3"/>
      <c r="BI5073" s="3"/>
      <c r="BJ5073" s="3"/>
    </row>
    <row r="5074" customFormat="false" ht="15.75" hidden="false" customHeight="false" outlineLevel="0" collapsed="false">
      <c r="A5074" s="3" t="n">
        <v>5073</v>
      </c>
      <c r="B5074" s="3" t="s">
        <v>14844</v>
      </c>
      <c r="C5074" s="3" t="s">
        <v>14845</v>
      </c>
      <c r="D5074" s="3" t="n">
        <v>1</v>
      </c>
      <c r="E5074" s="3" t="n">
        <v>3.418326</v>
      </c>
      <c r="F5074" s="3" t="n">
        <v>81</v>
      </c>
      <c r="G5074" s="3" t="n">
        <v>81</v>
      </c>
      <c r="H5074" s="3" t="n">
        <v>15</v>
      </c>
      <c r="I5074" s="3" t="n">
        <v>15</v>
      </c>
      <c r="J5074" s="3" t="n">
        <v>79</v>
      </c>
      <c r="K5074" s="3" t="n">
        <v>79</v>
      </c>
      <c r="L5074" s="3" t="n">
        <v>4</v>
      </c>
      <c r="M5074" s="3" t="n">
        <v>4</v>
      </c>
      <c r="N5074" s="3" t="n">
        <v>12</v>
      </c>
      <c r="O5074" s="3" t="n">
        <v>-1</v>
      </c>
      <c r="P5074" s="3" t="n">
        <v>8.9</v>
      </c>
      <c r="Q5074" s="3" t="n">
        <v>24.2</v>
      </c>
      <c r="R5074" s="3" t="s">
        <v>14846</v>
      </c>
      <c r="S5074" s="4" t="n">
        <v>45746.977974537</v>
      </c>
      <c r="T5074" s="3" t="s">
        <v>29</v>
      </c>
      <c r="U5074" s="3" t="s">
        <v>29</v>
      </c>
      <c r="V5074" s="3" t="n">
        <v>1</v>
      </c>
      <c r="W5074" s="3" t="n">
        <v>0</v>
      </c>
      <c r="X5074" s="3" t="n">
        <v>0</v>
      </c>
      <c r="Y5074" s="3" t="s">
        <v>30</v>
      </c>
      <c r="Z5074" s="3" t="s">
        <v>30</v>
      </c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  <c r="BD5074" s="3"/>
      <c r="BE5074" s="3"/>
      <c r="BF5074" s="3"/>
      <c r="BG5074" s="3"/>
      <c r="BH5074" s="3"/>
      <c r="BI5074" s="3"/>
      <c r="BJ5074" s="3"/>
    </row>
    <row r="5075" customFormat="false" ht="15.75" hidden="false" customHeight="false" outlineLevel="0" collapsed="false">
      <c r="A5075" s="3" t="n">
        <v>5074</v>
      </c>
      <c r="B5075" s="3" t="s">
        <v>14847</v>
      </c>
      <c r="C5075" s="3" t="s">
        <v>14848</v>
      </c>
      <c r="D5075" s="3" t="n">
        <v>1</v>
      </c>
      <c r="E5075" s="3" t="n">
        <v>2.8096687</v>
      </c>
      <c r="F5075" s="3" t="n">
        <v>79</v>
      </c>
      <c r="G5075" s="3" t="n">
        <v>79</v>
      </c>
      <c r="H5075" s="3" t="n">
        <v>14</v>
      </c>
      <c r="I5075" s="3" t="n">
        <v>14</v>
      </c>
      <c r="J5075" s="3" t="n">
        <v>77</v>
      </c>
      <c r="K5075" s="3" t="n">
        <v>77</v>
      </c>
      <c r="L5075" s="3" t="n">
        <v>4</v>
      </c>
      <c r="M5075" s="3" t="n">
        <v>4</v>
      </c>
      <c r="N5075" s="3" t="n">
        <v>12</v>
      </c>
      <c r="O5075" s="3" t="n">
        <v>-1</v>
      </c>
      <c r="P5075" s="3" t="n">
        <v>8.5</v>
      </c>
      <c r="Q5075" s="3" t="n">
        <v>24.2</v>
      </c>
      <c r="R5075" s="3" t="s">
        <v>14849</v>
      </c>
      <c r="S5075" s="4" t="n">
        <v>45746.9781944445</v>
      </c>
      <c r="T5075" s="3" t="s">
        <v>29</v>
      </c>
      <c r="U5075" s="3" t="s">
        <v>29</v>
      </c>
      <c r="V5075" s="3" t="n">
        <v>1</v>
      </c>
      <c r="W5075" s="3" t="n">
        <v>0</v>
      </c>
      <c r="X5075" s="3" t="n">
        <v>0</v>
      </c>
      <c r="Y5075" s="3" t="s">
        <v>30</v>
      </c>
      <c r="Z5075" s="3" t="s">
        <v>30</v>
      </c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3"/>
      <c r="BG5075" s="3"/>
      <c r="BH5075" s="3"/>
      <c r="BI5075" s="3"/>
      <c r="BJ5075" s="3"/>
    </row>
    <row r="5076" customFormat="false" ht="15.75" hidden="false" customHeight="false" outlineLevel="0" collapsed="false">
      <c r="A5076" s="3" t="n">
        <v>5075</v>
      </c>
      <c r="B5076" s="3" t="s">
        <v>14850</v>
      </c>
      <c r="C5076" s="3" t="s">
        <v>14851</v>
      </c>
      <c r="D5076" s="3" t="n">
        <v>1</v>
      </c>
      <c r="E5076" s="3" t="n">
        <v>37.6430556</v>
      </c>
      <c r="F5076" s="3" t="n">
        <v>516</v>
      </c>
      <c r="G5076" s="3" t="n">
        <v>516</v>
      </c>
      <c r="H5076" s="3" t="n">
        <v>31</v>
      </c>
      <c r="I5076" s="3" t="n">
        <v>31</v>
      </c>
      <c r="J5076" s="3" t="n">
        <v>612</v>
      </c>
      <c r="K5076" s="3" t="n">
        <v>612</v>
      </c>
      <c r="L5076" s="3" t="n">
        <v>85</v>
      </c>
      <c r="M5076" s="3" t="n">
        <v>85</v>
      </c>
      <c r="N5076" s="3" t="n">
        <v>-1</v>
      </c>
      <c r="O5076" s="3" t="n">
        <v>-1</v>
      </c>
      <c r="P5076" s="3" t="n">
        <v>9</v>
      </c>
      <c r="Q5076" s="3" t="n">
        <v>24.2</v>
      </c>
      <c r="R5076" s="3" t="s">
        <v>14852</v>
      </c>
      <c r="S5076" s="4" t="n">
        <v>45746.9789351852</v>
      </c>
      <c r="T5076" s="3" t="s">
        <v>256</v>
      </c>
      <c r="U5076" s="3" t="s">
        <v>256</v>
      </c>
      <c r="V5076" s="3" t="n">
        <v>0</v>
      </c>
      <c r="W5076" s="3" t="n">
        <v>0</v>
      </c>
      <c r="X5076" s="3" t="n">
        <v>0</v>
      </c>
      <c r="Y5076" s="3" t="s">
        <v>30</v>
      </c>
      <c r="Z5076" s="3" t="s">
        <v>30</v>
      </c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  <c r="BD5076" s="3"/>
      <c r="BE5076" s="3"/>
      <c r="BF5076" s="3"/>
      <c r="BG5076" s="3"/>
      <c r="BH5076" s="3"/>
      <c r="BI5076" s="3"/>
      <c r="BJ5076" s="3"/>
    </row>
    <row r="5077" customFormat="false" ht="15.75" hidden="false" customHeight="false" outlineLevel="0" collapsed="false">
      <c r="A5077" s="3" t="n">
        <v>5076</v>
      </c>
      <c r="B5077" s="3" t="s">
        <v>14853</v>
      </c>
      <c r="C5077" s="3" t="s">
        <v>14854</v>
      </c>
      <c r="D5077" s="3" t="n">
        <v>1</v>
      </c>
      <c r="E5077" s="3" t="n">
        <v>44.5092537</v>
      </c>
      <c r="F5077" s="3" t="n">
        <v>640</v>
      </c>
      <c r="G5077" s="3" t="n">
        <v>640</v>
      </c>
      <c r="H5077" s="3" t="n">
        <v>33</v>
      </c>
      <c r="I5077" s="3" t="n">
        <v>33</v>
      </c>
      <c r="J5077" s="3" t="n">
        <v>777</v>
      </c>
      <c r="K5077" s="3" t="n">
        <v>777</v>
      </c>
      <c r="L5077" s="3" t="n">
        <v>96</v>
      </c>
      <c r="M5077" s="3" t="n">
        <v>96</v>
      </c>
      <c r="N5077" s="3" t="n">
        <v>-1</v>
      </c>
      <c r="O5077" s="3" t="n">
        <v>-1</v>
      </c>
      <c r="P5077" s="3" t="n">
        <v>9</v>
      </c>
      <c r="Q5077" s="3" t="n">
        <v>24.2</v>
      </c>
      <c r="R5077" s="3" t="s">
        <v>14855</v>
      </c>
      <c r="S5077" s="4" t="n">
        <v>45746.9798032407</v>
      </c>
      <c r="T5077" s="3" t="s">
        <v>256</v>
      </c>
      <c r="U5077" s="3" t="s">
        <v>256</v>
      </c>
      <c r="V5077" s="3" t="n">
        <v>0</v>
      </c>
      <c r="W5077" s="3" t="n">
        <v>0</v>
      </c>
      <c r="X5077" s="3" t="n">
        <v>0</v>
      </c>
      <c r="Y5077" s="3" t="s">
        <v>30</v>
      </c>
      <c r="Z5077" s="3" t="s">
        <v>30</v>
      </c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3"/>
      <c r="BG5077" s="3"/>
      <c r="BH5077" s="3"/>
      <c r="BI5077" s="3"/>
      <c r="BJ5077" s="3"/>
    </row>
    <row r="5078" customFormat="false" ht="15.75" hidden="false" customHeight="false" outlineLevel="0" collapsed="false">
      <c r="A5078" s="3" t="n">
        <v>5077</v>
      </c>
      <c r="B5078" s="3" t="s">
        <v>14856</v>
      </c>
      <c r="C5078" s="3" t="s">
        <v>14857</v>
      </c>
      <c r="D5078" s="3" t="n">
        <v>1</v>
      </c>
      <c r="E5078" s="3" t="n">
        <v>32.4558744</v>
      </c>
      <c r="F5078" s="3" t="n">
        <v>507</v>
      </c>
      <c r="G5078" s="3" t="n">
        <v>507</v>
      </c>
      <c r="H5078" s="3" t="n">
        <v>32</v>
      </c>
      <c r="I5078" s="3" t="n">
        <v>32</v>
      </c>
      <c r="J5078" s="3" t="n">
        <v>604</v>
      </c>
      <c r="K5078" s="3" t="n">
        <v>604</v>
      </c>
      <c r="L5078" s="3" t="n">
        <v>85</v>
      </c>
      <c r="M5078" s="3" t="n">
        <v>85</v>
      </c>
      <c r="N5078" s="3" t="n">
        <v>-1</v>
      </c>
      <c r="O5078" s="3" t="n">
        <v>-1</v>
      </c>
      <c r="P5078" s="3" t="n">
        <v>9</v>
      </c>
      <c r="Q5078" s="3" t="n">
        <v>24.2</v>
      </c>
      <c r="R5078" s="3" t="s">
        <v>14858</v>
      </c>
      <c r="S5078" s="4" t="n">
        <v>45746.9805439815</v>
      </c>
      <c r="T5078" s="3" t="s">
        <v>256</v>
      </c>
      <c r="U5078" s="3" t="s">
        <v>256</v>
      </c>
      <c r="V5078" s="3" t="n">
        <v>0</v>
      </c>
      <c r="W5078" s="3" t="n">
        <v>0</v>
      </c>
      <c r="X5078" s="3" t="n">
        <v>0</v>
      </c>
      <c r="Y5078" s="3" t="s">
        <v>30</v>
      </c>
      <c r="Z5078" s="3" t="s">
        <v>30</v>
      </c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/>
      <c r="BG5078" s="3"/>
      <c r="BH5078" s="3"/>
      <c r="BI5078" s="3"/>
      <c r="BJ5078" s="3"/>
    </row>
    <row r="5079" customFormat="false" ht="15.75" hidden="false" customHeight="false" outlineLevel="0" collapsed="false">
      <c r="A5079" s="3" t="n">
        <v>5078</v>
      </c>
      <c r="B5079" s="3" t="s">
        <v>14859</v>
      </c>
      <c r="C5079" s="3" t="s">
        <v>14860</v>
      </c>
      <c r="D5079" s="3" t="n">
        <v>1</v>
      </c>
      <c r="E5079" s="3" t="n">
        <v>3.0686689</v>
      </c>
      <c r="F5079" s="3" t="n">
        <v>137</v>
      </c>
      <c r="G5079" s="3" t="n">
        <v>137</v>
      </c>
      <c r="H5079" s="3" t="n">
        <v>19</v>
      </c>
      <c r="I5079" s="3" t="n">
        <v>19</v>
      </c>
      <c r="J5079" s="3" t="n">
        <v>175</v>
      </c>
      <c r="K5079" s="3" t="n">
        <v>175</v>
      </c>
      <c r="L5079" s="3" t="n">
        <v>12</v>
      </c>
      <c r="M5079" s="3" t="n">
        <v>12</v>
      </c>
      <c r="N5079" s="3" t="n">
        <v>-1</v>
      </c>
      <c r="O5079" s="3" t="n">
        <v>-1</v>
      </c>
      <c r="P5079" s="3" t="n">
        <v>9</v>
      </c>
      <c r="Q5079" s="3" t="n">
        <v>24.2</v>
      </c>
      <c r="R5079" s="3" t="s">
        <v>14861</v>
      </c>
      <c r="S5079" s="4" t="n">
        <v>45746.9807407407</v>
      </c>
      <c r="T5079" s="3" t="s">
        <v>256</v>
      </c>
      <c r="U5079" s="3" t="s">
        <v>256</v>
      </c>
      <c r="V5079" s="3" t="n">
        <v>0</v>
      </c>
      <c r="W5079" s="3" t="n">
        <v>0</v>
      </c>
      <c r="X5079" s="3" t="n">
        <v>0</v>
      </c>
      <c r="Y5079" s="3" t="s">
        <v>30</v>
      </c>
      <c r="Z5079" s="3" t="s">
        <v>30</v>
      </c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  <c r="BD5079" s="3"/>
      <c r="BE5079" s="3"/>
      <c r="BF5079" s="3"/>
      <c r="BG5079" s="3"/>
      <c r="BH5079" s="3"/>
      <c r="BI5079" s="3"/>
      <c r="BJ5079" s="3"/>
    </row>
    <row r="5080" customFormat="false" ht="15.75" hidden="false" customHeight="false" outlineLevel="0" collapsed="false">
      <c r="A5080" s="3" t="n">
        <v>5079</v>
      </c>
      <c r="B5080" s="3" t="s">
        <v>14862</v>
      </c>
      <c r="C5080" s="3" t="s">
        <v>14863</v>
      </c>
      <c r="D5080" s="3" t="n">
        <v>1</v>
      </c>
      <c r="E5080" s="3" t="n">
        <v>5.0686207</v>
      </c>
      <c r="F5080" s="3" t="n">
        <v>40</v>
      </c>
      <c r="G5080" s="3" t="n">
        <v>40</v>
      </c>
      <c r="H5080" s="3" t="n">
        <v>6</v>
      </c>
      <c r="I5080" s="3" t="n">
        <v>6</v>
      </c>
      <c r="J5080" s="3" t="n">
        <v>74</v>
      </c>
      <c r="K5080" s="3" t="n">
        <v>74</v>
      </c>
      <c r="L5080" s="3" t="n">
        <v>15</v>
      </c>
      <c r="M5080" s="3" t="n">
        <v>15</v>
      </c>
      <c r="N5080" s="3" t="n">
        <v>0</v>
      </c>
      <c r="O5080" s="3" t="n">
        <v>0</v>
      </c>
      <c r="P5080" s="3" t="n">
        <v>8.9</v>
      </c>
      <c r="Q5080" s="3" t="n">
        <v>24.2</v>
      </c>
      <c r="R5080" s="3" t="s">
        <v>14864</v>
      </c>
      <c r="S5080" s="4" t="n">
        <v>45746.9810300926</v>
      </c>
      <c r="T5080" s="3" t="s">
        <v>65</v>
      </c>
      <c r="U5080" s="3" t="s">
        <v>65</v>
      </c>
      <c r="V5080" s="3" t="n">
        <v>1</v>
      </c>
      <c r="W5080" s="3" t="n">
        <v>1</v>
      </c>
      <c r="X5080" s="3" t="n">
        <v>0</v>
      </c>
      <c r="Y5080" s="3" t="s">
        <v>30</v>
      </c>
      <c r="Z5080" s="3" t="s">
        <v>30</v>
      </c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3"/>
      <c r="BG5080" s="3"/>
      <c r="BH5080" s="3"/>
      <c r="BI5080" s="3"/>
      <c r="BJ5080" s="3"/>
    </row>
    <row r="5081" customFormat="false" ht="15.75" hidden="false" customHeight="false" outlineLevel="0" collapsed="false">
      <c r="A5081" s="3" t="n">
        <v>5080</v>
      </c>
      <c r="B5081" s="3" t="s">
        <v>14865</v>
      </c>
      <c r="C5081" s="3" t="s">
        <v>14866</v>
      </c>
      <c r="D5081" s="3" t="n">
        <v>1</v>
      </c>
      <c r="E5081" s="3" t="n">
        <v>21.3989942</v>
      </c>
      <c r="F5081" s="3" t="n">
        <v>145</v>
      </c>
      <c r="G5081" s="3" t="n">
        <v>145</v>
      </c>
      <c r="H5081" s="3" t="n">
        <v>12</v>
      </c>
      <c r="I5081" s="3" t="n">
        <v>12</v>
      </c>
      <c r="J5081" s="3" t="n">
        <v>206</v>
      </c>
      <c r="K5081" s="3" t="n">
        <v>206</v>
      </c>
      <c r="L5081" s="3" t="n">
        <v>25</v>
      </c>
      <c r="M5081" s="3" t="n">
        <v>25</v>
      </c>
      <c r="N5081" s="3" t="n">
        <v>55</v>
      </c>
      <c r="O5081" s="3" t="n">
        <v>43</v>
      </c>
      <c r="P5081" s="3" t="n">
        <v>8.2</v>
      </c>
      <c r="Q5081" s="3" t="n">
        <v>24.2</v>
      </c>
      <c r="R5081" s="3" t="s">
        <v>14867</v>
      </c>
      <c r="S5081" s="4" t="n">
        <v>45746.9816782407</v>
      </c>
      <c r="T5081" s="3" t="s">
        <v>65</v>
      </c>
      <c r="U5081" s="3" t="s">
        <v>65</v>
      </c>
      <c r="V5081" s="3" t="n">
        <v>1</v>
      </c>
      <c r="W5081" s="3" t="n">
        <v>1</v>
      </c>
      <c r="X5081" s="3" t="n">
        <v>0</v>
      </c>
      <c r="Y5081" s="3" t="s">
        <v>30</v>
      </c>
      <c r="Z5081" s="3" t="s">
        <v>30</v>
      </c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/>
      <c r="BE5081" s="3"/>
      <c r="BF5081" s="3"/>
      <c r="BG5081" s="3"/>
      <c r="BH5081" s="3"/>
      <c r="BI5081" s="3"/>
      <c r="BJ5081" s="3"/>
    </row>
    <row r="5082" customFormat="false" ht="15.75" hidden="false" customHeight="false" outlineLevel="0" collapsed="false">
      <c r="A5082" s="3" t="n">
        <v>5081</v>
      </c>
      <c r="B5082" s="3" t="s">
        <v>14868</v>
      </c>
      <c r="C5082" s="3" t="s">
        <v>14869</v>
      </c>
      <c r="D5082" s="3" t="n">
        <v>1</v>
      </c>
      <c r="E5082" s="3" t="n">
        <v>9.9451426</v>
      </c>
      <c r="F5082" s="3" t="n">
        <v>9</v>
      </c>
      <c r="G5082" s="3" t="n">
        <v>9</v>
      </c>
      <c r="H5082" s="3" t="n">
        <v>5</v>
      </c>
      <c r="I5082" s="3" t="n">
        <v>5</v>
      </c>
      <c r="J5082" s="3" t="n">
        <v>9</v>
      </c>
      <c r="K5082" s="3" t="n">
        <v>9</v>
      </c>
      <c r="L5082" s="3" t="n">
        <v>1</v>
      </c>
      <c r="M5082" s="3" t="n">
        <v>1</v>
      </c>
      <c r="N5082" s="3" t="n">
        <v>0</v>
      </c>
      <c r="O5082" s="3" t="n">
        <v>-1</v>
      </c>
      <c r="P5082" s="3" t="n">
        <v>8.1</v>
      </c>
      <c r="Q5082" s="3" t="n">
        <v>24.2</v>
      </c>
      <c r="R5082" s="3" t="s">
        <v>14870</v>
      </c>
      <c r="S5082" s="4" t="n">
        <v>45746.9821527778</v>
      </c>
      <c r="T5082" s="3" t="s">
        <v>65</v>
      </c>
      <c r="U5082" s="3" t="s">
        <v>65</v>
      </c>
      <c r="V5082" s="3" t="n">
        <v>1</v>
      </c>
      <c r="W5082" s="3" t="n">
        <v>0</v>
      </c>
      <c r="X5082" s="3" t="n">
        <v>0</v>
      </c>
      <c r="Y5082" s="3" t="s">
        <v>30</v>
      </c>
      <c r="Z5082" s="3" t="s">
        <v>30</v>
      </c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3"/>
      <c r="BG5082" s="3"/>
      <c r="BH5082" s="3"/>
      <c r="BI5082" s="3"/>
      <c r="BJ5082" s="3"/>
    </row>
    <row r="5083" customFormat="false" ht="15.75" hidden="false" customHeight="false" outlineLevel="0" collapsed="false">
      <c r="A5083" s="3" t="n">
        <v>5082</v>
      </c>
      <c r="B5083" s="3" t="s">
        <v>14871</v>
      </c>
      <c r="C5083" s="3" t="s">
        <v>14872</v>
      </c>
      <c r="D5083" s="3" t="n">
        <v>1</v>
      </c>
      <c r="E5083" s="3" t="n">
        <v>1.833839</v>
      </c>
      <c r="F5083" s="3" t="n">
        <v>13</v>
      </c>
      <c r="G5083" s="3" t="n">
        <v>13</v>
      </c>
      <c r="H5083" s="3" t="n">
        <v>2</v>
      </c>
      <c r="I5083" s="3" t="n">
        <v>2</v>
      </c>
      <c r="J5083" s="3" t="n">
        <v>13</v>
      </c>
      <c r="K5083" s="3" t="n">
        <v>13</v>
      </c>
      <c r="L5083" s="3" t="n">
        <v>1</v>
      </c>
      <c r="M5083" s="3" t="n">
        <v>1</v>
      </c>
      <c r="N5083" s="3" t="n">
        <v>0</v>
      </c>
      <c r="O5083" s="3" t="n">
        <v>-1</v>
      </c>
      <c r="P5083" s="3" t="n">
        <v>8.7</v>
      </c>
      <c r="Q5083" s="3" t="n">
        <v>24.2</v>
      </c>
      <c r="R5083" s="3" t="s">
        <v>14873</v>
      </c>
      <c r="S5083" s="4" t="n">
        <v>45746.9822800926</v>
      </c>
      <c r="T5083" s="3" t="s">
        <v>65</v>
      </c>
      <c r="U5083" s="3" t="s">
        <v>65</v>
      </c>
      <c r="V5083" s="3" t="n">
        <v>1</v>
      </c>
      <c r="W5083" s="3" t="n">
        <v>0</v>
      </c>
      <c r="X5083" s="3" t="n">
        <v>0</v>
      </c>
      <c r="Y5083" s="3" t="s">
        <v>30</v>
      </c>
      <c r="Z5083" s="3" t="s">
        <v>30</v>
      </c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  <c r="BD5083" s="3"/>
      <c r="BE5083" s="3"/>
      <c r="BF5083" s="3"/>
      <c r="BG5083" s="3"/>
      <c r="BH5083" s="3"/>
      <c r="BI5083" s="3"/>
      <c r="BJ5083" s="3"/>
    </row>
    <row r="5084" customFormat="false" ht="15.75" hidden="false" customHeight="false" outlineLevel="0" collapsed="false">
      <c r="A5084" s="3" t="n">
        <v>5083</v>
      </c>
      <c r="B5084" s="3" t="s">
        <v>14874</v>
      </c>
      <c r="C5084" s="3" t="s">
        <v>14875</v>
      </c>
      <c r="D5084" s="3" t="n">
        <v>1</v>
      </c>
      <c r="E5084" s="3" t="n">
        <v>1.5701882</v>
      </c>
      <c r="F5084" s="3" t="n">
        <v>43</v>
      </c>
      <c r="G5084" s="3" t="n">
        <v>43</v>
      </c>
      <c r="H5084" s="3" t="n">
        <v>15</v>
      </c>
      <c r="I5084" s="3" t="n">
        <v>15</v>
      </c>
      <c r="J5084" s="3" t="n">
        <v>45</v>
      </c>
      <c r="K5084" s="3" t="n">
        <v>45</v>
      </c>
      <c r="L5084" s="3" t="n">
        <v>7</v>
      </c>
      <c r="M5084" s="3" t="n">
        <v>7</v>
      </c>
      <c r="N5084" s="3" t="n">
        <v>-1</v>
      </c>
      <c r="O5084" s="3" t="n">
        <v>-1</v>
      </c>
      <c r="P5084" s="3" t="n">
        <v>9.2</v>
      </c>
      <c r="Q5084" s="3" t="n">
        <v>24.2</v>
      </c>
      <c r="R5084" s="3" t="s">
        <v>14876</v>
      </c>
      <c r="S5084" s="4" t="n">
        <v>45746.9823842593</v>
      </c>
      <c r="T5084" s="3" t="s">
        <v>29</v>
      </c>
      <c r="U5084" s="3" t="s">
        <v>29</v>
      </c>
      <c r="V5084" s="3" t="n">
        <v>0</v>
      </c>
      <c r="W5084" s="3" t="n">
        <v>0</v>
      </c>
      <c r="X5084" s="3" t="n">
        <v>0</v>
      </c>
      <c r="Y5084" s="3" t="s">
        <v>30</v>
      </c>
      <c r="Z5084" s="3" t="s">
        <v>30</v>
      </c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3"/>
      <c r="BG5084" s="3"/>
      <c r="BH5084" s="3"/>
      <c r="BI5084" s="3"/>
      <c r="BJ5084" s="3"/>
    </row>
    <row r="5085" customFormat="false" ht="15.75" hidden="false" customHeight="false" outlineLevel="0" collapsed="false">
      <c r="A5085" s="3" t="n">
        <v>5084</v>
      </c>
      <c r="B5085" s="3" t="s">
        <v>14877</v>
      </c>
      <c r="C5085" s="3" t="s">
        <v>14878</v>
      </c>
      <c r="D5085" s="3" t="n">
        <v>1</v>
      </c>
      <c r="E5085" s="3" t="n">
        <v>6.9900169</v>
      </c>
      <c r="F5085" s="3" t="n">
        <v>55</v>
      </c>
      <c r="G5085" s="3" t="n">
        <v>55</v>
      </c>
      <c r="H5085" s="3" t="n">
        <v>12</v>
      </c>
      <c r="I5085" s="3" t="n">
        <v>12</v>
      </c>
      <c r="J5085" s="3" t="n">
        <v>57</v>
      </c>
      <c r="K5085" s="3" t="n">
        <v>57</v>
      </c>
      <c r="L5085" s="3" t="n">
        <v>10</v>
      </c>
      <c r="M5085" s="3" t="n">
        <v>10</v>
      </c>
      <c r="N5085" s="3" t="n">
        <v>-1</v>
      </c>
      <c r="O5085" s="3" t="n">
        <v>-1</v>
      </c>
      <c r="P5085" s="3" t="n">
        <v>9.2</v>
      </c>
      <c r="Q5085" s="3" t="n">
        <v>24.2</v>
      </c>
      <c r="R5085" s="3" t="s">
        <v>14879</v>
      </c>
      <c r="S5085" s="4" t="n">
        <v>45746.9825578704</v>
      </c>
      <c r="T5085" s="3" t="s">
        <v>256</v>
      </c>
      <c r="U5085" s="3" t="s">
        <v>256</v>
      </c>
      <c r="V5085" s="3" t="n">
        <v>0</v>
      </c>
      <c r="W5085" s="3" t="n">
        <v>0</v>
      </c>
      <c r="X5085" s="3" t="n">
        <v>0</v>
      </c>
      <c r="Y5085" s="3" t="s">
        <v>30</v>
      </c>
      <c r="Z5085" s="3" t="s">
        <v>30</v>
      </c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  <c r="BD5085" s="3"/>
      <c r="BE5085" s="3"/>
      <c r="BF5085" s="3"/>
      <c r="BG5085" s="3"/>
      <c r="BH5085" s="3"/>
      <c r="BI5085" s="3"/>
      <c r="BJ5085" s="3"/>
    </row>
    <row r="5086" customFormat="false" ht="15.75" hidden="false" customHeight="false" outlineLevel="0" collapsed="false">
      <c r="A5086" s="3" t="n">
        <v>5085</v>
      </c>
      <c r="B5086" s="3" t="s">
        <v>14880</v>
      </c>
      <c r="C5086" s="3" t="s">
        <v>14881</v>
      </c>
      <c r="D5086" s="3" t="n">
        <v>1</v>
      </c>
      <c r="E5086" s="3" t="n">
        <v>8.0104467</v>
      </c>
      <c r="F5086" s="3" t="n">
        <v>29</v>
      </c>
      <c r="G5086" s="3" t="n">
        <v>29</v>
      </c>
      <c r="H5086" s="3" t="n">
        <v>7</v>
      </c>
      <c r="I5086" s="3" t="n">
        <v>7</v>
      </c>
      <c r="J5086" s="3" t="n">
        <v>46</v>
      </c>
      <c r="K5086" s="3" t="n">
        <v>46</v>
      </c>
      <c r="L5086" s="3" t="n">
        <v>14</v>
      </c>
      <c r="M5086" s="3" t="n">
        <v>14</v>
      </c>
      <c r="N5086" s="3" t="n">
        <v>48</v>
      </c>
      <c r="O5086" s="3" t="n">
        <v>48</v>
      </c>
      <c r="P5086" s="3" t="n">
        <v>8.6</v>
      </c>
      <c r="Q5086" s="3" t="n">
        <v>24.2</v>
      </c>
      <c r="R5086" s="3" t="s">
        <v>14882</v>
      </c>
      <c r="S5086" s="4" t="n">
        <v>45746.9829282407</v>
      </c>
      <c r="T5086" s="3" t="s">
        <v>37</v>
      </c>
      <c r="U5086" s="3" t="s">
        <v>37</v>
      </c>
      <c r="V5086" s="3" t="n">
        <v>1</v>
      </c>
      <c r="W5086" s="3" t="n">
        <v>1</v>
      </c>
      <c r="X5086" s="3" t="n">
        <v>0</v>
      </c>
      <c r="Y5086" s="3" t="s">
        <v>30</v>
      </c>
      <c r="Z5086" s="3" t="s">
        <v>30</v>
      </c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/>
      <c r="BE5086" s="3"/>
      <c r="BF5086" s="3"/>
      <c r="BG5086" s="3"/>
      <c r="BH5086" s="3"/>
      <c r="BI5086" s="3"/>
      <c r="BJ5086" s="3"/>
    </row>
    <row r="5087" customFormat="false" ht="15.75" hidden="false" customHeight="false" outlineLevel="0" collapsed="false">
      <c r="A5087" s="3" t="n">
        <v>5086</v>
      </c>
      <c r="B5087" s="3" t="s">
        <v>14883</v>
      </c>
      <c r="C5087" s="3" t="s">
        <v>14884</v>
      </c>
      <c r="D5087" s="3" t="n">
        <v>1</v>
      </c>
      <c r="E5087" s="3" t="n">
        <v>4.4265959</v>
      </c>
      <c r="F5087" s="3" t="n">
        <v>25</v>
      </c>
      <c r="G5087" s="3" t="n">
        <v>25</v>
      </c>
      <c r="H5087" s="3" t="n">
        <v>7</v>
      </c>
      <c r="I5087" s="3" t="n">
        <v>7</v>
      </c>
      <c r="J5087" s="3" t="n">
        <v>34</v>
      </c>
      <c r="K5087" s="3" t="n">
        <v>34</v>
      </c>
      <c r="L5087" s="3" t="n">
        <v>11</v>
      </c>
      <c r="M5087" s="3" t="n">
        <v>11</v>
      </c>
      <c r="N5087" s="3" t="n">
        <v>28</v>
      </c>
      <c r="O5087" s="3" t="n">
        <v>28</v>
      </c>
      <c r="P5087" s="3" t="n">
        <v>8.6</v>
      </c>
      <c r="Q5087" s="3" t="n">
        <v>24.2</v>
      </c>
      <c r="R5087" s="3" t="s">
        <v>14885</v>
      </c>
      <c r="S5087" s="4" t="n">
        <v>45746.983287037</v>
      </c>
      <c r="T5087" s="3" t="s">
        <v>37</v>
      </c>
      <c r="U5087" s="3" t="s">
        <v>37</v>
      </c>
      <c r="V5087" s="3" t="n">
        <v>1</v>
      </c>
      <c r="W5087" s="3" t="n">
        <v>1</v>
      </c>
      <c r="X5087" s="3" t="n">
        <v>0</v>
      </c>
      <c r="Y5087" s="3" t="s">
        <v>30</v>
      </c>
      <c r="Z5087" s="3" t="s">
        <v>30</v>
      </c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  <c r="BD5087" s="3"/>
      <c r="BE5087" s="3"/>
      <c r="BF5087" s="3"/>
      <c r="BG5087" s="3"/>
      <c r="BH5087" s="3"/>
      <c r="BI5087" s="3"/>
      <c r="BJ5087" s="3"/>
    </row>
    <row r="5088" customFormat="false" ht="15.75" hidden="false" customHeight="false" outlineLevel="0" collapsed="false">
      <c r="A5088" s="3" t="n">
        <v>5087</v>
      </c>
      <c r="B5088" s="3" t="s">
        <v>14886</v>
      </c>
      <c r="C5088" s="3" t="s">
        <v>14887</v>
      </c>
      <c r="D5088" s="3" t="n">
        <v>1</v>
      </c>
      <c r="E5088" s="3" t="n">
        <v>0.4710102</v>
      </c>
      <c r="F5088" s="3" t="n">
        <v>17</v>
      </c>
      <c r="G5088" s="3" t="n">
        <v>17</v>
      </c>
      <c r="H5088" s="3" t="n">
        <v>9</v>
      </c>
      <c r="I5088" s="3" t="n">
        <v>9</v>
      </c>
      <c r="J5088" s="3" t="n">
        <v>21</v>
      </c>
      <c r="K5088" s="3" t="n">
        <v>21</v>
      </c>
      <c r="L5088" s="3" t="n">
        <v>1</v>
      </c>
      <c r="M5088" s="3" t="n">
        <v>1</v>
      </c>
      <c r="N5088" s="3" t="n">
        <v>5</v>
      </c>
      <c r="O5088" s="3" t="n">
        <v>5</v>
      </c>
      <c r="P5088" s="3" t="n">
        <v>8.7</v>
      </c>
      <c r="Q5088" s="3" t="n">
        <v>24.2</v>
      </c>
      <c r="R5088" s="3" t="s">
        <v>14888</v>
      </c>
      <c r="S5088" s="4" t="n">
        <v>45746.9834606481</v>
      </c>
      <c r="T5088" s="3" t="s">
        <v>29</v>
      </c>
      <c r="U5088" s="3" t="s">
        <v>29</v>
      </c>
      <c r="V5088" s="3" t="n">
        <v>1</v>
      </c>
      <c r="W5088" s="3" t="n">
        <v>1</v>
      </c>
      <c r="X5088" s="3" t="n">
        <v>0</v>
      </c>
      <c r="Y5088" s="3" t="s">
        <v>81</v>
      </c>
      <c r="Z5088" s="3" t="s">
        <v>81</v>
      </c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3"/>
      <c r="BG5088" s="3"/>
      <c r="BH5088" s="3"/>
      <c r="BI5088" s="3"/>
      <c r="BJ5088" s="3"/>
    </row>
    <row r="5089" customFormat="false" ht="15.75" hidden="false" customHeight="false" outlineLevel="0" collapsed="false">
      <c r="A5089" s="3" t="n">
        <v>5088</v>
      </c>
      <c r="B5089" s="3" t="s">
        <v>14889</v>
      </c>
      <c r="C5089" s="3" t="s">
        <v>14890</v>
      </c>
      <c r="D5089" s="3" t="n">
        <v>1</v>
      </c>
      <c r="E5089" s="3" t="n">
        <v>0.2126157</v>
      </c>
      <c r="F5089" s="3" t="n">
        <v>12</v>
      </c>
      <c r="G5089" s="3" t="n">
        <v>12</v>
      </c>
      <c r="H5089" s="3" t="n">
        <v>7</v>
      </c>
      <c r="I5089" s="3" t="n">
        <v>7</v>
      </c>
      <c r="J5089" s="3" t="n">
        <v>14</v>
      </c>
      <c r="K5089" s="3" t="n">
        <v>14</v>
      </c>
      <c r="L5089" s="3" t="n">
        <v>0</v>
      </c>
      <c r="M5089" s="3" t="n">
        <v>0</v>
      </c>
      <c r="N5089" s="3" t="n">
        <v>-1</v>
      </c>
      <c r="O5089" s="3" t="n">
        <v>3</v>
      </c>
      <c r="P5089" s="3" t="n">
        <v>8.7</v>
      </c>
      <c r="Q5089" s="3" t="n">
        <v>24.2</v>
      </c>
      <c r="R5089" s="3" t="s">
        <v>14891</v>
      </c>
      <c r="S5089" s="4" t="n">
        <v>45746.9835185185</v>
      </c>
      <c r="T5089" s="3" t="s">
        <v>29</v>
      </c>
      <c r="U5089" s="3" t="s">
        <v>29</v>
      </c>
      <c r="V5089" s="3" t="n">
        <v>0</v>
      </c>
      <c r="W5089" s="3" t="n">
        <v>1</v>
      </c>
      <c r="X5089" s="3" t="n">
        <v>0</v>
      </c>
      <c r="Y5089" s="3" t="s">
        <v>30</v>
      </c>
      <c r="Z5089" s="3" t="s">
        <v>81</v>
      </c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/>
      <c r="BB5089" s="3"/>
      <c r="BC5089" s="3"/>
      <c r="BD5089" s="3"/>
      <c r="BE5089" s="3"/>
      <c r="BF5089" s="3"/>
      <c r="BG5089" s="3"/>
      <c r="BH5089" s="3"/>
      <c r="BI5089" s="3"/>
      <c r="BJ5089" s="3"/>
    </row>
    <row r="5090" customFormat="false" ht="15.75" hidden="false" customHeight="false" outlineLevel="0" collapsed="false">
      <c r="A5090" s="3" t="n">
        <v>5089</v>
      </c>
      <c r="B5090" s="3" t="s">
        <v>14892</v>
      </c>
      <c r="C5090" s="3" t="s">
        <v>14893</v>
      </c>
      <c r="D5090" s="3" t="n">
        <v>1</v>
      </c>
      <c r="E5090" s="3" t="n">
        <v>0.2311048</v>
      </c>
      <c r="F5090" s="3" t="n">
        <v>13</v>
      </c>
      <c r="G5090" s="3" t="n">
        <v>13</v>
      </c>
      <c r="H5090" s="3" t="n">
        <v>8</v>
      </c>
      <c r="I5090" s="3" t="n">
        <v>8</v>
      </c>
      <c r="J5090" s="3" t="n">
        <v>15</v>
      </c>
      <c r="K5090" s="3" t="n">
        <v>15</v>
      </c>
      <c r="L5090" s="3" t="n">
        <v>0</v>
      </c>
      <c r="M5090" s="3" t="n">
        <v>0</v>
      </c>
      <c r="N5090" s="3" t="n">
        <v>3</v>
      </c>
      <c r="O5090" s="3" t="n">
        <v>3</v>
      </c>
      <c r="P5090" s="3" t="n">
        <v>8.7</v>
      </c>
      <c r="Q5090" s="3" t="n">
        <v>24.2</v>
      </c>
      <c r="R5090" s="3" t="s">
        <v>14894</v>
      </c>
      <c r="S5090" s="4" t="n">
        <v>45746.983587963</v>
      </c>
      <c r="T5090" s="3" t="s">
        <v>29</v>
      </c>
      <c r="U5090" s="3" t="s">
        <v>29</v>
      </c>
      <c r="V5090" s="3" t="n">
        <v>1</v>
      </c>
      <c r="W5090" s="3" t="n">
        <v>1</v>
      </c>
      <c r="X5090" s="3" t="n">
        <v>0</v>
      </c>
      <c r="Y5090" s="3" t="s">
        <v>81</v>
      </c>
      <c r="Z5090" s="3" t="s">
        <v>81</v>
      </c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  <c r="BD5090" s="3"/>
      <c r="BE5090" s="3"/>
      <c r="BF5090" s="3"/>
      <c r="BG5090" s="3"/>
      <c r="BH5090" s="3"/>
      <c r="BI5090" s="3"/>
      <c r="BJ5090" s="3"/>
    </row>
    <row r="5091" customFormat="false" ht="15.75" hidden="false" customHeight="false" outlineLevel="0" collapsed="false">
      <c r="A5091" s="3" t="n">
        <v>5090</v>
      </c>
      <c r="B5091" s="3" t="s">
        <v>14895</v>
      </c>
      <c r="C5091" s="3" t="s">
        <v>14896</v>
      </c>
      <c r="D5091" s="3" t="n">
        <v>1</v>
      </c>
      <c r="E5091" s="3" t="n">
        <v>0.2156738</v>
      </c>
      <c r="F5091" s="3" t="n">
        <v>13</v>
      </c>
      <c r="G5091" s="3" t="n">
        <v>13</v>
      </c>
      <c r="H5091" s="3" t="n">
        <v>8</v>
      </c>
      <c r="I5091" s="3" t="n">
        <v>8</v>
      </c>
      <c r="J5091" s="3" t="n">
        <v>15</v>
      </c>
      <c r="K5091" s="3" t="n">
        <v>15</v>
      </c>
      <c r="L5091" s="3" t="n">
        <v>0</v>
      </c>
      <c r="M5091" s="3" t="n">
        <v>0</v>
      </c>
      <c r="N5091" s="3" t="n">
        <v>3</v>
      </c>
      <c r="O5091" s="3" t="n">
        <v>3</v>
      </c>
      <c r="P5091" s="3" t="n">
        <v>8.7</v>
      </c>
      <c r="Q5091" s="3" t="n">
        <v>24.2</v>
      </c>
      <c r="R5091" s="3" t="s">
        <v>14897</v>
      </c>
      <c r="S5091" s="4" t="n">
        <v>45746.9836574074</v>
      </c>
      <c r="T5091" s="3" t="s">
        <v>29</v>
      </c>
      <c r="U5091" s="3" t="s">
        <v>29</v>
      </c>
      <c r="V5091" s="3" t="n">
        <v>1</v>
      </c>
      <c r="W5091" s="3" t="n">
        <v>1</v>
      </c>
      <c r="X5091" s="3" t="n">
        <v>0</v>
      </c>
      <c r="Y5091" s="3" t="s">
        <v>10544</v>
      </c>
      <c r="Z5091" s="3" t="s">
        <v>81</v>
      </c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/>
      <c r="BC5091" s="3"/>
      <c r="BD5091" s="3"/>
      <c r="BE5091" s="3"/>
      <c r="BF5091" s="3"/>
      <c r="BG5091" s="3"/>
      <c r="BH5091" s="3"/>
      <c r="BI5091" s="3"/>
      <c r="BJ5091" s="3"/>
    </row>
    <row r="5092" customFormat="false" ht="15.75" hidden="false" customHeight="false" outlineLevel="0" collapsed="false">
      <c r="A5092" s="3" t="n">
        <v>5091</v>
      </c>
      <c r="B5092" s="3" t="s">
        <v>14898</v>
      </c>
      <c r="C5092" s="3" t="s">
        <v>14899</v>
      </c>
      <c r="D5092" s="3" t="n">
        <v>1</v>
      </c>
      <c r="E5092" s="3" t="n">
        <v>0.425854</v>
      </c>
      <c r="F5092" s="3" t="n">
        <v>13</v>
      </c>
      <c r="G5092" s="3" t="n">
        <v>13</v>
      </c>
      <c r="H5092" s="3" t="n">
        <v>8</v>
      </c>
      <c r="I5092" s="3" t="n">
        <v>8</v>
      </c>
      <c r="J5092" s="3" t="n">
        <v>17</v>
      </c>
      <c r="K5092" s="3" t="n">
        <v>17</v>
      </c>
      <c r="L5092" s="3" t="n">
        <v>2</v>
      </c>
      <c r="M5092" s="3" t="n">
        <v>2</v>
      </c>
      <c r="N5092" s="3" t="n">
        <v>3</v>
      </c>
      <c r="O5092" s="3" t="n">
        <v>3</v>
      </c>
      <c r="P5092" s="3" t="n">
        <v>8.7</v>
      </c>
      <c r="Q5092" s="3" t="n">
        <v>24.2</v>
      </c>
      <c r="R5092" s="3" t="s">
        <v>14900</v>
      </c>
      <c r="S5092" s="4" t="n">
        <v>45746.9837268519</v>
      </c>
      <c r="T5092" s="3" t="s">
        <v>29</v>
      </c>
      <c r="U5092" s="3" t="s">
        <v>29</v>
      </c>
      <c r="V5092" s="3" t="n">
        <v>1</v>
      </c>
      <c r="W5092" s="3" t="n">
        <v>1</v>
      </c>
      <c r="X5092" s="3" t="n">
        <v>0</v>
      </c>
      <c r="Y5092" s="3" t="s">
        <v>30</v>
      </c>
      <c r="Z5092" s="3" t="s">
        <v>30</v>
      </c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  <c r="BD5092" s="3"/>
      <c r="BE5092" s="3"/>
      <c r="BF5092" s="3"/>
      <c r="BG5092" s="3"/>
      <c r="BH5092" s="3"/>
      <c r="BI5092" s="3"/>
      <c r="BJ5092" s="3"/>
    </row>
    <row r="5093" customFormat="false" ht="15.75" hidden="false" customHeight="false" outlineLevel="0" collapsed="false">
      <c r="A5093" s="3" t="n">
        <v>5092</v>
      </c>
      <c r="B5093" s="3" t="s">
        <v>14901</v>
      </c>
      <c r="C5093" s="3" t="s">
        <v>14902</v>
      </c>
      <c r="D5093" s="3" t="n">
        <v>1</v>
      </c>
      <c r="E5093" s="3" t="n">
        <v>0.3525356</v>
      </c>
      <c r="F5093" s="3" t="n">
        <v>11</v>
      </c>
      <c r="G5093" s="3" t="n">
        <v>11</v>
      </c>
      <c r="H5093" s="3" t="n">
        <v>7</v>
      </c>
      <c r="I5093" s="3" t="n">
        <v>7</v>
      </c>
      <c r="J5093" s="3" t="n">
        <v>13</v>
      </c>
      <c r="K5093" s="3" t="n">
        <v>13</v>
      </c>
      <c r="L5093" s="3" t="n">
        <v>1</v>
      </c>
      <c r="M5093" s="3" t="n">
        <v>1</v>
      </c>
      <c r="N5093" s="3" t="n">
        <v>3</v>
      </c>
      <c r="O5093" s="3" t="n">
        <v>3</v>
      </c>
      <c r="P5093" s="3" t="n">
        <v>8.7</v>
      </c>
      <c r="Q5093" s="3" t="n">
        <v>24.2</v>
      </c>
      <c r="R5093" s="3" t="s">
        <v>14903</v>
      </c>
      <c r="S5093" s="4" t="n">
        <v>45746.9837962963</v>
      </c>
      <c r="T5093" s="3" t="s">
        <v>29</v>
      </c>
      <c r="U5093" s="3" t="s">
        <v>29</v>
      </c>
      <c r="V5093" s="3" t="n">
        <v>1</v>
      </c>
      <c r="W5093" s="3" t="n">
        <v>1</v>
      </c>
      <c r="X5093" s="3" t="n">
        <v>0</v>
      </c>
      <c r="Y5093" s="3" t="s">
        <v>30</v>
      </c>
      <c r="Z5093" s="3" t="s">
        <v>30</v>
      </c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  <c r="BD5093" s="3"/>
      <c r="BE5093" s="3"/>
      <c r="BF5093" s="3"/>
      <c r="BG5093" s="3"/>
      <c r="BH5093" s="3"/>
      <c r="BI5093" s="3"/>
      <c r="BJ5093" s="3"/>
    </row>
    <row r="5094" customFormat="false" ht="15.75" hidden="false" customHeight="false" outlineLevel="0" collapsed="false">
      <c r="A5094" s="3" t="n">
        <v>5093</v>
      </c>
      <c r="B5094" s="3" t="s">
        <v>14904</v>
      </c>
      <c r="C5094" s="3" t="s">
        <v>14905</v>
      </c>
      <c r="D5094" s="3" t="n">
        <v>1</v>
      </c>
      <c r="E5094" s="3" t="n">
        <v>0.1208686</v>
      </c>
      <c r="F5094" s="3" t="n">
        <v>5</v>
      </c>
      <c r="G5094" s="3" t="n">
        <v>5</v>
      </c>
      <c r="H5094" s="3" t="n">
        <v>4</v>
      </c>
      <c r="I5094" s="3" t="n">
        <v>4</v>
      </c>
      <c r="J5094" s="3" t="n">
        <v>5</v>
      </c>
      <c r="K5094" s="3" t="n">
        <v>5</v>
      </c>
      <c r="L5094" s="3" t="n">
        <v>0</v>
      </c>
      <c r="M5094" s="3" t="n">
        <v>0</v>
      </c>
      <c r="N5094" s="3" t="n">
        <v>0</v>
      </c>
      <c r="O5094" s="3" t="n">
        <v>0</v>
      </c>
      <c r="P5094" s="3" t="n">
        <v>8.7</v>
      </c>
      <c r="Q5094" s="3" t="n">
        <v>24.2</v>
      </c>
      <c r="R5094" s="3" t="s">
        <v>14906</v>
      </c>
      <c r="S5094" s="4" t="n">
        <v>45746.9838541667</v>
      </c>
      <c r="T5094" s="3" t="s">
        <v>29</v>
      </c>
      <c r="U5094" s="3" t="s">
        <v>29</v>
      </c>
      <c r="V5094" s="3" t="n">
        <v>1</v>
      </c>
      <c r="W5094" s="3" t="n">
        <v>1</v>
      </c>
      <c r="X5094" s="3" t="n">
        <v>0</v>
      </c>
      <c r="Y5094" s="3" t="s">
        <v>30</v>
      </c>
      <c r="Z5094" s="3" t="s">
        <v>30</v>
      </c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  <c r="BD5094" s="3"/>
      <c r="BE5094" s="3"/>
      <c r="BF5094" s="3"/>
      <c r="BG5094" s="3"/>
      <c r="BH5094" s="3"/>
      <c r="BI5094" s="3"/>
      <c r="BJ5094" s="3"/>
    </row>
    <row r="5095" customFormat="false" ht="15.75" hidden="false" customHeight="false" outlineLevel="0" collapsed="false">
      <c r="A5095" s="3" t="n">
        <v>5094</v>
      </c>
      <c r="B5095" s="3" t="s">
        <v>14907</v>
      </c>
      <c r="C5095" s="3" t="s">
        <v>14908</v>
      </c>
      <c r="D5095" s="3" t="n">
        <v>1</v>
      </c>
      <c r="E5095" s="3" t="n">
        <v>0.1996487</v>
      </c>
      <c r="F5095" s="3" t="n">
        <v>12</v>
      </c>
      <c r="G5095" s="3" t="n">
        <v>12</v>
      </c>
      <c r="H5095" s="3" t="n">
        <v>8</v>
      </c>
      <c r="I5095" s="3" t="n">
        <v>8</v>
      </c>
      <c r="J5095" s="3" t="n">
        <v>7</v>
      </c>
      <c r="K5095" s="3" t="n">
        <v>7</v>
      </c>
      <c r="L5095" s="3" t="n">
        <v>0</v>
      </c>
      <c r="M5095" s="3" t="n">
        <v>0</v>
      </c>
      <c r="N5095" s="3" t="n">
        <v>0</v>
      </c>
      <c r="O5095" s="3" t="n">
        <v>0</v>
      </c>
      <c r="P5095" s="3" t="n">
        <v>8.7</v>
      </c>
      <c r="Q5095" s="3" t="n">
        <v>24.2</v>
      </c>
      <c r="R5095" s="3" t="s">
        <v>14909</v>
      </c>
      <c r="S5095" s="4" t="n">
        <v>45746.9839236111</v>
      </c>
      <c r="T5095" s="3" t="s">
        <v>29</v>
      </c>
      <c r="U5095" s="3" t="s">
        <v>29</v>
      </c>
      <c r="V5095" s="3" t="n">
        <v>1</v>
      </c>
      <c r="W5095" s="3" t="n">
        <v>1</v>
      </c>
      <c r="X5095" s="3" t="n">
        <v>0</v>
      </c>
      <c r="Y5095" s="3" t="s">
        <v>30</v>
      </c>
      <c r="Z5095" s="3" t="s">
        <v>30</v>
      </c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  <c r="BD5095" s="3"/>
      <c r="BE5095" s="3"/>
      <c r="BF5095" s="3"/>
      <c r="BG5095" s="3"/>
      <c r="BH5095" s="3"/>
      <c r="BI5095" s="3"/>
      <c r="BJ5095" s="3"/>
    </row>
    <row r="5096" customFormat="false" ht="15.75" hidden="false" customHeight="false" outlineLevel="0" collapsed="false">
      <c r="A5096" s="3" t="n">
        <v>5095</v>
      </c>
      <c r="B5096" s="3" t="s">
        <v>14910</v>
      </c>
      <c r="C5096" s="3" t="s">
        <v>14911</v>
      </c>
      <c r="D5096" s="3" t="n">
        <v>1</v>
      </c>
      <c r="E5096" s="3" t="n">
        <v>0.1626478</v>
      </c>
      <c r="F5096" s="3" t="n">
        <v>6</v>
      </c>
      <c r="G5096" s="3" t="n">
        <v>6</v>
      </c>
      <c r="H5096" s="3" t="n">
        <v>5</v>
      </c>
      <c r="I5096" s="3" t="n">
        <v>5</v>
      </c>
      <c r="J5096" s="3" t="n">
        <v>5</v>
      </c>
      <c r="K5096" s="3" t="n">
        <v>5</v>
      </c>
      <c r="L5096" s="3" t="n">
        <v>1</v>
      </c>
      <c r="M5096" s="3" t="n">
        <v>1</v>
      </c>
      <c r="N5096" s="3" t="n">
        <v>-1</v>
      </c>
      <c r="O5096" s="3" t="n">
        <v>-1</v>
      </c>
      <c r="P5096" s="3" t="n">
        <v>8.7</v>
      </c>
      <c r="Q5096" s="3" t="n">
        <v>24.2</v>
      </c>
      <c r="R5096" s="3" t="s">
        <v>14912</v>
      </c>
      <c r="S5096" s="4" t="n">
        <v>45746.9839583333</v>
      </c>
      <c r="T5096" s="3" t="s">
        <v>256</v>
      </c>
      <c r="U5096" s="3" t="s">
        <v>256</v>
      </c>
      <c r="V5096" s="3" t="n">
        <v>0</v>
      </c>
      <c r="W5096" s="3" t="n">
        <v>0</v>
      </c>
      <c r="X5096" s="3" t="n">
        <v>0</v>
      </c>
      <c r="Y5096" s="3" t="s">
        <v>30</v>
      </c>
      <c r="Z5096" s="3" t="s">
        <v>30</v>
      </c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  <c r="BD5096" s="3"/>
      <c r="BE5096" s="3"/>
      <c r="BF5096" s="3"/>
      <c r="BG5096" s="3"/>
      <c r="BH5096" s="3"/>
      <c r="BI5096" s="3"/>
      <c r="BJ5096" s="3"/>
    </row>
    <row r="5097" customFormat="false" ht="15.75" hidden="false" customHeight="false" outlineLevel="0" collapsed="false">
      <c r="A5097" s="3" t="n">
        <v>5096</v>
      </c>
      <c r="B5097" s="3" t="s">
        <v>14913</v>
      </c>
      <c r="C5097" s="3" t="s">
        <v>14914</v>
      </c>
      <c r="D5097" s="3" t="n">
        <v>1</v>
      </c>
      <c r="E5097" s="3" t="n">
        <v>0.177199</v>
      </c>
      <c r="F5097" s="3" t="n">
        <v>4</v>
      </c>
      <c r="G5097" s="3" t="n">
        <v>4</v>
      </c>
      <c r="H5097" s="3" t="n">
        <v>3</v>
      </c>
      <c r="I5097" s="3" t="n">
        <v>3</v>
      </c>
      <c r="J5097" s="3" t="n">
        <v>2</v>
      </c>
      <c r="K5097" s="3" t="n">
        <v>2</v>
      </c>
      <c r="L5097" s="3" t="n">
        <v>0</v>
      </c>
      <c r="M5097" s="3" t="n">
        <v>0</v>
      </c>
      <c r="N5097" s="3" t="n">
        <v>-1</v>
      </c>
      <c r="O5097" s="3" t="n">
        <v>-1</v>
      </c>
      <c r="P5097" s="3" t="n">
        <v>8.7</v>
      </c>
      <c r="Q5097" s="3" t="n">
        <v>24.2</v>
      </c>
      <c r="R5097" s="3" t="s">
        <v>14915</v>
      </c>
      <c r="S5097" s="4" t="n">
        <v>45746.9839814815</v>
      </c>
      <c r="T5097" s="3" t="s">
        <v>256</v>
      </c>
      <c r="U5097" s="3" t="s">
        <v>256</v>
      </c>
      <c r="V5097" s="3" t="n">
        <v>0</v>
      </c>
      <c r="W5097" s="3" t="n">
        <v>0</v>
      </c>
      <c r="X5097" s="3" t="n">
        <v>0</v>
      </c>
      <c r="Y5097" s="3" t="s">
        <v>30</v>
      </c>
      <c r="Z5097" s="3" t="s">
        <v>30</v>
      </c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  <c r="BD5097" s="3"/>
      <c r="BE5097" s="3"/>
      <c r="BF5097" s="3"/>
      <c r="BG5097" s="3"/>
      <c r="BH5097" s="3"/>
      <c r="BI5097" s="3"/>
      <c r="BJ5097" s="3"/>
    </row>
    <row r="5098" customFormat="false" ht="15.75" hidden="false" customHeight="false" outlineLevel="0" collapsed="false">
      <c r="A5098" s="3" t="n">
        <v>5097</v>
      </c>
      <c r="B5098" s="3" t="s">
        <v>14916</v>
      </c>
      <c r="C5098" s="3" t="s">
        <v>14917</v>
      </c>
      <c r="D5098" s="3" t="n">
        <v>1</v>
      </c>
      <c r="E5098" s="3" t="n">
        <v>0.4886328</v>
      </c>
      <c r="F5098" s="3" t="n">
        <v>13</v>
      </c>
      <c r="G5098" s="3" t="n">
        <v>13</v>
      </c>
      <c r="H5098" s="3" t="n">
        <v>6</v>
      </c>
      <c r="I5098" s="3" t="n">
        <v>6</v>
      </c>
      <c r="J5098" s="3" t="n">
        <v>10</v>
      </c>
      <c r="K5098" s="3" t="n">
        <v>10</v>
      </c>
      <c r="L5098" s="3" t="n">
        <v>1</v>
      </c>
      <c r="M5098" s="3" t="n">
        <v>1</v>
      </c>
      <c r="N5098" s="3" t="n">
        <v>14</v>
      </c>
      <c r="O5098" s="3" t="n">
        <v>-1</v>
      </c>
      <c r="P5098" s="3" t="n">
        <v>8.7</v>
      </c>
      <c r="Q5098" s="3" t="n">
        <v>24.2</v>
      </c>
      <c r="R5098" s="3" t="s">
        <v>14918</v>
      </c>
      <c r="S5098" s="4" t="n">
        <v>45746.9840625</v>
      </c>
      <c r="T5098" s="3" t="s">
        <v>29</v>
      </c>
      <c r="U5098" s="3" t="s">
        <v>29</v>
      </c>
      <c r="V5098" s="3" t="n">
        <v>1</v>
      </c>
      <c r="W5098" s="3" t="n">
        <v>0</v>
      </c>
      <c r="X5098" s="3" t="n">
        <v>0</v>
      </c>
      <c r="Y5098" s="3" t="s">
        <v>81</v>
      </c>
      <c r="Z5098" s="3" t="s">
        <v>30</v>
      </c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  <c r="BD5098" s="3"/>
      <c r="BE5098" s="3"/>
      <c r="BF5098" s="3"/>
      <c r="BG5098" s="3"/>
      <c r="BH5098" s="3"/>
      <c r="BI5098" s="3"/>
      <c r="BJ5098" s="3"/>
    </row>
    <row r="5099" customFormat="false" ht="15.75" hidden="false" customHeight="false" outlineLevel="0" collapsed="false">
      <c r="A5099" s="3" t="n">
        <v>5098</v>
      </c>
      <c r="B5099" s="3" t="s">
        <v>14919</v>
      </c>
      <c r="C5099" s="3" t="s">
        <v>14920</v>
      </c>
      <c r="D5099" s="3" t="n">
        <v>1</v>
      </c>
      <c r="E5099" s="3" t="n">
        <v>0.3240002</v>
      </c>
      <c r="F5099" s="3" t="n">
        <v>11</v>
      </c>
      <c r="G5099" s="3" t="n">
        <v>11</v>
      </c>
      <c r="H5099" s="3" t="n">
        <v>6</v>
      </c>
      <c r="I5099" s="3" t="n">
        <v>6</v>
      </c>
      <c r="J5099" s="3" t="n">
        <v>8</v>
      </c>
      <c r="K5099" s="3" t="n">
        <v>8</v>
      </c>
      <c r="L5099" s="3" t="n">
        <v>1</v>
      </c>
      <c r="M5099" s="3" t="n">
        <v>1</v>
      </c>
      <c r="N5099" s="3" t="n">
        <v>5</v>
      </c>
      <c r="O5099" s="3" t="n">
        <v>-1</v>
      </c>
      <c r="P5099" s="3" t="n">
        <v>8.7</v>
      </c>
      <c r="Q5099" s="3" t="n">
        <v>24.2</v>
      </c>
      <c r="R5099" s="3" t="s">
        <v>14921</v>
      </c>
      <c r="S5099" s="4" t="n">
        <v>45746.9841435185</v>
      </c>
      <c r="T5099" s="3" t="s">
        <v>29</v>
      </c>
      <c r="U5099" s="3" t="s">
        <v>29</v>
      </c>
      <c r="V5099" s="3" t="n">
        <v>1</v>
      </c>
      <c r="W5099" s="3" t="n">
        <v>0</v>
      </c>
      <c r="X5099" s="3" t="n">
        <v>0</v>
      </c>
      <c r="Y5099" s="3" t="s">
        <v>10544</v>
      </c>
      <c r="Z5099" s="3" t="s">
        <v>30</v>
      </c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/>
      <c r="BC5099" s="3"/>
      <c r="BD5099" s="3"/>
      <c r="BE5099" s="3"/>
      <c r="BF5099" s="3"/>
      <c r="BG5099" s="3"/>
      <c r="BH5099" s="3"/>
      <c r="BI5099" s="3"/>
      <c r="BJ5099" s="3"/>
    </row>
    <row r="5100" customFormat="false" ht="15.75" hidden="false" customHeight="false" outlineLevel="0" collapsed="false">
      <c r="A5100" s="3" t="n">
        <v>5099</v>
      </c>
      <c r="B5100" s="3" t="s">
        <v>14922</v>
      </c>
      <c r="C5100" s="3" t="s">
        <v>14923</v>
      </c>
      <c r="D5100" s="3" t="n">
        <v>1</v>
      </c>
      <c r="E5100" s="3" t="n">
        <v>0.376271</v>
      </c>
      <c r="F5100" s="3" t="n">
        <v>11</v>
      </c>
      <c r="G5100" s="3" t="n">
        <v>11</v>
      </c>
      <c r="H5100" s="3" t="n">
        <v>6</v>
      </c>
      <c r="I5100" s="3" t="n">
        <v>6</v>
      </c>
      <c r="J5100" s="3" t="n">
        <v>8</v>
      </c>
      <c r="K5100" s="3" t="n">
        <v>8</v>
      </c>
      <c r="L5100" s="3" t="n">
        <v>1</v>
      </c>
      <c r="M5100" s="3" t="n">
        <v>1</v>
      </c>
      <c r="N5100" s="3" t="n">
        <v>5</v>
      </c>
      <c r="O5100" s="3" t="n">
        <v>-1</v>
      </c>
      <c r="P5100" s="3" t="n">
        <v>8.7</v>
      </c>
      <c r="Q5100" s="3" t="n">
        <v>24.2</v>
      </c>
      <c r="R5100" s="3" t="s">
        <v>14924</v>
      </c>
      <c r="S5100" s="4" t="n">
        <v>45746.9842013889</v>
      </c>
      <c r="T5100" s="3" t="s">
        <v>29</v>
      </c>
      <c r="U5100" s="3" t="s">
        <v>29</v>
      </c>
      <c r="V5100" s="3" t="n">
        <v>1</v>
      </c>
      <c r="W5100" s="3" t="n">
        <v>0</v>
      </c>
      <c r="X5100" s="3" t="n">
        <v>0</v>
      </c>
      <c r="Y5100" s="3" t="s">
        <v>81</v>
      </c>
      <c r="Z5100" s="3" t="s">
        <v>30</v>
      </c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  <c r="BD5100" s="3"/>
      <c r="BE5100" s="3"/>
      <c r="BF5100" s="3"/>
      <c r="BG5100" s="3"/>
      <c r="BH5100" s="3"/>
      <c r="BI5100" s="3"/>
      <c r="BJ5100" s="3"/>
    </row>
    <row r="5101" customFormat="false" ht="15.75" hidden="false" customHeight="false" outlineLevel="0" collapsed="false">
      <c r="A5101" s="3" t="n">
        <v>5100</v>
      </c>
      <c r="B5101" s="3" t="s">
        <v>14925</v>
      </c>
      <c r="C5101" s="3" t="s">
        <v>14926</v>
      </c>
      <c r="D5101" s="3" t="n">
        <v>1</v>
      </c>
      <c r="E5101" s="3" t="n">
        <v>0.3518961</v>
      </c>
      <c r="F5101" s="3" t="n">
        <v>11</v>
      </c>
      <c r="G5101" s="3" t="n">
        <v>11</v>
      </c>
      <c r="H5101" s="3" t="n">
        <v>6</v>
      </c>
      <c r="I5101" s="3" t="n">
        <v>6</v>
      </c>
      <c r="J5101" s="3" t="n">
        <v>8</v>
      </c>
      <c r="K5101" s="3" t="n">
        <v>8</v>
      </c>
      <c r="L5101" s="3" t="n">
        <v>1</v>
      </c>
      <c r="M5101" s="3" t="n">
        <v>1</v>
      </c>
      <c r="N5101" s="3" t="n">
        <v>5</v>
      </c>
      <c r="O5101" s="3" t="n">
        <v>-1</v>
      </c>
      <c r="P5101" s="3" t="n">
        <v>8.7</v>
      </c>
      <c r="Q5101" s="3" t="n">
        <v>24.2</v>
      </c>
      <c r="R5101" s="3" t="s">
        <v>14927</v>
      </c>
      <c r="S5101" s="4" t="n">
        <v>45746.9842824074</v>
      </c>
      <c r="T5101" s="3" t="s">
        <v>29</v>
      </c>
      <c r="U5101" s="3" t="s">
        <v>29</v>
      </c>
      <c r="V5101" s="3" t="n">
        <v>1</v>
      </c>
      <c r="W5101" s="3" t="n">
        <v>0</v>
      </c>
      <c r="X5101" s="3" t="n">
        <v>0</v>
      </c>
      <c r="Y5101" s="3" t="s">
        <v>10544</v>
      </c>
      <c r="Z5101" s="3" t="s">
        <v>30</v>
      </c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/>
      <c r="BB5101" s="3"/>
      <c r="BC5101" s="3"/>
      <c r="BD5101" s="3"/>
      <c r="BE5101" s="3"/>
      <c r="BF5101" s="3"/>
      <c r="BG5101" s="3"/>
      <c r="BH5101" s="3"/>
      <c r="BI5101" s="3"/>
      <c r="BJ5101" s="3"/>
    </row>
    <row r="5102" customFormat="false" ht="15.75" hidden="false" customHeight="false" outlineLevel="0" collapsed="false">
      <c r="A5102" s="3" t="n">
        <v>5101</v>
      </c>
      <c r="B5102" s="3" t="s">
        <v>14928</v>
      </c>
      <c r="C5102" s="3" t="s">
        <v>14929</v>
      </c>
      <c r="D5102" s="3" t="n">
        <v>1</v>
      </c>
      <c r="E5102" s="3" t="n">
        <v>0.3371768</v>
      </c>
      <c r="F5102" s="3" t="n">
        <v>9</v>
      </c>
      <c r="G5102" s="3" t="n">
        <v>9</v>
      </c>
      <c r="H5102" s="3" t="n">
        <v>6</v>
      </c>
      <c r="I5102" s="3" t="n">
        <v>6</v>
      </c>
      <c r="J5102" s="3" t="n">
        <v>6</v>
      </c>
      <c r="K5102" s="3" t="n">
        <v>6</v>
      </c>
      <c r="L5102" s="3" t="n">
        <v>1</v>
      </c>
      <c r="M5102" s="3" t="n">
        <v>1</v>
      </c>
      <c r="N5102" s="3" t="n">
        <v>6</v>
      </c>
      <c r="O5102" s="3" t="n">
        <v>-1</v>
      </c>
      <c r="P5102" s="3" t="n">
        <v>8.7</v>
      </c>
      <c r="Q5102" s="3" t="n">
        <v>24.2</v>
      </c>
      <c r="R5102" s="3" t="s">
        <v>14930</v>
      </c>
      <c r="S5102" s="4" t="n">
        <v>45746.9843518519</v>
      </c>
      <c r="T5102" s="3" t="s">
        <v>29</v>
      </c>
      <c r="U5102" s="3" t="s">
        <v>29</v>
      </c>
      <c r="V5102" s="3" t="n">
        <v>1</v>
      </c>
      <c r="W5102" s="3" t="n">
        <v>0</v>
      </c>
      <c r="X5102" s="3" t="n">
        <v>0</v>
      </c>
      <c r="Y5102" s="3" t="s">
        <v>30</v>
      </c>
      <c r="Z5102" s="3" t="s">
        <v>30</v>
      </c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3"/>
      <c r="BG5102" s="3"/>
      <c r="BH5102" s="3"/>
      <c r="BI5102" s="3"/>
      <c r="BJ5102" s="3"/>
    </row>
    <row r="5103" customFormat="false" ht="15.75" hidden="false" customHeight="false" outlineLevel="0" collapsed="false">
      <c r="A5103" s="3" t="n">
        <v>5102</v>
      </c>
      <c r="B5103" s="3" t="s">
        <v>14931</v>
      </c>
      <c r="C5103" s="3" t="s">
        <v>14932</v>
      </c>
      <c r="D5103" s="3" t="n">
        <v>1</v>
      </c>
      <c r="E5103" s="3" t="n">
        <v>0.3800036</v>
      </c>
      <c r="F5103" s="3" t="n">
        <v>9</v>
      </c>
      <c r="G5103" s="3" t="n">
        <v>9</v>
      </c>
      <c r="H5103" s="3" t="n">
        <v>6</v>
      </c>
      <c r="I5103" s="3" t="n">
        <v>6</v>
      </c>
      <c r="J5103" s="3" t="n">
        <v>6</v>
      </c>
      <c r="K5103" s="3" t="n">
        <v>6</v>
      </c>
      <c r="L5103" s="3" t="n">
        <v>1</v>
      </c>
      <c r="M5103" s="3" t="n">
        <v>1</v>
      </c>
      <c r="N5103" s="3" t="n">
        <v>5</v>
      </c>
      <c r="O5103" s="3" t="n">
        <v>-1</v>
      </c>
      <c r="P5103" s="3" t="n">
        <v>8.7</v>
      </c>
      <c r="Q5103" s="3" t="n">
        <v>24.2</v>
      </c>
      <c r="R5103" s="3" t="s">
        <v>14933</v>
      </c>
      <c r="S5103" s="4" t="n">
        <v>45746.9844328704</v>
      </c>
      <c r="T5103" s="3" t="s">
        <v>29</v>
      </c>
      <c r="U5103" s="3" t="s">
        <v>29</v>
      </c>
      <c r="V5103" s="3" t="n">
        <v>1</v>
      </c>
      <c r="W5103" s="3" t="n">
        <v>0</v>
      </c>
      <c r="X5103" s="3" t="n">
        <v>0</v>
      </c>
      <c r="Y5103" s="3" t="s">
        <v>30</v>
      </c>
      <c r="Z5103" s="3" t="s">
        <v>30</v>
      </c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/>
      <c r="BB5103" s="3"/>
      <c r="BC5103" s="3"/>
      <c r="BD5103" s="3"/>
      <c r="BE5103" s="3"/>
      <c r="BF5103" s="3"/>
      <c r="BG5103" s="3"/>
      <c r="BH5103" s="3"/>
      <c r="BI5103" s="3"/>
      <c r="BJ5103" s="3"/>
    </row>
    <row r="5104" customFormat="false" ht="15.75" hidden="false" customHeight="false" outlineLevel="0" collapsed="false">
      <c r="A5104" s="3" t="n">
        <v>5103</v>
      </c>
      <c r="B5104" s="3" t="s">
        <v>14934</v>
      </c>
      <c r="C5104" s="3" t="s">
        <v>14935</v>
      </c>
      <c r="D5104" s="3" t="n">
        <v>1</v>
      </c>
      <c r="E5104" s="3" t="n">
        <v>0.2795198</v>
      </c>
      <c r="F5104" s="3" t="n">
        <v>9</v>
      </c>
      <c r="G5104" s="3" t="n">
        <v>9</v>
      </c>
      <c r="H5104" s="3" t="n">
        <v>6</v>
      </c>
      <c r="I5104" s="3" t="n">
        <v>6</v>
      </c>
      <c r="J5104" s="3" t="n">
        <v>6</v>
      </c>
      <c r="K5104" s="3" t="n">
        <v>6</v>
      </c>
      <c r="L5104" s="3" t="n">
        <v>1</v>
      </c>
      <c r="M5104" s="3" t="n">
        <v>1</v>
      </c>
      <c r="N5104" s="3" t="n">
        <v>5</v>
      </c>
      <c r="O5104" s="3" t="n">
        <v>-1</v>
      </c>
      <c r="P5104" s="3" t="n">
        <v>8.7</v>
      </c>
      <c r="Q5104" s="3" t="n">
        <v>24.2</v>
      </c>
      <c r="R5104" s="3" t="s">
        <v>14936</v>
      </c>
      <c r="S5104" s="4" t="n">
        <v>45746.9845023148</v>
      </c>
      <c r="T5104" s="3" t="s">
        <v>29</v>
      </c>
      <c r="U5104" s="3" t="s">
        <v>29</v>
      </c>
      <c r="V5104" s="3" t="n">
        <v>1</v>
      </c>
      <c r="W5104" s="3" t="n">
        <v>0</v>
      </c>
      <c r="X5104" s="3" t="n">
        <v>0</v>
      </c>
      <c r="Y5104" s="3" t="s">
        <v>30</v>
      </c>
      <c r="Z5104" s="3" t="s">
        <v>30</v>
      </c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  <c r="BD5104" s="3"/>
      <c r="BE5104" s="3"/>
      <c r="BF5104" s="3"/>
      <c r="BG5104" s="3"/>
      <c r="BH5104" s="3"/>
      <c r="BI5104" s="3"/>
      <c r="BJ5104" s="3"/>
    </row>
    <row r="5105" customFormat="false" ht="15.75" hidden="false" customHeight="false" outlineLevel="0" collapsed="false">
      <c r="A5105" s="3" t="n">
        <v>5104</v>
      </c>
      <c r="B5105" s="3" t="s">
        <v>14937</v>
      </c>
      <c r="C5105" s="3" t="s">
        <v>14938</v>
      </c>
      <c r="D5105" s="3" t="n">
        <v>1</v>
      </c>
      <c r="E5105" s="3" t="n">
        <v>0.2064452</v>
      </c>
      <c r="F5105" s="3" t="n">
        <v>9</v>
      </c>
      <c r="G5105" s="3" t="n">
        <v>9</v>
      </c>
      <c r="H5105" s="3" t="n">
        <v>6</v>
      </c>
      <c r="I5105" s="3" t="n">
        <v>6</v>
      </c>
      <c r="J5105" s="3" t="n">
        <v>6</v>
      </c>
      <c r="K5105" s="3" t="n">
        <v>6</v>
      </c>
      <c r="L5105" s="3" t="n">
        <v>1</v>
      </c>
      <c r="M5105" s="3" t="n">
        <v>1</v>
      </c>
      <c r="N5105" s="3" t="n">
        <v>5</v>
      </c>
      <c r="O5105" s="3" t="n">
        <v>-1</v>
      </c>
      <c r="P5105" s="3" t="n">
        <v>8.7</v>
      </c>
      <c r="Q5105" s="3" t="n">
        <v>24.2</v>
      </c>
      <c r="R5105" s="3" t="s">
        <v>14939</v>
      </c>
      <c r="S5105" s="4" t="n">
        <v>45746.9845717593</v>
      </c>
      <c r="T5105" s="3" t="s">
        <v>29</v>
      </c>
      <c r="U5105" s="3" t="s">
        <v>29</v>
      </c>
      <c r="V5105" s="3" t="n">
        <v>1</v>
      </c>
      <c r="W5105" s="3" t="n">
        <v>0</v>
      </c>
      <c r="X5105" s="3" t="n">
        <v>0</v>
      </c>
      <c r="Y5105" s="3" t="s">
        <v>30</v>
      </c>
      <c r="Z5105" s="3" t="s">
        <v>30</v>
      </c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/>
      <c r="BB5105" s="3"/>
      <c r="BC5105" s="3"/>
      <c r="BD5105" s="3"/>
      <c r="BE5105" s="3"/>
      <c r="BF5105" s="3"/>
      <c r="BG5105" s="3"/>
      <c r="BH5105" s="3"/>
      <c r="BI5105" s="3"/>
      <c r="BJ5105" s="3"/>
    </row>
    <row r="5106" customFormat="false" ht="15.75" hidden="false" customHeight="false" outlineLevel="0" collapsed="false">
      <c r="A5106" s="3" t="n">
        <v>5105</v>
      </c>
      <c r="B5106" s="3" t="s">
        <v>14940</v>
      </c>
      <c r="C5106" s="3" t="s">
        <v>14941</v>
      </c>
      <c r="D5106" s="3" t="n">
        <v>1</v>
      </c>
      <c r="E5106" s="3" t="n">
        <v>0.2532979</v>
      </c>
      <c r="F5106" s="3" t="n">
        <v>9</v>
      </c>
      <c r="G5106" s="3" t="n">
        <v>9</v>
      </c>
      <c r="H5106" s="3" t="n">
        <v>6</v>
      </c>
      <c r="I5106" s="3" t="n">
        <v>6</v>
      </c>
      <c r="J5106" s="3" t="n">
        <v>6</v>
      </c>
      <c r="K5106" s="3" t="n">
        <v>6</v>
      </c>
      <c r="L5106" s="3" t="n">
        <v>1</v>
      </c>
      <c r="M5106" s="3" t="n">
        <v>1</v>
      </c>
      <c r="N5106" s="3" t="n">
        <v>5</v>
      </c>
      <c r="O5106" s="3" t="n">
        <v>-1</v>
      </c>
      <c r="P5106" s="3" t="n">
        <v>8.7</v>
      </c>
      <c r="Q5106" s="3" t="n">
        <v>24.2</v>
      </c>
      <c r="R5106" s="3" t="s">
        <v>14942</v>
      </c>
      <c r="S5106" s="4" t="n">
        <v>45746.9846412037</v>
      </c>
      <c r="T5106" s="3" t="s">
        <v>29</v>
      </c>
      <c r="U5106" s="3" t="s">
        <v>29</v>
      </c>
      <c r="V5106" s="3" t="n">
        <v>1</v>
      </c>
      <c r="W5106" s="3" t="n">
        <v>0</v>
      </c>
      <c r="X5106" s="3" t="n">
        <v>0</v>
      </c>
      <c r="Y5106" s="3" t="s">
        <v>30</v>
      </c>
      <c r="Z5106" s="3" t="s">
        <v>30</v>
      </c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  <c r="BD5106" s="3"/>
      <c r="BE5106" s="3"/>
      <c r="BF5106" s="3"/>
      <c r="BG5106" s="3"/>
      <c r="BH5106" s="3"/>
      <c r="BI5106" s="3"/>
      <c r="BJ5106" s="3"/>
    </row>
    <row r="5107" customFormat="false" ht="15.75" hidden="false" customHeight="false" outlineLevel="0" collapsed="false">
      <c r="A5107" s="3" t="n">
        <v>5106</v>
      </c>
      <c r="B5107" s="3" t="s">
        <v>14943</v>
      </c>
      <c r="C5107" s="3" t="s">
        <v>14944</v>
      </c>
      <c r="D5107" s="3" t="n">
        <v>1</v>
      </c>
      <c r="E5107" s="3" t="n">
        <v>0.1205354</v>
      </c>
      <c r="F5107" s="3" t="n">
        <v>3</v>
      </c>
      <c r="G5107" s="3" t="n">
        <v>3</v>
      </c>
      <c r="H5107" s="3" t="n">
        <v>2</v>
      </c>
      <c r="I5107" s="3" t="n">
        <v>2</v>
      </c>
      <c r="J5107" s="3" t="n">
        <v>0</v>
      </c>
      <c r="K5107" s="3" t="n">
        <v>0</v>
      </c>
      <c r="L5107" s="3" t="n">
        <v>1</v>
      </c>
      <c r="M5107" s="3" t="n">
        <v>1</v>
      </c>
      <c r="N5107" s="3" t="n">
        <v>-1</v>
      </c>
      <c r="O5107" s="3" t="n">
        <v>-1</v>
      </c>
      <c r="P5107" s="3" t="n">
        <v>8.8</v>
      </c>
      <c r="Q5107" s="3" t="n">
        <v>24.2</v>
      </c>
      <c r="R5107" s="3" t="s">
        <v>14945</v>
      </c>
      <c r="S5107" s="4" t="n">
        <v>45746.9846759259</v>
      </c>
      <c r="T5107" s="3" t="s">
        <v>65</v>
      </c>
      <c r="U5107" s="3" t="s">
        <v>65</v>
      </c>
      <c r="V5107" s="3" t="n">
        <v>0</v>
      </c>
      <c r="W5107" s="3" t="n">
        <v>0</v>
      </c>
      <c r="X5107" s="3" t="n">
        <v>0</v>
      </c>
      <c r="Y5107" s="3" t="s">
        <v>30</v>
      </c>
      <c r="Z5107" s="3" t="s">
        <v>30</v>
      </c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/>
      <c r="BB5107" s="3"/>
      <c r="BC5107" s="3"/>
      <c r="BD5107" s="3"/>
      <c r="BE5107" s="3"/>
      <c r="BF5107" s="3"/>
      <c r="BG5107" s="3"/>
      <c r="BH5107" s="3"/>
      <c r="BI5107" s="3"/>
      <c r="BJ5107" s="3"/>
    </row>
    <row r="5108" customFormat="false" ht="15.75" hidden="false" customHeight="false" outlineLevel="0" collapsed="false">
      <c r="A5108" s="3" t="n">
        <v>5107</v>
      </c>
      <c r="B5108" s="3" t="s">
        <v>14946</v>
      </c>
      <c r="C5108" s="3" t="s">
        <v>14947</v>
      </c>
      <c r="D5108" s="3" t="n">
        <v>1</v>
      </c>
      <c r="E5108" s="3" t="n">
        <v>4.3798713</v>
      </c>
      <c r="F5108" s="3" t="n">
        <v>14</v>
      </c>
      <c r="G5108" s="3" t="n">
        <v>14</v>
      </c>
      <c r="H5108" s="3" t="n">
        <v>7</v>
      </c>
      <c r="I5108" s="3" t="n">
        <v>7</v>
      </c>
      <c r="J5108" s="3" t="n">
        <v>20</v>
      </c>
      <c r="K5108" s="3" t="n">
        <v>20</v>
      </c>
      <c r="L5108" s="3" t="n">
        <v>7</v>
      </c>
      <c r="M5108" s="3" t="n">
        <v>7</v>
      </c>
      <c r="N5108" s="3" t="n">
        <v>13</v>
      </c>
      <c r="O5108" s="3" t="n">
        <v>-1</v>
      </c>
      <c r="P5108" s="3" t="n">
        <v>9.1</v>
      </c>
      <c r="Q5108" s="3" t="n">
        <v>24.2</v>
      </c>
      <c r="R5108" s="3" t="s">
        <v>14948</v>
      </c>
      <c r="S5108" s="4" t="n">
        <v>45746.9849074074</v>
      </c>
      <c r="T5108" s="3" t="s">
        <v>256</v>
      </c>
      <c r="U5108" s="3" t="s">
        <v>256</v>
      </c>
      <c r="V5108" s="3" t="n">
        <v>1</v>
      </c>
      <c r="W5108" s="3" t="n">
        <v>0</v>
      </c>
      <c r="X5108" s="3" t="n">
        <v>0</v>
      </c>
      <c r="Y5108" s="3" t="s">
        <v>30</v>
      </c>
      <c r="Z5108" s="3" t="s">
        <v>30</v>
      </c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  <c r="BD5108" s="3"/>
      <c r="BE5108" s="3"/>
      <c r="BF5108" s="3"/>
      <c r="BG5108" s="3"/>
      <c r="BH5108" s="3"/>
      <c r="BI5108" s="3"/>
      <c r="BJ5108" s="3"/>
    </row>
    <row r="5109" customFormat="false" ht="15.75" hidden="false" customHeight="false" outlineLevel="0" collapsed="false">
      <c r="A5109" s="3" t="n">
        <v>5108</v>
      </c>
      <c r="B5109" s="3" t="s">
        <v>14949</v>
      </c>
      <c r="C5109" s="3" t="s">
        <v>14950</v>
      </c>
      <c r="D5109" s="3" t="n">
        <v>1</v>
      </c>
      <c r="E5109" s="3" t="n">
        <v>5.255904</v>
      </c>
      <c r="F5109" s="3" t="n">
        <v>14</v>
      </c>
      <c r="G5109" s="3" t="n">
        <v>14</v>
      </c>
      <c r="H5109" s="3" t="n">
        <v>5</v>
      </c>
      <c r="I5109" s="3" t="n">
        <v>5</v>
      </c>
      <c r="J5109" s="3" t="n">
        <v>21</v>
      </c>
      <c r="K5109" s="3" t="n">
        <v>21</v>
      </c>
      <c r="L5109" s="3" t="n">
        <v>8</v>
      </c>
      <c r="M5109" s="3" t="n">
        <v>8</v>
      </c>
      <c r="N5109" s="3" t="n">
        <v>39</v>
      </c>
      <c r="O5109" s="3" t="n">
        <v>-1</v>
      </c>
      <c r="P5109" s="3" t="n">
        <v>9.2</v>
      </c>
      <c r="Q5109" s="3" t="n">
        <v>24.2</v>
      </c>
      <c r="R5109" s="3" t="s">
        <v>14951</v>
      </c>
      <c r="S5109" s="4" t="n">
        <v>45746.9852199074</v>
      </c>
      <c r="T5109" s="3" t="s">
        <v>4910</v>
      </c>
      <c r="U5109" s="3" t="s">
        <v>4910</v>
      </c>
      <c r="V5109" s="3" t="n">
        <v>1</v>
      </c>
      <c r="W5109" s="3" t="n">
        <v>0</v>
      </c>
      <c r="X5109" s="3" t="n">
        <v>0</v>
      </c>
      <c r="Y5109" s="3" t="s">
        <v>30</v>
      </c>
      <c r="Z5109" s="3" t="s">
        <v>30</v>
      </c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/>
      <c r="BB5109" s="3"/>
      <c r="BC5109" s="3"/>
      <c r="BD5109" s="3"/>
      <c r="BE5109" s="3"/>
      <c r="BF5109" s="3"/>
      <c r="BG5109" s="3"/>
      <c r="BH5109" s="3"/>
      <c r="BI5109" s="3"/>
      <c r="BJ5109" s="3"/>
    </row>
    <row r="5110" customFormat="false" ht="15.75" hidden="false" customHeight="false" outlineLevel="0" collapsed="false">
      <c r="A5110" s="3" t="n">
        <v>5109</v>
      </c>
      <c r="B5110" s="3" t="s">
        <v>14952</v>
      </c>
      <c r="C5110" s="3" t="s">
        <v>14953</v>
      </c>
      <c r="D5110" s="3" t="n">
        <v>1</v>
      </c>
      <c r="E5110" s="3" t="n">
        <v>5.322136</v>
      </c>
      <c r="F5110" s="3" t="n">
        <v>14</v>
      </c>
      <c r="G5110" s="3" t="n">
        <v>14</v>
      </c>
      <c r="H5110" s="3" t="n">
        <v>5</v>
      </c>
      <c r="I5110" s="3" t="n">
        <v>5</v>
      </c>
      <c r="J5110" s="3" t="n">
        <v>21</v>
      </c>
      <c r="K5110" s="3" t="n">
        <v>21</v>
      </c>
      <c r="L5110" s="3" t="n">
        <v>8</v>
      </c>
      <c r="M5110" s="3" t="n">
        <v>8</v>
      </c>
      <c r="N5110" s="3" t="n">
        <v>39</v>
      </c>
      <c r="O5110" s="3" t="n">
        <v>-1</v>
      </c>
      <c r="P5110" s="3" t="n">
        <v>9.3</v>
      </c>
      <c r="Q5110" s="3" t="n">
        <v>24.2</v>
      </c>
      <c r="R5110" s="3" t="s">
        <v>14954</v>
      </c>
      <c r="S5110" s="4" t="n">
        <v>45746.9855324074</v>
      </c>
      <c r="T5110" s="3" t="s">
        <v>4910</v>
      </c>
      <c r="U5110" s="3" t="s">
        <v>4910</v>
      </c>
      <c r="V5110" s="3" t="n">
        <v>1</v>
      </c>
      <c r="W5110" s="3" t="n">
        <v>0</v>
      </c>
      <c r="X5110" s="3" t="n">
        <v>0</v>
      </c>
      <c r="Y5110" s="3" t="s">
        <v>30</v>
      </c>
      <c r="Z5110" s="3" t="s">
        <v>30</v>
      </c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  <c r="BD5110" s="3"/>
      <c r="BE5110" s="3"/>
      <c r="BF5110" s="3"/>
      <c r="BG5110" s="3"/>
      <c r="BH5110" s="3"/>
      <c r="BI5110" s="3"/>
      <c r="BJ5110" s="3"/>
    </row>
    <row r="5111" customFormat="false" ht="15.75" hidden="false" customHeight="false" outlineLevel="0" collapsed="false">
      <c r="A5111" s="3" t="n">
        <v>5110</v>
      </c>
      <c r="B5111" s="3" t="s">
        <v>14955</v>
      </c>
      <c r="C5111" s="3" t="s">
        <v>14956</v>
      </c>
      <c r="D5111" s="3" t="n">
        <v>1</v>
      </c>
      <c r="E5111" s="3" t="n">
        <v>4.8913057</v>
      </c>
      <c r="F5111" s="3" t="n">
        <v>16</v>
      </c>
      <c r="G5111" s="3" t="n">
        <v>16</v>
      </c>
      <c r="H5111" s="3" t="n">
        <v>3</v>
      </c>
      <c r="I5111" s="3" t="n">
        <v>3</v>
      </c>
      <c r="J5111" s="3" t="n">
        <v>28</v>
      </c>
      <c r="K5111" s="3" t="n">
        <v>28</v>
      </c>
      <c r="L5111" s="3" t="n">
        <v>5</v>
      </c>
      <c r="M5111" s="3" t="n">
        <v>5</v>
      </c>
      <c r="N5111" s="3" t="n">
        <v>0</v>
      </c>
      <c r="O5111" s="3" t="n">
        <v>-1</v>
      </c>
      <c r="P5111" s="3" t="n">
        <v>9.2</v>
      </c>
      <c r="Q5111" s="3" t="n">
        <v>24.2</v>
      </c>
      <c r="R5111" s="3" t="s">
        <v>14957</v>
      </c>
      <c r="S5111" s="4" t="n">
        <v>45746.985775463</v>
      </c>
      <c r="T5111" s="3" t="s">
        <v>3197</v>
      </c>
      <c r="U5111" s="3" t="s">
        <v>3197</v>
      </c>
      <c r="V5111" s="3" t="n">
        <v>1</v>
      </c>
      <c r="W5111" s="3" t="n">
        <v>0</v>
      </c>
      <c r="X5111" s="3" t="n">
        <v>0</v>
      </c>
      <c r="Y5111" s="3" t="s">
        <v>30</v>
      </c>
      <c r="Z5111" s="3" t="s">
        <v>30</v>
      </c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  <c r="BD5111" s="3"/>
      <c r="BE5111" s="3"/>
      <c r="BF5111" s="3"/>
      <c r="BG5111" s="3"/>
      <c r="BH5111" s="3"/>
      <c r="BI5111" s="3"/>
      <c r="BJ5111" s="3"/>
    </row>
    <row r="5112" customFormat="false" ht="15.75" hidden="false" customHeight="false" outlineLevel="0" collapsed="false">
      <c r="A5112" s="3" t="n">
        <v>5111</v>
      </c>
      <c r="B5112" s="3" t="s">
        <v>14958</v>
      </c>
      <c r="C5112" s="3" t="s">
        <v>14959</v>
      </c>
      <c r="D5112" s="3" t="n">
        <v>1</v>
      </c>
      <c r="E5112" s="3" t="n">
        <v>3.9060687</v>
      </c>
      <c r="F5112" s="3" t="n">
        <v>16</v>
      </c>
      <c r="G5112" s="3" t="n">
        <v>16</v>
      </c>
      <c r="H5112" s="3" t="n">
        <v>3</v>
      </c>
      <c r="I5112" s="3" t="n">
        <v>3</v>
      </c>
      <c r="J5112" s="3" t="n">
        <v>28</v>
      </c>
      <c r="K5112" s="3" t="n">
        <v>28</v>
      </c>
      <c r="L5112" s="3" t="n">
        <v>5</v>
      </c>
      <c r="M5112" s="3" t="n">
        <v>5</v>
      </c>
      <c r="N5112" s="3" t="n">
        <v>0</v>
      </c>
      <c r="O5112" s="3" t="n">
        <v>-1</v>
      </c>
      <c r="P5112" s="3" t="n">
        <v>9.3</v>
      </c>
      <c r="Q5112" s="3" t="n">
        <v>24.2</v>
      </c>
      <c r="R5112" s="3" t="s">
        <v>14960</v>
      </c>
      <c r="S5112" s="4" t="n">
        <v>45746.9859606482</v>
      </c>
      <c r="T5112" s="3" t="s">
        <v>3197</v>
      </c>
      <c r="U5112" s="3" t="s">
        <v>3197</v>
      </c>
      <c r="V5112" s="3" t="n">
        <v>1</v>
      </c>
      <c r="W5112" s="3" t="n">
        <v>0</v>
      </c>
      <c r="X5112" s="3" t="n">
        <v>0</v>
      </c>
      <c r="Y5112" s="3" t="s">
        <v>30</v>
      </c>
      <c r="Z5112" s="3" t="s">
        <v>30</v>
      </c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/>
      <c r="BB5112" s="3"/>
      <c r="BC5112" s="3"/>
      <c r="BD5112" s="3"/>
      <c r="BE5112" s="3"/>
      <c r="BF5112" s="3"/>
      <c r="BG5112" s="3"/>
      <c r="BH5112" s="3"/>
      <c r="BI5112" s="3"/>
      <c r="BJ5112" s="3"/>
    </row>
    <row r="5113" customFormat="false" ht="15.75" hidden="false" customHeight="false" outlineLevel="0" collapsed="false">
      <c r="A5113" s="3" t="n">
        <v>5112</v>
      </c>
      <c r="B5113" s="3" t="s">
        <v>14961</v>
      </c>
      <c r="C5113" s="3" t="s">
        <v>14962</v>
      </c>
      <c r="D5113" s="3" t="n">
        <v>1</v>
      </c>
      <c r="E5113" s="3" t="n">
        <v>18.4223789</v>
      </c>
      <c r="F5113" s="3" t="n">
        <v>45</v>
      </c>
      <c r="G5113" s="3" t="n">
        <v>45</v>
      </c>
      <c r="H5113" s="3" t="n">
        <v>15</v>
      </c>
      <c r="I5113" s="3" t="n">
        <v>15</v>
      </c>
      <c r="J5113" s="3" t="n">
        <v>118</v>
      </c>
      <c r="K5113" s="3" t="n">
        <v>118</v>
      </c>
      <c r="L5113" s="3" t="n">
        <v>14</v>
      </c>
      <c r="M5113" s="3" t="n">
        <v>14</v>
      </c>
      <c r="N5113" s="3" t="n">
        <v>3</v>
      </c>
      <c r="O5113" s="3" t="n">
        <v>-1</v>
      </c>
      <c r="P5113" s="3" t="n">
        <v>8.8</v>
      </c>
      <c r="Q5113" s="3" t="n">
        <v>24.2</v>
      </c>
      <c r="R5113" s="3" t="s">
        <v>14963</v>
      </c>
      <c r="S5113" s="4" t="n">
        <v>45746.9868171296</v>
      </c>
      <c r="T5113" s="3" t="s">
        <v>37</v>
      </c>
      <c r="U5113" s="3" t="s">
        <v>37</v>
      </c>
      <c r="V5113" s="3" t="n">
        <v>1</v>
      </c>
      <c r="W5113" s="3" t="n">
        <v>0</v>
      </c>
      <c r="X5113" s="3" t="n">
        <v>0</v>
      </c>
      <c r="Y5113" s="3" t="s">
        <v>30</v>
      </c>
      <c r="Z5113" s="3" t="s">
        <v>30</v>
      </c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  <c r="AZ5113" s="3"/>
      <c r="BA5113" s="3"/>
      <c r="BB5113" s="3"/>
      <c r="BC5113" s="3"/>
      <c r="BD5113" s="3"/>
      <c r="BE5113" s="3"/>
      <c r="BF5113" s="3"/>
      <c r="BG5113" s="3"/>
      <c r="BH5113" s="3"/>
      <c r="BI5113" s="3"/>
      <c r="BJ5113" s="3"/>
    </row>
    <row r="5114" customFormat="false" ht="15.75" hidden="false" customHeight="false" outlineLevel="0" collapsed="false">
      <c r="A5114" s="3" t="n">
        <v>5113</v>
      </c>
      <c r="B5114" s="3" t="s">
        <v>14964</v>
      </c>
      <c r="C5114" s="3" t="s">
        <v>14965</v>
      </c>
      <c r="D5114" s="3" t="n">
        <v>1</v>
      </c>
      <c r="E5114" s="3" t="n">
        <v>1.8555889</v>
      </c>
      <c r="F5114" s="3" t="n">
        <v>91</v>
      </c>
      <c r="G5114" s="3" t="n">
        <v>91</v>
      </c>
      <c r="H5114" s="3" t="n">
        <v>13</v>
      </c>
      <c r="I5114" s="3" t="n">
        <v>13</v>
      </c>
      <c r="J5114" s="3" t="n">
        <v>114</v>
      </c>
      <c r="K5114" s="3" t="n">
        <v>114</v>
      </c>
      <c r="L5114" s="3" t="n">
        <v>6</v>
      </c>
      <c r="M5114" s="3" t="n">
        <v>6</v>
      </c>
      <c r="N5114" s="3" t="n">
        <v>3</v>
      </c>
      <c r="O5114" s="3" t="n">
        <v>3</v>
      </c>
      <c r="P5114" s="3" t="n">
        <v>8.9</v>
      </c>
      <c r="Q5114" s="3" t="n">
        <v>24.2</v>
      </c>
      <c r="R5114" s="3" t="s">
        <v>14966</v>
      </c>
      <c r="S5114" s="4" t="n">
        <v>45746.9870138889</v>
      </c>
      <c r="T5114" s="3" t="s">
        <v>256</v>
      </c>
      <c r="U5114" s="3" t="s">
        <v>256</v>
      </c>
      <c r="V5114" s="3" t="n">
        <v>1</v>
      </c>
      <c r="W5114" s="3" t="n">
        <v>1</v>
      </c>
      <c r="X5114" s="3" t="n">
        <v>0</v>
      </c>
      <c r="Y5114" s="3" t="s">
        <v>30</v>
      </c>
      <c r="Z5114" s="3" t="s">
        <v>30</v>
      </c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  <c r="BD5114" s="3"/>
      <c r="BE5114" s="3"/>
      <c r="BF5114" s="3"/>
      <c r="BG5114" s="3"/>
      <c r="BH5114" s="3"/>
      <c r="BI5114" s="3"/>
      <c r="BJ5114" s="3"/>
    </row>
    <row r="5115" customFormat="false" ht="15.75" hidden="false" customHeight="false" outlineLevel="0" collapsed="false">
      <c r="A5115" s="3" t="n">
        <v>5114</v>
      </c>
      <c r="B5115" s="3" t="s">
        <v>14967</v>
      </c>
      <c r="C5115" s="3" t="s">
        <v>14968</v>
      </c>
      <c r="D5115" s="3" t="n">
        <v>1</v>
      </c>
      <c r="E5115" s="3" t="n">
        <v>0.1943847</v>
      </c>
      <c r="F5115" s="3" t="n">
        <v>4</v>
      </c>
      <c r="G5115" s="3" t="n">
        <v>4</v>
      </c>
      <c r="H5115" s="3" t="n">
        <v>3</v>
      </c>
      <c r="I5115" s="3" t="n">
        <v>3</v>
      </c>
      <c r="J5115" s="3" t="n">
        <v>3</v>
      </c>
      <c r="K5115" s="3" t="n">
        <v>3</v>
      </c>
      <c r="L5115" s="3" t="n">
        <v>0</v>
      </c>
      <c r="M5115" s="3" t="n">
        <v>0</v>
      </c>
      <c r="N5115" s="3" t="n">
        <v>-1</v>
      </c>
      <c r="O5115" s="3" t="n">
        <v>-1</v>
      </c>
      <c r="P5115" s="3" t="n">
        <v>9.3</v>
      </c>
      <c r="Q5115" s="3" t="n">
        <v>24.2</v>
      </c>
      <c r="R5115" s="3" t="s">
        <v>14969</v>
      </c>
      <c r="S5115" s="4" t="n">
        <v>45746.9870717593</v>
      </c>
      <c r="T5115" s="3" t="s">
        <v>37</v>
      </c>
      <c r="U5115" s="3" t="s">
        <v>37</v>
      </c>
      <c r="V5115" s="3" t="n">
        <v>0</v>
      </c>
      <c r="W5115" s="3" t="n">
        <v>0</v>
      </c>
      <c r="X5115" s="3" t="n">
        <v>0</v>
      </c>
      <c r="Y5115" s="3" t="s">
        <v>30</v>
      </c>
      <c r="Z5115" s="3" t="s">
        <v>30</v>
      </c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/>
      <c r="BB5115" s="3"/>
      <c r="BC5115" s="3"/>
      <c r="BD5115" s="3"/>
      <c r="BE5115" s="3"/>
      <c r="BF5115" s="3"/>
      <c r="BG5115" s="3"/>
      <c r="BH5115" s="3"/>
      <c r="BI5115" s="3"/>
      <c r="BJ5115" s="3"/>
    </row>
    <row r="5116" customFormat="false" ht="15.75" hidden="false" customHeight="false" outlineLevel="0" collapsed="false">
      <c r="A5116" s="3" t="n">
        <v>5115</v>
      </c>
      <c r="B5116" s="3" t="s">
        <v>14970</v>
      </c>
      <c r="C5116" s="3" t="s">
        <v>14971</v>
      </c>
      <c r="D5116" s="3" t="n">
        <v>1</v>
      </c>
      <c r="E5116" s="3" t="n">
        <v>0.3511507</v>
      </c>
      <c r="F5116" s="3" t="n">
        <v>5</v>
      </c>
      <c r="G5116" s="3" t="n">
        <v>5</v>
      </c>
      <c r="H5116" s="3" t="n">
        <v>2</v>
      </c>
      <c r="I5116" s="3" t="n">
        <v>2</v>
      </c>
      <c r="J5116" s="3" t="n">
        <v>3</v>
      </c>
      <c r="K5116" s="3" t="n">
        <v>3</v>
      </c>
      <c r="L5116" s="3" t="n">
        <v>0</v>
      </c>
      <c r="M5116" s="3" t="n">
        <v>0</v>
      </c>
      <c r="N5116" s="3" t="n">
        <v>-1</v>
      </c>
      <c r="O5116" s="3" t="n">
        <v>-1</v>
      </c>
      <c r="P5116" s="3" t="n">
        <v>9.3</v>
      </c>
      <c r="Q5116" s="3" t="n">
        <v>24.2</v>
      </c>
      <c r="R5116" s="3" t="s">
        <v>14972</v>
      </c>
      <c r="S5116" s="4" t="n">
        <v>45746.9871064815</v>
      </c>
      <c r="T5116" s="3" t="s">
        <v>37</v>
      </c>
      <c r="U5116" s="3" t="s">
        <v>37</v>
      </c>
      <c r="V5116" s="3" t="n">
        <v>0</v>
      </c>
      <c r="W5116" s="3" t="n">
        <v>0</v>
      </c>
      <c r="X5116" s="3" t="n">
        <v>0</v>
      </c>
      <c r="Y5116" s="3" t="s">
        <v>30</v>
      </c>
      <c r="Z5116" s="3" t="s">
        <v>30</v>
      </c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  <c r="BD5116" s="3"/>
      <c r="BE5116" s="3"/>
      <c r="BF5116" s="3"/>
      <c r="BG5116" s="3"/>
      <c r="BH5116" s="3"/>
      <c r="BI5116" s="3"/>
      <c r="BJ5116" s="3"/>
    </row>
    <row r="5117" customFormat="false" ht="15.75" hidden="false" customHeight="false" outlineLevel="0" collapsed="false">
      <c r="A5117" s="3" t="n">
        <v>5116</v>
      </c>
      <c r="B5117" s="3" t="s">
        <v>14973</v>
      </c>
      <c r="C5117" s="3" t="s">
        <v>14974</v>
      </c>
      <c r="D5117" s="3" t="n">
        <v>1</v>
      </c>
      <c r="E5117" s="3" t="n">
        <v>3.6452913</v>
      </c>
      <c r="F5117" s="3" t="n">
        <v>18</v>
      </c>
      <c r="G5117" s="3" t="n">
        <v>18</v>
      </c>
      <c r="H5117" s="3" t="n">
        <v>7</v>
      </c>
      <c r="I5117" s="3" t="n">
        <v>7</v>
      </c>
      <c r="J5117" s="3" t="n">
        <v>21</v>
      </c>
      <c r="K5117" s="3" t="n">
        <v>21</v>
      </c>
      <c r="L5117" s="3" t="n">
        <v>2</v>
      </c>
      <c r="M5117" s="3" t="n">
        <v>2</v>
      </c>
      <c r="N5117" s="3" t="n">
        <v>-1</v>
      </c>
      <c r="O5117" s="3" t="n">
        <v>-1</v>
      </c>
      <c r="P5117" s="3" t="n">
        <v>9.3</v>
      </c>
      <c r="Q5117" s="3" t="n">
        <v>24.2</v>
      </c>
      <c r="R5117" s="3" t="s">
        <v>14975</v>
      </c>
      <c r="S5117" s="4" t="n">
        <v>45746.9872106482</v>
      </c>
      <c r="T5117" s="3" t="s">
        <v>37</v>
      </c>
      <c r="U5117" s="3" t="s">
        <v>37</v>
      </c>
      <c r="V5117" s="3" t="n">
        <v>0</v>
      </c>
      <c r="W5117" s="3" t="n">
        <v>0</v>
      </c>
      <c r="X5117" s="3" t="n">
        <v>0</v>
      </c>
      <c r="Y5117" s="3" t="s">
        <v>30</v>
      </c>
      <c r="Z5117" s="3" t="s">
        <v>30</v>
      </c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  <c r="BD5117" s="3"/>
      <c r="BE5117" s="3"/>
      <c r="BF5117" s="3"/>
      <c r="BG5117" s="3"/>
      <c r="BH5117" s="3"/>
      <c r="BI5117" s="3"/>
      <c r="BJ5117" s="3"/>
    </row>
    <row r="5118" customFormat="false" ht="15.75" hidden="false" customHeight="false" outlineLevel="0" collapsed="false">
      <c r="A5118" s="3" t="n">
        <v>5117</v>
      </c>
      <c r="B5118" s="3" t="s">
        <v>14976</v>
      </c>
      <c r="C5118" s="3" t="s">
        <v>14977</v>
      </c>
      <c r="D5118" s="3" t="n">
        <v>1</v>
      </c>
      <c r="E5118" s="3" t="n">
        <v>0.4510658</v>
      </c>
      <c r="F5118" s="3" t="n">
        <v>5</v>
      </c>
      <c r="G5118" s="3" t="n">
        <v>5</v>
      </c>
      <c r="H5118" s="3" t="n">
        <v>4</v>
      </c>
      <c r="I5118" s="3" t="n">
        <v>4</v>
      </c>
      <c r="J5118" s="3" t="n">
        <v>3</v>
      </c>
      <c r="K5118" s="3" t="n">
        <v>3</v>
      </c>
      <c r="L5118" s="3" t="n">
        <v>1</v>
      </c>
      <c r="M5118" s="3" t="n">
        <v>1</v>
      </c>
      <c r="N5118" s="3" t="n">
        <v>-1</v>
      </c>
      <c r="O5118" s="3" t="n">
        <v>-1</v>
      </c>
      <c r="P5118" s="3" t="n">
        <v>9.3</v>
      </c>
      <c r="Q5118" s="3" t="n">
        <v>24.2</v>
      </c>
      <c r="R5118" s="3" t="s">
        <v>14978</v>
      </c>
      <c r="S5118" s="4" t="n">
        <v>45746.9872685185</v>
      </c>
      <c r="T5118" s="3" t="s">
        <v>37</v>
      </c>
      <c r="U5118" s="3" t="s">
        <v>37</v>
      </c>
      <c r="V5118" s="3" t="n">
        <v>0</v>
      </c>
      <c r="W5118" s="3" t="n">
        <v>0</v>
      </c>
      <c r="X5118" s="3" t="n">
        <v>0</v>
      </c>
      <c r="Y5118" s="3" t="s">
        <v>30</v>
      </c>
      <c r="Z5118" s="3" t="s">
        <v>30</v>
      </c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  <c r="BD5118" s="3"/>
      <c r="BE5118" s="3"/>
      <c r="BF5118" s="3"/>
      <c r="BG5118" s="3"/>
      <c r="BH5118" s="3"/>
      <c r="BI5118" s="3"/>
      <c r="BJ5118" s="3"/>
    </row>
    <row r="5119" customFormat="false" ht="15.75" hidden="false" customHeight="false" outlineLevel="0" collapsed="false">
      <c r="A5119" s="3" t="n">
        <v>5118</v>
      </c>
      <c r="B5119" s="3" t="s">
        <v>14979</v>
      </c>
      <c r="C5119" s="3" t="s">
        <v>14980</v>
      </c>
      <c r="D5119" s="3" t="n">
        <v>1</v>
      </c>
      <c r="E5119" s="3" t="n">
        <v>1.3891762</v>
      </c>
      <c r="F5119" s="3" t="n">
        <v>10</v>
      </c>
      <c r="G5119" s="3" t="n">
        <v>10</v>
      </c>
      <c r="H5119" s="3" t="n">
        <v>8</v>
      </c>
      <c r="I5119" s="3" t="n">
        <v>8</v>
      </c>
      <c r="J5119" s="3" t="n">
        <v>8</v>
      </c>
      <c r="K5119" s="3" t="n">
        <v>8</v>
      </c>
      <c r="L5119" s="3" t="n">
        <v>1</v>
      </c>
      <c r="M5119" s="3" t="n">
        <v>1</v>
      </c>
      <c r="N5119" s="3" t="n">
        <v>-1</v>
      </c>
      <c r="O5119" s="3" t="n">
        <v>-1</v>
      </c>
      <c r="P5119" s="3" t="n">
        <v>9.3</v>
      </c>
      <c r="Q5119" s="3" t="n">
        <v>24.2</v>
      </c>
      <c r="R5119" s="3" t="s">
        <v>14981</v>
      </c>
      <c r="S5119" s="4" t="n">
        <v>45746.9873263889</v>
      </c>
      <c r="T5119" s="3" t="s">
        <v>37</v>
      </c>
      <c r="U5119" s="3" t="s">
        <v>37</v>
      </c>
      <c r="V5119" s="3" t="n">
        <v>0</v>
      </c>
      <c r="W5119" s="3" t="n">
        <v>0</v>
      </c>
      <c r="X5119" s="3" t="n">
        <v>0</v>
      </c>
      <c r="Y5119" s="3" t="s">
        <v>30</v>
      </c>
      <c r="Z5119" s="3" t="s">
        <v>30</v>
      </c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/>
      <c r="BB5119" s="3"/>
      <c r="BC5119" s="3"/>
      <c r="BD5119" s="3"/>
      <c r="BE5119" s="3"/>
      <c r="BF5119" s="3"/>
      <c r="BG5119" s="3"/>
      <c r="BH5119" s="3"/>
      <c r="BI5119" s="3"/>
      <c r="BJ5119" s="3"/>
    </row>
    <row r="5120" customFormat="false" ht="15.75" hidden="false" customHeight="false" outlineLevel="0" collapsed="false">
      <c r="A5120" s="3" t="n">
        <v>5119</v>
      </c>
      <c r="B5120" s="3" t="s">
        <v>14982</v>
      </c>
      <c r="C5120" s="3" t="s">
        <v>14983</v>
      </c>
      <c r="D5120" s="3" t="n">
        <v>1</v>
      </c>
      <c r="E5120" s="3" t="n">
        <v>0.952559</v>
      </c>
      <c r="F5120" s="3" t="n">
        <v>4</v>
      </c>
      <c r="G5120" s="3" t="n">
        <v>4</v>
      </c>
      <c r="H5120" s="3" t="n">
        <v>3</v>
      </c>
      <c r="I5120" s="3" t="n">
        <v>3</v>
      </c>
      <c r="J5120" s="3" t="n">
        <v>3</v>
      </c>
      <c r="K5120" s="3" t="n">
        <v>3</v>
      </c>
      <c r="L5120" s="3" t="n">
        <v>0</v>
      </c>
      <c r="M5120" s="3" t="n">
        <v>0</v>
      </c>
      <c r="N5120" s="3" t="n">
        <v>-1</v>
      </c>
      <c r="O5120" s="3" t="n">
        <v>-1</v>
      </c>
      <c r="P5120" s="3" t="n">
        <v>9.3</v>
      </c>
      <c r="Q5120" s="3" t="n">
        <v>24.2</v>
      </c>
      <c r="R5120" s="3" t="s">
        <v>14984</v>
      </c>
      <c r="S5120" s="4" t="n">
        <v>45746.9873726852</v>
      </c>
      <c r="T5120" s="3" t="s">
        <v>37</v>
      </c>
      <c r="U5120" s="3" t="s">
        <v>37</v>
      </c>
      <c r="V5120" s="3" t="n">
        <v>0</v>
      </c>
      <c r="W5120" s="3" t="n">
        <v>0</v>
      </c>
      <c r="X5120" s="3" t="n">
        <v>0</v>
      </c>
      <c r="Y5120" s="3" t="s">
        <v>30</v>
      </c>
      <c r="Z5120" s="3" t="s">
        <v>30</v>
      </c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  <c r="BD5120" s="3"/>
      <c r="BE5120" s="3"/>
      <c r="BF5120" s="3"/>
      <c r="BG5120" s="3"/>
      <c r="BH5120" s="3"/>
      <c r="BI5120" s="3"/>
      <c r="BJ5120" s="3"/>
    </row>
    <row r="5121" customFormat="false" ht="15.75" hidden="false" customHeight="false" outlineLevel="0" collapsed="false">
      <c r="A5121" s="3" t="n">
        <v>5120</v>
      </c>
      <c r="B5121" s="3" t="s">
        <v>14985</v>
      </c>
      <c r="C5121" s="3" t="s">
        <v>14986</v>
      </c>
      <c r="D5121" s="3" t="n">
        <v>1</v>
      </c>
      <c r="E5121" s="3" t="n">
        <v>6.357407</v>
      </c>
      <c r="F5121" s="3" t="n">
        <v>17</v>
      </c>
      <c r="G5121" s="3" t="n">
        <v>17</v>
      </c>
      <c r="H5121" s="3" t="n">
        <v>4</v>
      </c>
      <c r="I5121" s="3" t="n">
        <v>4</v>
      </c>
      <c r="J5121" s="3" t="n">
        <v>29</v>
      </c>
      <c r="K5121" s="3" t="n">
        <v>29</v>
      </c>
      <c r="L5121" s="3" t="n">
        <v>7</v>
      </c>
      <c r="M5121" s="3" t="n">
        <v>7</v>
      </c>
      <c r="N5121" s="3" t="n">
        <v>5</v>
      </c>
      <c r="O5121" s="3" t="n">
        <v>-1</v>
      </c>
      <c r="P5121" s="3" t="n">
        <v>8.7</v>
      </c>
      <c r="Q5121" s="3" t="n">
        <v>24.2</v>
      </c>
      <c r="R5121" s="3" t="s">
        <v>14987</v>
      </c>
      <c r="S5121" s="4" t="n">
        <v>45746.9876041667</v>
      </c>
      <c r="T5121" s="3" t="s">
        <v>256</v>
      </c>
      <c r="U5121" s="3" t="s">
        <v>256</v>
      </c>
      <c r="V5121" s="3" t="n">
        <v>1</v>
      </c>
      <c r="W5121" s="3" t="n">
        <v>0</v>
      </c>
      <c r="X5121" s="3" t="n">
        <v>0</v>
      </c>
      <c r="Y5121" s="3" t="s">
        <v>30</v>
      </c>
      <c r="Z5121" s="3" t="s">
        <v>30</v>
      </c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  <c r="BD5121" s="3"/>
      <c r="BE5121" s="3"/>
      <c r="BF5121" s="3"/>
      <c r="BG5121" s="3"/>
      <c r="BH5121" s="3"/>
      <c r="BI5121" s="3"/>
      <c r="BJ5121" s="3"/>
    </row>
    <row r="5122" customFormat="false" ht="15.75" hidden="false" customHeight="false" outlineLevel="0" collapsed="false">
      <c r="A5122" s="3" t="n">
        <v>5121</v>
      </c>
      <c r="B5122" s="3" t="s">
        <v>14988</v>
      </c>
      <c r="C5122" s="3" t="s">
        <v>14989</v>
      </c>
      <c r="D5122" s="3" t="n">
        <v>1</v>
      </c>
      <c r="E5122" s="3" t="n">
        <v>3.2934317</v>
      </c>
      <c r="F5122" s="3" t="n">
        <v>18</v>
      </c>
      <c r="G5122" s="3" t="n">
        <v>18</v>
      </c>
      <c r="H5122" s="3" t="n">
        <v>6</v>
      </c>
      <c r="I5122" s="3" t="n">
        <v>6</v>
      </c>
      <c r="J5122" s="3" t="n">
        <v>25</v>
      </c>
      <c r="K5122" s="3" t="n">
        <v>25</v>
      </c>
      <c r="L5122" s="3" t="n">
        <v>5</v>
      </c>
      <c r="M5122" s="3" t="n">
        <v>5</v>
      </c>
      <c r="N5122" s="3" t="n">
        <v>0</v>
      </c>
      <c r="O5122" s="3" t="n">
        <v>-1</v>
      </c>
      <c r="P5122" s="3" t="n">
        <v>8.7</v>
      </c>
      <c r="Q5122" s="3" t="n">
        <v>24.2</v>
      </c>
      <c r="R5122" s="3" t="s">
        <v>14990</v>
      </c>
      <c r="S5122" s="4" t="n">
        <v>45746.9878125</v>
      </c>
      <c r="T5122" s="3" t="s">
        <v>256</v>
      </c>
      <c r="U5122" s="3" t="s">
        <v>256</v>
      </c>
      <c r="V5122" s="3" t="n">
        <v>1</v>
      </c>
      <c r="W5122" s="3" t="n">
        <v>0</v>
      </c>
      <c r="X5122" s="3" t="n">
        <v>0</v>
      </c>
      <c r="Y5122" s="3" t="s">
        <v>30</v>
      </c>
      <c r="Z5122" s="3" t="s">
        <v>30</v>
      </c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  <c r="BD5122" s="3"/>
      <c r="BE5122" s="3"/>
      <c r="BF5122" s="3"/>
      <c r="BG5122" s="3"/>
      <c r="BH5122" s="3"/>
      <c r="BI5122" s="3"/>
      <c r="BJ5122" s="3"/>
    </row>
    <row r="5123" customFormat="false" ht="15.75" hidden="false" customHeight="false" outlineLevel="0" collapsed="false">
      <c r="A5123" s="3" t="n">
        <v>5122</v>
      </c>
      <c r="B5123" s="3" t="s">
        <v>14991</v>
      </c>
      <c r="C5123" s="3" t="s">
        <v>14992</v>
      </c>
      <c r="D5123" s="3" t="n">
        <v>1</v>
      </c>
      <c r="E5123" s="3" t="n">
        <v>12.5650076</v>
      </c>
      <c r="F5123" s="3" t="n">
        <v>74</v>
      </c>
      <c r="G5123" s="3" t="n">
        <v>74</v>
      </c>
      <c r="H5123" s="3" t="n">
        <v>11</v>
      </c>
      <c r="I5123" s="3" t="n">
        <v>11</v>
      </c>
      <c r="J5123" s="3" t="n">
        <v>84</v>
      </c>
      <c r="K5123" s="3" t="n">
        <v>84</v>
      </c>
      <c r="L5123" s="3" t="n">
        <v>13</v>
      </c>
      <c r="M5123" s="3" t="n">
        <v>13</v>
      </c>
      <c r="N5123" s="3" t="n">
        <v>0</v>
      </c>
      <c r="O5123" s="3" t="n">
        <v>-1</v>
      </c>
      <c r="P5123" s="3" t="n">
        <v>9.2</v>
      </c>
      <c r="Q5123" s="3" t="n">
        <v>24.2</v>
      </c>
      <c r="R5123" s="3" t="s">
        <v>14993</v>
      </c>
      <c r="S5123" s="4" t="n">
        <v>45746.9882175926</v>
      </c>
      <c r="T5123" s="3" t="s">
        <v>256</v>
      </c>
      <c r="U5123" s="3" t="s">
        <v>256</v>
      </c>
      <c r="V5123" s="3" t="n">
        <v>1</v>
      </c>
      <c r="W5123" s="3" t="n">
        <v>0</v>
      </c>
      <c r="X5123" s="3" t="n">
        <v>0</v>
      </c>
      <c r="Y5123" s="3" t="s">
        <v>30</v>
      </c>
      <c r="Z5123" s="3" t="s">
        <v>30</v>
      </c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  <c r="BD5123" s="3"/>
      <c r="BE5123" s="3"/>
      <c r="BF5123" s="3"/>
      <c r="BG5123" s="3"/>
      <c r="BH5123" s="3"/>
      <c r="BI5123" s="3"/>
      <c r="BJ5123" s="3"/>
    </row>
    <row r="5124" customFormat="false" ht="15.75" hidden="false" customHeight="false" outlineLevel="0" collapsed="false">
      <c r="A5124" s="3" t="n">
        <v>5123</v>
      </c>
      <c r="B5124" s="3" t="s">
        <v>14994</v>
      </c>
      <c r="C5124" s="3" t="s">
        <v>14995</v>
      </c>
      <c r="D5124" s="3" t="n">
        <v>1</v>
      </c>
      <c r="E5124" s="3" t="n">
        <v>12.2981302</v>
      </c>
      <c r="F5124" s="3" t="n">
        <v>75</v>
      </c>
      <c r="G5124" s="3" t="n">
        <v>75</v>
      </c>
      <c r="H5124" s="3" t="n">
        <v>14</v>
      </c>
      <c r="I5124" s="3" t="n">
        <v>14</v>
      </c>
      <c r="J5124" s="3" t="n">
        <v>81</v>
      </c>
      <c r="K5124" s="3" t="n">
        <v>81</v>
      </c>
      <c r="L5124" s="3" t="n">
        <v>12</v>
      </c>
      <c r="M5124" s="3" t="n">
        <v>12</v>
      </c>
      <c r="N5124" s="3" t="n">
        <v>0</v>
      </c>
      <c r="O5124" s="3" t="n">
        <v>-1</v>
      </c>
      <c r="P5124" s="3" t="n">
        <v>9.2</v>
      </c>
      <c r="Q5124" s="3" t="n">
        <v>24.2</v>
      </c>
      <c r="R5124" s="3" t="s">
        <v>14996</v>
      </c>
      <c r="S5124" s="4" t="n">
        <v>45746.988599537</v>
      </c>
      <c r="T5124" s="3" t="s">
        <v>256</v>
      </c>
      <c r="U5124" s="3" t="s">
        <v>256</v>
      </c>
      <c r="V5124" s="3" t="n">
        <v>1</v>
      </c>
      <c r="W5124" s="3" t="n">
        <v>0</v>
      </c>
      <c r="X5124" s="3" t="n">
        <v>0</v>
      </c>
      <c r="Y5124" s="3" t="s">
        <v>30</v>
      </c>
      <c r="Z5124" s="3" t="s">
        <v>30</v>
      </c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  <c r="BD5124" s="3"/>
      <c r="BE5124" s="3"/>
      <c r="BF5124" s="3"/>
      <c r="BG5124" s="3"/>
      <c r="BH5124" s="3"/>
      <c r="BI5124" s="3"/>
      <c r="BJ5124" s="3"/>
    </row>
    <row r="5125" customFormat="false" ht="15.75" hidden="false" customHeight="false" outlineLevel="0" collapsed="false">
      <c r="A5125" s="3" t="n">
        <v>5124</v>
      </c>
      <c r="B5125" s="3" t="s">
        <v>14997</v>
      </c>
      <c r="C5125" s="3" t="s">
        <v>14998</v>
      </c>
      <c r="D5125" s="3" t="n">
        <v>1</v>
      </c>
      <c r="E5125" s="3" t="n">
        <v>21.1931232</v>
      </c>
      <c r="F5125" s="3" t="n">
        <v>75</v>
      </c>
      <c r="G5125" s="3" t="n">
        <v>75</v>
      </c>
      <c r="H5125" s="3" t="n">
        <v>11</v>
      </c>
      <c r="I5125" s="3" t="n">
        <v>11</v>
      </c>
      <c r="J5125" s="3" t="n">
        <v>84</v>
      </c>
      <c r="K5125" s="3" t="n">
        <v>84</v>
      </c>
      <c r="L5125" s="3" t="n">
        <v>11</v>
      </c>
      <c r="M5125" s="3" t="n">
        <v>11</v>
      </c>
      <c r="N5125" s="3" t="n">
        <v>-1</v>
      </c>
      <c r="O5125" s="3" t="n">
        <v>-1</v>
      </c>
      <c r="P5125" s="3" t="n">
        <v>9.2</v>
      </c>
      <c r="Q5125" s="3" t="n">
        <v>24.2</v>
      </c>
      <c r="R5125" s="3" t="s">
        <v>14999</v>
      </c>
      <c r="S5125" s="4" t="n">
        <v>45746.9889814815</v>
      </c>
      <c r="T5125" s="3" t="s">
        <v>256</v>
      </c>
      <c r="U5125" s="3" t="s">
        <v>256</v>
      </c>
      <c r="V5125" s="3" t="n">
        <v>0</v>
      </c>
      <c r="W5125" s="3" t="n">
        <v>0</v>
      </c>
      <c r="X5125" s="3" t="n">
        <v>0</v>
      </c>
      <c r="Y5125" s="3" t="s">
        <v>30</v>
      </c>
      <c r="Z5125" s="3" t="s">
        <v>30</v>
      </c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/>
      <c r="BB5125" s="3"/>
      <c r="BC5125" s="3"/>
      <c r="BD5125" s="3"/>
      <c r="BE5125" s="3"/>
      <c r="BF5125" s="3"/>
      <c r="BG5125" s="3"/>
      <c r="BH5125" s="3"/>
      <c r="BI5125" s="3"/>
      <c r="BJ5125" s="3"/>
    </row>
    <row r="5126" customFormat="false" ht="15.75" hidden="false" customHeight="false" outlineLevel="0" collapsed="false">
      <c r="A5126" s="3" t="n">
        <v>5125</v>
      </c>
      <c r="B5126" s="3" t="s">
        <v>15000</v>
      </c>
      <c r="C5126" s="3" t="s">
        <v>15001</v>
      </c>
      <c r="D5126" s="3" t="n">
        <v>1</v>
      </c>
      <c r="E5126" s="3" t="n">
        <v>13.1581661</v>
      </c>
      <c r="F5126" s="3" t="n">
        <v>76</v>
      </c>
      <c r="G5126" s="3" t="n">
        <v>76</v>
      </c>
      <c r="H5126" s="3" t="n">
        <v>12</v>
      </c>
      <c r="I5126" s="3" t="n">
        <v>12</v>
      </c>
      <c r="J5126" s="3" t="n">
        <v>88</v>
      </c>
      <c r="K5126" s="3" t="n">
        <v>88</v>
      </c>
      <c r="L5126" s="3" t="n">
        <v>13</v>
      </c>
      <c r="M5126" s="3" t="n">
        <v>13</v>
      </c>
      <c r="N5126" s="3" t="n">
        <v>0</v>
      </c>
      <c r="O5126" s="3" t="n">
        <v>-1</v>
      </c>
      <c r="P5126" s="3" t="n">
        <v>9.2</v>
      </c>
      <c r="Q5126" s="3" t="n">
        <v>24.2</v>
      </c>
      <c r="R5126" s="3" t="s">
        <v>15002</v>
      </c>
      <c r="S5126" s="4" t="n">
        <v>45746.9893981482</v>
      </c>
      <c r="T5126" s="3" t="s">
        <v>256</v>
      </c>
      <c r="U5126" s="3" t="s">
        <v>256</v>
      </c>
      <c r="V5126" s="3" t="n">
        <v>1</v>
      </c>
      <c r="W5126" s="3" t="n">
        <v>0</v>
      </c>
      <c r="X5126" s="3" t="n">
        <v>0</v>
      </c>
      <c r="Y5126" s="3" t="s">
        <v>30</v>
      </c>
      <c r="Z5126" s="3" t="s">
        <v>30</v>
      </c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3"/>
      <c r="BG5126" s="3"/>
      <c r="BH5126" s="3"/>
      <c r="BI5126" s="3"/>
      <c r="BJ5126" s="3"/>
    </row>
    <row r="5127" customFormat="false" ht="15.75" hidden="false" customHeight="false" outlineLevel="0" collapsed="false">
      <c r="A5127" s="3" t="n">
        <v>5126</v>
      </c>
      <c r="B5127" s="3" t="s">
        <v>15003</v>
      </c>
      <c r="C5127" s="3" t="s">
        <v>15004</v>
      </c>
      <c r="D5127" s="3" t="n">
        <v>1</v>
      </c>
      <c r="E5127" s="3" t="n">
        <v>13.4753419</v>
      </c>
      <c r="F5127" s="3" t="n">
        <v>71</v>
      </c>
      <c r="G5127" s="3" t="n">
        <v>71</v>
      </c>
      <c r="H5127" s="3" t="n">
        <v>9</v>
      </c>
      <c r="I5127" s="3" t="n">
        <v>9</v>
      </c>
      <c r="J5127" s="3" t="n">
        <v>84</v>
      </c>
      <c r="K5127" s="3" t="n">
        <v>84</v>
      </c>
      <c r="L5127" s="3" t="n">
        <v>11</v>
      </c>
      <c r="M5127" s="3" t="n">
        <v>11</v>
      </c>
      <c r="N5127" s="3" t="n">
        <v>-1</v>
      </c>
      <c r="O5127" s="3" t="n">
        <v>-1</v>
      </c>
      <c r="P5127" s="3" t="n">
        <v>9.2</v>
      </c>
      <c r="Q5127" s="3" t="n">
        <v>24.2</v>
      </c>
      <c r="R5127" s="3" t="s">
        <v>15005</v>
      </c>
      <c r="S5127" s="4" t="n">
        <v>45746.9896759259</v>
      </c>
      <c r="T5127" s="3" t="s">
        <v>256</v>
      </c>
      <c r="U5127" s="3" t="s">
        <v>256</v>
      </c>
      <c r="V5127" s="3" t="n">
        <v>0</v>
      </c>
      <c r="W5127" s="3" t="n">
        <v>0</v>
      </c>
      <c r="X5127" s="3" t="n">
        <v>0</v>
      </c>
      <c r="Y5127" s="3" t="s">
        <v>30</v>
      </c>
      <c r="Z5127" s="3" t="s">
        <v>30</v>
      </c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  <c r="BD5127" s="3"/>
      <c r="BE5127" s="3"/>
      <c r="BF5127" s="3"/>
      <c r="BG5127" s="3"/>
      <c r="BH5127" s="3"/>
      <c r="BI5127" s="3"/>
      <c r="BJ5127" s="3"/>
    </row>
    <row r="5128" customFormat="false" ht="15.75" hidden="false" customHeight="false" outlineLevel="0" collapsed="false">
      <c r="A5128" s="3" t="n">
        <v>5127</v>
      </c>
      <c r="B5128" s="3" t="s">
        <v>15006</v>
      </c>
      <c r="C5128" s="3" t="s">
        <v>15007</v>
      </c>
      <c r="D5128" s="3" t="n">
        <v>1</v>
      </c>
      <c r="E5128" s="3" t="n">
        <v>16.6983004</v>
      </c>
      <c r="F5128" s="3" t="n">
        <v>27</v>
      </c>
      <c r="G5128" s="3" t="n">
        <v>27</v>
      </c>
      <c r="H5128" s="3" t="n">
        <v>11</v>
      </c>
      <c r="I5128" s="3" t="n">
        <v>11</v>
      </c>
      <c r="J5128" s="3" t="n">
        <v>36</v>
      </c>
      <c r="K5128" s="3" t="n">
        <v>36</v>
      </c>
      <c r="L5128" s="3" t="n">
        <v>9</v>
      </c>
      <c r="M5128" s="3" t="n">
        <v>9</v>
      </c>
      <c r="N5128" s="3" t="n">
        <v>43</v>
      </c>
      <c r="O5128" s="3" t="n">
        <v>-1</v>
      </c>
      <c r="P5128" s="3" t="n">
        <v>9.1</v>
      </c>
      <c r="Q5128" s="3" t="n">
        <v>24.2</v>
      </c>
      <c r="R5128" s="3" t="s">
        <v>15008</v>
      </c>
      <c r="S5128" s="4" t="n">
        <v>45746.9903587963</v>
      </c>
      <c r="T5128" s="3" t="s">
        <v>4910</v>
      </c>
      <c r="U5128" s="3" t="s">
        <v>4910</v>
      </c>
      <c r="V5128" s="3" t="n">
        <v>1</v>
      </c>
      <c r="W5128" s="3" t="n">
        <v>0</v>
      </c>
      <c r="X5128" s="3" t="n">
        <v>0</v>
      </c>
      <c r="Y5128" s="3" t="s">
        <v>30</v>
      </c>
      <c r="Z5128" s="3" t="s">
        <v>30</v>
      </c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3"/>
      <c r="BG5128" s="3"/>
      <c r="BH5128" s="3"/>
      <c r="BI5128" s="3"/>
      <c r="BJ5128" s="3"/>
    </row>
    <row r="5129" customFormat="false" ht="15.75" hidden="false" customHeight="false" outlineLevel="0" collapsed="false">
      <c r="A5129" s="3" t="n">
        <v>5128</v>
      </c>
      <c r="B5129" s="3" t="s">
        <v>15009</v>
      </c>
      <c r="C5129" s="3" t="s">
        <v>15010</v>
      </c>
      <c r="D5129" s="3" t="n">
        <v>1</v>
      </c>
      <c r="E5129" s="3" t="n">
        <v>69.8818219</v>
      </c>
      <c r="F5129" s="3" t="n">
        <v>231</v>
      </c>
      <c r="G5129" s="3" t="n">
        <v>231</v>
      </c>
      <c r="H5129" s="3" t="n">
        <v>27</v>
      </c>
      <c r="I5129" s="3" t="n">
        <v>27</v>
      </c>
      <c r="J5129" s="3" t="n">
        <v>409</v>
      </c>
      <c r="K5129" s="3" t="n">
        <v>409</v>
      </c>
      <c r="L5129" s="3" t="n">
        <v>71</v>
      </c>
      <c r="M5129" s="3" t="n">
        <v>71</v>
      </c>
      <c r="N5129" s="3" t="n">
        <v>-1</v>
      </c>
      <c r="O5129" s="3" t="n">
        <v>-1</v>
      </c>
      <c r="P5129" s="3" t="n">
        <v>9.1</v>
      </c>
      <c r="Q5129" s="3" t="n">
        <v>24.2</v>
      </c>
      <c r="R5129" s="3" t="s">
        <v>15011</v>
      </c>
      <c r="S5129" s="4" t="n">
        <v>45746.9924421296</v>
      </c>
      <c r="T5129" s="3" t="s">
        <v>256</v>
      </c>
      <c r="U5129" s="3" t="s">
        <v>256</v>
      </c>
      <c r="V5129" s="3" t="n">
        <v>0</v>
      </c>
      <c r="W5129" s="3" t="n">
        <v>0</v>
      </c>
      <c r="X5129" s="3" t="n">
        <v>0</v>
      </c>
      <c r="Y5129" s="3" t="s">
        <v>30</v>
      </c>
      <c r="Z5129" s="3" t="s">
        <v>30</v>
      </c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/>
      <c r="BB5129" s="3"/>
      <c r="BC5129" s="3"/>
      <c r="BD5129" s="3"/>
      <c r="BE5129" s="3"/>
      <c r="BF5129" s="3"/>
      <c r="BG5129" s="3"/>
      <c r="BH5129" s="3"/>
      <c r="BI5129" s="3"/>
      <c r="BJ5129" s="3"/>
    </row>
    <row r="5130" customFormat="false" ht="15.75" hidden="false" customHeight="false" outlineLevel="0" collapsed="false">
      <c r="A5130" s="3" t="n">
        <v>5129</v>
      </c>
      <c r="B5130" s="3" t="s">
        <v>15012</v>
      </c>
      <c r="C5130" s="3" t="s">
        <v>15013</v>
      </c>
      <c r="D5130" s="3" t="n">
        <v>1</v>
      </c>
      <c r="E5130" s="3" t="n">
        <v>111.6333231</v>
      </c>
      <c r="F5130" s="3" t="n">
        <v>440</v>
      </c>
      <c r="G5130" s="3" t="n">
        <v>440</v>
      </c>
      <c r="H5130" s="3" t="n">
        <v>31</v>
      </c>
      <c r="I5130" s="3" t="n">
        <v>31</v>
      </c>
      <c r="J5130" s="3" t="n">
        <v>737</v>
      </c>
      <c r="K5130" s="3" t="n">
        <v>737</v>
      </c>
      <c r="L5130" s="3" t="n">
        <v>127</v>
      </c>
      <c r="M5130" s="3" t="n">
        <v>127</v>
      </c>
      <c r="N5130" s="3" t="n">
        <v>-1</v>
      </c>
      <c r="O5130" s="3" t="n">
        <v>-1</v>
      </c>
      <c r="P5130" s="3" t="n">
        <v>9.1</v>
      </c>
      <c r="Q5130" s="3" t="n">
        <v>24.2</v>
      </c>
      <c r="R5130" s="3" t="s">
        <v>15014</v>
      </c>
      <c r="S5130" s="4" t="n">
        <v>45746.9956944444</v>
      </c>
      <c r="T5130" s="3" t="s">
        <v>3197</v>
      </c>
      <c r="U5130" s="3" t="s">
        <v>3197</v>
      </c>
      <c r="V5130" s="3" t="n">
        <v>0</v>
      </c>
      <c r="W5130" s="3" t="n">
        <v>0</v>
      </c>
      <c r="X5130" s="3" t="n">
        <v>0</v>
      </c>
      <c r="Y5130" s="3" t="s">
        <v>30</v>
      </c>
      <c r="Z5130" s="3" t="s">
        <v>30</v>
      </c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3"/>
      <c r="BG5130" s="3"/>
      <c r="BH5130" s="3"/>
      <c r="BI5130" s="3"/>
      <c r="BJ5130" s="3"/>
    </row>
    <row r="5131" customFormat="false" ht="15.75" hidden="false" customHeight="false" outlineLevel="0" collapsed="false">
      <c r="A5131" s="3" t="n">
        <v>5130</v>
      </c>
      <c r="B5131" s="3" t="s">
        <v>15015</v>
      </c>
      <c r="C5131" s="3" t="s">
        <v>15016</v>
      </c>
      <c r="D5131" s="3" t="n">
        <v>1</v>
      </c>
      <c r="E5131" s="3" t="n">
        <v>79.2921172</v>
      </c>
      <c r="F5131" s="3" t="n">
        <v>1083</v>
      </c>
      <c r="G5131" s="3" t="n">
        <v>1083</v>
      </c>
      <c r="H5131" s="3" t="n">
        <v>42</v>
      </c>
      <c r="I5131" s="3" t="n">
        <v>42</v>
      </c>
      <c r="J5131" s="3" t="n">
        <v>1655</v>
      </c>
      <c r="K5131" s="3" t="n">
        <v>1655</v>
      </c>
      <c r="L5131" s="3" t="n">
        <v>148</v>
      </c>
      <c r="M5131" s="3" t="n">
        <v>148</v>
      </c>
      <c r="N5131" s="3" t="n">
        <v>-1</v>
      </c>
      <c r="O5131" s="3" t="n">
        <v>-1</v>
      </c>
      <c r="P5131" s="3" t="n">
        <v>8.5</v>
      </c>
      <c r="Q5131" s="3" t="n">
        <v>24.2</v>
      </c>
      <c r="R5131" s="3" t="s">
        <v>15017</v>
      </c>
      <c r="S5131" s="4" t="n">
        <v>45746.9986921296</v>
      </c>
      <c r="T5131" s="3" t="s">
        <v>65</v>
      </c>
      <c r="U5131" s="3" t="s">
        <v>65</v>
      </c>
      <c r="V5131" s="3" t="n">
        <v>0</v>
      </c>
      <c r="W5131" s="3" t="n">
        <v>0</v>
      </c>
      <c r="X5131" s="3" t="n">
        <v>0</v>
      </c>
      <c r="Y5131" s="3" t="s">
        <v>30</v>
      </c>
      <c r="Z5131" s="3" t="s">
        <v>30</v>
      </c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/>
      <c r="BB5131" s="3"/>
      <c r="BC5131" s="3"/>
      <c r="BD5131" s="3"/>
      <c r="BE5131" s="3"/>
      <c r="BF5131" s="3"/>
      <c r="BG5131" s="3"/>
      <c r="BH5131" s="3"/>
      <c r="BI5131" s="3"/>
      <c r="BJ5131" s="3"/>
    </row>
    <row r="5132" customFormat="false" ht="15.75" hidden="false" customHeight="false" outlineLevel="0" collapsed="false">
      <c r="A5132" s="3" t="n">
        <v>5131</v>
      </c>
      <c r="B5132" s="3" t="s">
        <v>15018</v>
      </c>
      <c r="C5132" s="3" t="s">
        <v>15019</v>
      </c>
      <c r="D5132" s="3" t="n">
        <v>1</v>
      </c>
      <c r="E5132" s="3" t="n">
        <v>56.0721731</v>
      </c>
      <c r="F5132" s="3" t="n">
        <v>219</v>
      </c>
      <c r="G5132" s="3" t="n">
        <v>219</v>
      </c>
      <c r="H5132" s="3" t="n">
        <v>27</v>
      </c>
      <c r="I5132" s="3" t="n">
        <v>27</v>
      </c>
      <c r="J5132" s="3" t="n">
        <v>359</v>
      </c>
      <c r="K5132" s="3" t="n">
        <v>359</v>
      </c>
      <c r="L5132" s="3" t="n">
        <v>68</v>
      </c>
      <c r="M5132" s="3" t="n">
        <v>68</v>
      </c>
      <c r="N5132" s="3" t="n">
        <v>-1</v>
      </c>
      <c r="O5132" s="3" t="n">
        <v>-1</v>
      </c>
      <c r="P5132" s="3" t="n">
        <v>8.9</v>
      </c>
      <c r="Q5132" s="3" t="n">
        <v>24.2</v>
      </c>
      <c r="R5132" s="3" t="s">
        <v>15020</v>
      </c>
      <c r="S5132" s="4" t="n">
        <v>45747.0007060185</v>
      </c>
      <c r="T5132" s="3" t="s">
        <v>256</v>
      </c>
      <c r="U5132" s="3" t="s">
        <v>256</v>
      </c>
      <c r="V5132" s="3" t="n">
        <v>0</v>
      </c>
      <c r="W5132" s="3" t="n">
        <v>0</v>
      </c>
      <c r="X5132" s="3" t="n">
        <v>0</v>
      </c>
      <c r="Y5132" s="3" t="s">
        <v>30</v>
      </c>
      <c r="Z5132" s="3" t="s">
        <v>30</v>
      </c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  <c r="BD5132" s="3"/>
      <c r="BE5132" s="3"/>
      <c r="BF5132" s="3"/>
      <c r="BG5132" s="3"/>
      <c r="BH5132" s="3"/>
      <c r="BI5132" s="3"/>
      <c r="BJ5132" s="3"/>
    </row>
    <row r="5133" customFormat="false" ht="15.75" hidden="false" customHeight="false" outlineLevel="0" collapsed="false">
      <c r="A5133" s="3" t="n">
        <v>5132</v>
      </c>
      <c r="B5133" s="3" t="s">
        <v>15021</v>
      </c>
      <c r="C5133" s="3" t="s">
        <v>15022</v>
      </c>
      <c r="D5133" s="3" t="n">
        <v>1</v>
      </c>
      <c r="E5133" s="3" t="n">
        <v>16.9714712</v>
      </c>
      <c r="F5133" s="3" t="n">
        <v>32</v>
      </c>
      <c r="G5133" s="3" t="n">
        <v>32</v>
      </c>
      <c r="H5133" s="3" t="n">
        <v>11</v>
      </c>
      <c r="I5133" s="3" t="n">
        <v>11</v>
      </c>
      <c r="J5133" s="3" t="n">
        <v>63</v>
      </c>
      <c r="K5133" s="3" t="n">
        <v>63</v>
      </c>
      <c r="L5133" s="3" t="n">
        <v>10</v>
      </c>
      <c r="M5133" s="3" t="n">
        <v>10</v>
      </c>
      <c r="N5133" s="3" t="n">
        <v>-1</v>
      </c>
      <c r="O5133" s="3" t="n">
        <v>-1</v>
      </c>
      <c r="P5133" s="3" t="n">
        <v>9.1</v>
      </c>
      <c r="Q5133" s="3" t="n">
        <v>24.2</v>
      </c>
      <c r="R5133" s="3" t="s">
        <v>15023</v>
      </c>
      <c r="S5133" s="4" t="n">
        <v>45747.0014930556</v>
      </c>
      <c r="T5133" s="3" t="s">
        <v>3197</v>
      </c>
      <c r="U5133" s="3" t="s">
        <v>3197</v>
      </c>
      <c r="V5133" s="3" t="n">
        <v>0</v>
      </c>
      <c r="W5133" s="3" t="n">
        <v>0</v>
      </c>
      <c r="X5133" s="3" t="n">
        <v>0</v>
      </c>
      <c r="Y5133" s="3" t="s">
        <v>30</v>
      </c>
      <c r="Z5133" s="3" t="s">
        <v>30</v>
      </c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  <c r="BD5133" s="3"/>
      <c r="BE5133" s="3"/>
      <c r="BF5133" s="3"/>
      <c r="BG5133" s="3"/>
      <c r="BH5133" s="3"/>
      <c r="BI5133" s="3"/>
      <c r="BJ5133" s="3"/>
    </row>
    <row r="5134" customFormat="false" ht="15.75" hidden="false" customHeight="false" outlineLevel="0" collapsed="false">
      <c r="A5134" s="3" t="n">
        <v>5133</v>
      </c>
      <c r="B5134" s="3" t="s">
        <v>15024</v>
      </c>
      <c r="C5134" s="3" t="s">
        <v>15025</v>
      </c>
      <c r="D5134" s="3" t="n">
        <v>1</v>
      </c>
      <c r="E5134" s="3" t="n">
        <v>11.833882</v>
      </c>
      <c r="F5134" s="3" t="n">
        <v>16</v>
      </c>
      <c r="G5134" s="3" t="n">
        <v>16</v>
      </c>
      <c r="H5134" s="3" t="n">
        <v>8</v>
      </c>
      <c r="I5134" s="3" t="n">
        <v>8</v>
      </c>
      <c r="J5134" s="3" t="n">
        <v>21</v>
      </c>
      <c r="K5134" s="3" t="n">
        <v>21</v>
      </c>
      <c r="L5134" s="3" t="n">
        <v>2</v>
      </c>
      <c r="M5134" s="3" t="n">
        <v>2</v>
      </c>
      <c r="N5134" s="3" t="n">
        <v>3</v>
      </c>
      <c r="O5134" s="3" t="n">
        <v>-1</v>
      </c>
      <c r="P5134" s="3" t="n">
        <v>9</v>
      </c>
      <c r="Q5134" s="3" t="n">
        <v>24.2</v>
      </c>
      <c r="R5134" s="3" t="s">
        <v>15026</v>
      </c>
      <c r="S5134" s="4" t="n">
        <v>45747.0019791667</v>
      </c>
      <c r="T5134" s="3" t="s">
        <v>37</v>
      </c>
      <c r="U5134" s="3" t="s">
        <v>37</v>
      </c>
      <c r="V5134" s="3" t="n">
        <v>1</v>
      </c>
      <c r="W5134" s="3" t="n">
        <v>0</v>
      </c>
      <c r="X5134" s="3" t="n">
        <v>0</v>
      </c>
      <c r="Y5134" s="3" t="s">
        <v>30</v>
      </c>
      <c r="Z5134" s="3" t="s">
        <v>30</v>
      </c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  <c r="BD5134" s="3"/>
      <c r="BE5134" s="3"/>
      <c r="BF5134" s="3"/>
      <c r="BG5134" s="3"/>
      <c r="BH5134" s="3"/>
      <c r="BI5134" s="3"/>
      <c r="BJ5134" s="3"/>
    </row>
    <row r="5135" customFormat="false" ht="15.75" hidden="false" customHeight="false" outlineLevel="0" collapsed="false">
      <c r="A5135" s="3" t="n">
        <v>5134</v>
      </c>
      <c r="B5135" s="3" t="s">
        <v>15027</v>
      </c>
      <c r="C5135" s="3" t="s">
        <v>15028</v>
      </c>
      <c r="D5135" s="3" t="n">
        <v>1</v>
      </c>
      <c r="E5135" s="3" t="n">
        <v>12.1681105</v>
      </c>
      <c r="F5135" s="3" t="n">
        <v>91</v>
      </c>
      <c r="G5135" s="3" t="n">
        <v>91</v>
      </c>
      <c r="H5135" s="3" t="n">
        <v>4</v>
      </c>
      <c r="I5135" s="3" t="n">
        <v>4</v>
      </c>
      <c r="J5135" s="3" t="n">
        <v>111</v>
      </c>
      <c r="K5135" s="3" t="n">
        <v>111</v>
      </c>
      <c r="L5135" s="3" t="n">
        <v>13</v>
      </c>
      <c r="M5135" s="3" t="n">
        <v>13</v>
      </c>
      <c r="N5135" s="3" t="n">
        <v>-1</v>
      </c>
      <c r="O5135" s="3" t="n">
        <v>-1</v>
      </c>
      <c r="P5135" s="3" t="n">
        <v>9.3</v>
      </c>
      <c r="Q5135" s="3" t="n">
        <v>24.2</v>
      </c>
      <c r="R5135" s="3" t="s">
        <v>15029</v>
      </c>
      <c r="S5135" s="4" t="n">
        <v>45747.0022453704</v>
      </c>
      <c r="T5135" s="3" t="s">
        <v>256</v>
      </c>
      <c r="U5135" s="3" t="s">
        <v>256</v>
      </c>
      <c r="V5135" s="3" t="n">
        <v>0</v>
      </c>
      <c r="W5135" s="3" t="n">
        <v>0</v>
      </c>
      <c r="X5135" s="3" t="n">
        <v>0</v>
      </c>
      <c r="Y5135" s="3" t="s">
        <v>30</v>
      </c>
      <c r="Z5135" s="3" t="s">
        <v>30</v>
      </c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/>
      <c r="BB5135" s="3"/>
      <c r="BC5135" s="3"/>
      <c r="BD5135" s="3"/>
      <c r="BE5135" s="3"/>
      <c r="BF5135" s="3"/>
      <c r="BG5135" s="3"/>
      <c r="BH5135" s="3"/>
      <c r="BI5135" s="3"/>
      <c r="BJ5135" s="3"/>
    </row>
    <row r="5136" customFormat="false" ht="15.75" hidden="false" customHeight="false" outlineLevel="0" collapsed="false">
      <c r="A5136" s="3" t="n">
        <v>5135</v>
      </c>
      <c r="B5136" s="3" t="s">
        <v>15030</v>
      </c>
      <c r="C5136" s="3" t="s">
        <v>15031</v>
      </c>
      <c r="D5136" s="3" t="n">
        <v>1</v>
      </c>
      <c r="E5136" s="3" t="n">
        <v>30.5553141</v>
      </c>
      <c r="F5136" s="3" t="n">
        <v>712</v>
      </c>
      <c r="G5136" s="3" t="n">
        <v>712</v>
      </c>
      <c r="H5136" s="3" t="n">
        <v>37</v>
      </c>
      <c r="I5136" s="3" t="n">
        <v>37</v>
      </c>
      <c r="J5136" s="3" t="n">
        <v>979</v>
      </c>
      <c r="K5136" s="3" t="n">
        <v>979</v>
      </c>
      <c r="L5136" s="3" t="n">
        <v>113</v>
      </c>
      <c r="M5136" s="3" t="n">
        <v>113</v>
      </c>
      <c r="N5136" s="3" t="n">
        <v>-1</v>
      </c>
      <c r="O5136" s="3" t="n">
        <v>-1</v>
      </c>
      <c r="P5136" s="3" t="n">
        <v>8.7</v>
      </c>
      <c r="Q5136" s="3" t="n">
        <v>24.2</v>
      </c>
      <c r="R5136" s="3" t="s">
        <v>15032</v>
      </c>
      <c r="S5136" s="4" t="n">
        <v>45747.0034953704</v>
      </c>
      <c r="T5136" s="3" t="s">
        <v>29</v>
      </c>
      <c r="U5136" s="3" t="s">
        <v>29</v>
      </c>
      <c r="V5136" s="3" t="n">
        <v>0</v>
      </c>
      <c r="W5136" s="3" t="n">
        <v>0</v>
      </c>
      <c r="X5136" s="3" t="n">
        <v>0</v>
      </c>
      <c r="Y5136" s="3" t="s">
        <v>30</v>
      </c>
      <c r="Z5136" s="3" t="s">
        <v>30</v>
      </c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3"/>
      <c r="BG5136" s="3"/>
      <c r="BH5136" s="3"/>
      <c r="BI5136" s="3"/>
      <c r="BJ5136" s="3"/>
    </row>
    <row r="5137" customFormat="false" ht="15.75" hidden="false" customHeight="false" outlineLevel="0" collapsed="false">
      <c r="A5137" s="3" t="n">
        <v>5136</v>
      </c>
      <c r="B5137" s="3" t="s">
        <v>15033</v>
      </c>
      <c r="C5137" s="3" t="s">
        <v>15034</v>
      </c>
      <c r="D5137" s="3" t="n">
        <v>1</v>
      </c>
      <c r="E5137" s="3" t="n">
        <v>8.8696766</v>
      </c>
      <c r="F5137" s="3" t="n">
        <v>180</v>
      </c>
      <c r="G5137" s="3" t="n">
        <v>180</v>
      </c>
      <c r="H5137" s="3" t="n">
        <v>20</v>
      </c>
      <c r="I5137" s="3" t="n">
        <v>20</v>
      </c>
      <c r="J5137" s="3" t="n">
        <v>240</v>
      </c>
      <c r="K5137" s="3" t="n">
        <v>240</v>
      </c>
      <c r="L5137" s="3" t="n">
        <v>19</v>
      </c>
      <c r="M5137" s="3" t="n">
        <v>19</v>
      </c>
      <c r="N5137" s="3" t="n">
        <v>26</v>
      </c>
      <c r="O5137" s="3" t="n">
        <v>-1</v>
      </c>
      <c r="P5137" s="3" t="n">
        <v>8.9</v>
      </c>
      <c r="Q5137" s="3" t="n">
        <v>24.2</v>
      </c>
      <c r="R5137" s="3" t="s">
        <v>15035</v>
      </c>
      <c r="S5137" s="4" t="n">
        <v>45747.0038888889</v>
      </c>
      <c r="T5137" s="3" t="s">
        <v>65</v>
      </c>
      <c r="U5137" s="3" t="s">
        <v>65</v>
      </c>
      <c r="V5137" s="3" t="n">
        <v>1</v>
      </c>
      <c r="W5137" s="3" t="n">
        <v>0</v>
      </c>
      <c r="X5137" s="3" t="n">
        <v>0</v>
      </c>
      <c r="Y5137" s="3" t="s">
        <v>30</v>
      </c>
      <c r="Z5137" s="3" t="s">
        <v>30</v>
      </c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  <c r="BD5137" s="3"/>
      <c r="BE5137" s="3"/>
      <c r="BF5137" s="3"/>
      <c r="BG5137" s="3"/>
      <c r="BH5137" s="3"/>
      <c r="BI5137" s="3"/>
      <c r="BJ5137" s="3"/>
    </row>
    <row r="5138" customFormat="false" ht="15.75" hidden="false" customHeight="false" outlineLevel="0" collapsed="false">
      <c r="A5138" s="3" t="n">
        <v>5137</v>
      </c>
      <c r="B5138" s="3" t="s">
        <v>15036</v>
      </c>
      <c r="C5138" s="3" t="s">
        <v>15037</v>
      </c>
      <c r="D5138" s="3" t="n">
        <v>1</v>
      </c>
      <c r="E5138" s="3" t="n">
        <v>0.6880745</v>
      </c>
      <c r="F5138" s="3" t="n">
        <v>16</v>
      </c>
      <c r="G5138" s="3" t="n">
        <v>16</v>
      </c>
      <c r="H5138" s="3" t="n">
        <v>7</v>
      </c>
      <c r="I5138" s="3" t="n">
        <v>7</v>
      </c>
      <c r="J5138" s="3" t="n">
        <v>16</v>
      </c>
      <c r="K5138" s="3" t="n">
        <v>16</v>
      </c>
      <c r="L5138" s="3" t="n">
        <v>1</v>
      </c>
      <c r="M5138" s="3" t="n">
        <v>1</v>
      </c>
      <c r="N5138" s="3" t="n">
        <v>-1</v>
      </c>
      <c r="O5138" s="3" t="n">
        <v>-1</v>
      </c>
      <c r="P5138" s="3" t="n">
        <v>9.1</v>
      </c>
      <c r="Q5138" s="3" t="n">
        <v>24.2</v>
      </c>
      <c r="R5138" s="3" t="s">
        <v>15038</v>
      </c>
      <c r="S5138" s="4" t="n">
        <v>45747.0039583333</v>
      </c>
      <c r="T5138" s="3" t="s">
        <v>29</v>
      </c>
      <c r="U5138" s="3" t="s">
        <v>29</v>
      </c>
      <c r="V5138" s="3" t="n">
        <v>0</v>
      </c>
      <c r="W5138" s="3" t="n">
        <v>0</v>
      </c>
      <c r="X5138" s="3" t="n">
        <v>0</v>
      </c>
      <c r="Y5138" s="3" t="s">
        <v>30</v>
      </c>
      <c r="Z5138" s="3" t="s">
        <v>30</v>
      </c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  <c r="BD5138" s="3"/>
      <c r="BE5138" s="3"/>
      <c r="BF5138" s="3"/>
      <c r="BG5138" s="3"/>
      <c r="BH5138" s="3"/>
      <c r="BI5138" s="3"/>
      <c r="BJ5138" s="3"/>
    </row>
    <row r="5139" customFormat="false" ht="15.75" hidden="false" customHeight="false" outlineLevel="0" collapsed="false">
      <c r="A5139" s="3" t="n">
        <v>5138</v>
      </c>
      <c r="B5139" s="3" t="s">
        <v>15039</v>
      </c>
      <c r="C5139" s="3" t="s">
        <v>15040</v>
      </c>
      <c r="D5139" s="3" t="n">
        <v>1</v>
      </c>
      <c r="E5139" s="3" t="n">
        <v>4.3728597</v>
      </c>
      <c r="F5139" s="3" t="n">
        <v>126</v>
      </c>
      <c r="G5139" s="3" t="n">
        <v>126</v>
      </c>
      <c r="H5139" s="3" t="n">
        <v>16</v>
      </c>
      <c r="I5139" s="3" t="n">
        <v>16</v>
      </c>
      <c r="J5139" s="3" t="n">
        <v>169</v>
      </c>
      <c r="K5139" s="3" t="n">
        <v>169</v>
      </c>
      <c r="L5139" s="3" t="n">
        <v>8</v>
      </c>
      <c r="M5139" s="3" t="n">
        <v>8</v>
      </c>
      <c r="N5139" s="3" t="n">
        <v>-1</v>
      </c>
      <c r="O5139" s="3" t="n">
        <v>-1</v>
      </c>
      <c r="P5139" s="3" t="n">
        <v>9.1</v>
      </c>
      <c r="Q5139" s="3" t="n">
        <v>24.2</v>
      </c>
      <c r="R5139" s="3" t="s">
        <v>15041</v>
      </c>
      <c r="S5139" s="4" t="n">
        <v>45747.0041203704</v>
      </c>
      <c r="T5139" s="3" t="s">
        <v>29</v>
      </c>
      <c r="U5139" s="3" t="s">
        <v>29</v>
      </c>
      <c r="V5139" s="3" t="n">
        <v>0</v>
      </c>
      <c r="W5139" s="3" t="n">
        <v>0</v>
      </c>
      <c r="X5139" s="3" t="n">
        <v>0</v>
      </c>
      <c r="Y5139" s="3" t="s">
        <v>30</v>
      </c>
      <c r="Z5139" s="3" t="s">
        <v>30</v>
      </c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  <c r="BD5139" s="3"/>
      <c r="BE5139" s="3"/>
      <c r="BF5139" s="3"/>
      <c r="BG5139" s="3"/>
      <c r="BH5139" s="3"/>
      <c r="BI5139" s="3"/>
      <c r="BJ5139" s="3"/>
    </row>
    <row r="5140" customFormat="false" ht="15.75" hidden="false" customHeight="false" outlineLevel="0" collapsed="false">
      <c r="A5140" s="3" t="n">
        <v>5139</v>
      </c>
      <c r="B5140" s="3" t="s">
        <v>15042</v>
      </c>
      <c r="C5140" s="3" t="s">
        <v>15043</v>
      </c>
      <c r="D5140" s="3" t="n">
        <v>1</v>
      </c>
      <c r="E5140" s="3" t="n">
        <v>10.9807508</v>
      </c>
      <c r="F5140" s="3" t="n">
        <v>15</v>
      </c>
      <c r="G5140" s="3" t="n">
        <v>15</v>
      </c>
      <c r="H5140" s="3" t="n">
        <v>6</v>
      </c>
      <c r="I5140" s="3" t="n">
        <v>6</v>
      </c>
      <c r="J5140" s="3" t="n">
        <v>25</v>
      </c>
      <c r="K5140" s="3" t="n">
        <v>25</v>
      </c>
      <c r="L5140" s="3" t="n">
        <v>7</v>
      </c>
      <c r="M5140" s="3" t="n">
        <v>7</v>
      </c>
      <c r="N5140" s="3" t="n">
        <v>3</v>
      </c>
      <c r="O5140" s="3" t="n">
        <v>-1</v>
      </c>
      <c r="P5140" s="3" t="n">
        <v>9.1</v>
      </c>
      <c r="Q5140" s="3" t="n">
        <v>24.2</v>
      </c>
      <c r="R5140" s="3" t="s">
        <v>15044</v>
      </c>
      <c r="S5140" s="4" t="n">
        <v>45747.0045949074</v>
      </c>
      <c r="T5140" s="3" t="s">
        <v>4910</v>
      </c>
      <c r="U5140" s="3" t="s">
        <v>4910</v>
      </c>
      <c r="V5140" s="3" t="n">
        <v>1</v>
      </c>
      <c r="W5140" s="3" t="n">
        <v>0</v>
      </c>
      <c r="X5140" s="3" t="n">
        <v>0</v>
      </c>
      <c r="Y5140" s="3" t="s">
        <v>30</v>
      </c>
      <c r="Z5140" s="3" t="s">
        <v>30</v>
      </c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3"/>
      <c r="BG5140" s="3"/>
      <c r="BH5140" s="3"/>
      <c r="BI5140" s="3"/>
      <c r="BJ5140" s="3"/>
    </row>
    <row r="5141" customFormat="false" ht="15.75" hidden="false" customHeight="false" outlineLevel="0" collapsed="false">
      <c r="A5141" s="3" t="n">
        <v>5140</v>
      </c>
      <c r="B5141" s="3" t="s">
        <v>15045</v>
      </c>
      <c r="C5141" s="3" t="s">
        <v>15046</v>
      </c>
      <c r="D5141" s="3" t="n">
        <v>1</v>
      </c>
      <c r="E5141" s="3" t="n">
        <v>17.9452536</v>
      </c>
      <c r="F5141" s="3" t="n">
        <v>45</v>
      </c>
      <c r="G5141" s="3" t="n">
        <v>45</v>
      </c>
      <c r="H5141" s="3" t="n">
        <v>11</v>
      </c>
      <c r="I5141" s="3" t="n">
        <v>11</v>
      </c>
      <c r="J5141" s="3" t="n">
        <v>75</v>
      </c>
      <c r="K5141" s="3" t="n">
        <v>75</v>
      </c>
      <c r="L5141" s="3" t="n">
        <v>6</v>
      </c>
      <c r="M5141" s="3" t="n">
        <v>6</v>
      </c>
      <c r="N5141" s="3" t="n">
        <v>-1</v>
      </c>
      <c r="O5141" s="3" t="n">
        <v>-1</v>
      </c>
      <c r="P5141" s="3" t="n">
        <v>9.1</v>
      </c>
      <c r="Q5141" s="3" t="n">
        <v>24.2</v>
      </c>
      <c r="R5141" s="3" t="s">
        <v>15047</v>
      </c>
      <c r="S5141" s="4" t="n">
        <v>45747.0052662037</v>
      </c>
      <c r="T5141" s="3" t="s">
        <v>37</v>
      </c>
      <c r="U5141" s="3" t="s">
        <v>37</v>
      </c>
      <c r="V5141" s="3" t="n">
        <v>0</v>
      </c>
      <c r="W5141" s="3" t="n">
        <v>0</v>
      </c>
      <c r="X5141" s="3" t="n">
        <v>0</v>
      </c>
      <c r="Y5141" s="3" t="s">
        <v>30</v>
      </c>
      <c r="Z5141" s="3" t="s">
        <v>30</v>
      </c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/>
      <c r="BB5141" s="3"/>
      <c r="BC5141" s="3"/>
      <c r="BD5141" s="3"/>
      <c r="BE5141" s="3"/>
      <c r="BF5141" s="3"/>
      <c r="BG5141" s="3"/>
      <c r="BH5141" s="3"/>
      <c r="BI5141" s="3"/>
      <c r="BJ5141" s="3"/>
    </row>
    <row r="5142" customFormat="false" ht="15.75" hidden="false" customHeight="false" outlineLevel="0" collapsed="false">
      <c r="A5142" s="3" t="n">
        <v>5141</v>
      </c>
      <c r="B5142" s="3" t="s">
        <v>15048</v>
      </c>
      <c r="C5142" s="3" t="s">
        <v>15049</v>
      </c>
      <c r="D5142" s="3" t="n">
        <v>1</v>
      </c>
      <c r="E5142" s="3" t="n">
        <v>4.6297635</v>
      </c>
      <c r="F5142" s="3" t="n">
        <v>14</v>
      </c>
      <c r="G5142" s="3" t="n">
        <v>14</v>
      </c>
      <c r="H5142" s="3" t="n">
        <v>10</v>
      </c>
      <c r="I5142" s="3" t="n">
        <v>10</v>
      </c>
      <c r="J5142" s="3" t="n">
        <v>25</v>
      </c>
      <c r="K5142" s="3" t="n">
        <v>25</v>
      </c>
      <c r="L5142" s="3" t="n">
        <v>4</v>
      </c>
      <c r="M5142" s="3" t="n">
        <v>4</v>
      </c>
      <c r="N5142" s="3" t="n">
        <v>2</v>
      </c>
      <c r="O5142" s="3" t="n">
        <v>-1</v>
      </c>
      <c r="P5142" s="3" t="n">
        <v>8.5</v>
      </c>
      <c r="Q5142" s="3" t="n">
        <v>24.2</v>
      </c>
      <c r="R5142" s="3" t="s">
        <v>15050</v>
      </c>
      <c r="S5142" s="4" t="n">
        <v>45747.0057175926</v>
      </c>
      <c r="T5142" s="3" t="s">
        <v>65</v>
      </c>
      <c r="U5142" s="3" t="s">
        <v>65</v>
      </c>
      <c r="V5142" s="3" t="n">
        <v>1</v>
      </c>
      <c r="W5142" s="3" t="n">
        <v>0</v>
      </c>
      <c r="X5142" s="3" t="n">
        <v>0</v>
      </c>
      <c r="Y5142" s="3" t="s">
        <v>30</v>
      </c>
      <c r="Z5142" s="3" t="s">
        <v>30</v>
      </c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3"/>
      <c r="BB5142" s="3"/>
      <c r="BC5142" s="3"/>
      <c r="BD5142" s="3"/>
      <c r="BE5142" s="3"/>
      <c r="BF5142" s="3"/>
      <c r="BG5142" s="3"/>
      <c r="BH5142" s="3"/>
      <c r="BI5142" s="3"/>
      <c r="BJ5142" s="3"/>
    </row>
    <row r="5143" customFormat="false" ht="15.75" hidden="false" customHeight="false" outlineLevel="0" collapsed="false">
      <c r="A5143" s="3" t="n">
        <v>5142</v>
      </c>
      <c r="B5143" s="3" t="s">
        <v>15051</v>
      </c>
      <c r="C5143" s="3" t="s">
        <v>15052</v>
      </c>
      <c r="D5143" s="3" t="n">
        <v>1</v>
      </c>
      <c r="E5143" s="3" t="n">
        <v>0.5508574</v>
      </c>
      <c r="F5143" s="3" t="n">
        <v>19</v>
      </c>
      <c r="G5143" s="3" t="n">
        <v>19</v>
      </c>
      <c r="H5143" s="3" t="n">
        <v>6</v>
      </c>
      <c r="I5143" s="3" t="n">
        <v>6</v>
      </c>
      <c r="J5143" s="3" t="n">
        <v>16</v>
      </c>
      <c r="K5143" s="3" t="n">
        <v>16</v>
      </c>
      <c r="L5143" s="3" t="n">
        <v>1</v>
      </c>
      <c r="M5143" s="3" t="n">
        <v>1</v>
      </c>
      <c r="N5143" s="3" t="n">
        <v>-1</v>
      </c>
      <c r="O5143" s="3" t="n">
        <v>-1</v>
      </c>
      <c r="P5143" s="3" t="n">
        <v>9.2</v>
      </c>
      <c r="Q5143" s="3" t="n">
        <v>24.2</v>
      </c>
      <c r="R5143" s="3" t="s">
        <v>15053</v>
      </c>
      <c r="S5143" s="4" t="n">
        <v>45747.0058680556</v>
      </c>
      <c r="T5143" s="3" t="s">
        <v>29</v>
      </c>
      <c r="U5143" s="3" t="s">
        <v>29</v>
      </c>
      <c r="V5143" s="3" t="n">
        <v>0</v>
      </c>
      <c r="W5143" s="3" t="n">
        <v>0</v>
      </c>
      <c r="X5143" s="3" t="n">
        <v>0</v>
      </c>
      <c r="Y5143" s="3" t="s">
        <v>30</v>
      </c>
      <c r="Z5143" s="3" t="s">
        <v>30</v>
      </c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  <c r="BD5143" s="3"/>
      <c r="BE5143" s="3"/>
      <c r="BF5143" s="3"/>
      <c r="BG5143" s="3"/>
      <c r="BH5143" s="3"/>
      <c r="BI5143" s="3"/>
      <c r="BJ5143" s="3"/>
    </row>
    <row r="5144" customFormat="false" ht="15.75" hidden="false" customHeight="false" outlineLevel="0" collapsed="false">
      <c r="A5144" s="3" t="n">
        <v>5143</v>
      </c>
      <c r="B5144" s="3" t="s">
        <v>15054</v>
      </c>
      <c r="C5144" s="3" t="s">
        <v>15055</v>
      </c>
      <c r="D5144" s="3" t="n">
        <v>1</v>
      </c>
      <c r="E5144" s="3" t="n">
        <v>0.5308437</v>
      </c>
      <c r="F5144" s="3" t="n">
        <v>23</v>
      </c>
      <c r="G5144" s="3" t="n">
        <v>23</v>
      </c>
      <c r="H5144" s="3" t="n">
        <v>7</v>
      </c>
      <c r="I5144" s="3" t="n">
        <v>7</v>
      </c>
      <c r="J5144" s="3" t="n">
        <v>20</v>
      </c>
      <c r="K5144" s="3" t="n">
        <v>20</v>
      </c>
      <c r="L5144" s="3" t="n">
        <v>1</v>
      </c>
      <c r="M5144" s="3" t="n">
        <v>1</v>
      </c>
      <c r="N5144" s="3" t="n">
        <v>-1</v>
      </c>
      <c r="O5144" s="3" t="n">
        <v>-1</v>
      </c>
      <c r="P5144" s="3" t="n">
        <v>9.2</v>
      </c>
      <c r="Q5144" s="3" t="n">
        <v>24.2</v>
      </c>
      <c r="R5144" s="3" t="s">
        <v>15056</v>
      </c>
      <c r="S5144" s="4" t="n">
        <v>45747.0059027778</v>
      </c>
      <c r="T5144" s="3" t="s">
        <v>29</v>
      </c>
      <c r="U5144" s="3" t="s">
        <v>29</v>
      </c>
      <c r="V5144" s="3" t="n">
        <v>0</v>
      </c>
      <c r="W5144" s="3" t="n">
        <v>0</v>
      </c>
      <c r="X5144" s="3" t="n">
        <v>0</v>
      </c>
      <c r="Y5144" s="3" t="s">
        <v>30</v>
      </c>
      <c r="Z5144" s="3" t="s">
        <v>30</v>
      </c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  <c r="AZ5144" s="3"/>
      <c r="BA5144" s="3"/>
      <c r="BB5144" s="3"/>
      <c r="BC5144" s="3"/>
      <c r="BD5144" s="3"/>
      <c r="BE5144" s="3"/>
      <c r="BF5144" s="3"/>
      <c r="BG5144" s="3"/>
      <c r="BH5144" s="3"/>
      <c r="BI5144" s="3"/>
      <c r="BJ5144" s="3"/>
    </row>
    <row r="5145" customFormat="false" ht="15.75" hidden="false" customHeight="false" outlineLevel="0" collapsed="false">
      <c r="A5145" s="3" t="n">
        <v>5144</v>
      </c>
      <c r="B5145" s="3" t="s">
        <v>15057</v>
      </c>
      <c r="C5145" s="3" t="s">
        <v>15058</v>
      </c>
      <c r="D5145" s="3" t="n">
        <v>1</v>
      </c>
      <c r="E5145" s="3" t="n">
        <v>0.4328855</v>
      </c>
      <c r="F5145" s="3" t="n">
        <v>21</v>
      </c>
      <c r="G5145" s="3" t="n">
        <v>21</v>
      </c>
      <c r="H5145" s="3" t="n">
        <v>6</v>
      </c>
      <c r="I5145" s="3" t="n">
        <v>6</v>
      </c>
      <c r="J5145" s="3" t="n">
        <v>18</v>
      </c>
      <c r="K5145" s="3" t="n">
        <v>18</v>
      </c>
      <c r="L5145" s="3" t="n">
        <v>1</v>
      </c>
      <c r="M5145" s="3" t="n">
        <v>1</v>
      </c>
      <c r="N5145" s="3" t="n">
        <v>-1</v>
      </c>
      <c r="O5145" s="3" t="n">
        <v>-1</v>
      </c>
      <c r="P5145" s="3" t="n">
        <v>9.2</v>
      </c>
      <c r="Q5145" s="3" t="n">
        <v>24.2</v>
      </c>
      <c r="R5145" s="3" t="s">
        <v>15059</v>
      </c>
      <c r="S5145" s="4" t="n">
        <v>45747.0059375</v>
      </c>
      <c r="T5145" s="3" t="s">
        <v>29</v>
      </c>
      <c r="U5145" s="3" t="s">
        <v>29</v>
      </c>
      <c r="V5145" s="3" t="n">
        <v>0</v>
      </c>
      <c r="W5145" s="3" t="n">
        <v>0</v>
      </c>
      <c r="X5145" s="3" t="n">
        <v>0</v>
      </c>
      <c r="Y5145" s="3" t="s">
        <v>30</v>
      </c>
      <c r="Z5145" s="3" t="s">
        <v>30</v>
      </c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  <c r="BD5145" s="3"/>
      <c r="BE5145" s="3"/>
      <c r="BF5145" s="3"/>
      <c r="BG5145" s="3"/>
      <c r="BH5145" s="3"/>
      <c r="BI5145" s="3"/>
      <c r="BJ5145" s="3"/>
    </row>
    <row r="5146" customFormat="false" ht="15.75" hidden="false" customHeight="false" outlineLevel="0" collapsed="false">
      <c r="A5146" s="3" t="n">
        <v>5145</v>
      </c>
      <c r="B5146" s="3" t="s">
        <v>15060</v>
      </c>
      <c r="C5146" s="3" t="s">
        <v>15061</v>
      </c>
      <c r="D5146" s="3" t="n">
        <v>1</v>
      </c>
      <c r="E5146" s="3" t="n">
        <v>0.4700693</v>
      </c>
      <c r="F5146" s="3" t="n">
        <v>21</v>
      </c>
      <c r="G5146" s="3" t="n">
        <v>21</v>
      </c>
      <c r="H5146" s="3" t="n">
        <v>6</v>
      </c>
      <c r="I5146" s="3" t="n">
        <v>6</v>
      </c>
      <c r="J5146" s="3" t="n">
        <v>18</v>
      </c>
      <c r="K5146" s="3" t="n">
        <v>18</v>
      </c>
      <c r="L5146" s="3" t="n">
        <v>1</v>
      </c>
      <c r="M5146" s="3" t="n">
        <v>1</v>
      </c>
      <c r="N5146" s="3" t="n">
        <v>-1</v>
      </c>
      <c r="O5146" s="3" t="n">
        <v>-1</v>
      </c>
      <c r="P5146" s="3" t="n">
        <v>9.2</v>
      </c>
      <c r="Q5146" s="3" t="n">
        <v>24.2</v>
      </c>
      <c r="R5146" s="3" t="s">
        <v>15062</v>
      </c>
      <c r="S5146" s="4" t="n">
        <v>45747.0059722222</v>
      </c>
      <c r="T5146" s="3" t="s">
        <v>29</v>
      </c>
      <c r="U5146" s="3" t="s">
        <v>29</v>
      </c>
      <c r="V5146" s="3" t="n">
        <v>0</v>
      </c>
      <c r="W5146" s="3" t="n">
        <v>0</v>
      </c>
      <c r="X5146" s="3" t="n">
        <v>0</v>
      </c>
      <c r="Y5146" s="3" t="s">
        <v>30</v>
      </c>
      <c r="Z5146" s="3" t="s">
        <v>30</v>
      </c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  <c r="AZ5146" s="3"/>
      <c r="BA5146" s="3"/>
      <c r="BB5146" s="3"/>
      <c r="BC5146" s="3"/>
      <c r="BD5146" s="3"/>
      <c r="BE5146" s="3"/>
      <c r="BF5146" s="3"/>
      <c r="BG5146" s="3"/>
      <c r="BH5146" s="3"/>
      <c r="BI5146" s="3"/>
      <c r="BJ5146" s="3"/>
    </row>
    <row r="5147" customFormat="false" ht="15.75" hidden="false" customHeight="false" outlineLevel="0" collapsed="false">
      <c r="A5147" s="3" t="n">
        <v>5146</v>
      </c>
      <c r="B5147" s="3" t="s">
        <v>15063</v>
      </c>
      <c r="C5147" s="3" t="s">
        <v>15064</v>
      </c>
      <c r="D5147" s="3" t="n">
        <v>1</v>
      </c>
      <c r="E5147" s="3" t="n">
        <v>0.3609261</v>
      </c>
      <c r="F5147" s="3" t="n">
        <v>19</v>
      </c>
      <c r="G5147" s="3" t="n">
        <v>19</v>
      </c>
      <c r="H5147" s="3" t="n">
        <v>6</v>
      </c>
      <c r="I5147" s="3" t="n">
        <v>6</v>
      </c>
      <c r="J5147" s="3" t="n">
        <v>16</v>
      </c>
      <c r="K5147" s="3" t="n">
        <v>16</v>
      </c>
      <c r="L5147" s="3" t="n">
        <v>1</v>
      </c>
      <c r="M5147" s="3" t="n">
        <v>1</v>
      </c>
      <c r="N5147" s="3" t="n">
        <v>-1</v>
      </c>
      <c r="O5147" s="3" t="n">
        <v>-1</v>
      </c>
      <c r="P5147" s="3" t="n">
        <v>9.2</v>
      </c>
      <c r="Q5147" s="3" t="n">
        <v>24.2</v>
      </c>
      <c r="R5147" s="3" t="s">
        <v>15065</v>
      </c>
      <c r="S5147" s="4" t="n">
        <v>45747.0060069444</v>
      </c>
      <c r="T5147" s="3" t="s">
        <v>29</v>
      </c>
      <c r="U5147" s="3" t="s">
        <v>29</v>
      </c>
      <c r="V5147" s="3" t="n">
        <v>0</v>
      </c>
      <c r="W5147" s="3" t="n">
        <v>0</v>
      </c>
      <c r="X5147" s="3" t="n">
        <v>0</v>
      </c>
      <c r="Y5147" s="3" t="s">
        <v>30</v>
      </c>
      <c r="Z5147" s="3" t="s">
        <v>30</v>
      </c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  <c r="BD5147" s="3"/>
      <c r="BE5147" s="3"/>
      <c r="BF5147" s="3"/>
      <c r="BG5147" s="3"/>
      <c r="BH5147" s="3"/>
      <c r="BI5147" s="3"/>
      <c r="BJ5147" s="3"/>
    </row>
    <row r="5148" customFormat="false" ht="15.75" hidden="false" customHeight="false" outlineLevel="0" collapsed="false">
      <c r="A5148" s="3" t="n">
        <v>5147</v>
      </c>
      <c r="B5148" s="3" t="s">
        <v>15066</v>
      </c>
      <c r="C5148" s="3" t="s">
        <v>15067</v>
      </c>
      <c r="D5148" s="3" t="n">
        <v>1</v>
      </c>
      <c r="E5148" s="3" t="n">
        <v>17.9537256</v>
      </c>
      <c r="F5148" s="3" t="n">
        <v>40</v>
      </c>
      <c r="G5148" s="3" t="n">
        <v>40</v>
      </c>
      <c r="H5148" s="3" t="n">
        <v>7</v>
      </c>
      <c r="I5148" s="3" t="n">
        <v>7</v>
      </c>
      <c r="J5148" s="3" t="n">
        <v>62</v>
      </c>
      <c r="K5148" s="3" t="n">
        <v>62</v>
      </c>
      <c r="L5148" s="3" t="n">
        <v>19</v>
      </c>
      <c r="M5148" s="3" t="n">
        <v>19</v>
      </c>
      <c r="N5148" s="3" t="n">
        <v>23</v>
      </c>
      <c r="O5148" s="3" t="n">
        <v>-1</v>
      </c>
      <c r="P5148" s="3" t="n">
        <v>8.6</v>
      </c>
      <c r="Q5148" s="3" t="n">
        <v>24.2</v>
      </c>
      <c r="R5148" s="3" t="s">
        <v>15068</v>
      </c>
      <c r="S5148" s="4" t="n">
        <v>45747.0064699074</v>
      </c>
      <c r="T5148" s="3" t="s">
        <v>37</v>
      </c>
      <c r="U5148" s="3" t="s">
        <v>37</v>
      </c>
      <c r="V5148" s="3" t="n">
        <v>1</v>
      </c>
      <c r="W5148" s="3" t="n">
        <v>0</v>
      </c>
      <c r="X5148" s="3" t="n">
        <v>0</v>
      </c>
      <c r="Y5148" s="3" t="s">
        <v>30</v>
      </c>
      <c r="Z5148" s="3" t="s">
        <v>30</v>
      </c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  <c r="AZ5148" s="3"/>
      <c r="BA5148" s="3"/>
      <c r="BB5148" s="3"/>
      <c r="BC5148" s="3"/>
      <c r="BD5148" s="3"/>
      <c r="BE5148" s="3"/>
      <c r="BF5148" s="3"/>
      <c r="BG5148" s="3"/>
      <c r="BH5148" s="3"/>
      <c r="BI5148" s="3"/>
      <c r="BJ5148" s="3"/>
    </row>
    <row r="5149" customFormat="false" ht="15.75" hidden="false" customHeight="false" outlineLevel="0" collapsed="false">
      <c r="A5149" s="3" t="n">
        <v>5148</v>
      </c>
      <c r="B5149" s="3" t="s">
        <v>15069</v>
      </c>
      <c r="C5149" s="3" t="s">
        <v>15070</v>
      </c>
      <c r="D5149" s="3" t="n">
        <v>1</v>
      </c>
      <c r="E5149" s="3" t="n">
        <v>140.4448286</v>
      </c>
      <c r="F5149" s="3" t="n">
        <v>218</v>
      </c>
      <c r="G5149" s="3" t="n">
        <v>218</v>
      </c>
      <c r="H5149" s="3" t="n">
        <v>16</v>
      </c>
      <c r="I5149" s="3" t="n">
        <v>16</v>
      </c>
      <c r="J5149" s="3" t="n">
        <v>221</v>
      </c>
      <c r="K5149" s="3" t="n">
        <v>221</v>
      </c>
      <c r="L5149" s="3" t="n">
        <v>20</v>
      </c>
      <c r="M5149" s="3" t="n">
        <v>20</v>
      </c>
      <c r="N5149" s="3" t="n">
        <v>-1</v>
      </c>
      <c r="O5149" s="3" t="n">
        <v>-1</v>
      </c>
      <c r="P5149" s="3" t="n">
        <v>9.3</v>
      </c>
      <c r="Q5149" s="3" t="n">
        <v>24.2</v>
      </c>
      <c r="R5149" s="3" t="s">
        <v>15071</v>
      </c>
      <c r="S5149" s="4" t="n">
        <v>45747.0098958333</v>
      </c>
      <c r="T5149" s="3" t="s">
        <v>1899</v>
      </c>
      <c r="U5149" s="3" t="s">
        <v>1899</v>
      </c>
      <c r="V5149" s="3" t="n">
        <v>0</v>
      </c>
      <c r="W5149" s="3" t="n">
        <v>0</v>
      </c>
      <c r="X5149" s="3" t="n">
        <v>0</v>
      </c>
      <c r="Y5149" s="3" t="s">
        <v>30</v>
      </c>
      <c r="Z5149" s="3" t="s">
        <v>30</v>
      </c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/>
      <c r="BB5149" s="3"/>
      <c r="BC5149" s="3"/>
      <c r="BD5149" s="3"/>
      <c r="BE5149" s="3"/>
      <c r="BF5149" s="3"/>
      <c r="BG5149" s="3"/>
      <c r="BH5149" s="3"/>
      <c r="BI5149" s="3"/>
      <c r="BJ5149" s="3"/>
    </row>
    <row r="5150" customFormat="false" ht="15.75" hidden="false" customHeight="false" outlineLevel="0" collapsed="false">
      <c r="A5150" s="3" t="n">
        <v>5149</v>
      </c>
      <c r="B5150" s="3" t="s">
        <v>15072</v>
      </c>
      <c r="C5150" s="3" t="s">
        <v>15073</v>
      </c>
      <c r="D5150" s="3" t="n">
        <v>1</v>
      </c>
      <c r="E5150" s="3" t="n">
        <v>135.9633982</v>
      </c>
      <c r="F5150" s="3" t="n">
        <v>173</v>
      </c>
      <c r="G5150" s="3" t="n">
        <v>173</v>
      </c>
      <c r="H5150" s="3" t="n">
        <v>11</v>
      </c>
      <c r="I5150" s="3" t="n">
        <v>11</v>
      </c>
      <c r="J5150" s="3" t="n">
        <v>173</v>
      </c>
      <c r="K5150" s="3" t="n">
        <v>173</v>
      </c>
      <c r="L5150" s="3" t="n">
        <v>17</v>
      </c>
      <c r="M5150" s="3" t="n">
        <v>17</v>
      </c>
      <c r="N5150" s="3" t="n">
        <v>-1</v>
      </c>
      <c r="O5150" s="3" t="n">
        <v>-1</v>
      </c>
      <c r="P5150" s="3" t="n">
        <v>9.3</v>
      </c>
      <c r="Q5150" s="3" t="n">
        <v>24.2</v>
      </c>
      <c r="R5150" s="3" t="s">
        <v>15074</v>
      </c>
      <c r="S5150" s="4" t="n">
        <v>45747.0134259259</v>
      </c>
      <c r="T5150" s="3" t="s">
        <v>1899</v>
      </c>
      <c r="U5150" s="3" t="s">
        <v>1899</v>
      </c>
      <c r="V5150" s="3" t="n">
        <v>0</v>
      </c>
      <c r="W5150" s="3" t="n">
        <v>0</v>
      </c>
      <c r="X5150" s="3" t="n">
        <v>0</v>
      </c>
      <c r="Y5150" s="3" t="s">
        <v>30</v>
      </c>
      <c r="Z5150" s="3" t="s">
        <v>30</v>
      </c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  <c r="BA5150" s="3"/>
      <c r="BB5150" s="3"/>
      <c r="BC5150" s="3"/>
      <c r="BD5150" s="3"/>
      <c r="BE5150" s="3"/>
      <c r="BF5150" s="3"/>
      <c r="BG5150" s="3"/>
      <c r="BH5150" s="3"/>
      <c r="BI5150" s="3"/>
      <c r="BJ5150" s="3"/>
    </row>
    <row r="5151" customFormat="false" ht="15.75" hidden="false" customHeight="false" outlineLevel="0" collapsed="false">
      <c r="A5151" s="3" t="n">
        <v>5150</v>
      </c>
      <c r="B5151" s="3" t="s">
        <v>15075</v>
      </c>
      <c r="C5151" s="3" t="s">
        <v>15076</v>
      </c>
      <c r="D5151" s="3" t="n">
        <v>1</v>
      </c>
      <c r="E5151" s="3" t="n">
        <v>20.9591017</v>
      </c>
      <c r="F5151" s="3" t="n">
        <v>28</v>
      </c>
      <c r="G5151" s="3" t="n">
        <v>28</v>
      </c>
      <c r="H5151" s="3" t="n">
        <v>7</v>
      </c>
      <c r="I5151" s="3" t="n">
        <v>7</v>
      </c>
      <c r="J5151" s="3" t="n">
        <v>19</v>
      </c>
      <c r="K5151" s="3" t="n">
        <v>19</v>
      </c>
      <c r="L5151" s="3" t="n">
        <v>9</v>
      </c>
      <c r="M5151" s="3" t="n">
        <v>9</v>
      </c>
      <c r="N5151" s="3" t="n">
        <v>-1</v>
      </c>
      <c r="O5151" s="3" t="n">
        <v>-1</v>
      </c>
      <c r="P5151" s="3" t="n">
        <v>9.3</v>
      </c>
      <c r="Q5151" s="3" t="n">
        <v>24.2</v>
      </c>
      <c r="R5151" s="3" t="s">
        <v>15077</v>
      </c>
      <c r="S5151" s="4" t="n">
        <v>45747.0142824074</v>
      </c>
      <c r="T5151" s="3" t="s">
        <v>256</v>
      </c>
      <c r="U5151" s="3" t="s">
        <v>256</v>
      </c>
      <c r="V5151" s="3" t="n">
        <v>0</v>
      </c>
      <c r="W5151" s="3" t="n">
        <v>0</v>
      </c>
      <c r="X5151" s="3" t="n">
        <v>0</v>
      </c>
      <c r="Y5151" s="3" t="s">
        <v>30</v>
      </c>
      <c r="Z5151" s="3" t="s">
        <v>30</v>
      </c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3"/>
      <c r="BB5151" s="3"/>
      <c r="BC5151" s="3"/>
      <c r="BD5151" s="3"/>
      <c r="BE5151" s="3"/>
      <c r="BF5151" s="3"/>
      <c r="BG5151" s="3"/>
      <c r="BH5151" s="3"/>
      <c r="BI5151" s="3"/>
      <c r="BJ5151" s="3"/>
    </row>
    <row r="5152" customFormat="false" ht="15.75" hidden="false" customHeight="false" outlineLevel="0" collapsed="false">
      <c r="A5152" s="3" t="n">
        <v>5151</v>
      </c>
      <c r="B5152" s="3" t="s">
        <v>15078</v>
      </c>
      <c r="C5152" s="3" t="s">
        <v>15079</v>
      </c>
      <c r="D5152" s="3" t="n">
        <v>1</v>
      </c>
      <c r="E5152" s="3" t="n">
        <v>5.3232204</v>
      </c>
      <c r="F5152" s="3" t="n">
        <v>304</v>
      </c>
      <c r="G5152" s="3" t="n">
        <v>304</v>
      </c>
      <c r="H5152" s="3" t="n">
        <v>13</v>
      </c>
      <c r="I5152" s="3" t="n">
        <v>13</v>
      </c>
      <c r="J5152" s="3" t="n">
        <v>311</v>
      </c>
      <c r="K5152" s="3" t="n">
        <v>311</v>
      </c>
      <c r="L5152" s="3" t="n">
        <v>47</v>
      </c>
      <c r="M5152" s="3" t="n">
        <v>47</v>
      </c>
      <c r="N5152" s="3" t="n">
        <v>-1</v>
      </c>
      <c r="O5152" s="3" t="n">
        <v>-1</v>
      </c>
      <c r="P5152" s="3" t="n">
        <v>9.3</v>
      </c>
      <c r="Q5152" s="3" t="n">
        <v>24.2</v>
      </c>
      <c r="R5152" s="3" t="s">
        <v>15080</v>
      </c>
      <c r="S5152" s="4" t="n">
        <v>45747.8008333333</v>
      </c>
      <c r="T5152" s="3" t="s">
        <v>256</v>
      </c>
      <c r="U5152" s="3" t="s">
        <v>256</v>
      </c>
      <c r="V5152" s="3" t="n">
        <v>0</v>
      </c>
      <c r="W5152" s="3" t="n">
        <v>0</v>
      </c>
      <c r="X5152" s="3" t="n">
        <v>0</v>
      </c>
      <c r="Y5152" s="3" t="s">
        <v>30</v>
      </c>
      <c r="Z5152" s="3" t="s">
        <v>30</v>
      </c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3"/>
      <c r="BB5152" s="3"/>
      <c r="BC5152" s="3"/>
      <c r="BD5152" s="3"/>
      <c r="BE5152" s="3"/>
      <c r="BF5152" s="3"/>
      <c r="BG5152" s="3"/>
      <c r="BH5152" s="3"/>
      <c r="BI5152" s="3"/>
      <c r="BJ5152" s="3"/>
    </row>
    <row r="5153" customFormat="false" ht="15.75" hidden="false" customHeight="false" outlineLevel="0" collapsed="false">
      <c r="A5153" s="3" t="n">
        <v>5152</v>
      </c>
      <c r="B5153" s="3" t="s">
        <v>15081</v>
      </c>
      <c r="C5153" s="3" t="s">
        <v>15082</v>
      </c>
      <c r="D5153" s="3" t="n">
        <v>1</v>
      </c>
      <c r="E5153" s="3" t="n">
        <v>2.7028632</v>
      </c>
      <c r="F5153" s="3" t="n">
        <v>15</v>
      </c>
      <c r="G5153" s="3" t="n">
        <v>15</v>
      </c>
      <c r="H5153" s="3" t="n">
        <v>5</v>
      </c>
      <c r="I5153" s="3" t="n">
        <v>5</v>
      </c>
      <c r="J5153" s="3" t="n">
        <v>12</v>
      </c>
      <c r="K5153" s="3" t="n">
        <v>12</v>
      </c>
      <c r="L5153" s="3" t="n">
        <v>4</v>
      </c>
      <c r="M5153" s="3" t="n">
        <v>4</v>
      </c>
      <c r="N5153" s="3" t="n">
        <v>-1</v>
      </c>
      <c r="O5153" s="3" t="n">
        <v>-1</v>
      </c>
      <c r="P5153" s="3" t="n">
        <v>9.3</v>
      </c>
      <c r="Q5153" s="3" t="n">
        <v>24.2</v>
      </c>
      <c r="R5153" s="3" t="s">
        <v>15083</v>
      </c>
      <c r="S5153" s="4" t="n">
        <v>45747.0148148148</v>
      </c>
      <c r="T5153" s="3" t="s">
        <v>256</v>
      </c>
      <c r="U5153" s="3" t="s">
        <v>256</v>
      </c>
      <c r="V5153" s="3" t="n">
        <v>0</v>
      </c>
      <c r="W5153" s="3" t="n">
        <v>0</v>
      </c>
      <c r="X5153" s="3" t="n">
        <v>0</v>
      </c>
      <c r="Y5153" s="3" t="s">
        <v>30</v>
      </c>
      <c r="Z5153" s="3" t="s">
        <v>30</v>
      </c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/>
      <c r="BB5153" s="3"/>
      <c r="BC5153" s="3"/>
      <c r="BD5153" s="3"/>
      <c r="BE5153" s="3"/>
      <c r="BF5153" s="3"/>
      <c r="BG5153" s="3"/>
      <c r="BH5153" s="3"/>
      <c r="BI5153" s="3"/>
      <c r="BJ5153" s="3"/>
    </row>
    <row r="5154" customFormat="false" ht="15.75" hidden="false" customHeight="false" outlineLevel="0" collapsed="false">
      <c r="A5154" s="3" t="n">
        <v>5153</v>
      </c>
      <c r="B5154" s="3" t="s">
        <v>15084</v>
      </c>
      <c r="C5154" s="3" t="s">
        <v>15085</v>
      </c>
      <c r="D5154" s="3" t="n">
        <v>1</v>
      </c>
      <c r="E5154" s="3" t="n">
        <v>1.3503637</v>
      </c>
      <c r="F5154" s="3" t="n">
        <v>25</v>
      </c>
      <c r="G5154" s="3" t="n">
        <v>25</v>
      </c>
      <c r="H5154" s="3" t="n">
        <v>2</v>
      </c>
      <c r="I5154" s="3" t="n">
        <v>2</v>
      </c>
      <c r="J5154" s="3" t="n">
        <v>18</v>
      </c>
      <c r="K5154" s="3" t="n">
        <v>18</v>
      </c>
      <c r="L5154" s="3" t="n">
        <v>0</v>
      </c>
      <c r="M5154" s="3" t="n">
        <v>0</v>
      </c>
      <c r="N5154" s="3" t="n">
        <v>-1</v>
      </c>
      <c r="O5154" s="3" t="n">
        <v>-1</v>
      </c>
      <c r="P5154" s="3" t="n">
        <v>9.3</v>
      </c>
      <c r="Q5154" s="3" t="n">
        <v>24.2</v>
      </c>
      <c r="R5154" s="3" t="s">
        <v>15086</v>
      </c>
      <c r="S5154" s="4" t="n">
        <v>45747.0148842593</v>
      </c>
      <c r="T5154" s="3" t="s">
        <v>37</v>
      </c>
      <c r="U5154" s="3" t="s">
        <v>37</v>
      </c>
      <c r="V5154" s="3" t="n">
        <v>0</v>
      </c>
      <c r="W5154" s="3" t="n">
        <v>0</v>
      </c>
      <c r="X5154" s="3" t="n">
        <v>0</v>
      </c>
      <c r="Y5154" s="3" t="s">
        <v>30</v>
      </c>
      <c r="Z5154" s="3" t="s">
        <v>30</v>
      </c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  <c r="AZ5154" s="3"/>
      <c r="BA5154" s="3"/>
      <c r="BB5154" s="3"/>
      <c r="BC5154" s="3"/>
      <c r="BD5154" s="3"/>
      <c r="BE5154" s="3"/>
      <c r="BF5154" s="3"/>
      <c r="BG5154" s="3"/>
      <c r="BH5154" s="3"/>
      <c r="BI5154" s="3"/>
      <c r="BJ5154" s="3"/>
    </row>
    <row r="5155" customFormat="false" ht="15.75" hidden="false" customHeight="false" outlineLevel="0" collapsed="false">
      <c r="A5155" s="3" t="n">
        <v>5154</v>
      </c>
      <c r="B5155" s="3" t="s">
        <v>15087</v>
      </c>
      <c r="C5155" s="3" t="s">
        <v>15088</v>
      </c>
      <c r="D5155" s="3" t="n">
        <v>1</v>
      </c>
      <c r="E5155" s="3" t="n">
        <v>1.0822312</v>
      </c>
      <c r="F5155" s="3" t="n">
        <v>15</v>
      </c>
      <c r="G5155" s="3" t="n">
        <v>15</v>
      </c>
      <c r="H5155" s="3" t="n">
        <v>4</v>
      </c>
      <c r="I5155" s="3" t="n">
        <v>4</v>
      </c>
      <c r="J5155" s="3" t="n">
        <v>18</v>
      </c>
      <c r="K5155" s="3" t="n">
        <v>18</v>
      </c>
      <c r="L5155" s="3" t="n">
        <v>0</v>
      </c>
      <c r="M5155" s="3" t="n">
        <v>0</v>
      </c>
      <c r="N5155" s="3" t="n">
        <v>-1</v>
      </c>
      <c r="O5155" s="3" t="n">
        <v>-1</v>
      </c>
      <c r="P5155" s="3" t="n">
        <v>9.1</v>
      </c>
      <c r="Q5155" s="3" t="n">
        <v>24.2</v>
      </c>
      <c r="R5155" s="3" t="s">
        <v>15089</v>
      </c>
      <c r="S5155" s="4" t="n">
        <v>45747.0149421296</v>
      </c>
      <c r="T5155" s="3" t="s">
        <v>29</v>
      </c>
      <c r="U5155" s="3" t="s">
        <v>29</v>
      </c>
      <c r="V5155" s="3" t="n">
        <v>0</v>
      </c>
      <c r="W5155" s="3" t="n">
        <v>0</v>
      </c>
      <c r="X5155" s="3" t="n">
        <v>0</v>
      </c>
      <c r="Y5155" s="3" t="s">
        <v>30</v>
      </c>
      <c r="Z5155" s="3" t="s">
        <v>30</v>
      </c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3"/>
      <c r="BB5155" s="3"/>
      <c r="BC5155" s="3"/>
      <c r="BD5155" s="3"/>
      <c r="BE5155" s="3"/>
      <c r="BF5155" s="3"/>
      <c r="BG5155" s="3"/>
      <c r="BH5155" s="3"/>
      <c r="BI5155" s="3"/>
      <c r="BJ5155" s="3"/>
    </row>
    <row r="5156" customFormat="false" ht="15.75" hidden="false" customHeight="false" outlineLevel="0" collapsed="false">
      <c r="A5156" s="3" t="n">
        <v>5155</v>
      </c>
      <c r="B5156" s="3" t="s">
        <v>15090</v>
      </c>
      <c r="C5156" s="3" t="s">
        <v>15091</v>
      </c>
      <c r="D5156" s="3" t="n">
        <v>1</v>
      </c>
      <c r="E5156" s="3" t="n">
        <v>2.2212544</v>
      </c>
      <c r="F5156" s="3" t="n">
        <v>38</v>
      </c>
      <c r="G5156" s="3" t="n">
        <v>38</v>
      </c>
      <c r="H5156" s="3" t="n">
        <v>14</v>
      </c>
      <c r="I5156" s="3" t="n">
        <v>14</v>
      </c>
      <c r="J5156" s="3" t="n">
        <v>54</v>
      </c>
      <c r="K5156" s="3" t="n">
        <v>54</v>
      </c>
      <c r="L5156" s="3" t="n">
        <v>2</v>
      </c>
      <c r="M5156" s="3" t="n">
        <v>2</v>
      </c>
      <c r="N5156" s="3" t="n">
        <v>-1</v>
      </c>
      <c r="O5156" s="3" t="n">
        <v>-1</v>
      </c>
      <c r="P5156" s="3" t="n">
        <v>9.1</v>
      </c>
      <c r="Q5156" s="3" t="n">
        <v>24.2</v>
      </c>
      <c r="R5156" s="3" t="s">
        <v>15092</v>
      </c>
      <c r="S5156" s="4" t="n">
        <v>45747.0150462963</v>
      </c>
      <c r="T5156" s="3" t="s">
        <v>37</v>
      </c>
      <c r="U5156" s="3" t="s">
        <v>37</v>
      </c>
      <c r="V5156" s="3" t="n">
        <v>0</v>
      </c>
      <c r="W5156" s="3" t="n">
        <v>0</v>
      </c>
      <c r="X5156" s="3" t="n">
        <v>0</v>
      </c>
      <c r="Y5156" s="3" t="s">
        <v>30</v>
      </c>
      <c r="Z5156" s="3" t="s">
        <v>30</v>
      </c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  <c r="AZ5156" s="3"/>
      <c r="BA5156" s="3"/>
      <c r="BB5156" s="3"/>
      <c r="BC5156" s="3"/>
      <c r="BD5156" s="3"/>
      <c r="BE5156" s="3"/>
      <c r="BF5156" s="3"/>
      <c r="BG5156" s="3"/>
      <c r="BH5156" s="3"/>
      <c r="BI5156" s="3"/>
      <c r="BJ5156" s="3"/>
    </row>
    <row r="5157" customFormat="false" ht="15.75" hidden="false" customHeight="false" outlineLevel="0" collapsed="false">
      <c r="A5157" s="3" t="n">
        <v>5156</v>
      </c>
      <c r="B5157" s="3" t="s">
        <v>15093</v>
      </c>
      <c r="C5157" s="3" t="s">
        <v>15094</v>
      </c>
      <c r="D5157" s="3" t="n">
        <v>1</v>
      </c>
      <c r="E5157" s="3" t="n">
        <v>57.2189962</v>
      </c>
      <c r="F5157" s="3" t="n">
        <v>195</v>
      </c>
      <c r="G5157" s="3" t="n">
        <v>195</v>
      </c>
      <c r="H5157" s="3" t="n">
        <v>17</v>
      </c>
      <c r="I5157" s="3" t="n">
        <v>17</v>
      </c>
      <c r="J5157" s="3" t="n">
        <v>233</v>
      </c>
      <c r="K5157" s="3" t="n">
        <v>233</v>
      </c>
      <c r="L5157" s="3" t="n">
        <v>36</v>
      </c>
      <c r="M5157" s="3" t="n">
        <v>36</v>
      </c>
      <c r="N5157" s="3" t="n">
        <v>3</v>
      </c>
      <c r="O5157" s="3" t="n">
        <v>-1</v>
      </c>
      <c r="P5157" s="3" t="n">
        <v>9.2</v>
      </c>
      <c r="Q5157" s="3" t="n">
        <v>24.2</v>
      </c>
      <c r="R5157" s="3" t="s">
        <v>15095</v>
      </c>
      <c r="S5157" s="4" t="n">
        <v>45747.0166087963</v>
      </c>
      <c r="T5157" s="3" t="s">
        <v>3197</v>
      </c>
      <c r="U5157" s="3" t="s">
        <v>3197</v>
      </c>
      <c r="V5157" s="3" t="n">
        <v>1</v>
      </c>
      <c r="W5157" s="3" t="n">
        <v>0</v>
      </c>
      <c r="X5157" s="3" t="n">
        <v>0</v>
      </c>
      <c r="Y5157" s="3" t="s">
        <v>30</v>
      </c>
      <c r="Z5157" s="3" t="s">
        <v>30</v>
      </c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/>
      <c r="BB5157" s="3"/>
      <c r="BC5157" s="3"/>
      <c r="BD5157" s="3"/>
      <c r="BE5157" s="3"/>
      <c r="BF5157" s="3"/>
      <c r="BG5157" s="3"/>
      <c r="BH5157" s="3"/>
      <c r="BI5157" s="3"/>
      <c r="BJ5157" s="3"/>
    </row>
    <row r="5158" customFormat="false" ht="15.75" hidden="false" customHeight="false" outlineLevel="0" collapsed="false">
      <c r="A5158" s="3" t="n">
        <v>5157</v>
      </c>
      <c r="B5158" s="3" t="s">
        <v>15096</v>
      </c>
      <c r="C5158" s="3" t="s">
        <v>15097</v>
      </c>
      <c r="D5158" s="3" t="n">
        <v>1</v>
      </c>
      <c r="E5158" s="3" t="n">
        <v>59.2173098</v>
      </c>
      <c r="F5158" s="3" t="n">
        <v>195</v>
      </c>
      <c r="G5158" s="3" t="n">
        <v>195</v>
      </c>
      <c r="H5158" s="3" t="n">
        <v>17</v>
      </c>
      <c r="I5158" s="3" t="n">
        <v>17</v>
      </c>
      <c r="J5158" s="3" t="n">
        <v>233</v>
      </c>
      <c r="K5158" s="3" t="n">
        <v>233</v>
      </c>
      <c r="L5158" s="3" t="n">
        <v>36</v>
      </c>
      <c r="M5158" s="3" t="n">
        <v>36</v>
      </c>
      <c r="N5158" s="3" t="n">
        <v>3</v>
      </c>
      <c r="O5158" s="3" t="n">
        <v>-1</v>
      </c>
      <c r="P5158" s="3" t="n">
        <v>9.3</v>
      </c>
      <c r="Q5158" s="3" t="n">
        <v>24.2</v>
      </c>
      <c r="R5158" s="3" t="s">
        <v>15098</v>
      </c>
      <c r="S5158" s="4" t="n">
        <v>45747.0182986111</v>
      </c>
      <c r="T5158" s="3" t="s">
        <v>3197</v>
      </c>
      <c r="U5158" s="3" t="s">
        <v>3197</v>
      </c>
      <c r="V5158" s="3" t="n">
        <v>1</v>
      </c>
      <c r="W5158" s="3" t="n">
        <v>0</v>
      </c>
      <c r="X5158" s="3" t="n">
        <v>0</v>
      </c>
      <c r="Y5158" s="3" t="s">
        <v>30</v>
      </c>
      <c r="Z5158" s="3" t="s">
        <v>30</v>
      </c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  <c r="AZ5158" s="3"/>
      <c r="BA5158" s="3"/>
      <c r="BB5158" s="3"/>
      <c r="BC5158" s="3"/>
      <c r="BD5158" s="3"/>
      <c r="BE5158" s="3"/>
      <c r="BF5158" s="3"/>
      <c r="BG5158" s="3"/>
      <c r="BH5158" s="3"/>
      <c r="BI5158" s="3"/>
      <c r="BJ5158" s="3"/>
    </row>
    <row r="5159" customFormat="false" ht="15.75" hidden="false" customHeight="false" outlineLevel="0" collapsed="false">
      <c r="A5159" s="3" t="n">
        <v>5158</v>
      </c>
      <c r="B5159" s="3" t="s">
        <v>15099</v>
      </c>
      <c r="C5159" s="3" t="s">
        <v>15100</v>
      </c>
      <c r="D5159" s="3" t="n">
        <v>1</v>
      </c>
      <c r="E5159" s="3" t="n">
        <v>22.0689534</v>
      </c>
      <c r="F5159" s="3" t="n">
        <v>314</v>
      </c>
      <c r="G5159" s="3" t="n">
        <v>314</v>
      </c>
      <c r="H5159" s="3" t="n">
        <v>33</v>
      </c>
      <c r="I5159" s="3" t="n">
        <v>33</v>
      </c>
      <c r="J5159" s="3" t="n">
        <v>460</v>
      </c>
      <c r="K5159" s="3" t="n">
        <v>460</v>
      </c>
      <c r="L5159" s="3" t="n">
        <v>70</v>
      </c>
      <c r="M5159" s="3" t="n">
        <v>70</v>
      </c>
      <c r="N5159" s="3" t="n">
        <v>-1</v>
      </c>
      <c r="O5159" s="3" t="n">
        <v>-1</v>
      </c>
      <c r="P5159" s="3" t="n">
        <v>9.1</v>
      </c>
      <c r="Q5159" s="3" t="n">
        <v>24.2</v>
      </c>
      <c r="R5159" s="3" t="s">
        <v>15101</v>
      </c>
      <c r="S5159" s="4" t="n">
        <v>45747.0193402778</v>
      </c>
      <c r="T5159" s="3" t="s">
        <v>232</v>
      </c>
      <c r="U5159" s="3" t="s">
        <v>232</v>
      </c>
      <c r="V5159" s="3" t="n">
        <v>0</v>
      </c>
      <c r="W5159" s="3" t="n">
        <v>0</v>
      </c>
      <c r="X5159" s="3" t="n">
        <v>0</v>
      </c>
      <c r="Y5159" s="3" t="s">
        <v>30</v>
      </c>
      <c r="Z5159" s="3" t="s">
        <v>30</v>
      </c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/>
      <c r="BB5159" s="3"/>
      <c r="BC5159" s="3"/>
      <c r="BD5159" s="3"/>
      <c r="BE5159" s="3"/>
      <c r="BF5159" s="3"/>
      <c r="BG5159" s="3"/>
      <c r="BH5159" s="3"/>
      <c r="BI5159" s="3"/>
      <c r="BJ5159" s="3"/>
    </row>
    <row r="5160" customFormat="false" ht="15.75" hidden="false" customHeight="false" outlineLevel="0" collapsed="false">
      <c r="A5160" s="3" t="n">
        <v>5159</v>
      </c>
      <c r="B5160" s="3" t="s">
        <v>15102</v>
      </c>
      <c r="C5160" s="3" t="s">
        <v>15103</v>
      </c>
      <c r="D5160" s="3" t="n">
        <v>1</v>
      </c>
      <c r="E5160" s="3" t="n">
        <v>6.2451912</v>
      </c>
      <c r="F5160" s="3" t="n">
        <v>145</v>
      </c>
      <c r="G5160" s="3" t="n">
        <v>145</v>
      </c>
      <c r="H5160" s="3" t="n">
        <v>19</v>
      </c>
      <c r="I5160" s="3" t="n">
        <v>19</v>
      </c>
      <c r="J5160" s="3" t="n">
        <v>206</v>
      </c>
      <c r="K5160" s="3" t="n">
        <v>206</v>
      </c>
      <c r="L5160" s="3" t="n">
        <v>14</v>
      </c>
      <c r="M5160" s="3" t="n">
        <v>14</v>
      </c>
      <c r="N5160" s="3" t="n">
        <v>-1</v>
      </c>
      <c r="O5160" s="3" t="n">
        <v>-1</v>
      </c>
      <c r="P5160" s="3" t="n">
        <v>9.1</v>
      </c>
      <c r="Q5160" s="3" t="n">
        <v>24.2</v>
      </c>
      <c r="R5160" s="3" t="s">
        <v>15104</v>
      </c>
      <c r="S5160" s="4" t="n">
        <v>45747.0197222222</v>
      </c>
      <c r="T5160" s="3" t="s">
        <v>37</v>
      </c>
      <c r="U5160" s="3" t="s">
        <v>37</v>
      </c>
      <c r="V5160" s="3" t="n">
        <v>0</v>
      </c>
      <c r="W5160" s="3" t="n">
        <v>0</v>
      </c>
      <c r="X5160" s="3" t="n">
        <v>0</v>
      </c>
      <c r="Y5160" s="3" t="s">
        <v>30</v>
      </c>
      <c r="Z5160" s="3" t="s">
        <v>30</v>
      </c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  <c r="AZ5160" s="3"/>
      <c r="BA5160" s="3"/>
      <c r="BB5160" s="3"/>
      <c r="BC5160" s="3"/>
      <c r="BD5160" s="3"/>
      <c r="BE5160" s="3"/>
      <c r="BF5160" s="3"/>
      <c r="BG5160" s="3"/>
      <c r="BH5160" s="3"/>
      <c r="BI5160" s="3"/>
      <c r="BJ5160" s="3"/>
    </row>
    <row r="5161" customFormat="false" ht="15.75" hidden="false" customHeight="false" outlineLevel="0" collapsed="false">
      <c r="A5161" s="3" t="n">
        <v>5160</v>
      </c>
      <c r="B5161" s="3" t="s">
        <v>15105</v>
      </c>
      <c r="C5161" s="3" t="s">
        <v>15106</v>
      </c>
      <c r="D5161" s="3" t="n">
        <v>1</v>
      </c>
      <c r="E5161" s="3" t="n">
        <v>1.1356127</v>
      </c>
      <c r="F5161" s="3" t="n">
        <v>9</v>
      </c>
      <c r="G5161" s="3" t="n">
        <v>9</v>
      </c>
      <c r="H5161" s="3" t="n">
        <v>5</v>
      </c>
      <c r="I5161" s="3" t="n">
        <v>5</v>
      </c>
      <c r="J5161" s="3" t="n">
        <v>17</v>
      </c>
      <c r="K5161" s="3" t="n">
        <v>17</v>
      </c>
      <c r="L5161" s="3" t="n">
        <v>0</v>
      </c>
      <c r="M5161" s="3" t="n">
        <v>0</v>
      </c>
      <c r="N5161" s="3" t="n">
        <v>-1</v>
      </c>
      <c r="O5161" s="3" t="n">
        <v>0</v>
      </c>
      <c r="P5161" s="3" t="n">
        <v>9.1</v>
      </c>
      <c r="Q5161" s="3" t="n">
        <v>24.2</v>
      </c>
      <c r="R5161" s="3" t="s">
        <v>15107</v>
      </c>
      <c r="S5161" s="4" t="n">
        <v>45747.0197916667</v>
      </c>
      <c r="T5161" s="3" t="s">
        <v>65</v>
      </c>
      <c r="U5161" s="3" t="s">
        <v>65</v>
      </c>
      <c r="V5161" s="3" t="n">
        <v>0</v>
      </c>
      <c r="W5161" s="3" t="n">
        <v>1</v>
      </c>
      <c r="X5161" s="3" t="n">
        <v>0</v>
      </c>
      <c r="Y5161" s="3" t="s">
        <v>30</v>
      </c>
      <c r="Z5161" s="3" t="s">
        <v>30</v>
      </c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3"/>
      <c r="BB5161" s="3"/>
      <c r="BC5161" s="3"/>
      <c r="BD5161" s="3"/>
      <c r="BE5161" s="3"/>
      <c r="BF5161" s="3"/>
      <c r="BG5161" s="3"/>
      <c r="BH5161" s="3"/>
      <c r="BI5161" s="3"/>
      <c r="BJ5161" s="3"/>
    </row>
    <row r="5162" customFormat="false" ht="15.75" hidden="false" customHeight="false" outlineLevel="0" collapsed="false">
      <c r="A5162" s="3" t="n">
        <v>5161</v>
      </c>
      <c r="B5162" s="3" t="s">
        <v>15108</v>
      </c>
      <c r="C5162" s="3" t="s">
        <v>15109</v>
      </c>
      <c r="D5162" s="3" t="n">
        <v>1</v>
      </c>
      <c r="E5162" s="3" t="n">
        <v>3.9656676</v>
      </c>
      <c r="F5162" s="3" t="n">
        <v>74</v>
      </c>
      <c r="G5162" s="3" t="n">
        <v>74</v>
      </c>
      <c r="H5162" s="3" t="n">
        <v>14</v>
      </c>
      <c r="I5162" s="3" t="n">
        <v>14</v>
      </c>
      <c r="J5162" s="3" t="n">
        <v>85</v>
      </c>
      <c r="K5162" s="3" t="n">
        <v>85</v>
      </c>
      <c r="L5162" s="3" t="n">
        <v>4</v>
      </c>
      <c r="M5162" s="3" t="n">
        <v>4</v>
      </c>
      <c r="N5162" s="3" t="n">
        <v>0</v>
      </c>
      <c r="O5162" s="3" t="n">
        <v>-1</v>
      </c>
      <c r="P5162" s="3" t="n">
        <v>9.1</v>
      </c>
      <c r="Q5162" s="3" t="n">
        <v>24.2</v>
      </c>
      <c r="R5162" s="3" t="s">
        <v>15110</v>
      </c>
      <c r="S5162" s="4" t="n">
        <v>45747.0199189815</v>
      </c>
      <c r="T5162" s="3" t="s">
        <v>256</v>
      </c>
      <c r="U5162" s="3" t="s">
        <v>256</v>
      </c>
      <c r="V5162" s="3" t="n">
        <v>1</v>
      </c>
      <c r="W5162" s="3" t="n">
        <v>0</v>
      </c>
      <c r="X5162" s="3" t="n">
        <v>0</v>
      </c>
      <c r="Y5162" s="3" t="s">
        <v>30</v>
      </c>
      <c r="Z5162" s="3" t="s">
        <v>30</v>
      </c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  <c r="BD5162" s="3"/>
      <c r="BE5162" s="3"/>
      <c r="BF5162" s="3"/>
      <c r="BG5162" s="3"/>
      <c r="BH5162" s="3"/>
      <c r="BI5162" s="3"/>
      <c r="BJ5162" s="3"/>
    </row>
    <row r="5163" customFormat="false" ht="15.75" hidden="false" customHeight="false" outlineLevel="0" collapsed="false">
      <c r="A5163" s="3" t="n">
        <v>5162</v>
      </c>
      <c r="B5163" s="3" t="s">
        <v>15111</v>
      </c>
      <c r="C5163" s="3" t="s">
        <v>15112</v>
      </c>
      <c r="D5163" s="3" t="n">
        <v>1</v>
      </c>
      <c r="E5163" s="3" t="n">
        <v>22.6576245</v>
      </c>
      <c r="F5163" s="3" t="n">
        <v>319</v>
      </c>
      <c r="G5163" s="3" t="n">
        <v>319</v>
      </c>
      <c r="H5163" s="3" t="n">
        <v>19</v>
      </c>
      <c r="I5163" s="3" t="n">
        <v>19</v>
      </c>
      <c r="J5163" s="3" t="n">
        <v>418</v>
      </c>
      <c r="K5163" s="3" t="n">
        <v>418</v>
      </c>
      <c r="L5163" s="3" t="n">
        <v>17</v>
      </c>
      <c r="M5163" s="3" t="n">
        <v>17</v>
      </c>
      <c r="N5163" s="3" t="n">
        <v>-1</v>
      </c>
      <c r="O5163" s="3" t="n">
        <v>11</v>
      </c>
      <c r="P5163" s="3" t="n">
        <v>9.1</v>
      </c>
      <c r="Q5163" s="3" t="n">
        <v>24.2</v>
      </c>
      <c r="R5163" s="3" t="s">
        <v>15113</v>
      </c>
      <c r="S5163" s="4" t="n">
        <v>45747.0202893519</v>
      </c>
      <c r="T5163" s="3" t="s">
        <v>256</v>
      </c>
      <c r="U5163" s="3" t="s">
        <v>256</v>
      </c>
      <c r="V5163" s="3" t="n">
        <v>0</v>
      </c>
      <c r="W5163" s="3" t="n">
        <v>1</v>
      </c>
      <c r="X5163" s="3" t="n">
        <v>0</v>
      </c>
      <c r="Y5163" s="3" t="s">
        <v>30</v>
      </c>
      <c r="Z5163" s="3" t="s">
        <v>30</v>
      </c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  <c r="AZ5163" s="3"/>
      <c r="BA5163" s="3"/>
      <c r="BB5163" s="3"/>
      <c r="BC5163" s="3"/>
      <c r="BD5163" s="3"/>
      <c r="BE5163" s="3"/>
      <c r="BF5163" s="3"/>
      <c r="BG5163" s="3"/>
      <c r="BH5163" s="3"/>
      <c r="BI5163" s="3"/>
      <c r="BJ5163" s="3"/>
    </row>
    <row r="5164" customFormat="false" ht="15.75" hidden="false" customHeight="false" outlineLevel="0" collapsed="false">
      <c r="A5164" s="3" t="n">
        <v>5163</v>
      </c>
      <c r="B5164" s="3" t="s">
        <v>15114</v>
      </c>
      <c r="C5164" s="3" t="s">
        <v>15115</v>
      </c>
      <c r="D5164" s="3" t="n">
        <v>1</v>
      </c>
      <c r="E5164" s="3" t="n">
        <v>1.9238119</v>
      </c>
      <c r="F5164" s="3" t="n">
        <v>99</v>
      </c>
      <c r="G5164" s="3" t="n">
        <v>99</v>
      </c>
      <c r="H5164" s="3" t="n">
        <v>9</v>
      </c>
      <c r="I5164" s="3" t="n">
        <v>9</v>
      </c>
      <c r="J5164" s="3" t="n">
        <v>120</v>
      </c>
      <c r="K5164" s="3" t="n">
        <v>120</v>
      </c>
      <c r="L5164" s="3" t="n">
        <v>8</v>
      </c>
      <c r="M5164" s="3" t="n">
        <v>8</v>
      </c>
      <c r="N5164" s="3" t="n">
        <v>0</v>
      </c>
      <c r="O5164" s="3" t="n">
        <v>-1</v>
      </c>
      <c r="P5164" s="3" t="n">
        <v>8.7</v>
      </c>
      <c r="Q5164" s="3" t="n">
        <v>24.2</v>
      </c>
      <c r="R5164" s="3" t="s">
        <v>15116</v>
      </c>
      <c r="S5164" s="4" t="n">
        <v>45747.0204282407</v>
      </c>
      <c r="T5164" s="3" t="s">
        <v>256</v>
      </c>
      <c r="U5164" s="3" t="s">
        <v>256</v>
      </c>
      <c r="V5164" s="3" t="n">
        <v>1</v>
      </c>
      <c r="W5164" s="3" t="n">
        <v>0</v>
      </c>
      <c r="X5164" s="3" t="n">
        <v>0</v>
      </c>
      <c r="Y5164" s="3" t="s">
        <v>30</v>
      </c>
      <c r="Z5164" s="3" t="s">
        <v>30</v>
      </c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  <c r="AZ5164" s="3"/>
      <c r="BA5164" s="3"/>
      <c r="BB5164" s="3"/>
      <c r="BC5164" s="3"/>
      <c r="BD5164" s="3"/>
      <c r="BE5164" s="3"/>
      <c r="BF5164" s="3"/>
      <c r="BG5164" s="3"/>
      <c r="BH5164" s="3"/>
      <c r="BI5164" s="3"/>
      <c r="BJ5164" s="3"/>
    </row>
    <row r="5165" customFormat="false" ht="15.75" hidden="false" customHeight="false" outlineLevel="0" collapsed="false">
      <c r="A5165" s="3" t="n">
        <v>5164</v>
      </c>
      <c r="B5165" s="3" t="s">
        <v>15117</v>
      </c>
      <c r="C5165" s="3" t="s">
        <v>15118</v>
      </c>
      <c r="D5165" s="3" t="n">
        <v>1</v>
      </c>
      <c r="E5165" s="3" t="n">
        <v>3.0562533</v>
      </c>
      <c r="F5165" s="3" t="n">
        <v>81</v>
      </c>
      <c r="G5165" s="3" t="n">
        <v>81</v>
      </c>
      <c r="H5165" s="3" t="n">
        <v>13</v>
      </c>
      <c r="I5165" s="3" t="n">
        <v>13</v>
      </c>
      <c r="J5165" s="3" t="n">
        <v>114</v>
      </c>
      <c r="K5165" s="3" t="n">
        <v>114</v>
      </c>
      <c r="L5165" s="3" t="n">
        <v>4</v>
      </c>
      <c r="M5165" s="3" t="n">
        <v>4</v>
      </c>
      <c r="N5165" s="3" t="n">
        <v>-1</v>
      </c>
      <c r="O5165" s="3" t="n">
        <v>-1</v>
      </c>
      <c r="P5165" s="3" t="n">
        <v>9.1</v>
      </c>
      <c r="Q5165" s="3" t="n">
        <v>24.2</v>
      </c>
      <c r="R5165" s="3" t="s">
        <v>15119</v>
      </c>
      <c r="S5165" s="4" t="n">
        <v>45747.0205671296</v>
      </c>
      <c r="T5165" s="3" t="s">
        <v>37</v>
      </c>
      <c r="U5165" s="3" t="s">
        <v>37</v>
      </c>
      <c r="V5165" s="3" t="n">
        <v>0</v>
      </c>
      <c r="W5165" s="3" t="n">
        <v>0</v>
      </c>
      <c r="X5165" s="3" t="n">
        <v>0</v>
      </c>
      <c r="Y5165" s="3" t="s">
        <v>30</v>
      </c>
      <c r="Z5165" s="3" t="s">
        <v>30</v>
      </c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3"/>
      <c r="BB5165" s="3"/>
      <c r="BC5165" s="3"/>
      <c r="BD5165" s="3"/>
      <c r="BE5165" s="3"/>
      <c r="BF5165" s="3"/>
      <c r="BG5165" s="3"/>
      <c r="BH5165" s="3"/>
      <c r="BI5165" s="3"/>
      <c r="BJ5165" s="3"/>
    </row>
    <row r="5166" customFormat="false" ht="15.75" hidden="false" customHeight="false" outlineLevel="0" collapsed="false">
      <c r="A5166" s="3" t="n">
        <v>5165</v>
      </c>
      <c r="B5166" s="3" t="s">
        <v>15120</v>
      </c>
      <c r="C5166" s="3" t="s">
        <v>15121</v>
      </c>
      <c r="D5166" s="3" t="n">
        <v>1</v>
      </c>
      <c r="E5166" s="3" t="n">
        <v>1.7144114</v>
      </c>
      <c r="F5166" s="3" t="n">
        <v>38</v>
      </c>
      <c r="G5166" s="3" t="n">
        <v>38</v>
      </c>
      <c r="H5166" s="3" t="n">
        <v>10</v>
      </c>
      <c r="I5166" s="3" t="n">
        <v>10</v>
      </c>
      <c r="J5166" s="3" t="n">
        <v>64</v>
      </c>
      <c r="K5166" s="3" t="n">
        <v>64</v>
      </c>
      <c r="L5166" s="3" t="n">
        <v>5</v>
      </c>
      <c r="M5166" s="3" t="n">
        <v>5</v>
      </c>
      <c r="N5166" s="3" t="n">
        <v>16</v>
      </c>
      <c r="O5166" s="3" t="n">
        <v>-1</v>
      </c>
      <c r="P5166" s="3" t="n">
        <v>8.6</v>
      </c>
      <c r="Q5166" s="3" t="n">
        <v>24.2</v>
      </c>
      <c r="R5166" s="3" t="s">
        <v>15122</v>
      </c>
      <c r="S5166" s="4" t="n">
        <v>45747.0207407407</v>
      </c>
      <c r="T5166" s="3" t="s">
        <v>232</v>
      </c>
      <c r="U5166" s="3" t="s">
        <v>232</v>
      </c>
      <c r="V5166" s="3" t="n">
        <v>1</v>
      </c>
      <c r="W5166" s="3" t="n">
        <v>0</v>
      </c>
      <c r="X5166" s="3" t="n">
        <v>0</v>
      </c>
      <c r="Y5166" s="3" t="s">
        <v>30</v>
      </c>
      <c r="Z5166" s="3" t="s">
        <v>30</v>
      </c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  <c r="AZ5166" s="3"/>
      <c r="BA5166" s="3"/>
      <c r="BB5166" s="3"/>
      <c r="BC5166" s="3"/>
      <c r="BD5166" s="3"/>
      <c r="BE5166" s="3"/>
      <c r="BF5166" s="3"/>
      <c r="BG5166" s="3"/>
      <c r="BH5166" s="3"/>
      <c r="BI5166" s="3"/>
      <c r="BJ5166" s="3"/>
    </row>
    <row r="5167" customFormat="false" ht="15.75" hidden="false" customHeight="false" outlineLevel="0" collapsed="false">
      <c r="A5167" s="3" t="n">
        <v>5166</v>
      </c>
      <c r="B5167" s="3" t="s">
        <v>15123</v>
      </c>
      <c r="C5167" s="3" t="s">
        <v>15124</v>
      </c>
      <c r="D5167" s="3" t="n">
        <v>1</v>
      </c>
      <c r="E5167" s="3" t="n">
        <v>1.582452</v>
      </c>
      <c r="F5167" s="3" t="n">
        <v>38</v>
      </c>
      <c r="G5167" s="3" t="n">
        <v>38</v>
      </c>
      <c r="H5167" s="3" t="n">
        <v>10</v>
      </c>
      <c r="I5167" s="3" t="n">
        <v>10</v>
      </c>
      <c r="J5167" s="3" t="n">
        <v>64</v>
      </c>
      <c r="K5167" s="3" t="n">
        <v>64</v>
      </c>
      <c r="L5167" s="3" t="n">
        <v>5</v>
      </c>
      <c r="M5167" s="3" t="n">
        <v>5</v>
      </c>
      <c r="N5167" s="3" t="n">
        <v>16</v>
      </c>
      <c r="O5167" s="3" t="n">
        <v>-1</v>
      </c>
      <c r="P5167" s="3" t="n">
        <v>9.3</v>
      </c>
      <c r="Q5167" s="3" t="n">
        <v>24.2</v>
      </c>
      <c r="R5167" s="3" t="s">
        <v>15125</v>
      </c>
      <c r="S5167" s="4" t="n">
        <v>45747.0208912037</v>
      </c>
      <c r="T5167" s="3" t="s">
        <v>232</v>
      </c>
      <c r="U5167" s="3" t="s">
        <v>232</v>
      </c>
      <c r="V5167" s="3" t="n">
        <v>1</v>
      </c>
      <c r="W5167" s="3" t="n">
        <v>0</v>
      </c>
      <c r="X5167" s="3" t="n">
        <v>0</v>
      </c>
      <c r="Y5167" s="3" t="s">
        <v>30</v>
      </c>
      <c r="Z5167" s="3" t="s">
        <v>30</v>
      </c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3"/>
      <c r="BB5167" s="3"/>
      <c r="BC5167" s="3"/>
      <c r="BD5167" s="3"/>
      <c r="BE5167" s="3"/>
      <c r="BF5167" s="3"/>
      <c r="BG5167" s="3"/>
      <c r="BH5167" s="3"/>
      <c r="BI5167" s="3"/>
      <c r="BJ5167" s="3"/>
    </row>
    <row r="5168" customFormat="false" ht="15.75" hidden="false" customHeight="false" outlineLevel="0" collapsed="false">
      <c r="A5168" s="3" t="n">
        <v>5167</v>
      </c>
      <c r="B5168" s="3" t="s">
        <v>15126</v>
      </c>
      <c r="C5168" s="3" t="s">
        <v>15127</v>
      </c>
      <c r="D5168" s="3" t="n">
        <v>1</v>
      </c>
      <c r="E5168" s="3" t="n">
        <v>13.7697717</v>
      </c>
      <c r="F5168" s="3" t="n">
        <v>213</v>
      </c>
      <c r="G5168" s="3" t="n">
        <v>213</v>
      </c>
      <c r="H5168" s="3" t="n">
        <v>26</v>
      </c>
      <c r="I5168" s="3" t="n">
        <v>26</v>
      </c>
      <c r="J5168" s="3" t="n">
        <v>291</v>
      </c>
      <c r="K5168" s="3" t="n">
        <v>291</v>
      </c>
      <c r="L5168" s="3" t="n">
        <v>11</v>
      </c>
      <c r="M5168" s="3" t="n">
        <v>11</v>
      </c>
      <c r="N5168" s="3" t="n">
        <v>-1</v>
      </c>
      <c r="O5168" s="3" t="n">
        <v>-1</v>
      </c>
      <c r="P5168" s="3" t="n">
        <v>9.1</v>
      </c>
      <c r="Q5168" s="3" t="n">
        <v>24.2</v>
      </c>
      <c r="R5168" s="3" t="s">
        <v>15128</v>
      </c>
      <c r="S5168" s="4" t="n">
        <v>45747.0211342593</v>
      </c>
      <c r="T5168" s="3" t="s">
        <v>246</v>
      </c>
      <c r="U5168" s="3" t="s">
        <v>246</v>
      </c>
      <c r="V5168" s="3" t="n">
        <v>0</v>
      </c>
      <c r="W5168" s="3" t="n">
        <v>0</v>
      </c>
      <c r="X5168" s="3" t="n">
        <v>0</v>
      </c>
      <c r="Y5168" s="3" t="s">
        <v>30</v>
      </c>
      <c r="Z5168" s="3" t="s">
        <v>30</v>
      </c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  <c r="AZ5168" s="3"/>
      <c r="BA5168" s="3"/>
      <c r="BB5168" s="3"/>
      <c r="BC5168" s="3"/>
      <c r="BD5168" s="3"/>
      <c r="BE5168" s="3"/>
      <c r="BF5168" s="3"/>
      <c r="BG5168" s="3"/>
      <c r="BH5168" s="3"/>
      <c r="BI5168" s="3"/>
      <c r="BJ5168" s="3"/>
    </row>
    <row r="5169" customFormat="false" ht="15.75" hidden="false" customHeight="false" outlineLevel="0" collapsed="false">
      <c r="A5169" s="3" t="n">
        <v>5168</v>
      </c>
      <c r="B5169" s="3" t="s">
        <v>15129</v>
      </c>
      <c r="C5169" s="3" t="s">
        <v>15130</v>
      </c>
      <c r="D5169" s="3" t="n">
        <v>1</v>
      </c>
      <c r="E5169" s="3" t="n">
        <v>5.6486792</v>
      </c>
      <c r="F5169" s="3" t="n">
        <v>97</v>
      </c>
      <c r="G5169" s="3" t="n">
        <v>97</v>
      </c>
      <c r="H5169" s="3" t="n">
        <v>19</v>
      </c>
      <c r="I5169" s="3" t="n">
        <v>19</v>
      </c>
      <c r="J5169" s="3" t="n">
        <v>119</v>
      </c>
      <c r="K5169" s="3" t="n">
        <v>119</v>
      </c>
      <c r="L5169" s="3" t="n">
        <v>11</v>
      </c>
      <c r="M5169" s="3" t="n">
        <v>11</v>
      </c>
      <c r="N5169" s="3" t="n">
        <v>-1</v>
      </c>
      <c r="O5169" s="3" t="n">
        <v>-1</v>
      </c>
      <c r="P5169" s="3" t="n">
        <v>8.8</v>
      </c>
      <c r="Q5169" s="3" t="n">
        <v>24.2</v>
      </c>
      <c r="R5169" s="3" t="s">
        <v>15131</v>
      </c>
      <c r="S5169" s="4" t="n">
        <v>45747.0213425926</v>
      </c>
      <c r="T5169" s="3" t="s">
        <v>256</v>
      </c>
      <c r="U5169" s="3" t="s">
        <v>256</v>
      </c>
      <c r="V5169" s="3" t="n">
        <v>0</v>
      </c>
      <c r="W5169" s="3" t="n">
        <v>0</v>
      </c>
      <c r="X5169" s="3" t="n">
        <v>0</v>
      </c>
      <c r="Y5169" s="3" t="s">
        <v>30</v>
      </c>
      <c r="Z5169" s="3" t="s">
        <v>30</v>
      </c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/>
      <c r="BB5169" s="3"/>
      <c r="BC5169" s="3"/>
      <c r="BD5169" s="3"/>
      <c r="BE5169" s="3"/>
      <c r="BF5169" s="3"/>
      <c r="BG5169" s="3"/>
      <c r="BH5169" s="3"/>
      <c r="BI5169" s="3"/>
      <c r="BJ5169" s="3"/>
    </row>
    <row r="5170" customFormat="false" ht="15.75" hidden="false" customHeight="false" outlineLevel="0" collapsed="false">
      <c r="A5170" s="3" t="n">
        <v>5169</v>
      </c>
      <c r="B5170" s="3" t="s">
        <v>15132</v>
      </c>
      <c r="C5170" s="3" t="s">
        <v>15133</v>
      </c>
      <c r="D5170" s="3" t="n">
        <v>1</v>
      </c>
      <c r="E5170" s="3" t="n">
        <v>17.0928231</v>
      </c>
      <c r="F5170" s="3" t="n">
        <v>25</v>
      </c>
      <c r="G5170" s="3" t="n">
        <v>25</v>
      </c>
      <c r="H5170" s="3" t="n">
        <v>10</v>
      </c>
      <c r="I5170" s="3" t="n">
        <v>10</v>
      </c>
      <c r="J5170" s="3" t="n">
        <v>37</v>
      </c>
      <c r="K5170" s="3" t="n">
        <v>37</v>
      </c>
      <c r="L5170" s="3" t="n">
        <v>3</v>
      </c>
      <c r="M5170" s="3" t="n">
        <v>3</v>
      </c>
      <c r="N5170" s="3" t="n">
        <v>-1</v>
      </c>
      <c r="O5170" s="3" t="n">
        <v>-1</v>
      </c>
      <c r="P5170" s="3" t="n">
        <v>9.1</v>
      </c>
      <c r="Q5170" s="3" t="n">
        <v>24.2</v>
      </c>
      <c r="R5170" s="3" t="s">
        <v>15134</v>
      </c>
      <c r="S5170" s="4" t="n">
        <v>45747.0219328704</v>
      </c>
      <c r="T5170" s="3" t="s">
        <v>256</v>
      </c>
      <c r="U5170" s="3" t="s">
        <v>256</v>
      </c>
      <c r="V5170" s="3" t="n">
        <v>0</v>
      </c>
      <c r="W5170" s="3" t="n">
        <v>0</v>
      </c>
      <c r="X5170" s="3" t="n">
        <v>0</v>
      </c>
      <c r="Y5170" s="3" t="s">
        <v>30</v>
      </c>
      <c r="Z5170" s="3" t="s">
        <v>30</v>
      </c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/>
      <c r="BB5170" s="3"/>
      <c r="BC5170" s="3"/>
      <c r="BD5170" s="3"/>
      <c r="BE5170" s="3"/>
      <c r="BF5170" s="3"/>
      <c r="BG5170" s="3"/>
      <c r="BH5170" s="3"/>
      <c r="BI5170" s="3"/>
      <c r="BJ5170" s="3"/>
    </row>
    <row r="5171" customFormat="false" ht="15.75" hidden="false" customHeight="false" outlineLevel="0" collapsed="false">
      <c r="A5171" s="3" t="n">
        <v>5170</v>
      </c>
      <c r="B5171" s="3" t="s">
        <v>15135</v>
      </c>
      <c r="C5171" s="3" t="s">
        <v>15136</v>
      </c>
      <c r="D5171" s="3" t="n">
        <v>1</v>
      </c>
      <c r="E5171" s="3" t="n">
        <v>2.4913019</v>
      </c>
      <c r="F5171" s="3" t="n">
        <v>22</v>
      </c>
      <c r="G5171" s="3" t="n">
        <v>22</v>
      </c>
      <c r="H5171" s="3" t="n">
        <v>12</v>
      </c>
      <c r="I5171" s="3" t="n">
        <v>12</v>
      </c>
      <c r="J5171" s="3" t="n">
        <v>25</v>
      </c>
      <c r="K5171" s="3" t="n">
        <v>25</v>
      </c>
      <c r="L5171" s="3" t="n">
        <v>3</v>
      </c>
      <c r="M5171" s="3" t="n">
        <v>3</v>
      </c>
      <c r="N5171" s="3" t="n">
        <v>25</v>
      </c>
      <c r="O5171" s="3" t="n">
        <v>-1</v>
      </c>
      <c r="P5171" s="3" t="n">
        <v>8.7</v>
      </c>
      <c r="Q5171" s="3" t="n">
        <v>24.2</v>
      </c>
      <c r="R5171" s="3" t="s">
        <v>15137</v>
      </c>
      <c r="S5171" s="4" t="n">
        <v>45747.0221759259</v>
      </c>
      <c r="T5171" s="3" t="s">
        <v>37</v>
      </c>
      <c r="U5171" s="3" t="s">
        <v>37</v>
      </c>
      <c r="V5171" s="3" t="n">
        <v>1</v>
      </c>
      <c r="W5171" s="3" t="n">
        <v>0</v>
      </c>
      <c r="X5171" s="3" t="n">
        <v>0</v>
      </c>
      <c r="Y5171" s="3" t="s">
        <v>30</v>
      </c>
      <c r="Z5171" s="3" t="s">
        <v>30</v>
      </c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3"/>
      <c r="BB5171" s="3"/>
      <c r="BC5171" s="3"/>
      <c r="BD5171" s="3"/>
      <c r="BE5171" s="3"/>
      <c r="BF5171" s="3"/>
      <c r="BG5171" s="3"/>
      <c r="BH5171" s="3"/>
      <c r="BI5171" s="3"/>
      <c r="BJ5171" s="3"/>
    </row>
    <row r="5172" customFormat="false" ht="15.75" hidden="false" customHeight="false" outlineLevel="0" collapsed="false">
      <c r="A5172" s="3" t="n">
        <v>5171</v>
      </c>
      <c r="B5172" s="3" t="s">
        <v>15138</v>
      </c>
      <c r="C5172" s="3" t="s">
        <v>15139</v>
      </c>
      <c r="D5172" s="3" t="n">
        <v>1</v>
      </c>
      <c r="E5172" s="3" t="n">
        <v>1.2941165</v>
      </c>
      <c r="F5172" s="3" t="n">
        <v>10</v>
      </c>
      <c r="G5172" s="3" t="n">
        <v>10</v>
      </c>
      <c r="H5172" s="3" t="n">
        <v>2</v>
      </c>
      <c r="I5172" s="3" t="n">
        <v>2</v>
      </c>
      <c r="J5172" s="3" t="n">
        <v>11</v>
      </c>
      <c r="K5172" s="3" t="n">
        <v>11</v>
      </c>
      <c r="L5172" s="3" t="n">
        <v>5</v>
      </c>
      <c r="M5172" s="3" t="n">
        <v>5</v>
      </c>
      <c r="N5172" s="3" t="n">
        <v>-1</v>
      </c>
      <c r="O5172" s="3" t="n">
        <v>-1</v>
      </c>
      <c r="P5172" s="3" t="n">
        <v>9.3</v>
      </c>
      <c r="Q5172" s="3" t="n">
        <v>24.2</v>
      </c>
      <c r="R5172" s="3" t="s">
        <v>15140</v>
      </c>
      <c r="S5172" s="4" t="n">
        <v>45747.0222685185</v>
      </c>
      <c r="T5172" s="3" t="s">
        <v>29</v>
      </c>
      <c r="U5172" s="3" t="s">
        <v>29</v>
      </c>
      <c r="V5172" s="3" t="n">
        <v>0</v>
      </c>
      <c r="W5172" s="3" t="n">
        <v>0</v>
      </c>
      <c r="X5172" s="3" t="n">
        <v>0</v>
      </c>
      <c r="Y5172" s="3" t="s">
        <v>30</v>
      </c>
      <c r="Z5172" s="3" t="s">
        <v>30</v>
      </c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  <c r="AZ5172" s="3"/>
      <c r="BA5172" s="3"/>
      <c r="BB5172" s="3"/>
      <c r="BC5172" s="3"/>
      <c r="BD5172" s="3"/>
      <c r="BE5172" s="3"/>
      <c r="BF5172" s="3"/>
      <c r="BG5172" s="3"/>
      <c r="BH5172" s="3"/>
      <c r="BI5172" s="3"/>
      <c r="BJ5172" s="3"/>
    </row>
    <row r="5173" customFormat="false" ht="15.75" hidden="false" customHeight="false" outlineLevel="0" collapsed="false">
      <c r="A5173" s="3" t="n">
        <v>5172</v>
      </c>
      <c r="B5173" s="3" t="s">
        <v>15141</v>
      </c>
      <c r="C5173" s="3" t="s">
        <v>15142</v>
      </c>
      <c r="D5173" s="3" t="n">
        <v>1</v>
      </c>
      <c r="E5173" s="3" t="n">
        <v>1.3989704</v>
      </c>
      <c r="F5173" s="3" t="n">
        <v>23</v>
      </c>
      <c r="G5173" s="3" t="n">
        <v>23</v>
      </c>
      <c r="H5173" s="3" t="n">
        <v>7</v>
      </c>
      <c r="I5173" s="3" t="n">
        <v>7</v>
      </c>
      <c r="J5173" s="3" t="n">
        <v>20</v>
      </c>
      <c r="K5173" s="3" t="n">
        <v>20</v>
      </c>
      <c r="L5173" s="3" t="n">
        <v>2</v>
      </c>
      <c r="M5173" s="3" t="n">
        <v>2</v>
      </c>
      <c r="N5173" s="3" t="n">
        <v>-1</v>
      </c>
      <c r="O5173" s="3" t="n">
        <v>-1</v>
      </c>
      <c r="P5173" s="3" t="n">
        <v>9.3</v>
      </c>
      <c r="Q5173" s="3" t="n">
        <v>24.2</v>
      </c>
      <c r="R5173" s="3" t="s">
        <v>15143</v>
      </c>
      <c r="S5173" s="4" t="n">
        <v>45747.022337963</v>
      </c>
      <c r="T5173" s="3" t="s">
        <v>29</v>
      </c>
      <c r="U5173" s="3" t="s">
        <v>29</v>
      </c>
      <c r="V5173" s="3" t="n">
        <v>0</v>
      </c>
      <c r="W5173" s="3" t="n">
        <v>0</v>
      </c>
      <c r="X5173" s="3" t="n">
        <v>0</v>
      </c>
      <c r="Y5173" s="3" t="s">
        <v>30</v>
      </c>
      <c r="Z5173" s="3" t="s">
        <v>30</v>
      </c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  <c r="AZ5173" s="3"/>
      <c r="BA5173" s="3"/>
      <c r="BB5173" s="3"/>
      <c r="BC5173" s="3"/>
      <c r="BD5173" s="3"/>
      <c r="BE5173" s="3"/>
      <c r="BF5173" s="3"/>
      <c r="BG5173" s="3"/>
      <c r="BH5173" s="3"/>
      <c r="BI5173" s="3"/>
      <c r="BJ5173" s="3"/>
    </row>
    <row r="5174" customFormat="false" ht="15.75" hidden="false" customHeight="false" outlineLevel="0" collapsed="false">
      <c r="A5174" s="3" t="n">
        <v>5173</v>
      </c>
      <c r="B5174" s="3" t="s">
        <v>15144</v>
      </c>
      <c r="C5174" s="3" t="s">
        <v>15145</v>
      </c>
      <c r="D5174" s="3" t="n">
        <v>1</v>
      </c>
      <c r="E5174" s="3" t="n">
        <v>4.3260349</v>
      </c>
      <c r="F5174" s="3" t="n">
        <v>35</v>
      </c>
      <c r="G5174" s="3" t="n">
        <v>35</v>
      </c>
      <c r="H5174" s="3" t="n">
        <v>12</v>
      </c>
      <c r="I5174" s="3" t="n">
        <v>12</v>
      </c>
      <c r="J5174" s="3" t="n">
        <v>49</v>
      </c>
      <c r="K5174" s="3" t="n">
        <v>49</v>
      </c>
      <c r="L5174" s="3" t="n">
        <v>2</v>
      </c>
      <c r="M5174" s="3" t="n">
        <v>2</v>
      </c>
      <c r="N5174" s="3" t="n">
        <v>4</v>
      </c>
      <c r="O5174" s="3" t="n">
        <v>-1</v>
      </c>
      <c r="P5174" s="3" t="n">
        <v>9.3</v>
      </c>
      <c r="Q5174" s="3" t="n">
        <v>24.2</v>
      </c>
      <c r="R5174" s="3" t="s">
        <v>15146</v>
      </c>
      <c r="S5174" s="4" t="n">
        <v>45747.0224884259</v>
      </c>
      <c r="T5174" s="3" t="s">
        <v>256</v>
      </c>
      <c r="U5174" s="3" t="s">
        <v>256</v>
      </c>
      <c r="V5174" s="3" t="n">
        <v>1</v>
      </c>
      <c r="W5174" s="3" t="n">
        <v>0</v>
      </c>
      <c r="X5174" s="3" t="n">
        <v>0</v>
      </c>
      <c r="Y5174" s="3" t="s">
        <v>30</v>
      </c>
      <c r="Z5174" s="3" t="s">
        <v>30</v>
      </c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  <c r="AZ5174" s="3"/>
      <c r="BA5174" s="3"/>
      <c r="BB5174" s="3"/>
      <c r="BC5174" s="3"/>
      <c r="BD5174" s="3"/>
      <c r="BE5174" s="3"/>
      <c r="BF5174" s="3"/>
      <c r="BG5174" s="3"/>
      <c r="BH5174" s="3"/>
      <c r="BI5174" s="3"/>
      <c r="BJ5174" s="3"/>
    </row>
    <row r="5175" customFormat="false" ht="15.75" hidden="false" customHeight="false" outlineLevel="0" collapsed="false">
      <c r="A5175" s="3" t="n">
        <v>5174</v>
      </c>
      <c r="B5175" s="3" t="s">
        <v>15147</v>
      </c>
      <c r="C5175" s="3" t="s">
        <v>15148</v>
      </c>
      <c r="D5175" s="3" t="n">
        <v>1</v>
      </c>
      <c r="E5175" s="3" t="n">
        <v>0.5576671</v>
      </c>
      <c r="F5175" s="3" t="n">
        <v>13</v>
      </c>
      <c r="G5175" s="3" t="n">
        <v>13</v>
      </c>
      <c r="H5175" s="3" t="n">
        <v>10</v>
      </c>
      <c r="I5175" s="3" t="n">
        <v>10</v>
      </c>
      <c r="J5175" s="3" t="n">
        <v>11</v>
      </c>
      <c r="K5175" s="3" t="n">
        <v>11</v>
      </c>
      <c r="L5175" s="3" t="n">
        <v>1</v>
      </c>
      <c r="M5175" s="3" t="n">
        <v>1</v>
      </c>
      <c r="N5175" s="3" t="n">
        <v>-1</v>
      </c>
      <c r="O5175" s="3" t="n">
        <v>-1</v>
      </c>
      <c r="P5175" s="3" t="n">
        <v>9.2</v>
      </c>
      <c r="Q5175" s="3" t="n">
        <v>24.2</v>
      </c>
      <c r="R5175" s="3" t="s">
        <v>15149</v>
      </c>
      <c r="S5175" s="4" t="n">
        <v>45747.0225694444</v>
      </c>
      <c r="T5175" s="3" t="s">
        <v>37</v>
      </c>
      <c r="U5175" s="3" t="s">
        <v>37</v>
      </c>
      <c r="V5175" s="3" t="n">
        <v>0</v>
      </c>
      <c r="W5175" s="3" t="n">
        <v>0</v>
      </c>
      <c r="X5175" s="3" t="n">
        <v>0</v>
      </c>
      <c r="Y5175" s="3" t="s">
        <v>30</v>
      </c>
      <c r="Z5175" s="3" t="s">
        <v>30</v>
      </c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3"/>
      <c r="BB5175" s="3"/>
      <c r="BC5175" s="3"/>
      <c r="BD5175" s="3"/>
      <c r="BE5175" s="3"/>
      <c r="BF5175" s="3"/>
      <c r="BG5175" s="3"/>
      <c r="BH5175" s="3"/>
      <c r="BI5175" s="3"/>
      <c r="BJ5175" s="3"/>
    </row>
    <row r="5176" customFormat="false" ht="15.75" hidden="false" customHeight="false" outlineLevel="0" collapsed="false">
      <c r="A5176" s="3" t="n">
        <v>5175</v>
      </c>
      <c r="B5176" s="3" t="s">
        <v>15150</v>
      </c>
      <c r="C5176" s="3" t="s">
        <v>15151</v>
      </c>
      <c r="D5176" s="3" t="n">
        <v>1</v>
      </c>
      <c r="E5176" s="3" t="n">
        <v>3.443685</v>
      </c>
      <c r="F5176" s="3" t="n">
        <v>31</v>
      </c>
      <c r="G5176" s="3" t="n">
        <v>31</v>
      </c>
      <c r="H5176" s="3" t="n">
        <v>8</v>
      </c>
      <c r="I5176" s="3" t="n">
        <v>8</v>
      </c>
      <c r="J5176" s="3" t="n">
        <v>38</v>
      </c>
      <c r="K5176" s="3" t="n">
        <v>38</v>
      </c>
      <c r="L5176" s="3" t="n">
        <v>5</v>
      </c>
      <c r="M5176" s="3" t="n">
        <v>5</v>
      </c>
      <c r="N5176" s="3" t="n">
        <v>-1</v>
      </c>
      <c r="O5176" s="3" t="n">
        <v>-1</v>
      </c>
      <c r="P5176" s="3" t="n">
        <v>9.2</v>
      </c>
      <c r="Q5176" s="3" t="n">
        <v>24.2</v>
      </c>
      <c r="R5176" s="3" t="s">
        <v>15152</v>
      </c>
      <c r="S5176" s="4" t="n">
        <v>45747.0228935185</v>
      </c>
      <c r="T5176" s="3" t="s">
        <v>256</v>
      </c>
      <c r="U5176" s="3" t="s">
        <v>256</v>
      </c>
      <c r="V5176" s="3" t="n">
        <v>0</v>
      </c>
      <c r="W5176" s="3" t="n">
        <v>0</v>
      </c>
      <c r="X5176" s="3" t="n">
        <v>0</v>
      </c>
      <c r="Y5176" s="3" t="s">
        <v>30</v>
      </c>
      <c r="Z5176" s="3" t="s">
        <v>30</v>
      </c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3"/>
      <c r="BB5176" s="3"/>
      <c r="BC5176" s="3"/>
      <c r="BD5176" s="3"/>
      <c r="BE5176" s="3"/>
      <c r="BF5176" s="3"/>
      <c r="BG5176" s="3"/>
      <c r="BH5176" s="3"/>
      <c r="BI5176" s="3"/>
      <c r="BJ5176" s="3"/>
    </row>
    <row r="5177" customFormat="false" ht="15.75" hidden="false" customHeight="false" outlineLevel="0" collapsed="false">
      <c r="A5177" s="3" t="n">
        <v>5176</v>
      </c>
      <c r="B5177" s="3" t="s">
        <v>15153</v>
      </c>
      <c r="C5177" s="3" t="s">
        <v>15154</v>
      </c>
      <c r="D5177" s="3" t="n">
        <v>1</v>
      </c>
      <c r="E5177" s="3" t="n">
        <v>124.2464664</v>
      </c>
      <c r="F5177" s="3" t="n">
        <v>4937</v>
      </c>
      <c r="G5177" s="3" t="n">
        <v>4937</v>
      </c>
      <c r="H5177" s="3" t="n">
        <v>32</v>
      </c>
      <c r="I5177" s="3" t="n">
        <v>32</v>
      </c>
      <c r="J5177" s="3" t="n">
        <v>6594</v>
      </c>
      <c r="K5177" s="3" t="n">
        <v>6594</v>
      </c>
      <c r="L5177" s="3" t="n">
        <v>787</v>
      </c>
      <c r="M5177" s="3" t="n">
        <v>787</v>
      </c>
      <c r="N5177" s="3" t="n">
        <v>-1</v>
      </c>
      <c r="O5177" s="3" t="n">
        <v>-1</v>
      </c>
      <c r="P5177" s="3" t="n">
        <v>9.2</v>
      </c>
      <c r="Q5177" s="3" t="n">
        <v>24.2</v>
      </c>
      <c r="R5177" s="3" t="s">
        <v>15155</v>
      </c>
      <c r="S5177" s="4" t="n">
        <v>45747.0263888889</v>
      </c>
      <c r="T5177" s="3" t="s">
        <v>29</v>
      </c>
      <c r="U5177" s="3" t="s">
        <v>29</v>
      </c>
      <c r="V5177" s="3" t="n">
        <v>0</v>
      </c>
      <c r="W5177" s="3" t="n">
        <v>0</v>
      </c>
      <c r="X5177" s="3" t="n">
        <v>0</v>
      </c>
      <c r="Y5177" s="3" t="s">
        <v>30</v>
      </c>
      <c r="Z5177" s="3" t="s">
        <v>30</v>
      </c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3"/>
      <c r="BB5177" s="3"/>
      <c r="BC5177" s="3"/>
      <c r="BD5177" s="3"/>
      <c r="BE5177" s="3"/>
      <c r="BF5177" s="3"/>
      <c r="BG5177" s="3"/>
      <c r="BH5177" s="3"/>
      <c r="BI5177" s="3"/>
      <c r="BJ5177" s="3"/>
    </row>
    <row r="5178" customFormat="false" ht="15.75" hidden="false" customHeight="false" outlineLevel="0" collapsed="false">
      <c r="A5178" s="3" t="n">
        <v>5177</v>
      </c>
      <c r="B5178" s="3" t="s">
        <v>15156</v>
      </c>
      <c r="C5178" s="3" t="s">
        <v>15157</v>
      </c>
      <c r="D5178" s="3" t="n">
        <v>1</v>
      </c>
      <c r="E5178" s="3" t="n">
        <v>0.4232917</v>
      </c>
      <c r="F5178" s="3" t="n">
        <v>15</v>
      </c>
      <c r="G5178" s="3" t="n">
        <v>15</v>
      </c>
      <c r="H5178" s="3" t="n">
        <v>12</v>
      </c>
      <c r="I5178" s="3" t="n">
        <v>12</v>
      </c>
      <c r="J5178" s="3" t="n">
        <v>11</v>
      </c>
      <c r="K5178" s="3" t="n">
        <v>11</v>
      </c>
      <c r="L5178" s="3" t="n">
        <v>1</v>
      </c>
      <c r="M5178" s="3" t="n">
        <v>1</v>
      </c>
      <c r="N5178" s="3" t="n">
        <v>-1</v>
      </c>
      <c r="O5178" s="3" t="n">
        <v>-1</v>
      </c>
      <c r="P5178" s="3" t="n">
        <v>9.2</v>
      </c>
      <c r="Q5178" s="3" t="n">
        <v>24.2</v>
      </c>
      <c r="R5178" s="3" t="s">
        <v>15158</v>
      </c>
      <c r="S5178" s="4" t="n">
        <v>45747.0266666667</v>
      </c>
      <c r="T5178" s="3" t="s">
        <v>37</v>
      </c>
      <c r="U5178" s="3" t="s">
        <v>37</v>
      </c>
      <c r="V5178" s="3" t="n">
        <v>0</v>
      </c>
      <c r="W5178" s="3" t="n">
        <v>0</v>
      </c>
      <c r="X5178" s="3" t="n">
        <v>0</v>
      </c>
      <c r="Y5178" s="3" t="s">
        <v>30</v>
      </c>
      <c r="Z5178" s="3" t="s">
        <v>30</v>
      </c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  <c r="AZ5178" s="3"/>
      <c r="BA5178" s="3"/>
      <c r="BB5178" s="3"/>
      <c r="BC5178" s="3"/>
      <c r="BD5178" s="3"/>
      <c r="BE5178" s="3"/>
      <c r="BF5178" s="3"/>
      <c r="BG5178" s="3"/>
      <c r="BH5178" s="3"/>
      <c r="BI5178" s="3"/>
      <c r="BJ5178" s="3"/>
    </row>
    <row r="5179" customFormat="false" ht="15.75" hidden="false" customHeight="false" outlineLevel="0" collapsed="false">
      <c r="A5179" s="3" t="n">
        <v>5178</v>
      </c>
      <c r="B5179" s="3" t="s">
        <v>15159</v>
      </c>
      <c r="C5179" s="3" t="s">
        <v>15160</v>
      </c>
      <c r="D5179" s="3" t="n">
        <v>1</v>
      </c>
      <c r="E5179" s="3" t="n">
        <v>13.7802932</v>
      </c>
      <c r="F5179" s="3" t="n">
        <v>17</v>
      </c>
      <c r="G5179" s="3" t="n">
        <v>17</v>
      </c>
      <c r="H5179" s="3" t="n">
        <v>8</v>
      </c>
      <c r="I5179" s="3" t="n">
        <v>8</v>
      </c>
      <c r="J5179" s="3" t="n">
        <v>31</v>
      </c>
      <c r="K5179" s="3" t="n">
        <v>31</v>
      </c>
      <c r="L5179" s="3" t="n">
        <v>7</v>
      </c>
      <c r="M5179" s="3" t="n">
        <v>7</v>
      </c>
      <c r="N5179" s="3" t="n">
        <v>15</v>
      </c>
      <c r="O5179" s="3" t="n">
        <v>-1</v>
      </c>
      <c r="P5179" s="3" t="n">
        <v>9.1</v>
      </c>
      <c r="Q5179" s="3" t="n">
        <v>24.2</v>
      </c>
      <c r="R5179" s="3" t="s">
        <v>15161</v>
      </c>
      <c r="S5179" s="4" t="n">
        <v>45747.0274189815</v>
      </c>
      <c r="T5179" s="3" t="s">
        <v>232</v>
      </c>
      <c r="U5179" s="3" t="s">
        <v>232</v>
      </c>
      <c r="V5179" s="3" t="n">
        <v>1</v>
      </c>
      <c r="W5179" s="3" t="n">
        <v>0</v>
      </c>
      <c r="X5179" s="3" t="n">
        <v>0</v>
      </c>
      <c r="Y5179" s="3" t="s">
        <v>30</v>
      </c>
      <c r="Z5179" s="3" t="s">
        <v>30</v>
      </c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  <c r="AZ5179" s="3"/>
      <c r="BA5179" s="3"/>
      <c r="BB5179" s="3"/>
      <c r="BC5179" s="3"/>
      <c r="BD5179" s="3"/>
      <c r="BE5179" s="3"/>
      <c r="BF5179" s="3"/>
      <c r="BG5179" s="3"/>
      <c r="BH5179" s="3"/>
      <c r="BI5179" s="3"/>
      <c r="BJ5179" s="3"/>
    </row>
    <row r="5180" customFormat="false" ht="15.75" hidden="false" customHeight="false" outlineLevel="0" collapsed="false">
      <c r="A5180" s="3" t="n">
        <v>5179</v>
      </c>
      <c r="B5180" s="3" t="s">
        <v>15162</v>
      </c>
      <c r="C5180" s="3" t="s">
        <v>15163</v>
      </c>
      <c r="D5180" s="3" t="n">
        <v>1</v>
      </c>
      <c r="E5180" s="3" t="n">
        <v>10.2072715</v>
      </c>
      <c r="F5180" s="3" t="n">
        <v>56</v>
      </c>
      <c r="G5180" s="3" t="n">
        <v>56</v>
      </c>
      <c r="H5180" s="3" t="n">
        <v>12</v>
      </c>
      <c r="I5180" s="3" t="n">
        <v>12</v>
      </c>
      <c r="J5180" s="3" t="n">
        <v>60</v>
      </c>
      <c r="K5180" s="3" t="n">
        <v>60</v>
      </c>
      <c r="L5180" s="3" t="n">
        <v>11</v>
      </c>
      <c r="M5180" s="3" t="n">
        <v>11</v>
      </c>
      <c r="N5180" s="3" t="n">
        <v>-1</v>
      </c>
      <c r="O5180" s="3" t="n">
        <v>-1</v>
      </c>
      <c r="P5180" s="3" t="n">
        <v>9.2</v>
      </c>
      <c r="Q5180" s="3" t="n">
        <v>24.2</v>
      </c>
      <c r="R5180" s="3" t="s">
        <v>15164</v>
      </c>
      <c r="S5180" s="4" t="n">
        <v>45747.0279282407</v>
      </c>
      <c r="T5180" s="3" t="s">
        <v>256</v>
      </c>
      <c r="U5180" s="3" t="s">
        <v>256</v>
      </c>
      <c r="V5180" s="3" t="n">
        <v>0</v>
      </c>
      <c r="W5180" s="3" t="n">
        <v>0</v>
      </c>
      <c r="X5180" s="3" t="n">
        <v>0</v>
      </c>
      <c r="Y5180" s="3" t="s">
        <v>30</v>
      </c>
      <c r="Z5180" s="3" t="s">
        <v>30</v>
      </c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3"/>
      <c r="BB5180" s="3"/>
      <c r="BC5180" s="3"/>
      <c r="BD5180" s="3"/>
      <c r="BE5180" s="3"/>
      <c r="BF5180" s="3"/>
      <c r="BG5180" s="3"/>
      <c r="BH5180" s="3"/>
      <c r="BI5180" s="3"/>
      <c r="BJ5180" s="3"/>
    </row>
    <row r="5181" customFormat="false" ht="15.75" hidden="false" customHeight="false" outlineLevel="0" collapsed="false">
      <c r="A5181" s="3" t="n">
        <v>5180</v>
      </c>
      <c r="B5181" s="3" t="s">
        <v>15165</v>
      </c>
      <c r="C5181" s="3" t="s">
        <v>15166</v>
      </c>
      <c r="D5181" s="3" t="n">
        <v>1</v>
      </c>
      <c r="E5181" s="3" t="n">
        <v>3.2814115</v>
      </c>
      <c r="F5181" s="3" t="n">
        <v>105</v>
      </c>
      <c r="G5181" s="3" t="n">
        <v>105</v>
      </c>
      <c r="H5181" s="3" t="n">
        <v>15</v>
      </c>
      <c r="I5181" s="3" t="n">
        <v>15</v>
      </c>
      <c r="J5181" s="3" t="n">
        <v>103</v>
      </c>
      <c r="K5181" s="3" t="n">
        <v>103</v>
      </c>
      <c r="L5181" s="3" t="n">
        <v>18</v>
      </c>
      <c r="M5181" s="3" t="n">
        <v>18</v>
      </c>
      <c r="N5181" s="3" t="n">
        <v>-1</v>
      </c>
      <c r="O5181" s="3" t="n">
        <v>-1</v>
      </c>
      <c r="P5181" s="3" t="n">
        <v>9.2</v>
      </c>
      <c r="Q5181" s="3" t="n">
        <v>24.2</v>
      </c>
      <c r="R5181" s="3" t="s">
        <v>15167</v>
      </c>
      <c r="S5181" s="4" t="n">
        <v>45747.0280902778</v>
      </c>
      <c r="T5181" s="3" t="s">
        <v>256</v>
      </c>
      <c r="U5181" s="3" t="s">
        <v>256</v>
      </c>
      <c r="V5181" s="3" t="n">
        <v>0</v>
      </c>
      <c r="W5181" s="3" t="n">
        <v>0</v>
      </c>
      <c r="X5181" s="3" t="n">
        <v>0</v>
      </c>
      <c r="Y5181" s="3" t="s">
        <v>30</v>
      </c>
      <c r="Z5181" s="3" t="s">
        <v>30</v>
      </c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/>
      <c r="BB5181" s="3"/>
      <c r="BC5181" s="3"/>
      <c r="BD5181" s="3"/>
      <c r="BE5181" s="3"/>
      <c r="BF5181" s="3"/>
      <c r="BG5181" s="3"/>
      <c r="BH5181" s="3"/>
      <c r="BI5181" s="3"/>
      <c r="BJ5181" s="3"/>
    </row>
    <row r="5182" customFormat="false" ht="15.75" hidden="false" customHeight="false" outlineLevel="0" collapsed="false">
      <c r="A5182" s="3" t="n">
        <v>5181</v>
      </c>
      <c r="B5182" s="3" t="s">
        <v>15168</v>
      </c>
      <c r="C5182" s="3" t="s">
        <v>15169</v>
      </c>
      <c r="D5182" s="3" t="n">
        <v>1</v>
      </c>
      <c r="E5182" s="3" t="n">
        <v>0.2106719</v>
      </c>
      <c r="F5182" s="3" t="n">
        <v>8</v>
      </c>
      <c r="G5182" s="3" t="n">
        <v>8</v>
      </c>
      <c r="H5182" s="3" t="n">
        <v>6</v>
      </c>
      <c r="I5182" s="3" t="n">
        <v>6</v>
      </c>
      <c r="J5182" s="3" t="n">
        <v>5</v>
      </c>
      <c r="K5182" s="3" t="n">
        <v>5</v>
      </c>
      <c r="L5182" s="3" t="n">
        <v>1</v>
      </c>
      <c r="M5182" s="3" t="n">
        <v>1</v>
      </c>
      <c r="N5182" s="3" t="n">
        <v>-1</v>
      </c>
      <c r="O5182" s="3" t="n">
        <v>-1</v>
      </c>
      <c r="P5182" s="3" t="n">
        <v>9.3</v>
      </c>
      <c r="Q5182" s="3" t="n">
        <v>24.2</v>
      </c>
      <c r="R5182" s="3" t="s">
        <v>15170</v>
      </c>
      <c r="S5182" s="4" t="n">
        <v>45747.028125</v>
      </c>
      <c r="T5182" s="3" t="s">
        <v>256</v>
      </c>
      <c r="U5182" s="3" t="s">
        <v>256</v>
      </c>
      <c r="V5182" s="3" t="n">
        <v>0</v>
      </c>
      <c r="W5182" s="3" t="n">
        <v>0</v>
      </c>
      <c r="X5182" s="3" t="n">
        <v>0</v>
      </c>
      <c r="Y5182" s="3" t="s">
        <v>30</v>
      </c>
      <c r="Z5182" s="3" t="s">
        <v>30</v>
      </c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  <c r="AZ5182" s="3"/>
      <c r="BA5182" s="3"/>
      <c r="BB5182" s="3"/>
      <c r="BC5182" s="3"/>
      <c r="BD5182" s="3"/>
      <c r="BE5182" s="3"/>
      <c r="BF5182" s="3"/>
      <c r="BG5182" s="3"/>
      <c r="BH5182" s="3"/>
      <c r="BI5182" s="3"/>
      <c r="BJ5182" s="3"/>
    </row>
    <row r="5183" customFormat="false" ht="15.75" hidden="false" customHeight="false" outlineLevel="0" collapsed="false">
      <c r="A5183" s="3" t="n">
        <v>5182</v>
      </c>
      <c r="B5183" s="3" t="s">
        <v>15171</v>
      </c>
      <c r="C5183" s="3" t="s">
        <v>15172</v>
      </c>
      <c r="D5183" s="3" t="n">
        <v>1</v>
      </c>
      <c r="E5183" s="3" t="n">
        <v>1.0234426</v>
      </c>
      <c r="F5183" s="3" t="n">
        <v>24</v>
      </c>
      <c r="G5183" s="3" t="n">
        <v>24</v>
      </c>
      <c r="H5183" s="3" t="n">
        <v>7</v>
      </c>
      <c r="I5183" s="3" t="n">
        <v>7</v>
      </c>
      <c r="J5183" s="3" t="n">
        <v>22</v>
      </c>
      <c r="K5183" s="3" t="n">
        <v>22</v>
      </c>
      <c r="L5183" s="3" t="n">
        <v>0</v>
      </c>
      <c r="M5183" s="3" t="n">
        <v>0</v>
      </c>
      <c r="N5183" s="3" t="n">
        <v>-1</v>
      </c>
      <c r="O5183" s="3" t="n">
        <v>-1</v>
      </c>
      <c r="P5183" s="3" t="n">
        <v>9.3</v>
      </c>
      <c r="Q5183" s="3" t="n">
        <v>24.2</v>
      </c>
      <c r="R5183" s="3" t="s">
        <v>15173</v>
      </c>
      <c r="S5183" s="4" t="n">
        <v>45747.0281944444</v>
      </c>
      <c r="T5183" s="3" t="s">
        <v>29</v>
      </c>
      <c r="U5183" s="3" t="s">
        <v>29</v>
      </c>
      <c r="V5183" s="3" t="n">
        <v>0</v>
      </c>
      <c r="W5183" s="3" t="n">
        <v>0</v>
      </c>
      <c r="X5183" s="3" t="n">
        <v>0</v>
      </c>
      <c r="Y5183" s="3" t="s">
        <v>30</v>
      </c>
      <c r="Z5183" s="3" t="s">
        <v>30</v>
      </c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  <c r="BD5183" s="3"/>
      <c r="BE5183" s="3"/>
      <c r="BF5183" s="3"/>
      <c r="BG5183" s="3"/>
      <c r="BH5183" s="3"/>
      <c r="BI5183" s="3"/>
      <c r="BJ5183" s="3"/>
    </row>
    <row r="5184" customFormat="false" ht="15.75" hidden="false" customHeight="false" outlineLevel="0" collapsed="false">
      <c r="A5184" s="3" t="n">
        <v>5183</v>
      </c>
      <c r="B5184" s="3" t="s">
        <v>15174</v>
      </c>
      <c r="C5184" s="3" t="s">
        <v>15175</v>
      </c>
      <c r="D5184" s="3" t="n">
        <v>1</v>
      </c>
      <c r="E5184" s="3" t="n">
        <v>127.5416026</v>
      </c>
      <c r="F5184" s="3" t="n">
        <v>883</v>
      </c>
      <c r="G5184" s="3" t="n">
        <v>883</v>
      </c>
      <c r="H5184" s="3" t="n">
        <v>33</v>
      </c>
      <c r="I5184" s="3" t="n">
        <v>33</v>
      </c>
      <c r="J5184" s="3" t="n">
        <v>1093</v>
      </c>
      <c r="K5184" s="3" t="n">
        <v>1093</v>
      </c>
      <c r="L5184" s="3" t="n">
        <v>149</v>
      </c>
      <c r="M5184" s="3" t="n">
        <v>149</v>
      </c>
      <c r="N5184" s="3" t="n">
        <v>21</v>
      </c>
      <c r="O5184" s="3" t="n">
        <v>-1</v>
      </c>
      <c r="P5184" s="3" t="n">
        <v>9.3</v>
      </c>
      <c r="Q5184" s="3" t="n">
        <v>24.2</v>
      </c>
      <c r="R5184" s="3" t="s">
        <v>15176</v>
      </c>
      <c r="S5184" s="4" t="n">
        <v>45747.0304398148</v>
      </c>
      <c r="T5184" s="3" t="s">
        <v>1920</v>
      </c>
      <c r="U5184" s="3" t="s">
        <v>1920</v>
      </c>
      <c r="V5184" s="3" t="n">
        <v>1</v>
      </c>
      <c r="W5184" s="3" t="n">
        <v>0</v>
      </c>
      <c r="X5184" s="3" t="n">
        <v>0</v>
      </c>
      <c r="Y5184" s="3" t="s">
        <v>30</v>
      </c>
      <c r="Z5184" s="3" t="s">
        <v>30</v>
      </c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  <c r="AZ5184" s="3"/>
      <c r="BA5184" s="3"/>
      <c r="BB5184" s="3"/>
      <c r="BC5184" s="3"/>
      <c r="BD5184" s="3"/>
      <c r="BE5184" s="3"/>
      <c r="BF5184" s="3"/>
      <c r="BG5184" s="3"/>
      <c r="BH5184" s="3"/>
      <c r="BI5184" s="3"/>
      <c r="BJ5184" s="3"/>
    </row>
    <row r="5185" customFormat="false" ht="15.75" hidden="false" customHeight="false" outlineLevel="0" collapsed="false">
      <c r="A5185" s="3" t="n">
        <v>5184</v>
      </c>
      <c r="B5185" s="3" t="s">
        <v>15177</v>
      </c>
      <c r="C5185" s="3" t="s">
        <v>15178</v>
      </c>
      <c r="D5185" s="3" t="n">
        <v>1</v>
      </c>
      <c r="E5185" s="3" t="n">
        <v>20.4938195</v>
      </c>
      <c r="F5185" s="3" t="n">
        <v>96</v>
      </c>
      <c r="G5185" s="3" t="n">
        <v>96</v>
      </c>
      <c r="H5185" s="3" t="n">
        <v>21</v>
      </c>
      <c r="I5185" s="3" t="n">
        <v>21</v>
      </c>
      <c r="J5185" s="3" t="n">
        <v>147</v>
      </c>
      <c r="K5185" s="3" t="n">
        <v>147</v>
      </c>
      <c r="L5185" s="3" t="n">
        <v>16</v>
      </c>
      <c r="M5185" s="3" t="n">
        <v>16</v>
      </c>
      <c r="N5185" s="3" t="n">
        <v>-1</v>
      </c>
      <c r="O5185" s="3" t="n">
        <v>-1</v>
      </c>
      <c r="P5185" s="3" t="n">
        <v>8.4</v>
      </c>
      <c r="Q5185" s="3" t="n">
        <v>24.2</v>
      </c>
      <c r="R5185" s="3" t="s">
        <v>15179</v>
      </c>
      <c r="S5185" s="4" t="n">
        <v>45747.0310532407</v>
      </c>
      <c r="T5185" s="3" t="s">
        <v>65</v>
      </c>
      <c r="U5185" s="3" t="s">
        <v>65</v>
      </c>
      <c r="V5185" s="3" t="n">
        <v>0</v>
      </c>
      <c r="W5185" s="3" t="n">
        <v>0</v>
      </c>
      <c r="X5185" s="3" t="n">
        <v>0</v>
      </c>
      <c r="Y5185" s="3" t="s">
        <v>30</v>
      </c>
      <c r="Z5185" s="3" t="s">
        <v>30</v>
      </c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/>
      <c r="BD5185" s="3"/>
      <c r="BE5185" s="3"/>
      <c r="BF5185" s="3"/>
      <c r="BG5185" s="3"/>
      <c r="BH5185" s="3"/>
      <c r="BI5185" s="3"/>
      <c r="BJ5185" s="3"/>
    </row>
    <row r="5186" customFormat="false" ht="15.75" hidden="false" customHeight="false" outlineLevel="0" collapsed="false">
      <c r="A5186" s="3" t="n">
        <v>5185</v>
      </c>
      <c r="B5186" s="3" t="s">
        <v>15180</v>
      </c>
      <c r="C5186" s="3" t="s">
        <v>15181</v>
      </c>
      <c r="D5186" s="3" t="n">
        <v>1</v>
      </c>
      <c r="E5186" s="3" t="n">
        <v>3.2173015</v>
      </c>
      <c r="F5186" s="3" t="n">
        <v>19</v>
      </c>
      <c r="G5186" s="3" t="n">
        <v>19</v>
      </c>
      <c r="H5186" s="3" t="n">
        <v>6</v>
      </c>
      <c r="I5186" s="3" t="n">
        <v>6</v>
      </c>
      <c r="J5186" s="3" t="n">
        <v>28</v>
      </c>
      <c r="K5186" s="3" t="n">
        <v>28</v>
      </c>
      <c r="L5186" s="3" t="n">
        <v>8</v>
      </c>
      <c r="M5186" s="3" t="n">
        <v>8</v>
      </c>
      <c r="N5186" s="3" t="n">
        <v>-1</v>
      </c>
      <c r="O5186" s="3" t="n">
        <v>-1</v>
      </c>
      <c r="P5186" s="3" t="n">
        <v>8.2</v>
      </c>
      <c r="Q5186" s="3" t="n">
        <v>24.2</v>
      </c>
      <c r="R5186" s="3" t="s">
        <v>15182</v>
      </c>
      <c r="S5186" s="4" t="n">
        <v>45747.0312384259</v>
      </c>
      <c r="T5186" s="3" t="s">
        <v>65</v>
      </c>
      <c r="U5186" s="3" t="s">
        <v>65</v>
      </c>
      <c r="V5186" s="3" t="n">
        <v>0</v>
      </c>
      <c r="W5186" s="3" t="n">
        <v>0</v>
      </c>
      <c r="X5186" s="3" t="n">
        <v>0</v>
      </c>
      <c r="Y5186" s="3" t="s">
        <v>30</v>
      </c>
      <c r="Z5186" s="3" t="s">
        <v>30</v>
      </c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3"/>
      <c r="BB5186" s="3"/>
      <c r="BC5186" s="3"/>
      <c r="BD5186" s="3"/>
      <c r="BE5186" s="3"/>
      <c r="BF5186" s="3"/>
      <c r="BG5186" s="3"/>
      <c r="BH5186" s="3"/>
      <c r="BI5186" s="3"/>
      <c r="BJ5186" s="3"/>
    </row>
    <row r="5187" customFormat="false" ht="15.75" hidden="false" customHeight="false" outlineLevel="0" collapsed="false">
      <c r="A5187" s="3" t="n">
        <v>5186</v>
      </c>
      <c r="B5187" s="3" t="s">
        <v>15183</v>
      </c>
      <c r="C5187" s="3" t="s">
        <v>15184</v>
      </c>
      <c r="D5187" s="3" t="n">
        <v>1</v>
      </c>
      <c r="E5187" s="3" t="n">
        <v>3.3438713</v>
      </c>
      <c r="F5187" s="3" t="n">
        <v>16</v>
      </c>
      <c r="G5187" s="3" t="n">
        <v>16</v>
      </c>
      <c r="H5187" s="3" t="n">
        <v>6</v>
      </c>
      <c r="I5187" s="3" t="n">
        <v>6</v>
      </c>
      <c r="J5187" s="3" t="n">
        <v>23</v>
      </c>
      <c r="K5187" s="3" t="n">
        <v>23</v>
      </c>
      <c r="L5187" s="3" t="n">
        <v>7</v>
      </c>
      <c r="M5187" s="3" t="n">
        <v>7</v>
      </c>
      <c r="N5187" s="3" t="n">
        <v>3</v>
      </c>
      <c r="O5187" s="3" t="n">
        <v>-1</v>
      </c>
      <c r="P5187" s="3" t="n">
        <v>8.2</v>
      </c>
      <c r="Q5187" s="3" t="n">
        <v>24.2</v>
      </c>
      <c r="R5187" s="3" t="s">
        <v>15185</v>
      </c>
      <c r="S5187" s="4" t="n">
        <v>45747.0314351852</v>
      </c>
      <c r="T5187" s="3" t="s">
        <v>65</v>
      </c>
      <c r="U5187" s="3" t="s">
        <v>65</v>
      </c>
      <c r="V5187" s="3" t="n">
        <v>1</v>
      </c>
      <c r="W5187" s="3" t="n">
        <v>0</v>
      </c>
      <c r="X5187" s="3" t="n">
        <v>0</v>
      </c>
      <c r="Y5187" s="3" t="s">
        <v>30</v>
      </c>
      <c r="Z5187" s="3" t="s">
        <v>30</v>
      </c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  <c r="BD5187" s="3"/>
      <c r="BE5187" s="3"/>
      <c r="BF5187" s="3"/>
      <c r="BG5187" s="3"/>
      <c r="BH5187" s="3"/>
      <c r="BI5187" s="3"/>
      <c r="BJ5187" s="3"/>
    </row>
    <row r="5188" customFormat="false" ht="15.75" hidden="false" customHeight="false" outlineLevel="0" collapsed="false">
      <c r="A5188" s="3" t="n">
        <v>5187</v>
      </c>
      <c r="B5188" s="3" t="s">
        <v>15186</v>
      </c>
      <c r="C5188" s="3" t="s">
        <v>15187</v>
      </c>
      <c r="D5188" s="3" t="n">
        <v>1</v>
      </c>
      <c r="E5188" s="3" t="n">
        <v>3.8390783</v>
      </c>
      <c r="F5188" s="3" t="n">
        <v>15</v>
      </c>
      <c r="G5188" s="3" t="n">
        <v>15</v>
      </c>
      <c r="H5188" s="3" t="n">
        <v>4</v>
      </c>
      <c r="I5188" s="3" t="n">
        <v>4</v>
      </c>
      <c r="J5188" s="3" t="n">
        <v>33</v>
      </c>
      <c r="K5188" s="3" t="n">
        <v>33</v>
      </c>
      <c r="L5188" s="3" t="n">
        <v>11</v>
      </c>
      <c r="M5188" s="3" t="n">
        <v>11</v>
      </c>
      <c r="N5188" s="3" t="n">
        <v>2</v>
      </c>
      <c r="O5188" s="3" t="n">
        <v>2</v>
      </c>
      <c r="P5188" s="3" t="n">
        <v>8.2</v>
      </c>
      <c r="Q5188" s="3" t="n">
        <v>24.2</v>
      </c>
      <c r="R5188" s="3" t="s">
        <v>15188</v>
      </c>
      <c r="S5188" s="4" t="n">
        <v>45747.0316898148</v>
      </c>
      <c r="T5188" s="3" t="s">
        <v>65</v>
      </c>
      <c r="U5188" s="3" t="s">
        <v>65</v>
      </c>
      <c r="V5188" s="3" t="n">
        <v>1</v>
      </c>
      <c r="W5188" s="3" t="n">
        <v>1</v>
      </c>
      <c r="X5188" s="3" t="n">
        <v>0</v>
      </c>
      <c r="Y5188" s="3" t="s">
        <v>30</v>
      </c>
      <c r="Z5188" s="3" t="s">
        <v>30</v>
      </c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  <c r="AZ5188" s="3"/>
      <c r="BA5188" s="3"/>
      <c r="BB5188" s="3"/>
      <c r="BC5188" s="3"/>
      <c r="BD5188" s="3"/>
      <c r="BE5188" s="3"/>
      <c r="BF5188" s="3"/>
      <c r="BG5188" s="3"/>
      <c r="BH5188" s="3"/>
      <c r="BI5188" s="3"/>
      <c r="BJ5188" s="3"/>
    </row>
    <row r="5189" customFormat="false" ht="15.75" hidden="false" customHeight="false" outlineLevel="0" collapsed="false">
      <c r="A5189" s="3" t="n">
        <v>5188</v>
      </c>
      <c r="B5189" s="3" t="s">
        <v>15189</v>
      </c>
      <c r="C5189" s="3" t="s">
        <v>15190</v>
      </c>
      <c r="D5189" s="3" t="n">
        <v>1</v>
      </c>
      <c r="E5189" s="3" t="n">
        <v>1.9833032</v>
      </c>
      <c r="F5189" s="3" t="n">
        <v>19</v>
      </c>
      <c r="G5189" s="3" t="n">
        <v>19</v>
      </c>
      <c r="H5189" s="3" t="n">
        <v>10</v>
      </c>
      <c r="I5189" s="3" t="n">
        <v>10</v>
      </c>
      <c r="J5189" s="3" t="n">
        <v>17</v>
      </c>
      <c r="K5189" s="3" t="n">
        <v>17</v>
      </c>
      <c r="L5189" s="3" t="n">
        <v>3</v>
      </c>
      <c r="M5189" s="3" t="n">
        <v>3</v>
      </c>
      <c r="N5189" s="3" t="n">
        <v>4</v>
      </c>
      <c r="O5189" s="3" t="n">
        <v>4</v>
      </c>
      <c r="P5189" s="3" t="n">
        <v>8.9</v>
      </c>
      <c r="Q5189" s="3" t="n">
        <v>24.2</v>
      </c>
      <c r="R5189" s="3" t="s">
        <v>15191</v>
      </c>
      <c r="S5189" s="4" t="n">
        <v>45747.031875</v>
      </c>
      <c r="T5189" s="3" t="s">
        <v>256</v>
      </c>
      <c r="U5189" s="3" t="s">
        <v>256</v>
      </c>
      <c r="V5189" s="3" t="n">
        <v>1</v>
      </c>
      <c r="W5189" s="3" t="n">
        <v>1</v>
      </c>
      <c r="X5189" s="3" t="n">
        <v>0</v>
      </c>
      <c r="Y5189" s="3" t="s">
        <v>30</v>
      </c>
      <c r="Z5189" s="3" t="s">
        <v>30</v>
      </c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/>
      <c r="BB5189" s="3"/>
      <c r="BC5189" s="3"/>
      <c r="BD5189" s="3"/>
      <c r="BE5189" s="3"/>
      <c r="BF5189" s="3"/>
      <c r="BG5189" s="3"/>
      <c r="BH5189" s="3"/>
      <c r="BI5189" s="3"/>
      <c r="BJ5189" s="3"/>
    </row>
    <row r="5190" customFormat="false" ht="15.75" hidden="false" customHeight="false" outlineLevel="0" collapsed="false">
      <c r="A5190" s="3" t="n">
        <v>5189</v>
      </c>
      <c r="B5190" s="3" t="s">
        <v>15192</v>
      </c>
      <c r="C5190" s="3" t="s">
        <v>15193</v>
      </c>
      <c r="D5190" s="3" t="n">
        <v>1</v>
      </c>
      <c r="E5190" s="3" t="n">
        <v>44.9136378</v>
      </c>
      <c r="F5190" s="3" t="n">
        <v>1378</v>
      </c>
      <c r="G5190" s="3" t="n">
        <v>1378</v>
      </c>
      <c r="H5190" s="3" t="n">
        <v>39</v>
      </c>
      <c r="I5190" s="3" t="n">
        <v>39</v>
      </c>
      <c r="J5190" s="3" t="n">
        <v>1875</v>
      </c>
      <c r="K5190" s="3" t="n">
        <v>1875</v>
      </c>
      <c r="L5190" s="3" t="n">
        <v>146</v>
      </c>
      <c r="M5190" s="3" t="n">
        <v>146</v>
      </c>
      <c r="N5190" s="3" t="n">
        <v>245</v>
      </c>
      <c r="O5190" s="3" t="n">
        <v>-1</v>
      </c>
      <c r="P5190" s="3" t="n">
        <v>9.2</v>
      </c>
      <c r="Q5190" s="3" t="n">
        <v>24.2</v>
      </c>
      <c r="R5190" s="3" t="s">
        <v>15194</v>
      </c>
      <c r="S5190" s="4" t="n">
        <v>45747.0333564815</v>
      </c>
      <c r="T5190" s="3" t="s">
        <v>239</v>
      </c>
      <c r="U5190" s="3" t="s">
        <v>239</v>
      </c>
      <c r="V5190" s="3" t="n">
        <v>1</v>
      </c>
      <c r="W5190" s="3" t="n">
        <v>0</v>
      </c>
      <c r="X5190" s="3" t="n">
        <v>0</v>
      </c>
      <c r="Y5190" s="3" t="s">
        <v>30</v>
      </c>
      <c r="Z5190" s="3" t="s">
        <v>30</v>
      </c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  <c r="AZ5190" s="3"/>
      <c r="BA5190" s="3"/>
      <c r="BB5190" s="3"/>
      <c r="BC5190" s="3"/>
      <c r="BD5190" s="3"/>
      <c r="BE5190" s="3"/>
      <c r="BF5190" s="3"/>
      <c r="BG5190" s="3"/>
      <c r="BH5190" s="3"/>
      <c r="BI5190" s="3"/>
      <c r="BJ5190" s="3"/>
    </row>
    <row r="5191" customFormat="false" ht="15.75" hidden="false" customHeight="false" outlineLevel="0" collapsed="false">
      <c r="A5191" s="3" t="n">
        <v>5190</v>
      </c>
      <c r="B5191" s="3" t="s">
        <v>15195</v>
      </c>
      <c r="C5191" s="3" t="s">
        <v>15196</v>
      </c>
      <c r="D5191" s="3" t="n">
        <v>1</v>
      </c>
      <c r="E5191" s="3" t="n">
        <v>103.082447</v>
      </c>
      <c r="F5191" s="3" t="n">
        <v>1513</v>
      </c>
      <c r="G5191" s="3" t="n">
        <v>1513</v>
      </c>
      <c r="H5191" s="3" t="n">
        <v>44</v>
      </c>
      <c r="I5191" s="3" t="n">
        <v>44</v>
      </c>
      <c r="J5191" s="3" t="n">
        <v>2108</v>
      </c>
      <c r="K5191" s="3" t="n">
        <v>2108</v>
      </c>
      <c r="L5191" s="3" t="n">
        <v>181</v>
      </c>
      <c r="M5191" s="3" t="n">
        <v>181</v>
      </c>
      <c r="N5191" s="3" t="n">
        <v>422</v>
      </c>
      <c r="O5191" s="3" t="n">
        <v>-1</v>
      </c>
      <c r="P5191" s="3" t="n">
        <v>9.2</v>
      </c>
      <c r="Q5191" s="3" t="n">
        <v>24.2</v>
      </c>
      <c r="R5191" s="3" t="s">
        <v>15197</v>
      </c>
      <c r="S5191" s="4" t="n">
        <v>45747.0361226852</v>
      </c>
      <c r="T5191" s="3" t="s">
        <v>65</v>
      </c>
      <c r="U5191" s="3" t="s">
        <v>65</v>
      </c>
      <c r="V5191" s="3" t="n">
        <v>1</v>
      </c>
      <c r="W5191" s="3" t="n">
        <v>0</v>
      </c>
      <c r="X5191" s="3" t="n">
        <v>0</v>
      </c>
      <c r="Y5191" s="3" t="s">
        <v>30</v>
      </c>
      <c r="Z5191" s="3" t="s">
        <v>30</v>
      </c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3"/>
      <c r="BB5191" s="3"/>
      <c r="BC5191" s="3"/>
      <c r="BD5191" s="3"/>
      <c r="BE5191" s="3"/>
      <c r="BF5191" s="3"/>
      <c r="BG5191" s="3"/>
      <c r="BH5191" s="3"/>
      <c r="BI5191" s="3"/>
      <c r="BJ5191" s="3"/>
    </row>
    <row r="5192" customFormat="false" ht="15.75" hidden="false" customHeight="false" outlineLevel="0" collapsed="false">
      <c r="A5192" s="3" t="n">
        <v>5191</v>
      </c>
      <c r="B5192" s="3" t="s">
        <v>15198</v>
      </c>
      <c r="C5192" s="3" t="s">
        <v>15199</v>
      </c>
      <c r="D5192" s="3" t="n">
        <v>1</v>
      </c>
      <c r="E5192" s="3" t="n">
        <v>74.4103689</v>
      </c>
      <c r="F5192" s="3" t="n">
        <v>1376</v>
      </c>
      <c r="G5192" s="3" t="n">
        <v>1376</v>
      </c>
      <c r="H5192" s="3" t="n">
        <v>39</v>
      </c>
      <c r="I5192" s="3" t="n">
        <v>39</v>
      </c>
      <c r="J5192" s="3" t="n">
        <v>1868</v>
      </c>
      <c r="K5192" s="3" t="n">
        <v>1868</v>
      </c>
      <c r="L5192" s="3" t="n">
        <v>147</v>
      </c>
      <c r="M5192" s="3" t="n">
        <v>147</v>
      </c>
      <c r="N5192" s="3" t="n">
        <v>245</v>
      </c>
      <c r="O5192" s="3" t="n">
        <v>-1</v>
      </c>
      <c r="P5192" s="3" t="n">
        <v>9.2</v>
      </c>
      <c r="Q5192" s="3" t="n">
        <v>24.2</v>
      </c>
      <c r="R5192" s="3" t="s">
        <v>15200</v>
      </c>
      <c r="S5192" s="4" t="n">
        <v>45747.0381134259</v>
      </c>
      <c r="T5192" s="3" t="s">
        <v>37</v>
      </c>
      <c r="U5192" s="3" t="s">
        <v>37</v>
      </c>
      <c r="V5192" s="3" t="n">
        <v>1</v>
      </c>
      <c r="W5192" s="3" t="n">
        <v>0</v>
      </c>
      <c r="X5192" s="3" t="n">
        <v>0</v>
      </c>
      <c r="Y5192" s="3" t="s">
        <v>30</v>
      </c>
      <c r="Z5192" s="3" t="s">
        <v>30</v>
      </c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  <c r="AZ5192" s="3"/>
      <c r="BA5192" s="3"/>
      <c r="BB5192" s="3"/>
      <c r="BC5192" s="3"/>
      <c r="BD5192" s="3"/>
      <c r="BE5192" s="3"/>
      <c r="BF5192" s="3"/>
      <c r="BG5192" s="3"/>
      <c r="BH5192" s="3"/>
      <c r="BI5192" s="3"/>
      <c r="BJ5192" s="3"/>
    </row>
    <row r="5193" customFormat="false" ht="15.75" hidden="false" customHeight="false" outlineLevel="0" collapsed="false">
      <c r="A5193" s="3" t="n">
        <v>5192</v>
      </c>
      <c r="B5193" s="3" t="s">
        <v>15201</v>
      </c>
      <c r="C5193" s="3" t="s">
        <v>15202</v>
      </c>
      <c r="D5193" s="3" t="n">
        <v>1</v>
      </c>
      <c r="E5193" s="3" t="n">
        <v>4.137917</v>
      </c>
      <c r="F5193" s="3" t="n">
        <v>17</v>
      </c>
      <c r="G5193" s="3" t="n">
        <v>17</v>
      </c>
      <c r="H5193" s="3" t="n">
        <v>7</v>
      </c>
      <c r="I5193" s="3" t="n">
        <v>7</v>
      </c>
      <c r="J5193" s="3" t="n">
        <v>25</v>
      </c>
      <c r="K5193" s="3" t="n">
        <v>25</v>
      </c>
      <c r="L5193" s="3" t="n">
        <v>7</v>
      </c>
      <c r="M5193" s="3" t="n">
        <v>7</v>
      </c>
      <c r="N5193" s="3" t="n">
        <v>-1</v>
      </c>
      <c r="O5193" s="3" t="n">
        <v>5</v>
      </c>
      <c r="P5193" s="3" t="n">
        <v>8.2</v>
      </c>
      <c r="Q5193" s="3" t="n">
        <v>24.2</v>
      </c>
      <c r="R5193" s="3" t="s">
        <v>15203</v>
      </c>
      <c r="S5193" s="4" t="n">
        <v>45747.0384722222</v>
      </c>
      <c r="T5193" s="3" t="s">
        <v>65</v>
      </c>
      <c r="U5193" s="3" t="s">
        <v>65</v>
      </c>
      <c r="V5193" s="3" t="n">
        <v>0</v>
      </c>
      <c r="W5193" s="3" t="n">
        <v>1</v>
      </c>
      <c r="X5193" s="3" t="n">
        <v>0</v>
      </c>
      <c r="Y5193" s="3" t="s">
        <v>30</v>
      </c>
      <c r="Z5193" s="3" t="s">
        <v>30</v>
      </c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  <c r="AZ5193" s="3"/>
      <c r="BA5193" s="3"/>
      <c r="BB5193" s="3"/>
      <c r="BC5193" s="3"/>
      <c r="BD5193" s="3"/>
      <c r="BE5193" s="3"/>
      <c r="BF5193" s="3"/>
      <c r="BG5193" s="3"/>
      <c r="BH5193" s="3"/>
      <c r="BI5193" s="3"/>
      <c r="BJ5193" s="3"/>
    </row>
    <row r="5194" customFormat="false" ht="15.75" hidden="false" customHeight="false" outlineLevel="0" collapsed="false">
      <c r="A5194" s="3" t="n">
        <v>5193</v>
      </c>
      <c r="B5194" s="3" t="s">
        <v>15204</v>
      </c>
      <c r="C5194" s="3" t="s">
        <v>15205</v>
      </c>
      <c r="D5194" s="3" t="n">
        <v>1</v>
      </c>
      <c r="E5194" s="3" t="n">
        <v>10.7238085</v>
      </c>
      <c r="F5194" s="3" t="n">
        <v>42</v>
      </c>
      <c r="G5194" s="3" t="n">
        <v>42</v>
      </c>
      <c r="H5194" s="3" t="n">
        <v>15</v>
      </c>
      <c r="I5194" s="3" t="n">
        <v>15</v>
      </c>
      <c r="J5194" s="3" t="n">
        <v>76</v>
      </c>
      <c r="K5194" s="3" t="n">
        <v>76</v>
      </c>
      <c r="L5194" s="3" t="n">
        <v>11</v>
      </c>
      <c r="M5194" s="3" t="n">
        <v>11</v>
      </c>
      <c r="N5194" s="3" t="n">
        <v>-1</v>
      </c>
      <c r="O5194" s="3" t="n">
        <v>-1</v>
      </c>
      <c r="P5194" s="3" t="n">
        <v>9.3</v>
      </c>
      <c r="Q5194" s="3" t="n">
        <v>24.2</v>
      </c>
      <c r="R5194" s="3" t="s">
        <v>15206</v>
      </c>
      <c r="S5194" s="4" t="n">
        <v>45747.0389236111</v>
      </c>
      <c r="T5194" s="3" t="s">
        <v>256</v>
      </c>
      <c r="U5194" s="3" t="s">
        <v>256</v>
      </c>
      <c r="V5194" s="3" t="n">
        <v>0</v>
      </c>
      <c r="W5194" s="3" t="n">
        <v>0</v>
      </c>
      <c r="X5194" s="3" t="n">
        <v>0</v>
      </c>
      <c r="Y5194" s="3" t="s">
        <v>30</v>
      </c>
      <c r="Z5194" s="3" t="s">
        <v>30</v>
      </c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3"/>
      <c r="BB5194" s="3"/>
      <c r="BC5194" s="3"/>
      <c r="BD5194" s="3"/>
      <c r="BE5194" s="3"/>
      <c r="BF5194" s="3"/>
      <c r="BG5194" s="3"/>
      <c r="BH5194" s="3"/>
      <c r="BI5194" s="3"/>
      <c r="BJ5194" s="3"/>
    </row>
    <row r="5195" customFormat="false" ht="15.75" hidden="false" customHeight="false" outlineLevel="0" collapsed="false">
      <c r="A5195" s="3" t="n">
        <v>5194</v>
      </c>
      <c r="B5195" s="3" t="s">
        <v>15207</v>
      </c>
      <c r="C5195" s="3" t="s">
        <v>15208</v>
      </c>
      <c r="D5195" s="3" t="n">
        <v>1</v>
      </c>
      <c r="E5195" s="3" t="n">
        <v>11.4782637</v>
      </c>
      <c r="F5195" s="3" t="n">
        <v>33</v>
      </c>
      <c r="G5195" s="3" t="n">
        <v>33</v>
      </c>
      <c r="H5195" s="3" t="n">
        <v>13</v>
      </c>
      <c r="I5195" s="3" t="n">
        <v>13</v>
      </c>
      <c r="J5195" s="3" t="n">
        <v>52</v>
      </c>
      <c r="K5195" s="3" t="n">
        <v>52</v>
      </c>
      <c r="L5195" s="3" t="n">
        <v>11</v>
      </c>
      <c r="M5195" s="3" t="n">
        <v>11</v>
      </c>
      <c r="N5195" s="3" t="n">
        <v>10</v>
      </c>
      <c r="O5195" s="3" t="n">
        <v>-1</v>
      </c>
      <c r="P5195" s="3" t="n">
        <v>9.3</v>
      </c>
      <c r="Q5195" s="3" t="n">
        <v>24.2</v>
      </c>
      <c r="R5195" s="3" t="s">
        <v>15209</v>
      </c>
      <c r="S5195" s="4" t="n">
        <v>45747.0394444445</v>
      </c>
      <c r="T5195" s="3" t="s">
        <v>256</v>
      </c>
      <c r="U5195" s="3" t="s">
        <v>256</v>
      </c>
      <c r="V5195" s="3" t="n">
        <v>1</v>
      </c>
      <c r="W5195" s="3" t="n">
        <v>0</v>
      </c>
      <c r="X5195" s="3" t="n">
        <v>0</v>
      </c>
      <c r="Y5195" s="3" t="s">
        <v>30</v>
      </c>
      <c r="Z5195" s="3" t="s">
        <v>30</v>
      </c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  <c r="AZ5195" s="3"/>
      <c r="BA5195" s="3"/>
      <c r="BB5195" s="3"/>
      <c r="BC5195" s="3"/>
      <c r="BD5195" s="3"/>
      <c r="BE5195" s="3"/>
      <c r="BF5195" s="3"/>
      <c r="BG5195" s="3"/>
      <c r="BH5195" s="3"/>
      <c r="BI5195" s="3"/>
      <c r="BJ5195" s="3"/>
    </row>
    <row r="5196" customFormat="false" ht="15.75" hidden="false" customHeight="false" outlineLevel="0" collapsed="false">
      <c r="A5196" s="3" t="n">
        <v>5195</v>
      </c>
      <c r="B5196" s="3" t="s">
        <v>15210</v>
      </c>
      <c r="C5196" s="3" t="s">
        <v>15211</v>
      </c>
      <c r="D5196" s="3" t="n">
        <v>1</v>
      </c>
      <c r="E5196" s="3" t="n">
        <v>8.762598</v>
      </c>
      <c r="F5196" s="3" t="n">
        <v>33</v>
      </c>
      <c r="G5196" s="3" t="n">
        <v>33</v>
      </c>
      <c r="H5196" s="3" t="n">
        <v>13</v>
      </c>
      <c r="I5196" s="3" t="n">
        <v>13</v>
      </c>
      <c r="J5196" s="3" t="n">
        <v>52</v>
      </c>
      <c r="K5196" s="3" t="n">
        <v>52</v>
      </c>
      <c r="L5196" s="3" t="n">
        <v>11</v>
      </c>
      <c r="M5196" s="3" t="n">
        <v>11</v>
      </c>
      <c r="N5196" s="3" t="n">
        <v>12</v>
      </c>
      <c r="O5196" s="3" t="n">
        <v>-1</v>
      </c>
      <c r="P5196" s="3" t="n">
        <v>9.3</v>
      </c>
      <c r="Q5196" s="3" t="n">
        <v>24.2</v>
      </c>
      <c r="R5196" s="3" t="s">
        <v>15212</v>
      </c>
      <c r="S5196" s="4" t="n">
        <v>45747.0398611111</v>
      </c>
      <c r="T5196" s="3" t="s">
        <v>256</v>
      </c>
      <c r="U5196" s="3" t="s">
        <v>256</v>
      </c>
      <c r="V5196" s="3" t="n">
        <v>1</v>
      </c>
      <c r="W5196" s="3" t="n">
        <v>0</v>
      </c>
      <c r="X5196" s="3" t="n">
        <v>0</v>
      </c>
      <c r="Y5196" s="3" t="s">
        <v>30</v>
      </c>
      <c r="Z5196" s="3" t="s">
        <v>30</v>
      </c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3"/>
      <c r="BB5196" s="3"/>
      <c r="BC5196" s="3"/>
      <c r="BD5196" s="3"/>
      <c r="BE5196" s="3"/>
      <c r="BF5196" s="3"/>
      <c r="BG5196" s="3"/>
      <c r="BH5196" s="3"/>
      <c r="BI5196" s="3"/>
      <c r="BJ5196" s="3"/>
    </row>
    <row r="5197" customFormat="false" ht="15.75" hidden="false" customHeight="false" outlineLevel="0" collapsed="false">
      <c r="A5197" s="3" t="n">
        <v>5196</v>
      </c>
      <c r="B5197" s="3" t="s">
        <v>15213</v>
      </c>
      <c r="C5197" s="3" t="s">
        <v>15214</v>
      </c>
      <c r="D5197" s="3" t="n">
        <v>1</v>
      </c>
      <c r="E5197" s="3" t="n">
        <v>1.1643432</v>
      </c>
      <c r="F5197" s="3" t="n">
        <v>43</v>
      </c>
      <c r="G5197" s="3" t="n">
        <v>43</v>
      </c>
      <c r="H5197" s="3" t="n">
        <v>13</v>
      </c>
      <c r="I5197" s="3" t="n">
        <v>13</v>
      </c>
      <c r="J5197" s="3" t="n">
        <v>48</v>
      </c>
      <c r="K5197" s="3" t="n">
        <v>48</v>
      </c>
      <c r="L5197" s="3" t="n">
        <v>5</v>
      </c>
      <c r="M5197" s="3" t="n">
        <v>5</v>
      </c>
      <c r="N5197" s="3" t="n">
        <v>-1</v>
      </c>
      <c r="O5197" s="3" t="n">
        <v>-1</v>
      </c>
      <c r="P5197" s="3" t="n">
        <v>9.3</v>
      </c>
      <c r="Q5197" s="3" t="n">
        <v>24.2</v>
      </c>
      <c r="R5197" s="3" t="s">
        <v>15215</v>
      </c>
      <c r="S5197" s="4" t="n">
        <v>45747.0399652778</v>
      </c>
      <c r="T5197" s="3" t="s">
        <v>37</v>
      </c>
      <c r="U5197" s="3" t="s">
        <v>37</v>
      </c>
      <c r="V5197" s="3" t="n">
        <v>0</v>
      </c>
      <c r="W5197" s="3" t="n">
        <v>0</v>
      </c>
      <c r="X5197" s="3" t="n">
        <v>0</v>
      </c>
      <c r="Y5197" s="3" t="s">
        <v>30</v>
      </c>
      <c r="Z5197" s="3" t="s">
        <v>30</v>
      </c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3"/>
      <c r="BB5197" s="3"/>
      <c r="BC5197" s="3"/>
      <c r="BD5197" s="3"/>
      <c r="BE5197" s="3"/>
      <c r="BF5197" s="3"/>
      <c r="BG5197" s="3"/>
      <c r="BH5197" s="3"/>
      <c r="BI5197" s="3"/>
      <c r="BJ5197" s="3"/>
    </row>
    <row r="5198" customFormat="false" ht="15.75" hidden="false" customHeight="false" outlineLevel="0" collapsed="false">
      <c r="A5198" s="3" t="n">
        <v>5197</v>
      </c>
      <c r="B5198" s="3" t="s">
        <v>15216</v>
      </c>
      <c r="C5198" s="3" t="s">
        <v>15217</v>
      </c>
      <c r="D5198" s="3" t="n">
        <v>1</v>
      </c>
      <c r="E5198" s="3" t="n">
        <v>10.152044</v>
      </c>
      <c r="F5198" s="3" t="n">
        <v>43</v>
      </c>
      <c r="G5198" s="3" t="n">
        <v>43</v>
      </c>
      <c r="H5198" s="3" t="n">
        <v>11</v>
      </c>
      <c r="I5198" s="3" t="n">
        <v>11</v>
      </c>
      <c r="J5198" s="3" t="n">
        <v>79</v>
      </c>
      <c r="K5198" s="3" t="n">
        <v>79</v>
      </c>
      <c r="L5198" s="3" t="n">
        <v>10</v>
      </c>
      <c r="M5198" s="3" t="n">
        <v>10</v>
      </c>
      <c r="N5198" s="3" t="n">
        <v>0</v>
      </c>
      <c r="O5198" s="3" t="n">
        <v>0</v>
      </c>
      <c r="P5198" s="3" t="n">
        <v>8.2</v>
      </c>
      <c r="Q5198" s="3" t="n">
        <v>24.2</v>
      </c>
      <c r="R5198" s="3" t="s">
        <v>15218</v>
      </c>
      <c r="S5198" s="4" t="n">
        <v>45747.0403356482</v>
      </c>
      <c r="T5198" s="3" t="s">
        <v>65</v>
      </c>
      <c r="U5198" s="3" t="s">
        <v>65</v>
      </c>
      <c r="V5198" s="3" t="n">
        <v>1</v>
      </c>
      <c r="W5198" s="3" t="n">
        <v>1</v>
      </c>
      <c r="X5198" s="3" t="n">
        <v>0</v>
      </c>
      <c r="Y5198" s="3" t="s">
        <v>30</v>
      </c>
      <c r="Z5198" s="3" t="s">
        <v>30</v>
      </c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3"/>
      <c r="BB5198" s="3"/>
      <c r="BC5198" s="3"/>
      <c r="BD5198" s="3"/>
      <c r="BE5198" s="3"/>
      <c r="BF5198" s="3"/>
      <c r="BG5198" s="3"/>
      <c r="BH5198" s="3"/>
      <c r="BI5198" s="3"/>
      <c r="BJ5198" s="3"/>
    </row>
    <row r="5199" customFormat="false" ht="15.75" hidden="false" customHeight="false" outlineLevel="0" collapsed="false">
      <c r="A5199" s="3" t="n">
        <v>5198</v>
      </c>
      <c r="B5199" s="3" t="s">
        <v>15219</v>
      </c>
      <c r="C5199" s="3" t="s">
        <v>15220</v>
      </c>
      <c r="D5199" s="3" t="n">
        <v>1</v>
      </c>
      <c r="E5199" s="3" t="n">
        <v>78.9829069</v>
      </c>
      <c r="F5199" s="3" t="n">
        <v>330</v>
      </c>
      <c r="G5199" s="3" t="n">
        <v>330</v>
      </c>
      <c r="H5199" s="3" t="n">
        <v>25</v>
      </c>
      <c r="I5199" s="3" t="n">
        <v>25</v>
      </c>
      <c r="J5199" s="3" t="n">
        <v>581</v>
      </c>
      <c r="K5199" s="3" t="n">
        <v>581</v>
      </c>
      <c r="L5199" s="3" t="n">
        <v>89</v>
      </c>
      <c r="M5199" s="3" t="n">
        <v>89</v>
      </c>
      <c r="N5199" s="3" t="n">
        <v>-1</v>
      </c>
      <c r="O5199" s="3" t="n">
        <v>-1</v>
      </c>
      <c r="P5199" s="3" t="n">
        <v>9.3</v>
      </c>
      <c r="Q5199" s="3" t="n">
        <v>24.2</v>
      </c>
      <c r="R5199" s="3" t="s">
        <v>15221</v>
      </c>
      <c r="S5199" s="4" t="n">
        <v>45747.0427199074</v>
      </c>
      <c r="T5199" s="3" t="s">
        <v>85</v>
      </c>
      <c r="U5199" s="3" t="s">
        <v>85</v>
      </c>
      <c r="V5199" s="3" t="n">
        <v>0</v>
      </c>
      <c r="W5199" s="3" t="n">
        <v>0</v>
      </c>
      <c r="X5199" s="3" t="n">
        <v>0</v>
      </c>
      <c r="Y5199" s="3" t="s">
        <v>30</v>
      </c>
      <c r="Z5199" s="3" t="s">
        <v>30</v>
      </c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/>
      <c r="BD5199" s="3"/>
      <c r="BE5199" s="3"/>
      <c r="BF5199" s="3"/>
      <c r="BG5199" s="3"/>
      <c r="BH5199" s="3"/>
      <c r="BI5199" s="3"/>
      <c r="BJ5199" s="3"/>
    </row>
    <row r="5200" customFormat="false" ht="15.75" hidden="false" customHeight="false" outlineLevel="0" collapsed="false">
      <c r="A5200" s="3" t="n">
        <v>5199</v>
      </c>
      <c r="B5200" s="3" t="s">
        <v>15222</v>
      </c>
      <c r="C5200" s="3" t="s">
        <v>15223</v>
      </c>
      <c r="D5200" s="3" t="n">
        <v>1</v>
      </c>
      <c r="E5200" s="3" t="n">
        <v>4.2697913</v>
      </c>
      <c r="F5200" s="3" t="n">
        <v>23</v>
      </c>
      <c r="G5200" s="3" t="n">
        <v>23</v>
      </c>
      <c r="H5200" s="3" t="n">
        <v>7</v>
      </c>
      <c r="I5200" s="3" t="n">
        <v>7</v>
      </c>
      <c r="J5200" s="3" t="n">
        <v>32</v>
      </c>
      <c r="K5200" s="3" t="n">
        <v>32</v>
      </c>
      <c r="L5200" s="3" t="n">
        <v>10</v>
      </c>
      <c r="M5200" s="3" t="n">
        <v>10</v>
      </c>
      <c r="N5200" s="3" t="n">
        <v>17</v>
      </c>
      <c r="O5200" s="3" t="n">
        <v>15</v>
      </c>
      <c r="P5200" s="3" t="n">
        <v>8.3</v>
      </c>
      <c r="Q5200" s="3" t="n">
        <v>24.2</v>
      </c>
      <c r="R5200" s="3" t="s">
        <v>15224</v>
      </c>
      <c r="S5200" s="4" t="n">
        <v>45747.0431828704</v>
      </c>
      <c r="T5200" s="3" t="s">
        <v>65</v>
      </c>
      <c r="U5200" s="3" t="s">
        <v>65</v>
      </c>
      <c r="V5200" s="3" t="n">
        <v>1</v>
      </c>
      <c r="W5200" s="3" t="n">
        <v>1</v>
      </c>
      <c r="X5200" s="3" t="n">
        <v>0</v>
      </c>
      <c r="Y5200" s="3" t="s">
        <v>30</v>
      </c>
      <c r="Z5200" s="3" t="s">
        <v>30</v>
      </c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  <c r="AZ5200" s="3"/>
      <c r="BA5200" s="3"/>
      <c r="BB5200" s="3"/>
      <c r="BC5200" s="3"/>
      <c r="BD5200" s="3"/>
      <c r="BE5200" s="3"/>
      <c r="BF5200" s="3"/>
      <c r="BG5200" s="3"/>
      <c r="BH5200" s="3"/>
      <c r="BI5200" s="3"/>
      <c r="BJ5200" s="3"/>
    </row>
    <row r="5201" customFormat="false" ht="15.75" hidden="false" customHeight="false" outlineLevel="0" collapsed="false">
      <c r="A5201" s="3" t="n">
        <v>5200</v>
      </c>
      <c r="B5201" s="3" t="s">
        <v>15225</v>
      </c>
      <c r="C5201" s="3" t="s">
        <v>15226</v>
      </c>
      <c r="D5201" s="3" t="n">
        <v>1</v>
      </c>
      <c r="E5201" s="3" t="n">
        <v>10.3222664</v>
      </c>
      <c r="F5201" s="3" t="n">
        <v>115</v>
      </c>
      <c r="G5201" s="3" t="n">
        <v>115</v>
      </c>
      <c r="H5201" s="3" t="n">
        <v>18</v>
      </c>
      <c r="I5201" s="3" t="n">
        <v>18</v>
      </c>
      <c r="J5201" s="3" t="n">
        <v>169</v>
      </c>
      <c r="K5201" s="3" t="n">
        <v>169</v>
      </c>
      <c r="L5201" s="3" t="n">
        <v>30</v>
      </c>
      <c r="M5201" s="3" t="n">
        <v>30</v>
      </c>
      <c r="N5201" s="3" t="n">
        <v>30</v>
      </c>
      <c r="O5201" s="3" t="n">
        <v>-1</v>
      </c>
      <c r="P5201" s="3" t="n">
        <v>8.7</v>
      </c>
      <c r="Q5201" s="3" t="n">
        <v>24.2</v>
      </c>
      <c r="R5201" s="3" t="s">
        <v>15227</v>
      </c>
      <c r="S5201" s="4" t="n">
        <v>45747.0436574074</v>
      </c>
      <c r="T5201" s="3" t="s">
        <v>3197</v>
      </c>
      <c r="U5201" s="3" t="s">
        <v>3197</v>
      </c>
      <c r="V5201" s="3" t="n">
        <v>1</v>
      </c>
      <c r="W5201" s="3" t="n">
        <v>0</v>
      </c>
      <c r="X5201" s="3" t="n">
        <v>0</v>
      </c>
      <c r="Y5201" s="3" t="s">
        <v>30</v>
      </c>
      <c r="Z5201" s="3" t="s">
        <v>30</v>
      </c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  <c r="BD5201" s="3"/>
      <c r="BE5201" s="3"/>
      <c r="BF5201" s="3"/>
      <c r="BG5201" s="3"/>
      <c r="BH5201" s="3"/>
      <c r="BI5201" s="3"/>
      <c r="BJ5201" s="3"/>
    </row>
    <row r="5202" customFormat="false" ht="15.75" hidden="false" customHeight="false" outlineLevel="0" collapsed="false">
      <c r="A5202" s="3" t="n">
        <v>5201</v>
      </c>
      <c r="B5202" s="3" t="s">
        <v>15228</v>
      </c>
      <c r="C5202" s="3" t="s">
        <v>15229</v>
      </c>
      <c r="D5202" s="3" t="n">
        <v>1</v>
      </c>
      <c r="E5202" s="3" t="n">
        <v>5.7055194</v>
      </c>
      <c r="F5202" s="3" t="n">
        <v>218</v>
      </c>
      <c r="G5202" s="3" t="n">
        <v>218</v>
      </c>
      <c r="H5202" s="3" t="n">
        <v>18</v>
      </c>
      <c r="I5202" s="3" t="n">
        <v>18</v>
      </c>
      <c r="J5202" s="3" t="n">
        <v>313</v>
      </c>
      <c r="K5202" s="3" t="n">
        <v>313</v>
      </c>
      <c r="L5202" s="3" t="n">
        <v>17</v>
      </c>
      <c r="M5202" s="3" t="n">
        <v>17</v>
      </c>
      <c r="N5202" s="3" t="n">
        <v>-1</v>
      </c>
      <c r="O5202" s="3" t="n">
        <v>-1</v>
      </c>
      <c r="P5202" s="3" t="n">
        <v>8.7</v>
      </c>
      <c r="Q5202" s="3" t="n">
        <v>24.2</v>
      </c>
      <c r="R5202" s="3" t="s">
        <v>15230</v>
      </c>
      <c r="S5202" s="4" t="n">
        <v>45747.0438541667</v>
      </c>
      <c r="T5202" s="3" t="s">
        <v>37</v>
      </c>
      <c r="U5202" s="3" t="s">
        <v>37</v>
      </c>
      <c r="V5202" s="3" t="n">
        <v>0</v>
      </c>
      <c r="W5202" s="3" t="n">
        <v>0</v>
      </c>
      <c r="X5202" s="3" t="n">
        <v>0</v>
      </c>
      <c r="Y5202" s="3" t="s">
        <v>30</v>
      </c>
      <c r="Z5202" s="3" t="s">
        <v>30</v>
      </c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/>
      <c r="BB5202" s="3"/>
      <c r="BC5202" s="3"/>
      <c r="BD5202" s="3"/>
      <c r="BE5202" s="3"/>
      <c r="BF5202" s="3"/>
      <c r="BG5202" s="3"/>
      <c r="BH5202" s="3"/>
      <c r="BI5202" s="3"/>
      <c r="BJ5202" s="3"/>
    </row>
    <row r="5203" customFormat="false" ht="15.75" hidden="false" customHeight="false" outlineLevel="0" collapsed="false">
      <c r="A5203" s="3" t="n">
        <v>5202</v>
      </c>
      <c r="B5203" s="3" t="s">
        <v>15231</v>
      </c>
      <c r="C5203" s="3" t="s">
        <v>15232</v>
      </c>
      <c r="D5203" s="3" t="n">
        <v>1</v>
      </c>
      <c r="E5203" s="3" t="n">
        <v>3.4769733</v>
      </c>
      <c r="F5203" s="3" t="n">
        <v>186</v>
      </c>
      <c r="G5203" s="3" t="n">
        <v>186</v>
      </c>
      <c r="H5203" s="3" t="n">
        <v>16</v>
      </c>
      <c r="I5203" s="3" t="n">
        <v>16</v>
      </c>
      <c r="J5203" s="3" t="n">
        <v>271</v>
      </c>
      <c r="K5203" s="3" t="n">
        <v>271</v>
      </c>
      <c r="L5203" s="3" t="n">
        <v>14</v>
      </c>
      <c r="M5203" s="3" t="n">
        <v>14</v>
      </c>
      <c r="N5203" s="3" t="n">
        <v>-1</v>
      </c>
      <c r="O5203" s="3" t="n">
        <v>-1</v>
      </c>
      <c r="P5203" s="3" t="n">
        <v>8.7</v>
      </c>
      <c r="Q5203" s="3" t="n">
        <v>24.2</v>
      </c>
      <c r="R5203" s="3" t="s">
        <v>15233</v>
      </c>
      <c r="S5203" s="4" t="n">
        <v>45747.0439467593</v>
      </c>
      <c r="T5203" s="3" t="s">
        <v>37</v>
      </c>
      <c r="U5203" s="3" t="s">
        <v>37</v>
      </c>
      <c r="V5203" s="3" t="n">
        <v>0</v>
      </c>
      <c r="W5203" s="3" t="n">
        <v>0</v>
      </c>
      <c r="X5203" s="3" t="n">
        <v>0</v>
      </c>
      <c r="Y5203" s="3" t="s">
        <v>30</v>
      </c>
      <c r="Z5203" s="3" t="s">
        <v>30</v>
      </c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  <c r="BD5203" s="3"/>
      <c r="BE5203" s="3"/>
      <c r="BF5203" s="3"/>
      <c r="BG5203" s="3"/>
      <c r="BH5203" s="3"/>
      <c r="BI5203" s="3"/>
      <c r="BJ5203" s="3"/>
    </row>
    <row r="5204" customFormat="false" ht="15.75" hidden="false" customHeight="false" outlineLevel="0" collapsed="false">
      <c r="A5204" s="3" t="n">
        <v>5203</v>
      </c>
      <c r="B5204" s="3" t="s">
        <v>15234</v>
      </c>
      <c r="C5204" s="3" t="s">
        <v>15235</v>
      </c>
      <c r="D5204" s="3" t="n">
        <v>1</v>
      </c>
      <c r="E5204" s="3" t="n">
        <v>3.8275717</v>
      </c>
      <c r="F5204" s="3" t="n">
        <v>18</v>
      </c>
      <c r="G5204" s="3" t="n">
        <v>18</v>
      </c>
      <c r="H5204" s="3" t="n">
        <v>8</v>
      </c>
      <c r="I5204" s="3" t="n">
        <v>8</v>
      </c>
      <c r="J5204" s="3" t="n">
        <v>28</v>
      </c>
      <c r="K5204" s="3" t="n">
        <v>28</v>
      </c>
      <c r="L5204" s="3" t="n">
        <v>8</v>
      </c>
      <c r="M5204" s="3" t="n">
        <v>8</v>
      </c>
      <c r="N5204" s="3" t="n">
        <v>21</v>
      </c>
      <c r="O5204" s="3" t="n">
        <v>22</v>
      </c>
      <c r="P5204" s="3" t="n">
        <v>9.1</v>
      </c>
      <c r="Q5204" s="3" t="n">
        <v>24.2</v>
      </c>
      <c r="R5204" s="3" t="s">
        <v>15236</v>
      </c>
      <c r="S5204" s="4" t="n">
        <v>45747.0441782407</v>
      </c>
      <c r="T5204" s="3" t="s">
        <v>4910</v>
      </c>
      <c r="U5204" s="3" t="s">
        <v>4910</v>
      </c>
      <c r="V5204" s="3" t="n">
        <v>1</v>
      </c>
      <c r="W5204" s="3" t="n">
        <v>1</v>
      </c>
      <c r="X5204" s="3" t="n">
        <v>0</v>
      </c>
      <c r="Y5204" s="3" t="s">
        <v>30</v>
      </c>
      <c r="Z5204" s="3" t="s">
        <v>30</v>
      </c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  <c r="AZ5204" s="3"/>
      <c r="BA5204" s="3"/>
      <c r="BB5204" s="3"/>
      <c r="BC5204" s="3"/>
      <c r="BD5204" s="3"/>
      <c r="BE5204" s="3"/>
      <c r="BF5204" s="3"/>
      <c r="BG5204" s="3"/>
      <c r="BH5204" s="3"/>
      <c r="BI5204" s="3"/>
      <c r="BJ5204" s="3"/>
    </row>
    <row r="5205" customFormat="false" ht="15.75" hidden="false" customHeight="false" outlineLevel="0" collapsed="false">
      <c r="A5205" s="3" t="n">
        <v>5204</v>
      </c>
      <c r="B5205" s="3" t="s">
        <v>15237</v>
      </c>
      <c r="C5205" s="3" t="s">
        <v>15238</v>
      </c>
      <c r="D5205" s="3" t="n">
        <v>1</v>
      </c>
      <c r="E5205" s="3" t="n">
        <v>1.6257197</v>
      </c>
      <c r="F5205" s="3" t="n">
        <v>30</v>
      </c>
      <c r="G5205" s="3" t="n">
        <v>30</v>
      </c>
      <c r="H5205" s="3" t="n">
        <v>13</v>
      </c>
      <c r="I5205" s="3" t="n">
        <v>13</v>
      </c>
      <c r="J5205" s="3" t="n">
        <v>26</v>
      </c>
      <c r="K5205" s="3" t="n">
        <v>26</v>
      </c>
      <c r="L5205" s="3" t="n">
        <v>1</v>
      </c>
      <c r="M5205" s="3" t="n">
        <v>1</v>
      </c>
      <c r="N5205" s="3" t="n">
        <v>-1</v>
      </c>
      <c r="O5205" s="3" t="n">
        <v>-1</v>
      </c>
      <c r="P5205" s="3" t="n">
        <v>9.1</v>
      </c>
      <c r="Q5205" s="3" t="n">
        <v>24.2</v>
      </c>
      <c r="R5205" s="3" t="s">
        <v>15239</v>
      </c>
      <c r="S5205" s="4" t="n">
        <v>45747.0443402778</v>
      </c>
      <c r="T5205" s="3" t="s">
        <v>37</v>
      </c>
      <c r="U5205" s="3" t="s">
        <v>37</v>
      </c>
      <c r="V5205" s="3" t="n">
        <v>0</v>
      </c>
      <c r="W5205" s="3" t="n">
        <v>0</v>
      </c>
      <c r="X5205" s="3" t="n">
        <v>0</v>
      </c>
      <c r="Y5205" s="3" t="s">
        <v>30</v>
      </c>
      <c r="Z5205" s="3" t="s">
        <v>30</v>
      </c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  <c r="AZ5205" s="3"/>
      <c r="BA5205" s="3"/>
      <c r="BB5205" s="3"/>
      <c r="BC5205" s="3"/>
      <c r="BD5205" s="3"/>
      <c r="BE5205" s="3"/>
      <c r="BF5205" s="3"/>
      <c r="BG5205" s="3"/>
      <c r="BH5205" s="3"/>
      <c r="BI5205" s="3"/>
      <c r="BJ5205" s="3"/>
    </row>
    <row r="5206" customFormat="false" ht="15.75" hidden="false" customHeight="false" outlineLevel="0" collapsed="false">
      <c r="A5206" s="3" t="n">
        <v>5205</v>
      </c>
      <c r="B5206" s="3" t="s">
        <v>15240</v>
      </c>
      <c r="C5206" s="3" t="s">
        <v>15241</v>
      </c>
      <c r="D5206" s="3" t="n">
        <v>1</v>
      </c>
      <c r="E5206" s="3" t="n">
        <v>1.5431126</v>
      </c>
      <c r="F5206" s="3" t="n">
        <v>30</v>
      </c>
      <c r="G5206" s="3" t="n">
        <v>30</v>
      </c>
      <c r="H5206" s="3" t="n">
        <v>13</v>
      </c>
      <c r="I5206" s="3" t="n">
        <v>13</v>
      </c>
      <c r="J5206" s="3" t="n">
        <v>26</v>
      </c>
      <c r="K5206" s="3" t="n">
        <v>26</v>
      </c>
      <c r="L5206" s="3" t="n">
        <v>1</v>
      </c>
      <c r="M5206" s="3" t="n">
        <v>1</v>
      </c>
      <c r="N5206" s="3" t="n">
        <v>-1</v>
      </c>
      <c r="O5206" s="3" t="n">
        <v>-1</v>
      </c>
      <c r="P5206" s="3" t="n">
        <v>9.3</v>
      </c>
      <c r="Q5206" s="3" t="n">
        <v>24.2</v>
      </c>
      <c r="R5206" s="3" t="s">
        <v>15242</v>
      </c>
      <c r="S5206" s="4" t="n">
        <v>45747.0443865741</v>
      </c>
      <c r="T5206" s="3" t="s">
        <v>37</v>
      </c>
      <c r="U5206" s="3" t="s">
        <v>37</v>
      </c>
      <c r="V5206" s="3" t="n">
        <v>0</v>
      </c>
      <c r="W5206" s="3" t="n">
        <v>0</v>
      </c>
      <c r="X5206" s="3" t="n">
        <v>0</v>
      </c>
      <c r="Y5206" s="3" t="s">
        <v>30</v>
      </c>
      <c r="Z5206" s="3" t="s">
        <v>30</v>
      </c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  <c r="AZ5206" s="3"/>
      <c r="BA5206" s="3"/>
      <c r="BB5206" s="3"/>
      <c r="BC5206" s="3"/>
      <c r="BD5206" s="3"/>
      <c r="BE5206" s="3"/>
      <c r="BF5206" s="3"/>
      <c r="BG5206" s="3"/>
      <c r="BH5206" s="3"/>
      <c r="BI5206" s="3"/>
      <c r="BJ5206" s="3"/>
    </row>
    <row r="5207" customFormat="false" ht="15.75" hidden="false" customHeight="false" outlineLevel="0" collapsed="false">
      <c r="A5207" s="3" t="n">
        <v>5206</v>
      </c>
      <c r="B5207" s="3" t="s">
        <v>15243</v>
      </c>
      <c r="C5207" s="3" t="s">
        <v>15244</v>
      </c>
      <c r="D5207" s="3" t="n">
        <v>1</v>
      </c>
      <c r="E5207" s="3" t="n">
        <v>3.2798358</v>
      </c>
      <c r="F5207" s="3" t="n">
        <v>34</v>
      </c>
      <c r="G5207" s="3" t="n">
        <v>34</v>
      </c>
      <c r="H5207" s="3" t="n">
        <v>14</v>
      </c>
      <c r="I5207" s="3" t="n">
        <v>14</v>
      </c>
      <c r="J5207" s="3" t="n">
        <v>42</v>
      </c>
      <c r="K5207" s="3" t="n">
        <v>42</v>
      </c>
      <c r="L5207" s="3" t="n">
        <v>7</v>
      </c>
      <c r="M5207" s="3" t="n">
        <v>7</v>
      </c>
      <c r="N5207" s="3" t="n">
        <v>4</v>
      </c>
      <c r="O5207" s="3" t="n">
        <v>-1</v>
      </c>
      <c r="P5207" s="3" t="n">
        <v>9.3</v>
      </c>
      <c r="Q5207" s="3" t="n">
        <v>24.2</v>
      </c>
      <c r="R5207" s="3" t="s">
        <v>15245</v>
      </c>
      <c r="S5207" s="4" t="n">
        <v>45747.0446412037</v>
      </c>
      <c r="T5207" s="3" t="s">
        <v>37</v>
      </c>
      <c r="U5207" s="3" t="s">
        <v>37</v>
      </c>
      <c r="V5207" s="3" t="n">
        <v>1</v>
      </c>
      <c r="W5207" s="3" t="n">
        <v>0</v>
      </c>
      <c r="X5207" s="3" t="n">
        <v>0</v>
      </c>
      <c r="Y5207" s="3" t="s">
        <v>30</v>
      </c>
      <c r="Z5207" s="3" t="s">
        <v>30</v>
      </c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  <c r="BD5207" s="3"/>
      <c r="BE5207" s="3"/>
      <c r="BF5207" s="3"/>
      <c r="BG5207" s="3"/>
      <c r="BH5207" s="3"/>
      <c r="BI5207" s="3"/>
      <c r="BJ5207" s="3"/>
    </row>
    <row r="5208" customFormat="false" ht="15.75" hidden="false" customHeight="false" outlineLevel="0" collapsed="false">
      <c r="A5208" s="3" t="n">
        <v>5207</v>
      </c>
      <c r="B5208" s="3" t="s">
        <v>15246</v>
      </c>
      <c r="C5208" s="3" t="s">
        <v>15247</v>
      </c>
      <c r="D5208" s="3" t="n">
        <v>1</v>
      </c>
      <c r="E5208" s="3" t="n">
        <v>0.2142565</v>
      </c>
      <c r="F5208" s="3" t="n">
        <v>7</v>
      </c>
      <c r="G5208" s="3" t="n">
        <v>7</v>
      </c>
      <c r="H5208" s="3" t="n">
        <v>5</v>
      </c>
      <c r="I5208" s="3" t="n">
        <v>5</v>
      </c>
      <c r="J5208" s="3" t="n">
        <v>4</v>
      </c>
      <c r="K5208" s="3" t="n">
        <v>4</v>
      </c>
      <c r="L5208" s="3" t="n">
        <v>1</v>
      </c>
      <c r="M5208" s="3" t="n">
        <v>1</v>
      </c>
      <c r="N5208" s="3" t="n">
        <v>-1</v>
      </c>
      <c r="O5208" s="3" t="n">
        <v>-1</v>
      </c>
      <c r="P5208" s="3" t="n">
        <v>9.3</v>
      </c>
      <c r="Q5208" s="3" t="n">
        <v>24.2</v>
      </c>
      <c r="R5208" s="3" t="s">
        <v>15248</v>
      </c>
      <c r="S5208" s="4" t="n">
        <v>45747.0446990741</v>
      </c>
      <c r="T5208" s="3" t="s">
        <v>37</v>
      </c>
      <c r="U5208" s="3" t="s">
        <v>37</v>
      </c>
      <c r="V5208" s="3" t="n">
        <v>0</v>
      </c>
      <c r="W5208" s="3" t="n">
        <v>0</v>
      </c>
      <c r="X5208" s="3" t="n">
        <v>0</v>
      </c>
      <c r="Y5208" s="3" t="s">
        <v>30</v>
      </c>
      <c r="Z5208" s="3" t="s">
        <v>30</v>
      </c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3"/>
      <c r="BB5208" s="3"/>
      <c r="BC5208" s="3"/>
      <c r="BD5208" s="3"/>
      <c r="BE5208" s="3"/>
      <c r="BF5208" s="3"/>
      <c r="BG5208" s="3"/>
      <c r="BH5208" s="3"/>
      <c r="BI5208" s="3"/>
      <c r="BJ5208" s="3"/>
    </row>
    <row r="5209" customFormat="false" ht="15.75" hidden="false" customHeight="false" outlineLevel="0" collapsed="false">
      <c r="A5209" s="3" t="n">
        <v>5208</v>
      </c>
      <c r="B5209" s="3" t="s">
        <v>15249</v>
      </c>
      <c r="C5209" s="3" t="s">
        <v>15250</v>
      </c>
      <c r="D5209" s="3" t="n">
        <v>1</v>
      </c>
      <c r="E5209" s="3" t="n">
        <v>0.1753352</v>
      </c>
      <c r="F5209" s="3" t="n">
        <v>7</v>
      </c>
      <c r="G5209" s="3" t="n">
        <v>7</v>
      </c>
      <c r="H5209" s="3" t="n">
        <v>5</v>
      </c>
      <c r="I5209" s="3" t="n">
        <v>5</v>
      </c>
      <c r="J5209" s="3" t="n">
        <v>4</v>
      </c>
      <c r="K5209" s="3" t="n">
        <v>4</v>
      </c>
      <c r="L5209" s="3" t="n">
        <v>1</v>
      </c>
      <c r="M5209" s="3" t="n">
        <v>1</v>
      </c>
      <c r="N5209" s="3" t="n">
        <v>-1</v>
      </c>
      <c r="O5209" s="3" t="n">
        <v>-1</v>
      </c>
      <c r="P5209" s="3" t="n">
        <v>8.9</v>
      </c>
      <c r="Q5209" s="3" t="n">
        <v>24.2</v>
      </c>
      <c r="R5209" s="3" t="s">
        <v>15251</v>
      </c>
      <c r="S5209" s="4" t="n">
        <v>45747.0447337963</v>
      </c>
      <c r="T5209" s="3" t="s">
        <v>37</v>
      </c>
      <c r="U5209" s="3" t="s">
        <v>37</v>
      </c>
      <c r="V5209" s="3" t="n">
        <v>0</v>
      </c>
      <c r="W5209" s="3" t="n">
        <v>0</v>
      </c>
      <c r="X5209" s="3" t="n">
        <v>0</v>
      </c>
      <c r="Y5209" s="3" t="s">
        <v>30</v>
      </c>
      <c r="Z5209" s="3" t="s">
        <v>30</v>
      </c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3"/>
      <c r="BB5209" s="3"/>
      <c r="BC5209" s="3"/>
      <c r="BD5209" s="3"/>
      <c r="BE5209" s="3"/>
      <c r="BF5209" s="3"/>
      <c r="BG5209" s="3"/>
      <c r="BH5209" s="3"/>
      <c r="BI5209" s="3"/>
      <c r="BJ5209" s="3"/>
    </row>
    <row r="5210" customFormat="false" ht="15.75" hidden="false" customHeight="false" outlineLevel="0" collapsed="false">
      <c r="A5210" s="3" t="n">
        <v>5209</v>
      </c>
      <c r="B5210" s="3" t="s">
        <v>15252</v>
      </c>
      <c r="C5210" s="3" t="s">
        <v>15253</v>
      </c>
      <c r="D5210" s="3" t="n">
        <v>1</v>
      </c>
      <c r="E5210" s="3" t="n">
        <v>27.2308633</v>
      </c>
      <c r="F5210" s="3" t="n">
        <v>1062</v>
      </c>
      <c r="G5210" s="3" t="n">
        <v>1062</v>
      </c>
      <c r="H5210" s="3" t="n">
        <v>28</v>
      </c>
      <c r="I5210" s="3" t="n">
        <v>28</v>
      </c>
      <c r="J5210" s="3" t="n">
        <v>1898</v>
      </c>
      <c r="K5210" s="3" t="n">
        <v>1898</v>
      </c>
      <c r="L5210" s="3" t="n">
        <v>89</v>
      </c>
      <c r="M5210" s="3" t="n">
        <v>89</v>
      </c>
      <c r="N5210" s="3" t="n">
        <v>658</v>
      </c>
      <c r="O5210" s="3" t="n">
        <v>-1</v>
      </c>
      <c r="P5210" s="3" t="n">
        <v>8.5</v>
      </c>
      <c r="Q5210" s="3" t="n">
        <v>24.2</v>
      </c>
      <c r="R5210" s="3" t="s">
        <v>15254</v>
      </c>
      <c r="S5210" s="4" t="n">
        <v>45747.0455324074</v>
      </c>
      <c r="T5210" s="3" t="s">
        <v>232</v>
      </c>
      <c r="U5210" s="3" t="s">
        <v>232</v>
      </c>
      <c r="V5210" s="3" t="n">
        <v>1</v>
      </c>
      <c r="W5210" s="3" t="n">
        <v>0</v>
      </c>
      <c r="X5210" s="3" t="n">
        <v>0</v>
      </c>
      <c r="Y5210" s="3" t="s">
        <v>30</v>
      </c>
      <c r="Z5210" s="3" t="s">
        <v>30</v>
      </c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  <c r="AZ5210" s="3"/>
      <c r="BA5210" s="3"/>
      <c r="BB5210" s="3"/>
      <c r="BC5210" s="3"/>
      <c r="BD5210" s="3"/>
      <c r="BE5210" s="3"/>
      <c r="BF5210" s="3"/>
      <c r="BG5210" s="3"/>
      <c r="BH5210" s="3"/>
      <c r="BI5210" s="3"/>
      <c r="BJ5210" s="3"/>
    </row>
    <row r="5211" customFormat="false" ht="15.75" hidden="false" customHeight="false" outlineLevel="0" collapsed="false">
      <c r="A5211" s="3" t="n">
        <v>5210</v>
      </c>
      <c r="B5211" s="3" t="s">
        <v>15255</v>
      </c>
      <c r="C5211" s="3" t="s">
        <v>15256</v>
      </c>
      <c r="D5211" s="3" t="n">
        <v>1</v>
      </c>
      <c r="E5211" s="3" t="n">
        <v>6.0388292</v>
      </c>
      <c r="F5211" s="3" t="n">
        <v>73</v>
      </c>
      <c r="G5211" s="3" t="n">
        <v>73</v>
      </c>
      <c r="H5211" s="3" t="n">
        <v>21</v>
      </c>
      <c r="I5211" s="3" t="n">
        <v>21</v>
      </c>
      <c r="J5211" s="3" t="n">
        <v>103</v>
      </c>
      <c r="K5211" s="3" t="n">
        <v>103</v>
      </c>
      <c r="L5211" s="3" t="n">
        <v>19</v>
      </c>
      <c r="M5211" s="3" t="n">
        <v>19</v>
      </c>
      <c r="N5211" s="3" t="n">
        <v>-1</v>
      </c>
      <c r="O5211" s="3" t="n">
        <v>-1</v>
      </c>
      <c r="P5211" s="3" t="n">
        <v>9.3</v>
      </c>
      <c r="Q5211" s="3" t="n">
        <v>24.2</v>
      </c>
      <c r="R5211" s="3" t="s">
        <v>15257</v>
      </c>
      <c r="S5211" s="4" t="n">
        <v>45747.0460185185</v>
      </c>
      <c r="T5211" s="3" t="s">
        <v>256</v>
      </c>
      <c r="U5211" s="3" t="s">
        <v>256</v>
      </c>
      <c r="V5211" s="3" t="n">
        <v>0</v>
      </c>
      <c r="W5211" s="3" t="n">
        <v>0</v>
      </c>
      <c r="X5211" s="3" t="n">
        <v>0</v>
      </c>
      <c r="Y5211" s="3" t="s">
        <v>30</v>
      </c>
      <c r="Z5211" s="3" t="s">
        <v>30</v>
      </c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  <c r="AZ5211" s="3"/>
      <c r="BA5211" s="3"/>
      <c r="BB5211" s="3"/>
      <c r="BC5211" s="3"/>
      <c r="BD5211" s="3"/>
      <c r="BE5211" s="3"/>
      <c r="BF5211" s="3"/>
      <c r="BG5211" s="3"/>
      <c r="BH5211" s="3"/>
      <c r="BI5211" s="3"/>
      <c r="BJ5211" s="3"/>
    </row>
    <row r="5212" customFormat="false" ht="15.75" hidden="false" customHeight="false" outlineLevel="0" collapsed="false">
      <c r="A5212" s="3" t="n">
        <v>5211</v>
      </c>
      <c r="B5212" s="3" t="s">
        <v>15258</v>
      </c>
      <c r="C5212" s="3" t="s">
        <v>15259</v>
      </c>
      <c r="D5212" s="3" t="n">
        <v>1</v>
      </c>
      <c r="E5212" s="3" t="n">
        <v>1.9278573</v>
      </c>
      <c r="F5212" s="3" t="n">
        <v>19</v>
      </c>
      <c r="G5212" s="3" t="n">
        <v>19</v>
      </c>
      <c r="H5212" s="3" t="n">
        <v>7</v>
      </c>
      <c r="I5212" s="3" t="n">
        <v>7</v>
      </c>
      <c r="J5212" s="3" t="n">
        <v>22</v>
      </c>
      <c r="K5212" s="3" t="n">
        <v>22</v>
      </c>
      <c r="L5212" s="3" t="n">
        <v>9</v>
      </c>
      <c r="M5212" s="3" t="n">
        <v>9</v>
      </c>
      <c r="N5212" s="3" t="n">
        <v>15</v>
      </c>
      <c r="O5212" s="3" t="n">
        <v>-1</v>
      </c>
      <c r="P5212" s="3" t="n">
        <v>9.1</v>
      </c>
      <c r="Q5212" s="3" t="n">
        <v>24.2</v>
      </c>
      <c r="R5212" s="3" t="s">
        <v>15260</v>
      </c>
      <c r="S5212" s="4" t="n">
        <v>45747.0463773148</v>
      </c>
      <c r="T5212" s="3" t="s">
        <v>232</v>
      </c>
      <c r="U5212" s="3" t="s">
        <v>232</v>
      </c>
      <c r="V5212" s="3" t="n">
        <v>1</v>
      </c>
      <c r="W5212" s="3" t="n">
        <v>0</v>
      </c>
      <c r="X5212" s="3" t="n">
        <v>0</v>
      </c>
      <c r="Y5212" s="3" t="s">
        <v>30</v>
      </c>
      <c r="Z5212" s="3" t="s">
        <v>30</v>
      </c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  <c r="AZ5212" s="3"/>
      <c r="BA5212" s="3"/>
      <c r="BB5212" s="3"/>
      <c r="BC5212" s="3"/>
      <c r="BD5212" s="3"/>
      <c r="BE5212" s="3"/>
      <c r="BF5212" s="3"/>
      <c r="BG5212" s="3"/>
      <c r="BH5212" s="3"/>
      <c r="BI5212" s="3"/>
      <c r="BJ5212" s="3"/>
    </row>
    <row r="5213" customFormat="false" ht="15.75" hidden="false" customHeight="false" outlineLevel="0" collapsed="false">
      <c r="A5213" s="3" t="n">
        <v>5212</v>
      </c>
      <c r="B5213" s="3" t="s">
        <v>15261</v>
      </c>
      <c r="C5213" s="3" t="s">
        <v>15262</v>
      </c>
      <c r="D5213" s="3" t="n">
        <v>1</v>
      </c>
      <c r="E5213" s="3" t="n">
        <v>6.4025064</v>
      </c>
      <c r="F5213" s="3" t="n">
        <v>53</v>
      </c>
      <c r="G5213" s="3" t="n">
        <v>53</v>
      </c>
      <c r="H5213" s="3" t="n">
        <v>5</v>
      </c>
      <c r="I5213" s="3" t="n">
        <v>5</v>
      </c>
      <c r="J5213" s="3" t="n">
        <v>69</v>
      </c>
      <c r="K5213" s="3" t="n">
        <v>69</v>
      </c>
      <c r="L5213" s="3" t="n">
        <v>10</v>
      </c>
      <c r="M5213" s="3" t="n">
        <v>10</v>
      </c>
      <c r="N5213" s="3" t="n">
        <v>0</v>
      </c>
      <c r="O5213" s="3" t="n">
        <v>-1</v>
      </c>
      <c r="P5213" s="3" t="n">
        <v>9.2</v>
      </c>
      <c r="Q5213" s="3" t="n">
        <v>24.2</v>
      </c>
      <c r="R5213" s="3" t="s">
        <v>15263</v>
      </c>
      <c r="S5213" s="4" t="n">
        <v>45747.0467013889</v>
      </c>
      <c r="T5213" s="3" t="s">
        <v>65</v>
      </c>
      <c r="U5213" s="3" t="s">
        <v>65</v>
      </c>
      <c r="V5213" s="3" t="n">
        <v>1</v>
      </c>
      <c r="W5213" s="3" t="n">
        <v>0</v>
      </c>
      <c r="X5213" s="3" t="n">
        <v>0</v>
      </c>
      <c r="Y5213" s="3" t="s">
        <v>30</v>
      </c>
      <c r="Z5213" s="3" t="s">
        <v>30</v>
      </c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3"/>
      <c r="BB5213" s="3"/>
      <c r="BC5213" s="3"/>
      <c r="BD5213" s="3"/>
      <c r="BE5213" s="3"/>
      <c r="BF5213" s="3"/>
      <c r="BG5213" s="3"/>
      <c r="BH5213" s="3"/>
      <c r="BI5213" s="3"/>
      <c r="BJ5213" s="3"/>
    </row>
    <row r="5214" customFormat="false" ht="15.75" hidden="false" customHeight="false" outlineLevel="0" collapsed="false">
      <c r="A5214" s="3" t="n">
        <v>5213</v>
      </c>
      <c r="B5214" s="3" t="s">
        <v>15264</v>
      </c>
      <c r="C5214" s="3" t="s">
        <v>15265</v>
      </c>
      <c r="D5214" s="3" t="n">
        <v>1</v>
      </c>
      <c r="E5214" s="3" t="n">
        <v>4.2045652</v>
      </c>
      <c r="F5214" s="3" t="n">
        <v>64</v>
      </c>
      <c r="G5214" s="3" t="n">
        <v>64</v>
      </c>
      <c r="H5214" s="3" t="n">
        <v>5</v>
      </c>
      <c r="I5214" s="3" t="n">
        <v>5</v>
      </c>
      <c r="J5214" s="3" t="n">
        <v>107</v>
      </c>
      <c r="K5214" s="3" t="n">
        <v>107</v>
      </c>
      <c r="L5214" s="3" t="n">
        <v>32</v>
      </c>
      <c r="M5214" s="3" t="n">
        <v>32</v>
      </c>
      <c r="N5214" s="3" t="n">
        <v>-1</v>
      </c>
      <c r="O5214" s="3" t="n">
        <v>0</v>
      </c>
      <c r="P5214" s="3" t="n">
        <v>8.9</v>
      </c>
      <c r="Q5214" s="3" t="n">
        <v>24.2</v>
      </c>
      <c r="R5214" s="3" t="s">
        <v>15266</v>
      </c>
      <c r="S5214" s="4" t="n">
        <v>45747.0469444444</v>
      </c>
      <c r="T5214" s="3" t="s">
        <v>256</v>
      </c>
      <c r="U5214" s="3" t="s">
        <v>256</v>
      </c>
      <c r="V5214" s="3" t="n">
        <v>0</v>
      </c>
      <c r="W5214" s="3" t="n">
        <v>1</v>
      </c>
      <c r="X5214" s="3" t="n">
        <v>0</v>
      </c>
      <c r="Y5214" s="3" t="s">
        <v>30</v>
      </c>
      <c r="Z5214" s="3" t="s">
        <v>30</v>
      </c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  <c r="AZ5214" s="3"/>
      <c r="BA5214" s="3"/>
      <c r="BB5214" s="3"/>
      <c r="BC5214" s="3"/>
      <c r="BD5214" s="3"/>
      <c r="BE5214" s="3"/>
      <c r="BF5214" s="3"/>
      <c r="BG5214" s="3"/>
      <c r="BH5214" s="3"/>
      <c r="BI5214" s="3"/>
      <c r="BJ5214" s="3"/>
    </row>
    <row r="5215" customFormat="false" ht="15.75" hidden="false" customHeight="false" outlineLevel="0" collapsed="false">
      <c r="A5215" s="3" t="n">
        <v>5214</v>
      </c>
      <c r="B5215" s="3" t="s">
        <v>15267</v>
      </c>
      <c r="C5215" s="3" t="s">
        <v>15268</v>
      </c>
      <c r="D5215" s="3" t="n">
        <v>1</v>
      </c>
      <c r="E5215" s="3" t="n">
        <v>4.5151071</v>
      </c>
      <c r="F5215" s="3" t="n">
        <v>76</v>
      </c>
      <c r="G5215" s="3" t="n">
        <v>76</v>
      </c>
      <c r="H5215" s="3" t="n">
        <v>5</v>
      </c>
      <c r="I5215" s="3" t="n">
        <v>5</v>
      </c>
      <c r="J5215" s="3" t="n">
        <v>128</v>
      </c>
      <c r="K5215" s="3" t="n">
        <v>128</v>
      </c>
      <c r="L5215" s="3" t="n">
        <v>38</v>
      </c>
      <c r="M5215" s="3" t="n">
        <v>38</v>
      </c>
      <c r="N5215" s="3" t="n">
        <v>-1</v>
      </c>
      <c r="O5215" s="3" t="n">
        <v>0</v>
      </c>
      <c r="P5215" s="3" t="n">
        <v>8.9</v>
      </c>
      <c r="Q5215" s="3" t="n">
        <v>24.2</v>
      </c>
      <c r="R5215" s="3" t="s">
        <v>15269</v>
      </c>
      <c r="S5215" s="4" t="n">
        <v>45747.0472916667</v>
      </c>
      <c r="T5215" s="3" t="s">
        <v>256</v>
      </c>
      <c r="U5215" s="3" t="s">
        <v>256</v>
      </c>
      <c r="V5215" s="3" t="n">
        <v>0</v>
      </c>
      <c r="W5215" s="3" t="n">
        <v>1</v>
      </c>
      <c r="X5215" s="3" t="n">
        <v>0</v>
      </c>
      <c r="Y5215" s="3" t="s">
        <v>30</v>
      </c>
      <c r="Z5215" s="3" t="s">
        <v>30</v>
      </c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  <c r="AZ5215" s="3"/>
      <c r="BA5215" s="3"/>
      <c r="BB5215" s="3"/>
      <c r="BC5215" s="3"/>
      <c r="BD5215" s="3"/>
      <c r="BE5215" s="3"/>
      <c r="BF5215" s="3"/>
      <c r="BG5215" s="3"/>
      <c r="BH5215" s="3"/>
      <c r="BI5215" s="3"/>
      <c r="BJ5215" s="3"/>
    </row>
    <row r="5216" customFormat="false" ht="15.75" hidden="false" customHeight="false" outlineLevel="0" collapsed="false">
      <c r="A5216" s="3" t="n">
        <v>5215</v>
      </c>
      <c r="B5216" s="3" t="s">
        <v>15270</v>
      </c>
      <c r="C5216" s="3" t="s">
        <v>15271</v>
      </c>
      <c r="D5216" s="3" t="n">
        <v>1</v>
      </c>
      <c r="E5216" s="3" t="n">
        <v>2.3314631</v>
      </c>
      <c r="F5216" s="3" t="n">
        <v>16</v>
      </c>
      <c r="G5216" s="3" t="n">
        <v>16</v>
      </c>
      <c r="H5216" s="3" t="n">
        <v>5</v>
      </c>
      <c r="I5216" s="3" t="n">
        <v>5</v>
      </c>
      <c r="J5216" s="3" t="n">
        <v>23</v>
      </c>
      <c r="K5216" s="3" t="n">
        <v>23</v>
      </c>
      <c r="L5216" s="3" t="n">
        <v>8</v>
      </c>
      <c r="M5216" s="3" t="n">
        <v>8</v>
      </c>
      <c r="N5216" s="3" t="n">
        <v>-1</v>
      </c>
      <c r="O5216" s="3" t="n">
        <v>0</v>
      </c>
      <c r="P5216" s="3" t="n">
        <v>8.9</v>
      </c>
      <c r="Q5216" s="3" t="n">
        <v>24.2</v>
      </c>
      <c r="R5216" s="3" t="s">
        <v>15272</v>
      </c>
      <c r="S5216" s="4" t="n">
        <v>45747.0475115741</v>
      </c>
      <c r="T5216" s="3" t="s">
        <v>256</v>
      </c>
      <c r="U5216" s="3" t="s">
        <v>256</v>
      </c>
      <c r="V5216" s="3" t="n">
        <v>0</v>
      </c>
      <c r="W5216" s="3" t="n">
        <v>1</v>
      </c>
      <c r="X5216" s="3" t="n">
        <v>0</v>
      </c>
      <c r="Y5216" s="3" t="s">
        <v>30</v>
      </c>
      <c r="Z5216" s="3" t="s">
        <v>30</v>
      </c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/>
      <c r="BB5216" s="3"/>
      <c r="BC5216" s="3"/>
      <c r="BD5216" s="3"/>
      <c r="BE5216" s="3"/>
      <c r="BF5216" s="3"/>
      <c r="BG5216" s="3"/>
      <c r="BH5216" s="3"/>
      <c r="BI5216" s="3"/>
      <c r="BJ5216" s="3"/>
    </row>
    <row r="5217" customFormat="false" ht="15.75" hidden="false" customHeight="false" outlineLevel="0" collapsed="false">
      <c r="A5217" s="3" t="n">
        <v>5216</v>
      </c>
      <c r="B5217" s="3" t="s">
        <v>15273</v>
      </c>
      <c r="C5217" s="3" t="s">
        <v>15274</v>
      </c>
      <c r="D5217" s="3" t="n">
        <v>1</v>
      </c>
      <c r="E5217" s="3" t="n">
        <v>2.4995125</v>
      </c>
      <c r="F5217" s="3" t="n">
        <v>28</v>
      </c>
      <c r="G5217" s="3" t="n">
        <v>28</v>
      </c>
      <c r="H5217" s="3" t="n">
        <v>5</v>
      </c>
      <c r="I5217" s="3" t="n">
        <v>5</v>
      </c>
      <c r="J5217" s="3" t="n">
        <v>44</v>
      </c>
      <c r="K5217" s="3" t="n">
        <v>44</v>
      </c>
      <c r="L5217" s="3" t="n">
        <v>14</v>
      </c>
      <c r="M5217" s="3" t="n">
        <v>14</v>
      </c>
      <c r="N5217" s="3" t="n">
        <v>-1</v>
      </c>
      <c r="O5217" s="3" t="n">
        <v>0</v>
      </c>
      <c r="P5217" s="3" t="n">
        <v>8.9</v>
      </c>
      <c r="Q5217" s="3" t="n">
        <v>24.2</v>
      </c>
      <c r="R5217" s="3" t="s">
        <v>15275</v>
      </c>
      <c r="S5217" s="4" t="n">
        <v>45747.0477083333</v>
      </c>
      <c r="T5217" s="3" t="s">
        <v>256</v>
      </c>
      <c r="U5217" s="3" t="s">
        <v>256</v>
      </c>
      <c r="V5217" s="3" t="n">
        <v>0</v>
      </c>
      <c r="W5217" s="3" t="n">
        <v>1</v>
      </c>
      <c r="X5217" s="3" t="n">
        <v>0</v>
      </c>
      <c r="Y5217" s="3" t="s">
        <v>30</v>
      </c>
      <c r="Z5217" s="3" t="s">
        <v>30</v>
      </c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/>
      <c r="BB5217" s="3"/>
      <c r="BC5217" s="3"/>
      <c r="BD5217" s="3"/>
      <c r="BE5217" s="3"/>
      <c r="BF5217" s="3"/>
      <c r="BG5217" s="3"/>
      <c r="BH5217" s="3"/>
      <c r="BI5217" s="3"/>
      <c r="BJ5217" s="3"/>
    </row>
    <row r="5218" customFormat="false" ht="15.75" hidden="false" customHeight="false" outlineLevel="0" collapsed="false">
      <c r="A5218" s="3" t="n">
        <v>5217</v>
      </c>
      <c r="B5218" s="3" t="s">
        <v>15276</v>
      </c>
      <c r="C5218" s="3" t="s">
        <v>15277</v>
      </c>
      <c r="D5218" s="3" t="n">
        <v>1</v>
      </c>
      <c r="E5218" s="3" t="n">
        <v>2.820338</v>
      </c>
      <c r="F5218" s="3" t="n">
        <v>40</v>
      </c>
      <c r="G5218" s="3" t="n">
        <v>40</v>
      </c>
      <c r="H5218" s="3" t="n">
        <v>5</v>
      </c>
      <c r="I5218" s="3" t="n">
        <v>5</v>
      </c>
      <c r="J5218" s="3" t="n">
        <v>65</v>
      </c>
      <c r="K5218" s="3" t="n">
        <v>65</v>
      </c>
      <c r="L5218" s="3" t="n">
        <v>20</v>
      </c>
      <c r="M5218" s="3" t="n">
        <v>20</v>
      </c>
      <c r="N5218" s="3" t="n">
        <v>-1</v>
      </c>
      <c r="O5218" s="3" t="n">
        <v>0</v>
      </c>
      <c r="P5218" s="3" t="n">
        <v>8.9</v>
      </c>
      <c r="Q5218" s="3" t="n">
        <v>24.2</v>
      </c>
      <c r="R5218" s="3" t="s">
        <v>15278</v>
      </c>
      <c r="S5218" s="4" t="n">
        <v>45747.0479166667</v>
      </c>
      <c r="T5218" s="3" t="s">
        <v>256</v>
      </c>
      <c r="U5218" s="3" t="s">
        <v>256</v>
      </c>
      <c r="V5218" s="3" t="n">
        <v>0</v>
      </c>
      <c r="W5218" s="3" t="n">
        <v>1</v>
      </c>
      <c r="X5218" s="3" t="n">
        <v>0</v>
      </c>
      <c r="Y5218" s="3" t="s">
        <v>30</v>
      </c>
      <c r="Z5218" s="3" t="s">
        <v>30</v>
      </c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/>
      <c r="BB5218" s="3"/>
      <c r="BC5218" s="3"/>
      <c r="BD5218" s="3"/>
      <c r="BE5218" s="3"/>
      <c r="BF5218" s="3"/>
      <c r="BG5218" s="3"/>
      <c r="BH5218" s="3"/>
      <c r="BI5218" s="3"/>
      <c r="BJ5218" s="3"/>
    </row>
    <row r="5219" customFormat="false" ht="15.75" hidden="false" customHeight="false" outlineLevel="0" collapsed="false">
      <c r="A5219" s="3" t="n">
        <v>5218</v>
      </c>
      <c r="B5219" s="3" t="s">
        <v>15279</v>
      </c>
      <c r="C5219" s="3" t="s">
        <v>15280</v>
      </c>
      <c r="D5219" s="3" t="n">
        <v>1</v>
      </c>
      <c r="E5219" s="3" t="n">
        <v>3.6029255</v>
      </c>
      <c r="F5219" s="3" t="n">
        <v>52</v>
      </c>
      <c r="G5219" s="3" t="n">
        <v>52</v>
      </c>
      <c r="H5219" s="3" t="n">
        <v>5</v>
      </c>
      <c r="I5219" s="3" t="n">
        <v>5</v>
      </c>
      <c r="J5219" s="3" t="n">
        <v>86</v>
      </c>
      <c r="K5219" s="3" t="n">
        <v>86</v>
      </c>
      <c r="L5219" s="3" t="n">
        <v>26</v>
      </c>
      <c r="M5219" s="3" t="n">
        <v>26</v>
      </c>
      <c r="N5219" s="3" t="n">
        <v>-1</v>
      </c>
      <c r="O5219" s="3" t="n">
        <v>0</v>
      </c>
      <c r="P5219" s="3" t="n">
        <v>8.9</v>
      </c>
      <c r="Q5219" s="3" t="n">
        <v>24.2</v>
      </c>
      <c r="R5219" s="3" t="s">
        <v>15281</v>
      </c>
      <c r="S5219" s="4" t="n">
        <v>45747.0481944445</v>
      </c>
      <c r="T5219" s="3" t="s">
        <v>256</v>
      </c>
      <c r="U5219" s="3" t="s">
        <v>256</v>
      </c>
      <c r="V5219" s="3" t="n">
        <v>0</v>
      </c>
      <c r="W5219" s="3" t="n">
        <v>1</v>
      </c>
      <c r="X5219" s="3" t="n">
        <v>0</v>
      </c>
      <c r="Y5219" s="3" t="s">
        <v>30</v>
      </c>
      <c r="Z5219" s="3" t="s">
        <v>30</v>
      </c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3"/>
      <c r="BB5219" s="3"/>
      <c r="BC5219" s="3"/>
      <c r="BD5219" s="3"/>
      <c r="BE5219" s="3"/>
      <c r="BF5219" s="3"/>
      <c r="BG5219" s="3"/>
      <c r="BH5219" s="3"/>
      <c r="BI5219" s="3"/>
      <c r="BJ5219" s="3"/>
    </row>
    <row r="5220" customFormat="false" ht="15.75" hidden="false" customHeight="false" outlineLevel="0" collapsed="false">
      <c r="A5220" s="3" t="n">
        <v>5219</v>
      </c>
      <c r="B5220" s="3" t="s">
        <v>15282</v>
      </c>
      <c r="C5220" s="3" t="s">
        <v>15283</v>
      </c>
      <c r="D5220" s="3" t="n">
        <v>1</v>
      </c>
      <c r="E5220" s="3" t="n">
        <v>3.5794267</v>
      </c>
      <c r="F5220" s="3" t="n">
        <v>26</v>
      </c>
      <c r="G5220" s="3" t="n">
        <v>26</v>
      </c>
      <c r="H5220" s="3" t="n">
        <v>10</v>
      </c>
      <c r="I5220" s="3" t="n">
        <v>10</v>
      </c>
      <c r="J5220" s="3" t="n">
        <v>40</v>
      </c>
      <c r="K5220" s="3" t="n">
        <v>40</v>
      </c>
      <c r="L5220" s="3" t="n">
        <v>10</v>
      </c>
      <c r="M5220" s="3" t="n">
        <v>10</v>
      </c>
      <c r="N5220" s="3" t="n">
        <v>26</v>
      </c>
      <c r="O5220" s="3" t="n">
        <v>26</v>
      </c>
      <c r="P5220" s="3" t="n">
        <v>9.2</v>
      </c>
      <c r="Q5220" s="3" t="n">
        <v>24.2</v>
      </c>
      <c r="R5220" s="3" t="s">
        <v>15284</v>
      </c>
      <c r="S5220" s="4" t="n">
        <v>45747.0485069445</v>
      </c>
      <c r="T5220" s="3" t="s">
        <v>256</v>
      </c>
      <c r="U5220" s="3" t="s">
        <v>256</v>
      </c>
      <c r="V5220" s="3" t="n">
        <v>1</v>
      </c>
      <c r="W5220" s="3" t="n">
        <v>1</v>
      </c>
      <c r="X5220" s="3" t="n">
        <v>0</v>
      </c>
      <c r="Y5220" s="3" t="s">
        <v>30</v>
      </c>
      <c r="Z5220" s="3" t="s">
        <v>30</v>
      </c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  <c r="AZ5220" s="3"/>
      <c r="BA5220" s="3"/>
      <c r="BB5220" s="3"/>
      <c r="BC5220" s="3"/>
      <c r="BD5220" s="3"/>
      <c r="BE5220" s="3"/>
      <c r="BF5220" s="3"/>
      <c r="BG5220" s="3"/>
      <c r="BH5220" s="3"/>
      <c r="BI5220" s="3"/>
      <c r="BJ5220" s="3"/>
    </row>
    <row r="5221" customFormat="false" ht="15.75" hidden="false" customHeight="false" outlineLevel="0" collapsed="false">
      <c r="A5221" s="3" t="n">
        <v>5220</v>
      </c>
      <c r="B5221" s="3" t="s">
        <v>15285</v>
      </c>
      <c r="C5221" s="3" t="s">
        <v>15286</v>
      </c>
      <c r="D5221" s="3" t="n">
        <v>1</v>
      </c>
      <c r="E5221" s="3" t="n">
        <v>2.4873716</v>
      </c>
      <c r="F5221" s="3" t="n">
        <v>21</v>
      </c>
      <c r="G5221" s="3" t="n">
        <v>21</v>
      </c>
      <c r="H5221" s="3" t="n">
        <v>10</v>
      </c>
      <c r="I5221" s="3" t="n">
        <v>10</v>
      </c>
      <c r="J5221" s="3" t="n">
        <v>31</v>
      </c>
      <c r="K5221" s="3" t="n">
        <v>31</v>
      </c>
      <c r="L5221" s="3" t="n">
        <v>1</v>
      </c>
      <c r="M5221" s="3" t="n">
        <v>1</v>
      </c>
      <c r="N5221" s="3" t="n">
        <v>8</v>
      </c>
      <c r="O5221" s="3" t="n">
        <v>8</v>
      </c>
      <c r="P5221" s="3" t="n">
        <v>8.9</v>
      </c>
      <c r="Q5221" s="3" t="n">
        <v>24.2</v>
      </c>
      <c r="R5221" s="3" t="s">
        <v>15287</v>
      </c>
      <c r="S5221" s="4" t="n">
        <v>45747.0486805556</v>
      </c>
      <c r="T5221" s="3" t="s">
        <v>37</v>
      </c>
      <c r="U5221" s="3" t="s">
        <v>37</v>
      </c>
      <c r="V5221" s="3" t="n">
        <v>1</v>
      </c>
      <c r="W5221" s="3" t="n">
        <v>1</v>
      </c>
      <c r="X5221" s="3" t="n">
        <v>0</v>
      </c>
      <c r="Y5221" s="3" t="s">
        <v>30</v>
      </c>
      <c r="Z5221" s="3" t="s">
        <v>30</v>
      </c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3"/>
      <c r="BB5221" s="3"/>
      <c r="BC5221" s="3"/>
      <c r="BD5221" s="3"/>
      <c r="BE5221" s="3"/>
      <c r="BF5221" s="3"/>
      <c r="BG5221" s="3"/>
      <c r="BH5221" s="3"/>
      <c r="BI5221" s="3"/>
      <c r="BJ5221" s="3"/>
    </row>
    <row r="5222" customFormat="false" ht="15.75" hidden="false" customHeight="false" outlineLevel="0" collapsed="false">
      <c r="A5222" s="3" t="n">
        <v>5221</v>
      </c>
      <c r="B5222" s="3" t="s">
        <v>15288</v>
      </c>
      <c r="C5222" s="3" t="s">
        <v>15289</v>
      </c>
      <c r="D5222" s="3" t="n">
        <v>1</v>
      </c>
      <c r="E5222" s="3" t="n">
        <v>28.4425659</v>
      </c>
      <c r="F5222" s="3" t="n">
        <v>238</v>
      </c>
      <c r="G5222" s="3" t="n">
        <v>238</v>
      </c>
      <c r="H5222" s="3" t="n">
        <v>9</v>
      </c>
      <c r="I5222" s="3" t="n">
        <v>9</v>
      </c>
      <c r="J5222" s="3" t="n">
        <v>299</v>
      </c>
      <c r="K5222" s="3" t="n">
        <v>299</v>
      </c>
      <c r="L5222" s="3" t="n">
        <v>68</v>
      </c>
      <c r="M5222" s="3" t="n">
        <v>68</v>
      </c>
      <c r="N5222" s="3" t="n">
        <v>0</v>
      </c>
      <c r="O5222" s="3" t="n">
        <v>0</v>
      </c>
      <c r="P5222" s="3" t="n">
        <v>9.2</v>
      </c>
      <c r="Q5222" s="3" t="n">
        <v>24.2</v>
      </c>
      <c r="R5222" s="3" t="s">
        <v>15290</v>
      </c>
      <c r="S5222" s="4" t="n">
        <v>45747.0494675926</v>
      </c>
      <c r="T5222" s="3" t="s">
        <v>65</v>
      </c>
      <c r="U5222" s="3" t="s">
        <v>65</v>
      </c>
      <c r="V5222" s="3" t="n">
        <v>1</v>
      </c>
      <c r="W5222" s="3" t="n">
        <v>1</v>
      </c>
      <c r="X5222" s="3" t="n">
        <v>0</v>
      </c>
      <c r="Y5222" s="3" t="s">
        <v>30</v>
      </c>
      <c r="Z5222" s="3" t="s">
        <v>30</v>
      </c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/>
      <c r="BB5222" s="3"/>
      <c r="BC5222" s="3"/>
      <c r="BD5222" s="3"/>
      <c r="BE5222" s="3"/>
      <c r="BF5222" s="3"/>
      <c r="BG5222" s="3"/>
      <c r="BH5222" s="3"/>
      <c r="BI5222" s="3"/>
      <c r="BJ5222" s="3"/>
    </row>
    <row r="5223" customFormat="false" ht="15.75" hidden="false" customHeight="false" outlineLevel="0" collapsed="false">
      <c r="A5223" s="3" t="n">
        <v>5222</v>
      </c>
      <c r="B5223" s="3" t="s">
        <v>15291</v>
      </c>
      <c r="C5223" s="3" t="s">
        <v>15292</v>
      </c>
      <c r="D5223" s="3" t="n">
        <v>1</v>
      </c>
      <c r="E5223" s="3" t="n">
        <v>16.1022228</v>
      </c>
      <c r="F5223" s="3" t="n">
        <v>250</v>
      </c>
      <c r="G5223" s="3" t="n">
        <v>250</v>
      </c>
      <c r="H5223" s="3" t="n">
        <v>15</v>
      </c>
      <c r="I5223" s="3" t="n">
        <v>15</v>
      </c>
      <c r="J5223" s="3" t="n">
        <v>337</v>
      </c>
      <c r="K5223" s="3" t="n">
        <v>337</v>
      </c>
      <c r="L5223" s="3" t="n">
        <v>74</v>
      </c>
      <c r="M5223" s="3" t="n">
        <v>74</v>
      </c>
      <c r="N5223" s="3" t="n">
        <v>57</v>
      </c>
      <c r="O5223" s="3" t="n">
        <v>-1</v>
      </c>
      <c r="P5223" s="3" t="n">
        <v>9.1</v>
      </c>
      <c r="Q5223" s="3" t="n">
        <v>24.2</v>
      </c>
      <c r="R5223" s="3" t="s">
        <v>15293</v>
      </c>
      <c r="S5223" s="4" t="n">
        <v>45747.0503819444</v>
      </c>
      <c r="T5223" s="3" t="s">
        <v>65</v>
      </c>
      <c r="U5223" s="3" t="s">
        <v>65</v>
      </c>
      <c r="V5223" s="3" t="n">
        <v>1</v>
      </c>
      <c r="W5223" s="3" t="n">
        <v>0</v>
      </c>
      <c r="X5223" s="3" t="n">
        <v>0</v>
      </c>
      <c r="Y5223" s="3" t="s">
        <v>30</v>
      </c>
      <c r="Z5223" s="3" t="s">
        <v>30</v>
      </c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3"/>
      <c r="BB5223" s="3"/>
      <c r="BC5223" s="3"/>
      <c r="BD5223" s="3"/>
      <c r="BE5223" s="3"/>
      <c r="BF5223" s="3"/>
      <c r="BG5223" s="3"/>
      <c r="BH5223" s="3"/>
      <c r="BI5223" s="3"/>
      <c r="BJ5223" s="3"/>
    </row>
    <row r="5224" customFormat="false" ht="15.75" hidden="false" customHeight="false" outlineLevel="0" collapsed="false">
      <c r="A5224" s="3" t="n">
        <v>5223</v>
      </c>
      <c r="B5224" s="3" t="s">
        <v>15294</v>
      </c>
      <c r="C5224" s="3" t="s">
        <v>15295</v>
      </c>
      <c r="D5224" s="3" t="n">
        <v>1</v>
      </c>
      <c r="E5224" s="3" t="n">
        <v>30.0413356</v>
      </c>
      <c r="F5224" s="3" t="n">
        <v>1344</v>
      </c>
      <c r="G5224" s="3" t="n">
        <v>1344</v>
      </c>
      <c r="H5224" s="3" t="n">
        <v>29</v>
      </c>
      <c r="I5224" s="3" t="n">
        <v>29</v>
      </c>
      <c r="J5224" s="3" t="n">
        <v>2239</v>
      </c>
      <c r="K5224" s="3" t="n">
        <v>2239</v>
      </c>
      <c r="L5224" s="3" t="n">
        <v>105</v>
      </c>
      <c r="M5224" s="3" t="n">
        <v>105</v>
      </c>
      <c r="N5224" s="3" t="n">
        <v>719</v>
      </c>
      <c r="O5224" s="3" t="n">
        <v>-1</v>
      </c>
      <c r="P5224" s="3" t="n">
        <v>8.5</v>
      </c>
      <c r="Q5224" s="3" t="n">
        <v>24.2</v>
      </c>
      <c r="R5224" s="3" t="s">
        <v>15296</v>
      </c>
      <c r="S5224" s="4" t="n">
        <v>45747.0513078704</v>
      </c>
      <c r="T5224" s="3" t="s">
        <v>232</v>
      </c>
      <c r="U5224" s="3" t="s">
        <v>232</v>
      </c>
      <c r="V5224" s="3" t="n">
        <v>1</v>
      </c>
      <c r="W5224" s="3" t="n">
        <v>0</v>
      </c>
      <c r="X5224" s="3" t="n">
        <v>0</v>
      </c>
      <c r="Y5224" s="3" t="s">
        <v>30</v>
      </c>
      <c r="Z5224" s="3" t="s">
        <v>30</v>
      </c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3"/>
      <c r="BB5224" s="3"/>
      <c r="BC5224" s="3"/>
      <c r="BD5224" s="3"/>
      <c r="BE5224" s="3"/>
      <c r="BF5224" s="3"/>
      <c r="BG5224" s="3"/>
      <c r="BH5224" s="3"/>
      <c r="BI5224" s="3"/>
      <c r="BJ5224" s="3"/>
    </row>
    <row r="5225" customFormat="false" ht="15.75" hidden="false" customHeight="false" outlineLevel="0" collapsed="false">
      <c r="A5225" s="3" t="n">
        <v>5224</v>
      </c>
      <c r="B5225" s="3" t="s">
        <v>15297</v>
      </c>
      <c r="C5225" s="3" t="s">
        <v>15298</v>
      </c>
      <c r="D5225" s="3" t="n">
        <v>1</v>
      </c>
      <c r="E5225" s="3" t="n">
        <v>1.2198885</v>
      </c>
      <c r="F5225" s="3" t="n">
        <v>52</v>
      </c>
      <c r="G5225" s="3" t="n">
        <v>52</v>
      </c>
      <c r="H5225" s="3" t="n">
        <v>18</v>
      </c>
      <c r="I5225" s="3" t="n">
        <v>18</v>
      </c>
      <c r="J5225" s="3" t="n">
        <v>53</v>
      </c>
      <c r="K5225" s="3" t="n">
        <v>53</v>
      </c>
      <c r="L5225" s="3" t="n">
        <v>6</v>
      </c>
      <c r="M5225" s="3" t="n">
        <v>6</v>
      </c>
      <c r="N5225" s="3" t="n">
        <v>17</v>
      </c>
      <c r="O5225" s="3" t="n">
        <v>-1</v>
      </c>
      <c r="P5225" s="3" t="n">
        <v>9.3</v>
      </c>
      <c r="Q5225" s="3" t="n">
        <v>24.2</v>
      </c>
      <c r="R5225" s="3" t="s">
        <v>15299</v>
      </c>
      <c r="S5225" s="4" t="n">
        <v>45747.0515509259</v>
      </c>
      <c r="T5225" s="3" t="s">
        <v>29</v>
      </c>
      <c r="U5225" s="3" t="s">
        <v>29</v>
      </c>
      <c r="V5225" s="3" t="n">
        <v>1</v>
      </c>
      <c r="W5225" s="3" t="n">
        <v>0</v>
      </c>
      <c r="X5225" s="3" t="n">
        <v>0</v>
      </c>
      <c r="Y5225" s="3" t="s">
        <v>30</v>
      </c>
      <c r="Z5225" s="3" t="s">
        <v>30</v>
      </c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  <c r="BD5225" s="3"/>
      <c r="BE5225" s="3"/>
      <c r="BF5225" s="3"/>
      <c r="BG5225" s="3"/>
      <c r="BH5225" s="3"/>
      <c r="BI5225" s="3"/>
      <c r="BJ5225" s="3"/>
    </row>
    <row r="5226" customFormat="false" ht="15.75" hidden="false" customHeight="false" outlineLevel="0" collapsed="false">
      <c r="A5226" s="3" t="n">
        <v>5225</v>
      </c>
      <c r="B5226" s="3" t="s">
        <v>15300</v>
      </c>
      <c r="C5226" s="3" t="s">
        <v>15301</v>
      </c>
      <c r="D5226" s="3" t="n">
        <v>1</v>
      </c>
      <c r="E5226" s="3" t="n">
        <v>4.0209277</v>
      </c>
      <c r="F5226" s="3" t="n">
        <v>61</v>
      </c>
      <c r="G5226" s="3" t="n">
        <v>61</v>
      </c>
      <c r="H5226" s="3" t="n">
        <v>16</v>
      </c>
      <c r="I5226" s="3" t="n">
        <v>16</v>
      </c>
      <c r="J5226" s="3" t="n">
        <v>93</v>
      </c>
      <c r="K5226" s="3" t="n">
        <v>93</v>
      </c>
      <c r="L5226" s="3" t="n">
        <v>6</v>
      </c>
      <c r="M5226" s="3" t="n">
        <v>6</v>
      </c>
      <c r="N5226" s="3" t="n">
        <v>-1</v>
      </c>
      <c r="O5226" s="3" t="n">
        <v>-1</v>
      </c>
      <c r="P5226" s="3" t="n">
        <v>9.3</v>
      </c>
      <c r="Q5226" s="3" t="n">
        <v>24.2</v>
      </c>
      <c r="R5226" s="3" t="s">
        <v>15302</v>
      </c>
      <c r="S5226" s="4" t="n">
        <v>45747.0516666667</v>
      </c>
      <c r="T5226" s="3" t="s">
        <v>2023</v>
      </c>
      <c r="U5226" s="3" t="s">
        <v>2023</v>
      </c>
      <c r="V5226" s="3" t="n">
        <v>0</v>
      </c>
      <c r="W5226" s="3" t="n">
        <v>0</v>
      </c>
      <c r="X5226" s="3" t="n">
        <v>0</v>
      </c>
      <c r="Y5226" s="3" t="s">
        <v>30</v>
      </c>
      <c r="Z5226" s="3" t="s">
        <v>30</v>
      </c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  <c r="AZ5226" s="3"/>
      <c r="BA5226" s="3"/>
      <c r="BB5226" s="3"/>
      <c r="BC5226" s="3"/>
      <c r="BD5226" s="3"/>
      <c r="BE5226" s="3"/>
      <c r="BF5226" s="3"/>
      <c r="BG5226" s="3"/>
      <c r="BH5226" s="3"/>
      <c r="BI5226" s="3"/>
      <c r="BJ5226" s="3"/>
    </row>
    <row r="5227" customFormat="false" ht="15.75" hidden="false" customHeight="false" outlineLevel="0" collapsed="false">
      <c r="A5227" s="3" t="n">
        <v>5226</v>
      </c>
      <c r="B5227" s="3" t="s">
        <v>15303</v>
      </c>
      <c r="C5227" s="3" t="s">
        <v>15304</v>
      </c>
      <c r="D5227" s="3" t="n">
        <v>1</v>
      </c>
      <c r="E5227" s="3" t="n">
        <v>1.2857162</v>
      </c>
      <c r="F5227" s="3" t="n">
        <v>36</v>
      </c>
      <c r="G5227" s="3" t="n">
        <v>36</v>
      </c>
      <c r="H5227" s="3" t="n">
        <v>18</v>
      </c>
      <c r="I5227" s="3" t="n">
        <v>18</v>
      </c>
      <c r="J5227" s="3" t="n">
        <v>35</v>
      </c>
      <c r="K5227" s="3" t="n">
        <v>35</v>
      </c>
      <c r="L5227" s="3" t="n">
        <v>1</v>
      </c>
      <c r="M5227" s="3" t="n">
        <v>1</v>
      </c>
      <c r="N5227" s="3" t="n">
        <v>-1</v>
      </c>
      <c r="O5227" s="3" t="n">
        <v>-1</v>
      </c>
      <c r="P5227" s="3" t="n">
        <v>9.3</v>
      </c>
      <c r="Q5227" s="3" t="n">
        <v>24.2</v>
      </c>
      <c r="R5227" s="3" t="s">
        <v>15305</v>
      </c>
      <c r="S5227" s="4" t="n">
        <v>45747.051712963</v>
      </c>
      <c r="T5227" s="3" t="s">
        <v>2023</v>
      </c>
      <c r="U5227" s="3" t="s">
        <v>2023</v>
      </c>
      <c r="V5227" s="3" t="n">
        <v>0</v>
      </c>
      <c r="W5227" s="3" t="n">
        <v>0</v>
      </c>
      <c r="X5227" s="3" t="n">
        <v>0</v>
      </c>
      <c r="Y5227" s="3" t="s">
        <v>30</v>
      </c>
      <c r="Z5227" s="3" t="s">
        <v>30</v>
      </c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/>
      <c r="BB5227" s="3"/>
      <c r="BC5227" s="3"/>
      <c r="BD5227" s="3"/>
      <c r="BE5227" s="3"/>
      <c r="BF5227" s="3"/>
      <c r="BG5227" s="3"/>
      <c r="BH5227" s="3"/>
      <c r="BI5227" s="3"/>
      <c r="BJ5227" s="3"/>
    </row>
    <row r="5228" customFormat="false" ht="15.75" hidden="false" customHeight="false" outlineLevel="0" collapsed="false">
      <c r="A5228" s="3" t="n">
        <v>5227</v>
      </c>
      <c r="B5228" s="3" t="s">
        <v>15306</v>
      </c>
      <c r="C5228" s="3" t="s">
        <v>15307</v>
      </c>
      <c r="D5228" s="3" t="n">
        <v>1</v>
      </c>
      <c r="E5228" s="3" t="n">
        <v>3.0228579</v>
      </c>
      <c r="F5228" s="3" t="n">
        <v>65</v>
      </c>
      <c r="G5228" s="3" t="n">
        <v>65</v>
      </c>
      <c r="H5228" s="3" t="n">
        <v>21</v>
      </c>
      <c r="I5228" s="3" t="n">
        <v>21</v>
      </c>
      <c r="J5228" s="3" t="n">
        <v>86</v>
      </c>
      <c r="K5228" s="3" t="n">
        <v>86</v>
      </c>
      <c r="L5228" s="3" t="n">
        <v>5</v>
      </c>
      <c r="M5228" s="3" t="n">
        <v>5</v>
      </c>
      <c r="N5228" s="3" t="n">
        <v>-1</v>
      </c>
      <c r="O5228" s="3" t="n">
        <v>-1</v>
      </c>
      <c r="P5228" s="3" t="n">
        <v>9.3</v>
      </c>
      <c r="Q5228" s="3" t="n">
        <v>24.2</v>
      </c>
      <c r="R5228" s="3" t="s">
        <v>15308</v>
      </c>
      <c r="S5228" s="4" t="n">
        <v>45747.0517939815</v>
      </c>
      <c r="T5228" s="3" t="s">
        <v>2023</v>
      </c>
      <c r="U5228" s="3" t="s">
        <v>2023</v>
      </c>
      <c r="V5228" s="3" t="n">
        <v>0</v>
      </c>
      <c r="W5228" s="3" t="n">
        <v>0</v>
      </c>
      <c r="X5228" s="3" t="n">
        <v>0</v>
      </c>
      <c r="Y5228" s="3" t="s">
        <v>30</v>
      </c>
      <c r="Z5228" s="3" t="s">
        <v>30</v>
      </c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  <c r="AZ5228" s="3"/>
      <c r="BA5228" s="3"/>
      <c r="BB5228" s="3"/>
      <c r="BC5228" s="3"/>
      <c r="BD5228" s="3"/>
      <c r="BE5228" s="3"/>
      <c r="BF5228" s="3"/>
      <c r="BG5228" s="3"/>
      <c r="BH5228" s="3"/>
      <c r="BI5228" s="3"/>
      <c r="BJ5228" s="3"/>
    </row>
    <row r="5229" customFormat="false" ht="15.75" hidden="false" customHeight="false" outlineLevel="0" collapsed="false">
      <c r="A5229" s="3" t="n">
        <v>5228</v>
      </c>
      <c r="B5229" s="3" t="s">
        <v>15309</v>
      </c>
      <c r="C5229" s="3" t="s">
        <v>15310</v>
      </c>
      <c r="D5229" s="3" t="n">
        <v>1</v>
      </c>
      <c r="E5229" s="3" t="n">
        <v>9.1540204</v>
      </c>
      <c r="F5229" s="3" t="n">
        <v>34</v>
      </c>
      <c r="G5229" s="3" t="n">
        <v>34</v>
      </c>
      <c r="H5229" s="3" t="n">
        <v>16</v>
      </c>
      <c r="I5229" s="3" t="n">
        <v>16</v>
      </c>
      <c r="J5229" s="3" t="n">
        <v>54</v>
      </c>
      <c r="K5229" s="3" t="n">
        <v>54</v>
      </c>
      <c r="L5229" s="3" t="n">
        <v>5</v>
      </c>
      <c r="M5229" s="3" t="n">
        <v>5</v>
      </c>
      <c r="N5229" s="3" t="n">
        <v>6</v>
      </c>
      <c r="O5229" s="3" t="n">
        <v>-1</v>
      </c>
      <c r="P5229" s="3" t="n">
        <v>9.1</v>
      </c>
      <c r="Q5229" s="3" t="n">
        <v>24.2</v>
      </c>
      <c r="R5229" s="3" t="s">
        <v>15311</v>
      </c>
      <c r="S5229" s="4" t="n">
        <v>45747.0521180556</v>
      </c>
      <c r="T5229" s="3" t="s">
        <v>4910</v>
      </c>
      <c r="U5229" s="3" t="s">
        <v>4910</v>
      </c>
      <c r="V5229" s="3" t="n">
        <v>1</v>
      </c>
      <c r="W5229" s="3" t="n">
        <v>0</v>
      </c>
      <c r="X5229" s="3" t="n">
        <v>0</v>
      </c>
      <c r="Y5229" s="3" t="s">
        <v>30</v>
      </c>
      <c r="Z5229" s="3" t="s">
        <v>30</v>
      </c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/>
      <c r="BB5229" s="3"/>
      <c r="BC5229" s="3"/>
      <c r="BD5229" s="3"/>
      <c r="BE5229" s="3"/>
      <c r="BF5229" s="3"/>
      <c r="BG5229" s="3"/>
      <c r="BH5229" s="3"/>
      <c r="BI5229" s="3"/>
      <c r="BJ5229" s="3"/>
    </row>
    <row r="5230" customFormat="false" ht="15.75" hidden="false" customHeight="false" outlineLevel="0" collapsed="false">
      <c r="A5230" s="3" t="n">
        <v>5229</v>
      </c>
      <c r="B5230" s="3" t="s">
        <v>15312</v>
      </c>
      <c r="C5230" s="3" t="s">
        <v>15313</v>
      </c>
      <c r="D5230" s="3" t="n">
        <v>1</v>
      </c>
      <c r="E5230" s="3" t="n">
        <v>10.7714589</v>
      </c>
      <c r="F5230" s="3" t="n">
        <v>78</v>
      </c>
      <c r="G5230" s="3" t="n">
        <v>78</v>
      </c>
      <c r="H5230" s="3" t="n">
        <v>16</v>
      </c>
      <c r="I5230" s="3" t="n">
        <v>16</v>
      </c>
      <c r="J5230" s="3" t="n">
        <v>78</v>
      </c>
      <c r="K5230" s="3" t="n">
        <v>78</v>
      </c>
      <c r="L5230" s="3" t="n">
        <v>10</v>
      </c>
      <c r="M5230" s="3" t="n">
        <v>10</v>
      </c>
      <c r="N5230" s="3" t="n">
        <v>23</v>
      </c>
      <c r="O5230" s="3" t="n">
        <v>-1</v>
      </c>
      <c r="P5230" s="3" t="n">
        <v>9.3</v>
      </c>
      <c r="Q5230" s="3" t="n">
        <v>24.2</v>
      </c>
      <c r="R5230" s="3" t="s">
        <v>15314</v>
      </c>
      <c r="S5230" s="4" t="n">
        <v>45747.0525694444</v>
      </c>
      <c r="T5230" s="3" t="s">
        <v>256</v>
      </c>
      <c r="U5230" s="3" t="s">
        <v>256</v>
      </c>
      <c r="V5230" s="3" t="n">
        <v>1</v>
      </c>
      <c r="W5230" s="3" t="n">
        <v>0</v>
      </c>
      <c r="X5230" s="3" t="n">
        <v>0</v>
      </c>
      <c r="Y5230" s="3" t="s">
        <v>30</v>
      </c>
      <c r="Z5230" s="3" t="s">
        <v>30</v>
      </c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  <c r="AZ5230" s="3"/>
      <c r="BA5230" s="3"/>
      <c r="BB5230" s="3"/>
      <c r="BC5230" s="3"/>
      <c r="BD5230" s="3"/>
      <c r="BE5230" s="3"/>
      <c r="BF5230" s="3"/>
      <c r="BG5230" s="3"/>
      <c r="BH5230" s="3"/>
      <c r="BI5230" s="3"/>
      <c r="BJ5230" s="3"/>
    </row>
    <row r="5231" customFormat="false" ht="15.75" hidden="false" customHeight="false" outlineLevel="0" collapsed="false">
      <c r="A5231" s="3" t="n">
        <v>5230</v>
      </c>
      <c r="B5231" s="3" t="s">
        <v>15315</v>
      </c>
      <c r="C5231" s="3" t="s">
        <v>15316</v>
      </c>
      <c r="D5231" s="3" t="n">
        <v>1</v>
      </c>
      <c r="E5231" s="3" t="n">
        <v>2.9972423</v>
      </c>
      <c r="F5231" s="3" t="n">
        <v>72</v>
      </c>
      <c r="G5231" s="3" t="n">
        <v>72</v>
      </c>
      <c r="H5231" s="3" t="n">
        <v>14</v>
      </c>
      <c r="I5231" s="3" t="n">
        <v>14</v>
      </c>
      <c r="J5231" s="3" t="n">
        <v>88</v>
      </c>
      <c r="K5231" s="3" t="n">
        <v>88</v>
      </c>
      <c r="L5231" s="3" t="n">
        <v>16</v>
      </c>
      <c r="M5231" s="3" t="n">
        <v>16</v>
      </c>
      <c r="N5231" s="3" t="n">
        <v>0</v>
      </c>
      <c r="O5231" s="3" t="n">
        <v>-1</v>
      </c>
      <c r="P5231" s="3" t="n">
        <v>9.2</v>
      </c>
      <c r="Q5231" s="3" t="n">
        <v>24.2</v>
      </c>
      <c r="R5231" s="3" t="s">
        <v>15317</v>
      </c>
      <c r="S5231" s="4" t="n">
        <v>45747.0528935185</v>
      </c>
      <c r="T5231" s="3" t="s">
        <v>256</v>
      </c>
      <c r="U5231" s="3" t="s">
        <v>256</v>
      </c>
      <c r="V5231" s="3" t="n">
        <v>1</v>
      </c>
      <c r="W5231" s="3" t="n">
        <v>0</v>
      </c>
      <c r="X5231" s="3" t="n">
        <v>0</v>
      </c>
      <c r="Y5231" s="3" t="s">
        <v>30</v>
      </c>
      <c r="Z5231" s="3" t="s">
        <v>30</v>
      </c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  <c r="BD5231" s="3"/>
      <c r="BE5231" s="3"/>
      <c r="BF5231" s="3"/>
      <c r="BG5231" s="3"/>
      <c r="BH5231" s="3"/>
      <c r="BI5231" s="3"/>
      <c r="BJ5231" s="3"/>
    </row>
    <row r="5232" customFormat="false" ht="15.75" hidden="false" customHeight="false" outlineLevel="0" collapsed="false">
      <c r="A5232" s="3" t="n">
        <v>5231</v>
      </c>
      <c r="B5232" s="3" t="s">
        <v>15318</v>
      </c>
      <c r="C5232" s="3" t="s">
        <v>15319</v>
      </c>
      <c r="D5232" s="3" t="n">
        <v>1</v>
      </c>
      <c r="E5232" s="3" t="n">
        <v>0.4419094</v>
      </c>
      <c r="F5232" s="3" t="n">
        <v>22</v>
      </c>
      <c r="G5232" s="3" t="n">
        <v>22</v>
      </c>
      <c r="H5232" s="3" t="n">
        <v>11</v>
      </c>
      <c r="I5232" s="3" t="n">
        <v>11</v>
      </c>
      <c r="J5232" s="3" t="n">
        <v>14</v>
      </c>
      <c r="K5232" s="3" t="n">
        <v>14</v>
      </c>
      <c r="L5232" s="3" t="n">
        <v>1</v>
      </c>
      <c r="M5232" s="3" t="n">
        <v>1</v>
      </c>
      <c r="N5232" s="3" t="n">
        <v>4</v>
      </c>
      <c r="O5232" s="3" t="n">
        <v>-1</v>
      </c>
      <c r="P5232" s="3" t="n">
        <v>9.2</v>
      </c>
      <c r="Q5232" s="3" t="n">
        <v>24.2</v>
      </c>
      <c r="R5232" s="3" t="s">
        <v>15320</v>
      </c>
      <c r="S5232" s="4" t="n">
        <v>45747.0531134259</v>
      </c>
      <c r="T5232" s="3" t="s">
        <v>37</v>
      </c>
      <c r="U5232" s="3" t="s">
        <v>37</v>
      </c>
      <c r="V5232" s="3" t="n">
        <v>1</v>
      </c>
      <c r="W5232" s="3" t="n">
        <v>0</v>
      </c>
      <c r="X5232" s="3" t="n">
        <v>0</v>
      </c>
      <c r="Y5232" s="3" t="s">
        <v>30</v>
      </c>
      <c r="Z5232" s="3" t="s">
        <v>30</v>
      </c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3"/>
      <c r="BB5232" s="3"/>
      <c r="BC5232" s="3"/>
      <c r="BD5232" s="3"/>
      <c r="BE5232" s="3"/>
      <c r="BF5232" s="3"/>
      <c r="BG5232" s="3"/>
      <c r="BH5232" s="3"/>
      <c r="BI5232" s="3"/>
      <c r="BJ5232" s="3"/>
    </row>
    <row r="5233" customFormat="false" ht="15.75" hidden="false" customHeight="false" outlineLevel="0" collapsed="false">
      <c r="A5233" s="3" t="n">
        <v>5232</v>
      </c>
      <c r="B5233" s="3" t="s">
        <v>15321</v>
      </c>
      <c r="C5233" s="3" t="s">
        <v>15322</v>
      </c>
      <c r="D5233" s="3" t="n">
        <v>1</v>
      </c>
      <c r="E5233" s="3" t="n">
        <v>11.1623646</v>
      </c>
      <c r="F5233" s="3" t="n">
        <v>205</v>
      </c>
      <c r="G5233" s="3" t="n">
        <v>205</v>
      </c>
      <c r="H5233" s="3" t="n">
        <v>20</v>
      </c>
      <c r="I5233" s="3" t="n">
        <v>20</v>
      </c>
      <c r="J5233" s="3" t="n">
        <v>301</v>
      </c>
      <c r="K5233" s="3" t="n">
        <v>301</v>
      </c>
      <c r="L5233" s="3" t="n">
        <v>18</v>
      </c>
      <c r="M5233" s="3" t="n">
        <v>18</v>
      </c>
      <c r="N5233" s="3" t="n">
        <v>34</v>
      </c>
      <c r="O5233" s="3" t="n">
        <v>-1</v>
      </c>
      <c r="P5233" s="3" t="n">
        <v>9</v>
      </c>
      <c r="Q5233" s="3" t="n">
        <v>24.2</v>
      </c>
      <c r="R5233" s="3" t="s">
        <v>15323</v>
      </c>
      <c r="S5233" s="4" t="n">
        <v>45747.0537731481</v>
      </c>
      <c r="T5233" s="3" t="s">
        <v>256</v>
      </c>
      <c r="U5233" s="3" t="s">
        <v>256</v>
      </c>
      <c r="V5233" s="3" t="n">
        <v>1</v>
      </c>
      <c r="W5233" s="3" t="n">
        <v>0</v>
      </c>
      <c r="X5233" s="3" t="n">
        <v>0</v>
      </c>
      <c r="Y5233" s="3" t="s">
        <v>30</v>
      </c>
      <c r="Z5233" s="3" t="s">
        <v>30</v>
      </c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  <c r="BD5233" s="3"/>
      <c r="BE5233" s="3"/>
      <c r="BF5233" s="3"/>
      <c r="BG5233" s="3"/>
      <c r="BH5233" s="3"/>
      <c r="BI5233" s="3"/>
      <c r="BJ5233" s="3"/>
    </row>
    <row r="5234" customFormat="false" ht="15.75" hidden="false" customHeight="false" outlineLevel="0" collapsed="false">
      <c r="A5234" s="3" t="n">
        <v>5233</v>
      </c>
      <c r="B5234" s="3" t="s">
        <v>15324</v>
      </c>
      <c r="C5234" s="3" t="s">
        <v>15325</v>
      </c>
      <c r="D5234" s="3" t="n">
        <v>1</v>
      </c>
      <c r="E5234" s="3" t="n">
        <v>41.6548984</v>
      </c>
      <c r="F5234" s="3" t="n">
        <v>660</v>
      </c>
      <c r="G5234" s="3" t="n">
        <v>660</v>
      </c>
      <c r="H5234" s="3" t="n">
        <v>18</v>
      </c>
      <c r="I5234" s="3" t="n">
        <v>18</v>
      </c>
      <c r="J5234" s="3" t="n">
        <v>870</v>
      </c>
      <c r="K5234" s="3" t="n">
        <v>870</v>
      </c>
      <c r="L5234" s="3" t="n">
        <v>78</v>
      </c>
      <c r="M5234" s="3" t="n">
        <v>78</v>
      </c>
      <c r="N5234" s="3" t="n">
        <v>-1</v>
      </c>
      <c r="O5234" s="3" t="n">
        <v>-1</v>
      </c>
      <c r="P5234" s="3" t="n">
        <v>9.2</v>
      </c>
      <c r="Q5234" s="3" t="n">
        <v>24.2</v>
      </c>
      <c r="R5234" s="3" t="s">
        <v>15326</v>
      </c>
      <c r="S5234" s="4" t="n">
        <v>45747.0550810185</v>
      </c>
      <c r="T5234" s="3" t="s">
        <v>65</v>
      </c>
      <c r="U5234" s="3" t="s">
        <v>65</v>
      </c>
      <c r="V5234" s="3" t="n">
        <v>0</v>
      </c>
      <c r="W5234" s="3" t="n">
        <v>0</v>
      </c>
      <c r="X5234" s="3" t="n">
        <v>0</v>
      </c>
      <c r="Y5234" s="3" t="s">
        <v>30</v>
      </c>
      <c r="Z5234" s="3" t="s">
        <v>30</v>
      </c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3"/>
      <c r="BB5234" s="3"/>
      <c r="BC5234" s="3"/>
      <c r="BD5234" s="3"/>
      <c r="BE5234" s="3"/>
      <c r="BF5234" s="3"/>
      <c r="BG5234" s="3"/>
      <c r="BH5234" s="3"/>
      <c r="BI5234" s="3"/>
      <c r="BJ5234" s="3"/>
    </row>
    <row r="5235" customFormat="false" ht="15.75" hidden="false" customHeight="false" outlineLevel="0" collapsed="false">
      <c r="A5235" s="3" t="n">
        <v>5234</v>
      </c>
      <c r="B5235" s="3" t="s">
        <v>15327</v>
      </c>
      <c r="C5235" s="3" t="s">
        <v>15328</v>
      </c>
      <c r="D5235" s="3" t="n">
        <v>1</v>
      </c>
      <c r="E5235" s="3" t="n">
        <v>40.9481035</v>
      </c>
      <c r="F5235" s="3" t="n">
        <v>510</v>
      </c>
      <c r="G5235" s="3" t="n">
        <v>510</v>
      </c>
      <c r="H5235" s="3" t="n">
        <v>18</v>
      </c>
      <c r="I5235" s="3" t="n">
        <v>18</v>
      </c>
      <c r="J5235" s="3" t="n">
        <v>670</v>
      </c>
      <c r="K5235" s="3" t="n">
        <v>670</v>
      </c>
      <c r="L5235" s="3" t="n">
        <v>67</v>
      </c>
      <c r="M5235" s="3" t="n">
        <v>67</v>
      </c>
      <c r="N5235" s="3" t="n">
        <v>30</v>
      </c>
      <c r="O5235" s="3" t="n">
        <v>-1</v>
      </c>
      <c r="P5235" s="3" t="n">
        <v>9.2</v>
      </c>
      <c r="Q5235" s="3" t="n">
        <v>24.2</v>
      </c>
      <c r="R5235" s="3" t="s">
        <v>15329</v>
      </c>
      <c r="S5235" s="4" t="n">
        <v>45747.0567476852</v>
      </c>
      <c r="T5235" s="3" t="s">
        <v>4910</v>
      </c>
      <c r="U5235" s="3" t="s">
        <v>4910</v>
      </c>
      <c r="V5235" s="3" t="n">
        <v>1</v>
      </c>
      <c r="W5235" s="3" t="n">
        <v>0</v>
      </c>
      <c r="X5235" s="3" t="n">
        <v>0</v>
      </c>
      <c r="Y5235" s="3" t="s">
        <v>30</v>
      </c>
      <c r="Z5235" s="3" t="s">
        <v>30</v>
      </c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  <c r="BD5235" s="3"/>
      <c r="BE5235" s="3"/>
      <c r="BF5235" s="3"/>
      <c r="BG5235" s="3"/>
      <c r="BH5235" s="3"/>
      <c r="BI5235" s="3"/>
      <c r="BJ5235" s="3"/>
    </row>
    <row r="5236" customFormat="false" ht="15.75" hidden="false" customHeight="false" outlineLevel="0" collapsed="false">
      <c r="A5236" s="3" t="n">
        <v>5235</v>
      </c>
      <c r="B5236" s="3" t="s">
        <v>15330</v>
      </c>
      <c r="C5236" s="3" t="s">
        <v>15331</v>
      </c>
      <c r="D5236" s="3" t="n">
        <v>1</v>
      </c>
      <c r="E5236" s="3" t="n">
        <v>24.725581</v>
      </c>
      <c r="F5236" s="3" t="n">
        <v>498</v>
      </c>
      <c r="G5236" s="3" t="n">
        <v>498</v>
      </c>
      <c r="H5236" s="3" t="n">
        <v>18</v>
      </c>
      <c r="I5236" s="3" t="n">
        <v>18</v>
      </c>
      <c r="J5236" s="3" t="n">
        <v>651</v>
      </c>
      <c r="K5236" s="3" t="n">
        <v>651</v>
      </c>
      <c r="L5236" s="3" t="n">
        <v>63</v>
      </c>
      <c r="M5236" s="3" t="n">
        <v>63</v>
      </c>
      <c r="N5236" s="3" t="n">
        <v>24</v>
      </c>
      <c r="O5236" s="3" t="n">
        <v>-1</v>
      </c>
      <c r="P5236" s="3" t="n">
        <v>9.2</v>
      </c>
      <c r="Q5236" s="3" t="n">
        <v>24.2</v>
      </c>
      <c r="R5236" s="3" t="s">
        <v>15332</v>
      </c>
      <c r="S5236" s="4" t="n">
        <v>45747.0579513889</v>
      </c>
      <c r="T5236" s="3" t="s">
        <v>65</v>
      </c>
      <c r="U5236" s="3" t="s">
        <v>65</v>
      </c>
      <c r="V5236" s="3" t="n">
        <v>1</v>
      </c>
      <c r="W5236" s="3" t="n">
        <v>0</v>
      </c>
      <c r="X5236" s="3" t="n">
        <v>0</v>
      </c>
      <c r="Y5236" s="3" t="s">
        <v>30</v>
      </c>
      <c r="Z5236" s="3" t="s">
        <v>30</v>
      </c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  <c r="AZ5236" s="3"/>
      <c r="BA5236" s="3"/>
      <c r="BB5236" s="3"/>
      <c r="BC5236" s="3"/>
      <c r="BD5236" s="3"/>
      <c r="BE5236" s="3"/>
      <c r="BF5236" s="3"/>
      <c r="BG5236" s="3"/>
      <c r="BH5236" s="3"/>
      <c r="BI5236" s="3"/>
      <c r="BJ5236" s="3"/>
    </row>
    <row r="5237" customFormat="false" ht="15.75" hidden="false" customHeight="false" outlineLevel="0" collapsed="false">
      <c r="A5237" s="3" t="n">
        <v>5236</v>
      </c>
      <c r="B5237" s="3" t="s">
        <v>15333</v>
      </c>
      <c r="C5237" s="3" t="s">
        <v>15334</v>
      </c>
      <c r="D5237" s="3" t="n">
        <v>1</v>
      </c>
      <c r="E5237" s="3" t="n">
        <v>0.7566026</v>
      </c>
      <c r="F5237" s="3" t="n">
        <v>32</v>
      </c>
      <c r="G5237" s="3" t="n">
        <v>32</v>
      </c>
      <c r="H5237" s="3" t="n">
        <v>9</v>
      </c>
      <c r="I5237" s="3" t="n">
        <v>9</v>
      </c>
      <c r="J5237" s="3" t="n">
        <v>39</v>
      </c>
      <c r="K5237" s="3" t="n">
        <v>39</v>
      </c>
      <c r="L5237" s="3" t="n">
        <v>6</v>
      </c>
      <c r="M5237" s="3" t="n">
        <v>6</v>
      </c>
      <c r="N5237" s="3" t="n">
        <v>0</v>
      </c>
      <c r="O5237" s="3" t="n">
        <v>0</v>
      </c>
      <c r="P5237" s="3" t="n">
        <v>8.1</v>
      </c>
      <c r="Q5237" s="3" t="n">
        <v>24.2</v>
      </c>
      <c r="R5237" s="3" t="s">
        <v>15335</v>
      </c>
      <c r="S5237" s="4" t="n">
        <v>45747.0581018519</v>
      </c>
      <c r="T5237" s="3" t="s">
        <v>85</v>
      </c>
      <c r="U5237" s="3" t="s">
        <v>85</v>
      </c>
      <c r="V5237" s="3" t="n">
        <v>1</v>
      </c>
      <c r="W5237" s="3" t="n">
        <v>1</v>
      </c>
      <c r="X5237" s="3" t="n">
        <v>0</v>
      </c>
      <c r="Y5237" s="3" t="s">
        <v>30</v>
      </c>
      <c r="Z5237" s="3" t="s">
        <v>30</v>
      </c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/>
      <c r="BB5237" s="3"/>
      <c r="BC5237" s="3"/>
      <c r="BD5237" s="3"/>
      <c r="BE5237" s="3"/>
      <c r="BF5237" s="3"/>
      <c r="BG5237" s="3"/>
      <c r="BH5237" s="3"/>
      <c r="BI5237" s="3"/>
      <c r="BJ5237" s="3"/>
    </row>
    <row r="5238" customFormat="false" ht="15.75" hidden="false" customHeight="false" outlineLevel="0" collapsed="false">
      <c r="A5238" s="3" t="n">
        <v>5237</v>
      </c>
      <c r="B5238" s="3" t="s">
        <v>15336</v>
      </c>
      <c r="C5238" s="3" t="s">
        <v>15337</v>
      </c>
      <c r="D5238" s="3" t="n">
        <v>1</v>
      </c>
      <c r="E5238" s="3" t="n">
        <v>0.9268247</v>
      </c>
      <c r="F5238" s="3" t="n">
        <v>41</v>
      </c>
      <c r="G5238" s="3" t="n">
        <v>41</v>
      </c>
      <c r="H5238" s="3" t="n">
        <v>10</v>
      </c>
      <c r="I5238" s="3" t="n">
        <v>10</v>
      </c>
      <c r="J5238" s="3" t="n">
        <v>47</v>
      </c>
      <c r="K5238" s="3" t="n">
        <v>47</v>
      </c>
      <c r="L5238" s="3" t="n">
        <v>7</v>
      </c>
      <c r="M5238" s="3" t="n">
        <v>7</v>
      </c>
      <c r="N5238" s="3" t="n">
        <v>0</v>
      </c>
      <c r="O5238" s="3" t="n">
        <v>0</v>
      </c>
      <c r="P5238" s="3" t="n">
        <v>8.1</v>
      </c>
      <c r="Q5238" s="3" t="n">
        <v>24.2</v>
      </c>
      <c r="R5238" s="3" t="s">
        <v>15338</v>
      </c>
      <c r="S5238" s="4" t="n">
        <v>45747.0581828704</v>
      </c>
      <c r="T5238" s="3" t="s">
        <v>85</v>
      </c>
      <c r="U5238" s="3" t="s">
        <v>85</v>
      </c>
      <c r="V5238" s="3" t="n">
        <v>1</v>
      </c>
      <c r="W5238" s="3" t="n">
        <v>1</v>
      </c>
      <c r="X5238" s="3" t="n">
        <v>0</v>
      </c>
      <c r="Y5238" s="3" t="s">
        <v>30</v>
      </c>
      <c r="Z5238" s="3" t="s">
        <v>30</v>
      </c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/>
      <c r="BB5238" s="3"/>
      <c r="BC5238" s="3"/>
      <c r="BD5238" s="3"/>
      <c r="BE5238" s="3"/>
      <c r="BF5238" s="3"/>
      <c r="BG5238" s="3"/>
      <c r="BH5238" s="3"/>
      <c r="BI5238" s="3"/>
      <c r="BJ5238" s="3"/>
    </row>
    <row r="5239" customFormat="false" ht="15.75" hidden="false" customHeight="false" outlineLevel="0" collapsed="false">
      <c r="A5239" s="3" t="n">
        <v>5238</v>
      </c>
      <c r="B5239" s="3" t="s">
        <v>15339</v>
      </c>
      <c r="C5239" s="3" t="s">
        <v>15340</v>
      </c>
      <c r="D5239" s="3" t="n">
        <v>1</v>
      </c>
      <c r="E5239" s="3" t="n">
        <v>2.5870468</v>
      </c>
      <c r="F5239" s="3" t="n">
        <v>11</v>
      </c>
      <c r="G5239" s="3" t="n">
        <v>11</v>
      </c>
      <c r="H5239" s="3" t="n">
        <v>5</v>
      </c>
      <c r="I5239" s="3" t="n">
        <v>5</v>
      </c>
      <c r="J5239" s="3" t="n">
        <v>17</v>
      </c>
      <c r="K5239" s="3" t="n">
        <v>17</v>
      </c>
      <c r="L5239" s="3" t="n">
        <v>6</v>
      </c>
      <c r="M5239" s="3" t="n">
        <v>6</v>
      </c>
      <c r="N5239" s="3" t="n">
        <v>0</v>
      </c>
      <c r="O5239" s="3" t="n">
        <v>-1</v>
      </c>
      <c r="P5239" s="3" t="n">
        <v>8.7</v>
      </c>
      <c r="Q5239" s="3" t="n">
        <v>24.2</v>
      </c>
      <c r="R5239" s="3" t="s">
        <v>15341</v>
      </c>
      <c r="S5239" s="4" t="n">
        <v>45747.0583217593</v>
      </c>
      <c r="T5239" s="3" t="s">
        <v>256</v>
      </c>
      <c r="U5239" s="3" t="s">
        <v>256</v>
      </c>
      <c r="V5239" s="3" t="n">
        <v>1</v>
      </c>
      <c r="W5239" s="3" t="n">
        <v>0</v>
      </c>
      <c r="X5239" s="3" t="n">
        <v>0</v>
      </c>
      <c r="Y5239" s="3" t="s">
        <v>30</v>
      </c>
      <c r="Z5239" s="3" t="s">
        <v>30</v>
      </c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/>
      <c r="BB5239" s="3"/>
      <c r="BC5239" s="3"/>
      <c r="BD5239" s="3"/>
      <c r="BE5239" s="3"/>
      <c r="BF5239" s="3"/>
      <c r="BG5239" s="3"/>
      <c r="BH5239" s="3"/>
      <c r="BI5239" s="3"/>
      <c r="BJ5239" s="3"/>
    </row>
    <row r="5240" customFormat="false" ht="15.75" hidden="false" customHeight="false" outlineLevel="0" collapsed="false">
      <c r="A5240" s="3" t="n">
        <v>5239</v>
      </c>
      <c r="B5240" s="3" t="s">
        <v>15342</v>
      </c>
      <c r="C5240" s="3" t="s">
        <v>15343</v>
      </c>
      <c r="D5240" s="3" t="n">
        <v>1</v>
      </c>
      <c r="E5240" s="3" t="n">
        <v>2.5155138</v>
      </c>
      <c r="F5240" s="3" t="n">
        <v>12</v>
      </c>
      <c r="G5240" s="3" t="n">
        <v>12</v>
      </c>
      <c r="H5240" s="3" t="n">
        <v>5</v>
      </c>
      <c r="I5240" s="3" t="n">
        <v>5</v>
      </c>
      <c r="J5240" s="3" t="n">
        <v>24</v>
      </c>
      <c r="K5240" s="3" t="n">
        <v>24</v>
      </c>
      <c r="L5240" s="3" t="n">
        <v>7</v>
      </c>
      <c r="M5240" s="3" t="n">
        <v>7</v>
      </c>
      <c r="N5240" s="3" t="n">
        <v>0</v>
      </c>
      <c r="O5240" s="3" t="n">
        <v>-1</v>
      </c>
      <c r="P5240" s="3" t="n">
        <v>8.7</v>
      </c>
      <c r="Q5240" s="3" t="n">
        <v>24.2</v>
      </c>
      <c r="R5240" s="3" t="s">
        <v>15344</v>
      </c>
      <c r="S5240" s="4" t="n">
        <v>45747.0585300926</v>
      </c>
      <c r="T5240" s="3" t="s">
        <v>256</v>
      </c>
      <c r="U5240" s="3" t="s">
        <v>256</v>
      </c>
      <c r="V5240" s="3" t="n">
        <v>1</v>
      </c>
      <c r="W5240" s="3" t="n">
        <v>0</v>
      </c>
      <c r="X5240" s="3" t="n">
        <v>0</v>
      </c>
      <c r="Y5240" s="3" t="s">
        <v>30</v>
      </c>
      <c r="Z5240" s="3" t="s">
        <v>30</v>
      </c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  <c r="BD5240" s="3"/>
      <c r="BE5240" s="3"/>
      <c r="BF5240" s="3"/>
      <c r="BG5240" s="3"/>
      <c r="BH5240" s="3"/>
      <c r="BI5240" s="3"/>
      <c r="BJ5240" s="3"/>
    </row>
    <row r="5241" customFormat="false" ht="15.75" hidden="false" customHeight="false" outlineLevel="0" collapsed="false">
      <c r="A5241" s="3" t="n">
        <v>5240</v>
      </c>
      <c r="B5241" s="3" t="s">
        <v>15345</v>
      </c>
      <c r="C5241" s="3" t="s">
        <v>15346</v>
      </c>
      <c r="D5241" s="3" t="n">
        <v>1</v>
      </c>
      <c r="E5241" s="3" t="n">
        <v>3.4122941</v>
      </c>
      <c r="F5241" s="3" t="n">
        <v>23</v>
      </c>
      <c r="G5241" s="3" t="n">
        <v>23</v>
      </c>
      <c r="H5241" s="3" t="n">
        <v>4</v>
      </c>
      <c r="I5241" s="3" t="n">
        <v>4</v>
      </c>
      <c r="J5241" s="3" t="n">
        <v>45</v>
      </c>
      <c r="K5241" s="3" t="n">
        <v>45</v>
      </c>
      <c r="L5241" s="3" t="n">
        <v>11</v>
      </c>
      <c r="M5241" s="3" t="n">
        <v>11</v>
      </c>
      <c r="N5241" s="3" t="n">
        <v>0</v>
      </c>
      <c r="O5241" s="3" t="n">
        <v>0</v>
      </c>
      <c r="P5241" s="3" t="n">
        <v>8.7</v>
      </c>
      <c r="Q5241" s="3" t="n">
        <v>24.2</v>
      </c>
      <c r="R5241" s="3" t="s">
        <v>15347</v>
      </c>
      <c r="S5241" s="4" t="n">
        <v>45747.0587615741</v>
      </c>
      <c r="T5241" s="3" t="s">
        <v>256</v>
      </c>
      <c r="U5241" s="3" t="s">
        <v>256</v>
      </c>
      <c r="V5241" s="3" t="n">
        <v>1</v>
      </c>
      <c r="W5241" s="3" t="n">
        <v>1</v>
      </c>
      <c r="X5241" s="3" t="n">
        <v>0</v>
      </c>
      <c r="Y5241" s="3" t="s">
        <v>30</v>
      </c>
      <c r="Z5241" s="3" t="s">
        <v>30</v>
      </c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3"/>
      <c r="BB5241" s="3"/>
      <c r="BC5241" s="3"/>
      <c r="BD5241" s="3"/>
      <c r="BE5241" s="3"/>
      <c r="BF5241" s="3"/>
      <c r="BG5241" s="3"/>
      <c r="BH5241" s="3"/>
      <c r="BI5241" s="3"/>
      <c r="BJ5241" s="3"/>
    </row>
    <row r="5242" customFormat="false" ht="15.75" hidden="false" customHeight="false" outlineLevel="0" collapsed="false">
      <c r="A5242" s="3" t="n">
        <v>5241</v>
      </c>
      <c r="B5242" s="3" t="s">
        <v>15348</v>
      </c>
      <c r="C5242" s="3" t="s">
        <v>15349</v>
      </c>
      <c r="D5242" s="3" t="n">
        <v>1</v>
      </c>
      <c r="E5242" s="3" t="n">
        <v>4.1985302</v>
      </c>
      <c r="F5242" s="3" t="n">
        <v>15</v>
      </c>
      <c r="G5242" s="3" t="n">
        <v>15</v>
      </c>
      <c r="H5242" s="3" t="n">
        <v>4</v>
      </c>
      <c r="I5242" s="3" t="n">
        <v>4</v>
      </c>
      <c r="J5242" s="3" t="n">
        <v>38</v>
      </c>
      <c r="K5242" s="3" t="n">
        <v>38</v>
      </c>
      <c r="L5242" s="3" t="n">
        <v>10</v>
      </c>
      <c r="M5242" s="3" t="n">
        <v>10</v>
      </c>
      <c r="N5242" s="3" t="n">
        <v>8</v>
      </c>
      <c r="O5242" s="3" t="n">
        <v>-1</v>
      </c>
      <c r="P5242" s="3" t="n">
        <v>8.7</v>
      </c>
      <c r="Q5242" s="3" t="n">
        <v>24.2</v>
      </c>
      <c r="R5242" s="3" t="s">
        <v>15350</v>
      </c>
      <c r="S5242" s="4" t="n">
        <v>45747.0590393519</v>
      </c>
      <c r="T5242" s="3" t="s">
        <v>256</v>
      </c>
      <c r="U5242" s="3" t="s">
        <v>256</v>
      </c>
      <c r="V5242" s="3" t="n">
        <v>1</v>
      </c>
      <c r="W5242" s="3" t="n">
        <v>0</v>
      </c>
      <c r="X5242" s="3" t="n">
        <v>0</v>
      </c>
      <c r="Y5242" s="3" t="s">
        <v>30</v>
      </c>
      <c r="Z5242" s="3" t="s">
        <v>30</v>
      </c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3"/>
      <c r="BB5242" s="3"/>
      <c r="BC5242" s="3"/>
      <c r="BD5242" s="3"/>
      <c r="BE5242" s="3"/>
      <c r="BF5242" s="3"/>
      <c r="BG5242" s="3"/>
      <c r="BH5242" s="3"/>
      <c r="BI5242" s="3"/>
      <c r="BJ5242" s="3"/>
    </row>
    <row r="5243" customFormat="false" ht="15.75" hidden="false" customHeight="false" outlineLevel="0" collapsed="false">
      <c r="A5243" s="3" t="n">
        <v>5242</v>
      </c>
      <c r="B5243" s="3" t="s">
        <v>15351</v>
      </c>
      <c r="C5243" s="3" t="s">
        <v>15352</v>
      </c>
      <c r="D5243" s="3" t="n">
        <v>1</v>
      </c>
      <c r="E5243" s="3" t="n">
        <v>8.2697947</v>
      </c>
      <c r="F5243" s="3" t="n">
        <v>70</v>
      </c>
      <c r="G5243" s="3" t="n">
        <v>70</v>
      </c>
      <c r="H5243" s="3" t="n">
        <v>18</v>
      </c>
      <c r="I5243" s="3" t="n">
        <v>18</v>
      </c>
      <c r="J5243" s="3" t="n">
        <v>121</v>
      </c>
      <c r="K5243" s="3" t="n">
        <v>121</v>
      </c>
      <c r="L5243" s="3" t="n">
        <v>18</v>
      </c>
      <c r="M5243" s="3" t="n">
        <v>18</v>
      </c>
      <c r="N5243" s="3" t="n">
        <v>44</v>
      </c>
      <c r="O5243" s="3" t="n">
        <v>-1</v>
      </c>
      <c r="P5243" s="3" t="n">
        <v>8.7</v>
      </c>
      <c r="Q5243" s="3" t="n">
        <v>24.2</v>
      </c>
      <c r="R5243" s="3" t="s">
        <v>15353</v>
      </c>
      <c r="S5243" s="4" t="n">
        <v>45747.0594212963</v>
      </c>
      <c r="T5243" s="3" t="s">
        <v>256</v>
      </c>
      <c r="U5243" s="3" t="s">
        <v>256</v>
      </c>
      <c r="V5243" s="3" t="n">
        <v>1</v>
      </c>
      <c r="W5243" s="3" t="n">
        <v>0</v>
      </c>
      <c r="X5243" s="3" t="n">
        <v>0</v>
      </c>
      <c r="Y5243" s="3" t="s">
        <v>30</v>
      </c>
      <c r="Z5243" s="3" t="s">
        <v>30</v>
      </c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  <c r="BD5243" s="3"/>
      <c r="BE5243" s="3"/>
      <c r="BF5243" s="3"/>
      <c r="BG5243" s="3"/>
      <c r="BH5243" s="3"/>
      <c r="BI5243" s="3"/>
      <c r="BJ5243" s="3"/>
    </row>
    <row r="5244" customFormat="false" ht="15.75" hidden="false" customHeight="false" outlineLevel="0" collapsed="false">
      <c r="A5244" s="3" t="n">
        <v>5243</v>
      </c>
      <c r="B5244" s="3" t="s">
        <v>15354</v>
      </c>
      <c r="C5244" s="3" t="s">
        <v>15355</v>
      </c>
      <c r="D5244" s="3" t="n">
        <v>1</v>
      </c>
      <c r="E5244" s="3" t="n">
        <v>10.2131252</v>
      </c>
      <c r="F5244" s="3" t="n">
        <v>52</v>
      </c>
      <c r="G5244" s="3" t="n">
        <v>52</v>
      </c>
      <c r="H5244" s="3" t="n">
        <v>18</v>
      </c>
      <c r="I5244" s="3" t="n">
        <v>18</v>
      </c>
      <c r="J5244" s="3" t="n">
        <v>86</v>
      </c>
      <c r="K5244" s="3" t="n">
        <v>86</v>
      </c>
      <c r="L5244" s="3" t="n">
        <v>12</v>
      </c>
      <c r="M5244" s="3" t="n">
        <v>12</v>
      </c>
      <c r="N5244" s="3" t="n">
        <v>-1</v>
      </c>
      <c r="O5244" s="3" t="n">
        <v>-1</v>
      </c>
      <c r="P5244" s="3" t="n">
        <v>9.1</v>
      </c>
      <c r="Q5244" s="3" t="n">
        <v>24.2</v>
      </c>
      <c r="R5244" s="3" t="s">
        <v>15356</v>
      </c>
      <c r="S5244" s="4" t="n">
        <v>45747.0598611111</v>
      </c>
      <c r="T5244" s="3" t="s">
        <v>4910</v>
      </c>
      <c r="U5244" s="3" t="s">
        <v>4910</v>
      </c>
      <c r="V5244" s="3" t="n">
        <v>0</v>
      </c>
      <c r="W5244" s="3" t="n">
        <v>0</v>
      </c>
      <c r="X5244" s="3" t="n">
        <v>0</v>
      </c>
      <c r="Y5244" s="3" t="s">
        <v>30</v>
      </c>
      <c r="Z5244" s="3" t="s">
        <v>30</v>
      </c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/>
      <c r="BB5244" s="3"/>
      <c r="BC5244" s="3"/>
      <c r="BD5244" s="3"/>
      <c r="BE5244" s="3"/>
      <c r="BF5244" s="3"/>
      <c r="BG5244" s="3"/>
      <c r="BH5244" s="3"/>
      <c r="BI5244" s="3"/>
      <c r="BJ5244" s="3"/>
    </row>
    <row r="5245" customFormat="false" ht="15.75" hidden="false" customHeight="false" outlineLevel="0" collapsed="false">
      <c r="A5245" s="3" t="n">
        <v>5244</v>
      </c>
      <c r="B5245" s="3" t="s">
        <v>15357</v>
      </c>
      <c r="C5245" s="3" t="s">
        <v>15358</v>
      </c>
      <c r="D5245" s="3" t="n">
        <v>1</v>
      </c>
      <c r="E5245" s="3" t="n">
        <v>13.0756017</v>
      </c>
      <c r="F5245" s="3" t="n">
        <v>39</v>
      </c>
      <c r="G5245" s="3" t="n">
        <v>39</v>
      </c>
      <c r="H5245" s="3" t="n">
        <v>13</v>
      </c>
      <c r="I5245" s="3" t="n">
        <v>13</v>
      </c>
      <c r="J5245" s="3" t="n">
        <v>71</v>
      </c>
      <c r="K5245" s="3" t="n">
        <v>71</v>
      </c>
      <c r="L5245" s="3" t="n">
        <v>15</v>
      </c>
      <c r="M5245" s="3" t="n">
        <v>15</v>
      </c>
      <c r="N5245" s="3" t="n">
        <v>-1</v>
      </c>
      <c r="O5245" s="3" t="n">
        <v>-1</v>
      </c>
      <c r="P5245" s="3" t="n">
        <v>9.1</v>
      </c>
      <c r="Q5245" s="3" t="n">
        <v>24.2</v>
      </c>
      <c r="R5245" s="3" t="s">
        <v>15359</v>
      </c>
      <c r="S5245" s="4" t="n">
        <v>45747.060625</v>
      </c>
      <c r="T5245" s="3" t="s">
        <v>7643</v>
      </c>
      <c r="U5245" s="3" t="s">
        <v>7643</v>
      </c>
      <c r="V5245" s="3" t="n">
        <v>0</v>
      </c>
      <c r="W5245" s="3" t="n">
        <v>0</v>
      </c>
      <c r="X5245" s="3" t="n">
        <v>0</v>
      </c>
      <c r="Y5245" s="3" t="s">
        <v>30</v>
      </c>
      <c r="Z5245" s="3" t="s">
        <v>30</v>
      </c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3"/>
      <c r="BB5245" s="3"/>
      <c r="BC5245" s="3"/>
      <c r="BD5245" s="3"/>
      <c r="BE5245" s="3"/>
      <c r="BF5245" s="3"/>
      <c r="BG5245" s="3"/>
      <c r="BH5245" s="3"/>
      <c r="BI5245" s="3"/>
      <c r="BJ5245" s="3"/>
    </row>
    <row r="5246" customFormat="false" ht="15.75" hidden="false" customHeight="false" outlineLevel="0" collapsed="false">
      <c r="A5246" s="3" t="n">
        <v>5245</v>
      </c>
      <c r="B5246" s="3" t="s">
        <v>15360</v>
      </c>
      <c r="C5246" s="3" t="s">
        <v>15361</v>
      </c>
      <c r="D5246" s="3" t="n">
        <v>1</v>
      </c>
      <c r="E5246" s="3" t="n">
        <v>38.8636495</v>
      </c>
      <c r="F5246" s="3" t="n">
        <v>750</v>
      </c>
      <c r="G5246" s="3" t="n">
        <v>750</v>
      </c>
      <c r="H5246" s="3" t="n">
        <v>12</v>
      </c>
      <c r="I5246" s="3" t="n">
        <v>12</v>
      </c>
      <c r="J5246" s="3" t="n">
        <v>1093</v>
      </c>
      <c r="K5246" s="3" t="n">
        <v>1093</v>
      </c>
      <c r="L5246" s="3" t="n">
        <v>139</v>
      </c>
      <c r="M5246" s="3" t="n">
        <v>139</v>
      </c>
      <c r="N5246" s="3" t="n">
        <v>-1</v>
      </c>
      <c r="O5246" s="3" t="n">
        <v>-1</v>
      </c>
      <c r="P5246" s="3" t="n">
        <v>9.1</v>
      </c>
      <c r="Q5246" s="3" t="n">
        <v>24.2</v>
      </c>
      <c r="R5246" s="3" t="s">
        <v>15362</v>
      </c>
      <c r="S5246" s="4" t="n">
        <v>45747.0628472222</v>
      </c>
      <c r="T5246" s="3" t="s">
        <v>37</v>
      </c>
      <c r="U5246" s="3" t="s">
        <v>37</v>
      </c>
      <c r="V5246" s="3" t="n">
        <v>0</v>
      </c>
      <c r="W5246" s="3" t="n">
        <v>0</v>
      </c>
      <c r="X5246" s="3" t="n">
        <v>0</v>
      </c>
      <c r="Y5246" s="3" t="s">
        <v>30</v>
      </c>
      <c r="Z5246" s="3" t="s">
        <v>30</v>
      </c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3"/>
      <c r="BB5246" s="3"/>
      <c r="BC5246" s="3"/>
      <c r="BD5246" s="3"/>
      <c r="BE5246" s="3"/>
      <c r="BF5246" s="3"/>
      <c r="BG5246" s="3"/>
      <c r="BH5246" s="3"/>
      <c r="BI5246" s="3"/>
      <c r="BJ5246" s="3"/>
    </row>
    <row r="5247" customFormat="false" ht="15.75" hidden="false" customHeight="false" outlineLevel="0" collapsed="false">
      <c r="A5247" s="3" t="n">
        <v>5246</v>
      </c>
      <c r="B5247" s="3" t="s">
        <v>15363</v>
      </c>
      <c r="C5247" s="3" t="s">
        <v>15364</v>
      </c>
      <c r="D5247" s="3" t="n">
        <v>1</v>
      </c>
      <c r="E5247" s="3" t="n">
        <v>20.0373699</v>
      </c>
      <c r="F5247" s="3" t="n">
        <v>595</v>
      </c>
      <c r="G5247" s="3" t="n">
        <v>595</v>
      </c>
      <c r="H5247" s="3" t="n">
        <v>9</v>
      </c>
      <c r="I5247" s="3" t="n">
        <v>9</v>
      </c>
      <c r="J5247" s="3" t="n">
        <v>865</v>
      </c>
      <c r="K5247" s="3" t="n">
        <v>865</v>
      </c>
      <c r="L5247" s="3" t="n">
        <v>102</v>
      </c>
      <c r="M5247" s="3" t="n">
        <v>102</v>
      </c>
      <c r="N5247" s="3" t="n">
        <v>21</v>
      </c>
      <c r="O5247" s="3" t="n">
        <v>-1</v>
      </c>
      <c r="P5247" s="3" t="n">
        <v>9.1</v>
      </c>
      <c r="Q5247" s="3" t="n">
        <v>24.2</v>
      </c>
      <c r="R5247" s="3" t="s">
        <v>15365</v>
      </c>
      <c r="S5247" s="4" t="n">
        <v>45747.0642939815</v>
      </c>
      <c r="T5247" s="3" t="s">
        <v>37</v>
      </c>
      <c r="U5247" s="3" t="s">
        <v>37</v>
      </c>
      <c r="V5247" s="3" t="n">
        <v>1</v>
      </c>
      <c r="W5247" s="3" t="n">
        <v>0</v>
      </c>
      <c r="X5247" s="3" t="n">
        <v>0</v>
      </c>
      <c r="Y5247" s="3" t="s">
        <v>30</v>
      </c>
      <c r="Z5247" s="3" t="s">
        <v>30</v>
      </c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/>
      <c r="BB5247" s="3"/>
      <c r="BC5247" s="3"/>
      <c r="BD5247" s="3"/>
      <c r="BE5247" s="3"/>
      <c r="BF5247" s="3"/>
      <c r="BG5247" s="3"/>
      <c r="BH5247" s="3"/>
      <c r="BI5247" s="3"/>
      <c r="BJ5247" s="3"/>
    </row>
    <row r="5248" customFormat="false" ht="15.75" hidden="false" customHeight="false" outlineLevel="0" collapsed="false">
      <c r="A5248" s="3" t="n">
        <v>5247</v>
      </c>
      <c r="B5248" s="3" t="s">
        <v>15366</v>
      </c>
      <c r="C5248" s="3" t="s">
        <v>15367</v>
      </c>
      <c r="D5248" s="3" t="n">
        <v>1</v>
      </c>
      <c r="E5248" s="3" t="n">
        <v>4.7743768</v>
      </c>
      <c r="F5248" s="3" t="n">
        <v>13</v>
      </c>
      <c r="G5248" s="3" t="n">
        <v>13</v>
      </c>
      <c r="H5248" s="3" t="n">
        <v>4</v>
      </c>
      <c r="I5248" s="3" t="n">
        <v>4</v>
      </c>
      <c r="J5248" s="3" t="n">
        <v>24</v>
      </c>
      <c r="K5248" s="3" t="n">
        <v>24</v>
      </c>
      <c r="L5248" s="3" t="n">
        <v>7</v>
      </c>
      <c r="M5248" s="3" t="n">
        <v>7</v>
      </c>
      <c r="N5248" s="3" t="n">
        <v>7</v>
      </c>
      <c r="O5248" s="3" t="n">
        <v>-1</v>
      </c>
      <c r="P5248" s="3" t="n">
        <v>8.7</v>
      </c>
      <c r="Q5248" s="3" t="n">
        <v>24.2</v>
      </c>
      <c r="R5248" s="3" t="s">
        <v>15368</v>
      </c>
      <c r="S5248" s="4" t="n">
        <v>45747.0648611111</v>
      </c>
      <c r="T5248" s="3" t="s">
        <v>256</v>
      </c>
      <c r="U5248" s="3" t="s">
        <v>256</v>
      </c>
      <c r="V5248" s="3" t="n">
        <v>1</v>
      </c>
      <c r="W5248" s="3" t="n">
        <v>0</v>
      </c>
      <c r="X5248" s="3" t="n">
        <v>0</v>
      </c>
      <c r="Y5248" s="3" t="s">
        <v>30</v>
      </c>
      <c r="Z5248" s="3" t="s">
        <v>30</v>
      </c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3"/>
      <c r="BB5248" s="3"/>
      <c r="BC5248" s="3"/>
      <c r="BD5248" s="3"/>
      <c r="BE5248" s="3"/>
      <c r="BF5248" s="3"/>
      <c r="BG5248" s="3"/>
      <c r="BH5248" s="3"/>
      <c r="BI5248" s="3"/>
      <c r="BJ5248" s="3"/>
    </row>
    <row r="5249" customFormat="false" ht="15.75" hidden="false" customHeight="false" outlineLevel="0" collapsed="false">
      <c r="A5249" s="3" t="n">
        <v>5248</v>
      </c>
      <c r="B5249" s="3" t="s">
        <v>15369</v>
      </c>
      <c r="C5249" s="3" t="s">
        <v>15370</v>
      </c>
      <c r="D5249" s="3" t="n">
        <v>1</v>
      </c>
      <c r="E5249" s="3" t="n">
        <v>10.4552071</v>
      </c>
      <c r="F5249" s="3" t="n">
        <v>15</v>
      </c>
      <c r="G5249" s="3" t="n">
        <v>15</v>
      </c>
      <c r="H5249" s="3" t="n">
        <v>6</v>
      </c>
      <c r="I5249" s="3" t="n">
        <v>6</v>
      </c>
      <c r="J5249" s="3" t="n">
        <v>24</v>
      </c>
      <c r="K5249" s="3" t="n">
        <v>24</v>
      </c>
      <c r="L5249" s="3" t="n">
        <v>7</v>
      </c>
      <c r="M5249" s="3" t="n">
        <v>7</v>
      </c>
      <c r="N5249" s="3" t="n">
        <v>-1</v>
      </c>
      <c r="O5249" s="3" t="n">
        <v>-1</v>
      </c>
      <c r="P5249" s="3" t="n">
        <v>8.7</v>
      </c>
      <c r="Q5249" s="3" t="n">
        <v>24.2</v>
      </c>
      <c r="R5249" s="3" t="s">
        <v>15371</v>
      </c>
      <c r="S5249" s="4" t="n">
        <v>45747.0653009259</v>
      </c>
      <c r="T5249" s="3" t="s">
        <v>256</v>
      </c>
      <c r="U5249" s="3" t="s">
        <v>256</v>
      </c>
      <c r="V5249" s="3" t="n">
        <v>0</v>
      </c>
      <c r="W5249" s="3" t="n">
        <v>0</v>
      </c>
      <c r="X5249" s="3" t="n">
        <v>0</v>
      </c>
      <c r="Y5249" s="3" t="s">
        <v>30</v>
      </c>
      <c r="Z5249" s="3" t="s">
        <v>30</v>
      </c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/>
      <c r="BB5249" s="3"/>
      <c r="BC5249" s="3"/>
      <c r="BD5249" s="3"/>
      <c r="BE5249" s="3"/>
      <c r="BF5249" s="3"/>
      <c r="BG5249" s="3"/>
      <c r="BH5249" s="3"/>
      <c r="BI5249" s="3"/>
      <c r="BJ5249" s="3"/>
    </row>
    <row r="5250" customFormat="false" ht="15.75" hidden="false" customHeight="false" outlineLevel="0" collapsed="false">
      <c r="A5250" s="3" t="n">
        <v>5249</v>
      </c>
      <c r="B5250" s="3" t="s">
        <v>15372</v>
      </c>
      <c r="C5250" s="3" t="s">
        <v>15373</v>
      </c>
      <c r="D5250" s="3" t="n">
        <v>1</v>
      </c>
      <c r="E5250" s="3" t="n">
        <v>15.4068576</v>
      </c>
      <c r="F5250" s="3" t="n">
        <v>294</v>
      </c>
      <c r="G5250" s="3" t="n">
        <v>294</v>
      </c>
      <c r="H5250" s="3" t="n">
        <v>40</v>
      </c>
      <c r="I5250" s="3" t="n">
        <v>40</v>
      </c>
      <c r="J5250" s="3" t="n">
        <v>348</v>
      </c>
      <c r="K5250" s="3" t="n">
        <v>348</v>
      </c>
      <c r="L5250" s="3" t="n">
        <v>50</v>
      </c>
      <c r="M5250" s="3" t="n">
        <v>50</v>
      </c>
      <c r="N5250" s="3" t="n">
        <v>-1</v>
      </c>
      <c r="O5250" s="3" t="n">
        <v>-1</v>
      </c>
      <c r="P5250" s="3" t="n">
        <v>10</v>
      </c>
      <c r="Q5250" s="3" t="n">
        <v>24.2</v>
      </c>
      <c r="R5250" s="3" t="s">
        <v>15374</v>
      </c>
      <c r="S5250" s="4" t="n">
        <v>45747.0659259259</v>
      </c>
      <c r="T5250" s="3" t="s">
        <v>4910</v>
      </c>
      <c r="U5250" s="3" t="s">
        <v>4910</v>
      </c>
      <c r="V5250" s="3" t="n">
        <v>0</v>
      </c>
      <c r="W5250" s="3" t="n">
        <v>0</v>
      </c>
      <c r="X5250" s="3" t="n">
        <v>0</v>
      </c>
      <c r="Y5250" s="3" t="s">
        <v>30</v>
      </c>
      <c r="Z5250" s="3" t="s">
        <v>30</v>
      </c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  <c r="AZ5250" s="3"/>
      <c r="BA5250" s="3"/>
      <c r="BB5250" s="3"/>
      <c r="BC5250" s="3"/>
      <c r="BD5250" s="3"/>
      <c r="BE5250" s="3"/>
      <c r="BF5250" s="3"/>
      <c r="BG5250" s="3"/>
      <c r="BH5250" s="3"/>
      <c r="BI5250" s="3"/>
      <c r="BJ5250" s="3"/>
    </row>
    <row r="5251" customFormat="false" ht="15.75" hidden="false" customHeight="false" outlineLevel="0" collapsed="false">
      <c r="A5251" s="3" t="n">
        <v>5250</v>
      </c>
      <c r="B5251" s="3" t="s">
        <v>15375</v>
      </c>
      <c r="C5251" s="3" t="s">
        <v>15376</v>
      </c>
      <c r="D5251" s="3" t="n">
        <v>1</v>
      </c>
      <c r="E5251" s="3" t="n">
        <v>212.3995608</v>
      </c>
      <c r="F5251" s="3" t="n">
        <v>1324</v>
      </c>
      <c r="G5251" s="3" t="n">
        <v>1324</v>
      </c>
      <c r="H5251" s="3" t="n">
        <v>53</v>
      </c>
      <c r="I5251" s="3" t="n">
        <v>53</v>
      </c>
      <c r="J5251" s="3" t="n">
        <v>1603</v>
      </c>
      <c r="K5251" s="3" t="n">
        <v>1603</v>
      </c>
      <c r="L5251" s="3" t="n">
        <v>228</v>
      </c>
      <c r="M5251" s="3" t="n">
        <v>228</v>
      </c>
      <c r="N5251" s="3" t="n">
        <v>-1</v>
      </c>
      <c r="O5251" s="3" t="n">
        <v>-1</v>
      </c>
      <c r="P5251" s="3" t="n">
        <v>9.1</v>
      </c>
      <c r="Q5251" s="3" t="n">
        <v>24.2</v>
      </c>
      <c r="R5251" s="3" t="s">
        <v>15377</v>
      </c>
      <c r="S5251" s="4" t="n">
        <v>45747.0734722222</v>
      </c>
      <c r="T5251" s="3" t="s">
        <v>256</v>
      </c>
      <c r="U5251" s="3" t="s">
        <v>256</v>
      </c>
      <c r="V5251" s="3" t="n">
        <v>0</v>
      </c>
      <c r="W5251" s="3" t="n">
        <v>0</v>
      </c>
      <c r="X5251" s="3" t="n">
        <v>0</v>
      </c>
      <c r="Y5251" s="3" t="s">
        <v>30</v>
      </c>
      <c r="Z5251" s="3" t="s">
        <v>30</v>
      </c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3"/>
      <c r="BB5251" s="3"/>
      <c r="BC5251" s="3"/>
      <c r="BD5251" s="3"/>
      <c r="BE5251" s="3"/>
      <c r="BF5251" s="3"/>
      <c r="BG5251" s="3"/>
      <c r="BH5251" s="3"/>
      <c r="BI5251" s="3"/>
      <c r="BJ5251" s="3"/>
    </row>
    <row r="5252" customFormat="false" ht="15.75" hidden="false" customHeight="false" outlineLevel="0" collapsed="false">
      <c r="A5252" s="3" t="n">
        <v>5251</v>
      </c>
      <c r="B5252" s="3" t="s">
        <v>15378</v>
      </c>
      <c r="C5252" s="3" t="s">
        <v>15379</v>
      </c>
      <c r="D5252" s="3" t="n">
        <v>1</v>
      </c>
      <c r="E5252" s="3" t="n">
        <v>4.9442006</v>
      </c>
      <c r="F5252" s="3" t="n">
        <v>31</v>
      </c>
      <c r="G5252" s="3" t="n">
        <v>31</v>
      </c>
      <c r="H5252" s="3" t="n">
        <v>8</v>
      </c>
      <c r="I5252" s="3" t="n">
        <v>8</v>
      </c>
      <c r="J5252" s="3" t="n">
        <v>68</v>
      </c>
      <c r="K5252" s="3" t="n">
        <v>68</v>
      </c>
      <c r="L5252" s="3" t="n">
        <v>15</v>
      </c>
      <c r="M5252" s="3" t="n">
        <v>15</v>
      </c>
      <c r="N5252" s="3" t="n">
        <v>0</v>
      </c>
      <c r="O5252" s="3" t="n">
        <v>0</v>
      </c>
      <c r="P5252" s="3" t="n">
        <v>8.7</v>
      </c>
      <c r="Q5252" s="3" t="n">
        <v>24.2</v>
      </c>
      <c r="R5252" s="3" t="s">
        <v>15380</v>
      </c>
      <c r="S5252" s="4" t="n">
        <v>45747.0740162037</v>
      </c>
      <c r="T5252" s="3" t="s">
        <v>256</v>
      </c>
      <c r="U5252" s="3" t="s">
        <v>256</v>
      </c>
      <c r="V5252" s="3" t="n">
        <v>1</v>
      </c>
      <c r="W5252" s="3" t="n">
        <v>1</v>
      </c>
      <c r="X5252" s="3" t="n">
        <v>0</v>
      </c>
      <c r="Y5252" s="3" t="s">
        <v>30</v>
      </c>
      <c r="Z5252" s="3" t="s">
        <v>30</v>
      </c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  <c r="AZ5252" s="3"/>
      <c r="BA5252" s="3"/>
      <c r="BB5252" s="3"/>
      <c r="BC5252" s="3"/>
      <c r="BD5252" s="3"/>
      <c r="BE5252" s="3"/>
      <c r="BF5252" s="3"/>
      <c r="BG5252" s="3"/>
      <c r="BH5252" s="3"/>
      <c r="BI5252" s="3"/>
      <c r="BJ5252" s="3"/>
    </row>
    <row r="5253" customFormat="false" ht="15.75" hidden="false" customHeight="false" outlineLevel="0" collapsed="false">
      <c r="A5253" s="3" t="n">
        <v>5252</v>
      </c>
      <c r="B5253" s="3" t="s">
        <v>15381</v>
      </c>
      <c r="C5253" s="3" t="s">
        <v>15382</v>
      </c>
      <c r="D5253" s="3" t="n">
        <v>1</v>
      </c>
      <c r="E5253" s="3" t="n">
        <v>3.3893972</v>
      </c>
      <c r="F5253" s="3" t="n">
        <v>35</v>
      </c>
      <c r="G5253" s="3" t="n">
        <v>35</v>
      </c>
      <c r="H5253" s="3" t="n">
        <v>10</v>
      </c>
      <c r="I5253" s="3" t="n">
        <v>10</v>
      </c>
      <c r="J5253" s="3" t="n">
        <v>52</v>
      </c>
      <c r="K5253" s="3" t="n">
        <v>52</v>
      </c>
      <c r="L5253" s="3" t="n">
        <v>15</v>
      </c>
      <c r="M5253" s="3" t="n">
        <v>15</v>
      </c>
      <c r="N5253" s="3" t="n">
        <v>0</v>
      </c>
      <c r="O5253" s="3" t="n">
        <v>-1</v>
      </c>
      <c r="P5253" s="3" t="n">
        <v>8.8</v>
      </c>
      <c r="Q5253" s="3" t="n">
        <v>24.2</v>
      </c>
      <c r="R5253" s="3" t="s">
        <v>15383</v>
      </c>
      <c r="S5253" s="4" t="n">
        <v>45747.0742476852</v>
      </c>
      <c r="T5253" s="3" t="s">
        <v>256</v>
      </c>
      <c r="U5253" s="3" t="s">
        <v>256</v>
      </c>
      <c r="V5253" s="3" t="n">
        <v>1</v>
      </c>
      <c r="W5253" s="3" t="n">
        <v>0</v>
      </c>
      <c r="X5253" s="3" t="n">
        <v>0</v>
      </c>
      <c r="Y5253" s="3" t="s">
        <v>30</v>
      </c>
      <c r="Z5253" s="3" t="s">
        <v>30</v>
      </c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/>
      <c r="BB5253" s="3"/>
      <c r="BC5253" s="3"/>
      <c r="BD5253" s="3"/>
      <c r="BE5253" s="3"/>
      <c r="BF5253" s="3"/>
      <c r="BG5253" s="3"/>
      <c r="BH5253" s="3"/>
      <c r="BI5253" s="3"/>
      <c r="BJ5253" s="3"/>
    </row>
    <row r="5254" customFormat="false" ht="15.75" hidden="false" customHeight="false" outlineLevel="0" collapsed="false">
      <c r="A5254" s="3" t="n">
        <v>5253</v>
      </c>
      <c r="B5254" s="3" t="s">
        <v>15384</v>
      </c>
      <c r="C5254" s="3" t="s">
        <v>15385</v>
      </c>
      <c r="D5254" s="3" t="n">
        <v>1</v>
      </c>
      <c r="E5254" s="3" t="n">
        <v>22.1657917</v>
      </c>
      <c r="F5254" s="3" t="n">
        <v>349</v>
      </c>
      <c r="G5254" s="3" t="n">
        <v>349</v>
      </c>
      <c r="H5254" s="3" t="n">
        <v>19</v>
      </c>
      <c r="I5254" s="3" t="n">
        <v>19</v>
      </c>
      <c r="J5254" s="3" t="n">
        <v>484</v>
      </c>
      <c r="K5254" s="3" t="n">
        <v>484</v>
      </c>
      <c r="L5254" s="3" t="n">
        <v>14</v>
      </c>
      <c r="M5254" s="3" t="n">
        <v>14</v>
      </c>
      <c r="N5254" s="3" t="n">
        <v>-1</v>
      </c>
      <c r="O5254" s="3" t="n">
        <v>10</v>
      </c>
      <c r="P5254" s="3" t="n">
        <v>9.1</v>
      </c>
      <c r="Q5254" s="3" t="n">
        <v>24.2</v>
      </c>
      <c r="R5254" s="3" t="s">
        <v>15386</v>
      </c>
      <c r="S5254" s="4" t="n">
        <v>45747.0746875</v>
      </c>
      <c r="T5254" s="3" t="s">
        <v>256</v>
      </c>
      <c r="U5254" s="3" t="s">
        <v>256</v>
      </c>
      <c r="V5254" s="3" t="n">
        <v>0</v>
      </c>
      <c r="W5254" s="3" t="n">
        <v>1</v>
      </c>
      <c r="X5254" s="3" t="n">
        <v>0</v>
      </c>
      <c r="Y5254" s="3" t="s">
        <v>30</v>
      </c>
      <c r="Z5254" s="3" t="s">
        <v>30</v>
      </c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  <c r="AZ5254" s="3"/>
      <c r="BA5254" s="3"/>
      <c r="BB5254" s="3"/>
      <c r="BC5254" s="3"/>
      <c r="BD5254" s="3"/>
      <c r="BE5254" s="3"/>
      <c r="BF5254" s="3"/>
      <c r="BG5254" s="3"/>
      <c r="BH5254" s="3"/>
      <c r="BI5254" s="3"/>
      <c r="BJ5254" s="3"/>
    </row>
    <row r="5255" customFormat="false" ht="15.75" hidden="false" customHeight="false" outlineLevel="0" collapsed="false">
      <c r="A5255" s="3" t="n">
        <v>5254</v>
      </c>
      <c r="B5255" s="3" t="s">
        <v>15387</v>
      </c>
      <c r="C5255" s="3" t="s">
        <v>15388</v>
      </c>
      <c r="D5255" s="3" t="n">
        <v>1</v>
      </c>
      <c r="E5255" s="3" t="n">
        <v>4.0510292</v>
      </c>
      <c r="F5255" s="3" t="n">
        <v>166</v>
      </c>
      <c r="G5255" s="3" t="n">
        <v>166</v>
      </c>
      <c r="H5255" s="3" t="n">
        <v>12</v>
      </c>
      <c r="I5255" s="3" t="n">
        <v>12</v>
      </c>
      <c r="J5255" s="3" t="n">
        <v>220</v>
      </c>
      <c r="K5255" s="3" t="n">
        <v>220</v>
      </c>
      <c r="L5255" s="3" t="n">
        <v>18</v>
      </c>
      <c r="M5255" s="3" t="n">
        <v>18</v>
      </c>
      <c r="N5255" s="3" t="n">
        <v>9</v>
      </c>
      <c r="O5255" s="3" t="n">
        <v>9</v>
      </c>
      <c r="P5255" s="3" t="n">
        <v>8.7</v>
      </c>
      <c r="Q5255" s="3" t="n">
        <v>24.2</v>
      </c>
      <c r="R5255" s="3" t="s">
        <v>15389</v>
      </c>
      <c r="S5255" s="4" t="n">
        <v>45747.0749421296</v>
      </c>
      <c r="T5255" s="3" t="s">
        <v>256</v>
      </c>
      <c r="U5255" s="3" t="s">
        <v>256</v>
      </c>
      <c r="V5255" s="3" t="n">
        <v>1</v>
      </c>
      <c r="W5255" s="3" t="n">
        <v>1</v>
      </c>
      <c r="X5255" s="3" t="n">
        <v>0</v>
      </c>
      <c r="Y5255" s="3" t="s">
        <v>30</v>
      </c>
      <c r="Z5255" s="3" t="s">
        <v>30</v>
      </c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  <c r="AZ5255" s="3"/>
      <c r="BA5255" s="3"/>
      <c r="BB5255" s="3"/>
      <c r="BC5255" s="3"/>
      <c r="BD5255" s="3"/>
      <c r="BE5255" s="3"/>
      <c r="BF5255" s="3"/>
      <c r="BG5255" s="3"/>
      <c r="BH5255" s="3"/>
      <c r="BI5255" s="3"/>
      <c r="BJ5255" s="3"/>
    </row>
    <row r="5256" customFormat="false" ht="15.75" hidden="false" customHeight="false" outlineLevel="0" collapsed="false">
      <c r="A5256" s="3" t="n">
        <v>5255</v>
      </c>
      <c r="B5256" s="3" t="s">
        <v>15390</v>
      </c>
      <c r="C5256" s="3" t="s">
        <v>15391</v>
      </c>
      <c r="D5256" s="3" t="n">
        <v>1</v>
      </c>
      <c r="E5256" s="3" t="n">
        <v>3.1335843</v>
      </c>
      <c r="F5256" s="3" t="n">
        <v>163</v>
      </c>
      <c r="G5256" s="3" t="n">
        <v>163</v>
      </c>
      <c r="H5256" s="3" t="n">
        <v>12</v>
      </c>
      <c r="I5256" s="3" t="n">
        <v>12</v>
      </c>
      <c r="J5256" s="3" t="n">
        <v>214</v>
      </c>
      <c r="K5256" s="3" t="n">
        <v>214</v>
      </c>
      <c r="L5256" s="3" t="n">
        <v>18</v>
      </c>
      <c r="M5256" s="3" t="n">
        <v>18</v>
      </c>
      <c r="N5256" s="3" t="n">
        <v>5</v>
      </c>
      <c r="O5256" s="3" t="n">
        <v>5</v>
      </c>
      <c r="P5256" s="3" t="n">
        <v>8.7</v>
      </c>
      <c r="Q5256" s="3" t="n">
        <v>24.2</v>
      </c>
      <c r="R5256" s="3" t="s">
        <v>15392</v>
      </c>
      <c r="S5256" s="4" t="n">
        <v>45747.075150463</v>
      </c>
      <c r="T5256" s="3" t="s">
        <v>256</v>
      </c>
      <c r="U5256" s="3" t="s">
        <v>256</v>
      </c>
      <c r="V5256" s="3" t="n">
        <v>1</v>
      </c>
      <c r="W5256" s="3" t="n">
        <v>1</v>
      </c>
      <c r="X5256" s="3" t="n">
        <v>0</v>
      </c>
      <c r="Y5256" s="3" t="s">
        <v>30</v>
      </c>
      <c r="Z5256" s="3" t="s">
        <v>30</v>
      </c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/>
      <c r="BC5256" s="3"/>
      <c r="BD5256" s="3"/>
      <c r="BE5256" s="3"/>
      <c r="BF5256" s="3"/>
      <c r="BG5256" s="3"/>
      <c r="BH5256" s="3"/>
      <c r="BI5256" s="3"/>
      <c r="BJ5256" s="3"/>
    </row>
    <row r="5257" customFormat="false" ht="15.75" hidden="false" customHeight="false" outlineLevel="0" collapsed="false">
      <c r="A5257" s="3" t="n">
        <v>5256</v>
      </c>
      <c r="B5257" s="3" t="s">
        <v>15393</v>
      </c>
      <c r="C5257" s="3" t="s">
        <v>15394</v>
      </c>
      <c r="D5257" s="3" t="n">
        <v>1</v>
      </c>
      <c r="E5257" s="3" t="n">
        <v>20.0030461</v>
      </c>
      <c r="F5257" s="3" t="n">
        <v>246</v>
      </c>
      <c r="G5257" s="3" t="n">
        <v>246</v>
      </c>
      <c r="H5257" s="3" t="n">
        <v>23</v>
      </c>
      <c r="I5257" s="3" t="n">
        <v>23</v>
      </c>
      <c r="J5257" s="3" t="n">
        <v>376</v>
      </c>
      <c r="K5257" s="3" t="n">
        <v>376</v>
      </c>
      <c r="L5257" s="3" t="n">
        <v>47</v>
      </c>
      <c r="M5257" s="3" t="n">
        <v>47</v>
      </c>
      <c r="N5257" s="3" t="n">
        <v>104</v>
      </c>
      <c r="O5257" s="3" t="n">
        <v>-1</v>
      </c>
      <c r="P5257" s="3" t="n">
        <v>8.7</v>
      </c>
      <c r="Q5257" s="3" t="n">
        <v>24.2</v>
      </c>
      <c r="R5257" s="3" t="s">
        <v>15395</v>
      </c>
      <c r="S5257" s="4" t="n">
        <v>45747.0759606482</v>
      </c>
      <c r="T5257" s="3" t="s">
        <v>232</v>
      </c>
      <c r="U5257" s="3" t="s">
        <v>232</v>
      </c>
      <c r="V5257" s="3" t="n">
        <v>1</v>
      </c>
      <c r="W5257" s="3" t="n">
        <v>0</v>
      </c>
      <c r="X5257" s="3" t="n">
        <v>0</v>
      </c>
      <c r="Y5257" s="3" t="s">
        <v>30</v>
      </c>
      <c r="Z5257" s="3" t="s">
        <v>30</v>
      </c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  <c r="AZ5257" s="3"/>
      <c r="BA5257" s="3"/>
      <c r="BB5257" s="3"/>
      <c r="BC5257" s="3"/>
      <c r="BD5257" s="3"/>
      <c r="BE5257" s="3"/>
      <c r="BF5257" s="3"/>
      <c r="BG5257" s="3"/>
      <c r="BH5257" s="3"/>
      <c r="BI5257" s="3"/>
      <c r="BJ5257" s="3"/>
    </row>
    <row r="5258" customFormat="false" ht="15.75" hidden="false" customHeight="false" outlineLevel="0" collapsed="false">
      <c r="A5258" s="3" t="n">
        <v>5257</v>
      </c>
      <c r="B5258" s="3" t="s">
        <v>15396</v>
      </c>
      <c r="C5258" s="3" t="s">
        <v>15397</v>
      </c>
      <c r="D5258" s="3" t="n">
        <v>1</v>
      </c>
      <c r="E5258" s="3" t="n">
        <v>7.7658695</v>
      </c>
      <c r="F5258" s="3" t="n">
        <v>107</v>
      </c>
      <c r="G5258" s="3" t="n">
        <v>107</v>
      </c>
      <c r="H5258" s="3" t="n">
        <v>17</v>
      </c>
      <c r="I5258" s="3" t="n">
        <v>17</v>
      </c>
      <c r="J5258" s="3" t="n">
        <v>171</v>
      </c>
      <c r="K5258" s="3" t="n">
        <v>171</v>
      </c>
      <c r="L5258" s="3" t="n">
        <v>28</v>
      </c>
      <c r="M5258" s="3" t="n">
        <v>28</v>
      </c>
      <c r="N5258" s="3" t="n">
        <v>-1</v>
      </c>
      <c r="O5258" s="3" t="n">
        <v>-1</v>
      </c>
      <c r="P5258" s="3" t="n">
        <v>8.7</v>
      </c>
      <c r="Q5258" s="3" t="n">
        <v>24.2</v>
      </c>
      <c r="R5258" s="3" t="s">
        <v>15398</v>
      </c>
      <c r="S5258" s="4" t="n">
        <v>45747.0762962963</v>
      </c>
      <c r="T5258" s="3" t="s">
        <v>256</v>
      </c>
      <c r="U5258" s="3" t="s">
        <v>256</v>
      </c>
      <c r="V5258" s="3" t="n">
        <v>0</v>
      </c>
      <c r="W5258" s="3" t="n">
        <v>0</v>
      </c>
      <c r="X5258" s="3" t="n">
        <v>0</v>
      </c>
      <c r="Y5258" s="3" t="s">
        <v>30</v>
      </c>
      <c r="Z5258" s="3" t="s">
        <v>30</v>
      </c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/>
      <c r="BC5258" s="3"/>
      <c r="BD5258" s="3"/>
      <c r="BE5258" s="3"/>
      <c r="BF5258" s="3"/>
      <c r="BG5258" s="3"/>
      <c r="BH5258" s="3"/>
      <c r="BI5258" s="3"/>
      <c r="BJ5258" s="3"/>
    </row>
    <row r="5259" customFormat="false" ht="15.75" hidden="false" customHeight="false" outlineLevel="0" collapsed="false">
      <c r="A5259" s="3" t="n">
        <v>5258</v>
      </c>
      <c r="B5259" s="3" t="s">
        <v>15399</v>
      </c>
      <c r="C5259" s="3" t="s">
        <v>15400</v>
      </c>
      <c r="D5259" s="3" t="n">
        <v>1</v>
      </c>
      <c r="E5259" s="3" t="n">
        <v>7.1104159</v>
      </c>
      <c r="F5259" s="3" t="n">
        <v>96</v>
      </c>
      <c r="G5259" s="3" t="n">
        <v>96</v>
      </c>
      <c r="H5259" s="3" t="n">
        <v>17</v>
      </c>
      <c r="I5259" s="3" t="n">
        <v>17</v>
      </c>
      <c r="J5259" s="3" t="n">
        <v>160</v>
      </c>
      <c r="K5259" s="3" t="n">
        <v>160</v>
      </c>
      <c r="L5259" s="3" t="n">
        <v>27</v>
      </c>
      <c r="M5259" s="3" t="n">
        <v>27</v>
      </c>
      <c r="N5259" s="3" t="n">
        <v>-1</v>
      </c>
      <c r="O5259" s="3" t="n">
        <v>-1</v>
      </c>
      <c r="P5259" s="3" t="n">
        <v>8.7</v>
      </c>
      <c r="Q5259" s="3" t="n">
        <v>24.2</v>
      </c>
      <c r="R5259" s="3" t="s">
        <v>15401</v>
      </c>
      <c r="S5259" s="4" t="n">
        <v>45747.0765740741</v>
      </c>
      <c r="T5259" s="3" t="s">
        <v>256</v>
      </c>
      <c r="U5259" s="3" t="s">
        <v>256</v>
      </c>
      <c r="V5259" s="3" t="n">
        <v>0</v>
      </c>
      <c r="W5259" s="3" t="n">
        <v>0</v>
      </c>
      <c r="X5259" s="3" t="n">
        <v>0</v>
      </c>
      <c r="Y5259" s="3" t="s">
        <v>30</v>
      </c>
      <c r="Z5259" s="3" t="s">
        <v>30</v>
      </c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  <c r="AZ5259" s="3"/>
      <c r="BA5259" s="3"/>
      <c r="BB5259" s="3"/>
      <c r="BC5259" s="3"/>
      <c r="BD5259" s="3"/>
      <c r="BE5259" s="3"/>
      <c r="BF5259" s="3"/>
      <c r="BG5259" s="3"/>
      <c r="BH5259" s="3"/>
      <c r="BI5259" s="3"/>
      <c r="BJ5259" s="3"/>
    </row>
    <row r="5260" customFormat="false" ht="15.75" hidden="false" customHeight="false" outlineLevel="0" collapsed="false">
      <c r="A5260" s="3" t="n">
        <v>5259</v>
      </c>
      <c r="B5260" s="3" t="s">
        <v>15402</v>
      </c>
      <c r="C5260" s="3" t="s">
        <v>15403</v>
      </c>
      <c r="D5260" s="3" t="n">
        <v>1</v>
      </c>
      <c r="E5260" s="3" t="n">
        <v>10.1871234</v>
      </c>
      <c r="F5260" s="3" t="n">
        <v>188</v>
      </c>
      <c r="G5260" s="3" t="n">
        <v>188</v>
      </c>
      <c r="H5260" s="3" t="n">
        <v>22</v>
      </c>
      <c r="I5260" s="3" t="n">
        <v>22</v>
      </c>
      <c r="J5260" s="3" t="n">
        <v>300</v>
      </c>
      <c r="K5260" s="3" t="n">
        <v>300</v>
      </c>
      <c r="L5260" s="3" t="n">
        <v>36</v>
      </c>
      <c r="M5260" s="3" t="n">
        <v>36</v>
      </c>
      <c r="N5260" s="3" t="n">
        <v>100</v>
      </c>
      <c r="O5260" s="3" t="n">
        <v>-1</v>
      </c>
      <c r="P5260" s="3" t="n">
        <v>8.7</v>
      </c>
      <c r="Q5260" s="3" t="n">
        <v>24.2</v>
      </c>
      <c r="R5260" s="3" t="s">
        <v>15404</v>
      </c>
      <c r="S5260" s="4" t="n">
        <v>45747.0769444444</v>
      </c>
      <c r="T5260" s="3" t="s">
        <v>256</v>
      </c>
      <c r="U5260" s="3" t="s">
        <v>256</v>
      </c>
      <c r="V5260" s="3" t="n">
        <v>1</v>
      </c>
      <c r="W5260" s="3" t="n">
        <v>0</v>
      </c>
      <c r="X5260" s="3" t="n">
        <v>0</v>
      </c>
      <c r="Y5260" s="3" t="s">
        <v>30</v>
      </c>
      <c r="Z5260" s="3" t="s">
        <v>30</v>
      </c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3"/>
      <c r="BB5260" s="3"/>
      <c r="BC5260" s="3"/>
      <c r="BD5260" s="3"/>
      <c r="BE5260" s="3"/>
      <c r="BF5260" s="3"/>
      <c r="BG5260" s="3"/>
      <c r="BH5260" s="3"/>
      <c r="BI5260" s="3"/>
      <c r="BJ5260" s="3"/>
    </row>
    <row r="5261" customFormat="false" ht="15.75" hidden="false" customHeight="false" outlineLevel="0" collapsed="false">
      <c r="A5261" s="3" t="n">
        <v>5260</v>
      </c>
      <c r="B5261" s="3" t="s">
        <v>15405</v>
      </c>
      <c r="C5261" s="3" t="s">
        <v>15406</v>
      </c>
      <c r="D5261" s="3" t="n">
        <v>1</v>
      </c>
      <c r="E5261" s="3" t="n">
        <v>2.703453</v>
      </c>
      <c r="F5261" s="3" t="n">
        <v>12</v>
      </c>
      <c r="G5261" s="3" t="n">
        <v>12</v>
      </c>
      <c r="H5261" s="3" t="n">
        <v>4</v>
      </c>
      <c r="I5261" s="3" t="n">
        <v>4</v>
      </c>
      <c r="J5261" s="3" t="n">
        <v>20</v>
      </c>
      <c r="K5261" s="3" t="n">
        <v>20</v>
      </c>
      <c r="L5261" s="3" t="n">
        <v>6</v>
      </c>
      <c r="M5261" s="3" t="n">
        <v>6</v>
      </c>
      <c r="N5261" s="3" t="n">
        <v>0</v>
      </c>
      <c r="O5261" s="3" t="n">
        <v>0</v>
      </c>
      <c r="P5261" s="3" t="n">
        <v>8.7</v>
      </c>
      <c r="Q5261" s="3" t="n">
        <v>24.2</v>
      </c>
      <c r="R5261" s="3" t="s">
        <v>15407</v>
      </c>
      <c r="S5261" s="4" t="n">
        <v>45747.0771296296</v>
      </c>
      <c r="T5261" s="3" t="s">
        <v>256</v>
      </c>
      <c r="U5261" s="3" t="s">
        <v>256</v>
      </c>
      <c r="V5261" s="3" t="n">
        <v>1</v>
      </c>
      <c r="W5261" s="3" t="n">
        <v>1</v>
      </c>
      <c r="X5261" s="3" t="n">
        <v>0</v>
      </c>
      <c r="Y5261" s="3" t="s">
        <v>30</v>
      </c>
      <c r="Z5261" s="3" t="s">
        <v>30</v>
      </c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  <c r="AZ5261" s="3"/>
      <c r="BA5261" s="3"/>
      <c r="BB5261" s="3"/>
      <c r="BC5261" s="3"/>
      <c r="BD5261" s="3"/>
      <c r="BE5261" s="3"/>
      <c r="BF5261" s="3"/>
      <c r="BG5261" s="3"/>
      <c r="BH5261" s="3"/>
      <c r="BI5261" s="3"/>
      <c r="BJ5261" s="3"/>
    </row>
    <row r="5262" customFormat="false" ht="15.75" hidden="false" customHeight="false" outlineLevel="0" collapsed="false">
      <c r="A5262" s="3" t="n">
        <v>5261</v>
      </c>
      <c r="B5262" s="3" t="s">
        <v>15408</v>
      </c>
      <c r="C5262" s="3" t="s">
        <v>15409</v>
      </c>
      <c r="D5262" s="3" t="n">
        <v>1</v>
      </c>
      <c r="E5262" s="3" t="n">
        <v>3.8138469</v>
      </c>
      <c r="F5262" s="3" t="n">
        <v>18</v>
      </c>
      <c r="G5262" s="3" t="n">
        <v>18</v>
      </c>
      <c r="H5262" s="3" t="n">
        <v>5</v>
      </c>
      <c r="I5262" s="3" t="n">
        <v>5</v>
      </c>
      <c r="J5262" s="3" t="n">
        <v>42</v>
      </c>
      <c r="K5262" s="3" t="n">
        <v>42</v>
      </c>
      <c r="L5262" s="3" t="n">
        <v>9</v>
      </c>
      <c r="M5262" s="3" t="n">
        <v>9</v>
      </c>
      <c r="N5262" s="3" t="n">
        <v>0</v>
      </c>
      <c r="O5262" s="3" t="n">
        <v>0</v>
      </c>
      <c r="P5262" s="3" t="n">
        <v>9</v>
      </c>
      <c r="Q5262" s="3" t="n">
        <v>24.2</v>
      </c>
      <c r="R5262" s="3" t="s">
        <v>15410</v>
      </c>
      <c r="S5262" s="4" t="n">
        <v>45747.0773842593</v>
      </c>
      <c r="T5262" s="3" t="s">
        <v>256</v>
      </c>
      <c r="U5262" s="3" t="s">
        <v>256</v>
      </c>
      <c r="V5262" s="3" t="n">
        <v>1</v>
      </c>
      <c r="W5262" s="3" t="n">
        <v>1</v>
      </c>
      <c r="X5262" s="3" t="n">
        <v>0</v>
      </c>
      <c r="Y5262" s="3" t="s">
        <v>30</v>
      </c>
      <c r="Z5262" s="3" t="s">
        <v>30</v>
      </c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3"/>
      <c r="BB5262" s="3"/>
      <c r="BC5262" s="3"/>
      <c r="BD5262" s="3"/>
      <c r="BE5262" s="3"/>
      <c r="BF5262" s="3"/>
      <c r="BG5262" s="3"/>
      <c r="BH5262" s="3"/>
      <c r="BI5262" s="3"/>
      <c r="BJ5262" s="3"/>
    </row>
    <row r="5263" customFormat="false" ht="15.75" hidden="false" customHeight="false" outlineLevel="0" collapsed="false">
      <c r="A5263" s="3" t="n">
        <v>5262</v>
      </c>
      <c r="B5263" s="3" t="s">
        <v>15411</v>
      </c>
      <c r="C5263" s="3" t="s">
        <v>15412</v>
      </c>
      <c r="D5263" s="3" t="n">
        <v>1</v>
      </c>
      <c r="E5263" s="3" t="n">
        <v>4.9870991</v>
      </c>
      <c r="F5263" s="3" t="n">
        <v>19</v>
      </c>
      <c r="G5263" s="3" t="n">
        <v>19</v>
      </c>
      <c r="H5263" s="3" t="n">
        <v>6</v>
      </c>
      <c r="I5263" s="3" t="n">
        <v>6</v>
      </c>
      <c r="J5263" s="3" t="n">
        <v>36</v>
      </c>
      <c r="K5263" s="3" t="n">
        <v>36</v>
      </c>
      <c r="L5263" s="3" t="n">
        <v>10</v>
      </c>
      <c r="M5263" s="3" t="n">
        <v>10</v>
      </c>
      <c r="N5263" s="3" t="n">
        <v>2</v>
      </c>
      <c r="O5263" s="3" t="n">
        <v>2</v>
      </c>
      <c r="P5263" s="3" t="n">
        <v>8.7</v>
      </c>
      <c r="Q5263" s="3" t="n">
        <v>24.2</v>
      </c>
      <c r="R5263" s="3" t="s">
        <v>15413</v>
      </c>
      <c r="S5263" s="4" t="n">
        <v>45747.0776851852</v>
      </c>
      <c r="T5263" s="3" t="s">
        <v>1920</v>
      </c>
      <c r="U5263" s="3" t="s">
        <v>1920</v>
      </c>
      <c r="V5263" s="3" t="n">
        <v>1</v>
      </c>
      <c r="W5263" s="3" t="n">
        <v>1</v>
      </c>
      <c r="X5263" s="3" t="n">
        <v>0</v>
      </c>
      <c r="Y5263" s="3" t="s">
        <v>30</v>
      </c>
      <c r="Z5263" s="3" t="s">
        <v>30</v>
      </c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AY5263" s="3"/>
      <c r="AZ5263" s="3"/>
      <c r="BA5263" s="3"/>
      <c r="BB5263" s="3"/>
      <c r="BC5263" s="3"/>
      <c r="BD5263" s="3"/>
      <c r="BE5263" s="3"/>
      <c r="BF5263" s="3"/>
      <c r="BG5263" s="3"/>
      <c r="BH5263" s="3"/>
      <c r="BI5263" s="3"/>
      <c r="BJ5263" s="3"/>
    </row>
    <row r="5264" customFormat="false" ht="15.75" hidden="false" customHeight="false" outlineLevel="0" collapsed="false">
      <c r="A5264" s="3" t="n">
        <v>5263</v>
      </c>
      <c r="B5264" s="3" t="s">
        <v>15414</v>
      </c>
      <c r="C5264" s="3" t="s">
        <v>15415</v>
      </c>
      <c r="D5264" s="3" t="n">
        <v>1</v>
      </c>
      <c r="E5264" s="3" t="n">
        <v>2.992891</v>
      </c>
      <c r="F5264" s="3" t="n">
        <v>21</v>
      </c>
      <c r="G5264" s="3" t="n">
        <v>21</v>
      </c>
      <c r="H5264" s="3" t="n">
        <v>5</v>
      </c>
      <c r="I5264" s="3" t="n">
        <v>5</v>
      </c>
      <c r="J5264" s="3" t="n">
        <v>25</v>
      </c>
      <c r="K5264" s="3" t="n">
        <v>25</v>
      </c>
      <c r="L5264" s="3" t="n">
        <v>0</v>
      </c>
      <c r="M5264" s="3" t="n">
        <v>0</v>
      </c>
      <c r="N5264" s="3" t="n">
        <v>0</v>
      </c>
      <c r="O5264" s="3" t="n">
        <v>0</v>
      </c>
      <c r="P5264" s="3" t="n">
        <v>8.1</v>
      </c>
      <c r="Q5264" s="3" t="n">
        <v>24.2</v>
      </c>
      <c r="R5264" s="3" t="s">
        <v>15416</v>
      </c>
      <c r="S5264" s="4" t="n">
        <v>45747.0778587963</v>
      </c>
      <c r="T5264" s="3" t="s">
        <v>65</v>
      </c>
      <c r="U5264" s="3" t="s">
        <v>65</v>
      </c>
      <c r="V5264" s="3" t="n">
        <v>1</v>
      </c>
      <c r="W5264" s="3" t="n">
        <v>1</v>
      </c>
      <c r="X5264" s="3" t="n">
        <v>0</v>
      </c>
      <c r="Y5264" s="3" t="s">
        <v>30</v>
      </c>
      <c r="Z5264" s="3" t="s">
        <v>30</v>
      </c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3"/>
      <c r="BB5264" s="3"/>
      <c r="BC5264" s="3"/>
      <c r="BD5264" s="3"/>
      <c r="BE5264" s="3"/>
      <c r="BF5264" s="3"/>
      <c r="BG5264" s="3"/>
      <c r="BH5264" s="3"/>
      <c r="BI5264" s="3"/>
      <c r="BJ5264" s="3"/>
    </row>
    <row r="5265" customFormat="false" ht="15.75" hidden="false" customHeight="false" outlineLevel="0" collapsed="false">
      <c r="A5265" s="3" t="n">
        <v>5264</v>
      </c>
      <c r="B5265" s="3" t="s">
        <v>15417</v>
      </c>
      <c r="C5265" s="3" t="s">
        <v>15418</v>
      </c>
      <c r="D5265" s="3" t="n">
        <v>1</v>
      </c>
      <c r="E5265" s="3" t="n">
        <v>36.2534758</v>
      </c>
      <c r="F5265" s="3" t="n">
        <v>261</v>
      </c>
      <c r="G5265" s="3" t="n">
        <v>261</v>
      </c>
      <c r="H5265" s="3" t="n">
        <v>25</v>
      </c>
      <c r="I5265" s="3" t="n">
        <v>25</v>
      </c>
      <c r="J5265" s="3" t="n">
        <v>324</v>
      </c>
      <c r="K5265" s="3" t="n">
        <v>324</v>
      </c>
      <c r="L5265" s="3" t="n">
        <v>44</v>
      </c>
      <c r="M5265" s="3" t="n">
        <v>44</v>
      </c>
      <c r="N5265" s="3" t="n">
        <v>109</v>
      </c>
      <c r="O5265" s="3" t="n">
        <v>-1</v>
      </c>
      <c r="P5265" s="3" t="n">
        <v>9.1</v>
      </c>
      <c r="Q5265" s="3" t="n">
        <v>24.2</v>
      </c>
      <c r="R5265" s="3" t="s">
        <v>15419</v>
      </c>
      <c r="S5265" s="4" t="n">
        <v>45747.0792013889</v>
      </c>
      <c r="T5265" s="3" t="s">
        <v>4910</v>
      </c>
      <c r="U5265" s="3" t="s">
        <v>4910</v>
      </c>
      <c r="V5265" s="3" t="n">
        <v>1</v>
      </c>
      <c r="W5265" s="3" t="n">
        <v>0</v>
      </c>
      <c r="X5265" s="3" t="n">
        <v>0</v>
      </c>
      <c r="Y5265" s="3" t="s">
        <v>30</v>
      </c>
      <c r="Z5265" s="3" t="s">
        <v>30</v>
      </c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  <c r="AZ5265" s="3"/>
      <c r="BA5265" s="3"/>
      <c r="BB5265" s="3"/>
      <c r="BC5265" s="3"/>
      <c r="BD5265" s="3"/>
      <c r="BE5265" s="3"/>
      <c r="BF5265" s="3"/>
      <c r="BG5265" s="3"/>
      <c r="BH5265" s="3"/>
      <c r="BI5265" s="3"/>
      <c r="BJ5265" s="3"/>
    </row>
    <row r="5266" customFormat="false" ht="15.75" hidden="false" customHeight="false" outlineLevel="0" collapsed="false">
      <c r="A5266" s="3" t="n">
        <v>5265</v>
      </c>
      <c r="B5266" s="3" t="s">
        <v>15420</v>
      </c>
      <c r="C5266" s="3" t="s">
        <v>15421</v>
      </c>
      <c r="D5266" s="3" t="n">
        <v>1</v>
      </c>
      <c r="E5266" s="3" t="n">
        <v>23.750999</v>
      </c>
      <c r="F5266" s="3" t="n">
        <v>85</v>
      </c>
      <c r="G5266" s="3" t="n">
        <v>85</v>
      </c>
      <c r="H5266" s="3" t="n">
        <v>21</v>
      </c>
      <c r="I5266" s="3" t="n">
        <v>21</v>
      </c>
      <c r="J5266" s="3" t="n">
        <v>137</v>
      </c>
      <c r="K5266" s="3" t="n">
        <v>137</v>
      </c>
      <c r="L5266" s="3" t="n">
        <v>14</v>
      </c>
      <c r="M5266" s="3" t="n">
        <v>14</v>
      </c>
      <c r="N5266" s="3" t="n">
        <v>26</v>
      </c>
      <c r="O5266" s="3" t="n">
        <v>-1</v>
      </c>
      <c r="P5266" s="3" t="n">
        <v>8.1</v>
      </c>
      <c r="Q5266" s="3" t="n">
        <v>24.2</v>
      </c>
      <c r="R5266" s="3" t="s">
        <v>15422</v>
      </c>
      <c r="S5266" s="4" t="n">
        <v>45747.0800115741</v>
      </c>
      <c r="T5266" s="3" t="s">
        <v>65</v>
      </c>
      <c r="U5266" s="3" t="s">
        <v>65</v>
      </c>
      <c r="V5266" s="3" t="n">
        <v>1</v>
      </c>
      <c r="W5266" s="3" t="n">
        <v>0</v>
      </c>
      <c r="X5266" s="3" t="n">
        <v>0</v>
      </c>
      <c r="Y5266" s="3" t="s">
        <v>30</v>
      </c>
      <c r="Z5266" s="3" t="s">
        <v>30</v>
      </c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  <c r="AZ5266" s="3"/>
      <c r="BA5266" s="3"/>
      <c r="BB5266" s="3"/>
      <c r="BC5266" s="3"/>
      <c r="BD5266" s="3"/>
      <c r="BE5266" s="3"/>
      <c r="BF5266" s="3"/>
      <c r="BG5266" s="3"/>
      <c r="BH5266" s="3"/>
      <c r="BI5266" s="3"/>
      <c r="BJ5266" s="3"/>
    </row>
    <row r="5267" customFormat="false" ht="15.75" hidden="false" customHeight="false" outlineLevel="0" collapsed="false">
      <c r="A5267" s="3" t="n">
        <v>5266</v>
      </c>
      <c r="B5267" s="3" t="s">
        <v>15423</v>
      </c>
      <c r="C5267" s="3" t="s">
        <v>15424</v>
      </c>
      <c r="D5267" s="3" t="n">
        <v>1</v>
      </c>
      <c r="E5267" s="3" t="n">
        <v>1.7151896</v>
      </c>
      <c r="F5267" s="3" t="n">
        <v>9</v>
      </c>
      <c r="G5267" s="3" t="n">
        <v>9</v>
      </c>
      <c r="H5267" s="3" t="n">
        <v>5</v>
      </c>
      <c r="I5267" s="3" t="n">
        <v>5</v>
      </c>
      <c r="J5267" s="3" t="n">
        <v>10</v>
      </c>
      <c r="K5267" s="3" t="n">
        <v>10</v>
      </c>
      <c r="L5267" s="3" t="n">
        <v>0</v>
      </c>
      <c r="M5267" s="3" t="n">
        <v>0</v>
      </c>
      <c r="N5267" s="3" t="n">
        <v>-1</v>
      </c>
      <c r="O5267" s="3" t="n">
        <v>0</v>
      </c>
      <c r="P5267" s="3" t="n">
        <v>10</v>
      </c>
      <c r="Q5267" s="3" t="n">
        <v>24.2</v>
      </c>
      <c r="R5267" s="3" t="s">
        <v>15425</v>
      </c>
      <c r="S5267" s="4" t="n">
        <v>45747.0801388889</v>
      </c>
      <c r="T5267" s="3" t="s">
        <v>256</v>
      </c>
      <c r="U5267" s="3" t="s">
        <v>256</v>
      </c>
      <c r="V5267" s="3" t="n">
        <v>0</v>
      </c>
      <c r="W5267" s="3" t="n">
        <v>1</v>
      </c>
      <c r="X5267" s="3" t="n">
        <v>0</v>
      </c>
      <c r="Y5267" s="3" t="s">
        <v>30</v>
      </c>
      <c r="Z5267" s="3" t="s">
        <v>30</v>
      </c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  <c r="AZ5267" s="3"/>
      <c r="BA5267" s="3"/>
      <c r="BB5267" s="3"/>
      <c r="BC5267" s="3"/>
      <c r="BD5267" s="3"/>
      <c r="BE5267" s="3"/>
      <c r="BF5267" s="3"/>
      <c r="BG5267" s="3"/>
      <c r="BH5267" s="3"/>
      <c r="BI5267" s="3"/>
      <c r="BJ5267" s="3"/>
    </row>
    <row r="5268" customFormat="false" ht="15.75" hidden="false" customHeight="false" outlineLevel="0" collapsed="false">
      <c r="A5268" s="3" t="n">
        <v>5267</v>
      </c>
      <c r="B5268" s="3" t="s">
        <v>15426</v>
      </c>
      <c r="C5268" s="3" t="s">
        <v>15427</v>
      </c>
      <c r="D5268" s="3" t="n">
        <v>1</v>
      </c>
      <c r="E5268" s="3" t="n">
        <v>1.800893</v>
      </c>
      <c r="F5268" s="3" t="n">
        <v>25</v>
      </c>
      <c r="G5268" s="3" t="n">
        <v>25</v>
      </c>
      <c r="H5268" s="3" t="n">
        <v>8</v>
      </c>
      <c r="I5268" s="3" t="n">
        <v>8</v>
      </c>
      <c r="J5268" s="3" t="n">
        <v>28</v>
      </c>
      <c r="K5268" s="3" t="n">
        <v>28</v>
      </c>
      <c r="L5268" s="3" t="n">
        <v>2</v>
      </c>
      <c r="M5268" s="3" t="n">
        <v>2</v>
      </c>
      <c r="N5268" s="3" t="n">
        <v>-1</v>
      </c>
      <c r="O5268" s="3" t="n">
        <v>0</v>
      </c>
      <c r="P5268" s="3" t="n">
        <v>10</v>
      </c>
      <c r="Q5268" s="3" t="n">
        <v>24.2</v>
      </c>
      <c r="R5268" s="3" t="s">
        <v>15428</v>
      </c>
      <c r="S5268" s="4" t="n">
        <v>45747.0802199074</v>
      </c>
      <c r="T5268" s="3" t="s">
        <v>256</v>
      </c>
      <c r="U5268" s="3" t="s">
        <v>256</v>
      </c>
      <c r="V5268" s="3" t="n">
        <v>0</v>
      </c>
      <c r="W5268" s="3" t="n">
        <v>1</v>
      </c>
      <c r="X5268" s="3" t="n">
        <v>0</v>
      </c>
      <c r="Y5268" s="3" t="s">
        <v>30</v>
      </c>
      <c r="Z5268" s="3" t="s">
        <v>30</v>
      </c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  <c r="AZ5268" s="3"/>
      <c r="BA5268" s="3"/>
      <c r="BB5268" s="3"/>
      <c r="BC5268" s="3"/>
      <c r="BD5268" s="3"/>
      <c r="BE5268" s="3"/>
      <c r="BF5268" s="3"/>
      <c r="BG5268" s="3"/>
      <c r="BH5268" s="3"/>
      <c r="BI5268" s="3"/>
      <c r="BJ5268" s="3"/>
    </row>
    <row r="5269" customFormat="false" ht="15.75" hidden="false" customHeight="false" outlineLevel="0" collapsed="false">
      <c r="A5269" s="3" t="n">
        <v>5268</v>
      </c>
      <c r="B5269" s="3" t="s">
        <v>15429</v>
      </c>
      <c r="C5269" s="3" t="s">
        <v>15430</v>
      </c>
      <c r="D5269" s="3" t="n">
        <v>1</v>
      </c>
      <c r="E5269" s="3" t="n">
        <v>10.7605561</v>
      </c>
      <c r="F5269" s="3" t="n">
        <v>27</v>
      </c>
      <c r="G5269" s="3" t="n">
        <v>27</v>
      </c>
      <c r="H5269" s="3" t="n">
        <v>8</v>
      </c>
      <c r="I5269" s="3" t="n">
        <v>8</v>
      </c>
      <c r="J5269" s="3" t="n">
        <v>34</v>
      </c>
      <c r="K5269" s="3" t="n">
        <v>34</v>
      </c>
      <c r="L5269" s="3" t="n">
        <v>3</v>
      </c>
      <c r="M5269" s="3" t="n">
        <v>3</v>
      </c>
      <c r="N5269" s="3" t="n">
        <v>-1</v>
      </c>
      <c r="O5269" s="3" t="n">
        <v>-1</v>
      </c>
      <c r="P5269" s="3" t="n">
        <v>10</v>
      </c>
      <c r="Q5269" s="3" t="n">
        <v>24.2</v>
      </c>
      <c r="R5269" s="3" t="s">
        <v>15431</v>
      </c>
      <c r="S5269" s="4" t="n">
        <v>45747.0806018519</v>
      </c>
      <c r="T5269" s="3" t="s">
        <v>256</v>
      </c>
      <c r="U5269" s="3" t="s">
        <v>256</v>
      </c>
      <c r="V5269" s="3" t="n">
        <v>0</v>
      </c>
      <c r="W5269" s="3" t="n">
        <v>0</v>
      </c>
      <c r="X5269" s="3" t="n">
        <v>0</v>
      </c>
      <c r="Y5269" s="3" t="s">
        <v>30</v>
      </c>
      <c r="Z5269" s="3" t="s">
        <v>30</v>
      </c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  <c r="AZ5269" s="3"/>
      <c r="BA5269" s="3"/>
      <c r="BB5269" s="3"/>
      <c r="BC5269" s="3"/>
      <c r="BD5269" s="3"/>
      <c r="BE5269" s="3"/>
      <c r="BF5269" s="3"/>
      <c r="BG5269" s="3"/>
      <c r="BH5269" s="3"/>
      <c r="BI5269" s="3"/>
      <c r="BJ5269" s="3"/>
    </row>
    <row r="5270" customFormat="false" ht="15.75" hidden="false" customHeight="false" outlineLevel="0" collapsed="false">
      <c r="A5270" s="3" t="n">
        <v>5269</v>
      </c>
      <c r="B5270" s="3" t="s">
        <v>15432</v>
      </c>
      <c r="C5270" s="3" t="s">
        <v>15433</v>
      </c>
      <c r="D5270" s="3" t="n">
        <v>1</v>
      </c>
      <c r="E5270" s="3" t="n">
        <v>11.0409612</v>
      </c>
      <c r="F5270" s="3" t="n">
        <v>27</v>
      </c>
      <c r="G5270" s="3" t="n">
        <v>27</v>
      </c>
      <c r="H5270" s="3" t="n">
        <v>7</v>
      </c>
      <c r="I5270" s="3" t="n">
        <v>7</v>
      </c>
      <c r="J5270" s="3" t="n">
        <v>34</v>
      </c>
      <c r="K5270" s="3" t="n">
        <v>34</v>
      </c>
      <c r="L5270" s="3" t="n">
        <v>3</v>
      </c>
      <c r="M5270" s="3" t="n">
        <v>3</v>
      </c>
      <c r="N5270" s="3" t="n">
        <v>-1</v>
      </c>
      <c r="O5270" s="3" t="n">
        <v>-1</v>
      </c>
      <c r="P5270" s="3" t="n">
        <v>10</v>
      </c>
      <c r="Q5270" s="3" t="n">
        <v>24.2</v>
      </c>
      <c r="R5270" s="3" t="s">
        <v>15434</v>
      </c>
      <c r="S5270" s="4" t="n">
        <v>45747.0810185185</v>
      </c>
      <c r="T5270" s="3" t="s">
        <v>256</v>
      </c>
      <c r="U5270" s="3" t="s">
        <v>256</v>
      </c>
      <c r="V5270" s="3" t="n">
        <v>0</v>
      </c>
      <c r="W5270" s="3" t="n">
        <v>0</v>
      </c>
      <c r="X5270" s="3" t="n">
        <v>0</v>
      </c>
      <c r="Y5270" s="3" t="s">
        <v>30</v>
      </c>
      <c r="Z5270" s="3" t="s">
        <v>30</v>
      </c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  <c r="AZ5270" s="3"/>
      <c r="BA5270" s="3"/>
      <c r="BB5270" s="3"/>
      <c r="BC5270" s="3"/>
      <c r="BD5270" s="3"/>
      <c r="BE5270" s="3"/>
      <c r="BF5270" s="3"/>
      <c r="BG5270" s="3"/>
      <c r="BH5270" s="3"/>
      <c r="BI5270" s="3"/>
      <c r="BJ5270" s="3"/>
    </row>
    <row r="5271" customFormat="false" ht="15.75" hidden="false" customHeight="false" outlineLevel="0" collapsed="false">
      <c r="A5271" s="3" t="n">
        <v>5270</v>
      </c>
      <c r="B5271" s="3" t="s">
        <v>15435</v>
      </c>
      <c r="C5271" s="3" t="s">
        <v>15436</v>
      </c>
      <c r="D5271" s="3" t="n">
        <v>1</v>
      </c>
      <c r="E5271" s="3" t="n">
        <v>12.2988168</v>
      </c>
      <c r="F5271" s="3" t="n">
        <v>37</v>
      </c>
      <c r="G5271" s="3" t="n">
        <v>37</v>
      </c>
      <c r="H5271" s="3" t="n">
        <v>10</v>
      </c>
      <c r="I5271" s="3" t="n">
        <v>10</v>
      </c>
      <c r="J5271" s="3" t="n">
        <v>46</v>
      </c>
      <c r="K5271" s="3" t="n">
        <v>46</v>
      </c>
      <c r="L5271" s="3" t="n">
        <v>4</v>
      </c>
      <c r="M5271" s="3" t="n">
        <v>4</v>
      </c>
      <c r="N5271" s="3" t="n">
        <v>-1</v>
      </c>
      <c r="O5271" s="3" t="n">
        <v>-1</v>
      </c>
      <c r="P5271" s="3" t="n">
        <v>10</v>
      </c>
      <c r="Q5271" s="3" t="n">
        <v>24.2</v>
      </c>
      <c r="R5271" s="3" t="s">
        <v>15437</v>
      </c>
      <c r="S5271" s="4" t="n">
        <v>45747.0814699074</v>
      </c>
      <c r="T5271" s="3" t="s">
        <v>256</v>
      </c>
      <c r="U5271" s="3" t="s">
        <v>256</v>
      </c>
      <c r="V5271" s="3" t="n">
        <v>0</v>
      </c>
      <c r="W5271" s="3" t="n">
        <v>0</v>
      </c>
      <c r="X5271" s="3" t="n">
        <v>0</v>
      </c>
      <c r="Y5271" s="3" t="s">
        <v>30</v>
      </c>
      <c r="Z5271" s="3" t="s">
        <v>30</v>
      </c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  <c r="AZ5271" s="3"/>
      <c r="BA5271" s="3"/>
      <c r="BB5271" s="3"/>
      <c r="BC5271" s="3"/>
      <c r="BD5271" s="3"/>
      <c r="BE5271" s="3"/>
      <c r="BF5271" s="3"/>
      <c r="BG5271" s="3"/>
      <c r="BH5271" s="3"/>
      <c r="BI5271" s="3"/>
      <c r="BJ5271" s="3"/>
    </row>
    <row r="5272" customFormat="false" ht="15.75" hidden="false" customHeight="false" outlineLevel="0" collapsed="false">
      <c r="A5272" s="3" t="n">
        <v>5271</v>
      </c>
      <c r="B5272" s="3" t="s">
        <v>15438</v>
      </c>
      <c r="C5272" s="3" t="s">
        <v>15439</v>
      </c>
      <c r="D5272" s="3" t="n">
        <v>1</v>
      </c>
      <c r="E5272" s="3" t="n">
        <v>0.7079508</v>
      </c>
      <c r="F5272" s="3" t="n">
        <v>18</v>
      </c>
      <c r="G5272" s="3" t="n">
        <v>18</v>
      </c>
      <c r="H5272" s="3" t="n">
        <v>9</v>
      </c>
      <c r="I5272" s="3" t="n">
        <v>9</v>
      </c>
      <c r="J5272" s="3" t="n">
        <v>16</v>
      </c>
      <c r="K5272" s="3" t="n">
        <v>16</v>
      </c>
      <c r="L5272" s="3" t="n">
        <v>4</v>
      </c>
      <c r="M5272" s="3" t="n">
        <v>4</v>
      </c>
      <c r="N5272" s="3" t="n">
        <v>-1</v>
      </c>
      <c r="O5272" s="3" t="n">
        <v>3</v>
      </c>
      <c r="P5272" s="3" t="n">
        <v>8.8</v>
      </c>
      <c r="Q5272" s="3" t="n">
        <v>24.2</v>
      </c>
      <c r="R5272" s="3" t="s">
        <v>15440</v>
      </c>
      <c r="S5272" s="4" t="n">
        <v>45747.0815625</v>
      </c>
      <c r="T5272" s="3" t="s">
        <v>256</v>
      </c>
      <c r="U5272" s="3" t="s">
        <v>256</v>
      </c>
      <c r="V5272" s="3" t="n">
        <v>0</v>
      </c>
      <c r="W5272" s="3" t="n">
        <v>1</v>
      </c>
      <c r="X5272" s="3" t="n">
        <v>0</v>
      </c>
      <c r="Y5272" s="3" t="s">
        <v>30</v>
      </c>
      <c r="Z5272" s="3" t="s">
        <v>30</v>
      </c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  <c r="AZ5272" s="3"/>
      <c r="BA5272" s="3"/>
      <c r="BB5272" s="3"/>
      <c r="BC5272" s="3"/>
      <c r="BD5272" s="3"/>
      <c r="BE5272" s="3"/>
      <c r="BF5272" s="3"/>
      <c r="BG5272" s="3"/>
      <c r="BH5272" s="3"/>
      <c r="BI5272" s="3"/>
      <c r="BJ5272" s="3"/>
    </row>
    <row r="5273" customFormat="false" ht="15.75" hidden="false" customHeight="false" outlineLevel="0" collapsed="false">
      <c r="A5273" s="3" t="n">
        <v>5272</v>
      </c>
      <c r="B5273" s="3" t="s">
        <v>15441</v>
      </c>
      <c r="C5273" s="3" t="s">
        <v>15442</v>
      </c>
      <c r="D5273" s="3" t="n">
        <v>1</v>
      </c>
      <c r="E5273" s="3" t="n">
        <v>5.1490804</v>
      </c>
      <c r="F5273" s="3" t="n">
        <v>53</v>
      </c>
      <c r="G5273" s="3" t="n">
        <v>53</v>
      </c>
      <c r="H5273" s="3" t="n">
        <v>13</v>
      </c>
      <c r="I5273" s="3" t="n">
        <v>13</v>
      </c>
      <c r="J5273" s="3" t="n">
        <v>81</v>
      </c>
      <c r="K5273" s="3" t="n">
        <v>81</v>
      </c>
      <c r="L5273" s="3" t="n">
        <v>16</v>
      </c>
      <c r="M5273" s="3" t="n">
        <v>16</v>
      </c>
      <c r="N5273" s="3" t="n">
        <v>-1</v>
      </c>
      <c r="O5273" s="3" t="n">
        <v>-1</v>
      </c>
      <c r="P5273" s="3" t="n">
        <v>8.8</v>
      </c>
      <c r="Q5273" s="3" t="n">
        <v>24.2</v>
      </c>
      <c r="R5273" s="3" t="s">
        <v>15443</v>
      </c>
      <c r="S5273" s="4" t="n">
        <v>45747.0817824074</v>
      </c>
      <c r="T5273" s="3" t="s">
        <v>256</v>
      </c>
      <c r="U5273" s="3" t="s">
        <v>256</v>
      </c>
      <c r="V5273" s="3" t="n">
        <v>0</v>
      </c>
      <c r="W5273" s="3" t="n">
        <v>0</v>
      </c>
      <c r="X5273" s="3" t="n">
        <v>0</v>
      </c>
      <c r="Y5273" s="3" t="s">
        <v>30</v>
      </c>
      <c r="Z5273" s="3" t="s">
        <v>30</v>
      </c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  <c r="AZ5273" s="3"/>
      <c r="BA5273" s="3"/>
      <c r="BB5273" s="3"/>
      <c r="BC5273" s="3"/>
      <c r="BD5273" s="3"/>
      <c r="BE5273" s="3"/>
      <c r="BF5273" s="3"/>
      <c r="BG5273" s="3"/>
      <c r="BH5273" s="3"/>
      <c r="BI5273" s="3"/>
      <c r="BJ5273" s="3"/>
    </row>
    <row r="5274" customFormat="false" ht="15.75" hidden="false" customHeight="false" outlineLevel="0" collapsed="false">
      <c r="A5274" s="3" t="n">
        <v>5273</v>
      </c>
      <c r="B5274" s="3" t="s">
        <v>15444</v>
      </c>
      <c r="C5274" s="3" t="s">
        <v>15445</v>
      </c>
      <c r="D5274" s="3" t="n">
        <v>1</v>
      </c>
      <c r="E5274" s="3" t="n">
        <v>2.9165594</v>
      </c>
      <c r="F5274" s="3" t="n">
        <v>16</v>
      </c>
      <c r="G5274" s="3" t="n">
        <v>16</v>
      </c>
      <c r="H5274" s="3" t="n">
        <v>5</v>
      </c>
      <c r="I5274" s="3" t="n">
        <v>5</v>
      </c>
      <c r="J5274" s="3" t="n">
        <v>39</v>
      </c>
      <c r="K5274" s="3" t="n">
        <v>39</v>
      </c>
      <c r="L5274" s="3" t="n">
        <v>11</v>
      </c>
      <c r="M5274" s="3" t="n">
        <v>11</v>
      </c>
      <c r="N5274" s="3" t="n">
        <v>0</v>
      </c>
      <c r="O5274" s="3" t="n">
        <v>-1</v>
      </c>
      <c r="P5274" s="3" t="n">
        <v>8.7</v>
      </c>
      <c r="Q5274" s="3" t="n">
        <v>24.2</v>
      </c>
      <c r="R5274" s="3" t="s">
        <v>15446</v>
      </c>
      <c r="S5274" s="4" t="n">
        <v>45747.0820138889</v>
      </c>
      <c r="T5274" s="3" t="s">
        <v>256</v>
      </c>
      <c r="U5274" s="3" t="s">
        <v>256</v>
      </c>
      <c r="V5274" s="3" t="n">
        <v>1</v>
      </c>
      <c r="W5274" s="3" t="n">
        <v>0</v>
      </c>
      <c r="X5274" s="3" t="n">
        <v>0</v>
      </c>
      <c r="Y5274" s="3" t="s">
        <v>30</v>
      </c>
      <c r="Z5274" s="3" t="s">
        <v>30</v>
      </c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3"/>
      <c r="BB5274" s="3"/>
      <c r="BC5274" s="3"/>
      <c r="BD5274" s="3"/>
      <c r="BE5274" s="3"/>
      <c r="BF5274" s="3"/>
      <c r="BG5274" s="3"/>
      <c r="BH5274" s="3"/>
      <c r="BI5274" s="3"/>
      <c r="BJ5274" s="3"/>
    </row>
    <row r="5275" customFormat="false" ht="15.75" hidden="false" customHeight="false" outlineLevel="0" collapsed="false">
      <c r="A5275" s="3" t="n">
        <v>5274</v>
      </c>
      <c r="B5275" s="3" t="s">
        <v>15447</v>
      </c>
      <c r="C5275" s="3" t="s">
        <v>15448</v>
      </c>
      <c r="D5275" s="3" t="n">
        <v>1</v>
      </c>
      <c r="E5275" s="3" t="n">
        <v>3.0543998</v>
      </c>
      <c r="F5275" s="3" t="n">
        <v>12</v>
      </c>
      <c r="G5275" s="3" t="n">
        <v>12</v>
      </c>
      <c r="H5275" s="3" t="n">
        <v>4</v>
      </c>
      <c r="I5275" s="3" t="n">
        <v>4</v>
      </c>
      <c r="J5275" s="3" t="n">
        <v>17</v>
      </c>
      <c r="K5275" s="3" t="n">
        <v>17</v>
      </c>
      <c r="L5275" s="3" t="n">
        <v>7</v>
      </c>
      <c r="M5275" s="3" t="n">
        <v>7</v>
      </c>
      <c r="N5275" s="3" t="n">
        <v>0</v>
      </c>
      <c r="O5275" s="3" t="n">
        <v>0</v>
      </c>
      <c r="P5275" s="3" t="n">
        <v>8.7</v>
      </c>
      <c r="Q5275" s="3" t="n">
        <v>24.2</v>
      </c>
      <c r="R5275" s="3" t="s">
        <v>15449</v>
      </c>
      <c r="S5275" s="4" t="n">
        <v>45747.0822453704</v>
      </c>
      <c r="T5275" s="3" t="s">
        <v>256</v>
      </c>
      <c r="U5275" s="3" t="s">
        <v>256</v>
      </c>
      <c r="V5275" s="3" t="n">
        <v>1</v>
      </c>
      <c r="W5275" s="3" t="n">
        <v>1</v>
      </c>
      <c r="X5275" s="3" t="n">
        <v>0</v>
      </c>
      <c r="Y5275" s="3" t="s">
        <v>30</v>
      </c>
      <c r="Z5275" s="3" t="s">
        <v>30</v>
      </c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  <c r="AZ5275" s="3"/>
      <c r="BA5275" s="3"/>
      <c r="BB5275" s="3"/>
      <c r="BC5275" s="3"/>
      <c r="BD5275" s="3"/>
      <c r="BE5275" s="3"/>
      <c r="BF5275" s="3"/>
      <c r="BG5275" s="3"/>
      <c r="BH5275" s="3"/>
      <c r="BI5275" s="3"/>
      <c r="BJ5275" s="3"/>
    </row>
    <row r="5276" customFormat="false" ht="15.75" hidden="false" customHeight="false" outlineLevel="0" collapsed="false">
      <c r="A5276" s="3" t="n">
        <v>5275</v>
      </c>
      <c r="B5276" s="3" t="s">
        <v>15450</v>
      </c>
      <c r="C5276" s="3"/>
      <c r="D5276" s="3" t="n">
        <v>0</v>
      </c>
      <c r="E5276" s="3" t="s">
        <v>1901</v>
      </c>
      <c r="F5276" s="3" t="s">
        <v>1901</v>
      </c>
      <c r="G5276" s="3" t="s">
        <v>1901</v>
      </c>
      <c r="H5276" s="3" t="s">
        <v>1901</v>
      </c>
      <c r="I5276" s="3" t="s">
        <v>1901</v>
      </c>
      <c r="J5276" s="3" t="s">
        <v>1901</v>
      </c>
      <c r="K5276" s="3" t="s">
        <v>1901</v>
      </c>
      <c r="L5276" s="3" t="s">
        <v>1901</v>
      </c>
      <c r="M5276" s="3" t="s">
        <v>1901</v>
      </c>
      <c r="N5276" s="3" t="s">
        <v>1901</v>
      </c>
      <c r="O5276" s="3" t="s">
        <v>1901</v>
      </c>
      <c r="P5276" s="3"/>
      <c r="Q5276" s="3"/>
      <c r="R5276" s="3"/>
      <c r="S5276" s="3"/>
      <c r="T5276" s="3"/>
      <c r="U5276" s="3"/>
      <c r="V5276" s="3" t="s">
        <v>1901</v>
      </c>
      <c r="W5276" s="3" t="s">
        <v>1901</v>
      </c>
      <c r="X5276" s="3" t="s">
        <v>1901</v>
      </c>
      <c r="Y5276" s="3"/>
      <c r="Z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  <c r="AZ5276" s="3"/>
      <c r="BA5276" s="3"/>
      <c r="BB5276" s="3"/>
      <c r="BC5276" s="3"/>
      <c r="BD5276" s="3"/>
      <c r="BE5276" s="3"/>
      <c r="BF5276" s="3"/>
      <c r="BG5276" s="3"/>
      <c r="BH5276" s="3"/>
      <c r="BI5276" s="3"/>
      <c r="BJ5276" s="3"/>
    </row>
    <row r="5277" customFormat="false" ht="15.75" hidden="false" customHeight="false" outlineLevel="0" collapsed="false">
      <c r="A5277" s="3" t="n">
        <v>5276</v>
      </c>
      <c r="B5277" s="3" t="s">
        <v>15451</v>
      </c>
      <c r="C5277" s="3" t="s">
        <v>15452</v>
      </c>
      <c r="D5277" s="3" t="n">
        <v>1</v>
      </c>
      <c r="E5277" s="3" t="n">
        <v>8.543382</v>
      </c>
      <c r="F5277" s="3" t="n">
        <v>144</v>
      </c>
      <c r="G5277" s="3" t="n">
        <v>144</v>
      </c>
      <c r="H5277" s="3" t="n">
        <v>12</v>
      </c>
      <c r="I5277" s="3" t="n">
        <v>12</v>
      </c>
      <c r="J5277" s="3" t="n">
        <v>202</v>
      </c>
      <c r="K5277" s="3" t="n">
        <v>202</v>
      </c>
      <c r="L5277" s="3" t="n">
        <v>44</v>
      </c>
      <c r="M5277" s="3" t="n">
        <v>44</v>
      </c>
      <c r="N5277" s="3" t="n">
        <v>-1</v>
      </c>
      <c r="O5277" s="3" t="n">
        <v>-1</v>
      </c>
      <c r="P5277" s="3" t="n">
        <v>8.1</v>
      </c>
      <c r="Q5277" s="3" t="n">
        <v>24.2</v>
      </c>
      <c r="R5277" s="3" t="s">
        <v>15453</v>
      </c>
      <c r="S5277" s="4" t="n">
        <v>45747.0828009259</v>
      </c>
      <c r="T5277" s="3" t="s">
        <v>65</v>
      </c>
      <c r="U5277" s="3" t="s">
        <v>65</v>
      </c>
      <c r="V5277" s="3" t="n">
        <v>0</v>
      </c>
      <c r="W5277" s="3" t="n">
        <v>0</v>
      </c>
      <c r="X5277" s="3" t="n">
        <v>0</v>
      </c>
      <c r="Y5277" s="3" t="s">
        <v>30</v>
      </c>
      <c r="Z5277" s="3" t="s">
        <v>30</v>
      </c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  <c r="AZ5277" s="3"/>
      <c r="BA5277" s="3"/>
      <c r="BB5277" s="3"/>
      <c r="BC5277" s="3"/>
      <c r="BD5277" s="3"/>
      <c r="BE5277" s="3"/>
      <c r="BF5277" s="3"/>
      <c r="BG5277" s="3"/>
      <c r="BH5277" s="3"/>
      <c r="BI5277" s="3"/>
      <c r="BJ5277" s="3"/>
    </row>
    <row r="5278" customFormat="false" ht="15.75" hidden="false" customHeight="false" outlineLevel="0" collapsed="false">
      <c r="A5278" s="3" t="n">
        <v>5277</v>
      </c>
      <c r="B5278" s="3" t="s">
        <v>15454</v>
      </c>
      <c r="C5278" s="3" t="s">
        <v>15455</v>
      </c>
      <c r="D5278" s="3" t="n">
        <v>1</v>
      </c>
      <c r="E5278" s="3" t="n">
        <v>8.5931076</v>
      </c>
      <c r="F5278" s="3" t="n">
        <v>85</v>
      </c>
      <c r="G5278" s="3" t="n">
        <v>85</v>
      </c>
      <c r="H5278" s="3" t="n">
        <v>14</v>
      </c>
      <c r="I5278" s="3" t="n">
        <v>14</v>
      </c>
      <c r="J5278" s="3" t="n">
        <v>94</v>
      </c>
      <c r="K5278" s="3" t="n">
        <v>94</v>
      </c>
      <c r="L5278" s="3" t="n">
        <v>20</v>
      </c>
      <c r="M5278" s="3" t="n">
        <v>20</v>
      </c>
      <c r="N5278" s="3" t="n">
        <v>-1</v>
      </c>
      <c r="O5278" s="3" t="n">
        <v>-1</v>
      </c>
      <c r="P5278" s="3" t="n">
        <v>7.9</v>
      </c>
      <c r="Q5278" s="3" t="n">
        <v>24.2</v>
      </c>
      <c r="R5278" s="3" t="s">
        <v>15456</v>
      </c>
      <c r="S5278" s="4" t="n">
        <v>45747.0831481482</v>
      </c>
      <c r="T5278" s="3" t="s">
        <v>65</v>
      </c>
      <c r="U5278" s="3" t="s">
        <v>65</v>
      </c>
      <c r="V5278" s="3" t="n">
        <v>0</v>
      </c>
      <c r="W5278" s="3" t="n">
        <v>0</v>
      </c>
      <c r="X5278" s="3" t="n">
        <v>0</v>
      </c>
      <c r="Y5278" s="3" t="s">
        <v>30</v>
      </c>
      <c r="Z5278" s="3" t="s">
        <v>30</v>
      </c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/>
      <c r="AZ5278" s="3"/>
      <c r="BA5278" s="3"/>
      <c r="BB5278" s="3"/>
      <c r="BC5278" s="3"/>
      <c r="BD5278" s="3"/>
      <c r="BE5278" s="3"/>
      <c r="BF5278" s="3"/>
      <c r="BG5278" s="3"/>
      <c r="BH5278" s="3"/>
      <c r="BI5278" s="3"/>
      <c r="BJ5278" s="3"/>
    </row>
    <row r="5279" customFormat="false" ht="15.75" hidden="false" customHeight="false" outlineLevel="0" collapsed="false">
      <c r="A5279" s="3" t="n">
        <v>5278</v>
      </c>
      <c r="B5279" s="3" t="s">
        <v>15457</v>
      </c>
      <c r="C5279" s="3" t="s">
        <v>15458</v>
      </c>
      <c r="D5279" s="3" t="n">
        <v>1</v>
      </c>
      <c r="E5279" s="3" t="n">
        <v>22.2257351</v>
      </c>
      <c r="F5279" s="3" t="n">
        <v>343</v>
      </c>
      <c r="G5279" s="3" t="n">
        <v>343</v>
      </c>
      <c r="H5279" s="3" t="n">
        <v>28</v>
      </c>
      <c r="I5279" s="3" t="n">
        <v>28</v>
      </c>
      <c r="J5279" s="3" t="n">
        <v>444</v>
      </c>
      <c r="K5279" s="3" t="n">
        <v>444</v>
      </c>
      <c r="L5279" s="3" t="n">
        <v>18</v>
      </c>
      <c r="M5279" s="3" t="n">
        <v>18</v>
      </c>
      <c r="N5279" s="3" t="n">
        <v>23</v>
      </c>
      <c r="O5279" s="3" t="n">
        <v>-1</v>
      </c>
      <c r="P5279" s="3" t="n">
        <v>9.1</v>
      </c>
      <c r="Q5279" s="3" t="n">
        <v>24.2</v>
      </c>
      <c r="R5279" s="3" t="s">
        <v>15459</v>
      </c>
      <c r="S5279" s="4" t="n">
        <v>45747.0838078704</v>
      </c>
      <c r="T5279" s="3" t="s">
        <v>232</v>
      </c>
      <c r="U5279" s="3" t="s">
        <v>232</v>
      </c>
      <c r="V5279" s="3" t="n">
        <v>1</v>
      </c>
      <c r="W5279" s="3" t="n">
        <v>0</v>
      </c>
      <c r="X5279" s="3" t="n">
        <v>0</v>
      </c>
      <c r="Y5279" s="3" t="s">
        <v>30</v>
      </c>
      <c r="Z5279" s="3" t="s">
        <v>30</v>
      </c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  <c r="AZ5279" s="3"/>
      <c r="BA5279" s="3"/>
      <c r="BB5279" s="3"/>
      <c r="BC5279" s="3"/>
      <c r="BD5279" s="3"/>
      <c r="BE5279" s="3"/>
      <c r="BF5279" s="3"/>
      <c r="BG5279" s="3"/>
      <c r="BH5279" s="3"/>
      <c r="BI5279" s="3"/>
      <c r="BJ5279" s="3"/>
    </row>
    <row r="5280" customFormat="false" ht="15.75" hidden="false" customHeight="false" outlineLevel="0" collapsed="false">
      <c r="A5280" s="3" t="n">
        <v>5279</v>
      </c>
      <c r="B5280" s="3" t="s">
        <v>15460</v>
      </c>
      <c r="C5280" s="3" t="s">
        <v>15461</v>
      </c>
      <c r="D5280" s="3" t="n">
        <v>1</v>
      </c>
      <c r="E5280" s="3" t="n">
        <v>44.6170556</v>
      </c>
      <c r="F5280" s="3" t="n">
        <v>670</v>
      </c>
      <c r="G5280" s="3" t="n">
        <v>670</v>
      </c>
      <c r="H5280" s="3" t="n">
        <v>26</v>
      </c>
      <c r="I5280" s="3" t="n">
        <v>26</v>
      </c>
      <c r="J5280" s="3" t="n">
        <v>954</v>
      </c>
      <c r="K5280" s="3" t="n">
        <v>954</v>
      </c>
      <c r="L5280" s="3" t="n">
        <v>70</v>
      </c>
      <c r="M5280" s="3" t="n">
        <v>70</v>
      </c>
      <c r="N5280" s="3" t="n">
        <v>-1</v>
      </c>
      <c r="O5280" s="3" t="n">
        <v>-1</v>
      </c>
      <c r="P5280" s="3" t="n">
        <v>9.1</v>
      </c>
      <c r="Q5280" s="3" t="n">
        <v>24.2</v>
      </c>
      <c r="R5280" s="3" t="s">
        <v>15462</v>
      </c>
      <c r="S5280" s="4" t="n">
        <v>45747.0848842593</v>
      </c>
      <c r="T5280" s="3" t="s">
        <v>29</v>
      </c>
      <c r="U5280" s="3" t="s">
        <v>29</v>
      </c>
      <c r="V5280" s="3" t="n">
        <v>0</v>
      </c>
      <c r="W5280" s="3" t="n">
        <v>0</v>
      </c>
      <c r="X5280" s="3" t="n">
        <v>0</v>
      </c>
      <c r="Y5280" s="3" t="s">
        <v>30</v>
      </c>
      <c r="Z5280" s="3" t="s">
        <v>30</v>
      </c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  <c r="AZ5280" s="3"/>
      <c r="BA5280" s="3"/>
      <c r="BB5280" s="3"/>
      <c r="BC5280" s="3"/>
      <c r="BD5280" s="3"/>
      <c r="BE5280" s="3"/>
      <c r="BF5280" s="3"/>
      <c r="BG5280" s="3"/>
      <c r="BH5280" s="3"/>
      <c r="BI5280" s="3"/>
      <c r="BJ5280" s="3"/>
    </row>
    <row r="5281" customFormat="false" ht="15.75" hidden="false" customHeight="false" outlineLevel="0" collapsed="false">
      <c r="A5281" s="3" t="n">
        <v>5280</v>
      </c>
      <c r="B5281" s="3" t="s">
        <v>15463</v>
      </c>
      <c r="C5281" s="3" t="s">
        <v>15464</v>
      </c>
      <c r="D5281" s="3" t="n">
        <v>1</v>
      </c>
      <c r="E5281" s="3" t="n">
        <v>43.5315571</v>
      </c>
      <c r="F5281" s="3" t="n">
        <v>537</v>
      </c>
      <c r="G5281" s="3" t="n">
        <v>537</v>
      </c>
      <c r="H5281" s="3" t="n">
        <v>27</v>
      </c>
      <c r="I5281" s="3" t="n">
        <v>27</v>
      </c>
      <c r="J5281" s="3" t="n">
        <v>725</v>
      </c>
      <c r="K5281" s="3" t="n">
        <v>725</v>
      </c>
      <c r="L5281" s="3" t="n">
        <v>30</v>
      </c>
      <c r="M5281" s="3" t="n">
        <v>30</v>
      </c>
      <c r="N5281" s="3" t="n">
        <v>24</v>
      </c>
      <c r="O5281" s="3" t="n">
        <v>15</v>
      </c>
      <c r="P5281" s="3" t="n">
        <v>9.1</v>
      </c>
      <c r="Q5281" s="3" t="n">
        <v>24.2</v>
      </c>
      <c r="R5281" s="3" t="s">
        <v>15465</v>
      </c>
      <c r="S5281" s="4" t="n">
        <v>45747.0860069444</v>
      </c>
      <c r="T5281" s="3" t="s">
        <v>29</v>
      </c>
      <c r="U5281" s="3" t="s">
        <v>29</v>
      </c>
      <c r="V5281" s="3" t="n">
        <v>1</v>
      </c>
      <c r="W5281" s="3" t="n">
        <v>1</v>
      </c>
      <c r="X5281" s="3" t="n">
        <v>0</v>
      </c>
      <c r="Y5281" s="3" t="s">
        <v>30</v>
      </c>
      <c r="Z5281" s="3" t="s">
        <v>30</v>
      </c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  <c r="AZ5281" s="3"/>
      <c r="BA5281" s="3"/>
      <c r="BB5281" s="3"/>
      <c r="BC5281" s="3"/>
      <c r="BD5281" s="3"/>
      <c r="BE5281" s="3"/>
      <c r="BF5281" s="3"/>
      <c r="BG5281" s="3"/>
      <c r="BH5281" s="3"/>
      <c r="BI5281" s="3"/>
      <c r="BJ5281" s="3"/>
    </row>
    <row r="5282" customFormat="false" ht="15.75" hidden="false" customHeight="false" outlineLevel="0" collapsed="false">
      <c r="A5282" s="3" t="n">
        <v>5281</v>
      </c>
      <c r="B5282" s="3" t="s">
        <v>15466</v>
      </c>
      <c r="C5282" s="3" t="s">
        <v>15467</v>
      </c>
      <c r="D5282" s="3" t="n">
        <v>1</v>
      </c>
      <c r="E5282" s="3" t="n">
        <v>0.7526419</v>
      </c>
      <c r="F5282" s="3" t="n">
        <v>23</v>
      </c>
      <c r="G5282" s="3" t="n">
        <v>23</v>
      </c>
      <c r="H5282" s="3" t="n">
        <v>9</v>
      </c>
      <c r="I5282" s="3" t="n">
        <v>9</v>
      </c>
      <c r="J5282" s="3" t="n">
        <v>24</v>
      </c>
      <c r="K5282" s="3" t="n">
        <v>24</v>
      </c>
      <c r="L5282" s="3" t="n">
        <v>5</v>
      </c>
      <c r="M5282" s="3" t="n">
        <v>5</v>
      </c>
      <c r="N5282" s="3" t="n">
        <v>13</v>
      </c>
      <c r="O5282" s="3" t="n">
        <v>12</v>
      </c>
      <c r="P5282" s="3" t="n">
        <v>8.8</v>
      </c>
      <c r="Q5282" s="3" t="n">
        <v>24.2</v>
      </c>
      <c r="R5282" s="3" t="s">
        <v>15468</v>
      </c>
      <c r="S5282" s="4" t="n">
        <v>45747.0862384259</v>
      </c>
      <c r="T5282" s="3" t="s">
        <v>256</v>
      </c>
      <c r="U5282" s="3" t="s">
        <v>256</v>
      </c>
      <c r="V5282" s="3" t="n">
        <v>1</v>
      </c>
      <c r="W5282" s="3" t="n">
        <v>1</v>
      </c>
      <c r="X5282" s="3" t="n">
        <v>0</v>
      </c>
      <c r="Y5282" s="3" t="s">
        <v>30</v>
      </c>
      <c r="Z5282" s="3" t="s">
        <v>30</v>
      </c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  <c r="AZ5282" s="3"/>
      <c r="BA5282" s="3"/>
      <c r="BB5282" s="3"/>
      <c r="BC5282" s="3"/>
      <c r="BD5282" s="3"/>
      <c r="BE5282" s="3"/>
      <c r="BF5282" s="3"/>
      <c r="BG5282" s="3"/>
      <c r="BH5282" s="3"/>
      <c r="BI5282" s="3"/>
      <c r="BJ5282" s="3"/>
    </row>
    <row r="5283" customFormat="false" ht="15.75" hidden="false" customHeight="false" outlineLevel="0" collapsed="false">
      <c r="A5283" s="3" t="n">
        <v>5282</v>
      </c>
      <c r="B5283" s="3" t="s">
        <v>15469</v>
      </c>
      <c r="C5283" s="3" t="s">
        <v>15470</v>
      </c>
      <c r="D5283" s="3" t="n">
        <v>1</v>
      </c>
      <c r="E5283" s="3" t="n">
        <v>3.2058022</v>
      </c>
      <c r="F5283" s="3" t="n">
        <v>87</v>
      </c>
      <c r="G5283" s="3" t="n">
        <v>87</v>
      </c>
      <c r="H5283" s="3" t="n">
        <v>13</v>
      </c>
      <c r="I5283" s="3" t="n">
        <v>13</v>
      </c>
      <c r="J5283" s="3" t="n">
        <v>120</v>
      </c>
      <c r="K5283" s="3" t="n">
        <v>120</v>
      </c>
      <c r="L5283" s="3" t="n">
        <v>3</v>
      </c>
      <c r="M5283" s="3" t="n">
        <v>3</v>
      </c>
      <c r="N5283" s="3" t="n">
        <v>-1</v>
      </c>
      <c r="O5283" s="3" t="n">
        <v>0</v>
      </c>
      <c r="P5283" s="3" t="n">
        <v>9.3</v>
      </c>
      <c r="Q5283" s="3" t="n">
        <v>24.2</v>
      </c>
      <c r="R5283" s="3" t="s">
        <v>15471</v>
      </c>
      <c r="S5283" s="4" t="n">
        <v>45747.0863657407</v>
      </c>
      <c r="T5283" s="3" t="s">
        <v>37</v>
      </c>
      <c r="U5283" s="3" t="s">
        <v>37</v>
      </c>
      <c r="V5283" s="3" t="n">
        <v>0</v>
      </c>
      <c r="W5283" s="3" t="n">
        <v>1</v>
      </c>
      <c r="X5283" s="3" t="n">
        <v>0</v>
      </c>
      <c r="Y5283" s="3" t="s">
        <v>30</v>
      </c>
      <c r="Z5283" s="3" t="s">
        <v>30</v>
      </c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3"/>
      <c r="BB5283" s="3"/>
      <c r="BC5283" s="3"/>
      <c r="BD5283" s="3"/>
      <c r="BE5283" s="3"/>
      <c r="BF5283" s="3"/>
      <c r="BG5283" s="3"/>
      <c r="BH5283" s="3"/>
      <c r="BI5283" s="3"/>
      <c r="BJ5283" s="3"/>
    </row>
    <row r="5284" customFormat="false" ht="15.75" hidden="false" customHeight="false" outlineLevel="0" collapsed="false">
      <c r="A5284" s="3" t="n">
        <v>5283</v>
      </c>
      <c r="B5284" s="3" t="s">
        <v>15472</v>
      </c>
      <c r="C5284" s="3" t="s">
        <v>15473</v>
      </c>
      <c r="D5284" s="3" t="n">
        <v>1</v>
      </c>
      <c r="E5284" s="3" t="n">
        <v>6.4232111</v>
      </c>
      <c r="F5284" s="3" t="n">
        <v>19</v>
      </c>
      <c r="G5284" s="3" t="n">
        <v>19</v>
      </c>
      <c r="H5284" s="3" t="n">
        <v>9</v>
      </c>
      <c r="I5284" s="3" t="n">
        <v>9</v>
      </c>
      <c r="J5284" s="3" t="n">
        <v>28</v>
      </c>
      <c r="K5284" s="3" t="n">
        <v>28</v>
      </c>
      <c r="L5284" s="3" t="n">
        <v>4</v>
      </c>
      <c r="M5284" s="3" t="n">
        <v>4</v>
      </c>
      <c r="N5284" s="3" t="n">
        <v>52</v>
      </c>
      <c r="O5284" s="3" t="n">
        <v>-1</v>
      </c>
      <c r="P5284" s="3" t="n">
        <v>8.7</v>
      </c>
      <c r="Q5284" s="3" t="n">
        <v>24.2</v>
      </c>
      <c r="R5284" s="3" t="s">
        <v>15474</v>
      </c>
      <c r="S5284" s="4" t="n">
        <v>45747.0868287037</v>
      </c>
      <c r="T5284" s="3" t="s">
        <v>239</v>
      </c>
      <c r="U5284" s="3" t="s">
        <v>239</v>
      </c>
      <c r="V5284" s="3" t="n">
        <v>1</v>
      </c>
      <c r="W5284" s="3" t="n">
        <v>0</v>
      </c>
      <c r="X5284" s="3" t="n">
        <v>0</v>
      </c>
      <c r="Y5284" s="3" t="s">
        <v>81</v>
      </c>
      <c r="Z5284" s="3" t="s">
        <v>30</v>
      </c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  <c r="AZ5284" s="3"/>
      <c r="BA5284" s="3"/>
      <c r="BB5284" s="3"/>
      <c r="BC5284" s="3"/>
      <c r="BD5284" s="3"/>
      <c r="BE5284" s="3"/>
      <c r="BF5284" s="3"/>
      <c r="BG5284" s="3"/>
      <c r="BH5284" s="3"/>
      <c r="BI5284" s="3"/>
      <c r="BJ5284" s="3"/>
    </row>
    <row r="5285" customFormat="false" ht="15.75" hidden="false" customHeight="false" outlineLevel="0" collapsed="false">
      <c r="A5285" s="3" t="n">
        <v>5284</v>
      </c>
      <c r="B5285" s="3" t="s">
        <v>15475</v>
      </c>
      <c r="C5285" s="3" t="s">
        <v>15476</v>
      </c>
      <c r="D5285" s="3" t="n">
        <v>1</v>
      </c>
      <c r="E5285" s="3" t="n">
        <v>13.8715734</v>
      </c>
      <c r="F5285" s="3" t="n">
        <v>273</v>
      </c>
      <c r="G5285" s="3" t="n">
        <v>273</v>
      </c>
      <c r="H5285" s="3" t="n">
        <v>33</v>
      </c>
      <c r="I5285" s="3" t="n">
        <v>33</v>
      </c>
      <c r="J5285" s="3" t="n">
        <v>364</v>
      </c>
      <c r="K5285" s="3" t="n">
        <v>364</v>
      </c>
      <c r="L5285" s="3" t="n">
        <v>42</v>
      </c>
      <c r="M5285" s="3" t="n">
        <v>42</v>
      </c>
      <c r="N5285" s="3" t="n">
        <v>-1</v>
      </c>
      <c r="O5285" s="3" t="n">
        <v>-1</v>
      </c>
      <c r="P5285" s="3" t="n">
        <v>10</v>
      </c>
      <c r="Q5285" s="3" t="n">
        <v>24.2</v>
      </c>
      <c r="R5285" s="3" t="s">
        <v>15477</v>
      </c>
      <c r="S5285" s="4" t="n">
        <v>45747.0872222222</v>
      </c>
      <c r="T5285" s="3" t="s">
        <v>256</v>
      </c>
      <c r="U5285" s="3" t="s">
        <v>256</v>
      </c>
      <c r="V5285" s="3" t="n">
        <v>0</v>
      </c>
      <c r="W5285" s="3" t="n">
        <v>0</v>
      </c>
      <c r="X5285" s="3" t="n">
        <v>0</v>
      </c>
      <c r="Y5285" s="3" t="s">
        <v>30</v>
      </c>
      <c r="Z5285" s="3" t="s">
        <v>30</v>
      </c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  <c r="AZ5285" s="3"/>
      <c r="BA5285" s="3"/>
      <c r="BB5285" s="3"/>
      <c r="BC5285" s="3"/>
      <c r="BD5285" s="3"/>
      <c r="BE5285" s="3"/>
      <c r="BF5285" s="3"/>
      <c r="BG5285" s="3"/>
      <c r="BH5285" s="3"/>
      <c r="BI5285" s="3"/>
      <c r="BJ5285" s="3"/>
    </row>
    <row r="5286" customFormat="false" ht="15.75" hidden="false" customHeight="false" outlineLevel="0" collapsed="false">
      <c r="A5286" s="3" t="n">
        <v>5285</v>
      </c>
      <c r="B5286" s="3" t="s">
        <v>15478</v>
      </c>
      <c r="C5286" s="3" t="s">
        <v>15479</v>
      </c>
      <c r="D5286" s="3" t="n">
        <v>1</v>
      </c>
      <c r="E5286" s="3" t="n">
        <v>13.0187051</v>
      </c>
      <c r="F5286" s="3" t="n">
        <v>138</v>
      </c>
      <c r="G5286" s="3" t="n">
        <v>138</v>
      </c>
      <c r="H5286" s="3" t="n">
        <v>13</v>
      </c>
      <c r="I5286" s="3" t="n">
        <v>13</v>
      </c>
      <c r="J5286" s="3" t="n">
        <v>171</v>
      </c>
      <c r="K5286" s="3" t="n">
        <v>171</v>
      </c>
      <c r="L5286" s="3" t="n">
        <v>18</v>
      </c>
      <c r="M5286" s="3" t="n">
        <v>18</v>
      </c>
      <c r="N5286" s="3" t="n">
        <v>-1</v>
      </c>
      <c r="O5286" s="3" t="n">
        <v>-1</v>
      </c>
      <c r="P5286" s="3" t="n">
        <v>10</v>
      </c>
      <c r="Q5286" s="3" t="n">
        <v>24.2</v>
      </c>
      <c r="R5286" s="3" t="s">
        <v>15480</v>
      </c>
      <c r="S5286" s="4" t="n">
        <v>45747.0875</v>
      </c>
      <c r="T5286" s="3" t="s">
        <v>37</v>
      </c>
      <c r="U5286" s="3" t="s">
        <v>37</v>
      </c>
      <c r="V5286" s="3" t="n">
        <v>0</v>
      </c>
      <c r="W5286" s="3" t="n">
        <v>0</v>
      </c>
      <c r="X5286" s="3" t="n">
        <v>0</v>
      </c>
      <c r="Y5286" s="3" t="s">
        <v>30</v>
      </c>
      <c r="Z5286" s="3" t="s">
        <v>30</v>
      </c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3"/>
      <c r="BB5286" s="3"/>
      <c r="BC5286" s="3"/>
      <c r="BD5286" s="3"/>
      <c r="BE5286" s="3"/>
      <c r="BF5286" s="3"/>
      <c r="BG5286" s="3"/>
      <c r="BH5286" s="3"/>
      <c r="BI5286" s="3"/>
      <c r="BJ5286" s="3"/>
    </row>
    <row r="5287" customFormat="false" ht="15.75" hidden="false" customHeight="false" outlineLevel="0" collapsed="false">
      <c r="A5287" s="3" t="n">
        <v>5286</v>
      </c>
      <c r="B5287" s="3" t="s">
        <v>15481</v>
      </c>
      <c r="C5287" s="3" t="s">
        <v>15482</v>
      </c>
      <c r="D5287" s="3" t="n">
        <v>1</v>
      </c>
      <c r="E5287" s="3" t="n">
        <v>4.2784677</v>
      </c>
      <c r="F5287" s="3" t="n">
        <v>18</v>
      </c>
      <c r="G5287" s="3" t="n">
        <v>18</v>
      </c>
      <c r="H5287" s="3" t="n">
        <v>6</v>
      </c>
      <c r="I5287" s="3" t="n">
        <v>6</v>
      </c>
      <c r="J5287" s="3" t="n">
        <v>28</v>
      </c>
      <c r="K5287" s="3" t="n">
        <v>28</v>
      </c>
      <c r="L5287" s="3" t="n">
        <v>7</v>
      </c>
      <c r="M5287" s="3" t="n">
        <v>7</v>
      </c>
      <c r="N5287" s="3" t="n">
        <v>0</v>
      </c>
      <c r="O5287" s="3" t="n">
        <v>0</v>
      </c>
      <c r="P5287" s="3" t="n">
        <v>8.7</v>
      </c>
      <c r="Q5287" s="3" t="n">
        <v>24.2</v>
      </c>
      <c r="R5287" s="3" t="s">
        <v>15483</v>
      </c>
      <c r="S5287" s="4" t="n">
        <v>45747.0877314815</v>
      </c>
      <c r="T5287" s="3" t="s">
        <v>256</v>
      </c>
      <c r="U5287" s="3" t="s">
        <v>256</v>
      </c>
      <c r="V5287" s="3" t="n">
        <v>1</v>
      </c>
      <c r="W5287" s="3" t="n">
        <v>1</v>
      </c>
      <c r="X5287" s="3" t="n">
        <v>0</v>
      </c>
      <c r="Y5287" s="3" t="s">
        <v>30</v>
      </c>
      <c r="Z5287" s="3" t="s">
        <v>30</v>
      </c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  <c r="AZ5287" s="3"/>
      <c r="BA5287" s="3"/>
      <c r="BB5287" s="3"/>
      <c r="BC5287" s="3"/>
      <c r="BD5287" s="3"/>
      <c r="BE5287" s="3"/>
      <c r="BF5287" s="3"/>
      <c r="BG5287" s="3"/>
      <c r="BH5287" s="3"/>
      <c r="BI5287" s="3"/>
      <c r="BJ5287" s="3"/>
    </row>
    <row r="5288" customFormat="false" ht="15.75" hidden="false" customHeight="false" outlineLevel="0" collapsed="false">
      <c r="A5288" s="3" t="n">
        <v>5287</v>
      </c>
      <c r="B5288" s="3" t="s">
        <v>15484</v>
      </c>
      <c r="C5288" s="3"/>
      <c r="D5288" s="3" t="n">
        <v>0</v>
      </c>
      <c r="E5288" s="3" t="s">
        <v>1901</v>
      </c>
      <c r="F5288" s="3" t="s">
        <v>1901</v>
      </c>
      <c r="G5288" s="3" t="s">
        <v>1901</v>
      </c>
      <c r="H5288" s="3" t="s">
        <v>1901</v>
      </c>
      <c r="I5288" s="3" t="s">
        <v>1901</v>
      </c>
      <c r="J5288" s="3" t="s">
        <v>1901</v>
      </c>
      <c r="K5288" s="3" t="s">
        <v>1901</v>
      </c>
      <c r="L5288" s="3" t="s">
        <v>1901</v>
      </c>
      <c r="M5288" s="3" t="s">
        <v>1901</v>
      </c>
      <c r="N5288" s="3" t="s">
        <v>1901</v>
      </c>
      <c r="O5288" s="3" t="s">
        <v>1901</v>
      </c>
      <c r="P5288" s="3"/>
      <c r="Q5288" s="3"/>
      <c r="R5288" s="3"/>
      <c r="S5288" s="3"/>
      <c r="T5288" s="3"/>
      <c r="U5288" s="3"/>
      <c r="V5288" s="3" t="s">
        <v>1901</v>
      </c>
      <c r="W5288" s="3" t="s">
        <v>1901</v>
      </c>
      <c r="X5288" s="3" t="s">
        <v>1901</v>
      </c>
      <c r="Y5288" s="3"/>
      <c r="Z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  <c r="AZ5288" s="3"/>
      <c r="BA5288" s="3"/>
      <c r="BB5288" s="3"/>
      <c r="BC5288" s="3"/>
      <c r="BD5288" s="3"/>
      <c r="BE5288" s="3"/>
      <c r="BF5288" s="3"/>
      <c r="BG5288" s="3"/>
      <c r="BH5288" s="3"/>
      <c r="BI5288" s="3"/>
      <c r="BJ5288" s="3"/>
    </row>
    <row r="5289" customFormat="false" ht="15.75" hidden="false" customHeight="false" outlineLevel="0" collapsed="false">
      <c r="A5289" s="3" t="n">
        <v>5288</v>
      </c>
      <c r="B5289" s="3" t="s">
        <v>15485</v>
      </c>
      <c r="C5289" s="3" t="s">
        <v>15486</v>
      </c>
      <c r="D5289" s="3" t="n">
        <v>1</v>
      </c>
      <c r="E5289" s="3" t="n">
        <v>1.8607612</v>
      </c>
      <c r="F5289" s="3" t="n">
        <v>21</v>
      </c>
      <c r="G5289" s="3" t="n">
        <v>21</v>
      </c>
      <c r="H5289" s="3" t="n">
        <v>12</v>
      </c>
      <c r="I5289" s="3" t="n">
        <v>12</v>
      </c>
      <c r="J5289" s="3" t="n">
        <v>24</v>
      </c>
      <c r="K5289" s="3" t="n">
        <v>24</v>
      </c>
      <c r="L5289" s="3" t="n">
        <v>1</v>
      </c>
      <c r="M5289" s="3" t="n">
        <v>1</v>
      </c>
      <c r="N5289" s="3" t="n">
        <v>0</v>
      </c>
      <c r="O5289" s="3" t="n">
        <v>0</v>
      </c>
      <c r="P5289" s="3" t="n">
        <v>9.1</v>
      </c>
      <c r="Q5289" s="3" t="n">
        <v>24.2</v>
      </c>
      <c r="R5289" s="3" t="s">
        <v>15487</v>
      </c>
      <c r="S5289" s="4" t="n">
        <v>45747.0880439815</v>
      </c>
      <c r="T5289" s="3" t="s">
        <v>256</v>
      </c>
      <c r="U5289" s="3" t="s">
        <v>256</v>
      </c>
      <c r="V5289" s="3" t="n">
        <v>1</v>
      </c>
      <c r="W5289" s="3" t="n">
        <v>1</v>
      </c>
      <c r="X5289" s="3" t="n">
        <v>0</v>
      </c>
      <c r="Y5289" s="3" t="s">
        <v>30</v>
      </c>
      <c r="Z5289" s="3" t="s">
        <v>30</v>
      </c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  <c r="AZ5289" s="3"/>
      <c r="BA5289" s="3"/>
      <c r="BB5289" s="3"/>
      <c r="BC5289" s="3"/>
      <c r="BD5289" s="3"/>
      <c r="BE5289" s="3"/>
      <c r="BF5289" s="3"/>
      <c r="BG5289" s="3"/>
      <c r="BH5289" s="3"/>
      <c r="BI5289" s="3"/>
      <c r="BJ5289" s="3"/>
    </row>
    <row r="5290" customFormat="false" ht="15.75" hidden="false" customHeight="false" outlineLevel="0" collapsed="false">
      <c r="A5290" s="3" t="n">
        <v>5289</v>
      </c>
      <c r="B5290" s="3" t="s">
        <v>15488</v>
      </c>
      <c r="C5290" s="3" t="s">
        <v>15489</v>
      </c>
      <c r="D5290" s="3" t="n">
        <v>1</v>
      </c>
      <c r="E5290" s="3" t="n">
        <v>7.8523261</v>
      </c>
      <c r="F5290" s="3" t="n">
        <v>20</v>
      </c>
      <c r="G5290" s="3" t="n">
        <v>20</v>
      </c>
      <c r="H5290" s="3" t="n">
        <v>5</v>
      </c>
      <c r="I5290" s="3" t="n">
        <v>5</v>
      </c>
      <c r="J5290" s="3" t="n">
        <v>43</v>
      </c>
      <c r="K5290" s="3" t="n">
        <v>43</v>
      </c>
      <c r="L5290" s="3" t="n">
        <v>9</v>
      </c>
      <c r="M5290" s="3" t="n">
        <v>9</v>
      </c>
      <c r="N5290" s="3" t="n">
        <v>20</v>
      </c>
      <c r="O5290" s="3" t="n">
        <v>-1</v>
      </c>
      <c r="P5290" s="3" t="n">
        <v>8.7</v>
      </c>
      <c r="Q5290" s="3" t="n">
        <v>24.2</v>
      </c>
      <c r="R5290" s="3" t="s">
        <v>15490</v>
      </c>
      <c r="S5290" s="4" t="n">
        <v>45747.0884953704</v>
      </c>
      <c r="T5290" s="3" t="s">
        <v>256</v>
      </c>
      <c r="U5290" s="3" t="s">
        <v>256</v>
      </c>
      <c r="V5290" s="3" t="n">
        <v>1</v>
      </c>
      <c r="W5290" s="3" t="n">
        <v>0</v>
      </c>
      <c r="X5290" s="3" t="n">
        <v>0</v>
      </c>
      <c r="Y5290" s="3" t="s">
        <v>30</v>
      </c>
      <c r="Z5290" s="3" t="s">
        <v>30</v>
      </c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/>
      <c r="BB5290" s="3"/>
      <c r="BC5290" s="3"/>
      <c r="BD5290" s="3"/>
      <c r="BE5290" s="3"/>
      <c r="BF5290" s="3"/>
      <c r="BG5290" s="3"/>
      <c r="BH5290" s="3"/>
      <c r="BI5290" s="3"/>
      <c r="BJ5290" s="3"/>
    </row>
    <row r="5291" customFormat="false" ht="15.75" hidden="false" customHeight="false" outlineLevel="0" collapsed="false">
      <c r="A5291" s="3" t="n">
        <v>5290</v>
      </c>
      <c r="B5291" s="3" t="s">
        <v>15491</v>
      </c>
      <c r="C5291" s="3" t="s">
        <v>15492</v>
      </c>
      <c r="D5291" s="3" t="n">
        <v>1</v>
      </c>
      <c r="E5291" s="3" t="n">
        <v>1.7161532</v>
      </c>
      <c r="F5291" s="3" t="n">
        <v>46</v>
      </c>
      <c r="G5291" s="3" t="n">
        <v>46</v>
      </c>
      <c r="H5291" s="3" t="n">
        <v>16</v>
      </c>
      <c r="I5291" s="3" t="n">
        <v>16</v>
      </c>
      <c r="J5291" s="3" t="n">
        <v>71</v>
      </c>
      <c r="K5291" s="3" t="n">
        <v>71</v>
      </c>
      <c r="L5291" s="3" t="n">
        <v>6</v>
      </c>
      <c r="M5291" s="3" t="n">
        <v>6</v>
      </c>
      <c r="N5291" s="3" t="n">
        <v>12</v>
      </c>
      <c r="O5291" s="3" t="n">
        <v>12</v>
      </c>
      <c r="P5291" s="3" t="n">
        <v>10</v>
      </c>
      <c r="Q5291" s="3" t="n">
        <v>24.2</v>
      </c>
      <c r="R5291" s="3" t="s">
        <v>15493</v>
      </c>
      <c r="S5291" s="4" t="n">
        <v>45747.0886689815</v>
      </c>
      <c r="T5291" s="3" t="s">
        <v>37</v>
      </c>
      <c r="U5291" s="3" t="s">
        <v>37</v>
      </c>
      <c r="V5291" s="3" t="n">
        <v>1</v>
      </c>
      <c r="W5291" s="3" t="n">
        <v>1</v>
      </c>
      <c r="X5291" s="3" t="n">
        <v>0</v>
      </c>
      <c r="Y5291" s="3" t="s">
        <v>30</v>
      </c>
      <c r="Z5291" s="3" t="s">
        <v>30</v>
      </c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  <c r="AZ5291" s="3"/>
      <c r="BA5291" s="3"/>
      <c r="BB5291" s="3"/>
      <c r="BC5291" s="3"/>
      <c r="BD5291" s="3"/>
      <c r="BE5291" s="3"/>
      <c r="BF5291" s="3"/>
      <c r="BG5291" s="3"/>
      <c r="BH5291" s="3"/>
      <c r="BI5291" s="3"/>
      <c r="BJ5291" s="3"/>
    </row>
    <row r="5292" customFormat="false" ht="15.75" hidden="false" customHeight="false" outlineLevel="0" collapsed="false">
      <c r="A5292" s="3" t="n">
        <v>5291</v>
      </c>
      <c r="B5292" s="3" t="s">
        <v>15494</v>
      </c>
      <c r="C5292" s="3" t="s">
        <v>15495</v>
      </c>
      <c r="D5292" s="3" t="n">
        <v>1</v>
      </c>
      <c r="E5292" s="3" t="n">
        <v>103.2061854</v>
      </c>
      <c r="F5292" s="3" t="n">
        <v>1089</v>
      </c>
      <c r="G5292" s="3" t="n">
        <v>1089</v>
      </c>
      <c r="H5292" s="3" t="n">
        <v>44</v>
      </c>
      <c r="I5292" s="3" t="n">
        <v>44</v>
      </c>
      <c r="J5292" s="3" t="n">
        <v>1664</v>
      </c>
      <c r="K5292" s="3" t="n">
        <v>1664</v>
      </c>
      <c r="L5292" s="3" t="n">
        <v>191</v>
      </c>
      <c r="M5292" s="3" t="n">
        <v>191</v>
      </c>
      <c r="N5292" s="3" t="n">
        <v>-1</v>
      </c>
      <c r="O5292" s="3" t="n">
        <v>-1</v>
      </c>
      <c r="P5292" s="3" t="n">
        <v>9.3</v>
      </c>
      <c r="Q5292" s="3" t="n">
        <v>24.2</v>
      </c>
      <c r="R5292" s="3" t="s">
        <v>15496</v>
      </c>
      <c r="S5292" s="4" t="n">
        <v>45747.0917824074</v>
      </c>
      <c r="T5292" s="3" t="s">
        <v>256</v>
      </c>
      <c r="U5292" s="3" t="s">
        <v>256</v>
      </c>
      <c r="V5292" s="3" t="n">
        <v>0</v>
      </c>
      <c r="W5292" s="3" t="n">
        <v>0</v>
      </c>
      <c r="X5292" s="3" t="n">
        <v>0</v>
      </c>
      <c r="Y5292" s="3" t="s">
        <v>30</v>
      </c>
      <c r="Z5292" s="3" t="s">
        <v>30</v>
      </c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  <c r="AZ5292" s="3"/>
      <c r="BA5292" s="3"/>
      <c r="BB5292" s="3"/>
      <c r="BC5292" s="3"/>
      <c r="BD5292" s="3"/>
      <c r="BE5292" s="3"/>
      <c r="BF5292" s="3"/>
      <c r="BG5292" s="3"/>
      <c r="BH5292" s="3"/>
      <c r="BI5292" s="3"/>
      <c r="BJ5292" s="3"/>
    </row>
    <row r="5293" customFormat="false" ht="15.75" hidden="false" customHeight="false" outlineLevel="0" collapsed="false">
      <c r="A5293" s="3" t="n">
        <v>5292</v>
      </c>
      <c r="B5293" s="3" t="s">
        <v>15497</v>
      </c>
      <c r="C5293" s="3" t="s">
        <v>15498</v>
      </c>
      <c r="D5293" s="3" t="n">
        <v>1</v>
      </c>
      <c r="E5293" s="3" t="n">
        <v>3.0457191</v>
      </c>
      <c r="F5293" s="3" t="n">
        <v>15</v>
      </c>
      <c r="G5293" s="3" t="n">
        <v>15</v>
      </c>
      <c r="H5293" s="3" t="n">
        <v>6</v>
      </c>
      <c r="I5293" s="3" t="n">
        <v>6</v>
      </c>
      <c r="J5293" s="3" t="n">
        <v>17</v>
      </c>
      <c r="K5293" s="3" t="n">
        <v>17</v>
      </c>
      <c r="L5293" s="3" t="n">
        <v>9</v>
      </c>
      <c r="M5293" s="3" t="n">
        <v>9</v>
      </c>
      <c r="N5293" s="3" t="n">
        <v>3</v>
      </c>
      <c r="O5293" s="3" t="n">
        <v>-1</v>
      </c>
      <c r="P5293" s="3" t="n">
        <v>9.1</v>
      </c>
      <c r="Q5293" s="3" t="n">
        <v>24.2</v>
      </c>
      <c r="R5293" s="3" t="s">
        <v>15499</v>
      </c>
      <c r="S5293" s="4" t="n">
        <v>45747.0925</v>
      </c>
      <c r="T5293" s="3" t="s">
        <v>4910</v>
      </c>
      <c r="U5293" s="3" t="s">
        <v>4910</v>
      </c>
      <c r="V5293" s="3" t="n">
        <v>1</v>
      </c>
      <c r="W5293" s="3" t="n">
        <v>0</v>
      </c>
      <c r="X5293" s="3" t="n">
        <v>0</v>
      </c>
      <c r="Y5293" s="3" t="s">
        <v>30</v>
      </c>
      <c r="Z5293" s="3" t="s">
        <v>30</v>
      </c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  <c r="AZ5293" s="3"/>
      <c r="BA5293" s="3"/>
      <c r="BB5293" s="3"/>
      <c r="BC5293" s="3"/>
      <c r="BD5293" s="3"/>
      <c r="BE5293" s="3"/>
      <c r="BF5293" s="3"/>
      <c r="BG5293" s="3"/>
      <c r="BH5293" s="3"/>
      <c r="BI5293" s="3"/>
      <c r="BJ5293" s="3"/>
    </row>
    <row r="5294" customFormat="false" ht="15.75" hidden="false" customHeight="false" outlineLevel="0" collapsed="false">
      <c r="A5294" s="3" t="n">
        <v>5293</v>
      </c>
      <c r="B5294" s="3" t="s">
        <v>15500</v>
      </c>
      <c r="C5294" s="3" t="s">
        <v>15501</v>
      </c>
      <c r="D5294" s="3" t="n">
        <v>1</v>
      </c>
      <c r="E5294" s="3" t="n">
        <v>5.0572456</v>
      </c>
      <c r="F5294" s="3" t="n">
        <v>31</v>
      </c>
      <c r="G5294" s="3" t="n">
        <v>31</v>
      </c>
      <c r="H5294" s="3" t="n">
        <v>11</v>
      </c>
      <c r="I5294" s="3" t="n">
        <v>11</v>
      </c>
      <c r="J5294" s="3" t="n">
        <v>39</v>
      </c>
      <c r="K5294" s="3" t="n">
        <v>39</v>
      </c>
      <c r="L5294" s="3" t="n">
        <v>10</v>
      </c>
      <c r="M5294" s="3" t="n">
        <v>10</v>
      </c>
      <c r="N5294" s="3" t="n">
        <v>5</v>
      </c>
      <c r="O5294" s="3" t="n">
        <v>-1</v>
      </c>
      <c r="P5294" s="3" t="n">
        <v>8.7</v>
      </c>
      <c r="Q5294" s="3" t="n">
        <v>24.2</v>
      </c>
      <c r="R5294" s="3" t="s">
        <v>15502</v>
      </c>
      <c r="S5294" s="4" t="n">
        <v>45747.0927430556</v>
      </c>
      <c r="T5294" s="3" t="s">
        <v>3197</v>
      </c>
      <c r="U5294" s="3" t="s">
        <v>3197</v>
      </c>
      <c r="V5294" s="3" t="n">
        <v>1</v>
      </c>
      <c r="W5294" s="3" t="n">
        <v>0</v>
      </c>
      <c r="X5294" s="3" t="n">
        <v>0</v>
      </c>
      <c r="Y5294" s="3" t="s">
        <v>30</v>
      </c>
      <c r="Z5294" s="3" t="s">
        <v>30</v>
      </c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3"/>
      <c r="BB5294" s="3"/>
      <c r="BC5294" s="3"/>
      <c r="BD5294" s="3"/>
      <c r="BE5294" s="3"/>
      <c r="BF5294" s="3"/>
      <c r="BG5294" s="3"/>
      <c r="BH5294" s="3"/>
      <c r="BI5294" s="3"/>
      <c r="BJ5294" s="3"/>
    </row>
    <row r="5295" customFormat="false" ht="15.75" hidden="false" customHeight="false" outlineLevel="0" collapsed="false">
      <c r="A5295" s="3" t="n">
        <v>5294</v>
      </c>
      <c r="B5295" s="3" t="s">
        <v>15503</v>
      </c>
      <c r="C5295" s="3" t="s">
        <v>15504</v>
      </c>
      <c r="D5295" s="3" t="n">
        <v>1</v>
      </c>
      <c r="E5295" s="3" t="n">
        <v>4.2891873</v>
      </c>
      <c r="F5295" s="3" t="n">
        <v>20</v>
      </c>
      <c r="G5295" s="3" t="n">
        <v>20</v>
      </c>
      <c r="H5295" s="3" t="n">
        <v>5</v>
      </c>
      <c r="I5295" s="3" t="n">
        <v>5</v>
      </c>
      <c r="J5295" s="3" t="n">
        <v>40</v>
      </c>
      <c r="K5295" s="3" t="n">
        <v>40</v>
      </c>
      <c r="L5295" s="3" t="n">
        <v>10</v>
      </c>
      <c r="M5295" s="3" t="n">
        <v>10</v>
      </c>
      <c r="N5295" s="3" t="n">
        <v>8</v>
      </c>
      <c r="O5295" s="3" t="n">
        <v>4</v>
      </c>
      <c r="P5295" s="3" t="n">
        <v>8.7</v>
      </c>
      <c r="Q5295" s="3" t="n">
        <v>24.2</v>
      </c>
      <c r="R5295" s="3" t="s">
        <v>15505</v>
      </c>
      <c r="S5295" s="4" t="n">
        <v>45747.0929861111</v>
      </c>
      <c r="T5295" s="3" t="s">
        <v>256</v>
      </c>
      <c r="U5295" s="3" t="s">
        <v>256</v>
      </c>
      <c r="V5295" s="3" t="n">
        <v>1</v>
      </c>
      <c r="W5295" s="3" t="n">
        <v>1</v>
      </c>
      <c r="X5295" s="3" t="n">
        <v>0</v>
      </c>
      <c r="Y5295" s="3" t="s">
        <v>30</v>
      </c>
      <c r="Z5295" s="3" t="s">
        <v>30</v>
      </c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  <c r="AZ5295" s="3"/>
      <c r="BA5295" s="3"/>
      <c r="BB5295" s="3"/>
      <c r="BC5295" s="3"/>
      <c r="BD5295" s="3"/>
      <c r="BE5295" s="3"/>
      <c r="BF5295" s="3"/>
      <c r="BG5295" s="3"/>
      <c r="BH5295" s="3"/>
      <c r="BI5295" s="3"/>
      <c r="BJ5295" s="3"/>
    </row>
    <row r="5296" customFormat="false" ht="15.75" hidden="false" customHeight="false" outlineLevel="0" collapsed="false">
      <c r="A5296" s="3" t="n">
        <v>5295</v>
      </c>
      <c r="B5296" s="3" t="s">
        <v>15506</v>
      </c>
      <c r="C5296" s="3" t="s">
        <v>15507</v>
      </c>
      <c r="D5296" s="3" t="n">
        <v>1</v>
      </c>
      <c r="E5296" s="3" t="n">
        <v>2.6826312</v>
      </c>
      <c r="F5296" s="3" t="n">
        <v>17</v>
      </c>
      <c r="G5296" s="3" t="n">
        <v>17</v>
      </c>
      <c r="H5296" s="3" t="n">
        <v>5</v>
      </c>
      <c r="I5296" s="3" t="n">
        <v>5</v>
      </c>
      <c r="J5296" s="3" t="n">
        <v>31</v>
      </c>
      <c r="K5296" s="3" t="n">
        <v>31</v>
      </c>
      <c r="L5296" s="3" t="n">
        <v>9</v>
      </c>
      <c r="M5296" s="3" t="n">
        <v>9</v>
      </c>
      <c r="N5296" s="3" t="n">
        <v>8</v>
      </c>
      <c r="O5296" s="3" t="n">
        <v>4</v>
      </c>
      <c r="P5296" s="3" t="n">
        <v>8.7</v>
      </c>
      <c r="Q5296" s="3" t="n">
        <v>24.2</v>
      </c>
      <c r="R5296" s="3" t="s">
        <v>15508</v>
      </c>
      <c r="S5296" s="4" t="n">
        <v>45747.0933101852</v>
      </c>
      <c r="T5296" s="3" t="s">
        <v>256</v>
      </c>
      <c r="U5296" s="3" t="s">
        <v>256</v>
      </c>
      <c r="V5296" s="3" t="n">
        <v>1</v>
      </c>
      <c r="W5296" s="3" t="n">
        <v>1</v>
      </c>
      <c r="X5296" s="3" t="n">
        <v>0</v>
      </c>
      <c r="Y5296" s="3" t="s">
        <v>30</v>
      </c>
      <c r="Z5296" s="3" t="s">
        <v>30</v>
      </c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  <c r="AZ5296" s="3"/>
      <c r="BA5296" s="3"/>
      <c r="BB5296" s="3"/>
      <c r="BC5296" s="3"/>
      <c r="BD5296" s="3"/>
      <c r="BE5296" s="3"/>
      <c r="BF5296" s="3"/>
      <c r="BG5296" s="3"/>
      <c r="BH5296" s="3"/>
      <c r="BI5296" s="3"/>
      <c r="BJ5296" s="3"/>
    </row>
    <row r="5297" customFormat="false" ht="15.75" hidden="false" customHeight="false" outlineLevel="0" collapsed="false">
      <c r="A5297" s="3" t="n">
        <v>5296</v>
      </c>
      <c r="B5297" s="3" t="s">
        <v>15509</v>
      </c>
      <c r="C5297" s="3" t="s">
        <v>15510</v>
      </c>
      <c r="D5297" s="3" t="n">
        <v>1</v>
      </c>
      <c r="E5297" s="3" t="n">
        <v>4.2939042</v>
      </c>
      <c r="F5297" s="3" t="n">
        <v>15</v>
      </c>
      <c r="G5297" s="3" t="n">
        <v>15</v>
      </c>
      <c r="H5297" s="3" t="n">
        <v>5</v>
      </c>
      <c r="I5297" s="3" t="n">
        <v>5</v>
      </c>
      <c r="J5297" s="3" t="n">
        <v>26</v>
      </c>
      <c r="K5297" s="3" t="n">
        <v>26</v>
      </c>
      <c r="L5297" s="3" t="n">
        <v>7</v>
      </c>
      <c r="M5297" s="3" t="n">
        <v>7</v>
      </c>
      <c r="N5297" s="3" t="n">
        <v>0</v>
      </c>
      <c r="O5297" s="3" t="n">
        <v>0</v>
      </c>
      <c r="P5297" s="3" t="n">
        <v>8.7</v>
      </c>
      <c r="Q5297" s="3" t="n">
        <v>24.2</v>
      </c>
      <c r="R5297" s="3" t="s">
        <v>15511</v>
      </c>
      <c r="S5297" s="4" t="n">
        <v>45747.093587963</v>
      </c>
      <c r="T5297" s="3" t="s">
        <v>256</v>
      </c>
      <c r="U5297" s="3" t="s">
        <v>256</v>
      </c>
      <c r="V5297" s="3" t="n">
        <v>1</v>
      </c>
      <c r="W5297" s="3" t="n">
        <v>1</v>
      </c>
      <c r="X5297" s="3" t="n">
        <v>0</v>
      </c>
      <c r="Y5297" s="3" t="s">
        <v>30</v>
      </c>
      <c r="Z5297" s="3" t="s">
        <v>30</v>
      </c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  <c r="AY5297" s="3"/>
      <c r="AZ5297" s="3"/>
      <c r="BA5297" s="3"/>
      <c r="BB5297" s="3"/>
      <c r="BC5297" s="3"/>
      <c r="BD5297" s="3"/>
      <c r="BE5297" s="3"/>
      <c r="BF5297" s="3"/>
      <c r="BG5297" s="3"/>
      <c r="BH5297" s="3"/>
      <c r="BI5297" s="3"/>
      <c r="BJ5297" s="3"/>
    </row>
    <row r="5298" customFormat="false" ht="15.75" hidden="false" customHeight="false" outlineLevel="0" collapsed="false">
      <c r="A5298" s="3" t="n">
        <v>5297</v>
      </c>
      <c r="B5298" s="3" t="s">
        <v>15512</v>
      </c>
      <c r="C5298" s="3" t="s">
        <v>15513</v>
      </c>
      <c r="D5298" s="3" t="n">
        <v>1</v>
      </c>
      <c r="E5298" s="3" t="n">
        <v>3.980945</v>
      </c>
      <c r="F5298" s="3" t="n">
        <v>120</v>
      </c>
      <c r="G5298" s="3" t="n">
        <v>120</v>
      </c>
      <c r="H5298" s="3" t="n">
        <v>14</v>
      </c>
      <c r="I5298" s="3" t="n">
        <v>14</v>
      </c>
      <c r="J5298" s="3" t="n">
        <v>149</v>
      </c>
      <c r="K5298" s="3" t="n">
        <v>149</v>
      </c>
      <c r="L5298" s="3" t="n">
        <v>20</v>
      </c>
      <c r="M5298" s="3" t="n">
        <v>20</v>
      </c>
      <c r="N5298" s="3" t="n">
        <v>-1</v>
      </c>
      <c r="O5298" s="3" t="n">
        <v>-1</v>
      </c>
      <c r="P5298" s="3" t="n">
        <v>10</v>
      </c>
      <c r="Q5298" s="3" t="n">
        <v>24.2</v>
      </c>
      <c r="R5298" s="3" t="s">
        <v>15514</v>
      </c>
      <c r="S5298" s="4" t="n">
        <v>45747.0941898148</v>
      </c>
      <c r="T5298" s="3" t="s">
        <v>256</v>
      </c>
      <c r="U5298" s="3" t="s">
        <v>256</v>
      </c>
      <c r="V5298" s="3" t="n">
        <v>0</v>
      </c>
      <c r="W5298" s="3" t="n">
        <v>0</v>
      </c>
      <c r="X5298" s="3" t="n">
        <v>0</v>
      </c>
      <c r="Y5298" s="3" t="s">
        <v>30</v>
      </c>
      <c r="Z5298" s="3" t="s">
        <v>30</v>
      </c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  <c r="AZ5298" s="3"/>
      <c r="BA5298" s="3"/>
      <c r="BB5298" s="3"/>
      <c r="BC5298" s="3"/>
      <c r="BD5298" s="3"/>
      <c r="BE5298" s="3"/>
      <c r="BF5298" s="3"/>
      <c r="BG5298" s="3"/>
      <c r="BH5298" s="3"/>
      <c r="BI5298" s="3"/>
      <c r="BJ5298" s="3"/>
    </row>
    <row r="5299" customFormat="false" ht="15.75" hidden="false" customHeight="false" outlineLevel="0" collapsed="false">
      <c r="A5299" s="3" t="n">
        <v>5298</v>
      </c>
      <c r="B5299" s="3" t="s">
        <v>15515</v>
      </c>
      <c r="C5299" s="3" t="s">
        <v>15516</v>
      </c>
      <c r="D5299" s="3" t="n">
        <v>1</v>
      </c>
      <c r="E5299" s="3" t="n">
        <v>4.3266421</v>
      </c>
      <c r="F5299" s="3" t="n">
        <v>15</v>
      </c>
      <c r="G5299" s="3" t="n">
        <v>15</v>
      </c>
      <c r="H5299" s="3" t="n">
        <v>4</v>
      </c>
      <c r="I5299" s="3" t="n">
        <v>4</v>
      </c>
      <c r="J5299" s="3" t="n">
        <v>27</v>
      </c>
      <c r="K5299" s="3" t="n">
        <v>27</v>
      </c>
      <c r="L5299" s="3" t="n">
        <v>9</v>
      </c>
      <c r="M5299" s="3" t="n">
        <v>9</v>
      </c>
      <c r="N5299" s="3" t="n">
        <v>8</v>
      </c>
      <c r="O5299" s="3" t="n">
        <v>-1</v>
      </c>
      <c r="P5299" s="3" t="n">
        <v>8.7</v>
      </c>
      <c r="Q5299" s="3" t="n">
        <v>24.2</v>
      </c>
      <c r="R5299" s="3" t="s">
        <v>15517</v>
      </c>
      <c r="S5299" s="4" t="n">
        <v>45747.0944097222</v>
      </c>
      <c r="T5299" s="3" t="s">
        <v>256</v>
      </c>
      <c r="U5299" s="3" t="s">
        <v>256</v>
      </c>
      <c r="V5299" s="3" t="n">
        <v>1</v>
      </c>
      <c r="W5299" s="3" t="n">
        <v>0</v>
      </c>
      <c r="X5299" s="3" t="n">
        <v>0</v>
      </c>
      <c r="Y5299" s="3" t="s">
        <v>30</v>
      </c>
      <c r="Z5299" s="3" t="s">
        <v>30</v>
      </c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/>
      <c r="AZ5299" s="3"/>
      <c r="BA5299" s="3"/>
      <c r="BB5299" s="3"/>
      <c r="BC5299" s="3"/>
      <c r="BD5299" s="3"/>
      <c r="BE5299" s="3"/>
      <c r="BF5299" s="3"/>
      <c r="BG5299" s="3"/>
      <c r="BH5299" s="3"/>
      <c r="BI5299" s="3"/>
      <c r="BJ5299" s="3"/>
    </row>
    <row r="5300" customFormat="false" ht="15.75" hidden="false" customHeight="false" outlineLevel="0" collapsed="false">
      <c r="A5300" s="3" t="n">
        <v>5299</v>
      </c>
      <c r="B5300" s="3" t="s">
        <v>15518</v>
      </c>
      <c r="C5300" s="3" t="s">
        <v>15519</v>
      </c>
      <c r="D5300" s="3" t="n">
        <v>1</v>
      </c>
      <c r="E5300" s="3" t="n">
        <v>3.0458332</v>
      </c>
      <c r="F5300" s="3" t="n">
        <v>114</v>
      </c>
      <c r="G5300" s="3" t="n">
        <v>114</v>
      </c>
      <c r="H5300" s="3" t="n">
        <v>19</v>
      </c>
      <c r="I5300" s="3" t="n">
        <v>19</v>
      </c>
      <c r="J5300" s="3" t="n">
        <v>131</v>
      </c>
      <c r="K5300" s="3" t="n">
        <v>131</v>
      </c>
      <c r="L5300" s="3" t="n">
        <v>19</v>
      </c>
      <c r="M5300" s="3" t="n">
        <v>19</v>
      </c>
      <c r="N5300" s="3" t="n">
        <v>-1</v>
      </c>
      <c r="O5300" s="3" t="n">
        <v>-1</v>
      </c>
      <c r="P5300" s="3" t="n">
        <v>10</v>
      </c>
      <c r="Q5300" s="3" t="n">
        <v>24.2</v>
      </c>
      <c r="R5300" s="3" t="s">
        <v>15520</v>
      </c>
      <c r="S5300" s="4" t="n">
        <v>45747.0947685185</v>
      </c>
      <c r="T5300" s="3" t="s">
        <v>256</v>
      </c>
      <c r="U5300" s="3" t="s">
        <v>256</v>
      </c>
      <c r="V5300" s="3" t="n">
        <v>0</v>
      </c>
      <c r="W5300" s="3" t="n">
        <v>0</v>
      </c>
      <c r="X5300" s="3" t="n">
        <v>0</v>
      </c>
      <c r="Y5300" s="3" t="s">
        <v>30</v>
      </c>
      <c r="Z5300" s="3" t="s">
        <v>30</v>
      </c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  <c r="AZ5300" s="3"/>
      <c r="BA5300" s="3"/>
      <c r="BB5300" s="3"/>
      <c r="BC5300" s="3"/>
      <c r="BD5300" s="3"/>
      <c r="BE5300" s="3"/>
      <c r="BF5300" s="3"/>
      <c r="BG5300" s="3"/>
      <c r="BH5300" s="3"/>
      <c r="BI5300" s="3"/>
      <c r="BJ5300" s="3"/>
    </row>
    <row r="5301" customFormat="false" ht="15.75" hidden="false" customHeight="false" outlineLevel="0" collapsed="false">
      <c r="A5301" s="3" t="n">
        <v>5300</v>
      </c>
      <c r="B5301" s="3" t="s">
        <v>15521</v>
      </c>
      <c r="C5301" s="3" t="s">
        <v>15522</v>
      </c>
      <c r="D5301" s="3" t="n">
        <v>1</v>
      </c>
      <c r="E5301" s="3" t="n">
        <v>1.2208719</v>
      </c>
      <c r="F5301" s="3" t="n">
        <v>22</v>
      </c>
      <c r="G5301" s="3" t="n">
        <v>22</v>
      </c>
      <c r="H5301" s="3" t="n">
        <v>9</v>
      </c>
      <c r="I5301" s="3" t="n">
        <v>9</v>
      </c>
      <c r="J5301" s="3" t="n">
        <v>27</v>
      </c>
      <c r="K5301" s="3" t="n">
        <v>27</v>
      </c>
      <c r="L5301" s="3" t="n">
        <v>3</v>
      </c>
      <c r="M5301" s="3" t="n">
        <v>3</v>
      </c>
      <c r="N5301" s="3" t="n">
        <v>-1</v>
      </c>
      <c r="O5301" s="3" t="n">
        <v>-1</v>
      </c>
      <c r="P5301" s="3" t="n">
        <v>10</v>
      </c>
      <c r="Q5301" s="3" t="n">
        <v>24.2</v>
      </c>
      <c r="R5301" s="3" t="s">
        <v>15523</v>
      </c>
      <c r="S5301" s="4" t="n">
        <v>45747.0948263889</v>
      </c>
      <c r="T5301" s="3" t="s">
        <v>37</v>
      </c>
      <c r="U5301" s="3" t="s">
        <v>37</v>
      </c>
      <c r="V5301" s="3" t="n">
        <v>0</v>
      </c>
      <c r="W5301" s="3" t="n">
        <v>0</v>
      </c>
      <c r="X5301" s="3" t="n">
        <v>0</v>
      </c>
      <c r="Y5301" s="3" t="s">
        <v>30</v>
      </c>
      <c r="Z5301" s="3" t="s">
        <v>30</v>
      </c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  <c r="AZ5301" s="3"/>
      <c r="BA5301" s="3"/>
      <c r="BB5301" s="3"/>
      <c r="BC5301" s="3"/>
      <c r="BD5301" s="3"/>
      <c r="BE5301" s="3"/>
      <c r="BF5301" s="3"/>
      <c r="BG5301" s="3"/>
      <c r="BH5301" s="3"/>
      <c r="BI5301" s="3"/>
      <c r="BJ5301" s="3"/>
    </row>
    <row r="5302" customFormat="false" ht="15.75" hidden="false" customHeight="false" outlineLevel="0" collapsed="false">
      <c r="A5302" s="3" t="n">
        <v>5301</v>
      </c>
      <c r="B5302" s="3" t="s">
        <v>15524</v>
      </c>
      <c r="C5302" s="3" t="s">
        <v>15525</v>
      </c>
      <c r="D5302" s="3" t="n">
        <v>1</v>
      </c>
      <c r="E5302" s="3" t="n">
        <v>3.3539926</v>
      </c>
      <c r="F5302" s="3" t="n">
        <v>13</v>
      </c>
      <c r="G5302" s="3" t="n">
        <v>13</v>
      </c>
      <c r="H5302" s="3" t="n">
        <v>4</v>
      </c>
      <c r="I5302" s="3" t="n">
        <v>4</v>
      </c>
      <c r="J5302" s="3" t="n">
        <v>25</v>
      </c>
      <c r="K5302" s="3" t="n">
        <v>25</v>
      </c>
      <c r="L5302" s="3" t="n">
        <v>7</v>
      </c>
      <c r="M5302" s="3" t="n">
        <v>7</v>
      </c>
      <c r="N5302" s="3" t="n">
        <v>8</v>
      </c>
      <c r="O5302" s="3" t="n">
        <v>4</v>
      </c>
      <c r="P5302" s="3" t="n">
        <v>8.7</v>
      </c>
      <c r="Q5302" s="3" t="n">
        <v>24.2</v>
      </c>
      <c r="R5302" s="3" t="s">
        <v>15526</v>
      </c>
      <c r="S5302" s="4" t="n">
        <v>45747.0950231482</v>
      </c>
      <c r="T5302" s="3" t="s">
        <v>256</v>
      </c>
      <c r="U5302" s="3" t="s">
        <v>256</v>
      </c>
      <c r="V5302" s="3" t="n">
        <v>1</v>
      </c>
      <c r="W5302" s="3" t="n">
        <v>1</v>
      </c>
      <c r="X5302" s="3" t="n">
        <v>0</v>
      </c>
      <c r="Y5302" s="3" t="s">
        <v>30</v>
      </c>
      <c r="Z5302" s="3" t="s">
        <v>30</v>
      </c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  <c r="AZ5302" s="3"/>
      <c r="BA5302" s="3"/>
      <c r="BB5302" s="3"/>
      <c r="BC5302" s="3"/>
      <c r="BD5302" s="3"/>
      <c r="BE5302" s="3"/>
      <c r="BF5302" s="3"/>
      <c r="BG5302" s="3"/>
      <c r="BH5302" s="3"/>
      <c r="BI5302" s="3"/>
      <c r="BJ5302" s="3"/>
    </row>
    <row r="5303" customFormat="false" ht="15.75" hidden="false" customHeight="false" outlineLevel="0" collapsed="false">
      <c r="A5303" s="3" t="n">
        <v>5302</v>
      </c>
      <c r="B5303" s="3" t="s">
        <v>15527</v>
      </c>
      <c r="C5303" s="3" t="s">
        <v>15528</v>
      </c>
      <c r="D5303" s="3" t="n">
        <v>1</v>
      </c>
      <c r="E5303" s="3" t="n">
        <v>50.590702</v>
      </c>
      <c r="F5303" s="3" t="n">
        <v>230</v>
      </c>
      <c r="G5303" s="3" t="n">
        <v>230</v>
      </c>
      <c r="H5303" s="3" t="n">
        <v>27</v>
      </c>
      <c r="I5303" s="3" t="n">
        <v>27</v>
      </c>
      <c r="J5303" s="3" t="n">
        <v>293</v>
      </c>
      <c r="K5303" s="3" t="n">
        <v>293</v>
      </c>
      <c r="L5303" s="3" t="n">
        <v>38</v>
      </c>
      <c r="M5303" s="3" t="n">
        <v>38</v>
      </c>
      <c r="N5303" s="3" t="n">
        <v>158</v>
      </c>
      <c r="O5303" s="3" t="n">
        <v>-1</v>
      </c>
      <c r="P5303" s="3" t="n">
        <v>9</v>
      </c>
      <c r="Q5303" s="3" t="n">
        <v>24.2</v>
      </c>
      <c r="R5303" s="3" t="s">
        <v>15529</v>
      </c>
      <c r="S5303" s="4" t="n">
        <v>45747.0969444444</v>
      </c>
      <c r="T5303" s="3" t="s">
        <v>29</v>
      </c>
      <c r="U5303" s="3" t="s">
        <v>29</v>
      </c>
      <c r="V5303" s="3" t="n">
        <v>0</v>
      </c>
      <c r="W5303" s="3" t="n">
        <v>0</v>
      </c>
      <c r="X5303" s="3" t="n">
        <v>0</v>
      </c>
      <c r="Y5303" s="3" t="s">
        <v>30</v>
      </c>
      <c r="Z5303" s="3" t="s">
        <v>30</v>
      </c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  <c r="AZ5303" s="3"/>
      <c r="BA5303" s="3"/>
      <c r="BB5303" s="3"/>
      <c r="BC5303" s="3"/>
      <c r="BD5303" s="3"/>
      <c r="BE5303" s="3"/>
      <c r="BF5303" s="3"/>
      <c r="BG5303" s="3"/>
      <c r="BH5303" s="3"/>
      <c r="BI5303" s="3"/>
      <c r="BJ5303" s="3"/>
    </row>
    <row r="5304" customFormat="false" ht="15.75" hidden="false" customHeight="false" outlineLevel="0" collapsed="false">
      <c r="A5304" s="3" t="n">
        <v>5303</v>
      </c>
      <c r="B5304" s="3" t="s">
        <v>15530</v>
      </c>
      <c r="C5304" s="3"/>
      <c r="D5304" s="3" t="n">
        <v>0</v>
      </c>
      <c r="E5304" s="3" t="s">
        <v>1901</v>
      </c>
      <c r="F5304" s="3" t="s">
        <v>1901</v>
      </c>
      <c r="G5304" s="3" t="s">
        <v>1901</v>
      </c>
      <c r="H5304" s="3" t="s">
        <v>1901</v>
      </c>
      <c r="I5304" s="3" t="s">
        <v>1901</v>
      </c>
      <c r="J5304" s="3" t="s">
        <v>1901</v>
      </c>
      <c r="K5304" s="3" t="s">
        <v>1901</v>
      </c>
      <c r="L5304" s="3" t="s">
        <v>1901</v>
      </c>
      <c r="M5304" s="3" t="s">
        <v>1901</v>
      </c>
      <c r="N5304" s="3" t="s">
        <v>1901</v>
      </c>
      <c r="O5304" s="3" t="s">
        <v>1901</v>
      </c>
      <c r="P5304" s="3"/>
      <c r="Q5304" s="3"/>
      <c r="R5304" s="3"/>
      <c r="S5304" s="3"/>
      <c r="T5304" s="3"/>
      <c r="U5304" s="3"/>
      <c r="V5304" s="3" t="s">
        <v>1901</v>
      </c>
      <c r="W5304" s="3" t="s">
        <v>1901</v>
      </c>
      <c r="X5304" s="3" t="s">
        <v>1901</v>
      </c>
      <c r="Y5304" s="3"/>
      <c r="Z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  <c r="AZ5304" s="3"/>
      <c r="BA5304" s="3"/>
      <c r="BB5304" s="3"/>
      <c r="BC5304" s="3"/>
      <c r="BD5304" s="3"/>
      <c r="BE5304" s="3"/>
      <c r="BF5304" s="3"/>
      <c r="BG5304" s="3"/>
      <c r="BH5304" s="3"/>
      <c r="BI5304" s="3"/>
      <c r="BJ5304" s="3"/>
    </row>
    <row r="5305" customFormat="false" ht="15.75" hidden="false" customHeight="false" outlineLevel="0" collapsed="false">
      <c r="A5305" s="3" t="n">
        <v>5304</v>
      </c>
      <c r="B5305" s="3" t="s">
        <v>15531</v>
      </c>
      <c r="C5305" s="3"/>
      <c r="D5305" s="3" t="n">
        <v>0</v>
      </c>
      <c r="E5305" s="3" t="s">
        <v>1901</v>
      </c>
      <c r="F5305" s="3" t="s">
        <v>1901</v>
      </c>
      <c r="G5305" s="3" t="s">
        <v>1901</v>
      </c>
      <c r="H5305" s="3" t="s">
        <v>1901</v>
      </c>
      <c r="I5305" s="3" t="s">
        <v>1901</v>
      </c>
      <c r="J5305" s="3" t="s">
        <v>1901</v>
      </c>
      <c r="K5305" s="3" t="s">
        <v>1901</v>
      </c>
      <c r="L5305" s="3" t="s">
        <v>1901</v>
      </c>
      <c r="M5305" s="3" t="s">
        <v>1901</v>
      </c>
      <c r="N5305" s="3" t="s">
        <v>1901</v>
      </c>
      <c r="O5305" s="3" t="s">
        <v>1901</v>
      </c>
      <c r="P5305" s="3"/>
      <c r="Q5305" s="3"/>
      <c r="R5305" s="3"/>
      <c r="S5305" s="3"/>
      <c r="T5305" s="3"/>
      <c r="U5305" s="3"/>
      <c r="V5305" s="3" t="s">
        <v>1901</v>
      </c>
      <c r="W5305" s="3" t="s">
        <v>1901</v>
      </c>
      <c r="X5305" s="3" t="s">
        <v>1901</v>
      </c>
      <c r="Y5305" s="3"/>
      <c r="Z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  <c r="AZ5305" s="3"/>
      <c r="BA5305" s="3"/>
      <c r="BB5305" s="3"/>
      <c r="BC5305" s="3"/>
      <c r="BD5305" s="3"/>
      <c r="BE5305" s="3"/>
      <c r="BF5305" s="3"/>
      <c r="BG5305" s="3"/>
      <c r="BH5305" s="3"/>
      <c r="BI5305" s="3"/>
      <c r="BJ5305" s="3"/>
    </row>
    <row r="5306" customFormat="false" ht="15.75" hidden="false" customHeight="false" outlineLevel="0" collapsed="false">
      <c r="A5306" s="3" t="n">
        <v>5305</v>
      </c>
      <c r="B5306" s="3" t="s">
        <v>15532</v>
      </c>
      <c r="C5306" s="3" t="s">
        <v>15533</v>
      </c>
      <c r="D5306" s="3" t="n">
        <v>1</v>
      </c>
      <c r="E5306" s="3" t="n">
        <v>47.1672853</v>
      </c>
      <c r="F5306" s="3" t="n">
        <v>282</v>
      </c>
      <c r="G5306" s="3" t="n">
        <v>282</v>
      </c>
      <c r="H5306" s="3" t="n">
        <v>19</v>
      </c>
      <c r="I5306" s="3" t="n">
        <v>19</v>
      </c>
      <c r="J5306" s="3" t="n">
        <v>493</v>
      </c>
      <c r="K5306" s="3" t="n">
        <v>493</v>
      </c>
      <c r="L5306" s="3" t="n">
        <v>43</v>
      </c>
      <c r="M5306" s="3" t="n">
        <v>43</v>
      </c>
      <c r="N5306" s="3" t="n">
        <v>-1</v>
      </c>
      <c r="O5306" s="3" t="n">
        <v>-1</v>
      </c>
      <c r="P5306" s="3" t="n">
        <v>8.1</v>
      </c>
      <c r="Q5306" s="3" t="n">
        <v>24.2</v>
      </c>
      <c r="R5306" s="3" t="s">
        <v>15534</v>
      </c>
      <c r="S5306" s="4" t="n">
        <v>45747.0984953704</v>
      </c>
      <c r="T5306" s="3" t="s">
        <v>65</v>
      </c>
      <c r="U5306" s="3" t="s">
        <v>65</v>
      </c>
      <c r="V5306" s="3" t="n">
        <v>0</v>
      </c>
      <c r="W5306" s="3" t="n">
        <v>0</v>
      </c>
      <c r="X5306" s="3" t="n">
        <v>0</v>
      </c>
      <c r="Y5306" s="3" t="s">
        <v>30</v>
      </c>
      <c r="Z5306" s="3" t="s">
        <v>30</v>
      </c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  <c r="AZ5306" s="3"/>
      <c r="BA5306" s="3"/>
      <c r="BB5306" s="3"/>
      <c r="BC5306" s="3"/>
      <c r="BD5306" s="3"/>
      <c r="BE5306" s="3"/>
      <c r="BF5306" s="3"/>
      <c r="BG5306" s="3"/>
      <c r="BH5306" s="3"/>
      <c r="BI5306" s="3"/>
      <c r="BJ5306" s="3"/>
    </row>
    <row r="5307" customFormat="false" ht="15.75" hidden="false" customHeight="false" outlineLevel="0" collapsed="false">
      <c r="A5307" s="3" t="n">
        <v>5306</v>
      </c>
      <c r="B5307" s="3" t="s">
        <v>15535</v>
      </c>
      <c r="C5307" s="3" t="s">
        <v>15536</v>
      </c>
      <c r="D5307" s="3" t="n">
        <v>1</v>
      </c>
      <c r="E5307" s="3" t="n">
        <v>4.2718146</v>
      </c>
      <c r="F5307" s="3" t="n">
        <v>66</v>
      </c>
      <c r="G5307" s="3" t="n">
        <v>66</v>
      </c>
      <c r="H5307" s="3" t="n">
        <v>14</v>
      </c>
      <c r="I5307" s="3" t="n">
        <v>14</v>
      </c>
      <c r="J5307" s="3" t="n">
        <v>75</v>
      </c>
      <c r="K5307" s="3" t="n">
        <v>75</v>
      </c>
      <c r="L5307" s="3" t="n">
        <v>21</v>
      </c>
      <c r="M5307" s="3" t="n">
        <v>21</v>
      </c>
      <c r="N5307" s="3" t="n">
        <v>13</v>
      </c>
      <c r="O5307" s="3" t="n">
        <v>12</v>
      </c>
      <c r="P5307" s="3" t="n">
        <v>8.8</v>
      </c>
      <c r="Q5307" s="3" t="n">
        <v>24.2</v>
      </c>
      <c r="R5307" s="3" t="s">
        <v>15537</v>
      </c>
      <c r="S5307" s="4" t="n">
        <v>45747.0988194444</v>
      </c>
      <c r="T5307" s="3" t="s">
        <v>256</v>
      </c>
      <c r="U5307" s="3" t="s">
        <v>256</v>
      </c>
      <c r="V5307" s="3" t="n">
        <v>1</v>
      </c>
      <c r="W5307" s="3" t="n">
        <v>1</v>
      </c>
      <c r="X5307" s="3" t="n">
        <v>0</v>
      </c>
      <c r="Y5307" s="3" t="s">
        <v>30</v>
      </c>
      <c r="Z5307" s="3" t="s">
        <v>30</v>
      </c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  <c r="AZ5307" s="3"/>
      <c r="BA5307" s="3"/>
      <c r="BB5307" s="3"/>
      <c r="BC5307" s="3"/>
      <c r="BD5307" s="3"/>
      <c r="BE5307" s="3"/>
      <c r="BF5307" s="3"/>
      <c r="BG5307" s="3"/>
      <c r="BH5307" s="3"/>
      <c r="BI5307" s="3"/>
      <c r="BJ5307" s="3"/>
    </row>
    <row r="5308" customFormat="false" ht="15.75" hidden="false" customHeight="false" outlineLevel="0" collapsed="false">
      <c r="A5308" s="3" t="n">
        <v>5307</v>
      </c>
      <c r="B5308" s="3" t="s">
        <v>15538</v>
      </c>
      <c r="C5308" s="3" t="s">
        <v>15539</v>
      </c>
      <c r="D5308" s="3" t="n">
        <v>1</v>
      </c>
      <c r="E5308" s="3" t="n">
        <v>6.8192573</v>
      </c>
      <c r="F5308" s="3" t="n">
        <v>18</v>
      </c>
      <c r="G5308" s="3" t="n">
        <v>18</v>
      </c>
      <c r="H5308" s="3" t="n">
        <v>6</v>
      </c>
      <c r="I5308" s="3" t="n">
        <v>6</v>
      </c>
      <c r="J5308" s="3" t="n">
        <v>30</v>
      </c>
      <c r="K5308" s="3" t="n">
        <v>30</v>
      </c>
      <c r="L5308" s="3" t="n">
        <v>5</v>
      </c>
      <c r="M5308" s="3" t="n">
        <v>5</v>
      </c>
      <c r="N5308" s="3" t="n">
        <v>19</v>
      </c>
      <c r="O5308" s="3" t="n">
        <v>19</v>
      </c>
      <c r="P5308" s="3" t="n">
        <v>8.7</v>
      </c>
      <c r="Q5308" s="3" t="n">
        <v>24.2</v>
      </c>
      <c r="R5308" s="3" t="s">
        <v>15540</v>
      </c>
      <c r="S5308" s="4" t="n">
        <v>45747.099212963</v>
      </c>
      <c r="T5308" s="3" t="s">
        <v>256</v>
      </c>
      <c r="U5308" s="3" t="s">
        <v>256</v>
      </c>
      <c r="V5308" s="3" t="n">
        <v>1</v>
      </c>
      <c r="W5308" s="3" t="n">
        <v>1</v>
      </c>
      <c r="X5308" s="3" t="n">
        <v>0</v>
      </c>
      <c r="Y5308" s="3" t="s">
        <v>30</v>
      </c>
      <c r="Z5308" s="3" t="s">
        <v>30</v>
      </c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3"/>
      <c r="BB5308" s="3"/>
      <c r="BC5308" s="3"/>
      <c r="BD5308" s="3"/>
      <c r="BE5308" s="3"/>
      <c r="BF5308" s="3"/>
      <c r="BG5308" s="3"/>
      <c r="BH5308" s="3"/>
      <c r="BI5308" s="3"/>
      <c r="BJ5308" s="3"/>
    </row>
    <row r="5309" customFormat="false" ht="15.75" hidden="false" customHeight="false" outlineLevel="0" collapsed="false">
      <c r="A5309" s="3" t="n">
        <v>5308</v>
      </c>
      <c r="B5309" s="3" t="s">
        <v>15541</v>
      </c>
      <c r="C5309" s="3" t="s">
        <v>15542</v>
      </c>
      <c r="D5309" s="3" t="n">
        <v>1</v>
      </c>
      <c r="E5309" s="3" t="n">
        <v>10.9498349</v>
      </c>
      <c r="F5309" s="3" t="n">
        <v>75</v>
      </c>
      <c r="G5309" s="3" t="n">
        <v>75</v>
      </c>
      <c r="H5309" s="3" t="n">
        <v>11</v>
      </c>
      <c r="I5309" s="3" t="n">
        <v>11</v>
      </c>
      <c r="J5309" s="3" t="n">
        <v>97</v>
      </c>
      <c r="K5309" s="3" t="n">
        <v>97</v>
      </c>
      <c r="L5309" s="3" t="n">
        <v>3</v>
      </c>
      <c r="M5309" s="3" t="n">
        <v>3</v>
      </c>
      <c r="N5309" s="3" t="n">
        <v>21</v>
      </c>
      <c r="O5309" s="3" t="n">
        <v>-1</v>
      </c>
      <c r="P5309" s="3" t="n">
        <v>8.4</v>
      </c>
      <c r="Q5309" s="3" t="n">
        <v>24.2</v>
      </c>
      <c r="R5309" s="3" t="s">
        <v>15543</v>
      </c>
      <c r="S5309" s="4" t="n">
        <v>45747.099537037</v>
      </c>
      <c r="T5309" s="3" t="s">
        <v>65</v>
      </c>
      <c r="U5309" s="3" t="s">
        <v>65</v>
      </c>
      <c r="V5309" s="3" t="n">
        <v>1</v>
      </c>
      <c r="W5309" s="3" t="n">
        <v>0</v>
      </c>
      <c r="X5309" s="3" t="n">
        <v>0</v>
      </c>
      <c r="Y5309" s="3" t="s">
        <v>30</v>
      </c>
      <c r="Z5309" s="3" t="s">
        <v>30</v>
      </c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  <c r="AZ5309" s="3"/>
      <c r="BA5309" s="3"/>
      <c r="BB5309" s="3"/>
      <c r="BC5309" s="3"/>
      <c r="BD5309" s="3"/>
      <c r="BE5309" s="3"/>
      <c r="BF5309" s="3"/>
      <c r="BG5309" s="3"/>
      <c r="BH5309" s="3"/>
      <c r="BI5309" s="3"/>
      <c r="BJ5309" s="3"/>
    </row>
    <row r="5310" customFormat="false" ht="15.75" hidden="false" customHeight="false" outlineLevel="0" collapsed="false">
      <c r="A5310" s="3" t="n">
        <v>5309</v>
      </c>
      <c r="B5310" s="3" t="s">
        <v>15544</v>
      </c>
      <c r="C5310" s="3" t="s">
        <v>15545</v>
      </c>
      <c r="D5310" s="3" t="n">
        <v>1</v>
      </c>
      <c r="E5310" s="3" t="n">
        <v>10.1521558</v>
      </c>
      <c r="F5310" s="3" t="n">
        <v>34</v>
      </c>
      <c r="G5310" s="3" t="n">
        <v>34</v>
      </c>
      <c r="H5310" s="3" t="n">
        <v>9</v>
      </c>
      <c r="I5310" s="3" t="n">
        <v>9</v>
      </c>
      <c r="J5310" s="3" t="n">
        <v>74</v>
      </c>
      <c r="K5310" s="3" t="n">
        <v>74</v>
      </c>
      <c r="L5310" s="3" t="n">
        <v>17</v>
      </c>
      <c r="M5310" s="3" t="n">
        <v>17</v>
      </c>
      <c r="N5310" s="3" t="n">
        <v>78</v>
      </c>
      <c r="O5310" s="3" t="n">
        <v>-1</v>
      </c>
      <c r="P5310" s="3" t="n">
        <v>8.3</v>
      </c>
      <c r="Q5310" s="3" t="n">
        <v>24.2</v>
      </c>
      <c r="R5310" s="3" t="s">
        <v>15546</v>
      </c>
      <c r="S5310" s="4" t="n">
        <v>45747.1000347222</v>
      </c>
      <c r="T5310" s="3" t="s">
        <v>4910</v>
      </c>
      <c r="U5310" s="3" t="s">
        <v>4910</v>
      </c>
      <c r="V5310" s="3" t="n">
        <v>1</v>
      </c>
      <c r="W5310" s="3" t="n">
        <v>0</v>
      </c>
      <c r="X5310" s="3" t="n">
        <v>0</v>
      </c>
      <c r="Y5310" s="3" t="s">
        <v>30</v>
      </c>
      <c r="Z5310" s="3" t="s">
        <v>30</v>
      </c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  <c r="AZ5310" s="3"/>
      <c r="BA5310" s="3"/>
      <c r="BB5310" s="3"/>
      <c r="BC5310" s="3"/>
      <c r="BD5310" s="3"/>
      <c r="BE5310" s="3"/>
      <c r="BF5310" s="3"/>
      <c r="BG5310" s="3"/>
      <c r="BH5310" s="3"/>
      <c r="BI5310" s="3"/>
      <c r="BJ5310" s="3"/>
    </row>
    <row r="5311" customFormat="false" ht="15.75" hidden="false" customHeight="false" outlineLevel="0" collapsed="false">
      <c r="A5311" s="3" t="n">
        <v>5310</v>
      </c>
      <c r="B5311" s="3" t="s">
        <v>15547</v>
      </c>
      <c r="C5311" s="3" t="s">
        <v>15548</v>
      </c>
      <c r="D5311" s="3" t="n">
        <v>1</v>
      </c>
      <c r="E5311" s="3" t="n">
        <v>17.3614383</v>
      </c>
      <c r="F5311" s="3" t="n">
        <v>121</v>
      </c>
      <c r="G5311" s="3" t="n">
        <v>121</v>
      </c>
      <c r="H5311" s="3" t="n">
        <v>15</v>
      </c>
      <c r="I5311" s="3" t="n">
        <v>15</v>
      </c>
      <c r="J5311" s="3" t="n">
        <v>245</v>
      </c>
      <c r="K5311" s="3" t="n">
        <v>245</v>
      </c>
      <c r="L5311" s="3" t="n">
        <v>27</v>
      </c>
      <c r="M5311" s="3" t="n">
        <v>27</v>
      </c>
      <c r="N5311" s="3" t="n">
        <v>222</v>
      </c>
      <c r="O5311" s="3" t="n">
        <v>-1</v>
      </c>
      <c r="P5311" s="3" t="n">
        <v>10</v>
      </c>
      <c r="Q5311" s="3" t="n">
        <v>24.2</v>
      </c>
      <c r="R5311" s="3" t="s">
        <v>15549</v>
      </c>
      <c r="S5311" s="4" t="n">
        <v>45747.101099537</v>
      </c>
      <c r="T5311" s="3" t="s">
        <v>29</v>
      </c>
      <c r="U5311" s="3" t="s">
        <v>29</v>
      </c>
      <c r="V5311" s="3" t="n">
        <v>1</v>
      </c>
      <c r="W5311" s="3" t="n">
        <v>0</v>
      </c>
      <c r="X5311" s="3" t="n">
        <v>0</v>
      </c>
      <c r="Y5311" s="3" t="s">
        <v>30</v>
      </c>
      <c r="Z5311" s="3" t="s">
        <v>30</v>
      </c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  <c r="AZ5311" s="3"/>
      <c r="BA5311" s="3"/>
      <c r="BB5311" s="3"/>
      <c r="BC5311" s="3"/>
      <c r="BD5311" s="3"/>
      <c r="BE5311" s="3"/>
      <c r="BF5311" s="3"/>
      <c r="BG5311" s="3"/>
      <c r="BH5311" s="3"/>
      <c r="BI5311" s="3"/>
      <c r="BJ5311" s="3"/>
    </row>
    <row r="5312" customFormat="false" ht="15.75" hidden="false" customHeight="false" outlineLevel="0" collapsed="false">
      <c r="A5312" s="3" t="n">
        <v>5311</v>
      </c>
      <c r="B5312" s="3" t="s">
        <v>15550</v>
      </c>
      <c r="C5312" s="3" t="s">
        <v>15551</v>
      </c>
      <c r="D5312" s="3" t="n">
        <v>1</v>
      </c>
      <c r="E5312" s="3" t="n">
        <v>41.1320159</v>
      </c>
      <c r="F5312" s="3" t="n">
        <v>893</v>
      </c>
      <c r="G5312" s="3" t="n">
        <v>893</v>
      </c>
      <c r="H5312" s="3" t="n">
        <v>35</v>
      </c>
      <c r="I5312" s="3" t="n">
        <v>35</v>
      </c>
      <c r="J5312" s="3" t="n">
        <v>1114</v>
      </c>
      <c r="K5312" s="3" t="n">
        <v>1114</v>
      </c>
      <c r="L5312" s="3" t="n">
        <v>95</v>
      </c>
      <c r="M5312" s="3" t="n">
        <v>95</v>
      </c>
      <c r="N5312" s="3" t="n">
        <v>163</v>
      </c>
      <c r="O5312" s="3" t="n">
        <v>-1</v>
      </c>
      <c r="P5312" s="3" t="n">
        <v>9.2</v>
      </c>
      <c r="Q5312" s="3" t="n">
        <v>24.2</v>
      </c>
      <c r="R5312" s="3" t="s">
        <v>15552</v>
      </c>
      <c r="S5312" s="4" t="n">
        <v>45747.1024305556</v>
      </c>
      <c r="T5312" s="3" t="s">
        <v>65</v>
      </c>
      <c r="U5312" s="3" t="s">
        <v>65</v>
      </c>
      <c r="V5312" s="3" t="n">
        <v>1</v>
      </c>
      <c r="W5312" s="3" t="n">
        <v>0</v>
      </c>
      <c r="X5312" s="3" t="n">
        <v>0</v>
      </c>
      <c r="Y5312" s="3" t="s">
        <v>30</v>
      </c>
      <c r="Z5312" s="3" t="s">
        <v>30</v>
      </c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3"/>
      <c r="BB5312" s="3"/>
      <c r="BC5312" s="3"/>
      <c r="BD5312" s="3"/>
      <c r="BE5312" s="3"/>
      <c r="BF5312" s="3"/>
      <c r="BG5312" s="3"/>
      <c r="BH5312" s="3"/>
      <c r="BI5312" s="3"/>
      <c r="BJ5312" s="3"/>
    </row>
    <row r="5313" customFormat="false" ht="15.75" hidden="false" customHeight="false" outlineLevel="0" collapsed="false">
      <c r="A5313" s="3" t="n">
        <v>5312</v>
      </c>
      <c r="B5313" s="3" t="s">
        <v>15553</v>
      </c>
      <c r="C5313" s="3" t="s">
        <v>15554</v>
      </c>
      <c r="D5313" s="3" t="n">
        <v>1</v>
      </c>
      <c r="E5313" s="3" t="n">
        <v>137.5857022</v>
      </c>
      <c r="F5313" s="3" t="n">
        <v>756</v>
      </c>
      <c r="G5313" s="3" t="n">
        <v>756</v>
      </c>
      <c r="H5313" s="3" t="n">
        <v>32</v>
      </c>
      <c r="I5313" s="3" t="n">
        <v>32</v>
      </c>
      <c r="J5313" s="3" t="n">
        <v>1240</v>
      </c>
      <c r="K5313" s="3" t="n">
        <v>1240</v>
      </c>
      <c r="L5313" s="3" t="n">
        <v>195</v>
      </c>
      <c r="M5313" s="3" t="n">
        <v>195</v>
      </c>
      <c r="N5313" s="3" t="n">
        <v>-1</v>
      </c>
      <c r="O5313" s="3" t="n">
        <v>-1</v>
      </c>
      <c r="P5313" s="3" t="n">
        <v>10</v>
      </c>
      <c r="Q5313" s="3" t="n">
        <v>24.2</v>
      </c>
      <c r="R5313" s="3" t="s">
        <v>15555</v>
      </c>
      <c r="S5313" s="4" t="n">
        <v>45747.105775463</v>
      </c>
      <c r="T5313" s="3" t="s">
        <v>256</v>
      </c>
      <c r="U5313" s="3" t="s">
        <v>256</v>
      </c>
      <c r="V5313" s="3" t="n">
        <v>0</v>
      </c>
      <c r="W5313" s="3" t="n">
        <v>0</v>
      </c>
      <c r="X5313" s="3" t="n">
        <v>0</v>
      </c>
      <c r="Y5313" s="3" t="s">
        <v>30</v>
      </c>
      <c r="Z5313" s="3" t="s">
        <v>30</v>
      </c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  <c r="AZ5313" s="3"/>
      <c r="BA5313" s="3"/>
      <c r="BB5313" s="3"/>
      <c r="BC5313" s="3"/>
      <c r="BD5313" s="3"/>
      <c r="BE5313" s="3"/>
      <c r="BF5313" s="3"/>
      <c r="BG5313" s="3"/>
      <c r="BH5313" s="3"/>
      <c r="BI5313" s="3"/>
      <c r="BJ5313" s="3"/>
    </row>
    <row r="5314" customFormat="false" ht="15.75" hidden="false" customHeight="false" outlineLevel="0" collapsed="false">
      <c r="A5314" s="3" t="n">
        <v>5313</v>
      </c>
      <c r="B5314" s="3" t="s">
        <v>15556</v>
      </c>
      <c r="C5314" s="3" t="s">
        <v>15557</v>
      </c>
      <c r="D5314" s="3" t="n">
        <v>1</v>
      </c>
      <c r="E5314" s="3" t="n">
        <v>16.3337734</v>
      </c>
      <c r="F5314" s="3" t="n">
        <v>46</v>
      </c>
      <c r="G5314" s="3" t="n">
        <v>46</v>
      </c>
      <c r="H5314" s="3" t="n">
        <v>14</v>
      </c>
      <c r="I5314" s="3" t="n">
        <v>14</v>
      </c>
      <c r="J5314" s="3" t="n">
        <v>80</v>
      </c>
      <c r="K5314" s="3" t="n">
        <v>80</v>
      </c>
      <c r="L5314" s="3" t="n">
        <v>13</v>
      </c>
      <c r="M5314" s="3" t="n">
        <v>13</v>
      </c>
      <c r="N5314" s="3" t="n">
        <v>44</v>
      </c>
      <c r="O5314" s="3" t="n">
        <v>-1</v>
      </c>
      <c r="P5314" s="3" t="n">
        <v>10</v>
      </c>
      <c r="Q5314" s="3" t="n">
        <v>24.2</v>
      </c>
      <c r="R5314" s="3" t="s">
        <v>15558</v>
      </c>
      <c r="S5314" s="4" t="n">
        <v>45747.1070949074</v>
      </c>
      <c r="T5314" s="3" t="s">
        <v>4910</v>
      </c>
      <c r="U5314" s="3" t="s">
        <v>4910</v>
      </c>
      <c r="V5314" s="3" t="n">
        <v>1</v>
      </c>
      <c r="W5314" s="3" t="n">
        <v>0</v>
      </c>
      <c r="X5314" s="3" t="n">
        <v>0</v>
      </c>
      <c r="Y5314" s="3" t="s">
        <v>30</v>
      </c>
      <c r="Z5314" s="3" t="s">
        <v>30</v>
      </c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3"/>
      <c r="BB5314" s="3"/>
      <c r="BC5314" s="3"/>
      <c r="BD5314" s="3"/>
      <c r="BE5314" s="3"/>
      <c r="BF5314" s="3"/>
      <c r="BG5314" s="3"/>
      <c r="BH5314" s="3"/>
      <c r="BI5314" s="3"/>
      <c r="BJ5314" s="3"/>
    </row>
    <row r="5315" customFormat="false" ht="15.75" hidden="false" customHeight="false" outlineLevel="0" collapsed="false">
      <c r="A5315" s="3" t="n">
        <v>5314</v>
      </c>
      <c r="B5315" s="3" t="s">
        <v>15559</v>
      </c>
      <c r="C5315" s="3" t="s">
        <v>15560</v>
      </c>
      <c r="D5315" s="3" t="n">
        <v>1</v>
      </c>
      <c r="E5315" s="3" t="n">
        <v>58.4544019</v>
      </c>
      <c r="F5315" s="3" t="n">
        <v>564</v>
      </c>
      <c r="G5315" s="3" t="n">
        <v>564</v>
      </c>
      <c r="H5315" s="3" t="n">
        <v>30</v>
      </c>
      <c r="I5315" s="3" t="n">
        <v>30</v>
      </c>
      <c r="J5315" s="3" t="n">
        <v>964</v>
      </c>
      <c r="K5315" s="3" t="n">
        <v>964</v>
      </c>
      <c r="L5315" s="3" t="n">
        <v>100</v>
      </c>
      <c r="M5315" s="3" t="n">
        <v>100</v>
      </c>
      <c r="N5315" s="3" t="n">
        <v>-1</v>
      </c>
      <c r="O5315" s="3" t="n">
        <v>-1</v>
      </c>
      <c r="P5315" s="3" t="n">
        <v>10</v>
      </c>
      <c r="Q5315" s="3" t="n">
        <v>24.2</v>
      </c>
      <c r="R5315" s="3" t="s">
        <v>15561</v>
      </c>
      <c r="S5315" s="4" t="n">
        <v>45747.1090393519</v>
      </c>
      <c r="T5315" s="3" t="s">
        <v>3197</v>
      </c>
      <c r="U5315" s="3" t="s">
        <v>3197</v>
      </c>
      <c r="V5315" s="3" t="n">
        <v>0</v>
      </c>
      <c r="W5315" s="3" t="n">
        <v>0</v>
      </c>
      <c r="X5315" s="3" t="n">
        <v>0</v>
      </c>
      <c r="Y5315" s="3" t="s">
        <v>30</v>
      </c>
      <c r="Z5315" s="3" t="s">
        <v>30</v>
      </c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3"/>
      <c r="BB5315" s="3"/>
      <c r="BC5315" s="3"/>
      <c r="BD5315" s="3"/>
      <c r="BE5315" s="3"/>
      <c r="BF5315" s="3"/>
      <c r="BG5315" s="3"/>
      <c r="BH5315" s="3"/>
      <c r="BI5315" s="3"/>
      <c r="BJ5315" s="3"/>
    </row>
    <row r="5316" customFormat="false" ht="15.75" hidden="false" customHeight="false" outlineLevel="0" collapsed="false">
      <c r="A5316" s="3" t="n">
        <v>5315</v>
      </c>
      <c r="B5316" s="3" t="s">
        <v>15562</v>
      </c>
      <c r="C5316" s="3" t="s">
        <v>15563</v>
      </c>
      <c r="D5316" s="3" t="n">
        <v>1</v>
      </c>
      <c r="E5316" s="3" t="n">
        <v>242.6061944</v>
      </c>
      <c r="F5316" s="3" t="n">
        <v>3504</v>
      </c>
      <c r="G5316" s="3" t="n">
        <v>3504</v>
      </c>
      <c r="H5316" s="3" t="n">
        <v>39</v>
      </c>
      <c r="I5316" s="3" t="n">
        <v>39</v>
      </c>
      <c r="J5316" s="3" t="n">
        <v>5101</v>
      </c>
      <c r="K5316" s="3" t="n">
        <v>5101</v>
      </c>
      <c r="L5316" s="3" t="n">
        <v>511</v>
      </c>
      <c r="M5316" s="3" t="n">
        <v>511</v>
      </c>
      <c r="N5316" s="3" t="n">
        <v>-1</v>
      </c>
      <c r="O5316" s="3" t="n">
        <v>-1</v>
      </c>
      <c r="P5316" s="3" t="n">
        <v>9</v>
      </c>
      <c r="Q5316" s="3" t="n">
        <v>24.2</v>
      </c>
      <c r="R5316" s="3" t="s">
        <v>15564</v>
      </c>
      <c r="S5316" s="4" t="n">
        <v>45747.114375</v>
      </c>
      <c r="T5316" s="3" t="s">
        <v>4910</v>
      </c>
      <c r="U5316" s="3" t="s">
        <v>4910</v>
      </c>
      <c r="V5316" s="3" t="n">
        <v>0</v>
      </c>
      <c r="W5316" s="3" t="n">
        <v>0</v>
      </c>
      <c r="X5316" s="3" t="n">
        <v>0</v>
      </c>
      <c r="Y5316" s="3" t="s">
        <v>30</v>
      </c>
      <c r="Z5316" s="3" t="s">
        <v>30</v>
      </c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  <c r="AZ5316" s="3"/>
      <c r="BA5316" s="3"/>
      <c r="BB5316" s="3"/>
      <c r="BC5316" s="3"/>
      <c r="BD5316" s="3"/>
      <c r="BE5316" s="3"/>
      <c r="BF5316" s="3"/>
      <c r="BG5316" s="3"/>
      <c r="BH5316" s="3"/>
      <c r="BI5316" s="3"/>
      <c r="BJ5316" s="3"/>
    </row>
    <row r="5317" customFormat="false" ht="15.75" hidden="false" customHeight="false" outlineLevel="0" collapsed="false">
      <c r="A5317" s="3" t="n">
        <v>5316</v>
      </c>
      <c r="B5317" s="3" t="s">
        <v>15565</v>
      </c>
      <c r="C5317" s="3" t="s">
        <v>15566</v>
      </c>
      <c r="D5317" s="3" t="n">
        <v>1</v>
      </c>
      <c r="E5317" s="3" t="n">
        <v>273.9710329</v>
      </c>
      <c r="F5317" s="3" t="n">
        <v>3504</v>
      </c>
      <c r="G5317" s="3" t="n">
        <v>3504</v>
      </c>
      <c r="H5317" s="3" t="n">
        <v>39</v>
      </c>
      <c r="I5317" s="3" t="n">
        <v>39</v>
      </c>
      <c r="J5317" s="3" t="n">
        <v>5101</v>
      </c>
      <c r="K5317" s="3" t="n">
        <v>5101</v>
      </c>
      <c r="L5317" s="3" t="n">
        <v>511</v>
      </c>
      <c r="M5317" s="3" t="n">
        <v>511</v>
      </c>
      <c r="N5317" s="3" t="n">
        <v>-1</v>
      </c>
      <c r="O5317" s="3" t="n">
        <v>-1</v>
      </c>
      <c r="P5317" s="3" t="n">
        <v>9.2</v>
      </c>
      <c r="Q5317" s="3" t="n">
        <v>24.2</v>
      </c>
      <c r="R5317" s="3" t="s">
        <v>15567</v>
      </c>
      <c r="S5317" s="4" t="n">
        <v>45747.1204976852</v>
      </c>
      <c r="T5317" s="3" t="s">
        <v>4910</v>
      </c>
      <c r="U5317" s="3" t="s">
        <v>4910</v>
      </c>
      <c r="V5317" s="3" t="n">
        <v>0</v>
      </c>
      <c r="W5317" s="3" t="n">
        <v>0</v>
      </c>
      <c r="X5317" s="3" t="n">
        <v>0</v>
      </c>
      <c r="Y5317" s="3" t="s">
        <v>30</v>
      </c>
      <c r="Z5317" s="3" t="s">
        <v>30</v>
      </c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  <c r="AZ5317" s="3"/>
      <c r="BA5317" s="3"/>
      <c r="BB5317" s="3"/>
      <c r="BC5317" s="3"/>
      <c r="BD5317" s="3"/>
      <c r="BE5317" s="3"/>
      <c r="BF5317" s="3"/>
      <c r="BG5317" s="3"/>
      <c r="BH5317" s="3"/>
      <c r="BI5317" s="3"/>
      <c r="BJ5317" s="3"/>
    </row>
    <row r="5318" customFormat="false" ht="15.75" hidden="false" customHeight="false" outlineLevel="0" collapsed="false">
      <c r="A5318" s="3" t="n">
        <v>5317</v>
      </c>
      <c r="B5318" s="3" t="s">
        <v>15568</v>
      </c>
      <c r="C5318" s="3" t="s">
        <v>15569</v>
      </c>
      <c r="D5318" s="3" t="n">
        <v>1</v>
      </c>
      <c r="E5318" s="3" t="n">
        <v>12.2376162</v>
      </c>
      <c r="F5318" s="3" t="n">
        <v>114</v>
      </c>
      <c r="G5318" s="3" t="n">
        <v>114</v>
      </c>
      <c r="H5318" s="3" t="n">
        <v>21</v>
      </c>
      <c r="I5318" s="3" t="n">
        <v>21</v>
      </c>
      <c r="J5318" s="3" t="n">
        <v>171</v>
      </c>
      <c r="K5318" s="3" t="n">
        <v>171</v>
      </c>
      <c r="L5318" s="3" t="n">
        <v>30</v>
      </c>
      <c r="M5318" s="3" t="n">
        <v>30</v>
      </c>
      <c r="N5318" s="3" t="n">
        <v>-1</v>
      </c>
      <c r="O5318" s="3" t="n">
        <v>-1</v>
      </c>
      <c r="P5318" s="3" t="n">
        <v>10</v>
      </c>
      <c r="Q5318" s="3" t="n">
        <v>24.2</v>
      </c>
      <c r="R5318" s="3" t="s">
        <v>15570</v>
      </c>
      <c r="S5318" s="4" t="n">
        <v>45747.1216435185</v>
      </c>
      <c r="T5318" s="3" t="s">
        <v>256</v>
      </c>
      <c r="U5318" s="3" t="s">
        <v>256</v>
      </c>
      <c r="V5318" s="3" t="n">
        <v>0</v>
      </c>
      <c r="W5318" s="3" t="n">
        <v>0</v>
      </c>
      <c r="X5318" s="3" t="n">
        <v>0</v>
      </c>
      <c r="Y5318" s="3" t="s">
        <v>30</v>
      </c>
      <c r="Z5318" s="3" t="s">
        <v>30</v>
      </c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  <c r="AZ5318" s="3"/>
      <c r="BA5318" s="3"/>
      <c r="BB5318" s="3"/>
      <c r="BC5318" s="3"/>
      <c r="BD5318" s="3"/>
      <c r="BE5318" s="3"/>
      <c r="BF5318" s="3"/>
      <c r="BG5318" s="3"/>
      <c r="BH5318" s="3"/>
      <c r="BI5318" s="3"/>
      <c r="BJ5318" s="3"/>
    </row>
    <row r="5319" customFormat="false" ht="15.75" hidden="false" customHeight="false" outlineLevel="0" collapsed="false">
      <c r="A5319" s="3" t="n">
        <v>5318</v>
      </c>
      <c r="B5319" s="3" t="s">
        <v>15571</v>
      </c>
      <c r="C5319" s="3" t="s">
        <v>15572</v>
      </c>
      <c r="D5319" s="3" t="n">
        <v>1</v>
      </c>
      <c r="E5319" s="3" t="n">
        <v>5.2019212</v>
      </c>
      <c r="F5319" s="3" t="n">
        <v>59</v>
      </c>
      <c r="G5319" s="3" t="n">
        <v>59</v>
      </c>
      <c r="H5319" s="3" t="n">
        <v>17</v>
      </c>
      <c r="I5319" s="3" t="n">
        <v>17</v>
      </c>
      <c r="J5319" s="3" t="n">
        <v>84</v>
      </c>
      <c r="K5319" s="3" t="n">
        <v>84</v>
      </c>
      <c r="L5319" s="3" t="n">
        <v>15</v>
      </c>
      <c r="M5319" s="3" t="n">
        <v>15</v>
      </c>
      <c r="N5319" s="3" t="n">
        <v>11</v>
      </c>
      <c r="O5319" s="3" t="n">
        <v>-1</v>
      </c>
      <c r="P5319" s="3" t="n">
        <v>8.6</v>
      </c>
      <c r="Q5319" s="3" t="n">
        <v>24.2</v>
      </c>
      <c r="R5319" s="3" t="s">
        <v>15573</v>
      </c>
      <c r="S5319" s="4" t="n">
        <v>45747.1218865741</v>
      </c>
      <c r="T5319" s="3" t="s">
        <v>65</v>
      </c>
      <c r="U5319" s="3" t="s">
        <v>65</v>
      </c>
      <c r="V5319" s="3" t="n">
        <v>1</v>
      </c>
      <c r="W5319" s="3" t="n">
        <v>0</v>
      </c>
      <c r="X5319" s="3" t="n">
        <v>0</v>
      </c>
      <c r="Y5319" s="3" t="s">
        <v>30</v>
      </c>
      <c r="Z5319" s="3" t="s">
        <v>30</v>
      </c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  <c r="AZ5319" s="3"/>
      <c r="BA5319" s="3"/>
      <c r="BB5319" s="3"/>
      <c r="BC5319" s="3"/>
      <c r="BD5319" s="3"/>
      <c r="BE5319" s="3"/>
      <c r="BF5319" s="3"/>
      <c r="BG5319" s="3"/>
      <c r="BH5319" s="3"/>
      <c r="BI5319" s="3"/>
      <c r="BJ5319" s="3"/>
    </row>
    <row r="5320" customFormat="false" ht="15.75" hidden="false" customHeight="false" outlineLevel="0" collapsed="false">
      <c r="A5320" s="3" t="n">
        <v>5319</v>
      </c>
      <c r="B5320" s="3" t="s">
        <v>15574</v>
      </c>
      <c r="C5320" s="3" t="s">
        <v>15575</v>
      </c>
      <c r="D5320" s="3" t="n">
        <v>1</v>
      </c>
      <c r="E5320" s="3" t="n">
        <v>5.6408234</v>
      </c>
      <c r="F5320" s="3" t="n">
        <v>39</v>
      </c>
      <c r="G5320" s="3" t="n">
        <v>39</v>
      </c>
      <c r="H5320" s="3" t="n">
        <v>8</v>
      </c>
      <c r="I5320" s="3" t="n">
        <v>8</v>
      </c>
      <c r="J5320" s="3" t="n">
        <v>58</v>
      </c>
      <c r="K5320" s="3" t="n">
        <v>58</v>
      </c>
      <c r="L5320" s="3" t="n">
        <v>14</v>
      </c>
      <c r="M5320" s="3" t="n">
        <v>14</v>
      </c>
      <c r="N5320" s="3" t="n">
        <v>0</v>
      </c>
      <c r="O5320" s="3" t="n">
        <v>-1</v>
      </c>
      <c r="P5320" s="3" t="n">
        <v>9.3</v>
      </c>
      <c r="Q5320" s="3" t="n">
        <v>24.2</v>
      </c>
      <c r="R5320" s="3" t="s">
        <v>15576</v>
      </c>
      <c r="S5320" s="4" t="n">
        <v>45747.1221064815</v>
      </c>
      <c r="T5320" s="3" t="s">
        <v>256</v>
      </c>
      <c r="U5320" s="3" t="s">
        <v>256</v>
      </c>
      <c r="V5320" s="3" t="n">
        <v>1</v>
      </c>
      <c r="W5320" s="3" t="n">
        <v>0</v>
      </c>
      <c r="X5320" s="3" t="n">
        <v>0</v>
      </c>
      <c r="Y5320" s="3" t="s">
        <v>30</v>
      </c>
      <c r="Z5320" s="3" t="s">
        <v>30</v>
      </c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  <c r="AZ5320" s="3"/>
      <c r="BA5320" s="3"/>
      <c r="BB5320" s="3"/>
      <c r="BC5320" s="3"/>
      <c r="BD5320" s="3"/>
      <c r="BE5320" s="3"/>
      <c r="BF5320" s="3"/>
      <c r="BG5320" s="3"/>
      <c r="BH5320" s="3"/>
      <c r="BI5320" s="3"/>
      <c r="BJ5320" s="3"/>
    </row>
    <row r="5321" customFormat="false" ht="15.75" hidden="false" customHeight="false" outlineLevel="0" collapsed="false">
      <c r="A5321" s="3" t="n">
        <v>5320</v>
      </c>
      <c r="B5321" s="3" t="s">
        <v>15577</v>
      </c>
      <c r="C5321" s="3" t="s">
        <v>15578</v>
      </c>
      <c r="D5321" s="3" t="n">
        <v>1</v>
      </c>
      <c r="E5321" s="3" t="n">
        <v>1.5870737</v>
      </c>
      <c r="F5321" s="3" t="n">
        <v>33</v>
      </c>
      <c r="G5321" s="3" t="n">
        <v>33</v>
      </c>
      <c r="H5321" s="3" t="n">
        <v>11</v>
      </c>
      <c r="I5321" s="3" t="n">
        <v>11</v>
      </c>
      <c r="J5321" s="3" t="n">
        <v>33</v>
      </c>
      <c r="K5321" s="3" t="n">
        <v>33</v>
      </c>
      <c r="L5321" s="3" t="n">
        <v>8</v>
      </c>
      <c r="M5321" s="3" t="n">
        <v>8</v>
      </c>
      <c r="N5321" s="3" t="n">
        <v>0</v>
      </c>
      <c r="O5321" s="3" t="n">
        <v>-1</v>
      </c>
      <c r="P5321" s="3" t="n">
        <v>9.3</v>
      </c>
      <c r="Q5321" s="3" t="n">
        <v>24.2</v>
      </c>
      <c r="R5321" s="3" t="s">
        <v>15579</v>
      </c>
      <c r="S5321" s="4" t="n">
        <v>45747.1222106482</v>
      </c>
      <c r="T5321" s="3" t="s">
        <v>256</v>
      </c>
      <c r="U5321" s="3" t="s">
        <v>256</v>
      </c>
      <c r="V5321" s="3" t="n">
        <v>1</v>
      </c>
      <c r="W5321" s="3" t="n">
        <v>0</v>
      </c>
      <c r="X5321" s="3" t="n">
        <v>0</v>
      </c>
      <c r="Y5321" s="3" t="s">
        <v>30</v>
      </c>
      <c r="Z5321" s="3" t="s">
        <v>30</v>
      </c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  <c r="AZ5321" s="3"/>
      <c r="BA5321" s="3"/>
      <c r="BB5321" s="3"/>
      <c r="BC5321" s="3"/>
      <c r="BD5321" s="3"/>
      <c r="BE5321" s="3"/>
      <c r="BF5321" s="3"/>
      <c r="BG5321" s="3"/>
      <c r="BH5321" s="3"/>
      <c r="BI5321" s="3"/>
      <c r="BJ5321" s="3"/>
    </row>
    <row r="5322" customFormat="false" ht="15.75" hidden="false" customHeight="false" outlineLevel="0" collapsed="false">
      <c r="A5322" s="3" t="n">
        <v>5321</v>
      </c>
      <c r="B5322" s="3" t="s">
        <v>15580</v>
      </c>
      <c r="C5322" s="3" t="s">
        <v>15581</v>
      </c>
      <c r="D5322" s="3" t="n">
        <v>1</v>
      </c>
      <c r="E5322" s="3" t="n">
        <v>1.8579293</v>
      </c>
      <c r="F5322" s="3" t="n">
        <v>24</v>
      </c>
      <c r="G5322" s="3" t="n">
        <v>24</v>
      </c>
      <c r="H5322" s="3" t="n">
        <v>6</v>
      </c>
      <c r="I5322" s="3" t="n">
        <v>6</v>
      </c>
      <c r="J5322" s="3" t="n">
        <v>21</v>
      </c>
      <c r="K5322" s="3" t="n">
        <v>21</v>
      </c>
      <c r="L5322" s="3" t="n">
        <v>4</v>
      </c>
      <c r="M5322" s="3" t="n">
        <v>4</v>
      </c>
      <c r="N5322" s="3" t="n">
        <v>-1</v>
      </c>
      <c r="O5322" s="3" t="n">
        <v>-1</v>
      </c>
      <c r="P5322" s="3" t="n">
        <v>9.2</v>
      </c>
      <c r="Q5322" s="3" t="n">
        <v>24.2</v>
      </c>
      <c r="R5322" s="3" t="s">
        <v>15582</v>
      </c>
      <c r="S5322" s="4" t="n">
        <v>45747.1222569444</v>
      </c>
      <c r="T5322" s="3" t="s">
        <v>256</v>
      </c>
      <c r="U5322" s="3" t="s">
        <v>256</v>
      </c>
      <c r="V5322" s="3" t="n">
        <v>0</v>
      </c>
      <c r="W5322" s="3" t="n">
        <v>0</v>
      </c>
      <c r="X5322" s="3" t="n">
        <v>0</v>
      </c>
      <c r="Y5322" s="3" t="s">
        <v>30</v>
      </c>
      <c r="Z5322" s="3" t="s">
        <v>30</v>
      </c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  <c r="AZ5322" s="3"/>
      <c r="BA5322" s="3"/>
      <c r="BB5322" s="3"/>
      <c r="BC5322" s="3"/>
      <c r="BD5322" s="3"/>
      <c r="BE5322" s="3"/>
      <c r="BF5322" s="3"/>
      <c r="BG5322" s="3"/>
      <c r="BH5322" s="3"/>
      <c r="BI5322" s="3"/>
      <c r="BJ5322" s="3"/>
    </row>
    <row r="5323" customFormat="false" ht="15.75" hidden="false" customHeight="false" outlineLevel="0" collapsed="false">
      <c r="A5323" s="3" t="n">
        <v>5322</v>
      </c>
      <c r="B5323" s="3" t="s">
        <v>15583</v>
      </c>
      <c r="C5323" s="3" t="s">
        <v>15584</v>
      </c>
      <c r="D5323" s="3" t="n">
        <v>1</v>
      </c>
      <c r="E5323" s="3" t="n">
        <v>3.4585292</v>
      </c>
      <c r="F5323" s="3" t="n">
        <v>116</v>
      </c>
      <c r="G5323" s="3" t="n">
        <v>116</v>
      </c>
      <c r="H5323" s="3" t="n">
        <v>20</v>
      </c>
      <c r="I5323" s="3" t="n">
        <v>20</v>
      </c>
      <c r="J5323" s="3" t="n">
        <v>137</v>
      </c>
      <c r="K5323" s="3" t="n">
        <v>137</v>
      </c>
      <c r="L5323" s="3" t="n">
        <v>26</v>
      </c>
      <c r="M5323" s="3" t="n">
        <v>26</v>
      </c>
      <c r="N5323" s="3" t="n">
        <v>-1</v>
      </c>
      <c r="O5323" s="3" t="n">
        <v>-1</v>
      </c>
      <c r="P5323" s="3" t="n">
        <v>9.2</v>
      </c>
      <c r="Q5323" s="3" t="n">
        <v>24.2</v>
      </c>
      <c r="R5323" s="3" t="s">
        <v>15585</v>
      </c>
      <c r="S5323" s="4" t="n">
        <v>45747.122349537</v>
      </c>
      <c r="T5323" s="3" t="s">
        <v>256</v>
      </c>
      <c r="U5323" s="3" t="s">
        <v>256</v>
      </c>
      <c r="V5323" s="3" t="n">
        <v>0</v>
      </c>
      <c r="W5323" s="3" t="n">
        <v>0</v>
      </c>
      <c r="X5323" s="3" t="n">
        <v>0</v>
      </c>
      <c r="Y5323" s="3" t="s">
        <v>30</v>
      </c>
      <c r="Z5323" s="3" t="s">
        <v>30</v>
      </c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  <c r="AY5323" s="3"/>
      <c r="AZ5323" s="3"/>
      <c r="BA5323" s="3"/>
      <c r="BB5323" s="3"/>
      <c r="BC5323" s="3"/>
      <c r="BD5323" s="3"/>
      <c r="BE5323" s="3"/>
      <c r="BF5323" s="3"/>
      <c r="BG5323" s="3"/>
      <c r="BH5323" s="3"/>
      <c r="BI5323" s="3"/>
      <c r="BJ5323" s="3"/>
    </row>
    <row r="5324" customFormat="false" ht="15.75" hidden="false" customHeight="false" outlineLevel="0" collapsed="false">
      <c r="A5324" s="3" t="n">
        <v>5323</v>
      </c>
      <c r="B5324" s="3" t="s">
        <v>15586</v>
      </c>
      <c r="C5324" s="3" t="s">
        <v>15587</v>
      </c>
      <c r="D5324" s="3" t="n">
        <v>1</v>
      </c>
      <c r="E5324" s="3" t="n">
        <v>3.4827432</v>
      </c>
      <c r="F5324" s="3" t="n">
        <v>121</v>
      </c>
      <c r="G5324" s="3" t="n">
        <v>121</v>
      </c>
      <c r="H5324" s="3" t="n">
        <v>20</v>
      </c>
      <c r="I5324" s="3" t="n">
        <v>20</v>
      </c>
      <c r="J5324" s="3" t="n">
        <v>142</v>
      </c>
      <c r="K5324" s="3" t="n">
        <v>142</v>
      </c>
      <c r="L5324" s="3" t="n">
        <v>27</v>
      </c>
      <c r="M5324" s="3" t="n">
        <v>27</v>
      </c>
      <c r="N5324" s="3" t="n">
        <v>-1</v>
      </c>
      <c r="O5324" s="3" t="n">
        <v>-1</v>
      </c>
      <c r="P5324" s="3" t="n">
        <v>9.2</v>
      </c>
      <c r="Q5324" s="3" t="n">
        <v>24.2</v>
      </c>
      <c r="R5324" s="3" t="s">
        <v>15588</v>
      </c>
      <c r="S5324" s="4" t="n">
        <v>45747.1224421296</v>
      </c>
      <c r="T5324" s="3" t="s">
        <v>256</v>
      </c>
      <c r="U5324" s="3" t="s">
        <v>256</v>
      </c>
      <c r="V5324" s="3" t="n">
        <v>0</v>
      </c>
      <c r="W5324" s="3" t="n">
        <v>0</v>
      </c>
      <c r="X5324" s="3" t="n">
        <v>0</v>
      </c>
      <c r="Y5324" s="3" t="s">
        <v>30</v>
      </c>
      <c r="Z5324" s="3" t="s">
        <v>30</v>
      </c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  <c r="AZ5324" s="3"/>
      <c r="BA5324" s="3"/>
      <c r="BB5324" s="3"/>
      <c r="BC5324" s="3"/>
      <c r="BD5324" s="3"/>
      <c r="BE5324" s="3"/>
      <c r="BF5324" s="3"/>
      <c r="BG5324" s="3"/>
      <c r="BH5324" s="3"/>
      <c r="BI5324" s="3"/>
      <c r="BJ5324" s="3"/>
    </row>
    <row r="5325" customFormat="false" ht="15.75" hidden="false" customHeight="false" outlineLevel="0" collapsed="false">
      <c r="A5325" s="3" t="n">
        <v>5324</v>
      </c>
      <c r="B5325" s="3" t="s">
        <v>15589</v>
      </c>
      <c r="C5325" s="3" t="s">
        <v>15590</v>
      </c>
      <c r="D5325" s="3" t="n">
        <v>1</v>
      </c>
      <c r="E5325" s="3" t="n">
        <v>2.8005789</v>
      </c>
      <c r="F5325" s="3" t="n">
        <v>41</v>
      </c>
      <c r="G5325" s="3" t="n">
        <v>41</v>
      </c>
      <c r="H5325" s="3" t="n">
        <v>10</v>
      </c>
      <c r="I5325" s="3" t="n">
        <v>10</v>
      </c>
      <c r="J5325" s="3" t="n">
        <v>54</v>
      </c>
      <c r="K5325" s="3" t="n">
        <v>54</v>
      </c>
      <c r="L5325" s="3" t="n">
        <v>18</v>
      </c>
      <c r="M5325" s="3" t="n">
        <v>18</v>
      </c>
      <c r="N5325" s="3" t="n">
        <v>-1</v>
      </c>
      <c r="O5325" s="3" t="n">
        <v>-1</v>
      </c>
      <c r="P5325" s="3" t="n">
        <v>9.2</v>
      </c>
      <c r="Q5325" s="3" t="n">
        <v>24.2</v>
      </c>
      <c r="R5325" s="3" t="s">
        <v>15591</v>
      </c>
      <c r="S5325" s="4" t="n">
        <v>45747.1225231482</v>
      </c>
      <c r="T5325" s="3" t="s">
        <v>256</v>
      </c>
      <c r="U5325" s="3" t="s">
        <v>256</v>
      </c>
      <c r="V5325" s="3" t="n">
        <v>0</v>
      </c>
      <c r="W5325" s="3" t="n">
        <v>0</v>
      </c>
      <c r="X5325" s="3" t="n">
        <v>0</v>
      </c>
      <c r="Y5325" s="3" t="s">
        <v>30</v>
      </c>
      <c r="Z5325" s="3" t="s">
        <v>30</v>
      </c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  <c r="AZ5325" s="3"/>
      <c r="BA5325" s="3"/>
      <c r="BB5325" s="3"/>
      <c r="BC5325" s="3"/>
      <c r="BD5325" s="3"/>
      <c r="BE5325" s="3"/>
      <c r="BF5325" s="3"/>
      <c r="BG5325" s="3"/>
      <c r="BH5325" s="3"/>
      <c r="BI5325" s="3"/>
      <c r="BJ5325" s="3"/>
    </row>
    <row r="5326" customFormat="false" ht="15.75" hidden="false" customHeight="false" outlineLevel="0" collapsed="false">
      <c r="A5326" s="3" t="n">
        <v>5325</v>
      </c>
      <c r="B5326" s="3" t="s">
        <v>15592</v>
      </c>
      <c r="C5326" s="3" t="s">
        <v>15593</v>
      </c>
      <c r="D5326" s="3" t="n">
        <v>1</v>
      </c>
      <c r="E5326" s="3" t="n">
        <v>2.6307508</v>
      </c>
      <c r="F5326" s="3" t="n">
        <v>41</v>
      </c>
      <c r="G5326" s="3" t="n">
        <v>41</v>
      </c>
      <c r="H5326" s="3" t="n">
        <v>10</v>
      </c>
      <c r="I5326" s="3" t="n">
        <v>10</v>
      </c>
      <c r="J5326" s="3" t="n">
        <v>54</v>
      </c>
      <c r="K5326" s="3" t="n">
        <v>54</v>
      </c>
      <c r="L5326" s="3" t="n">
        <v>18</v>
      </c>
      <c r="M5326" s="3" t="n">
        <v>18</v>
      </c>
      <c r="N5326" s="3" t="n">
        <v>-1</v>
      </c>
      <c r="O5326" s="3" t="n">
        <v>-1</v>
      </c>
      <c r="P5326" s="3" t="n">
        <v>9.2</v>
      </c>
      <c r="Q5326" s="3" t="n">
        <v>24.2</v>
      </c>
      <c r="R5326" s="3" t="s">
        <v>15594</v>
      </c>
      <c r="S5326" s="4" t="n">
        <v>45747.1226041667</v>
      </c>
      <c r="T5326" s="3" t="s">
        <v>256</v>
      </c>
      <c r="U5326" s="3" t="s">
        <v>256</v>
      </c>
      <c r="V5326" s="3" t="n">
        <v>0</v>
      </c>
      <c r="W5326" s="3" t="n">
        <v>0</v>
      </c>
      <c r="X5326" s="3" t="n">
        <v>0</v>
      </c>
      <c r="Y5326" s="3" t="s">
        <v>30</v>
      </c>
      <c r="Z5326" s="3" t="s">
        <v>30</v>
      </c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  <c r="AZ5326" s="3"/>
      <c r="BA5326" s="3"/>
      <c r="BB5326" s="3"/>
      <c r="BC5326" s="3"/>
      <c r="BD5326" s="3"/>
      <c r="BE5326" s="3"/>
      <c r="BF5326" s="3"/>
      <c r="BG5326" s="3"/>
      <c r="BH5326" s="3"/>
      <c r="BI5326" s="3"/>
      <c r="BJ5326" s="3"/>
    </row>
    <row r="5327" customFormat="false" ht="15.75" hidden="false" customHeight="false" outlineLevel="0" collapsed="false">
      <c r="A5327" s="3" t="n">
        <v>5326</v>
      </c>
      <c r="B5327" s="3" t="s">
        <v>15595</v>
      </c>
      <c r="C5327" s="3" t="s">
        <v>15596</v>
      </c>
      <c r="D5327" s="3" t="n">
        <v>1</v>
      </c>
      <c r="E5327" s="3" t="n">
        <v>9.0292176</v>
      </c>
      <c r="F5327" s="3" t="n">
        <v>224</v>
      </c>
      <c r="G5327" s="3" t="n">
        <v>224</v>
      </c>
      <c r="H5327" s="3" t="n">
        <v>24</v>
      </c>
      <c r="I5327" s="3" t="n">
        <v>24</v>
      </c>
      <c r="J5327" s="3" t="n">
        <v>270</v>
      </c>
      <c r="K5327" s="3" t="n">
        <v>270</v>
      </c>
      <c r="L5327" s="3" t="n">
        <v>59</v>
      </c>
      <c r="M5327" s="3" t="n">
        <v>59</v>
      </c>
      <c r="N5327" s="3" t="n">
        <v>-1</v>
      </c>
      <c r="O5327" s="3" t="n">
        <v>-1</v>
      </c>
      <c r="P5327" s="3" t="n">
        <v>9.2</v>
      </c>
      <c r="Q5327" s="3" t="n">
        <v>24.2</v>
      </c>
      <c r="R5327" s="3" t="s">
        <v>15597</v>
      </c>
      <c r="S5327" s="4" t="n">
        <v>45747.1227893519</v>
      </c>
      <c r="T5327" s="3" t="s">
        <v>256</v>
      </c>
      <c r="U5327" s="3" t="s">
        <v>256</v>
      </c>
      <c r="V5327" s="3" t="n">
        <v>0</v>
      </c>
      <c r="W5327" s="3" t="n">
        <v>0</v>
      </c>
      <c r="X5327" s="3" t="n">
        <v>0</v>
      </c>
      <c r="Y5327" s="3" t="s">
        <v>30</v>
      </c>
      <c r="Z5327" s="3" t="s">
        <v>30</v>
      </c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  <c r="AZ5327" s="3"/>
      <c r="BA5327" s="3"/>
      <c r="BB5327" s="3"/>
      <c r="BC5327" s="3"/>
      <c r="BD5327" s="3"/>
      <c r="BE5327" s="3"/>
      <c r="BF5327" s="3"/>
      <c r="BG5327" s="3"/>
      <c r="BH5327" s="3"/>
      <c r="BI5327" s="3"/>
      <c r="BJ5327" s="3"/>
    </row>
    <row r="5328" customFormat="false" ht="15.75" hidden="false" customHeight="false" outlineLevel="0" collapsed="false">
      <c r="A5328" s="3" t="n">
        <v>5327</v>
      </c>
      <c r="B5328" s="3" t="s">
        <v>15598</v>
      </c>
      <c r="C5328" s="3" t="s">
        <v>15599</v>
      </c>
      <c r="D5328" s="3" t="n">
        <v>1</v>
      </c>
      <c r="E5328" s="3" t="n">
        <v>6.649097</v>
      </c>
      <c r="F5328" s="3" t="n">
        <v>214</v>
      </c>
      <c r="G5328" s="3" t="n">
        <v>214</v>
      </c>
      <c r="H5328" s="3" t="n">
        <v>23</v>
      </c>
      <c r="I5328" s="3" t="n">
        <v>23</v>
      </c>
      <c r="J5328" s="3" t="n">
        <v>250</v>
      </c>
      <c r="K5328" s="3" t="n">
        <v>250</v>
      </c>
      <c r="L5328" s="3" t="n">
        <v>59</v>
      </c>
      <c r="M5328" s="3" t="n">
        <v>59</v>
      </c>
      <c r="N5328" s="3" t="n">
        <v>-1</v>
      </c>
      <c r="O5328" s="3" t="n">
        <v>-1</v>
      </c>
      <c r="P5328" s="3" t="n">
        <v>9.2</v>
      </c>
      <c r="Q5328" s="3" t="n">
        <v>24.2</v>
      </c>
      <c r="R5328" s="3" t="s">
        <v>15600</v>
      </c>
      <c r="S5328" s="4" t="n">
        <v>45747.122962963</v>
      </c>
      <c r="T5328" s="3" t="s">
        <v>256</v>
      </c>
      <c r="U5328" s="3" t="s">
        <v>256</v>
      </c>
      <c r="V5328" s="3" t="n">
        <v>0</v>
      </c>
      <c r="W5328" s="3" t="n">
        <v>0</v>
      </c>
      <c r="X5328" s="3" t="n">
        <v>0</v>
      </c>
      <c r="Y5328" s="3" t="s">
        <v>30</v>
      </c>
      <c r="Z5328" s="3" t="s">
        <v>30</v>
      </c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  <c r="AZ5328" s="3"/>
      <c r="BA5328" s="3"/>
      <c r="BB5328" s="3"/>
      <c r="BC5328" s="3"/>
      <c r="BD5328" s="3"/>
      <c r="BE5328" s="3"/>
      <c r="BF5328" s="3"/>
      <c r="BG5328" s="3"/>
      <c r="BH5328" s="3"/>
      <c r="BI5328" s="3"/>
      <c r="BJ5328" s="3"/>
    </row>
    <row r="5329" customFormat="false" ht="15.75" hidden="false" customHeight="false" outlineLevel="0" collapsed="false">
      <c r="A5329" s="3" t="n">
        <v>5328</v>
      </c>
      <c r="B5329" s="3" t="s">
        <v>15601</v>
      </c>
      <c r="C5329" s="3" t="s">
        <v>15602</v>
      </c>
      <c r="D5329" s="3" t="n">
        <v>1</v>
      </c>
      <c r="E5329" s="3" t="n">
        <v>6.7739048</v>
      </c>
      <c r="F5329" s="3" t="n">
        <v>213</v>
      </c>
      <c r="G5329" s="3" t="n">
        <v>213</v>
      </c>
      <c r="H5329" s="3" t="n">
        <v>22</v>
      </c>
      <c r="I5329" s="3" t="n">
        <v>22</v>
      </c>
      <c r="J5329" s="3" t="n">
        <v>249</v>
      </c>
      <c r="K5329" s="3" t="n">
        <v>249</v>
      </c>
      <c r="L5329" s="3" t="n">
        <v>59</v>
      </c>
      <c r="M5329" s="3" t="n">
        <v>59</v>
      </c>
      <c r="N5329" s="3" t="n">
        <v>-1</v>
      </c>
      <c r="O5329" s="3" t="n">
        <v>-1</v>
      </c>
      <c r="P5329" s="3" t="n">
        <v>9.2</v>
      </c>
      <c r="Q5329" s="3" t="n">
        <v>24.2</v>
      </c>
      <c r="R5329" s="3" t="s">
        <v>15603</v>
      </c>
      <c r="S5329" s="4" t="n">
        <v>45747.123125</v>
      </c>
      <c r="T5329" s="3" t="s">
        <v>256</v>
      </c>
      <c r="U5329" s="3" t="s">
        <v>256</v>
      </c>
      <c r="V5329" s="3" t="n">
        <v>0</v>
      </c>
      <c r="W5329" s="3" t="n">
        <v>0</v>
      </c>
      <c r="X5329" s="3" t="n">
        <v>0</v>
      </c>
      <c r="Y5329" s="3" t="s">
        <v>30</v>
      </c>
      <c r="Z5329" s="3" t="s">
        <v>30</v>
      </c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  <c r="AZ5329" s="3"/>
      <c r="BA5329" s="3"/>
      <c r="BB5329" s="3"/>
      <c r="BC5329" s="3"/>
      <c r="BD5329" s="3"/>
      <c r="BE5329" s="3"/>
      <c r="BF5329" s="3"/>
      <c r="BG5329" s="3"/>
      <c r="BH5329" s="3"/>
      <c r="BI5329" s="3"/>
      <c r="BJ5329" s="3"/>
    </row>
    <row r="5330" customFormat="false" ht="15.75" hidden="false" customHeight="false" outlineLevel="0" collapsed="false">
      <c r="A5330" s="3" t="n">
        <v>5329</v>
      </c>
      <c r="B5330" s="3" t="s">
        <v>15604</v>
      </c>
      <c r="C5330" s="3" t="s">
        <v>15605</v>
      </c>
      <c r="D5330" s="3" t="n">
        <v>1</v>
      </c>
      <c r="E5330" s="3" t="n">
        <v>3.0171858</v>
      </c>
      <c r="F5330" s="3" t="n">
        <v>41</v>
      </c>
      <c r="G5330" s="3" t="n">
        <v>41</v>
      </c>
      <c r="H5330" s="3" t="n">
        <v>10</v>
      </c>
      <c r="I5330" s="3" t="n">
        <v>10</v>
      </c>
      <c r="J5330" s="3" t="n">
        <v>54</v>
      </c>
      <c r="K5330" s="3" t="n">
        <v>54</v>
      </c>
      <c r="L5330" s="3" t="n">
        <v>18</v>
      </c>
      <c r="M5330" s="3" t="n">
        <v>18</v>
      </c>
      <c r="N5330" s="3" t="n">
        <v>-1</v>
      </c>
      <c r="O5330" s="3" t="n">
        <v>-1</v>
      </c>
      <c r="P5330" s="3" t="n">
        <v>9.2</v>
      </c>
      <c r="Q5330" s="3" t="n">
        <v>24.2</v>
      </c>
      <c r="R5330" s="3" t="s">
        <v>15606</v>
      </c>
      <c r="S5330" s="4" t="n">
        <v>45747.1232175926</v>
      </c>
      <c r="T5330" s="3" t="s">
        <v>256</v>
      </c>
      <c r="U5330" s="3" t="s">
        <v>256</v>
      </c>
      <c r="V5330" s="3" t="n">
        <v>0</v>
      </c>
      <c r="W5330" s="3" t="n">
        <v>0</v>
      </c>
      <c r="X5330" s="3" t="n">
        <v>0</v>
      </c>
      <c r="Y5330" s="3" t="s">
        <v>30</v>
      </c>
      <c r="Z5330" s="3" t="s">
        <v>30</v>
      </c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  <c r="AZ5330" s="3"/>
      <c r="BA5330" s="3"/>
      <c r="BB5330" s="3"/>
      <c r="BC5330" s="3"/>
      <c r="BD5330" s="3"/>
      <c r="BE5330" s="3"/>
      <c r="BF5330" s="3"/>
      <c r="BG5330" s="3"/>
      <c r="BH5330" s="3"/>
      <c r="BI5330" s="3"/>
      <c r="BJ5330" s="3"/>
    </row>
    <row r="5331" customFormat="false" ht="15.75" hidden="false" customHeight="false" outlineLevel="0" collapsed="false">
      <c r="A5331" s="3" t="n">
        <v>5330</v>
      </c>
      <c r="B5331" s="3" t="s">
        <v>15607</v>
      </c>
      <c r="C5331" s="3" t="s">
        <v>15608</v>
      </c>
      <c r="D5331" s="3" t="n">
        <v>1</v>
      </c>
      <c r="E5331" s="3" t="n">
        <v>3.2913803</v>
      </c>
      <c r="F5331" s="3" t="n">
        <v>92</v>
      </c>
      <c r="G5331" s="3" t="n">
        <v>92</v>
      </c>
      <c r="H5331" s="3" t="n">
        <v>23</v>
      </c>
      <c r="I5331" s="3" t="n">
        <v>23</v>
      </c>
      <c r="J5331" s="3" t="n">
        <v>117</v>
      </c>
      <c r="K5331" s="3" t="n">
        <v>117</v>
      </c>
      <c r="L5331" s="3" t="n">
        <v>22</v>
      </c>
      <c r="M5331" s="3" t="n">
        <v>22</v>
      </c>
      <c r="N5331" s="3" t="n">
        <v>66</v>
      </c>
      <c r="O5331" s="3" t="n">
        <v>-1</v>
      </c>
      <c r="P5331" s="3" t="n">
        <v>8.8</v>
      </c>
      <c r="Q5331" s="3" t="n">
        <v>24.2</v>
      </c>
      <c r="R5331" s="3" t="s">
        <v>15609</v>
      </c>
      <c r="S5331" s="4" t="n">
        <v>45747.1234259259</v>
      </c>
      <c r="T5331" s="3" t="s">
        <v>4910</v>
      </c>
      <c r="U5331" s="3" t="s">
        <v>4910</v>
      </c>
      <c r="V5331" s="3" t="n">
        <v>1</v>
      </c>
      <c r="W5331" s="3" t="n">
        <v>0</v>
      </c>
      <c r="X5331" s="3" t="n">
        <v>0</v>
      </c>
      <c r="Y5331" s="3" t="s">
        <v>30</v>
      </c>
      <c r="Z5331" s="3" t="s">
        <v>30</v>
      </c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  <c r="AZ5331" s="3"/>
      <c r="BA5331" s="3"/>
      <c r="BB5331" s="3"/>
      <c r="BC5331" s="3"/>
      <c r="BD5331" s="3"/>
      <c r="BE5331" s="3"/>
      <c r="BF5331" s="3"/>
      <c r="BG5331" s="3"/>
      <c r="BH5331" s="3"/>
      <c r="BI5331" s="3"/>
      <c r="BJ5331" s="3"/>
    </row>
    <row r="5332" customFormat="false" ht="15.75" hidden="false" customHeight="false" outlineLevel="0" collapsed="false">
      <c r="A5332" s="3" t="n">
        <v>5331</v>
      </c>
      <c r="B5332" s="3" t="s">
        <v>15610</v>
      </c>
      <c r="C5332" s="3" t="s">
        <v>15611</v>
      </c>
      <c r="D5332" s="3" t="n">
        <v>1</v>
      </c>
      <c r="E5332" s="3" t="n">
        <v>32.6166154</v>
      </c>
      <c r="F5332" s="3" t="n">
        <v>208</v>
      </c>
      <c r="G5332" s="3" t="n">
        <v>208</v>
      </c>
      <c r="H5332" s="3" t="n">
        <v>17</v>
      </c>
      <c r="I5332" s="3" t="n">
        <v>17</v>
      </c>
      <c r="J5332" s="3" t="n">
        <v>349</v>
      </c>
      <c r="K5332" s="3" t="n">
        <v>349</v>
      </c>
      <c r="L5332" s="3" t="n">
        <v>45</v>
      </c>
      <c r="M5332" s="3" t="n">
        <v>45</v>
      </c>
      <c r="N5332" s="3" t="n">
        <v>358</v>
      </c>
      <c r="O5332" s="3" t="n">
        <v>-1</v>
      </c>
      <c r="P5332" s="3" t="n">
        <v>8.4</v>
      </c>
      <c r="Q5332" s="3" t="n">
        <v>24.2</v>
      </c>
      <c r="R5332" s="3" t="s">
        <v>15612</v>
      </c>
      <c r="S5332" s="4" t="n">
        <v>45747.1243518519</v>
      </c>
      <c r="T5332" s="3" t="s">
        <v>4910</v>
      </c>
      <c r="U5332" s="3" t="s">
        <v>4910</v>
      </c>
      <c r="V5332" s="3" t="n">
        <v>1</v>
      </c>
      <c r="W5332" s="3" t="n">
        <v>0</v>
      </c>
      <c r="X5332" s="3" t="n">
        <v>0</v>
      </c>
      <c r="Y5332" s="3" t="s">
        <v>30</v>
      </c>
      <c r="Z5332" s="3" t="s">
        <v>30</v>
      </c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3"/>
      <c r="BB5332" s="3"/>
      <c r="BC5332" s="3"/>
      <c r="BD5332" s="3"/>
      <c r="BE5332" s="3"/>
      <c r="BF5332" s="3"/>
      <c r="BG5332" s="3"/>
      <c r="BH5332" s="3"/>
      <c r="BI5332" s="3"/>
      <c r="BJ5332" s="3"/>
    </row>
    <row r="5333" customFormat="false" ht="15.75" hidden="false" customHeight="false" outlineLevel="0" collapsed="false">
      <c r="A5333" s="3" t="n">
        <v>5332</v>
      </c>
      <c r="B5333" s="3" t="s">
        <v>15613</v>
      </c>
      <c r="C5333" s="3" t="s">
        <v>15614</v>
      </c>
      <c r="D5333" s="3" t="n">
        <v>1</v>
      </c>
      <c r="E5333" s="3" t="n">
        <v>0.3469996</v>
      </c>
      <c r="F5333" s="3" t="n">
        <v>49</v>
      </c>
      <c r="G5333" s="3" t="n">
        <v>49</v>
      </c>
      <c r="H5333" s="3" t="n">
        <v>6</v>
      </c>
      <c r="I5333" s="3" t="n">
        <v>6</v>
      </c>
      <c r="J5333" s="3" t="n">
        <v>33</v>
      </c>
      <c r="K5333" s="3" t="n">
        <v>33</v>
      </c>
      <c r="L5333" s="3" t="n">
        <v>1</v>
      </c>
      <c r="M5333" s="3" t="n">
        <v>1</v>
      </c>
      <c r="N5333" s="3" t="n">
        <v>0</v>
      </c>
      <c r="O5333" s="3" t="n">
        <v>0</v>
      </c>
      <c r="P5333" s="3" t="n">
        <v>8.2</v>
      </c>
      <c r="Q5333" s="3" t="n">
        <v>24.2</v>
      </c>
      <c r="R5333" s="3" t="s">
        <v>15615</v>
      </c>
      <c r="S5333" s="4" t="n">
        <v>45747.1244675926</v>
      </c>
      <c r="T5333" s="3" t="s">
        <v>29</v>
      </c>
      <c r="U5333" s="3" t="s">
        <v>29</v>
      </c>
      <c r="V5333" s="3" t="n">
        <v>1</v>
      </c>
      <c r="W5333" s="3" t="n">
        <v>1</v>
      </c>
      <c r="X5333" s="3" t="n">
        <v>0</v>
      </c>
      <c r="Y5333" s="3" t="s">
        <v>81</v>
      </c>
      <c r="Z5333" s="3" t="s">
        <v>81</v>
      </c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  <c r="AZ5333" s="3"/>
      <c r="BA5333" s="3"/>
      <c r="BB5333" s="3"/>
      <c r="BC5333" s="3"/>
      <c r="BD5333" s="3"/>
      <c r="BE5333" s="3"/>
      <c r="BF5333" s="3"/>
      <c r="BG5333" s="3"/>
      <c r="BH5333" s="3"/>
      <c r="BI5333" s="3"/>
      <c r="BJ5333" s="3"/>
    </row>
    <row r="5334" customFormat="false" ht="15.75" hidden="false" customHeight="false" outlineLevel="0" collapsed="false">
      <c r="A5334" s="3" t="n">
        <v>5333</v>
      </c>
      <c r="B5334" s="3" t="s">
        <v>15616</v>
      </c>
      <c r="C5334" s="3" t="s">
        <v>15617</v>
      </c>
      <c r="D5334" s="3" t="n">
        <v>1</v>
      </c>
      <c r="E5334" s="3" t="n">
        <v>0.6140643</v>
      </c>
      <c r="F5334" s="3" t="n">
        <v>43</v>
      </c>
      <c r="G5334" s="3" t="n">
        <v>43</v>
      </c>
      <c r="H5334" s="3" t="n">
        <v>11</v>
      </c>
      <c r="I5334" s="3" t="n">
        <v>11</v>
      </c>
      <c r="J5334" s="3" t="n">
        <v>55</v>
      </c>
      <c r="K5334" s="3" t="n">
        <v>55</v>
      </c>
      <c r="L5334" s="3" t="n">
        <v>5</v>
      </c>
      <c r="M5334" s="3" t="n">
        <v>5</v>
      </c>
      <c r="N5334" s="3" t="n">
        <v>10</v>
      </c>
      <c r="O5334" s="3" t="n">
        <v>-1</v>
      </c>
      <c r="P5334" s="3" t="n">
        <v>8.4</v>
      </c>
      <c r="Q5334" s="3" t="n">
        <v>24.2</v>
      </c>
      <c r="R5334" s="3" t="s">
        <v>15618</v>
      </c>
      <c r="S5334" s="4" t="n">
        <v>45747.1245601852</v>
      </c>
      <c r="T5334" s="3" t="s">
        <v>29</v>
      </c>
      <c r="U5334" s="3" t="s">
        <v>29</v>
      </c>
      <c r="V5334" s="3" t="n">
        <v>1</v>
      </c>
      <c r="W5334" s="3" t="n">
        <v>0</v>
      </c>
      <c r="X5334" s="3" t="n">
        <v>0</v>
      </c>
      <c r="Y5334" s="3" t="s">
        <v>81</v>
      </c>
      <c r="Z5334" s="3" t="s">
        <v>30</v>
      </c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  <c r="AZ5334" s="3"/>
      <c r="BA5334" s="3"/>
      <c r="BB5334" s="3"/>
      <c r="BC5334" s="3"/>
      <c r="BD5334" s="3"/>
      <c r="BE5334" s="3"/>
      <c r="BF5334" s="3"/>
      <c r="BG5334" s="3"/>
      <c r="BH5334" s="3"/>
      <c r="BI5334" s="3"/>
      <c r="BJ5334" s="3"/>
    </row>
    <row r="5335" customFormat="false" ht="15.75" hidden="false" customHeight="false" outlineLevel="0" collapsed="false">
      <c r="A5335" s="3" t="n">
        <v>5334</v>
      </c>
      <c r="B5335" s="3" t="s">
        <v>15619</v>
      </c>
      <c r="C5335" s="3" t="s">
        <v>15620</v>
      </c>
      <c r="D5335" s="3" t="n">
        <v>1</v>
      </c>
      <c r="E5335" s="3" t="n">
        <v>0.3750909</v>
      </c>
      <c r="F5335" s="3" t="n">
        <v>32</v>
      </c>
      <c r="G5335" s="3" t="n">
        <v>32</v>
      </c>
      <c r="H5335" s="3" t="n">
        <v>8</v>
      </c>
      <c r="I5335" s="3" t="n">
        <v>8</v>
      </c>
      <c r="J5335" s="3" t="n">
        <v>34</v>
      </c>
      <c r="K5335" s="3" t="n">
        <v>34</v>
      </c>
      <c r="L5335" s="3" t="n">
        <v>4</v>
      </c>
      <c r="M5335" s="3" t="n">
        <v>4</v>
      </c>
      <c r="N5335" s="3" t="n">
        <v>16</v>
      </c>
      <c r="O5335" s="3" t="n">
        <v>-1</v>
      </c>
      <c r="P5335" s="3" t="n">
        <v>8.4</v>
      </c>
      <c r="Q5335" s="3" t="n">
        <v>24.2</v>
      </c>
      <c r="R5335" s="3" t="s">
        <v>15621</v>
      </c>
      <c r="S5335" s="4" t="n">
        <v>45747.1246296296</v>
      </c>
      <c r="T5335" s="3" t="s">
        <v>29</v>
      </c>
      <c r="U5335" s="3" t="s">
        <v>29</v>
      </c>
      <c r="V5335" s="3" t="n">
        <v>1</v>
      </c>
      <c r="W5335" s="3" t="n">
        <v>0</v>
      </c>
      <c r="X5335" s="3" t="n">
        <v>0</v>
      </c>
      <c r="Y5335" s="3" t="s">
        <v>30</v>
      </c>
      <c r="Z5335" s="3" t="s">
        <v>30</v>
      </c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  <c r="AZ5335" s="3"/>
      <c r="BA5335" s="3"/>
      <c r="BB5335" s="3"/>
      <c r="BC5335" s="3"/>
      <c r="BD5335" s="3"/>
      <c r="BE5335" s="3"/>
      <c r="BF5335" s="3"/>
      <c r="BG5335" s="3"/>
      <c r="BH5335" s="3"/>
      <c r="BI5335" s="3"/>
      <c r="BJ5335" s="3"/>
    </row>
    <row r="5336" customFormat="false" ht="15.75" hidden="false" customHeight="false" outlineLevel="0" collapsed="false">
      <c r="A5336" s="3" t="n">
        <v>5335</v>
      </c>
      <c r="B5336" s="3" t="s">
        <v>15622</v>
      </c>
      <c r="C5336" s="3"/>
      <c r="D5336" s="3" t="n">
        <v>0</v>
      </c>
      <c r="E5336" s="3" t="s">
        <v>1901</v>
      </c>
      <c r="F5336" s="3" t="s">
        <v>1901</v>
      </c>
      <c r="G5336" s="3" t="s">
        <v>1901</v>
      </c>
      <c r="H5336" s="3" t="s">
        <v>1901</v>
      </c>
      <c r="I5336" s="3" t="s">
        <v>1901</v>
      </c>
      <c r="J5336" s="3" t="s">
        <v>1901</v>
      </c>
      <c r="K5336" s="3" t="s">
        <v>1901</v>
      </c>
      <c r="L5336" s="3" t="s">
        <v>1901</v>
      </c>
      <c r="M5336" s="3" t="s">
        <v>1901</v>
      </c>
      <c r="N5336" s="3" t="s">
        <v>1901</v>
      </c>
      <c r="O5336" s="3" t="s">
        <v>1901</v>
      </c>
      <c r="P5336" s="3"/>
      <c r="Q5336" s="3"/>
      <c r="R5336" s="3"/>
      <c r="S5336" s="3"/>
      <c r="T5336" s="3"/>
      <c r="U5336" s="3"/>
      <c r="V5336" s="3" t="s">
        <v>1901</v>
      </c>
      <c r="W5336" s="3" t="s">
        <v>1901</v>
      </c>
      <c r="X5336" s="3" t="s">
        <v>1901</v>
      </c>
      <c r="Y5336" s="3"/>
      <c r="Z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  <c r="AZ5336" s="3"/>
      <c r="BA5336" s="3"/>
      <c r="BB5336" s="3"/>
      <c r="BC5336" s="3"/>
      <c r="BD5336" s="3"/>
      <c r="BE5336" s="3"/>
      <c r="BF5336" s="3"/>
      <c r="BG5336" s="3"/>
      <c r="BH5336" s="3"/>
      <c r="BI5336" s="3"/>
      <c r="BJ5336" s="3"/>
    </row>
    <row r="5337" customFormat="false" ht="15.75" hidden="false" customHeight="false" outlineLevel="0" collapsed="false">
      <c r="A5337" s="3" t="n">
        <v>5336</v>
      </c>
      <c r="B5337" s="3" t="s">
        <v>15623</v>
      </c>
      <c r="C5337" s="3" t="s">
        <v>15624</v>
      </c>
      <c r="D5337" s="3" t="n">
        <v>1</v>
      </c>
      <c r="E5337" s="3" t="n">
        <v>0.3251838</v>
      </c>
      <c r="F5337" s="3" t="n">
        <v>21</v>
      </c>
      <c r="G5337" s="3" t="n">
        <v>21</v>
      </c>
      <c r="H5337" s="3" t="n">
        <v>8</v>
      </c>
      <c r="I5337" s="3" t="n">
        <v>8</v>
      </c>
      <c r="J5337" s="3" t="n">
        <v>38</v>
      </c>
      <c r="K5337" s="3" t="n">
        <v>38</v>
      </c>
      <c r="L5337" s="3" t="n">
        <v>1</v>
      </c>
      <c r="M5337" s="3" t="n">
        <v>1</v>
      </c>
      <c r="N5337" s="3" t="n">
        <v>4</v>
      </c>
      <c r="O5337" s="3" t="n">
        <v>3</v>
      </c>
      <c r="P5337" s="3" t="n">
        <v>8.4</v>
      </c>
      <c r="Q5337" s="3" t="n">
        <v>24.2</v>
      </c>
      <c r="R5337" s="3" t="s">
        <v>15625</v>
      </c>
      <c r="S5337" s="4" t="n">
        <v>45747.1246759259</v>
      </c>
      <c r="T5337" s="3" t="s">
        <v>85</v>
      </c>
      <c r="U5337" s="3" t="s">
        <v>85</v>
      </c>
      <c r="V5337" s="3" t="n">
        <v>1</v>
      </c>
      <c r="W5337" s="3" t="n">
        <v>1</v>
      </c>
      <c r="X5337" s="3" t="n">
        <v>1</v>
      </c>
      <c r="Y5337" s="3" t="s">
        <v>81</v>
      </c>
      <c r="Z5337" s="3" t="s">
        <v>81</v>
      </c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  <c r="AZ5337" s="3"/>
      <c r="BA5337" s="3"/>
      <c r="BB5337" s="3"/>
      <c r="BC5337" s="3"/>
      <c r="BD5337" s="3"/>
      <c r="BE5337" s="3"/>
      <c r="BF5337" s="3"/>
      <c r="BG5337" s="3"/>
      <c r="BH5337" s="3"/>
      <c r="BI5337" s="3"/>
      <c r="BJ5337" s="3"/>
    </row>
    <row r="5338" customFormat="false" ht="15.75" hidden="false" customHeight="false" outlineLevel="0" collapsed="false">
      <c r="A5338" s="3" t="n">
        <v>5337</v>
      </c>
      <c r="B5338" s="3" t="s">
        <v>15626</v>
      </c>
      <c r="C5338" s="3" t="s">
        <v>15627</v>
      </c>
      <c r="D5338" s="3" t="n">
        <v>1</v>
      </c>
      <c r="E5338" s="3" t="n">
        <v>0.2438537</v>
      </c>
      <c r="F5338" s="3" t="n">
        <v>24</v>
      </c>
      <c r="G5338" s="3" t="n">
        <v>24</v>
      </c>
      <c r="H5338" s="3" t="n">
        <v>7</v>
      </c>
      <c r="I5338" s="3" t="n">
        <v>7</v>
      </c>
      <c r="J5338" s="3" t="n">
        <v>38</v>
      </c>
      <c r="K5338" s="3" t="n">
        <v>38</v>
      </c>
      <c r="L5338" s="3" t="n">
        <v>2</v>
      </c>
      <c r="M5338" s="3" t="n">
        <v>2</v>
      </c>
      <c r="N5338" s="3" t="n">
        <v>4</v>
      </c>
      <c r="O5338" s="3" t="n">
        <v>2</v>
      </c>
      <c r="P5338" s="3" t="n">
        <v>8.4</v>
      </c>
      <c r="Q5338" s="3" t="n">
        <v>24.2</v>
      </c>
      <c r="R5338" s="3" t="s">
        <v>15628</v>
      </c>
      <c r="S5338" s="4" t="n">
        <v>45747.1247337963</v>
      </c>
      <c r="T5338" s="3" t="s">
        <v>85</v>
      </c>
      <c r="U5338" s="3" t="s">
        <v>85</v>
      </c>
      <c r="V5338" s="3" t="n">
        <v>1</v>
      </c>
      <c r="W5338" s="3" t="n">
        <v>1</v>
      </c>
      <c r="X5338" s="3" t="n">
        <v>1</v>
      </c>
      <c r="Y5338" s="3" t="s">
        <v>81</v>
      </c>
      <c r="Z5338" s="3" t="s">
        <v>81</v>
      </c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  <c r="AZ5338" s="3"/>
      <c r="BA5338" s="3"/>
      <c r="BB5338" s="3"/>
      <c r="BC5338" s="3"/>
      <c r="BD5338" s="3"/>
      <c r="BE5338" s="3"/>
      <c r="BF5338" s="3"/>
      <c r="BG5338" s="3"/>
      <c r="BH5338" s="3"/>
      <c r="BI5338" s="3"/>
      <c r="BJ5338" s="3"/>
    </row>
    <row r="5339" customFormat="false" ht="15.75" hidden="false" customHeight="false" outlineLevel="0" collapsed="false">
      <c r="A5339" s="3" t="n">
        <v>5338</v>
      </c>
      <c r="B5339" s="3" t="s">
        <v>15629</v>
      </c>
      <c r="C5339" s="3" t="s">
        <v>15630</v>
      </c>
      <c r="D5339" s="3" t="n">
        <v>1</v>
      </c>
      <c r="E5339" s="3" t="n">
        <v>0.1791053</v>
      </c>
      <c r="F5339" s="3" t="n">
        <v>18</v>
      </c>
      <c r="G5339" s="3" t="n">
        <v>18</v>
      </c>
      <c r="H5339" s="3" t="n">
        <v>7</v>
      </c>
      <c r="I5339" s="3" t="n">
        <v>7</v>
      </c>
      <c r="J5339" s="3" t="n">
        <v>23</v>
      </c>
      <c r="K5339" s="3" t="n">
        <v>23</v>
      </c>
      <c r="L5339" s="3" t="n">
        <v>2</v>
      </c>
      <c r="M5339" s="3" t="n">
        <v>2</v>
      </c>
      <c r="N5339" s="3" t="n">
        <v>3</v>
      </c>
      <c r="O5339" s="3" t="n">
        <v>2</v>
      </c>
      <c r="P5339" s="3" t="n">
        <v>8.4</v>
      </c>
      <c r="Q5339" s="3" t="n">
        <v>24.2</v>
      </c>
      <c r="R5339" s="3" t="s">
        <v>15631</v>
      </c>
      <c r="S5339" s="4" t="n">
        <v>45747.1247916667</v>
      </c>
      <c r="T5339" s="3" t="s">
        <v>85</v>
      </c>
      <c r="U5339" s="3" t="s">
        <v>85</v>
      </c>
      <c r="V5339" s="3" t="n">
        <v>1</v>
      </c>
      <c r="W5339" s="3" t="n">
        <v>1</v>
      </c>
      <c r="X5339" s="3" t="n">
        <v>0</v>
      </c>
      <c r="Y5339" s="3" t="s">
        <v>81</v>
      </c>
      <c r="Z5339" s="3" t="s">
        <v>30</v>
      </c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  <c r="AY5339" s="3"/>
      <c r="AZ5339" s="3"/>
      <c r="BA5339" s="3"/>
      <c r="BB5339" s="3"/>
      <c r="BC5339" s="3"/>
      <c r="BD5339" s="3"/>
      <c r="BE5339" s="3"/>
      <c r="BF5339" s="3"/>
      <c r="BG5339" s="3"/>
      <c r="BH5339" s="3"/>
      <c r="BI5339" s="3"/>
      <c r="BJ5339" s="3"/>
    </row>
    <row r="5340" customFormat="false" ht="15.75" hidden="false" customHeight="false" outlineLevel="0" collapsed="false">
      <c r="A5340" s="3" t="n">
        <v>5339</v>
      </c>
      <c r="B5340" s="3" t="s">
        <v>15632</v>
      </c>
      <c r="C5340" s="3" t="s">
        <v>15633</v>
      </c>
      <c r="D5340" s="3" t="n">
        <v>1</v>
      </c>
      <c r="E5340" s="3" t="n">
        <v>1.8407248</v>
      </c>
      <c r="F5340" s="3" t="n">
        <v>64</v>
      </c>
      <c r="G5340" s="3" t="n">
        <v>64</v>
      </c>
      <c r="H5340" s="3" t="n">
        <v>17</v>
      </c>
      <c r="I5340" s="3" t="n">
        <v>17</v>
      </c>
      <c r="J5340" s="3" t="n">
        <v>78</v>
      </c>
      <c r="K5340" s="3" t="n">
        <v>78</v>
      </c>
      <c r="L5340" s="3" t="n">
        <v>12</v>
      </c>
      <c r="M5340" s="3" t="n">
        <v>12</v>
      </c>
      <c r="N5340" s="3" t="n">
        <v>125</v>
      </c>
      <c r="O5340" s="3" t="n">
        <v>-1</v>
      </c>
      <c r="P5340" s="3" t="n">
        <v>8.7</v>
      </c>
      <c r="Q5340" s="3" t="n">
        <v>24.2</v>
      </c>
      <c r="R5340" s="3" t="s">
        <v>15634</v>
      </c>
      <c r="S5340" s="4" t="n">
        <v>45747.1249189815</v>
      </c>
      <c r="T5340" s="3" t="s">
        <v>29</v>
      </c>
      <c r="U5340" s="3" t="s">
        <v>29</v>
      </c>
      <c r="V5340" s="3" t="n">
        <v>1</v>
      </c>
      <c r="W5340" s="3" t="n">
        <v>0</v>
      </c>
      <c r="X5340" s="3" t="n">
        <v>0</v>
      </c>
      <c r="Y5340" s="3" t="s">
        <v>30</v>
      </c>
      <c r="Z5340" s="3" t="s">
        <v>30</v>
      </c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  <c r="AZ5340" s="3"/>
      <c r="BA5340" s="3"/>
      <c r="BB5340" s="3"/>
      <c r="BC5340" s="3"/>
      <c r="BD5340" s="3"/>
      <c r="BE5340" s="3"/>
      <c r="BF5340" s="3"/>
      <c r="BG5340" s="3"/>
      <c r="BH5340" s="3"/>
      <c r="BI5340" s="3"/>
      <c r="BJ5340" s="3"/>
    </row>
    <row r="5341" customFormat="false" ht="15.75" hidden="false" customHeight="false" outlineLevel="0" collapsed="false">
      <c r="A5341" s="3" t="n">
        <v>5340</v>
      </c>
      <c r="B5341" s="3" t="s">
        <v>15635</v>
      </c>
      <c r="C5341" s="3" t="s">
        <v>15636</v>
      </c>
      <c r="D5341" s="3" t="n">
        <v>1</v>
      </c>
      <c r="E5341" s="3" t="n">
        <v>2.3100993</v>
      </c>
      <c r="F5341" s="3" t="n">
        <v>46</v>
      </c>
      <c r="G5341" s="3" t="n">
        <v>46</v>
      </c>
      <c r="H5341" s="3" t="n">
        <v>8</v>
      </c>
      <c r="I5341" s="3" t="n">
        <v>8</v>
      </c>
      <c r="J5341" s="3" t="n">
        <v>61</v>
      </c>
      <c r="K5341" s="3" t="n">
        <v>61</v>
      </c>
      <c r="L5341" s="3" t="n">
        <v>6</v>
      </c>
      <c r="M5341" s="3" t="n">
        <v>6</v>
      </c>
      <c r="N5341" s="3" t="n">
        <v>88</v>
      </c>
      <c r="O5341" s="3" t="n">
        <v>-1</v>
      </c>
      <c r="P5341" s="3" t="n">
        <v>8.7</v>
      </c>
      <c r="Q5341" s="3" t="n">
        <v>24.2</v>
      </c>
      <c r="R5341" s="3" t="s">
        <v>15637</v>
      </c>
      <c r="S5341" s="4" t="n">
        <v>45747.1250462963</v>
      </c>
      <c r="T5341" s="3" t="s">
        <v>29</v>
      </c>
      <c r="U5341" s="3" t="s">
        <v>29</v>
      </c>
      <c r="V5341" s="3" t="n">
        <v>1</v>
      </c>
      <c r="W5341" s="3" t="n">
        <v>0</v>
      </c>
      <c r="X5341" s="3" t="n">
        <v>0</v>
      </c>
      <c r="Y5341" s="3" t="s">
        <v>30</v>
      </c>
      <c r="Z5341" s="3" t="s">
        <v>30</v>
      </c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  <c r="AZ5341" s="3"/>
      <c r="BA5341" s="3"/>
      <c r="BB5341" s="3"/>
      <c r="BC5341" s="3"/>
      <c r="BD5341" s="3"/>
      <c r="BE5341" s="3"/>
      <c r="BF5341" s="3"/>
      <c r="BG5341" s="3"/>
      <c r="BH5341" s="3"/>
      <c r="BI5341" s="3"/>
      <c r="BJ5341" s="3"/>
    </row>
    <row r="5342" customFormat="false" ht="15.75" hidden="false" customHeight="false" outlineLevel="0" collapsed="false">
      <c r="A5342" s="3" t="n">
        <v>5341</v>
      </c>
      <c r="B5342" s="3" t="s">
        <v>15638</v>
      </c>
      <c r="C5342" s="3" t="s">
        <v>15639</v>
      </c>
      <c r="D5342" s="3" t="n">
        <v>1</v>
      </c>
      <c r="E5342" s="3" t="n">
        <v>2.0527305</v>
      </c>
      <c r="F5342" s="3" t="n">
        <v>85</v>
      </c>
      <c r="G5342" s="3" t="n">
        <v>85</v>
      </c>
      <c r="H5342" s="3" t="n">
        <v>14</v>
      </c>
      <c r="I5342" s="3" t="n">
        <v>14</v>
      </c>
      <c r="J5342" s="3" t="n">
        <v>104</v>
      </c>
      <c r="K5342" s="3" t="n">
        <v>104</v>
      </c>
      <c r="L5342" s="3" t="n">
        <v>18</v>
      </c>
      <c r="M5342" s="3" t="n">
        <v>18</v>
      </c>
      <c r="N5342" s="3" t="n">
        <v>-1</v>
      </c>
      <c r="O5342" s="3" t="n">
        <v>-1</v>
      </c>
      <c r="P5342" s="3" t="n">
        <v>8.7</v>
      </c>
      <c r="Q5342" s="3" t="n">
        <v>24.2</v>
      </c>
      <c r="R5342" s="3" t="s">
        <v>15640</v>
      </c>
      <c r="S5342" s="4" t="n">
        <v>45747.1251157407</v>
      </c>
      <c r="T5342" s="3" t="s">
        <v>29</v>
      </c>
      <c r="U5342" s="3" t="s">
        <v>29</v>
      </c>
      <c r="V5342" s="3" t="n">
        <v>0</v>
      </c>
      <c r="W5342" s="3" t="n">
        <v>0</v>
      </c>
      <c r="X5342" s="3" t="n">
        <v>0</v>
      </c>
      <c r="Y5342" s="3" t="s">
        <v>30</v>
      </c>
      <c r="Z5342" s="3" t="s">
        <v>30</v>
      </c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  <c r="AZ5342" s="3"/>
      <c r="BA5342" s="3"/>
      <c r="BB5342" s="3"/>
      <c r="BC5342" s="3"/>
      <c r="BD5342" s="3"/>
      <c r="BE5342" s="3"/>
      <c r="BF5342" s="3"/>
      <c r="BG5342" s="3"/>
      <c r="BH5342" s="3"/>
      <c r="BI5342" s="3"/>
      <c r="BJ5342" s="3"/>
    </row>
    <row r="5343" customFormat="false" ht="15.75" hidden="false" customHeight="false" outlineLevel="0" collapsed="false">
      <c r="A5343" s="3" t="n">
        <v>5342</v>
      </c>
      <c r="B5343" s="3" t="s">
        <v>15641</v>
      </c>
      <c r="C5343" s="3" t="s">
        <v>15642</v>
      </c>
      <c r="D5343" s="3" t="n">
        <v>1</v>
      </c>
      <c r="E5343" s="3" t="n">
        <v>2.1218928</v>
      </c>
      <c r="F5343" s="3" t="n">
        <v>85</v>
      </c>
      <c r="G5343" s="3" t="n">
        <v>85</v>
      </c>
      <c r="H5343" s="3" t="n">
        <v>14</v>
      </c>
      <c r="I5343" s="3" t="n">
        <v>14</v>
      </c>
      <c r="J5343" s="3" t="n">
        <v>104</v>
      </c>
      <c r="K5343" s="3" t="n">
        <v>104</v>
      </c>
      <c r="L5343" s="3" t="n">
        <v>18</v>
      </c>
      <c r="M5343" s="3" t="n">
        <v>18</v>
      </c>
      <c r="N5343" s="3" t="n">
        <v>-1</v>
      </c>
      <c r="O5343" s="3" t="n">
        <v>-1</v>
      </c>
      <c r="P5343" s="3" t="n">
        <v>8.7</v>
      </c>
      <c r="Q5343" s="3" t="n">
        <v>24.2</v>
      </c>
      <c r="R5343" s="3" t="s">
        <v>15643</v>
      </c>
      <c r="S5343" s="4" t="n">
        <v>45747.1251736111</v>
      </c>
      <c r="T5343" s="3" t="s">
        <v>29</v>
      </c>
      <c r="U5343" s="3" t="s">
        <v>29</v>
      </c>
      <c r="V5343" s="3" t="n">
        <v>0</v>
      </c>
      <c r="W5343" s="3" t="n">
        <v>0</v>
      </c>
      <c r="X5343" s="3" t="n">
        <v>0</v>
      </c>
      <c r="Y5343" s="3" t="s">
        <v>30</v>
      </c>
      <c r="Z5343" s="3" t="s">
        <v>30</v>
      </c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  <c r="AZ5343" s="3"/>
      <c r="BA5343" s="3"/>
      <c r="BB5343" s="3"/>
      <c r="BC5343" s="3"/>
      <c r="BD5343" s="3"/>
      <c r="BE5343" s="3"/>
      <c r="BF5343" s="3"/>
      <c r="BG5343" s="3"/>
      <c r="BH5343" s="3"/>
      <c r="BI5343" s="3"/>
      <c r="BJ5343" s="3"/>
    </row>
    <row r="5344" customFormat="false" ht="15.75" hidden="false" customHeight="false" outlineLevel="0" collapsed="false">
      <c r="A5344" s="3" t="n">
        <v>5343</v>
      </c>
      <c r="B5344" s="3" t="s">
        <v>15644</v>
      </c>
      <c r="C5344" s="3" t="s">
        <v>15645</v>
      </c>
      <c r="D5344" s="3" t="n">
        <v>1</v>
      </c>
      <c r="E5344" s="3" t="n">
        <v>0.0903543</v>
      </c>
      <c r="F5344" s="3" t="n">
        <v>2</v>
      </c>
      <c r="G5344" s="3" t="n">
        <v>2</v>
      </c>
      <c r="H5344" s="3" t="n">
        <v>9</v>
      </c>
      <c r="I5344" s="3" t="n">
        <v>9</v>
      </c>
      <c r="J5344" s="3" t="n">
        <v>0</v>
      </c>
      <c r="K5344" s="3" t="n">
        <v>0</v>
      </c>
      <c r="L5344" s="3" t="n">
        <v>0</v>
      </c>
      <c r="M5344" s="3" t="n">
        <v>0</v>
      </c>
      <c r="N5344" s="3" t="n">
        <v>1</v>
      </c>
      <c r="O5344" s="3" t="n">
        <v>-1</v>
      </c>
      <c r="P5344" s="3" t="n">
        <v>8.7</v>
      </c>
      <c r="Q5344" s="3" t="n">
        <v>24.2</v>
      </c>
      <c r="R5344" s="3" t="s">
        <v>15646</v>
      </c>
      <c r="S5344" s="4" t="n">
        <v>45747.1254166667</v>
      </c>
      <c r="T5344" s="3" t="s">
        <v>256</v>
      </c>
      <c r="U5344" s="3" t="s">
        <v>256</v>
      </c>
      <c r="V5344" s="3" t="n">
        <v>1</v>
      </c>
      <c r="W5344" s="3" t="n">
        <v>0</v>
      </c>
      <c r="X5344" s="3" t="n">
        <v>0</v>
      </c>
      <c r="Y5344" s="3" t="s">
        <v>30</v>
      </c>
      <c r="Z5344" s="3" t="s">
        <v>30</v>
      </c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  <c r="AZ5344" s="3"/>
      <c r="BA5344" s="3"/>
      <c r="BB5344" s="3"/>
      <c r="BC5344" s="3"/>
      <c r="BD5344" s="3"/>
      <c r="BE5344" s="3"/>
      <c r="BF5344" s="3"/>
      <c r="BG5344" s="3"/>
      <c r="BH5344" s="3"/>
      <c r="BI5344" s="3"/>
      <c r="BJ5344" s="3"/>
    </row>
    <row r="5345" customFormat="false" ht="15.75" hidden="false" customHeight="false" outlineLevel="0" collapsed="false">
      <c r="A5345" s="3" t="n">
        <v>5344</v>
      </c>
      <c r="B5345" s="3" t="s">
        <v>15647</v>
      </c>
      <c r="C5345" s="3" t="s">
        <v>15648</v>
      </c>
      <c r="D5345" s="3" t="n">
        <v>1</v>
      </c>
      <c r="E5345" s="3" t="n">
        <v>0.0277607</v>
      </c>
      <c r="F5345" s="3" t="n">
        <v>2</v>
      </c>
      <c r="G5345" s="3" t="n">
        <v>2</v>
      </c>
      <c r="H5345" s="3" t="n">
        <v>9</v>
      </c>
      <c r="I5345" s="3" t="n">
        <v>9</v>
      </c>
      <c r="J5345" s="3" t="n">
        <v>0</v>
      </c>
      <c r="K5345" s="3" t="n">
        <v>0</v>
      </c>
      <c r="L5345" s="3" t="n">
        <v>0</v>
      </c>
      <c r="M5345" s="3" t="n">
        <v>0</v>
      </c>
      <c r="N5345" s="3" t="n">
        <v>1</v>
      </c>
      <c r="O5345" s="3" t="n">
        <v>-1</v>
      </c>
      <c r="P5345" s="3" t="n">
        <v>8.7</v>
      </c>
      <c r="Q5345" s="3" t="n">
        <v>24.2</v>
      </c>
      <c r="R5345" s="3" t="s">
        <v>15649</v>
      </c>
      <c r="S5345" s="4" t="n">
        <v>45747.1255902778</v>
      </c>
      <c r="T5345" s="3" t="s">
        <v>256</v>
      </c>
      <c r="U5345" s="3" t="s">
        <v>256</v>
      </c>
      <c r="V5345" s="3" t="n">
        <v>1</v>
      </c>
      <c r="W5345" s="3" t="n">
        <v>0</v>
      </c>
      <c r="X5345" s="3" t="n">
        <v>0</v>
      </c>
      <c r="Y5345" s="3" t="s">
        <v>30</v>
      </c>
      <c r="Z5345" s="3" t="s">
        <v>30</v>
      </c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  <c r="AZ5345" s="3"/>
      <c r="BA5345" s="3"/>
      <c r="BB5345" s="3"/>
      <c r="BC5345" s="3"/>
      <c r="BD5345" s="3"/>
      <c r="BE5345" s="3"/>
      <c r="BF5345" s="3"/>
      <c r="BG5345" s="3"/>
      <c r="BH5345" s="3"/>
      <c r="BI5345" s="3"/>
      <c r="BJ5345" s="3"/>
    </row>
    <row r="5346" customFormat="false" ht="15.75" hidden="false" customHeight="false" outlineLevel="0" collapsed="false">
      <c r="A5346" s="3" t="n">
        <v>5345</v>
      </c>
      <c r="B5346" s="3" t="s">
        <v>15650</v>
      </c>
      <c r="C5346" s="3" t="s">
        <v>15651</v>
      </c>
      <c r="D5346" s="3" t="n">
        <v>1</v>
      </c>
      <c r="E5346" s="3" t="n">
        <v>3.0602052</v>
      </c>
      <c r="F5346" s="3" t="n">
        <v>118</v>
      </c>
      <c r="G5346" s="3" t="n">
        <v>118</v>
      </c>
      <c r="H5346" s="3" t="n">
        <v>20</v>
      </c>
      <c r="I5346" s="3" t="n">
        <v>20</v>
      </c>
      <c r="J5346" s="3" t="n">
        <v>135</v>
      </c>
      <c r="K5346" s="3" t="n">
        <v>135</v>
      </c>
      <c r="L5346" s="3" t="n">
        <v>19</v>
      </c>
      <c r="M5346" s="3" t="n">
        <v>19</v>
      </c>
      <c r="N5346" s="3" t="n">
        <v>18</v>
      </c>
      <c r="O5346" s="3" t="n">
        <v>-1</v>
      </c>
      <c r="P5346" s="3" t="n">
        <v>8.7</v>
      </c>
      <c r="Q5346" s="3" t="n">
        <v>24.2</v>
      </c>
      <c r="R5346" s="3" t="s">
        <v>15652</v>
      </c>
      <c r="S5346" s="4" t="n">
        <v>45747.1257175926</v>
      </c>
      <c r="T5346" s="3" t="s">
        <v>29</v>
      </c>
      <c r="U5346" s="3" t="s">
        <v>29</v>
      </c>
      <c r="V5346" s="3" t="n">
        <v>1</v>
      </c>
      <c r="W5346" s="3" t="n">
        <v>0</v>
      </c>
      <c r="X5346" s="3" t="n">
        <v>0</v>
      </c>
      <c r="Y5346" s="3" t="s">
        <v>30</v>
      </c>
      <c r="Z5346" s="3" t="s">
        <v>30</v>
      </c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  <c r="AZ5346" s="3"/>
      <c r="BA5346" s="3"/>
      <c r="BB5346" s="3"/>
      <c r="BC5346" s="3"/>
      <c r="BD5346" s="3"/>
      <c r="BE5346" s="3"/>
      <c r="BF5346" s="3"/>
      <c r="BG5346" s="3"/>
      <c r="BH5346" s="3"/>
      <c r="BI5346" s="3"/>
      <c r="BJ5346" s="3"/>
    </row>
    <row r="5347" customFormat="false" ht="15.75" hidden="false" customHeight="false" outlineLevel="0" collapsed="false">
      <c r="A5347" s="3" t="n">
        <v>5346</v>
      </c>
      <c r="B5347" s="3" t="s">
        <v>15653</v>
      </c>
      <c r="C5347" s="3" t="s">
        <v>15654</v>
      </c>
      <c r="D5347" s="3" t="n">
        <v>1</v>
      </c>
      <c r="E5347" s="3" t="n">
        <v>3.4244153</v>
      </c>
      <c r="F5347" s="3" t="n">
        <v>164</v>
      </c>
      <c r="G5347" s="3" t="n">
        <v>164</v>
      </c>
      <c r="H5347" s="3" t="n">
        <v>22</v>
      </c>
      <c r="I5347" s="3" t="n">
        <v>22</v>
      </c>
      <c r="J5347" s="3" t="n">
        <v>190</v>
      </c>
      <c r="K5347" s="3" t="n">
        <v>190</v>
      </c>
      <c r="L5347" s="3" t="n">
        <v>22</v>
      </c>
      <c r="M5347" s="3" t="n">
        <v>22</v>
      </c>
      <c r="N5347" s="3" t="n">
        <v>18</v>
      </c>
      <c r="O5347" s="3" t="n">
        <v>-1</v>
      </c>
      <c r="P5347" s="3" t="n">
        <v>8.7</v>
      </c>
      <c r="Q5347" s="3" t="n">
        <v>24.2</v>
      </c>
      <c r="R5347" s="3" t="s">
        <v>15655</v>
      </c>
      <c r="S5347" s="4" t="n">
        <v>45747.1258449074</v>
      </c>
      <c r="T5347" s="3" t="s">
        <v>29</v>
      </c>
      <c r="U5347" s="3" t="s">
        <v>29</v>
      </c>
      <c r="V5347" s="3" t="n">
        <v>1</v>
      </c>
      <c r="W5347" s="3" t="n">
        <v>0</v>
      </c>
      <c r="X5347" s="3" t="n">
        <v>0</v>
      </c>
      <c r="Y5347" s="3" t="s">
        <v>30</v>
      </c>
      <c r="Z5347" s="3" t="s">
        <v>30</v>
      </c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  <c r="AZ5347" s="3"/>
      <c r="BA5347" s="3"/>
      <c r="BB5347" s="3"/>
      <c r="BC5347" s="3"/>
      <c r="BD5347" s="3"/>
      <c r="BE5347" s="3"/>
      <c r="BF5347" s="3"/>
      <c r="BG5347" s="3"/>
      <c r="BH5347" s="3"/>
      <c r="BI5347" s="3"/>
      <c r="BJ5347" s="3"/>
    </row>
    <row r="5348" customFormat="false" ht="15.75" hidden="false" customHeight="false" outlineLevel="0" collapsed="false">
      <c r="A5348" s="3" t="n">
        <v>5347</v>
      </c>
      <c r="B5348" s="3" t="s">
        <v>15656</v>
      </c>
      <c r="C5348" s="3" t="s">
        <v>15657</v>
      </c>
      <c r="D5348" s="3" t="n">
        <v>1</v>
      </c>
      <c r="E5348" s="3" t="n">
        <v>2.5641214</v>
      </c>
      <c r="F5348" s="3" t="n">
        <v>118</v>
      </c>
      <c r="G5348" s="3" t="n">
        <v>118</v>
      </c>
      <c r="H5348" s="3" t="n">
        <v>20</v>
      </c>
      <c r="I5348" s="3" t="n">
        <v>20</v>
      </c>
      <c r="J5348" s="3" t="n">
        <v>135</v>
      </c>
      <c r="K5348" s="3" t="n">
        <v>135</v>
      </c>
      <c r="L5348" s="3" t="n">
        <v>19</v>
      </c>
      <c r="M5348" s="3" t="n">
        <v>19</v>
      </c>
      <c r="N5348" s="3" t="n">
        <v>18</v>
      </c>
      <c r="O5348" s="3" t="n">
        <v>-1</v>
      </c>
      <c r="P5348" s="3" t="n">
        <v>8.7</v>
      </c>
      <c r="Q5348" s="3" t="n">
        <v>24.2</v>
      </c>
      <c r="R5348" s="3" t="s">
        <v>15658</v>
      </c>
      <c r="S5348" s="4" t="n">
        <v>45747.1259606482</v>
      </c>
      <c r="T5348" s="3" t="s">
        <v>29</v>
      </c>
      <c r="U5348" s="3" t="s">
        <v>29</v>
      </c>
      <c r="V5348" s="3" t="n">
        <v>1</v>
      </c>
      <c r="W5348" s="3" t="n">
        <v>0</v>
      </c>
      <c r="X5348" s="3" t="n">
        <v>0</v>
      </c>
      <c r="Y5348" s="3" t="s">
        <v>30</v>
      </c>
      <c r="Z5348" s="3" t="s">
        <v>30</v>
      </c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  <c r="AZ5348" s="3"/>
      <c r="BA5348" s="3"/>
      <c r="BB5348" s="3"/>
      <c r="BC5348" s="3"/>
      <c r="BD5348" s="3"/>
      <c r="BE5348" s="3"/>
      <c r="BF5348" s="3"/>
      <c r="BG5348" s="3"/>
      <c r="BH5348" s="3"/>
      <c r="BI5348" s="3"/>
      <c r="BJ5348" s="3"/>
    </row>
    <row r="5349" customFormat="false" ht="15.75" hidden="false" customHeight="false" outlineLevel="0" collapsed="false">
      <c r="A5349" s="3" t="n">
        <v>5348</v>
      </c>
      <c r="B5349" s="3" t="s">
        <v>15659</v>
      </c>
      <c r="C5349" s="3" t="s">
        <v>15660</v>
      </c>
      <c r="D5349" s="3" t="n">
        <v>1</v>
      </c>
      <c r="E5349" s="3" t="n">
        <v>0.6538023</v>
      </c>
      <c r="F5349" s="3" t="n">
        <v>44</v>
      </c>
      <c r="G5349" s="3" t="n">
        <v>44</v>
      </c>
      <c r="H5349" s="3" t="n">
        <v>9</v>
      </c>
      <c r="I5349" s="3" t="n">
        <v>9</v>
      </c>
      <c r="J5349" s="3" t="n">
        <v>39</v>
      </c>
      <c r="K5349" s="3" t="n">
        <v>39</v>
      </c>
      <c r="L5349" s="3" t="n">
        <v>12</v>
      </c>
      <c r="M5349" s="3" t="n">
        <v>12</v>
      </c>
      <c r="N5349" s="3" t="n">
        <v>-1</v>
      </c>
      <c r="O5349" s="3" t="n">
        <v>-1</v>
      </c>
      <c r="P5349" s="3" t="n">
        <v>8.7</v>
      </c>
      <c r="Q5349" s="3" t="n">
        <v>24.2</v>
      </c>
      <c r="R5349" s="3" t="s">
        <v>15661</v>
      </c>
      <c r="S5349" s="4" t="n">
        <v>45747.1260069445</v>
      </c>
      <c r="T5349" s="3" t="s">
        <v>29</v>
      </c>
      <c r="U5349" s="3" t="s">
        <v>29</v>
      </c>
      <c r="V5349" s="3" t="n">
        <v>0</v>
      </c>
      <c r="W5349" s="3" t="n">
        <v>0</v>
      </c>
      <c r="X5349" s="3" t="n">
        <v>0</v>
      </c>
      <c r="Y5349" s="3" t="s">
        <v>30</v>
      </c>
      <c r="Z5349" s="3" t="s">
        <v>30</v>
      </c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  <c r="AZ5349" s="3"/>
      <c r="BA5349" s="3"/>
      <c r="BB5349" s="3"/>
      <c r="BC5349" s="3"/>
      <c r="BD5349" s="3"/>
      <c r="BE5349" s="3"/>
      <c r="BF5349" s="3"/>
      <c r="BG5349" s="3"/>
      <c r="BH5349" s="3"/>
      <c r="BI5349" s="3"/>
      <c r="BJ5349" s="3"/>
    </row>
    <row r="5350" customFormat="false" ht="15.75" hidden="false" customHeight="false" outlineLevel="0" collapsed="false">
      <c r="A5350" s="3" t="n">
        <v>5349</v>
      </c>
      <c r="B5350" s="3" t="s">
        <v>15662</v>
      </c>
      <c r="C5350" s="3" t="s">
        <v>15663</v>
      </c>
      <c r="D5350" s="3" t="n">
        <v>1</v>
      </c>
      <c r="E5350" s="3" t="n">
        <v>17.018164</v>
      </c>
      <c r="F5350" s="3" t="n">
        <v>189</v>
      </c>
      <c r="G5350" s="3" t="n">
        <v>189</v>
      </c>
      <c r="H5350" s="3" t="n">
        <v>24</v>
      </c>
      <c r="I5350" s="3" t="n">
        <v>24</v>
      </c>
      <c r="J5350" s="3" t="n">
        <v>267</v>
      </c>
      <c r="K5350" s="3" t="n">
        <v>267</v>
      </c>
      <c r="L5350" s="3" t="n">
        <v>16</v>
      </c>
      <c r="M5350" s="3" t="n">
        <v>16</v>
      </c>
      <c r="N5350" s="3" t="n">
        <v>-1</v>
      </c>
      <c r="O5350" s="3" t="n">
        <v>-1</v>
      </c>
      <c r="P5350" s="3" t="n">
        <v>8.9</v>
      </c>
      <c r="Q5350" s="3" t="n">
        <v>24.2</v>
      </c>
      <c r="R5350" s="3" t="s">
        <v>15664</v>
      </c>
      <c r="S5350" s="4" t="n">
        <v>45747.1265162037</v>
      </c>
      <c r="T5350" s="3" t="s">
        <v>65</v>
      </c>
      <c r="U5350" s="3" t="s">
        <v>65</v>
      </c>
      <c r="V5350" s="3" t="n">
        <v>0</v>
      </c>
      <c r="W5350" s="3" t="n">
        <v>0</v>
      </c>
      <c r="X5350" s="3" t="n">
        <v>0</v>
      </c>
      <c r="Y5350" s="3" t="s">
        <v>30</v>
      </c>
      <c r="Z5350" s="3" t="s">
        <v>30</v>
      </c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3"/>
      <c r="BB5350" s="3"/>
      <c r="BC5350" s="3"/>
      <c r="BD5350" s="3"/>
      <c r="BE5350" s="3"/>
      <c r="BF5350" s="3"/>
      <c r="BG5350" s="3"/>
      <c r="BH5350" s="3"/>
      <c r="BI5350" s="3"/>
      <c r="BJ5350" s="3"/>
    </row>
    <row r="5351" customFormat="false" ht="15.75" hidden="false" customHeight="false" outlineLevel="0" collapsed="false">
      <c r="A5351" s="3" t="n">
        <v>5350</v>
      </c>
      <c r="B5351" s="3" t="s">
        <v>15665</v>
      </c>
      <c r="C5351" s="3" t="s">
        <v>15666</v>
      </c>
      <c r="D5351" s="3" t="n">
        <v>1</v>
      </c>
      <c r="E5351" s="3" t="n">
        <v>13.8207891</v>
      </c>
      <c r="F5351" s="3" t="n">
        <v>83</v>
      </c>
      <c r="G5351" s="3" t="n">
        <v>83</v>
      </c>
      <c r="H5351" s="3" t="n">
        <v>18</v>
      </c>
      <c r="I5351" s="3" t="n">
        <v>18</v>
      </c>
      <c r="J5351" s="3" t="n">
        <v>112</v>
      </c>
      <c r="K5351" s="3" t="n">
        <v>112</v>
      </c>
      <c r="L5351" s="3" t="n">
        <v>7</v>
      </c>
      <c r="M5351" s="3" t="n">
        <v>7</v>
      </c>
      <c r="N5351" s="3" t="n">
        <v>-1</v>
      </c>
      <c r="O5351" s="3" t="n">
        <v>-1</v>
      </c>
      <c r="P5351" s="3" t="n">
        <v>8.8</v>
      </c>
      <c r="Q5351" s="3" t="n">
        <v>24.2</v>
      </c>
      <c r="R5351" s="3" t="s">
        <v>15667</v>
      </c>
      <c r="S5351" s="4" t="n">
        <v>45747.1269791667</v>
      </c>
      <c r="T5351" s="3" t="s">
        <v>65</v>
      </c>
      <c r="U5351" s="3" t="s">
        <v>65</v>
      </c>
      <c r="V5351" s="3" t="n">
        <v>0</v>
      </c>
      <c r="W5351" s="3" t="n">
        <v>0</v>
      </c>
      <c r="X5351" s="3" t="n">
        <v>0</v>
      </c>
      <c r="Y5351" s="3" t="s">
        <v>30</v>
      </c>
      <c r="Z5351" s="3" t="s">
        <v>30</v>
      </c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/>
      <c r="AZ5351" s="3"/>
      <c r="BA5351" s="3"/>
      <c r="BB5351" s="3"/>
      <c r="BC5351" s="3"/>
      <c r="BD5351" s="3"/>
      <c r="BE5351" s="3"/>
      <c r="BF5351" s="3"/>
      <c r="BG5351" s="3"/>
      <c r="BH5351" s="3"/>
      <c r="BI5351" s="3"/>
      <c r="BJ5351" s="3"/>
    </row>
    <row r="5352" customFormat="false" ht="15.75" hidden="false" customHeight="false" outlineLevel="0" collapsed="false">
      <c r="A5352" s="3" t="n">
        <v>5351</v>
      </c>
      <c r="B5352" s="3" t="s">
        <v>15668</v>
      </c>
      <c r="C5352" s="3" t="s">
        <v>15669</v>
      </c>
      <c r="D5352" s="3" t="n">
        <v>1</v>
      </c>
      <c r="E5352" s="3" t="n">
        <v>0.0933897</v>
      </c>
      <c r="F5352" s="3" t="n">
        <v>4</v>
      </c>
      <c r="G5352" s="3" t="n">
        <v>4</v>
      </c>
      <c r="H5352" s="3" t="n">
        <v>3</v>
      </c>
      <c r="I5352" s="3" t="n">
        <v>3</v>
      </c>
      <c r="J5352" s="3" t="n">
        <v>1</v>
      </c>
      <c r="K5352" s="3" t="n">
        <v>1</v>
      </c>
      <c r="L5352" s="3" t="n">
        <v>1</v>
      </c>
      <c r="M5352" s="3" t="n">
        <v>1</v>
      </c>
      <c r="N5352" s="3" t="n">
        <v>-1</v>
      </c>
      <c r="O5352" s="3" t="n">
        <v>-1</v>
      </c>
      <c r="P5352" s="3" t="n">
        <v>7.3</v>
      </c>
      <c r="Q5352" s="3" t="n">
        <v>24.2</v>
      </c>
      <c r="R5352" s="3" t="s">
        <v>15670</v>
      </c>
      <c r="S5352" s="4" t="n">
        <v>45747.127025463</v>
      </c>
      <c r="T5352" s="3" t="s">
        <v>65</v>
      </c>
      <c r="U5352" s="3" t="s">
        <v>65</v>
      </c>
      <c r="V5352" s="3" t="n">
        <v>0</v>
      </c>
      <c r="W5352" s="3" t="n">
        <v>0</v>
      </c>
      <c r="X5352" s="3" t="n">
        <v>0</v>
      </c>
      <c r="Y5352" s="3" t="s">
        <v>30</v>
      </c>
      <c r="Z5352" s="3" t="s">
        <v>30</v>
      </c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  <c r="AZ5352" s="3"/>
      <c r="BA5352" s="3"/>
      <c r="BB5352" s="3"/>
      <c r="BC5352" s="3"/>
      <c r="BD5352" s="3"/>
      <c r="BE5352" s="3"/>
      <c r="BF5352" s="3"/>
      <c r="BG5352" s="3"/>
      <c r="BH5352" s="3"/>
      <c r="BI5352" s="3"/>
      <c r="BJ5352" s="3"/>
    </row>
    <row r="5353" customFormat="false" ht="15.75" hidden="false" customHeight="false" outlineLevel="0" collapsed="false">
      <c r="A5353" s="3" t="n">
        <v>5352</v>
      </c>
      <c r="B5353" s="3" t="s">
        <v>15671</v>
      </c>
      <c r="C5353" s="3" t="s">
        <v>15672</v>
      </c>
      <c r="D5353" s="3" t="n">
        <v>1</v>
      </c>
      <c r="E5353" s="3" t="n">
        <v>1.1354672</v>
      </c>
      <c r="F5353" s="3" t="n">
        <v>6</v>
      </c>
      <c r="G5353" s="3" t="n">
        <v>6</v>
      </c>
      <c r="H5353" s="3" t="n">
        <v>4</v>
      </c>
      <c r="I5353" s="3" t="n">
        <v>4</v>
      </c>
      <c r="J5353" s="3" t="n">
        <v>3</v>
      </c>
      <c r="K5353" s="3" t="n">
        <v>3</v>
      </c>
      <c r="L5353" s="3" t="n">
        <v>0</v>
      </c>
      <c r="M5353" s="3" t="n">
        <v>0</v>
      </c>
      <c r="N5353" s="3" t="n">
        <v>-1</v>
      </c>
      <c r="O5353" s="3" t="n">
        <v>-1</v>
      </c>
      <c r="P5353" s="3" t="n">
        <v>7.3</v>
      </c>
      <c r="Q5353" s="3" t="n">
        <v>24.2</v>
      </c>
      <c r="R5353" s="3" t="s">
        <v>15673</v>
      </c>
      <c r="S5353" s="4" t="n">
        <v>45747.1270601852</v>
      </c>
      <c r="T5353" s="3" t="s">
        <v>65</v>
      </c>
      <c r="U5353" s="3" t="s">
        <v>65</v>
      </c>
      <c r="V5353" s="3" t="n">
        <v>0</v>
      </c>
      <c r="W5353" s="3" t="n">
        <v>0</v>
      </c>
      <c r="X5353" s="3" t="n">
        <v>0</v>
      </c>
      <c r="Y5353" s="3" t="s">
        <v>30</v>
      </c>
      <c r="Z5353" s="3" t="s">
        <v>30</v>
      </c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  <c r="AZ5353" s="3"/>
      <c r="BA5353" s="3"/>
      <c r="BB5353" s="3"/>
      <c r="BC5353" s="3"/>
      <c r="BD5353" s="3"/>
      <c r="BE5353" s="3"/>
      <c r="BF5353" s="3"/>
      <c r="BG5353" s="3"/>
      <c r="BH5353" s="3"/>
      <c r="BI5353" s="3"/>
      <c r="BJ5353" s="3"/>
    </row>
    <row r="5354" customFormat="false" ht="15.75" hidden="false" customHeight="false" outlineLevel="0" collapsed="false">
      <c r="A5354" s="3" t="n">
        <v>5353</v>
      </c>
      <c r="B5354" s="3" t="s">
        <v>15674</v>
      </c>
      <c r="C5354" s="3" t="s">
        <v>15675</v>
      </c>
      <c r="D5354" s="3" t="n">
        <v>1</v>
      </c>
      <c r="E5354" s="3" t="n">
        <v>2.641137</v>
      </c>
      <c r="F5354" s="3" t="n">
        <v>154</v>
      </c>
      <c r="G5354" s="3" t="n">
        <v>154</v>
      </c>
      <c r="H5354" s="3" t="n">
        <v>26</v>
      </c>
      <c r="I5354" s="3" t="n">
        <v>26</v>
      </c>
      <c r="J5354" s="3" t="n">
        <v>153</v>
      </c>
      <c r="K5354" s="3" t="n">
        <v>153</v>
      </c>
      <c r="L5354" s="3" t="n">
        <v>38</v>
      </c>
      <c r="M5354" s="3" t="n">
        <v>38</v>
      </c>
      <c r="N5354" s="3" t="n">
        <v>-1</v>
      </c>
      <c r="O5354" s="3" t="n">
        <v>-1</v>
      </c>
      <c r="P5354" s="3" t="n">
        <v>7.5</v>
      </c>
      <c r="Q5354" s="3" t="n">
        <v>24.2</v>
      </c>
      <c r="R5354" s="3" t="s">
        <v>15676</v>
      </c>
      <c r="S5354" s="4" t="n">
        <v>45747.8481481482</v>
      </c>
      <c r="T5354" s="3" t="s">
        <v>65</v>
      </c>
      <c r="U5354" s="3" t="s">
        <v>65</v>
      </c>
      <c r="V5354" s="3" t="n">
        <v>0</v>
      </c>
      <c r="W5354" s="3" t="n">
        <v>0</v>
      </c>
      <c r="X5354" s="3" t="n">
        <v>0</v>
      </c>
      <c r="Y5354" s="3" t="s">
        <v>30</v>
      </c>
      <c r="Z5354" s="3" t="s">
        <v>30</v>
      </c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  <c r="AZ5354" s="3"/>
      <c r="BA5354" s="3"/>
      <c r="BB5354" s="3"/>
      <c r="BC5354" s="3"/>
      <c r="BD5354" s="3"/>
      <c r="BE5354" s="3"/>
      <c r="BF5354" s="3"/>
      <c r="BG5354" s="3"/>
      <c r="BH5354" s="3"/>
      <c r="BI5354" s="3"/>
      <c r="BJ5354" s="3"/>
    </row>
    <row r="5355" customFormat="false" ht="15.75" hidden="false" customHeight="false" outlineLevel="0" collapsed="false">
      <c r="A5355" s="3" t="n">
        <v>5354</v>
      </c>
      <c r="B5355" s="3" t="s">
        <v>15677</v>
      </c>
      <c r="C5355" s="3" t="s">
        <v>15678</v>
      </c>
      <c r="D5355" s="3" t="n">
        <v>1</v>
      </c>
      <c r="E5355" s="3" t="n">
        <v>0.4582494</v>
      </c>
      <c r="F5355" s="3" t="n">
        <v>56</v>
      </c>
      <c r="G5355" s="3" t="n">
        <v>56</v>
      </c>
      <c r="H5355" s="3" t="n">
        <v>3</v>
      </c>
      <c r="I5355" s="3" t="n">
        <v>3</v>
      </c>
      <c r="J5355" s="3" t="n">
        <v>27</v>
      </c>
      <c r="K5355" s="3" t="n">
        <v>27</v>
      </c>
      <c r="L5355" s="3" t="n">
        <v>8</v>
      </c>
      <c r="M5355" s="3" t="n">
        <v>8</v>
      </c>
      <c r="N5355" s="3" t="n">
        <v>-1</v>
      </c>
      <c r="O5355" s="3" t="n">
        <v>-1</v>
      </c>
      <c r="P5355" s="3" t="n">
        <v>7.8</v>
      </c>
      <c r="Q5355" s="3" t="n">
        <v>24.2</v>
      </c>
      <c r="R5355" s="3" t="s">
        <v>15679</v>
      </c>
      <c r="S5355" s="4" t="n">
        <v>45747.1273032407</v>
      </c>
      <c r="T5355" s="3" t="s">
        <v>65</v>
      </c>
      <c r="U5355" s="3" t="s">
        <v>65</v>
      </c>
      <c r="V5355" s="3" t="n">
        <v>0</v>
      </c>
      <c r="W5355" s="3" t="n">
        <v>0</v>
      </c>
      <c r="X5355" s="3" t="n">
        <v>0</v>
      </c>
      <c r="Y5355" s="3" t="s">
        <v>30</v>
      </c>
      <c r="Z5355" s="3" t="s">
        <v>30</v>
      </c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  <c r="AZ5355" s="3"/>
      <c r="BA5355" s="3"/>
      <c r="BB5355" s="3"/>
      <c r="BC5355" s="3"/>
      <c r="BD5355" s="3"/>
      <c r="BE5355" s="3"/>
      <c r="BF5355" s="3"/>
      <c r="BG5355" s="3"/>
      <c r="BH5355" s="3"/>
      <c r="BI5355" s="3"/>
      <c r="BJ5355" s="3"/>
    </row>
    <row r="5356" customFormat="false" ht="15.75" hidden="false" customHeight="false" outlineLevel="0" collapsed="false">
      <c r="A5356" s="3" t="n">
        <v>5355</v>
      </c>
      <c r="B5356" s="3" t="s">
        <v>15680</v>
      </c>
      <c r="C5356" s="3" t="s">
        <v>15681</v>
      </c>
      <c r="D5356" s="3" t="n">
        <v>1</v>
      </c>
      <c r="E5356" s="3" t="n">
        <v>0.323087</v>
      </c>
      <c r="F5356" s="3" t="n">
        <v>23</v>
      </c>
      <c r="G5356" s="3" t="n">
        <v>23</v>
      </c>
      <c r="H5356" s="3" t="n">
        <v>11</v>
      </c>
      <c r="I5356" s="3" t="n">
        <v>11</v>
      </c>
      <c r="J5356" s="3" t="n">
        <v>27</v>
      </c>
      <c r="K5356" s="3" t="n">
        <v>27</v>
      </c>
      <c r="L5356" s="3" t="n">
        <v>1</v>
      </c>
      <c r="M5356" s="3" t="n">
        <v>1</v>
      </c>
      <c r="N5356" s="3" t="n">
        <v>-1</v>
      </c>
      <c r="O5356" s="3" t="n">
        <v>-1</v>
      </c>
      <c r="P5356" s="3" t="n">
        <v>8.2</v>
      </c>
      <c r="Q5356" s="3" t="n">
        <v>24.2</v>
      </c>
      <c r="R5356" s="3" t="s">
        <v>15682</v>
      </c>
      <c r="S5356" s="4" t="n">
        <v>45747.127337963</v>
      </c>
      <c r="T5356" s="3" t="s">
        <v>246</v>
      </c>
      <c r="U5356" s="3" t="s">
        <v>246</v>
      </c>
      <c r="V5356" s="3" t="n">
        <v>0</v>
      </c>
      <c r="W5356" s="3" t="n">
        <v>0</v>
      </c>
      <c r="X5356" s="3" t="n">
        <v>0</v>
      </c>
      <c r="Y5356" s="3" t="s">
        <v>30</v>
      </c>
      <c r="Z5356" s="3" t="s">
        <v>30</v>
      </c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  <c r="AZ5356" s="3"/>
      <c r="BA5356" s="3"/>
      <c r="BB5356" s="3"/>
      <c r="BC5356" s="3"/>
      <c r="BD5356" s="3"/>
      <c r="BE5356" s="3"/>
      <c r="BF5356" s="3"/>
      <c r="BG5356" s="3"/>
      <c r="BH5356" s="3"/>
      <c r="BI5356" s="3"/>
      <c r="BJ5356" s="3"/>
    </row>
    <row r="5357" customFormat="false" ht="15.75" hidden="false" customHeight="false" outlineLevel="0" collapsed="false">
      <c r="A5357" s="3" t="n">
        <v>5356</v>
      </c>
      <c r="B5357" s="3" t="s">
        <v>15683</v>
      </c>
      <c r="C5357" s="3" t="s">
        <v>15684</v>
      </c>
      <c r="D5357" s="3" t="n">
        <v>1</v>
      </c>
      <c r="E5357" s="3" t="n">
        <v>0.4789719</v>
      </c>
      <c r="F5357" s="3" t="n">
        <v>49</v>
      </c>
      <c r="G5357" s="3" t="n">
        <v>49</v>
      </c>
      <c r="H5357" s="3" t="n">
        <v>16</v>
      </c>
      <c r="I5357" s="3" t="n">
        <v>16</v>
      </c>
      <c r="J5357" s="3" t="n">
        <v>63</v>
      </c>
      <c r="K5357" s="3" t="n">
        <v>63</v>
      </c>
      <c r="L5357" s="3" t="n">
        <v>3</v>
      </c>
      <c r="M5357" s="3" t="n">
        <v>3</v>
      </c>
      <c r="N5357" s="3" t="n">
        <v>-1</v>
      </c>
      <c r="O5357" s="3" t="n">
        <v>-1</v>
      </c>
      <c r="P5357" s="3" t="n">
        <v>8.2</v>
      </c>
      <c r="Q5357" s="3" t="n">
        <v>24.2</v>
      </c>
      <c r="R5357" s="3" t="s">
        <v>15685</v>
      </c>
      <c r="S5357" s="4" t="n">
        <v>45747.1273611111</v>
      </c>
      <c r="T5357" s="3" t="s">
        <v>246</v>
      </c>
      <c r="U5357" s="3" t="s">
        <v>246</v>
      </c>
      <c r="V5357" s="3" t="n">
        <v>0</v>
      </c>
      <c r="W5357" s="3" t="n">
        <v>0</v>
      </c>
      <c r="X5357" s="3" t="n">
        <v>0</v>
      </c>
      <c r="Y5357" s="3" t="s">
        <v>30</v>
      </c>
      <c r="Z5357" s="3" t="s">
        <v>30</v>
      </c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  <c r="AZ5357" s="3"/>
      <c r="BA5357" s="3"/>
      <c r="BB5357" s="3"/>
      <c r="BC5357" s="3"/>
      <c r="BD5357" s="3"/>
      <c r="BE5357" s="3"/>
      <c r="BF5357" s="3"/>
      <c r="BG5357" s="3"/>
      <c r="BH5357" s="3"/>
      <c r="BI5357" s="3"/>
      <c r="BJ5357" s="3"/>
    </row>
    <row r="5358" customFormat="false" ht="15.75" hidden="false" customHeight="false" outlineLevel="0" collapsed="false">
      <c r="A5358" s="3" t="n">
        <v>5357</v>
      </c>
      <c r="B5358" s="3" t="s">
        <v>15686</v>
      </c>
      <c r="C5358" s="3" t="s">
        <v>15687</v>
      </c>
      <c r="D5358" s="3" t="n">
        <v>1</v>
      </c>
      <c r="E5358" s="3" t="n">
        <v>0.1046037</v>
      </c>
      <c r="F5358" s="3" t="n">
        <v>9</v>
      </c>
      <c r="G5358" s="3" t="n">
        <v>9</v>
      </c>
      <c r="H5358" s="3" t="n">
        <v>5</v>
      </c>
      <c r="I5358" s="3" t="n">
        <v>5</v>
      </c>
      <c r="J5358" s="3" t="n">
        <v>10</v>
      </c>
      <c r="K5358" s="3" t="n">
        <v>10</v>
      </c>
      <c r="L5358" s="3" t="n">
        <v>0</v>
      </c>
      <c r="M5358" s="3" t="n">
        <v>0</v>
      </c>
      <c r="N5358" s="3" t="n">
        <v>-1</v>
      </c>
      <c r="O5358" s="3" t="n">
        <v>-1</v>
      </c>
      <c r="P5358" s="3" t="n">
        <v>8.2</v>
      </c>
      <c r="Q5358" s="3" t="n">
        <v>24.2</v>
      </c>
      <c r="R5358" s="3" t="s">
        <v>15688</v>
      </c>
      <c r="S5358" s="4" t="n">
        <v>45747.1273842593</v>
      </c>
      <c r="T5358" s="3" t="s">
        <v>246</v>
      </c>
      <c r="U5358" s="3" t="s">
        <v>246</v>
      </c>
      <c r="V5358" s="3" t="n">
        <v>0</v>
      </c>
      <c r="W5358" s="3" t="n">
        <v>0</v>
      </c>
      <c r="X5358" s="3" t="n">
        <v>0</v>
      </c>
      <c r="Y5358" s="3" t="s">
        <v>30</v>
      </c>
      <c r="Z5358" s="3" t="s">
        <v>30</v>
      </c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  <c r="AZ5358" s="3"/>
      <c r="BA5358" s="3"/>
      <c r="BB5358" s="3"/>
      <c r="BC5358" s="3"/>
      <c r="BD5358" s="3"/>
      <c r="BE5358" s="3"/>
      <c r="BF5358" s="3"/>
      <c r="BG5358" s="3"/>
      <c r="BH5358" s="3"/>
      <c r="BI5358" s="3"/>
      <c r="BJ5358" s="3"/>
    </row>
    <row r="5359" customFormat="false" ht="15.75" hidden="false" customHeight="false" outlineLevel="0" collapsed="false">
      <c r="A5359" s="3" t="n">
        <v>5358</v>
      </c>
      <c r="B5359" s="3" t="s">
        <v>15689</v>
      </c>
      <c r="C5359" s="3" t="s">
        <v>15690</v>
      </c>
      <c r="D5359" s="3" t="n">
        <v>1</v>
      </c>
      <c r="E5359" s="3" t="n">
        <v>0.3715273</v>
      </c>
      <c r="F5359" s="3" t="n">
        <v>13</v>
      </c>
      <c r="G5359" s="3" t="n">
        <v>13</v>
      </c>
      <c r="H5359" s="3" t="n">
        <v>4</v>
      </c>
      <c r="I5359" s="3" t="n">
        <v>4</v>
      </c>
      <c r="J5359" s="3" t="n">
        <v>6</v>
      </c>
      <c r="K5359" s="3" t="n">
        <v>6</v>
      </c>
      <c r="L5359" s="3" t="n">
        <v>5</v>
      </c>
      <c r="M5359" s="3" t="n">
        <v>5</v>
      </c>
      <c r="N5359" s="3" t="n">
        <v>-1</v>
      </c>
      <c r="O5359" s="3" t="n">
        <v>-1</v>
      </c>
      <c r="P5359" s="3" t="n">
        <v>8.6</v>
      </c>
      <c r="Q5359" s="3" t="n">
        <v>24.2</v>
      </c>
      <c r="R5359" s="3" t="s">
        <v>15691</v>
      </c>
      <c r="S5359" s="4" t="n">
        <v>45747.1274074074</v>
      </c>
      <c r="T5359" s="3" t="s">
        <v>232</v>
      </c>
      <c r="U5359" s="3" t="s">
        <v>232</v>
      </c>
      <c r="V5359" s="3" t="n">
        <v>0</v>
      </c>
      <c r="W5359" s="3" t="n">
        <v>0</v>
      </c>
      <c r="X5359" s="3" t="n">
        <v>0</v>
      </c>
      <c r="Y5359" s="3" t="s">
        <v>30</v>
      </c>
      <c r="Z5359" s="3" t="s">
        <v>30</v>
      </c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  <c r="AZ5359" s="3"/>
      <c r="BA5359" s="3"/>
      <c r="BB5359" s="3"/>
      <c r="BC5359" s="3"/>
      <c r="BD5359" s="3"/>
      <c r="BE5359" s="3"/>
      <c r="BF5359" s="3"/>
      <c r="BG5359" s="3"/>
      <c r="BH5359" s="3"/>
      <c r="BI5359" s="3"/>
      <c r="BJ5359" s="3"/>
    </row>
    <row r="5360" customFormat="false" ht="15.75" hidden="false" customHeight="false" outlineLevel="0" collapsed="false">
      <c r="A5360" s="3" t="n">
        <v>5359</v>
      </c>
      <c r="B5360" s="3" t="s">
        <v>15692</v>
      </c>
      <c r="C5360" s="3" t="s">
        <v>15693</v>
      </c>
      <c r="D5360" s="3" t="n">
        <v>1</v>
      </c>
      <c r="E5360" s="3" t="n">
        <v>1.6140037</v>
      </c>
      <c r="F5360" s="3" t="n">
        <v>78</v>
      </c>
      <c r="G5360" s="3" t="n">
        <v>78</v>
      </c>
      <c r="H5360" s="3" t="n">
        <v>17</v>
      </c>
      <c r="I5360" s="3" t="n">
        <v>17</v>
      </c>
      <c r="J5360" s="3" t="n">
        <v>80</v>
      </c>
      <c r="K5360" s="3" t="n">
        <v>80</v>
      </c>
      <c r="L5360" s="3" t="n">
        <v>2</v>
      </c>
      <c r="M5360" s="3" t="n">
        <v>2</v>
      </c>
      <c r="N5360" s="3" t="n">
        <v>0</v>
      </c>
      <c r="O5360" s="3" t="n">
        <v>0</v>
      </c>
      <c r="P5360" s="3" t="n">
        <v>7.5</v>
      </c>
      <c r="Q5360" s="3" t="n">
        <v>24.2</v>
      </c>
      <c r="R5360" s="3" t="s">
        <v>15694</v>
      </c>
      <c r="S5360" s="4" t="n">
        <v>45747.1274652778</v>
      </c>
      <c r="T5360" s="3" t="s">
        <v>65</v>
      </c>
      <c r="U5360" s="3" t="s">
        <v>65</v>
      </c>
      <c r="V5360" s="3" t="n">
        <v>1</v>
      </c>
      <c r="W5360" s="3" t="n">
        <v>1</v>
      </c>
      <c r="X5360" s="3" t="n">
        <v>0</v>
      </c>
      <c r="Y5360" s="3" t="s">
        <v>30</v>
      </c>
      <c r="Z5360" s="3" t="s">
        <v>30</v>
      </c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3"/>
      <c r="BB5360" s="3"/>
      <c r="BC5360" s="3"/>
      <c r="BD5360" s="3"/>
      <c r="BE5360" s="3"/>
      <c r="BF5360" s="3"/>
      <c r="BG5360" s="3"/>
      <c r="BH5360" s="3"/>
      <c r="BI5360" s="3"/>
      <c r="BJ5360" s="3"/>
    </row>
    <row r="5361" customFormat="false" ht="15.75" hidden="false" customHeight="false" outlineLevel="0" collapsed="false">
      <c r="A5361" s="3" t="n">
        <v>5360</v>
      </c>
      <c r="B5361" s="3" t="s">
        <v>15695</v>
      </c>
      <c r="C5361" s="3" t="s">
        <v>15696</v>
      </c>
      <c r="D5361" s="3" t="n">
        <v>1</v>
      </c>
      <c r="E5361" s="3" t="n">
        <v>1.1192823</v>
      </c>
      <c r="F5361" s="3" t="n">
        <v>7</v>
      </c>
      <c r="G5361" s="3" t="n">
        <v>7</v>
      </c>
      <c r="H5361" s="3" t="n">
        <v>5</v>
      </c>
      <c r="I5361" s="3" t="n">
        <v>5</v>
      </c>
      <c r="J5361" s="3" t="n">
        <v>7</v>
      </c>
      <c r="K5361" s="3" t="n">
        <v>7</v>
      </c>
      <c r="L5361" s="3" t="n">
        <v>1</v>
      </c>
      <c r="M5361" s="3" t="n">
        <v>1</v>
      </c>
      <c r="N5361" s="3" t="n">
        <v>-1</v>
      </c>
      <c r="O5361" s="3" t="n">
        <v>-1</v>
      </c>
      <c r="P5361" s="3" t="n">
        <v>4</v>
      </c>
      <c r="Q5361" s="3" t="n">
        <v>24.2</v>
      </c>
      <c r="R5361" s="3" t="s">
        <v>15697</v>
      </c>
      <c r="S5361" s="4" t="n">
        <v>45747.1275231482</v>
      </c>
      <c r="T5361" s="3" t="s">
        <v>65</v>
      </c>
      <c r="U5361" s="3" t="s">
        <v>65</v>
      </c>
      <c r="V5361" s="3" t="n">
        <v>0</v>
      </c>
      <c r="W5361" s="3" t="n">
        <v>0</v>
      </c>
      <c r="X5361" s="3" t="n">
        <v>0</v>
      </c>
      <c r="Y5361" s="3" t="s">
        <v>30</v>
      </c>
      <c r="Z5361" s="3" t="s">
        <v>30</v>
      </c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  <c r="AZ5361" s="3"/>
      <c r="BA5361" s="3"/>
      <c r="BB5361" s="3"/>
      <c r="BC5361" s="3"/>
      <c r="BD5361" s="3"/>
      <c r="BE5361" s="3"/>
      <c r="BF5361" s="3"/>
      <c r="BG5361" s="3"/>
      <c r="BH5361" s="3"/>
      <c r="BI5361" s="3"/>
      <c r="BJ5361" s="3"/>
    </row>
    <row r="5362" customFormat="false" ht="15.75" hidden="false" customHeight="false" outlineLevel="0" collapsed="false">
      <c r="A5362" s="3" t="n">
        <v>5361</v>
      </c>
      <c r="B5362" s="3" t="s">
        <v>15698</v>
      </c>
      <c r="C5362" s="3" t="s">
        <v>15699</v>
      </c>
      <c r="D5362" s="3" t="n">
        <v>1</v>
      </c>
      <c r="E5362" s="3" t="n">
        <v>1.9141499</v>
      </c>
      <c r="F5362" s="3" t="n">
        <v>39</v>
      </c>
      <c r="G5362" s="3" t="n">
        <v>39</v>
      </c>
      <c r="H5362" s="3" t="n">
        <v>11</v>
      </c>
      <c r="I5362" s="3" t="n">
        <v>11</v>
      </c>
      <c r="J5362" s="3" t="n">
        <v>54</v>
      </c>
      <c r="K5362" s="3" t="n">
        <v>54</v>
      </c>
      <c r="L5362" s="3" t="n">
        <v>3</v>
      </c>
      <c r="M5362" s="3" t="n">
        <v>3</v>
      </c>
      <c r="N5362" s="3" t="n">
        <v>-1</v>
      </c>
      <c r="O5362" s="3" t="n">
        <v>0</v>
      </c>
      <c r="P5362" s="3" t="n">
        <v>8.3</v>
      </c>
      <c r="Q5362" s="3" t="n">
        <v>24.2</v>
      </c>
      <c r="R5362" s="3" t="s">
        <v>15700</v>
      </c>
      <c r="S5362" s="4" t="n">
        <v>45747.1275694444</v>
      </c>
      <c r="T5362" s="3" t="s">
        <v>65</v>
      </c>
      <c r="U5362" s="3" t="s">
        <v>65</v>
      </c>
      <c r="V5362" s="3" t="n">
        <v>0</v>
      </c>
      <c r="W5362" s="3" t="n">
        <v>1</v>
      </c>
      <c r="X5362" s="3" t="n">
        <v>0</v>
      </c>
      <c r="Y5362" s="3" t="s">
        <v>30</v>
      </c>
      <c r="Z5362" s="3" t="s">
        <v>30</v>
      </c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  <c r="AZ5362" s="3"/>
      <c r="BA5362" s="3"/>
      <c r="BB5362" s="3"/>
      <c r="BC5362" s="3"/>
      <c r="BD5362" s="3"/>
      <c r="BE5362" s="3"/>
      <c r="BF5362" s="3"/>
      <c r="BG5362" s="3"/>
      <c r="BH5362" s="3"/>
      <c r="BI5362" s="3"/>
      <c r="BJ5362" s="3"/>
    </row>
    <row r="5363" customFormat="false" ht="15.75" hidden="false" customHeight="false" outlineLevel="0" collapsed="false">
      <c r="A5363" s="3" t="n">
        <v>5362</v>
      </c>
      <c r="B5363" s="3" t="s">
        <v>15701</v>
      </c>
      <c r="C5363" s="3" t="s">
        <v>15702</v>
      </c>
      <c r="D5363" s="3" t="n">
        <v>1</v>
      </c>
      <c r="E5363" s="3" t="n">
        <v>0.1827488</v>
      </c>
      <c r="F5363" s="3" t="n">
        <v>18</v>
      </c>
      <c r="G5363" s="3" t="n">
        <v>18</v>
      </c>
      <c r="H5363" s="3" t="n">
        <v>7</v>
      </c>
      <c r="I5363" s="3" t="n">
        <v>7</v>
      </c>
      <c r="J5363" s="3" t="n">
        <v>32</v>
      </c>
      <c r="K5363" s="3" t="n">
        <v>32</v>
      </c>
      <c r="L5363" s="3" t="n">
        <v>0</v>
      </c>
      <c r="M5363" s="3" t="n">
        <v>0</v>
      </c>
      <c r="N5363" s="3" t="n">
        <v>-1</v>
      </c>
      <c r="O5363" s="3" t="n">
        <v>0</v>
      </c>
      <c r="P5363" s="3" t="n">
        <v>8.1</v>
      </c>
      <c r="Q5363" s="3" t="n">
        <v>24.2</v>
      </c>
      <c r="R5363" s="3" t="s">
        <v>15703</v>
      </c>
      <c r="S5363" s="4" t="n">
        <v>45747.1276041667</v>
      </c>
      <c r="T5363" s="3" t="s">
        <v>65</v>
      </c>
      <c r="U5363" s="3" t="s">
        <v>65</v>
      </c>
      <c r="V5363" s="3" t="n">
        <v>0</v>
      </c>
      <c r="W5363" s="3" t="n">
        <v>1</v>
      </c>
      <c r="X5363" s="3" t="n">
        <v>0</v>
      </c>
      <c r="Y5363" s="3" t="s">
        <v>30</v>
      </c>
      <c r="Z5363" s="3" t="s">
        <v>30</v>
      </c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  <c r="AZ5363" s="3"/>
      <c r="BA5363" s="3"/>
      <c r="BB5363" s="3"/>
      <c r="BC5363" s="3"/>
      <c r="BD5363" s="3"/>
      <c r="BE5363" s="3"/>
      <c r="BF5363" s="3"/>
      <c r="BG5363" s="3"/>
      <c r="BH5363" s="3"/>
      <c r="BI5363" s="3"/>
      <c r="BJ5363" s="3"/>
    </row>
    <row r="5364" customFormat="false" ht="15.75" hidden="false" customHeight="false" outlineLevel="0" collapsed="false">
      <c r="A5364" s="3" t="n">
        <v>5363</v>
      </c>
      <c r="B5364" s="3" t="s">
        <v>15704</v>
      </c>
      <c r="C5364" s="3" t="s">
        <v>15705</v>
      </c>
      <c r="D5364" s="3" t="n">
        <v>1</v>
      </c>
      <c r="E5364" s="3" t="n">
        <v>0.7485111</v>
      </c>
      <c r="F5364" s="3" t="n">
        <v>9</v>
      </c>
      <c r="G5364" s="3" t="n">
        <v>9</v>
      </c>
      <c r="H5364" s="3" t="n">
        <v>4</v>
      </c>
      <c r="I5364" s="3" t="n">
        <v>4</v>
      </c>
      <c r="J5364" s="3" t="n">
        <v>10</v>
      </c>
      <c r="K5364" s="3" t="n">
        <v>10</v>
      </c>
      <c r="L5364" s="3" t="n">
        <v>4</v>
      </c>
      <c r="M5364" s="3" t="n">
        <v>4</v>
      </c>
      <c r="N5364" s="3" t="n">
        <v>-1</v>
      </c>
      <c r="O5364" s="3" t="n">
        <v>0</v>
      </c>
      <c r="P5364" s="3" t="n">
        <v>8.7</v>
      </c>
      <c r="Q5364" s="3" t="n">
        <v>24.2</v>
      </c>
      <c r="R5364" s="3" t="s">
        <v>15706</v>
      </c>
      <c r="S5364" s="4" t="n">
        <v>45747.1276736111</v>
      </c>
      <c r="T5364" s="3" t="s">
        <v>65</v>
      </c>
      <c r="U5364" s="3" t="s">
        <v>65</v>
      </c>
      <c r="V5364" s="3" t="n">
        <v>0</v>
      </c>
      <c r="W5364" s="3" t="n">
        <v>1</v>
      </c>
      <c r="X5364" s="3" t="n">
        <v>0</v>
      </c>
      <c r="Y5364" s="3" t="s">
        <v>30</v>
      </c>
      <c r="Z5364" s="3" t="s">
        <v>30</v>
      </c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  <c r="AZ5364" s="3"/>
      <c r="BA5364" s="3"/>
      <c r="BB5364" s="3"/>
      <c r="BC5364" s="3"/>
      <c r="BD5364" s="3"/>
      <c r="BE5364" s="3"/>
      <c r="BF5364" s="3"/>
      <c r="BG5364" s="3"/>
      <c r="BH5364" s="3"/>
      <c r="BI5364" s="3"/>
      <c r="BJ5364" s="3"/>
    </row>
    <row r="5365" customFormat="false" ht="15.75" hidden="false" customHeight="false" outlineLevel="0" collapsed="false">
      <c r="A5365" s="3" t="n">
        <v>5364</v>
      </c>
      <c r="B5365" s="3" t="s">
        <v>15707</v>
      </c>
      <c r="C5365" s="3" t="s">
        <v>15708</v>
      </c>
      <c r="D5365" s="3" t="n">
        <v>1</v>
      </c>
      <c r="E5365" s="3" t="n">
        <v>0.9860808</v>
      </c>
      <c r="F5365" s="3" t="n">
        <v>9</v>
      </c>
      <c r="G5365" s="3" t="n">
        <v>9</v>
      </c>
      <c r="H5365" s="3" t="n">
        <v>4</v>
      </c>
      <c r="I5365" s="3" t="n">
        <v>4</v>
      </c>
      <c r="J5365" s="3" t="n">
        <v>10</v>
      </c>
      <c r="K5365" s="3" t="n">
        <v>10</v>
      </c>
      <c r="L5365" s="3" t="n">
        <v>4</v>
      </c>
      <c r="M5365" s="3" t="n">
        <v>4</v>
      </c>
      <c r="N5365" s="3" t="n">
        <v>0</v>
      </c>
      <c r="O5365" s="3" t="n">
        <v>0</v>
      </c>
      <c r="P5365" s="3" t="n">
        <v>7.8</v>
      </c>
      <c r="Q5365" s="3" t="n">
        <v>24.2</v>
      </c>
      <c r="R5365" s="3" t="s">
        <v>15709</v>
      </c>
      <c r="S5365" s="4" t="n">
        <v>45747.1278009259</v>
      </c>
      <c r="T5365" s="3" t="s">
        <v>65</v>
      </c>
      <c r="U5365" s="3" t="s">
        <v>65</v>
      </c>
      <c r="V5365" s="3" t="n">
        <v>1</v>
      </c>
      <c r="W5365" s="3" t="n">
        <v>1</v>
      </c>
      <c r="X5365" s="3" t="n">
        <v>0</v>
      </c>
      <c r="Y5365" s="3" t="s">
        <v>30</v>
      </c>
      <c r="Z5365" s="3" t="s">
        <v>81</v>
      </c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  <c r="AZ5365" s="3"/>
      <c r="BA5365" s="3"/>
      <c r="BB5365" s="3"/>
      <c r="BC5365" s="3"/>
      <c r="BD5365" s="3"/>
      <c r="BE5365" s="3"/>
      <c r="BF5365" s="3"/>
      <c r="BG5365" s="3"/>
      <c r="BH5365" s="3"/>
      <c r="BI5365" s="3"/>
      <c r="BJ5365" s="3"/>
    </row>
    <row r="5366" customFormat="false" ht="15.75" hidden="false" customHeight="false" outlineLevel="0" collapsed="false">
      <c r="A5366" s="3" t="n">
        <v>5365</v>
      </c>
      <c r="B5366" s="3" t="s">
        <v>15710</v>
      </c>
      <c r="C5366" s="3" t="s">
        <v>15711</v>
      </c>
      <c r="D5366" s="3" t="n">
        <v>1</v>
      </c>
      <c r="E5366" s="3" t="n">
        <v>1.0995084</v>
      </c>
      <c r="F5366" s="3" t="n">
        <v>10</v>
      </c>
      <c r="G5366" s="3" t="n">
        <v>10</v>
      </c>
      <c r="H5366" s="3" t="n">
        <v>5</v>
      </c>
      <c r="I5366" s="3" t="n">
        <v>5</v>
      </c>
      <c r="J5366" s="3" t="n">
        <v>12</v>
      </c>
      <c r="K5366" s="3" t="n">
        <v>12</v>
      </c>
      <c r="L5366" s="3" t="n">
        <v>4</v>
      </c>
      <c r="M5366" s="3" t="n">
        <v>4</v>
      </c>
      <c r="N5366" s="3" t="n">
        <v>0</v>
      </c>
      <c r="O5366" s="3" t="n">
        <v>0</v>
      </c>
      <c r="P5366" s="3" t="n">
        <v>8.5</v>
      </c>
      <c r="Q5366" s="3" t="n">
        <v>24.2</v>
      </c>
      <c r="R5366" s="3" t="s">
        <v>15712</v>
      </c>
      <c r="S5366" s="4" t="n">
        <v>45747.1279166667</v>
      </c>
      <c r="T5366" s="3" t="s">
        <v>65</v>
      </c>
      <c r="U5366" s="3" t="s">
        <v>65</v>
      </c>
      <c r="V5366" s="3" t="n">
        <v>1</v>
      </c>
      <c r="W5366" s="3" t="n">
        <v>1</v>
      </c>
      <c r="X5366" s="3" t="n">
        <v>0</v>
      </c>
      <c r="Y5366" s="3" t="s">
        <v>30</v>
      </c>
      <c r="Z5366" s="3" t="s">
        <v>81</v>
      </c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  <c r="AZ5366" s="3"/>
      <c r="BA5366" s="3"/>
      <c r="BB5366" s="3"/>
      <c r="BC5366" s="3"/>
      <c r="BD5366" s="3"/>
      <c r="BE5366" s="3"/>
      <c r="BF5366" s="3"/>
      <c r="BG5366" s="3"/>
      <c r="BH5366" s="3"/>
      <c r="BI5366" s="3"/>
      <c r="BJ5366" s="3"/>
    </row>
    <row r="5367" customFormat="false" ht="15.75" hidden="false" customHeight="false" outlineLevel="0" collapsed="false">
      <c r="A5367" s="3" t="n">
        <v>5366</v>
      </c>
      <c r="B5367" s="3" t="s">
        <v>15713</v>
      </c>
      <c r="C5367" s="3" t="s">
        <v>15714</v>
      </c>
      <c r="D5367" s="3" t="n">
        <v>1</v>
      </c>
      <c r="E5367" s="3" t="n">
        <v>1.3739902</v>
      </c>
      <c r="F5367" s="3" t="n">
        <v>10</v>
      </c>
      <c r="G5367" s="3" t="n">
        <v>10</v>
      </c>
      <c r="H5367" s="3" t="n">
        <v>5</v>
      </c>
      <c r="I5367" s="3" t="n">
        <v>5</v>
      </c>
      <c r="J5367" s="3" t="n">
        <v>14</v>
      </c>
      <c r="K5367" s="3" t="n">
        <v>14</v>
      </c>
      <c r="L5367" s="3" t="n">
        <v>4</v>
      </c>
      <c r="M5367" s="3" t="n">
        <v>4</v>
      </c>
      <c r="N5367" s="3" t="n">
        <v>0</v>
      </c>
      <c r="O5367" s="3" t="n">
        <v>0</v>
      </c>
      <c r="P5367" s="3" t="n">
        <v>8.5</v>
      </c>
      <c r="Q5367" s="3" t="n">
        <v>24.2</v>
      </c>
      <c r="R5367" s="3" t="s">
        <v>15715</v>
      </c>
      <c r="S5367" s="4" t="n">
        <v>45747.1280439815</v>
      </c>
      <c r="T5367" s="3" t="s">
        <v>65</v>
      </c>
      <c r="U5367" s="3" t="s">
        <v>65</v>
      </c>
      <c r="V5367" s="3" t="n">
        <v>1</v>
      </c>
      <c r="W5367" s="3" t="n">
        <v>1</v>
      </c>
      <c r="X5367" s="3" t="n">
        <v>0</v>
      </c>
      <c r="Y5367" s="3" t="s">
        <v>30</v>
      </c>
      <c r="Z5367" s="3" t="s">
        <v>81</v>
      </c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  <c r="AZ5367" s="3"/>
      <c r="BA5367" s="3"/>
      <c r="BB5367" s="3"/>
      <c r="BC5367" s="3"/>
      <c r="BD5367" s="3"/>
      <c r="BE5367" s="3"/>
      <c r="BF5367" s="3"/>
      <c r="BG5367" s="3"/>
      <c r="BH5367" s="3"/>
      <c r="BI5367" s="3"/>
      <c r="BJ5367" s="3"/>
    </row>
    <row r="5368" customFormat="false" ht="15.75" hidden="false" customHeight="false" outlineLevel="0" collapsed="false">
      <c r="A5368" s="3" t="n">
        <v>5367</v>
      </c>
      <c r="B5368" s="3" t="s">
        <v>15716</v>
      </c>
      <c r="C5368" s="3" t="s">
        <v>15717</v>
      </c>
      <c r="D5368" s="3" t="n">
        <v>1</v>
      </c>
      <c r="E5368" s="3" t="n">
        <v>0.8675393</v>
      </c>
      <c r="F5368" s="3" t="n">
        <v>4</v>
      </c>
      <c r="G5368" s="3" t="n">
        <v>4</v>
      </c>
      <c r="H5368" s="3" t="n">
        <v>3</v>
      </c>
      <c r="I5368" s="3" t="n">
        <v>3</v>
      </c>
      <c r="J5368" s="3" t="n">
        <v>1</v>
      </c>
      <c r="K5368" s="3" t="n">
        <v>1</v>
      </c>
      <c r="L5368" s="3" t="n">
        <v>1</v>
      </c>
      <c r="M5368" s="3" t="n">
        <v>1</v>
      </c>
      <c r="N5368" s="3" t="n">
        <v>0</v>
      </c>
      <c r="O5368" s="3" t="n">
        <v>0</v>
      </c>
      <c r="P5368" s="3" t="n">
        <v>8.7</v>
      </c>
      <c r="Q5368" s="3" t="n">
        <v>24.2</v>
      </c>
      <c r="R5368" s="3" t="s">
        <v>15718</v>
      </c>
      <c r="S5368" s="4" t="n">
        <v>45747.1281365741</v>
      </c>
      <c r="T5368" s="3" t="s">
        <v>65</v>
      </c>
      <c r="U5368" s="3" t="s">
        <v>65</v>
      </c>
      <c r="V5368" s="3" t="n">
        <v>1</v>
      </c>
      <c r="W5368" s="3" t="n">
        <v>1</v>
      </c>
      <c r="X5368" s="3" t="n">
        <v>0</v>
      </c>
      <c r="Y5368" s="3" t="s">
        <v>30</v>
      </c>
      <c r="Z5368" s="3" t="s">
        <v>30</v>
      </c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  <c r="AZ5368" s="3"/>
      <c r="BA5368" s="3"/>
      <c r="BB5368" s="3"/>
      <c r="BC5368" s="3"/>
      <c r="BD5368" s="3"/>
      <c r="BE5368" s="3"/>
      <c r="BF5368" s="3"/>
      <c r="BG5368" s="3"/>
      <c r="BH5368" s="3"/>
      <c r="BI5368" s="3"/>
      <c r="BJ5368" s="3"/>
    </row>
    <row r="5369" customFormat="false" ht="15.75" hidden="false" customHeight="false" outlineLevel="0" collapsed="false">
      <c r="A5369" s="3" t="n">
        <v>5368</v>
      </c>
      <c r="B5369" s="3" t="s">
        <v>15719</v>
      </c>
      <c r="C5369" s="3" t="s">
        <v>15720</v>
      </c>
      <c r="D5369" s="3" t="n">
        <v>1</v>
      </c>
      <c r="E5369" s="3" t="n">
        <v>1.4919766</v>
      </c>
      <c r="F5369" s="3" t="n">
        <v>9</v>
      </c>
      <c r="G5369" s="3" t="n">
        <v>9</v>
      </c>
      <c r="H5369" s="3" t="n">
        <v>4</v>
      </c>
      <c r="I5369" s="3" t="n">
        <v>4</v>
      </c>
      <c r="J5369" s="3" t="n">
        <v>13</v>
      </c>
      <c r="K5369" s="3" t="n">
        <v>13</v>
      </c>
      <c r="L5369" s="3" t="n">
        <v>4</v>
      </c>
      <c r="M5369" s="3" t="n">
        <v>4</v>
      </c>
      <c r="N5369" s="3" t="n">
        <v>0</v>
      </c>
      <c r="O5369" s="3" t="n">
        <v>0</v>
      </c>
      <c r="P5369" s="3" t="n">
        <v>8.7</v>
      </c>
      <c r="Q5369" s="3" t="n">
        <v>24.2</v>
      </c>
      <c r="R5369" s="3" t="s">
        <v>15721</v>
      </c>
      <c r="S5369" s="4" t="n">
        <v>45747.1282407407</v>
      </c>
      <c r="T5369" s="3" t="s">
        <v>65</v>
      </c>
      <c r="U5369" s="3" t="s">
        <v>65</v>
      </c>
      <c r="V5369" s="3" t="n">
        <v>1</v>
      </c>
      <c r="W5369" s="3" t="n">
        <v>1</v>
      </c>
      <c r="X5369" s="3" t="n">
        <v>0</v>
      </c>
      <c r="Y5369" s="3" t="s">
        <v>30</v>
      </c>
      <c r="Z5369" s="3" t="s">
        <v>81</v>
      </c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  <c r="AY5369" s="3"/>
      <c r="AZ5369" s="3"/>
      <c r="BA5369" s="3"/>
      <c r="BB5369" s="3"/>
      <c r="BC5369" s="3"/>
      <c r="BD5369" s="3"/>
      <c r="BE5369" s="3"/>
      <c r="BF5369" s="3"/>
      <c r="BG5369" s="3"/>
      <c r="BH5369" s="3"/>
      <c r="BI5369" s="3"/>
      <c r="BJ5369" s="3"/>
    </row>
    <row r="5370" customFormat="false" ht="15.75" hidden="false" customHeight="false" outlineLevel="0" collapsed="false">
      <c r="A5370" s="3" t="n">
        <v>5369</v>
      </c>
      <c r="B5370" s="3" t="s">
        <v>15722</v>
      </c>
      <c r="C5370" s="3" t="s">
        <v>15723</v>
      </c>
      <c r="D5370" s="3" t="n">
        <v>1</v>
      </c>
      <c r="E5370" s="3" t="n">
        <v>1.472295</v>
      </c>
      <c r="F5370" s="3" t="n">
        <v>9</v>
      </c>
      <c r="G5370" s="3" t="n">
        <v>9</v>
      </c>
      <c r="H5370" s="3" t="n">
        <v>4</v>
      </c>
      <c r="I5370" s="3" t="n">
        <v>4</v>
      </c>
      <c r="J5370" s="3" t="n">
        <v>13</v>
      </c>
      <c r="K5370" s="3" t="n">
        <v>13</v>
      </c>
      <c r="L5370" s="3" t="n">
        <v>4</v>
      </c>
      <c r="M5370" s="3" t="n">
        <v>4</v>
      </c>
      <c r="N5370" s="3" t="n">
        <v>-1</v>
      </c>
      <c r="O5370" s="3" t="n">
        <v>0</v>
      </c>
      <c r="P5370" s="3" t="n">
        <v>8.7</v>
      </c>
      <c r="Q5370" s="3" t="n">
        <v>24.2</v>
      </c>
      <c r="R5370" s="3" t="s">
        <v>15724</v>
      </c>
      <c r="S5370" s="4" t="n">
        <v>45747.1283333333</v>
      </c>
      <c r="T5370" s="3" t="s">
        <v>65</v>
      </c>
      <c r="U5370" s="3" t="s">
        <v>65</v>
      </c>
      <c r="V5370" s="3" t="n">
        <v>0</v>
      </c>
      <c r="W5370" s="3" t="n">
        <v>1</v>
      </c>
      <c r="X5370" s="3" t="n">
        <v>0</v>
      </c>
      <c r="Y5370" s="3" t="s">
        <v>30</v>
      </c>
      <c r="Z5370" s="3" t="s">
        <v>81</v>
      </c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  <c r="AZ5370" s="3"/>
      <c r="BA5370" s="3"/>
      <c r="BB5370" s="3"/>
      <c r="BC5370" s="3"/>
      <c r="BD5370" s="3"/>
      <c r="BE5370" s="3"/>
      <c r="BF5370" s="3"/>
      <c r="BG5370" s="3"/>
      <c r="BH5370" s="3"/>
      <c r="BI5370" s="3"/>
      <c r="BJ5370" s="3"/>
    </row>
    <row r="5371" customFormat="false" ht="15.75" hidden="false" customHeight="false" outlineLevel="0" collapsed="false">
      <c r="A5371" s="3" t="n">
        <v>5370</v>
      </c>
      <c r="B5371" s="3" t="s">
        <v>15725</v>
      </c>
      <c r="C5371" s="3" t="s">
        <v>15726</v>
      </c>
      <c r="D5371" s="3" t="n">
        <v>1</v>
      </c>
      <c r="E5371" s="3" t="n">
        <v>0.4878144</v>
      </c>
      <c r="F5371" s="3" t="n">
        <v>6</v>
      </c>
      <c r="G5371" s="3" t="n">
        <v>6</v>
      </c>
      <c r="H5371" s="3" t="n">
        <v>5</v>
      </c>
      <c r="I5371" s="3" t="n">
        <v>5</v>
      </c>
      <c r="J5371" s="3" t="n">
        <v>6</v>
      </c>
      <c r="K5371" s="3" t="n">
        <v>6</v>
      </c>
      <c r="L5371" s="3" t="n">
        <v>0</v>
      </c>
      <c r="M5371" s="3" t="n">
        <v>0</v>
      </c>
      <c r="N5371" s="3" t="n">
        <v>-1</v>
      </c>
      <c r="O5371" s="3" t="n">
        <v>0</v>
      </c>
      <c r="P5371" s="3" t="n">
        <v>7.2</v>
      </c>
      <c r="Q5371" s="3" t="n">
        <v>24.2</v>
      </c>
      <c r="R5371" s="3" t="s">
        <v>15727</v>
      </c>
      <c r="S5371" s="4" t="n">
        <v>45747.1283912037</v>
      </c>
      <c r="T5371" s="3" t="s">
        <v>85</v>
      </c>
      <c r="U5371" s="3" t="s">
        <v>85</v>
      </c>
      <c r="V5371" s="3" t="n">
        <v>0</v>
      </c>
      <c r="W5371" s="3" t="n">
        <v>1</v>
      </c>
      <c r="X5371" s="3" t="n">
        <v>0</v>
      </c>
      <c r="Y5371" s="3" t="s">
        <v>30</v>
      </c>
      <c r="Z5371" s="3" t="s">
        <v>30</v>
      </c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  <c r="AZ5371" s="3"/>
      <c r="BA5371" s="3"/>
      <c r="BB5371" s="3"/>
      <c r="BC5371" s="3"/>
      <c r="BD5371" s="3"/>
      <c r="BE5371" s="3"/>
      <c r="BF5371" s="3"/>
      <c r="BG5371" s="3"/>
      <c r="BH5371" s="3"/>
      <c r="BI5371" s="3"/>
      <c r="BJ5371" s="3"/>
    </row>
    <row r="5372" customFormat="false" ht="15.75" hidden="false" customHeight="false" outlineLevel="0" collapsed="false">
      <c r="A5372" s="3" t="n">
        <v>5371</v>
      </c>
      <c r="B5372" s="3" t="s">
        <v>15728</v>
      </c>
      <c r="C5372" s="3" t="s">
        <v>15729</v>
      </c>
      <c r="D5372" s="3" t="n">
        <v>1</v>
      </c>
      <c r="E5372" s="3" t="n">
        <v>0.4724027</v>
      </c>
      <c r="F5372" s="3" t="n">
        <v>6</v>
      </c>
      <c r="G5372" s="3" t="n">
        <v>6</v>
      </c>
      <c r="H5372" s="3" t="n">
        <v>5</v>
      </c>
      <c r="I5372" s="3" t="n">
        <v>5</v>
      </c>
      <c r="J5372" s="3" t="n">
        <v>6</v>
      </c>
      <c r="K5372" s="3" t="n">
        <v>6</v>
      </c>
      <c r="L5372" s="3" t="n">
        <v>0</v>
      </c>
      <c r="M5372" s="3" t="n">
        <v>0</v>
      </c>
      <c r="N5372" s="3" t="n">
        <v>-1</v>
      </c>
      <c r="O5372" s="3" t="n">
        <v>0</v>
      </c>
      <c r="P5372" s="3" t="n">
        <v>7.4</v>
      </c>
      <c r="Q5372" s="3" t="n">
        <v>24.2</v>
      </c>
      <c r="R5372" s="3" t="s">
        <v>15730</v>
      </c>
      <c r="S5372" s="4" t="n">
        <v>45747.1284375</v>
      </c>
      <c r="T5372" s="3" t="s">
        <v>85</v>
      </c>
      <c r="U5372" s="3" t="s">
        <v>85</v>
      </c>
      <c r="V5372" s="3" t="n">
        <v>0</v>
      </c>
      <c r="W5372" s="3" t="n">
        <v>1</v>
      </c>
      <c r="X5372" s="3" t="n">
        <v>0</v>
      </c>
      <c r="Y5372" s="3" t="s">
        <v>30</v>
      </c>
      <c r="Z5372" s="3" t="s">
        <v>30</v>
      </c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  <c r="AZ5372" s="3"/>
      <c r="BA5372" s="3"/>
      <c r="BB5372" s="3"/>
      <c r="BC5372" s="3"/>
      <c r="BD5372" s="3"/>
      <c r="BE5372" s="3"/>
      <c r="BF5372" s="3"/>
      <c r="BG5372" s="3"/>
      <c r="BH5372" s="3"/>
      <c r="BI5372" s="3"/>
      <c r="BJ5372" s="3"/>
    </row>
    <row r="5373" customFormat="false" ht="15.75" hidden="false" customHeight="false" outlineLevel="0" collapsed="false">
      <c r="A5373" s="3" t="n">
        <v>5372</v>
      </c>
      <c r="B5373" s="3" t="s">
        <v>15731</v>
      </c>
      <c r="C5373" s="3" t="s">
        <v>15732</v>
      </c>
      <c r="D5373" s="3" t="n">
        <v>1</v>
      </c>
      <c r="E5373" s="3" t="n">
        <v>2.7736781</v>
      </c>
      <c r="F5373" s="3" t="n">
        <v>364</v>
      </c>
      <c r="G5373" s="3" t="n">
        <v>364</v>
      </c>
      <c r="H5373" s="3" t="n">
        <v>25</v>
      </c>
      <c r="I5373" s="3" t="n">
        <v>25</v>
      </c>
      <c r="J5373" s="3" t="n">
        <v>302</v>
      </c>
      <c r="K5373" s="3" t="n">
        <v>302</v>
      </c>
      <c r="L5373" s="3" t="n">
        <v>16</v>
      </c>
      <c r="M5373" s="3" t="n">
        <v>16</v>
      </c>
      <c r="N5373" s="3" t="n">
        <v>-1</v>
      </c>
      <c r="O5373" s="3" t="n">
        <v>-1</v>
      </c>
      <c r="P5373" s="3" t="n">
        <v>7.3</v>
      </c>
      <c r="Q5373" s="3" t="n">
        <v>24.2</v>
      </c>
      <c r="R5373" s="3" t="s">
        <v>15733</v>
      </c>
      <c r="S5373" s="4" t="n">
        <v>45747.1285300926</v>
      </c>
      <c r="T5373" s="3" t="s">
        <v>246</v>
      </c>
      <c r="U5373" s="3" t="s">
        <v>246</v>
      </c>
      <c r="V5373" s="3" t="n">
        <v>0</v>
      </c>
      <c r="W5373" s="3" t="n">
        <v>0</v>
      </c>
      <c r="X5373" s="3" t="n">
        <v>0</v>
      </c>
      <c r="Y5373" s="3" t="s">
        <v>30</v>
      </c>
      <c r="Z5373" s="3" t="s">
        <v>30</v>
      </c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  <c r="AZ5373" s="3"/>
      <c r="BA5373" s="3"/>
      <c r="BB5373" s="3"/>
      <c r="BC5373" s="3"/>
      <c r="BD5373" s="3"/>
      <c r="BE5373" s="3"/>
      <c r="BF5373" s="3"/>
      <c r="BG5373" s="3"/>
      <c r="BH5373" s="3"/>
      <c r="BI5373" s="3"/>
      <c r="BJ5373" s="3"/>
    </row>
    <row r="5374" customFormat="false" ht="15.75" hidden="false" customHeight="false" outlineLevel="0" collapsed="false">
      <c r="A5374" s="3" t="n">
        <v>5373</v>
      </c>
      <c r="B5374" s="3" t="s">
        <v>15734</v>
      </c>
      <c r="C5374" s="3" t="s">
        <v>15735</v>
      </c>
      <c r="D5374" s="3" t="n">
        <v>1</v>
      </c>
      <c r="E5374" s="3" t="n">
        <v>0.4726905</v>
      </c>
      <c r="F5374" s="3" t="n">
        <v>15</v>
      </c>
      <c r="G5374" s="3" t="n">
        <v>15</v>
      </c>
      <c r="H5374" s="3" t="n">
        <v>10</v>
      </c>
      <c r="I5374" s="3" t="n">
        <v>10</v>
      </c>
      <c r="J5374" s="3" t="n">
        <v>16</v>
      </c>
      <c r="K5374" s="3" t="n">
        <v>16</v>
      </c>
      <c r="L5374" s="3" t="n">
        <v>3</v>
      </c>
      <c r="M5374" s="3" t="n">
        <v>3</v>
      </c>
      <c r="N5374" s="3" t="n">
        <v>3</v>
      </c>
      <c r="O5374" s="3" t="n">
        <v>-1</v>
      </c>
      <c r="P5374" s="3" t="n">
        <v>7.3</v>
      </c>
      <c r="Q5374" s="3" t="n">
        <v>24.2</v>
      </c>
      <c r="R5374" s="3" t="s">
        <v>15736</v>
      </c>
      <c r="S5374" s="4" t="n">
        <v>45747.128587963</v>
      </c>
      <c r="T5374" s="3" t="s">
        <v>29</v>
      </c>
      <c r="U5374" s="3" t="s">
        <v>29</v>
      </c>
      <c r="V5374" s="3" t="n">
        <v>1</v>
      </c>
      <c r="W5374" s="3" t="n">
        <v>0</v>
      </c>
      <c r="X5374" s="3" t="n">
        <v>0</v>
      </c>
      <c r="Y5374" s="3" t="s">
        <v>30</v>
      </c>
      <c r="Z5374" s="3" t="s">
        <v>30</v>
      </c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  <c r="AZ5374" s="3"/>
      <c r="BA5374" s="3"/>
      <c r="BB5374" s="3"/>
      <c r="BC5374" s="3"/>
      <c r="BD5374" s="3"/>
      <c r="BE5374" s="3"/>
      <c r="BF5374" s="3"/>
      <c r="BG5374" s="3"/>
      <c r="BH5374" s="3"/>
      <c r="BI5374" s="3"/>
      <c r="BJ5374" s="3"/>
    </row>
    <row r="5375" customFormat="false" ht="15.75" hidden="false" customHeight="false" outlineLevel="0" collapsed="false">
      <c r="A5375" s="3" t="n">
        <v>5374</v>
      </c>
      <c r="B5375" s="3" t="s">
        <v>15737</v>
      </c>
      <c r="C5375" s="3" t="s">
        <v>15738</v>
      </c>
      <c r="D5375" s="3" t="n">
        <v>1</v>
      </c>
      <c r="E5375" s="3" t="n">
        <v>1.6651438</v>
      </c>
      <c r="F5375" s="3" t="n">
        <v>225</v>
      </c>
      <c r="G5375" s="3" t="n">
        <v>225</v>
      </c>
      <c r="H5375" s="3" t="n">
        <v>25</v>
      </c>
      <c r="I5375" s="3" t="n">
        <v>25</v>
      </c>
      <c r="J5375" s="3" t="n">
        <v>199</v>
      </c>
      <c r="K5375" s="3" t="n">
        <v>199</v>
      </c>
      <c r="L5375" s="3" t="n">
        <v>12</v>
      </c>
      <c r="M5375" s="3" t="n">
        <v>12</v>
      </c>
      <c r="N5375" s="3" t="n">
        <v>-1</v>
      </c>
      <c r="O5375" s="3" t="n">
        <v>-1</v>
      </c>
      <c r="P5375" s="3" t="n">
        <v>7.3</v>
      </c>
      <c r="Q5375" s="3" t="n">
        <v>24.2</v>
      </c>
      <c r="R5375" s="3" t="s">
        <v>15739</v>
      </c>
      <c r="S5375" s="4" t="n">
        <v>45747.1286458333</v>
      </c>
      <c r="T5375" s="3" t="s">
        <v>239</v>
      </c>
      <c r="U5375" s="3" t="s">
        <v>239</v>
      </c>
      <c r="V5375" s="3" t="n">
        <v>0</v>
      </c>
      <c r="W5375" s="3" t="n">
        <v>0</v>
      </c>
      <c r="X5375" s="3" t="n">
        <v>0</v>
      </c>
      <c r="Y5375" s="3" t="s">
        <v>30</v>
      </c>
      <c r="Z5375" s="3" t="s">
        <v>30</v>
      </c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  <c r="AZ5375" s="3"/>
      <c r="BA5375" s="3"/>
      <c r="BB5375" s="3"/>
      <c r="BC5375" s="3"/>
      <c r="BD5375" s="3"/>
      <c r="BE5375" s="3"/>
      <c r="BF5375" s="3"/>
      <c r="BG5375" s="3"/>
      <c r="BH5375" s="3"/>
      <c r="BI5375" s="3"/>
      <c r="BJ5375" s="3"/>
    </row>
    <row r="5376" customFormat="false" ht="15.75" hidden="false" customHeight="false" outlineLevel="0" collapsed="false">
      <c r="A5376" s="3" t="n">
        <v>5375</v>
      </c>
      <c r="B5376" s="3" t="s">
        <v>15740</v>
      </c>
      <c r="C5376" s="3" t="s">
        <v>15741</v>
      </c>
      <c r="D5376" s="3" t="n">
        <v>1</v>
      </c>
      <c r="E5376" s="3" t="n">
        <v>2.6872153</v>
      </c>
      <c r="F5376" s="3" t="n">
        <v>352</v>
      </c>
      <c r="G5376" s="3" t="n">
        <v>352</v>
      </c>
      <c r="H5376" s="3" t="n">
        <v>31</v>
      </c>
      <c r="I5376" s="3" t="n">
        <v>31</v>
      </c>
      <c r="J5376" s="3" t="n">
        <v>292</v>
      </c>
      <c r="K5376" s="3" t="n">
        <v>292</v>
      </c>
      <c r="L5376" s="3" t="n">
        <v>16</v>
      </c>
      <c r="M5376" s="3" t="n">
        <v>16</v>
      </c>
      <c r="N5376" s="3" t="n">
        <v>-1</v>
      </c>
      <c r="O5376" s="3" t="n">
        <v>-1</v>
      </c>
      <c r="P5376" s="3" t="n">
        <v>7.3</v>
      </c>
      <c r="Q5376" s="3" t="n">
        <v>24.2</v>
      </c>
      <c r="R5376" s="3" t="s">
        <v>15742</v>
      </c>
      <c r="S5376" s="4" t="n">
        <v>45747.1287268519</v>
      </c>
      <c r="T5376" s="3" t="s">
        <v>239</v>
      </c>
      <c r="U5376" s="3" t="s">
        <v>239</v>
      </c>
      <c r="V5376" s="3" t="n">
        <v>0</v>
      </c>
      <c r="W5376" s="3" t="n">
        <v>0</v>
      </c>
      <c r="X5376" s="3" t="n">
        <v>0</v>
      </c>
      <c r="Y5376" s="3" t="s">
        <v>30</v>
      </c>
      <c r="Z5376" s="3" t="s">
        <v>30</v>
      </c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  <c r="AZ5376" s="3"/>
      <c r="BA5376" s="3"/>
      <c r="BB5376" s="3"/>
      <c r="BC5376" s="3"/>
      <c r="BD5376" s="3"/>
      <c r="BE5376" s="3"/>
      <c r="BF5376" s="3"/>
      <c r="BG5376" s="3"/>
      <c r="BH5376" s="3"/>
      <c r="BI5376" s="3"/>
      <c r="BJ5376" s="3"/>
    </row>
    <row r="5377" customFormat="false" ht="15.75" hidden="false" customHeight="false" outlineLevel="0" collapsed="false">
      <c r="A5377" s="3" t="n">
        <v>5376</v>
      </c>
      <c r="B5377" s="3" t="s">
        <v>15743</v>
      </c>
      <c r="C5377" s="3" t="s">
        <v>15744</v>
      </c>
      <c r="D5377" s="3" t="n">
        <v>1</v>
      </c>
      <c r="E5377" s="3" t="n">
        <v>1.731452</v>
      </c>
      <c r="F5377" s="3" t="n">
        <v>223</v>
      </c>
      <c r="G5377" s="3" t="n">
        <v>223</v>
      </c>
      <c r="H5377" s="3" t="n">
        <v>25</v>
      </c>
      <c r="I5377" s="3" t="n">
        <v>25</v>
      </c>
      <c r="J5377" s="3" t="n">
        <v>198</v>
      </c>
      <c r="K5377" s="3" t="n">
        <v>198</v>
      </c>
      <c r="L5377" s="3" t="n">
        <v>12</v>
      </c>
      <c r="M5377" s="3" t="n">
        <v>12</v>
      </c>
      <c r="N5377" s="3" t="n">
        <v>-1</v>
      </c>
      <c r="O5377" s="3" t="n">
        <v>-1</v>
      </c>
      <c r="P5377" s="3" t="n">
        <v>7.3</v>
      </c>
      <c r="Q5377" s="3" t="n">
        <v>24.2</v>
      </c>
      <c r="R5377" s="3" t="s">
        <v>15745</v>
      </c>
      <c r="S5377" s="4" t="n">
        <v>45747.1287847222</v>
      </c>
      <c r="T5377" s="3" t="s">
        <v>239</v>
      </c>
      <c r="U5377" s="3" t="s">
        <v>239</v>
      </c>
      <c r="V5377" s="3" t="n">
        <v>0</v>
      </c>
      <c r="W5377" s="3" t="n">
        <v>0</v>
      </c>
      <c r="X5377" s="3" t="n">
        <v>0</v>
      </c>
      <c r="Y5377" s="3" t="s">
        <v>30</v>
      </c>
      <c r="Z5377" s="3" t="s">
        <v>30</v>
      </c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  <c r="AZ5377" s="3"/>
      <c r="BA5377" s="3"/>
      <c r="BB5377" s="3"/>
      <c r="BC5377" s="3"/>
      <c r="BD5377" s="3"/>
      <c r="BE5377" s="3"/>
      <c r="BF5377" s="3"/>
      <c r="BG5377" s="3"/>
      <c r="BH5377" s="3"/>
      <c r="BI5377" s="3"/>
      <c r="BJ5377" s="3"/>
    </row>
    <row r="5378" customFormat="false" ht="15.75" hidden="false" customHeight="false" outlineLevel="0" collapsed="false">
      <c r="A5378" s="3" t="n">
        <v>5377</v>
      </c>
      <c r="B5378" s="3" t="s">
        <v>15746</v>
      </c>
      <c r="C5378" s="3" t="s">
        <v>15747</v>
      </c>
      <c r="D5378" s="3" t="n">
        <v>1</v>
      </c>
      <c r="E5378" s="3" t="n">
        <v>1.8933803</v>
      </c>
      <c r="F5378" s="3" t="n">
        <v>161</v>
      </c>
      <c r="G5378" s="3" t="n">
        <v>161</v>
      </c>
      <c r="H5378" s="3" t="n">
        <v>25</v>
      </c>
      <c r="I5378" s="3" t="n">
        <v>25</v>
      </c>
      <c r="J5378" s="3" t="n">
        <v>157</v>
      </c>
      <c r="K5378" s="3" t="n">
        <v>157</v>
      </c>
      <c r="L5378" s="3" t="n">
        <v>7</v>
      </c>
      <c r="M5378" s="3" t="n">
        <v>7</v>
      </c>
      <c r="N5378" s="3" t="n">
        <v>-1</v>
      </c>
      <c r="O5378" s="3" t="n">
        <v>-1</v>
      </c>
      <c r="P5378" s="3" t="n">
        <v>7.3</v>
      </c>
      <c r="Q5378" s="3" t="n">
        <v>24.2</v>
      </c>
      <c r="R5378" s="3" t="s">
        <v>15748</v>
      </c>
      <c r="S5378" s="4" t="n">
        <v>45747.1288425926</v>
      </c>
      <c r="T5378" s="3" t="s">
        <v>65</v>
      </c>
      <c r="U5378" s="3" t="s">
        <v>65</v>
      </c>
      <c r="V5378" s="3" t="n">
        <v>0</v>
      </c>
      <c r="W5378" s="3" t="n">
        <v>0</v>
      </c>
      <c r="X5378" s="3" t="n">
        <v>0</v>
      </c>
      <c r="Y5378" s="3" t="s">
        <v>30</v>
      </c>
      <c r="Z5378" s="3" t="s">
        <v>30</v>
      </c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  <c r="AZ5378" s="3"/>
      <c r="BA5378" s="3"/>
      <c r="BB5378" s="3"/>
      <c r="BC5378" s="3"/>
      <c r="BD5378" s="3"/>
      <c r="BE5378" s="3"/>
      <c r="BF5378" s="3"/>
      <c r="BG5378" s="3"/>
      <c r="BH5378" s="3"/>
      <c r="BI5378" s="3"/>
      <c r="BJ5378" s="3"/>
    </row>
    <row r="5379" customFormat="false" ht="15.75" hidden="false" customHeight="false" outlineLevel="0" collapsed="false">
      <c r="A5379" s="3" t="n">
        <v>5378</v>
      </c>
      <c r="B5379" s="3" t="s">
        <v>15749</v>
      </c>
      <c r="C5379" s="3" t="s">
        <v>15750</v>
      </c>
      <c r="D5379" s="3" t="n">
        <v>1</v>
      </c>
      <c r="E5379" s="3" t="n">
        <v>0.4027763</v>
      </c>
      <c r="F5379" s="3" t="n">
        <v>41</v>
      </c>
      <c r="G5379" s="3" t="n">
        <v>41</v>
      </c>
      <c r="H5379" s="3" t="n">
        <v>13</v>
      </c>
      <c r="I5379" s="3" t="n">
        <v>13</v>
      </c>
      <c r="J5379" s="3" t="n">
        <v>41</v>
      </c>
      <c r="K5379" s="3" t="n">
        <v>41</v>
      </c>
      <c r="L5379" s="3" t="n">
        <v>3</v>
      </c>
      <c r="M5379" s="3" t="n">
        <v>3</v>
      </c>
      <c r="N5379" s="3" t="n">
        <v>-1</v>
      </c>
      <c r="O5379" s="3" t="n">
        <v>-1</v>
      </c>
      <c r="P5379" s="3" t="n">
        <v>7.4</v>
      </c>
      <c r="Q5379" s="3" t="n">
        <v>24.2</v>
      </c>
      <c r="R5379" s="3" t="s">
        <v>15751</v>
      </c>
      <c r="S5379" s="4" t="n">
        <v>45747.1288773148</v>
      </c>
      <c r="T5379" s="3" t="s">
        <v>65</v>
      </c>
      <c r="U5379" s="3" t="s">
        <v>65</v>
      </c>
      <c r="V5379" s="3" t="n">
        <v>0</v>
      </c>
      <c r="W5379" s="3" t="n">
        <v>0</v>
      </c>
      <c r="X5379" s="3" t="n">
        <v>0</v>
      </c>
      <c r="Y5379" s="3" t="s">
        <v>30</v>
      </c>
      <c r="Z5379" s="3" t="s">
        <v>30</v>
      </c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  <c r="AY5379" s="3"/>
      <c r="AZ5379" s="3"/>
      <c r="BA5379" s="3"/>
      <c r="BB5379" s="3"/>
      <c r="BC5379" s="3"/>
      <c r="BD5379" s="3"/>
      <c r="BE5379" s="3"/>
      <c r="BF5379" s="3"/>
      <c r="BG5379" s="3"/>
      <c r="BH5379" s="3"/>
      <c r="BI5379" s="3"/>
      <c r="BJ5379" s="3"/>
    </row>
    <row r="5380" customFormat="false" ht="15.75" hidden="false" customHeight="false" outlineLevel="0" collapsed="false">
      <c r="A5380" s="3" t="n">
        <v>5379</v>
      </c>
      <c r="B5380" s="3" t="s">
        <v>15752</v>
      </c>
      <c r="C5380" s="3" t="s">
        <v>15753</v>
      </c>
      <c r="D5380" s="3" t="n">
        <v>1</v>
      </c>
      <c r="E5380" s="3" t="n">
        <v>1.3992762</v>
      </c>
      <c r="F5380" s="3" t="n">
        <v>147</v>
      </c>
      <c r="G5380" s="3" t="n">
        <v>147</v>
      </c>
      <c r="H5380" s="3" t="n">
        <v>25</v>
      </c>
      <c r="I5380" s="3" t="n">
        <v>25</v>
      </c>
      <c r="J5380" s="3" t="n">
        <v>148</v>
      </c>
      <c r="K5380" s="3" t="n">
        <v>148</v>
      </c>
      <c r="L5380" s="3" t="n">
        <v>7</v>
      </c>
      <c r="M5380" s="3" t="n">
        <v>7</v>
      </c>
      <c r="N5380" s="3" t="n">
        <v>-1</v>
      </c>
      <c r="O5380" s="3" t="n">
        <v>-1</v>
      </c>
      <c r="P5380" s="3" t="n">
        <v>7.3</v>
      </c>
      <c r="Q5380" s="3" t="n">
        <v>24.2</v>
      </c>
      <c r="R5380" s="3" t="s">
        <v>15754</v>
      </c>
      <c r="S5380" s="4" t="n">
        <v>45747.1289236111</v>
      </c>
      <c r="T5380" s="3" t="s">
        <v>65</v>
      </c>
      <c r="U5380" s="3" t="s">
        <v>65</v>
      </c>
      <c r="V5380" s="3" t="n">
        <v>0</v>
      </c>
      <c r="W5380" s="3" t="n">
        <v>0</v>
      </c>
      <c r="X5380" s="3" t="n">
        <v>0</v>
      </c>
      <c r="Y5380" s="3" t="s">
        <v>30</v>
      </c>
      <c r="Z5380" s="3" t="s">
        <v>30</v>
      </c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  <c r="AZ5380" s="3"/>
      <c r="BA5380" s="3"/>
      <c r="BB5380" s="3"/>
      <c r="BC5380" s="3"/>
      <c r="BD5380" s="3"/>
      <c r="BE5380" s="3"/>
      <c r="BF5380" s="3"/>
      <c r="BG5380" s="3"/>
      <c r="BH5380" s="3"/>
      <c r="BI5380" s="3"/>
      <c r="BJ5380" s="3"/>
    </row>
    <row r="5381" customFormat="false" ht="15.75" hidden="false" customHeight="false" outlineLevel="0" collapsed="false">
      <c r="A5381" s="3" t="n">
        <v>5380</v>
      </c>
      <c r="B5381" s="3" t="s">
        <v>15755</v>
      </c>
      <c r="C5381" s="3" t="s">
        <v>15756</v>
      </c>
      <c r="D5381" s="3" t="n">
        <v>1</v>
      </c>
      <c r="E5381" s="3" t="n">
        <v>0.412237</v>
      </c>
      <c r="F5381" s="3" t="n">
        <v>41</v>
      </c>
      <c r="G5381" s="3" t="n">
        <v>41</v>
      </c>
      <c r="H5381" s="3" t="n">
        <v>13</v>
      </c>
      <c r="I5381" s="3" t="n">
        <v>13</v>
      </c>
      <c r="J5381" s="3" t="n">
        <v>41</v>
      </c>
      <c r="K5381" s="3" t="n">
        <v>41</v>
      </c>
      <c r="L5381" s="3" t="n">
        <v>3</v>
      </c>
      <c r="M5381" s="3" t="n">
        <v>3</v>
      </c>
      <c r="N5381" s="3" t="n">
        <v>-1</v>
      </c>
      <c r="O5381" s="3" t="n">
        <v>-1</v>
      </c>
      <c r="P5381" s="3" t="n">
        <v>7.4</v>
      </c>
      <c r="Q5381" s="3" t="n">
        <v>24.2</v>
      </c>
      <c r="R5381" s="3" t="s">
        <v>15751</v>
      </c>
      <c r="S5381" s="4" t="n">
        <v>45747.1289467593</v>
      </c>
      <c r="T5381" s="3" t="s">
        <v>65</v>
      </c>
      <c r="U5381" s="3" t="s">
        <v>65</v>
      </c>
      <c r="V5381" s="3" t="n">
        <v>0</v>
      </c>
      <c r="W5381" s="3" t="n">
        <v>0</v>
      </c>
      <c r="X5381" s="3" t="n">
        <v>0</v>
      </c>
      <c r="Y5381" s="3" t="s">
        <v>30</v>
      </c>
      <c r="Z5381" s="3" t="s">
        <v>30</v>
      </c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  <c r="AZ5381" s="3"/>
      <c r="BA5381" s="3"/>
      <c r="BB5381" s="3"/>
      <c r="BC5381" s="3"/>
      <c r="BD5381" s="3"/>
      <c r="BE5381" s="3"/>
      <c r="BF5381" s="3"/>
      <c r="BG5381" s="3"/>
      <c r="BH5381" s="3"/>
      <c r="BI5381" s="3"/>
      <c r="BJ5381" s="3"/>
    </row>
    <row r="5382" customFormat="false" ht="15.75" hidden="false" customHeight="false" outlineLevel="0" collapsed="false">
      <c r="A5382" s="3" t="n">
        <v>5381</v>
      </c>
      <c r="B5382" s="3" t="s">
        <v>15757</v>
      </c>
      <c r="C5382" s="3" t="s">
        <v>15758</v>
      </c>
      <c r="D5382" s="3" t="n">
        <v>1</v>
      </c>
      <c r="E5382" s="3" t="n">
        <v>0.997009</v>
      </c>
      <c r="F5382" s="3" t="n">
        <v>116</v>
      </c>
      <c r="G5382" s="3" t="n">
        <v>116</v>
      </c>
      <c r="H5382" s="3" t="n">
        <v>21</v>
      </c>
      <c r="I5382" s="3" t="n">
        <v>21</v>
      </c>
      <c r="J5382" s="3" t="n">
        <v>125</v>
      </c>
      <c r="K5382" s="3" t="n">
        <v>125</v>
      </c>
      <c r="L5382" s="3" t="n">
        <v>7</v>
      </c>
      <c r="M5382" s="3" t="n">
        <v>7</v>
      </c>
      <c r="N5382" s="3" t="n">
        <v>-1</v>
      </c>
      <c r="O5382" s="3" t="n">
        <v>-1</v>
      </c>
      <c r="P5382" s="3" t="n">
        <v>7.3</v>
      </c>
      <c r="Q5382" s="3" t="n">
        <v>24.2</v>
      </c>
      <c r="R5382" s="3" t="s">
        <v>15759</v>
      </c>
      <c r="S5382" s="4" t="n">
        <v>45747.1289930556</v>
      </c>
      <c r="T5382" s="3" t="s">
        <v>65</v>
      </c>
      <c r="U5382" s="3" t="s">
        <v>65</v>
      </c>
      <c r="V5382" s="3" t="n">
        <v>0</v>
      </c>
      <c r="W5382" s="3" t="n">
        <v>0</v>
      </c>
      <c r="X5382" s="3" t="n">
        <v>0</v>
      </c>
      <c r="Y5382" s="3" t="s">
        <v>30</v>
      </c>
      <c r="Z5382" s="3" t="s">
        <v>30</v>
      </c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/>
      <c r="AZ5382" s="3"/>
      <c r="BA5382" s="3"/>
      <c r="BB5382" s="3"/>
      <c r="BC5382" s="3"/>
      <c r="BD5382" s="3"/>
      <c r="BE5382" s="3"/>
      <c r="BF5382" s="3"/>
      <c r="BG5382" s="3"/>
      <c r="BH5382" s="3"/>
      <c r="BI5382" s="3"/>
      <c r="BJ5382" s="3"/>
    </row>
    <row r="5383" customFormat="false" ht="15.75" hidden="false" customHeight="false" outlineLevel="0" collapsed="false">
      <c r="A5383" s="3" t="n">
        <v>5382</v>
      </c>
      <c r="B5383" s="3" t="s">
        <v>15760</v>
      </c>
      <c r="C5383" s="3" t="s">
        <v>15761</v>
      </c>
      <c r="D5383" s="3" t="n">
        <v>1</v>
      </c>
      <c r="E5383" s="3" t="n">
        <v>1.7250244</v>
      </c>
      <c r="F5383" s="3" t="n">
        <v>232</v>
      </c>
      <c r="G5383" s="3" t="n">
        <v>232</v>
      </c>
      <c r="H5383" s="3" t="n">
        <v>23</v>
      </c>
      <c r="I5383" s="3" t="n">
        <v>23</v>
      </c>
      <c r="J5383" s="3" t="n">
        <v>251</v>
      </c>
      <c r="K5383" s="3" t="n">
        <v>251</v>
      </c>
      <c r="L5383" s="3" t="n">
        <v>11</v>
      </c>
      <c r="M5383" s="3" t="n">
        <v>11</v>
      </c>
      <c r="N5383" s="3" t="n">
        <v>-1</v>
      </c>
      <c r="O5383" s="3" t="n">
        <v>-1</v>
      </c>
      <c r="P5383" s="3" t="n">
        <v>7.3</v>
      </c>
      <c r="Q5383" s="3" t="n">
        <v>24.2</v>
      </c>
      <c r="R5383" s="3" t="s">
        <v>15762</v>
      </c>
      <c r="S5383" s="4" t="n">
        <v>45747.1290509259</v>
      </c>
      <c r="T5383" s="3" t="s">
        <v>65</v>
      </c>
      <c r="U5383" s="3" t="s">
        <v>65</v>
      </c>
      <c r="V5383" s="3" t="n">
        <v>0</v>
      </c>
      <c r="W5383" s="3" t="n">
        <v>0</v>
      </c>
      <c r="X5383" s="3" t="n">
        <v>0</v>
      </c>
      <c r="Y5383" s="3" t="s">
        <v>30</v>
      </c>
      <c r="Z5383" s="3" t="s">
        <v>30</v>
      </c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  <c r="AZ5383" s="3"/>
      <c r="BA5383" s="3"/>
      <c r="BB5383" s="3"/>
      <c r="BC5383" s="3"/>
      <c r="BD5383" s="3"/>
      <c r="BE5383" s="3"/>
      <c r="BF5383" s="3"/>
      <c r="BG5383" s="3"/>
      <c r="BH5383" s="3"/>
      <c r="BI5383" s="3"/>
      <c r="BJ5383" s="3"/>
    </row>
    <row r="5384" customFormat="false" ht="15.75" hidden="false" customHeight="false" outlineLevel="0" collapsed="false">
      <c r="A5384" s="3" t="n">
        <v>5383</v>
      </c>
      <c r="B5384" s="3" t="s">
        <v>15763</v>
      </c>
      <c r="C5384" s="3" t="s">
        <v>15764</v>
      </c>
      <c r="D5384" s="3" t="n">
        <v>1</v>
      </c>
      <c r="E5384" s="3" t="n">
        <v>1.1196025</v>
      </c>
      <c r="F5384" s="3" t="n">
        <v>121</v>
      </c>
      <c r="G5384" s="3" t="n">
        <v>121</v>
      </c>
      <c r="H5384" s="3" t="n">
        <v>21</v>
      </c>
      <c r="I5384" s="3" t="n">
        <v>21</v>
      </c>
      <c r="J5384" s="3" t="n">
        <v>132</v>
      </c>
      <c r="K5384" s="3" t="n">
        <v>132</v>
      </c>
      <c r="L5384" s="3" t="n">
        <v>7</v>
      </c>
      <c r="M5384" s="3" t="n">
        <v>7</v>
      </c>
      <c r="N5384" s="3" t="n">
        <v>-1</v>
      </c>
      <c r="O5384" s="3" t="n">
        <v>-1</v>
      </c>
      <c r="P5384" s="3" t="n">
        <v>7.3</v>
      </c>
      <c r="Q5384" s="3" t="n">
        <v>24.2</v>
      </c>
      <c r="R5384" s="3" t="s">
        <v>15765</v>
      </c>
      <c r="S5384" s="4" t="n">
        <v>45747.1290972222</v>
      </c>
      <c r="T5384" s="3" t="s">
        <v>65</v>
      </c>
      <c r="U5384" s="3" t="s">
        <v>65</v>
      </c>
      <c r="V5384" s="3" t="n">
        <v>0</v>
      </c>
      <c r="W5384" s="3" t="n">
        <v>0</v>
      </c>
      <c r="X5384" s="3" t="n">
        <v>0</v>
      </c>
      <c r="Y5384" s="3" t="s">
        <v>30</v>
      </c>
      <c r="Z5384" s="3" t="s">
        <v>30</v>
      </c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  <c r="AZ5384" s="3"/>
      <c r="BA5384" s="3"/>
      <c r="BB5384" s="3"/>
      <c r="BC5384" s="3"/>
      <c r="BD5384" s="3"/>
      <c r="BE5384" s="3"/>
      <c r="BF5384" s="3"/>
      <c r="BG5384" s="3"/>
      <c r="BH5384" s="3"/>
      <c r="BI5384" s="3"/>
      <c r="BJ5384" s="3"/>
    </row>
    <row r="5385" customFormat="false" ht="15.75" hidden="false" customHeight="false" outlineLevel="0" collapsed="false">
      <c r="A5385" s="3" t="n">
        <v>5384</v>
      </c>
      <c r="B5385" s="3" t="s">
        <v>15766</v>
      </c>
      <c r="C5385" s="3" t="s">
        <v>15767</v>
      </c>
      <c r="D5385" s="3" t="n">
        <v>1</v>
      </c>
      <c r="E5385" s="3" t="n">
        <v>0.5271527</v>
      </c>
      <c r="F5385" s="3" t="n">
        <v>10</v>
      </c>
      <c r="G5385" s="3" t="n">
        <v>10</v>
      </c>
      <c r="H5385" s="3" t="n">
        <v>7</v>
      </c>
      <c r="I5385" s="3" t="n">
        <v>7</v>
      </c>
      <c r="J5385" s="3" t="n">
        <v>6</v>
      </c>
      <c r="K5385" s="3" t="n">
        <v>6</v>
      </c>
      <c r="L5385" s="3" t="n">
        <v>2</v>
      </c>
      <c r="M5385" s="3" t="n">
        <v>2</v>
      </c>
      <c r="N5385" s="3" t="n">
        <v>-1</v>
      </c>
      <c r="O5385" s="3" t="n">
        <v>-1</v>
      </c>
      <c r="P5385" s="3" t="n">
        <v>7.4</v>
      </c>
      <c r="Q5385" s="3" t="n">
        <v>24.2</v>
      </c>
      <c r="R5385" s="3" t="s">
        <v>15768</v>
      </c>
      <c r="S5385" s="4" t="n">
        <v>45747.1291550926</v>
      </c>
      <c r="T5385" s="3" t="s">
        <v>65</v>
      </c>
      <c r="U5385" s="3" t="s">
        <v>65</v>
      </c>
      <c r="V5385" s="3" t="n">
        <v>0</v>
      </c>
      <c r="W5385" s="3" t="n">
        <v>0</v>
      </c>
      <c r="X5385" s="3" t="n">
        <v>0</v>
      </c>
      <c r="Y5385" s="3" t="s">
        <v>30</v>
      </c>
      <c r="Z5385" s="3" t="s">
        <v>30</v>
      </c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  <c r="AZ5385" s="3"/>
      <c r="BA5385" s="3"/>
      <c r="BB5385" s="3"/>
      <c r="BC5385" s="3"/>
      <c r="BD5385" s="3"/>
      <c r="BE5385" s="3"/>
      <c r="BF5385" s="3"/>
      <c r="BG5385" s="3"/>
      <c r="BH5385" s="3"/>
      <c r="BI5385" s="3"/>
      <c r="BJ5385" s="3"/>
    </row>
    <row r="5386" customFormat="false" ht="15.75" hidden="false" customHeight="false" outlineLevel="0" collapsed="false">
      <c r="A5386" s="3" t="n">
        <v>5385</v>
      </c>
      <c r="B5386" s="3" t="s">
        <v>15769</v>
      </c>
      <c r="C5386" s="3" t="s">
        <v>15770</v>
      </c>
      <c r="D5386" s="3" t="n">
        <v>1</v>
      </c>
      <c r="E5386" s="3" t="n">
        <v>1.0944883</v>
      </c>
      <c r="F5386" s="3" t="n">
        <v>10</v>
      </c>
      <c r="G5386" s="3" t="n">
        <v>10</v>
      </c>
      <c r="H5386" s="3" t="n">
        <v>6</v>
      </c>
      <c r="I5386" s="3" t="n">
        <v>6</v>
      </c>
      <c r="J5386" s="3" t="n">
        <v>8</v>
      </c>
      <c r="K5386" s="3" t="n">
        <v>8</v>
      </c>
      <c r="L5386" s="3" t="n">
        <v>0</v>
      </c>
      <c r="M5386" s="3" t="n">
        <v>0</v>
      </c>
      <c r="N5386" s="3" t="n">
        <v>-1</v>
      </c>
      <c r="O5386" s="3" t="n">
        <v>-1</v>
      </c>
      <c r="P5386" s="3" t="n">
        <v>7.5</v>
      </c>
      <c r="Q5386" s="3" t="n">
        <v>24.2</v>
      </c>
      <c r="R5386" s="3" t="s">
        <v>15771</v>
      </c>
      <c r="S5386" s="4" t="n">
        <v>45747.1291898148</v>
      </c>
      <c r="T5386" s="3" t="s">
        <v>239</v>
      </c>
      <c r="U5386" s="3" t="s">
        <v>239</v>
      </c>
      <c r="V5386" s="3" t="n">
        <v>0</v>
      </c>
      <c r="W5386" s="3" t="n">
        <v>0</v>
      </c>
      <c r="X5386" s="3" t="n">
        <v>0</v>
      </c>
      <c r="Y5386" s="3" t="s">
        <v>30</v>
      </c>
      <c r="Z5386" s="3" t="s">
        <v>30</v>
      </c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  <c r="AZ5386" s="3"/>
      <c r="BA5386" s="3"/>
      <c r="BB5386" s="3"/>
      <c r="BC5386" s="3"/>
      <c r="BD5386" s="3"/>
      <c r="BE5386" s="3"/>
      <c r="BF5386" s="3"/>
      <c r="BG5386" s="3"/>
      <c r="BH5386" s="3"/>
      <c r="BI5386" s="3"/>
      <c r="BJ5386" s="3"/>
    </row>
    <row r="5387" customFormat="false" ht="15.75" hidden="false" customHeight="false" outlineLevel="0" collapsed="false">
      <c r="A5387" s="3" t="n">
        <v>5386</v>
      </c>
      <c r="B5387" s="3" t="s">
        <v>15772</v>
      </c>
      <c r="C5387" s="3"/>
      <c r="D5387" s="3" t="n">
        <v>0</v>
      </c>
      <c r="E5387" s="3" t="s">
        <v>1901</v>
      </c>
      <c r="F5387" s="3" t="s">
        <v>1901</v>
      </c>
      <c r="G5387" s="3" t="s">
        <v>1901</v>
      </c>
      <c r="H5387" s="3" t="s">
        <v>1901</v>
      </c>
      <c r="I5387" s="3" t="s">
        <v>1901</v>
      </c>
      <c r="J5387" s="3" t="s">
        <v>1901</v>
      </c>
      <c r="K5387" s="3" t="s">
        <v>1901</v>
      </c>
      <c r="L5387" s="3" t="s">
        <v>1901</v>
      </c>
      <c r="M5387" s="3" t="s">
        <v>1901</v>
      </c>
      <c r="N5387" s="3" t="s">
        <v>1901</v>
      </c>
      <c r="O5387" s="3" t="s">
        <v>1901</v>
      </c>
      <c r="P5387" s="3"/>
      <c r="Q5387" s="3"/>
      <c r="R5387" s="3"/>
      <c r="S5387" s="3"/>
      <c r="T5387" s="3"/>
      <c r="U5387" s="3"/>
      <c r="V5387" s="3" t="s">
        <v>1901</v>
      </c>
      <c r="W5387" s="3" t="s">
        <v>1901</v>
      </c>
      <c r="X5387" s="3" t="s">
        <v>1901</v>
      </c>
      <c r="Y5387" s="3"/>
      <c r="Z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  <c r="AZ5387" s="3"/>
      <c r="BA5387" s="3"/>
      <c r="BB5387" s="3"/>
      <c r="BC5387" s="3"/>
      <c r="BD5387" s="3"/>
      <c r="BE5387" s="3"/>
      <c r="BF5387" s="3"/>
      <c r="BG5387" s="3"/>
      <c r="BH5387" s="3"/>
      <c r="BI5387" s="3"/>
      <c r="BJ5387" s="3"/>
    </row>
    <row r="5388" customFormat="false" ht="15.75" hidden="false" customHeight="false" outlineLevel="0" collapsed="false">
      <c r="A5388" s="3" t="n">
        <v>5387</v>
      </c>
      <c r="B5388" s="3" t="s">
        <v>15773</v>
      </c>
      <c r="C5388" s="3" t="s">
        <v>15774</v>
      </c>
      <c r="D5388" s="3" t="n">
        <v>1</v>
      </c>
      <c r="E5388" s="3" t="n">
        <v>1.8807795</v>
      </c>
      <c r="F5388" s="3" t="n">
        <v>118</v>
      </c>
      <c r="G5388" s="3" t="n">
        <v>118</v>
      </c>
      <c r="H5388" s="3" t="n">
        <v>16</v>
      </c>
      <c r="I5388" s="3" t="n">
        <v>16</v>
      </c>
      <c r="J5388" s="3" t="n">
        <v>138</v>
      </c>
      <c r="K5388" s="3" t="n">
        <v>138</v>
      </c>
      <c r="L5388" s="3" t="n">
        <v>5</v>
      </c>
      <c r="M5388" s="3" t="n">
        <v>5</v>
      </c>
      <c r="N5388" s="3" t="n">
        <v>-1</v>
      </c>
      <c r="O5388" s="3" t="n">
        <v>-1</v>
      </c>
      <c r="P5388" s="3" t="n">
        <v>8.5</v>
      </c>
      <c r="Q5388" s="3" t="n">
        <v>24.2</v>
      </c>
      <c r="R5388" s="3" t="s">
        <v>15775</v>
      </c>
      <c r="S5388" s="4" t="n">
        <v>45747.1292476852</v>
      </c>
      <c r="T5388" s="3" t="s">
        <v>246</v>
      </c>
      <c r="U5388" s="3" t="s">
        <v>246</v>
      </c>
      <c r="V5388" s="3" t="n">
        <v>0</v>
      </c>
      <c r="W5388" s="3" t="n">
        <v>0</v>
      </c>
      <c r="X5388" s="3" t="n">
        <v>0</v>
      </c>
      <c r="Y5388" s="3" t="s">
        <v>30</v>
      </c>
      <c r="Z5388" s="3" t="s">
        <v>30</v>
      </c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  <c r="AZ5388" s="3"/>
      <c r="BA5388" s="3"/>
      <c r="BB5388" s="3"/>
      <c r="BC5388" s="3"/>
      <c r="BD5388" s="3"/>
      <c r="BE5388" s="3"/>
      <c r="BF5388" s="3"/>
      <c r="BG5388" s="3"/>
      <c r="BH5388" s="3"/>
      <c r="BI5388" s="3"/>
      <c r="BJ5388" s="3"/>
    </row>
    <row r="5389" customFormat="false" ht="15.75" hidden="false" customHeight="false" outlineLevel="0" collapsed="false">
      <c r="A5389" s="3" t="n">
        <v>5388</v>
      </c>
      <c r="B5389" s="3" t="s">
        <v>15776</v>
      </c>
      <c r="C5389" s="3" t="s">
        <v>15777</v>
      </c>
      <c r="D5389" s="3" t="n">
        <v>1</v>
      </c>
      <c r="E5389" s="3" t="n">
        <v>1.1124132</v>
      </c>
      <c r="F5389" s="3" t="n">
        <v>67</v>
      </c>
      <c r="G5389" s="3" t="n">
        <v>67</v>
      </c>
      <c r="H5389" s="3" t="n">
        <v>12</v>
      </c>
      <c r="I5389" s="3" t="n">
        <v>12</v>
      </c>
      <c r="J5389" s="3" t="n">
        <v>84</v>
      </c>
      <c r="K5389" s="3" t="n">
        <v>84</v>
      </c>
      <c r="L5389" s="3" t="n">
        <v>1</v>
      </c>
      <c r="M5389" s="3" t="n">
        <v>1</v>
      </c>
      <c r="N5389" s="3" t="n">
        <v>-1</v>
      </c>
      <c r="O5389" s="3" t="n">
        <v>-1</v>
      </c>
      <c r="P5389" s="3" t="n">
        <v>8.5</v>
      </c>
      <c r="Q5389" s="3" t="n">
        <v>24.2</v>
      </c>
      <c r="R5389" s="3" t="s">
        <v>15778</v>
      </c>
      <c r="S5389" s="4" t="n">
        <v>45747.1292824074</v>
      </c>
      <c r="T5389" s="3" t="s">
        <v>29</v>
      </c>
      <c r="U5389" s="3" t="s">
        <v>29</v>
      </c>
      <c r="V5389" s="3" t="n">
        <v>0</v>
      </c>
      <c r="W5389" s="3" t="n">
        <v>0</v>
      </c>
      <c r="X5389" s="3" t="n">
        <v>0</v>
      </c>
      <c r="Y5389" s="3" t="s">
        <v>30</v>
      </c>
      <c r="Z5389" s="3" t="s">
        <v>30</v>
      </c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  <c r="AZ5389" s="3"/>
      <c r="BA5389" s="3"/>
      <c r="BB5389" s="3"/>
      <c r="BC5389" s="3"/>
      <c r="BD5389" s="3"/>
      <c r="BE5389" s="3"/>
      <c r="BF5389" s="3"/>
      <c r="BG5389" s="3"/>
      <c r="BH5389" s="3"/>
      <c r="BI5389" s="3"/>
      <c r="BJ5389" s="3"/>
    </row>
    <row r="5390" customFormat="false" ht="15.75" hidden="false" customHeight="false" outlineLevel="0" collapsed="false">
      <c r="A5390" s="3" t="n">
        <v>5389</v>
      </c>
      <c r="B5390" s="3" t="s">
        <v>15779</v>
      </c>
      <c r="C5390" s="3" t="s">
        <v>15780</v>
      </c>
      <c r="D5390" s="3" t="n">
        <v>1</v>
      </c>
      <c r="E5390" s="3" t="n">
        <v>4.0546652</v>
      </c>
      <c r="F5390" s="3" t="n">
        <v>291</v>
      </c>
      <c r="G5390" s="3" t="n">
        <v>291</v>
      </c>
      <c r="H5390" s="3" t="n">
        <v>18</v>
      </c>
      <c r="I5390" s="3" t="n">
        <v>18</v>
      </c>
      <c r="J5390" s="3" t="n">
        <v>278</v>
      </c>
      <c r="K5390" s="3" t="n">
        <v>278</v>
      </c>
      <c r="L5390" s="3" t="n">
        <v>3</v>
      </c>
      <c r="M5390" s="3" t="n">
        <v>3</v>
      </c>
      <c r="N5390" s="3" t="n">
        <v>-1</v>
      </c>
      <c r="O5390" s="3" t="n">
        <v>-1</v>
      </c>
      <c r="P5390" s="3" t="n">
        <v>8.5</v>
      </c>
      <c r="Q5390" s="3" t="n">
        <v>24.2</v>
      </c>
      <c r="R5390" s="3" t="s">
        <v>15781</v>
      </c>
      <c r="S5390" s="4" t="n">
        <v>45747.129375</v>
      </c>
      <c r="T5390" s="3" t="s">
        <v>246</v>
      </c>
      <c r="U5390" s="3" t="s">
        <v>246</v>
      </c>
      <c r="V5390" s="3" t="n">
        <v>0</v>
      </c>
      <c r="W5390" s="3" t="n">
        <v>0</v>
      </c>
      <c r="X5390" s="3" t="n">
        <v>0</v>
      </c>
      <c r="Y5390" s="3" t="s">
        <v>30</v>
      </c>
      <c r="Z5390" s="3" t="s">
        <v>30</v>
      </c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  <c r="AZ5390" s="3"/>
      <c r="BA5390" s="3"/>
      <c r="BB5390" s="3"/>
      <c r="BC5390" s="3"/>
      <c r="BD5390" s="3"/>
      <c r="BE5390" s="3"/>
      <c r="BF5390" s="3"/>
      <c r="BG5390" s="3"/>
      <c r="BH5390" s="3"/>
      <c r="BI5390" s="3"/>
      <c r="BJ5390" s="3"/>
    </row>
    <row r="5391" customFormat="false" ht="15.75" hidden="false" customHeight="false" outlineLevel="0" collapsed="false">
      <c r="A5391" s="3" t="n">
        <v>5390</v>
      </c>
      <c r="B5391" s="3" t="s">
        <v>15782</v>
      </c>
      <c r="C5391" s="3" t="s">
        <v>15783</v>
      </c>
      <c r="D5391" s="3" t="n">
        <v>1</v>
      </c>
      <c r="E5391" s="3" t="n">
        <v>3.3747801</v>
      </c>
      <c r="F5391" s="3" t="n">
        <v>312</v>
      </c>
      <c r="G5391" s="3" t="n">
        <v>312</v>
      </c>
      <c r="H5391" s="3" t="n">
        <v>19</v>
      </c>
      <c r="I5391" s="3" t="n">
        <v>19</v>
      </c>
      <c r="J5391" s="3" t="n">
        <v>301</v>
      </c>
      <c r="K5391" s="3" t="n">
        <v>301</v>
      </c>
      <c r="L5391" s="3" t="n">
        <v>3</v>
      </c>
      <c r="M5391" s="3" t="n">
        <v>3</v>
      </c>
      <c r="N5391" s="3" t="n">
        <v>-1</v>
      </c>
      <c r="O5391" s="3" t="n">
        <v>-1</v>
      </c>
      <c r="P5391" s="3" t="n">
        <v>8.5</v>
      </c>
      <c r="Q5391" s="3" t="n">
        <v>24.2</v>
      </c>
      <c r="R5391" s="3" t="s">
        <v>15784</v>
      </c>
      <c r="S5391" s="4" t="n">
        <v>45747.1294675926</v>
      </c>
      <c r="T5391" s="3" t="s">
        <v>246</v>
      </c>
      <c r="U5391" s="3" t="s">
        <v>246</v>
      </c>
      <c r="V5391" s="3" t="n">
        <v>0</v>
      </c>
      <c r="W5391" s="3" t="n">
        <v>0</v>
      </c>
      <c r="X5391" s="3" t="n">
        <v>0</v>
      </c>
      <c r="Y5391" s="3" t="s">
        <v>30</v>
      </c>
      <c r="Z5391" s="3" t="s">
        <v>30</v>
      </c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  <c r="AZ5391" s="3"/>
      <c r="BA5391" s="3"/>
      <c r="BB5391" s="3"/>
      <c r="BC5391" s="3"/>
      <c r="BD5391" s="3"/>
      <c r="BE5391" s="3"/>
      <c r="BF5391" s="3"/>
      <c r="BG5391" s="3"/>
      <c r="BH5391" s="3"/>
      <c r="BI5391" s="3"/>
      <c r="BJ5391" s="3"/>
    </row>
    <row r="5392" customFormat="false" ht="15.75" hidden="false" customHeight="false" outlineLevel="0" collapsed="false">
      <c r="A5392" s="3" t="n">
        <v>5391</v>
      </c>
      <c r="B5392" s="3" t="s">
        <v>15785</v>
      </c>
      <c r="C5392" s="3" t="s">
        <v>15786</v>
      </c>
      <c r="D5392" s="3" t="n">
        <v>1</v>
      </c>
      <c r="E5392" s="3" t="n">
        <v>6.7725001</v>
      </c>
      <c r="F5392" s="3" t="n">
        <v>313</v>
      </c>
      <c r="G5392" s="3" t="n">
        <v>313</v>
      </c>
      <c r="H5392" s="3" t="n">
        <v>21</v>
      </c>
      <c r="I5392" s="3" t="n">
        <v>21</v>
      </c>
      <c r="J5392" s="3" t="n">
        <v>313</v>
      </c>
      <c r="K5392" s="3" t="n">
        <v>313</v>
      </c>
      <c r="L5392" s="3" t="n">
        <v>4</v>
      </c>
      <c r="M5392" s="3" t="n">
        <v>4</v>
      </c>
      <c r="N5392" s="3" t="n">
        <v>-1</v>
      </c>
      <c r="O5392" s="3" t="n">
        <v>-1</v>
      </c>
      <c r="P5392" s="3" t="n">
        <v>8.5</v>
      </c>
      <c r="Q5392" s="3" t="n">
        <v>24.2</v>
      </c>
      <c r="R5392" s="3" t="s">
        <v>15787</v>
      </c>
      <c r="S5392" s="4" t="n">
        <v>45747.1295949074</v>
      </c>
      <c r="T5392" s="3" t="s">
        <v>246</v>
      </c>
      <c r="U5392" s="3" t="s">
        <v>246</v>
      </c>
      <c r="V5392" s="3" t="n">
        <v>0</v>
      </c>
      <c r="W5392" s="3" t="n">
        <v>0</v>
      </c>
      <c r="X5392" s="3" t="n">
        <v>0</v>
      </c>
      <c r="Y5392" s="3" t="s">
        <v>30</v>
      </c>
      <c r="Z5392" s="3" t="s">
        <v>30</v>
      </c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  <c r="AZ5392" s="3"/>
      <c r="BA5392" s="3"/>
      <c r="BB5392" s="3"/>
      <c r="BC5392" s="3"/>
      <c r="BD5392" s="3"/>
      <c r="BE5392" s="3"/>
      <c r="BF5392" s="3"/>
      <c r="BG5392" s="3"/>
      <c r="BH5392" s="3"/>
      <c r="BI5392" s="3"/>
      <c r="BJ5392" s="3"/>
    </row>
    <row r="5393" customFormat="false" ht="15.75" hidden="false" customHeight="false" outlineLevel="0" collapsed="false">
      <c r="A5393" s="3" t="n">
        <v>5392</v>
      </c>
      <c r="B5393" s="3" t="s">
        <v>15788</v>
      </c>
      <c r="C5393" s="3" t="s">
        <v>15789</v>
      </c>
      <c r="D5393" s="3" t="n">
        <v>1</v>
      </c>
      <c r="E5393" s="3" t="n">
        <v>2.7991202</v>
      </c>
      <c r="F5393" s="3" t="n">
        <v>216</v>
      </c>
      <c r="G5393" s="3" t="n">
        <v>216</v>
      </c>
      <c r="H5393" s="3" t="n">
        <v>14</v>
      </c>
      <c r="I5393" s="3" t="n">
        <v>14</v>
      </c>
      <c r="J5393" s="3" t="n">
        <v>185</v>
      </c>
      <c r="K5393" s="3" t="n">
        <v>185</v>
      </c>
      <c r="L5393" s="3" t="n">
        <v>1</v>
      </c>
      <c r="M5393" s="3" t="n">
        <v>1</v>
      </c>
      <c r="N5393" s="3" t="n">
        <v>-1</v>
      </c>
      <c r="O5393" s="3" t="n">
        <v>-1</v>
      </c>
      <c r="P5393" s="3" t="n">
        <v>8.5</v>
      </c>
      <c r="Q5393" s="3" t="n">
        <v>24.2</v>
      </c>
      <c r="R5393" s="3" t="s">
        <v>15790</v>
      </c>
      <c r="S5393" s="4" t="n">
        <v>45747.1296759259</v>
      </c>
      <c r="T5393" s="3" t="s">
        <v>29</v>
      </c>
      <c r="U5393" s="3" t="s">
        <v>29</v>
      </c>
      <c r="V5393" s="3" t="n">
        <v>0</v>
      </c>
      <c r="W5393" s="3" t="n">
        <v>0</v>
      </c>
      <c r="X5393" s="3" t="n">
        <v>0</v>
      </c>
      <c r="Y5393" s="3" t="s">
        <v>30</v>
      </c>
      <c r="Z5393" s="3" t="s">
        <v>30</v>
      </c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  <c r="AY5393" s="3"/>
      <c r="AZ5393" s="3"/>
      <c r="BA5393" s="3"/>
      <c r="BB5393" s="3"/>
      <c r="BC5393" s="3"/>
      <c r="BD5393" s="3"/>
      <c r="BE5393" s="3"/>
      <c r="BF5393" s="3"/>
      <c r="BG5393" s="3"/>
      <c r="BH5393" s="3"/>
      <c r="BI5393" s="3"/>
      <c r="BJ5393" s="3"/>
    </row>
    <row r="5394" customFormat="false" ht="15.75" hidden="false" customHeight="false" outlineLevel="0" collapsed="false">
      <c r="A5394" s="3" t="n">
        <v>5393</v>
      </c>
      <c r="B5394" s="3" t="s">
        <v>15791</v>
      </c>
      <c r="C5394" s="3" t="s">
        <v>15792</v>
      </c>
      <c r="D5394" s="3" t="n">
        <v>1</v>
      </c>
      <c r="E5394" s="3" t="n">
        <v>2.7886147</v>
      </c>
      <c r="F5394" s="3" t="n">
        <v>188</v>
      </c>
      <c r="G5394" s="3" t="n">
        <v>188</v>
      </c>
      <c r="H5394" s="3" t="n">
        <v>13</v>
      </c>
      <c r="I5394" s="3" t="n">
        <v>13</v>
      </c>
      <c r="J5394" s="3" t="n">
        <v>198</v>
      </c>
      <c r="K5394" s="3" t="n">
        <v>198</v>
      </c>
      <c r="L5394" s="3" t="n">
        <v>0</v>
      </c>
      <c r="M5394" s="3" t="n">
        <v>0</v>
      </c>
      <c r="N5394" s="3" t="n">
        <v>-1</v>
      </c>
      <c r="O5394" s="3" t="n">
        <v>-1</v>
      </c>
      <c r="P5394" s="3" t="n">
        <v>8.5</v>
      </c>
      <c r="Q5394" s="3" t="n">
        <v>24.2</v>
      </c>
      <c r="R5394" s="3" t="s">
        <v>15793</v>
      </c>
      <c r="S5394" s="4" t="n">
        <v>45747.1297453704</v>
      </c>
      <c r="T5394" s="3" t="s">
        <v>29</v>
      </c>
      <c r="U5394" s="3" t="s">
        <v>29</v>
      </c>
      <c r="V5394" s="3" t="n">
        <v>0</v>
      </c>
      <c r="W5394" s="3" t="n">
        <v>0</v>
      </c>
      <c r="X5394" s="3" t="n">
        <v>0</v>
      </c>
      <c r="Y5394" s="3" t="s">
        <v>30</v>
      </c>
      <c r="Z5394" s="3" t="s">
        <v>30</v>
      </c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  <c r="AZ5394" s="3"/>
      <c r="BA5394" s="3"/>
      <c r="BB5394" s="3"/>
      <c r="BC5394" s="3"/>
      <c r="BD5394" s="3"/>
      <c r="BE5394" s="3"/>
      <c r="BF5394" s="3"/>
      <c r="BG5394" s="3"/>
      <c r="BH5394" s="3"/>
      <c r="BI5394" s="3"/>
      <c r="BJ5394" s="3"/>
    </row>
    <row r="5395" customFormat="false" ht="15.75" hidden="false" customHeight="false" outlineLevel="0" collapsed="false">
      <c r="A5395" s="3" t="n">
        <v>5394</v>
      </c>
      <c r="B5395" s="3" t="s">
        <v>15794</v>
      </c>
      <c r="C5395" s="3" t="s">
        <v>15795</v>
      </c>
      <c r="D5395" s="3" t="n">
        <v>1</v>
      </c>
      <c r="E5395" s="3" t="n">
        <v>0.2729899</v>
      </c>
      <c r="F5395" s="3" t="n">
        <v>17</v>
      </c>
      <c r="G5395" s="3" t="n">
        <v>17</v>
      </c>
      <c r="H5395" s="3" t="n">
        <v>11</v>
      </c>
      <c r="I5395" s="3" t="n">
        <v>11</v>
      </c>
      <c r="J5395" s="3" t="n">
        <v>25</v>
      </c>
      <c r="K5395" s="3" t="n">
        <v>25</v>
      </c>
      <c r="L5395" s="3" t="n">
        <v>1</v>
      </c>
      <c r="M5395" s="3" t="n">
        <v>1</v>
      </c>
      <c r="N5395" s="3" t="n">
        <v>-1</v>
      </c>
      <c r="O5395" s="3" t="n">
        <v>-1</v>
      </c>
      <c r="P5395" s="3" t="n">
        <v>8.5</v>
      </c>
      <c r="Q5395" s="3" t="n">
        <v>24.2</v>
      </c>
      <c r="R5395" s="3" t="s">
        <v>15796</v>
      </c>
      <c r="S5395" s="4" t="n">
        <v>45747.1297800926</v>
      </c>
      <c r="T5395" s="3" t="s">
        <v>65</v>
      </c>
      <c r="U5395" s="3" t="s">
        <v>65</v>
      </c>
      <c r="V5395" s="3" t="n">
        <v>0</v>
      </c>
      <c r="W5395" s="3" t="n">
        <v>0</v>
      </c>
      <c r="X5395" s="3" t="n">
        <v>0</v>
      </c>
      <c r="Y5395" s="3" t="s">
        <v>30</v>
      </c>
      <c r="Z5395" s="3" t="s">
        <v>30</v>
      </c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  <c r="AZ5395" s="3"/>
      <c r="BA5395" s="3"/>
      <c r="BB5395" s="3"/>
      <c r="BC5395" s="3"/>
      <c r="BD5395" s="3"/>
      <c r="BE5395" s="3"/>
      <c r="BF5395" s="3"/>
      <c r="BG5395" s="3"/>
      <c r="BH5395" s="3"/>
      <c r="BI5395" s="3"/>
      <c r="BJ5395" s="3"/>
    </row>
    <row r="5396" customFormat="false" ht="15.75" hidden="false" customHeight="false" outlineLevel="0" collapsed="false">
      <c r="A5396" s="3" t="n">
        <v>5395</v>
      </c>
      <c r="B5396" s="3" t="s">
        <v>15797</v>
      </c>
      <c r="C5396" s="3" t="s">
        <v>15798</v>
      </c>
      <c r="D5396" s="3" t="n">
        <v>1</v>
      </c>
      <c r="E5396" s="3" t="n">
        <v>0.1449411</v>
      </c>
      <c r="F5396" s="3" t="n">
        <v>16</v>
      </c>
      <c r="G5396" s="3" t="n">
        <v>16</v>
      </c>
      <c r="H5396" s="3" t="n">
        <v>7</v>
      </c>
      <c r="I5396" s="3" t="n">
        <v>7</v>
      </c>
      <c r="J5396" s="3" t="n">
        <v>13</v>
      </c>
      <c r="K5396" s="3" t="n">
        <v>13</v>
      </c>
      <c r="L5396" s="3" t="n">
        <v>2</v>
      </c>
      <c r="M5396" s="3" t="n">
        <v>2</v>
      </c>
      <c r="N5396" s="3" t="n">
        <v>-1</v>
      </c>
      <c r="O5396" s="3" t="n">
        <v>-1</v>
      </c>
      <c r="P5396" s="3" t="n">
        <v>8.5</v>
      </c>
      <c r="Q5396" s="3" t="n">
        <v>24.2</v>
      </c>
      <c r="R5396" s="3" t="s">
        <v>15799</v>
      </c>
      <c r="S5396" s="4" t="n">
        <v>45747.1297916667</v>
      </c>
      <c r="T5396" s="3" t="s">
        <v>65</v>
      </c>
      <c r="U5396" s="3" t="s">
        <v>65</v>
      </c>
      <c r="V5396" s="3" t="n">
        <v>0</v>
      </c>
      <c r="W5396" s="3" t="n">
        <v>0</v>
      </c>
      <c r="X5396" s="3" t="n">
        <v>0</v>
      </c>
      <c r="Y5396" s="3" t="s">
        <v>30</v>
      </c>
      <c r="Z5396" s="3" t="s">
        <v>30</v>
      </c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  <c r="AZ5396" s="3"/>
      <c r="BA5396" s="3"/>
      <c r="BB5396" s="3"/>
      <c r="BC5396" s="3"/>
      <c r="BD5396" s="3"/>
      <c r="BE5396" s="3"/>
      <c r="BF5396" s="3"/>
      <c r="BG5396" s="3"/>
      <c r="BH5396" s="3"/>
      <c r="BI5396" s="3"/>
      <c r="BJ5396" s="3"/>
    </row>
    <row r="5397" customFormat="false" ht="15.75" hidden="false" customHeight="false" outlineLevel="0" collapsed="false">
      <c r="A5397" s="3" t="n">
        <v>5396</v>
      </c>
      <c r="B5397" s="3" t="s">
        <v>15800</v>
      </c>
      <c r="C5397" s="3" t="s">
        <v>15801</v>
      </c>
      <c r="D5397" s="3" t="n">
        <v>1</v>
      </c>
      <c r="E5397" s="3" t="n">
        <v>0.3322078</v>
      </c>
      <c r="F5397" s="3" t="n">
        <v>36</v>
      </c>
      <c r="G5397" s="3" t="n">
        <v>36</v>
      </c>
      <c r="H5397" s="3" t="n">
        <v>9</v>
      </c>
      <c r="I5397" s="3" t="n">
        <v>9</v>
      </c>
      <c r="J5397" s="3" t="n">
        <v>43</v>
      </c>
      <c r="K5397" s="3" t="n">
        <v>43</v>
      </c>
      <c r="L5397" s="3" t="n">
        <v>2</v>
      </c>
      <c r="M5397" s="3" t="n">
        <v>2</v>
      </c>
      <c r="N5397" s="3" t="n">
        <v>-1</v>
      </c>
      <c r="O5397" s="3" t="n">
        <v>-1</v>
      </c>
      <c r="P5397" s="3" t="n">
        <v>7.7</v>
      </c>
      <c r="Q5397" s="3" t="n">
        <v>24.2</v>
      </c>
      <c r="R5397" s="3" t="s">
        <v>15802</v>
      </c>
      <c r="S5397" s="4" t="n">
        <v>45747.1298148148</v>
      </c>
      <c r="T5397" s="3" t="s">
        <v>65</v>
      </c>
      <c r="U5397" s="3" t="s">
        <v>65</v>
      </c>
      <c r="V5397" s="3" t="n">
        <v>0</v>
      </c>
      <c r="W5397" s="3" t="n">
        <v>0</v>
      </c>
      <c r="X5397" s="3" t="n">
        <v>0</v>
      </c>
      <c r="Y5397" s="3" t="s">
        <v>30</v>
      </c>
      <c r="Z5397" s="3" t="s">
        <v>30</v>
      </c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  <c r="AZ5397" s="3"/>
      <c r="BA5397" s="3"/>
      <c r="BB5397" s="3"/>
      <c r="BC5397" s="3"/>
      <c r="BD5397" s="3"/>
      <c r="BE5397" s="3"/>
      <c r="BF5397" s="3"/>
      <c r="BG5397" s="3"/>
      <c r="BH5397" s="3"/>
      <c r="BI5397" s="3"/>
      <c r="BJ5397" s="3"/>
    </row>
    <row r="5398" customFormat="false" ht="15.75" hidden="false" customHeight="false" outlineLevel="0" collapsed="false">
      <c r="A5398" s="3" t="n">
        <v>5397</v>
      </c>
      <c r="B5398" s="3" t="s">
        <v>15803</v>
      </c>
      <c r="C5398" s="3" t="s">
        <v>15804</v>
      </c>
      <c r="D5398" s="3" t="n">
        <v>1</v>
      </c>
      <c r="E5398" s="3" t="n">
        <v>1.2610624</v>
      </c>
      <c r="F5398" s="3" t="n">
        <v>24</v>
      </c>
      <c r="G5398" s="3" t="n">
        <v>24</v>
      </c>
      <c r="H5398" s="3" t="n">
        <v>11</v>
      </c>
      <c r="I5398" s="3" t="n">
        <v>11</v>
      </c>
      <c r="J5398" s="3" t="n">
        <v>28</v>
      </c>
      <c r="K5398" s="3" t="n">
        <v>28</v>
      </c>
      <c r="L5398" s="3" t="n">
        <v>1</v>
      </c>
      <c r="M5398" s="3" t="n">
        <v>1</v>
      </c>
      <c r="N5398" s="3" t="n">
        <v>-1</v>
      </c>
      <c r="O5398" s="3" t="n">
        <v>-1</v>
      </c>
      <c r="P5398" s="3" t="n">
        <v>7.9</v>
      </c>
      <c r="Q5398" s="3" t="n">
        <v>24.2</v>
      </c>
      <c r="R5398" s="3" t="s">
        <v>15805</v>
      </c>
      <c r="S5398" s="4" t="n">
        <v>45747.129849537</v>
      </c>
      <c r="T5398" s="3" t="s">
        <v>1920</v>
      </c>
      <c r="U5398" s="3" t="s">
        <v>1920</v>
      </c>
      <c r="V5398" s="3" t="n">
        <v>0</v>
      </c>
      <c r="W5398" s="3" t="n">
        <v>0</v>
      </c>
      <c r="X5398" s="3" t="n">
        <v>0</v>
      </c>
      <c r="Y5398" s="3" t="s">
        <v>30</v>
      </c>
      <c r="Z5398" s="3" t="s">
        <v>30</v>
      </c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  <c r="AZ5398" s="3"/>
      <c r="BA5398" s="3"/>
      <c r="BB5398" s="3"/>
      <c r="BC5398" s="3"/>
      <c r="BD5398" s="3"/>
      <c r="BE5398" s="3"/>
      <c r="BF5398" s="3"/>
      <c r="BG5398" s="3"/>
      <c r="BH5398" s="3"/>
      <c r="BI5398" s="3"/>
      <c r="BJ5398" s="3"/>
    </row>
    <row r="5399" customFormat="false" ht="15.75" hidden="false" customHeight="false" outlineLevel="0" collapsed="false">
      <c r="A5399" s="3" t="n">
        <v>5398</v>
      </c>
      <c r="B5399" s="3" t="s">
        <v>15806</v>
      </c>
      <c r="C5399" s="3" t="s">
        <v>15807</v>
      </c>
      <c r="D5399" s="3" t="n">
        <v>1</v>
      </c>
      <c r="E5399" s="3" t="n">
        <v>3.3052041</v>
      </c>
      <c r="F5399" s="3" t="n">
        <v>243</v>
      </c>
      <c r="G5399" s="3" t="n">
        <v>243</v>
      </c>
      <c r="H5399" s="3" t="n">
        <v>22</v>
      </c>
      <c r="I5399" s="3" t="n">
        <v>22</v>
      </c>
      <c r="J5399" s="3" t="n">
        <v>217</v>
      </c>
      <c r="K5399" s="3" t="n">
        <v>217</v>
      </c>
      <c r="L5399" s="3" t="n">
        <v>41</v>
      </c>
      <c r="M5399" s="3" t="n">
        <v>41</v>
      </c>
      <c r="N5399" s="3" t="n">
        <v>-1</v>
      </c>
      <c r="O5399" s="3" t="n">
        <v>-1</v>
      </c>
      <c r="P5399" s="3" t="n">
        <v>7.9</v>
      </c>
      <c r="Q5399" s="3" t="n">
        <v>24.2</v>
      </c>
      <c r="R5399" s="3" t="s">
        <v>15808</v>
      </c>
      <c r="S5399" s="4" t="n">
        <v>45747.1299189815</v>
      </c>
      <c r="T5399" s="3" t="s">
        <v>65</v>
      </c>
      <c r="U5399" s="3" t="s">
        <v>65</v>
      </c>
      <c r="V5399" s="3" t="n">
        <v>0</v>
      </c>
      <c r="W5399" s="3" t="n">
        <v>0</v>
      </c>
      <c r="X5399" s="3" t="n">
        <v>0</v>
      </c>
      <c r="Y5399" s="3" t="s">
        <v>30</v>
      </c>
      <c r="Z5399" s="3" t="s">
        <v>30</v>
      </c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  <c r="AY5399" s="3"/>
      <c r="AZ5399" s="3"/>
      <c r="BA5399" s="3"/>
      <c r="BB5399" s="3"/>
      <c r="BC5399" s="3"/>
      <c r="BD5399" s="3"/>
      <c r="BE5399" s="3"/>
      <c r="BF5399" s="3"/>
      <c r="BG5399" s="3"/>
      <c r="BH5399" s="3"/>
      <c r="BI5399" s="3"/>
      <c r="BJ5399" s="3"/>
    </row>
    <row r="5400" customFormat="false" ht="15.75" hidden="false" customHeight="false" outlineLevel="0" collapsed="false">
      <c r="A5400" s="3" t="n">
        <v>5399</v>
      </c>
      <c r="B5400" s="3" t="s">
        <v>15809</v>
      </c>
      <c r="C5400" s="3" t="s">
        <v>15810</v>
      </c>
      <c r="D5400" s="3" t="n">
        <v>1</v>
      </c>
      <c r="E5400" s="3" t="n">
        <v>1.9265117</v>
      </c>
      <c r="F5400" s="3" t="n">
        <v>20</v>
      </c>
      <c r="G5400" s="3" t="n">
        <v>20</v>
      </c>
      <c r="H5400" s="3" t="n">
        <v>11</v>
      </c>
      <c r="I5400" s="3" t="n">
        <v>11</v>
      </c>
      <c r="J5400" s="3" t="n">
        <v>30</v>
      </c>
      <c r="K5400" s="3" t="n">
        <v>30</v>
      </c>
      <c r="L5400" s="3" t="n">
        <v>2</v>
      </c>
      <c r="M5400" s="3" t="n">
        <v>2</v>
      </c>
      <c r="N5400" s="3" t="n">
        <v>-1</v>
      </c>
      <c r="O5400" s="3" t="n">
        <v>-1</v>
      </c>
      <c r="P5400" s="3" t="n">
        <v>7.9</v>
      </c>
      <c r="Q5400" s="3" t="n">
        <v>24.2</v>
      </c>
      <c r="R5400" s="3" t="s">
        <v>15811</v>
      </c>
      <c r="S5400" s="4" t="n">
        <v>45747.1299652778</v>
      </c>
      <c r="T5400" s="3" t="s">
        <v>65</v>
      </c>
      <c r="U5400" s="3" t="s">
        <v>65</v>
      </c>
      <c r="V5400" s="3" t="n">
        <v>0</v>
      </c>
      <c r="W5400" s="3" t="n">
        <v>0</v>
      </c>
      <c r="X5400" s="3" t="n">
        <v>0</v>
      </c>
      <c r="Y5400" s="3" t="s">
        <v>30</v>
      </c>
      <c r="Z5400" s="3" t="s">
        <v>30</v>
      </c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  <c r="AZ5400" s="3"/>
      <c r="BA5400" s="3"/>
      <c r="BB5400" s="3"/>
      <c r="BC5400" s="3"/>
      <c r="BD5400" s="3"/>
      <c r="BE5400" s="3"/>
      <c r="BF5400" s="3"/>
      <c r="BG5400" s="3"/>
      <c r="BH5400" s="3"/>
      <c r="BI5400" s="3"/>
      <c r="BJ5400" s="3"/>
    </row>
    <row r="5401" customFormat="false" ht="15.75" hidden="false" customHeight="false" outlineLevel="0" collapsed="false">
      <c r="A5401" s="3" t="n">
        <v>5400</v>
      </c>
      <c r="B5401" s="3" t="s">
        <v>15812</v>
      </c>
      <c r="C5401" s="3" t="s">
        <v>15813</v>
      </c>
      <c r="D5401" s="3" t="n">
        <v>1</v>
      </c>
      <c r="E5401" s="3" t="n">
        <v>0.4388294</v>
      </c>
      <c r="F5401" s="3" t="n">
        <v>17</v>
      </c>
      <c r="G5401" s="3" t="n">
        <v>17</v>
      </c>
      <c r="H5401" s="3" t="n">
        <v>7</v>
      </c>
      <c r="I5401" s="3" t="n">
        <v>7</v>
      </c>
      <c r="J5401" s="3" t="n">
        <v>25</v>
      </c>
      <c r="K5401" s="3" t="n">
        <v>25</v>
      </c>
      <c r="L5401" s="3" t="n">
        <v>0</v>
      </c>
      <c r="M5401" s="3" t="n">
        <v>0</v>
      </c>
      <c r="N5401" s="3" t="n">
        <v>-1</v>
      </c>
      <c r="O5401" s="3" t="n">
        <v>-1</v>
      </c>
      <c r="P5401" s="3" t="n">
        <v>7.7</v>
      </c>
      <c r="Q5401" s="3" t="n">
        <v>24.2</v>
      </c>
      <c r="R5401" s="3" t="s">
        <v>15814</v>
      </c>
      <c r="S5401" s="4" t="n">
        <v>45747.1299884259</v>
      </c>
      <c r="T5401" s="3" t="s">
        <v>65</v>
      </c>
      <c r="U5401" s="3" t="s">
        <v>65</v>
      </c>
      <c r="V5401" s="3" t="n">
        <v>0</v>
      </c>
      <c r="W5401" s="3" t="n">
        <v>0</v>
      </c>
      <c r="X5401" s="3" t="n">
        <v>0</v>
      </c>
      <c r="Y5401" s="3" t="s">
        <v>30</v>
      </c>
      <c r="Z5401" s="3" t="s">
        <v>30</v>
      </c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  <c r="AZ5401" s="3"/>
      <c r="BA5401" s="3"/>
      <c r="BB5401" s="3"/>
      <c r="BC5401" s="3"/>
      <c r="BD5401" s="3"/>
      <c r="BE5401" s="3"/>
      <c r="BF5401" s="3"/>
      <c r="BG5401" s="3"/>
      <c r="BH5401" s="3"/>
      <c r="BI5401" s="3"/>
      <c r="BJ5401" s="3"/>
    </row>
    <row r="5402" customFormat="false" ht="15.75" hidden="false" customHeight="false" outlineLevel="0" collapsed="false">
      <c r="A5402" s="3" t="n">
        <v>5401</v>
      </c>
      <c r="B5402" s="3" t="s">
        <v>15815</v>
      </c>
      <c r="C5402" s="3" t="s">
        <v>15816</v>
      </c>
      <c r="D5402" s="3" t="n">
        <v>1</v>
      </c>
      <c r="E5402" s="3" t="n">
        <v>0.5185616</v>
      </c>
      <c r="F5402" s="3" t="n">
        <v>30</v>
      </c>
      <c r="G5402" s="3" t="n">
        <v>30</v>
      </c>
      <c r="H5402" s="3" t="n">
        <v>12</v>
      </c>
      <c r="I5402" s="3" t="n">
        <v>12</v>
      </c>
      <c r="J5402" s="3" t="n">
        <v>41</v>
      </c>
      <c r="K5402" s="3" t="n">
        <v>41</v>
      </c>
      <c r="L5402" s="3" t="n">
        <v>1</v>
      </c>
      <c r="M5402" s="3" t="n">
        <v>1</v>
      </c>
      <c r="N5402" s="3" t="n">
        <v>-1</v>
      </c>
      <c r="O5402" s="3" t="n">
        <v>-1</v>
      </c>
      <c r="P5402" s="3" t="n">
        <v>7.7</v>
      </c>
      <c r="Q5402" s="3" t="n">
        <v>24.2</v>
      </c>
      <c r="R5402" s="3" t="s">
        <v>15817</v>
      </c>
      <c r="S5402" s="4" t="n">
        <v>45747.1300231482</v>
      </c>
      <c r="T5402" s="3" t="s">
        <v>65</v>
      </c>
      <c r="U5402" s="3" t="s">
        <v>65</v>
      </c>
      <c r="V5402" s="3" t="n">
        <v>0</v>
      </c>
      <c r="W5402" s="3" t="n">
        <v>0</v>
      </c>
      <c r="X5402" s="3" t="n">
        <v>0</v>
      </c>
      <c r="Y5402" s="3" t="s">
        <v>30</v>
      </c>
      <c r="Z5402" s="3" t="s">
        <v>30</v>
      </c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  <c r="AZ5402" s="3"/>
      <c r="BA5402" s="3"/>
      <c r="BB5402" s="3"/>
      <c r="BC5402" s="3"/>
      <c r="BD5402" s="3"/>
      <c r="BE5402" s="3"/>
      <c r="BF5402" s="3"/>
      <c r="BG5402" s="3"/>
      <c r="BH5402" s="3"/>
      <c r="BI5402" s="3"/>
      <c r="BJ5402" s="3"/>
    </row>
    <row r="5403" customFormat="false" ht="15.75" hidden="false" customHeight="false" outlineLevel="0" collapsed="false">
      <c r="A5403" s="3" t="n">
        <v>5402</v>
      </c>
      <c r="B5403" s="3" t="s">
        <v>15818</v>
      </c>
      <c r="C5403" s="3" t="s">
        <v>15819</v>
      </c>
      <c r="D5403" s="3" t="n">
        <v>1</v>
      </c>
      <c r="E5403" s="3" t="n">
        <v>1.0399386</v>
      </c>
      <c r="F5403" s="3" t="n">
        <v>14</v>
      </c>
      <c r="G5403" s="3" t="n">
        <v>14</v>
      </c>
      <c r="H5403" s="3" t="n">
        <v>9</v>
      </c>
      <c r="I5403" s="3" t="n">
        <v>9</v>
      </c>
      <c r="J5403" s="3" t="n">
        <v>21</v>
      </c>
      <c r="K5403" s="3" t="n">
        <v>21</v>
      </c>
      <c r="L5403" s="3" t="n">
        <v>0</v>
      </c>
      <c r="M5403" s="3" t="n">
        <v>0</v>
      </c>
      <c r="N5403" s="3" t="n">
        <v>-1</v>
      </c>
      <c r="O5403" s="3" t="n">
        <v>-1</v>
      </c>
      <c r="P5403" s="3" t="n">
        <v>7.7</v>
      </c>
      <c r="Q5403" s="3" t="n">
        <v>24.2</v>
      </c>
      <c r="R5403" s="3" t="s">
        <v>15820</v>
      </c>
      <c r="S5403" s="4" t="n">
        <v>45747.1300462963</v>
      </c>
      <c r="T5403" s="3" t="s">
        <v>65</v>
      </c>
      <c r="U5403" s="3" t="s">
        <v>65</v>
      </c>
      <c r="V5403" s="3" t="n">
        <v>0</v>
      </c>
      <c r="W5403" s="3" t="n">
        <v>0</v>
      </c>
      <c r="X5403" s="3" t="n">
        <v>0</v>
      </c>
      <c r="Y5403" s="3" t="s">
        <v>30</v>
      </c>
      <c r="Z5403" s="3" t="s">
        <v>30</v>
      </c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  <c r="AY5403" s="3"/>
      <c r="AZ5403" s="3"/>
      <c r="BA5403" s="3"/>
      <c r="BB5403" s="3"/>
      <c r="BC5403" s="3"/>
      <c r="BD5403" s="3"/>
      <c r="BE5403" s="3"/>
      <c r="BF5403" s="3"/>
      <c r="BG5403" s="3"/>
      <c r="BH5403" s="3"/>
      <c r="BI5403" s="3"/>
      <c r="BJ5403" s="3"/>
    </row>
    <row r="5404" customFormat="false" ht="15.75" hidden="false" customHeight="false" outlineLevel="0" collapsed="false">
      <c r="A5404" s="3" t="n">
        <v>5403</v>
      </c>
      <c r="B5404" s="3" t="s">
        <v>15821</v>
      </c>
      <c r="C5404" s="3" t="s">
        <v>15822</v>
      </c>
      <c r="D5404" s="3" t="n">
        <v>1</v>
      </c>
      <c r="E5404" s="3" t="n">
        <v>1.283074</v>
      </c>
      <c r="F5404" s="3" t="n">
        <v>15</v>
      </c>
      <c r="G5404" s="3" t="n">
        <v>15</v>
      </c>
      <c r="H5404" s="3" t="n">
        <v>9</v>
      </c>
      <c r="I5404" s="3" t="n">
        <v>9</v>
      </c>
      <c r="J5404" s="3" t="n">
        <v>25</v>
      </c>
      <c r="K5404" s="3" t="n">
        <v>25</v>
      </c>
      <c r="L5404" s="3" t="n">
        <v>0</v>
      </c>
      <c r="M5404" s="3" t="n">
        <v>0</v>
      </c>
      <c r="N5404" s="3" t="n">
        <v>-1</v>
      </c>
      <c r="O5404" s="3" t="n">
        <v>-1</v>
      </c>
      <c r="P5404" s="3" t="n">
        <v>7.7</v>
      </c>
      <c r="Q5404" s="3" t="n">
        <v>24.2</v>
      </c>
      <c r="R5404" s="3" t="s">
        <v>15823</v>
      </c>
      <c r="S5404" s="4" t="n">
        <v>45747.1300810185</v>
      </c>
      <c r="T5404" s="3" t="s">
        <v>65</v>
      </c>
      <c r="U5404" s="3" t="s">
        <v>65</v>
      </c>
      <c r="V5404" s="3" t="n">
        <v>0</v>
      </c>
      <c r="W5404" s="3" t="n">
        <v>0</v>
      </c>
      <c r="X5404" s="3" t="n">
        <v>0</v>
      </c>
      <c r="Y5404" s="3" t="s">
        <v>30</v>
      </c>
      <c r="Z5404" s="3" t="s">
        <v>30</v>
      </c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  <c r="AZ5404" s="3"/>
      <c r="BA5404" s="3"/>
      <c r="BB5404" s="3"/>
      <c r="BC5404" s="3"/>
      <c r="BD5404" s="3"/>
      <c r="BE5404" s="3"/>
      <c r="BF5404" s="3"/>
      <c r="BG5404" s="3"/>
      <c r="BH5404" s="3"/>
      <c r="BI5404" s="3"/>
      <c r="BJ5404" s="3"/>
    </row>
    <row r="5405" customFormat="false" ht="15.75" hidden="false" customHeight="false" outlineLevel="0" collapsed="false">
      <c r="A5405" s="3" t="n">
        <v>5404</v>
      </c>
      <c r="B5405" s="3" t="s">
        <v>15824</v>
      </c>
      <c r="C5405" s="3" t="s">
        <v>15825</v>
      </c>
      <c r="D5405" s="3" t="n">
        <v>1</v>
      </c>
      <c r="E5405" s="3" t="n">
        <v>1.3513329</v>
      </c>
      <c r="F5405" s="3" t="n">
        <v>28</v>
      </c>
      <c r="G5405" s="3" t="n">
        <v>28</v>
      </c>
      <c r="H5405" s="3" t="n">
        <v>16</v>
      </c>
      <c r="I5405" s="3" t="n">
        <v>16</v>
      </c>
      <c r="J5405" s="3" t="n">
        <v>42</v>
      </c>
      <c r="K5405" s="3" t="n">
        <v>42</v>
      </c>
      <c r="L5405" s="3" t="n">
        <v>1</v>
      </c>
      <c r="M5405" s="3" t="n">
        <v>1</v>
      </c>
      <c r="N5405" s="3" t="n">
        <v>-1</v>
      </c>
      <c r="O5405" s="3" t="n">
        <v>-1</v>
      </c>
      <c r="P5405" s="3" t="n">
        <v>7.9</v>
      </c>
      <c r="Q5405" s="3" t="n">
        <v>24.2</v>
      </c>
      <c r="R5405" s="3" t="s">
        <v>15826</v>
      </c>
      <c r="S5405" s="4" t="n">
        <v>45747.1301273148</v>
      </c>
      <c r="T5405" s="3" t="s">
        <v>65</v>
      </c>
      <c r="U5405" s="3" t="s">
        <v>65</v>
      </c>
      <c r="V5405" s="3" t="n">
        <v>0</v>
      </c>
      <c r="W5405" s="3" t="n">
        <v>0</v>
      </c>
      <c r="X5405" s="3" t="n">
        <v>0</v>
      </c>
      <c r="Y5405" s="3" t="s">
        <v>30</v>
      </c>
      <c r="Z5405" s="3" t="s">
        <v>30</v>
      </c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  <c r="AZ5405" s="3"/>
      <c r="BA5405" s="3"/>
      <c r="BB5405" s="3"/>
      <c r="BC5405" s="3"/>
      <c r="BD5405" s="3"/>
      <c r="BE5405" s="3"/>
      <c r="BF5405" s="3"/>
      <c r="BG5405" s="3"/>
      <c r="BH5405" s="3"/>
      <c r="BI5405" s="3"/>
      <c r="BJ5405" s="3"/>
    </row>
    <row r="5406" customFormat="false" ht="15.75" hidden="false" customHeight="false" outlineLevel="0" collapsed="false">
      <c r="A5406" s="3" t="n">
        <v>5405</v>
      </c>
      <c r="B5406" s="3" t="s">
        <v>15827</v>
      </c>
      <c r="C5406" s="3" t="s">
        <v>15828</v>
      </c>
      <c r="D5406" s="3" t="n">
        <v>1</v>
      </c>
      <c r="E5406" s="3" t="n">
        <v>0.4082786</v>
      </c>
      <c r="F5406" s="3" t="n">
        <v>20</v>
      </c>
      <c r="G5406" s="3" t="n">
        <v>20</v>
      </c>
      <c r="H5406" s="3" t="n">
        <v>7</v>
      </c>
      <c r="I5406" s="3" t="n">
        <v>7</v>
      </c>
      <c r="J5406" s="3" t="n">
        <v>29</v>
      </c>
      <c r="K5406" s="3" t="n">
        <v>29</v>
      </c>
      <c r="L5406" s="3" t="n">
        <v>0</v>
      </c>
      <c r="M5406" s="3" t="n">
        <v>0</v>
      </c>
      <c r="N5406" s="3" t="n">
        <v>-1</v>
      </c>
      <c r="O5406" s="3" t="n">
        <v>-1</v>
      </c>
      <c r="P5406" s="3" t="n">
        <v>7.7</v>
      </c>
      <c r="Q5406" s="3" t="n">
        <v>24.2</v>
      </c>
      <c r="R5406" s="3" t="s">
        <v>15829</v>
      </c>
      <c r="S5406" s="4" t="n">
        <v>45747.130150463</v>
      </c>
      <c r="T5406" s="3" t="s">
        <v>65</v>
      </c>
      <c r="U5406" s="3" t="s">
        <v>65</v>
      </c>
      <c r="V5406" s="3" t="n">
        <v>0</v>
      </c>
      <c r="W5406" s="3" t="n">
        <v>0</v>
      </c>
      <c r="X5406" s="3" t="n">
        <v>0</v>
      </c>
      <c r="Y5406" s="3" t="s">
        <v>30</v>
      </c>
      <c r="Z5406" s="3" t="s">
        <v>30</v>
      </c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  <c r="AZ5406" s="3"/>
      <c r="BA5406" s="3"/>
      <c r="BB5406" s="3"/>
      <c r="BC5406" s="3"/>
      <c r="BD5406" s="3"/>
      <c r="BE5406" s="3"/>
      <c r="BF5406" s="3"/>
      <c r="BG5406" s="3"/>
      <c r="BH5406" s="3"/>
      <c r="BI5406" s="3"/>
      <c r="BJ5406" s="3"/>
    </row>
    <row r="5407" customFormat="false" ht="15.75" hidden="false" customHeight="false" outlineLevel="0" collapsed="false">
      <c r="A5407" s="3" t="n">
        <v>5406</v>
      </c>
      <c r="B5407" s="3" t="s">
        <v>15830</v>
      </c>
      <c r="C5407" s="3" t="s">
        <v>15831</v>
      </c>
      <c r="D5407" s="3" t="n">
        <v>1</v>
      </c>
      <c r="E5407" s="3" t="n">
        <v>0.841795</v>
      </c>
      <c r="F5407" s="3" t="n">
        <v>16</v>
      </c>
      <c r="G5407" s="3" t="n">
        <v>16</v>
      </c>
      <c r="H5407" s="3" t="n">
        <v>11</v>
      </c>
      <c r="I5407" s="3" t="n">
        <v>11</v>
      </c>
      <c r="J5407" s="3" t="n">
        <v>19</v>
      </c>
      <c r="K5407" s="3" t="n">
        <v>19</v>
      </c>
      <c r="L5407" s="3" t="n">
        <v>0</v>
      </c>
      <c r="M5407" s="3" t="n">
        <v>0</v>
      </c>
      <c r="N5407" s="3" t="n">
        <v>-1</v>
      </c>
      <c r="O5407" s="3" t="n">
        <v>-1</v>
      </c>
      <c r="P5407" s="3" t="n">
        <v>7.7</v>
      </c>
      <c r="Q5407" s="3" t="n">
        <v>24.2</v>
      </c>
      <c r="R5407" s="3" t="s">
        <v>15832</v>
      </c>
      <c r="S5407" s="4" t="n">
        <v>45747.1301851852</v>
      </c>
      <c r="T5407" s="3" t="s">
        <v>65</v>
      </c>
      <c r="U5407" s="3" t="s">
        <v>65</v>
      </c>
      <c r="V5407" s="3" t="n">
        <v>0</v>
      </c>
      <c r="W5407" s="3" t="n">
        <v>0</v>
      </c>
      <c r="X5407" s="3" t="n">
        <v>0</v>
      </c>
      <c r="Y5407" s="3" t="s">
        <v>30</v>
      </c>
      <c r="Z5407" s="3" t="s">
        <v>30</v>
      </c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  <c r="AY5407" s="3"/>
      <c r="AZ5407" s="3"/>
      <c r="BA5407" s="3"/>
      <c r="BB5407" s="3"/>
      <c r="BC5407" s="3"/>
      <c r="BD5407" s="3"/>
      <c r="BE5407" s="3"/>
      <c r="BF5407" s="3"/>
      <c r="BG5407" s="3"/>
      <c r="BH5407" s="3"/>
      <c r="BI5407" s="3"/>
      <c r="BJ5407" s="3"/>
    </row>
    <row r="5408" customFormat="false" ht="15.75" hidden="false" customHeight="false" outlineLevel="0" collapsed="false">
      <c r="A5408" s="3" t="n">
        <v>5407</v>
      </c>
      <c r="B5408" s="3" t="s">
        <v>15833</v>
      </c>
      <c r="C5408" s="3" t="s">
        <v>15834</v>
      </c>
      <c r="D5408" s="3" t="n">
        <v>1</v>
      </c>
      <c r="E5408" s="3" t="n">
        <v>0.309685</v>
      </c>
      <c r="F5408" s="3" t="n">
        <v>6</v>
      </c>
      <c r="G5408" s="3" t="n">
        <v>6</v>
      </c>
      <c r="H5408" s="3" t="n">
        <v>2</v>
      </c>
      <c r="I5408" s="3" t="n">
        <v>2</v>
      </c>
      <c r="J5408" s="3" t="n">
        <v>6</v>
      </c>
      <c r="K5408" s="3" t="n">
        <v>6</v>
      </c>
      <c r="L5408" s="3" t="n">
        <v>0</v>
      </c>
      <c r="M5408" s="3" t="n">
        <v>0</v>
      </c>
      <c r="N5408" s="3" t="n">
        <v>-1</v>
      </c>
      <c r="O5408" s="3" t="n">
        <v>-1</v>
      </c>
      <c r="P5408" s="3" t="n">
        <v>7.6</v>
      </c>
      <c r="Q5408" s="3" t="n">
        <v>24.2</v>
      </c>
      <c r="R5408" s="3" t="s">
        <v>15835</v>
      </c>
      <c r="S5408" s="4" t="n">
        <v>45747.1302083333</v>
      </c>
      <c r="T5408" s="3" t="s">
        <v>65</v>
      </c>
      <c r="U5408" s="3" t="s">
        <v>65</v>
      </c>
      <c r="V5408" s="3" t="n">
        <v>0</v>
      </c>
      <c r="W5408" s="3" t="n">
        <v>0</v>
      </c>
      <c r="X5408" s="3" t="n">
        <v>0</v>
      </c>
      <c r="Y5408" s="3" t="s">
        <v>30</v>
      </c>
      <c r="Z5408" s="3" t="s">
        <v>30</v>
      </c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  <c r="AZ5408" s="3"/>
      <c r="BA5408" s="3"/>
      <c r="BB5408" s="3"/>
      <c r="BC5408" s="3"/>
      <c r="BD5408" s="3"/>
      <c r="BE5408" s="3"/>
      <c r="BF5408" s="3"/>
      <c r="BG5408" s="3"/>
      <c r="BH5408" s="3"/>
      <c r="BI5408" s="3"/>
      <c r="BJ5408" s="3"/>
    </row>
    <row r="5409" customFormat="false" ht="15.75" hidden="false" customHeight="false" outlineLevel="0" collapsed="false">
      <c r="A5409" s="3" t="n">
        <v>5408</v>
      </c>
      <c r="B5409" s="3" t="s">
        <v>15836</v>
      </c>
      <c r="C5409" s="3" t="s">
        <v>15837</v>
      </c>
      <c r="D5409" s="3" t="n">
        <v>1</v>
      </c>
      <c r="E5409" s="3" t="n">
        <v>0.2587987</v>
      </c>
      <c r="F5409" s="3" t="n">
        <v>8</v>
      </c>
      <c r="G5409" s="3" t="n">
        <v>8</v>
      </c>
      <c r="H5409" s="3" t="n">
        <v>6</v>
      </c>
      <c r="I5409" s="3" t="n">
        <v>6</v>
      </c>
      <c r="J5409" s="3" t="n">
        <v>12</v>
      </c>
      <c r="K5409" s="3" t="n">
        <v>12</v>
      </c>
      <c r="L5409" s="3" t="n">
        <v>1</v>
      </c>
      <c r="M5409" s="3" t="n">
        <v>1</v>
      </c>
      <c r="N5409" s="3" t="n">
        <v>-1</v>
      </c>
      <c r="O5409" s="3" t="n">
        <v>-1</v>
      </c>
      <c r="P5409" s="3" t="n">
        <v>7.7</v>
      </c>
      <c r="Q5409" s="3" t="n">
        <v>24.2</v>
      </c>
      <c r="R5409" s="3" t="s">
        <v>15838</v>
      </c>
      <c r="S5409" s="4" t="n">
        <v>45747.1302430556</v>
      </c>
      <c r="T5409" s="3" t="s">
        <v>65</v>
      </c>
      <c r="U5409" s="3" t="s">
        <v>65</v>
      </c>
      <c r="V5409" s="3" t="n">
        <v>0</v>
      </c>
      <c r="W5409" s="3" t="n">
        <v>0</v>
      </c>
      <c r="X5409" s="3" t="n">
        <v>0</v>
      </c>
      <c r="Y5409" s="3" t="s">
        <v>30</v>
      </c>
      <c r="Z5409" s="3" t="s">
        <v>30</v>
      </c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  <c r="AZ5409" s="3"/>
      <c r="BA5409" s="3"/>
      <c r="BB5409" s="3"/>
      <c r="BC5409" s="3"/>
      <c r="BD5409" s="3"/>
      <c r="BE5409" s="3"/>
      <c r="BF5409" s="3"/>
      <c r="BG5409" s="3"/>
      <c r="BH5409" s="3"/>
      <c r="BI5409" s="3"/>
      <c r="BJ5409" s="3"/>
    </row>
    <row r="5410" customFormat="false" ht="15.75" hidden="false" customHeight="false" outlineLevel="0" collapsed="false">
      <c r="A5410" s="3" t="n">
        <v>5409</v>
      </c>
      <c r="B5410" s="3" t="s">
        <v>15839</v>
      </c>
      <c r="C5410" s="3" t="s">
        <v>15840</v>
      </c>
      <c r="D5410" s="3" t="n">
        <v>1</v>
      </c>
      <c r="E5410" s="3" t="n">
        <v>2.3604348</v>
      </c>
      <c r="F5410" s="3" t="n">
        <v>20</v>
      </c>
      <c r="G5410" s="3" t="n">
        <v>20</v>
      </c>
      <c r="H5410" s="3" t="n">
        <v>9</v>
      </c>
      <c r="I5410" s="3" t="n">
        <v>9</v>
      </c>
      <c r="J5410" s="3" t="n">
        <v>33</v>
      </c>
      <c r="K5410" s="3" t="n">
        <v>33</v>
      </c>
      <c r="L5410" s="3" t="n">
        <v>1</v>
      </c>
      <c r="M5410" s="3" t="n">
        <v>1</v>
      </c>
      <c r="N5410" s="3" t="n">
        <v>-1</v>
      </c>
      <c r="O5410" s="3" t="n">
        <v>-1</v>
      </c>
      <c r="P5410" s="3" t="n">
        <v>7.7</v>
      </c>
      <c r="Q5410" s="3" t="n">
        <v>24.2</v>
      </c>
      <c r="R5410" s="3" t="s">
        <v>15841</v>
      </c>
      <c r="S5410" s="4" t="n">
        <v>45747.1302893519</v>
      </c>
      <c r="T5410" s="3" t="s">
        <v>65</v>
      </c>
      <c r="U5410" s="3" t="s">
        <v>65</v>
      </c>
      <c r="V5410" s="3" t="n">
        <v>0</v>
      </c>
      <c r="W5410" s="3" t="n">
        <v>0</v>
      </c>
      <c r="X5410" s="3" t="n">
        <v>0</v>
      </c>
      <c r="Y5410" s="3" t="s">
        <v>30</v>
      </c>
      <c r="Z5410" s="3" t="s">
        <v>30</v>
      </c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  <c r="AZ5410" s="3"/>
      <c r="BA5410" s="3"/>
      <c r="BB5410" s="3"/>
      <c r="BC5410" s="3"/>
      <c r="BD5410" s="3"/>
      <c r="BE5410" s="3"/>
      <c r="BF5410" s="3"/>
      <c r="BG5410" s="3"/>
      <c r="BH5410" s="3"/>
      <c r="BI5410" s="3"/>
      <c r="BJ5410" s="3"/>
    </row>
    <row r="5411" customFormat="false" ht="15.75" hidden="false" customHeight="false" outlineLevel="0" collapsed="false">
      <c r="A5411" s="3" t="n">
        <v>5410</v>
      </c>
      <c r="B5411" s="3" t="s">
        <v>15842</v>
      </c>
      <c r="C5411" s="3" t="s">
        <v>15843</v>
      </c>
      <c r="D5411" s="3" t="n">
        <v>1</v>
      </c>
      <c r="E5411" s="3" t="n">
        <v>1.2700481</v>
      </c>
      <c r="F5411" s="3" t="n">
        <v>41</v>
      </c>
      <c r="G5411" s="3" t="n">
        <v>41</v>
      </c>
      <c r="H5411" s="3" t="n">
        <v>14</v>
      </c>
      <c r="I5411" s="3" t="n">
        <v>14</v>
      </c>
      <c r="J5411" s="3" t="n">
        <v>63</v>
      </c>
      <c r="K5411" s="3" t="n">
        <v>63</v>
      </c>
      <c r="L5411" s="3" t="n">
        <v>1</v>
      </c>
      <c r="M5411" s="3" t="n">
        <v>1</v>
      </c>
      <c r="N5411" s="3" t="n">
        <v>-1</v>
      </c>
      <c r="O5411" s="3" t="n">
        <v>-1</v>
      </c>
      <c r="P5411" s="3" t="n">
        <v>7.9</v>
      </c>
      <c r="Q5411" s="3" t="n">
        <v>24.2</v>
      </c>
      <c r="R5411" s="3" t="s">
        <v>15844</v>
      </c>
      <c r="S5411" s="4" t="n">
        <v>45747.1303356482</v>
      </c>
      <c r="T5411" s="3" t="s">
        <v>65</v>
      </c>
      <c r="U5411" s="3" t="s">
        <v>65</v>
      </c>
      <c r="V5411" s="3" t="n">
        <v>0</v>
      </c>
      <c r="W5411" s="3" t="n">
        <v>0</v>
      </c>
      <c r="X5411" s="3" t="n">
        <v>0</v>
      </c>
      <c r="Y5411" s="3" t="s">
        <v>30</v>
      </c>
      <c r="Z5411" s="3" t="s">
        <v>30</v>
      </c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  <c r="AZ5411" s="3"/>
      <c r="BA5411" s="3"/>
      <c r="BB5411" s="3"/>
      <c r="BC5411" s="3"/>
      <c r="BD5411" s="3"/>
      <c r="BE5411" s="3"/>
      <c r="BF5411" s="3"/>
      <c r="BG5411" s="3"/>
      <c r="BH5411" s="3"/>
      <c r="BI5411" s="3"/>
      <c r="BJ5411" s="3"/>
    </row>
    <row r="5412" customFormat="false" ht="15.75" hidden="false" customHeight="false" outlineLevel="0" collapsed="false">
      <c r="A5412" s="3" t="n">
        <v>5411</v>
      </c>
      <c r="B5412" s="3" t="s">
        <v>15845</v>
      </c>
      <c r="C5412" s="3" t="s">
        <v>15846</v>
      </c>
      <c r="D5412" s="3" t="n">
        <v>1</v>
      </c>
      <c r="E5412" s="3" t="n">
        <v>1.9976931</v>
      </c>
      <c r="F5412" s="3" t="n">
        <v>51</v>
      </c>
      <c r="G5412" s="3" t="n">
        <v>51</v>
      </c>
      <c r="H5412" s="3" t="n">
        <v>12</v>
      </c>
      <c r="I5412" s="3" t="n">
        <v>12</v>
      </c>
      <c r="J5412" s="3" t="n">
        <v>80</v>
      </c>
      <c r="K5412" s="3" t="n">
        <v>80</v>
      </c>
      <c r="L5412" s="3" t="n">
        <v>0</v>
      </c>
      <c r="M5412" s="3" t="n">
        <v>0</v>
      </c>
      <c r="N5412" s="3" t="n">
        <v>-1</v>
      </c>
      <c r="O5412" s="3" t="n">
        <v>-1</v>
      </c>
      <c r="P5412" s="3" t="n">
        <v>7.7</v>
      </c>
      <c r="Q5412" s="3" t="n">
        <v>24.2</v>
      </c>
      <c r="R5412" s="3" t="s">
        <v>15847</v>
      </c>
      <c r="S5412" s="4" t="n">
        <v>45747.1303819444</v>
      </c>
      <c r="T5412" s="3" t="s">
        <v>65</v>
      </c>
      <c r="U5412" s="3" t="s">
        <v>65</v>
      </c>
      <c r="V5412" s="3" t="n">
        <v>0</v>
      </c>
      <c r="W5412" s="3" t="n">
        <v>0</v>
      </c>
      <c r="X5412" s="3" t="n">
        <v>0</v>
      </c>
      <c r="Y5412" s="3" t="s">
        <v>30</v>
      </c>
      <c r="Z5412" s="3" t="s">
        <v>30</v>
      </c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  <c r="AZ5412" s="3"/>
      <c r="BA5412" s="3"/>
      <c r="BB5412" s="3"/>
      <c r="BC5412" s="3"/>
      <c r="BD5412" s="3"/>
      <c r="BE5412" s="3"/>
      <c r="BF5412" s="3"/>
      <c r="BG5412" s="3"/>
      <c r="BH5412" s="3"/>
      <c r="BI5412" s="3"/>
      <c r="BJ5412" s="3"/>
    </row>
    <row r="5413" customFormat="false" ht="15.75" hidden="false" customHeight="false" outlineLevel="0" collapsed="false">
      <c r="A5413" s="3" t="n">
        <v>5412</v>
      </c>
      <c r="B5413" s="3" t="s">
        <v>15848</v>
      </c>
      <c r="C5413" s="3" t="s">
        <v>15849</v>
      </c>
      <c r="D5413" s="3" t="n">
        <v>1</v>
      </c>
      <c r="E5413" s="3" t="n">
        <v>0.2612645</v>
      </c>
      <c r="F5413" s="3" t="n">
        <v>9</v>
      </c>
      <c r="G5413" s="3" t="n">
        <v>9</v>
      </c>
      <c r="H5413" s="3" t="n">
        <v>7</v>
      </c>
      <c r="I5413" s="3" t="n">
        <v>7</v>
      </c>
      <c r="J5413" s="3" t="n">
        <v>10</v>
      </c>
      <c r="K5413" s="3" t="n">
        <v>10</v>
      </c>
      <c r="L5413" s="3" t="n">
        <v>0</v>
      </c>
      <c r="M5413" s="3" t="n">
        <v>0</v>
      </c>
      <c r="N5413" s="3" t="n">
        <v>-1</v>
      </c>
      <c r="O5413" s="3" t="n">
        <v>-1</v>
      </c>
      <c r="P5413" s="3" t="n">
        <v>7.6</v>
      </c>
      <c r="Q5413" s="3" t="n">
        <v>24.2</v>
      </c>
      <c r="R5413" s="3" t="s">
        <v>15850</v>
      </c>
      <c r="S5413" s="4" t="n">
        <v>45747.1304050926</v>
      </c>
      <c r="T5413" s="3" t="s">
        <v>65</v>
      </c>
      <c r="U5413" s="3" t="s">
        <v>65</v>
      </c>
      <c r="V5413" s="3" t="n">
        <v>0</v>
      </c>
      <c r="W5413" s="3" t="n">
        <v>0</v>
      </c>
      <c r="X5413" s="3" t="n">
        <v>0</v>
      </c>
      <c r="Y5413" s="3" t="s">
        <v>30</v>
      </c>
      <c r="Z5413" s="3" t="s">
        <v>30</v>
      </c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  <c r="AZ5413" s="3"/>
      <c r="BA5413" s="3"/>
      <c r="BB5413" s="3"/>
      <c r="BC5413" s="3"/>
      <c r="BD5413" s="3"/>
      <c r="BE5413" s="3"/>
      <c r="BF5413" s="3"/>
      <c r="BG5413" s="3"/>
      <c r="BH5413" s="3"/>
      <c r="BI5413" s="3"/>
      <c r="BJ5413" s="3"/>
    </row>
    <row r="5414" customFormat="false" ht="15.75" hidden="false" customHeight="false" outlineLevel="0" collapsed="false">
      <c r="A5414" s="3" t="n">
        <v>5413</v>
      </c>
      <c r="B5414" s="3" t="s">
        <v>15851</v>
      </c>
      <c r="C5414" s="3" t="s">
        <v>15852</v>
      </c>
      <c r="D5414" s="3" t="n">
        <v>1</v>
      </c>
      <c r="E5414" s="3" t="n">
        <v>0.5445979</v>
      </c>
      <c r="F5414" s="3" t="n">
        <v>27</v>
      </c>
      <c r="G5414" s="3" t="n">
        <v>27</v>
      </c>
      <c r="H5414" s="3" t="n">
        <v>14</v>
      </c>
      <c r="I5414" s="3" t="n">
        <v>14</v>
      </c>
      <c r="J5414" s="3" t="n">
        <v>35</v>
      </c>
      <c r="K5414" s="3" t="n">
        <v>35</v>
      </c>
      <c r="L5414" s="3" t="n">
        <v>1</v>
      </c>
      <c r="M5414" s="3" t="n">
        <v>1</v>
      </c>
      <c r="N5414" s="3" t="n">
        <v>-1</v>
      </c>
      <c r="O5414" s="3" t="n">
        <v>-1</v>
      </c>
      <c r="P5414" s="3" t="n">
        <v>7.6</v>
      </c>
      <c r="Q5414" s="3" t="n">
        <v>24.2</v>
      </c>
      <c r="R5414" s="3" t="s">
        <v>15853</v>
      </c>
      <c r="S5414" s="4" t="n">
        <v>45747.1304398148</v>
      </c>
      <c r="T5414" s="3" t="s">
        <v>65</v>
      </c>
      <c r="U5414" s="3" t="s">
        <v>65</v>
      </c>
      <c r="V5414" s="3" t="n">
        <v>0</v>
      </c>
      <c r="W5414" s="3" t="n">
        <v>0</v>
      </c>
      <c r="X5414" s="3" t="n">
        <v>0</v>
      </c>
      <c r="Y5414" s="3" t="s">
        <v>30</v>
      </c>
      <c r="Z5414" s="3" t="s">
        <v>30</v>
      </c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  <c r="AZ5414" s="3"/>
      <c r="BA5414" s="3"/>
      <c r="BB5414" s="3"/>
      <c r="BC5414" s="3"/>
      <c r="BD5414" s="3"/>
      <c r="BE5414" s="3"/>
      <c r="BF5414" s="3"/>
      <c r="BG5414" s="3"/>
      <c r="BH5414" s="3"/>
      <c r="BI5414" s="3"/>
      <c r="BJ5414" s="3"/>
    </row>
    <row r="5415" customFormat="false" ht="15.75" hidden="false" customHeight="false" outlineLevel="0" collapsed="false">
      <c r="A5415" s="3" t="n">
        <v>5414</v>
      </c>
      <c r="B5415" s="3" t="s">
        <v>15854</v>
      </c>
      <c r="C5415" s="3" t="s">
        <v>15855</v>
      </c>
      <c r="D5415" s="3" t="n">
        <v>1</v>
      </c>
      <c r="E5415" s="3" t="n">
        <v>0.2009116</v>
      </c>
      <c r="F5415" s="3" t="n">
        <v>7</v>
      </c>
      <c r="G5415" s="3" t="n">
        <v>7</v>
      </c>
      <c r="H5415" s="3" t="n">
        <v>4</v>
      </c>
      <c r="I5415" s="3" t="n">
        <v>4</v>
      </c>
      <c r="J5415" s="3" t="n">
        <v>6</v>
      </c>
      <c r="K5415" s="3" t="n">
        <v>6</v>
      </c>
      <c r="L5415" s="3" t="n">
        <v>0</v>
      </c>
      <c r="M5415" s="3" t="n">
        <v>0</v>
      </c>
      <c r="N5415" s="3" t="n">
        <v>-1</v>
      </c>
      <c r="O5415" s="3" t="n">
        <v>-1</v>
      </c>
      <c r="P5415" s="3" t="n">
        <v>7.6</v>
      </c>
      <c r="Q5415" s="3" t="n">
        <v>24.2</v>
      </c>
      <c r="R5415" s="3" t="s">
        <v>15856</v>
      </c>
      <c r="S5415" s="4" t="n">
        <v>45747.1304513889</v>
      </c>
      <c r="T5415" s="3" t="s">
        <v>65</v>
      </c>
      <c r="U5415" s="3" t="s">
        <v>65</v>
      </c>
      <c r="V5415" s="3" t="n">
        <v>0</v>
      </c>
      <c r="W5415" s="3" t="n">
        <v>0</v>
      </c>
      <c r="X5415" s="3" t="n">
        <v>0</v>
      </c>
      <c r="Y5415" s="3" t="s">
        <v>30</v>
      </c>
      <c r="Z5415" s="3" t="s">
        <v>30</v>
      </c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  <c r="AZ5415" s="3"/>
      <c r="BA5415" s="3"/>
      <c r="BB5415" s="3"/>
      <c r="BC5415" s="3"/>
      <c r="BD5415" s="3"/>
      <c r="BE5415" s="3"/>
      <c r="BF5415" s="3"/>
      <c r="BG5415" s="3"/>
      <c r="BH5415" s="3"/>
      <c r="BI5415" s="3"/>
      <c r="BJ5415" s="3"/>
    </row>
    <row r="5416" customFormat="false" ht="15.75" hidden="false" customHeight="false" outlineLevel="0" collapsed="false">
      <c r="A5416" s="3" t="n">
        <v>5415</v>
      </c>
      <c r="B5416" s="3" t="s">
        <v>15857</v>
      </c>
      <c r="C5416" s="3" t="s">
        <v>15858</v>
      </c>
      <c r="D5416" s="3" t="n">
        <v>1</v>
      </c>
      <c r="E5416" s="3" t="n">
        <v>0.1697657</v>
      </c>
      <c r="F5416" s="3" t="n">
        <v>14</v>
      </c>
      <c r="G5416" s="3" t="n">
        <v>14</v>
      </c>
      <c r="H5416" s="3" t="n">
        <v>7</v>
      </c>
      <c r="I5416" s="3" t="n">
        <v>7</v>
      </c>
      <c r="J5416" s="3" t="n">
        <v>16</v>
      </c>
      <c r="K5416" s="3" t="n">
        <v>16</v>
      </c>
      <c r="L5416" s="3" t="n">
        <v>0</v>
      </c>
      <c r="M5416" s="3" t="n">
        <v>0</v>
      </c>
      <c r="N5416" s="3" t="n">
        <v>3</v>
      </c>
      <c r="O5416" s="3" t="n">
        <v>3</v>
      </c>
      <c r="P5416" s="3" t="n">
        <v>7.4</v>
      </c>
      <c r="Q5416" s="3" t="n">
        <v>24.2</v>
      </c>
      <c r="R5416" s="3" t="s">
        <v>15859</v>
      </c>
      <c r="S5416" s="4" t="n">
        <v>45747.1304976852</v>
      </c>
      <c r="T5416" s="3" t="s">
        <v>1920</v>
      </c>
      <c r="U5416" s="3" t="s">
        <v>1920</v>
      </c>
      <c r="V5416" s="3" t="n">
        <v>1</v>
      </c>
      <c r="W5416" s="3" t="n">
        <v>1</v>
      </c>
      <c r="X5416" s="3" t="n">
        <v>0</v>
      </c>
      <c r="Y5416" s="3" t="s">
        <v>81</v>
      </c>
      <c r="Z5416" s="3" t="s">
        <v>81</v>
      </c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  <c r="AZ5416" s="3"/>
      <c r="BA5416" s="3"/>
      <c r="BB5416" s="3"/>
      <c r="BC5416" s="3"/>
      <c r="BD5416" s="3"/>
      <c r="BE5416" s="3"/>
      <c r="BF5416" s="3"/>
      <c r="BG5416" s="3"/>
      <c r="BH5416" s="3"/>
      <c r="BI5416" s="3"/>
      <c r="BJ5416" s="3"/>
    </row>
    <row r="5417" customFormat="false" ht="15.75" hidden="false" customHeight="false" outlineLevel="0" collapsed="false">
      <c r="A5417" s="3" t="n">
        <v>5416</v>
      </c>
      <c r="B5417" s="3" t="s">
        <v>15860</v>
      </c>
      <c r="C5417" s="3" t="s">
        <v>15861</v>
      </c>
      <c r="D5417" s="3" t="n">
        <v>1</v>
      </c>
      <c r="E5417" s="3" t="n">
        <v>2.1594875</v>
      </c>
      <c r="F5417" s="3" t="n">
        <v>11</v>
      </c>
      <c r="G5417" s="3" t="n">
        <v>11</v>
      </c>
      <c r="H5417" s="3" t="n">
        <v>7</v>
      </c>
      <c r="I5417" s="3" t="n">
        <v>7</v>
      </c>
      <c r="J5417" s="3" t="n">
        <v>13</v>
      </c>
      <c r="K5417" s="3" t="n">
        <v>13</v>
      </c>
      <c r="L5417" s="3" t="n">
        <v>0</v>
      </c>
      <c r="M5417" s="3" t="n">
        <v>0</v>
      </c>
      <c r="N5417" s="3" t="n">
        <v>-1</v>
      </c>
      <c r="O5417" s="3" t="n">
        <v>-1</v>
      </c>
      <c r="P5417" s="3" t="n">
        <v>7.5</v>
      </c>
      <c r="Q5417" s="3" t="n">
        <v>24.2</v>
      </c>
      <c r="R5417" s="3" t="s">
        <v>15862</v>
      </c>
      <c r="S5417" s="4" t="n">
        <v>45747.130625</v>
      </c>
      <c r="T5417" s="3" t="s">
        <v>1920</v>
      </c>
      <c r="U5417" s="3" t="s">
        <v>1920</v>
      </c>
      <c r="V5417" s="3" t="n">
        <v>0</v>
      </c>
      <c r="W5417" s="3" t="n">
        <v>0</v>
      </c>
      <c r="X5417" s="3" t="n">
        <v>0</v>
      </c>
      <c r="Y5417" s="3" t="s">
        <v>30</v>
      </c>
      <c r="Z5417" s="3" t="s">
        <v>30</v>
      </c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  <c r="AZ5417" s="3"/>
      <c r="BA5417" s="3"/>
      <c r="BB5417" s="3"/>
      <c r="BC5417" s="3"/>
      <c r="BD5417" s="3"/>
      <c r="BE5417" s="3"/>
      <c r="BF5417" s="3"/>
      <c r="BG5417" s="3"/>
      <c r="BH5417" s="3"/>
      <c r="BI5417" s="3"/>
      <c r="BJ5417" s="3"/>
    </row>
    <row r="5418" customFormat="false" ht="15.75" hidden="false" customHeight="false" outlineLevel="0" collapsed="false">
      <c r="A5418" s="3" t="n">
        <v>5417</v>
      </c>
      <c r="B5418" s="3" t="s">
        <v>15863</v>
      </c>
      <c r="C5418" s="3" t="s">
        <v>15864</v>
      </c>
      <c r="D5418" s="3" t="n">
        <v>1</v>
      </c>
      <c r="E5418" s="3" t="n">
        <v>1.7840206</v>
      </c>
      <c r="F5418" s="3" t="n">
        <v>11</v>
      </c>
      <c r="G5418" s="3" t="n">
        <v>11</v>
      </c>
      <c r="H5418" s="3" t="n">
        <v>7</v>
      </c>
      <c r="I5418" s="3" t="n">
        <v>7</v>
      </c>
      <c r="J5418" s="3" t="n">
        <v>13</v>
      </c>
      <c r="K5418" s="3" t="n">
        <v>13</v>
      </c>
      <c r="L5418" s="3" t="n">
        <v>0</v>
      </c>
      <c r="M5418" s="3" t="n">
        <v>0</v>
      </c>
      <c r="N5418" s="3" t="n">
        <v>-1</v>
      </c>
      <c r="O5418" s="3" t="n">
        <v>-1</v>
      </c>
      <c r="P5418" s="3" t="n">
        <v>7.5</v>
      </c>
      <c r="Q5418" s="3" t="n">
        <v>24.2</v>
      </c>
      <c r="R5418" s="3" t="s">
        <v>15865</v>
      </c>
      <c r="S5418" s="4" t="n">
        <v>45747.1306712963</v>
      </c>
      <c r="T5418" s="3" t="s">
        <v>1920</v>
      </c>
      <c r="U5418" s="3" t="s">
        <v>1920</v>
      </c>
      <c r="V5418" s="3" t="n">
        <v>0</v>
      </c>
      <c r="W5418" s="3" t="n">
        <v>0</v>
      </c>
      <c r="X5418" s="3" t="n">
        <v>0</v>
      </c>
      <c r="Y5418" s="3" t="s">
        <v>30</v>
      </c>
      <c r="Z5418" s="3" t="s">
        <v>30</v>
      </c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  <c r="AZ5418" s="3"/>
      <c r="BA5418" s="3"/>
      <c r="BB5418" s="3"/>
      <c r="BC5418" s="3"/>
      <c r="BD5418" s="3"/>
      <c r="BE5418" s="3"/>
      <c r="BF5418" s="3"/>
      <c r="BG5418" s="3"/>
      <c r="BH5418" s="3"/>
      <c r="BI5418" s="3"/>
      <c r="BJ5418" s="3"/>
    </row>
    <row r="5419" customFormat="false" ht="15.75" hidden="false" customHeight="false" outlineLevel="0" collapsed="false">
      <c r="A5419" s="3" t="n">
        <v>5418</v>
      </c>
      <c r="B5419" s="3" t="s">
        <v>15866</v>
      </c>
      <c r="C5419" s="3" t="s">
        <v>15867</v>
      </c>
      <c r="D5419" s="3" t="n">
        <v>1</v>
      </c>
      <c r="E5419" s="3" t="n">
        <v>1.6619352</v>
      </c>
      <c r="F5419" s="3" t="n">
        <v>14</v>
      </c>
      <c r="G5419" s="3" t="n">
        <v>14</v>
      </c>
      <c r="H5419" s="3" t="n">
        <v>5</v>
      </c>
      <c r="I5419" s="3" t="n">
        <v>5</v>
      </c>
      <c r="J5419" s="3" t="n">
        <v>18</v>
      </c>
      <c r="K5419" s="3" t="n">
        <v>18</v>
      </c>
      <c r="L5419" s="3" t="n">
        <v>0</v>
      </c>
      <c r="M5419" s="3" t="n">
        <v>0</v>
      </c>
      <c r="N5419" s="3" t="n">
        <v>0</v>
      </c>
      <c r="O5419" s="3" t="n">
        <v>0</v>
      </c>
      <c r="P5419" s="3" t="n">
        <v>7.1</v>
      </c>
      <c r="Q5419" s="3" t="n">
        <v>24.2</v>
      </c>
      <c r="R5419" s="3" t="s">
        <v>15868</v>
      </c>
      <c r="S5419" s="4" t="n">
        <v>45747.1307291667</v>
      </c>
      <c r="T5419" s="3" t="s">
        <v>65</v>
      </c>
      <c r="U5419" s="3" t="s">
        <v>65</v>
      </c>
      <c r="V5419" s="3" t="n">
        <v>1</v>
      </c>
      <c r="W5419" s="3" t="n">
        <v>1</v>
      </c>
      <c r="X5419" s="3" t="n">
        <v>0</v>
      </c>
      <c r="Y5419" s="3" t="s">
        <v>30</v>
      </c>
      <c r="Z5419" s="3" t="s">
        <v>30</v>
      </c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  <c r="AZ5419" s="3"/>
      <c r="BA5419" s="3"/>
      <c r="BB5419" s="3"/>
      <c r="BC5419" s="3"/>
      <c r="BD5419" s="3"/>
      <c r="BE5419" s="3"/>
      <c r="BF5419" s="3"/>
      <c r="BG5419" s="3"/>
      <c r="BH5419" s="3"/>
      <c r="BI5419" s="3"/>
      <c r="BJ5419" s="3"/>
    </row>
    <row r="5420" customFormat="false" ht="15.75" hidden="false" customHeight="false" outlineLevel="0" collapsed="false">
      <c r="A5420" s="3" t="n">
        <v>5419</v>
      </c>
      <c r="B5420" s="3" t="s">
        <v>15869</v>
      </c>
      <c r="C5420" s="3" t="s">
        <v>15870</v>
      </c>
      <c r="D5420" s="3" t="n">
        <v>1</v>
      </c>
      <c r="E5420" s="3" t="n">
        <v>2.2884945</v>
      </c>
      <c r="F5420" s="3" t="n">
        <v>17</v>
      </c>
      <c r="G5420" s="3" t="n">
        <v>17</v>
      </c>
      <c r="H5420" s="3" t="n">
        <v>6</v>
      </c>
      <c r="I5420" s="3" t="n">
        <v>6</v>
      </c>
      <c r="J5420" s="3" t="n">
        <v>22</v>
      </c>
      <c r="K5420" s="3" t="n">
        <v>22</v>
      </c>
      <c r="L5420" s="3" t="n">
        <v>0</v>
      </c>
      <c r="M5420" s="3" t="n">
        <v>0</v>
      </c>
      <c r="N5420" s="3" t="n">
        <v>0</v>
      </c>
      <c r="O5420" s="3" t="n">
        <v>0</v>
      </c>
      <c r="P5420" s="3" t="n">
        <v>7.1</v>
      </c>
      <c r="Q5420" s="3" t="n">
        <v>24.2</v>
      </c>
      <c r="R5420" s="3" t="s">
        <v>15871</v>
      </c>
      <c r="S5420" s="4" t="n">
        <v>45747.1308101852</v>
      </c>
      <c r="T5420" s="3" t="s">
        <v>65</v>
      </c>
      <c r="U5420" s="3" t="s">
        <v>65</v>
      </c>
      <c r="V5420" s="3" t="n">
        <v>1</v>
      </c>
      <c r="W5420" s="3" t="n">
        <v>1</v>
      </c>
      <c r="X5420" s="3" t="n">
        <v>0</v>
      </c>
      <c r="Y5420" s="3" t="s">
        <v>30</v>
      </c>
      <c r="Z5420" s="3" t="s">
        <v>30</v>
      </c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  <c r="AZ5420" s="3"/>
      <c r="BA5420" s="3"/>
      <c r="BB5420" s="3"/>
      <c r="BC5420" s="3"/>
      <c r="BD5420" s="3"/>
      <c r="BE5420" s="3"/>
      <c r="BF5420" s="3"/>
      <c r="BG5420" s="3"/>
      <c r="BH5420" s="3"/>
      <c r="BI5420" s="3"/>
      <c r="BJ5420" s="3"/>
    </row>
    <row r="5421" customFormat="false" ht="15.75" hidden="false" customHeight="false" outlineLevel="0" collapsed="false">
      <c r="A5421" s="3" t="n">
        <v>5420</v>
      </c>
      <c r="B5421" s="3" t="s">
        <v>15872</v>
      </c>
      <c r="C5421" s="3" t="s">
        <v>15873</v>
      </c>
      <c r="D5421" s="3" t="n">
        <v>1</v>
      </c>
      <c r="E5421" s="3" t="n">
        <v>1.9190484</v>
      </c>
      <c r="F5421" s="3" t="n">
        <v>12</v>
      </c>
      <c r="G5421" s="3" t="n">
        <v>12</v>
      </c>
      <c r="H5421" s="3" t="n">
        <v>5</v>
      </c>
      <c r="I5421" s="3" t="n">
        <v>5</v>
      </c>
      <c r="J5421" s="3" t="n">
        <v>15</v>
      </c>
      <c r="K5421" s="3" t="n">
        <v>15</v>
      </c>
      <c r="L5421" s="3" t="n">
        <v>0</v>
      </c>
      <c r="M5421" s="3" t="n">
        <v>0</v>
      </c>
      <c r="N5421" s="3" t="n">
        <v>0</v>
      </c>
      <c r="O5421" s="3" t="n">
        <v>0</v>
      </c>
      <c r="P5421" s="3" t="n">
        <v>7.1</v>
      </c>
      <c r="Q5421" s="3" t="n">
        <v>24.2</v>
      </c>
      <c r="R5421" s="3" t="s">
        <v>15874</v>
      </c>
      <c r="S5421" s="4" t="n">
        <v>45747.1308912037</v>
      </c>
      <c r="T5421" s="3" t="s">
        <v>65</v>
      </c>
      <c r="U5421" s="3" t="s">
        <v>65</v>
      </c>
      <c r="V5421" s="3" t="n">
        <v>1</v>
      </c>
      <c r="W5421" s="3" t="n">
        <v>1</v>
      </c>
      <c r="X5421" s="3" t="n">
        <v>0</v>
      </c>
      <c r="Y5421" s="3" t="s">
        <v>30</v>
      </c>
      <c r="Z5421" s="3" t="s">
        <v>30</v>
      </c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  <c r="AZ5421" s="3"/>
      <c r="BA5421" s="3"/>
      <c r="BB5421" s="3"/>
      <c r="BC5421" s="3"/>
      <c r="BD5421" s="3"/>
      <c r="BE5421" s="3"/>
      <c r="BF5421" s="3"/>
      <c r="BG5421" s="3"/>
      <c r="BH5421" s="3"/>
      <c r="BI5421" s="3"/>
      <c r="BJ5421" s="3"/>
    </row>
    <row r="5422" customFormat="false" ht="15.75" hidden="false" customHeight="false" outlineLevel="0" collapsed="false">
      <c r="A5422" s="3" t="n">
        <v>5421</v>
      </c>
      <c r="B5422" s="3" t="s">
        <v>15875</v>
      </c>
      <c r="C5422" s="3" t="s">
        <v>15876</v>
      </c>
      <c r="D5422" s="3" t="n">
        <v>1</v>
      </c>
      <c r="E5422" s="3" t="n">
        <v>1.2584871</v>
      </c>
      <c r="F5422" s="3" t="n">
        <v>86</v>
      </c>
      <c r="G5422" s="3" t="n">
        <v>86</v>
      </c>
      <c r="H5422" s="3" t="n">
        <v>17</v>
      </c>
      <c r="I5422" s="3" t="n">
        <v>17</v>
      </c>
      <c r="J5422" s="3" t="n">
        <v>121</v>
      </c>
      <c r="K5422" s="3" t="n">
        <v>121</v>
      </c>
      <c r="L5422" s="3" t="n">
        <v>9</v>
      </c>
      <c r="M5422" s="3" t="n">
        <v>9</v>
      </c>
      <c r="N5422" s="3" t="n">
        <v>-1</v>
      </c>
      <c r="O5422" s="3" t="n">
        <v>-1</v>
      </c>
      <c r="P5422" s="3" t="n">
        <v>8.7</v>
      </c>
      <c r="Q5422" s="3" t="n">
        <v>24.2</v>
      </c>
      <c r="R5422" s="3" t="s">
        <v>15877</v>
      </c>
      <c r="S5422" s="4" t="n">
        <v>45747.1309490741</v>
      </c>
      <c r="T5422" s="3" t="s">
        <v>256</v>
      </c>
      <c r="U5422" s="3" t="s">
        <v>256</v>
      </c>
      <c r="V5422" s="3" t="n">
        <v>0</v>
      </c>
      <c r="W5422" s="3" t="n">
        <v>0</v>
      </c>
      <c r="X5422" s="3" t="n">
        <v>0</v>
      </c>
      <c r="Y5422" s="3" t="s">
        <v>30</v>
      </c>
      <c r="Z5422" s="3" t="s">
        <v>30</v>
      </c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  <c r="AZ5422" s="3"/>
      <c r="BA5422" s="3"/>
      <c r="BB5422" s="3"/>
      <c r="BC5422" s="3"/>
      <c r="BD5422" s="3"/>
      <c r="BE5422" s="3"/>
      <c r="BF5422" s="3"/>
      <c r="BG5422" s="3"/>
      <c r="BH5422" s="3"/>
      <c r="BI5422" s="3"/>
      <c r="BJ5422" s="3"/>
    </row>
    <row r="5423" customFormat="false" ht="15.75" hidden="false" customHeight="false" outlineLevel="0" collapsed="false">
      <c r="A5423" s="3" t="n">
        <v>5422</v>
      </c>
      <c r="B5423" s="3" t="s">
        <v>15878</v>
      </c>
      <c r="C5423" s="3" t="s">
        <v>15879</v>
      </c>
      <c r="D5423" s="3" t="n">
        <v>1</v>
      </c>
      <c r="E5423" s="3" t="n">
        <v>0.8279756</v>
      </c>
      <c r="F5423" s="3" t="n">
        <v>8</v>
      </c>
      <c r="G5423" s="3" t="n">
        <v>8</v>
      </c>
      <c r="H5423" s="3" t="n">
        <v>3</v>
      </c>
      <c r="I5423" s="3" t="n">
        <v>3</v>
      </c>
      <c r="J5423" s="3" t="n">
        <v>9</v>
      </c>
      <c r="K5423" s="3" t="n">
        <v>9</v>
      </c>
      <c r="L5423" s="3" t="n">
        <v>0</v>
      </c>
      <c r="M5423" s="3" t="n">
        <v>0</v>
      </c>
      <c r="N5423" s="3" t="n">
        <v>-1</v>
      </c>
      <c r="O5423" s="3" t="n">
        <v>-1</v>
      </c>
      <c r="P5423" s="3" t="n">
        <v>7.4</v>
      </c>
      <c r="Q5423" s="3" t="n">
        <v>24.2</v>
      </c>
      <c r="R5423" s="3" t="s">
        <v>15880</v>
      </c>
      <c r="S5423" s="4" t="n">
        <v>45747.1309837963</v>
      </c>
      <c r="T5423" s="3" t="s">
        <v>29</v>
      </c>
      <c r="U5423" s="3" t="s">
        <v>29</v>
      </c>
      <c r="V5423" s="3" t="n">
        <v>0</v>
      </c>
      <c r="W5423" s="3" t="n">
        <v>0</v>
      </c>
      <c r="X5423" s="3" t="n">
        <v>0</v>
      </c>
      <c r="Y5423" s="3" t="s">
        <v>30</v>
      </c>
      <c r="Z5423" s="3" t="s">
        <v>30</v>
      </c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  <c r="AZ5423" s="3"/>
      <c r="BA5423" s="3"/>
      <c r="BB5423" s="3"/>
      <c r="BC5423" s="3"/>
      <c r="BD5423" s="3"/>
      <c r="BE5423" s="3"/>
      <c r="BF5423" s="3"/>
      <c r="BG5423" s="3"/>
      <c r="BH5423" s="3"/>
      <c r="BI5423" s="3"/>
      <c r="BJ5423" s="3"/>
    </row>
    <row r="5424" customFormat="false" ht="15.75" hidden="false" customHeight="false" outlineLevel="0" collapsed="false">
      <c r="A5424" s="3" t="n">
        <v>5423</v>
      </c>
      <c r="B5424" s="3" t="s">
        <v>15881</v>
      </c>
      <c r="C5424" s="3" t="s">
        <v>15882</v>
      </c>
      <c r="D5424" s="3" t="n">
        <v>1</v>
      </c>
      <c r="E5424" s="3" t="n">
        <v>0.9986644</v>
      </c>
      <c r="F5424" s="3" t="n">
        <v>6</v>
      </c>
      <c r="G5424" s="3" t="n">
        <v>6</v>
      </c>
      <c r="H5424" s="3" t="n">
        <v>3</v>
      </c>
      <c r="I5424" s="3" t="n">
        <v>3</v>
      </c>
      <c r="J5424" s="3" t="n">
        <v>7</v>
      </c>
      <c r="K5424" s="3" t="n">
        <v>7</v>
      </c>
      <c r="L5424" s="3" t="n">
        <v>0</v>
      </c>
      <c r="M5424" s="3" t="n">
        <v>0</v>
      </c>
      <c r="N5424" s="3" t="n">
        <v>-1</v>
      </c>
      <c r="O5424" s="3" t="n">
        <v>-1</v>
      </c>
      <c r="P5424" s="3" t="n">
        <v>7.4</v>
      </c>
      <c r="Q5424" s="3" t="n">
        <v>24.2</v>
      </c>
      <c r="R5424" s="3" t="s">
        <v>15883</v>
      </c>
      <c r="S5424" s="4" t="n">
        <v>45747.1310185185</v>
      </c>
      <c r="T5424" s="3" t="s">
        <v>85</v>
      </c>
      <c r="U5424" s="3" t="s">
        <v>85</v>
      </c>
      <c r="V5424" s="3" t="n">
        <v>0</v>
      </c>
      <c r="W5424" s="3" t="n">
        <v>0</v>
      </c>
      <c r="X5424" s="3" t="n">
        <v>0</v>
      </c>
      <c r="Y5424" s="3" t="s">
        <v>30</v>
      </c>
      <c r="Z5424" s="3" t="s">
        <v>30</v>
      </c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  <c r="AZ5424" s="3"/>
      <c r="BA5424" s="3"/>
      <c r="BB5424" s="3"/>
      <c r="BC5424" s="3"/>
      <c r="BD5424" s="3"/>
      <c r="BE5424" s="3"/>
      <c r="BF5424" s="3"/>
      <c r="BG5424" s="3"/>
      <c r="BH5424" s="3"/>
      <c r="BI5424" s="3"/>
      <c r="BJ5424" s="3"/>
    </row>
    <row r="5425" customFormat="false" ht="15.75" hidden="false" customHeight="false" outlineLevel="0" collapsed="false">
      <c r="A5425" s="3" t="n">
        <v>5424</v>
      </c>
      <c r="B5425" s="3" t="s">
        <v>15884</v>
      </c>
      <c r="C5425" s="3" t="s">
        <v>15885</v>
      </c>
      <c r="D5425" s="3" t="n">
        <v>1</v>
      </c>
      <c r="E5425" s="3" t="n">
        <v>1.9511926</v>
      </c>
      <c r="F5425" s="3" t="n">
        <v>192</v>
      </c>
      <c r="G5425" s="3" t="n">
        <v>192</v>
      </c>
      <c r="H5425" s="3" t="n">
        <v>22</v>
      </c>
      <c r="I5425" s="3" t="n">
        <v>22</v>
      </c>
      <c r="J5425" s="3" t="n">
        <v>272</v>
      </c>
      <c r="K5425" s="3" t="n">
        <v>272</v>
      </c>
      <c r="L5425" s="3" t="n">
        <v>11</v>
      </c>
      <c r="M5425" s="3" t="n">
        <v>11</v>
      </c>
      <c r="N5425" s="3" t="n">
        <v>-1</v>
      </c>
      <c r="O5425" s="3" t="n">
        <v>-1</v>
      </c>
      <c r="P5425" s="3" t="n">
        <v>7</v>
      </c>
      <c r="Q5425" s="3" t="n">
        <v>24.2</v>
      </c>
      <c r="R5425" s="3" t="s">
        <v>15886</v>
      </c>
      <c r="S5425" s="4" t="n">
        <v>45747.1310763889</v>
      </c>
      <c r="T5425" s="3" t="s">
        <v>256</v>
      </c>
      <c r="U5425" s="3" t="s">
        <v>256</v>
      </c>
      <c r="V5425" s="3" t="n">
        <v>0</v>
      </c>
      <c r="W5425" s="3" t="n">
        <v>0</v>
      </c>
      <c r="X5425" s="3" t="n">
        <v>0</v>
      </c>
      <c r="Y5425" s="3" t="s">
        <v>30</v>
      </c>
      <c r="Z5425" s="3" t="s">
        <v>30</v>
      </c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  <c r="AZ5425" s="3"/>
      <c r="BA5425" s="3"/>
      <c r="BB5425" s="3"/>
      <c r="BC5425" s="3"/>
      <c r="BD5425" s="3"/>
      <c r="BE5425" s="3"/>
      <c r="BF5425" s="3"/>
      <c r="BG5425" s="3"/>
      <c r="BH5425" s="3"/>
      <c r="BI5425" s="3"/>
      <c r="BJ5425" s="3"/>
    </row>
    <row r="5426" customFormat="false" ht="15.75" hidden="false" customHeight="false" outlineLevel="0" collapsed="false">
      <c r="A5426" s="3" t="n">
        <v>5425</v>
      </c>
      <c r="B5426" s="3" t="s">
        <v>15887</v>
      </c>
      <c r="C5426" s="3" t="s">
        <v>15888</v>
      </c>
      <c r="D5426" s="3" t="n">
        <v>1</v>
      </c>
      <c r="E5426" s="3" t="n">
        <v>0.6027689</v>
      </c>
      <c r="F5426" s="3" t="n">
        <v>9</v>
      </c>
      <c r="G5426" s="3" t="n">
        <v>9</v>
      </c>
      <c r="H5426" s="3" t="n">
        <v>6</v>
      </c>
      <c r="I5426" s="3" t="n">
        <v>6</v>
      </c>
      <c r="J5426" s="3" t="n">
        <v>13</v>
      </c>
      <c r="K5426" s="3" t="n">
        <v>13</v>
      </c>
      <c r="L5426" s="3" t="n">
        <v>0</v>
      </c>
      <c r="M5426" s="3" t="n">
        <v>0</v>
      </c>
      <c r="N5426" s="3" t="n">
        <v>3</v>
      </c>
      <c r="O5426" s="3" t="n">
        <v>3</v>
      </c>
      <c r="P5426" s="3" t="n">
        <v>7.5</v>
      </c>
      <c r="Q5426" s="3" t="n">
        <v>24.2</v>
      </c>
      <c r="R5426" s="3" t="s">
        <v>15889</v>
      </c>
      <c r="S5426" s="4" t="n">
        <v>45747.1311111111</v>
      </c>
      <c r="T5426" s="3" t="s">
        <v>65</v>
      </c>
      <c r="U5426" s="3" t="s">
        <v>65</v>
      </c>
      <c r="V5426" s="3" t="n">
        <v>1</v>
      </c>
      <c r="W5426" s="3" t="n">
        <v>1</v>
      </c>
      <c r="X5426" s="3" t="n">
        <v>0</v>
      </c>
      <c r="Y5426" s="3" t="s">
        <v>30</v>
      </c>
      <c r="Z5426" s="3" t="s">
        <v>30</v>
      </c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  <c r="AZ5426" s="3"/>
      <c r="BA5426" s="3"/>
      <c r="BB5426" s="3"/>
      <c r="BC5426" s="3"/>
      <c r="BD5426" s="3"/>
      <c r="BE5426" s="3"/>
      <c r="BF5426" s="3"/>
      <c r="BG5426" s="3"/>
      <c r="BH5426" s="3"/>
      <c r="BI5426" s="3"/>
      <c r="BJ5426" s="3"/>
    </row>
    <row r="5427" customFormat="false" ht="15.75" hidden="false" customHeight="false" outlineLevel="0" collapsed="false">
      <c r="A5427" s="3" t="n">
        <v>5426</v>
      </c>
      <c r="B5427" s="3" t="s">
        <v>15890</v>
      </c>
      <c r="C5427" s="3" t="s">
        <v>15891</v>
      </c>
      <c r="D5427" s="3" t="n">
        <v>1</v>
      </c>
      <c r="E5427" s="3" t="n">
        <v>0.4275299</v>
      </c>
      <c r="F5427" s="3" t="n">
        <v>50</v>
      </c>
      <c r="G5427" s="3" t="n">
        <v>50</v>
      </c>
      <c r="H5427" s="3" t="n">
        <v>14</v>
      </c>
      <c r="I5427" s="3" t="n">
        <v>14</v>
      </c>
      <c r="J5427" s="3" t="n">
        <v>77</v>
      </c>
      <c r="K5427" s="3" t="n">
        <v>77</v>
      </c>
      <c r="L5427" s="3" t="n">
        <v>0</v>
      </c>
      <c r="M5427" s="3" t="n">
        <v>0</v>
      </c>
      <c r="N5427" s="3" t="n">
        <v>-1</v>
      </c>
      <c r="O5427" s="3" t="n">
        <v>-1</v>
      </c>
      <c r="P5427" s="3" t="n">
        <v>7.5</v>
      </c>
      <c r="Q5427" s="3" t="n">
        <v>24.2</v>
      </c>
      <c r="R5427" s="3" t="s">
        <v>15892</v>
      </c>
      <c r="S5427" s="4" t="n">
        <v>45747.1311574074</v>
      </c>
      <c r="T5427" s="3" t="s">
        <v>65</v>
      </c>
      <c r="U5427" s="3" t="s">
        <v>65</v>
      </c>
      <c r="V5427" s="3" t="n">
        <v>0</v>
      </c>
      <c r="W5427" s="3" t="n">
        <v>0</v>
      </c>
      <c r="X5427" s="3" t="n">
        <v>0</v>
      </c>
      <c r="Y5427" s="3" t="s">
        <v>30</v>
      </c>
      <c r="Z5427" s="3" t="s">
        <v>30</v>
      </c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  <c r="AZ5427" s="3"/>
      <c r="BA5427" s="3"/>
      <c r="BB5427" s="3"/>
      <c r="BC5427" s="3"/>
      <c r="BD5427" s="3"/>
      <c r="BE5427" s="3"/>
      <c r="BF5427" s="3"/>
      <c r="BG5427" s="3"/>
      <c r="BH5427" s="3"/>
      <c r="BI5427" s="3"/>
      <c r="BJ5427" s="3"/>
    </row>
    <row r="5428" customFormat="false" ht="15.75" hidden="false" customHeight="false" outlineLevel="0" collapsed="false">
      <c r="A5428" s="3" t="n">
        <v>5427</v>
      </c>
      <c r="B5428" s="3" t="s">
        <v>15893</v>
      </c>
      <c r="C5428" s="3" t="s">
        <v>15894</v>
      </c>
      <c r="D5428" s="3" t="n">
        <v>1</v>
      </c>
      <c r="E5428" s="3" t="n">
        <v>0.6314235</v>
      </c>
      <c r="F5428" s="3" t="n">
        <v>10</v>
      </c>
      <c r="G5428" s="3" t="n">
        <v>10</v>
      </c>
      <c r="H5428" s="3" t="n">
        <v>7</v>
      </c>
      <c r="I5428" s="3" t="n">
        <v>7</v>
      </c>
      <c r="J5428" s="3" t="n">
        <v>14</v>
      </c>
      <c r="K5428" s="3" t="n">
        <v>14</v>
      </c>
      <c r="L5428" s="3" t="n">
        <v>0</v>
      </c>
      <c r="M5428" s="3" t="n">
        <v>0</v>
      </c>
      <c r="N5428" s="3" t="n">
        <v>3</v>
      </c>
      <c r="O5428" s="3" t="n">
        <v>3</v>
      </c>
      <c r="P5428" s="3" t="n">
        <v>7.5</v>
      </c>
      <c r="Q5428" s="3" t="n">
        <v>24.2</v>
      </c>
      <c r="R5428" s="3" t="s">
        <v>15895</v>
      </c>
      <c r="S5428" s="4" t="n">
        <v>45747.1312037037</v>
      </c>
      <c r="T5428" s="3" t="s">
        <v>65</v>
      </c>
      <c r="U5428" s="3" t="s">
        <v>65</v>
      </c>
      <c r="V5428" s="3" t="n">
        <v>1</v>
      </c>
      <c r="W5428" s="3" t="n">
        <v>1</v>
      </c>
      <c r="X5428" s="3" t="n">
        <v>0</v>
      </c>
      <c r="Y5428" s="3" t="s">
        <v>30</v>
      </c>
      <c r="Z5428" s="3" t="s">
        <v>30</v>
      </c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  <c r="AZ5428" s="3"/>
      <c r="BA5428" s="3"/>
      <c r="BB5428" s="3"/>
      <c r="BC5428" s="3"/>
      <c r="BD5428" s="3"/>
      <c r="BE5428" s="3"/>
      <c r="BF5428" s="3"/>
      <c r="BG5428" s="3"/>
      <c r="BH5428" s="3"/>
      <c r="BI5428" s="3"/>
      <c r="BJ5428" s="3"/>
    </row>
    <row r="5429" customFormat="false" ht="15.75" hidden="false" customHeight="false" outlineLevel="0" collapsed="false">
      <c r="A5429" s="3" t="n">
        <v>5428</v>
      </c>
      <c r="B5429" s="3" t="s">
        <v>15896</v>
      </c>
      <c r="C5429" s="3" t="s">
        <v>15897</v>
      </c>
      <c r="D5429" s="3" t="n">
        <v>1</v>
      </c>
      <c r="E5429" s="3" t="n">
        <v>0.7291439</v>
      </c>
      <c r="F5429" s="3" t="n">
        <v>11</v>
      </c>
      <c r="G5429" s="3" t="n">
        <v>11</v>
      </c>
      <c r="H5429" s="3" t="n">
        <v>7</v>
      </c>
      <c r="I5429" s="3" t="n">
        <v>7</v>
      </c>
      <c r="J5429" s="3" t="n">
        <v>16</v>
      </c>
      <c r="K5429" s="3" t="n">
        <v>16</v>
      </c>
      <c r="L5429" s="3" t="n">
        <v>0</v>
      </c>
      <c r="M5429" s="3" t="n">
        <v>0</v>
      </c>
      <c r="N5429" s="3" t="n">
        <v>3</v>
      </c>
      <c r="O5429" s="3" t="n">
        <v>3</v>
      </c>
      <c r="P5429" s="3" t="n">
        <v>7.5</v>
      </c>
      <c r="Q5429" s="3" t="n">
        <v>24.2</v>
      </c>
      <c r="R5429" s="3" t="s">
        <v>15898</v>
      </c>
      <c r="S5429" s="4" t="n">
        <v>45747.1312615741</v>
      </c>
      <c r="T5429" s="3" t="s">
        <v>65</v>
      </c>
      <c r="U5429" s="3" t="s">
        <v>65</v>
      </c>
      <c r="V5429" s="3" t="n">
        <v>1</v>
      </c>
      <c r="W5429" s="3" t="n">
        <v>1</v>
      </c>
      <c r="X5429" s="3" t="n">
        <v>0</v>
      </c>
      <c r="Y5429" s="3" t="s">
        <v>30</v>
      </c>
      <c r="Z5429" s="3" t="s">
        <v>30</v>
      </c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  <c r="AZ5429" s="3"/>
      <c r="BA5429" s="3"/>
      <c r="BB5429" s="3"/>
      <c r="BC5429" s="3"/>
      <c r="BD5429" s="3"/>
      <c r="BE5429" s="3"/>
      <c r="BF5429" s="3"/>
      <c r="BG5429" s="3"/>
      <c r="BH5429" s="3"/>
      <c r="BI5429" s="3"/>
      <c r="BJ5429" s="3"/>
    </row>
    <row r="5430" customFormat="false" ht="15.75" hidden="false" customHeight="false" outlineLevel="0" collapsed="false">
      <c r="A5430" s="3" t="n">
        <v>5429</v>
      </c>
      <c r="B5430" s="3" t="s">
        <v>15899</v>
      </c>
      <c r="C5430" s="3" t="s">
        <v>15900</v>
      </c>
      <c r="D5430" s="3" t="n">
        <v>1</v>
      </c>
      <c r="E5430" s="3" t="n">
        <v>1.9522546</v>
      </c>
      <c r="F5430" s="3" t="n">
        <v>21</v>
      </c>
      <c r="G5430" s="3" t="n">
        <v>21</v>
      </c>
      <c r="H5430" s="3" t="n">
        <v>6</v>
      </c>
      <c r="I5430" s="3" t="n">
        <v>6</v>
      </c>
      <c r="J5430" s="3" t="n">
        <v>33</v>
      </c>
      <c r="K5430" s="3" t="n">
        <v>33</v>
      </c>
      <c r="L5430" s="3" t="n">
        <v>0</v>
      </c>
      <c r="M5430" s="3" t="n">
        <v>0</v>
      </c>
      <c r="N5430" s="3" t="n">
        <v>5</v>
      </c>
      <c r="O5430" s="3" t="n">
        <v>5</v>
      </c>
      <c r="P5430" s="3" t="n">
        <v>8.7</v>
      </c>
      <c r="Q5430" s="3" t="n">
        <v>24.2</v>
      </c>
      <c r="R5430" s="3" t="s">
        <v>15901</v>
      </c>
      <c r="S5430" s="4" t="n">
        <v>45747.1313425926</v>
      </c>
      <c r="T5430" s="3" t="s">
        <v>65</v>
      </c>
      <c r="U5430" s="3" t="s">
        <v>65</v>
      </c>
      <c r="V5430" s="3" t="n">
        <v>1</v>
      </c>
      <c r="W5430" s="3" t="n">
        <v>1</v>
      </c>
      <c r="X5430" s="3" t="n">
        <v>0</v>
      </c>
      <c r="Y5430" s="3" t="s">
        <v>30</v>
      </c>
      <c r="Z5430" s="3" t="s">
        <v>30</v>
      </c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  <c r="AZ5430" s="3"/>
      <c r="BA5430" s="3"/>
      <c r="BB5430" s="3"/>
      <c r="BC5430" s="3"/>
      <c r="BD5430" s="3"/>
      <c r="BE5430" s="3"/>
      <c r="BF5430" s="3"/>
      <c r="BG5430" s="3"/>
      <c r="BH5430" s="3"/>
      <c r="BI5430" s="3"/>
      <c r="BJ5430" s="3"/>
    </row>
    <row r="5431" customFormat="false" ht="15.75" hidden="false" customHeight="false" outlineLevel="0" collapsed="false">
      <c r="A5431" s="3" t="n">
        <v>5430</v>
      </c>
      <c r="B5431" s="3" t="s">
        <v>15902</v>
      </c>
      <c r="C5431" s="3" t="s">
        <v>15903</v>
      </c>
      <c r="D5431" s="3" t="n">
        <v>1</v>
      </c>
      <c r="E5431" s="3" t="n">
        <v>0.2597367</v>
      </c>
      <c r="F5431" s="3" t="n">
        <v>15</v>
      </c>
      <c r="G5431" s="3" t="n">
        <v>15</v>
      </c>
      <c r="H5431" s="3" t="n">
        <v>10</v>
      </c>
      <c r="I5431" s="3" t="n">
        <v>10</v>
      </c>
      <c r="J5431" s="3" t="n">
        <v>16</v>
      </c>
      <c r="K5431" s="3" t="n">
        <v>16</v>
      </c>
      <c r="L5431" s="3" t="n">
        <v>1</v>
      </c>
      <c r="M5431" s="3" t="n">
        <v>1</v>
      </c>
      <c r="N5431" s="3" t="n">
        <v>-1</v>
      </c>
      <c r="O5431" s="3" t="n">
        <v>-1</v>
      </c>
      <c r="P5431" s="3" t="n">
        <v>7.5</v>
      </c>
      <c r="Q5431" s="3" t="n">
        <v>24.2</v>
      </c>
      <c r="R5431" s="3" t="s">
        <v>15904</v>
      </c>
      <c r="S5431" s="4" t="n">
        <v>45747.1313888889</v>
      </c>
      <c r="T5431" s="3" t="s">
        <v>239</v>
      </c>
      <c r="U5431" s="3" t="s">
        <v>239</v>
      </c>
      <c r="V5431" s="3" t="n">
        <v>0</v>
      </c>
      <c r="W5431" s="3" t="n">
        <v>0</v>
      </c>
      <c r="X5431" s="3" t="n">
        <v>0</v>
      </c>
      <c r="Y5431" s="3" t="s">
        <v>30</v>
      </c>
      <c r="Z5431" s="3" t="s">
        <v>30</v>
      </c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  <c r="AZ5431" s="3"/>
      <c r="BA5431" s="3"/>
      <c r="BB5431" s="3"/>
      <c r="BC5431" s="3"/>
      <c r="BD5431" s="3"/>
      <c r="BE5431" s="3"/>
      <c r="BF5431" s="3"/>
      <c r="BG5431" s="3"/>
      <c r="BH5431" s="3"/>
      <c r="BI5431" s="3"/>
      <c r="BJ5431" s="3"/>
    </row>
    <row r="5432" customFormat="false" ht="15.75" hidden="false" customHeight="false" outlineLevel="0" collapsed="false">
      <c r="A5432" s="3" t="n">
        <v>5431</v>
      </c>
      <c r="B5432" s="3" t="s">
        <v>15905</v>
      </c>
      <c r="C5432" s="3" t="s">
        <v>15906</v>
      </c>
      <c r="D5432" s="3" t="n">
        <v>1</v>
      </c>
      <c r="E5432" s="3" t="n">
        <v>0.0972229</v>
      </c>
      <c r="F5432" s="3" t="n">
        <v>2</v>
      </c>
      <c r="G5432" s="3" t="n">
        <v>2</v>
      </c>
      <c r="H5432" s="3" t="n">
        <v>10</v>
      </c>
      <c r="I5432" s="3" t="n">
        <v>10</v>
      </c>
      <c r="J5432" s="3" t="n">
        <v>0</v>
      </c>
      <c r="K5432" s="3" t="n">
        <v>0</v>
      </c>
      <c r="L5432" s="3" t="n">
        <v>0</v>
      </c>
      <c r="M5432" s="3" t="n">
        <v>0</v>
      </c>
      <c r="N5432" s="3" t="n">
        <v>-1</v>
      </c>
      <c r="O5432" s="3" t="n">
        <v>-1</v>
      </c>
      <c r="P5432" s="3" t="n">
        <v>8.2</v>
      </c>
      <c r="Q5432" s="3" t="n">
        <v>24.2</v>
      </c>
      <c r="R5432" s="3" t="s">
        <v>15907</v>
      </c>
      <c r="S5432" s="4" t="n">
        <v>45747.131412037</v>
      </c>
      <c r="T5432" s="3" t="s">
        <v>65</v>
      </c>
      <c r="U5432" s="3" t="s">
        <v>65</v>
      </c>
      <c r="V5432" s="3" t="n">
        <v>0</v>
      </c>
      <c r="W5432" s="3" t="n">
        <v>0</v>
      </c>
      <c r="X5432" s="3" t="n">
        <v>0</v>
      </c>
      <c r="Y5432" s="3" t="s">
        <v>30</v>
      </c>
      <c r="Z5432" s="3" t="s">
        <v>30</v>
      </c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  <c r="AZ5432" s="3"/>
      <c r="BA5432" s="3"/>
      <c r="BB5432" s="3"/>
      <c r="BC5432" s="3"/>
      <c r="BD5432" s="3"/>
      <c r="BE5432" s="3"/>
      <c r="BF5432" s="3"/>
      <c r="BG5432" s="3"/>
      <c r="BH5432" s="3"/>
      <c r="BI5432" s="3"/>
      <c r="BJ5432" s="3"/>
    </row>
    <row r="5433" customFormat="false" ht="15.75" hidden="false" customHeight="false" outlineLevel="0" collapsed="false">
      <c r="A5433" s="3" t="n">
        <v>5432</v>
      </c>
      <c r="B5433" s="3" t="s">
        <v>15908</v>
      </c>
      <c r="C5433" s="3" t="s">
        <v>15909</v>
      </c>
      <c r="D5433" s="3" t="n">
        <v>1</v>
      </c>
      <c r="E5433" s="3" t="n">
        <v>5.7396503</v>
      </c>
      <c r="F5433" s="3" t="n">
        <v>143</v>
      </c>
      <c r="G5433" s="3" t="n">
        <v>143</v>
      </c>
      <c r="H5433" s="3" t="n">
        <v>18</v>
      </c>
      <c r="I5433" s="3" t="n">
        <v>18</v>
      </c>
      <c r="J5433" s="3" t="n">
        <v>245</v>
      </c>
      <c r="K5433" s="3" t="n">
        <v>245</v>
      </c>
      <c r="L5433" s="3" t="n">
        <v>40</v>
      </c>
      <c r="M5433" s="3" t="n">
        <v>40</v>
      </c>
      <c r="N5433" s="3" t="n">
        <v>-1</v>
      </c>
      <c r="O5433" s="3" t="n">
        <v>-1</v>
      </c>
      <c r="P5433" s="3" t="n">
        <v>9</v>
      </c>
      <c r="Q5433" s="3" t="n">
        <v>24.2</v>
      </c>
      <c r="R5433" s="3" t="s">
        <v>15910</v>
      </c>
      <c r="S5433" s="4" t="n">
        <v>45747.1316319444</v>
      </c>
      <c r="T5433" s="3" t="s">
        <v>85</v>
      </c>
      <c r="U5433" s="3" t="s">
        <v>85</v>
      </c>
      <c r="V5433" s="3" t="n">
        <v>0</v>
      </c>
      <c r="W5433" s="3" t="n">
        <v>0</v>
      </c>
      <c r="X5433" s="3" t="n">
        <v>0</v>
      </c>
      <c r="Y5433" s="3" t="s">
        <v>30</v>
      </c>
      <c r="Z5433" s="3" t="s">
        <v>30</v>
      </c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  <c r="AY5433" s="3"/>
      <c r="AZ5433" s="3"/>
      <c r="BA5433" s="3"/>
      <c r="BB5433" s="3"/>
      <c r="BC5433" s="3"/>
      <c r="BD5433" s="3"/>
      <c r="BE5433" s="3"/>
      <c r="BF5433" s="3"/>
      <c r="BG5433" s="3"/>
      <c r="BH5433" s="3"/>
      <c r="BI5433" s="3"/>
      <c r="BJ5433" s="3"/>
    </row>
    <row r="5434" customFormat="false" ht="15.75" hidden="false" customHeight="false" outlineLevel="0" collapsed="false">
      <c r="A5434" s="3" t="n">
        <v>5433</v>
      </c>
      <c r="B5434" s="3" t="s">
        <v>15911</v>
      </c>
      <c r="C5434" s="3" t="s">
        <v>15912</v>
      </c>
      <c r="D5434" s="3" t="n">
        <v>1</v>
      </c>
      <c r="E5434" s="3" t="n">
        <v>5.8141297</v>
      </c>
      <c r="F5434" s="3" t="n">
        <v>419</v>
      </c>
      <c r="G5434" s="3" t="n">
        <v>419</v>
      </c>
      <c r="H5434" s="3" t="n">
        <v>28</v>
      </c>
      <c r="I5434" s="3" t="n">
        <v>28</v>
      </c>
      <c r="J5434" s="3" t="n">
        <v>456</v>
      </c>
      <c r="K5434" s="3" t="n">
        <v>456</v>
      </c>
      <c r="L5434" s="3" t="n">
        <v>51</v>
      </c>
      <c r="M5434" s="3" t="n">
        <v>51</v>
      </c>
      <c r="N5434" s="3" t="n">
        <v>-1</v>
      </c>
      <c r="O5434" s="3" t="n">
        <v>-1</v>
      </c>
      <c r="P5434" s="3" t="n">
        <v>6.4</v>
      </c>
      <c r="Q5434" s="3" t="n">
        <v>24.2</v>
      </c>
      <c r="R5434" s="3" t="s">
        <v>15913</v>
      </c>
      <c r="S5434" s="4" t="n">
        <v>45747.1318055556</v>
      </c>
      <c r="T5434" s="3" t="s">
        <v>29</v>
      </c>
      <c r="U5434" s="3" t="s">
        <v>29</v>
      </c>
      <c r="V5434" s="3" t="n">
        <v>0</v>
      </c>
      <c r="W5434" s="3" t="n">
        <v>0</v>
      </c>
      <c r="X5434" s="3" t="n">
        <v>0</v>
      </c>
      <c r="Y5434" s="3" t="s">
        <v>30</v>
      </c>
      <c r="Z5434" s="3" t="s">
        <v>30</v>
      </c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  <c r="AZ5434" s="3"/>
      <c r="BA5434" s="3"/>
      <c r="BB5434" s="3"/>
      <c r="BC5434" s="3"/>
      <c r="BD5434" s="3"/>
      <c r="BE5434" s="3"/>
      <c r="BF5434" s="3"/>
      <c r="BG5434" s="3"/>
      <c r="BH5434" s="3"/>
      <c r="BI5434" s="3"/>
      <c r="BJ5434" s="3"/>
    </row>
    <row r="5435" customFormat="false" ht="15.75" hidden="false" customHeight="false" outlineLevel="0" collapsed="false">
      <c r="A5435" s="3" t="n">
        <v>5434</v>
      </c>
      <c r="B5435" s="3" t="s">
        <v>15914</v>
      </c>
      <c r="C5435" s="3" t="s">
        <v>15915</v>
      </c>
      <c r="D5435" s="3" t="n">
        <v>1</v>
      </c>
      <c r="E5435" s="3" t="n">
        <v>0.2555066</v>
      </c>
      <c r="F5435" s="3" t="n">
        <v>5</v>
      </c>
      <c r="G5435" s="3" t="n">
        <v>5</v>
      </c>
      <c r="H5435" s="3" t="n">
        <v>3</v>
      </c>
      <c r="I5435" s="3" t="n">
        <v>3</v>
      </c>
      <c r="J5435" s="3" t="n">
        <v>2</v>
      </c>
      <c r="K5435" s="3" t="n">
        <v>2</v>
      </c>
      <c r="L5435" s="3" t="n">
        <v>0</v>
      </c>
      <c r="M5435" s="3" t="n">
        <v>0</v>
      </c>
      <c r="N5435" s="3" t="n">
        <v>-1</v>
      </c>
      <c r="O5435" s="3" t="n">
        <v>-1</v>
      </c>
      <c r="P5435" s="3" t="n">
        <v>6.4</v>
      </c>
      <c r="Q5435" s="3" t="n">
        <v>24.2</v>
      </c>
      <c r="R5435" s="3" t="s">
        <v>15916</v>
      </c>
      <c r="S5435" s="4" t="n">
        <v>45747.1318402778</v>
      </c>
      <c r="T5435" s="3" t="s">
        <v>246</v>
      </c>
      <c r="U5435" s="3" t="s">
        <v>246</v>
      </c>
      <c r="V5435" s="3" t="n">
        <v>0</v>
      </c>
      <c r="W5435" s="3" t="n">
        <v>0</v>
      </c>
      <c r="X5435" s="3" t="n">
        <v>0</v>
      </c>
      <c r="Y5435" s="3" t="s">
        <v>30</v>
      </c>
      <c r="Z5435" s="3" t="s">
        <v>30</v>
      </c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  <c r="AZ5435" s="3"/>
      <c r="BA5435" s="3"/>
      <c r="BB5435" s="3"/>
      <c r="BC5435" s="3"/>
      <c r="BD5435" s="3"/>
      <c r="BE5435" s="3"/>
      <c r="BF5435" s="3"/>
      <c r="BG5435" s="3"/>
      <c r="BH5435" s="3"/>
      <c r="BI5435" s="3"/>
      <c r="BJ5435" s="3"/>
    </row>
    <row r="5436" customFormat="false" ht="15.75" hidden="false" customHeight="false" outlineLevel="0" collapsed="false">
      <c r="A5436" s="3" t="n">
        <v>5435</v>
      </c>
      <c r="B5436" s="3" t="s">
        <v>15917</v>
      </c>
      <c r="C5436" s="3" t="s">
        <v>15918</v>
      </c>
      <c r="D5436" s="3" t="n">
        <v>1</v>
      </c>
      <c r="E5436" s="3" t="n">
        <v>1.7256235</v>
      </c>
      <c r="F5436" s="3" t="n">
        <v>93</v>
      </c>
      <c r="G5436" s="3" t="n">
        <v>93</v>
      </c>
      <c r="H5436" s="3" t="n">
        <v>12</v>
      </c>
      <c r="I5436" s="3" t="n">
        <v>12</v>
      </c>
      <c r="J5436" s="3" t="n">
        <v>112</v>
      </c>
      <c r="K5436" s="3" t="n">
        <v>112</v>
      </c>
      <c r="L5436" s="3" t="n">
        <v>7</v>
      </c>
      <c r="M5436" s="3" t="n">
        <v>7</v>
      </c>
      <c r="N5436" s="3" t="n">
        <v>-1</v>
      </c>
      <c r="O5436" s="3" t="n">
        <v>9</v>
      </c>
      <c r="P5436" s="3" t="n">
        <v>6.4</v>
      </c>
      <c r="Q5436" s="3" t="n">
        <v>24.2</v>
      </c>
      <c r="R5436" s="3" t="s">
        <v>15919</v>
      </c>
      <c r="S5436" s="4" t="n">
        <v>45747.1318865741</v>
      </c>
      <c r="T5436" s="3" t="s">
        <v>65</v>
      </c>
      <c r="U5436" s="3" t="s">
        <v>65</v>
      </c>
      <c r="V5436" s="3" t="n">
        <v>0</v>
      </c>
      <c r="W5436" s="3" t="n">
        <v>1</v>
      </c>
      <c r="X5436" s="3" t="n">
        <v>0</v>
      </c>
      <c r="Y5436" s="3" t="s">
        <v>30</v>
      </c>
      <c r="Z5436" s="3" t="s">
        <v>30</v>
      </c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  <c r="AZ5436" s="3"/>
      <c r="BA5436" s="3"/>
      <c r="BB5436" s="3"/>
      <c r="BC5436" s="3"/>
      <c r="BD5436" s="3"/>
      <c r="BE5436" s="3"/>
      <c r="BF5436" s="3"/>
      <c r="BG5436" s="3"/>
      <c r="BH5436" s="3"/>
      <c r="BI5436" s="3"/>
      <c r="BJ5436" s="3"/>
    </row>
    <row r="5437" customFormat="false" ht="15.75" hidden="false" customHeight="false" outlineLevel="0" collapsed="false">
      <c r="A5437" s="3" t="n">
        <v>5436</v>
      </c>
      <c r="B5437" s="3" t="s">
        <v>15920</v>
      </c>
      <c r="C5437" s="3" t="s">
        <v>15921</v>
      </c>
      <c r="D5437" s="3" t="n">
        <v>1</v>
      </c>
      <c r="E5437" s="3" t="n">
        <v>0.8063152</v>
      </c>
      <c r="F5437" s="3" t="n">
        <v>9</v>
      </c>
      <c r="G5437" s="3" t="n">
        <v>9</v>
      </c>
      <c r="H5437" s="3" t="n">
        <v>8</v>
      </c>
      <c r="I5437" s="3" t="n">
        <v>8</v>
      </c>
      <c r="J5437" s="3" t="n">
        <v>9</v>
      </c>
      <c r="K5437" s="3" t="n">
        <v>9</v>
      </c>
      <c r="L5437" s="3" t="n">
        <v>1</v>
      </c>
      <c r="M5437" s="3" t="n">
        <v>1</v>
      </c>
      <c r="N5437" s="3" t="n">
        <v>-1</v>
      </c>
      <c r="O5437" s="3" t="n">
        <v>-1</v>
      </c>
      <c r="P5437" s="3" t="n">
        <v>6.4</v>
      </c>
      <c r="Q5437" s="3" t="n">
        <v>24.2</v>
      </c>
      <c r="R5437" s="3" t="s">
        <v>15922</v>
      </c>
      <c r="S5437" s="4" t="n">
        <v>45747.1319212963</v>
      </c>
      <c r="T5437" s="3" t="s">
        <v>246</v>
      </c>
      <c r="U5437" s="3" t="s">
        <v>246</v>
      </c>
      <c r="V5437" s="3" t="n">
        <v>0</v>
      </c>
      <c r="W5437" s="3" t="n">
        <v>0</v>
      </c>
      <c r="X5437" s="3" t="n">
        <v>0</v>
      </c>
      <c r="Y5437" s="3" t="s">
        <v>30</v>
      </c>
      <c r="Z5437" s="3" t="s">
        <v>30</v>
      </c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  <c r="AZ5437" s="3"/>
      <c r="BA5437" s="3"/>
      <c r="BB5437" s="3"/>
      <c r="BC5437" s="3"/>
      <c r="BD5437" s="3"/>
      <c r="BE5437" s="3"/>
      <c r="BF5437" s="3"/>
      <c r="BG5437" s="3"/>
      <c r="BH5437" s="3"/>
      <c r="BI5437" s="3"/>
      <c r="BJ5437" s="3"/>
    </row>
    <row r="5438" customFormat="false" ht="15.75" hidden="false" customHeight="false" outlineLevel="0" collapsed="false">
      <c r="A5438" s="3" t="n">
        <v>5437</v>
      </c>
      <c r="B5438" s="3" t="s">
        <v>15923</v>
      </c>
      <c r="C5438" s="3" t="s">
        <v>15924</v>
      </c>
      <c r="D5438" s="3" t="n">
        <v>1</v>
      </c>
      <c r="E5438" s="3" t="n">
        <v>2.6123253</v>
      </c>
      <c r="F5438" s="3" t="n">
        <v>40</v>
      </c>
      <c r="G5438" s="3" t="n">
        <v>40</v>
      </c>
      <c r="H5438" s="3" t="n">
        <v>12</v>
      </c>
      <c r="I5438" s="3" t="n">
        <v>12</v>
      </c>
      <c r="J5438" s="3" t="n">
        <v>38</v>
      </c>
      <c r="K5438" s="3" t="n">
        <v>38</v>
      </c>
      <c r="L5438" s="3" t="n">
        <v>3</v>
      </c>
      <c r="M5438" s="3" t="n">
        <v>3</v>
      </c>
      <c r="N5438" s="3" t="n">
        <v>8</v>
      </c>
      <c r="O5438" s="3" t="n">
        <v>-1</v>
      </c>
      <c r="P5438" s="3" t="n">
        <v>6.4</v>
      </c>
      <c r="Q5438" s="3" t="n">
        <v>24.2</v>
      </c>
      <c r="R5438" s="3" t="s">
        <v>15925</v>
      </c>
      <c r="S5438" s="4" t="n">
        <v>45747.132025463</v>
      </c>
      <c r="T5438" s="3" t="s">
        <v>246</v>
      </c>
      <c r="U5438" s="3" t="s">
        <v>246</v>
      </c>
      <c r="V5438" s="3" t="n">
        <v>1</v>
      </c>
      <c r="W5438" s="3" t="n">
        <v>0</v>
      </c>
      <c r="X5438" s="3" t="n">
        <v>0</v>
      </c>
      <c r="Y5438" s="3" t="s">
        <v>30</v>
      </c>
      <c r="Z5438" s="3" t="s">
        <v>30</v>
      </c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  <c r="AZ5438" s="3"/>
      <c r="BA5438" s="3"/>
      <c r="BB5438" s="3"/>
      <c r="BC5438" s="3"/>
      <c r="BD5438" s="3"/>
      <c r="BE5438" s="3"/>
      <c r="BF5438" s="3"/>
      <c r="BG5438" s="3"/>
      <c r="BH5438" s="3"/>
      <c r="BI5438" s="3"/>
      <c r="BJ5438" s="3"/>
    </row>
    <row r="5439" customFormat="false" ht="15.75" hidden="false" customHeight="false" outlineLevel="0" collapsed="false">
      <c r="A5439" s="3" t="n">
        <v>5438</v>
      </c>
      <c r="B5439" s="3" t="s">
        <v>15926</v>
      </c>
      <c r="C5439" s="3" t="s">
        <v>15927</v>
      </c>
      <c r="D5439" s="3" t="n">
        <v>1</v>
      </c>
      <c r="E5439" s="3" t="n">
        <v>0.1986795</v>
      </c>
      <c r="F5439" s="3" t="n">
        <v>14</v>
      </c>
      <c r="G5439" s="3" t="n">
        <v>14</v>
      </c>
      <c r="H5439" s="3" t="n">
        <v>9</v>
      </c>
      <c r="I5439" s="3" t="n">
        <v>9</v>
      </c>
      <c r="J5439" s="3" t="n">
        <v>11</v>
      </c>
      <c r="K5439" s="3" t="n">
        <v>11</v>
      </c>
      <c r="L5439" s="3" t="n">
        <v>3</v>
      </c>
      <c r="M5439" s="3" t="n">
        <v>3</v>
      </c>
      <c r="N5439" s="3" t="n">
        <v>-1</v>
      </c>
      <c r="O5439" s="3" t="n">
        <v>-1</v>
      </c>
      <c r="P5439" s="3" t="n">
        <v>6.4</v>
      </c>
      <c r="Q5439" s="3" t="n">
        <v>24.2</v>
      </c>
      <c r="R5439" s="3" t="s">
        <v>15928</v>
      </c>
      <c r="S5439" s="4" t="n">
        <v>45747.1320486111</v>
      </c>
      <c r="T5439" s="3" t="s">
        <v>256</v>
      </c>
      <c r="U5439" s="3" t="s">
        <v>256</v>
      </c>
      <c r="V5439" s="3" t="n">
        <v>0</v>
      </c>
      <c r="W5439" s="3" t="n">
        <v>0</v>
      </c>
      <c r="X5439" s="3" t="n">
        <v>0</v>
      </c>
      <c r="Y5439" s="3" t="s">
        <v>30</v>
      </c>
      <c r="Z5439" s="3" t="s">
        <v>30</v>
      </c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  <c r="AY5439" s="3"/>
      <c r="AZ5439" s="3"/>
      <c r="BA5439" s="3"/>
      <c r="BB5439" s="3"/>
      <c r="BC5439" s="3"/>
      <c r="BD5439" s="3"/>
      <c r="BE5439" s="3"/>
      <c r="BF5439" s="3"/>
      <c r="BG5439" s="3"/>
      <c r="BH5439" s="3"/>
      <c r="BI5439" s="3"/>
      <c r="BJ5439" s="3"/>
    </row>
    <row r="5440" customFormat="false" ht="15.75" hidden="false" customHeight="false" outlineLevel="0" collapsed="false">
      <c r="A5440" s="3" t="n">
        <v>5439</v>
      </c>
      <c r="B5440" s="3" t="s">
        <v>15929</v>
      </c>
      <c r="C5440" s="3" t="s">
        <v>15930</v>
      </c>
      <c r="D5440" s="3" t="n">
        <v>1</v>
      </c>
      <c r="E5440" s="3" t="n">
        <v>0.5698032</v>
      </c>
      <c r="F5440" s="3" t="n">
        <v>8</v>
      </c>
      <c r="G5440" s="3" t="n">
        <v>8</v>
      </c>
      <c r="H5440" s="3" t="n">
        <v>2</v>
      </c>
      <c r="I5440" s="3" t="n">
        <v>2</v>
      </c>
      <c r="J5440" s="3" t="n">
        <v>6</v>
      </c>
      <c r="K5440" s="3" t="n">
        <v>6</v>
      </c>
      <c r="L5440" s="3" t="n">
        <v>2</v>
      </c>
      <c r="M5440" s="3" t="n">
        <v>2</v>
      </c>
      <c r="N5440" s="3" t="n">
        <v>-1</v>
      </c>
      <c r="O5440" s="3" t="n">
        <v>-1</v>
      </c>
      <c r="P5440" s="3" t="n">
        <v>6.4</v>
      </c>
      <c r="Q5440" s="3" t="n">
        <v>24.2</v>
      </c>
      <c r="R5440" s="3" t="s">
        <v>15931</v>
      </c>
      <c r="S5440" s="4" t="n">
        <v>45747.1320833333</v>
      </c>
      <c r="T5440" s="3" t="s">
        <v>246</v>
      </c>
      <c r="U5440" s="3" t="s">
        <v>246</v>
      </c>
      <c r="V5440" s="3" t="n">
        <v>0</v>
      </c>
      <c r="W5440" s="3" t="n">
        <v>0</v>
      </c>
      <c r="X5440" s="3" t="n">
        <v>0</v>
      </c>
      <c r="Y5440" s="3" t="s">
        <v>30</v>
      </c>
      <c r="Z5440" s="3" t="s">
        <v>30</v>
      </c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  <c r="AZ5440" s="3"/>
      <c r="BA5440" s="3"/>
      <c r="BB5440" s="3"/>
      <c r="BC5440" s="3"/>
      <c r="BD5440" s="3"/>
      <c r="BE5440" s="3"/>
      <c r="BF5440" s="3"/>
      <c r="BG5440" s="3"/>
      <c r="BH5440" s="3"/>
      <c r="BI5440" s="3"/>
      <c r="BJ5440" s="3"/>
    </row>
    <row r="5441" customFormat="false" ht="15.75" hidden="false" customHeight="false" outlineLevel="0" collapsed="false">
      <c r="A5441" s="3" t="n">
        <v>5440</v>
      </c>
      <c r="B5441" s="3" t="s">
        <v>15932</v>
      </c>
      <c r="C5441" s="3" t="s">
        <v>15933</v>
      </c>
      <c r="D5441" s="3" t="n">
        <v>1</v>
      </c>
      <c r="E5441" s="3" t="n">
        <v>1.1548792</v>
      </c>
      <c r="F5441" s="3" t="n">
        <v>12</v>
      </c>
      <c r="G5441" s="3" t="n">
        <v>12</v>
      </c>
      <c r="H5441" s="3" t="n">
        <v>5</v>
      </c>
      <c r="I5441" s="3" t="n">
        <v>5</v>
      </c>
      <c r="J5441" s="3" t="n">
        <v>10</v>
      </c>
      <c r="K5441" s="3" t="n">
        <v>10</v>
      </c>
      <c r="L5441" s="3" t="n">
        <v>0</v>
      </c>
      <c r="M5441" s="3" t="n">
        <v>0</v>
      </c>
      <c r="N5441" s="3" t="n">
        <v>2</v>
      </c>
      <c r="O5441" s="3" t="n">
        <v>2</v>
      </c>
      <c r="P5441" s="3" t="n">
        <v>6.4</v>
      </c>
      <c r="Q5441" s="3" t="n">
        <v>24.2</v>
      </c>
      <c r="R5441" s="3" t="s">
        <v>15934</v>
      </c>
      <c r="S5441" s="4" t="n">
        <v>45747.1321412037</v>
      </c>
      <c r="T5441" s="3" t="s">
        <v>65</v>
      </c>
      <c r="U5441" s="3" t="s">
        <v>65</v>
      </c>
      <c r="V5441" s="3" t="n">
        <v>1</v>
      </c>
      <c r="W5441" s="3" t="n">
        <v>1</v>
      </c>
      <c r="X5441" s="3" t="n">
        <v>0</v>
      </c>
      <c r="Y5441" s="3" t="s">
        <v>30</v>
      </c>
      <c r="Z5441" s="3" t="s">
        <v>30</v>
      </c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  <c r="AZ5441" s="3"/>
      <c r="BA5441" s="3"/>
      <c r="BB5441" s="3"/>
      <c r="BC5441" s="3"/>
      <c r="BD5441" s="3"/>
      <c r="BE5441" s="3"/>
      <c r="BF5441" s="3"/>
      <c r="BG5441" s="3"/>
      <c r="BH5441" s="3"/>
      <c r="BI5441" s="3"/>
      <c r="BJ5441" s="3"/>
    </row>
    <row r="5442" customFormat="false" ht="15.75" hidden="false" customHeight="false" outlineLevel="0" collapsed="false">
      <c r="A5442" s="3" t="n">
        <v>5441</v>
      </c>
      <c r="B5442" s="3" t="s">
        <v>15935</v>
      </c>
      <c r="C5442" s="3" t="s">
        <v>15936</v>
      </c>
      <c r="D5442" s="3" t="n">
        <v>1</v>
      </c>
      <c r="E5442" s="3" t="n">
        <v>4.5948955</v>
      </c>
      <c r="F5442" s="3" t="n">
        <v>115</v>
      </c>
      <c r="G5442" s="3" t="n">
        <v>115</v>
      </c>
      <c r="H5442" s="3" t="n">
        <v>15</v>
      </c>
      <c r="I5442" s="3" t="n">
        <v>15</v>
      </c>
      <c r="J5442" s="3" t="n">
        <v>140</v>
      </c>
      <c r="K5442" s="3" t="n">
        <v>140</v>
      </c>
      <c r="L5442" s="3" t="n">
        <v>10</v>
      </c>
      <c r="M5442" s="3" t="n">
        <v>10</v>
      </c>
      <c r="N5442" s="3" t="n">
        <v>-1</v>
      </c>
      <c r="O5442" s="3" t="n">
        <v>-1</v>
      </c>
      <c r="P5442" s="3" t="n">
        <v>6.4</v>
      </c>
      <c r="Q5442" s="3" t="n">
        <v>24.2</v>
      </c>
      <c r="R5442" s="3" t="s">
        <v>15937</v>
      </c>
      <c r="S5442" s="4" t="n">
        <v>45747.1322569444</v>
      </c>
      <c r="T5442" s="3" t="s">
        <v>246</v>
      </c>
      <c r="U5442" s="3" t="s">
        <v>246</v>
      </c>
      <c r="V5442" s="3" t="n">
        <v>0</v>
      </c>
      <c r="W5442" s="3" t="n">
        <v>0</v>
      </c>
      <c r="X5442" s="3" t="n">
        <v>0</v>
      </c>
      <c r="Y5442" s="3" t="s">
        <v>30</v>
      </c>
      <c r="Z5442" s="3" t="s">
        <v>30</v>
      </c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  <c r="AZ5442" s="3"/>
      <c r="BA5442" s="3"/>
      <c r="BB5442" s="3"/>
      <c r="BC5442" s="3"/>
      <c r="BD5442" s="3"/>
      <c r="BE5442" s="3"/>
      <c r="BF5442" s="3"/>
      <c r="BG5442" s="3"/>
      <c r="BH5442" s="3"/>
      <c r="BI5442" s="3"/>
      <c r="BJ5442" s="3"/>
    </row>
    <row r="5443" customFormat="false" ht="15.75" hidden="false" customHeight="false" outlineLevel="0" collapsed="false">
      <c r="A5443" s="3" t="n">
        <v>5442</v>
      </c>
      <c r="B5443" s="3" t="s">
        <v>15938</v>
      </c>
      <c r="C5443" s="3" t="s">
        <v>15939</v>
      </c>
      <c r="D5443" s="3" t="n">
        <v>1</v>
      </c>
      <c r="E5443" s="3" t="n">
        <v>9.9502668</v>
      </c>
      <c r="F5443" s="3" t="n">
        <v>241</v>
      </c>
      <c r="G5443" s="3" t="n">
        <v>241</v>
      </c>
      <c r="H5443" s="3" t="n">
        <v>23</v>
      </c>
      <c r="I5443" s="3" t="n">
        <v>23</v>
      </c>
      <c r="J5443" s="3" t="n">
        <v>315</v>
      </c>
      <c r="K5443" s="3" t="n">
        <v>315</v>
      </c>
      <c r="L5443" s="3" t="n">
        <v>16</v>
      </c>
      <c r="M5443" s="3" t="n">
        <v>16</v>
      </c>
      <c r="N5443" s="3" t="n">
        <v>-1</v>
      </c>
      <c r="O5443" s="3" t="n">
        <v>-1</v>
      </c>
      <c r="P5443" s="3" t="n">
        <v>7.9</v>
      </c>
      <c r="Q5443" s="3" t="n">
        <v>24.2</v>
      </c>
      <c r="R5443" s="3" t="s">
        <v>15940</v>
      </c>
      <c r="S5443" s="4" t="n">
        <v>45747.1324305556</v>
      </c>
      <c r="T5443" s="3" t="s">
        <v>246</v>
      </c>
      <c r="U5443" s="3" t="s">
        <v>246</v>
      </c>
      <c r="V5443" s="3" t="n">
        <v>0</v>
      </c>
      <c r="W5443" s="3" t="n">
        <v>0</v>
      </c>
      <c r="X5443" s="3" t="n">
        <v>0</v>
      </c>
      <c r="Y5443" s="3" t="s">
        <v>30</v>
      </c>
      <c r="Z5443" s="3" t="s">
        <v>30</v>
      </c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  <c r="AZ5443" s="3"/>
      <c r="BA5443" s="3"/>
      <c r="BB5443" s="3"/>
      <c r="BC5443" s="3"/>
      <c r="BD5443" s="3"/>
      <c r="BE5443" s="3"/>
      <c r="BF5443" s="3"/>
      <c r="BG5443" s="3"/>
      <c r="BH5443" s="3"/>
      <c r="BI5443" s="3"/>
      <c r="BJ5443" s="3"/>
    </row>
    <row r="5444" customFormat="false" ht="15.75" hidden="false" customHeight="false" outlineLevel="0" collapsed="false">
      <c r="A5444" s="3" t="n">
        <v>5443</v>
      </c>
      <c r="B5444" s="3" t="s">
        <v>15941</v>
      </c>
      <c r="C5444" s="3" t="s">
        <v>15942</v>
      </c>
      <c r="D5444" s="3" t="n">
        <v>1</v>
      </c>
      <c r="E5444" s="3" t="n">
        <v>7.1249575</v>
      </c>
      <c r="F5444" s="3" t="n">
        <v>207</v>
      </c>
      <c r="G5444" s="3" t="n">
        <v>207</v>
      </c>
      <c r="H5444" s="3" t="n">
        <v>19</v>
      </c>
      <c r="I5444" s="3" t="n">
        <v>19</v>
      </c>
      <c r="J5444" s="3" t="n">
        <v>262</v>
      </c>
      <c r="K5444" s="3" t="n">
        <v>262</v>
      </c>
      <c r="L5444" s="3" t="n">
        <v>16</v>
      </c>
      <c r="M5444" s="3" t="n">
        <v>16</v>
      </c>
      <c r="N5444" s="3" t="n">
        <v>-1</v>
      </c>
      <c r="O5444" s="3" t="n">
        <v>-1</v>
      </c>
      <c r="P5444" s="3" t="n">
        <v>6.4</v>
      </c>
      <c r="Q5444" s="3" t="n">
        <v>24.2</v>
      </c>
      <c r="R5444" s="3" t="s">
        <v>15943</v>
      </c>
      <c r="S5444" s="4" t="n">
        <v>45747.1325578704</v>
      </c>
      <c r="T5444" s="3" t="s">
        <v>246</v>
      </c>
      <c r="U5444" s="3" t="s">
        <v>246</v>
      </c>
      <c r="V5444" s="3" t="n">
        <v>0</v>
      </c>
      <c r="W5444" s="3" t="n">
        <v>0</v>
      </c>
      <c r="X5444" s="3" t="n">
        <v>0</v>
      </c>
      <c r="Y5444" s="3" t="s">
        <v>30</v>
      </c>
      <c r="Z5444" s="3" t="s">
        <v>30</v>
      </c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  <c r="AZ5444" s="3"/>
      <c r="BA5444" s="3"/>
      <c r="BB5444" s="3"/>
      <c r="BC5444" s="3"/>
      <c r="BD5444" s="3"/>
      <c r="BE5444" s="3"/>
      <c r="BF5444" s="3"/>
      <c r="BG5444" s="3"/>
      <c r="BH5444" s="3"/>
      <c r="BI5444" s="3"/>
      <c r="BJ5444" s="3"/>
    </row>
    <row r="5445" customFormat="false" ht="15.75" hidden="false" customHeight="false" outlineLevel="0" collapsed="false">
      <c r="A5445" s="3" t="n">
        <v>5444</v>
      </c>
      <c r="B5445" s="3" t="s">
        <v>15944</v>
      </c>
      <c r="C5445" s="3" t="s">
        <v>15945</v>
      </c>
      <c r="D5445" s="3" t="n">
        <v>1</v>
      </c>
      <c r="E5445" s="3" t="n">
        <v>1.2419196</v>
      </c>
      <c r="F5445" s="3" t="n">
        <v>109</v>
      </c>
      <c r="G5445" s="3" t="n">
        <v>109</v>
      </c>
      <c r="H5445" s="3" t="n">
        <v>12</v>
      </c>
      <c r="I5445" s="3" t="n">
        <v>12</v>
      </c>
      <c r="J5445" s="3" t="n">
        <v>136</v>
      </c>
      <c r="K5445" s="3" t="n">
        <v>136</v>
      </c>
      <c r="L5445" s="3" t="n">
        <v>6</v>
      </c>
      <c r="M5445" s="3" t="n">
        <v>6</v>
      </c>
      <c r="N5445" s="3" t="n">
        <v>-1</v>
      </c>
      <c r="O5445" s="3" t="n">
        <v>-1</v>
      </c>
      <c r="P5445" s="3" t="n">
        <v>6.4</v>
      </c>
      <c r="Q5445" s="3" t="n">
        <v>24.2</v>
      </c>
      <c r="R5445" s="3" t="s">
        <v>15946</v>
      </c>
      <c r="S5445" s="4" t="n">
        <v>45747.1326157407</v>
      </c>
      <c r="T5445" s="3" t="s">
        <v>65</v>
      </c>
      <c r="U5445" s="3" t="s">
        <v>65</v>
      </c>
      <c r="V5445" s="3" t="n">
        <v>0</v>
      </c>
      <c r="W5445" s="3" t="n">
        <v>0</v>
      </c>
      <c r="X5445" s="3" t="n">
        <v>0</v>
      </c>
      <c r="Y5445" s="3" t="s">
        <v>30</v>
      </c>
      <c r="Z5445" s="3" t="s">
        <v>30</v>
      </c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  <c r="AZ5445" s="3"/>
      <c r="BA5445" s="3"/>
      <c r="BB5445" s="3"/>
      <c r="BC5445" s="3"/>
      <c r="BD5445" s="3"/>
      <c r="BE5445" s="3"/>
      <c r="BF5445" s="3"/>
      <c r="BG5445" s="3"/>
      <c r="BH5445" s="3"/>
      <c r="BI5445" s="3"/>
      <c r="BJ5445" s="3"/>
    </row>
    <row r="5446" customFormat="false" ht="15.75" hidden="false" customHeight="false" outlineLevel="0" collapsed="false">
      <c r="A5446" s="3" t="n">
        <v>5445</v>
      </c>
      <c r="B5446" s="3" t="s">
        <v>15947</v>
      </c>
      <c r="C5446" s="3" t="s">
        <v>15948</v>
      </c>
      <c r="D5446" s="3" t="n">
        <v>1</v>
      </c>
      <c r="E5446" s="3" t="n">
        <v>0.0645139</v>
      </c>
      <c r="F5446" s="3" t="n">
        <v>7</v>
      </c>
      <c r="G5446" s="3" t="n">
        <v>7</v>
      </c>
      <c r="H5446" s="3" t="n">
        <v>2</v>
      </c>
      <c r="I5446" s="3" t="n">
        <v>2</v>
      </c>
      <c r="J5446" s="3" t="n">
        <v>5</v>
      </c>
      <c r="K5446" s="3" t="n">
        <v>5</v>
      </c>
      <c r="L5446" s="3" t="n">
        <v>0</v>
      </c>
      <c r="M5446" s="3" t="n">
        <v>0</v>
      </c>
      <c r="N5446" s="3" t="n">
        <v>-1</v>
      </c>
      <c r="O5446" s="3" t="n">
        <v>-1</v>
      </c>
      <c r="P5446" s="3" t="n">
        <v>7.6</v>
      </c>
      <c r="Q5446" s="3" t="n">
        <v>24.2</v>
      </c>
      <c r="R5446" s="3" t="s">
        <v>15949</v>
      </c>
      <c r="S5446" s="4" t="n">
        <v>45747.1326388889</v>
      </c>
      <c r="T5446" s="3" t="s">
        <v>29</v>
      </c>
      <c r="U5446" s="3" t="s">
        <v>29</v>
      </c>
      <c r="V5446" s="3" t="n">
        <v>0</v>
      </c>
      <c r="W5446" s="3" t="n">
        <v>0</v>
      </c>
      <c r="X5446" s="3" t="n">
        <v>0</v>
      </c>
      <c r="Y5446" s="3" t="s">
        <v>30</v>
      </c>
      <c r="Z5446" s="3" t="s">
        <v>30</v>
      </c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  <c r="AZ5446" s="3"/>
      <c r="BA5446" s="3"/>
      <c r="BB5446" s="3"/>
      <c r="BC5446" s="3"/>
      <c r="BD5446" s="3"/>
      <c r="BE5446" s="3"/>
      <c r="BF5446" s="3"/>
      <c r="BG5446" s="3"/>
      <c r="BH5446" s="3"/>
      <c r="BI5446" s="3"/>
      <c r="BJ5446" s="3"/>
    </row>
    <row r="5447" customFormat="false" ht="15.75" hidden="false" customHeight="false" outlineLevel="0" collapsed="false">
      <c r="A5447" s="3" t="n">
        <v>5446</v>
      </c>
      <c r="B5447" s="3" t="s">
        <v>15950</v>
      </c>
      <c r="C5447" s="3" t="s">
        <v>15951</v>
      </c>
      <c r="D5447" s="3" t="n">
        <v>1</v>
      </c>
      <c r="E5447" s="3" t="n">
        <v>0.0327867</v>
      </c>
      <c r="F5447" s="3" t="n">
        <v>2</v>
      </c>
      <c r="G5447" s="3" t="n">
        <v>2</v>
      </c>
      <c r="H5447" s="3" t="n">
        <v>9</v>
      </c>
      <c r="I5447" s="3" t="n">
        <v>9</v>
      </c>
      <c r="J5447" s="3" t="n">
        <v>0</v>
      </c>
      <c r="K5447" s="3" t="n">
        <v>0</v>
      </c>
      <c r="L5447" s="3" t="n">
        <v>0</v>
      </c>
      <c r="M5447" s="3" t="n">
        <v>0</v>
      </c>
      <c r="N5447" s="3" t="n">
        <v>-1</v>
      </c>
      <c r="O5447" s="3" t="n">
        <v>-1</v>
      </c>
      <c r="P5447" s="3" t="n">
        <v>7.6</v>
      </c>
      <c r="Q5447" s="3" t="n">
        <v>24.2</v>
      </c>
      <c r="R5447" s="3" t="s">
        <v>15952</v>
      </c>
      <c r="S5447" s="4" t="n">
        <v>45747.132650463</v>
      </c>
      <c r="T5447" s="3" t="s">
        <v>29</v>
      </c>
      <c r="U5447" s="3" t="s">
        <v>29</v>
      </c>
      <c r="V5447" s="3" t="n">
        <v>0</v>
      </c>
      <c r="W5447" s="3" t="n">
        <v>0</v>
      </c>
      <c r="X5447" s="3" t="n">
        <v>0</v>
      </c>
      <c r="Y5447" s="3" t="s">
        <v>30</v>
      </c>
      <c r="Z5447" s="3" t="s">
        <v>30</v>
      </c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  <c r="AZ5447" s="3"/>
      <c r="BA5447" s="3"/>
      <c r="BB5447" s="3"/>
      <c r="BC5447" s="3"/>
      <c r="BD5447" s="3"/>
      <c r="BE5447" s="3"/>
      <c r="BF5447" s="3"/>
      <c r="BG5447" s="3"/>
      <c r="BH5447" s="3"/>
      <c r="BI5447" s="3"/>
      <c r="BJ5447" s="3"/>
    </row>
    <row r="5448" customFormat="false" ht="15.75" hidden="false" customHeight="false" outlineLevel="0" collapsed="false">
      <c r="A5448" s="3" t="n">
        <v>5447</v>
      </c>
      <c r="B5448" s="3" t="s">
        <v>15953</v>
      </c>
      <c r="C5448" s="3" t="s">
        <v>15954</v>
      </c>
      <c r="D5448" s="3" t="n">
        <v>1</v>
      </c>
      <c r="E5448" s="3" t="n">
        <v>0.0353908</v>
      </c>
      <c r="F5448" s="3" t="n">
        <v>4</v>
      </c>
      <c r="G5448" s="3" t="n">
        <v>4</v>
      </c>
      <c r="H5448" s="3" t="n">
        <v>3</v>
      </c>
      <c r="I5448" s="3" t="n">
        <v>3</v>
      </c>
      <c r="J5448" s="3" t="n">
        <v>2</v>
      </c>
      <c r="K5448" s="3" t="n">
        <v>2</v>
      </c>
      <c r="L5448" s="3" t="n">
        <v>0</v>
      </c>
      <c r="M5448" s="3" t="n">
        <v>0</v>
      </c>
      <c r="N5448" s="3" t="n">
        <v>-1</v>
      </c>
      <c r="O5448" s="3" t="n">
        <v>-1</v>
      </c>
      <c r="P5448" s="3" t="n">
        <v>7.6</v>
      </c>
      <c r="Q5448" s="3" t="n">
        <v>24.2</v>
      </c>
      <c r="R5448" s="3" t="s">
        <v>15955</v>
      </c>
      <c r="S5448" s="4" t="n">
        <v>45747.1326736111</v>
      </c>
      <c r="T5448" s="3" t="s">
        <v>29</v>
      </c>
      <c r="U5448" s="3" t="s">
        <v>29</v>
      </c>
      <c r="V5448" s="3" t="n">
        <v>0</v>
      </c>
      <c r="W5448" s="3" t="n">
        <v>0</v>
      </c>
      <c r="X5448" s="3" t="n">
        <v>0</v>
      </c>
      <c r="Y5448" s="3" t="s">
        <v>30</v>
      </c>
      <c r="Z5448" s="3" t="s">
        <v>30</v>
      </c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  <c r="AZ5448" s="3"/>
      <c r="BA5448" s="3"/>
      <c r="BB5448" s="3"/>
      <c r="BC5448" s="3"/>
      <c r="BD5448" s="3"/>
      <c r="BE5448" s="3"/>
      <c r="BF5448" s="3"/>
      <c r="BG5448" s="3"/>
      <c r="BH5448" s="3"/>
      <c r="BI5448" s="3"/>
      <c r="BJ5448" s="3"/>
    </row>
    <row r="5449" customFormat="false" ht="15.75" hidden="false" customHeight="false" outlineLevel="0" collapsed="false">
      <c r="A5449" s="3" t="n">
        <v>5448</v>
      </c>
      <c r="B5449" s="3" t="s">
        <v>15956</v>
      </c>
      <c r="C5449" s="3" t="s">
        <v>15957</v>
      </c>
      <c r="D5449" s="3" t="n">
        <v>1</v>
      </c>
      <c r="E5449" s="3" t="n">
        <v>0.0693112</v>
      </c>
      <c r="F5449" s="3" t="n">
        <v>5</v>
      </c>
      <c r="G5449" s="3" t="n">
        <v>5</v>
      </c>
      <c r="H5449" s="3" t="n">
        <v>2</v>
      </c>
      <c r="I5449" s="3" t="n">
        <v>2</v>
      </c>
      <c r="J5449" s="3" t="n">
        <v>3</v>
      </c>
      <c r="K5449" s="3" t="n">
        <v>3</v>
      </c>
      <c r="L5449" s="3" t="n">
        <v>0</v>
      </c>
      <c r="M5449" s="3" t="n">
        <v>0</v>
      </c>
      <c r="N5449" s="3" t="n">
        <v>-1</v>
      </c>
      <c r="O5449" s="3" t="n">
        <v>-1</v>
      </c>
      <c r="P5449" s="3" t="n">
        <v>7.6</v>
      </c>
      <c r="Q5449" s="3" t="n">
        <v>24.2</v>
      </c>
      <c r="R5449" s="3" t="s">
        <v>15958</v>
      </c>
      <c r="S5449" s="4" t="n">
        <v>45747.1326851852</v>
      </c>
      <c r="T5449" s="3" t="s">
        <v>29</v>
      </c>
      <c r="U5449" s="3" t="s">
        <v>29</v>
      </c>
      <c r="V5449" s="3" t="n">
        <v>0</v>
      </c>
      <c r="W5449" s="3" t="n">
        <v>0</v>
      </c>
      <c r="X5449" s="3" t="n">
        <v>0</v>
      </c>
      <c r="Y5449" s="3" t="s">
        <v>30</v>
      </c>
      <c r="Z5449" s="3" t="s">
        <v>30</v>
      </c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  <c r="AZ5449" s="3"/>
      <c r="BA5449" s="3"/>
      <c r="BB5449" s="3"/>
      <c r="BC5449" s="3"/>
      <c r="BD5449" s="3"/>
      <c r="BE5449" s="3"/>
      <c r="BF5449" s="3"/>
      <c r="BG5449" s="3"/>
      <c r="BH5449" s="3"/>
      <c r="BI5449" s="3"/>
      <c r="BJ5449" s="3"/>
    </row>
    <row r="5450" customFormat="false" ht="15.75" hidden="false" customHeight="false" outlineLevel="0" collapsed="false">
      <c r="A5450" s="3" t="n">
        <v>5449</v>
      </c>
      <c r="B5450" s="3" t="s">
        <v>15959</v>
      </c>
      <c r="C5450" s="3" t="s">
        <v>15960</v>
      </c>
      <c r="D5450" s="3" t="n">
        <v>1</v>
      </c>
      <c r="E5450" s="3" t="n">
        <v>0.0403851</v>
      </c>
      <c r="F5450" s="3" t="n">
        <v>2</v>
      </c>
      <c r="G5450" s="3" t="n">
        <v>2</v>
      </c>
      <c r="H5450" s="3" t="n">
        <v>9</v>
      </c>
      <c r="I5450" s="3" t="n">
        <v>9</v>
      </c>
      <c r="J5450" s="3" t="n">
        <v>0</v>
      </c>
      <c r="K5450" s="3" t="n">
        <v>0</v>
      </c>
      <c r="L5450" s="3" t="n">
        <v>0</v>
      </c>
      <c r="M5450" s="3" t="n">
        <v>0</v>
      </c>
      <c r="N5450" s="3" t="n">
        <v>-1</v>
      </c>
      <c r="O5450" s="3" t="n">
        <v>-1</v>
      </c>
      <c r="P5450" s="3" t="n">
        <v>7.6</v>
      </c>
      <c r="Q5450" s="3" t="n">
        <v>24.2</v>
      </c>
      <c r="R5450" s="3" t="s">
        <v>15961</v>
      </c>
      <c r="S5450" s="4" t="n">
        <v>45747.1327083333</v>
      </c>
      <c r="T5450" s="3" t="s">
        <v>29</v>
      </c>
      <c r="U5450" s="3" t="s">
        <v>29</v>
      </c>
      <c r="V5450" s="3" t="n">
        <v>0</v>
      </c>
      <c r="W5450" s="3" t="n">
        <v>0</v>
      </c>
      <c r="X5450" s="3" t="n">
        <v>0</v>
      </c>
      <c r="Y5450" s="3" t="s">
        <v>30</v>
      </c>
      <c r="Z5450" s="3" t="s">
        <v>30</v>
      </c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  <c r="AZ5450" s="3"/>
      <c r="BA5450" s="3"/>
      <c r="BB5450" s="3"/>
      <c r="BC5450" s="3"/>
      <c r="BD5450" s="3"/>
      <c r="BE5450" s="3"/>
      <c r="BF5450" s="3"/>
      <c r="BG5450" s="3"/>
      <c r="BH5450" s="3"/>
      <c r="BI5450" s="3"/>
      <c r="BJ5450" s="3"/>
    </row>
    <row r="5451" customFormat="false" ht="15.75" hidden="false" customHeight="false" outlineLevel="0" collapsed="false">
      <c r="A5451" s="3" t="n">
        <v>5450</v>
      </c>
      <c r="B5451" s="3" t="s">
        <v>15962</v>
      </c>
      <c r="C5451" s="3" t="s">
        <v>15963</v>
      </c>
      <c r="D5451" s="3" t="n">
        <v>1</v>
      </c>
      <c r="E5451" s="3" t="n">
        <v>0.0510046</v>
      </c>
      <c r="F5451" s="3" t="n">
        <v>4</v>
      </c>
      <c r="G5451" s="3" t="n">
        <v>4</v>
      </c>
      <c r="H5451" s="3" t="n">
        <v>3</v>
      </c>
      <c r="I5451" s="3" t="n">
        <v>3</v>
      </c>
      <c r="J5451" s="3" t="n">
        <v>2</v>
      </c>
      <c r="K5451" s="3" t="n">
        <v>2</v>
      </c>
      <c r="L5451" s="3" t="n">
        <v>0</v>
      </c>
      <c r="M5451" s="3" t="n">
        <v>0</v>
      </c>
      <c r="N5451" s="3" t="n">
        <v>-1</v>
      </c>
      <c r="O5451" s="3" t="n">
        <v>-1</v>
      </c>
      <c r="P5451" s="3" t="n">
        <v>7.6</v>
      </c>
      <c r="Q5451" s="3" t="n">
        <v>24.2</v>
      </c>
      <c r="R5451" s="3" t="s">
        <v>15964</v>
      </c>
      <c r="S5451" s="4" t="n">
        <v>45747.1327199074</v>
      </c>
      <c r="T5451" s="3" t="s">
        <v>29</v>
      </c>
      <c r="U5451" s="3" t="s">
        <v>29</v>
      </c>
      <c r="V5451" s="3" t="n">
        <v>0</v>
      </c>
      <c r="W5451" s="3" t="n">
        <v>0</v>
      </c>
      <c r="X5451" s="3" t="n">
        <v>0</v>
      </c>
      <c r="Y5451" s="3" t="s">
        <v>30</v>
      </c>
      <c r="Z5451" s="3" t="s">
        <v>30</v>
      </c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  <c r="AY5451" s="3"/>
      <c r="AZ5451" s="3"/>
      <c r="BA5451" s="3"/>
      <c r="BB5451" s="3"/>
      <c r="BC5451" s="3"/>
      <c r="BD5451" s="3"/>
      <c r="BE5451" s="3"/>
      <c r="BF5451" s="3"/>
      <c r="BG5451" s="3"/>
      <c r="BH5451" s="3"/>
      <c r="BI5451" s="3"/>
      <c r="BJ5451" s="3"/>
    </row>
    <row r="5452" customFormat="false" ht="15.75" hidden="false" customHeight="false" outlineLevel="0" collapsed="false">
      <c r="A5452" s="3" t="n">
        <v>5451</v>
      </c>
      <c r="B5452" s="3" t="s">
        <v>15965</v>
      </c>
      <c r="C5452" s="3" t="s">
        <v>15966</v>
      </c>
      <c r="D5452" s="3" t="n">
        <v>1</v>
      </c>
      <c r="E5452" s="3" t="n">
        <v>1.0319947</v>
      </c>
      <c r="F5452" s="3" t="n">
        <v>6</v>
      </c>
      <c r="G5452" s="3" t="n">
        <v>6</v>
      </c>
      <c r="H5452" s="3" t="n">
        <v>4</v>
      </c>
      <c r="I5452" s="3" t="n">
        <v>4</v>
      </c>
      <c r="J5452" s="3" t="n">
        <v>5</v>
      </c>
      <c r="K5452" s="3" t="n">
        <v>5</v>
      </c>
      <c r="L5452" s="3" t="n">
        <v>0</v>
      </c>
      <c r="M5452" s="3" t="n">
        <v>0</v>
      </c>
      <c r="N5452" s="3" t="n">
        <v>-1</v>
      </c>
      <c r="O5452" s="3" t="n">
        <v>-1</v>
      </c>
      <c r="P5452" s="3" t="n">
        <v>7.6</v>
      </c>
      <c r="Q5452" s="3" t="n">
        <v>24.2</v>
      </c>
      <c r="R5452" s="3" t="s">
        <v>15967</v>
      </c>
      <c r="S5452" s="4" t="n">
        <v>45747.1327546296</v>
      </c>
      <c r="T5452" s="3" t="s">
        <v>65</v>
      </c>
      <c r="U5452" s="3" t="s">
        <v>65</v>
      </c>
      <c r="V5452" s="3" t="n">
        <v>0</v>
      </c>
      <c r="W5452" s="3" t="n">
        <v>0</v>
      </c>
      <c r="X5452" s="3" t="n">
        <v>0</v>
      </c>
      <c r="Y5452" s="3" t="s">
        <v>30</v>
      </c>
      <c r="Z5452" s="3" t="s">
        <v>30</v>
      </c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  <c r="AY5452" s="3"/>
      <c r="AZ5452" s="3"/>
      <c r="BA5452" s="3"/>
      <c r="BB5452" s="3"/>
      <c r="BC5452" s="3"/>
      <c r="BD5452" s="3"/>
      <c r="BE5452" s="3"/>
      <c r="BF5452" s="3"/>
      <c r="BG5452" s="3"/>
      <c r="BH5452" s="3"/>
      <c r="BI5452" s="3"/>
      <c r="BJ5452" s="3"/>
    </row>
    <row r="5453" customFormat="false" ht="15.75" hidden="false" customHeight="false" outlineLevel="0" collapsed="false">
      <c r="A5453" s="3" t="n">
        <v>5452</v>
      </c>
      <c r="B5453" s="3" t="s">
        <v>15968</v>
      </c>
      <c r="C5453" s="3" t="s">
        <v>15969</v>
      </c>
      <c r="D5453" s="3" t="n">
        <v>1</v>
      </c>
      <c r="E5453" s="3" t="n">
        <v>0.0410533</v>
      </c>
      <c r="F5453" s="3" t="n">
        <v>4</v>
      </c>
      <c r="G5453" s="3" t="n">
        <v>4</v>
      </c>
      <c r="H5453" s="3" t="n">
        <v>3</v>
      </c>
      <c r="I5453" s="3" t="n">
        <v>3</v>
      </c>
      <c r="J5453" s="3" t="n">
        <v>2</v>
      </c>
      <c r="K5453" s="3" t="n">
        <v>2</v>
      </c>
      <c r="L5453" s="3" t="n">
        <v>0</v>
      </c>
      <c r="M5453" s="3" t="n">
        <v>0</v>
      </c>
      <c r="N5453" s="3" t="n">
        <v>-1</v>
      </c>
      <c r="O5453" s="3" t="n">
        <v>-1</v>
      </c>
      <c r="P5453" s="3" t="n">
        <v>7.6</v>
      </c>
      <c r="Q5453" s="3" t="n">
        <v>24.2</v>
      </c>
      <c r="R5453" s="3" t="s">
        <v>15970</v>
      </c>
      <c r="S5453" s="4" t="n">
        <v>45747.1327662037</v>
      </c>
      <c r="T5453" s="3" t="s">
        <v>29</v>
      </c>
      <c r="U5453" s="3" t="s">
        <v>29</v>
      </c>
      <c r="V5453" s="3" t="n">
        <v>0</v>
      </c>
      <c r="W5453" s="3" t="n">
        <v>0</v>
      </c>
      <c r="X5453" s="3" t="n">
        <v>0</v>
      </c>
      <c r="Y5453" s="3" t="s">
        <v>30</v>
      </c>
      <c r="Z5453" s="3" t="s">
        <v>30</v>
      </c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  <c r="AZ5453" s="3"/>
      <c r="BA5453" s="3"/>
      <c r="BB5453" s="3"/>
      <c r="BC5453" s="3"/>
      <c r="BD5453" s="3"/>
      <c r="BE5453" s="3"/>
      <c r="BF5453" s="3"/>
      <c r="BG5453" s="3"/>
      <c r="BH5453" s="3"/>
      <c r="BI5453" s="3"/>
      <c r="BJ5453" s="3"/>
    </row>
    <row r="5454" customFormat="false" ht="15.75" hidden="false" customHeight="false" outlineLevel="0" collapsed="false">
      <c r="A5454" s="3" t="n">
        <v>5453</v>
      </c>
      <c r="B5454" s="3" t="s">
        <v>15971</v>
      </c>
      <c r="C5454" s="3" t="s">
        <v>15972</v>
      </c>
      <c r="D5454" s="3" t="n">
        <v>1</v>
      </c>
      <c r="E5454" s="3" t="n">
        <v>0.049281</v>
      </c>
      <c r="F5454" s="3" t="n">
        <v>4</v>
      </c>
      <c r="G5454" s="3" t="n">
        <v>4</v>
      </c>
      <c r="H5454" s="3" t="n">
        <v>3</v>
      </c>
      <c r="I5454" s="3" t="n">
        <v>3</v>
      </c>
      <c r="J5454" s="3" t="n">
        <v>2</v>
      </c>
      <c r="K5454" s="3" t="n">
        <v>2</v>
      </c>
      <c r="L5454" s="3" t="n">
        <v>0</v>
      </c>
      <c r="M5454" s="3" t="n">
        <v>0</v>
      </c>
      <c r="N5454" s="3" t="n">
        <v>-1</v>
      </c>
      <c r="O5454" s="3" t="n">
        <v>-1</v>
      </c>
      <c r="P5454" s="3" t="n">
        <v>7.6</v>
      </c>
      <c r="Q5454" s="3" t="n">
        <v>24.2</v>
      </c>
      <c r="R5454" s="3" t="s">
        <v>15973</v>
      </c>
      <c r="S5454" s="4" t="n">
        <v>45747.1327893519</v>
      </c>
      <c r="T5454" s="3" t="s">
        <v>29</v>
      </c>
      <c r="U5454" s="3" t="s">
        <v>29</v>
      </c>
      <c r="V5454" s="3" t="n">
        <v>0</v>
      </c>
      <c r="W5454" s="3" t="n">
        <v>0</v>
      </c>
      <c r="X5454" s="3" t="n">
        <v>0</v>
      </c>
      <c r="Y5454" s="3" t="s">
        <v>30</v>
      </c>
      <c r="Z5454" s="3" t="s">
        <v>30</v>
      </c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  <c r="AZ5454" s="3"/>
      <c r="BA5454" s="3"/>
      <c r="BB5454" s="3"/>
      <c r="BC5454" s="3"/>
      <c r="BD5454" s="3"/>
      <c r="BE5454" s="3"/>
      <c r="BF5454" s="3"/>
      <c r="BG5454" s="3"/>
      <c r="BH5454" s="3"/>
      <c r="BI5454" s="3"/>
      <c r="BJ5454" s="3"/>
    </row>
    <row r="5455" customFormat="false" ht="15.75" hidden="false" customHeight="false" outlineLevel="0" collapsed="false">
      <c r="A5455" s="3" t="n">
        <v>5454</v>
      </c>
      <c r="B5455" s="3" t="s">
        <v>15974</v>
      </c>
      <c r="C5455" s="3" t="s">
        <v>15975</v>
      </c>
      <c r="D5455" s="3" t="n">
        <v>1</v>
      </c>
      <c r="E5455" s="3" t="n">
        <v>10.5309856</v>
      </c>
      <c r="F5455" s="3" t="n">
        <v>42</v>
      </c>
      <c r="G5455" s="3" t="n">
        <v>42</v>
      </c>
      <c r="H5455" s="3" t="n">
        <v>10</v>
      </c>
      <c r="I5455" s="3" t="n">
        <v>10</v>
      </c>
      <c r="J5455" s="3" t="n">
        <v>58</v>
      </c>
      <c r="K5455" s="3" t="n">
        <v>58</v>
      </c>
      <c r="L5455" s="3" t="n">
        <v>2</v>
      </c>
      <c r="M5455" s="3" t="n">
        <v>2</v>
      </c>
      <c r="N5455" s="3" t="n">
        <v>-1</v>
      </c>
      <c r="O5455" s="3" t="n">
        <v>-1</v>
      </c>
      <c r="P5455" s="3" t="n">
        <v>9.2</v>
      </c>
      <c r="Q5455" s="3" t="n">
        <v>24.2</v>
      </c>
      <c r="R5455" s="3" t="s">
        <v>15976</v>
      </c>
      <c r="S5455" s="4" t="n">
        <v>45747.1331134259</v>
      </c>
      <c r="T5455" s="3" t="s">
        <v>256</v>
      </c>
      <c r="U5455" s="3" t="s">
        <v>256</v>
      </c>
      <c r="V5455" s="3" t="n">
        <v>0</v>
      </c>
      <c r="W5455" s="3" t="n">
        <v>0</v>
      </c>
      <c r="X5455" s="3" t="n">
        <v>0</v>
      </c>
      <c r="Y5455" s="3" t="s">
        <v>30</v>
      </c>
      <c r="Z5455" s="3" t="s">
        <v>30</v>
      </c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  <c r="AZ5455" s="3"/>
      <c r="BA5455" s="3"/>
      <c r="BB5455" s="3"/>
      <c r="BC5455" s="3"/>
      <c r="BD5455" s="3"/>
      <c r="BE5455" s="3"/>
      <c r="BF5455" s="3"/>
      <c r="BG5455" s="3"/>
      <c r="BH5455" s="3"/>
      <c r="BI5455" s="3"/>
      <c r="BJ5455" s="3"/>
    </row>
    <row r="5456" customFormat="false" ht="15.75" hidden="false" customHeight="false" outlineLevel="0" collapsed="false">
      <c r="A5456" s="3" t="n">
        <v>5455</v>
      </c>
      <c r="B5456" s="3" t="s">
        <v>15977</v>
      </c>
      <c r="C5456" s="3" t="s">
        <v>15978</v>
      </c>
      <c r="D5456" s="3" t="n">
        <v>1</v>
      </c>
      <c r="E5456" s="3" t="n">
        <v>10.7281706</v>
      </c>
      <c r="F5456" s="3" t="n">
        <v>42</v>
      </c>
      <c r="G5456" s="3" t="n">
        <v>42</v>
      </c>
      <c r="H5456" s="3" t="n">
        <v>10</v>
      </c>
      <c r="I5456" s="3" t="n">
        <v>10</v>
      </c>
      <c r="J5456" s="3" t="n">
        <v>58</v>
      </c>
      <c r="K5456" s="3" t="n">
        <v>58</v>
      </c>
      <c r="L5456" s="3" t="n">
        <v>2</v>
      </c>
      <c r="M5456" s="3" t="n">
        <v>2</v>
      </c>
      <c r="N5456" s="3" t="n">
        <v>-1</v>
      </c>
      <c r="O5456" s="3" t="n">
        <v>-1</v>
      </c>
      <c r="P5456" s="3" t="n">
        <v>9.2</v>
      </c>
      <c r="Q5456" s="3" t="n">
        <v>24.2</v>
      </c>
      <c r="R5456" s="3" t="s">
        <v>15979</v>
      </c>
      <c r="S5456" s="4" t="n">
        <v>45747.1334722222</v>
      </c>
      <c r="T5456" s="3" t="s">
        <v>256</v>
      </c>
      <c r="U5456" s="3" t="s">
        <v>256</v>
      </c>
      <c r="V5456" s="3" t="n">
        <v>0</v>
      </c>
      <c r="W5456" s="3" t="n">
        <v>0</v>
      </c>
      <c r="X5456" s="3" t="n">
        <v>0</v>
      </c>
      <c r="Y5456" s="3" t="s">
        <v>30</v>
      </c>
      <c r="Z5456" s="3" t="s">
        <v>30</v>
      </c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  <c r="AZ5456" s="3"/>
      <c r="BA5456" s="3"/>
      <c r="BB5456" s="3"/>
      <c r="BC5456" s="3"/>
      <c r="BD5456" s="3"/>
      <c r="BE5456" s="3"/>
      <c r="BF5456" s="3"/>
      <c r="BG5456" s="3"/>
      <c r="BH5456" s="3"/>
      <c r="BI5456" s="3"/>
      <c r="BJ5456" s="3"/>
    </row>
    <row r="5457" customFormat="false" ht="15.75" hidden="false" customHeight="false" outlineLevel="0" collapsed="false">
      <c r="A5457" s="3" t="n">
        <v>5456</v>
      </c>
      <c r="B5457" s="3" t="s">
        <v>15980</v>
      </c>
      <c r="C5457" s="3" t="s">
        <v>15981</v>
      </c>
      <c r="D5457" s="3" t="n">
        <v>1</v>
      </c>
      <c r="E5457" s="3" t="n">
        <v>10.9288452</v>
      </c>
      <c r="F5457" s="3" t="n">
        <v>36</v>
      </c>
      <c r="G5457" s="3" t="n">
        <v>36</v>
      </c>
      <c r="H5457" s="3" t="n">
        <v>10</v>
      </c>
      <c r="I5457" s="3" t="n">
        <v>10</v>
      </c>
      <c r="J5457" s="3" t="n">
        <v>47</v>
      </c>
      <c r="K5457" s="3" t="n">
        <v>47</v>
      </c>
      <c r="L5457" s="3" t="n">
        <v>2</v>
      </c>
      <c r="M5457" s="3" t="n">
        <v>2</v>
      </c>
      <c r="N5457" s="3" t="n">
        <v>-1</v>
      </c>
      <c r="O5457" s="3" t="n">
        <v>-1</v>
      </c>
      <c r="P5457" s="3" t="n">
        <v>9.2</v>
      </c>
      <c r="Q5457" s="3" t="n">
        <v>24.2</v>
      </c>
      <c r="R5457" s="3" t="s">
        <v>15982</v>
      </c>
      <c r="S5457" s="4" t="n">
        <v>45747.1338541667</v>
      </c>
      <c r="T5457" s="3" t="s">
        <v>256</v>
      </c>
      <c r="U5457" s="3" t="s">
        <v>256</v>
      </c>
      <c r="V5457" s="3" t="n">
        <v>0</v>
      </c>
      <c r="W5457" s="3" t="n">
        <v>0</v>
      </c>
      <c r="X5457" s="3" t="n">
        <v>0</v>
      </c>
      <c r="Y5457" s="3" t="s">
        <v>30</v>
      </c>
      <c r="Z5457" s="3" t="s">
        <v>30</v>
      </c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  <c r="AZ5457" s="3"/>
      <c r="BA5457" s="3"/>
      <c r="BB5457" s="3"/>
      <c r="BC5457" s="3"/>
      <c r="BD5457" s="3"/>
      <c r="BE5457" s="3"/>
      <c r="BF5457" s="3"/>
      <c r="BG5457" s="3"/>
      <c r="BH5457" s="3"/>
      <c r="BI5457" s="3"/>
      <c r="BJ5457" s="3"/>
    </row>
    <row r="5458" customFormat="false" ht="15.75" hidden="false" customHeight="false" outlineLevel="0" collapsed="false">
      <c r="A5458" s="3" t="n">
        <v>5457</v>
      </c>
      <c r="B5458" s="3" t="s">
        <v>15983</v>
      </c>
      <c r="C5458" s="3" t="s">
        <v>15984</v>
      </c>
      <c r="D5458" s="3" t="n">
        <v>1</v>
      </c>
      <c r="E5458" s="3" t="n">
        <v>6.0763127</v>
      </c>
      <c r="F5458" s="3" t="n">
        <v>516</v>
      </c>
      <c r="G5458" s="3" t="n">
        <v>516</v>
      </c>
      <c r="H5458" s="3" t="n">
        <v>18</v>
      </c>
      <c r="I5458" s="3" t="n">
        <v>18</v>
      </c>
      <c r="J5458" s="3" t="n">
        <v>812</v>
      </c>
      <c r="K5458" s="3" t="n">
        <v>812</v>
      </c>
      <c r="L5458" s="3" t="n">
        <v>39</v>
      </c>
      <c r="M5458" s="3" t="n">
        <v>39</v>
      </c>
      <c r="N5458" s="3" t="n">
        <v>47</v>
      </c>
      <c r="O5458" s="3" t="n">
        <v>-1</v>
      </c>
      <c r="P5458" s="3" t="n">
        <v>8.5</v>
      </c>
      <c r="Q5458" s="3" t="n">
        <v>24.2</v>
      </c>
      <c r="R5458" s="3" t="s">
        <v>15985</v>
      </c>
      <c r="S5458" s="4" t="n">
        <v>45747.1342824074</v>
      </c>
      <c r="T5458" s="3" t="s">
        <v>232</v>
      </c>
      <c r="U5458" s="3" t="s">
        <v>232</v>
      </c>
      <c r="V5458" s="3" t="n">
        <v>1</v>
      </c>
      <c r="W5458" s="3" t="n">
        <v>0</v>
      </c>
      <c r="X5458" s="3" t="n">
        <v>0</v>
      </c>
      <c r="Y5458" s="3" t="s">
        <v>30</v>
      </c>
      <c r="Z5458" s="3" t="s">
        <v>30</v>
      </c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  <c r="AZ5458" s="3"/>
      <c r="BA5458" s="3"/>
      <c r="BB5458" s="3"/>
      <c r="BC5458" s="3"/>
      <c r="BD5458" s="3"/>
      <c r="BE5458" s="3"/>
      <c r="BF5458" s="3"/>
      <c r="BG5458" s="3"/>
      <c r="BH5458" s="3"/>
      <c r="BI5458" s="3"/>
      <c r="BJ5458" s="3"/>
    </row>
    <row r="5459" customFormat="false" ht="15.75" hidden="false" customHeight="false" outlineLevel="0" collapsed="false">
      <c r="A5459" s="3" t="n">
        <v>5458</v>
      </c>
      <c r="B5459" s="3" t="s">
        <v>15986</v>
      </c>
      <c r="C5459" s="3" t="s">
        <v>15987</v>
      </c>
      <c r="D5459" s="3" t="n">
        <v>1</v>
      </c>
      <c r="E5459" s="3" t="n">
        <v>3.8577379</v>
      </c>
      <c r="F5459" s="3" t="n">
        <v>321</v>
      </c>
      <c r="G5459" s="3" t="n">
        <v>321</v>
      </c>
      <c r="H5459" s="3" t="n">
        <v>18</v>
      </c>
      <c r="I5459" s="3" t="n">
        <v>18</v>
      </c>
      <c r="J5459" s="3" t="n">
        <v>490</v>
      </c>
      <c r="K5459" s="3" t="n">
        <v>490</v>
      </c>
      <c r="L5459" s="3" t="n">
        <v>25</v>
      </c>
      <c r="M5459" s="3" t="n">
        <v>25</v>
      </c>
      <c r="N5459" s="3" t="n">
        <v>32</v>
      </c>
      <c r="O5459" s="3" t="n">
        <v>-1</v>
      </c>
      <c r="P5459" s="3" t="n">
        <v>8.5</v>
      </c>
      <c r="Q5459" s="3" t="n">
        <v>24.2</v>
      </c>
      <c r="R5459" s="3" t="s">
        <v>15988</v>
      </c>
      <c r="S5459" s="4" t="n">
        <v>45747.1345949074</v>
      </c>
      <c r="T5459" s="3" t="s">
        <v>232</v>
      </c>
      <c r="U5459" s="3" t="s">
        <v>232</v>
      </c>
      <c r="V5459" s="3" t="n">
        <v>1</v>
      </c>
      <c r="W5459" s="3" t="n">
        <v>0</v>
      </c>
      <c r="X5459" s="3" t="n">
        <v>0</v>
      </c>
      <c r="Y5459" s="3" t="s">
        <v>30</v>
      </c>
      <c r="Z5459" s="3" t="s">
        <v>30</v>
      </c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  <c r="AY5459" s="3"/>
      <c r="AZ5459" s="3"/>
      <c r="BA5459" s="3"/>
      <c r="BB5459" s="3"/>
      <c r="BC5459" s="3"/>
      <c r="BD5459" s="3"/>
      <c r="BE5459" s="3"/>
      <c r="BF5459" s="3"/>
      <c r="BG5459" s="3"/>
      <c r="BH5459" s="3"/>
      <c r="BI5459" s="3"/>
      <c r="BJ5459" s="3"/>
    </row>
    <row r="5460" customFormat="false" ht="15.75" hidden="false" customHeight="false" outlineLevel="0" collapsed="false">
      <c r="A5460" s="3" t="n">
        <v>5459</v>
      </c>
      <c r="B5460" s="3" t="s">
        <v>15989</v>
      </c>
      <c r="C5460" s="3" t="s">
        <v>15990</v>
      </c>
      <c r="D5460" s="3" t="n">
        <v>1</v>
      </c>
      <c r="E5460" s="3" t="n">
        <v>6.4040126</v>
      </c>
      <c r="F5460" s="3" t="n">
        <v>116</v>
      </c>
      <c r="G5460" s="3" t="n">
        <v>116</v>
      </c>
      <c r="H5460" s="3" t="n">
        <v>7</v>
      </c>
      <c r="I5460" s="3" t="n">
        <v>7</v>
      </c>
      <c r="J5460" s="3" t="n">
        <v>156</v>
      </c>
      <c r="K5460" s="3" t="n">
        <v>156</v>
      </c>
      <c r="L5460" s="3" t="n">
        <v>12</v>
      </c>
      <c r="M5460" s="3" t="n">
        <v>12</v>
      </c>
      <c r="N5460" s="3" t="n">
        <v>-1</v>
      </c>
      <c r="O5460" s="3" t="n">
        <v>-1</v>
      </c>
      <c r="P5460" s="3" t="n">
        <v>9.2</v>
      </c>
      <c r="Q5460" s="3" t="n">
        <v>24.2</v>
      </c>
      <c r="R5460" s="3" t="s">
        <v>15991</v>
      </c>
      <c r="S5460" s="4" t="n">
        <v>45747.1347337963</v>
      </c>
      <c r="T5460" s="3" t="s">
        <v>29</v>
      </c>
      <c r="U5460" s="3" t="s">
        <v>29</v>
      </c>
      <c r="V5460" s="3" t="n">
        <v>0</v>
      </c>
      <c r="W5460" s="3" t="n">
        <v>0</v>
      </c>
      <c r="X5460" s="3" t="n">
        <v>0</v>
      </c>
      <c r="Y5460" s="3" t="s">
        <v>30</v>
      </c>
      <c r="Z5460" s="3" t="s">
        <v>30</v>
      </c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  <c r="AZ5460" s="3"/>
      <c r="BA5460" s="3"/>
      <c r="BB5460" s="3"/>
      <c r="BC5460" s="3"/>
      <c r="BD5460" s="3"/>
      <c r="BE5460" s="3"/>
      <c r="BF5460" s="3"/>
      <c r="BG5460" s="3"/>
      <c r="BH5460" s="3"/>
      <c r="BI5460" s="3"/>
      <c r="BJ5460" s="3"/>
    </row>
    <row r="5461" customFormat="false" ht="15.75" hidden="false" customHeight="false" outlineLevel="0" collapsed="false">
      <c r="A5461" s="3" t="n">
        <v>5460</v>
      </c>
      <c r="B5461" s="3" t="s">
        <v>15992</v>
      </c>
      <c r="C5461" s="3" t="s">
        <v>15993</v>
      </c>
      <c r="D5461" s="3" t="n">
        <v>1</v>
      </c>
      <c r="E5461" s="3" t="n">
        <v>3.2164576</v>
      </c>
      <c r="F5461" s="3" t="n">
        <v>38</v>
      </c>
      <c r="G5461" s="3" t="n">
        <v>38</v>
      </c>
      <c r="H5461" s="3" t="n">
        <v>7</v>
      </c>
      <c r="I5461" s="3" t="n">
        <v>7</v>
      </c>
      <c r="J5461" s="3" t="n">
        <v>64</v>
      </c>
      <c r="K5461" s="3" t="n">
        <v>64</v>
      </c>
      <c r="L5461" s="3" t="n">
        <v>5</v>
      </c>
      <c r="M5461" s="3" t="n">
        <v>5</v>
      </c>
      <c r="N5461" s="3" t="n">
        <v>-1</v>
      </c>
      <c r="O5461" s="3" t="n">
        <v>-1</v>
      </c>
      <c r="P5461" s="3" t="n">
        <v>9.2</v>
      </c>
      <c r="Q5461" s="3" t="n">
        <v>24.2</v>
      </c>
      <c r="R5461" s="3" t="s">
        <v>15994</v>
      </c>
      <c r="S5461" s="4" t="n">
        <v>45747.1348263889</v>
      </c>
      <c r="T5461" s="3" t="s">
        <v>85</v>
      </c>
      <c r="U5461" s="3" t="s">
        <v>85</v>
      </c>
      <c r="V5461" s="3" t="n">
        <v>0</v>
      </c>
      <c r="W5461" s="3" t="n">
        <v>0</v>
      </c>
      <c r="X5461" s="3" t="n">
        <v>0</v>
      </c>
      <c r="Y5461" s="3" t="s">
        <v>30</v>
      </c>
      <c r="Z5461" s="3" t="s">
        <v>30</v>
      </c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  <c r="AZ5461" s="3"/>
      <c r="BA5461" s="3"/>
      <c r="BB5461" s="3"/>
      <c r="BC5461" s="3"/>
      <c r="BD5461" s="3"/>
      <c r="BE5461" s="3"/>
      <c r="BF5461" s="3"/>
      <c r="BG5461" s="3"/>
      <c r="BH5461" s="3"/>
      <c r="BI5461" s="3"/>
      <c r="BJ5461" s="3"/>
    </row>
    <row r="5462" customFormat="false" ht="15.75" hidden="false" customHeight="false" outlineLevel="0" collapsed="false">
      <c r="A5462" s="3" t="n">
        <v>5461</v>
      </c>
      <c r="B5462" s="3" t="s">
        <v>15995</v>
      </c>
      <c r="C5462" s="3" t="s">
        <v>15996</v>
      </c>
      <c r="D5462" s="3" t="n">
        <v>1</v>
      </c>
      <c r="E5462" s="3" t="n">
        <v>0.9758833</v>
      </c>
      <c r="F5462" s="3" t="n">
        <v>51</v>
      </c>
      <c r="G5462" s="3" t="n">
        <v>51</v>
      </c>
      <c r="H5462" s="3" t="n">
        <v>6</v>
      </c>
      <c r="I5462" s="3" t="n">
        <v>6</v>
      </c>
      <c r="J5462" s="3" t="n">
        <v>51</v>
      </c>
      <c r="K5462" s="3" t="n">
        <v>51</v>
      </c>
      <c r="L5462" s="3" t="n">
        <v>6</v>
      </c>
      <c r="M5462" s="3" t="n">
        <v>6</v>
      </c>
      <c r="N5462" s="3" t="n">
        <v>32</v>
      </c>
      <c r="O5462" s="3" t="n">
        <v>-1</v>
      </c>
      <c r="P5462" s="3" t="n">
        <v>9.2</v>
      </c>
      <c r="Q5462" s="3" t="n">
        <v>24.2</v>
      </c>
      <c r="R5462" s="3" t="s">
        <v>15997</v>
      </c>
      <c r="S5462" s="4" t="n">
        <v>45747.1349537037</v>
      </c>
      <c r="T5462" s="3" t="s">
        <v>256</v>
      </c>
      <c r="U5462" s="3" t="s">
        <v>256</v>
      </c>
      <c r="V5462" s="3" t="n">
        <v>1</v>
      </c>
      <c r="W5462" s="3" t="n">
        <v>0</v>
      </c>
      <c r="X5462" s="3" t="n">
        <v>0</v>
      </c>
      <c r="Y5462" s="3" t="s">
        <v>81</v>
      </c>
      <c r="Z5462" s="3" t="s">
        <v>30</v>
      </c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  <c r="AZ5462" s="3"/>
      <c r="BA5462" s="3"/>
      <c r="BB5462" s="3"/>
      <c r="BC5462" s="3"/>
      <c r="BD5462" s="3"/>
      <c r="BE5462" s="3"/>
      <c r="BF5462" s="3"/>
      <c r="BG5462" s="3"/>
      <c r="BH5462" s="3"/>
      <c r="BI5462" s="3"/>
      <c r="BJ5462" s="3"/>
    </row>
    <row r="5463" customFormat="false" ht="15.75" hidden="false" customHeight="false" outlineLevel="0" collapsed="false">
      <c r="A5463" s="3" t="n">
        <v>5462</v>
      </c>
      <c r="B5463" s="3" t="s">
        <v>15998</v>
      </c>
      <c r="C5463" s="3" t="s">
        <v>15999</v>
      </c>
      <c r="D5463" s="3" t="n">
        <v>1</v>
      </c>
      <c r="E5463" s="3" t="n">
        <v>0.766358</v>
      </c>
      <c r="F5463" s="3" t="n">
        <v>47</v>
      </c>
      <c r="G5463" s="3" t="n">
        <v>47</v>
      </c>
      <c r="H5463" s="3" t="n">
        <v>11</v>
      </c>
      <c r="I5463" s="3" t="n">
        <v>11</v>
      </c>
      <c r="J5463" s="3" t="n">
        <v>51</v>
      </c>
      <c r="K5463" s="3" t="n">
        <v>51</v>
      </c>
      <c r="L5463" s="3" t="n">
        <v>6</v>
      </c>
      <c r="M5463" s="3" t="n">
        <v>6</v>
      </c>
      <c r="N5463" s="3" t="n">
        <v>-1</v>
      </c>
      <c r="O5463" s="3" t="n">
        <v>-1</v>
      </c>
      <c r="P5463" s="3" t="n">
        <v>9.2</v>
      </c>
      <c r="Q5463" s="3" t="n">
        <v>24.2</v>
      </c>
      <c r="R5463" s="3" t="s">
        <v>16000</v>
      </c>
      <c r="S5463" s="4" t="n">
        <v>45747.135</v>
      </c>
      <c r="T5463" s="3" t="s">
        <v>256</v>
      </c>
      <c r="U5463" s="3" t="s">
        <v>256</v>
      </c>
      <c r="V5463" s="3" t="n">
        <v>0</v>
      </c>
      <c r="W5463" s="3" t="n">
        <v>0</v>
      </c>
      <c r="X5463" s="3" t="n">
        <v>0</v>
      </c>
      <c r="Y5463" s="3" t="s">
        <v>30</v>
      </c>
      <c r="Z5463" s="3" t="s">
        <v>30</v>
      </c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  <c r="AZ5463" s="3"/>
      <c r="BA5463" s="3"/>
      <c r="BB5463" s="3"/>
      <c r="BC5463" s="3"/>
      <c r="BD5463" s="3"/>
      <c r="BE5463" s="3"/>
      <c r="BF5463" s="3"/>
      <c r="BG5463" s="3"/>
      <c r="BH5463" s="3"/>
      <c r="BI5463" s="3"/>
      <c r="BJ5463" s="3"/>
    </row>
    <row r="5464" customFormat="false" ht="15.75" hidden="false" customHeight="false" outlineLevel="0" collapsed="false">
      <c r="A5464" s="3" t="n">
        <v>5463</v>
      </c>
      <c r="B5464" s="3" t="s">
        <v>16001</v>
      </c>
      <c r="C5464" s="3" t="s">
        <v>16002</v>
      </c>
      <c r="D5464" s="3" t="n">
        <v>1</v>
      </c>
      <c r="E5464" s="3" t="n">
        <v>0.9355769</v>
      </c>
      <c r="F5464" s="3" t="n">
        <v>46</v>
      </c>
      <c r="G5464" s="3" t="n">
        <v>46</v>
      </c>
      <c r="H5464" s="3" t="n">
        <v>10</v>
      </c>
      <c r="I5464" s="3" t="n">
        <v>10</v>
      </c>
      <c r="J5464" s="3" t="n">
        <v>52</v>
      </c>
      <c r="K5464" s="3" t="n">
        <v>52</v>
      </c>
      <c r="L5464" s="3" t="n">
        <v>6</v>
      </c>
      <c r="M5464" s="3" t="n">
        <v>6</v>
      </c>
      <c r="N5464" s="3" t="n">
        <v>-1</v>
      </c>
      <c r="O5464" s="3" t="n">
        <v>-1</v>
      </c>
      <c r="P5464" s="3" t="n">
        <v>9.3</v>
      </c>
      <c r="Q5464" s="3" t="n">
        <v>24.2</v>
      </c>
      <c r="R5464" s="3" t="s">
        <v>16003</v>
      </c>
      <c r="S5464" s="4" t="n">
        <v>45747.1350347222</v>
      </c>
      <c r="T5464" s="3" t="s">
        <v>256</v>
      </c>
      <c r="U5464" s="3" t="s">
        <v>256</v>
      </c>
      <c r="V5464" s="3" t="n">
        <v>0</v>
      </c>
      <c r="W5464" s="3" t="n">
        <v>0</v>
      </c>
      <c r="X5464" s="3" t="n">
        <v>0</v>
      </c>
      <c r="Y5464" s="3" t="s">
        <v>30</v>
      </c>
      <c r="Z5464" s="3" t="s">
        <v>30</v>
      </c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  <c r="AZ5464" s="3"/>
      <c r="BA5464" s="3"/>
      <c r="BB5464" s="3"/>
      <c r="BC5464" s="3"/>
      <c r="BD5464" s="3"/>
      <c r="BE5464" s="3"/>
      <c r="BF5464" s="3"/>
      <c r="BG5464" s="3"/>
      <c r="BH5464" s="3"/>
      <c r="BI5464" s="3"/>
      <c r="BJ5464" s="3"/>
    </row>
    <row r="5465" customFormat="false" ht="15.75" hidden="false" customHeight="false" outlineLevel="0" collapsed="false">
      <c r="A5465" s="3" t="n">
        <v>5464</v>
      </c>
      <c r="B5465" s="3" t="s">
        <v>16004</v>
      </c>
      <c r="C5465" s="3" t="s">
        <v>16005</v>
      </c>
      <c r="D5465" s="3" t="n">
        <v>1</v>
      </c>
      <c r="E5465" s="3" t="n">
        <v>9.8955611</v>
      </c>
      <c r="F5465" s="3" t="n">
        <v>2</v>
      </c>
      <c r="G5465" s="3" t="n">
        <v>2</v>
      </c>
      <c r="H5465" s="3" t="n">
        <v>9</v>
      </c>
      <c r="I5465" s="3" t="n">
        <v>9</v>
      </c>
      <c r="J5465" s="3" t="n">
        <v>0</v>
      </c>
      <c r="K5465" s="3" t="n">
        <v>0</v>
      </c>
      <c r="L5465" s="3" t="n">
        <v>0</v>
      </c>
      <c r="M5465" s="3" t="n">
        <v>0</v>
      </c>
      <c r="N5465" s="3" t="n">
        <v>-1</v>
      </c>
      <c r="O5465" s="3" t="n">
        <v>-1</v>
      </c>
      <c r="P5465" s="3" t="n">
        <v>4</v>
      </c>
      <c r="Q5465" s="3" t="n">
        <v>24.2</v>
      </c>
      <c r="R5465" s="3" t="s">
        <v>16006</v>
      </c>
      <c r="S5465" s="4" t="n">
        <v>45747.135162037</v>
      </c>
      <c r="T5465" s="3" t="s">
        <v>256</v>
      </c>
      <c r="U5465" s="3" t="s">
        <v>256</v>
      </c>
      <c r="V5465" s="3" t="n">
        <v>0</v>
      </c>
      <c r="W5465" s="3" t="n">
        <v>0</v>
      </c>
      <c r="X5465" s="3" t="n">
        <v>0</v>
      </c>
      <c r="Y5465" s="3" t="s">
        <v>30</v>
      </c>
      <c r="Z5465" s="3" t="s">
        <v>30</v>
      </c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  <c r="AZ5465" s="3"/>
      <c r="BA5465" s="3"/>
      <c r="BB5465" s="3"/>
      <c r="BC5465" s="3"/>
      <c r="BD5465" s="3"/>
      <c r="BE5465" s="3"/>
      <c r="BF5465" s="3"/>
      <c r="BG5465" s="3"/>
      <c r="BH5465" s="3"/>
      <c r="BI5465" s="3"/>
      <c r="BJ5465" s="3"/>
    </row>
    <row r="5466" customFormat="false" ht="15.75" hidden="false" customHeight="false" outlineLevel="0" collapsed="false">
      <c r="A5466" s="3" t="n">
        <v>5465</v>
      </c>
      <c r="B5466" s="3" t="s">
        <v>16007</v>
      </c>
      <c r="C5466" s="3" t="s">
        <v>16008</v>
      </c>
      <c r="D5466" s="3" t="n">
        <v>1</v>
      </c>
      <c r="E5466" s="3" t="n">
        <v>3.3547977</v>
      </c>
      <c r="F5466" s="3" t="n">
        <v>6</v>
      </c>
      <c r="G5466" s="3" t="n">
        <v>6</v>
      </c>
      <c r="H5466" s="3" t="n">
        <v>4</v>
      </c>
      <c r="I5466" s="3" t="n">
        <v>4</v>
      </c>
      <c r="J5466" s="3" t="n">
        <v>3</v>
      </c>
      <c r="K5466" s="3" t="n">
        <v>3</v>
      </c>
      <c r="L5466" s="3" t="n">
        <v>0</v>
      </c>
      <c r="M5466" s="3" t="n">
        <v>0</v>
      </c>
      <c r="N5466" s="3" t="n">
        <v>-1</v>
      </c>
      <c r="O5466" s="3" t="n">
        <v>-1</v>
      </c>
      <c r="P5466" s="3" t="n">
        <v>5</v>
      </c>
      <c r="Q5466" s="3" t="n">
        <v>24.2</v>
      </c>
      <c r="R5466" s="3" t="s">
        <v>16009</v>
      </c>
      <c r="S5466" s="4" t="n">
        <v>45747.1352314815</v>
      </c>
      <c r="T5466" s="3" t="s">
        <v>239</v>
      </c>
      <c r="U5466" s="3" t="s">
        <v>239</v>
      </c>
      <c r="V5466" s="3" t="n">
        <v>0</v>
      </c>
      <c r="W5466" s="3" t="n">
        <v>0</v>
      </c>
      <c r="X5466" s="3" t="n">
        <v>0</v>
      </c>
      <c r="Y5466" s="3" t="s">
        <v>30</v>
      </c>
      <c r="Z5466" s="3" t="s">
        <v>30</v>
      </c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  <c r="AZ5466" s="3"/>
      <c r="BA5466" s="3"/>
      <c r="BB5466" s="3"/>
      <c r="BC5466" s="3"/>
      <c r="BD5466" s="3"/>
      <c r="BE5466" s="3"/>
      <c r="BF5466" s="3"/>
      <c r="BG5466" s="3"/>
      <c r="BH5466" s="3"/>
      <c r="BI5466" s="3"/>
      <c r="BJ5466" s="3"/>
    </row>
    <row r="5467" customFormat="false" ht="15.75" hidden="false" customHeight="false" outlineLevel="0" collapsed="false">
      <c r="A5467" s="3" t="n">
        <v>5466</v>
      </c>
      <c r="B5467" s="3" t="s">
        <v>16010</v>
      </c>
      <c r="C5467" s="3" t="s">
        <v>16011</v>
      </c>
      <c r="D5467" s="3" t="n">
        <v>1</v>
      </c>
      <c r="E5467" s="3" t="n">
        <v>3.0504929</v>
      </c>
      <c r="F5467" s="3" t="n">
        <v>57</v>
      </c>
      <c r="G5467" s="3" t="n">
        <v>57</v>
      </c>
      <c r="H5467" s="3" t="n">
        <v>8</v>
      </c>
      <c r="I5467" s="3" t="n">
        <v>8</v>
      </c>
      <c r="J5467" s="3" t="n">
        <v>94</v>
      </c>
      <c r="K5467" s="3" t="n">
        <v>94</v>
      </c>
      <c r="L5467" s="3" t="n">
        <v>2</v>
      </c>
      <c r="M5467" s="3" t="n">
        <v>2</v>
      </c>
      <c r="N5467" s="3" t="n">
        <v>-1</v>
      </c>
      <c r="O5467" s="3" t="n">
        <v>-1</v>
      </c>
      <c r="P5467" s="3" t="n">
        <v>6.4</v>
      </c>
      <c r="Q5467" s="3" t="n">
        <v>24.2</v>
      </c>
      <c r="R5467" s="3" t="s">
        <v>16012</v>
      </c>
      <c r="S5467" s="4" t="n">
        <v>45747.1352893519</v>
      </c>
      <c r="T5467" s="3" t="s">
        <v>246</v>
      </c>
      <c r="U5467" s="3" t="s">
        <v>246</v>
      </c>
      <c r="V5467" s="3" t="n">
        <v>0</v>
      </c>
      <c r="W5467" s="3" t="n">
        <v>0</v>
      </c>
      <c r="X5467" s="3" t="n">
        <v>0</v>
      </c>
      <c r="Y5467" s="3" t="s">
        <v>30</v>
      </c>
      <c r="Z5467" s="3" t="s">
        <v>30</v>
      </c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  <c r="AZ5467" s="3"/>
      <c r="BA5467" s="3"/>
      <c r="BB5467" s="3"/>
      <c r="BC5467" s="3"/>
      <c r="BD5467" s="3"/>
      <c r="BE5467" s="3"/>
      <c r="BF5467" s="3"/>
      <c r="BG5467" s="3"/>
      <c r="BH5467" s="3"/>
      <c r="BI5467" s="3"/>
      <c r="BJ5467" s="3"/>
    </row>
    <row r="5468" customFormat="false" ht="15.75" hidden="false" customHeight="false" outlineLevel="0" collapsed="false">
      <c r="A5468" s="3" t="n">
        <v>5467</v>
      </c>
      <c r="B5468" s="3" t="s">
        <v>16013</v>
      </c>
      <c r="C5468" s="3" t="s">
        <v>16014</v>
      </c>
      <c r="D5468" s="3" t="n">
        <v>1</v>
      </c>
      <c r="E5468" s="3" t="n">
        <v>0.2862387</v>
      </c>
      <c r="F5468" s="3" t="n">
        <v>13</v>
      </c>
      <c r="G5468" s="3" t="n">
        <v>13</v>
      </c>
      <c r="H5468" s="3" t="n">
        <v>4</v>
      </c>
      <c r="I5468" s="3" t="n">
        <v>4</v>
      </c>
      <c r="J5468" s="3" t="n">
        <v>14</v>
      </c>
      <c r="K5468" s="3" t="n">
        <v>14</v>
      </c>
      <c r="L5468" s="3" t="n">
        <v>2</v>
      </c>
      <c r="M5468" s="3" t="n">
        <v>2</v>
      </c>
      <c r="N5468" s="3" t="n">
        <v>-1</v>
      </c>
      <c r="O5468" s="3" t="n">
        <v>-1</v>
      </c>
      <c r="P5468" s="3" t="n">
        <v>7.6</v>
      </c>
      <c r="Q5468" s="3" t="n">
        <v>24.2</v>
      </c>
      <c r="R5468" s="3" t="s">
        <v>16015</v>
      </c>
      <c r="S5468" s="4" t="n">
        <v>45747.1353240741</v>
      </c>
      <c r="T5468" s="3" t="s">
        <v>65</v>
      </c>
      <c r="U5468" s="3" t="s">
        <v>65</v>
      </c>
      <c r="V5468" s="3" t="n">
        <v>0</v>
      </c>
      <c r="W5468" s="3" t="n">
        <v>0</v>
      </c>
      <c r="X5468" s="3" t="n">
        <v>0</v>
      </c>
      <c r="Y5468" s="3" t="s">
        <v>30</v>
      </c>
      <c r="Z5468" s="3" t="s">
        <v>30</v>
      </c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  <c r="AZ5468" s="3"/>
      <c r="BA5468" s="3"/>
      <c r="BB5468" s="3"/>
      <c r="BC5468" s="3"/>
      <c r="BD5468" s="3"/>
      <c r="BE5468" s="3"/>
      <c r="BF5468" s="3"/>
      <c r="BG5468" s="3"/>
      <c r="BH5468" s="3"/>
      <c r="BI5468" s="3"/>
      <c r="BJ5468" s="3"/>
    </row>
    <row r="5469" customFormat="false" ht="15.75" hidden="false" customHeight="false" outlineLevel="0" collapsed="false">
      <c r="A5469" s="3" t="n">
        <v>5468</v>
      </c>
      <c r="B5469" s="3" t="s">
        <v>16016</v>
      </c>
      <c r="C5469" s="3" t="s">
        <v>16017</v>
      </c>
      <c r="D5469" s="3" t="n">
        <v>1</v>
      </c>
      <c r="E5469" s="3" t="n">
        <v>1.1273857</v>
      </c>
      <c r="F5469" s="3" t="n">
        <v>14</v>
      </c>
      <c r="G5469" s="3" t="n">
        <v>14</v>
      </c>
      <c r="H5469" s="3" t="n">
        <v>8</v>
      </c>
      <c r="I5469" s="3" t="n">
        <v>8</v>
      </c>
      <c r="J5469" s="3" t="n">
        <v>11</v>
      </c>
      <c r="K5469" s="3" t="n">
        <v>11</v>
      </c>
      <c r="L5469" s="3" t="n">
        <v>3</v>
      </c>
      <c r="M5469" s="3" t="n">
        <v>3</v>
      </c>
      <c r="N5469" s="3" t="n">
        <v>0</v>
      </c>
      <c r="O5469" s="3" t="n">
        <v>-1</v>
      </c>
      <c r="P5469" s="3" t="n">
        <v>8.3</v>
      </c>
      <c r="Q5469" s="3" t="n">
        <v>24.2</v>
      </c>
      <c r="R5469" s="3" t="s">
        <v>16018</v>
      </c>
      <c r="S5469" s="4" t="n">
        <v>45747.1353819444</v>
      </c>
      <c r="T5469" s="3" t="s">
        <v>239</v>
      </c>
      <c r="U5469" s="3" t="s">
        <v>239</v>
      </c>
      <c r="V5469" s="3" t="n">
        <v>1</v>
      </c>
      <c r="W5469" s="3" t="n">
        <v>0</v>
      </c>
      <c r="X5469" s="3" t="n">
        <v>0</v>
      </c>
      <c r="Y5469" s="3" t="s">
        <v>30</v>
      </c>
      <c r="Z5469" s="3" t="s">
        <v>30</v>
      </c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  <c r="AZ5469" s="3"/>
      <c r="BA5469" s="3"/>
      <c r="BB5469" s="3"/>
      <c r="BC5469" s="3"/>
      <c r="BD5469" s="3"/>
      <c r="BE5469" s="3"/>
      <c r="BF5469" s="3"/>
      <c r="BG5469" s="3"/>
      <c r="BH5469" s="3"/>
      <c r="BI5469" s="3"/>
      <c r="BJ5469" s="3"/>
    </row>
    <row r="5470" customFormat="false" ht="15.75" hidden="false" customHeight="false" outlineLevel="0" collapsed="false">
      <c r="A5470" s="3" t="n">
        <v>5469</v>
      </c>
      <c r="B5470" s="3" t="s">
        <v>16019</v>
      </c>
      <c r="C5470" s="3" t="s">
        <v>16020</v>
      </c>
      <c r="D5470" s="3" t="n">
        <v>1</v>
      </c>
      <c r="E5470" s="3" t="n">
        <v>0.3168959</v>
      </c>
      <c r="F5470" s="3" t="n">
        <v>22</v>
      </c>
      <c r="G5470" s="3" t="n">
        <v>22</v>
      </c>
      <c r="H5470" s="3" t="n">
        <v>11</v>
      </c>
      <c r="I5470" s="3" t="n">
        <v>11</v>
      </c>
      <c r="J5470" s="3" t="n">
        <v>33</v>
      </c>
      <c r="K5470" s="3" t="n">
        <v>33</v>
      </c>
      <c r="L5470" s="3" t="n">
        <v>2</v>
      </c>
      <c r="M5470" s="3" t="n">
        <v>2</v>
      </c>
      <c r="N5470" s="3" t="n">
        <v>-1</v>
      </c>
      <c r="O5470" s="3" t="n">
        <v>-1</v>
      </c>
      <c r="P5470" s="3" t="n">
        <v>8.3</v>
      </c>
      <c r="Q5470" s="3" t="n">
        <v>24.2</v>
      </c>
      <c r="R5470" s="3" t="s">
        <v>16021</v>
      </c>
      <c r="S5470" s="4" t="n">
        <v>45747.1354050926</v>
      </c>
      <c r="T5470" s="3" t="s">
        <v>65</v>
      </c>
      <c r="U5470" s="3" t="s">
        <v>65</v>
      </c>
      <c r="V5470" s="3" t="n">
        <v>0</v>
      </c>
      <c r="W5470" s="3" t="n">
        <v>0</v>
      </c>
      <c r="X5470" s="3" t="n">
        <v>0</v>
      </c>
      <c r="Y5470" s="3" t="s">
        <v>30</v>
      </c>
      <c r="Z5470" s="3" t="s">
        <v>30</v>
      </c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  <c r="AZ5470" s="3"/>
      <c r="BA5470" s="3"/>
      <c r="BB5470" s="3"/>
      <c r="BC5470" s="3"/>
      <c r="BD5470" s="3"/>
      <c r="BE5470" s="3"/>
      <c r="BF5470" s="3"/>
      <c r="BG5470" s="3"/>
      <c r="BH5470" s="3"/>
      <c r="BI5470" s="3"/>
      <c r="BJ5470" s="3"/>
    </row>
    <row r="5471" customFormat="false" ht="15.75" hidden="false" customHeight="false" outlineLevel="0" collapsed="false">
      <c r="A5471" s="3" t="n">
        <v>5470</v>
      </c>
      <c r="B5471" s="3" t="s">
        <v>16022</v>
      </c>
      <c r="C5471" s="3" t="s">
        <v>16023</v>
      </c>
      <c r="D5471" s="3" t="n">
        <v>1</v>
      </c>
      <c r="E5471" s="3" t="n">
        <v>1.9334531</v>
      </c>
      <c r="F5471" s="3" t="n">
        <v>38</v>
      </c>
      <c r="G5471" s="3" t="n">
        <v>38</v>
      </c>
      <c r="H5471" s="3" t="n">
        <v>8</v>
      </c>
      <c r="I5471" s="3" t="n">
        <v>8</v>
      </c>
      <c r="J5471" s="3" t="n">
        <v>38</v>
      </c>
      <c r="K5471" s="3" t="n">
        <v>38</v>
      </c>
      <c r="L5471" s="3" t="n">
        <v>1</v>
      </c>
      <c r="M5471" s="3" t="n">
        <v>1</v>
      </c>
      <c r="N5471" s="3" t="n">
        <v>-1</v>
      </c>
      <c r="O5471" s="3" t="n">
        <v>-1</v>
      </c>
      <c r="P5471" s="3" t="n">
        <v>7.6</v>
      </c>
      <c r="Q5471" s="3" t="n">
        <v>24.2</v>
      </c>
      <c r="R5471" s="3" t="s">
        <v>16024</v>
      </c>
      <c r="S5471" s="4" t="n">
        <v>45747.135462963</v>
      </c>
      <c r="T5471" s="3" t="s">
        <v>65</v>
      </c>
      <c r="U5471" s="3" t="s">
        <v>65</v>
      </c>
      <c r="V5471" s="3" t="n">
        <v>0</v>
      </c>
      <c r="W5471" s="3" t="n">
        <v>0</v>
      </c>
      <c r="X5471" s="3" t="n">
        <v>0</v>
      </c>
      <c r="Y5471" s="3" t="s">
        <v>30</v>
      </c>
      <c r="Z5471" s="3" t="s">
        <v>30</v>
      </c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  <c r="AZ5471" s="3"/>
      <c r="BA5471" s="3"/>
      <c r="BB5471" s="3"/>
      <c r="BC5471" s="3"/>
      <c r="BD5471" s="3"/>
      <c r="BE5471" s="3"/>
      <c r="BF5471" s="3"/>
      <c r="BG5471" s="3"/>
      <c r="BH5471" s="3"/>
      <c r="BI5471" s="3"/>
      <c r="BJ5471" s="3"/>
    </row>
    <row r="5472" customFormat="false" ht="15.75" hidden="false" customHeight="false" outlineLevel="0" collapsed="false">
      <c r="A5472" s="3" t="n">
        <v>5471</v>
      </c>
      <c r="B5472" s="3" t="s">
        <v>16025</v>
      </c>
      <c r="C5472" s="3" t="s">
        <v>16026</v>
      </c>
      <c r="D5472" s="3" t="n">
        <v>1</v>
      </c>
      <c r="E5472" s="3" t="n">
        <v>1.6426397</v>
      </c>
      <c r="F5472" s="3" t="n">
        <v>28</v>
      </c>
      <c r="G5472" s="3" t="n">
        <v>28</v>
      </c>
      <c r="H5472" s="3" t="n">
        <v>7</v>
      </c>
      <c r="I5472" s="3" t="n">
        <v>7</v>
      </c>
      <c r="J5472" s="3" t="n">
        <v>29</v>
      </c>
      <c r="K5472" s="3" t="n">
        <v>29</v>
      </c>
      <c r="L5472" s="3" t="n">
        <v>0</v>
      </c>
      <c r="M5472" s="3" t="n">
        <v>0</v>
      </c>
      <c r="N5472" s="3" t="n">
        <v>-1</v>
      </c>
      <c r="O5472" s="3" t="n">
        <v>-1</v>
      </c>
      <c r="P5472" s="3" t="n">
        <v>7.6</v>
      </c>
      <c r="Q5472" s="3" t="n">
        <v>24.2</v>
      </c>
      <c r="R5472" s="3" t="s">
        <v>16027</v>
      </c>
      <c r="S5472" s="4" t="n">
        <v>45747.1355092593</v>
      </c>
      <c r="T5472" s="3" t="s">
        <v>65</v>
      </c>
      <c r="U5472" s="3" t="s">
        <v>65</v>
      </c>
      <c r="V5472" s="3" t="n">
        <v>0</v>
      </c>
      <c r="W5472" s="3" t="n">
        <v>0</v>
      </c>
      <c r="X5472" s="3" t="n">
        <v>0</v>
      </c>
      <c r="Y5472" s="3" t="s">
        <v>30</v>
      </c>
      <c r="Z5472" s="3" t="s">
        <v>30</v>
      </c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  <c r="AZ5472" s="3"/>
      <c r="BA5472" s="3"/>
      <c r="BB5472" s="3"/>
      <c r="BC5472" s="3"/>
      <c r="BD5472" s="3"/>
      <c r="BE5472" s="3"/>
      <c r="BF5472" s="3"/>
      <c r="BG5472" s="3"/>
      <c r="BH5472" s="3"/>
      <c r="BI5472" s="3"/>
      <c r="BJ5472" s="3"/>
    </row>
    <row r="5473" customFormat="false" ht="15.75" hidden="false" customHeight="false" outlineLevel="0" collapsed="false">
      <c r="A5473" s="3" t="n">
        <v>5472</v>
      </c>
      <c r="B5473" s="3" t="s">
        <v>16028</v>
      </c>
      <c r="C5473" s="3" t="s">
        <v>16029</v>
      </c>
      <c r="D5473" s="3" t="n">
        <v>1</v>
      </c>
      <c r="E5473" s="3" t="n">
        <v>0.2942669</v>
      </c>
      <c r="F5473" s="3" t="n">
        <v>4</v>
      </c>
      <c r="G5473" s="3" t="n">
        <v>4</v>
      </c>
      <c r="H5473" s="3" t="n">
        <v>2</v>
      </c>
      <c r="I5473" s="3" t="n">
        <v>2</v>
      </c>
      <c r="J5473" s="3" t="n">
        <v>3</v>
      </c>
      <c r="K5473" s="3" t="n">
        <v>3</v>
      </c>
      <c r="L5473" s="3" t="n">
        <v>0</v>
      </c>
      <c r="M5473" s="3" t="n">
        <v>0</v>
      </c>
      <c r="N5473" s="3" t="n">
        <v>-1</v>
      </c>
      <c r="O5473" s="3" t="n">
        <v>-1</v>
      </c>
      <c r="P5473" s="3" t="n">
        <v>8.3</v>
      </c>
      <c r="Q5473" s="3" t="n">
        <v>24.2</v>
      </c>
      <c r="R5473" s="3" t="s">
        <v>16030</v>
      </c>
      <c r="S5473" s="4" t="n">
        <v>45747.1355324074</v>
      </c>
      <c r="T5473" s="3" t="s">
        <v>65</v>
      </c>
      <c r="U5473" s="3" t="s">
        <v>65</v>
      </c>
      <c r="V5473" s="3" t="n">
        <v>0</v>
      </c>
      <c r="W5473" s="3" t="n">
        <v>0</v>
      </c>
      <c r="X5473" s="3" t="n">
        <v>0</v>
      </c>
      <c r="Y5473" s="3" t="s">
        <v>30</v>
      </c>
      <c r="Z5473" s="3" t="s">
        <v>30</v>
      </c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  <c r="AZ5473" s="3"/>
      <c r="BA5473" s="3"/>
      <c r="BB5473" s="3"/>
      <c r="BC5473" s="3"/>
      <c r="BD5473" s="3"/>
      <c r="BE5473" s="3"/>
      <c r="BF5473" s="3"/>
      <c r="BG5473" s="3"/>
      <c r="BH5473" s="3"/>
      <c r="BI5473" s="3"/>
      <c r="BJ5473" s="3"/>
    </row>
    <row r="5474" customFormat="false" ht="15.75" hidden="false" customHeight="false" outlineLevel="0" collapsed="false">
      <c r="A5474" s="3" t="n">
        <v>5473</v>
      </c>
      <c r="B5474" s="3" t="s">
        <v>16031</v>
      </c>
      <c r="C5474" s="3" t="s">
        <v>16032</v>
      </c>
      <c r="D5474" s="3" t="n">
        <v>1</v>
      </c>
      <c r="E5474" s="3" t="n">
        <v>1.0950294</v>
      </c>
      <c r="F5474" s="3" t="n">
        <v>4</v>
      </c>
      <c r="G5474" s="3" t="n">
        <v>4</v>
      </c>
      <c r="H5474" s="3" t="n">
        <v>3</v>
      </c>
      <c r="I5474" s="3" t="n">
        <v>3</v>
      </c>
      <c r="J5474" s="3" t="n">
        <v>3</v>
      </c>
      <c r="K5474" s="3" t="n">
        <v>3</v>
      </c>
      <c r="L5474" s="3" t="n">
        <v>0</v>
      </c>
      <c r="M5474" s="3" t="n">
        <v>0</v>
      </c>
      <c r="N5474" s="3" t="n">
        <v>-1</v>
      </c>
      <c r="O5474" s="3" t="n">
        <v>-1</v>
      </c>
      <c r="P5474" s="3" t="n">
        <v>8.3</v>
      </c>
      <c r="Q5474" s="3" t="n">
        <v>24.2</v>
      </c>
      <c r="R5474" s="3" t="s">
        <v>16033</v>
      </c>
      <c r="S5474" s="4" t="n">
        <v>45747.1355671296</v>
      </c>
      <c r="T5474" s="3" t="s">
        <v>239</v>
      </c>
      <c r="U5474" s="3" t="s">
        <v>239</v>
      </c>
      <c r="V5474" s="3" t="n">
        <v>0</v>
      </c>
      <c r="W5474" s="3" t="n">
        <v>0</v>
      </c>
      <c r="X5474" s="3" t="n">
        <v>0</v>
      </c>
      <c r="Y5474" s="3" t="s">
        <v>30</v>
      </c>
      <c r="Z5474" s="3" t="s">
        <v>30</v>
      </c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  <c r="AZ5474" s="3"/>
      <c r="BA5474" s="3"/>
      <c r="BB5474" s="3"/>
      <c r="BC5474" s="3"/>
      <c r="BD5474" s="3"/>
      <c r="BE5474" s="3"/>
      <c r="BF5474" s="3"/>
      <c r="BG5474" s="3"/>
      <c r="BH5474" s="3"/>
      <c r="BI5474" s="3"/>
      <c r="BJ5474" s="3"/>
    </row>
    <row r="5475" customFormat="false" ht="15.75" hidden="false" customHeight="false" outlineLevel="0" collapsed="false">
      <c r="A5475" s="3" t="n">
        <v>5474</v>
      </c>
      <c r="B5475" s="3" t="s">
        <v>16034</v>
      </c>
      <c r="C5475" s="3" t="s">
        <v>16035</v>
      </c>
      <c r="D5475" s="3" t="n">
        <v>1</v>
      </c>
      <c r="E5475" s="3" t="n">
        <v>0.696765</v>
      </c>
      <c r="F5475" s="3" t="n">
        <v>5</v>
      </c>
      <c r="G5475" s="3" t="n">
        <v>5</v>
      </c>
      <c r="H5475" s="3" t="n">
        <v>3</v>
      </c>
      <c r="I5475" s="3" t="n">
        <v>3</v>
      </c>
      <c r="J5475" s="3" t="n">
        <v>3</v>
      </c>
      <c r="K5475" s="3" t="n">
        <v>3</v>
      </c>
      <c r="L5475" s="3" t="n">
        <v>0</v>
      </c>
      <c r="M5475" s="3" t="n">
        <v>0</v>
      </c>
      <c r="N5475" s="3" t="n">
        <v>-1</v>
      </c>
      <c r="O5475" s="3" t="n">
        <v>-1</v>
      </c>
      <c r="P5475" s="3" t="n">
        <v>7.6</v>
      </c>
      <c r="Q5475" s="3" t="n">
        <v>24.2</v>
      </c>
      <c r="R5475" s="3" t="s">
        <v>16036</v>
      </c>
      <c r="S5475" s="4" t="n">
        <v>45747.1356018519</v>
      </c>
      <c r="T5475" s="3" t="s">
        <v>65</v>
      </c>
      <c r="U5475" s="3" t="s">
        <v>65</v>
      </c>
      <c r="V5475" s="3" t="n">
        <v>0</v>
      </c>
      <c r="W5475" s="3" t="n">
        <v>0</v>
      </c>
      <c r="X5475" s="3" t="n">
        <v>0</v>
      </c>
      <c r="Y5475" s="3" t="s">
        <v>30</v>
      </c>
      <c r="Z5475" s="3" t="s">
        <v>30</v>
      </c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  <c r="AZ5475" s="3"/>
      <c r="BA5475" s="3"/>
      <c r="BB5475" s="3"/>
      <c r="BC5475" s="3"/>
      <c r="BD5475" s="3"/>
      <c r="BE5475" s="3"/>
      <c r="BF5475" s="3"/>
      <c r="BG5475" s="3"/>
      <c r="BH5475" s="3"/>
      <c r="BI5475" s="3"/>
      <c r="BJ5475" s="3"/>
    </row>
    <row r="5476" customFormat="false" ht="15.75" hidden="false" customHeight="false" outlineLevel="0" collapsed="false">
      <c r="A5476" s="3" t="n">
        <v>5475</v>
      </c>
      <c r="B5476" s="3" t="s">
        <v>16037</v>
      </c>
      <c r="C5476" s="3" t="s">
        <v>16038</v>
      </c>
      <c r="D5476" s="3" t="n">
        <v>1</v>
      </c>
      <c r="E5476" s="3" t="n">
        <v>0.1064099</v>
      </c>
      <c r="F5476" s="3" t="n">
        <v>10</v>
      </c>
      <c r="G5476" s="3" t="n">
        <v>10</v>
      </c>
      <c r="H5476" s="3" t="n">
        <v>4</v>
      </c>
      <c r="I5476" s="3" t="n">
        <v>4</v>
      </c>
      <c r="J5476" s="3" t="n">
        <v>8</v>
      </c>
      <c r="K5476" s="3" t="n">
        <v>8</v>
      </c>
      <c r="L5476" s="3" t="n">
        <v>0</v>
      </c>
      <c r="M5476" s="3" t="n">
        <v>0</v>
      </c>
      <c r="N5476" s="3" t="n">
        <v>0</v>
      </c>
      <c r="O5476" s="3" t="n">
        <v>0</v>
      </c>
      <c r="P5476" s="3" t="n">
        <v>8.9</v>
      </c>
      <c r="Q5476" s="3" t="n">
        <v>24.2</v>
      </c>
      <c r="R5476" s="3" t="s">
        <v>16039</v>
      </c>
      <c r="S5476" s="4" t="n">
        <v>45747.1356365741</v>
      </c>
      <c r="T5476" s="3" t="s">
        <v>256</v>
      </c>
      <c r="U5476" s="3" t="s">
        <v>256</v>
      </c>
      <c r="V5476" s="3" t="n">
        <v>1</v>
      </c>
      <c r="W5476" s="3" t="n">
        <v>1</v>
      </c>
      <c r="X5476" s="3" t="n">
        <v>0</v>
      </c>
      <c r="Y5476" s="3" t="s">
        <v>30</v>
      </c>
      <c r="Z5476" s="3" t="s">
        <v>30</v>
      </c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  <c r="AZ5476" s="3"/>
      <c r="BA5476" s="3"/>
      <c r="BB5476" s="3"/>
      <c r="BC5476" s="3"/>
      <c r="BD5476" s="3"/>
      <c r="BE5476" s="3"/>
      <c r="BF5476" s="3"/>
      <c r="BG5476" s="3"/>
      <c r="BH5476" s="3"/>
      <c r="BI5476" s="3"/>
      <c r="BJ5476" s="3"/>
    </row>
    <row r="5477" customFormat="false" ht="15.75" hidden="false" customHeight="false" outlineLevel="0" collapsed="false">
      <c r="A5477" s="3" t="n">
        <v>5476</v>
      </c>
      <c r="B5477" s="3" t="s">
        <v>16040</v>
      </c>
      <c r="C5477" s="3" t="s">
        <v>16041</v>
      </c>
      <c r="D5477" s="3" t="n">
        <v>1</v>
      </c>
      <c r="E5477" s="3" t="n">
        <v>6.7816552</v>
      </c>
      <c r="F5477" s="3" t="n">
        <v>323</v>
      </c>
      <c r="G5477" s="3" t="n">
        <v>323</v>
      </c>
      <c r="H5477" s="3" t="n">
        <v>25</v>
      </c>
      <c r="I5477" s="3" t="n">
        <v>25</v>
      </c>
      <c r="J5477" s="3" t="n">
        <v>508</v>
      </c>
      <c r="K5477" s="3" t="n">
        <v>508</v>
      </c>
      <c r="L5477" s="3" t="n">
        <v>28</v>
      </c>
      <c r="M5477" s="3" t="n">
        <v>28</v>
      </c>
      <c r="N5477" s="3" t="n">
        <v>-1</v>
      </c>
      <c r="O5477" s="3" t="n">
        <v>-1</v>
      </c>
      <c r="P5477" s="3" t="n">
        <v>7.4</v>
      </c>
      <c r="Q5477" s="3" t="n">
        <v>24.2</v>
      </c>
      <c r="R5477" s="3" t="s">
        <v>16042</v>
      </c>
      <c r="S5477" s="4" t="n">
        <v>45747.1357986111</v>
      </c>
      <c r="T5477" s="3" t="s">
        <v>29</v>
      </c>
      <c r="U5477" s="3" t="s">
        <v>29</v>
      </c>
      <c r="V5477" s="3" t="n">
        <v>0</v>
      </c>
      <c r="W5477" s="3" t="n">
        <v>0</v>
      </c>
      <c r="X5477" s="3" t="n">
        <v>0</v>
      </c>
      <c r="Y5477" s="3" t="s">
        <v>30</v>
      </c>
      <c r="Z5477" s="3" t="s">
        <v>30</v>
      </c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  <c r="AZ5477" s="3"/>
      <c r="BA5477" s="3"/>
      <c r="BB5477" s="3"/>
      <c r="BC5477" s="3"/>
      <c r="BD5477" s="3"/>
      <c r="BE5477" s="3"/>
      <c r="BF5477" s="3"/>
      <c r="BG5477" s="3"/>
      <c r="BH5477" s="3"/>
      <c r="BI5477" s="3"/>
      <c r="BJ5477" s="3"/>
    </row>
    <row r="5478" customFormat="false" ht="15.75" hidden="false" customHeight="false" outlineLevel="0" collapsed="false">
      <c r="A5478" s="3" t="n">
        <v>5477</v>
      </c>
      <c r="B5478" s="3" t="s">
        <v>16043</v>
      </c>
      <c r="C5478" s="3" t="s">
        <v>16044</v>
      </c>
      <c r="D5478" s="3" t="n">
        <v>1</v>
      </c>
      <c r="E5478" s="3" t="n">
        <v>4.3519104</v>
      </c>
      <c r="F5478" s="3" t="n">
        <v>461</v>
      </c>
      <c r="G5478" s="3" t="n">
        <v>461</v>
      </c>
      <c r="H5478" s="3" t="n">
        <v>24</v>
      </c>
      <c r="I5478" s="3" t="n">
        <v>24</v>
      </c>
      <c r="J5478" s="3" t="n">
        <v>761</v>
      </c>
      <c r="K5478" s="3" t="n">
        <v>761</v>
      </c>
      <c r="L5478" s="3" t="n">
        <v>36</v>
      </c>
      <c r="M5478" s="3" t="n">
        <v>36</v>
      </c>
      <c r="N5478" s="3" t="n">
        <v>-1</v>
      </c>
      <c r="O5478" s="3" t="n">
        <v>-1</v>
      </c>
      <c r="P5478" s="3" t="n">
        <v>7.4</v>
      </c>
      <c r="Q5478" s="3" t="n">
        <v>24.2</v>
      </c>
      <c r="R5478" s="3" t="s">
        <v>16045</v>
      </c>
      <c r="S5478" s="4" t="n">
        <v>45747.1359027778</v>
      </c>
      <c r="T5478" s="3" t="s">
        <v>29</v>
      </c>
      <c r="U5478" s="3" t="s">
        <v>29</v>
      </c>
      <c r="V5478" s="3" t="n">
        <v>0</v>
      </c>
      <c r="W5478" s="3" t="n">
        <v>0</v>
      </c>
      <c r="X5478" s="3" t="n">
        <v>0</v>
      </c>
      <c r="Y5478" s="3" t="s">
        <v>30</v>
      </c>
      <c r="Z5478" s="3" t="s">
        <v>30</v>
      </c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  <c r="AZ5478" s="3"/>
      <c r="BA5478" s="3"/>
      <c r="BB5478" s="3"/>
      <c r="BC5478" s="3"/>
      <c r="BD5478" s="3"/>
      <c r="BE5478" s="3"/>
      <c r="BF5478" s="3"/>
      <c r="BG5478" s="3"/>
      <c r="BH5478" s="3"/>
      <c r="BI5478" s="3"/>
      <c r="BJ5478" s="3"/>
    </row>
    <row r="5479" customFormat="false" ht="15.75" hidden="false" customHeight="false" outlineLevel="0" collapsed="false">
      <c r="A5479" s="3" t="n">
        <v>5478</v>
      </c>
      <c r="B5479" s="3" t="s">
        <v>16046</v>
      </c>
      <c r="C5479" s="3" t="s">
        <v>16047</v>
      </c>
      <c r="D5479" s="3" t="n">
        <v>1</v>
      </c>
      <c r="E5479" s="3" t="n">
        <v>7.7394052</v>
      </c>
      <c r="F5479" s="3" t="n">
        <v>543</v>
      </c>
      <c r="G5479" s="3" t="n">
        <v>543</v>
      </c>
      <c r="H5479" s="3" t="n">
        <v>23</v>
      </c>
      <c r="I5479" s="3" t="n">
        <v>23</v>
      </c>
      <c r="J5479" s="3" t="n">
        <v>886</v>
      </c>
      <c r="K5479" s="3" t="n">
        <v>886</v>
      </c>
      <c r="L5479" s="3" t="n">
        <v>53</v>
      </c>
      <c r="M5479" s="3" t="n">
        <v>53</v>
      </c>
      <c r="N5479" s="3" t="n">
        <v>-1</v>
      </c>
      <c r="O5479" s="3" t="n">
        <v>-1</v>
      </c>
      <c r="P5479" s="3" t="n">
        <v>7.4</v>
      </c>
      <c r="Q5479" s="3" t="n">
        <v>24.2</v>
      </c>
      <c r="R5479" s="3" t="s">
        <v>16048</v>
      </c>
      <c r="S5479" s="4" t="n">
        <v>45747.1360763889</v>
      </c>
      <c r="T5479" s="3" t="s">
        <v>29</v>
      </c>
      <c r="U5479" s="3" t="s">
        <v>29</v>
      </c>
      <c r="V5479" s="3" t="n">
        <v>0</v>
      </c>
      <c r="W5479" s="3" t="n">
        <v>0</v>
      </c>
      <c r="X5479" s="3" t="n">
        <v>0</v>
      </c>
      <c r="Y5479" s="3" t="s">
        <v>30</v>
      </c>
      <c r="Z5479" s="3" t="s">
        <v>30</v>
      </c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  <c r="AZ5479" s="3"/>
      <c r="BA5479" s="3"/>
      <c r="BB5479" s="3"/>
      <c r="BC5479" s="3"/>
      <c r="BD5479" s="3"/>
      <c r="BE5479" s="3"/>
      <c r="BF5479" s="3"/>
      <c r="BG5479" s="3"/>
      <c r="BH5479" s="3"/>
      <c r="BI5479" s="3"/>
      <c r="BJ5479" s="3"/>
    </row>
    <row r="5480" customFormat="false" ht="15.75" hidden="false" customHeight="false" outlineLevel="0" collapsed="false">
      <c r="A5480" s="3" t="n">
        <v>5479</v>
      </c>
      <c r="B5480" s="3" t="s">
        <v>16049</v>
      </c>
      <c r="C5480" s="3" t="s">
        <v>16050</v>
      </c>
      <c r="D5480" s="3" t="n">
        <v>1</v>
      </c>
      <c r="E5480" s="3" t="n">
        <v>7.1974366</v>
      </c>
      <c r="F5480" s="3" t="n">
        <v>543</v>
      </c>
      <c r="G5480" s="3" t="n">
        <v>543</v>
      </c>
      <c r="H5480" s="3" t="n">
        <v>23</v>
      </c>
      <c r="I5480" s="3" t="n">
        <v>23</v>
      </c>
      <c r="J5480" s="3" t="n">
        <v>886</v>
      </c>
      <c r="K5480" s="3" t="n">
        <v>886</v>
      </c>
      <c r="L5480" s="3" t="n">
        <v>53</v>
      </c>
      <c r="M5480" s="3" t="n">
        <v>53</v>
      </c>
      <c r="N5480" s="3" t="n">
        <v>-1</v>
      </c>
      <c r="O5480" s="3" t="n">
        <v>-1</v>
      </c>
      <c r="P5480" s="3" t="n">
        <v>7.4</v>
      </c>
      <c r="Q5480" s="3" t="n">
        <v>24.2</v>
      </c>
      <c r="R5480" s="3" t="s">
        <v>16051</v>
      </c>
      <c r="S5480" s="4" t="n">
        <v>45747.13625</v>
      </c>
      <c r="T5480" s="3" t="s">
        <v>29</v>
      </c>
      <c r="U5480" s="3" t="s">
        <v>29</v>
      </c>
      <c r="V5480" s="3" t="n">
        <v>0</v>
      </c>
      <c r="W5480" s="3" t="n">
        <v>0</v>
      </c>
      <c r="X5480" s="3" t="n">
        <v>0</v>
      </c>
      <c r="Y5480" s="3" t="s">
        <v>30</v>
      </c>
      <c r="Z5480" s="3" t="s">
        <v>30</v>
      </c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  <c r="AZ5480" s="3"/>
      <c r="BA5480" s="3"/>
      <c r="BB5480" s="3"/>
      <c r="BC5480" s="3"/>
      <c r="BD5480" s="3"/>
      <c r="BE5480" s="3"/>
      <c r="BF5480" s="3"/>
      <c r="BG5480" s="3"/>
      <c r="BH5480" s="3"/>
      <c r="BI5480" s="3"/>
      <c r="BJ5480" s="3"/>
    </row>
    <row r="5481" customFormat="false" ht="15.75" hidden="false" customHeight="false" outlineLevel="0" collapsed="false">
      <c r="A5481" s="3" t="n">
        <v>5480</v>
      </c>
      <c r="B5481" s="3" t="s">
        <v>16052</v>
      </c>
      <c r="C5481" s="3" t="s">
        <v>16053</v>
      </c>
      <c r="D5481" s="3" t="n">
        <v>1</v>
      </c>
      <c r="E5481" s="3" t="n">
        <v>3.7177109</v>
      </c>
      <c r="F5481" s="3" t="n">
        <v>272</v>
      </c>
      <c r="G5481" s="3" t="n">
        <v>272</v>
      </c>
      <c r="H5481" s="3" t="n">
        <v>24</v>
      </c>
      <c r="I5481" s="3" t="n">
        <v>24</v>
      </c>
      <c r="J5481" s="3" t="n">
        <v>448</v>
      </c>
      <c r="K5481" s="3" t="n">
        <v>448</v>
      </c>
      <c r="L5481" s="3" t="n">
        <v>23</v>
      </c>
      <c r="M5481" s="3" t="n">
        <v>23</v>
      </c>
      <c r="N5481" s="3" t="n">
        <v>-1</v>
      </c>
      <c r="O5481" s="3" t="n">
        <v>-1</v>
      </c>
      <c r="P5481" s="3" t="n">
        <v>7.4</v>
      </c>
      <c r="Q5481" s="3" t="n">
        <v>24.2</v>
      </c>
      <c r="R5481" s="3" t="s">
        <v>16054</v>
      </c>
      <c r="S5481" s="4" t="n">
        <v>45747.1363541667</v>
      </c>
      <c r="T5481" s="3" t="s">
        <v>29</v>
      </c>
      <c r="U5481" s="3" t="s">
        <v>29</v>
      </c>
      <c r="V5481" s="3" t="n">
        <v>0</v>
      </c>
      <c r="W5481" s="3" t="n">
        <v>0</v>
      </c>
      <c r="X5481" s="3" t="n">
        <v>0</v>
      </c>
      <c r="Y5481" s="3" t="s">
        <v>30</v>
      </c>
      <c r="Z5481" s="3" t="s">
        <v>30</v>
      </c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  <c r="AZ5481" s="3"/>
      <c r="BA5481" s="3"/>
      <c r="BB5481" s="3"/>
      <c r="BC5481" s="3"/>
      <c r="BD5481" s="3"/>
      <c r="BE5481" s="3"/>
      <c r="BF5481" s="3"/>
      <c r="BG5481" s="3"/>
      <c r="BH5481" s="3"/>
      <c r="BI5481" s="3"/>
      <c r="BJ5481" s="3"/>
    </row>
    <row r="5482" customFormat="false" ht="15.75" hidden="false" customHeight="false" outlineLevel="0" collapsed="false">
      <c r="A5482" s="3" t="n">
        <v>5481</v>
      </c>
      <c r="B5482" s="3" t="s">
        <v>16055</v>
      </c>
      <c r="C5482" s="3" t="s">
        <v>16056</v>
      </c>
      <c r="D5482" s="3" t="n">
        <v>1</v>
      </c>
      <c r="E5482" s="3" t="n">
        <v>2.6516826</v>
      </c>
      <c r="F5482" s="3" t="n">
        <v>264</v>
      </c>
      <c r="G5482" s="3" t="n">
        <v>264</v>
      </c>
      <c r="H5482" s="3" t="n">
        <v>21</v>
      </c>
      <c r="I5482" s="3" t="n">
        <v>21</v>
      </c>
      <c r="J5482" s="3" t="n">
        <v>431</v>
      </c>
      <c r="K5482" s="3" t="n">
        <v>431</v>
      </c>
      <c r="L5482" s="3" t="n">
        <v>23</v>
      </c>
      <c r="M5482" s="3" t="n">
        <v>23</v>
      </c>
      <c r="N5482" s="3" t="n">
        <v>-1</v>
      </c>
      <c r="O5482" s="3" t="n">
        <v>-1</v>
      </c>
      <c r="P5482" s="3" t="n">
        <v>7.4</v>
      </c>
      <c r="Q5482" s="3" t="n">
        <v>24.2</v>
      </c>
      <c r="R5482" s="3" t="s">
        <v>16057</v>
      </c>
      <c r="S5482" s="4" t="n">
        <v>45747.1364351852</v>
      </c>
      <c r="T5482" s="3" t="s">
        <v>29</v>
      </c>
      <c r="U5482" s="3" t="s">
        <v>29</v>
      </c>
      <c r="V5482" s="3" t="n">
        <v>0</v>
      </c>
      <c r="W5482" s="3" t="n">
        <v>0</v>
      </c>
      <c r="X5482" s="3" t="n">
        <v>0</v>
      </c>
      <c r="Y5482" s="3" t="s">
        <v>30</v>
      </c>
      <c r="Z5482" s="3" t="s">
        <v>30</v>
      </c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  <c r="AZ5482" s="3"/>
      <c r="BA5482" s="3"/>
      <c r="BB5482" s="3"/>
      <c r="BC5482" s="3"/>
      <c r="BD5482" s="3"/>
      <c r="BE5482" s="3"/>
      <c r="BF5482" s="3"/>
      <c r="BG5482" s="3"/>
      <c r="BH5482" s="3"/>
      <c r="BI5482" s="3"/>
      <c r="BJ5482" s="3"/>
    </row>
    <row r="5483" customFormat="false" ht="15.75" hidden="false" customHeight="false" outlineLevel="0" collapsed="false">
      <c r="A5483" s="3" t="n">
        <v>5482</v>
      </c>
      <c r="B5483" s="3" t="s">
        <v>16058</v>
      </c>
      <c r="C5483" s="3" t="s">
        <v>16059</v>
      </c>
      <c r="D5483" s="3" t="n">
        <v>1</v>
      </c>
      <c r="E5483" s="3" t="n">
        <v>3.5221111</v>
      </c>
      <c r="F5483" s="3" t="n">
        <v>266</v>
      </c>
      <c r="G5483" s="3" t="n">
        <v>266</v>
      </c>
      <c r="H5483" s="3" t="n">
        <v>23</v>
      </c>
      <c r="I5483" s="3" t="n">
        <v>23</v>
      </c>
      <c r="J5483" s="3" t="n">
        <v>435</v>
      </c>
      <c r="K5483" s="3" t="n">
        <v>435</v>
      </c>
      <c r="L5483" s="3" t="n">
        <v>23</v>
      </c>
      <c r="M5483" s="3" t="n">
        <v>23</v>
      </c>
      <c r="N5483" s="3" t="n">
        <v>-1</v>
      </c>
      <c r="O5483" s="3" t="n">
        <v>-1</v>
      </c>
      <c r="P5483" s="3" t="n">
        <v>7.4</v>
      </c>
      <c r="Q5483" s="3" t="n">
        <v>24.2</v>
      </c>
      <c r="R5483" s="3" t="s">
        <v>16060</v>
      </c>
      <c r="S5483" s="4" t="n">
        <v>45747.1365162037</v>
      </c>
      <c r="T5483" s="3" t="s">
        <v>29</v>
      </c>
      <c r="U5483" s="3" t="s">
        <v>29</v>
      </c>
      <c r="V5483" s="3" t="n">
        <v>0</v>
      </c>
      <c r="W5483" s="3" t="n">
        <v>0</v>
      </c>
      <c r="X5483" s="3" t="n">
        <v>0</v>
      </c>
      <c r="Y5483" s="3" t="s">
        <v>30</v>
      </c>
      <c r="Z5483" s="3" t="s">
        <v>30</v>
      </c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  <c r="AY5483" s="3"/>
      <c r="AZ5483" s="3"/>
      <c r="BA5483" s="3"/>
      <c r="BB5483" s="3"/>
      <c r="BC5483" s="3"/>
      <c r="BD5483" s="3"/>
      <c r="BE5483" s="3"/>
      <c r="BF5483" s="3"/>
      <c r="BG5483" s="3"/>
      <c r="BH5483" s="3"/>
      <c r="BI5483" s="3"/>
      <c r="BJ5483" s="3"/>
    </row>
    <row r="5484" customFormat="false" ht="15.75" hidden="false" customHeight="false" outlineLevel="0" collapsed="false">
      <c r="A5484" s="3" t="n">
        <v>5483</v>
      </c>
      <c r="B5484" s="3" t="s">
        <v>16061</v>
      </c>
      <c r="C5484" s="3" t="s">
        <v>16062</v>
      </c>
      <c r="D5484" s="3" t="n">
        <v>1</v>
      </c>
      <c r="E5484" s="3" t="n">
        <v>2.3667721</v>
      </c>
      <c r="F5484" s="3" t="n">
        <v>141</v>
      </c>
      <c r="G5484" s="3" t="n">
        <v>141</v>
      </c>
      <c r="H5484" s="3" t="n">
        <v>22</v>
      </c>
      <c r="I5484" s="3" t="n">
        <v>22</v>
      </c>
      <c r="J5484" s="3" t="n">
        <v>221</v>
      </c>
      <c r="K5484" s="3" t="n">
        <v>221</v>
      </c>
      <c r="L5484" s="3" t="n">
        <v>11</v>
      </c>
      <c r="M5484" s="3" t="n">
        <v>11</v>
      </c>
      <c r="N5484" s="3" t="n">
        <v>-1</v>
      </c>
      <c r="O5484" s="3" t="n">
        <v>-1</v>
      </c>
      <c r="P5484" s="3" t="n">
        <v>8.1</v>
      </c>
      <c r="Q5484" s="3" t="n">
        <v>24.2</v>
      </c>
      <c r="R5484" s="3" t="s">
        <v>16063</v>
      </c>
      <c r="S5484" s="4" t="n">
        <v>45747.1365856482</v>
      </c>
      <c r="T5484" s="3" t="s">
        <v>29</v>
      </c>
      <c r="U5484" s="3" t="s">
        <v>29</v>
      </c>
      <c r="V5484" s="3" t="n">
        <v>0</v>
      </c>
      <c r="W5484" s="3" t="n">
        <v>0</v>
      </c>
      <c r="X5484" s="3" t="n">
        <v>0</v>
      </c>
      <c r="Y5484" s="3" t="s">
        <v>30</v>
      </c>
      <c r="Z5484" s="3" t="s">
        <v>30</v>
      </c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  <c r="AZ5484" s="3"/>
      <c r="BA5484" s="3"/>
      <c r="BB5484" s="3"/>
      <c r="BC5484" s="3"/>
      <c r="BD5484" s="3"/>
      <c r="BE5484" s="3"/>
      <c r="BF5484" s="3"/>
      <c r="BG5484" s="3"/>
      <c r="BH5484" s="3"/>
      <c r="BI5484" s="3"/>
      <c r="BJ5484" s="3"/>
    </row>
    <row r="5485" customFormat="false" ht="15.75" hidden="false" customHeight="false" outlineLevel="0" collapsed="false">
      <c r="A5485" s="3" t="n">
        <v>5484</v>
      </c>
      <c r="B5485" s="3" t="s">
        <v>16064</v>
      </c>
      <c r="C5485" s="3" t="s">
        <v>16065</v>
      </c>
      <c r="D5485" s="3" t="n">
        <v>1</v>
      </c>
      <c r="E5485" s="3" t="n">
        <v>0.0716364</v>
      </c>
      <c r="F5485" s="3" t="n">
        <v>5</v>
      </c>
      <c r="G5485" s="3" t="n">
        <v>5</v>
      </c>
      <c r="H5485" s="3" t="n">
        <v>1</v>
      </c>
      <c r="I5485" s="3" t="n">
        <v>1</v>
      </c>
      <c r="J5485" s="3" t="n">
        <v>0</v>
      </c>
      <c r="K5485" s="3" t="n">
        <v>0</v>
      </c>
      <c r="L5485" s="3" t="n">
        <v>4</v>
      </c>
      <c r="M5485" s="3" t="n">
        <v>4</v>
      </c>
      <c r="N5485" s="3" t="n">
        <v>-1</v>
      </c>
      <c r="O5485" s="3" t="n">
        <v>-1</v>
      </c>
      <c r="P5485" s="3" t="n">
        <v>8.5</v>
      </c>
      <c r="Q5485" s="3" t="n">
        <v>24.2</v>
      </c>
      <c r="R5485" s="3" t="s">
        <v>16066</v>
      </c>
      <c r="S5485" s="4" t="n">
        <v>45747.1366087963</v>
      </c>
      <c r="T5485" s="3" t="s">
        <v>65</v>
      </c>
      <c r="U5485" s="3" t="s">
        <v>65</v>
      </c>
      <c r="V5485" s="3" t="n">
        <v>0</v>
      </c>
      <c r="W5485" s="3" t="n">
        <v>0</v>
      </c>
      <c r="X5485" s="3" t="n">
        <v>0</v>
      </c>
      <c r="Y5485" s="3" t="s">
        <v>30</v>
      </c>
      <c r="Z5485" s="3" t="s">
        <v>30</v>
      </c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  <c r="AZ5485" s="3"/>
      <c r="BA5485" s="3"/>
      <c r="BB5485" s="3"/>
      <c r="BC5485" s="3"/>
      <c r="BD5485" s="3"/>
      <c r="BE5485" s="3"/>
      <c r="BF5485" s="3"/>
      <c r="BG5485" s="3"/>
      <c r="BH5485" s="3"/>
      <c r="BI5485" s="3"/>
      <c r="BJ5485" s="3"/>
    </row>
    <row r="5486" customFormat="false" ht="15.75" hidden="false" customHeight="false" outlineLevel="0" collapsed="false">
      <c r="A5486" s="3" t="n">
        <v>5485</v>
      </c>
      <c r="B5486" s="3" t="s">
        <v>16067</v>
      </c>
      <c r="C5486" s="3" t="s">
        <v>16068</v>
      </c>
      <c r="D5486" s="3" t="n">
        <v>1</v>
      </c>
      <c r="E5486" s="3" t="n">
        <v>0.039082</v>
      </c>
      <c r="F5486" s="3" t="n">
        <v>3</v>
      </c>
      <c r="G5486" s="3" t="n">
        <v>3</v>
      </c>
      <c r="H5486" s="3" t="n">
        <v>1</v>
      </c>
      <c r="I5486" s="3" t="n">
        <v>1</v>
      </c>
      <c r="J5486" s="3" t="n">
        <v>0</v>
      </c>
      <c r="K5486" s="3" t="n">
        <v>0</v>
      </c>
      <c r="L5486" s="3" t="n">
        <v>2</v>
      </c>
      <c r="M5486" s="3" t="n">
        <v>2</v>
      </c>
      <c r="N5486" s="3" t="n">
        <v>-1</v>
      </c>
      <c r="O5486" s="3" t="n">
        <v>-1</v>
      </c>
      <c r="P5486" s="3" t="n">
        <v>8.5</v>
      </c>
      <c r="Q5486" s="3" t="n">
        <v>24.2</v>
      </c>
      <c r="R5486" s="3" t="s">
        <v>16066</v>
      </c>
      <c r="S5486" s="4" t="n">
        <v>45747.1366203704</v>
      </c>
      <c r="T5486" s="3" t="s">
        <v>65</v>
      </c>
      <c r="U5486" s="3" t="s">
        <v>65</v>
      </c>
      <c r="V5486" s="3" t="n">
        <v>0</v>
      </c>
      <c r="W5486" s="3" t="n">
        <v>0</v>
      </c>
      <c r="X5486" s="3" t="n">
        <v>0</v>
      </c>
      <c r="Y5486" s="3" t="s">
        <v>30</v>
      </c>
      <c r="Z5486" s="3" t="s">
        <v>30</v>
      </c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  <c r="AZ5486" s="3"/>
      <c r="BA5486" s="3"/>
      <c r="BB5486" s="3"/>
      <c r="BC5486" s="3"/>
      <c r="BD5486" s="3"/>
      <c r="BE5486" s="3"/>
      <c r="BF5486" s="3"/>
      <c r="BG5486" s="3"/>
      <c r="BH5486" s="3"/>
      <c r="BI5486" s="3"/>
      <c r="BJ5486" s="3"/>
    </row>
    <row r="5487" customFormat="false" ht="15.75" hidden="false" customHeight="false" outlineLevel="0" collapsed="false">
      <c r="A5487" s="3" t="n">
        <v>5486</v>
      </c>
      <c r="B5487" s="3" t="s">
        <v>16069</v>
      </c>
      <c r="C5487" s="3" t="s">
        <v>16070</v>
      </c>
      <c r="D5487" s="3" t="n">
        <v>1</v>
      </c>
      <c r="E5487" s="3" t="n">
        <v>0.0510436</v>
      </c>
      <c r="F5487" s="3" t="n">
        <v>3</v>
      </c>
      <c r="G5487" s="3" t="n">
        <v>3</v>
      </c>
      <c r="H5487" s="3" t="n">
        <v>1</v>
      </c>
      <c r="I5487" s="3" t="n">
        <v>1</v>
      </c>
      <c r="J5487" s="3" t="n">
        <v>0</v>
      </c>
      <c r="K5487" s="3" t="n">
        <v>0</v>
      </c>
      <c r="L5487" s="3" t="n">
        <v>2</v>
      </c>
      <c r="M5487" s="3" t="n">
        <v>2</v>
      </c>
      <c r="N5487" s="3" t="n">
        <v>-1</v>
      </c>
      <c r="O5487" s="3" t="n">
        <v>-1</v>
      </c>
      <c r="P5487" s="3" t="n">
        <v>8.5</v>
      </c>
      <c r="Q5487" s="3" t="n">
        <v>24.2</v>
      </c>
      <c r="R5487" s="3" t="s">
        <v>16066</v>
      </c>
      <c r="S5487" s="4" t="n">
        <v>45747.1366435185</v>
      </c>
      <c r="T5487" s="3" t="s">
        <v>65</v>
      </c>
      <c r="U5487" s="3" t="s">
        <v>65</v>
      </c>
      <c r="V5487" s="3" t="n">
        <v>0</v>
      </c>
      <c r="W5487" s="3" t="n">
        <v>0</v>
      </c>
      <c r="X5487" s="3" t="n">
        <v>0</v>
      </c>
      <c r="Y5487" s="3" t="s">
        <v>30</v>
      </c>
      <c r="Z5487" s="3" t="s">
        <v>30</v>
      </c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  <c r="AZ5487" s="3"/>
      <c r="BA5487" s="3"/>
      <c r="BB5487" s="3"/>
      <c r="BC5487" s="3"/>
      <c r="BD5487" s="3"/>
      <c r="BE5487" s="3"/>
      <c r="BF5487" s="3"/>
      <c r="BG5487" s="3"/>
      <c r="BH5487" s="3"/>
      <c r="BI5487" s="3"/>
      <c r="BJ5487" s="3"/>
    </row>
    <row r="5488" customFormat="false" ht="15.75" hidden="false" customHeight="false" outlineLevel="0" collapsed="false">
      <c r="A5488" s="3" t="n">
        <v>5487</v>
      </c>
      <c r="B5488" s="3" t="s">
        <v>16071</v>
      </c>
      <c r="C5488" s="3" t="s">
        <v>16072</v>
      </c>
      <c r="D5488" s="3" t="n">
        <v>1</v>
      </c>
      <c r="E5488" s="3" t="n">
        <v>0.0616869</v>
      </c>
      <c r="F5488" s="3" t="n">
        <v>2</v>
      </c>
      <c r="G5488" s="3" t="n">
        <v>2</v>
      </c>
      <c r="H5488" s="3" t="n">
        <v>8</v>
      </c>
      <c r="I5488" s="3" t="n">
        <v>8</v>
      </c>
      <c r="J5488" s="3" t="n">
        <v>0</v>
      </c>
      <c r="K5488" s="3" t="n">
        <v>0</v>
      </c>
      <c r="L5488" s="3" t="n">
        <v>1</v>
      </c>
      <c r="M5488" s="3" t="n">
        <v>1</v>
      </c>
      <c r="N5488" s="3" t="n">
        <v>-1</v>
      </c>
      <c r="O5488" s="3" t="n">
        <v>-1</v>
      </c>
      <c r="P5488" s="3" t="n">
        <v>8.5</v>
      </c>
      <c r="Q5488" s="3" t="n">
        <v>24.2</v>
      </c>
      <c r="R5488" s="3" t="s">
        <v>16066</v>
      </c>
      <c r="S5488" s="4" t="n">
        <v>45747.1366550926</v>
      </c>
      <c r="T5488" s="3" t="s">
        <v>65</v>
      </c>
      <c r="U5488" s="3" t="s">
        <v>65</v>
      </c>
      <c r="V5488" s="3" t="n">
        <v>0</v>
      </c>
      <c r="W5488" s="3" t="n">
        <v>0</v>
      </c>
      <c r="X5488" s="3" t="n">
        <v>0</v>
      </c>
      <c r="Y5488" s="3" t="s">
        <v>30</v>
      </c>
      <c r="Z5488" s="3" t="s">
        <v>30</v>
      </c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  <c r="AZ5488" s="3"/>
      <c r="BA5488" s="3"/>
      <c r="BB5488" s="3"/>
      <c r="BC5488" s="3"/>
      <c r="BD5488" s="3"/>
      <c r="BE5488" s="3"/>
      <c r="BF5488" s="3"/>
      <c r="BG5488" s="3"/>
      <c r="BH5488" s="3"/>
      <c r="BI5488" s="3"/>
      <c r="BJ5488" s="3"/>
    </row>
    <row r="5489" customFormat="false" ht="15.75" hidden="false" customHeight="false" outlineLevel="0" collapsed="false">
      <c r="A5489" s="3" t="n">
        <v>5488</v>
      </c>
      <c r="B5489" s="3" t="s">
        <v>16073</v>
      </c>
      <c r="C5489" s="3" t="s">
        <v>16074</v>
      </c>
      <c r="D5489" s="3" t="n">
        <v>1</v>
      </c>
      <c r="E5489" s="3" t="n">
        <v>0.2244027</v>
      </c>
      <c r="F5489" s="3" t="n">
        <v>22</v>
      </c>
      <c r="G5489" s="3" t="n">
        <v>22</v>
      </c>
      <c r="H5489" s="3" t="n">
        <v>7</v>
      </c>
      <c r="I5489" s="3" t="n">
        <v>7</v>
      </c>
      <c r="J5489" s="3" t="n">
        <v>18</v>
      </c>
      <c r="K5489" s="3" t="n">
        <v>18</v>
      </c>
      <c r="L5489" s="3" t="n">
        <v>6</v>
      </c>
      <c r="M5489" s="3" t="n">
        <v>6</v>
      </c>
      <c r="N5489" s="3" t="n">
        <v>-1</v>
      </c>
      <c r="O5489" s="3" t="n">
        <v>-1</v>
      </c>
      <c r="P5489" s="3" t="n">
        <v>8.5</v>
      </c>
      <c r="Q5489" s="3" t="n">
        <v>24.2</v>
      </c>
      <c r="R5489" s="3" t="s">
        <v>16066</v>
      </c>
      <c r="S5489" s="4" t="n">
        <v>45747.1366782407</v>
      </c>
      <c r="T5489" s="3" t="s">
        <v>65</v>
      </c>
      <c r="U5489" s="3" t="s">
        <v>65</v>
      </c>
      <c r="V5489" s="3" t="n">
        <v>0</v>
      </c>
      <c r="W5489" s="3" t="n">
        <v>0</v>
      </c>
      <c r="X5489" s="3" t="n">
        <v>0</v>
      </c>
      <c r="Y5489" s="3" t="s">
        <v>30</v>
      </c>
      <c r="Z5489" s="3" t="s">
        <v>30</v>
      </c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  <c r="AY5489" s="3"/>
      <c r="AZ5489" s="3"/>
      <c r="BA5489" s="3"/>
      <c r="BB5489" s="3"/>
      <c r="BC5489" s="3"/>
      <c r="BD5489" s="3"/>
      <c r="BE5489" s="3"/>
      <c r="BF5489" s="3"/>
      <c r="BG5489" s="3"/>
      <c r="BH5489" s="3"/>
      <c r="BI5489" s="3"/>
      <c r="BJ5489" s="3"/>
    </row>
    <row r="5490" customFormat="false" ht="15.75" hidden="false" customHeight="false" outlineLevel="0" collapsed="false">
      <c r="A5490" s="3" t="n">
        <v>5489</v>
      </c>
      <c r="B5490" s="3" t="s">
        <v>16075</v>
      </c>
      <c r="C5490" s="3" t="s">
        <v>16076</v>
      </c>
      <c r="D5490" s="3" t="n">
        <v>1</v>
      </c>
      <c r="E5490" s="3" t="n">
        <v>0.1107492</v>
      </c>
      <c r="F5490" s="3" t="n">
        <v>7</v>
      </c>
      <c r="G5490" s="3" t="n">
        <v>7</v>
      </c>
      <c r="H5490" s="3" t="n">
        <v>5</v>
      </c>
      <c r="I5490" s="3" t="n">
        <v>5</v>
      </c>
      <c r="J5490" s="3" t="n">
        <v>4</v>
      </c>
      <c r="K5490" s="3" t="n">
        <v>4</v>
      </c>
      <c r="L5490" s="3" t="n">
        <v>2</v>
      </c>
      <c r="M5490" s="3" t="n">
        <v>2</v>
      </c>
      <c r="N5490" s="3" t="n">
        <v>-1</v>
      </c>
      <c r="O5490" s="3" t="n">
        <v>-1</v>
      </c>
      <c r="P5490" s="3" t="n">
        <v>8.5</v>
      </c>
      <c r="Q5490" s="3" t="n">
        <v>24.2</v>
      </c>
      <c r="R5490" s="3" t="s">
        <v>16066</v>
      </c>
      <c r="S5490" s="4" t="n">
        <v>45747.1367013889</v>
      </c>
      <c r="T5490" s="3" t="s">
        <v>65</v>
      </c>
      <c r="U5490" s="3" t="s">
        <v>65</v>
      </c>
      <c r="V5490" s="3" t="n">
        <v>0</v>
      </c>
      <c r="W5490" s="3" t="n">
        <v>0</v>
      </c>
      <c r="X5490" s="3" t="n">
        <v>0</v>
      </c>
      <c r="Y5490" s="3" t="s">
        <v>30</v>
      </c>
      <c r="Z5490" s="3" t="s">
        <v>30</v>
      </c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  <c r="AY5490" s="3"/>
      <c r="AZ5490" s="3"/>
      <c r="BA5490" s="3"/>
      <c r="BB5490" s="3"/>
      <c r="BC5490" s="3"/>
      <c r="BD5490" s="3"/>
      <c r="BE5490" s="3"/>
      <c r="BF5490" s="3"/>
      <c r="BG5490" s="3"/>
      <c r="BH5490" s="3"/>
      <c r="BI5490" s="3"/>
      <c r="BJ5490" s="3"/>
    </row>
    <row r="5491" customFormat="false" ht="15.75" hidden="false" customHeight="false" outlineLevel="0" collapsed="false">
      <c r="A5491" s="3" t="n">
        <v>5490</v>
      </c>
      <c r="B5491" s="3" t="s">
        <v>16077</v>
      </c>
      <c r="C5491" s="3" t="s">
        <v>16078</v>
      </c>
      <c r="D5491" s="3" t="n">
        <v>1</v>
      </c>
      <c r="E5491" s="3" t="n">
        <v>0.1748255</v>
      </c>
      <c r="F5491" s="3" t="n">
        <v>22</v>
      </c>
      <c r="G5491" s="3" t="n">
        <v>22</v>
      </c>
      <c r="H5491" s="3" t="n">
        <v>7</v>
      </c>
      <c r="I5491" s="3" t="n">
        <v>7</v>
      </c>
      <c r="J5491" s="3" t="n">
        <v>18</v>
      </c>
      <c r="K5491" s="3" t="n">
        <v>18</v>
      </c>
      <c r="L5491" s="3" t="n">
        <v>6</v>
      </c>
      <c r="M5491" s="3" t="n">
        <v>6</v>
      </c>
      <c r="N5491" s="3" t="n">
        <v>-1</v>
      </c>
      <c r="O5491" s="3" t="n">
        <v>-1</v>
      </c>
      <c r="P5491" s="3" t="n">
        <v>8.5</v>
      </c>
      <c r="Q5491" s="3" t="n">
        <v>24.2</v>
      </c>
      <c r="R5491" s="3" t="s">
        <v>16066</v>
      </c>
      <c r="S5491" s="4" t="n">
        <v>45747.136724537</v>
      </c>
      <c r="T5491" s="3" t="s">
        <v>65</v>
      </c>
      <c r="U5491" s="3" t="s">
        <v>65</v>
      </c>
      <c r="V5491" s="3" t="n">
        <v>0</v>
      </c>
      <c r="W5491" s="3" t="n">
        <v>0</v>
      </c>
      <c r="X5491" s="3" t="n">
        <v>0</v>
      </c>
      <c r="Y5491" s="3" t="s">
        <v>30</v>
      </c>
      <c r="Z5491" s="3" t="s">
        <v>30</v>
      </c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  <c r="AY5491" s="3"/>
      <c r="AZ5491" s="3"/>
      <c r="BA5491" s="3"/>
      <c r="BB5491" s="3"/>
      <c r="BC5491" s="3"/>
      <c r="BD5491" s="3"/>
      <c r="BE5491" s="3"/>
      <c r="BF5491" s="3"/>
      <c r="BG5491" s="3"/>
      <c r="BH5491" s="3"/>
      <c r="BI5491" s="3"/>
      <c r="BJ5491" s="3"/>
    </row>
    <row r="5492" customFormat="false" ht="15.75" hidden="false" customHeight="false" outlineLevel="0" collapsed="false">
      <c r="A5492" s="3" t="n">
        <v>5491</v>
      </c>
      <c r="B5492" s="3" t="s">
        <v>16079</v>
      </c>
      <c r="C5492" s="3" t="s">
        <v>16080</v>
      </c>
      <c r="D5492" s="3" t="n">
        <v>1</v>
      </c>
      <c r="E5492" s="3" t="n">
        <v>0.1456503</v>
      </c>
      <c r="F5492" s="3" t="n">
        <v>17</v>
      </c>
      <c r="G5492" s="3" t="n">
        <v>17</v>
      </c>
      <c r="H5492" s="3" t="n">
        <v>6</v>
      </c>
      <c r="I5492" s="3" t="n">
        <v>6</v>
      </c>
      <c r="J5492" s="3" t="n">
        <v>13</v>
      </c>
      <c r="K5492" s="3" t="n">
        <v>13</v>
      </c>
      <c r="L5492" s="3" t="n">
        <v>5</v>
      </c>
      <c r="M5492" s="3" t="n">
        <v>5</v>
      </c>
      <c r="N5492" s="3" t="n">
        <v>-1</v>
      </c>
      <c r="O5492" s="3" t="n">
        <v>-1</v>
      </c>
      <c r="P5492" s="3" t="n">
        <v>8.5</v>
      </c>
      <c r="Q5492" s="3" t="n">
        <v>24.2</v>
      </c>
      <c r="R5492" s="3" t="s">
        <v>16066</v>
      </c>
      <c r="S5492" s="4" t="n">
        <v>45747.1367476852</v>
      </c>
      <c r="T5492" s="3" t="s">
        <v>65</v>
      </c>
      <c r="U5492" s="3" t="s">
        <v>65</v>
      </c>
      <c r="V5492" s="3" t="n">
        <v>0</v>
      </c>
      <c r="W5492" s="3" t="n">
        <v>0</v>
      </c>
      <c r="X5492" s="3" t="n">
        <v>0</v>
      </c>
      <c r="Y5492" s="3" t="s">
        <v>30</v>
      </c>
      <c r="Z5492" s="3" t="s">
        <v>30</v>
      </c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  <c r="AZ5492" s="3"/>
      <c r="BA5492" s="3"/>
      <c r="BB5492" s="3"/>
      <c r="BC5492" s="3"/>
      <c r="BD5492" s="3"/>
      <c r="BE5492" s="3"/>
      <c r="BF5492" s="3"/>
      <c r="BG5492" s="3"/>
      <c r="BH5492" s="3"/>
      <c r="BI5492" s="3"/>
      <c r="BJ5492" s="3"/>
    </row>
    <row r="5493" customFormat="false" ht="15.75" hidden="false" customHeight="false" outlineLevel="0" collapsed="false">
      <c r="A5493" s="3" t="n">
        <v>5492</v>
      </c>
      <c r="B5493" s="3" t="s">
        <v>16081</v>
      </c>
      <c r="C5493" s="3" t="s">
        <v>16082</v>
      </c>
      <c r="D5493" s="3" t="n">
        <v>1</v>
      </c>
      <c r="E5493" s="3" t="n">
        <v>0.1693962</v>
      </c>
      <c r="F5493" s="3" t="n">
        <v>22</v>
      </c>
      <c r="G5493" s="3" t="n">
        <v>22</v>
      </c>
      <c r="H5493" s="3" t="n">
        <v>7</v>
      </c>
      <c r="I5493" s="3" t="n">
        <v>7</v>
      </c>
      <c r="J5493" s="3" t="n">
        <v>18</v>
      </c>
      <c r="K5493" s="3" t="n">
        <v>18</v>
      </c>
      <c r="L5493" s="3" t="n">
        <v>6</v>
      </c>
      <c r="M5493" s="3" t="n">
        <v>6</v>
      </c>
      <c r="N5493" s="3" t="n">
        <v>-1</v>
      </c>
      <c r="O5493" s="3" t="n">
        <v>-1</v>
      </c>
      <c r="P5493" s="3" t="n">
        <v>8.5</v>
      </c>
      <c r="Q5493" s="3" t="n">
        <v>24.2</v>
      </c>
      <c r="R5493" s="3" t="s">
        <v>16066</v>
      </c>
      <c r="S5493" s="4" t="n">
        <v>45747.1367592593</v>
      </c>
      <c r="T5493" s="3" t="s">
        <v>65</v>
      </c>
      <c r="U5493" s="3" t="s">
        <v>65</v>
      </c>
      <c r="V5493" s="3" t="n">
        <v>0</v>
      </c>
      <c r="W5493" s="3" t="n">
        <v>0</v>
      </c>
      <c r="X5493" s="3" t="n">
        <v>0</v>
      </c>
      <c r="Y5493" s="3" t="s">
        <v>30</v>
      </c>
      <c r="Z5493" s="3" t="s">
        <v>30</v>
      </c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  <c r="AZ5493" s="3"/>
      <c r="BA5493" s="3"/>
      <c r="BB5493" s="3"/>
      <c r="BC5493" s="3"/>
      <c r="BD5493" s="3"/>
      <c r="BE5493" s="3"/>
      <c r="BF5493" s="3"/>
      <c r="BG5493" s="3"/>
      <c r="BH5493" s="3"/>
      <c r="BI5493" s="3"/>
      <c r="BJ5493" s="3"/>
    </row>
    <row r="5494" customFormat="false" ht="15.75" hidden="false" customHeight="false" outlineLevel="0" collapsed="false">
      <c r="A5494" s="3" t="n">
        <v>5493</v>
      </c>
      <c r="B5494" s="3" t="s">
        <v>16083</v>
      </c>
      <c r="C5494" s="3" t="s">
        <v>16084</v>
      </c>
      <c r="D5494" s="3" t="n">
        <v>1</v>
      </c>
      <c r="E5494" s="3" t="n">
        <v>0.1683018</v>
      </c>
      <c r="F5494" s="3" t="n">
        <v>17</v>
      </c>
      <c r="G5494" s="3" t="n">
        <v>17</v>
      </c>
      <c r="H5494" s="3" t="n">
        <v>6</v>
      </c>
      <c r="I5494" s="3" t="n">
        <v>6</v>
      </c>
      <c r="J5494" s="3" t="n">
        <v>13</v>
      </c>
      <c r="K5494" s="3" t="n">
        <v>13</v>
      </c>
      <c r="L5494" s="3" t="n">
        <v>5</v>
      </c>
      <c r="M5494" s="3" t="n">
        <v>5</v>
      </c>
      <c r="N5494" s="3" t="n">
        <v>-1</v>
      </c>
      <c r="O5494" s="3" t="n">
        <v>-1</v>
      </c>
      <c r="P5494" s="3" t="n">
        <v>8.5</v>
      </c>
      <c r="Q5494" s="3" t="n">
        <v>24.2</v>
      </c>
      <c r="R5494" s="3" t="s">
        <v>16066</v>
      </c>
      <c r="S5494" s="4" t="n">
        <v>45747.1367824074</v>
      </c>
      <c r="T5494" s="3" t="s">
        <v>65</v>
      </c>
      <c r="U5494" s="3" t="s">
        <v>65</v>
      </c>
      <c r="V5494" s="3" t="n">
        <v>0</v>
      </c>
      <c r="W5494" s="3" t="n">
        <v>0</v>
      </c>
      <c r="X5494" s="3" t="n">
        <v>0</v>
      </c>
      <c r="Y5494" s="3" t="s">
        <v>30</v>
      </c>
      <c r="Z5494" s="3" t="s">
        <v>30</v>
      </c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  <c r="AZ5494" s="3"/>
      <c r="BA5494" s="3"/>
      <c r="BB5494" s="3"/>
      <c r="BC5494" s="3"/>
      <c r="BD5494" s="3"/>
      <c r="BE5494" s="3"/>
      <c r="BF5494" s="3"/>
      <c r="BG5494" s="3"/>
      <c r="BH5494" s="3"/>
      <c r="BI5494" s="3"/>
      <c r="BJ5494" s="3"/>
    </row>
    <row r="5495" customFormat="false" ht="15.75" hidden="false" customHeight="false" outlineLevel="0" collapsed="false">
      <c r="A5495" s="3" t="n">
        <v>5494</v>
      </c>
      <c r="B5495" s="3" t="s">
        <v>16085</v>
      </c>
      <c r="C5495" s="3" t="s">
        <v>16086</v>
      </c>
      <c r="D5495" s="3" t="n">
        <v>1</v>
      </c>
      <c r="E5495" s="3" t="n">
        <v>0.1196185</v>
      </c>
      <c r="F5495" s="3" t="n">
        <v>17</v>
      </c>
      <c r="G5495" s="3" t="n">
        <v>17</v>
      </c>
      <c r="H5495" s="3" t="n">
        <v>6</v>
      </c>
      <c r="I5495" s="3" t="n">
        <v>6</v>
      </c>
      <c r="J5495" s="3" t="n">
        <v>13</v>
      </c>
      <c r="K5495" s="3" t="n">
        <v>13</v>
      </c>
      <c r="L5495" s="3" t="n">
        <v>5</v>
      </c>
      <c r="M5495" s="3" t="n">
        <v>5</v>
      </c>
      <c r="N5495" s="3" t="n">
        <v>-1</v>
      </c>
      <c r="O5495" s="3" t="n">
        <v>-1</v>
      </c>
      <c r="P5495" s="3" t="n">
        <v>8.5</v>
      </c>
      <c r="Q5495" s="3" t="n">
        <v>24.2</v>
      </c>
      <c r="R5495" s="3" t="s">
        <v>16066</v>
      </c>
      <c r="S5495" s="4" t="n">
        <v>45747.1368055556</v>
      </c>
      <c r="T5495" s="3" t="s">
        <v>65</v>
      </c>
      <c r="U5495" s="3" t="s">
        <v>65</v>
      </c>
      <c r="V5495" s="3" t="n">
        <v>0</v>
      </c>
      <c r="W5495" s="3" t="n">
        <v>0</v>
      </c>
      <c r="X5495" s="3" t="n">
        <v>0</v>
      </c>
      <c r="Y5495" s="3" t="s">
        <v>30</v>
      </c>
      <c r="Z5495" s="3" t="s">
        <v>30</v>
      </c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  <c r="AY5495" s="3"/>
      <c r="AZ5495" s="3"/>
      <c r="BA5495" s="3"/>
      <c r="BB5495" s="3"/>
      <c r="BC5495" s="3"/>
      <c r="BD5495" s="3"/>
      <c r="BE5495" s="3"/>
      <c r="BF5495" s="3"/>
      <c r="BG5495" s="3"/>
      <c r="BH5495" s="3"/>
      <c r="BI5495" s="3"/>
      <c r="BJ5495" s="3"/>
    </row>
    <row r="5496" customFormat="false" ht="15.75" hidden="false" customHeight="false" outlineLevel="0" collapsed="false">
      <c r="A5496" s="3" t="n">
        <v>5495</v>
      </c>
      <c r="B5496" s="3" t="s">
        <v>16087</v>
      </c>
      <c r="C5496" s="3" t="s">
        <v>16088</v>
      </c>
      <c r="D5496" s="3" t="n">
        <v>1</v>
      </c>
      <c r="E5496" s="3" t="n">
        <v>0.172365</v>
      </c>
      <c r="F5496" s="3" t="n">
        <v>17</v>
      </c>
      <c r="G5496" s="3" t="n">
        <v>17</v>
      </c>
      <c r="H5496" s="3" t="n">
        <v>6</v>
      </c>
      <c r="I5496" s="3" t="n">
        <v>6</v>
      </c>
      <c r="J5496" s="3" t="n">
        <v>13</v>
      </c>
      <c r="K5496" s="3" t="n">
        <v>13</v>
      </c>
      <c r="L5496" s="3" t="n">
        <v>5</v>
      </c>
      <c r="M5496" s="3" t="n">
        <v>5</v>
      </c>
      <c r="N5496" s="3" t="n">
        <v>-1</v>
      </c>
      <c r="O5496" s="3" t="n">
        <v>-1</v>
      </c>
      <c r="P5496" s="3" t="n">
        <v>8.5</v>
      </c>
      <c r="Q5496" s="3" t="n">
        <v>24.2</v>
      </c>
      <c r="R5496" s="3" t="s">
        <v>16066</v>
      </c>
      <c r="S5496" s="4" t="n">
        <v>45747.1368287037</v>
      </c>
      <c r="T5496" s="3" t="s">
        <v>65</v>
      </c>
      <c r="U5496" s="3" t="s">
        <v>65</v>
      </c>
      <c r="V5496" s="3" t="n">
        <v>0</v>
      </c>
      <c r="W5496" s="3" t="n">
        <v>0</v>
      </c>
      <c r="X5496" s="3" t="n">
        <v>0</v>
      </c>
      <c r="Y5496" s="3" t="s">
        <v>30</v>
      </c>
      <c r="Z5496" s="3" t="s">
        <v>30</v>
      </c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  <c r="AZ5496" s="3"/>
      <c r="BA5496" s="3"/>
      <c r="BB5496" s="3"/>
      <c r="BC5496" s="3"/>
      <c r="BD5496" s="3"/>
      <c r="BE5496" s="3"/>
      <c r="BF5496" s="3"/>
      <c r="BG5496" s="3"/>
      <c r="BH5496" s="3"/>
      <c r="BI5496" s="3"/>
      <c r="BJ5496" s="3"/>
    </row>
    <row r="5497" customFormat="false" ht="15.75" hidden="false" customHeight="false" outlineLevel="0" collapsed="false">
      <c r="A5497" s="3" t="n">
        <v>5496</v>
      </c>
      <c r="B5497" s="3" t="s">
        <v>16089</v>
      </c>
      <c r="C5497" s="3" t="s">
        <v>16090</v>
      </c>
      <c r="D5497" s="3" t="n">
        <v>1</v>
      </c>
      <c r="E5497" s="3" t="n">
        <v>0.3825227</v>
      </c>
      <c r="F5497" s="3" t="n">
        <v>22</v>
      </c>
      <c r="G5497" s="3" t="n">
        <v>22</v>
      </c>
      <c r="H5497" s="3" t="n">
        <v>7</v>
      </c>
      <c r="I5497" s="3" t="n">
        <v>7</v>
      </c>
      <c r="J5497" s="3" t="n">
        <v>18</v>
      </c>
      <c r="K5497" s="3" t="n">
        <v>18</v>
      </c>
      <c r="L5497" s="3" t="n">
        <v>6</v>
      </c>
      <c r="M5497" s="3" t="n">
        <v>6</v>
      </c>
      <c r="N5497" s="3" t="n">
        <v>-1</v>
      </c>
      <c r="O5497" s="3" t="n">
        <v>-1</v>
      </c>
      <c r="P5497" s="3" t="n">
        <v>8.5</v>
      </c>
      <c r="Q5497" s="3" t="n">
        <v>24.2</v>
      </c>
      <c r="R5497" s="3" t="s">
        <v>16066</v>
      </c>
      <c r="S5497" s="4" t="n">
        <v>45747.1368518519</v>
      </c>
      <c r="T5497" s="3" t="s">
        <v>65</v>
      </c>
      <c r="U5497" s="3" t="s">
        <v>65</v>
      </c>
      <c r="V5497" s="3" t="n">
        <v>0</v>
      </c>
      <c r="W5497" s="3" t="n">
        <v>0</v>
      </c>
      <c r="X5497" s="3" t="n">
        <v>0</v>
      </c>
      <c r="Y5497" s="3" t="s">
        <v>30</v>
      </c>
      <c r="Z5497" s="3" t="s">
        <v>30</v>
      </c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  <c r="AZ5497" s="3"/>
      <c r="BA5497" s="3"/>
      <c r="BB5497" s="3"/>
      <c r="BC5497" s="3"/>
      <c r="BD5497" s="3"/>
      <c r="BE5497" s="3"/>
      <c r="BF5497" s="3"/>
      <c r="BG5497" s="3"/>
      <c r="BH5497" s="3"/>
      <c r="BI5497" s="3"/>
      <c r="BJ5497" s="3"/>
    </row>
    <row r="5498" customFormat="false" ht="15.75" hidden="false" customHeight="false" outlineLevel="0" collapsed="false">
      <c r="A5498" s="3" t="n">
        <v>5497</v>
      </c>
      <c r="B5498" s="3" t="s">
        <v>16091</v>
      </c>
      <c r="C5498" s="3" t="s">
        <v>16092</v>
      </c>
      <c r="D5498" s="3" t="n">
        <v>1</v>
      </c>
      <c r="E5498" s="3" t="n">
        <v>0.1564881</v>
      </c>
      <c r="F5498" s="3" t="n">
        <v>21</v>
      </c>
      <c r="G5498" s="3" t="n">
        <v>21</v>
      </c>
      <c r="H5498" s="3" t="n">
        <v>7</v>
      </c>
      <c r="I5498" s="3" t="n">
        <v>7</v>
      </c>
      <c r="J5498" s="3" t="n">
        <v>18</v>
      </c>
      <c r="K5498" s="3" t="n">
        <v>18</v>
      </c>
      <c r="L5498" s="3" t="n">
        <v>5</v>
      </c>
      <c r="M5498" s="3" t="n">
        <v>5</v>
      </c>
      <c r="N5498" s="3" t="n">
        <v>-1</v>
      </c>
      <c r="O5498" s="3" t="n">
        <v>-1</v>
      </c>
      <c r="P5498" s="3" t="n">
        <v>8.5</v>
      </c>
      <c r="Q5498" s="3" t="n">
        <v>24.2</v>
      </c>
      <c r="R5498" s="3" t="s">
        <v>16093</v>
      </c>
      <c r="S5498" s="4" t="n">
        <v>45747.136875</v>
      </c>
      <c r="T5498" s="3" t="s">
        <v>65</v>
      </c>
      <c r="U5498" s="3" t="s">
        <v>65</v>
      </c>
      <c r="V5498" s="3" t="n">
        <v>0</v>
      </c>
      <c r="W5498" s="3" t="n">
        <v>0</v>
      </c>
      <c r="X5498" s="3" t="n">
        <v>0</v>
      </c>
      <c r="Y5498" s="3" t="s">
        <v>30</v>
      </c>
      <c r="Z5498" s="3" t="s">
        <v>30</v>
      </c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  <c r="AZ5498" s="3"/>
      <c r="BA5498" s="3"/>
      <c r="BB5498" s="3"/>
      <c r="BC5498" s="3"/>
      <c r="BD5498" s="3"/>
      <c r="BE5498" s="3"/>
      <c r="BF5498" s="3"/>
      <c r="BG5498" s="3"/>
      <c r="BH5498" s="3"/>
      <c r="BI5498" s="3"/>
      <c r="BJ5498" s="3"/>
    </row>
    <row r="5499" customFormat="false" ht="15.75" hidden="false" customHeight="false" outlineLevel="0" collapsed="false">
      <c r="A5499" s="3" t="n">
        <v>5498</v>
      </c>
      <c r="B5499" s="3" t="s">
        <v>16094</v>
      </c>
      <c r="C5499" s="3" t="s">
        <v>16095</v>
      </c>
      <c r="D5499" s="3" t="n">
        <v>1</v>
      </c>
      <c r="E5499" s="3" t="n">
        <v>0.1081774</v>
      </c>
      <c r="F5499" s="3" t="n">
        <v>11</v>
      </c>
      <c r="G5499" s="3" t="n">
        <v>11</v>
      </c>
      <c r="H5499" s="3" t="n">
        <v>5</v>
      </c>
      <c r="I5499" s="3" t="n">
        <v>5</v>
      </c>
      <c r="J5499" s="3" t="n">
        <v>8</v>
      </c>
      <c r="K5499" s="3" t="n">
        <v>8</v>
      </c>
      <c r="L5499" s="3" t="n">
        <v>3</v>
      </c>
      <c r="M5499" s="3" t="n">
        <v>3</v>
      </c>
      <c r="N5499" s="3" t="n">
        <v>-1</v>
      </c>
      <c r="O5499" s="3" t="n">
        <v>-1</v>
      </c>
      <c r="P5499" s="3" t="n">
        <v>8.5</v>
      </c>
      <c r="Q5499" s="3" t="n">
        <v>24.2</v>
      </c>
      <c r="R5499" s="3" t="s">
        <v>16093</v>
      </c>
      <c r="S5499" s="4" t="n">
        <v>45747.1368981482</v>
      </c>
      <c r="T5499" s="3" t="s">
        <v>65</v>
      </c>
      <c r="U5499" s="3" t="s">
        <v>65</v>
      </c>
      <c r="V5499" s="3" t="n">
        <v>0</v>
      </c>
      <c r="W5499" s="3" t="n">
        <v>0</v>
      </c>
      <c r="X5499" s="3" t="n">
        <v>0</v>
      </c>
      <c r="Y5499" s="3" t="s">
        <v>30</v>
      </c>
      <c r="Z5499" s="3" t="s">
        <v>30</v>
      </c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  <c r="AY5499" s="3"/>
      <c r="AZ5499" s="3"/>
      <c r="BA5499" s="3"/>
      <c r="BB5499" s="3"/>
      <c r="BC5499" s="3"/>
      <c r="BD5499" s="3"/>
      <c r="BE5499" s="3"/>
      <c r="BF5499" s="3"/>
      <c r="BG5499" s="3"/>
      <c r="BH5499" s="3"/>
      <c r="BI5499" s="3"/>
      <c r="BJ5499" s="3"/>
    </row>
    <row r="5500" customFormat="false" ht="15.75" hidden="false" customHeight="false" outlineLevel="0" collapsed="false">
      <c r="A5500" s="3" t="n">
        <v>5499</v>
      </c>
      <c r="B5500" s="3" t="s">
        <v>16096</v>
      </c>
      <c r="C5500" s="3" t="s">
        <v>16097</v>
      </c>
      <c r="D5500" s="3" t="n">
        <v>1</v>
      </c>
      <c r="E5500" s="3" t="n">
        <v>0.1926875</v>
      </c>
      <c r="F5500" s="3" t="n">
        <v>21</v>
      </c>
      <c r="G5500" s="3" t="n">
        <v>21</v>
      </c>
      <c r="H5500" s="3" t="n">
        <v>7</v>
      </c>
      <c r="I5500" s="3" t="n">
        <v>7</v>
      </c>
      <c r="J5500" s="3" t="n">
        <v>18</v>
      </c>
      <c r="K5500" s="3" t="n">
        <v>18</v>
      </c>
      <c r="L5500" s="3" t="n">
        <v>5</v>
      </c>
      <c r="M5500" s="3" t="n">
        <v>5</v>
      </c>
      <c r="N5500" s="3" t="n">
        <v>-1</v>
      </c>
      <c r="O5500" s="3" t="n">
        <v>-1</v>
      </c>
      <c r="P5500" s="3" t="n">
        <v>8.5</v>
      </c>
      <c r="Q5500" s="3" t="n">
        <v>24.2</v>
      </c>
      <c r="R5500" s="3" t="s">
        <v>16093</v>
      </c>
      <c r="S5500" s="4" t="n">
        <v>45747.1369212963</v>
      </c>
      <c r="T5500" s="3" t="s">
        <v>65</v>
      </c>
      <c r="U5500" s="3" t="s">
        <v>65</v>
      </c>
      <c r="V5500" s="3" t="n">
        <v>0</v>
      </c>
      <c r="W5500" s="3" t="n">
        <v>0</v>
      </c>
      <c r="X5500" s="3" t="n">
        <v>0</v>
      </c>
      <c r="Y5500" s="3" t="s">
        <v>30</v>
      </c>
      <c r="Z5500" s="3" t="s">
        <v>30</v>
      </c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  <c r="AZ5500" s="3"/>
      <c r="BA5500" s="3"/>
      <c r="BB5500" s="3"/>
      <c r="BC5500" s="3"/>
      <c r="BD5500" s="3"/>
      <c r="BE5500" s="3"/>
      <c r="BF5500" s="3"/>
      <c r="BG5500" s="3"/>
      <c r="BH5500" s="3"/>
      <c r="BI5500" s="3"/>
      <c r="BJ5500" s="3"/>
    </row>
    <row r="5501" customFormat="false" ht="15.75" hidden="false" customHeight="false" outlineLevel="0" collapsed="false">
      <c r="A5501" s="3" t="n">
        <v>5500</v>
      </c>
      <c r="B5501" s="3" t="s">
        <v>16098</v>
      </c>
      <c r="C5501" s="3" t="s">
        <v>16099</v>
      </c>
      <c r="D5501" s="3" t="n">
        <v>1</v>
      </c>
      <c r="E5501" s="3" t="n">
        <v>0.1743644</v>
      </c>
      <c r="F5501" s="3" t="n">
        <v>7</v>
      </c>
      <c r="G5501" s="3" t="n">
        <v>7</v>
      </c>
      <c r="H5501" s="3" t="n">
        <v>5</v>
      </c>
      <c r="I5501" s="3" t="n">
        <v>5</v>
      </c>
      <c r="J5501" s="3" t="n">
        <v>4</v>
      </c>
      <c r="K5501" s="3" t="n">
        <v>4</v>
      </c>
      <c r="L5501" s="3" t="n">
        <v>1</v>
      </c>
      <c r="M5501" s="3" t="n">
        <v>1</v>
      </c>
      <c r="N5501" s="3" t="n">
        <v>-1</v>
      </c>
      <c r="O5501" s="3" t="n">
        <v>-1</v>
      </c>
      <c r="P5501" s="3" t="n">
        <v>8.5</v>
      </c>
      <c r="Q5501" s="3" t="n">
        <v>24.2</v>
      </c>
      <c r="R5501" s="3" t="s">
        <v>16093</v>
      </c>
      <c r="S5501" s="4" t="n">
        <v>45747.1369444444</v>
      </c>
      <c r="T5501" s="3" t="s">
        <v>65</v>
      </c>
      <c r="U5501" s="3" t="s">
        <v>65</v>
      </c>
      <c r="V5501" s="3" t="n">
        <v>0</v>
      </c>
      <c r="W5501" s="3" t="n">
        <v>0</v>
      </c>
      <c r="X5501" s="3" t="n">
        <v>0</v>
      </c>
      <c r="Y5501" s="3" t="s">
        <v>30</v>
      </c>
      <c r="Z5501" s="3" t="s">
        <v>30</v>
      </c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  <c r="AZ5501" s="3"/>
      <c r="BA5501" s="3"/>
      <c r="BB5501" s="3"/>
      <c r="BC5501" s="3"/>
      <c r="BD5501" s="3"/>
      <c r="BE5501" s="3"/>
      <c r="BF5501" s="3"/>
      <c r="BG5501" s="3"/>
      <c r="BH5501" s="3"/>
      <c r="BI5501" s="3"/>
      <c r="BJ5501" s="3"/>
    </row>
    <row r="5502" customFormat="false" ht="15.75" hidden="false" customHeight="false" outlineLevel="0" collapsed="false">
      <c r="A5502" s="3" t="n">
        <v>5501</v>
      </c>
      <c r="B5502" s="3" t="s">
        <v>16100</v>
      </c>
      <c r="C5502" s="3" t="s">
        <v>16101</v>
      </c>
      <c r="D5502" s="3" t="n">
        <v>1</v>
      </c>
      <c r="E5502" s="3" t="n">
        <v>0.0807876</v>
      </c>
      <c r="F5502" s="3" t="n">
        <v>4</v>
      </c>
      <c r="G5502" s="3" t="n">
        <v>4</v>
      </c>
      <c r="H5502" s="3" t="n">
        <v>3</v>
      </c>
      <c r="I5502" s="3" t="n">
        <v>3</v>
      </c>
      <c r="J5502" s="3" t="n">
        <v>1</v>
      </c>
      <c r="K5502" s="3" t="n">
        <v>1</v>
      </c>
      <c r="L5502" s="3" t="n">
        <v>1</v>
      </c>
      <c r="M5502" s="3" t="n">
        <v>1</v>
      </c>
      <c r="N5502" s="3" t="n">
        <v>-1</v>
      </c>
      <c r="O5502" s="3" t="n">
        <v>-1</v>
      </c>
      <c r="P5502" s="3" t="n">
        <v>8.5</v>
      </c>
      <c r="Q5502" s="3" t="n">
        <v>24.2</v>
      </c>
      <c r="R5502" s="3" t="s">
        <v>16093</v>
      </c>
      <c r="S5502" s="4" t="n">
        <v>45747.1369560185</v>
      </c>
      <c r="T5502" s="3" t="s">
        <v>65</v>
      </c>
      <c r="U5502" s="3" t="s">
        <v>65</v>
      </c>
      <c r="V5502" s="3" t="n">
        <v>0</v>
      </c>
      <c r="W5502" s="3" t="n">
        <v>0</v>
      </c>
      <c r="X5502" s="3" t="n">
        <v>0</v>
      </c>
      <c r="Y5502" s="3" t="s">
        <v>30</v>
      </c>
      <c r="Z5502" s="3" t="s">
        <v>30</v>
      </c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  <c r="AZ5502" s="3"/>
      <c r="BA5502" s="3"/>
      <c r="BB5502" s="3"/>
      <c r="BC5502" s="3"/>
      <c r="BD5502" s="3"/>
      <c r="BE5502" s="3"/>
      <c r="BF5502" s="3"/>
      <c r="BG5502" s="3"/>
      <c r="BH5502" s="3"/>
      <c r="BI5502" s="3"/>
      <c r="BJ5502" s="3"/>
    </row>
    <row r="5503" customFormat="false" ht="15.75" hidden="false" customHeight="false" outlineLevel="0" collapsed="false">
      <c r="A5503" s="3" t="n">
        <v>5502</v>
      </c>
      <c r="B5503" s="3" t="s">
        <v>16102</v>
      </c>
      <c r="C5503" s="3" t="s">
        <v>16103</v>
      </c>
      <c r="D5503" s="3" t="n">
        <v>1</v>
      </c>
      <c r="E5503" s="3" t="n">
        <v>0.0472959</v>
      </c>
      <c r="F5503" s="3" t="n">
        <v>2</v>
      </c>
      <c r="G5503" s="3" t="n">
        <v>2</v>
      </c>
      <c r="H5503" s="3" t="n">
        <v>8</v>
      </c>
      <c r="I5503" s="3" t="n">
        <v>8</v>
      </c>
      <c r="J5503" s="3" t="n">
        <v>0</v>
      </c>
      <c r="K5503" s="3" t="n">
        <v>0</v>
      </c>
      <c r="L5503" s="3" t="n">
        <v>1</v>
      </c>
      <c r="M5503" s="3" t="n">
        <v>1</v>
      </c>
      <c r="N5503" s="3" t="n">
        <v>-1</v>
      </c>
      <c r="O5503" s="3" t="n">
        <v>-1</v>
      </c>
      <c r="P5503" s="3" t="n">
        <v>8.5</v>
      </c>
      <c r="Q5503" s="3" t="n">
        <v>24.2</v>
      </c>
      <c r="R5503" s="3" t="s">
        <v>16093</v>
      </c>
      <c r="S5503" s="4" t="n">
        <v>45747.1369791667</v>
      </c>
      <c r="T5503" s="3" t="s">
        <v>65</v>
      </c>
      <c r="U5503" s="3" t="s">
        <v>65</v>
      </c>
      <c r="V5503" s="3" t="n">
        <v>0</v>
      </c>
      <c r="W5503" s="3" t="n">
        <v>0</v>
      </c>
      <c r="X5503" s="3" t="n">
        <v>0</v>
      </c>
      <c r="Y5503" s="3" t="s">
        <v>30</v>
      </c>
      <c r="Z5503" s="3" t="s">
        <v>30</v>
      </c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  <c r="AY5503" s="3"/>
      <c r="AZ5503" s="3"/>
      <c r="BA5503" s="3"/>
      <c r="BB5503" s="3"/>
      <c r="BC5503" s="3"/>
      <c r="BD5503" s="3"/>
      <c r="BE5503" s="3"/>
      <c r="BF5503" s="3"/>
      <c r="BG5503" s="3"/>
      <c r="BH5503" s="3"/>
      <c r="BI5503" s="3"/>
      <c r="BJ5503" s="3"/>
    </row>
    <row r="5504" customFormat="false" ht="15.75" hidden="false" customHeight="false" outlineLevel="0" collapsed="false">
      <c r="A5504" s="3" t="n">
        <v>5503</v>
      </c>
      <c r="B5504" s="3" t="s">
        <v>16104</v>
      </c>
      <c r="C5504" s="3" t="s">
        <v>16105</v>
      </c>
      <c r="D5504" s="3" t="n">
        <v>1</v>
      </c>
      <c r="E5504" s="3" t="n">
        <v>0.2684806</v>
      </c>
      <c r="F5504" s="3" t="n">
        <v>21</v>
      </c>
      <c r="G5504" s="3" t="n">
        <v>21</v>
      </c>
      <c r="H5504" s="3" t="n">
        <v>7</v>
      </c>
      <c r="I5504" s="3" t="n">
        <v>7</v>
      </c>
      <c r="J5504" s="3" t="n">
        <v>18</v>
      </c>
      <c r="K5504" s="3" t="n">
        <v>18</v>
      </c>
      <c r="L5504" s="3" t="n">
        <v>5</v>
      </c>
      <c r="M5504" s="3" t="n">
        <v>5</v>
      </c>
      <c r="N5504" s="3" t="n">
        <v>-1</v>
      </c>
      <c r="O5504" s="3" t="n">
        <v>-1</v>
      </c>
      <c r="P5504" s="3" t="n">
        <v>8.5</v>
      </c>
      <c r="Q5504" s="3" t="n">
        <v>24.2</v>
      </c>
      <c r="R5504" s="3" t="s">
        <v>16093</v>
      </c>
      <c r="S5504" s="4" t="n">
        <v>45747.1370023148</v>
      </c>
      <c r="T5504" s="3" t="s">
        <v>65</v>
      </c>
      <c r="U5504" s="3" t="s">
        <v>65</v>
      </c>
      <c r="V5504" s="3" t="n">
        <v>0</v>
      </c>
      <c r="W5504" s="3" t="n">
        <v>0</v>
      </c>
      <c r="X5504" s="3" t="n">
        <v>0</v>
      </c>
      <c r="Y5504" s="3" t="s">
        <v>30</v>
      </c>
      <c r="Z5504" s="3" t="s">
        <v>30</v>
      </c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  <c r="AZ5504" s="3"/>
      <c r="BA5504" s="3"/>
      <c r="BB5504" s="3"/>
      <c r="BC5504" s="3"/>
      <c r="BD5504" s="3"/>
      <c r="BE5504" s="3"/>
      <c r="BF5504" s="3"/>
      <c r="BG5504" s="3"/>
      <c r="BH5504" s="3"/>
      <c r="BI5504" s="3"/>
      <c r="BJ5504" s="3"/>
    </row>
    <row r="5505" customFormat="false" ht="15.75" hidden="false" customHeight="false" outlineLevel="0" collapsed="false">
      <c r="A5505" s="3" t="n">
        <v>5504</v>
      </c>
      <c r="B5505" s="3" t="s">
        <v>16106</v>
      </c>
      <c r="C5505" s="3" t="s">
        <v>16107</v>
      </c>
      <c r="D5505" s="3" t="n">
        <v>1</v>
      </c>
      <c r="E5505" s="3" t="n">
        <v>0.0740299</v>
      </c>
      <c r="F5505" s="3" t="n">
        <v>5</v>
      </c>
      <c r="G5505" s="3" t="n">
        <v>5</v>
      </c>
      <c r="H5505" s="3" t="n">
        <v>4</v>
      </c>
      <c r="I5505" s="3" t="n">
        <v>4</v>
      </c>
      <c r="J5505" s="3" t="n">
        <v>2</v>
      </c>
      <c r="K5505" s="3" t="n">
        <v>2</v>
      </c>
      <c r="L5505" s="3" t="n">
        <v>1</v>
      </c>
      <c r="M5505" s="3" t="n">
        <v>1</v>
      </c>
      <c r="N5505" s="3" t="n">
        <v>-1</v>
      </c>
      <c r="O5505" s="3" t="n">
        <v>-1</v>
      </c>
      <c r="P5505" s="3" t="n">
        <v>8.5</v>
      </c>
      <c r="Q5505" s="3" t="n">
        <v>24.2</v>
      </c>
      <c r="R5505" s="3" t="s">
        <v>16093</v>
      </c>
      <c r="S5505" s="4" t="n">
        <v>45747.137025463</v>
      </c>
      <c r="T5505" s="3" t="s">
        <v>65</v>
      </c>
      <c r="U5505" s="3" t="s">
        <v>65</v>
      </c>
      <c r="V5505" s="3" t="n">
        <v>0</v>
      </c>
      <c r="W5505" s="3" t="n">
        <v>0</v>
      </c>
      <c r="X5505" s="3" t="n">
        <v>0</v>
      </c>
      <c r="Y5505" s="3" t="s">
        <v>30</v>
      </c>
      <c r="Z5505" s="3" t="s">
        <v>30</v>
      </c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  <c r="AZ5505" s="3"/>
      <c r="BA5505" s="3"/>
      <c r="BB5505" s="3"/>
      <c r="BC5505" s="3"/>
      <c r="BD5505" s="3"/>
      <c r="BE5505" s="3"/>
      <c r="BF5505" s="3"/>
      <c r="BG5505" s="3"/>
      <c r="BH5505" s="3"/>
      <c r="BI5505" s="3"/>
      <c r="BJ5505" s="3"/>
    </row>
    <row r="5506" customFormat="false" ht="15.75" hidden="false" customHeight="false" outlineLevel="0" collapsed="false">
      <c r="A5506" s="3" t="n">
        <v>5505</v>
      </c>
      <c r="B5506" s="3" t="s">
        <v>16108</v>
      </c>
      <c r="C5506" s="3" t="s">
        <v>16109</v>
      </c>
      <c r="D5506" s="3" t="n">
        <v>1</v>
      </c>
      <c r="E5506" s="3" t="n">
        <v>0.050475</v>
      </c>
      <c r="F5506" s="3" t="n">
        <v>4</v>
      </c>
      <c r="G5506" s="3" t="n">
        <v>4</v>
      </c>
      <c r="H5506" s="3" t="n">
        <v>3</v>
      </c>
      <c r="I5506" s="3" t="n">
        <v>3</v>
      </c>
      <c r="J5506" s="3" t="n">
        <v>1</v>
      </c>
      <c r="K5506" s="3" t="n">
        <v>1</v>
      </c>
      <c r="L5506" s="3" t="n">
        <v>1</v>
      </c>
      <c r="M5506" s="3" t="n">
        <v>1</v>
      </c>
      <c r="N5506" s="3" t="n">
        <v>-1</v>
      </c>
      <c r="O5506" s="3" t="n">
        <v>-1</v>
      </c>
      <c r="P5506" s="3" t="n">
        <v>8.5</v>
      </c>
      <c r="Q5506" s="3" t="n">
        <v>24.2</v>
      </c>
      <c r="R5506" s="3" t="s">
        <v>16093</v>
      </c>
      <c r="S5506" s="4" t="n">
        <v>45747.137037037</v>
      </c>
      <c r="T5506" s="3" t="s">
        <v>65</v>
      </c>
      <c r="U5506" s="3" t="s">
        <v>65</v>
      </c>
      <c r="V5506" s="3" t="n">
        <v>0</v>
      </c>
      <c r="W5506" s="3" t="n">
        <v>0</v>
      </c>
      <c r="X5506" s="3" t="n">
        <v>0</v>
      </c>
      <c r="Y5506" s="3" t="s">
        <v>30</v>
      </c>
      <c r="Z5506" s="3" t="s">
        <v>30</v>
      </c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  <c r="AZ5506" s="3"/>
      <c r="BA5506" s="3"/>
      <c r="BB5506" s="3"/>
      <c r="BC5506" s="3"/>
      <c r="BD5506" s="3"/>
      <c r="BE5506" s="3"/>
      <c r="BF5506" s="3"/>
      <c r="BG5506" s="3"/>
      <c r="BH5506" s="3"/>
      <c r="BI5506" s="3"/>
      <c r="BJ5506" s="3"/>
    </row>
    <row r="5507" customFormat="false" ht="15.75" hidden="false" customHeight="false" outlineLevel="0" collapsed="false">
      <c r="A5507" s="3" t="n">
        <v>5506</v>
      </c>
      <c r="B5507" s="3" t="s">
        <v>16110</v>
      </c>
      <c r="C5507" s="3" t="s">
        <v>16111</v>
      </c>
      <c r="D5507" s="3" t="n">
        <v>1</v>
      </c>
      <c r="E5507" s="3" t="n">
        <v>0.7521347</v>
      </c>
      <c r="F5507" s="3" t="n">
        <v>81</v>
      </c>
      <c r="G5507" s="3" t="n">
        <v>81</v>
      </c>
      <c r="H5507" s="3" t="n">
        <v>7</v>
      </c>
      <c r="I5507" s="3" t="n">
        <v>7</v>
      </c>
      <c r="J5507" s="3" t="n">
        <v>72</v>
      </c>
      <c r="K5507" s="3" t="n">
        <v>72</v>
      </c>
      <c r="L5507" s="3" t="n">
        <v>20</v>
      </c>
      <c r="M5507" s="3" t="n">
        <v>20</v>
      </c>
      <c r="N5507" s="3" t="n">
        <v>-1</v>
      </c>
      <c r="O5507" s="3" t="n">
        <v>-1</v>
      </c>
      <c r="P5507" s="3" t="n">
        <v>8.5</v>
      </c>
      <c r="Q5507" s="3" t="n">
        <v>24.2</v>
      </c>
      <c r="R5507" s="3" t="s">
        <v>16093</v>
      </c>
      <c r="S5507" s="4" t="n">
        <v>45747.1370717593</v>
      </c>
      <c r="T5507" s="3" t="s">
        <v>65</v>
      </c>
      <c r="U5507" s="3" t="s">
        <v>65</v>
      </c>
      <c r="V5507" s="3" t="n">
        <v>0</v>
      </c>
      <c r="W5507" s="3" t="n">
        <v>0</v>
      </c>
      <c r="X5507" s="3" t="n">
        <v>0</v>
      </c>
      <c r="Y5507" s="3" t="s">
        <v>30</v>
      </c>
      <c r="Z5507" s="3" t="s">
        <v>30</v>
      </c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  <c r="AZ5507" s="3"/>
      <c r="BA5507" s="3"/>
      <c r="BB5507" s="3"/>
      <c r="BC5507" s="3"/>
      <c r="BD5507" s="3"/>
      <c r="BE5507" s="3"/>
      <c r="BF5507" s="3"/>
      <c r="BG5507" s="3"/>
      <c r="BH5507" s="3"/>
      <c r="BI5507" s="3"/>
      <c r="BJ5507" s="3"/>
    </row>
    <row r="5508" customFormat="false" ht="15.75" hidden="false" customHeight="false" outlineLevel="0" collapsed="false">
      <c r="A5508" s="3" t="n">
        <v>5507</v>
      </c>
      <c r="B5508" s="3" t="s">
        <v>16112</v>
      </c>
      <c r="C5508" s="3" t="s">
        <v>16113</v>
      </c>
      <c r="D5508" s="3" t="n">
        <v>1</v>
      </c>
      <c r="E5508" s="3" t="n">
        <v>0.063696</v>
      </c>
      <c r="F5508" s="3" t="n">
        <v>5</v>
      </c>
      <c r="G5508" s="3" t="n">
        <v>5</v>
      </c>
      <c r="H5508" s="3" t="n">
        <v>4</v>
      </c>
      <c r="I5508" s="3" t="n">
        <v>4</v>
      </c>
      <c r="J5508" s="3" t="n">
        <v>2</v>
      </c>
      <c r="K5508" s="3" t="n">
        <v>2</v>
      </c>
      <c r="L5508" s="3" t="n">
        <v>1</v>
      </c>
      <c r="M5508" s="3" t="n">
        <v>1</v>
      </c>
      <c r="N5508" s="3" t="n">
        <v>-1</v>
      </c>
      <c r="O5508" s="3" t="n">
        <v>-1</v>
      </c>
      <c r="P5508" s="3" t="n">
        <v>8.5</v>
      </c>
      <c r="Q5508" s="3" t="n">
        <v>24.2</v>
      </c>
      <c r="R5508" s="3" t="s">
        <v>16093</v>
      </c>
      <c r="S5508" s="4" t="n">
        <v>45747.1370949074</v>
      </c>
      <c r="T5508" s="3" t="s">
        <v>65</v>
      </c>
      <c r="U5508" s="3" t="s">
        <v>65</v>
      </c>
      <c r="V5508" s="3" t="n">
        <v>0</v>
      </c>
      <c r="W5508" s="3" t="n">
        <v>0</v>
      </c>
      <c r="X5508" s="3" t="n">
        <v>0</v>
      </c>
      <c r="Y5508" s="3" t="s">
        <v>30</v>
      </c>
      <c r="Z5508" s="3" t="s">
        <v>30</v>
      </c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  <c r="AZ5508" s="3"/>
      <c r="BA5508" s="3"/>
      <c r="BB5508" s="3"/>
      <c r="BC5508" s="3"/>
      <c r="BD5508" s="3"/>
      <c r="BE5508" s="3"/>
      <c r="BF5508" s="3"/>
      <c r="BG5508" s="3"/>
      <c r="BH5508" s="3"/>
      <c r="BI5508" s="3"/>
      <c r="BJ5508" s="3"/>
    </row>
    <row r="5509" customFormat="false" ht="15.75" hidden="false" customHeight="false" outlineLevel="0" collapsed="false">
      <c r="A5509" s="3" t="n">
        <v>5508</v>
      </c>
      <c r="B5509" s="3" t="s">
        <v>16114</v>
      </c>
      <c r="C5509" s="3" t="s">
        <v>16115</v>
      </c>
      <c r="D5509" s="3" t="n">
        <v>1</v>
      </c>
      <c r="E5509" s="3" t="n">
        <v>0.0764832</v>
      </c>
      <c r="F5509" s="3" t="n">
        <v>5</v>
      </c>
      <c r="G5509" s="3" t="n">
        <v>5</v>
      </c>
      <c r="H5509" s="3" t="n">
        <v>4</v>
      </c>
      <c r="I5509" s="3" t="n">
        <v>4</v>
      </c>
      <c r="J5509" s="3" t="n">
        <v>2</v>
      </c>
      <c r="K5509" s="3" t="n">
        <v>2</v>
      </c>
      <c r="L5509" s="3" t="n">
        <v>1</v>
      </c>
      <c r="M5509" s="3" t="n">
        <v>1</v>
      </c>
      <c r="N5509" s="3" t="n">
        <v>-1</v>
      </c>
      <c r="O5509" s="3" t="n">
        <v>-1</v>
      </c>
      <c r="P5509" s="3" t="n">
        <v>8.5</v>
      </c>
      <c r="Q5509" s="3" t="n">
        <v>24.2</v>
      </c>
      <c r="R5509" s="3" t="s">
        <v>16093</v>
      </c>
      <c r="S5509" s="4" t="n">
        <v>45747.1371180556</v>
      </c>
      <c r="T5509" s="3" t="s">
        <v>65</v>
      </c>
      <c r="U5509" s="3" t="s">
        <v>65</v>
      </c>
      <c r="V5509" s="3" t="n">
        <v>0</v>
      </c>
      <c r="W5509" s="3" t="n">
        <v>0</v>
      </c>
      <c r="X5509" s="3" t="n">
        <v>0</v>
      </c>
      <c r="Y5509" s="3" t="s">
        <v>30</v>
      </c>
      <c r="Z5509" s="3" t="s">
        <v>30</v>
      </c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  <c r="AZ5509" s="3"/>
      <c r="BA5509" s="3"/>
      <c r="BB5509" s="3"/>
      <c r="BC5509" s="3"/>
      <c r="BD5509" s="3"/>
      <c r="BE5509" s="3"/>
      <c r="BF5509" s="3"/>
      <c r="BG5509" s="3"/>
      <c r="BH5509" s="3"/>
      <c r="BI5509" s="3"/>
      <c r="BJ5509" s="3"/>
    </row>
    <row r="5510" customFormat="false" ht="15.75" hidden="false" customHeight="false" outlineLevel="0" collapsed="false">
      <c r="A5510" s="3" t="n">
        <v>5509</v>
      </c>
      <c r="B5510" s="3" t="s">
        <v>16116</v>
      </c>
      <c r="C5510" s="3" t="s">
        <v>16117</v>
      </c>
      <c r="D5510" s="3" t="n">
        <v>1</v>
      </c>
      <c r="E5510" s="3" t="n">
        <v>0.1707003</v>
      </c>
      <c r="F5510" s="3" t="n">
        <v>16</v>
      </c>
      <c r="G5510" s="3" t="n">
        <v>16</v>
      </c>
      <c r="H5510" s="3" t="n">
        <v>6</v>
      </c>
      <c r="I5510" s="3" t="n">
        <v>6</v>
      </c>
      <c r="J5510" s="3" t="n">
        <v>13</v>
      </c>
      <c r="K5510" s="3" t="n">
        <v>13</v>
      </c>
      <c r="L5510" s="3" t="n">
        <v>4</v>
      </c>
      <c r="M5510" s="3" t="n">
        <v>4</v>
      </c>
      <c r="N5510" s="3" t="n">
        <v>-1</v>
      </c>
      <c r="O5510" s="3" t="n">
        <v>-1</v>
      </c>
      <c r="P5510" s="3" t="n">
        <v>8.5</v>
      </c>
      <c r="Q5510" s="3" t="n">
        <v>24.2</v>
      </c>
      <c r="R5510" s="3" t="s">
        <v>16093</v>
      </c>
      <c r="S5510" s="4" t="n">
        <v>45747.1371296296</v>
      </c>
      <c r="T5510" s="3" t="s">
        <v>65</v>
      </c>
      <c r="U5510" s="3" t="s">
        <v>65</v>
      </c>
      <c r="V5510" s="3" t="n">
        <v>0</v>
      </c>
      <c r="W5510" s="3" t="n">
        <v>0</v>
      </c>
      <c r="X5510" s="3" t="n">
        <v>0</v>
      </c>
      <c r="Y5510" s="3" t="s">
        <v>30</v>
      </c>
      <c r="Z5510" s="3" t="s">
        <v>30</v>
      </c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  <c r="AZ5510" s="3"/>
      <c r="BA5510" s="3"/>
      <c r="BB5510" s="3"/>
      <c r="BC5510" s="3"/>
      <c r="BD5510" s="3"/>
      <c r="BE5510" s="3"/>
      <c r="BF5510" s="3"/>
      <c r="BG5510" s="3"/>
      <c r="BH5510" s="3"/>
      <c r="BI5510" s="3"/>
      <c r="BJ5510" s="3"/>
    </row>
    <row r="5511" customFormat="false" ht="15.75" hidden="false" customHeight="false" outlineLevel="0" collapsed="false">
      <c r="A5511" s="3" t="n">
        <v>5510</v>
      </c>
      <c r="B5511" s="3" t="s">
        <v>16118</v>
      </c>
      <c r="C5511" s="3" t="s">
        <v>16119</v>
      </c>
      <c r="D5511" s="3" t="n">
        <v>1</v>
      </c>
      <c r="E5511" s="3" t="n">
        <v>0.1949335</v>
      </c>
      <c r="F5511" s="3" t="n">
        <v>21</v>
      </c>
      <c r="G5511" s="3" t="n">
        <v>21</v>
      </c>
      <c r="H5511" s="3" t="n">
        <v>7</v>
      </c>
      <c r="I5511" s="3" t="n">
        <v>7</v>
      </c>
      <c r="J5511" s="3" t="n">
        <v>18</v>
      </c>
      <c r="K5511" s="3" t="n">
        <v>18</v>
      </c>
      <c r="L5511" s="3" t="n">
        <v>5</v>
      </c>
      <c r="M5511" s="3" t="n">
        <v>5</v>
      </c>
      <c r="N5511" s="3" t="n">
        <v>-1</v>
      </c>
      <c r="O5511" s="3" t="n">
        <v>-1</v>
      </c>
      <c r="P5511" s="3" t="n">
        <v>8.5</v>
      </c>
      <c r="Q5511" s="3" t="n">
        <v>24.2</v>
      </c>
      <c r="R5511" s="3" t="s">
        <v>16093</v>
      </c>
      <c r="S5511" s="4" t="n">
        <v>45747.1371527778</v>
      </c>
      <c r="T5511" s="3" t="s">
        <v>65</v>
      </c>
      <c r="U5511" s="3" t="s">
        <v>65</v>
      </c>
      <c r="V5511" s="3" t="n">
        <v>0</v>
      </c>
      <c r="W5511" s="3" t="n">
        <v>0</v>
      </c>
      <c r="X5511" s="3" t="n">
        <v>0</v>
      </c>
      <c r="Y5511" s="3" t="s">
        <v>30</v>
      </c>
      <c r="Z5511" s="3" t="s">
        <v>30</v>
      </c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  <c r="AZ5511" s="3"/>
      <c r="BA5511" s="3"/>
      <c r="BB5511" s="3"/>
      <c r="BC5511" s="3"/>
      <c r="BD5511" s="3"/>
      <c r="BE5511" s="3"/>
      <c r="BF5511" s="3"/>
      <c r="BG5511" s="3"/>
      <c r="BH5511" s="3"/>
      <c r="BI5511" s="3"/>
      <c r="BJ5511" s="3"/>
    </row>
    <row r="5512" customFormat="false" ht="15.75" hidden="false" customHeight="false" outlineLevel="0" collapsed="false">
      <c r="A5512" s="3" t="n">
        <v>5511</v>
      </c>
      <c r="B5512" s="3" t="s">
        <v>16120</v>
      </c>
      <c r="C5512" s="3" t="s">
        <v>16121</v>
      </c>
      <c r="D5512" s="3" t="n">
        <v>1</v>
      </c>
      <c r="E5512" s="3" t="n">
        <v>0.132096</v>
      </c>
      <c r="F5512" s="3" t="n">
        <v>16</v>
      </c>
      <c r="G5512" s="3" t="n">
        <v>16</v>
      </c>
      <c r="H5512" s="3" t="n">
        <v>6</v>
      </c>
      <c r="I5512" s="3" t="n">
        <v>6</v>
      </c>
      <c r="J5512" s="3" t="n">
        <v>13</v>
      </c>
      <c r="K5512" s="3" t="n">
        <v>13</v>
      </c>
      <c r="L5512" s="3" t="n">
        <v>4</v>
      </c>
      <c r="M5512" s="3" t="n">
        <v>4</v>
      </c>
      <c r="N5512" s="3" t="n">
        <v>-1</v>
      </c>
      <c r="O5512" s="3" t="n">
        <v>-1</v>
      </c>
      <c r="P5512" s="3" t="n">
        <v>8.5</v>
      </c>
      <c r="Q5512" s="3" t="n">
        <v>24.2</v>
      </c>
      <c r="R5512" s="3" t="s">
        <v>16093</v>
      </c>
      <c r="S5512" s="4" t="n">
        <v>45747.1371759259</v>
      </c>
      <c r="T5512" s="3" t="s">
        <v>65</v>
      </c>
      <c r="U5512" s="3" t="s">
        <v>65</v>
      </c>
      <c r="V5512" s="3" t="n">
        <v>0</v>
      </c>
      <c r="W5512" s="3" t="n">
        <v>0</v>
      </c>
      <c r="X5512" s="3" t="n">
        <v>0</v>
      </c>
      <c r="Y5512" s="3" t="s">
        <v>30</v>
      </c>
      <c r="Z5512" s="3" t="s">
        <v>30</v>
      </c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  <c r="AZ5512" s="3"/>
      <c r="BA5512" s="3"/>
      <c r="BB5512" s="3"/>
      <c r="BC5512" s="3"/>
      <c r="BD5512" s="3"/>
      <c r="BE5512" s="3"/>
      <c r="BF5512" s="3"/>
      <c r="BG5512" s="3"/>
      <c r="BH5512" s="3"/>
      <c r="BI5512" s="3"/>
      <c r="BJ5512" s="3"/>
    </row>
    <row r="5513" customFormat="false" ht="15.75" hidden="false" customHeight="false" outlineLevel="0" collapsed="false">
      <c r="A5513" s="3" t="n">
        <v>5512</v>
      </c>
      <c r="B5513" s="3" t="s">
        <v>16122</v>
      </c>
      <c r="C5513" s="3" t="s">
        <v>16123</v>
      </c>
      <c r="D5513" s="3" t="n">
        <v>1</v>
      </c>
      <c r="E5513" s="3" t="n">
        <v>0.2042462</v>
      </c>
      <c r="F5513" s="3" t="n">
        <v>17</v>
      </c>
      <c r="G5513" s="3" t="n">
        <v>17</v>
      </c>
      <c r="H5513" s="3" t="n">
        <v>6</v>
      </c>
      <c r="I5513" s="3" t="n">
        <v>6</v>
      </c>
      <c r="J5513" s="3" t="n">
        <v>13</v>
      </c>
      <c r="K5513" s="3" t="n">
        <v>13</v>
      </c>
      <c r="L5513" s="3" t="n">
        <v>5</v>
      </c>
      <c r="M5513" s="3" t="n">
        <v>5</v>
      </c>
      <c r="N5513" s="3" t="n">
        <v>-1</v>
      </c>
      <c r="O5513" s="3" t="n">
        <v>-1</v>
      </c>
      <c r="P5513" s="3" t="n">
        <v>8.5</v>
      </c>
      <c r="Q5513" s="3" t="n">
        <v>24.2</v>
      </c>
      <c r="R5513" s="3" t="s">
        <v>16093</v>
      </c>
      <c r="S5513" s="4" t="n">
        <v>45747.1371990741</v>
      </c>
      <c r="T5513" s="3" t="s">
        <v>65</v>
      </c>
      <c r="U5513" s="3" t="s">
        <v>65</v>
      </c>
      <c r="V5513" s="3" t="n">
        <v>0</v>
      </c>
      <c r="W5513" s="3" t="n">
        <v>0</v>
      </c>
      <c r="X5513" s="3" t="n">
        <v>0</v>
      </c>
      <c r="Y5513" s="3" t="s">
        <v>30</v>
      </c>
      <c r="Z5513" s="3" t="s">
        <v>30</v>
      </c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  <c r="AZ5513" s="3"/>
      <c r="BA5513" s="3"/>
      <c r="BB5513" s="3"/>
      <c r="BC5513" s="3"/>
      <c r="BD5513" s="3"/>
      <c r="BE5513" s="3"/>
      <c r="BF5513" s="3"/>
      <c r="BG5513" s="3"/>
      <c r="BH5513" s="3"/>
      <c r="BI5513" s="3"/>
      <c r="BJ5513" s="3"/>
    </row>
    <row r="5514" customFormat="false" ht="15.75" hidden="false" customHeight="false" outlineLevel="0" collapsed="false">
      <c r="A5514" s="3" t="n">
        <v>5513</v>
      </c>
      <c r="B5514" s="3" t="s">
        <v>16124</v>
      </c>
      <c r="C5514" s="3" t="s">
        <v>16125</v>
      </c>
      <c r="D5514" s="3" t="n">
        <v>1</v>
      </c>
      <c r="E5514" s="3" t="n">
        <v>0.1224477</v>
      </c>
      <c r="F5514" s="3" t="n">
        <v>7</v>
      </c>
      <c r="G5514" s="3" t="n">
        <v>7</v>
      </c>
      <c r="H5514" s="3" t="n">
        <v>5</v>
      </c>
      <c r="I5514" s="3" t="n">
        <v>5</v>
      </c>
      <c r="J5514" s="3" t="n">
        <v>4</v>
      </c>
      <c r="K5514" s="3" t="n">
        <v>4</v>
      </c>
      <c r="L5514" s="3" t="n">
        <v>2</v>
      </c>
      <c r="M5514" s="3" t="n">
        <v>2</v>
      </c>
      <c r="N5514" s="3" t="n">
        <v>-1</v>
      </c>
      <c r="O5514" s="3" t="n">
        <v>-1</v>
      </c>
      <c r="P5514" s="3" t="n">
        <v>8.5</v>
      </c>
      <c r="Q5514" s="3" t="n">
        <v>24.2</v>
      </c>
      <c r="R5514" s="3" t="s">
        <v>16093</v>
      </c>
      <c r="S5514" s="4" t="n">
        <v>45747.1372222222</v>
      </c>
      <c r="T5514" s="3" t="s">
        <v>65</v>
      </c>
      <c r="U5514" s="3" t="s">
        <v>65</v>
      </c>
      <c r="V5514" s="3" t="n">
        <v>0</v>
      </c>
      <c r="W5514" s="3" t="n">
        <v>0</v>
      </c>
      <c r="X5514" s="3" t="n">
        <v>0</v>
      </c>
      <c r="Y5514" s="3" t="s">
        <v>30</v>
      </c>
      <c r="Z5514" s="3" t="s">
        <v>30</v>
      </c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  <c r="AZ5514" s="3"/>
      <c r="BA5514" s="3"/>
      <c r="BB5514" s="3"/>
      <c r="BC5514" s="3"/>
      <c r="BD5514" s="3"/>
      <c r="BE5514" s="3"/>
      <c r="BF5514" s="3"/>
      <c r="BG5514" s="3"/>
      <c r="BH5514" s="3"/>
      <c r="BI5514" s="3"/>
      <c r="BJ5514" s="3"/>
    </row>
    <row r="5515" customFormat="false" ht="15.75" hidden="false" customHeight="false" outlineLevel="0" collapsed="false">
      <c r="A5515" s="3" t="n">
        <v>5514</v>
      </c>
      <c r="B5515" s="3" t="s">
        <v>16126</v>
      </c>
      <c r="C5515" s="3" t="s">
        <v>16127</v>
      </c>
      <c r="D5515" s="3" t="n">
        <v>1</v>
      </c>
      <c r="E5515" s="3" t="n">
        <v>0.1177241</v>
      </c>
      <c r="F5515" s="3" t="n">
        <v>8</v>
      </c>
      <c r="G5515" s="3" t="n">
        <v>8</v>
      </c>
      <c r="H5515" s="3" t="n">
        <v>5</v>
      </c>
      <c r="I5515" s="3" t="n">
        <v>5</v>
      </c>
      <c r="J5515" s="3" t="n">
        <v>4</v>
      </c>
      <c r="K5515" s="3" t="n">
        <v>4</v>
      </c>
      <c r="L5515" s="3" t="n">
        <v>3</v>
      </c>
      <c r="M5515" s="3" t="n">
        <v>3</v>
      </c>
      <c r="N5515" s="3" t="n">
        <v>-1</v>
      </c>
      <c r="O5515" s="3" t="n">
        <v>-1</v>
      </c>
      <c r="P5515" s="3" t="n">
        <v>8.5</v>
      </c>
      <c r="Q5515" s="3" t="n">
        <v>24.2</v>
      </c>
      <c r="R5515" s="3" t="s">
        <v>16128</v>
      </c>
      <c r="S5515" s="4" t="n">
        <v>45747.1372337963</v>
      </c>
      <c r="T5515" s="3" t="s">
        <v>65</v>
      </c>
      <c r="U5515" s="3" t="s">
        <v>65</v>
      </c>
      <c r="V5515" s="3" t="n">
        <v>0</v>
      </c>
      <c r="W5515" s="3" t="n">
        <v>0</v>
      </c>
      <c r="X5515" s="3" t="n">
        <v>0</v>
      </c>
      <c r="Y5515" s="3" t="s">
        <v>30</v>
      </c>
      <c r="Z5515" s="3" t="s">
        <v>30</v>
      </c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  <c r="AZ5515" s="3"/>
      <c r="BA5515" s="3"/>
      <c r="BB5515" s="3"/>
      <c r="BC5515" s="3"/>
      <c r="BD5515" s="3"/>
      <c r="BE5515" s="3"/>
      <c r="BF5515" s="3"/>
      <c r="BG5515" s="3"/>
      <c r="BH5515" s="3"/>
      <c r="BI5515" s="3"/>
      <c r="BJ5515" s="3"/>
    </row>
    <row r="5516" customFormat="false" ht="15.75" hidden="false" customHeight="false" outlineLevel="0" collapsed="false">
      <c r="A5516" s="3" t="n">
        <v>5515</v>
      </c>
      <c r="B5516" s="3" t="s">
        <v>16129</v>
      </c>
      <c r="C5516" s="3" t="s">
        <v>16130</v>
      </c>
      <c r="D5516" s="3" t="n">
        <v>1</v>
      </c>
      <c r="E5516" s="3" t="n">
        <v>0.1620729</v>
      </c>
      <c r="F5516" s="3" t="n">
        <v>17</v>
      </c>
      <c r="G5516" s="3" t="n">
        <v>17</v>
      </c>
      <c r="H5516" s="3" t="n">
        <v>6</v>
      </c>
      <c r="I5516" s="3" t="n">
        <v>6</v>
      </c>
      <c r="J5516" s="3" t="n">
        <v>13</v>
      </c>
      <c r="K5516" s="3" t="n">
        <v>13</v>
      </c>
      <c r="L5516" s="3" t="n">
        <v>5</v>
      </c>
      <c r="M5516" s="3" t="n">
        <v>5</v>
      </c>
      <c r="N5516" s="3" t="n">
        <v>-1</v>
      </c>
      <c r="O5516" s="3" t="n">
        <v>-1</v>
      </c>
      <c r="P5516" s="3" t="n">
        <v>8.5</v>
      </c>
      <c r="Q5516" s="3" t="n">
        <v>24.2</v>
      </c>
      <c r="R5516" s="3" t="s">
        <v>16128</v>
      </c>
      <c r="S5516" s="4" t="n">
        <v>45747.1372569444</v>
      </c>
      <c r="T5516" s="3" t="s">
        <v>65</v>
      </c>
      <c r="U5516" s="3" t="s">
        <v>65</v>
      </c>
      <c r="V5516" s="3" t="n">
        <v>0</v>
      </c>
      <c r="W5516" s="3" t="n">
        <v>0</v>
      </c>
      <c r="X5516" s="3" t="n">
        <v>0</v>
      </c>
      <c r="Y5516" s="3" t="s">
        <v>30</v>
      </c>
      <c r="Z5516" s="3" t="s">
        <v>30</v>
      </c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  <c r="AZ5516" s="3"/>
      <c r="BA5516" s="3"/>
      <c r="BB5516" s="3"/>
      <c r="BC5516" s="3"/>
      <c r="BD5516" s="3"/>
      <c r="BE5516" s="3"/>
      <c r="BF5516" s="3"/>
      <c r="BG5516" s="3"/>
      <c r="BH5516" s="3"/>
      <c r="BI5516" s="3"/>
      <c r="BJ5516" s="3"/>
    </row>
    <row r="5517" customFormat="false" ht="15.75" hidden="false" customHeight="false" outlineLevel="0" collapsed="false">
      <c r="A5517" s="3" t="n">
        <v>5516</v>
      </c>
      <c r="B5517" s="3" t="s">
        <v>16131</v>
      </c>
      <c r="C5517" s="3" t="s">
        <v>16132</v>
      </c>
      <c r="D5517" s="3" t="n">
        <v>1</v>
      </c>
      <c r="E5517" s="3" t="n">
        <v>0.1395699</v>
      </c>
      <c r="F5517" s="3" t="n">
        <v>17</v>
      </c>
      <c r="G5517" s="3" t="n">
        <v>17</v>
      </c>
      <c r="H5517" s="3" t="n">
        <v>6</v>
      </c>
      <c r="I5517" s="3" t="n">
        <v>6</v>
      </c>
      <c r="J5517" s="3" t="n">
        <v>13</v>
      </c>
      <c r="K5517" s="3" t="n">
        <v>13</v>
      </c>
      <c r="L5517" s="3" t="n">
        <v>5</v>
      </c>
      <c r="M5517" s="3" t="n">
        <v>5</v>
      </c>
      <c r="N5517" s="3" t="n">
        <v>-1</v>
      </c>
      <c r="O5517" s="3" t="n">
        <v>-1</v>
      </c>
      <c r="P5517" s="3" t="n">
        <v>8.5</v>
      </c>
      <c r="Q5517" s="3" t="n">
        <v>24.2</v>
      </c>
      <c r="R5517" s="3" t="s">
        <v>16128</v>
      </c>
      <c r="S5517" s="4" t="n">
        <v>45747.1372800926</v>
      </c>
      <c r="T5517" s="3" t="s">
        <v>65</v>
      </c>
      <c r="U5517" s="3" t="s">
        <v>65</v>
      </c>
      <c r="V5517" s="3" t="n">
        <v>0</v>
      </c>
      <c r="W5517" s="3" t="n">
        <v>0</v>
      </c>
      <c r="X5517" s="3" t="n">
        <v>0</v>
      </c>
      <c r="Y5517" s="3" t="s">
        <v>30</v>
      </c>
      <c r="Z5517" s="3" t="s">
        <v>30</v>
      </c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  <c r="AZ5517" s="3"/>
      <c r="BA5517" s="3"/>
      <c r="BB5517" s="3"/>
      <c r="BC5517" s="3"/>
      <c r="BD5517" s="3"/>
      <c r="BE5517" s="3"/>
      <c r="BF5517" s="3"/>
      <c r="BG5517" s="3"/>
      <c r="BH5517" s="3"/>
      <c r="BI5517" s="3"/>
      <c r="BJ5517" s="3"/>
    </row>
    <row r="5518" customFormat="false" ht="15.75" hidden="false" customHeight="false" outlineLevel="0" collapsed="false">
      <c r="A5518" s="3" t="n">
        <v>5517</v>
      </c>
      <c r="B5518" s="3" t="s">
        <v>16133</v>
      </c>
      <c r="C5518" s="3" t="s">
        <v>16134</v>
      </c>
      <c r="D5518" s="3" t="n">
        <v>1</v>
      </c>
      <c r="E5518" s="3" t="n">
        <v>0.2357326</v>
      </c>
      <c r="F5518" s="3" t="n">
        <v>22</v>
      </c>
      <c r="G5518" s="3" t="n">
        <v>22</v>
      </c>
      <c r="H5518" s="3" t="n">
        <v>7</v>
      </c>
      <c r="I5518" s="3" t="n">
        <v>7</v>
      </c>
      <c r="J5518" s="3" t="n">
        <v>18</v>
      </c>
      <c r="K5518" s="3" t="n">
        <v>18</v>
      </c>
      <c r="L5518" s="3" t="n">
        <v>6</v>
      </c>
      <c r="M5518" s="3" t="n">
        <v>6</v>
      </c>
      <c r="N5518" s="3" t="n">
        <v>-1</v>
      </c>
      <c r="O5518" s="3" t="n">
        <v>-1</v>
      </c>
      <c r="P5518" s="3" t="n">
        <v>8.5</v>
      </c>
      <c r="Q5518" s="3" t="n">
        <v>24.2</v>
      </c>
      <c r="R5518" s="3" t="s">
        <v>16093</v>
      </c>
      <c r="S5518" s="4" t="n">
        <v>45747.1373032407</v>
      </c>
      <c r="T5518" s="3" t="s">
        <v>65</v>
      </c>
      <c r="U5518" s="3" t="s">
        <v>65</v>
      </c>
      <c r="V5518" s="3" t="n">
        <v>0</v>
      </c>
      <c r="W5518" s="3" t="n">
        <v>0</v>
      </c>
      <c r="X5518" s="3" t="n">
        <v>0</v>
      </c>
      <c r="Y5518" s="3" t="s">
        <v>30</v>
      </c>
      <c r="Z5518" s="3" t="s">
        <v>30</v>
      </c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  <c r="AZ5518" s="3"/>
      <c r="BA5518" s="3"/>
      <c r="BB5518" s="3"/>
      <c r="BC5518" s="3"/>
      <c r="BD5518" s="3"/>
      <c r="BE5518" s="3"/>
      <c r="BF5518" s="3"/>
      <c r="BG5518" s="3"/>
      <c r="BH5518" s="3"/>
      <c r="BI5518" s="3"/>
      <c r="BJ5518" s="3"/>
    </row>
    <row r="5519" customFormat="false" ht="15.75" hidden="false" customHeight="false" outlineLevel="0" collapsed="false">
      <c r="A5519" s="3" t="n">
        <v>5518</v>
      </c>
      <c r="B5519" s="3" t="s">
        <v>16135</v>
      </c>
      <c r="C5519" s="3" t="s">
        <v>16136</v>
      </c>
      <c r="D5519" s="3" t="n">
        <v>1</v>
      </c>
      <c r="E5519" s="3" t="n">
        <v>0.0766862</v>
      </c>
      <c r="F5519" s="3" t="n">
        <v>7</v>
      </c>
      <c r="G5519" s="3" t="n">
        <v>7</v>
      </c>
      <c r="H5519" s="3" t="n">
        <v>5</v>
      </c>
      <c r="I5519" s="3" t="n">
        <v>5</v>
      </c>
      <c r="J5519" s="3" t="n">
        <v>4</v>
      </c>
      <c r="K5519" s="3" t="n">
        <v>4</v>
      </c>
      <c r="L5519" s="3" t="n">
        <v>2</v>
      </c>
      <c r="M5519" s="3" t="n">
        <v>2</v>
      </c>
      <c r="N5519" s="3" t="n">
        <v>-1</v>
      </c>
      <c r="O5519" s="3" t="n">
        <v>-1</v>
      </c>
      <c r="P5519" s="3" t="n">
        <v>8.5</v>
      </c>
      <c r="Q5519" s="3" t="n">
        <v>24.2</v>
      </c>
      <c r="R5519" s="3" t="s">
        <v>16137</v>
      </c>
      <c r="S5519" s="4" t="n">
        <v>45747.1373148148</v>
      </c>
      <c r="T5519" s="3" t="s">
        <v>65</v>
      </c>
      <c r="U5519" s="3" t="s">
        <v>65</v>
      </c>
      <c r="V5519" s="3" t="n">
        <v>0</v>
      </c>
      <c r="W5519" s="3" t="n">
        <v>0</v>
      </c>
      <c r="X5519" s="3" t="n">
        <v>0</v>
      </c>
      <c r="Y5519" s="3" t="s">
        <v>30</v>
      </c>
      <c r="Z5519" s="3" t="s">
        <v>30</v>
      </c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3"/>
      <c r="BB5519" s="3"/>
      <c r="BC5519" s="3"/>
      <c r="BD5519" s="3"/>
      <c r="BE5519" s="3"/>
      <c r="BF5519" s="3"/>
      <c r="BG5519" s="3"/>
      <c r="BH5519" s="3"/>
      <c r="BI5519" s="3"/>
      <c r="BJ5519" s="3"/>
    </row>
    <row r="5520" customFormat="false" ht="15.75" hidden="false" customHeight="false" outlineLevel="0" collapsed="false">
      <c r="A5520" s="3" t="n">
        <v>5519</v>
      </c>
      <c r="B5520" s="3" t="s">
        <v>16138</v>
      </c>
      <c r="C5520" s="3" t="s">
        <v>16139</v>
      </c>
      <c r="D5520" s="3" t="n">
        <v>1</v>
      </c>
      <c r="E5520" s="3" t="n">
        <v>0.2011041</v>
      </c>
      <c r="F5520" s="3" t="n">
        <v>22</v>
      </c>
      <c r="G5520" s="3" t="n">
        <v>22</v>
      </c>
      <c r="H5520" s="3" t="n">
        <v>7</v>
      </c>
      <c r="I5520" s="3" t="n">
        <v>7</v>
      </c>
      <c r="J5520" s="3" t="n">
        <v>18</v>
      </c>
      <c r="K5520" s="3" t="n">
        <v>18</v>
      </c>
      <c r="L5520" s="3" t="n">
        <v>6</v>
      </c>
      <c r="M5520" s="3" t="n">
        <v>6</v>
      </c>
      <c r="N5520" s="3" t="n">
        <v>-1</v>
      </c>
      <c r="O5520" s="3" t="n">
        <v>-1</v>
      </c>
      <c r="P5520" s="3" t="n">
        <v>8.5</v>
      </c>
      <c r="Q5520" s="3" t="n">
        <v>24.2</v>
      </c>
      <c r="R5520" s="3" t="s">
        <v>16137</v>
      </c>
      <c r="S5520" s="4" t="n">
        <v>45747.137337963</v>
      </c>
      <c r="T5520" s="3" t="s">
        <v>65</v>
      </c>
      <c r="U5520" s="3" t="s">
        <v>65</v>
      </c>
      <c r="V5520" s="3" t="n">
        <v>0</v>
      </c>
      <c r="W5520" s="3" t="n">
        <v>0</v>
      </c>
      <c r="X5520" s="3" t="n">
        <v>0</v>
      </c>
      <c r="Y5520" s="3" t="s">
        <v>30</v>
      </c>
      <c r="Z5520" s="3" t="s">
        <v>30</v>
      </c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  <c r="AZ5520" s="3"/>
      <c r="BA5520" s="3"/>
      <c r="BB5520" s="3"/>
      <c r="BC5520" s="3"/>
      <c r="BD5520" s="3"/>
      <c r="BE5520" s="3"/>
      <c r="BF5520" s="3"/>
      <c r="BG5520" s="3"/>
      <c r="BH5520" s="3"/>
      <c r="BI5520" s="3"/>
      <c r="BJ5520" s="3"/>
    </row>
    <row r="5521" customFormat="false" ht="15.75" hidden="false" customHeight="false" outlineLevel="0" collapsed="false">
      <c r="A5521" s="3" t="n">
        <v>5520</v>
      </c>
      <c r="B5521" s="3" t="s">
        <v>16140</v>
      </c>
      <c r="C5521" s="3" t="s">
        <v>16141</v>
      </c>
      <c r="D5521" s="3" t="n">
        <v>1</v>
      </c>
      <c r="E5521" s="3" t="n">
        <v>0.1771009</v>
      </c>
      <c r="F5521" s="3" t="n">
        <v>22</v>
      </c>
      <c r="G5521" s="3" t="n">
        <v>22</v>
      </c>
      <c r="H5521" s="3" t="n">
        <v>7</v>
      </c>
      <c r="I5521" s="3" t="n">
        <v>7</v>
      </c>
      <c r="J5521" s="3" t="n">
        <v>18</v>
      </c>
      <c r="K5521" s="3" t="n">
        <v>18</v>
      </c>
      <c r="L5521" s="3" t="n">
        <v>6</v>
      </c>
      <c r="M5521" s="3" t="n">
        <v>6</v>
      </c>
      <c r="N5521" s="3" t="n">
        <v>-1</v>
      </c>
      <c r="O5521" s="3" t="n">
        <v>-1</v>
      </c>
      <c r="P5521" s="3" t="n">
        <v>8.5</v>
      </c>
      <c r="Q5521" s="3" t="n">
        <v>24.2</v>
      </c>
      <c r="R5521" s="3" t="s">
        <v>16137</v>
      </c>
      <c r="S5521" s="4" t="n">
        <v>45747.1373611111</v>
      </c>
      <c r="T5521" s="3" t="s">
        <v>65</v>
      </c>
      <c r="U5521" s="3" t="s">
        <v>65</v>
      </c>
      <c r="V5521" s="3" t="n">
        <v>0</v>
      </c>
      <c r="W5521" s="3" t="n">
        <v>0</v>
      </c>
      <c r="X5521" s="3" t="n">
        <v>0</v>
      </c>
      <c r="Y5521" s="3" t="s">
        <v>30</v>
      </c>
      <c r="Z5521" s="3" t="s">
        <v>30</v>
      </c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  <c r="AZ5521" s="3"/>
      <c r="BA5521" s="3"/>
      <c r="BB5521" s="3"/>
      <c r="BC5521" s="3"/>
      <c r="BD5521" s="3"/>
      <c r="BE5521" s="3"/>
      <c r="BF5521" s="3"/>
      <c r="BG5521" s="3"/>
      <c r="BH5521" s="3"/>
      <c r="BI5521" s="3"/>
      <c r="BJ5521" s="3"/>
    </row>
    <row r="5522" customFormat="false" ht="15.75" hidden="false" customHeight="false" outlineLevel="0" collapsed="false">
      <c r="A5522" s="3" t="n">
        <v>5521</v>
      </c>
      <c r="B5522" s="3" t="s">
        <v>16142</v>
      </c>
      <c r="C5522" s="3" t="s">
        <v>16143</v>
      </c>
      <c r="D5522" s="3" t="n">
        <v>1</v>
      </c>
      <c r="E5522" s="3" t="n">
        <v>0.0553754</v>
      </c>
      <c r="F5522" s="3" t="n">
        <v>5</v>
      </c>
      <c r="G5522" s="3" t="n">
        <v>5</v>
      </c>
      <c r="H5522" s="3" t="n">
        <v>4</v>
      </c>
      <c r="I5522" s="3" t="n">
        <v>4</v>
      </c>
      <c r="J5522" s="3" t="n">
        <v>2</v>
      </c>
      <c r="K5522" s="3" t="n">
        <v>2</v>
      </c>
      <c r="L5522" s="3" t="n">
        <v>1</v>
      </c>
      <c r="M5522" s="3" t="n">
        <v>1</v>
      </c>
      <c r="N5522" s="3" t="n">
        <v>-1</v>
      </c>
      <c r="O5522" s="3" t="n">
        <v>-1</v>
      </c>
      <c r="P5522" s="3" t="n">
        <v>8.5</v>
      </c>
      <c r="Q5522" s="3" t="n">
        <v>24.2</v>
      </c>
      <c r="R5522" s="3" t="s">
        <v>16137</v>
      </c>
      <c r="S5522" s="4" t="n">
        <v>45747.1373842593</v>
      </c>
      <c r="T5522" s="3" t="s">
        <v>65</v>
      </c>
      <c r="U5522" s="3" t="s">
        <v>65</v>
      </c>
      <c r="V5522" s="3" t="n">
        <v>0</v>
      </c>
      <c r="W5522" s="3" t="n">
        <v>0</v>
      </c>
      <c r="X5522" s="3" t="n">
        <v>0</v>
      </c>
      <c r="Y5522" s="3" t="s">
        <v>30</v>
      </c>
      <c r="Z5522" s="3" t="s">
        <v>30</v>
      </c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  <c r="AZ5522" s="3"/>
      <c r="BA5522" s="3"/>
      <c r="BB5522" s="3"/>
      <c r="BC5522" s="3"/>
      <c r="BD5522" s="3"/>
      <c r="BE5522" s="3"/>
      <c r="BF5522" s="3"/>
      <c r="BG5522" s="3"/>
      <c r="BH5522" s="3"/>
      <c r="BI5522" s="3"/>
      <c r="BJ5522" s="3"/>
    </row>
    <row r="5523" customFormat="false" ht="15.75" hidden="false" customHeight="false" outlineLevel="0" collapsed="false">
      <c r="A5523" s="3" t="n">
        <v>5522</v>
      </c>
      <c r="B5523" s="3" t="s">
        <v>16144</v>
      </c>
      <c r="C5523" s="3" t="s">
        <v>16145</v>
      </c>
      <c r="D5523" s="3" t="n">
        <v>1</v>
      </c>
      <c r="E5523" s="3" t="n">
        <v>0.0672714</v>
      </c>
      <c r="F5523" s="3" t="n">
        <v>7</v>
      </c>
      <c r="G5523" s="3" t="n">
        <v>7</v>
      </c>
      <c r="H5523" s="3" t="n">
        <v>5</v>
      </c>
      <c r="I5523" s="3" t="n">
        <v>5</v>
      </c>
      <c r="J5523" s="3" t="n">
        <v>4</v>
      </c>
      <c r="K5523" s="3" t="n">
        <v>4</v>
      </c>
      <c r="L5523" s="3" t="n">
        <v>2</v>
      </c>
      <c r="M5523" s="3" t="n">
        <v>2</v>
      </c>
      <c r="N5523" s="3" t="n">
        <v>-1</v>
      </c>
      <c r="O5523" s="3" t="n">
        <v>-1</v>
      </c>
      <c r="P5523" s="3" t="n">
        <v>8.5</v>
      </c>
      <c r="Q5523" s="3" t="n">
        <v>24.2</v>
      </c>
      <c r="R5523" s="3" t="s">
        <v>16137</v>
      </c>
      <c r="S5523" s="4" t="n">
        <v>45747.1373958333</v>
      </c>
      <c r="T5523" s="3" t="s">
        <v>65</v>
      </c>
      <c r="U5523" s="3" t="s">
        <v>65</v>
      </c>
      <c r="V5523" s="3" t="n">
        <v>0</v>
      </c>
      <c r="W5523" s="3" t="n">
        <v>0</v>
      </c>
      <c r="X5523" s="3" t="n">
        <v>0</v>
      </c>
      <c r="Y5523" s="3" t="s">
        <v>30</v>
      </c>
      <c r="Z5523" s="3" t="s">
        <v>30</v>
      </c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  <c r="AZ5523" s="3"/>
      <c r="BA5523" s="3"/>
      <c r="BB5523" s="3"/>
      <c r="BC5523" s="3"/>
      <c r="BD5523" s="3"/>
      <c r="BE5523" s="3"/>
      <c r="BF5523" s="3"/>
      <c r="BG5523" s="3"/>
      <c r="BH5523" s="3"/>
      <c r="BI5523" s="3"/>
      <c r="BJ5523" s="3"/>
    </row>
    <row r="5524" customFormat="false" ht="15.75" hidden="false" customHeight="false" outlineLevel="0" collapsed="false">
      <c r="A5524" s="3" t="n">
        <v>5523</v>
      </c>
      <c r="B5524" s="3" t="s">
        <v>16146</v>
      </c>
      <c r="C5524" s="3" t="s">
        <v>16147</v>
      </c>
      <c r="D5524" s="3" t="n">
        <v>1</v>
      </c>
      <c r="E5524" s="3" t="n">
        <v>0.2105068</v>
      </c>
      <c r="F5524" s="3" t="n">
        <v>22</v>
      </c>
      <c r="G5524" s="3" t="n">
        <v>22</v>
      </c>
      <c r="H5524" s="3" t="n">
        <v>7</v>
      </c>
      <c r="I5524" s="3" t="n">
        <v>7</v>
      </c>
      <c r="J5524" s="3" t="n">
        <v>18</v>
      </c>
      <c r="K5524" s="3" t="n">
        <v>18</v>
      </c>
      <c r="L5524" s="3" t="n">
        <v>6</v>
      </c>
      <c r="M5524" s="3" t="n">
        <v>6</v>
      </c>
      <c r="N5524" s="3" t="n">
        <v>-1</v>
      </c>
      <c r="O5524" s="3" t="n">
        <v>-1</v>
      </c>
      <c r="P5524" s="3" t="n">
        <v>8.5</v>
      </c>
      <c r="Q5524" s="3" t="n">
        <v>24.2</v>
      </c>
      <c r="R5524" s="3" t="s">
        <v>16137</v>
      </c>
      <c r="S5524" s="4" t="n">
        <v>45747.1374189815</v>
      </c>
      <c r="T5524" s="3" t="s">
        <v>65</v>
      </c>
      <c r="U5524" s="3" t="s">
        <v>65</v>
      </c>
      <c r="V5524" s="3" t="n">
        <v>0</v>
      </c>
      <c r="W5524" s="3" t="n">
        <v>0</v>
      </c>
      <c r="X5524" s="3" t="n">
        <v>0</v>
      </c>
      <c r="Y5524" s="3" t="s">
        <v>30</v>
      </c>
      <c r="Z5524" s="3" t="s">
        <v>30</v>
      </c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  <c r="AZ5524" s="3"/>
      <c r="BA5524" s="3"/>
      <c r="BB5524" s="3"/>
      <c r="BC5524" s="3"/>
      <c r="BD5524" s="3"/>
      <c r="BE5524" s="3"/>
      <c r="BF5524" s="3"/>
      <c r="BG5524" s="3"/>
      <c r="BH5524" s="3"/>
      <c r="BI5524" s="3"/>
      <c r="BJ5524" s="3"/>
    </row>
    <row r="5525" customFormat="false" ht="15.75" hidden="false" customHeight="false" outlineLevel="0" collapsed="false">
      <c r="A5525" s="3" t="n">
        <v>5524</v>
      </c>
      <c r="B5525" s="3" t="s">
        <v>16148</v>
      </c>
      <c r="C5525" s="3" t="s">
        <v>16149</v>
      </c>
      <c r="D5525" s="3" t="n">
        <v>1</v>
      </c>
      <c r="E5525" s="3" t="n">
        <v>0.2087971</v>
      </c>
      <c r="F5525" s="3" t="n">
        <v>22</v>
      </c>
      <c r="G5525" s="3" t="n">
        <v>22</v>
      </c>
      <c r="H5525" s="3" t="n">
        <v>7</v>
      </c>
      <c r="I5525" s="3" t="n">
        <v>7</v>
      </c>
      <c r="J5525" s="3" t="n">
        <v>18</v>
      </c>
      <c r="K5525" s="3" t="n">
        <v>18</v>
      </c>
      <c r="L5525" s="3" t="n">
        <v>6</v>
      </c>
      <c r="M5525" s="3" t="n">
        <v>6</v>
      </c>
      <c r="N5525" s="3" t="n">
        <v>-1</v>
      </c>
      <c r="O5525" s="3" t="n">
        <v>-1</v>
      </c>
      <c r="P5525" s="3" t="n">
        <v>8.5</v>
      </c>
      <c r="Q5525" s="3" t="n">
        <v>24.2</v>
      </c>
      <c r="R5525" s="3" t="s">
        <v>16137</v>
      </c>
      <c r="S5525" s="4" t="n">
        <v>45747.1374421296</v>
      </c>
      <c r="T5525" s="3" t="s">
        <v>4910</v>
      </c>
      <c r="U5525" s="3" t="s">
        <v>4910</v>
      </c>
      <c r="V5525" s="3" t="n">
        <v>0</v>
      </c>
      <c r="W5525" s="3" t="n">
        <v>0</v>
      </c>
      <c r="X5525" s="3" t="n">
        <v>0</v>
      </c>
      <c r="Y5525" s="3" t="s">
        <v>30</v>
      </c>
      <c r="Z5525" s="3" t="s">
        <v>30</v>
      </c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  <c r="AZ5525" s="3"/>
      <c r="BA5525" s="3"/>
      <c r="BB5525" s="3"/>
      <c r="BC5525" s="3"/>
      <c r="BD5525" s="3"/>
      <c r="BE5525" s="3"/>
      <c r="BF5525" s="3"/>
      <c r="BG5525" s="3"/>
      <c r="BH5525" s="3"/>
      <c r="BI5525" s="3"/>
      <c r="BJ5525" s="3"/>
    </row>
    <row r="5526" customFormat="false" ht="15.75" hidden="false" customHeight="false" outlineLevel="0" collapsed="false">
      <c r="A5526" s="3" t="n">
        <v>5525</v>
      </c>
      <c r="B5526" s="3" t="s">
        <v>16150</v>
      </c>
      <c r="C5526" s="3" t="s">
        <v>16151</v>
      </c>
      <c r="D5526" s="3" t="n">
        <v>1</v>
      </c>
      <c r="E5526" s="3" t="n">
        <v>0.2084627</v>
      </c>
      <c r="F5526" s="3" t="n">
        <v>22</v>
      </c>
      <c r="G5526" s="3" t="n">
        <v>22</v>
      </c>
      <c r="H5526" s="3" t="n">
        <v>7</v>
      </c>
      <c r="I5526" s="3" t="n">
        <v>7</v>
      </c>
      <c r="J5526" s="3" t="n">
        <v>18</v>
      </c>
      <c r="K5526" s="3" t="n">
        <v>18</v>
      </c>
      <c r="L5526" s="3" t="n">
        <v>6</v>
      </c>
      <c r="M5526" s="3" t="n">
        <v>6</v>
      </c>
      <c r="N5526" s="3" t="n">
        <v>-1</v>
      </c>
      <c r="O5526" s="3" t="n">
        <v>-1</v>
      </c>
      <c r="P5526" s="3" t="n">
        <v>8.5</v>
      </c>
      <c r="Q5526" s="3" t="n">
        <v>24.2</v>
      </c>
      <c r="R5526" s="3" t="s">
        <v>16137</v>
      </c>
      <c r="S5526" s="4" t="n">
        <v>45747.1374652778</v>
      </c>
      <c r="T5526" s="3" t="s">
        <v>4910</v>
      </c>
      <c r="U5526" s="3" t="s">
        <v>4910</v>
      </c>
      <c r="V5526" s="3" t="n">
        <v>0</v>
      </c>
      <c r="W5526" s="3" t="n">
        <v>0</v>
      </c>
      <c r="X5526" s="3" t="n">
        <v>0</v>
      </c>
      <c r="Y5526" s="3" t="s">
        <v>30</v>
      </c>
      <c r="Z5526" s="3" t="s">
        <v>30</v>
      </c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  <c r="AZ5526" s="3"/>
      <c r="BA5526" s="3"/>
      <c r="BB5526" s="3"/>
      <c r="BC5526" s="3"/>
      <c r="BD5526" s="3"/>
      <c r="BE5526" s="3"/>
      <c r="BF5526" s="3"/>
      <c r="BG5526" s="3"/>
      <c r="BH5526" s="3"/>
      <c r="BI5526" s="3"/>
      <c r="BJ5526" s="3"/>
    </row>
    <row r="5527" customFormat="false" ht="15.75" hidden="false" customHeight="false" outlineLevel="0" collapsed="false">
      <c r="A5527" s="3" t="n">
        <v>5526</v>
      </c>
      <c r="B5527" s="3" t="s">
        <v>16152</v>
      </c>
      <c r="C5527" s="3" t="s">
        <v>16153</v>
      </c>
      <c r="D5527" s="3" t="n">
        <v>1</v>
      </c>
      <c r="E5527" s="3" t="n">
        <v>0.2142544</v>
      </c>
      <c r="F5527" s="3" t="n">
        <v>22</v>
      </c>
      <c r="G5527" s="3" t="n">
        <v>22</v>
      </c>
      <c r="H5527" s="3" t="n">
        <v>7</v>
      </c>
      <c r="I5527" s="3" t="n">
        <v>7</v>
      </c>
      <c r="J5527" s="3" t="n">
        <v>18</v>
      </c>
      <c r="K5527" s="3" t="n">
        <v>18</v>
      </c>
      <c r="L5527" s="3" t="n">
        <v>6</v>
      </c>
      <c r="M5527" s="3" t="n">
        <v>6</v>
      </c>
      <c r="N5527" s="3" t="n">
        <v>-1</v>
      </c>
      <c r="O5527" s="3" t="n">
        <v>-1</v>
      </c>
      <c r="P5527" s="3" t="n">
        <v>8.5</v>
      </c>
      <c r="Q5527" s="3" t="n">
        <v>24.2</v>
      </c>
      <c r="R5527" s="3" t="s">
        <v>16137</v>
      </c>
      <c r="S5527" s="4" t="n">
        <v>45747.1374884259</v>
      </c>
      <c r="T5527" s="3" t="s">
        <v>4910</v>
      </c>
      <c r="U5527" s="3" t="s">
        <v>4910</v>
      </c>
      <c r="V5527" s="3" t="n">
        <v>0</v>
      </c>
      <c r="W5527" s="3" t="n">
        <v>0</v>
      </c>
      <c r="X5527" s="3" t="n">
        <v>0</v>
      </c>
      <c r="Y5527" s="3" t="s">
        <v>30</v>
      </c>
      <c r="Z5527" s="3" t="s">
        <v>30</v>
      </c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  <c r="AZ5527" s="3"/>
      <c r="BA5527" s="3"/>
      <c r="BB5527" s="3"/>
      <c r="BC5527" s="3"/>
      <c r="BD5527" s="3"/>
      <c r="BE5527" s="3"/>
      <c r="BF5527" s="3"/>
      <c r="BG5527" s="3"/>
      <c r="BH5527" s="3"/>
      <c r="BI5527" s="3"/>
      <c r="BJ5527" s="3"/>
    </row>
    <row r="5528" customFormat="false" ht="15.75" hidden="false" customHeight="false" outlineLevel="0" collapsed="false">
      <c r="A5528" s="3" t="n">
        <v>5527</v>
      </c>
      <c r="B5528" s="3" t="s">
        <v>16154</v>
      </c>
      <c r="C5528" s="3" t="s">
        <v>16155</v>
      </c>
      <c r="D5528" s="3" t="n">
        <v>1</v>
      </c>
      <c r="E5528" s="3" t="n">
        <v>0.2085697</v>
      </c>
      <c r="F5528" s="3" t="n">
        <v>22</v>
      </c>
      <c r="G5528" s="3" t="n">
        <v>22</v>
      </c>
      <c r="H5528" s="3" t="n">
        <v>7</v>
      </c>
      <c r="I5528" s="3" t="n">
        <v>7</v>
      </c>
      <c r="J5528" s="3" t="n">
        <v>18</v>
      </c>
      <c r="K5528" s="3" t="n">
        <v>18</v>
      </c>
      <c r="L5528" s="3" t="n">
        <v>6</v>
      </c>
      <c r="M5528" s="3" t="n">
        <v>6</v>
      </c>
      <c r="N5528" s="3" t="n">
        <v>-1</v>
      </c>
      <c r="O5528" s="3" t="n">
        <v>-1</v>
      </c>
      <c r="P5528" s="3" t="n">
        <v>8.5</v>
      </c>
      <c r="Q5528" s="3" t="n">
        <v>24.2</v>
      </c>
      <c r="R5528" s="3" t="s">
        <v>16137</v>
      </c>
      <c r="S5528" s="4" t="n">
        <v>45747.1375</v>
      </c>
      <c r="T5528" s="3" t="s">
        <v>65</v>
      </c>
      <c r="U5528" s="3" t="s">
        <v>65</v>
      </c>
      <c r="V5528" s="3" t="n">
        <v>0</v>
      </c>
      <c r="W5528" s="3" t="n">
        <v>0</v>
      </c>
      <c r="X5528" s="3" t="n">
        <v>0</v>
      </c>
      <c r="Y5528" s="3" t="s">
        <v>30</v>
      </c>
      <c r="Z5528" s="3" t="s">
        <v>30</v>
      </c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  <c r="AZ5528" s="3"/>
      <c r="BA5528" s="3"/>
      <c r="BB5528" s="3"/>
      <c r="BC5528" s="3"/>
      <c r="BD5528" s="3"/>
      <c r="BE5528" s="3"/>
      <c r="BF5528" s="3"/>
      <c r="BG5528" s="3"/>
      <c r="BH5528" s="3"/>
      <c r="BI5528" s="3"/>
      <c r="BJ5528" s="3"/>
    </row>
    <row r="5529" customFormat="false" ht="15.75" hidden="false" customHeight="false" outlineLevel="0" collapsed="false">
      <c r="A5529" s="3" t="n">
        <v>5528</v>
      </c>
      <c r="B5529" s="3" t="s">
        <v>16156</v>
      </c>
      <c r="C5529" s="3" t="s">
        <v>16157</v>
      </c>
      <c r="D5529" s="3" t="n">
        <v>1</v>
      </c>
      <c r="E5529" s="3" t="n">
        <v>0.1819235</v>
      </c>
      <c r="F5529" s="3" t="n">
        <v>22</v>
      </c>
      <c r="G5529" s="3" t="n">
        <v>22</v>
      </c>
      <c r="H5529" s="3" t="n">
        <v>7</v>
      </c>
      <c r="I5529" s="3" t="n">
        <v>7</v>
      </c>
      <c r="J5529" s="3" t="n">
        <v>18</v>
      </c>
      <c r="K5529" s="3" t="n">
        <v>18</v>
      </c>
      <c r="L5529" s="3" t="n">
        <v>6</v>
      </c>
      <c r="M5529" s="3" t="n">
        <v>6</v>
      </c>
      <c r="N5529" s="3" t="n">
        <v>-1</v>
      </c>
      <c r="O5529" s="3" t="n">
        <v>-1</v>
      </c>
      <c r="P5529" s="3" t="n">
        <v>8.5</v>
      </c>
      <c r="Q5529" s="3" t="n">
        <v>24.2</v>
      </c>
      <c r="R5529" s="3" t="s">
        <v>16137</v>
      </c>
      <c r="S5529" s="4" t="n">
        <v>45747.1375231482</v>
      </c>
      <c r="T5529" s="3" t="s">
        <v>65</v>
      </c>
      <c r="U5529" s="3" t="s">
        <v>65</v>
      </c>
      <c r="V5529" s="3" t="n">
        <v>0</v>
      </c>
      <c r="W5529" s="3" t="n">
        <v>0</v>
      </c>
      <c r="X5529" s="3" t="n">
        <v>0</v>
      </c>
      <c r="Y5529" s="3" t="s">
        <v>30</v>
      </c>
      <c r="Z5529" s="3" t="s">
        <v>30</v>
      </c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  <c r="AZ5529" s="3"/>
      <c r="BA5529" s="3"/>
      <c r="BB5529" s="3"/>
      <c r="BC5529" s="3"/>
      <c r="BD5529" s="3"/>
      <c r="BE5529" s="3"/>
      <c r="BF5529" s="3"/>
      <c r="BG5529" s="3"/>
      <c r="BH5529" s="3"/>
      <c r="BI5529" s="3"/>
      <c r="BJ5529" s="3"/>
    </row>
    <row r="5530" customFormat="false" ht="15.75" hidden="false" customHeight="false" outlineLevel="0" collapsed="false">
      <c r="A5530" s="3" t="n">
        <v>5529</v>
      </c>
      <c r="B5530" s="3" t="s">
        <v>16158</v>
      </c>
      <c r="C5530" s="3" t="s">
        <v>16159</v>
      </c>
      <c r="D5530" s="3" t="n">
        <v>1</v>
      </c>
      <c r="E5530" s="3" t="n">
        <v>0.1949697</v>
      </c>
      <c r="F5530" s="3" t="n">
        <v>22</v>
      </c>
      <c r="G5530" s="3" t="n">
        <v>22</v>
      </c>
      <c r="H5530" s="3" t="n">
        <v>7</v>
      </c>
      <c r="I5530" s="3" t="n">
        <v>7</v>
      </c>
      <c r="J5530" s="3" t="n">
        <v>18</v>
      </c>
      <c r="K5530" s="3" t="n">
        <v>18</v>
      </c>
      <c r="L5530" s="3" t="n">
        <v>6</v>
      </c>
      <c r="M5530" s="3" t="n">
        <v>6</v>
      </c>
      <c r="N5530" s="3" t="n">
        <v>-1</v>
      </c>
      <c r="O5530" s="3" t="n">
        <v>-1</v>
      </c>
      <c r="P5530" s="3" t="n">
        <v>8.5</v>
      </c>
      <c r="Q5530" s="3" t="n">
        <v>24.2</v>
      </c>
      <c r="R5530" s="3" t="s">
        <v>16137</v>
      </c>
      <c r="S5530" s="4" t="n">
        <v>45747.1375462963</v>
      </c>
      <c r="T5530" s="3" t="s">
        <v>65</v>
      </c>
      <c r="U5530" s="3" t="s">
        <v>65</v>
      </c>
      <c r="V5530" s="3" t="n">
        <v>0</v>
      </c>
      <c r="W5530" s="3" t="n">
        <v>0</v>
      </c>
      <c r="X5530" s="3" t="n">
        <v>0</v>
      </c>
      <c r="Y5530" s="3" t="s">
        <v>30</v>
      </c>
      <c r="Z5530" s="3" t="s">
        <v>30</v>
      </c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  <c r="AZ5530" s="3"/>
      <c r="BA5530" s="3"/>
      <c r="BB5530" s="3"/>
      <c r="BC5530" s="3"/>
      <c r="BD5530" s="3"/>
      <c r="BE5530" s="3"/>
      <c r="BF5530" s="3"/>
      <c r="BG5530" s="3"/>
      <c r="BH5530" s="3"/>
      <c r="BI5530" s="3"/>
      <c r="BJ5530" s="3"/>
    </row>
    <row r="5531" customFormat="false" ht="15.75" hidden="false" customHeight="false" outlineLevel="0" collapsed="false">
      <c r="A5531" s="3" t="n">
        <v>5530</v>
      </c>
      <c r="B5531" s="3" t="s">
        <v>16160</v>
      </c>
      <c r="C5531" s="3" t="s">
        <v>16161</v>
      </c>
      <c r="D5531" s="3" t="n">
        <v>1</v>
      </c>
      <c r="E5531" s="3" t="n">
        <v>0.1357718</v>
      </c>
      <c r="F5531" s="3" t="n">
        <v>17</v>
      </c>
      <c r="G5531" s="3" t="n">
        <v>17</v>
      </c>
      <c r="H5531" s="3" t="n">
        <v>6</v>
      </c>
      <c r="I5531" s="3" t="n">
        <v>6</v>
      </c>
      <c r="J5531" s="3" t="n">
        <v>13</v>
      </c>
      <c r="K5531" s="3" t="n">
        <v>13</v>
      </c>
      <c r="L5531" s="3" t="n">
        <v>5</v>
      </c>
      <c r="M5531" s="3" t="n">
        <v>5</v>
      </c>
      <c r="N5531" s="3" t="n">
        <v>-1</v>
      </c>
      <c r="O5531" s="3" t="n">
        <v>-1</v>
      </c>
      <c r="P5531" s="3" t="n">
        <v>8.5</v>
      </c>
      <c r="Q5531" s="3" t="n">
        <v>24.2</v>
      </c>
      <c r="R5531" s="3" t="s">
        <v>16137</v>
      </c>
      <c r="S5531" s="4" t="n">
        <v>45747.1375694444</v>
      </c>
      <c r="T5531" s="3" t="s">
        <v>65</v>
      </c>
      <c r="U5531" s="3" t="s">
        <v>65</v>
      </c>
      <c r="V5531" s="3" t="n">
        <v>0</v>
      </c>
      <c r="W5531" s="3" t="n">
        <v>0</v>
      </c>
      <c r="X5531" s="3" t="n">
        <v>0</v>
      </c>
      <c r="Y5531" s="3" t="s">
        <v>30</v>
      </c>
      <c r="Z5531" s="3" t="s">
        <v>30</v>
      </c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3"/>
      <c r="BB5531" s="3"/>
      <c r="BC5531" s="3"/>
      <c r="BD5531" s="3"/>
      <c r="BE5531" s="3"/>
      <c r="BF5531" s="3"/>
      <c r="BG5531" s="3"/>
      <c r="BH5531" s="3"/>
      <c r="BI5531" s="3"/>
      <c r="BJ5531" s="3"/>
    </row>
    <row r="5532" customFormat="false" ht="15.75" hidden="false" customHeight="false" outlineLevel="0" collapsed="false">
      <c r="A5532" s="3" t="n">
        <v>5531</v>
      </c>
      <c r="B5532" s="3" t="s">
        <v>16162</v>
      </c>
      <c r="C5532" s="3" t="s">
        <v>16163</v>
      </c>
      <c r="D5532" s="3" t="n">
        <v>1</v>
      </c>
      <c r="E5532" s="3" t="n">
        <v>0.1659565</v>
      </c>
      <c r="F5532" s="3" t="n">
        <v>17</v>
      </c>
      <c r="G5532" s="3" t="n">
        <v>17</v>
      </c>
      <c r="H5532" s="3" t="n">
        <v>6</v>
      </c>
      <c r="I5532" s="3" t="n">
        <v>6</v>
      </c>
      <c r="J5532" s="3" t="n">
        <v>13</v>
      </c>
      <c r="K5532" s="3" t="n">
        <v>13</v>
      </c>
      <c r="L5532" s="3" t="n">
        <v>5</v>
      </c>
      <c r="M5532" s="3" t="n">
        <v>5</v>
      </c>
      <c r="N5532" s="3" t="n">
        <v>-1</v>
      </c>
      <c r="O5532" s="3" t="n">
        <v>-1</v>
      </c>
      <c r="P5532" s="3" t="n">
        <v>8.5</v>
      </c>
      <c r="Q5532" s="3" t="n">
        <v>24.2</v>
      </c>
      <c r="R5532" s="3" t="s">
        <v>16137</v>
      </c>
      <c r="S5532" s="4" t="n">
        <v>45747.1375925926</v>
      </c>
      <c r="T5532" s="3" t="s">
        <v>65</v>
      </c>
      <c r="U5532" s="3" t="s">
        <v>65</v>
      </c>
      <c r="V5532" s="3" t="n">
        <v>0</v>
      </c>
      <c r="W5532" s="3" t="n">
        <v>0</v>
      </c>
      <c r="X5532" s="3" t="n">
        <v>0</v>
      </c>
      <c r="Y5532" s="3" t="s">
        <v>30</v>
      </c>
      <c r="Z5532" s="3" t="s">
        <v>30</v>
      </c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  <c r="AZ5532" s="3"/>
      <c r="BA5532" s="3"/>
      <c r="BB5532" s="3"/>
      <c r="BC5532" s="3"/>
      <c r="BD5532" s="3"/>
      <c r="BE5532" s="3"/>
      <c r="BF5532" s="3"/>
      <c r="BG5532" s="3"/>
      <c r="BH5532" s="3"/>
      <c r="BI5532" s="3"/>
      <c r="BJ5532" s="3"/>
    </row>
    <row r="5533" customFormat="false" ht="15.75" hidden="false" customHeight="false" outlineLevel="0" collapsed="false">
      <c r="A5533" s="3" t="n">
        <v>5532</v>
      </c>
      <c r="B5533" s="3" t="s">
        <v>16164</v>
      </c>
      <c r="C5533" s="3" t="s">
        <v>16165</v>
      </c>
      <c r="D5533" s="3" t="n">
        <v>1</v>
      </c>
      <c r="E5533" s="3" t="n">
        <v>1.1035908</v>
      </c>
      <c r="F5533" s="3" t="n">
        <v>121</v>
      </c>
      <c r="G5533" s="3" t="n">
        <v>121</v>
      </c>
      <c r="H5533" s="3" t="n">
        <v>7</v>
      </c>
      <c r="I5533" s="3" t="n">
        <v>7</v>
      </c>
      <c r="J5533" s="3" t="n">
        <v>99</v>
      </c>
      <c r="K5533" s="3" t="n">
        <v>99</v>
      </c>
      <c r="L5533" s="3" t="n">
        <v>34</v>
      </c>
      <c r="M5533" s="3" t="n">
        <v>34</v>
      </c>
      <c r="N5533" s="3" t="n">
        <v>-1</v>
      </c>
      <c r="O5533" s="3" t="n">
        <v>-1</v>
      </c>
      <c r="P5533" s="3" t="n">
        <v>8.5</v>
      </c>
      <c r="Q5533" s="3" t="n">
        <v>24.2</v>
      </c>
      <c r="R5533" s="3" t="s">
        <v>16137</v>
      </c>
      <c r="S5533" s="4" t="n">
        <v>45747.1376273148</v>
      </c>
      <c r="T5533" s="3" t="s">
        <v>65</v>
      </c>
      <c r="U5533" s="3" t="s">
        <v>65</v>
      </c>
      <c r="V5533" s="3" t="n">
        <v>0</v>
      </c>
      <c r="W5533" s="3" t="n">
        <v>0</v>
      </c>
      <c r="X5533" s="3" t="n">
        <v>0</v>
      </c>
      <c r="Y5533" s="3" t="s">
        <v>30</v>
      </c>
      <c r="Z5533" s="3" t="s">
        <v>30</v>
      </c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  <c r="AZ5533" s="3"/>
      <c r="BA5533" s="3"/>
      <c r="BB5533" s="3"/>
      <c r="BC5533" s="3"/>
      <c r="BD5533" s="3"/>
      <c r="BE5533" s="3"/>
      <c r="BF5533" s="3"/>
      <c r="BG5533" s="3"/>
      <c r="BH5533" s="3"/>
      <c r="BI5533" s="3"/>
      <c r="BJ5533" s="3"/>
    </row>
    <row r="5534" customFormat="false" ht="15.75" hidden="false" customHeight="false" outlineLevel="0" collapsed="false">
      <c r="A5534" s="3" t="n">
        <v>5533</v>
      </c>
      <c r="B5534" s="3" t="s">
        <v>16166</v>
      </c>
      <c r="C5534" s="3" t="s">
        <v>16167</v>
      </c>
      <c r="D5534" s="3" t="n">
        <v>1</v>
      </c>
      <c r="E5534" s="3" t="n">
        <v>0.0933313</v>
      </c>
      <c r="F5534" s="3" t="n">
        <v>6</v>
      </c>
      <c r="G5534" s="3" t="n">
        <v>6</v>
      </c>
      <c r="H5534" s="3" t="n">
        <v>5</v>
      </c>
      <c r="I5534" s="3" t="n">
        <v>5</v>
      </c>
      <c r="J5534" s="3" t="n">
        <v>4</v>
      </c>
      <c r="K5534" s="3" t="n">
        <v>4</v>
      </c>
      <c r="L5534" s="3" t="n">
        <v>1</v>
      </c>
      <c r="M5534" s="3" t="n">
        <v>1</v>
      </c>
      <c r="N5534" s="3" t="n">
        <v>-1</v>
      </c>
      <c r="O5534" s="3" t="n">
        <v>-1</v>
      </c>
      <c r="P5534" s="3" t="n">
        <v>8.5</v>
      </c>
      <c r="Q5534" s="3" t="n">
        <v>24.2</v>
      </c>
      <c r="R5534" s="3" t="s">
        <v>16137</v>
      </c>
      <c r="S5534" s="4" t="n">
        <v>45747.137650463</v>
      </c>
      <c r="T5534" s="3" t="s">
        <v>65</v>
      </c>
      <c r="U5534" s="3" t="s">
        <v>65</v>
      </c>
      <c r="V5534" s="3" t="n">
        <v>0</v>
      </c>
      <c r="W5534" s="3" t="n">
        <v>0</v>
      </c>
      <c r="X5534" s="3" t="n">
        <v>0</v>
      </c>
      <c r="Y5534" s="3" t="s">
        <v>30</v>
      </c>
      <c r="Z5534" s="3" t="s">
        <v>30</v>
      </c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  <c r="AZ5534" s="3"/>
      <c r="BA5534" s="3"/>
      <c r="BB5534" s="3"/>
      <c r="BC5534" s="3"/>
      <c r="BD5534" s="3"/>
      <c r="BE5534" s="3"/>
      <c r="BF5534" s="3"/>
      <c r="BG5534" s="3"/>
      <c r="BH5534" s="3"/>
      <c r="BI5534" s="3"/>
      <c r="BJ5534" s="3"/>
    </row>
    <row r="5535" customFormat="false" ht="15.75" hidden="false" customHeight="false" outlineLevel="0" collapsed="false">
      <c r="A5535" s="3" t="n">
        <v>5534</v>
      </c>
      <c r="B5535" s="3" t="s">
        <v>16168</v>
      </c>
      <c r="C5535" s="3" t="s">
        <v>16169</v>
      </c>
      <c r="D5535" s="3" t="n">
        <v>1</v>
      </c>
      <c r="E5535" s="3" t="n">
        <v>0.0693777</v>
      </c>
      <c r="F5535" s="3" t="n">
        <v>6</v>
      </c>
      <c r="G5535" s="3" t="n">
        <v>6</v>
      </c>
      <c r="H5535" s="3" t="n">
        <v>5</v>
      </c>
      <c r="I5535" s="3" t="n">
        <v>5</v>
      </c>
      <c r="J5535" s="3" t="n">
        <v>4</v>
      </c>
      <c r="K5535" s="3" t="n">
        <v>4</v>
      </c>
      <c r="L5535" s="3" t="n">
        <v>1</v>
      </c>
      <c r="M5535" s="3" t="n">
        <v>1</v>
      </c>
      <c r="N5535" s="3" t="n">
        <v>-1</v>
      </c>
      <c r="O5535" s="3" t="n">
        <v>-1</v>
      </c>
      <c r="P5535" s="3" t="n">
        <v>8.5</v>
      </c>
      <c r="Q5535" s="3" t="n">
        <v>24.2</v>
      </c>
      <c r="R5535" s="3" t="s">
        <v>16137</v>
      </c>
      <c r="S5535" s="4" t="n">
        <v>45747.1376736111</v>
      </c>
      <c r="T5535" s="3" t="s">
        <v>65</v>
      </c>
      <c r="U5535" s="3" t="s">
        <v>65</v>
      </c>
      <c r="V5535" s="3" t="n">
        <v>0</v>
      </c>
      <c r="W5535" s="3" t="n">
        <v>0</v>
      </c>
      <c r="X5535" s="3" t="n">
        <v>0</v>
      </c>
      <c r="Y5535" s="3" t="s">
        <v>30</v>
      </c>
      <c r="Z5535" s="3" t="s">
        <v>30</v>
      </c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  <c r="AZ5535" s="3"/>
      <c r="BA5535" s="3"/>
      <c r="BB5535" s="3"/>
      <c r="BC5535" s="3"/>
      <c r="BD5535" s="3"/>
      <c r="BE5535" s="3"/>
      <c r="BF5535" s="3"/>
      <c r="BG5535" s="3"/>
      <c r="BH5535" s="3"/>
      <c r="BI5535" s="3"/>
      <c r="BJ5535" s="3"/>
    </row>
    <row r="5536" customFormat="false" ht="15.75" hidden="false" customHeight="false" outlineLevel="0" collapsed="false">
      <c r="A5536" s="3" t="n">
        <v>5535</v>
      </c>
      <c r="B5536" s="3" t="s">
        <v>16170</v>
      </c>
      <c r="C5536" s="3" t="s">
        <v>16171</v>
      </c>
      <c r="D5536" s="3" t="n">
        <v>1</v>
      </c>
      <c r="E5536" s="3" t="n">
        <v>0.0719014</v>
      </c>
      <c r="F5536" s="3" t="n">
        <v>5</v>
      </c>
      <c r="G5536" s="3" t="n">
        <v>5</v>
      </c>
      <c r="H5536" s="3" t="n">
        <v>4</v>
      </c>
      <c r="I5536" s="3" t="n">
        <v>4</v>
      </c>
      <c r="J5536" s="3" t="n">
        <v>2</v>
      </c>
      <c r="K5536" s="3" t="n">
        <v>2</v>
      </c>
      <c r="L5536" s="3" t="n">
        <v>1</v>
      </c>
      <c r="M5536" s="3" t="n">
        <v>1</v>
      </c>
      <c r="N5536" s="3" t="n">
        <v>-1</v>
      </c>
      <c r="O5536" s="3" t="n">
        <v>-1</v>
      </c>
      <c r="P5536" s="3" t="n">
        <v>8.5</v>
      </c>
      <c r="Q5536" s="3" t="n">
        <v>24.2</v>
      </c>
      <c r="R5536" s="3" t="s">
        <v>16137</v>
      </c>
      <c r="S5536" s="4" t="n">
        <v>45747.1376851852</v>
      </c>
      <c r="T5536" s="3" t="s">
        <v>65</v>
      </c>
      <c r="U5536" s="3" t="s">
        <v>65</v>
      </c>
      <c r="V5536" s="3" t="n">
        <v>0</v>
      </c>
      <c r="W5536" s="3" t="n">
        <v>0</v>
      </c>
      <c r="X5536" s="3" t="n">
        <v>0</v>
      </c>
      <c r="Y5536" s="3" t="s">
        <v>30</v>
      </c>
      <c r="Z5536" s="3" t="s">
        <v>30</v>
      </c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  <c r="AZ5536" s="3"/>
      <c r="BA5536" s="3"/>
      <c r="BB5536" s="3"/>
      <c r="BC5536" s="3"/>
      <c r="BD5536" s="3"/>
      <c r="BE5536" s="3"/>
      <c r="BF5536" s="3"/>
      <c r="BG5536" s="3"/>
      <c r="BH5536" s="3"/>
      <c r="BI5536" s="3"/>
      <c r="BJ5536" s="3"/>
    </row>
    <row r="5537" customFormat="false" ht="15.75" hidden="false" customHeight="false" outlineLevel="0" collapsed="false">
      <c r="A5537" s="3" t="n">
        <v>5536</v>
      </c>
      <c r="B5537" s="3" t="s">
        <v>16172</v>
      </c>
      <c r="C5537" s="3" t="s">
        <v>16173</v>
      </c>
      <c r="D5537" s="3" t="n">
        <v>1</v>
      </c>
      <c r="E5537" s="3" t="n">
        <v>0.0644471</v>
      </c>
      <c r="F5537" s="3" t="n">
        <v>7</v>
      </c>
      <c r="G5537" s="3" t="n">
        <v>7</v>
      </c>
      <c r="H5537" s="3" t="n">
        <v>6</v>
      </c>
      <c r="I5537" s="3" t="n">
        <v>6</v>
      </c>
      <c r="J5537" s="3" t="n">
        <v>4</v>
      </c>
      <c r="K5537" s="3" t="n">
        <v>4</v>
      </c>
      <c r="L5537" s="3" t="n">
        <v>1</v>
      </c>
      <c r="M5537" s="3" t="n">
        <v>1</v>
      </c>
      <c r="N5537" s="3" t="n">
        <v>-1</v>
      </c>
      <c r="O5537" s="3" t="n">
        <v>-1</v>
      </c>
      <c r="P5537" s="3" t="n">
        <v>8.5</v>
      </c>
      <c r="Q5537" s="3" t="n">
        <v>24.2</v>
      </c>
      <c r="R5537" s="3" t="s">
        <v>16174</v>
      </c>
      <c r="S5537" s="4" t="n">
        <v>45747.1377083333</v>
      </c>
      <c r="T5537" s="3" t="s">
        <v>65</v>
      </c>
      <c r="U5537" s="3" t="s">
        <v>65</v>
      </c>
      <c r="V5537" s="3" t="n">
        <v>0</v>
      </c>
      <c r="W5537" s="3" t="n">
        <v>0</v>
      </c>
      <c r="X5537" s="3" t="n">
        <v>0</v>
      </c>
      <c r="Y5537" s="3" t="s">
        <v>30</v>
      </c>
      <c r="Z5537" s="3" t="s">
        <v>30</v>
      </c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  <c r="AZ5537" s="3"/>
      <c r="BA5537" s="3"/>
      <c r="BB5537" s="3"/>
      <c r="BC5537" s="3"/>
      <c r="BD5537" s="3"/>
      <c r="BE5537" s="3"/>
      <c r="BF5537" s="3"/>
      <c r="BG5537" s="3"/>
      <c r="BH5537" s="3"/>
      <c r="BI5537" s="3"/>
      <c r="BJ5537" s="3"/>
    </row>
    <row r="5538" customFormat="false" ht="15.75" hidden="false" customHeight="false" outlineLevel="0" collapsed="false">
      <c r="A5538" s="3" t="n">
        <v>5537</v>
      </c>
      <c r="B5538" s="3" t="s">
        <v>16175</v>
      </c>
      <c r="C5538" s="3" t="s">
        <v>16176</v>
      </c>
      <c r="D5538" s="3" t="n">
        <v>1</v>
      </c>
      <c r="E5538" s="3" t="n">
        <v>0.2286729</v>
      </c>
      <c r="F5538" s="3" t="n">
        <v>22</v>
      </c>
      <c r="G5538" s="3" t="n">
        <v>22</v>
      </c>
      <c r="H5538" s="3" t="n">
        <v>10</v>
      </c>
      <c r="I5538" s="3" t="n">
        <v>10</v>
      </c>
      <c r="J5538" s="3" t="n">
        <v>17</v>
      </c>
      <c r="K5538" s="3" t="n">
        <v>17</v>
      </c>
      <c r="L5538" s="3" t="n">
        <v>5</v>
      </c>
      <c r="M5538" s="3" t="n">
        <v>5</v>
      </c>
      <c r="N5538" s="3" t="n">
        <v>-1</v>
      </c>
      <c r="O5538" s="3" t="n">
        <v>-1</v>
      </c>
      <c r="P5538" s="3" t="n">
        <v>8.5</v>
      </c>
      <c r="Q5538" s="3" t="n">
        <v>24.2</v>
      </c>
      <c r="R5538" s="3" t="s">
        <v>16174</v>
      </c>
      <c r="S5538" s="4" t="n">
        <v>45747.1377314815</v>
      </c>
      <c r="T5538" s="3" t="s">
        <v>65</v>
      </c>
      <c r="U5538" s="3" t="s">
        <v>65</v>
      </c>
      <c r="V5538" s="3" t="n">
        <v>0</v>
      </c>
      <c r="W5538" s="3" t="n">
        <v>0</v>
      </c>
      <c r="X5538" s="3" t="n">
        <v>0</v>
      </c>
      <c r="Y5538" s="3" t="s">
        <v>30</v>
      </c>
      <c r="Z5538" s="3" t="s">
        <v>30</v>
      </c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  <c r="AZ5538" s="3"/>
      <c r="BA5538" s="3"/>
      <c r="BB5538" s="3"/>
      <c r="BC5538" s="3"/>
      <c r="BD5538" s="3"/>
      <c r="BE5538" s="3"/>
      <c r="BF5538" s="3"/>
      <c r="BG5538" s="3"/>
      <c r="BH5538" s="3"/>
      <c r="BI5538" s="3"/>
      <c r="BJ5538" s="3"/>
    </row>
    <row r="5539" customFormat="false" ht="15.75" hidden="false" customHeight="false" outlineLevel="0" collapsed="false">
      <c r="A5539" s="3" t="n">
        <v>5538</v>
      </c>
      <c r="B5539" s="3" t="s">
        <v>16177</v>
      </c>
      <c r="C5539" s="3" t="s">
        <v>16178</v>
      </c>
      <c r="D5539" s="3" t="n">
        <v>1</v>
      </c>
      <c r="E5539" s="3" t="n">
        <v>0.34951</v>
      </c>
      <c r="F5539" s="3" t="n">
        <v>35</v>
      </c>
      <c r="G5539" s="3" t="n">
        <v>35</v>
      </c>
      <c r="H5539" s="3" t="n">
        <v>7</v>
      </c>
      <c r="I5539" s="3" t="n">
        <v>7</v>
      </c>
      <c r="J5539" s="3" t="n">
        <v>28</v>
      </c>
      <c r="K5539" s="3" t="n">
        <v>28</v>
      </c>
      <c r="L5539" s="3" t="n">
        <v>11</v>
      </c>
      <c r="M5539" s="3" t="n">
        <v>11</v>
      </c>
      <c r="N5539" s="3" t="n">
        <v>-1</v>
      </c>
      <c r="O5539" s="3" t="n">
        <v>-1</v>
      </c>
      <c r="P5539" s="3" t="n">
        <v>8.5</v>
      </c>
      <c r="Q5539" s="3" t="n">
        <v>24.2</v>
      </c>
      <c r="R5539" s="3" t="s">
        <v>16174</v>
      </c>
      <c r="S5539" s="4" t="n">
        <v>45747.1377546296</v>
      </c>
      <c r="T5539" s="3" t="s">
        <v>3197</v>
      </c>
      <c r="U5539" s="3" t="s">
        <v>3197</v>
      </c>
      <c r="V5539" s="3" t="n">
        <v>0</v>
      </c>
      <c r="W5539" s="3" t="n">
        <v>0</v>
      </c>
      <c r="X5539" s="3" t="n">
        <v>0</v>
      </c>
      <c r="Y5539" s="3" t="s">
        <v>30</v>
      </c>
      <c r="Z5539" s="3" t="s">
        <v>30</v>
      </c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  <c r="AY5539" s="3"/>
      <c r="AZ5539" s="3"/>
      <c r="BA5539" s="3"/>
      <c r="BB5539" s="3"/>
      <c r="BC5539" s="3"/>
      <c r="BD5539" s="3"/>
      <c r="BE5539" s="3"/>
      <c r="BF5539" s="3"/>
      <c r="BG5539" s="3"/>
      <c r="BH5539" s="3"/>
      <c r="BI5539" s="3"/>
      <c r="BJ5539" s="3"/>
    </row>
    <row r="5540" customFormat="false" ht="15.75" hidden="false" customHeight="false" outlineLevel="0" collapsed="false">
      <c r="A5540" s="3" t="n">
        <v>5539</v>
      </c>
      <c r="B5540" s="3" t="s">
        <v>16179</v>
      </c>
      <c r="C5540" s="3" t="s">
        <v>16180</v>
      </c>
      <c r="D5540" s="3" t="n">
        <v>1</v>
      </c>
      <c r="E5540" s="3" t="n">
        <v>0.2985051</v>
      </c>
      <c r="F5540" s="3" t="n">
        <v>35</v>
      </c>
      <c r="G5540" s="3" t="n">
        <v>35</v>
      </c>
      <c r="H5540" s="3" t="n">
        <v>7</v>
      </c>
      <c r="I5540" s="3" t="n">
        <v>7</v>
      </c>
      <c r="J5540" s="3" t="n">
        <v>28</v>
      </c>
      <c r="K5540" s="3" t="n">
        <v>28</v>
      </c>
      <c r="L5540" s="3" t="n">
        <v>11</v>
      </c>
      <c r="M5540" s="3" t="n">
        <v>11</v>
      </c>
      <c r="N5540" s="3" t="n">
        <v>-1</v>
      </c>
      <c r="O5540" s="3" t="n">
        <v>-1</v>
      </c>
      <c r="P5540" s="3" t="n">
        <v>8.5</v>
      </c>
      <c r="Q5540" s="3" t="n">
        <v>24.2</v>
      </c>
      <c r="R5540" s="3" t="s">
        <v>16181</v>
      </c>
      <c r="S5540" s="4" t="n">
        <v>45747.1377777778</v>
      </c>
      <c r="T5540" s="3" t="s">
        <v>3197</v>
      </c>
      <c r="U5540" s="3" t="s">
        <v>3197</v>
      </c>
      <c r="V5540" s="3" t="n">
        <v>0</v>
      </c>
      <c r="W5540" s="3" t="n">
        <v>0</v>
      </c>
      <c r="X5540" s="3" t="n">
        <v>0</v>
      </c>
      <c r="Y5540" s="3" t="s">
        <v>30</v>
      </c>
      <c r="Z5540" s="3" t="s">
        <v>30</v>
      </c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  <c r="AZ5540" s="3"/>
      <c r="BA5540" s="3"/>
      <c r="BB5540" s="3"/>
      <c r="BC5540" s="3"/>
      <c r="BD5540" s="3"/>
      <c r="BE5540" s="3"/>
      <c r="BF5540" s="3"/>
      <c r="BG5540" s="3"/>
      <c r="BH5540" s="3"/>
      <c r="BI5540" s="3"/>
      <c r="BJ5540" s="3"/>
    </row>
    <row r="5541" customFormat="false" ht="15.75" hidden="false" customHeight="false" outlineLevel="0" collapsed="false">
      <c r="A5541" s="3" t="n">
        <v>5540</v>
      </c>
      <c r="B5541" s="3" t="s">
        <v>16182</v>
      </c>
      <c r="C5541" s="3" t="s">
        <v>16183</v>
      </c>
      <c r="D5541" s="3" t="n">
        <v>1</v>
      </c>
      <c r="E5541" s="3" t="n">
        <v>0.2952048</v>
      </c>
      <c r="F5541" s="3" t="n">
        <v>35</v>
      </c>
      <c r="G5541" s="3" t="n">
        <v>35</v>
      </c>
      <c r="H5541" s="3" t="n">
        <v>7</v>
      </c>
      <c r="I5541" s="3" t="n">
        <v>7</v>
      </c>
      <c r="J5541" s="3" t="n">
        <v>28</v>
      </c>
      <c r="K5541" s="3" t="n">
        <v>28</v>
      </c>
      <c r="L5541" s="3" t="n">
        <v>11</v>
      </c>
      <c r="M5541" s="3" t="n">
        <v>11</v>
      </c>
      <c r="N5541" s="3" t="n">
        <v>-1</v>
      </c>
      <c r="O5541" s="3" t="n">
        <v>-1</v>
      </c>
      <c r="P5541" s="3" t="n">
        <v>8.5</v>
      </c>
      <c r="Q5541" s="3" t="n">
        <v>24.2</v>
      </c>
      <c r="R5541" s="3" t="s">
        <v>16181</v>
      </c>
      <c r="S5541" s="4" t="n">
        <v>45747.1378009259</v>
      </c>
      <c r="T5541" s="3" t="s">
        <v>3197</v>
      </c>
      <c r="U5541" s="3" t="s">
        <v>3197</v>
      </c>
      <c r="V5541" s="3" t="n">
        <v>0</v>
      </c>
      <c r="W5541" s="3" t="n">
        <v>0</v>
      </c>
      <c r="X5541" s="3" t="n">
        <v>0</v>
      </c>
      <c r="Y5541" s="3" t="s">
        <v>30</v>
      </c>
      <c r="Z5541" s="3" t="s">
        <v>30</v>
      </c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  <c r="AZ5541" s="3"/>
      <c r="BA5541" s="3"/>
      <c r="BB5541" s="3"/>
      <c r="BC5541" s="3"/>
      <c r="BD5541" s="3"/>
      <c r="BE5541" s="3"/>
      <c r="BF5541" s="3"/>
      <c r="BG5541" s="3"/>
      <c r="BH5541" s="3"/>
      <c r="BI5541" s="3"/>
      <c r="BJ5541" s="3"/>
    </row>
    <row r="5542" customFormat="false" ht="15.75" hidden="false" customHeight="false" outlineLevel="0" collapsed="false">
      <c r="A5542" s="3" t="n">
        <v>5541</v>
      </c>
      <c r="B5542" s="3" t="s">
        <v>16184</v>
      </c>
      <c r="C5542" s="3" t="s">
        <v>16185</v>
      </c>
      <c r="D5542" s="3" t="n">
        <v>1</v>
      </c>
      <c r="E5542" s="3" t="n">
        <v>0.320877</v>
      </c>
      <c r="F5542" s="3" t="n">
        <v>30</v>
      </c>
      <c r="G5542" s="3" t="n">
        <v>30</v>
      </c>
      <c r="H5542" s="3" t="n">
        <v>8</v>
      </c>
      <c r="I5542" s="3" t="n">
        <v>8</v>
      </c>
      <c r="J5542" s="3" t="n">
        <v>24</v>
      </c>
      <c r="K5542" s="3" t="n">
        <v>24</v>
      </c>
      <c r="L5542" s="3" t="n">
        <v>9</v>
      </c>
      <c r="M5542" s="3" t="n">
        <v>9</v>
      </c>
      <c r="N5542" s="3" t="n">
        <v>-1</v>
      </c>
      <c r="O5542" s="3" t="n">
        <v>-1</v>
      </c>
      <c r="P5542" s="3" t="n">
        <v>8.5</v>
      </c>
      <c r="Q5542" s="3" t="n">
        <v>24.2</v>
      </c>
      <c r="R5542" s="3" t="s">
        <v>16174</v>
      </c>
      <c r="S5542" s="4" t="n">
        <v>45747.1378240741</v>
      </c>
      <c r="T5542" s="3" t="s">
        <v>1920</v>
      </c>
      <c r="U5542" s="3" t="s">
        <v>1920</v>
      </c>
      <c r="V5542" s="3" t="n">
        <v>0</v>
      </c>
      <c r="W5542" s="3" t="n">
        <v>0</v>
      </c>
      <c r="X5542" s="3" t="n">
        <v>0</v>
      </c>
      <c r="Y5542" s="3" t="s">
        <v>30</v>
      </c>
      <c r="Z5542" s="3" t="s">
        <v>30</v>
      </c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  <c r="AZ5542" s="3"/>
      <c r="BA5542" s="3"/>
      <c r="BB5542" s="3"/>
      <c r="BC5542" s="3"/>
      <c r="BD5542" s="3"/>
      <c r="BE5542" s="3"/>
      <c r="BF5542" s="3"/>
      <c r="BG5542" s="3"/>
      <c r="BH5542" s="3"/>
      <c r="BI5542" s="3"/>
      <c r="BJ5542" s="3"/>
    </row>
    <row r="5543" customFormat="false" ht="15.75" hidden="false" customHeight="false" outlineLevel="0" collapsed="false">
      <c r="A5543" s="3" t="n">
        <v>5542</v>
      </c>
      <c r="B5543" s="3" t="s">
        <v>16186</v>
      </c>
      <c r="C5543" s="3" t="s">
        <v>16187</v>
      </c>
      <c r="D5543" s="3" t="n">
        <v>1</v>
      </c>
      <c r="E5543" s="3" t="n">
        <v>0.2278362</v>
      </c>
      <c r="F5543" s="3" t="n">
        <v>24</v>
      </c>
      <c r="G5543" s="3" t="n">
        <v>24</v>
      </c>
      <c r="H5543" s="3" t="n">
        <v>6</v>
      </c>
      <c r="I5543" s="3" t="n">
        <v>6</v>
      </c>
      <c r="J5543" s="3" t="n">
        <v>18</v>
      </c>
      <c r="K5543" s="3" t="n">
        <v>18</v>
      </c>
      <c r="L5543" s="3" t="n">
        <v>8</v>
      </c>
      <c r="M5543" s="3" t="n">
        <v>8</v>
      </c>
      <c r="N5543" s="3" t="n">
        <v>-1</v>
      </c>
      <c r="O5543" s="3" t="n">
        <v>-1</v>
      </c>
      <c r="P5543" s="3" t="n">
        <v>8.5</v>
      </c>
      <c r="Q5543" s="3" t="n">
        <v>24.2</v>
      </c>
      <c r="R5543" s="3" t="s">
        <v>16174</v>
      </c>
      <c r="S5543" s="4" t="n">
        <v>45747.1378472222</v>
      </c>
      <c r="T5543" s="3" t="s">
        <v>1920</v>
      </c>
      <c r="U5543" s="3" t="s">
        <v>1920</v>
      </c>
      <c r="V5543" s="3" t="n">
        <v>0</v>
      </c>
      <c r="W5543" s="3" t="n">
        <v>0</v>
      </c>
      <c r="X5543" s="3" t="n">
        <v>0</v>
      </c>
      <c r="Y5543" s="3" t="s">
        <v>30</v>
      </c>
      <c r="Z5543" s="3" t="s">
        <v>30</v>
      </c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  <c r="AZ5543" s="3"/>
      <c r="BA5543" s="3"/>
      <c r="BB5543" s="3"/>
      <c r="BC5543" s="3"/>
      <c r="BD5543" s="3"/>
      <c r="BE5543" s="3"/>
      <c r="BF5543" s="3"/>
      <c r="BG5543" s="3"/>
      <c r="BH5543" s="3"/>
      <c r="BI5543" s="3"/>
      <c r="BJ5543" s="3"/>
    </row>
    <row r="5544" customFormat="false" ht="15.75" hidden="false" customHeight="false" outlineLevel="0" collapsed="false">
      <c r="A5544" s="3" t="n">
        <v>5543</v>
      </c>
      <c r="B5544" s="3" t="s">
        <v>16188</v>
      </c>
      <c r="C5544" s="3" t="s">
        <v>16189</v>
      </c>
      <c r="D5544" s="3" t="n">
        <v>1</v>
      </c>
      <c r="E5544" s="3" t="n">
        <v>0.265978</v>
      </c>
      <c r="F5544" s="3" t="n">
        <v>24</v>
      </c>
      <c r="G5544" s="3" t="n">
        <v>24</v>
      </c>
      <c r="H5544" s="3" t="n">
        <v>6</v>
      </c>
      <c r="I5544" s="3" t="n">
        <v>6</v>
      </c>
      <c r="J5544" s="3" t="n">
        <v>18</v>
      </c>
      <c r="K5544" s="3" t="n">
        <v>18</v>
      </c>
      <c r="L5544" s="3" t="n">
        <v>8</v>
      </c>
      <c r="M5544" s="3" t="n">
        <v>8</v>
      </c>
      <c r="N5544" s="3" t="n">
        <v>-1</v>
      </c>
      <c r="O5544" s="3" t="n">
        <v>-1</v>
      </c>
      <c r="P5544" s="3" t="n">
        <v>8.5</v>
      </c>
      <c r="Q5544" s="3" t="n">
        <v>24.2</v>
      </c>
      <c r="R5544" s="3" t="s">
        <v>16174</v>
      </c>
      <c r="S5544" s="4" t="n">
        <v>45747.1378703704</v>
      </c>
      <c r="T5544" s="3" t="s">
        <v>1920</v>
      </c>
      <c r="U5544" s="3" t="s">
        <v>1920</v>
      </c>
      <c r="V5544" s="3" t="n">
        <v>0</v>
      </c>
      <c r="W5544" s="3" t="n">
        <v>0</v>
      </c>
      <c r="X5544" s="3" t="n">
        <v>0</v>
      </c>
      <c r="Y5544" s="3" t="s">
        <v>30</v>
      </c>
      <c r="Z5544" s="3" t="s">
        <v>30</v>
      </c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  <c r="AZ5544" s="3"/>
      <c r="BA5544" s="3"/>
      <c r="BB5544" s="3"/>
      <c r="BC5544" s="3"/>
      <c r="BD5544" s="3"/>
      <c r="BE5544" s="3"/>
      <c r="BF5544" s="3"/>
      <c r="BG5544" s="3"/>
      <c r="BH5544" s="3"/>
      <c r="BI5544" s="3"/>
      <c r="BJ5544" s="3"/>
    </row>
    <row r="5545" customFormat="false" ht="15.75" hidden="false" customHeight="false" outlineLevel="0" collapsed="false">
      <c r="A5545" s="3" t="n">
        <v>5544</v>
      </c>
      <c r="B5545" s="3" t="s">
        <v>16190</v>
      </c>
      <c r="C5545" s="3" t="s">
        <v>16191</v>
      </c>
      <c r="D5545" s="3" t="n">
        <v>1</v>
      </c>
      <c r="E5545" s="3" t="n">
        <v>0.2472428</v>
      </c>
      <c r="F5545" s="3" t="n">
        <v>24</v>
      </c>
      <c r="G5545" s="3" t="n">
        <v>24</v>
      </c>
      <c r="H5545" s="3" t="n">
        <v>6</v>
      </c>
      <c r="I5545" s="3" t="n">
        <v>6</v>
      </c>
      <c r="J5545" s="3" t="n">
        <v>18</v>
      </c>
      <c r="K5545" s="3" t="n">
        <v>18</v>
      </c>
      <c r="L5545" s="3" t="n">
        <v>8</v>
      </c>
      <c r="M5545" s="3" t="n">
        <v>8</v>
      </c>
      <c r="N5545" s="3" t="n">
        <v>-1</v>
      </c>
      <c r="O5545" s="3" t="n">
        <v>-1</v>
      </c>
      <c r="P5545" s="3" t="n">
        <v>8.5</v>
      </c>
      <c r="Q5545" s="3" t="n">
        <v>24.2</v>
      </c>
      <c r="R5545" s="3" t="s">
        <v>16174</v>
      </c>
      <c r="S5545" s="4" t="n">
        <v>45747.1378935185</v>
      </c>
      <c r="T5545" s="3" t="s">
        <v>1920</v>
      </c>
      <c r="U5545" s="3" t="s">
        <v>1920</v>
      </c>
      <c r="V5545" s="3" t="n">
        <v>0</v>
      </c>
      <c r="W5545" s="3" t="n">
        <v>0</v>
      </c>
      <c r="X5545" s="3" t="n">
        <v>0</v>
      </c>
      <c r="Y5545" s="3" t="s">
        <v>30</v>
      </c>
      <c r="Z5545" s="3" t="s">
        <v>30</v>
      </c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  <c r="AZ5545" s="3"/>
      <c r="BA5545" s="3"/>
      <c r="BB5545" s="3"/>
      <c r="BC5545" s="3"/>
      <c r="BD5545" s="3"/>
      <c r="BE5545" s="3"/>
      <c r="BF5545" s="3"/>
      <c r="BG5545" s="3"/>
      <c r="BH5545" s="3"/>
      <c r="BI5545" s="3"/>
      <c r="BJ5545" s="3"/>
    </row>
    <row r="5546" customFormat="false" ht="15.75" hidden="false" customHeight="false" outlineLevel="0" collapsed="false">
      <c r="A5546" s="3" t="n">
        <v>5545</v>
      </c>
      <c r="B5546" s="3" t="s">
        <v>16192</v>
      </c>
      <c r="C5546" s="3" t="s">
        <v>16193</v>
      </c>
      <c r="D5546" s="3" t="n">
        <v>1</v>
      </c>
      <c r="E5546" s="3" t="n">
        <v>0.2558604</v>
      </c>
      <c r="F5546" s="3" t="n">
        <v>24</v>
      </c>
      <c r="G5546" s="3" t="n">
        <v>24</v>
      </c>
      <c r="H5546" s="3" t="n">
        <v>6</v>
      </c>
      <c r="I5546" s="3" t="n">
        <v>6</v>
      </c>
      <c r="J5546" s="3" t="n">
        <v>18</v>
      </c>
      <c r="K5546" s="3" t="n">
        <v>18</v>
      </c>
      <c r="L5546" s="3" t="n">
        <v>8</v>
      </c>
      <c r="M5546" s="3" t="n">
        <v>8</v>
      </c>
      <c r="N5546" s="3" t="n">
        <v>-1</v>
      </c>
      <c r="O5546" s="3" t="n">
        <v>-1</v>
      </c>
      <c r="P5546" s="3" t="n">
        <v>8.5</v>
      </c>
      <c r="Q5546" s="3" t="n">
        <v>24.2</v>
      </c>
      <c r="R5546" s="3" t="s">
        <v>16174</v>
      </c>
      <c r="S5546" s="4" t="n">
        <v>45747.1379166667</v>
      </c>
      <c r="T5546" s="3" t="s">
        <v>1920</v>
      </c>
      <c r="U5546" s="3" t="s">
        <v>1920</v>
      </c>
      <c r="V5546" s="3" t="n">
        <v>0</v>
      </c>
      <c r="W5546" s="3" t="n">
        <v>0</v>
      </c>
      <c r="X5546" s="3" t="n">
        <v>0</v>
      </c>
      <c r="Y5546" s="3" t="s">
        <v>30</v>
      </c>
      <c r="Z5546" s="3" t="s">
        <v>30</v>
      </c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  <c r="AZ5546" s="3"/>
      <c r="BA5546" s="3"/>
      <c r="BB5546" s="3"/>
      <c r="BC5546" s="3"/>
      <c r="BD5546" s="3"/>
      <c r="BE5546" s="3"/>
      <c r="BF5546" s="3"/>
      <c r="BG5546" s="3"/>
      <c r="BH5546" s="3"/>
      <c r="BI5546" s="3"/>
      <c r="BJ5546" s="3"/>
    </row>
    <row r="5547" customFormat="false" ht="15.75" hidden="false" customHeight="false" outlineLevel="0" collapsed="false">
      <c r="A5547" s="3" t="n">
        <v>5546</v>
      </c>
      <c r="B5547" s="3" t="s">
        <v>16194</v>
      </c>
      <c r="C5547" s="3" t="s">
        <v>16195</v>
      </c>
      <c r="D5547" s="3" t="n">
        <v>1</v>
      </c>
      <c r="E5547" s="3" t="n">
        <v>0.3410996</v>
      </c>
      <c r="F5547" s="3" t="n">
        <v>30</v>
      </c>
      <c r="G5547" s="3" t="n">
        <v>30</v>
      </c>
      <c r="H5547" s="3" t="n">
        <v>8</v>
      </c>
      <c r="I5547" s="3" t="n">
        <v>8</v>
      </c>
      <c r="J5547" s="3" t="n">
        <v>24</v>
      </c>
      <c r="K5547" s="3" t="n">
        <v>24</v>
      </c>
      <c r="L5547" s="3" t="n">
        <v>9</v>
      </c>
      <c r="M5547" s="3" t="n">
        <v>9</v>
      </c>
      <c r="N5547" s="3" t="n">
        <v>-1</v>
      </c>
      <c r="O5547" s="3" t="n">
        <v>-1</v>
      </c>
      <c r="P5547" s="3" t="n">
        <v>8.5</v>
      </c>
      <c r="Q5547" s="3" t="n">
        <v>24.2</v>
      </c>
      <c r="R5547" s="3" t="s">
        <v>16174</v>
      </c>
      <c r="S5547" s="4" t="n">
        <v>45747.1379398148</v>
      </c>
      <c r="T5547" s="3" t="s">
        <v>1920</v>
      </c>
      <c r="U5547" s="3" t="s">
        <v>1920</v>
      </c>
      <c r="V5547" s="3" t="n">
        <v>0</v>
      </c>
      <c r="W5547" s="3" t="n">
        <v>0</v>
      </c>
      <c r="X5547" s="3" t="n">
        <v>0</v>
      </c>
      <c r="Y5547" s="3" t="s">
        <v>30</v>
      </c>
      <c r="Z5547" s="3" t="s">
        <v>30</v>
      </c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  <c r="AZ5547" s="3"/>
      <c r="BA5547" s="3"/>
      <c r="BB5547" s="3"/>
      <c r="BC5547" s="3"/>
      <c r="BD5547" s="3"/>
      <c r="BE5547" s="3"/>
      <c r="BF5547" s="3"/>
      <c r="BG5547" s="3"/>
      <c r="BH5547" s="3"/>
      <c r="BI5547" s="3"/>
      <c r="BJ5547" s="3"/>
    </row>
    <row r="5548" customFormat="false" ht="15.75" hidden="false" customHeight="false" outlineLevel="0" collapsed="false">
      <c r="A5548" s="3" t="n">
        <v>5547</v>
      </c>
      <c r="B5548" s="3" t="s">
        <v>16196</v>
      </c>
      <c r="C5548" s="3" t="s">
        <v>16197</v>
      </c>
      <c r="D5548" s="3" t="n">
        <v>1</v>
      </c>
      <c r="E5548" s="3" t="n">
        <v>1.1393515</v>
      </c>
      <c r="F5548" s="3" t="n">
        <v>131</v>
      </c>
      <c r="G5548" s="3" t="n">
        <v>131</v>
      </c>
      <c r="H5548" s="3" t="n">
        <v>8</v>
      </c>
      <c r="I5548" s="3" t="n">
        <v>8</v>
      </c>
      <c r="J5548" s="3" t="n">
        <v>118</v>
      </c>
      <c r="K5548" s="3" t="n">
        <v>118</v>
      </c>
      <c r="L5548" s="3" t="n">
        <v>36</v>
      </c>
      <c r="M5548" s="3" t="n">
        <v>36</v>
      </c>
      <c r="N5548" s="3" t="n">
        <v>-1</v>
      </c>
      <c r="O5548" s="3" t="n">
        <v>-1</v>
      </c>
      <c r="P5548" s="3" t="n">
        <v>8.5</v>
      </c>
      <c r="Q5548" s="3" t="n">
        <v>24.2</v>
      </c>
      <c r="R5548" s="3" t="s">
        <v>16174</v>
      </c>
      <c r="S5548" s="4" t="n">
        <v>45747.1379861111</v>
      </c>
      <c r="T5548" s="3" t="s">
        <v>1920</v>
      </c>
      <c r="U5548" s="3" t="s">
        <v>1920</v>
      </c>
      <c r="V5548" s="3" t="n">
        <v>0</v>
      </c>
      <c r="W5548" s="3" t="n">
        <v>0</v>
      </c>
      <c r="X5548" s="3" t="n">
        <v>0</v>
      </c>
      <c r="Y5548" s="3" t="s">
        <v>30</v>
      </c>
      <c r="Z5548" s="3" t="s">
        <v>30</v>
      </c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  <c r="AZ5548" s="3"/>
      <c r="BA5548" s="3"/>
      <c r="BB5548" s="3"/>
      <c r="BC5548" s="3"/>
      <c r="BD5548" s="3"/>
      <c r="BE5548" s="3"/>
      <c r="BF5548" s="3"/>
      <c r="BG5548" s="3"/>
      <c r="BH5548" s="3"/>
      <c r="BI5548" s="3"/>
      <c r="BJ5548" s="3"/>
    </row>
    <row r="5549" customFormat="false" ht="15.75" hidden="false" customHeight="false" outlineLevel="0" collapsed="false">
      <c r="A5549" s="3" t="n">
        <v>5548</v>
      </c>
      <c r="B5549" s="3" t="s">
        <v>16198</v>
      </c>
      <c r="C5549" s="3" t="s">
        <v>16199</v>
      </c>
      <c r="D5549" s="3" t="n">
        <v>1</v>
      </c>
      <c r="E5549" s="3" t="n">
        <v>1.3560213</v>
      </c>
      <c r="F5549" s="3" t="n">
        <v>131</v>
      </c>
      <c r="G5549" s="3" t="n">
        <v>131</v>
      </c>
      <c r="H5549" s="3" t="n">
        <v>8</v>
      </c>
      <c r="I5549" s="3" t="n">
        <v>8</v>
      </c>
      <c r="J5549" s="3" t="n">
        <v>118</v>
      </c>
      <c r="K5549" s="3" t="n">
        <v>118</v>
      </c>
      <c r="L5549" s="3" t="n">
        <v>36</v>
      </c>
      <c r="M5549" s="3" t="n">
        <v>36</v>
      </c>
      <c r="N5549" s="3" t="n">
        <v>-1</v>
      </c>
      <c r="O5549" s="3" t="n">
        <v>-1</v>
      </c>
      <c r="P5549" s="3" t="n">
        <v>8.5</v>
      </c>
      <c r="Q5549" s="3" t="n">
        <v>24.2</v>
      </c>
      <c r="R5549" s="3" t="s">
        <v>16174</v>
      </c>
      <c r="S5549" s="4" t="n">
        <v>45747.1380324074</v>
      </c>
      <c r="T5549" s="3" t="s">
        <v>1920</v>
      </c>
      <c r="U5549" s="3" t="s">
        <v>1920</v>
      </c>
      <c r="V5549" s="3" t="n">
        <v>0</v>
      </c>
      <c r="W5549" s="3" t="n">
        <v>0</v>
      </c>
      <c r="X5549" s="3" t="n">
        <v>0</v>
      </c>
      <c r="Y5549" s="3" t="s">
        <v>30</v>
      </c>
      <c r="Z5549" s="3" t="s">
        <v>30</v>
      </c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  <c r="AY5549" s="3"/>
      <c r="AZ5549" s="3"/>
      <c r="BA5549" s="3"/>
      <c r="BB5549" s="3"/>
      <c r="BC5549" s="3"/>
      <c r="BD5549" s="3"/>
      <c r="BE5549" s="3"/>
      <c r="BF5549" s="3"/>
      <c r="BG5549" s="3"/>
      <c r="BH5549" s="3"/>
      <c r="BI5549" s="3"/>
      <c r="BJ5549" s="3"/>
    </row>
    <row r="5550" customFormat="false" ht="15.75" hidden="false" customHeight="false" outlineLevel="0" collapsed="false">
      <c r="A5550" s="3" t="n">
        <v>5549</v>
      </c>
      <c r="B5550" s="3" t="s">
        <v>16200</v>
      </c>
      <c r="C5550" s="3" t="s">
        <v>16201</v>
      </c>
      <c r="D5550" s="3" t="n">
        <v>1</v>
      </c>
      <c r="E5550" s="3" t="n">
        <v>0.3163748</v>
      </c>
      <c r="F5550" s="3" t="n">
        <v>34</v>
      </c>
      <c r="G5550" s="3" t="n">
        <v>34</v>
      </c>
      <c r="H5550" s="3" t="n">
        <v>7</v>
      </c>
      <c r="I5550" s="3" t="n">
        <v>7</v>
      </c>
      <c r="J5550" s="3" t="n">
        <v>28</v>
      </c>
      <c r="K5550" s="3" t="n">
        <v>28</v>
      </c>
      <c r="L5550" s="3" t="n">
        <v>10</v>
      </c>
      <c r="M5550" s="3" t="n">
        <v>10</v>
      </c>
      <c r="N5550" s="3" t="n">
        <v>-1</v>
      </c>
      <c r="O5550" s="3" t="n">
        <v>-1</v>
      </c>
      <c r="P5550" s="3" t="n">
        <v>8.5</v>
      </c>
      <c r="Q5550" s="3" t="n">
        <v>24.2</v>
      </c>
      <c r="R5550" s="3" t="s">
        <v>16174</v>
      </c>
      <c r="S5550" s="4" t="n">
        <v>45747.1380555556</v>
      </c>
      <c r="T5550" s="3" t="s">
        <v>1920</v>
      </c>
      <c r="U5550" s="3" t="s">
        <v>1920</v>
      </c>
      <c r="V5550" s="3" t="n">
        <v>0</v>
      </c>
      <c r="W5550" s="3" t="n">
        <v>0</v>
      </c>
      <c r="X5550" s="3" t="n">
        <v>0</v>
      </c>
      <c r="Y5550" s="3" t="s">
        <v>30</v>
      </c>
      <c r="Z5550" s="3" t="s">
        <v>30</v>
      </c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  <c r="BA5550" s="3"/>
      <c r="BB5550" s="3"/>
      <c r="BC5550" s="3"/>
      <c r="BD5550" s="3"/>
      <c r="BE5550" s="3"/>
      <c r="BF5550" s="3"/>
      <c r="BG5550" s="3"/>
      <c r="BH5550" s="3"/>
      <c r="BI5550" s="3"/>
      <c r="BJ5550" s="3"/>
    </row>
    <row r="5551" customFormat="false" ht="15.75" hidden="false" customHeight="false" outlineLevel="0" collapsed="false">
      <c r="A5551" s="3" t="n">
        <v>5550</v>
      </c>
      <c r="B5551" s="3" t="s">
        <v>16202</v>
      </c>
      <c r="C5551" s="3" t="s">
        <v>16203</v>
      </c>
      <c r="D5551" s="3" t="n">
        <v>1</v>
      </c>
      <c r="E5551" s="3" t="n">
        <v>0.2064681</v>
      </c>
      <c r="F5551" s="3" t="n">
        <v>23</v>
      </c>
      <c r="G5551" s="3" t="n">
        <v>23</v>
      </c>
      <c r="H5551" s="3" t="n">
        <v>6</v>
      </c>
      <c r="I5551" s="3" t="n">
        <v>6</v>
      </c>
      <c r="J5551" s="3" t="n">
        <v>18</v>
      </c>
      <c r="K5551" s="3" t="n">
        <v>18</v>
      </c>
      <c r="L5551" s="3" t="n">
        <v>7</v>
      </c>
      <c r="M5551" s="3" t="n">
        <v>7</v>
      </c>
      <c r="N5551" s="3" t="n">
        <v>-1</v>
      </c>
      <c r="O5551" s="3" t="n">
        <v>-1</v>
      </c>
      <c r="P5551" s="3" t="n">
        <v>8.5</v>
      </c>
      <c r="Q5551" s="3" t="n">
        <v>24.2</v>
      </c>
      <c r="R5551" s="3" t="s">
        <v>16174</v>
      </c>
      <c r="S5551" s="4" t="n">
        <v>45747.1380787037</v>
      </c>
      <c r="T5551" s="3" t="s">
        <v>1920</v>
      </c>
      <c r="U5551" s="3" t="s">
        <v>1920</v>
      </c>
      <c r="V5551" s="3" t="n">
        <v>0</v>
      </c>
      <c r="W5551" s="3" t="n">
        <v>0</v>
      </c>
      <c r="X5551" s="3" t="n">
        <v>0</v>
      </c>
      <c r="Y5551" s="3" t="s">
        <v>30</v>
      </c>
      <c r="Z5551" s="3" t="s">
        <v>30</v>
      </c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  <c r="AZ5551" s="3"/>
      <c r="BA5551" s="3"/>
      <c r="BB5551" s="3"/>
      <c r="BC5551" s="3"/>
      <c r="BD5551" s="3"/>
      <c r="BE5551" s="3"/>
      <c r="BF5551" s="3"/>
      <c r="BG5551" s="3"/>
      <c r="BH5551" s="3"/>
      <c r="BI5551" s="3"/>
      <c r="BJ5551" s="3"/>
    </row>
    <row r="5552" customFormat="false" ht="15.75" hidden="false" customHeight="false" outlineLevel="0" collapsed="false">
      <c r="A5552" s="3" t="n">
        <v>5551</v>
      </c>
      <c r="B5552" s="3" t="s">
        <v>16204</v>
      </c>
      <c r="C5552" s="3" t="s">
        <v>16205</v>
      </c>
      <c r="D5552" s="3" t="n">
        <v>1</v>
      </c>
      <c r="E5552" s="3" t="n">
        <v>0.5533278</v>
      </c>
      <c r="F5552" s="3" t="n">
        <v>57</v>
      </c>
      <c r="G5552" s="3" t="n">
        <v>57</v>
      </c>
      <c r="H5552" s="3" t="n">
        <v>8</v>
      </c>
      <c r="I5552" s="3" t="n">
        <v>8</v>
      </c>
      <c r="J5552" s="3" t="n">
        <v>50</v>
      </c>
      <c r="K5552" s="3" t="n">
        <v>50</v>
      </c>
      <c r="L5552" s="3" t="n">
        <v>15</v>
      </c>
      <c r="M5552" s="3" t="n">
        <v>15</v>
      </c>
      <c r="N5552" s="3" t="n">
        <v>-1</v>
      </c>
      <c r="O5552" s="3" t="n">
        <v>-1</v>
      </c>
      <c r="P5552" s="3" t="n">
        <v>8.5</v>
      </c>
      <c r="Q5552" s="3" t="n">
        <v>24.2</v>
      </c>
      <c r="R5552" s="3" t="s">
        <v>16206</v>
      </c>
      <c r="S5552" s="4" t="n">
        <v>45747.1381134259</v>
      </c>
      <c r="T5552" s="3" t="s">
        <v>4910</v>
      </c>
      <c r="U5552" s="3" t="s">
        <v>4910</v>
      </c>
      <c r="V5552" s="3" t="n">
        <v>0</v>
      </c>
      <c r="W5552" s="3" t="n">
        <v>0</v>
      </c>
      <c r="X5552" s="3" t="n">
        <v>0</v>
      </c>
      <c r="Y5552" s="3" t="s">
        <v>30</v>
      </c>
      <c r="Z5552" s="3" t="s">
        <v>30</v>
      </c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  <c r="AZ5552" s="3"/>
      <c r="BA5552" s="3"/>
      <c r="BB5552" s="3"/>
      <c r="BC5552" s="3"/>
      <c r="BD5552" s="3"/>
      <c r="BE5552" s="3"/>
      <c r="BF5552" s="3"/>
      <c r="BG5552" s="3"/>
      <c r="BH5552" s="3"/>
      <c r="BI5552" s="3"/>
      <c r="BJ5552" s="3"/>
    </row>
    <row r="5553" customFormat="false" ht="15.75" hidden="false" customHeight="false" outlineLevel="0" collapsed="false">
      <c r="A5553" s="3" t="n">
        <v>5552</v>
      </c>
      <c r="B5553" s="3" t="s">
        <v>16207</v>
      </c>
      <c r="C5553" s="3" t="s">
        <v>16208</v>
      </c>
      <c r="D5553" s="3" t="n">
        <v>1</v>
      </c>
      <c r="E5553" s="3" t="n">
        <v>0.9489755</v>
      </c>
      <c r="F5553" s="3" t="n">
        <v>95</v>
      </c>
      <c r="G5553" s="3" t="n">
        <v>95</v>
      </c>
      <c r="H5553" s="3" t="n">
        <v>8</v>
      </c>
      <c r="I5553" s="3" t="n">
        <v>8</v>
      </c>
      <c r="J5553" s="3" t="n">
        <v>89</v>
      </c>
      <c r="K5553" s="3" t="n">
        <v>89</v>
      </c>
      <c r="L5553" s="3" t="n">
        <v>25</v>
      </c>
      <c r="M5553" s="3" t="n">
        <v>25</v>
      </c>
      <c r="N5553" s="3" t="n">
        <v>-1</v>
      </c>
      <c r="O5553" s="3" t="n">
        <v>-1</v>
      </c>
      <c r="P5553" s="3" t="n">
        <v>8.5</v>
      </c>
      <c r="Q5553" s="3" t="n">
        <v>24.2</v>
      </c>
      <c r="R5553" s="3" t="s">
        <v>16209</v>
      </c>
      <c r="S5553" s="4" t="n">
        <v>45747.1381481482</v>
      </c>
      <c r="T5553" s="3" t="s">
        <v>4910</v>
      </c>
      <c r="U5553" s="3" t="s">
        <v>4910</v>
      </c>
      <c r="V5553" s="3" t="n">
        <v>0</v>
      </c>
      <c r="W5553" s="3" t="n">
        <v>0</v>
      </c>
      <c r="X5553" s="3" t="n">
        <v>0</v>
      </c>
      <c r="Y5553" s="3" t="s">
        <v>30</v>
      </c>
      <c r="Z5553" s="3" t="s">
        <v>30</v>
      </c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  <c r="AZ5553" s="3"/>
      <c r="BA5553" s="3"/>
      <c r="BB5553" s="3"/>
      <c r="BC5553" s="3"/>
      <c r="BD5553" s="3"/>
      <c r="BE5553" s="3"/>
      <c r="BF5553" s="3"/>
      <c r="BG5553" s="3"/>
      <c r="BH5553" s="3"/>
      <c r="BI5553" s="3"/>
      <c r="BJ5553" s="3"/>
    </row>
    <row r="5554" customFormat="false" ht="15.75" hidden="false" customHeight="false" outlineLevel="0" collapsed="false">
      <c r="A5554" s="3" t="n">
        <v>5553</v>
      </c>
      <c r="B5554" s="3" t="s">
        <v>16210</v>
      </c>
      <c r="C5554" s="3" t="s">
        <v>16211</v>
      </c>
      <c r="D5554" s="3" t="n">
        <v>1</v>
      </c>
      <c r="E5554" s="3" t="n">
        <v>0.4229457</v>
      </c>
      <c r="F5554" s="3" t="n">
        <v>34</v>
      </c>
      <c r="G5554" s="3" t="n">
        <v>34</v>
      </c>
      <c r="H5554" s="3" t="n">
        <v>7</v>
      </c>
      <c r="I5554" s="3" t="n">
        <v>7</v>
      </c>
      <c r="J5554" s="3" t="n">
        <v>28</v>
      </c>
      <c r="K5554" s="3" t="n">
        <v>28</v>
      </c>
      <c r="L5554" s="3" t="n">
        <v>10</v>
      </c>
      <c r="M5554" s="3" t="n">
        <v>10</v>
      </c>
      <c r="N5554" s="3" t="n">
        <v>-1</v>
      </c>
      <c r="O5554" s="3" t="n">
        <v>-1</v>
      </c>
      <c r="P5554" s="3" t="n">
        <v>8.5</v>
      </c>
      <c r="Q5554" s="3" t="n">
        <v>24.2</v>
      </c>
      <c r="R5554" s="3" t="s">
        <v>16209</v>
      </c>
      <c r="S5554" s="4" t="n">
        <v>45747.1381828704</v>
      </c>
      <c r="T5554" s="3" t="s">
        <v>1920</v>
      </c>
      <c r="U5554" s="3" t="s">
        <v>1920</v>
      </c>
      <c r="V5554" s="3" t="n">
        <v>0</v>
      </c>
      <c r="W5554" s="3" t="n">
        <v>0</v>
      </c>
      <c r="X5554" s="3" t="n">
        <v>0</v>
      </c>
      <c r="Y5554" s="3" t="s">
        <v>30</v>
      </c>
      <c r="Z5554" s="3" t="s">
        <v>30</v>
      </c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  <c r="AZ5554" s="3"/>
      <c r="BA5554" s="3"/>
      <c r="BB5554" s="3"/>
      <c r="BC5554" s="3"/>
      <c r="BD5554" s="3"/>
      <c r="BE5554" s="3"/>
      <c r="BF5554" s="3"/>
      <c r="BG5554" s="3"/>
      <c r="BH5554" s="3"/>
      <c r="BI5554" s="3"/>
      <c r="BJ5554" s="3"/>
    </row>
    <row r="5555" customFormat="false" ht="15.75" hidden="false" customHeight="false" outlineLevel="0" collapsed="false">
      <c r="A5555" s="3" t="n">
        <v>5554</v>
      </c>
      <c r="B5555" s="3" t="s">
        <v>16212</v>
      </c>
      <c r="C5555" s="3" t="s">
        <v>16213</v>
      </c>
      <c r="D5555" s="3" t="n">
        <v>1</v>
      </c>
      <c r="E5555" s="3" t="n">
        <v>0.3956998</v>
      </c>
      <c r="F5555" s="3" t="n">
        <v>35</v>
      </c>
      <c r="G5555" s="3" t="n">
        <v>35</v>
      </c>
      <c r="H5555" s="3" t="n">
        <v>7</v>
      </c>
      <c r="I5555" s="3" t="n">
        <v>7</v>
      </c>
      <c r="J5555" s="3" t="n">
        <v>28</v>
      </c>
      <c r="K5555" s="3" t="n">
        <v>28</v>
      </c>
      <c r="L5555" s="3" t="n">
        <v>11</v>
      </c>
      <c r="M5555" s="3" t="n">
        <v>11</v>
      </c>
      <c r="N5555" s="3" t="n">
        <v>-1</v>
      </c>
      <c r="O5555" s="3" t="n">
        <v>-1</v>
      </c>
      <c r="P5555" s="3" t="n">
        <v>8.5</v>
      </c>
      <c r="Q5555" s="3" t="n">
        <v>24.2</v>
      </c>
      <c r="R5555" s="3" t="s">
        <v>16209</v>
      </c>
      <c r="S5555" s="4" t="n">
        <v>45747.1382175926</v>
      </c>
      <c r="T5555" s="3" t="s">
        <v>1920</v>
      </c>
      <c r="U5555" s="3" t="s">
        <v>1920</v>
      </c>
      <c r="V5555" s="3" t="n">
        <v>0</v>
      </c>
      <c r="W5555" s="3" t="n">
        <v>0</v>
      </c>
      <c r="X5555" s="3" t="n">
        <v>0</v>
      </c>
      <c r="Y5555" s="3" t="s">
        <v>30</v>
      </c>
      <c r="Z5555" s="3" t="s">
        <v>30</v>
      </c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  <c r="AZ5555" s="3"/>
      <c r="BA5555" s="3"/>
      <c r="BB5555" s="3"/>
      <c r="BC5555" s="3"/>
      <c r="BD5555" s="3"/>
      <c r="BE5555" s="3"/>
      <c r="BF5555" s="3"/>
      <c r="BG5555" s="3"/>
      <c r="BH5555" s="3"/>
      <c r="BI5555" s="3"/>
      <c r="BJ5555" s="3"/>
    </row>
    <row r="5556" customFormat="false" ht="15.75" hidden="false" customHeight="false" outlineLevel="0" collapsed="false">
      <c r="A5556" s="3" t="n">
        <v>5555</v>
      </c>
      <c r="B5556" s="3" t="s">
        <v>16214</v>
      </c>
      <c r="C5556" s="3" t="s">
        <v>16215</v>
      </c>
      <c r="D5556" s="3" t="n">
        <v>1</v>
      </c>
      <c r="E5556" s="3" t="n">
        <v>0.5633592</v>
      </c>
      <c r="F5556" s="3" t="n">
        <v>54</v>
      </c>
      <c r="G5556" s="3" t="n">
        <v>54</v>
      </c>
      <c r="H5556" s="3" t="n">
        <v>7</v>
      </c>
      <c r="I5556" s="3" t="n">
        <v>7</v>
      </c>
      <c r="J5556" s="3" t="n">
        <v>49</v>
      </c>
      <c r="K5556" s="3" t="n">
        <v>49</v>
      </c>
      <c r="L5556" s="3" t="n">
        <v>15</v>
      </c>
      <c r="M5556" s="3" t="n">
        <v>15</v>
      </c>
      <c r="N5556" s="3" t="n">
        <v>-1</v>
      </c>
      <c r="O5556" s="3" t="n">
        <v>-1</v>
      </c>
      <c r="P5556" s="3" t="n">
        <v>8.5</v>
      </c>
      <c r="Q5556" s="3" t="n">
        <v>24.2</v>
      </c>
      <c r="R5556" s="3" t="s">
        <v>16209</v>
      </c>
      <c r="S5556" s="4" t="n">
        <v>45747.1382523148</v>
      </c>
      <c r="T5556" s="3" t="s">
        <v>1920</v>
      </c>
      <c r="U5556" s="3" t="s">
        <v>1920</v>
      </c>
      <c r="V5556" s="3" t="n">
        <v>0</v>
      </c>
      <c r="W5556" s="3" t="n">
        <v>0</v>
      </c>
      <c r="X5556" s="3" t="n">
        <v>0</v>
      </c>
      <c r="Y5556" s="3" t="s">
        <v>30</v>
      </c>
      <c r="Z5556" s="3" t="s">
        <v>30</v>
      </c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  <c r="AZ5556" s="3"/>
      <c r="BA5556" s="3"/>
      <c r="BB5556" s="3"/>
      <c r="BC5556" s="3"/>
      <c r="BD5556" s="3"/>
      <c r="BE5556" s="3"/>
      <c r="BF5556" s="3"/>
      <c r="BG5556" s="3"/>
      <c r="BH5556" s="3"/>
      <c r="BI5556" s="3"/>
      <c r="BJ5556" s="3"/>
    </row>
    <row r="5557" customFormat="false" ht="15.75" hidden="false" customHeight="false" outlineLevel="0" collapsed="false">
      <c r="A5557" s="3" t="n">
        <v>5556</v>
      </c>
      <c r="B5557" s="3" t="s">
        <v>16216</v>
      </c>
      <c r="C5557" s="3" t="s">
        <v>16217</v>
      </c>
      <c r="D5557" s="3" t="n">
        <v>1</v>
      </c>
      <c r="E5557" s="3" t="n">
        <v>0.3957534</v>
      </c>
      <c r="F5557" s="3" t="n">
        <v>34</v>
      </c>
      <c r="G5557" s="3" t="n">
        <v>34</v>
      </c>
      <c r="H5557" s="3" t="n">
        <v>7</v>
      </c>
      <c r="I5557" s="3" t="n">
        <v>7</v>
      </c>
      <c r="J5557" s="3" t="n">
        <v>28</v>
      </c>
      <c r="K5557" s="3" t="n">
        <v>28</v>
      </c>
      <c r="L5557" s="3" t="n">
        <v>10</v>
      </c>
      <c r="M5557" s="3" t="n">
        <v>10</v>
      </c>
      <c r="N5557" s="3" t="n">
        <v>-1</v>
      </c>
      <c r="O5557" s="3" t="n">
        <v>-1</v>
      </c>
      <c r="P5557" s="3" t="n">
        <v>8.5</v>
      </c>
      <c r="Q5557" s="3" t="n">
        <v>24.2</v>
      </c>
      <c r="R5557" s="3" t="s">
        <v>16218</v>
      </c>
      <c r="S5557" s="4" t="n">
        <v>45747.138275463</v>
      </c>
      <c r="T5557" s="3" t="s">
        <v>1920</v>
      </c>
      <c r="U5557" s="3" t="s">
        <v>1920</v>
      </c>
      <c r="V5557" s="3" t="n">
        <v>0</v>
      </c>
      <c r="W5557" s="3" t="n">
        <v>0</v>
      </c>
      <c r="X5557" s="3" t="n">
        <v>0</v>
      </c>
      <c r="Y5557" s="3" t="s">
        <v>30</v>
      </c>
      <c r="Z5557" s="3" t="s">
        <v>30</v>
      </c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  <c r="AZ5557" s="3"/>
      <c r="BA5557" s="3"/>
      <c r="BB5557" s="3"/>
      <c r="BC5557" s="3"/>
      <c r="BD5557" s="3"/>
      <c r="BE5557" s="3"/>
      <c r="BF5557" s="3"/>
      <c r="BG5557" s="3"/>
      <c r="BH5557" s="3"/>
      <c r="BI5557" s="3"/>
      <c r="BJ5557" s="3"/>
    </row>
    <row r="5558" customFormat="false" ht="15.75" hidden="false" customHeight="false" outlineLevel="0" collapsed="false">
      <c r="A5558" s="3" t="n">
        <v>5557</v>
      </c>
      <c r="B5558" s="3" t="s">
        <v>16219</v>
      </c>
      <c r="C5558" s="3" t="s">
        <v>16220</v>
      </c>
      <c r="D5558" s="3" t="n">
        <v>1</v>
      </c>
      <c r="E5558" s="3" t="n">
        <v>0.2948422</v>
      </c>
      <c r="F5558" s="3" t="n">
        <v>34</v>
      </c>
      <c r="G5558" s="3" t="n">
        <v>34</v>
      </c>
      <c r="H5558" s="3" t="n">
        <v>7</v>
      </c>
      <c r="I5558" s="3" t="n">
        <v>7</v>
      </c>
      <c r="J5558" s="3" t="n">
        <v>28</v>
      </c>
      <c r="K5558" s="3" t="n">
        <v>28</v>
      </c>
      <c r="L5558" s="3" t="n">
        <v>10</v>
      </c>
      <c r="M5558" s="3" t="n">
        <v>10</v>
      </c>
      <c r="N5558" s="3" t="n">
        <v>-1</v>
      </c>
      <c r="O5558" s="3" t="n">
        <v>-1</v>
      </c>
      <c r="P5558" s="3" t="n">
        <v>8.5</v>
      </c>
      <c r="Q5558" s="3" t="n">
        <v>24.2</v>
      </c>
      <c r="R5558" s="3" t="s">
        <v>16218</v>
      </c>
      <c r="S5558" s="4" t="n">
        <v>45747.1382986111</v>
      </c>
      <c r="T5558" s="3" t="s">
        <v>1920</v>
      </c>
      <c r="U5558" s="3" t="s">
        <v>1920</v>
      </c>
      <c r="V5558" s="3" t="n">
        <v>0</v>
      </c>
      <c r="W5558" s="3" t="n">
        <v>0</v>
      </c>
      <c r="X5558" s="3" t="n">
        <v>0</v>
      </c>
      <c r="Y5558" s="3" t="s">
        <v>30</v>
      </c>
      <c r="Z5558" s="3" t="s">
        <v>30</v>
      </c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  <c r="AZ5558" s="3"/>
      <c r="BA5558" s="3"/>
      <c r="BB5558" s="3"/>
      <c r="BC5558" s="3"/>
      <c r="BD5558" s="3"/>
      <c r="BE5558" s="3"/>
      <c r="BF5558" s="3"/>
      <c r="BG5558" s="3"/>
      <c r="BH5558" s="3"/>
      <c r="BI5558" s="3"/>
      <c r="BJ5558" s="3"/>
    </row>
    <row r="5559" customFormat="false" ht="15.75" hidden="false" customHeight="false" outlineLevel="0" collapsed="false">
      <c r="A5559" s="3" t="n">
        <v>5558</v>
      </c>
      <c r="B5559" s="3" t="s">
        <v>16221</v>
      </c>
      <c r="C5559" s="3" t="s">
        <v>16222</v>
      </c>
      <c r="D5559" s="3" t="n">
        <v>1</v>
      </c>
      <c r="E5559" s="3" t="n">
        <v>0.326336</v>
      </c>
      <c r="F5559" s="3" t="n">
        <v>35</v>
      </c>
      <c r="G5559" s="3" t="n">
        <v>35</v>
      </c>
      <c r="H5559" s="3" t="n">
        <v>7</v>
      </c>
      <c r="I5559" s="3" t="n">
        <v>7</v>
      </c>
      <c r="J5559" s="3" t="n">
        <v>28</v>
      </c>
      <c r="K5559" s="3" t="n">
        <v>28</v>
      </c>
      <c r="L5559" s="3" t="n">
        <v>11</v>
      </c>
      <c r="M5559" s="3" t="n">
        <v>11</v>
      </c>
      <c r="N5559" s="3" t="n">
        <v>-1</v>
      </c>
      <c r="O5559" s="3" t="n">
        <v>-1</v>
      </c>
      <c r="P5559" s="3" t="n">
        <v>8.5</v>
      </c>
      <c r="Q5559" s="3" t="n">
        <v>24.2</v>
      </c>
      <c r="R5559" s="3" t="s">
        <v>16209</v>
      </c>
      <c r="S5559" s="4" t="n">
        <v>45747.1383217593</v>
      </c>
      <c r="T5559" s="3" t="s">
        <v>1920</v>
      </c>
      <c r="U5559" s="3" t="s">
        <v>1920</v>
      </c>
      <c r="V5559" s="3" t="n">
        <v>0</v>
      </c>
      <c r="W5559" s="3" t="n">
        <v>0</v>
      </c>
      <c r="X5559" s="3" t="n">
        <v>0</v>
      </c>
      <c r="Y5559" s="3" t="s">
        <v>30</v>
      </c>
      <c r="Z5559" s="3" t="s">
        <v>30</v>
      </c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  <c r="AY5559" s="3"/>
      <c r="AZ5559" s="3"/>
      <c r="BA5559" s="3"/>
      <c r="BB5559" s="3"/>
      <c r="BC5559" s="3"/>
      <c r="BD5559" s="3"/>
      <c r="BE5559" s="3"/>
      <c r="BF5559" s="3"/>
      <c r="BG5559" s="3"/>
      <c r="BH5559" s="3"/>
      <c r="BI5559" s="3"/>
      <c r="BJ5559" s="3"/>
    </row>
    <row r="5560" customFormat="false" ht="15.75" hidden="false" customHeight="false" outlineLevel="0" collapsed="false">
      <c r="A5560" s="3" t="n">
        <v>5559</v>
      </c>
      <c r="B5560" s="3" t="s">
        <v>16223</v>
      </c>
      <c r="C5560" s="3" t="s">
        <v>16224</v>
      </c>
      <c r="D5560" s="3" t="n">
        <v>1</v>
      </c>
      <c r="E5560" s="3" t="n">
        <v>0.4859585</v>
      </c>
      <c r="F5560" s="3" t="n">
        <v>35</v>
      </c>
      <c r="G5560" s="3" t="n">
        <v>35</v>
      </c>
      <c r="H5560" s="3" t="n">
        <v>7</v>
      </c>
      <c r="I5560" s="3" t="n">
        <v>7</v>
      </c>
      <c r="J5560" s="3" t="n">
        <v>28</v>
      </c>
      <c r="K5560" s="3" t="n">
        <v>28</v>
      </c>
      <c r="L5560" s="3" t="n">
        <v>11</v>
      </c>
      <c r="M5560" s="3" t="n">
        <v>11</v>
      </c>
      <c r="N5560" s="3" t="n">
        <v>-1</v>
      </c>
      <c r="O5560" s="3" t="n">
        <v>-1</v>
      </c>
      <c r="P5560" s="3" t="n">
        <v>8.5</v>
      </c>
      <c r="Q5560" s="3" t="n">
        <v>24.2</v>
      </c>
      <c r="R5560" s="3" t="s">
        <v>16209</v>
      </c>
      <c r="S5560" s="4" t="n">
        <v>45747.1383564815</v>
      </c>
      <c r="T5560" s="3" t="s">
        <v>1920</v>
      </c>
      <c r="U5560" s="3" t="s">
        <v>1920</v>
      </c>
      <c r="V5560" s="3" t="n">
        <v>0</v>
      </c>
      <c r="W5560" s="3" t="n">
        <v>0</v>
      </c>
      <c r="X5560" s="3" t="n">
        <v>0</v>
      </c>
      <c r="Y5560" s="3" t="s">
        <v>30</v>
      </c>
      <c r="Z5560" s="3" t="s">
        <v>30</v>
      </c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  <c r="AZ5560" s="3"/>
      <c r="BA5560" s="3"/>
      <c r="BB5560" s="3"/>
      <c r="BC5560" s="3"/>
      <c r="BD5560" s="3"/>
      <c r="BE5560" s="3"/>
      <c r="BF5560" s="3"/>
      <c r="BG5560" s="3"/>
      <c r="BH5560" s="3"/>
      <c r="BI5560" s="3"/>
      <c r="BJ5560" s="3"/>
    </row>
    <row r="5561" customFormat="false" ht="15.75" hidden="false" customHeight="false" outlineLevel="0" collapsed="false">
      <c r="A5561" s="3" t="n">
        <v>5560</v>
      </c>
      <c r="B5561" s="3" t="s">
        <v>16225</v>
      </c>
      <c r="C5561" s="3" t="s">
        <v>16226</v>
      </c>
      <c r="D5561" s="3" t="n">
        <v>1</v>
      </c>
      <c r="E5561" s="3" t="n">
        <v>0.3355409</v>
      </c>
      <c r="F5561" s="3" t="n">
        <v>27</v>
      </c>
      <c r="G5561" s="3" t="n">
        <v>27</v>
      </c>
      <c r="H5561" s="3" t="n">
        <v>6</v>
      </c>
      <c r="I5561" s="3" t="n">
        <v>6</v>
      </c>
      <c r="J5561" s="3" t="n">
        <v>20</v>
      </c>
      <c r="K5561" s="3" t="n">
        <v>20</v>
      </c>
      <c r="L5561" s="3" t="n">
        <v>9</v>
      </c>
      <c r="M5561" s="3" t="n">
        <v>9</v>
      </c>
      <c r="N5561" s="3" t="n">
        <v>-1</v>
      </c>
      <c r="O5561" s="3" t="n">
        <v>-1</v>
      </c>
      <c r="P5561" s="3" t="n">
        <v>8.5</v>
      </c>
      <c r="Q5561" s="3" t="n">
        <v>24.2</v>
      </c>
      <c r="R5561" s="3" t="s">
        <v>16209</v>
      </c>
      <c r="S5561" s="4" t="n">
        <v>45747.1383796296</v>
      </c>
      <c r="T5561" s="3" t="s">
        <v>1920</v>
      </c>
      <c r="U5561" s="3" t="s">
        <v>1920</v>
      </c>
      <c r="V5561" s="3" t="n">
        <v>0</v>
      </c>
      <c r="W5561" s="3" t="n">
        <v>0</v>
      </c>
      <c r="X5561" s="3" t="n">
        <v>0</v>
      </c>
      <c r="Y5561" s="3" t="s">
        <v>30</v>
      </c>
      <c r="Z5561" s="3" t="s">
        <v>30</v>
      </c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  <c r="AZ5561" s="3"/>
      <c r="BA5561" s="3"/>
      <c r="BB5561" s="3"/>
      <c r="BC5561" s="3"/>
      <c r="BD5561" s="3"/>
      <c r="BE5561" s="3"/>
      <c r="BF5561" s="3"/>
      <c r="BG5561" s="3"/>
      <c r="BH5561" s="3"/>
      <c r="BI5561" s="3"/>
      <c r="BJ5561" s="3"/>
    </row>
    <row r="5562" customFormat="false" ht="15.75" hidden="false" customHeight="false" outlineLevel="0" collapsed="false">
      <c r="A5562" s="3" t="n">
        <v>5561</v>
      </c>
      <c r="B5562" s="3" t="s">
        <v>16227</v>
      </c>
      <c r="C5562" s="3" t="s">
        <v>16228</v>
      </c>
      <c r="D5562" s="3" t="n">
        <v>1</v>
      </c>
      <c r="E5562" s="3" t="n">
        <v>0.30678</v>
      </c>
      <c r="F5562" s="3" t="n">
        <v>27</v>
      </c>
      <c r="G5562" s="3" t="n">
        <v>27</v>
      </c>
      <c r="H5562" s="3" t="n">
        <v>6</v>
      </c>
      <c r="I5562" s="3" t="n">
        <v>6</v>
      </c>
      <c r="J5562" s="3" t="n">
        <v>20</v>
      </c>
      <c r="K5562" s="3" t="n">
        <v>20</v>
      </c>
      <c r="L5562" s="3" t="n">
        <v>9</v>
      </c>
      <c r="M5562" s="3" t="n">
        <v>9</v>
      </c>
      <c r="N5562" s="3" t="n">
        <v>-1</v>
      </c>
      <c r="O5562" s="3" t="n">
        <v>-1</v>
      </c>
      <c r="P5562" s="3" t="n">
        <v>8.5</v>
      </c>
      <c r="Q5562" s="3" t="n">
        <v>24.2</v>
      </c>
      <c r="R5562" s="3" t="s">
        <v>16229</v>
      </c>
      <c r="S5562" s="4" t="n">
        <v>45747.1384027778</v>
      </c>
      <c r="T5562" s="3" t="s">
        <v>1920</v>
      </c>
      <c r="U5562" s="3" t="s">
        <v>1920</v>
      </c>
      <c r="V5562" s="3" t="n">
        <v>0</v>
      </c>
      <c r="W5562" s="3" t="n">
        <v>0</v>
      </c>
      <c r="X5562" s="3" t="n">
        <v>0</v>
      </c>
      <c r="Y5562" s="3" t="s">
        <v>30</v>
      </c>
      <c r="Z5562" s="3" t="s">
        <v>30</v>
      </c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  <c r="AZ5562" s="3"/>
      <c r="BA5562" s="3"/>
      <c r="BB5562" s="3"/>
      <c r="BC5562" s="3"/>
      <c r="BD5562" s="3"/>
      <c r="BE5562" s="3"/>
      <c r="BF5562" s="3"/>
      <c r="BG5562" s="3"/>
      <c r="BH5562" s="3"/>
      <c r="BI5562" s="3"/>
      <c r="BJ5562" s="3"/>
    </row>
    <row r="5563" customFormat="false" ht="15.75" hidden="false" customHeight="false" outlineLevel="0" collapsed="false">
      <c r="A5563" s="3" t="n">
        <v>5562</v>
      </c>
      <c r="B5563" s="3" t="s">
        <v>16230</v>
      </c>
      <c r="C5563" s="3" t="s">
        <v>16231</v>
      </c>
      <c r="D5563" s="3" t="n">
        <v>1</v>
      </c>
      <c r="E5563" s="3" t="n">
        <v>0.1155782</v>
      </c>
      <c r="F5563" s="3" t="n">
        <v>8</v>
      </c>
      <c r="G5563" s="3" t="n">
        <v>8</v>
      </c>
      <c r="H5563" s="3" t="n">
        <v>5</v>
      </c>
      <c r="I5563" s="3" t="n">
        <v>5</v>
      </c>
      <c r="J5563" s="3" t="n">
        <v>4</v>
      </c>
      <c r="K5563" s="3" t="n">
        <v>4</v>
      </c>
      <c r="L5563" s="3" t="n">
        <v>3</v>
      </c>
      <c r="M5563" s="3" t="n">
        <v>3</v>
      </c>
      <c r="N5563" s="3" t="n">
        <v>-1</v>
      </c>
      <c r="O5563" s="3" t="n">
        <v>-1</v>
      </c>
      <c r="P5563" s="3" t="n">
        <v>8.5</v>
      </c>
      <c r="Q5563" s="3" t="n">
        <v>24.2</v>
      </c>
      <c r="R5563" s="3" t="s">
        <v>16209</v>
      </c>
      <c r="S5563" s="4" t="n">
        <v>45747.1384259259</v>
      </c>
      <c r="T5563" s="3" t="s">
        <v>1920</v>
      </c>
      <c r="U5563" s="3" t="s">
        <v>1920</v>
      </c>
      <c r="V5563" s="3" t="n">
        <v>0</v>
      </c>
      <c r="W5563" s="3" t="n">
        <v>0</v>
      </c>
      <c r="X5563" s="3" t="n">
        <v>0</v>
      </c>
      <c r="Y5563" s="3" t="s">
        <v>30</v>
      </c>
      <c r="Z5563" s="3" t="s">
        <v>30</v>
      </c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  <c r="AZ5563" s="3"/>
      <c r="BA5563" s="3"/>
      <c r="BB5563" s="3"/>
      <c r="BC5563" s="3"/>
      <c r="BD5563" s="3"/>
      <c r="BE5563" s="3"/>
      <c r="BF5563" s="3"/>
      <c r="BG5563" s="3"/>
      <c r="BH5563" s="3"/>
      <c r="BI5563" s="3"/>
      <c r="BJ5563" s="3"/>
    </row>
    <row r="5564" customFormat="false" ht="15.75" hidden="false" customHeight="false" outlineLevel="0" collapsed="false">
      <c r="A5564" s="3" t="n">
        <v>5563</v>
      </c>
      <c r="B5564" s="3" t="s">
        <v>16232</v>
      </c>
      <c r="C5564" s="3" t="s">
        <v>16233</v>
      </c>
      <c r="D5564" s="3" t="n">
        <v>1</v>
      </c>
      <c r="E5564" s="3" t="n">
        <v>2.0429386</v>
      </c>
      <c r="F5564" s="3" t="n">
        <v>22</v>
      </c>
      <c r="G5564" s="3" t="n">
        <v>22</v>
      </c>
      <c r="H5564" s="3" t="n">
        <v>8</v>
      </c>
      <c r="I5564" s="3" t="n">
        <v>8</v>
      </c>
      <c r="J5564" s="3" t="n">
        <v>37</v>
      </c>
      <c r="K5564" s="3" t="n">
        <v>37</v>
      </c>
      <c r="L5564" s="3" t="n">
        <v>0</v>
      </c>
      <c r="M5564" s="3" t="n">
        <v>0</v>
      </c>
      <c r="N5564" s="3" t="n">
        <v>-1</v>
      </c>
      <c r="O5564" s="3" t="n">
        <v>-1</v>
      </c>
      <c r="P5564" s="3" t="n">
        <v>8.9</v>
      </c>
      <c r="Q5564" s="3" t="n">
        <v>24.2</v>
      </c>
      <c r="R5564" s="3" t="s">
        <v>16234</v>
      </c>
      <c r="S5564" s="4" t="n">
        <v>45747.1384722222</v>
      </c>
      <c r="T5564" s="3" t="s">
        <v>744</v>
      </c>
      <c r="U5564" s="3" t="s">
        <v>744</v>
      </c>
      <c r="V5564" s="3" t="n">
        <v>0</v>
      </c>
      <c r="W5564" s="3" t="n">
        <v>0</v>
      </c>
      <c r="X5564" s="3" t="n">
        <v>0</v>
      </c>
      <c r="Y5564" s="3" t="s">
        <v>30</v>
      </c>
      <c r="Z5564" s="3" t="s">
        <v>30</v>
      </c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  <c r="AZ5564" s="3"/>
      <c r="BA5564" s="3"/>
      <c r="BB5564" s="3"/>
      <c r="BC5564" s="3"/>
      <c r="BD5564" s="3"/>
      <c r="BE5564" s="3"/>
      <c r="BF5564" s="3"/>
      <c r="BG5564" s="3"/>
      <c r="BH5564" s="3"/>
      <c r="BI5564" s="3"/>
      <c r="BJ5564" s="3"/>
    </row>
    <row r="5565" customFormat="false" ht="15.75" hidden="false" customHeight="false" outlineLevel="0" collapsed="false">
      <c r="A5565" s="3" t="n">
        <v>5564</v>
      </c>
      <c r="B5565" s="3" t="s">
        <v>16235</v>
      </c>
      <c r="C5565" s="3" t="s">
        <v>16236</v>
      </c>
      <c r="D5565" s="3" t="n">
        <v>1</v>
      </c>
      <c r="E5565" s="3" t="n">
        <v>1.6866406</v>
      </c>
      <c r="F5565" s="3" t="n">
        <v>22</v>
      </c>
      <c r="G5565" s="3" t="n">
        <v>22</v>
      </c>
      <c r="H5565" s="3" t="n">
        <v>8</v>
      </c>
      <c r="I5565" s="3" t="n">
        <v>8</v>
      </c>
      <c r="J5565" s="3" t="n">
        <v>37</v>
      </c>
      <c r="K5565" s="3" t="n">
        <v>37</v>
      </c>
      <c r="L5565" s="3" t="n">
        <v>0</v>
      </c>
      <c r="M5565" s="3" t="n">
        <v>0</v>
      </c>
      <c r="N5565" s="3" t="n">
        <v>-1</v>
      </c>
      <c r="O5565" s="3" t="n">
        <v>-1</v>
      </c>
      <c r="P5565" s="3" t="n">
        <v>8.5</v>
      </c>
      <c r="Q5565" s="3" t="n">
        <v>24.2</v>
      </c>
      <c r="R5565" s="3" t="s">
        <v>16237</v>
      </c>
      <c r="S5565" s="4" t="n">
        <v>45747.1385185185</v>
      </c>
      <c r="T5565" s="3" t="s">
        <v>744</v>
      </c>
      <c r="U5565" s="3" t="s">
        <v>744</v>
      </c>
      <c r="V5565" s="3" t="n">
        <v>0</v>
      </c>
      <c r="W5565" s="3" t="n">
        <v>0</v>
      </c>
      <c r="X5565" s="3" t="n">
        <v>0</v>
      </c>
      <c r="Y5565" s="3" t="s">
        <v>30</v>
      </c>
      <c r="Z5565" s="3" t="s">
        <v>30</v>
      </c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  <c r="AY5565" s="3"/>
      <c r="AZ5565" s="3"/>
      <c r="BA5565" s="3"/>
      <c r="BB5565" s="3"/>
      <c r="BC5565" s="3"/>
      <c r="BD5565" s="3"/>
      <c r="BE5565" s="3"/>
      <c r="BF5565" s="3"/>
      <c r="BG5565" s="3"/>
      <c r="BH5565" s="3"/>
      <c r="BI5565" s="3"/>
      <c r="BJ5565" s="3"/>
    </row>
    <row r="5566" customFormat="false" ht="15.75" hidden="false" customHeight="false" outlineLevel="0" collapsed="false">
      <c r="A5566" s="3" t="n">
        <v>5565</v>
      </c>
      <c r="B5566" s="3" t="s">
        <v>16238</v>
      </c>
      <c r="C5566" s="3" t="s">
        <v>16239</v>
      </c>
      <c r="D5566" s="3" t="n">
        <v>1</v>
      </c>
      <c r="E5566" s="3" t="n">
        <v>2.83081</v>
      </c>
      <c r="F5566" s="3" t="n">
        <v>44</v>
      </c>
      <c r="G5566" s="3" t="n">
        <v>44</v>
      </c>
      <c r="H5566" s="3" t="n">
        <v>13</v>
      </c>
      <c r="I5566" s="3" t="n">
        <v>13</v>
      </c>
      <c r="J5566" s="3" t="n">
        <v>71</v>
      </c>
      <c r="K5566" s="3" t="n">
        <v>71</v>
      </c>
      <c r="L5566" s="3" t="n">
        <v>2</v>
      </c>
      <c r="M5566" s="3" t="n">
        <v>2</v>
      </c>
      <c r="N5566" s="3" t="n">
        <v>-1</v>
      </c>
      <c r="O5566" s="3" t="n">
        <v>-1</v>
      </c>
      <c r="P5566" s="3" t="n">
        <v>8.9</v>
      </c>
      <c r="Q5566" s="3" t="n">
        <v>24.2</v>
      </c>
      <c r="R5566" s="3" t="s">
        <v>16240</v>
      </c>
      <c r="S5566" s="4" t="n">
        <v>45747.1385648148</v>
      </c>
      <c r="T5566" s="3" t="s">
        <v>744</v>
      </c>
      <c r="U5566" s="3" t="s">
        <v>744</v>
      </c>
      <c r="V5566" s="3" t="n">
        <v>0</v>
      </c>
      <c r="W5566" s="3" t="n">
        <v>0</v>
      </c>
      <c r="X5566" s="3" t="n">
        <v>0</v>
      </c>
      <c r="Y5566" s="3" t="s">
        <v>30</v>
      </c>
      <c r="Z5566" s="3" t="s">
        <v>30</v>
      </c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  <c r="AZ5566" s="3"/>
      <c r="BA5566" s="3"/>
      <c r="BB5566" s="3"/>
      <c r="BC5566" s="3"/>
      <c r="BD5566" s="3"/>
      <c r="BE5566" s="3"/>
      <c r="BF5566" s="3"/>
      <c r="BG5566" s="3"/>
      <c r="BH5566" s="3"/>
      <c r="BI5566" s="3"/>
      <c r="BJ5566" s="3"/>
    </row>
    <row r="5567" customFormat="false" ht="15.75" hidden="false" customHeight="false" outlineLevel="0" collapsed="false">
      <c r="A5567" s="3" t="n">
        <v>5566</v>
      </c>
      <c r="B5567" s="3" t="s">
        <v>16241</v>
      </c>
      <c r="C5567" s="3" t="s">
        <v>16242</v>
      </c>
      <c r="D5567" s="3" t="n">
        <v>1</v>
      </c>
      <c r="E5567" s="3" t="n">
        <v>2.8231282</v>
      </c>
      <c r="F5567" s="3" t="n">
        <v>44</v>
      </c>
      <c r="G5567" s="3" t="n">
        <v>44</v>
      </c>
      <c r="H5567" s="3" t="n">
        <v>13</v>
      </c>
      <c r="I5567" s="3" t="n">
        <v>13</v>
      </c>
      <c r="J5567" s="3" t="n">
        <v>71</v>
      </c>
      <c r="K5567" s="3" t="n">
        <v>71</v>
      </c>
      <c r="L5567" s="3" t="n">
        <v>2</v>
      </c>
      <c r="M5567" s="3" t="n">
        <v>2</v>
      </c>
      <c r="N5567" s="3" t="n">
        <v>-1</v>
      </c>
      <c r="O5567" s="3" t="n">
        <v>-1</v>
      </c>
      <c r="P5567" s="3" t="n">
        <v>8.5</v>
      </c>
      <c r="Q5567" s="3" t="n">
        <v>24.2</v>
      </c>
      <c r="R5567" s="3" t="s">
        <v>16243</v>
      </c>
      <c r="S5567" s="4" t="n">
        <v>45747.1386342593</v>
      </c>
      <c r="T5567" s="3" t="s">
        <v>744</v>
      </c>
      <c r="U5567" s="3" t="s">
        <v>744</v>
      </c>
      <c r="V5567" s="3" t="n">
        <v>0</v>
      </c>
      <c r="W5567" s="3" t="n">
        <v>0</v>
      </c>
      <c r="X5567" s="3" t="n">
        <v>0</v>
      </c>
      <c r="Y5567" s="3" t="s">
        <v>30</v>
      </c>
      <c r="Z5567" s="3" t="s">
        <v>30</v>
      </c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  <c r="AZ5567" s="3"/>
      <c r="BA5567" s="3"/>
      <c r="BB5567" s="3"/>
      <c r="BC5567" s="3"/>
      <c r="BD5567" s="3"/>
      <c r="BE5567" s="3"/>
      <c r="BF5567" s="3"/>
      <c r="BG5567" s="3"/>
      <c r="BH5567" s="3"/>
      <c r="BI5567" s="3"/>
      <c r="BJ5567" s="3"/>
    </row>
    <row r="5568" customFormat="false" ht="15.75" hidden="false" customHeight="false" outlineLevel="0" collapsed="false">
      <c r="A5568" s="3" t="n">
        <v>5567</v>
      </c>
      <c r="B5568" s="3" t="s">
        <v>16244</v>
      </c>
      <c r="C5568" s="3" t="s">
        <v>16245</v>
      </c>
      <c r="D5568" s="3" t="n">
        <v>1</v>
      </c>
      <c r="E5568" s="3" t="n">
        <v>2.4458104</v>
      </c>
      <c r="F5568" s="3" t="n">
        <v>44</v>
      </c>
      <c r="G5568" s="3" t="n">
        <v>44</v>
      </c>
      <c r="H5568" s="3" t="n">
        <v>13</v>
      </c>
      <c r="I5568" s="3" t="n">
        <v>13</v>
      </c>
      <c r="J5568" s="3" t="n">
        <v>71</v>
      </c>
      <c r="K5568" s="3" t="n">
        <v>71</v>
      </c>
      <c r="L5568" s="3" t="n">
        <v>2</v>
      </c>
      <c r="M5568" s="3" t="n">
        <v>2</v>
      </c>
      <c r="N5568" s="3" t="n">
        <v>-1</v>
      </c>
      <c r="O5568" s="3" t="n">
        <v>-1</v>
      </c>
      <c r="P5568" s="3" t="n">
        <v>8.9</v>
      </c>
      <c r="Q5568" s="3" t="n">
        <v>24.2</v>
      </c>
      <c r="R5568" s="3" t="s">
        <v>16246</v>
      </c>
      <c r="S5568" s="4" t="n">
        <v>45747.1386805556</v>
      </c>
      <c r="T5568" s="3" t="s">
        <v>744</v>
      </c>
      <c r="U5568" s="3" t="s">
        <v>744</v>
      </c>
      <c r="V5568" s="3" t="n">
        <v>0</v>
      </c>
      <c r="W5568" s="3" t="n">
        <v>0</v>
      </c>
      <c r="X5568" s="3" t="n">
        <v>0</v>
      </c>
      <c r="Y5568" s="3" t="s">
        <v>30</v>
      </c>
      <c r="Z5568" s="3" t="s">
        <v>30</v>
      </c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  <c r="AZ5568" s="3"/>
      <c r="BA5568" s="3"/>
      <c r="BB5568" s="3"/>
      <c r="BC5568" s="3"/>
      <c r="BD5568" s="3"/>
      <c r="BE5568" s="3"/>
      <c r="BF5568" s="3"/>
      <c r="BG5568" s="3"/>
      <c r="BH5568" s="3"/>
      <c r="BI5568" s="3"/>
      <c r="BJ5568" s="3"/>
    </row>
    <row r="5569" customFormat="false" ht="15.75" hidden="false" customHeight="false" outlineLevel="0" collapsed="false">
      <c r="A5569" s="3" t="n">
        <v>5568</v>
      </c>
      <c r="B5569" s="3" t="s">
        <v>16247</v>
      </c>
      <c r="C5569" s="3" t="s">
        <v>16248</v>
      </c>
      <c r="D5569" s="3" t="n">
        <v>1</v>
      </c>
      <c r="E5569" s="3" t="n">
        <v>2.5564705</v>
      </c>
      <c r="F5569" s="3" t="n">
        <v>44</v>
      </c>
      <c r="G5569" s="3" t="n">
        <v>44</v>
      </c>
      <c r="H5569" s="3" t="n">
        <v>13</v>
      </c>
      <c r="I5569" s="3" t="n">
        <v>13</v>
      </c>
      <c r="J5569" s="3" t="n">
        <v>71</v>
      </c>
      <c r="K5569" s="3" t="n">
        <v>71</v>
      </c>
      <c r="L5569" s="3" t="n">
        <v>2</v>
      </c>
      <c r="M5569" s="3" t="n">
        <v>2</v>
      </c>
      <c r="N5569" s="3" t="n">
        <v>-1</v>
      </c>
      <c r="O5569" s="3" t="n">
        <v>-1</v>
      </c>
      <c r="P5569" s="3" t="n">
        <v>8.5</v>
      </c>
      <c r="Q5569" s="3" t="n">
        <v>24.2</v>
      </c>
      <c r="R5569" s="3" t="s">
        <v>16249</v>
      </c>
      <c r="S5569" s="4" t="n">
        <v>45747.1387384259</v>
      </c>
      <c r="T5569" s="3" t="s">
        <v>744</v>
      </c>
      <c r="U5569" s="3" t="s">
        <v>744</v>
      </c>
      <c r="V5569" s="3" t="n">
        <v>0</v>
      </c>
      <c r="W5569" s="3" t="n">
        <v>0</v>
      </c>
      <c r="X5569" s="3" t="n">
        <v>0</v>
      </c>
      <c r="Y5569" s="3" t="s">
        <v>30</v>
      </c>
      <c r="Z5569" s="3" t="s">
        <v>30</v>
      </c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  <c r="AY5569" s="3"/>
      <c r="AZ5569" s="3"/>
      <c r="BA5569" s="3"/>
      <c r="BB5569" s="3"/>
      <c r="BC5569" s="3"/>
      <c r="BD5569" s="3"/>
      <c r="BE5569" s="3"/>
      <c r="BF5569" s="3"/>
      <c r="BG5569" s="3"/>
      <c r="BH5569" s="3"/>
      <c r="BI5569" s="3"/>
      <c r="BJ5569" s="3"/>
    </row>
    <row r="5570" customFormat="false" ht="15.75" hidden="false" customHeight="false" outlineLevel="0" collapsed="false">
      <c r="A5570" s="3" t="n">
        <v>5569</v>
      </c>
      <c r="B5570" s="3" t="s">
        <v>16250</v>
      </c>
      <c r="C5570" s="3" t="s">
        <v>16251</v>
      </c>
      <c r="D5570" s="3" t="n">
        <v>1</v>
      </c>
      <c r="E5570" s="3" t="n">
        <v>2.2003178</v>
      </c>
      <c r="F5570" s="3" t="n">
        <v>50</v>
      </c>
      <c r="G5570" s="3" t="n">
        <v>50</v>
      </c>
      <c r="H5570" s="3" t="n">
        <v>13</v>
      </c>
      <c r="I5570" s="3" t="n">
        <v>13</v>
      </c>
      <c r="J5570" s="3" t="n">
        <v>71</v>
      </c>
      <c r="K5570" s="3" t="n">
        <v>71</v>
      </c>
      <c r="L5570" s="3" t="n">
        <v>3</v>
      </c>
      <c r="M5570" s="3" t="n">
        <v>3</v>
      </c>
      <c r="N5570" s="3" t="n">
        <v>-1</v>
      </c>
      <c r="O5570" s="3" t="n">
        <v>-1</v>
      </c>
      <c r="P5570" s="3" t="n">
        <v>8.6</v>
      </c>
      <c r="Q5570" s="3" t="n">
        <v>24.2</v>
      </c>
      <c r="R5570" s="3" t="s">
        <v>16252</v>
      </c>
      <c r="S5570" s="4" t="n">
        <v>45747.1387847222</v>
      </c>
      <c r="T5570" s="3" t="s">
        <v>744</v>
      </c>
      <c r="U5570" s="3" t="s">
        <v>744</v>
      </c>
      <c r="V5570" s="3" t="n">
        <v>0</v>
      </c>
      <c r="W5570" s="3" t="n">
        <v>0</v>
      </c>
      <c r="X5570" s="3" t="n">
        <v>0</v>
      </c>
      <c r="Y5570" s="3" t="s">
        <v>30</v>
      </c>
      <c r="Z5570" s="3" t="s">
        <v>30</v>
      </c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  <c r="AZ5570" s="3"/>
      <c r="BA5570" s="3"/>
      <c r="BB5570" s="3"/>
      <c r="BC5570" s="3"/>
      <c r="BD5570" s="3"/>
      <c r="BE5570" s="3"/>
      <c r="BF5570" s="3"/>
      <c r="BG5570" s="3"/>
      <c r="BH5570" s="3"/>
      <c r="BI5570" s="3"/>
      <c r="BJ5570" s="3"/>
    </row>
    <row r="5571" customFormat="false" ht="15.75" hidden="false" customHeight="false" outlineLevel="0" collapsed="false">
      <c r="A5571" s="3" t="n">
        <v>5570</v>
      </c>
      <c r="B5571" s="3" t="s">
        <v>16253</v>
      </c>
      <c r="C5571" s="3" t="s">
        <v>16254</v>
      </c>
      <c r="D5571" s="3" t="n">
        <v>1</v>
      </c>
      <c r="E5571" s="3" t="n">
        <v>2.1521733</v>
      </c>
      <c r="F5571" s="3" t="n">
        <v>50</v>
      </c>
      <c r="G5571" s="3" t="n">
        <v>50</v>
      </c>
      <c r="H5571" s="3" t="n">
        <v>13</v>
      </c>
      <c r="I5571" s="3" t="n">
        <v>13</v>
      </c>
      <c r="J5571" s="3" t="n">
        <v>71</v>
      </c>
      <c r="K5571" s="3" t="n">
        <v>71</v>
      </c>
      <c r="L5571" s="3" t="n">
        <v>3</v>
      </c>
      <c r="M5571" s="3" t="n">
        <v>3</v>
      </c>
      <c r="N5571" s="3" t="n">
        <v>-1</v>
      </c>
      <c r="O5571" s="3" t="n">
        <v>-1</v>
      </c>
      <c r="P5571" s="3" t="n">
        <v>8.5</v>
      </c>
      <c r="Q5571" s="3" t="n">
        <v>24.2</v>
      </c>
      <c r="R5571" s="3" t="s">
        <v>16255</v>
      </c>
      <c r="S5571" s="4" t="n">
        <v>45747.1388310185</v>
      </c>
      <c r="T5571" s="3" t="s">
        <v>744</v>
      </c>
      <c r="U5571" s="3" t="s">
        <v>744</v>
      </c>
      <c r="V5571" s="3" t="n">
        <v>0</v>
      </c>
      <c r="W5571" s="3" t="n">
        <v>0</v>
      </c>
      <c r="X5571" s="3" t="n">
        <v>0</v>
      </c>
      <c r="Y5571" s="3" t="s">
        <v>30</v>
      </c>
      <c r="Z5571" s="3" t="s">
        <v>30</v>
      </c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  <c r="AZ5571" s="3"/>
      <c r="BA5571" s="3"/>
      <c r="BB5571" s="3"/>
      <c r="BC5571" s="3"/>
      <c r="BD5571" s="3"/>
      <c r="BE5571" s="3"/>
      <c r="BF5571" s="3"/>
      <c r="BG5571" s="3"/>
      <c r="BH5571" s="3"/>
      <c r="BI5571" s="3"/>
      <c r="BJ5571" s="3"/>
    </row>
    <row r="5572" customFormat="false" ht="15.75" hidden="false" customHeight="false" outlineLevel="0" collapsed="false">
      <c r="A5572" s="3" t="n">
        <v>5571</v>
      </c>
      <c r="B5572" s="3" t="s">
        <v>16256</v>
      </c>
      <c r="C5572" s="3" t="s">
        <v>16257</v>
      </c>
      <c r="D5572" s="3" t="n">
        <v>1</v>
      </c>
      <c r="E5572" s="3" t="n">
        <v>2.2431754</v>
      </c>
      <c r="F5572" s="3" t="n">
        <v>50</v>
      </c>
      <c r="G5572" s="3" t="n">
        <v>50</v>
      </c>
      <c r="H5572" s="3" t="n">
        <v>13</v>
      </c>
      <c r="I5572" s="3" t="n">
        <v>13</v>
      </c>
      <c r="J5572" s="3" t="n">
        <v>75</v>
      </c>
      <c r="K5572" s="3" t="n">
        <v>75</v>
      </c>
      <c r="L5572" s="3" t="n">
        <v>3</v>
      </c>
      <c r="M5572" s="3" t="n">
        <v>3</v>
      </c>
      <c r="N5572" s="3" t="n">
        <v>-1</v>
      </c>
      <c r="O5572" s="3" t="n">
        <v>-1</v>
      </c>
      <c r="P5572" s="3" t="n">
        <v>8.9</v>
      </c>
      <c r="Q5572" s="3" t="n">
        <v>24.2</v>
      </c>
      <c r="R5572" s="3" t="s">
        <v>16258</v>
      </c>
      <c r="S5572" s="4" t="n">
        <v>45747.1388773148</v>
      </c>
      <c r="T5572" s="3" t="s">
        <v>744</v>
      </c>
      <c r="U5572" s="3" t="s">
        <v>744</v>
      </c>
      <c r="V5572" s="3" t="n">
        <v>0</v>
      </c>
      <c r="W5572" s="3" t="n">
        <v>0</v>
      </c>
      <c r="X5572" s="3" t="n">
        <v>0</v>
      </c>
      <c r="Y5572" s="3" t="s">
        <v>30</v>
      </c>
      <c r="Z5572" s="3" t="s">
        <v>30</v>
      </c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  <c r="AZ5572" s="3"/>
      <c r="BA5572" s="3"/>
      <c r="BB5572" s="3"/>
      <c r="BC5572" s="3"/>
      <c r="BD5572" s="3"/>
      <c r="BE5572" s="3"/>
      <c r="BF5572" s="3"/>
      <c r="BG5572" s="3"/>
      <c r="BH5572" s="3"/>
      <c r="BI5572" s="3"/>
      <c r="BJ5572" s="3"/>
    </row>
    <row r="5573" customFormat="false" ht="15.75" hidden="false" customHeight="false" outlineLevel="0" collapsed="false">
      <c r="A5573" s="3" t="n">
        <v>5572</v>
      </c>
      <c r="B5573" s="3" t="s">
        <v>16259</v>
      </c>
      <c r="C5573" s="3" t="s">
        <v>16260</v>
      </c>
      <c r="D5573" s="3" t="n">
        <v>1</v>
      </c>
      <c r="E5573" s="3" t="n">
        <v>2.6924558</v>
      </c>
      <c r="F5573" s="3" t="n">
        <v>50</v>
      </c>
      <c r="G5573" s="3" t="n">
        <v>50</v>
      </c>
      <c r="H5573" s="3" t="n">
        <v>13</v>
      </c>
      <c r="I5573" s="3" t="n">
        <v>13</v>
      </c>
      <c r="J5573" s="3" t="n">
        <v>75</v>
      </c>
      <c r="K5573" s="3" t="n">
        <v>75</v>
      </c>
      <c r="L5573" s="3" t="n">
        <v>3</v>
      </c>
      <c r="M5573" s="3" t="n">
        <v>3</v>
      </c>
      <c r="N5573" s="3" t="n">
        <v>-1</v>
      </c>
      <c r="O5573" s="3" t="n">
        <v>-1</v>
      </c>
      <c r="P5573" s="3" t="n">
        <v>8.5</v>
      </c>
      <c r="Q5573" s="3" t="n">
        <v>24.2</v>
      </c>
      <c r="R5573" s="3" t="s">
        <v>16261</v>
      </c>
      <c r="S5573" s="4" t="n">
        <v>45747.1389351852</v>
      </c>
      <c r="T5573" s="3" t="s">
        <v>744</v>
      </c>
      <c r="U5573" s="3" t="s">
        <v>744</v>
      </c>
      <c r="V5573" s="3" t="n">
        <v>0</v>
      </c>
      <c r="W5573" s="3" t="n">
        <v>0</v>
      </c>
      <c r="X5573" s="3" t="n">
        <v>0</v>
      </c>
      <c r="Y5573" s="3" t="s">
        <v>30</v>
      </c>
      <c r="Z5573" s="3" t="s">
        <v>30</v>
      </c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  <c r="AY5573" s="3"/>
      <c r="AZ5573" s="3"/>
      <c r="BA5573" s="3"/>
      <c r="BB5573" s="3"/>
      <c r="BC5573" s="3"/>
      <c r="BD5573" s="3"/>
      <c r="BE5573" s="3"/>
      <c r="BF5573" s="3"/>
      <c r="BG5573" s="3"/>
      <c r="BH5573" s="3"/>
      <c r="BI5573" s="3"/>
      <c r="BJ5573" s="3"/>
    </row>
    <row r="5574" customFormat="false" ht="15.75" hidden="false" customHeight="false" outlineLevel="0" collapsed="false">
      <c r="A5574" s="3" t="n">
        <v>5573</v>
      </c>
      <c r="B5574" s="3" t="s">
        <v>16262</v>
      </c>
      <c r="C5574" s="3" t="s">
        <v>16263</v>
      </c>
      <c r="D5574" s="3" t="n">
        <v>1</v>
      </c>
      <c r="E5574" s="3" t="n">
        <v>0.6290124</v>
      </c>
      <c r="F5574" s="3" t="n">
        <v>43</v>
      </c>
      <c r="G5574" s="3" t="n">
        <v>43</v>
      </c>
      <c r="H5574" s="3" t="n">
        <v>16</v>
      </c>
      <c r="I5574" s="3" t="n">
        <v>16</v>
      </c>
      <c r="J5574" s="3" t="n">
        <v>49</v>
      </c>
      <c r="K5574" s="3" t="n">
        <v>49</v>
      </c>
      <c r="L5574" s="3" t="n">
        <v>3</v>
      </c>
      <c r="M5574" s="3" t="n">
        <v>3</v>
      </c>
      <c r="N5574" s="3" t="n">
        <v>-1</v>
      </c>
      <c r="O5574" s="3" t="n">
        <v>-1</v>
      </c>
      <c r="P5574" s="3" t="n">
        <v>8.1</v>
      </c>
      <c r="Q5574" s="3" t="n">
        <v>24.2</v>
      </c>
      <c r="R5574" s="3" t="s">
        <v>16264</v>
      </c>
      <c r="S5574" s="4" t="n">
        <v>45747.1389699074</v>
      </c>
      <c r="T5574" s="3" t="s">
        <v>65</v>
      </c>
      <c r="U5574" s="3" t="s">
        <v>65</v>
      </c>
      <c r="V5574" s="3" t="n">
        <v>0</v>
      </c>
      <c r="W5574" s="3" t="n">
        <v>0</v>
      </c>
      <c r="X5574" s="3" t="n">
        <v>0</v>
      </c>
      <c r="Y5574" s="3" t="s">
        <v>30</v>
      </c>
      <c r="Z5574" s="3" t="s">
        <v>30</v>
      </c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  <c r="AZ5574" s="3"/>
      <c r="BA5574" s="3"/>
      <c r="BB5574" s="3"/>
      <c r="BC5574" s="3"/>
      <c r="BD5574" s="3"/>
      <c r="BE5574" s="3"/>
      <c r="BF5574" s="3"/>
      <c r="BG5574" s="3"/>
      <c r="BH5574" s="3"/>
      <c r="BI5574" s="3"/>
      <c r="BJ5574" s="3"/>
    </row>
    <row r="5575" customFormat="false" ht="15.75" hidden="false" customHeight="false" outlineLevel="0" collapsed="false">
      <c r="A5575" s="3" t="n">
        <v>5574</v>
      </c>
      <c r="B5575" s="3" t="s">
        <v>16265</v>
      </c>
      <c r="C5575" s="3" t="s">
        <v>16266</v>
      </c>
      <c r="D5575" s="3" t="n">
        <v>1</v>
      </c>
      <c r="E5575" s="3" t="n">
        <v>1.7780918</v>
      </c>
      <c r="F5575" s="3" t="n">
        <v>86</v>
      </c>
      <c r="G5575" s="3" t="n">
        <v>86</v>
      </c>
      <c r="H5575" s="3" t="n">
        <v>21</v>
      </c>
      <c r="I5575" s="3" t="n">
        <v>21</v>
      </c>
      <c r="J5575" s="3" t="n">
        <v>99</v>
      </c>
      <c r="K5575" s="3" t="n">
        <v>99</v>
      </c>
      <c r="L5575" s="3" t="n">
        <v>11</v>
      </c>
      <c r="M5575" s="3" t="n">
        <v>11</v>
      </c>
      <c r="N5575" s="3" t="n">
        <v>11</v>
      </c>
      <c r="O5575" s="3" t="n">
        <v>-1</v>
      </c>
      <c r="P5575" s="3" t="n">
        <v>7.9</v>
      </c>
      <c r="Q5575" s="3" t="n">
        <v>24.2</v>
      </c>
      <c r="R5575" s="3" t="s">
        <v>16267</v>
      </c>
      <c r="S5575" s="4" t="n">
        <v>45747.1390393519</v>
      </c>
      <c r="T5575" s="3" t="s">
        <v>65</v>
      </c>
      <c r="U5575" s="3" t="s">
        <v>65</v>
      </c>
      <c r="V5575" s="3" t="n">
        <v>1</v>
      </c>
      <c r="W5575" s="3" t="n">
        <v>0</v>
      </c>
      <c r="X5575" s="3" t="n">
        <v>0</v>
      </c>
      <c r="Y5575" s="3" t="s">
        <v>81</v>
      </c>
      <c r="Z5575" s="3" t="s">
        <v>30</v>
      </c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  <c r="AZ5575" s="3"/>
      <c r="BA5575" s="3"/>
      <c r="BB5575" s="3"/>
      <c r="BC5575" s="3"/>
      <c r="BD5575" s="3"/>
      <c r="BE5575" s="3"/>
      <c r="BF5575" s="3"/>
      <c r="BG5575" s="3"/>
      <c r="BH5575" s="3"/>
      <c r="BI5575" s="3"/>
      <c r="BJ5575" s="3"/>
    </row>
    <row r="5576" customFormat="false" ht="15.75" hidden="false" customHeight="false" outlineLevel="0" collapsed="false">
      <c r="A5576" s="3" t="n">
        <v>5575</v>
      </c>
      <c r="B5576" s="3" t="s">
        <v>16268</v>
      </c>
      <c r="C5576" s="3" t="s">
        <v>16269</v>
      </c>
      <c r="D5576" s="3" t="n">
        <v>1</v>
      </c>
      <c r="E5576" s="3" t="n">
        <v>1.687077</v>
      </c>
      <c r="F5576" s="3" t="n">
        <v>86</v>
      </c>
      <c r="G5576" s="3" t="n">
        <v>86</v>
      </c>
      <c r="H5576" s="3" t="n">
        <v>21</v>
      </c>
      <c r="I5576" s="3" t="n">
        <v>21</v>
      </c>
      <c r="J5576" s="3" t="n">
        <v>103</v>
      </c>
      <c r="K5576" s="3" t="n">
        <v>103</v>
      </c>
      <c r="L5576" s="3" t="n">
        <v>11</v>
      </c>
      <c r="M5576" s="3" t="n">
        <v>11</v>
      </c>
      <c r="N5576" s="3" t="n">
        <v>11</v>
      </c>
      <c r="O5576" s="3" t="n">
        <v>-1</v>
      </c>
      <c r="P5576" s="3" t="n">
        <v>7.9</v>
      </c>
      <c r="Q5576" s="3" t="n">
        <v>24.2</v>
      </c>
      <c r="R5576" s="3" t="s">
        <v>16270</v>
      </c>
      <c r="S5576" s="4" t="n">
        <v>45747.1391087963</v>
      </c>
      <c r="T5576" s="3" t="s">
        <v>65</v>
      </c>
      <c r="U5576" s="3" t="s">
        <v>65</v>
      </c>
      <c r="V5576" s="3" t="n">
        <v>1</v>
      </c>
      <c r="W5576" s="3" t="n">
        <v>0</v>
      </c>
      <c r="X5576" s="3" t="n">
        <v>0</v>
      </c>
      <c r="Y5576" s="3" t="s">
        <v>81</v>
      </c>
      <c r="Z5576" s="3" t="s">
        <v>30</v>
      </c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  <c r="AZ5576" s="3"/>
      <c r="BA5576" s="3"/>
      <c r="BB5576" s="3"/>
      <c r="BC5576" s="3"/>
      <c r="BD5576" s="3"/>
      <c r="BE5576" s="3"/>
      <c r="BF5576" s="3"/>
      <c r="BG5576" s="3"/>
      <c r="BH5576" s="3"/>
      <c r="BI5576" s="3"/>
      <c r="BJ5576" s="3"/>
    </row>
    <row r="5577" customFormat="false" ht="15.75" hidden="false" customHeight="false" outlineLevel="0" collapsed="false">
      <c r="A5577" s="3" t="n">
        <v>5576</v>
      </c>
      <c r="B5577" s="3" t="s">
        <v>16271</v>
      </c>
      <c r="C5577" s="3" t="s">
        <v>16272</v>
      </c>
      <c r="D5577" s="3" t="n">
        <v>1</v>
      </c>
      <c r="E5577" s="3" t="n">
        <v>0.8871598</v>
      </c>
      <c r="F5577" s="3" t="n">
        <v>104</v>
      </c>
      <c r="G5577" s="3" t="n">
        <v>104</v>
      </c>
      <c r="H5577" s="3" t="n">
        <v>19</v>
      </c>
      <c r="I5577" s="3" t="n">
        <v>19</v>
      </c>
      <c r="J5577" s="3" t="n">
        <v>128</v>
      </c>
      <c r="K5577" s="3" t="n">
        <v>128</v>
      </c>
      <c r="L5577" s="3" t="n">
        <v>11</v>
      </c>
      <c r="M5577" s="3" t="n">
        <v>11</v>
      </c>
      <c r="N5577" s="3" t="n">
        <v>-1</v>
      </c>
      <c r="O5577" s="3" t="n">
        <v>-1</v>
      </c>
      <c r="P5577" s="3" t="n">
        <v>7.9</v>
      </c>
      <c r="Q5577" s="3" t="n">
        <v>24.2</v>
      </c>
      <c r="R5577" s="3" t="s">
        <v>16273</v>
      </c>
      <c r="S5577" s="4" t="n">
        <v>45747.1391550926</v>
      </c>
      <c r="T5577" s="3" t="s">
        <v>7643</v>
      </c>
      <c r="U5577" s="3" t="s">
        <v>7643</v>
      </c>
      <c r="V5577" s="3" t="n">
        <v>0</v>
      </c>
      <c r="W5577" s="3" t="n">
        <v>0</v>
      </c>
      <c r="X5577" s="3" t="n">
        <v>0</v>
      </c>
      <c r="Y5577" s="3" t="s">
        <v>30</v>
      </c>
      <c r="Z5577" s="3" t="s">
        <v>30</v>
      </c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  <c r="AZ5577" s="3"/>
      <c r="BA5577" s="3"/>
      <c r="BB5577" s="3"/>
      <c r="BC5577" s="3"/>
      <c r="BD5577" s="3"/>
      <c r="BE5577" s="3"/>
      <c r="BF5577" s="3"/>
      <c r="BG5577" s="3"/>
      <c r="BH5577" s="3"/>
      <c r="BI5577" s="3"/>
      <c r="BJ5577" s="3"/>
    </row>
    <row r="5578" customFormat="false" ht="15.75" hidden="false" customHeight="false" outlineLevel="0" collapsed="false">
      <c r="A5578" s="3" t="n">
        <v>5577</v>
      </c>
      <c r="B5578" s="3" t="s">
        <v>16274</v>
      </c>
      <c r="C5578" s="3" t="s">
        <v>16275</v>
      </c>
      <c r="D5578" s="3" t="n">
        <v>1</v>
      </c>
      <c r="E5578" s="3" t="n">
        <v>0.1733722</v>
      </c>
      <c r="F5578" s="3" t="n">
        <v>1</v>
      </c>
      <c r="G5578" s="3" t="n">
        <v>1</v>
      </c>
      <c r="H5578" s="3" t="n">
        <v>0</v>
      </c>
      <c r="I5578" s="3" t="n">
        <v>0</v>
      </c>
      <c r="J5578" s="3" t="n">
        <v>0</v>
      </c>
      <c r="K5578" s="3" t="n">
        <v>0</v>
      </c>
      <c r="L5578" s="3" t="n">
        <v>0</v>
      </c>
      <c r="M5578" s="3" t="n">
        <v>0</v>
      </c>
      <c r="N5578" s="3" t="n">
        <v>-1</v>
      </c>
      <c r="O5578" s="3" t="n">
        <v>-1</v>
      </c>
      <c r="P5578" s="3" t="n">
        <v>8</v>
      </c>
      <c r="Q5578" s="3" t="n">
        <v>24.2</v>
      </c>
      <c r="R5578" s="3" t="s">
        <v>16276</v>
      </c>
      <c r="S5578" s="4" t="n">
        <v>45747.1391782407</v>
      </c>
      <c r="T5578" s="3" t="s">
        <v>65</v>
      </c>
      <c r="U5578" s="3" t="s">
        <v>65</v>
      </c>
      <c r="V5578" s="3" t="n">
        <v>0</v>
      </c>
      <c r="W5578" s="3" t="n">
        <v>0</v>
      </c>
      <c r="X5578" s="3" t="n">
        <v>0</v>
      </c>
      <c r="Y5578" s="3" t="s">
        <v>30</v>
      </c>
      <c r="Z5578" s="3" t="s">
        <v>30</v>
      </c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  <c r="AZ5578" s="3"/>
      <c r="BA5578" s="3"/>
      <c r="BB5578" s="3"/>
      <c r="BC5578" s="3"/>
      <c r="BD5578" s="3"/>
      <c r="BE5578" s="3"/>
      <c r="BF5578" s="3"/>
      <c r="BG5578" s="3"/>
      <c r="BH5578" s="3"/>
      <c r="BI5578" s="3"/>
      <c r="BJ5578" s="3"/>
    </row>
    <row r="5579" customFormat="false" ht="15.75" hidden="false" customHeight="false" outlineLevel="0" collapsed="false">
      <c r="A5579" s="3" t="n">
        <v>5578</v>
      </c>
      <c r="B5579" s="3" t="s">
        <v>16277</v>
      </c>
      <c r="C5579" s="3" t="s">
        <v>16278</v>
      </c>
      <c r="D5579" s="3" t="n">
        <v>1</v>
      </c>
      <c r="E5579" s="3" t="n">
        <v>0.7398292</v>
      </c>
      <c r="F5579" s="3" t="n">
        <v>12</v>
      </c>
      <c r="G5579" s="3" t="n">
        <v>12</v>
      </c>
      <c r="H5579" s="3" t="n">
        <v>8</v>
      </c>
      <c r="I5579" s="3" t="n">
        <v>8</v>
      </c>
      <c r="J5579" s="3" t="n">
        <v>13</v>
      </c>
      <c r="K5579" s="3" t="n">
        <v>13</v>
      </c>
      <c r="L5579" s="3" t="n">
        <v>0</v>
      </c>
      <c r="M5579" s="3" t="n">
        <v>0</v>
      </c>
      <c r="N5579" s="3" t="n">
        <v>0</v>
      </c>
      <c r="O5579" s="3" t="n">
        <v>0</v>
      </c>
      <c r="P5579" s="3" t="n">
        <v>8</v>
      </c>
      <c r="Q5579" s="3" t="n">
        <v>24.2</v>
      </c>
      <c r="R5579" s="3" t="s">
        <v>16279</v>
      </c>
      <c r="S5579" s="4" t="n">
        <v>45747.139224537</v>
      </c>
      <c r="T5579" s="3" t="s">
        <v>65</v>
      </c>
      <c r="U5579" s="3" t="s">
        <v>65</v>
      </c>
      <c r="V5579" s="3" t="n">
        <v>1</v>
      </c>
      <c r="W5579" s="3" t="n">
        <v>1</v>
      </c>
      <c r="X5579" s="3" t="n">
        <v>0</v>
      </c>
      <c r="Y5579" s="3" t="s">
        <v>81</v>
      </c>
      <c r="Z5579" s="3" t="s">
        <v>81</v>
      </c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  <c r="AZ5579" s="3"/>
      <c r="BA5579" s="3"/>
      <c r="BB5579" s="3"/>
      <c r="BC5579" s="3"/>
      <c r="BD5579" s="3"/>
      <c r="BE5579" s="3"/>
      <c r="BF5579" s="3"/>
      <c r="BG5579" s="3"/>
      <c r="BH5579" s="3"/>
      <c r="BI5579" s="3"/>
      <c r="BJ5579" s="3"/>
    </row>
    <row r="5580" customFormat="false" ht="15.75" hidden="false" customHeight="false" outlineLevel="0" collapsed="false">
      <c r="A5580" s="3" t="n">
        <v>5579</v>
      </c>
      <c r="B5580" s="3" t="s">
        <v>16280</v>
      </c>
      <c r="C5580" s="3" t="s">
        <v>16281</v>
      </c>
      <c r="D5580" s="3" t="n">
        <v>1</v>
      </c>
      <c r="E5580" s="3" t="n">
        <v>0.0583845</v>
      </c>
      <c r="F5580" s="3" t="n">
        <v>3</v>
      </c>
      <c r="G5580" s="3" t="n">
        <v>3</v>
      </c>
      <c r="H5580" s="3" t="n">
        <v>2</v>
      </c>
      <c r="I5580" s="3" t="n">
        <v>2</v>
      </c>
      <c r="J5580" s="3" t="n">
        <v>1</v>
      </c>
      <c r="K5580" s="3" t="n">
        <v>1</v>
      </c>
      <c r="L5580" s="3" t="n">
        <v>0</v>
      </c>
      <c r="M5580" s="3" t="n">
        <v>0</v>
      </c>
      <c r="N5580" s="3" t="n">
        <v>0</v>
      </c>
      <c r="O5580" s="3" t="n">
        <v>0</v>
      </c>
      <c r="P5580" s="3" t="n">
        <v>8</v>
      </c>
      <c r="Q5580" s="3" t="n">
        <v>24.2</v>
      </c>
      <c r="R5580" s="3" t="s">
        <v>16282</v>
      </c>
      <c r="S5580" s="4" t="n">
        <v>45747.1392824074</v>
      </c>
      <c r="T5580" s="3" t="s">
        <v>65</v>
      </c>
      <c r="U5580" s="3" t="s">
        <v>65</v>
      </c>
      <c r="V5580" s="3" t="n">
        <v>1</v>
      </c>
      <c r="W5580" s="3" t="n">
        <v>1</v>
      </c>
      <c r="X5580" s="3" t="n">
        <v>1</v>
      </c>
      <c r="Y5580" s="3" t="s">
        <v>81</v>
      </c>
      <c r="Z5580" s="3" t="s">
        <v>81</v>
      </c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  <c r="AZ5580" s="3"/>
      <c r="BA5580" s="3"/>
      <c r="BB5580" s="3"/>
      <c r="BC5580" s="3"/>
      <c r="BD5580" s="3"/>
      <c r="BE5580" s="3"/>
      <c r="BF5580" s="3"/>
      <c r="BG5580" s="3"/>
      <c r="BH5580" s="3"/>
      <c r="BI5580" s="3"/>
      <c r="BJ5580" s="3"/>
    </row>
    <row r="5581" customFormat="false" ht="15.75" hidden="false" customHeight="false" outlineLevel="0" collapsed="false">
      <c r="A5581" s="3" t="n">
        <v>5580</v>
      </c>
      <c r="B5581" s="3" t="s">
        <v>16283</v>
      </c>
      <c r="C5581" s="3" t="s">
        <v>16284</v>
      </c>
      <c r="D5581" s="3" t="n">
        <v>1</v>
      </c>
      <c r="E5581" s="3" t="n">
        <v>0.8971324</v>
      </c>
      <c r="F5581" s="3" t="n">
        <v>26</v>
      </c>
      <c r="G5581" s="3" t="n">
        <v>26</v>
      </c>
      <c r="H5581" s="3" t="n">
        <v>10</v>
      </c>
      <c r="I5581" s="3" t="n">
        <v>10</v>
      </c>
      <c r="J5581" s="3" t="n">
        <v>25</v>
      </c>
      <c r="K5581" s="3" t="n">
        <v>25</v>
      </c>
      <c r="L5581" s="3" t="n">
        <v>4</v>
      </c>
      <c r="M5581" s="3" t="n">
        <v>4</v>
      </c>
      <c r="N5581" s="3" t="n">
        <v>0</v>
      </c>
      <c r="O5581" s="3" t="n">
        <v>0</v>
      </c>
      <c r="P5581" s="3" t="n">
        <v>8</v>
      </c>
      <c r="Q5581" s="3" t="n">
        <v>24.2</v>
      </c>
      <c r="R5581" s="3" t="s">
        <v>16285</v>
      </c>
      <c r="S5581" s="4" t="n">
        <v>45747.1393518519</v>
      </c>
      <c r="T5581" s="3" t="s">
        <v>65</v>
      </c>
      <c r="U5581" s="3" t="s">
        <v>65</v>
      </c>
      <c r="V5581" s="3" t="n">
        <v>1</v>
      </c>
      <c r="W5581" s="3" t="n">
        <v>1</v>
      </c>
      <c r="X5581" s="3" t="n">
        <v>0</v>
      </c>
      <c r="Y5581" s="3" t="s">
        <v>81</v>
      </c>
      <c r="Z5581" s="3" t="s">
        <v>81</v>
      </c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  <c r="AZ5581" s="3"/>
      <c r="BA5581" s="3"/>
      <c r="BB5581" s="3"/>
      <c r="BC5581" s="3"/>
      <c r="BD5581" s="3"/>
      <c r="BE5581" s="3"/>
      <c r="BF5581" s="3"/>
      <c r="BG5581" s="3"/>
      <c r="BH5581" s="3"/>
      <c r="BI5581" s="3"/>
      <c r="BJ5581" s="3"/>
    </row>
    <row r="5582" customFormat="false" ht="15.75" hidden="false" customHeight="false" outlineLevel="0" collapsed="false">
      <c r="A5582" s="3" t="n">
        <v>5581</v>
      </c>
      <c r="B5582" s="3" t="s">
        <v>16286</v>
      </c>
      <c r="C5582" s="3" t="s">
        <v>16287</v>
      </c>
      <c r="D5582" s="3" t="n">
        <v>1</v>
      </c>
      <c r="E5582" s="3" t="n">
        <v>0.1953113</v>
      </c>
      <c r="F5582" s="3" t="n">
        <v>15</v>
      </c>
      <c r="G5582" s="3" t="n">
        <v>15</v>
      </c>
      <c r="H5582" s="3" t="n">
        <v>8</v>
      </c>
      <c r="I5582" s="3" t="n">
        <v>8</v>
      </c>
      <c r="J5582" s="3" t="n">
        <v>13</v>
      </c>
      <c r="K5582" s="3" t="n">
        <v>13</v>
      </c>
      <c r="L5582" s="3" t="n">
        <v>0</v>
      </c>
      <c r="M5582" s="3" t="n">
        <v>0</v>
      </c>
      <c r="N5582" s="3" t="n">
        <v>-1</v>
      </c>
      <c r="O5582" s="3" t="n">
        <v>3</v>
      </c>
      <c r="P5582" s="3" t="n">
        <v>8</v>
      </c>
      <c r="Q5582" s="3" t="n">
        <v>24.2</v>
      </c>
      <c r="R5582" s="3" t="s">
        <v>16288</v>
      </c>
      <c r="S5582" s="4" t="n">
        <v>45747.1393865741</v>
      </c>
      <c r="T5582" s="3" t="s">
        <v>65</v>
      </c>
      <c r="U5582" s="3" t="s">
        <v>65</v>
      </c>
      <c r="V5582" s="3" t="n">
        <v>0</v>
      </c>
      <c r="W5582" s="3" t="n">
        <v>1</v>
      </c>
      <c r="X5582" s="3" t="n">
        <v>0</v>
      </c>
      <c r="Y5582" s="3" t="s">
        <v>30</v>
      </c>
      <c r="Z5582" s="3" t="s">
        <v>81</v>
      </c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  <c r="AZ5582" s="3"/>
      <c r="BA5582" s="3"/>
      <c r="BB5582" s="3"/>
      <c r="BC5582" s="3"/>
      <c r="BD5582" s="3"/>
      <c r="BE5582" s="3"/>
      <c r="BF5582" s="3"/>
      <c r="BG5582" s="3"/>
      <c r="BH5582" s="3"/>
      <c r="BI5582" s="3"/>
      <c r="BJ5582" s="3"/>
    </row>
    <row r="5583" customFormat="false" ht="15.75" hidden="false" customHeight="false" outlineLevel="0" collapsed="false">
      <c r="A5583" s="3" t="n">
        <v>5582</v>
      </c>
      <c r="B5583" s="3" t="s">
        <v>16289</v>
      </c>
      <c r="C5583" s="3" t="s">
        <v>16290</v>
      </c>
      <c r="D5583" s="3" t="n">
        <v>1</v>
      </c>
      <c r="E5583" s="3" t="n">
        <v>0.2242565</v>
      </c>
      <c r="F5583" s="3" t="n">
        <v>20</v>
      </c>
      <c r="G5583" s="3" t="n">
        <v>20</v>
      </c>
      <c r="H5583" s="3" t="n">
        <v>3</v>
      </c>
      <c r="I5583" s="3" t="n">
        <v>3</v>
      </c>
      <c r="J5583" s="3" t="n">
        <v>14</v>
      </c>
      <c r="K5583" s="3" t="n">
        <v>14</v>
      </c>
      <c r="L5583" s="3" t="n">
        <v>5</v>
      </c>
      <c r="M5583" s="3" t="n">
        <v>5</v>
      </c>
      <c r="N5583" s="3" t="n">
        <v>-1</v>
      </c>
      <c r="O5583" s="3" t="n">
        <v>0</v>
      </c>
      <c r="P5583" s="3" t="n">
        <v>8</v>
      </c>
      <c r="Q5583" s="3" t="n">
        <v>24.2</v>
      </c>
      <c r="R5583" s="3" t="s">
        <v>16291</v>
      </c>
      <c r="S5583" s="4" t="n">
        <v>45747.1394328704</v>
      </c>
      <c r="T5583" s="3" t="s">
        <v>65</v>
      </c>
      <c r="U5583" s="3" t="s">
        <v>65</v>
      </c>
      <c r="V5583" s="3" t="n">
        <v>0</v>
      </c>
      <c r="W5583" s="3" t="n">
        <v>1</v>
      </c>
      <c r="X5583" s="3" t="n">
        <v>0</v>
      </c>
      <c r="Y5583" s="3" t="s">
        <v>30</v>
      </c>
      <c r="Z5583" s="3" t="s">
        <v>81</v>
      </c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  <c r="AZ5583" s="3"/>
      <c r="BA5583" s="3"/>
      <c r="BB5583" s="3"/>
      <c r="BC5583" s="3"/>
      <c r="BD5583" s="3"/>
      <c r="BE5583" s="3"/>
      <c r="BF5583" s="3"/>
      <c r="BG5583" s="3"/>
      <c r="BH5583" s="3"/>
      <c r="BI5583" s="3"/>
      <c r="BJ5583" s="3"/>
    </row>
    <row r="5584" customFormat="false" ht="15.75" hidden="false" customHeight="false" outlineLevel="0" collapsed="false">
      <c r="A5584" s="3" t="n">
        <v>5583</v>
      </c>
      <c r="B5584" s="3" t="s">
        <v>16292</v>
      </c>
      <c r="C5584" s="3" t="s">
        <v>16293</v>
      </c>
      <c r="D5584" s="3" t="n">
        <v>1</v>
      </c>
      <c r="E5584" s="3" t="n">
        <v>1.2243713</v>
      </c>
      <c r="F5584" s="3" t="n">
        <v>89</v>
      </c>
      <c r="G5584" s="3" t="n">
        <v>89</v>
      </c>
      <c r="H5584" s="3" t="n">
        <v>14</v>
      </c>
      <c r="I5584" s="3" t="n">
        <v>14</v>
      </c>
      <c r="J5584" s="3" t="n">
        <v>96</v>
      </c>
      <c r="K5584" s="3" t="n">
        <v>96</v>
      </c>
      <c r="L5584" s="3" t="n">
        <v>11</v>
      </c>
      <c r="M5584" s="3" t="n">
        <v>11</v>
      </c>
      <c r="N5584" s="3" t="n">
        <v>-1</v>
      </c>
      <c r="O5584" s="3" t="n">
        <v>-1</v>
      </c>
      <c r="P5584" s="3" t="n">
        <v>8</v>
      </c>
      <c r="Q5584" s="3" t="n">
        <v>24.2</v>
      </c>
      <c r="R5584" s="3" t="s">
        <v>16294</v>
      </c>
      <c r="S5584" s="4" t="n">
        <v>45747.1395023148</v>
      </c>
      <c r="T5584" s="3" t="s">
        <v>65</v>
      </c>
      <c r="U5584" s="3" t="s">
        <v>65</v>
      </c>
      <c r="V5584" s="3" t="n">
        <v>0</v>
      </c>
      <c r="W5584" s="3" t="n">
        <v>0</v>
      </c>
      <c r="X5584" s="3" t="n">
        <v>0</v>
      </c>
      <c r="Y5584" s="3" t="s">
        <v>30</v>
      </c>
      <c r="Z5584" s="3" t="s">
        <v>30</v>
      </c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  <c r="AZ5584" s="3"/>
      <c r="BA5584" s="3"/>
      <c r="BB5584" s="3"/>
      <c r="BC5584" s="3"/>
      <c r="BD5584" s="3"/>
      <c r="BE5584" s="3"/>
      <c r="BF5584" s="3"/>
      <c r="BG5584" s="3"/>
      <c r="BH5584" s="3"/>
      <c r="BI5584" s="3"/>
      <c r="BJ5584" s="3"/>
    </row>
    <row r="5585" customFormat="false" ht="15.75" hidden="false" customHeight="false" outlineLevel="0" collapsed="false">
      <c r="A5585" s="3" t="n">
        <v>5584</v>
      </c>
      <c r="B5585" s="3" t="s">
        <v>16295</v>
      </c>
      <c r="C5585" s="3" t="s">
        <v>16296</v>
      </c>
      <c r="D5585" s="3" t="n">
        <v>1</v>
      </c>
      <c r="E5585" s="3" t="n">
        <v>0.0548237</v>
      </c>
      <c r="F5585" s="3" t="n">
        <v>5</v>
      </c>
      <c r="G5585" s="3" t="n">
        <v>5</v>
      </c>
      <c r="H5585" s="3" t="n">
        <v>4</v>
      </c>
      <c r="I5585" s="3" t="n">
        <v>4</v>
      </c>
      <c r="J5585" s="3" t="n">
        <v>1</v>
      </c>
      <c r="K5585" s="3" t="n">
        <v>1</v>
      </c>
      <c r="L5585" s="3" t="n">
        <v>1</v>
      </c>
      <c r="M5585" s="3" t="n">
        <v>1</v>
      </c>
      <c r="N5585" s="3" t="n">
        <v>-1</v>
      </c>
      <c r="O5585" s="3" t="n">
        <v>-1</v>
      </c>
      <c r="P5585" s="3" t="n">
        <v>8</v>
      </c>
      <c r="Q5585" s="3" t="n">
        <v>24.2</v>
      </c>
      <c r="R5585" s="3" t="s">
        <v>16297</v>
      </c>
      <c r="S5585" s="4" t="n">
        <v>45747.139525463</v>
      </c>
      <c r="T5585" s="3" t="s">
        <v>65</v>
      </c>
      <c r="U5585" s="3" t="s">
        <v>65</v>
      </c>
      <c r="V5585" s="3" t="n">
        <v>0</v>
      </c>
      <c r="W5585" s="3" t="n">
        <v>0</v>
      </c>
      <c r="X5585" s="3" t="n">
        <v>0</v>
      </c>
      <c r="Y5585" s="3" t="s">
        <v>30</v>
      </c>
      <c r="Z5585" s="3" t="s">
        <v>30</v>
      </c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  <c r="AZ5585" s="3"/>
      <c r="BA5585" s="3"/>
      <c r="BB5585" s="3"/>
      <c r="BC5585" s="3"/>
      <c r="BD5585" s="3"/>
      <c r="BE5585" s="3"/>
      <c r="BF5585" s="3"/>
      <c r="BG5585" s="3"/>
      <c r="BH5585" s="3"/>
      <c r="BI5585" s="3"/>
      <c r="BJ5585" s="3"/>
    </row>
    <row r="5586" customFormat="false" ht="15.75" hidden="false" customHeight="false" outlineLevel="0" collapsed="false">
      <c r="A5586" s="3" t="n">
        <v>5585</v>
      </c>
      <c r="B5586" s="3" t="s">
        <v>16298</v>
      </c>
      <c r="C5586" s="3" t="s">
        <v>16299</v>
      </c>
      <c r="D5586" s="3" t="n">
        <v>1</v>
      </c>
      <c r="E5586" s="3" t="n">
        <v>0.0763108</v>
      </c>
      <c r="F5586" s="3" t="n">
        <v>10</v>
      </c>
      <c r="G5586" s="3" t="n">
        <v>10</v>
      </c>
      <c r="H5586" s="3" t="n">
        <v>3</v>
      </c>
      <c r="I5586" s="3" t="n">
        <v>3</v>
      </c>
      <c r="J5586" s="3" t="n">
        <v>5</v>
      </c>
      <c r="K5586" s="3" t="n">
        <v>5</v>
      </c>
      <c r="L5586" s="3" t="n">
        <v>3</v>
      </c>
      <c r="M5586" s="3" t="n">
        <v>3</v>
      </c>
      <c r="N5586" s="3" t="n">
        <v>-1</v>
      </c>
      <c r="O5586" s="3" t="n">
        <v>-1</v>
      </c>
      <c r="P5586" s="3" t="n">
        <v>8</v>
      </c>
      <c r="Q5586" s="3" t="n">
        <v>24.2</v>
      </c>
      <c r="R5586" s="3" t="s">
        <v>16300</v>
      </c>
      <c r="S5586" s="4" t="n">
        <v>45747.1395486111</v>
      </c>
      <c r="T5586" s="3" t="s">
        <v>65</v>
      </c>
      <c r="U5586" s="3" t="s">
        <v>65</v>
      </c>
      <c r="V5586" s="3" t="n">
        <v>0</v>
      </c>
      <c r="W5586" s="3" t="n">
        <v>0</v>
      </c>
      <c r="X5586" s="3" t="n">
        <v>0</v>
      </c>
      <c r="Y5586" s="3" t="s">
        <v>30</v>
      </c>
      <c r="Z5586" s="3" t="s">
        <v>30</v>
      </c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  <c r="AZ5586" s="3"/>
      <c r="BA5586" s="3"/>
      <c r="BB5586" s="3"/>
      <c r="BC5586" s="3"/>
      <c r="BD5586" s="3"/>
      <c r="BE5586" s="3"/>
      <c r="BF5586" s="3"/>
      <c r="BG5586" s="3"/>
      <c r="BH5586" s="3"/>
      <c r="BI5586" s="3"/>
      <c r="BJ5586" s="3"/>
    </row>
    <row r="5587" customFormat="false" ht="15.75" hidden="false" customHeight="false" outlineLevel="0" collapsed="false">
      <c r="A5587" s="3" t="n">
        <v>5586</v>
      </c>
      <c r="B5587" s="3" t="s">
        <v>16301</v>
      </c>
      <c r="C5587" s="3" t="s">
        <v>16302</v>
      </c>
      <c r="D5587" s="3" t="n">
        <v>1</v>
      </c>
      <c r="E5587" s="3" t="n">
        <v>0.7356628</v>
      </c>
      <c r="F5587" s="3" t="n">
        <v>5</v>
      </c>
      <c r="G5587" s="3" t="n">
        <v>5</v>
      </c>
      <c r="H5587" s="3" t="n">
        <v>4</v>
      </c>
      <c r="I5587" s="3" t="n">
        <v>4</v>
      </c>
      <c r="J5587" s="3" t="n">
        <v>5</v>
      </c>
      <c r="K5587" s="3" t="n">
        <v>5</v>
      </c>
      <c r="L5587" s="3" t="n">
        <v>0</v>
      </c>
      <c r="M5587" s="3" t="n">
        <v>0</v>
      </c>
      <c r="N5587" s="3" t="n">
        <v>0</v>
      </c>
      <c r="O5587" s="3" t="n">
        <v>-1</v>
      </c>
      <c r="P5587" s="3" t="n">
        <v>8</v>
      </c>
      <c r="Q5587" s="3" t="n">
        <v>24.2</v>
      </c>
      <c r="R5587" s="3" t="s">
        <v>16303</v>
      </c>
      <c r="S5587" s="4" t="n">
        <v>45747.1395949074</v>
      </c>
      <c r="T5587" s="3" t="s">
        <v>85</v>
      </c>
      <c r="U5587" s="3" t="s">
        <v>85</v>
      </c>
      <c r="V5587" s="3" t="n">
        <v>1</v>
      </c>
      <c r="W5587" s="3" t="n">
        <v>0</v>
      </c>
      <c r="X5587" s="3" t="n">
        <v>0</v>
      </c>
      <c r="Y5587" s="3" t="s">
        <v>30</v>
      </c>
      <c r="Z5587" s="3" t="s">
        <v>30</v>
      </c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  <c r="AZ5587" s="3"/>
      <c r="BA5587" s="3"/>
      <c r="BB5587" s="3"/>
      <c r="BC5587" s="3"/>
      <c r="BD5587" s="3"/>
      <c r="BE5587" s="3"/>
      <c r="BF5587" s="3"/>
      <c r="BG5587" s="3"/>
      <c r="BH5587" s="3"/>
      <c r="BI5587" s="3"/>
      <c r="BJ5587" s="3"/>
    </row>
    <row r="5588" customFormat="false" ht="15.75" hidden="false" customHeight="false" outlineLevel="0" collapsed="false">
      <c r="A5588" s="3" t="n">
        <v>5587</v>
      </c>
      <c r="B5588" s="3" t="s">
        <v>16304</v>
      </c>
      <c r="C5588" s="3" t="s">
        <v>16305</v>
      </c>
      <c r="D5588" s="3" t="n">
        <v>1</v>
      </c>
      <c r="E5588" s="3" t="n">
        <v>0.159013</v>
      </c>
      <c r="F5588" s="3" t="n">
        <v>7</v>
      </c>
      <c r="G5588" s="3" t="n">
        <v>7</v>
      </c>
      <c r="H5588" s="3" t="n">
        <v>6</v>
      </c>
      <c r="I5588" s="3" t="n">
        <v>6</v>
      </c>
      <c r="J5588" s="3" t="n">
        <v>4</v>
      </c>
      <c r="K5588" s="3" t="n">
        <v>4</v>
      </c>
      <c r="L5588" s="3" t="n">
        <v>1</v>
      </c>
      <c r="M5588" s="3" t="n">
        <v>1</v>
      </c>
      <c r="N5588" s="3" t="n">
        <v>5</v>
      </c>
      <c r="O5588" s="3" t="n">
        <v>-1</v>
      </c>
      <c r="P5588" s="3" t="n">
        <v>8</v>
      </c>
      <c r="Q5588" s="3" t="n">
        <v>24.2</v>
      </c>
      <c r="R5588" s="3" t="s">
        <v>16306</v>
      </c>
      <c r="S5588" s="4" t="n">
        <v>45747.1396527778</v>
      </c>
      <c r="T5588" s="3" t="s">
        <v>29</v>
      </c>
      <c r="U5588" s="3" t="s">
        <v>29</v>
      </c>
      <c r="V5588" s="3" t="n">
        <v>1</v>
      </c>
      <c r="W5588" s="3" t="n">
        <v>0</v>
      </c>
      <c r="X5588" s="3" t="n">
        <v>0</v>
      </c>
      <c r="Y5588" s="3" t="s">
        <v>30</v>
      </c>
      <c r="Z5588" s="3" t="s">
        <v>30</v>
      </c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  <c r="AZ5588" s="3"/>
      <c r="BA5588" s="3"/>
      <c r="BB5588" s="3"/>
      <c r="BC5588" s="3"/>
      <c r="BD5588" s="3"/>
      <c r="BE5588" s="3"/>
      <c r="BF5588" s="3"/>
      <c r="BG5588" s="3"/>
      <c r="BH5588" s="3"/>
      <c r="BI5588" s="3"/>
      <c r="BJ5588" s="3"/>
    </row>
    <row r="5589" customFormat="false" ht="15.75" hidden="false" customHeight="false" outlineLevel="0" collapsed="false">
      <c r="A5589" s="3" t="n">
        <v>5588</v>
      </c>
      <c r="B5589" s="3" t="s">
        <v>16307</v>
      </c>
      <c r="C5589" s="3" t="s">
        <v>16308</v>
      </c>
      <c r="D5589" s="3" t="n">
        <v>1</v>
      </c>
      <c r="E5589" s="3" t="n">
        <v>0.8273588</v>
      </c>
      <c r="F5589" s="3" t="n">
        <v>7</v>
      </c>
      <c r="G5589" s="3" t="n">
        <v>7</v>
      </c>
      <c r="H5589" s="3" t="n">
        <v>2</v>
      </c>
      <c r="I5589" s="3" t="n">
        <v>2</v>
      </c>
      <c r="J5589" s="3" t="n">
        <v>4</v>
      </c>
      <c r="K5589" s="3" t="n">
        <v>4</v>
      </c>
      <c r="L5589" s="3" t="n">
        <v>3</v>
      </c>
      <c r="M5589" s="3" t="n">
        <v>3</v>
      </c>
      <c r="N5589" s="3" t="n">
        <v>2</v>
      </c>
      <c r="O5589" s="3" t="n">
        <v>-1</v>
      </c>
      <c r="P5589" s="3" t="n">
        <v>8</v>
      </c>
      <c r="Q5589" s="3" t="n">
        <v>24.2</v>
      </c>
      <c r="R5589" s="3" t="s">
        <v>16309</v>
      </c>
      <c r="S5589" s="4" t="n">
        <v>45747.1397453704</v>
      </c>
      <c r="T5589" s="3" t="s">
        <v>4910</v>
      </c>
      <c r="U5589" s="3" t="s">
        <v>4910</v>
      </c>
      <c r="V5589" s="3" t="n">
        <v>1</v>
      </c>
      <c r="W5589" s="3" t="n">
        <v>0</v>
      </c>
      <c r="X5589" s="3" t="n">
        <v>0</v>
      </c>
      <c r="Y5589" s="3" t="s">
        <v>30</v>
      </c>
      <c r="Z5589" s="3" t="s">
        <v>30</v>
      </c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  <c r="AZ5589" s="3"/>
      <c r="BA5589" s="3"/>
      <c r="BB5589" s="3"/>
      <c r="BC5589" s="3"/>
      <c r="BD5589" s="3"/>
      <c r="BE5589" s="3"/>
      <c r="BF5589" s="3"/>
      <c r="BG5589" s="3"/>
      <c r="BH5589" s="3"/>
      <c r="BI5589" s="3"/>
      <c r="BJ5589" s="3"/>
    </row>
    <row r="5590" customFormat="false" ht="15.75" hidden="false" customHeight="false" outlineLevel="0" collapsed="false">
      <c r="A5590" s="3" t="n">
        <v>5589</v>
      </c>
      <c r="B5590" s="3" t="s">
        <v>16310</v>
      </c>
      <c r="C5590" s="3" t="s">
        <v>16311</v>
      </c>
      <c r="D5590" s="3" t="n">
        <v>1</v>
      </c>
      <c r="E5590" s="3" t="n">
        <v>101.2894231</v>
      </c>
      <c r="F5590" s="3" t="n">
        <v>10960</v>
      </c>
      <c r="G5590" s="3" t="n">
        <v>10960</v>
      </c>
      <c r="H5590" s="3" t="n">
        <v>8</v>
      </c>
      <c r="I5590" s="3" t="n">
        <v>8</v>
      </c>
      <c r="J5590" s="3" t="n">
        <v>7922</v>
      </c>
      <c r="K5590" s="3" t="n">
        <v>7922</v>
      </c>
      <c r="L5590" s="3" t="n">
        <v>593</v>
      </c>
      <c r="M5590" s="3" t="n">
        <v>593</v>
      </c>
      <c r="N5590" s="3" t="n">
        <v>-1</v>
      </c>
      <c r="O5590" s="3" t="n">
        <v>-1</v>
      </c>
      <c r="P5590" s="3" t="n">
        <v>8</v>
      </c>
      <c r="Q5590" s="3" t="n">
        <v>24.2</v>
      </c>
      <c r="R5590" s="3" t="s">
        <v>16312</v>
      </c>
      <c r="S5590" s="4" t="n">
        <v>45747.141875</v>
      </c>
      <c r="T5590" s="3" t="s">
        <v>65</v>
      </c>
      <c r="U5590" s="3" t="s">
        <v>65</v>
      </c>
      <c r="V5590" s="3" t="n">
        <v>0</v>
      </c>
      <c r="W5590" s="3" t="n">
        <v>0</v>
      </c>
      <c r="X5590" s="3" t="n">
        <v>0</v>
      </c>
      <c r="Y5590" s="3" t="s">
        <v>30</v>
      </c>
      <c r="Z5590" s="3" t="s">
        <v>30</v>
      </c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  <c r="AZ5590" s="3"/>
      <c r="BA5590" s="3"/>
      <c r="BB5590" s="3"/>
      <c r="BC5590" s="3"/>
      <c r="BD5590" s="3"/>
      <c r="BE5590" s="3"/>
      <c r="BF5590" s="3"/>
      <c r="BG5590" s="3"/>
      <c r="BH5590" s="3"/>
      <c r="BI5590" s="3"/>
      <c r="BJ5590" s="3"/>
    </row>
    <row r="5591" customFormat="false" ht="15.75" hidden="false" customHeight="false" outlineLevel="0" collapsed="false">
      <c r="A5591" s="3" t="n">
        <v>5590</v>
      </c>
      <c r="B5591" s="3" t="s">
        <v>16313</v>
      </c>
      <c r="C5591" s="3" t="s">
        <v>16314</v>
      </c>
      <c r="D5591" s="3" t="n">
        <v>1</v>
      </c>
      <c r="E5591" s="3" t="n">
        <v>0.8937471</v>
      </c>
      <c r="F5591" s="3" t="n">
        <v>7</v>
      </c>
      <c r="G5591" s="3" t="n">
        <v>7</v>
      </c>
      <c r="H5591" s="3" t="n">
        <v>4</v>
      </c>
      <c r="I5591" s="3" t="n">
        <v>4</v>
      </c>
      <c r="J5591" s="3" t="n">
        <v>5</v>
      </c>
      <c r="K5591" s="3" t="n">
        <v>5</v>
      </c>
      <c r="L5591" s="3" t="n">
        <v>0</v>
      </c>
      <c r="M5591" s="3" t="n">
        <v>0</v>
      </c>
      <c r="N5591" s="3" t="n">
        <v>0</v>
      </c>
      <c r="O5591" s="3" t="n">
        <v>-1</v>
      </c>
      <c r="P5591" s="3" t="n">
        <v>8</v>
      </c>
      <c r="Q5591" s="3" t="n">
        <v>24.2</v>
      </c>
      <c r="R5591" s="3" t="s">
        <v>16315</v>
      </c>
      <c r="S5591" s="4" t="n">
        <v>45747.1421180556</v>
      </c>
      <c r="T5591" s="3" t="s">
        <v>65</v>
      </c>
      <c r="U5591" s="3" t="s">
        <v>65</v>
      </c>
      <c r="V5591" s="3" t="n">
        <v>1</v>
      </c>
      <c r="W5591" s="3" t="n">
        <v>0</v>
      </c>
      <c r="X5591" s="3" t="n">
        <v>0</v>
      </c>
      <c r="Y5591" s="3" t="s">
        <v>30</v>
      </c>
      <c r="Z5591" s="3" t="s">
        <v>30</v>
      </c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  <c r="AZ5591" s="3"/>
      <c r="BA5591" s="3"/>
      <c r="BB5591" s="3"/>
      <c r="BC5591" s="3"/>
      <c r="BD5591" s="3"/>
      <c r="BE5591" s="3"/>
      <c r="BF5591" s="3"/>
      <c r="BG5591" s="3"/>
      <c r="BH5591" s="3"/>
      <c r="BI5591" s="3"/>
      <c r="BJ5591" s="3"/>
    </row>
    <row r="5592" customFormat="false" ht="15.75" hidden="false" customHeight="false" outlineLevel="0" collapsed="false">
      <c r="A5592" s="3" t="n">
        <v>5591</v>
      </c>
      <c r="B5592" s="3" t="s">
        <v>16316</v>
      </c>
      <c r="C5592" s="3" t="s">
        <v>16317</v>
      </c>
      <c r="D5592" s="3" t="n">
        <v>1</v>
      </c>
      <c r="E5592" s="3" t="n">
        <v>0.9111253</v>
      </c>
      <c r="F5592" s="3" t="n">
        <v>9</v>
      </c>
      <c r="G5592" s="3" t="n">
        <v>9</v>
      </c>
      <c r="H5592" s="3" t="n">
        <v>4</v>
      </c>
      <c r="I5592" s="3" t="n">
        <v>4</v>
      </c>
      <c r="J5592" s="3" t="n">
        <v>7</v>
      </c>
      <c r="K5592" s="3" t="n">
        <v>7</v>
      </c>
      <c r="L5592" s="3" t="n">
        <v>0</v>
      </c>
      <c r="M5592" s="3" t="n">
        <v>0</v>
      </c>
      <c r="N5592" s="3" t="n">
        <v>0</v>
      </c>
      <c r="O5592" s="3" t="n">
        <v>-1</v>
      </c>
      <c r="P5592" s="3" t="n">
        <v>8</v>
      </c>
      <c r="Q5592" s="3" t="n">
        <v>24.2</v>
      </c>
      <c r="R5592" s="3" t="s">
        <v>16318</v>
      </c>
      <c r="S5592" s="4" t="n">
        <v>45747.1421643519</v>
      </c>
      <c r="T5592" s="3" t="s">
        <v>65</v>
      </c>
      <c r="U5592" s="3" t="s">
        <v>65</v>
      </c>
      <c r="V5592" s="3" t="n">
        <v>1</v>
      </c>
      <c r="W5592" s="3" t="n">
        <v>0</v>
      </c>
      <c r="X5592" s="3" t="n">
        <v>0</v>
      </c>
      <c r="Y5592" s="3" t="s">
        <v>30</v>
      </c>
      <c r="Z5592" s="3" t="s">
        <v>30</v>
      </c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  <c r="AZ5592" s="3"/>
      <c r="BA5592" s="3"/>
      <c r="BB5592" s="3"/>
      <c r="BC5592" s="3"/>
      <c r="BD5592" s="3"/>
      <c r="BE5592" s="3"/>
      <c r="BF5592" s="3"/>
      <c r="BG5592" s="3"/>
      <c r="BH5592" s="3"/>
      <c r="BI5592" s="3"/>
      <c r="BJ5592" s="3"/>
    </row>
    <row r="5593" customFormat="false" ht="15.75" hidden="false" customHeight="false" outlineLevel="0" collapsed="false">
      <c r="A5593" s="3" t="n">
        <v>5592</v>
      </c>
      <c r="B5593" s="3" t="s">
        <v>16319</v>
      </c>
      <c r="C5593" s="3" t="s">
        <v>16320</v>
      </c>
      <c r="D5593" s="3" t="n">
        <v>1</v>
      </c>
      <c r="E5593" s="3" t="n">
        <v>1.0084832</v>
      </c>
      <c r="F5593" s="3" t="n">
        <v>9</v>
      </c>
      <c r="G5593" s="3" t="n">
        <v>9</v>
      </c>
      <c r="H5593" s="3" t="n">
        <v>6</v>
      </c>
      <c r="I5593" s="3" t="n">
        <v>6</v>
      </c>
      <c r="J5593" s="3" t="n">
        <v>6</v>
      </c>
      <c r="K5593" s="3" t="n">
        <v>6</v>
      </c>
      <c r="L5593" s="3" t="n">
        <v>0</v>
      </c>
      <c r="M5593" s="3" t="n">
        <v>0</v>
      </c>
      <c r="N5593" s="3" t="n">
        <v>0</v>
      </c>
      <c r="O5593" s="3" t="n">
        <v>-1</v>
      </c>
      <c r="P5593" s="3" t="n">
        <v>8</v>
      </c>
      <c r="Q5593" s="3" t="n">
        <v>24.2</v>
      </c>
      <c r="R5593" s="3" t="s">
        <v>16321</v>
      </c>
      <c r="S5593" s="4" t="n">
        <v>45747.1422106482</v>
      </c>
      <c r="T5593" s="3" t="s">
        <v>65</v>
      </c>
      <c r="U5593" s="3" t="s">
        <v>65</v>
      </c>
      <c r="V5593" s="3" t="n">
        <v>1</v>
      </c>
      <c r="W5593" s="3" t="n">
        <v>0</v>
      </c>
      <c r="X5593" s="3" t="n">
        <v>0</v>
      </c>
      <c r="Y5593" s="3" t="s">
        <v>30</v>
      </c>
      <c r="Z5593" s="3" t="s">
        <v>30</v>
      </c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  <c r="AZ5593" s="3"/>
      <c r="BA5593" s="3"/>
      <c r="BB5593" s="3"/>
      <c r="BC5593" s="3"/>
      <c r="BD5593" s="3"/>
      <c r="BE5593" s="3"/>
      <c r="BF5593" s="3"/>
      <c r="BG5593" s="3"/>
      <c r="BH5593" s="3"/>
      <c r="BI5593" s="3"/>
      <c r="BJ5593" s="3"/>
    </row>
    <row r="5594" customFormat="false" ht="15.75" hidden="false" customHeight="false" outlineLevel="0" collapsed="false">
      <c r="A5594" s="3" t="n">
        <v>5593</v>
      </c>
      <c r="B5594" s="3" t="s">
        <v>16322</v>
      </c>
      <c r="C5594" s="3" t="s">
        <v>16323</v>
      </c>
      <c r="D5594" s="3" t="n">
        <v>1</v>
      </c>
      <c r="E5594" s="3" t="n">
        <v>0.5220067</v>
      </c>
      <c r="F5594" s="3" t="n">
        <v>7</v>
      </c>
      <c r="G5594" s="3" t="n">
        <v>7</v>
      </c>
      <c r="H5594" s="3" t="n">
        <v>4</v>
      </c>
      <c r="I5594" s="3" t="n">
        <v>4</v>
      </c>
      <c r="J5594" s="3" t="n">
        <v>5</v>
      </c>
      <c r="K5594" s="3" t="n">
        <v>5</v>
      </c>
      <c r="L5594" s="3" t="n">
        <v>0</v>
      </c>
      <c r="M5594" s="3" t="n">
        <v>0</v>
      </c>
      <c r="N5594" s="3" t="n">
        <v>0</v>
      </c>
      <c r="O5594" s="3" t="n">
        <v>-1</v>
      </c>
      <c r="P5594" s="3" t="n">
        <v>8</v>
      </c>
      <c r="Q5594" s="3" t="n">
        <v>24.2</v>
      </c>
      <c r="R5594" s="3" t="s">
        <v>16324</v>
      </c>
      <c r="S5594" s="4" t="n">
        <v>45747.1422569445</v>
      </c>
      <c r="T5594" s="3" t="s">
        <v>65</v>
      </c>
      <c r="U5594" s="3" t="s">
        <v>65</v>
      </c>
      <c r="V5594" s="3" t="n">
        <v>1</v>
      </c>
      <c r="W5594" s="3" t="n">
        <v>0</v>
      </c>
      <c r="X5594" s="3" t="n">
        <v>0</v>
      </c>
      <c r="Y5594" s="3" t="s">
        <v>30</v>
      </c>
      <c r="Z5594" s="3" t="s">
        <v>30</v>
      </c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  <c r="AZ5594" s="3"/>
      <c r="BA5594" s="3"/>
      <c r="BB5594" s="3"/>
      <c r="BC5594" s="3"/>
      <c r="BD5594" s="3"/>
      <c r="BE5594" s="3"/>
      <c r="BF5594" s="3"/>
      <c r="BG5594" s="3"/>
      <c r="BH5594" s="3"/>
      <c r="BI5594" s="3"/>
      <c r="BJ5594" s="3"/>
    </row>
    <row r="5595" customFormat="false" ht="15.75" hidden="false" customHeight="false" outlineLevel="0" collapsed="false">
      <c r="A5595" s="3" t="n">
        <v>5594</v>
      </c>
      <c r="B5595" s="3" t="s">
        <v>16325</v>
      </c>
      <c r="C5595" s="3" t="s">
        <v>16326</v>
      </c>
      <c r="D5595" s="3" t="n">
        <v>1</v>
      </c>
      <c r="E5595" s="3" t="n">
        <v>1.0669635</v>
      </c>
      <c r="F5595" s="3" t="n">
        <v>11</v>
      </c>
      <c r="G5595" s="3" t="n">
        <v>11</v>
      </c>
      <c r="H5595" s="3" t="n">
        <v>4</v>
      </c>
      <c r="I5595" s="3" t="n">
        <v>4</v>
      </c>
      <c r="J5595" s="3" t="n">
        <v>10</v>
      </c>
      <c r="K5595" s="3" t="n">
        <v>10</v>
      </c>
      <c r="L5595" s="3" t="n">
        <v>0</v>
      </c>
      <c r="M5595" s="3" t="n">
        <v>0</v>
      </c>
      <c r="N5595" s="3" t="n">
        <v>0</v>
      </c>
      <c r="O5595" s="3" t="n">
        <v>-1</v>
      </c>
      <c r="P5595" s="3" t="n">
        <v>8</v>
      </c>
      <c r="Q5595" s="3" t="n">
        <v>24.2</v>
      </c>
      <c r="R5595" s="3" t="s">
        <v>16327</v>
      </c>
      <c r="S5595" s="4" t="n">
        <v>45747.1423032407</v>
      </c>
      <c r="T5595" s="3" t="s">
        <v>65</v>
      </c>
      <c r="U5595" s="3" t="s">
        <v>65</v>
      </c>
      <c r="V5595" s="3" t="n">
        <v>1</v>
      </c>
      <c r="W5595" s="3" t="n">
        <v>0</v>
      </c>
      <c r="X5595" s="3" t="n">
        <v>0</v>
      </c>
      <c r="Y5595" s="3" t="s">
        <v>30</v>
      </c>
      <c r="Z5595" s="3" t="s">
        <v>30</v>
      </c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  <c r="AZ5595" s="3"/>
      <c r="BA5595" s="3"/>
      <c r="BB5595" s="3"/>
      <c r="BC5595" s="3"/>
      <c r="BD5595" s="3"/>
      <c r="BE5595" s="3"/>
      <c r="BF5595" s="3"/>
      <c r="BG5595" s="3"/>
      <c r="BH5595" s="3"/>
      <c r="BI5595" s="3"/>
      <c r="BJ5595" s="3"/>
    </row>
    <row r="5596" customFormat="false" ht="15.75" hidden="false" customHeight="false" outlineLevel="0" collapsed="false">
      <c r="A5596" s="3" t="n">
        <v>5595</v>
      </c>
      <c r="B5596" s="3" t="s">
        <v>16328</v>
      </c>
      <c r="C5596" s="3" t="s">
        <v>16329</v>
      </c>
      <c r="D5596" s="3" t="n">
        <v>1</v>
      </c>
      <c r="E5596" s="3" t="n">
        <v>0.5836138</v>
      </c>
      <c r="F5596" s="3" t="n">
        <v>13</v>
      </c>
      <c r="G5596" s="3" t="n">
        <v>13</v>
      </c>
      <c r="H5596" s="3" t="n">
        <v>4</v>
      </c>
      <c r="I5596" s="3" t="n">
        <v>4</v>
      </c>
      <c r="J5596" s="3" t="n">
        <v>11</v>
      </c>
      <c r="K5596" s="3" t="n">
        <v>11</v>
      </c>
      <c r="L5596" s="3" t="n">
        <v>0</v>
      </c>
      <c r="M5596" s="3" t="n">
        <v>0</v>
      </c>
      <c r="N5596" s="3" t="n">
        <v>0</v>
      </c>
      <c r="O5596" s="3" t="n">
        <v>-1</v>
      </c>
      <c r="P5596" s="3" t="n">
        <v>8</v>
      </c>
      <c r="Q5596" s="3" t="n">
        <v>24.2</v>
      </c>
      <c r="R5596" s="3" t="s">
        <v>16330</v>
      </c>
      <c r="S5596" s="4" t="n">
        <v>45747.142349537</v>
      </c>
      <c r="T5596" s="3" t="s">
        <v>65</v>
      </c>
      <c r="U5596" s="3" t="s">
        <v>65</v>
      </c>
      <c r="V5596" s="3" t="n">
        <v>1</v>
      </c>
      <c r="W5596" s="3" t="n">
        <v>0</v>
      </c>
      <c r="X5596" s="3" t="n">
        <v>0</v>
      </c>
      <c r="Y5596" s="3" t="s">
        <v>30</v>
      </c>
      <c r="Z5596" s="3" t="s">
        <v>30</v>
      </c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  <c r="AZ5596" s="3"/>
      <c r="BA5596" s="3"/>
      <c r="BB5596" s="3"/>
      <c r="BC5596" s="3"/>
      <c r="BD5596" s="3"/>
      <c r="BE5596" s="3"/>
      <c r="BF5596" s="3"/>
      <c r="BG5596" s="3"/>
      <c r="BH5596" s="3"/>
      <c r="BI5596" s="3"/>
      <c r="BJ5596" s="3"/>
    </row>
    <row r="5597" customFormat="false" ht="15.75" hidden="false" customHeight="false" outlineLevel="0" collapsed="false">
      <c r="A5597" s="3" t="n">
        <v>5596</v>
      </c>
      <c r="B5597" s="3" t="s">
        <v>16331</v>
      </c>
      <c r="C5597" s="3" t="s">
        <v>16332</v>
      </c>
      <c r="D5597" s="3" t="n">
        <v>1</v>
      </c>
      <c r="E5597" s="3" t="n">
        <v>1.088865</v>
      </c>
      <c r="F5597" s="3" t="n">
        <v>7</v>
      </c>
      <c r="G5597" s="3" t="n">
        <v>7</v>
      </c>
      <c r="H5597" s="3" t="n">
        <v>4</v>
      </c>
      <c r="I5597" s="3" t="n">
        <v>4</v>
      </c>
      <c r="J5597" s="3" t="n">
        <v>5</v>
      </c>
      <c r="K5597" s="3" t="n">
        <v>5</v>
      </c>
      <c r="L5597" s="3" t="n">
        <v>0</v>
      </c>
      <c r="M5597" s="3" t="n">
        <v>0</v>
      </c>
      <c r="N5597" s="3" t="n">
        <v>0</v>
      </c>
      <c r="O5597" s="3" t="n">
        <v>-1</v>
      </c>
      <c r="P5597" s="3" t="n">
        <v>8</v>
      </c>
      <c r="Q5597" s="3" t="n">
        <v>24.2</v>
      </c>
      <c r="R5597" s="3" t="s">
        <v>16333</v>
      </c>
      <c r="S5597" s="4" t="n">
        <v>45747.1423958333</v>
      </c>
      <c r="T5597" s="3" t="s">
        <v>65</v>
      </c>
      <c r="U5597" s="3" t="s">
        <v>65</v>
      </c>
      <c r="V5597" s="3" t="n">
        <v>1</v>
      </c>
      <c r="W5597" s="3" t="n">
        <v>0</v>
      </c>
      <c r="X5597" s="3" t="n">
        <v>0</v>
      </c>
      <c r="Y5597" s="3" t="s">
        <v>30</v>
      </c>
      <c r="Z5597" s="3" t="s">
        <v>30</v>
      </c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  <c r="AZ5597" s="3"/>
      <c r="BA5597" s="3"/>
      <c r="BB5597" s="3"/>
      <c r="BC5597" s="3"/>
      <c r="BD5597" s="3"/>
      <c r="BE5597" s="3"/>
      <c r="BF5597" s="3"/>
      <c r="BG5597" s="3"/>
      <c r="BH5597" s="3"/>
      <c r="BI5597" s="3"/>
      <c r="BJ5597" s="3"/>
    </row>
    <row r="5598" customFormat="false" ht="15.75" hidden="false" customHeight="false" outlineLevel="0" collapsed="false">
      <c r="A5598" s="3" t="n">
        <v>5597</v>
      </c>
      <c r="B5598" s="3" t="s">
        <v>16334</v>
      </c>
      <c r="C5598" s="3" t="s">
        <v>16335</v>
      </c>
      <c r="D5598" s="3" t="n">
        <v>1</v>
      </c>
      <c r="E5598" s="3" t="n">
        <v>0.8166741</v>
      </c>
      <c r="F5598" s="3" t="n">
        <v>5</v>
      </c>
      <c r="G5598" s="3" t="n">
        <v>5</v>
      </c>
      <c r="H5598" s="3" t="n">
        <v>3</v>
      </c>
      <c r="I5598" s="3" t="n">
        <v>3</v>
      </c>
      <c r="J5598" s="3" t="n">
        <v>3</v>
      </c>
      <c r="K5598" s="3" t="n">
        <v>3</v>
      </c>
      <c r="L5598" s="3" t="n">
        <v>0</v>
      </c>
      <c r="M5598" s="3" t="n">
        <v>0</v>
      </c>
      <c r="N5598" s="3" t="n">
        <v>-1</v>
      </c>
      <c r="O5598" s="3" t="n">
        <v>-1</v>
      </c>
      <c r="P5598" s="3" t="n">
        <v>8</v>
      </c>
      <c r="Q5598" s="3" t="n">
        <v>24.2</v>
      </c>
      <c r="R5598" s="3" t="s">
        <v>16336</v>
      </c>
      <c r="S5598" s="4" t="n">
        <v>45747.1424189815</v>
      </c>
      <c r="T5598" s="3" t="s">
        <v>65</v>
      </c>
      <c r="U5598" s="3" t="s">
        <v>65</v>
      </c>
      <c r="V5598" s="3" t="n">
        <v>0</v>
      </c>
      <c r="W5598" s="3" t="n">
        <v>0</v>
      </c>
      <c r="X5598" s="3" t="n">
        <v>0</v>
      </c>
      <c r="Y5598" s="3" t="s">
        <v>30</v>
      </c>
      <c r="Z5598" s="3" t="s">
        <v>30</v>
      </c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  <c r="AZ5598" s="3"/>
      <c r="BA5598" s="3"/>
      <c r="BB5598" s="3"/>
      <c r="BC5598" s="3"/>
      <c r="BD5598" s="3"/>
      <c r="BE5598" s="3"/>
      <c r="BF5598" s="3"/>
      <c r="BG5598" s="3"/>
      <c r="BH5598" s="3"/>
      <c r="BI5598" s="3"/>
      <c r="BJ5598" s="3"/>
    </row>
    <row r="5599" customFormat="false" ht="15.75" hidden="false" customHeight="false" outlineLevel="0" collapsed="false">
      <c r="A5599" s="3" t="n">
        <v>5598</v>
      </c>
      <c r="B5599" s="3" t="s">
        <v>16337</v>
      </c>
      <c r="C5599" s="3" t="s">
        <v>16338</v>
      </c>
      <c r="D5599" s="3" t="n">
        <v>1</v>
      </c>
      <c r="E5599" s="3" t="n">
        <v>0.7843256</v>
      </c>
      <c r="F5599" s="3" t="n">
        <v>7</v>
      </c>
      <c r="G5599" s="3" t="n">
        <v>7</v>
      </c>
      <c r="H5599" s="3" t="n">
        <v>4</v>
      </c>
      <c r="I5599" s="3" t="n">
        <v>4</v>
      </c>
      <c r="J5599" s="3" t="n">
        <v>5</v>
      </c>
      <c r="K5599" s="3" t="n">
        <v>5</v>
      </c>
      <c r="L5599" s="3" t="n">
        <v>0</v>
      </c>
      <c r="M5599" s="3" t="n">
        <v>0</v>
      </c>
      <c r="N5599" s="3" t="n">
        <v>0</v>
      </c>
      <c r="O5599" s="3" t="n">
        <v>-1</v>
      </c>
      <c r="P5599" s="3" t="n">
        <v>8</v>
      </c>
      <c r="Q5599" s="3" t="n">
        <v>24.2</v>
      </c>
      <c r="R5599" s="3" t="s">
        <v>16339</v>
      </c>
      <c r="S5599" s="4" t="n">
        <v>45747.1424652778</v>
      </c>
      <c r="T5599" s="3" t="s">
        <v>65</v>
      </c>
      <c r="U5599" s="3" t="s">
        <v>65</v>
      </c>
      <c r="V5599" s="3" t="n">
        <v>1</v>
      </c>
      <c r="W5599" s="3" t="n">
        <v>0</v>
      </c>
      <c r="X5599" s="3" t="n">
        <v>0</v>
      </c>
      <c r="Y5599" s="3" t="s">
        <v>30</v>
      </c>
      <c r="Z5599" s="3" t="s">
        <v>30</v>
      </c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  <c r="AZ5599" s="3"/>
      <c r="BA5599" s="3"/>
      <c r="BB5599" s="3"/>
      <c r="BC5599" s="3"/>
      <c r="BD5599" s="3"/>
      <c r="BE5599" s="3"/>
      <c r="BF5599" s="3"/>
      <c r="BG5599" s="3"/>
      <c r="BH5599" s="3"/>
      <c r="BI5599" s="3"/>
      <c r="BJ5599" s="3"/>
    </row>
    <row r="5600" customFormat="false" ht="15.75" hidden="false" customHeight="false" outlineLevel="0" collapsed="false">
      <c r="A5600" s="3" t="n">
        <v>5599</v>
      </c>
      <c r="B5600" s="3" t="s">
        <v>16340</v>
      </c>
      <c r="C5600" s="3" t="s">
        <v>16341</v>
      </c>
      <c r="D5600" s="3" t="n">
        <v>1</v>
      </c>
      <c r="E5600" s="3" t="n">
        <v>0.1530163</v>
      </c>
      <c r="F5600" s="3" t="n">
        <v>19</v>
      </c>
      <c r="G5600" s="3" t="n">
        <v>19</v>
      </c>
      <c r="H5600" s="3" t="n">
        <v>4</v>
      </c>
      <c r="I5600" s="3" t="n">
        <v>4</v>
      </c>
      <c r="J5600" s="3" t="n">
        <v>19</v>
      </c>
      <c r="K5600" s="3" t="n">
        <v>19</v>
      </c>
      <c r="L5600" s="3" t="n">
        <v>0</v>
      </c>
      <c r="M5600" s="3" t="n">
        <v>0</v>
      </c>
      <c r="N5600" s="3" t="n">
        <v>-1</v>
      </c>
      <c r="O5600" s="3" t="n">
        <v>-1</v>
      </c>
      <c r="P5600" s="3" t="n">
        <v>8</v>
      </c>
      <c r="Q5600" s="3" t="n">
        <v>24.2</v>
      </c>
      <c r="R5600" s="3" t="s">
        <v>16342</v>
      </c>
      <c r="S5600" s="4" t="n">
        <v>45747.1424768519</v>
      </c>
      <c r="T5600" s="3" t="s">
        <v>65</v>
      </c>
      <c r="U5600" s="3" t="s">
        <v>65</v>
      </c>
      <c r="V5600" s="3" t="n">
        <v>0</v>
      </c>
      <c r="W5600" s="3" t="n">
        <v>0</v>
      </c>
      <c r="X5600" s="3" t="n">
        <v>0</v>
      </c>
      <c r="Y5600" s="3" t="s">
        <v>30</v>
      </c>
      <c r="Z5600" s="3" t="s">
        <v>30</v>
      </c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  <c r="AZ5600" s="3"/>
      <c r="BA5600" s="3"/>
      <c r="BB5600" s="3"/>
      <c r="BC5600" s="3"/>
      <c r="BD5600" s="3"/>
      <c r="BE5600" s="3"/>
      <c r="BF5600" s="3"/>
      <c r="BG5600" s="3"/>
      <c r="BH5600" s="3"/>
      <c r="BI5600" s="3"/>
      <c r="BJ5600" s="3"/>
    </row>
    <row r="5601" customFormat="false" ht="15.75" hidden="false" customHeight="false" outlineLevel="0" collapsed="false">
      <c r="A5601" s="3" t="n">
        <v>5600</v>
      </c>
      <c r="B5601" s="3" t="s">
        <v>16343</v>
      </c>
      <c r="C5601" s="3" t="s">
        <v>16344</v>
      </c>
      <c r="D5601" s="3" t="n">
        <v>1</v>
      </c>
      <c r="E5601" s="3" t="n">
        <v>0.2510378</v>
      </c>
      <c r="F5601" s="3" t="n">
        <v>35</v>
      </c>
      <c r="G5601" s="3" t="n">
        <v>35</v>
      </c>
      <c r="H5601" s="3" t="n">
        <v>9</v>
      </c>
      <c r="I5601" s="3" t="n">
        <v>9</v>
      </c>
      <c r="J5601" s="3" t="n">
        <v>28</v>
      </c>
      <c r="K5601" s="3" t="n">
        <v>28</v>
      </c>
      <c r="L5601" s="3" t="n">
        <v>6</v>
      </c>
      <c r="M5601" s="3" t="n">
        <v>6</v>
      </c>
      <c r="N5601" s="3" t="n">
        <v>0</v>
      </c>
      <c r="O5601" s="3" t="n">
        <v>-1</v>
      </c>
      <c r="P5601" s="3" t="n">
        <v>8</v>
      </c>
      <c r="Q5601" s="3" t="n">
        <v>24.2</v>
      </c>
      <c r="R5601" s="3" t="s">
        <v>16345</v>
      </c>
      <c r="S5601" s="4" t="n">
        <v>45747.1425231482</v>
      </c>
      <c r="T5601" s="3" t="s">
        <v>65</v>
      </c>
      <c r="U5601" s="3" t="s">
        <v>65</v>
      </c>
      <c r="V5601" s="3" t="n">
        <v>1</v>
      </c>
      <c r="W5601" s="3" t="n">
        <v>0</v>
      </c>
      <c r="X5601" s="3" t="n">
        <v>0</v>
      </c>
      <c r="Y5601" s="3" t="s">
        <v>30</v>
      </c>
      <c r="Z5601" s="3" t="s">
        <v>30</v>
      </c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  <c r="AZ5601" s="3"/>
      <c r="BA5601" s="3"/>
      <c r="BB5601" s="3"/>
      <c r="BC5601" s="3"/>
      <c r="BD5601" s="3"/>
      <c r="BE5601" s="3"/>
      <c r="BF5601" s="3"/>
      <c r="BG5601" s="3"/>
      <c r="BH5601" s="3"/>
      <c r="BI5601" s="3"/>
      <c r="BJ5601" s="3"/>
    </row>
    <row r="5602" customFormat="false" ht="15.75" hidden="false" customHeight="false" outlineLevel="0" collapsed="false">
      <c r="A5602" s="3" t="n">
        <v>5601</v>
      </c>
      <c r="B5602" s="3" t="s">
        <v>16346</v>
      </c>
      <c r="C5602" s="3" t="s">
        <v>16347</v>
      </c>
      <c r="D5602" s="3" t="n">
        <v>1</v>
      </c>
      <c r="E5602" s="3" t="n">
        <v>0.2197537</v>
      </c>
      <c r="F5602" s="3" t="n">
        <v>33</v>
      </c>
      <c r="G5602" s="3" t="n">
        <v>33</v>
      </c>
      <c r="H5602" s="3" t="n">
        <v>8</v>
      </c>
      <c r="I5602" s="3" t="n">
        <v>8</v>
      </c>
      <c r="J5602" s="3" t="n">
        <v>25</v>
      </c>
      <c r="K5602" s="3" t="n">
        <v>25</v>
      </c>
      <c r="L5602" s="3" t="n">
        <v>6</v>
      </c>
      <c r="M5602" s="3" t="n">
        <v>6</v>
      </c>
      <c r="N5602" s="3" t="n">
        <v>-1</v>
      </c>
      <c r="O5602" s="3" t="n">
        <v>-1</v>
      </c>
      <c r="P5602" s="3" t="n">
        <v>8</v>
      </c>
      <c r="Q5602" s="3" t="n">
        <v>24.2</v>
      </c>
      <c r="R5602" s="3" t="s">
        <v>16348</v>
      </c>
      <c r="S5602" s="4" t="n">
        <v>45747.1425347222</v>
      </c>
      <c r="T5602" s="3" t="s">
        <v>65</v>
      </c>
      <c r="U5602" s="3" t="s">
        <v>65</v>
      </c>
      <c r="V5602" s="3" t="n">
        <v>0</v>
      </c>
      <c r="W5602" s="3" t="n">
        <v>0</v>
      </c>
      <c r="X5602" s="3" t="n">
        <v>0</v>
      </c>
      <c r="Y5602" s="3" t="s">
        <v>30</v>
      </c>
      <c r="Z5602" s="3" t="s">
        <v>30</v>
      </c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  <c r="AZ5602" s="3"/>
      <c r="BA5602" s="3"/>
      <c r="BB5602" s="3"/>
      <c r="BC5602" s="3"/>
      <c r="BD5602" s="3"/>
      <c r="BE5602" s="3"/>
      <c r="BF5602" s="3"/>
      <c r="BG5602" s="3"/>
      <c r="BH5602" s="3"/>
      <c r="BI5602" s="3"/>
      <c r="BJ5602" s="3"/>
    </row>
    <row r="5603" customFormat="false" ht="15.75" hidden="false" customHeight="false" outlineLevel="0" collapsed="false">
      <c r="A5603" s="3" t="n">
        <v>5602</v>
      </c>
      <c r="B5603" s="3" t="s">
        <v>16349</v>
      </c>
      <c r="C5603" s="3" t="s">
        <v>16350</v>
      </c>
      <c r="D5603" s="3" t="n">
        <v>1</v>
      </c>
      <c r="E5603" s="3" t="n">
        <v>0.0979826</v>
      </c>
      <c r="F5603" s="3" t="n">
        <v>13</v>
      </c>
      <c r="G5603" s="3" t="n">
        <v>13</v>
      </c>
      <c r="H5603" s="3" t="n">
        <v>5</v>
      </c>
      <c r="I5603" s="3" t="n">
        <v>5</v>
      </c>
      <c r="J5603" s="3" t="n">
        <v>12</v>
      </c>
      <c r="K5603" s="3" t="n">
        <v>12</v>
      </c>
      <c r="L5603" s="3" t="n">
        <v>0</v>
      </c>
      <c r="M5603" s="3" t="n">
        <v>0</v>
      </c>
      <c r="N5603" s="3" t="n">
        <v>-1</v>
      </c>
      <c r="O5603" s="3" t="n">
        <v>-1</v>
      </c>
      <c r="P5603" s="3" t="n">
        <v>8</v>
      </c>
      <c r="Q5603" s="3" t="n">
        <v>24.2</v>
      </c>
      <c r="R5603" s="3" t="s">
        <v>16351</v>
      </c>
      <c r="S5603" s="4" t="n">
        <v>45747.1425578704</v>
      </c>
      <c r="T5603" s="3" t="s">
        <v>65</v>
      </c>
      <c r="U5603" s="3" t="s">
        <v>65</v>
      </c>
      <c r="V5603" s="3" t="n">
        <v>0</v>
      </c>
      <c r="W5603" s="3" t="n">
        <v>0</v>
      </c>
      <c r="X5603" s="3" t="n">
        <v>0</v>
      </c>
      <c r="Y5603" s="3" t="s">
        <v>30</v>
      </c>
      <c r="Z5603" s="3" t="s">
        <v>30</v>
      </c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  <c r="AZ5603" s="3"/>
      <c r="BA5603" s="3"/>
      <c r="BB5603" s="3"/>
      <c r="BC5603" s="3"/>
      <c r="BD5603" s="3"/>
      <c r="BE5603" s="3"/>
      <c r="BF5603" s="3"/>
      <c r="BG5603" s="3"/>
      <c r="BH5603" s="3"/>
      <c r="BI5603" s="3"/>
      <c r="BJ5603" s="3"/>
    </row>
    <row r="5604" customFormat="false" ht="15.75" hidden="false" customHeight="false" outlineLevel="0" collapsed="false">
      <c r="A5604" s="3" t="n">
        <v>5603</v>
      </c>
      <c r="B5604" s="3" t="s">
        <v>16352</v>
      </c>
      <c r="C5604" s="3" t="s">
        <v>16353</v>
      </c>
      <c r="D5604" s="3" t="n">
        <v>1</v>
      </c>
      <c r="E5604" s="3" t="n">
        <v>0.1128141</v>
      </c>
      <c r="F5604" s="3" t="n">
        <v>13</v>
      </c>
      <c r="G5604" s="3" t="n">
        <v>13</v>
      </c>
      <c r="H5604" s="3" t="n">
        <v>4</v>
      </c>
      <c r="I5604" s="3" t="n">
        <v>4</v>
      </c>
      <c r="J5604" s="3" t="n">
        <v>12</v>
      </c>
      <c r="K5604" s="3" t="n">
        <v>12</v>
      </c>
      <c r="L5604" s="3" t="n">
        <v>0</v>
      </c>
      <c r="M5604" s="3" t="n">
        <v>0</v>
      </c>
      <c r="N5604" s="3" t="n">
        <v>-1</v>
      </c>
      <c r="O5604" s="3" t="n">
        <v>-1</v>
      </c>
      <c r="P5604" s="3" t="n">
        <v>8</v>
      </c>
      <c r="Q5604" s="3" t="n">
        <v>24.2</v>
      </c>
      <c r="R5604" s="3" t="s">
        <v>16354</v>
      </c>
      <c r="S5604" s="4" t="n">
        <v>45747.1425810185</v>
      </c>
      <c r="T5604" s="3" t="s">
        <v>65</v>
      </c>
      <c r="U5604" s="3" t="s">
        <v>65</v>
      </c>
      <c r="V5604" s="3" t="n">
        <v>0</v>
      </c>
      <c r="W5604" s="3" t="n">
        <v>0</v>
      </c>
      <c r="X5604" s="3" t="n">
        <v>0</v>
      </c>
      <c r="Y5604" s="3" t="s">
        <v>30</v>
      </c>
      <c r="Z5604" s="3" t="s">
        <v>30</v>
      </c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  <c r="AZ5604" s="3"/>
      <c r="BA5604" s="3"/>
      <c r="BB5604" s="3"/>
      <c r="BC5604" s="3"/>
      <c r="BD5604" s="3"/>
      <c r="BE5604" s="3"/>
      <c r="BF5604" s="3"/>
      <c r="BG5604" s="3"/>
      <c r="BH5604" s="3"/>
      <c r="BI5604" s="3"/>
      <c r="BJ5604" s="3"/>
    </row>
    <row r="5605" customFormat="false" ht="15.75" hidden="false" customHeight="false" outlineLevel="0" collapsed="false">
      <c r="A5605" s="3" t="n">
        <v>5604</v>
      </c>
      <c r="B5605" s="3" t="s">
        <v>16355</v>
      </c>
      <c r="C5605" s="3" t="s">
        <v>16356</v>
      </c>
      <c r="D5605" s="3" t="n">
        <v>1</v>
      </c>
      <c r="E5605" s="3" t="n">
        <v>0.0980124</v>
      </c>
      <c r="F5605" s="3" t="n">
        <v>7</v>
      </c>
      <c r="G5605" s="3" t="n">
        <v>7</v>
      </c>
      <c r="H5605" s="3" t="n">
        <v>4</v>
      </c>
      <c r="I5605" s="3" t="n">
        <v>4</v>
      </c>
      <c r="J5605" s="3" t="n">
        <v>5</v>
      </c>
      <c r="K5605" s="3" t="n">
        <v>5</v>
      </c>
      <c r="L5605" s="3" t="n">
        <v>0</v>
      </c>
      <c r="M5605" s="3" t="n">
        <v>0</v>
      </c>
      <c r="N5605" s="3" t="n">
        <v>0</v>
      </c>
      <c r="O5605" s="3" t="n">
        <v>-1</v>
      </c>
      <c r="P5605" s="3" t="n">
        <v>8</v>
      </c>
      <c r="Q5605" s="3" t="n">
        <v>24.2</v>
      </c>
      <c r="R5605" s="3" t="s">
        <v>16357</v>
      </c>
      <c r="S5605" s="4" t="n">
        <v>45747.1426157407</v>
      </c>
      <c r="T5605" s="3" t="s">
        <v>65</v>
      </c>
      <c r="U5605" s="3" t="s">
        <v>65</v>
      </c>
      <c r="V5605" s="3" t="n">
        <v>1</v>
      </c>
      <c r="W5605" s="3" t="n">
        <v>0</v>
      </c>
      <c r="X5605" s="3" t="n">
        <v>0</v>
      </c>
      <c r="Y5605" s="3" t="s">
        <v>30</v>
      </c>
      <c r="Z5605" s="3" t="s">
        <v>30</v>
      </c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  <c r="AZ5605" s="3"/>
      <c r="BA5605" s="3"/>
      <c r="BB5605" s="3"/>
      <c r="BC5605" s="3"/>
      <c r="BD5605" s="3"/>
      <c r="BE5605" s="3"/>
      <c r="BF5605" s="3"/>
      <c r="BG5605" s="3"/>
      <c r="BH5605" s="3"/>
      <c r="BI5605" s="3"/>
      <c r="BJ5605" s="3"/>
    </row>
    <row r="5606" customFormat="false" ht="15.75" hidden="false" customHeight="false" outlineLevel="0" collapsed="false">
      <c r="A5606" s="3" t="n">
        <v>5605</v>
      </c>
      <c r="B5606" s="3" t="s">
        <v>16358</v>
      </c>
      <c r="C5606" s="3" t="s">
        <v>16359</v>
      </c>
      <c r="D5606" s="3" t="n">
        <v>1</v>
      </c>
      <c r="E5606" s="3" t="n">
        <v>0.0671179</v>
      </c>
      <c r="F5606" s="3" t="n">
        <v>7</v>
      </c>
      <c r="G5606" s="3" t="n">
        <v>7</v>
      </c>
      <c r="H5606" s="3" t="n">
        <v>4</v>
      </c>
      <c r="I5606" s="3" t="n">
        <v>4</v>
      </c>
      <c r="J5606" s="3" t="n">
        <v>5</v>
      </c>
      <c r="K5606" s="3" t="n">
        <v>5</v>
      </c>
      <c r="L5606" s="3" t="n">
        <v>0</v>
      </c>
      <c r="M5606" s="3" t="n">
        <v>0</v>
      </c>
      <c r="N5606" s="3" t="n">
        <v>0</v>
      </c>
      <c r="O5606" s="3" t="n">
        <v>-1</v>
      </c>
      <c r="P5606" s="3" t="n">
        <v>8</v>
      </c>
      <c r="Q5606" s="3" t="n">
        <v>24.2</v>
      </c>
      <c r="R5606" s="3" t="s">
        <v>16360</v>
      </c>
      <c r="S5606" s="4" t="n">
        <v>45747.142650463</v>
      </c>
      <c r="T5606" s="3" t="s">
        <v>65</v>
      </c>
      <c r="U5606" s="3" t="s">
        <v>65</v>
      </c>
      <c r="V5606" s="3" t="n">
        <v>1</v>
      </c>
      <c r="W5606" s="3" t="n">
        <v>0</v>
      </c>
      <c r="X5606" s="3" t="n">
        <v>0</v>
      </c>
      <c r="Y5606" s="3" t="s">
        <v>30</v>
      </c>
      <c r="Z5606" s="3" t="s">
        <v>30</v>
      </c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  <c r="AZ5606" s="3"/>
      <c r="BA5606" s="3"/>
      <c r="BB5606" s="3"/>
      <c r="BC5606" s="3"/>
      <c r="BD5606" s="3"/>
      <c r="BE5606" s="3"/>
      <c r="BF5606" s="3"/>
      <c r="BG5606" s="3"/>
      <c r="BH5606" s="3"/>
      <c r="BI5606" s="3"/>
      <c r="BJ5606" s="3"/>
    </row>
    <row r="5607" customFormat="false" ht="15.75" hidden="false" customHeight="false" outlineLevel="0" collapsed="false">
      <c r="A5607" s="3" t="n">
        <v>5606</v>
      </c>
      <c r="B5607" s="3" t="s">
        <v>16361</v>
      </c>
      <c r="C5607" s="3" t="s">
        <v>16362</v>
      </c>
      <c r="D5607" s="3" t="n">
        <v>1</v>
      </c>
      <c r="E5607" s="3" t="n">
        <v>0.2659417</v>
      </c>
      <c r="F5607" s="3" t="n">
        <v>19</v>
      </c>
      <c r="G5607" s="3" t="n">
        <v>19</v>
      </c>
      <c r="H5607" s="3" t="n">
        <v>4</v>
      </c>
      <c r="I5607" s="3" t="n">
        <v>4</v>
      </c>
      <c r="J5607" s="3" t="n">
        <v>19</v>
      </c>
      <c r="K5607" s="3" t="n">
        <v>19</v>
      </c>
      <c r="L5607" s="3" t="n">
        <v>0</v>
      </c>
      <c r="M5607" s="3" t="n">
        <v>0</v>
      </c>
      <c r="N5607" s="3" t="n">
        <v>0</v>
      </c>
      <c r="O5607" s="3" t="n">
        <v>-1</v>
      </c>
      <c r="P5607" s="3" t="n">
        <v>8</v>
      </c>
      <c r="Q5607" s="3" t="n">
        <v>24.2</v>
      </c>
      <c r="R5607" s="3" t="s">
        <v>16363</v>
      </c>
      <c r="S5607" s="4" t="n">
        <v>45747.1426851852</v>
      </c>
      <c r="T5607" s="3" t="s">
        <v>65</v>
      </c>
      <c r="U5607" s="3" t="s">
        <v>65</v>
      </c>
      <c r="V5607" s="3" t="n">
        <v>1</v>
      </c>
      <c r="W5607" s="3" t="n">
        <v>0</v>
      </c>
      <c r="X5607" s="3" t="n">
        <v>0</v>
      </c>
      <c r="Y5607" s="3" t="s">
        <v>30</v>
      </c>
      <c r="Z5607" s="3" t="s">
        <v>30</v>
      </c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  <c r="AZ5607" s="3"/>
      <c r="BA5607" s="3"/>
      <c r="BB5607" s="3"/>
      <c r="BC5607" s="3"/>
      <c r="BD5607" s="3"/>
      <c r="BE5607" s="3"/>
      <c r="BF5607" s="3"/>
      <c r="BG5607" s="3"/>
      <c r="BH5607" s="3"/>
      <c r="BI5607" s="3"/>
      <c r="BJ5607" s="3"/>
    </row>
    <row r="5608" customFormat="false" ht="15.75" hidden="false" customHeight="false" outlineLevel="0" collapsed="false">
      <c r="A5608" s="3" t="n">
        <v>5607</v>
      </c>
      <c r="B5608" s="3" t="s">
        <v>16364</v>
      </c>
      <c r="C5608" s="3" t="s">
        <v>16365</v>
      </c>
      <c r="D5608" s="3" t="n">
        <v>1</v>
      </c>
      <c r="E5608" s="3" t="n">
        <v>0.0567551</v>
      </c>
      <c r="F5608" s="3" t="n">
        <v>7</v>
      </c>
      <c r="G5608" s="3" t="n">
        <v>7</v>
      </c>
      <c r="H5608" s="3" t="n">
        <v>4</v>
      </c>
      <c r="I5608" s="3" t="n">
        <v>4</v>
      </c>
      <c r="J5608" s="3" t="n">
        <v>5</v>
      </c>
      <c r="K5608" s="3" t="n">
        <v>5</v>
      </c>
      <c r="L5608" s="3" t="n">
        <v>0</v>
      </c>
      <c r="M5608" s="3" t="n">
        <v>0</v>
      </c>
      <c r="N5608" s="3" t="n">
        <v>0</v>
      </c>
      <c r="O5608" s="3" t="n">
        <v>0</v>
      </c>
      <c r="P5608" s="3" t="n">
        <v>8</v>
      </c>
      <c r="Q5608" s="3" t="n">
        <v>24.2</v>
      </c>
      <c r="R5608" s="3" t="s">
        <v>16366</v>
      </c>
      <c r="S5608" s="4" t="n">
        <v>45747.1427199074</v>
      </c>
      <c r="T5608" s="3" t="s">
        <v>65</v>
      </c>
      <c r="U5608" s="3" t="s">
        <v>65</v>
      </c>
      <c r="V5608" s="3" t="n">
        <v>1</v>
      </c>
      <c r="W5608" s="3" t="n">
        <v>1</v>
      </c>
      <c r="X5608" s="3" t="n">
        <v>0</v>
      </c>
      <c r="Y5608" s="3" t="s">
        <v>30</v>
      </c>
      <c r="Z5608" s="3" t="s">
        <v>30</v>
      </c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  <c r="AZ5608" s="3"/>
      <c r="BA5608" s="3"/>
      <c r="BB5608" s="3"/>
      <c r="BC5608" s="3"/>
      <c r="BD5608" s="3"/>
      <c r="BE5608" s="3"/>
      <c r="BF5608" s="3"/>
      <c r="BG5608" s="3"/>
      <c r="BH5608" s="3"/>
      <c r="BI5608" s="3"/>
      <c r="BJ5608" s="3"/>
    </row>
    <row r="5609" customFormat="false" ht="15.75" hidden="false" customHeight="false" outlineLevel="0" collapsed="false">
      <c r="A5609" s="3" t="n">
        <v>5608</v>
      </c>
      <c r="B5609" s="3" t="s">
        <v>16367</v>
      </c>
      <c r="C5609" s="3" t="s">
        <v>16368</v>
      </c>
      <c r="D5609" s="3" t="n">
        <v>1</v>
      </c>
      <c r="E5609" s="3" t="n">
        <v>0.1600269</v>
      </c>
      <c r="F5609" s="3" t="n">
        <v>17</v>
      </c>
      <c r="G5609" s="3" t="n">
        <v>17</v>
      </c>
      <c r="H5609" s="3" t="n">
        <v>10</v>
      </c>
      <c r="I5609" s="3" t="n">
        <v>10</v>
      </c>
      <c r="J5609" s="3" t="n">
        <v>10</v>
      </c>
      <c r="K5609" s="3" t="n">
        <v>10</v>
      </c>
      <c r="L5609" s="3" t="n">
        <v>2</v>
      </c>
      <c r="M5609" s="3" t="n">
        <v>2</v>
      </c>
      <c r="N5609" s="3" t="n">
        <v>0</v>
      </c>
      <c r="O5609" s="3" t="n">
        <v>0</v>
      </c>
      <c r="P5609" s="3" t="n">
        <v>8</v>
      </c>
      <c r="Q5609" s="3" t="n">
        <v>24.2</v>
      </c>
      <c r="R5609" s="3" t="s">
        <v>16369</v>
      </c>
      <c r="S5609" s="4" t="n">
        <v>45747.1427777778</v>
      </c>
      <c r="T5609" s="3" t="s">
        <v>65</v>
      </c>
      <c r="U5609" s="3" t="s">
        <v>65</v>
      </c>
      <c r="V5609" s="3" t="n">
        <v>1</v>
      </c>
      <c r="W5609" s="3" t="n">
        <v>1</v>
      </c>
      <c r="X5609" s="3" t="n">
        <v>0</v>
      </c>
      <c r="Y5609" s="3" t="s">
        <v>30</v>
      </c>
      <c r="Z5609" s="3" t="s">
        <v>30</v>
      </c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  <c r="AZ5609" s="3"/>
      <c r="BA5609" s="3"/>
      <c r="BB5609" s="3"/>
      <c r="BC5609" s="3"/>
      <c r="BD5609" s="3"/>
      <c r="BE5609" s="3"/>
      <c r="BF5609" s="3"/>
      <c r="BG5609" s="3"/>
      <c r="BH5609" s="3"/>
      <c r="BI5609" s="3"/>
      <c r="BJ5609" s="3"/>
    </row>
    <row r="5610" customFormat="false" ht="15.75" hidden="false" customHeight="false" outlineLevel="0" collapsed="false">
      <c r="A5610" s="3" t="n">
        <v>5609</v>
      </c>
      <c r="B5610" s="3" t="s">
        <v>16370</v>
      </c>
      <c r="C5610" s="3" t="s">
        <v>16371</v>
      </c>
      <c r="D5610" s="3" t="n">
        <v>1</v>
      </c>
      <c r="E5610" s="3" t="n">
        <v>0.0972443</v>
      </c>
      <c r="F5610" s="3" t="n">
        <v>11</v>
      </c>
      <c r="G5610" s="3" t="n">
        <v>11</v>
      </c>
      <c r="H5610" s="3" t="n">
        <v>6</v>
      </c>
      <c r="I5610" s="3" t="n">
        <v>6</v>
      </c>
      <c r="J5610" s="3" t="n">
        <v>7</v>
      </c>
      <c r="K5610" s="3" t="n">
        <v>7</v>
      </c>
      <c r="L5610" s="3" t="n">
        <v>0</v>
      </c>
      <c r="M5610" s="3" t="n">
        <v>0</v>
      </c>
      <c r="N5610" s="3" t="n">
        <v>0</v>
      </c>
      <c r="O5610" s="3" t="n">
        <v>0</v>
      </c>
      <c r="P5610" s="3" t="n">
        <v>8</v>
      </c>
      <c r="Q5610" s="3" t="n">
        <v>24.2</v>
      </c>
      <c r="R5610" s="3" t="s">
        <v>16372</v>
      </c>
      <c r="S5610" s="4" t="n">
        <v>45747.1428240741</v>
      </c>
      <c r="T5610" s="3" t="s">
        <v>65</v>
      </c>
      <c r="U5610" s="3" t="s">
        <v>65</v>
      </c>
      <c r="V5610" s="3" t="n">
        <v>1</v>
      </c>
      <c r="W5610" s="3" t="n">
        <v>1</v>
      </c>
      <c r="X5610" s="3" t="n">
        <v>0</v>
      </c>
      <c r="Y5610" s="3" t="s">
        <v>30</v>
      </c>
      <c r="Z5610" s="3" t="s">
        <v>30</v>
      </c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  <c r="AZ5610" s="3"/>
      <c r="BA5610" s="3"/>
      <c r="BB5610" s="3"/>
      <c r="BC5610" s="3"/>
      <c r="BD5610" s="3"/>
      <c r="BE5610" s="3"/>
      <c r="BF5610" s="3"/>
      <c r="BG5610" s="3"/>
      <c r="BH5610" s="3"/>
      <c r="BI5610" s="3"/>
      <c r="BJ5610" s="3"/>
    </row>
    <row r="5611" customFormat="false" ht="15.75" hidden="false" customHeight="false" outlineLevel="0" collapsed="false">
      <c r="A5611" s="3" t="n">
        <v>5610</v>
      </c>
      <c r="B5611" s="3" t="s">
        <v>16373</v>
      </c>
      <c r="C5611" s="3" t="s">
        <v>16374</v>
      </c>
      <c r="D5611" s="3" t="n">
        <v>1</v>
      </c>
      <c r="E5611" s="3" t="n">
        <v>0.109709</v>
      </c>
      <c r="F5611" s="3" t="n">
        <v>11</v>
      </c>
      <c r="G5611" s="3" t="n">
        <v>11</v>
      </c>
      <c r="H5611" s="3" t="n">
        <v>7</v>
      </c>
      <c r="I5611" s="3" t="n">
        <v>7</v>
      </c>
      <c r="J5611" s="3" t="n">
        <v>7</v>
      </c>
      <c r="K5611" s="3" t="n">
        <v>7</v>
      </c>
      <c r="L5611" s="3" t="n">
        <v>2</v>
      </c>
      <c r="M5611" s="3" t="n">
        <v>2</v>
      </c>
      <c r="N5611" s="3" t="n">
        <v>0</v>
      </c>
      <c r="O5611" s="3" t="n">
        <v>0</v>
      </c>
      <c r="P5611" s="3" t="n">
        <v>8</v>
      </c>
      <c r="Q5611" s="3" t="n">
        <v>24.2</v>
      </c>
      <c r="R5611" s="3" t="s">
        <v>16375</v>
      </c>
      <c r="S5611" s="4" t="n">
        <v>45747.1428819444</v>
      </c>
      <c r="T5611" s="3" t="s">
        <v>65</v>
      </c>
      <c r="U5611" s="3" t="s">
        <v>65</v>
      </c>
      <c r="V5611" s="3" t="n">
        <v>1</v>
      </c>
      <c r="W5611" s="3" t="n">
        <v>1</v>
      </c>
      <c r="X5611" s="3" t="n">
        <v>0</v>
      </c>
      <c r="Y5611" s="3" t="s">
        <v>30</v>
      </c>
      <c r="Z5611" s="3" t="s">
        <v>30</v>
      </c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  <c r="AY5611" s="3"/>
      <c r="AZ5611" s="3"/>
      <c r="BA5611" s="3"/>
      <c r="BB5611" s="3"/>
      <c r="BC5611" s="3"/>
      <c r="BD5611" s="3"/>
      <c r="BE5611" s="3"/>
      <c r="BF5611" s="3"/>
      <c r="BG5611" s="3"/>
      <c r="BH5611" s="3"/>
      <c r="BI5611" s="3"/>
      <c r="BJ5611" s="3"/>
    </row>
    <row r="5612" customFormat="false" ht="15.75" hidden="false" customHeight="false" outlineLevel="0" collapsed="false">
      <c r="A5612" s="3" t="n">
        <v>5611</v>
      </c>
      <c r="B5612" s="3" t="s">
        <v>16376</v>
      </c>
      <c r="C5612" s="3" t="s">
        <v>16377</v>
      </c>
      <c r="D5612" s="3" t="n">
        <v>1</v>
      </c>
      <c r="E5612" s="3" t="n">
        <v>0.0732832</v>
      </c>
      <c r="F5612" s="3" t="n">
        <v>7</v>
      </c>
      <c r="G5612" s="3" t="n">
        <v>7</v>
      </c>
      <c r="H5612" s="3" t="n">
        <v>4</v>
      </c>
      <c r="I5612" s="3" t="n">
        <v>4</v>
      </c>
      <c r="J5612" s="3" t="n">
        <v>5</v>
      </c>
      <c r="K5612" s="3" t="n">
        <v>5</v>
      </c>
      <c r="L5612" s="3" t="n">
        <v>0</v>
      </c>
      <c r="M5612" s="3" t="n">
        <v>0</v>
      </c>
      <c r="N5612" s="3" t="n">
        <v>0</v>
      </c>
      <c r="O5612" s="3" t="n">
        <v>-1</v>
      </c>
      <c r="P5612" s="3" t="n">
        <v>8</v>
      </c>
      <c r="Q5612" s="3" t="n">
        <v>24.2</v>
      </c>
      <c r="R5612" s="3" t="s">
        <v>16378</v>
      </c>
      <c r="S5612" s="4" t="n">
        <v>45747.1429282407</v>
      </c>
      <c r="T5612" s="3" t="s">
        <v>65</v>
      </c>
      <c r="U5612" s="3" t="s">
        <v>65</v>
      </c>
      <c r="V5612" s="3" t="n">
        <v>1</v>
      </c>
      <c r="W5612" s="3" t="n">
        <v>0</v>
      </c>
      <c r="X5612" s="3" t="n">
        <v>0</v>
      </c>
      <c r="Y5612" s="3" t="s">
        <v>30</v>
      </c>
      <c r="Z5612" s="3" t="s">
        <v>30</v>
      </c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  <c r="AZ5612" s="3"/>
      <c r="BA5612" s="3"/>
      <c r="BB5612" s="3"/>
      <c r="BC5612" s="3"/>
      <c r="BD5612" s="3"/>
      <c r="BE5612" s="3"/>
      <c r="BF5612" s="3"/>
      <c r="BG5612" s="3"/>
      <c r="BH5612" s="3"/>
      <c r="BI5612" s="3"/>
      <c r="BJ5612" s="3"/>
    </row>
    <row r="5613" customFormat="false" ht="15.75" hidden="false" customHeight="false" outlineLevel="0" collapsed="false">
      <c r="A5613" s="3" t="n">
        <v>5612</v>
      </c>
      <c r="B5613" s="3" t="s">
        <v>16379</v>
      </c>
      <c r="C5613" s="3" t="s">
        <v>16380</v>
      </c>
      <c r="D5613" s="3" t="n">
        <v>1</v>
      </c>
      <c r="E5613" s="3" t="n">
        <v>0.1378648</v>
      </c>
      <c r="F5613" s="3" t="n">
        <v>11</v>
      </c>
      <c r="G5613" s="3" t="n">
        <v>11</v>
      </c>
      <c r="H5613" s="3" t="n">
        <v>8</v>
      </c>
      <c r="I5613" s="3" t="n">
        <v>8</v>
      </c>
      <c r="J5613" s="3" t="n">
        <v>6</v>
      </c>
      <c r="K5613" s="3" t="n">
        <v>6</v>
      </c>
      <c r="L5613" s="3" t="n">
        <v>1</v>
      </c>
      <c r="M5613" s="3" t="n">
        <v>1</v>
      </c>
      <c r="N5613" s="3" t="n">
        <v>0</v>
      </c>
      <c r="O5613" s="3" t="n">
        <v>-1</v>
      </c>
      <c r="P5613" s="3" t="n">
        <v>8</v>
      </c>
      <c r="Q5613" s="3" t="n">
        <v>24.2</v>
      </c>
      <c r="R5613" s="3" t="s">
        <v>16381</v>
      </c>
      <c r="S5613" s="4" t="n">
        <v>45747.142974537</v>
      </c>
      <c r="T5613" s="3" t="s">
        <v>65</v>
      </c>
      <c r="U5613" s="3" t="s">
        <v>65</v>
      </c>
      <c r="V5613" s="3" t="n">
        <v>1</v>
      </c>
      <c r="W5613" s="3" t="n">
        <v>0</v>
      </c>
      <c r="X5613" s="3" t="n">
        <v>0</v>
      </c>
      <c r="Y5613" s="3" t="s">
        <v>30</v>
      </c>
      <c r="Z5613" s="3" t="s">
        <v>30</v>
      </c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  <c r="AZ5613" s="3"/>
      <c r="BA5613" s="3"/>
      <c r="BB5613" s="3"/>
      <c r="BC5613" s="3"/>
      <c r="BD5613" s="3"/>
      <c r="BE5613" s="3"/>
      <c r="BF5613" s="3"/>
      <c r="BG5613" s="3"/>
      <c r="BH5613" s="3"/>
      <c r="BI5613" s="3"/>
      <c r="BJ5613" s="3"/>
    </row>
    <row r="5614" customFormat="false" ht="15.75" hidden="false" customHeight="false" outlineLevel="0" collapsed="false">
      <c r="A5614" s="3" t="n">
        <v>5613</v>
      </c>
      <c r="B5614" s="3" t="s">
        <v>16382</v>
      </c>
      <c r="C5614" s="3" t="s">
        <v>16383</v>
      </c>
      <c r="D5614" s="3" t="n">
        <v>1</v>
      </c>
      <c r="E5614" s="3" t="n">
        <v>0.1369864</v>
      </c>
      <c r="F5614" s="3" t="n">
        <v>9</v>
      </c>
      <c r="G5614" s="3" t="n">
        <v>9</v>
      </c>
      <c r="H5614" s="3" t="n">
        <v>6</v>
      </c>
      <c r="I5614" s="3" t="n">
        <v>6</v>
      </c>
      <c r="J5614" s="3" t="n">
        <v>6</v>
      </c>
      <c r="K5614" s="3" t="n">
        <v>6</v>
      </c>
      <c r="L5614" s="3" t="n">
        <v>0</v>
      </c>
      <c r="M5614" s="3" t="n">
        <v>0</v>
      </c>
      <c r="N5614" s="3" t="n">
        <v>0</v>
      </c>
      <c r="O5614" s="3" t="n">
        <v>-1</v>
      </c>
      <c r="P5614" s="3" t="n">
        <v>8</v>
      </c>
      <c r="Q5614" s="3" t="n">
        <v>24.2</v>
      </c>
      <c r="R5614" s="3" t="s">
        <v>16384</v>
      </c>
      <c r="S5614" s="4" t="n">
        <v>45747.1430092593</v>
      </c>
      <c r="T5614" s="3" t="s">
        <v>65</v>
      </c>
      <c r="U5614" s="3" t="s">
        <v>65</v>
      </c>
      <c r="V5614" s="3" t="n">
        <v>1</v>
      </c>
      <c r="W5614" s="3" t="n">
        <v>0</v>
      </c>
      <c r="X5614" s="3" t="n">
        <v>0</v>
      </c>
      <c r="Y5614" s="3" t="s">
        <v>30</v>
      </c>
      <c r="Z5614" s="3" t="s">
        <v>30</v>
      </c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  <c r="AZ5614" s="3"/>
      <c r="BA5614" s="3"/>
      <c r="BB5614" s="3"/>
      <c r="BC5614" s="3"/>
      <c r="BD5614" s="3"/>
      <c r="BE5614" s="3"/>
      <c r="BF5614" s="3"/>
      <c r="BG5614" s="3"/>
      <c r="BH5614" s="3"/>
      <c r="BI5614" s="3"/>
      <c r="BJ5614" s="3"/>
    </row>
    <row r="5615" customFormat="false" ht="15.75" hidden="false" customHeight="false" outlineLevel="0" collapsed="false">
      <c r="A5615" s="3" t="n">
        <v>5614</v>
      </c>
      <c r="B5615" s="3" t="s">
        <v>16385</v>
      </c>
      <c r="C5615" s="3" t="s">
        <v>16386</v>
      </c>
      <c r="D5615" s="3" t="n">
        <v>1</v>
      </c>
      <c r="E5615" s="3" t="n">
        <v>0.110075</v>
      </c>
      <c r="F5615" s="3" t="n">
        <v>11</v>
      </c>
      <c r="G5615" s="3" t="n">
        <v>11</v>
      </c>
      <c r="H5615" s="3" t="n">
        <v>6</v>
      </c>
      <c r="I5615" s="3" t="n">
        <v>6</v>
      </c>
      <c r="J5615" s="3" t="n">
        <v>7</v>
      </c>
      <c r="K5615" s="3" t="n">
        <v>7</v>
      </c>
      <c r="L5615" s="3" t="n">
        <v>2</v>
      </c>
      <c r="M5615" s="3" t="n">
        <v>2</v>
      </c>
      <c r="N5615" s="3" t="n">
        <v>0</v>
      </c>
      <c r="O5615" s="3" t="n">
        <v>-1</v>
      </c>
      <c r="P5615" s="3" t="n">
        <v>8</v>
      </c>
      <c r="Q5615" s="3" t="n">
        <v>24.2</v>
      </c>
      <c r="R5615" s="3" t="s">
        <v>16387</v>
      </c>
      <c r="S5615" s="4" t="n">
        <v>45747.1430439815</v>
      </c>
      <c r="T5615" s="3" t="s">
        <v>65</v>
      </c>
      <c r="U5615" s="3" t="s">
        <v>65</v>
      </c>
      <c r="V5615" s="3" t="n">
        <v>1</v>
      </c>
      <c r="W5615" s="3" t="n">
        <v>0</v>
      </c>
      <c r="X5615" s="3" t="n">
        <v>0</v>
      </c>
      <c r="Y5615" s="3" t="s">
        <v>30</v>
      </c>
      <c r="Z5615" s="3" t="s">
        <v>30</v>
      </c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  <c r="AZ5615" s="3"/>
      <c r="BA5615" s="3"/>
      <c r="BB5615" s="3"/>
      <c r="BC5615" s="3"/>
      <c r="BD5615" s="3"/>
      <c r="BE5615" s="3"/>
      <c r="BF5615" s="3"/>
      <c r="BG5615" s="3"/>
      <c r="BH5615" s="3"/>
      <c r="BI5615" s="3"/>
      <c r="BJ5615" s="3"/>
    </row>
    <row r="5616" customFormat="false" ht="15.75" hidden="false" customHeight="false" outlineLevel="0" collapsed="false">
      <c r="A5616" s="3" t="n">
        <v>5615</v>
      </c>
      <c r="B5616" s="3" t="s">
        <v>16388</v>
      </c>
      <c r="C5616" s="3" t="s">
        <v>16389</v>
      </c>
      <c r="D5616" s="3" t="n">
        <v>1</v>
      </c>
      <c r="E5616" s="3" t="n">
        <v>0.2124316</v>
      </c>
      <c r="F5616" s="3" t="n">
        <v>9</v>
      </c>
      <c r="G5616" s="3" t="n">
        <v>9</v>
      </c>
      <c r="H5616" s="3" t="n">
        <v>8</v>
      </c>
      <c r="I5616" s="3" t="n">
        <v>8</v>
      </c>
      <c r="J5616" s="3" t="n">
        <v>8</v>
      </c>
      <c r="K5616" s="3" t="n">
        <v>8</v>
      </c>
      <c r="L5616" s="3" t="n">
        <v>1</v>
      </c>
      <c r="M5616" s="3" t="n">
        <v>1</v>
      </c>
      <c r="N5616" s="3" t="n">
        <v>3</v>
      </c>
      <c r="O5616" s="3" t="n">
        <v>3</v>
      </c>
      <c r="P5616" s="3" t="n">
        <v>8</v>
      </c>
      <c r="Q5616" s="3" t="n">
        <v>24.2</v>
      </c>
      <c r="R5616" s="3" t="s">
        <v>16390</v>
      </c>
      <c r="S5616" s="4" t="n">
        <v>45747.1430902778</v>
      </c>
      <c r="T5616" s="3" t="s">
        <v>65</v>
      </c>
      <c r="U5616" s="3" t="s">
        <v>65</v>
      </c>
      <c r="V5616" s="3" t="n">
        <v>1</v>
      </c>
      <c r="W5616" s="3" t="n">
        <v>1</v>
      </c>
      <c r="X5616" s="3" t="n">
        <v>0</v>
      </c>
      <c r="Y5616" s="3" t="s">
        <v>81</v>
      </c>
      <c r="Z5616" s="3" t="s">
        <v>81</v>
      </c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  <c r="AZ5616" s="3"/>
      <c r="BA5616" s="3"/>
      <c r="BB5616" s="3"/>
      <c r="BC5616" s="3"/>
      <c r="BD5616" s="3"/>
      <c r="BE5616" s="3"/>
      <c r="BF5616" s="3"/>
      <c r="BG5616" s="3"/>
      <c r="BH5616" s="3"/>
      <c r="BI5616" s="3"/>
      <c r="BJ5616" s="3"/>
    </row>
    <row r="5617" customFormat="false" ht="15.75" hidden="false" customHeight="false" outlineLevel="0" collapsed="false">
      <c r="A5617" s="3" t="n">
        <v>5616</v>
      </c>
      <c r="B5617" s="3" t="s">
        <v>16391</v>
      </c>
      <c r="C5617" s="3" t="s">
        <v>16392</v>
      </c>
      <c r="D5617" s="3" t="n">
        <v>1</v>
      </c>
      <c r="E5617" s="3" t="n">
        <v>0.1442353</v>
      </c>
      <c r="F5617" s="3" t="n">
        <v>4</v>
      </c>
      <c r="G5617" s="3" t="n">
        <v>4</v>
      </c>
      <c r="H5617" s="3" t="n">
        <v>3</v>
      </c>
      <c r="I5617" s="3" t="n">
        <v>3</v>
      </c>
      <c r="J5617" s="3" t="n">
        <v>2</v>
      </c>
      <c r="K5617" s="3" t="n">
        <v>2</v>
      </c>
      <c r="L5617" s="3" t="n">
        <v>0</v>
      </c>
      <c r="M5617" s="3" t="n">
        <v>0</v>
      </c>
      <c r="N5617" s="3" t="n">
        <v>0</v>
      </c>
      <c r="O5617" s="3" t="n">
        <v>0</v>
      </c>
      <c r="P5617" s="3" t="n">
        <v>8.3</v>
      </c>
      <c r="Q5617" s="3" t="n">
        <v>24.2</v>
      </c>
      <c r="R5617" s="3" t="s">
        <v>16393</v>
      </c>
      <c r="S5617" s="4" t="n">
        <v>45747.1431481482</v>
      </c>
      <c r="T5617" s="3" t="s">
        <v>65</v>
      </c>
      <c r="U5617" s="3" t="s">
        <v>65</v>
      </c>
      <c r="V5617" s="3" t="n">
        <v>1</v>
      </c>
      <c r="W5617" s="3" t="n">
        <v>1</v>
      </c>
      <c r="X5617" s="3" t="n">
        <v>0</v>
      </c>
      <c r="Y5617" s="3" t="s">
        <v>30</v>
      </c>
      <c r="Z5617" s="3" t="s">
        <v>30</v>
      </c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  <c r="AZ5617" s="3"/>
      <c r="BA5617" s="3"/>
      <c r="BB5617" s="3"/>
      <c r="BC5617" s="3"/>
      <c r="BD5617" s="3"/>
      <c r="BE5617" s="3"/>
      <c r="BF5617" s="3"/>
      <c r="BG5617" s="3"/>
      <c r="BH5617" s="3"/>
      <c r="BI5617" s="3"/>
      <c r="BJ5617" s="3"/>
    </row>
    <row r="5618" customFormat="false" ht="15.75" hidden="false" customHeight="false" outlineLevel="0" collapsed="false">
      <c r="A5618" s="3" t="n">
        <v>5617</v>
      </c>
      <c r="B5618" s="3" t="s">
        <v>16394</v>
      </c>
      <c r="C5618" s="3" t="s">
        <v>16395</v>
      </c>
      <c r="D5618" s="3" t="n">
        <v>1</v>
      </c>
      <c r="E5618" s="3" t="n">
        <v>0.2654818</v>
      </c>
      <c r="F5618" s="3" t="n">
        <v>7</v>
      </c>
      <c r="G5618" s="3" t="n">
        <v>7</v>
      </c>
      <c r="H5618" s="3" t="n">
        <v>6</v>
      </c>
      <c r="I5618" s="3" t="n">
        <v>6</v>
      </c>
      <c r="J5618" s="3" t="n">
        <v>5</v>
      </c>
      <c r="K5618" s="3" t="n">
        <v>5</v>
      </c>
      <c r="L5618" s="3" t="n">
        <v>1</v>
      </c>
      <c r="M5618" s="3" t="n">
        <v>1</v>
      </c>
      <c r="N5618" s="3" t="n">
        <v>0</v>
      </c>
      <c r="O5618" s="3" t="n">
        <v>0</v>
      </c>
      <c r="P5618" s="3" t="n">
        <v>8.3</v>
      </c>
      <c r="Q5618" s="3" t="n">
        <v>24.2</v>
      </c>
      <c r="R5618" s="3" t="s">
        <v>16396</v>
      </c>
      <c r="S5618" s="4" t="n">
        <v>45747.1433912037</v>
      </c>
      <c r="T5618" s="3" t="s">
        <v>65</v>
      </c>
      <c r="U5618" s="3" t="s">
        <v>65</v>
      </c>
      <c r="V5618" s="3" t="n">
        <v>1</v>
      </c>
      <c r="W5618" s="3" t="n">
        <v>1</v>
      </c>
      <c r="X5618" s="3" t="n">
        <v>0</v>
      </c>
      <c r="Y5618" s="3" t="s">
        <v>30</v>
      </c>
      <c r="Z5618" s="3" t="s">
        <v>30</v>
      </c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  <c r="AZ5618" s="3"/>
      <c r="BA5618" s="3"/>
      <c r="BB5618" s="3"/>
      <c r="BC5618" s="3"/>
      <c r="BD5618" s="3"/>
      <c r="BE5618" s="3"/>
      <c r="BF5618" s="3"/>
      <c r="BG5618" s="3"/>
      <c r="BH5618" s="3"/>
      <c r="BI5618" s="3"/>
      <c r="BJ5618" s="3"/>
    </row>
    <row r="5619" customFormat="false" ht="15.75" hidden="false" customHeight="false" outlineLevel="0" collapsed="false">
      <c r="A5619" s="3" t="n">
        <v>5618</v>
      </c>
      <c r="B5619" s="3" t="s">
        <v>16397</v>
      </c>
      <c r="C5619" s="3" t="s">
        <v>16398</v>
      </c>
      <c r="D5619" s="3" t="n">
        <v>1</v>
      </c>
      <c r="E5619" s="3" t="n">
        <v>1.9123619</v>
      </c>
      <c r="F5619" s="3" t="n">
        <v>161</v>
      </c>
      <c r="G5619" s="3" t="n">
        <v>161</v>
      </c>
      <c r="H5619" s="3" t="n">
        <v>16</v>
      </c>
      <c r="I5619" s="3" t="n">
        <v>16</v>
      </c>
      <c r="J5619" s="3" t="n">
        <v>193</v>
      </c>
      <c r="K5619" s="3" t="n">
        <v>193</v>
      </c>
      <c r="L5619" s="3" t="n">
        <v>13</v>
      </c>
      <c r="M5619" s="3" t="n">
        <v>13</v>
      </c>
      <c r="N5619" s="3" t="n">
        <v>-1</v>
      </c>
      <c r="O5619" s="3" t="n">
        <v>-1</v>
      </c>
      <c r="P5619" s="3" t="n">
        <v>7</v>
      </c>
      <c r="Q5619" s="3" t="n">
        <v>24.2</v>
      </c>
      <c r="R5619" s="3" t="s">
        <v>16399</v>
      </c>
      <c r="S5619" s="4" t="n">
        <v>45747.1436921296</v>
      </c>
      <c r="T5619" s="3" t="s">
        <v>29</v>
      </c>
      <c r="U5619" s="3" t="s">
        <v>29</v>
      </c>
      <c r="V5619" s="3" t="n">
        <v>0</v>
      </c>
      <c r="W5619" s="3" t="n">
        <v>0</v>
      </c>
      <c r="X5619" s="3" t="n">
        <v>0</v>
      </c>
      <c r="Y5619" s="3" t="s">
        <v>30</v>
      </c>
      <c r="Z5619" s="3" t="s">
        <v>30</v>
      </c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  <c r="AY5619" s="3"/>
      <c r="AZ5619" s="3"/>
      <c r="BA5619" s="3"/>
      <c r="BB5619" s="3"/>
      <c r="BC5619" s="3"/>
      <c r="BD5619" s="3"/>
      <c r="BE5619" s="3"/>
      <c r="BF5619" s="3"/>
      <c r="BG5619" s="3"/>
      <c r="BH5619" s="3"/>
      <c r="BI5619" s="3"/>
      <c r="BJ5619" s="3"/>
    </row>
    <row r="5620" customFormat="false" ht="15.75" hidden="false" customHeight="false" outlineLevel="0" collapsed="false">
      <c r="A5620" s="3" t="n">
        <v>5619</v>
      </c>
      <c r="B5620" s="3" t="s">
        <v>16400</v>
      </c>
      <c r="C5620" s="3" t="s">
        <v>16401</v>
      </c>
      <c r="D5620" s="3" t="n">
        <v>1</v>
      </c>
      <c r="E5620" s="3" t="n">
        <v>1.6645911</v>
      </c>
      <c r="F5620" s="3" t="n">
        <v>139</v>
      </c>
      <c r="G5620" s="3" t="n">
        <v>139</v>
      </c>
      <c r="H5620" s="3" t="n">
        <v>14</v>
      </c>
      <c r="I5620" s="3" t="n">
        <v>14</v>
      </c>
      <c r="J5620" s="3" t="n">
        <v>164</v>
      </c>
      <c r="K5620" s="3" t="n">
        <v>164</v>
      </c>
      <c r="L5620" s="3" t="n">
        <v>12</v>
      </c>
      <c r="M5620" s="3" t="n">
        <v>12</v>
      </c>
      <c r="N5620" s="3" t="n">
        <v>-1</v>
      </c>
      <c r="O5620" s="3" t="n">
        <v>-1</v>
      </c>
      <c r="P5620" s="3" t="n">
        <v>7</v>
      </c>
      <c r="Q5620" s="3" t="n">
        <v>24.2</v>
      </c>
      <c r="R5620" s="3" t="s">
        <v>16402</v>
      </c>
      <c r="S5620" s="4" t="n">
        <v>45747.1438425926</v>
      </c>
      <c r="T5620" s="3" t="s">
        <v>29</v>
      </c>
      <c r="U5620" s="3" t="s">
        <v>29</v>
      </c>
      <c r="V5620" s="3" t="n">
        <v>0</v>
      </c>
      <c r="W5620" s="3" t="n">
        <v>0</v>
      </c>
      <c r="X5620" s="3" t="n">
        <v>0</v>
      </c>
      <c r="Y5620" s="3" t="s">
        <v>30</v>
      </c>
      <c r="Z5620" s="3" t="s">
        <v>30</v>
      </c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  <c r="AZ5620" s="3"/>
      <c r="BA5620" s="3"/>
      <c r="BB5620" s="3"/>
      <c r="BC5620" s="3"/>
      <c r="BD5620" s="3"/>
      <c r="BE5620" s="3"/>
      <c r="BF5620" s="3"/>
      <c r="BG5620" s="3"/>
      <c r="BH5620" s="3"/>
      <c r="BI5620" s="3"/>
      <c r="BJ5620" s="3"/>
    </row>
    <row r="5621" customFormat="false" ht="15.75" hidden="false" customHeight="false" outlineLevel="0" collapsed="false">
      <c r="A5621" s="3" t="n">
        <v>5620</v>
      </c>
      <c r="B5621" s="3" t="s">
        <v>16403</v>
      </c>
      <c r="C5621" s="3" t="s">
        <v>16404</v>
      </c>
      <c r="D5621" s="3" t="n">
        <v>1</v>
      </c>
      <c r="E5621" s="3" t="n">
        <v>0.3891372</v>
      </c>
      <c r="F5621" s="3" t="n">
        <v>41</v>
      </c>
      <c r="G5621" s="3" t="n">
        <v>41</v>
      </c>
      <c r="H5621" s="3" t="n">
        <v>7</v>
      </c>
      <c r="I5621" s="3" t="n">
        <v>7</v>
      </c>
      <c r="J5621" s="3" t="n">
        <v>43</v>
      </c>
      <c r="K5621" s="3" t="n">
        <v>43</v>
      </c>
      <c r="L5621" s="3" t="n">
        <v>1</v>
      </c>
      <c r="M5621" s="3" t="n">
        <v>1</v>
      </c>
      <c r="N5621" s="3" t="n">
        <v>-1</v>
      </c>
      <c r="O5621" s="3" t="n">
        <v>2</v>
      </c>
      <c r="P5621" s="3" t="n">
        <v>7</v>
      </c>
      <c r="Q5621" s="3" t="n">
        <v>24.2</v>
      </c>
      <c r="R5621" s="3" t="s">
        <v>16405</v>
      </c>
      <c r="S5621" s="4" t="n">
        <v>45747.1438888889</v>
      </c>
      <c r="T5621" s="3" t="s">
        <v>65</v>
      </c>
      <c r="U5621" s="3" t="s">
        <v>65</v>
      </c>
      <c r="V5621" s="3" t="n">
        <v>0</v>
      </c>
      <c r="W5621" s="3" t="n">
        <v>1</v>
      </c>
      <c r="X5621" s="3" t="n">
        <v>0</v>
      </c>
      <c r="Y5621" s="3" t="s">
        <v>30</v>
      </c>
      <c r="Z5621" s="3" t="s">
        <v>30</v>
      </c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  <c r="AZ5621" s="3"/>
      <c r="BA5621" s="3"/>
      <c r="BB5621" s="3"/>
      <c r="BC5621" s="3"/>
      <c r="BD5621" s="3"/>
      <c r="BE5621" s="3"/>
      <c r="BF5621" s="3"/>
      <c r="BG5621" s="3"/>
      <c r="BH5621" s="3"/>
      <c r="BI5621" s="3"/>
      <c r="BJ5621" s="3"/>
    </row>
    <row r="5622" customFormat="false" ht="15.75" hidden="false" customHeight="false" outlineLevel="0" collapsed="false">
      <c r="A5622" s="3" t="n">
        <v>5621</v>
      </c>
      <c r="B5622" s="3" t="s">
        <v>16406</v>
      </c>
      <c r="C5622" s="3" t="s">
        <v>16407</v>
      </c>
      <c r="D5622" s="3" t="n">
        <v>1</v>
      </c>
      <c r="E5622" s="3" t="n">
        <v>0.414122</v>
      </c>
      <c r="F5622" s="3" t="n">
        <v>16</v>
      </c>
      <c r="G5622" s="3" t="n">
        <v>16</v>
      </c>
      <c r="H5622" s="3" t="n">
        <v>6</v>
      </c>
      <c r="I5622" s="3" t="n">
        <v>6</v>
      </c>
      <c r="J5622" s="3" t="n">
        <v>13</v>
      </c>
      <c r="K5622" s="3" t="n">
        <v>13</v>
      </c>
      <c r="L5622" s="3" t="n">
        <v>2</v>
      </c>
      <c r="M5622" s="3" t="n">
        <v>2</v>
      </c>
      <c r="N5622" s="3" t="n">
        <v>4</v>
      </c>
      <c r="O5622" s="3" t="n">
        <v>4</v>
      </c>
      <c r="P5622" s="3" t="n">
        <v>7</v>
      </c>
      <c r="Q5622" s="3" t="n">
        <v>24.2</v>
      </c>
      <c r="R5622" s="3" t="s">
        <v>16408</v>
      </c>
      <c r="S5622" s="4" t="n">
        <v>45747.1439699074</v>
      </c>
      <c r="T5622" s="3" t="s">
        <v>65</v>
      </c>
      <c r="U5622" s="3" t="s">
        <v>65</v>
      </c>
      <c r="V5622" s="3" t="n">
        <v>1</v>
      </c>
      <c r="W5622" s="3" t="n">
        <v>1</v>
      </c>
      <c r="X5622" s="3" t="n">
        <v>0</v>
      </c>
      <c r="Y5622" s="3" t="s">
        <v>81</v>
      </c>
      <c r="Z5622" s="3" t="s">
        <v>81</v>
      </c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  <c r="AZ5622" s="3"/>
      <c r="BA5622" s="3"/>
      <c r="BB5622" s="3"/>
      <c r="BC5622" s="3"/>
      <c r="BD5622" s="3"/>
      <c r="BE5622" s="3"/>
      <c r="BF5622" s="3"/>
      <c r="BG5622" s="3"/>
      <c r="BH5622" s="3"/>
      <c r="BI5622" s="3"/>
      <c r="BJ5622" s="3"/>
    </row>
    <row r="5623" customFormat="false" ht="15.75" hidden="false" customHeight="false" outlineLevel="0" collapsed="false">
      <c r="A5623" s="3" t="n">
        <v>5622</v>
      </c>
      <c r="B5623" s="3" t="s">
        <v>16409</v>
      </c>
      <c r="C5623" s="3" t="s">
        <v>16410</v>
      </c>
      <c r="D5623" s="3" t="n">
        <v>1</v>
      </c>
      <c r="E5623" s="3" t="n">
        <v>2.0437732</v>
      </c>
      <c r="F5623" s="3" t="n">
        <v>139</v>
      </c>
      <c r="G5623" s="3" t="n">
        <v>139</v>
      </c>
      <c r="H5623" s="3" t="n">
        <v>14</v>
      </c>
      <c r="I5623" s="3" t="n">
        <v>14</v>
      </c>
      <c r="J5623" s="3" t="n">
        <v>164</v>
      </c>
      <c r="K5623" s="3" t="n">
        <v>164</v>
      </c>
      <c r="L5623" s="3" t="n">
        <v>12</v>
      </c>
      <c r="M5623" s="3" t="n">
        <v>12</v>
      </c>
      <c r="N5623" s="3" t="n">
        <v>-1</v>
      </c>
      <c r="O5623" s="3" t="n">
        <v>-1</v>
      </c>
      <c r="P5623" s="3" t="n">
        <v>7</v>
      </c>
      <c r="Q5623" s="3" t="n">
        <v>24.2</v>
      </c>
      <c r="R5623" s="3" t="s">
        <v>16411</v>
      </c>
      <c r="S5623" s="4" t="n">
        <v>45747.1441319444</v>
      </c>
      <c r="T5623" s="3" t="s">
        <v>29</v>
      </c>
      <c r="U5623" s="3" t="s">
        <v>29</v>
      </c>
      <c r="V5623" s="3" t="n">
        <v>0</v>
      </c>
      <c r="W5623" s="3" t="n">
        <v>0</v>
      </c>
      <c r="X5623" s="3" t="n">
        <v>0</v>
      </c>
      <c r="Y5623" s="3" t="s">
        <v>30</v>
      </c>
      <c r="Z5623" s="3" t="s">
        <v>30</v>
      </c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  <c r="AZ5623" s="3"/>
      <c r="BA5623" s="3"/>
      <c r="BB5623" s="3"/>
      <c r="BC5623" s="3"/>
      <c r="BD5623" s="3"/>
      <c r="BE5623" s="3"/>
      <c r="BF5623" s="3"/>
      <c r="BG5623" s="3"/>
      <c r="BH5623" s="3"/>
      <c r="BI5623" s="3"/>
      <c r="BJ5623" s="3"/>
    </row>
    <row r="5624" customFormat="false" ht="15.75" hidden="false" customHeight="false" outlineLevel="0" collapsed="false">
      <c r="A5624" s="3" t="n">
        <v>5623</v>
      </c>
      <c r="B5624" s="3" t="s">
        <v>16412</v>
      </c>
      <c r="C5624" s="3" t="s">
        <v>16413</v>
      </c>
      <c r="D5624" s="3" t="n">
        <v>1</v>
      </c>
      <c r="E5624" s="3" t="n">
        <v>0.9123533</v>
      </c>
      <c r="F5624" s="3" t="n">
        <v>58</v>
      </c>
      <c r="G5624" s="3" t="n">
        <v>58</v>
      </c>
      <c r="H5624" s="3" t="n">
        <v>9</v>
      </c>
      <c r="I5624" s="3" t="n">
        <v>9</v>
      </c>
      <c r="J5624" s="3" t="n">
        <v>56</v>
      </c>
      <c r="K5624" s="3" t="n">
        <v>56</v>
      </c>
      <c r="L5624" s="3" t="n">
        <v>5</v>
      </c>
      <c r="M5624" s="3" t="n">
        <v>5</v>
      </c>
      <c r="N5624" s="3" t="n">
        <v>-1</v>
      </c>
      <c r="O5624" s="3" t="n">
        <v>-1</v>
      </c>
      <c r="P5624" s="3" t="n">
        <v>7</v>
      </c>
      <c r="Q5624" s="3" t="n">
        <v>24.2</v>
      </c>
      <c r="R5624" s="3" t="s">
        <v>16414</v>
      </c>
      <c r="S5624" s="4" t="n">
        <v>45747.1441782407</v>
      </c>
      <c r="T5624" s="3" t="s">
        <v>256</v>
      </c>
      <c r="U5624" s="3" t="s">
        <v>256</v>
      </c>
      <c r="V5624" s="3" t="n">
        <v>0</v>
      </c>
      <c r="W5624" s="3" t="n">
        <v>0</v>
      </c>
      <c r="X5624" s="3" t="n">
        <v>0</v>
      </c>
      <c r="Y5624" s="3" t="s">
        <v>30</v>
      </c>
      <c r="Z5624" s="3" t="s">
        <v>30</v>
      </c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  <c r="AZ5624" s="3"/>
      <c r="BA5624" s="3"/>
      <c r="BB5624" s="3"/>
      <c r="BC5624" s="3"/>
      <c r="BD5624" s="3"/>
      <c r="BE5624" s="3"/>
      <c r="BF5624" s="3"/>
      <c r="BG5624" s="3"/>
      <c r="BH5624" s="3"/>
      <c r="BI5624" s="3"/>
      <c r="BJ5624" s="3"/>
    </row>
    <row r="5625" customFormat="false" ht="15.75" hidden="false" customHeight="false" outlineLevel="0" collapsed="false">
      <c r="A5625" s="3" t="n">
        <v>5624</v>
      </c>
      <c r="B5625" s="3" t="s">
        <v>16415</v>
      </c>
      <c r="C5625" s="3" t="s">
        <v>16416</v>
      </c>
      <c r="D5625" s="3" t="n">
        <v>1</v>
      </c>
      <c r="E5625" s="3" t="n">
        <v>1.8747393</v>
      </c>
      <c r="F5625" s="3" t="n">
        <v>161</v>
      </c>
      <c r="G5625" s="3" t="n">
        <v>161</v>
      </c>
      <c r="H5625" s="3" t="n">
        <v>16</v>
      </c>
      <c r="I5625" s="3" t="n">
        <v>16</v>
      </c>
      <c r="J5625" s="3" t="n">
        <v>193</v>
      </c>
      <c r="K5625" s="3" t="n">
        <v>193</v>
      </c>
      <c r="L5625" s="3" t="n">
        <v>13</v>
      </c>
      <c r="M5625" s="3" t="n">
        <v>13</v>
      </c>
      <c r="N5625" s="3" t="n">
        <v>-1</v>
      </c>
      <c r="O5625" s="3" t="n">
        <v>-1</v>
      </c>
      <c r="P5625" s="3" t="n">
        <v>7</v>
      </c>
      <c r="Q5625" s="3" t="n">
        <v>24.2</v>
      </c>
      <c r="R5625" s="3" t="s">
        <v>16399</v>
      </c>
      <c r="S5625" s="4" t="n">
        <v>45747.1442708333</v>
      </c>
      <c r="T5625" s="3" t="s">
        <v>29</v>
      </c>
      <c r="U5625" s="3" t="s">
        <v>29</v>
      </c>
      <c r="V5625" s="3" t="n">
        <v>0</v>
      </c>
      <c r="W5625" s="3" t="n">
        <v>0</v>
      </c>
      <c r="X5625" s="3" t="n">
        <v>0</v>
      </c>
      <c r="Y5625" s="3" t="s">
        <v>30</v>
      </c>
      <c r="Z5625" s="3" t="s">
        <v>30</v>
      </c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  <c r="AY5625" s="3"/>
      <c r="AZ5625" s="3"/>
      <c r="BA5625" s="3"/>
      <c r="BB5625" s="3"/>
      <c r="BC5625" s="3"/>
      <c r="BD5625" s="3"/>
      <c r="BE5625" s="3"/>
      <c r="BF5625" s="3"/>
      <c r="BG5625" s="3"/>
      <c r="BH5625" s="3"/>
      <c r="BI5625" s="3"/>
      <c r="BJ5625" s="3"/>
    </row>
    <row r="5626" customFormat="false" ht="15.75" hidden="false" customHeight="false" outlineLevel="0" collapsed="false">
      <c r="A5626" s="3" t="n">
        <v>5625</v>
      </c>
      <c r="B5626" s="3" t="s">
        <v>16417</v>
      </c>
      <c r="C5626" s="3" t="s">
        <v>16418</v>
      </c>
      <c r="D5626" s="3" t="n">
        <v>1</v>
      </c>
      <c r="E5626" s="3" t="n">
        <v>0.1615814</v>
      </c>
      <c r="F5626" s="3" t="n">
        <v>13</v>
      </c>
      <c r="G5626" s="3" t="n">
        <v>13</v>
      </c>
      <c r="H5626" s="3" t="n">
        <v>4</v>
      </c>
      <c r="I5626" s="3" t="n">
        <v>4</v>
      </c>
      <c r="J5626" s="3" t="n">
        <v>2</v>
      </c>
      <c r="K5626" s="3" t="n">
        <v>2</v>
      </c>
      <c r="L5626" s="3" t="n">
        <v>4</v>
      </c>
      <c r="M5626" s="3" t="n">
        <v>4</v>
      </c>
      <c r="N5626" s="3" t="n">
        <v>-1</v>
      </c>
      <c r="O5626" s="3" t="n">
        <v>-1</v>
      </c>
      <c r="P5626" s="3" t="n">
        <v>8.2</v>
      </c>
      <c r="Q5626" s="3" t="n">
        <v>24.2</v>
      </c>
      <c r="R5626" s="3" t="s">
        <v>16419</v>
      </c>
      <c r="S5626" s="4" t="n">
        <v>45747.1442939815</v>
      </c>
      <c r="T5626" s="3" t="s">
        <v>65</v>
      </c>
      <c r="U5626" s="3" t="s">
        <v>65</v>
      </c>
      <c r="V5626" s="3" t="n">
        <v>0</v>
      </c>
      <c r="W5626" s="3" t="n">
        <v>0</v>
      </c>
      <c r="X5626" s="3" t="n">
        <v>0</v>
      </c>
      <c r="Y5626" s="3" t="s">
        <v>30</v>
      </c>
      <c r="Z5626" s="3" t="s">
        <v>30</v>
      </c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  <c r="AZ5626" s="3"/>
      <c r="BA5626" s="3"/>
      <c r="BB5626" s="3"/>
      <c r="BC5626" s="3"/>
      <c r="BD5626" s="3"/>
      <c r="BE5626" s="3"/>
      <c r="BF5626" s="3"/>
      <c r="BG5626" s="3"/>
      <c r="BH5626" s="3"/>
      <c r="BI5626" s="3"/>
      <c r="BJ5626" s="3"/>
    </row>
    <row r="5627" customFormat="false" ht="15.75" hidden="false" customHeight="false" outlineLevel="0" collapsed="false">
      <c r="A5627" s="3" t="n">
        <v>5626</v>
      </c>
      <c r="B5627" s="3" t="s">
        <v>16420</v>
      </c>
      <c r="C5627" s="3" t="s">
        <v>16421</v>
      </c>
      <c r="D5627" s="3" t="n">
        <v>1</v>
      </c>
      <c r="E5627" s="3" t="n">
        <v>0.8943036</v>
      </c>
      <c r="F5627" s="3" t="n">
        <v>5</v>
      </c>
      <c r="G5627" s="3" t="n">
        <v>5</v>
      </c>
      <c r="H5627" s="3" t="n">
        <v>1</v>
      </c>
      <c r="I5627" s="3" t="n">
        <v>1</v>
      </c>
      <c r="J5627" s="3" t="n">
        <v>3</v>
      </c>
      <c r="K5627" s="3" t="n">
        <v>3</v>
      </c>
      <c r="L5627" s="3" t="n">
        <v>0</v>
      </c>
      <c r="M5627" s="3" t="n">
        <v>0</v>
      </c>
      <c r="N5627" s="3" t="n">
        <v>-1</v>
      </c>
      <c r="O5627" s="3" t="n">
        <v>-1</v>
      </c>
      <c r="P5627" s="3" t="n">
        <v>8.2</v>
      </c>
      <c r="Q5627" s="3" t="n">
        <v>24.2</v>
      </c>
      <c r="R5627" s="3" t="s">
        <v>16422</v>
      </c>
      <c r="S5627" s="4" t="n">
        <v>45747.1443402778</v>
      </c>
      <c r="T5627" s="3" t="s">
        <v>65</v>
      </c>
      <c r="U5627" s="3" t="s">
        <v>65</v>
      </c>
      <c r="V5627" s="3" t="n">
        <v>0</v>
      </c>
      <c r="W5627" s="3" t="n">
        <v>0</v>
      </c>
      <c r="X5627" s="3" t="n">
        <v>0</v>
      </c>
      <c r="Y5627" s="3" t="s">
        <v>30</v>
      </c>
      <c r="Z5627" s="3" t="s">
        <v>30</v>
      </c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  <c r="AZ5627" s="3"/>
      <c r="BA5627" s="3"/>
      <c r="BB5627" s="3"/>
      <c r="BC5627" s="3"/>
      <c r="BD5627" s="3"/>
      <c r="BE5627" s="3"/>
      <c r="BF5627" s="3"/>
      <c r="BG5627" s="3"/>
      <c r="BH5627" s="3"/>
      <c r="BI5627" s="3"/>
      <c r="BJ5627" s="3"/>
    </row>
    <row r="5628" customFormat="false" ht="15.75" hidden="false" customHeight="false" outlineLevel="0" collapsed="false">
      <c r="A5628" s="3" t="n">
        <v>5627</v>
      </c>
      <c r="B5628" s="3" t="s">
        <v>16423</v>
      </c>
      <c r="C5628" s="3" t="s">
        <v>16424</v>
      </c>
      <c r="D5628" s="3" t="n">
        <v>1</v>
      </c>
      <c r="E5628" s="3" t="n">
        <v>0.6175726</v>
      </c>
      <c r="F5628" s="3" t="n">
        <v>47</v>
      </c>
      <c r="G5628" s="3" t="n">
        <v>47</v>
      </c>
      <c r="H5628" s="3" t="n">
        <v>8</v>
      </c>
      <c r="I5628" s="3" t="n">
        <v>8</v>
      </c>
      <c r="J5628" s="3" t="n">
        <v>65</v>
      </c>
      <c r="K5628" s="3" t="n">
        <v>65</v>
      </c>
      <c r="L5628" s="3" t="n">
        <v>5</v>
      </c>
      <c r="M5628" s="3" t="n">
        <v>5</v>
      </c>
      <c r="N5628" s="3" t="n">
        <v>0</v>
      </c>
      <c r="O5628" s="3" t="n">
        <v>0</v>
      </c>
      <c r="P5628" s="3" t="n">
        <v>7.2</v>
      </c>
      <c r="Q5628" s="3" t="n">
        <v>24.2</v>
      </c>
      <c r="R5628" s="3" t="s">
        <v>16425</v>
      </c>
      <c r="S5628" s="4" t="n">
        <v>45747.1444097222</v>
      </c>
      <c r="T5628" s="3" t="s">
        <v>29</v>
      </c>
      <c r="U5628" s="3" t="s">
        <v>29</v>
      </c>
      <c r="V5628" s="3" t="n">
        <v>1</v>
      </c>
      <c r="W5628" s="3" t="n">
        <v>1</v>
      </c>
      <c r="X5628" s="3" t="n">
        <v>0</v>
      </c>
      <c r="Y5628" s="3" t="s">
        <v>10544</v>
      </c>
      <c r="Z5628" s="3" t="s">
        <v>81</v>
      </c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  <c r="AZ5628" s="3"/>
      <c r="BA5628" s="3"/>
      <c r="BB5628" s="3"/>
      <c r="BC5628" s="3"/>
      <c r="BD5628" s="3"/>
      <c r="BE5628" s="3"/>
      <c r="BF5628" s="3"/>
      <c r="BG5628" s="3"/>
      <c r="BH5628" s="3"/>
      <c r="BI5628" s="3"/>
      <c r="BJ5628" s="3"/>
    </row>
    <row r="5629" customFormat="false" ht="15.75" hidden="false" customHeight="false" outlineLevel="0" collapsed="false">
      <c r="A5629" s="3" t="n">
        <v>5628</v>
      </c>
      <c r="B5629" s="3" t="s">
        <v>16426</v>
      </c>
      <c r="C5629" s="3" t="s">
        <v>16427</v>
      </c>
      <c r="D5629" s="3" t="n">
        <v>1</v>
      </c>
      <c r="E5629" s="3" t="n">
        <v>1.3372092</v>
      </c>
      <c r="F5629" s="3" t="n">
        <v>47</v>
      </c>
      <c r="G5629" s="3" t="n">
        <v>47</v>
      </c>
      <c r="H5629" s="3" t="n">
        <v>15</v>
      </c>
      <c r="I5629" s="3" t="n">
        <v>15</v>
      </c>
      <c r="J5629" s="3" t="n">
        <v>56</v>
      </c>
      <c r="K5629" s="3" t="n">
        <v>56</v>
      </c>
      <c r="L5629" s="3" t="n">
        <v>5</v>
      </c>
      <c r="M5629" s="3" t="n">
        <v>5</v>
      </c>
      <c r="N5629" s="3" t="n">
        <v>-1</v>
      </c>
      <c r="O5629" s="3" t="n">
        <v>2</v>
      </c>
      <c r="P5629" s="3" t="n">
        <v>7.3</v>
      </c>
      <c r="Q5629" s="3" t="n">
        <v>24.2</v>
      </c>
      <c r="R5629" s="3" t="s">
        <v>16428</v>
      </c>
      <c r="S5629" s="4" t="n">
        <v>45747.1444791667</v>
      </c>
      <c r="T5629" s="3" t="s">
        <v>65</v>
      </c>
      <c r="U5629" s="3" t="s">
        <v>65</v>
      </c>
      <c r="V5629" s="3" t="n">
        <v>0</v>
      </c>
      <c r="W5629" s="3" t="n">
        <v>0</v>
      </c>
      <c r="X5629" s="3" t="n">
        <v>0</v>
      </c>
      <c r="Y5629" s="3" t="s">
        <v>30</v>
      </c>
      <c r="Z5629" s="3" t="s">
        <v>30</v>
      </c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  <c r="AY5629" s="3"/>
      <c r="AZ5629" s="3"/>
      <c r="BA5629" s="3"/>
      <c r="BB5629" s="3"/>
      <c r="BC5629" s="3"/>
      <c r="BD5629" s="3"/>
      <c r="BE5629" s="3"/>
      <c r="BF5629" s="3"/>
      <c r="BG5629" s="3"/>
      <c r="BH5629" s="3"/>
      <c r="BI5629" s="3"/>
      <c r="BJ5629" s="3"/>
    </row>
    <row r="5630" customFormat="false" ht="15.75" hidden="false" customHeight="false" outlineLevel="0" collapsed="false">
      <c r="A5630" s="3" t="n">
        <v>5629</v>
      </c>
      <c r="B5630" s="3" t="s">
        <v>16429</v>
      </c>
      <c r="C5630" s="3" t="s">
        <v>16430</v>
      </c>
      <c r="D5630" s="3" t="n">
        <v>1</v>
      </c>
      <c r="E5630" s="3" t="n">
        <v>1.3957442</v>
      </c>
      <c r="F5630" s="3" t="n">
        <v>36</v>
      </c>
      <c r="G5630" s="3" t="n">
        <v>36</v>
      </c>
      <c r="H5630" s="3" t="n">
        <v>8</v>
      </c>
      <c r="I5630" s="3" t="n">
        <v>8</v>
      </c>
      <c r="J5630" s="3" t="n">
        <v>63</v>
      </c>
      <c r="K5630" s="3" t="n">
        <v>63</v>
      </c>
      <c r="L5630" s="3" t="n">
        <v>0</v>
      </c>
      <c r="M5630" s="3" t="n">
        <v>0</v>
      </c>
      <c r="N5630" s="3" t="n">
        <v>-1</v>
      </c>
      <c r="O5630" s="3" t="n">
        <v>-1</v>
      </c>
      <c r="P5630" s="3" t="n">
        <v>3</v>
      </c>
      <c r="Q5630" s="3" t="n">
        <v>24.2</v>
      </c>
      <c r="R5630" s="3" t="s">
        <v>16431</v>
      </c>
      <c r="S5630" s="4" t="n">
        <v>45747.144525463</v>
      </c>
      <c r="T5630" s="3" t="s">
        <v>246</v>
      </c>
      <c r="U5630" s="3" t="s">
        <v>246</v>
      </c>
      <c r="V5630" s="3" t="n">
        <v>0</v>
      </c>
      <c r="W5630" s="3" t="n">
        <v>0</v>
      </c>
      <c r="X5630" s="3" t="n">
        <v>0</v>
      </c>
      <c r="Y5630" s="3" t="s">
        <v>30</v>
      </c>
      <c r="Z5630" s="3" t="s">
        <v>30</v>
      </c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  <c r="AZ5630" s="3"/>
      <c r="BA5630" s="3"/>
      <c r="BB5630" s="3"/>
      <c r="BC5630" s="3"/>
      <c r="BD5630" s="3"/>
      <c r="BE5630" s="3"/>
      <c r="BF5630" s="3"/>
      <c r="BG5630" s="3"/>
      <c r="BH5630" s="3"/>
      <c r="BI5630" s="3"/>
      <c r="BJ5630" s="3"/>
    </row>
    <row r="5631" customFormat="false" ht="15.75" hidden="false" customHeight="false" outlineLevel="0" collapsed="false">
      <c r="A5631" s="3" t="n">
        <v>5630</v>
      </c>
      <c r="B5631" s="3" t="s">
        <v>16432</v>
      </c>
      <c r="C5631" s="3" t="s">
        <v>16433</v>
      </c>
      <c r="D5631" s="3" t="n">
        <v>1</v>
      </c>
      <c r="E5631" s="3" t="n">
        <v>0.6932651</v>
      </c>
      <c r="F5631" s="3" t="n">
        <v>15</v>
      </c>
      <c r="G5631" s="3" t="n">
        <v>15</v>
      </c>
      <c r="H5631" s="3" t="n">
        <v>7</v>
      </c>
      <c r="I5631" s="3" t="n">
        <v>7</v>
      </c>
      <c r="J5631" s="3" t="n">
        <v>21</v>
      </c>
      <c r="K5631" s="3" t="n">
        <v>21</v>
      </c>
      <c r="L5631" s="3" t="n">
        <v>0</v>
      </c>
      <c r="M5631" s="3" t="n">
        <v>0</v>
      </c>
      <c r="N5631" s="3" t="n">
        <v>0</v>
      </c>
      <c r="O5631" s="3" t="n">
        <v>0</v>
      </c>
      <c r="P5631" s="3" t="n">
        <v>3</v>
      </c>
      <c r="Q5631" s="3" t="n">
        <v>24.2</v>
      </c>
      <c r="R5631" s="3" t="s">
        <v>16434</v>
      </c>
      <c r="S5631" s="4" t="n">
        <v>45747.1445833333</v>
      </c>
      <c r="T5631" s="3" t="s">
        <v>65</v>
      </c>
      <c r="U5631" s="3" t="s">
        <v>65</v>
      </c>
      <c r="V5631" s="3" t="n">
        <v>1</v>
      </c>
      <c r="W5631" s="3" t="n">
        <v>1</v>
      </c>
      <c r="X5631" s="3" t="n">
        <v>0</v>
      </c>
      <c r="Y5631" s="3" t="s">
        <v>30</v>
      </c>
      <c r="Z5631" s="3" t="s">
        <v>30</v>
      </c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/>
      <c r="BB5631" s="3"/>
      <c r="BC5631" s="3"/>
      <c r="BD5631" s="3"/>
      <c r="BE5631" s="3"/>
      <c r="BF5631" s="3"/>
      <c r="BG5631" s="3"/>
      <c r="BH5631" s="3"/>
      <c r="BI5631" s="3"/>
      <c r="BJ5631" s="3"/>
    </row>
    <row r="5632" customFormat="false" ht="15.75" hidden="false" customHeight="false" outlineLevel="0" collapsed="false">
      <c r="A5632" s="3" t="n">
        <v>5631</v>
      </c>
      <c r="B5632" s="3" t="s">
        <v>16435</v>
      </c>
      <c r="C5632" s="3" t="s">
        <v>16436</v>
      </c>
      <c r="D5632" s="3" t="n">
        <v>1</v>
      </c>
      <c r="E5632" s="3" t="n">
        <v>1.3950574</v>
      </c>
      <c r="F5632" s="3" t="n">
        <v>35</v>
      </c>
      <c r="G5632" s="3" t="n">
        <v>35</v>
      </c>
      <c r="H5632" s="3" t="n">
        <v>13</v>
      </c>
      <c r="I5632" s="3" t="n">
        <v>13</v>
      </c>
      <c r="J5632" s="3" t="n">
        <v>36</v>
      </c>
      <c r="K5632" s="3" t="n">
        <v>36</v>
      </c>
      <c r="L5632" s="3" t="n">
        <v>2</v>
      </c>
      <c r="M5632" s="3" t="n">
        <v>2</v>
      </c>
      <c r="N5632" s="3" t="n">
        <v>-1</v>
      </c>
      <c r="O5632" s="3" t="n">
        <v>-1</v>
      </c>
      <c r="P5632" s="3" t="n">
        <v>8.1</v>
      </c>
      <c r="Q5632" s="3" t="n">
        <v>24.2</v>
      </c>
      <c r="R5632" s="3" t="s">
        <v>16437</v>
      </c>
      <c r="S5632" s="4" t="n">
        <v>45747.144849537</v>
      </c>
      <c r="T5632" s="3" t="s">
        <v>29</v>
      </c>
      <c r="U5632" s="3" t="s">
        <v>29</v>
      </c>
      <c r="V5632" s="3" t="n">
        <v>0</v>
      </c>
      <c r="W5632" s="3" t="n">
        <v>0</v>
      </c>
      <c r="X5632" s="3" t="n">
        <v>0</v>
      </c>
      <c r="Y5632" s="3" t="s">
        <v>30</v>
      </c>
      <c r="Z5632" s="3" t="s">
        <v>30</v>
      </c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3"/>
      <c r="BB5632" s="3"/>
      <c r="BC5632" s="3"/>
      <c r="BD5632" s="3"/>
      <c r="BE5632" s="3"/>
      <c r="BF5632" s="3"/>
      <c r="BG5632" s="3"/>
      <c r="BH5632" s="3"/>
      <c r="BI5632" s="3"/>
      <c r="BJ5632" s="3"/>
    </row>
    <row r="5633" customFormat="false" ht="15.75" hidden="false" customHeight="false" outlineLevel="0" collapsed="false">
      <c r="A5633" s="3" t="n">
        <v>5632</v>
      </c>
      <c r="B5633" s="3" t="s">
        <v>16438</v>
      </c>
      <c r="C5633" s="3" t="s">
        <v>16439</v>
      </c>
      <c r="D5633" s="3" t="n">
        <v>1</v>
      </c>
      <c r="E5633" s="3" t="n">
        <v>8.3839324</v>
      </c>
      <c r="F5633" s="3" t="n">
        <v>96</v>
      </c>
      <c r="G5633" s="3" t="n">
        <v>96</v>
      </c>
      <c r="H5633" s="3" t="n">
        <v>22</v>
      </c>
      <c r="I5633" s="3" t="n">
        <v>22</v>
      </c>
      <c r="J5633" s="3" t="n">
        <v>147</v>
      </c>
      <c r="K5633" s="3" t="n">
        <v>147</v>
      </c>
      <c r="L5633" s="3" t="n">
        <v>11</v>
      </c>
      <c r="M5633" s="3" t="n">
        <v>11</v>
      </c>
      <c r="N5633" s="3" t="n">
        <v>-1</v>
      </c>
      <c r="O5633" s="3" t="n">
        <v>-1</v>
      </c>
      <c r="P5633" s="3" t="n">
        <v>8.1</v>
      </c>
      <c r="Q5633" s="3" t="n">
        <v>24.2</v>
      </c>
      <c r="R5633" s="3" t="s">
        <v>16440</v>
      </c>
      <c r="S5633" s="4" t="n">
        <v>45747.1451388889</v>
      </c>
      <c r="T5633" s="3" t="s">
        <v>232</v>
      </c>
      <c r="U5633" s="3" t="s">
        <v>232</v>
      </c>
      <c r="V5633" s="3" t="n">
        <v>0</v>
      </c>
      <c r="W5633" s="3" t="n">
        <v>0</v>
      </c>
      <c r="X5633" s="3" t="n">
        <v>0</v>
      </c>
      <c r="Y5633" s="3" t="s">
        <v>30</v>
      </c>
      <c r="Z5633" s="3" t="s">
        <v>30</v>
      </c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3"/>
      <c r="BB5633" s="3"/>
      <c r="BC5633" s="3"/>
      <c r="BD5633" s="3"/>
      <c r="BE5633" s="3"/>
      <c r="BF5633" s="3"/>
      <c r="BG5633" s="3"/>
      <c r="BH5633" s="3"/>
      <c r="BI5633" s="3"/>
      <c r="BJ5633" s="3"/>
    </row>
    <row r="5634" customFormat="false" ht="15.75" hidden="false" customHeight="false" outlineLevel="0" collapsed="false">
      <c r="A5634" s="3" t="n">
        <v>5633</v>
      </c>
      <c r="B5634" s="3" t="s">
        <v>16441</v>
      </c>
      <c r="C5634" s="3" t="s">
        <v>16442</v>
      </c>
      <c r="D5634" s="3" t="n">
        <v>1</v>
      </c>
      <c r="E5634" s="3" t="n">
        <v>11.1142575</v>
      </c>
      <c r="F5634" s="3" t="n">
        <v>55</v>
      </c>
      <c r="G5634" s="3" t="n">
        <v>55</v>
      </c>
      <c r="H5634" s="3" t="n">
        <v>10</v>
      </c>
      <c r="I5634" s="3" t="n">
        <v>10</v>
      </c>
      <c r="J5634" s="3" t="n">
        <v>72</v>
      </c>
      <c r="K5634" s="3" t="n">
        <v>72</v>
      </c>
      <c r="L5634" s="3" t="n">
        <v>7</v>
      </c>
      <c r="M5634" s="3" t="n">
        <v>7</v>
      </c>
      <c r="N5634" s="3" t="n">
        <v>-1</v>
      </c>
      <c r="O5634" s="3" t="n">
        <v>-1</v>
      </c>
      <c r="P5634" s="3" t="n">
        <v>8.1</v>
      </c>
      <c r="Q5634" s="3" t="n">
        <v>24.2</v>
      </c>
      <c r="R5634" s="3" t="s">
        <v>16443</v>
      </c>
      <c r="S5634" s="4" t="n">
        <v>45747.1453356482</v>
      </c>
      <c r="T5634" s="3" t="s">
        <v>29</v>
      </c>
      <c r="U5634" s="3" t="s">
        <v>29</v>
      </c>
      <c r="V5634" s="3" t="n">
        <v>0</v>
      </c>
      <c r="W5634" s="3" t="n">
        <v>0</v>
      </c>
      <c r="X5634" s="3" t="n">
        <v>0</v>
      </c>
      <c r="Y5634" s="3" t="s">
        <v>30</v>
      </c>
      <c r="Z5634" s="3" t="s">
        <v>30</v>
      </c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3"/>
      <c r="BB5634" s="3"/>
      <c r="BC5634" s="3"/>
      <c r="BD5634" s="3"/>
      <c r="BE5634" s="3"/>
      <c r="BF5634" s="3"/>
      <c r="BG5634" s="3"/>
      <c r="BH5634" s="3"/>
      <c r="BI5634" s="3"/>
      <c r="BJ5634" s="3"/>
    </row>
    <row r="5635" customFormat="false" ht="15.75" hidden="false" customHeight="false" outlineLevel="0" collapsed="false">
      <c r="A5635" s="3" t="n">
        <v>5634</v>
      </c>
      <c r="B5635" s="3" t="s">
        <v>16444</v>
      </c>
      <c r="C5635" s="3" t="s">
        <v>16445</v>
      </c>
      <c r="D5635" s="3" t="n">
        <v>1</v>
      </c>
      <c r="E5635" s="3" t="n">
        <v>3.3443797</v>
      </c>
      <c r="F5635" s="3" t="n">
        <v>66</v>
      </c>
      <c r="G5635" s="3" t="n">
        <v>66</v>
      </c>
      <c r="H5635" s="3" t="n">
        <v>15</v>
      </c>
      <c r="I5635" s="3" t="n">
        <v>15</v>
      </c>
      <c r="J5635" s="3" t="n">
        <v>99</v>
      </c>
      <c r="K5635" s="3" t="n">
        <v>99</v>
      </c>
      <c r="L5635" s="3" t="n">
        <v>9</v>
      </c>
      <c r="M5635" s="3" t="n">
        <v>9</v>
      </c>
      <c r="N5635" s="3" t="n">
        <v>-1</v>
      </c>
      <c r="O5635" s="3" t="n">
        <v>-1</v>
      </c>
      <c r="P5635" s="3" t="n">
        <v>7.9</v>
      </c>
      <c r="Q5635" s="3" t="n">
        <v>24.2</v>
      </c>
      <c r="R5635" s="3" t="s">
        <v>16446</v>
      </c>
      <c r="S5635" s="4" t="n">
        <v>45747.1454398148</v>
      </c>
      <c r="T5635" s="3" t="s">
        <v>246</v>
      </c>
      <c r="U5635" s="3" t="s">
        <v>246</v>
      </c>
      <c r="V5635" s="3" t="n">
        <v>0</v>
      </c>
      <c r="W5635" s="3" t="n">
        <v>0</v>
      </c>
      <c r="X5635" s="3" t="n">
        <v>0</v>
      </c>
      <c r="Y5635" s="3" t="s">
        <v>30</v>
      </c>
      <c r="Z5635" s="3" t="s">
        <v>30</v>
      </c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  <c r="AZ5635" s="3"/>
      <c r="BA5635" s="3"/>
      <c r="BB5635" s="3"/>
      <c r="BC5635" s="3"/>
      <c r="BD5635" s="3"/>
      <c r="BE5635" s="3"/>
      <c r="BF5635" s="3"/>
      <c r="BG5635" s="3"/>
      <c r="BH5635" s="3"/>
      <c r="BI5635" s="3"/>
      <c r="BJ5635" s="3"/>
    </row>
    <row r="5636" customFormat="false" ht="15.75" hidden="false" customHeight="false" outlineLevel="0" collapsed="false">
      <c r="A5636" s="3" t="n">
        <v>5635</v>
      </c>
      <c r="B5636" s="3" t="s">
        <v>16447</v>
      </c>
      <c r="C5636" s="3" t="s">
        <v>16448</v>
      </c>
      <c r="D5636" s="3" t="n">
        <v>1</v>
      </c>
      <c r="E5636" s="3" t="n">
        <v>3.988601</v>
      </c>
      <c r="F5636" s="3" t="n">
        <v>26</v>
      </c>
      <c r="G5636" s="3" t="n">
        <v>26</v>
      </c>
      <c r="H5636" s="3" t="n">
        <v>10</v>
      </c>
      <c r="I5636" s="3" t="n">
        <v>10</v>
      </c>
      <c r="J5636" s="3" t="n">
        <v>39</v>
      </c>
      <c r="K5636" s="3" t="n">
        <v>39</v>
      </c>
      <c r="L5636" s="3" t="n">
        <v>4</v>
      </c>
      <c r="M5636" s="3" t="n">
        <v>4</v>
      </c>
      <c r="N5636" s="3" t="n">
        <v>-1</v>
      </c>
      <c r="O5636" s="3" t="n">
        <v>-1</v>
      </c>
      <c r="P5636" s="3" t="n">
        <v>7.9</v>
      </c>
      <c r="Q5636" s="3" t="n">
        <v>24.2</v>
      </c>
      <c r="R5636" s="3" t="s">
        <v>16449</v>
      </c>
      <c r="S5636" s="4" t="n">
        <v>45747.1455324074</v>
      </c>
      <c r="T5636" s="3" t="s">
        <v>239</v>
      </c>
      <c r="U5636" s="3" t="s">
        <v>239</v>
      </c>
      <c r="V5636" s="3" t="n">
        <v>0</v>
      </c>
      <c r="W5636" s="3" t="n">
        <v>0</v>
      </c>
      <c r="X5636" s="3" t="n">
        <v>0</v>
      </c>
      <c r="Y5636" s="3" t="s">
        <v>30</v>
      </c>
      <c r="Z5636" s="3" t="s">
        <v>30</v>
      </c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  <c r="AZ5636" s="3"/>
      <c r="BA5636" s="3"/>
      <c r="BB5636" s="3"/>
      <c r="BC5636" s="3"/>
      <c r="BD5636" s="3"/>
      <c r="BE5636" s="3"/>
      <c r="BF5636" s="3"/>
      <c r="BG5636" s="3"/>
      <c r="BH5636" s="3"/>
      <c r="BI5636" s="3"/>
      <c r="BJ5636" s="3"/>
    </row>
    <row r="5637" customFormat="false" ht="15.75" hidden="false" customHeight="false" outlineLevel="0" collapsed="false">
      <c r="A5637" s="3" t="n">
        <v>5636</v>
      </c>
      <c r="B5637" s="3" t="s">
        <v>16450</v>
      </c>
      <c r="C5637" s="3" t="s">
        <v>16451</v>
      </c>
      <c r="D5637" s="3" t="n">
        <v>1</v>
      </c>
      <c r="E5637" s="3" t="n">
        <v>3.9539414</v>
      </c>
      <c r="F5637" s="3" t="n">
        <v>27</v>
      </c>
      <c r="G5637" s="3" t="n">
        <v>27</v>
      </c>
      <c r="H5637" s="3" t="n">
        <v>10</v>
      </c>
      <c r="I5637" s="3" t="n">
        <v>10</v>
      </c>
      <c r="J5637" s="3" t="n">
        <v>38</v>
      </c>
      <c r="K5637" s="3" t="n">
        <v>38</v>
      </c>
      <c r="L5637" s="3" t="n">
        <v>4</v>
      </c>
      <c r="M5637" s="3" t="n">
        <v>4</v>
      </c>
      <c r="N5637" s="3" t="n">
        <v>-1</v>
      </c>
      <c r="O5637" s="3" t="n">
        <v>-1</v>
      </c>
      <c r="P5637" s="3" t="n">
        <v>7.9</v>
      </c>
      <c r="Q5637" s="3" t="n">
        <v>24.2</v>
      </c>
      <c r="R5637" s="3" t="s">
        <v>16452</v>
      </c>
      <c r="S5637" s="4" t="n">
        <v>45747.1456365741</v>
      </c>
      <c r="T5637" s="3" t="s">
        <v>246</v>
      </c>
      <c r="U5637" s="3" t="s">
        <v>246</v>
      </c>
      <c r="V5637" s="3" t="n">
        <v>0</v>
      </c>
      <c r="W5637" s="3" t="n">
        <v>0</v>
      </c>
      <c r="X5637" s="3" t="n">
        <v>0</v>
      </c>
      <c r="Y5637" s="3" t="s">
        <v>30</v>
      </c>
      <c r="Z5637" s="3" t="s">
        <v>30</v>
      </c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  <c r="AZ5637" s="3"/>
      <c r="BA5637" s="3"/>
      <c r="BB5637" s="3"/>
      <c r="BC5637" s="3"/>
      <c r="BD5637" s="3"/>
      <c r="BE5637" s="3"/>
      <c r="BF5637" s="3"/>
      <c r="BG5637" s="3"/>
      <c r="BH5637" s="3"/>
      <c r="BI5637" s="3"/>
      <c r="BJ5637" s="3"/>
    </row>
    <row r="5638" customFormat="false" ht="15.75" hidden="false" customHeight="false" outlineLevel="0" collapsed="false">
      <c r="A5638" s="3" t="n">
        <v>5637</v>
      </c>
      <c r="B5638" s="3" t="s">
        <v>16453</v>
      </c>
      <c r="C5638" s="3" t="s">
        <v>16454</v>
      </c>
      <c r="D5638" s="3" t="n">
        <v>1</v>
      </c>
      <c r="E5638" s="3" t="n">
        <v>3.7762433</v>
      </c>
      <c r="F5638" s="3" t="n">
        <v>21</v>
      </c>
      <c r="G5638" s="3" t="n">
        <v>21</v>
      </c>
      <c r="H5638" s="3" t="n">
        <v>9</v>
      </c>
      <c r="I5638" s="3" t="n">
        <v>9</v>
      </c>
      <c r="J5638" s="3" t="n">
        <v>33</v>
      </c>
      <c r="K5638" s="3" t="n">
        <v>33</v>
      </c>
      <c r="L5638" s="3" t="n">
        <v>3</v>
      </c>
      <c r="M5638" s="3" t="n">
        <v>3</v>
      </c>
      <c r="N5638" s="3" t="n">
        <v>-1</v>
      </c>
      <c r="O5638" s="3" t="n">
        <v>-1</v>
      </c>
      <c r="P5638" s="3" t="n">
        <v>7.9</v>
      </c>
      <c r="Q5638" s="3" t="n">
        <v>24.2</v>
      </c>
      <c r="R5638" s="3" t="s">
        <v>16455</v>
      </c>
      <c r="S5638" s="4" t="n">
        <v>45747.1457291667</v>
      </c>
      <c r="T5638" s="3" t="s">
        <v>239</v>
      </c>
      <c r="U5638" s="3" t="s">
        <v>239</v>
      </c>
      <c r="V5638" s="3" t="n">
        <v>0</v>
      </c>
      <c r="W5638" s="3" t="n">
        <v>0</v>
      </c>
      <c r="X5638" s="3" t="n">
        <v>0</v>
      </c>
      <c r="Y5638" s="3" t="s">
        <v>30</v>
      </c>
      <c r="Z5638" s="3" t="s">
        <v>30</v>
      </c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/>
      <c r="BB5638" s="3"/>
      <c r="BC5638" s="3"/>
      <c r="BD5638" s="3"/>
      <c r="BE5638" s="3"/>
      <c r="BF5638" s="3"/>
      <c r="BG5638" s="3"/>
      <c r="BH5638" s="3"/>
      <c r="BI5638" s="3"/>
      <c r="BJ5638" s="3"/>
    </row>
    <row r="5639" customFormat="false" ht="15.75" hidden="false" customHeight="false" outlineLevel="0" collapsed="false">
      <c r="A5639" s="3" t="n">
        <v>5638</v>
      </c>
      <c r="B5639" s="3" t="s">
        <v>16456</v>
      </c>
      <c r="C5639" s="3" t="s">
        <v>16457</v>
      </c>
      <c r="D5639" s="3" t="n">
        <v>1</v>
      </c>
      <c r="E5639" s="3" t="n">
        <v>0.7084442</v>
      </c>
      <c r="F5639" s="3" t="n">
        <v>17</v>
      </c>
      <c r="G5639" s="3" t="n">
        <v>17</v>
      </c>
      <c r="H5639" s="3" t="n">
        <v>7</v>
      </c>
      <c r="I5639" s="3" t="n">
        <v>7</v>
      </c>
      <c r="J5639" s="3" t="n">
        <v>20</v>
      </c>
      <c r="K5639" s="3" t="n">
        <v>20</v>
      </c>
      <c r="L5639" s="3" t="n">
        <v>4</v>
      </c>
      <c r="M5639" s="3" t="n">
        <v>4</v>
      </c>
      <c r="N5639" s="3" t="n">
        <v>-1</v>
      </c>
      <c r="O5639" s="3" t="n">
        <v>-1</v>
      </c>
      <c r="P5639" s="3" t="n">
        <v>7.9</v>
      </c>
      <c r="Q5639" s="3" t="n">
        <v>24.2</v>
      </c>
      <c r="R5639" s="3" t="s">
        <v>16458</v>
      </c>
      <c r="S5639" s="4" t="n">
        <v>45747.145787037</v>
      </c>
      <c r="T5639" s="3" t="s">
        <v>246</v>
      </c>
      <c r="U5639" s="3" t="s">
        <v>246</v>
      </c>
      <c r="V5639" s="3" t="n">
        <v>0</v>
      </c>
      <c r="W5639" s="3" t="n">
        <v>0</v>
      </c>
      <c r="X5639" s="3" t="n">
        <v>0</v>
      </c>
      <c r="Y5639" s="3" t="s">
        <v>30</v>
      </c>
      <c r="Z5639" s="3" t="s">
        <v>30</v>
      </c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3"/>
      <c r="BB5639" s="3"/>
      <c r="BC5639" s="3"/>
      <c r="BD5639" s="3"/>
      <c r="BE5639" s="3"/>
      <c r="BF5639" s="3"/>
      <c r="BG5639" s="3"/>
      <c r="BH5639" s="3"/>
      <c r="BI5639" s="3"/>
      <c r="BJ5639" s="3"/>
    </row>
    <row r="5640" customFormat="false" ht="15.75" hidden="false" customHeight="false" outlineLevel="0" collapsed="false">
      <c r="A5640" s="3" t="n">
        <v>5639</v>
      </c>
      <c r="B5640" s="3" t="s">
        <v>16459</v>
      </c>
      <c r="C5640" s="3" t="s">
        <v>16460</v>
      </c>
      <c r="D5640" s="3" t="n">
        <v>1</v>
      </c>
      <c r="E5640" s="3" t="n">
        <v>0.0814783</v>
      </c>
      <c r="F5640" s="3" t="n">
        <v>6</v>
      </c>
      <c r="G5640" s="3" t="n">
        <v>6</v>
      </c>
      <c r="H5640" s="3" t="n">
        <v>1</v>
      </c>
      <c r="I5640" s="3" t="n">
        <v>1</v>
      </c>
      <c r="J5640" s="3" t="n">
        <v>0</v>
      </c>
      <c r="K5640" s="3" t="n">
        <v>0</v>
      </c>
      <c r="L5640" s="3" t="n">
        <v>0</v>
      </c>
      <c r="M5640" s="3" t="n">
        <v>0</v>
      </c>
      <c r="N5640" s="3" t="n">
        <v>-1</v>
      </c>
      <c r="O5640" s="3" t="n">
        <v>-1</v>
      </c>
      <c r="P5640" s="3" t="n">
        <v>7.9</v>
      </c>
      <c r="Q5640" s="3" t="n">
        <v>24.2</v>
      </c>
      <c r="R5640" s="3" t="s">
        <v>16461</v>
      </c>
      <c r="S5640" s="4" t="n">
        <v>45747.1458101852</v>
      </c>
      <c r="T5640" s="3" t="s">
        <v>65</v>
      </c>
      <c r="U5640" s="3" t="s">
        <v>65</v>
      </c>
      <c r="V5640" s="3" t="n">
        <v>0</v>
      </c>
      <c r="W5640" s="3" t="n">
        <v>0</v>
      </c>
      <c r="X5640" s="3" t="n">
        <v>0</v>
      </c>
      <c r="Y5640" s="3" t="s">
        <v>30</v>
      </c>
      <c r="Z5640" s="3" t="s">
        <v>30</v>
      </c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/>
      <c r="BB5640" s="3"/>
      <c r="BC5640" s="3"/>
      <c r="BD5640" s="3"/>
      <c r="BE5640" s="3"/>
      <c r="BF5640" s="3"/>
      <c r="BG5640" s="3"/>
      <c r="BH5640" s="3"/>
      <c r="BI5640" s="3"/>
      <c r="BJ5640" s="3"/>
    </row>
    <row r="5641" customFormat="false" ht="15.75" hidden="false" customHeight="false" outlineLevel="0" collapsed="false">
      <c r="A5641" s="3" t="n">
        <v>5640</v>
      </c>
      <c r="B5641" s="3" t="s">
        <v>16462</v>
      </c>
      <c r="C5641" s="3" t="s">
        <v>16463</v>
      </c>
      <c r="D5641" s="3" t="n">
        <v>1</v>
      </c>
      <c r="E5641" s="3" t="n">
        <v>2.4543523</v>
      </c>
      <c r="F5641" s="3" t="n">
        <v>98</v>
      </c>
      <c r="G5641" s="3" t="n">
        <v>98</v>
      </c>
      <c r="H5641" s="3" t="n">
        <v>22</v>
      </c>
      <c r="I5641" s="3" t="n">
        <v>22</v>
      </c>
      <c r="J5641" s="3" t="n">
        <v>74</v>
      </c>
      <c r="K5641" s="3" t="n">
        <v>74</v>
      </c>
      <c r="L5641" s="3" t="n">
        <v>15</v>
      </c>
      <c r="M5641" s="3" t="n">
        <v>15</v>
      </c>
      <c r="N5641" s="3" t="n">
        <v>12</v>
      </c>
      <c r="O5641" s="3" t="n">
        <v>-1</v>
      </c>
      <c r="P5641" s="3" t="n">
        <v>7.9</v>
      </c>
      <c r="Q5641" s="3" t="n">
        <v>24.2</v>
      </c>
      <c r="R5641" s="3" t="s">
        <v>16464</v>
      </c>
      <c r="S5641" s="4" t="n">
        <v>45747.1459143519</v>
      </c>
      <c r="T5641" s="3" t="s">
        <v>29</v>
      </c>
      <c r="U5641" s="3" t="s">
        <v>29</v>
      </c>
      <c r="V5641" s="3" t="n">
        <v>1</v>
      </c>
      <c r="W5641" s="3" t="n">
        <v>0</v>
      </c>
      <c r="X5641" s="3" t="n">
        <v>0</v>
      </c>
      <c r="Y5641" s="3" t="s">
        <v>30</v>
      </c>
      <c r="Z5641" s="3" t="s">
        <v>30</v>
      </c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3"/>
      <c r="BB5641" s="3"/>
      <c r="BC5641" s="3"/>
      <c r="BD5641" s="3"/>
      <c r="BE5641" s="3"/>
      <c r="BF5641" s="3"/>
      <c r="BG5641" s="3"/>
      <c r="BH5641" s="3"/>
      <c r="BI5641" s="3"/>
      <c r="BJ5641" s="3"/>
    </row>
    <row r="5642" customFormat="false" ht="15.75" hidden="false" customHeight="false" outlineLevel="0" collapsed="false">
      <c r="A5642" s="3" t="n">
        <v>5641</v>
      </c>
      <c r="B5642" s="3" t="s">
        <v>16465</v>
      </c>
      <c r="C5642" s="3" t="s">
        <v>16466</v>
      </c>
      <c r="D5642" s="3" t="n">
        <v>1</v>
      </c>
      <c r="E5642" s="3" t="n">
        <v>0.0541709</v>
      </c>
      <c r="F5642" s="3" t="n">
        <v>5</v>
      </c>
      <c r="G5642" s="3" t="n">
        <v>5</v>
      </c>
      <c r="H5642" s="3" t="n">
        <v>4</v>
      </c>
      <c r="I5642" s="3" t="n">
        <v>4</v>
      </c>
      <c r="J5642" s="3" t="n">
        <v>3</v>
      </c>
      <c r="K5642" s="3" t="n">
        <v>3</v>
      </c>
      <c r="L5642" s="3" t="n">
        <v>0</v>
      </c>
      <c r="M5642" s="3" t="n">
        <v>0</v>
      </c>
      <c r="N5642" s="3" t="n">
        <v>0</v>
      </c>
      <c r="O5642" s="3" t="n">
        <v>0</v>
      </c>
      <c r="P5642" s="3" t="n">
        <v>8</v>
      </c>
      <c r="Q5642" s="3" t="n">
        <v>24.2</v>
      </c>
      <c r="R5642" s="3" t="s">
        <v>16467</v>
      </c>
      <c r="S5642" s="4" t="n">
        <v>45747.1459722222</v>
      </c>
      <c r="T5642" s="3" t="s">
        <v>29</v>
      </c>
      <c r="U5642" s="3" t="s">
        <v>29</v>
      </c>
      <c r="V5642" s="3" t="n">
        <v>1</v>
      </c>
      <c r="W5642" s="3" t="n">
        <v>1</v>
      </c>
      <c r="X5642" s="3" t="n">
        <v>0</v>
      </c>
      <c r="Y5642" s="3" t="s">
        <v>81</v>
      </c>
      <c r="Z5642" s="3" t="s">
        <v>81</v>
      </c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  <c r="AZ5642" s="3"/>
      <c r="BA5642" s="3"/>
      <c r="BB5642" s="3"/>
      <c r="BC5642" s="3"/>
      <c r="BD5642" s="3"/>
      <c r="BE5642" s="3"/>
      <c r="BF5642" s="3"/>
      <c r="BG5642" s="3"/>
      <c r="BH5642" s="3"/>
      <c r="BI5642" s="3"/>
      <c r="BJ5642" s="3"/>
    </row>
    <row r="5643" customFormat="false" ht="15.75" hidden="false" customHeight="false" outlineLevel="0" collapsed="false">
      <c r="A5643" s="3" t="n">
        <v>5642</v>
      </c>
      <c r="B5643" s="3" t="s">
        <v>16468</v>
      </c>
      <c r="C5643" s="3" t="s">
        <v>16469</v>
      </c>
      <c r="D5643" s="3" t="n">
        <v>1</v>
      </c>
      <c r="E5643" s="3" t="n">
        <v>0.5997565</v>
      </c>
      <c r="F5643" s="3" t="n">
        <v>6</v>
      </c>
      <c r="G5643" s="3" t="n">
        <v>6</v>
      </c>
      <c r="H5643" s="3" t="n">
        <v>5</v>
      </c>
      <c r="I5643" s="3" t="n">
        <v>5</v>
      </c>
      <c r="J5643" s="3" t="n">
        <v>5</v>
      </c>
      <c r="K5643" s="3" t="n">
        <v>5</v>
      </c>
      <c r="L5643" s="3" t="n">
        <v>0</v>
      </c>
      <c r="M5643" s="3" t="n">
        <v>0</v>
      </c>
      <c r="N5643" s="3" t="n">
        <v>-1</v>
      </c>
      <c r="O5643" s="3" t="n">
        <v>-1</v>
      </c>
      <c r="P5643" s="3" t="n">
        <v>8</v>
      </c>
      <c r="Q5643" s="3" t="n">
        <v>24.2</v>
      </c>
      <c r="R5643" s="3" t="s">
        <v>16470</v>
      </c>
      <c r="S5643" s="4" t="n">
        <v>45747.1460185185</v>
      </c>
      <c r="T5643" s="3" t="s">
        <v>29</v>
      </c>
      <c r="U5643" s="3" t="s">
        <v>29</v>
      </c>
      <c r="V5643" s="3" t="n">
        <v>0</v>
      </c>
      <c r="W5643" s="3" t="n">
        <v>0</v>
      </c>
      <c r="X5643" s="3" t="n">
        <v>0</v>
      </c>
      <c r="Y5643" s="3" t="s">
        <v>30</v>
      </c>
      <c r="Z5643" s="3" t="s">
        <v>30</v>
      </c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  <c r="AZ5643" s="3"/>
      <c r="BA5643" s="3"/>
      <c r="BB5643" s="3"/>
      <c r="BC5643" s="3"/>
      <c r="BD5643" s="3"/>
      <c r="BE5643" s="3"/>
      <c r="BF5643" s="3"/>
      <c r="BG5643" s="3"/>
      <c r="BH5643" s="3"/>
      <c r="BI5643" s="3"/>
      <c r="BJ5643" s="3"/>
    </row>
    <row r="5644" customFormat="false" ht="15.75" hidden="false" customHeight="false" outlineLevel="0" collapsed="false">
      <c r="A5644" s="3" t="n">
        <v>5643</v>
      </c>
      <c r="B5644" s="3" t="s">
        <v>16471</v>
      </c>
      <c r="C5644" s="3" t="s">
        <v>16472</v>
      </c>
      <c r="D5644" s="3" t="n">
        <v>1</v>
      </c>
      <c r="E5644" s="3" t="n">
        <v>1.3631283</v>
      </c>
      <c r="F5644" s="3" t="n">
        <v>133</v>
      </c>
      <c r="G5644" s="3" t="n">
        <v>133</v>
      </c>
      <c r="H5644" s="3" t="n">
        <v>12</v>
      </c>
      <c r="I5644" s="3" t="n">
        <v>12</v>
      </c>
      <c r="J5644" s="3" t="n">
        <v>86</v>
      </c>
      <c r="K5644" s="3" t="n">
        <v>86</v>
      </c>
      <c r="L5644" s="3" t="n">
        <v>30</v>
      </c>
      <c r="M5644" s="3" t="n">
        <v>30</v>
      </c>
      <c r="N5644" s="3" t="n">
        <v>-1</v>
      </c>
      <c r="O5644" s="3" t="n">
        <v>-1</v>
      </c>
      <c r="P5644" s="3" t="n">
        <v>9.1</v>
      </c>
      <c r="Q5644" s="3" t="n">
        <v>24.2</v>
      </c>
      <c r="R5644" s="3" t="s">
        <v>16473</v>
      </c>
      <c r="S5644" s="4" t="n">
        <v>45747.1461111111</v>
      </c>
      <c r="T5644" s="3" t="s">
        <v>65</v>
      </c>
      <c r="U5644" s="3" t="s">
        <v>65</v>
      </c>
      <c r="V5644" s="3" t="n">
        <v>0</v>
      </c>
      <c r="W5644" s="3" t="n">
        <v>0</v>
      </c>
      <c r="X5644" s="3" t="n">
        <v>0</v>
      </c>
      <c r="Y5644" s="3" t="s">
        <v>30</v>
      </c>
      <c r="Z5644" s="3" t="s">
        <v>30</v>
      </c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  <c r="AZ5644" s="3"/>
      <c r="BA5644" s="3"/>
      <c r="BB5644" s="3"/>
      <c r="BC5644" s="3"/>
      <c r="BD5644" s="3"/>
      <c r="BE5644" s="3"/>
      <c r="BF5644" s="3"/>
      <c r="BG5644" s="3"/>
      <c r="BH5644" s="3"/>
      <c r="BI5644" s="3"/>
      <c r="BJ5644" s="3"/>
    </row>
    <row r="5645" customFormat="false" ht="15.75" hidden="false" customHeight="false" outlineLevel="0" collapsed="false">
      <c r="A5645" s="3" t="n">
        <v>5644</v>
      </c>
      <c r="B5645" s="3" t="s">
        <v>16474</v>
      </c>
      <c r="C5645" s="3"/>
      <c r="D5645" s="3" t="n">
        <v>0</v>
      </c>
      <c r="E5645" s="3" t="s">
        <v>1901</v>
      </c>
      <c r="F5645" s="3" t="s">
        <v>1901</v>
      </c>
      <c r="G5645" s="3" t="s">
        <v>1901</v>
      </c>
      <c r="H5645" s="3" t="s">
        <v>1901</v>
      </c>
      <c r="I5645" s="3" t="s">
        <v>1901</v>
      </c>
      <c r="J5645" s="3" t="s">
        <v>1901</v>
      </c>
      <c r="K5645" s="3" t="s">
        <v>1901</v>
      </c>
      <c r="L5645" s="3" t="s">
        <v>1901</v>
      </c>
      <c r="M5645" s="3" t="s">
        <v>1901</v>
      </c>
      <c r="N5645" s="3" t="s">
        <v>1901</v>
      </c>
      <c r="O5645" s="3" t="s">
        <v>1901</v>
      </c>
      <c r="P5645" s="3"/>
      <c r="Q5645" s="3"/>
      <c r="R5645" s="3"/>
      <c r="S5645" s="3"/>
      <c r="T5645" s="3"/>
      <c r="U5645" s="3"/>
      <c r="V5645" s="3" t="s">
        <v>1901</v>
      </c>
      <c r="W5645" s="3" t="s">
        <v>1901</v>
      </c>
      <c r="X5645" s="3" t="s">
        <v>1901</v>
      </c>
      <c r="Y5645" s="3"/>
      <c r="Z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  <c r="AZ5645" s="3"/>
      <c r="BA5645" s="3"/>
      <c r="BB5645" s="3"/>
      <c r="BC5645" s="3"/>
      <c r="BD5645" s="3"/>
      <c r="BE5645" s="3"/>
      <c r="BF5645" s="3"/>
      <c r="BG5645" s="3"/>
      <c r="BH5645" s="3"/>
      <c r="BI5645" s="3"/>
      <c r="BJ5645" s="3"/>
    </row>
    <row r="5646" customFormat="false" ht="15.75" hidden="false" customHeight="false" outlineLevel="0" collapsed="false">
      <c r="A5646" s="3" t="n">
        <v>5645</v>
      </c>
      <c r="B5646" s="3" t="s">
        <v>16475</v>
      </c>
      <c r="C5646" s="3" t="s">
        <v>16476</v>
      </c>
      <c r="D5646" s="3" t="n">
        <v>1</v>
      </c>
      <c r="E5646" s="3" t="n">
        <v>16.2768388</v>
      </c>
      <c r="F5646" s="3" t="n">
        <v>1339</v>
      </c>
      <c r="G5646" s="3" t="n">
        <v>1339</v>
      </c>
      <c r="H5646" s="3" t="n">
        <v>28</v>
      </c>
      <c r="I5646" s="3" t="n">
        <v>28</v>
      </c>
      <c r="J5646" s="3" t="n">
        <v>1628</v>
      </c>
      <c r="K5646" s="3" t="n">
        <v>1628</v>
      </c>
      <c r="L5646" s="3" t="n">
        <v>159</v>
      </c>
      <c r="M5646" s="3" t="n">
        <v>159</v>
      </c>
      <c r="N5646" s="3" t="n">
        <v>-1</v>
      </c>
      <c r="O5646" s="3" t="n">
        <v>-1</v>
      </c>
      <c r="P5646" s="3" t="n">
        <v>8.6</v>
      </c>
      <c r="Q5646" s="3" t="n">
        <v>24.2</v>
      </c>
      <c r="R5646" s="3" t="s">
        <v>16477</v>
      </c>
      <c r="S5646" s="4" t="n">
        <v>45747.1464236111</v>
      </c>
      <c r="T5646" s="3" t="s">
        <v>246</v>
      </c>
      <c r="U5646" s="3" t="s">
        <v>246</v>
      </c>
      <c r="V5646" s="3" t="n">
        <v>0</v>
      </c>
      <c r="W5646" s="3" t="n">
        <v>0</v>
      </c>
      <c r="X5646" s="3" t="n">
        <v>0</v>
      </c>
      <c r="Y5646" s="3" t="s">
        <v>30</v>
      </c>
      <c r="Z5646" s="3" t="s">
        <v>30</v>
      </c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/>
      <c r="BB5646" s="3"/>
      <c r="BC5646" s="3"/>
      <c r="BD5646" s="3"/>
      <c r="BE5646" s="3"/>
      <c r="BF5646" s="3"/>
      <c r="BG5646" s="3"/>
      <c r="BH5646" s="3"/>
      <c r="BI5646" s="3"/>
      <c r="BJ5646" s="3"/>
    </row>
    <row r="5647" customFormat="false" ht="15.75" hidden="false" customHeight="false" outlineLevel="0" collapsed="false">
      <c r="A5647" s="3" t="n">
        <v>5646</v>
      </c>
      <c r="B5647" s="3" t="s">
        <v>16478</v>
      </c>
      <c r="C5647" s="3" t="s">
        <v>16479</v>
      </c>
      <c r="D5647" s="3" t="n">
        <v>1</v>
      </c>
      <c r="E5647" s="3" t="n">
        <v>14.7220016</v>
      </c>
      <c r="F5647" s="3" t="n">
        <v>1339</v>
      </c>
      <c r="G5647" s="3" t="n">
        <v>1339</v>
      </c>
      <c r="H5647" s="3" t="n">
        <v>28</v>
      </c>
      <c r="I5647" s="3" t="n">
        <v>28</v>
      </c>
      <c r="J5647" s="3" t="n">
        <v>1628</v>
      </c>
      <c r="K5647" s="3" t="n">
        <v>1628</v>
      </c>
      <c r="L5647" s="3" t="n">
        <v>159</v>
      </c>
      <c r="M5647" s="3" t="n">
        <v>159</v>
      </c>
      <c r="N5647" s="3" t="n">
        <v>-1</v>
      </c>
      <c r="O5647" s="3" t="n">
        <v>-1</v>
      </c>
      <c r="P5647" s="3" t="n">
        <v>6</v>
      </c>
      <c r="Q5647" s="3" t="n">
        <v>24.2</v>
      </c>
      <c r="R5647" s="3" t="s">
        <v>16480</v>
      </c>
      <c r="S5647" s="4" t="n">
        <v>45747.146724537</v>
      </c>
      <c r="T5647" s="3" t="s">
        <v>246</v>
      </c>
      <c r="U5647" s="3" t="s">
        <v>246</v>
      </c>
      <c r="V5647" s="3" t="n">
        <v>0</v>
      </c>
      <c r="W5647" s="3" t="n">
        <v>0</v>
      </c>
      <c r="X5647" s="3" t="n">
        <v>0</v>
      </c>
      <c r="Y5647" s="3" t="s">
        <v>30</v>
      </c>
      <c r="Z5647" s="3" t="s">
        <v>30</v>
      </c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  <c r="AZ5647" s="3"/>
      <c r="BA5647" s="3"/>
      <c r="BB5647" s="3"/>
      <c r="BC5647" s="3"/>
      <c r="BD5647" s="3"/>
      <c r="BE5647" s="3"/>
      <c r="BF5647" s="3"/>
      <c r="BG5647" s="3"/>
      <c r="BH5647" s="3"/>
      <c r="BI5647" s="3"/>
      <c r="BJ5647" s="3"/>
    </row>
    <row r="5648" customFormat="false" ht="15.75" hidden="false" customHeight="false" outlineLevel="0" collapsed="false">
      <c r="A5648" s="3" t="n">
        <v>5647</v>
      </c>
      <c r="B5648" s="3" t="s">
        <v>16481</v>
      </c>
      <c r="C5648" s="3" t="s">
        <v>16482</v>
      </c>
      <c r="D5648" s="3" t="n">
        <v>1</v>
      </c>
      <c r="E5648" s="3" t="n">
        <v>14.639725</v>
      </c>
      <c r="F5648" s="3" t="n">
        <v>1339</v>
      </c>
      <c r="G5648" s="3" t="n">
        <v>1339</v>
      </c>
      <c r="H5648" s="3" t="n">
        <v>28</v>
      </c>
      <c r="I5648" s="3" t="n">
        <v>28</v>
      </c>
      <c r="J5648" s="3" t="n">
        <v>1628</v>
      </c>
      <c r="K5648" s="3" t="n">
        <v>1628</v>
      </c>
      <c r="L5648" s="3" t="n">
        <v>159</v>
      </c>
      <c r="M5648" s="3" t="n">
        <v>159</v>
      </c>
      <c r="N5648" s="3" t="n">
        <v>-1</v>
      </c>
      <c r="O5648" s="3" t="n">
        <v>-1</v>
      </c>
      <c r="P5648" s="3" t="n">
        <v>6.1</v>
      </c>
      <c r="Q5648" s="3" t="n">
        <v>24.2</v>
      </c>
      <c r="R5648" s="3" t="s">
        <v>16483</v>
      </c>
      <c r="S5648" s="4" t="n">
        <v>45747.1470023148</v>
      </c>
      <c r="T5648" s="3" t="s">
        <v>246</v>
      </c>
      <c r="U5648" s="3" t="s">
        <v>246</v>
      </c>
      <c r="V5648" s="3" t="n">
        <v>0</v>
      </c>
      <c r="W5648" s="3" t="n">
        <v>0</v>
      </c>
      <c r="X5648" s="3" t="n">
        <v>0</v>
      </c>
      <c r="Y5648" s="3" t="s">
        <v>30</v>
      </c>
      <c r="Z5648" s="3" t="s">
        <v>30</v>
      </c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  <c r="AZ5648" s="3"/>
      <c r="BA5648" s="3"/>
      <c r="BB5648" s="3"/>
      <c r="BC5648" s="3"/>
      <c r="BD5648" s="3"/>
      <c r="BE5648" s="3"/>
      <c r="BF5648" s="3"/>
      <c r="BG5648" s="3"/>
      <c r="BH5648" s="3"/>
      <c r="BI5648" s="3"/>
      <c r="BJ5648" s="3"/>
    </row>
    <row r="5649" customFormat="false" ht="15.75" hidden="false" customHeight="false" outlineLevel="0" collapsed="false">
      <c r="A5649" s="3" t="n">
        <v>5648</v>
      </c>
      <c r="B5649" s="3" t="s">
        <v>16484</v>
      </c>
      <c r="C5649" s="3" t="s">
        <v>16485</v>
      </c>
      <c r="D5649" s="3" t="n">
        <v>1</v>
      </c>
      <c r="E5649" s="3" t="n">
        <v>14.376583</v>
      </c>
      <c r="F5649" s="3" t="n">
        <v>1339</v>
      </c>
      <c r="G5649" s="3" t="n">
        <v>1339</v>
      </c>
      <c r="H5649" s="3" t="n">
        <v>28</v>
      </c>
      <c r="I5649" s="3" t="n">
        <v>28</v>
      </c>
      <c r="J5649" s="3" t="n">
        <v>1628</v>
      </c>
      <c r="K5649" s="3" t="n">
        <v>1628</v>
      </c>
      <c r="L5649" s="3" t="n">
        <v>159</v>
      </c>
      <c r="M5649" s="3" t="n">
        <v>159</v>
      </c>
      <c r="N5649" s="3" t="n">
        <v>-1</v>
      </c>
      <c r="O5649" s="3" t="n">
        <v>-1</v>
      </c>
      <c r="P5649" s="3" t="n">
        <v>6.2</v>
      </c>
      <c r="Q5649" s="3" t="n">
        <v>24.2</v>
      </c>
      <c r="R5649" s="3" t="s">
        <v>16486</v>
      </c>
      <c r="S5649" s="4" t="n">
        <v>45747.1472800926</v>
      </c>
      <c r="T5649" s="3" t="s">
        <v>246</v>
      </c>
      <c r="U5649" s="3" t="s">
        <v>246</v>
      </c>
      <c r="V5649" s="3" t="n">
        <v>0</v>
      </c>
      <c r="W5649" s="3" t="n">
        <v>0</v>
      </c>
      <c r="X5649" s="3" t="n">
        <v>0</v>
      </c>
      <c r="Y5649" s="3" t="s">
        <v>30</v>
      </c>
      <c r="Z5649" s="3" t="s">
        <v>30</v>
      </c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  <c r="AZ5649" s="3"/>
      <c r="BA5649" s="3"/>
      <c r="BB5649" s="3"/>
      <c r="BC5649" s="3"/>
      <c r="BD5649" s="3"/>
      <c r="BE5649" s="3"/>
      <c r="BF5649" s="3"/>
      <c r="BG5649" s="3"/>
      <c r="BH5649" s="3"/>
      <c r="BI5649" s="3"/>
      <c r="BJ5649" s="3"/>
    </row>
    <row r="5650" customFormat="false" ht="15.75" hidden="false" customHeight="false" outlineLevel="0" collapsed="false">
      <c r="A5650" s="3" t="n">
        <v>5649</v>
      </c>
      <c r="B5650" s="3" t="s">
        <v>16487</v>
      </c>
      <c r="C5650" s="3" t="s">
        <v>16488</v>
      </c>
      <c r="D5650" s="3" t="n">
        <v>1</v>
      </c>
      <c r="E5650" s="3" t="n">
        <v>14.2766734</v>
      </c>
      <c r="F5650" s="3" t="n">
        <v>1339</v>
      </c>
      <c r="G5650" s="3" t="n">
        <v>1339</v>
      </c>
      <c r="H5650" s="3" t="n">
        <v>28</v>
      </c>
      <c r="I5650" s="3" t="n">
        <v>28</v>
      </c>
      <c r="J5650" s="3" t="n">
        <v>1628</v>
      </c>
      <c r="K5650" s="3" t="n">
        <v>1628</v>
      </c>
      <c r="L5650" s="3" t="n">
        <v>159</v>
      </c>
      <c r="M5650" s="3" t="n">
        <v>159</v>
      </c>
      <c r="N5650" s="3" t="n">
        <v>-1</v>
      </c>
      <c r="O5650" s="3" t="n">
        <v>-1</v>
      </c>
      <c r="P5650" s="3" t="n">
        <v>6.3</v>
      </c>
      <c r="Q5650" s="3" t="n">
        <v>24.2</v>
      </c>
      <c r="R5650" s="3" t="s">
        <v>16489</v>
      </c>
      <c r="S5650" s="4" t="n">
        <v>45747.1475578704</v>
      </c>
      <c r="T5650" s="3" t="s">
        <v>246</v>
      </c>
      <c r="U5650" s="3" t="s">
        <v>246</v>
      </c>
      <c r="V5650" s="3" t="n">
        <v>0</v>
      </c>
      <c r="W5650" s="3" t="n">
        <v>0</v>
      </c>
      <c r="X5650" s="3" t="n">
        <v>0</v>
      </c>
      <c r="Y5650" s="3" t="s">
        <v>30</v>
      </c>
      <c r="Z5650" s="3" t="s">
        <v>30</v>
      </c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  <c r="AZ5650" s="3"/>
      <c r="BA5650" s="3"/>
      <c r="BB5650" s="3"/>
      <c r="BC5650" s="3"/>
      <c r="BD5650" s="3"/>
      <c r="BE5650" s="3"/>
      <c r="BF5650" s="3"/>
      <c r="BG5650" s="3"/>
      <c r="BH5650" s="3"/>
      <c r="BI5650" s="3"/>
      <c r="BJ5650" s="3"/>
    </row>
    <row r="5651" customFormat="false" ht="15.75" hidden="false" customHeight="false" outlineLevel="0" collapsed="false">
      <c r="A5651" s="3" t="n">
        <v>5650</v>
      </c>
      <c r="B5651" s="3" t="s">
        <v>16490</v>
      </c>
      <c r="C5651" s="3" t="s">
        <v>16491</v>
      </c>
      <c r="D5651" s="3" t="n">
        <v>1</v>
      </c>
      <c r="E5651" s="3" t="n">
        <v>14.2059827</v>
      </c>
      <c r="F5651" s="3" t="n">
        <v>1339</v>
      </c>
      <c r="G5651" s="3" t="n">
        <v>1339</v>
      </c>
      <c r="H5651" s="3" t="n">
        <v>28</v>
      </c>
      <c r="I5651" s="3" t="n">
        <v>28</v>
      </c>
      <c r="J5651" s="3" t="n">
        <v>1628</v>
      </c>
      <c r="K5651" s="3" t="n">
        <v>1628</v>
      </c>
      <c r="L5651" s="3" t="n">
        <v>159</v>
      </c>
      <c r="M5651" s="3" t="n">
        <v>159</v>
      </c>
      <c r="N5651" s="3" t="n">
        <v>-1</v>
      </c>
      <c r="O5651" s="3" t="n">
        <v>-1</v>
      </c>
      <c r="P5651" s="3" t="n">
        <v>6.4</v>
      </c>
      <c r="Q5651" s="3" t="n">
        <v>24.2</v>
      </c>
      <c r="R5651" s="3" t="s">
        <v>16492</v>
      </c>
      <c r="S5651" s="4" t="n">
        <v>45747.1478356481</v>
      </c>
      <c r="T5651" s="3" t="s">
        <v>246</v>
      </c>
      <c r="U5651" s="3" t="s">
        <v>246</v>
      </c>
      <c r="V5651" s="3" t="n">
        <v>0</v>
      </c>
      <c r="W5651" s="3" t="n">
        <v>0</v>
      </c>
      <c r="X5651" s="3" t="n">
        <v>0</v>
      </c>
      <c r="Y5651" s="3" t="s">
        <v>30</v>
      </c>
      <c r="Z5651" s="3" t="s">
        <v>30</v>
      </c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  <c r="AZ5651" s="3"/>
      <c r="BA5651" s="3"/>
      <c r="BB5651" s="3"/>
      <c r="BC5651" s="3"/>
      <c r="BD5651" s="3"/>
      <c r="BE5651" s="3"/>
      <c r="BF5651" s="3"/>
      <c r="BG5651" s="3"/>
      <c r="BH5651" s="3"/>
      <c r="BI5651" s="3"/>
      <c r="BJ5651" s="3"/>
    </row>
    <row r="5652" customFormat="false" ht="15.75" hidden="false" customHeight="false" outlineLevel="0" collapsed="false">
      <c r="A5652" s="3" t="n">
        <v>5651</v>
      </c>
      <c r="B5652" s="3" t="s">
        <v>16493</v>
      </c>
      <c r="C5652" s="3" t="s">
        <v>16494</v>
      </c>
      <c r="D5652" s="3" t="n">
        <v>1</v>
      </c>
      <c r="E5652" s="3" t="n">
        <v>14.4519911</v>
      </c>
      <c r="F5652" s="3" t="n">
        <v>1339</v>
      </c>
      <c r="G5652" s="3" t="n">
        <v>1339</v>
      </c>
      <c r="H5652" s="3" t="n">
        <v>28</v>
      </c>
      <c r="I5652" s="3" t="n">
        <v>28</v>
      </c>
      <c r="J5652" s="3" t="n">
        <v>1628</v>
      </c>
      <c r="K5652" s="3" t="n">
        <v>1628</v>
      </c>
      <c r="L5652" s="3" t="n">
        <v>159</v>
      </c>
      <c r="M5652" s="3" t="n">
        <v>159</v>
      </c>
      <c r="N5652" s="3" t="n">
        <v>-1</v>
      </c>
      <c r="O5652" s="3" t="n">
        <v>-1</v>
      </c>
      <c r="P5652" s="3" t="n">
        <v>6.5</v>
      </c>
      <c r="Q5652" s="3" t="n">
        <v>24.2</v>
      </c>
      <c r="R5652" s="3" t="s">
        <v>16495</v>
      </c>
      <c r="S5652" s="4" t="n">
        <v>45747.1481134259</v>
      </c>
      <c r="T5652" s="3" t="s">
        <v>246</v>
      </c>
      <c r="U5652" s="3" t="s">
        <v>246</v>
      </c>
      <c r="V5652" s="3" t="n">
        <v>0</v>
      </c>
      <c r="W5652" s="3" t="n">
        <v>0</v>
      </c>
      <c r="X5652" s="3" t="n">
        <v>0</v>
      </c>
      <c r="Y5652" s="3" t="s">
        <v>30</v>
      </c>
      <c r="Z5652" s="3" t="s">
        <v>30</v>
      </c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  <c r="AZ5652" s="3"/>
      <c r="BA5652" s="3"/>
      <c r="BB5652" s="3"/>
      <c r="BC5652" s="3"/>
      <c r="BD5652" s="3"/>
      <c r="BE5652" s="3"/>
      <c r="BF5652" s="3"/>
      <c r="BG5652" s="3"/>
      <c r="BH5652" s="3"/>
      <c r="BI5652" s="3"/>
      <c r="BJ5652" s="3"/>
    </row>
    <row r="5653" customFormat="false" ht="15.75" hidden="false" customHeight="false" outlineLevel="0" collapsed="false">
      <c r="A5653" s="3" t="n">
        <v>5652</v>
      </c>
      <c r="B5653" s="3" t="s">
        <v>16496</v>
      </c>
      <c r="C5653" s="3" t="s">
        <v>16497</v>
      </c>
      <c r="D5653" s="3" t="n">
        <v>1</v>
      </c>
      <c r="E5653" s="3" t="n">
        <v>14.075824</v>
      </c>
      <c r="F5653" s="3" t="n">
        <v>1339</v>
      </c>
      <c r="G5653" s="3" t="n">
        <v>1339</v>
      </c>
      <c r="H5653" s="3" t="n">
        <v>28</v>
      </c>
      <c r="I5653" s="3" t="n">
        <v>28</v>
      </c>
      <c r="J5653" s="3" t="n">
        <v>1628</v>
      </c>
      <c r="K5653" s="3" t="n">
        <v>1628</v>
      </c>
      <c r="L5653" s="3" t="n">
        <v>159</v>
      </c>
      <c r="M5653" s="3" t="n">
        <v>159</v>
      </c>
      <c r="N5653" s="3" t="n">
        <v>-1</v>
      </c>
      <c r="O5653" s="3" t="n">
        <v>-1</v>
      </c>
      <c r="P5653" s="3" t="n">
        <v>6.6</v>
      </c>
      <c r="Q5653" s="3" t="n">
        <v>24.2</v>
      </c>
      <c r="R5653" s="3" t="s">
        <v>16498</v>
      </c>
      <c r="S5653" s="4" t="n">
        <v>45747.1483796296</v>
      </c>
      <c r="T5653" s="3" t="s">
        <v>246</v>
      </c>
      <c r="U5653" s="3" t="s">
        <v>246</v>
      </c>
      <c r="V5653" s="3" t="n">
        <v>0</v>
      </c>
      <c r="W5653" s="3" t="n">
        <v>0</v>
      </c>
      <c r="X5653" s="3" t="n">
        <v>0</v>
      </c>
      <c r="Y5653" s="3" t="s">
        <v>30</v>
      </c>
      <c r="Z5653" s="3" t="s">
        <v>30</v>
      </c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  <c r="AZ5653" s="3"/>
      <c r="BA5653" s="3"/>
      <c r="BB5653" s="3"/>
      <c r="BC5653" s="3"/>
      <c r="BD5653" s="3"/>
      <c r="BE5653" s="3"/>
      <c r="BF5653" s="3"/>
      <c r="BG5653" s="3"/>
      <c r="BH5653" s="3"/>
      <c r="BI5653" s="3"/>
      <c r="BJ5653" s="3"/>
    </row>
    <row r="5654" customFormat="false" ht="15.75" hidden="false" customHeight="false" outlineLevel="0" collapsed="false">
      <c r="A5654" s="3" t="n">
        <v>5653</v>
      </c>
      <c r="B5654" s="3" t="s">
        <v>16499</v>
      </c>
      <c r="C5654" s="3" t="s">
        <v>16500</v>
      </c>
      <c r="D5654" s="3" t="n">
        <v>1</v>
      </c>
      <c r="E5654" s="3" t="n">
        <v>13.8681209</v>
      </c>
      <c r="F5654" s="3" t="n">
        <v>1339</v>
      </c>
      <c r="G5654" s="3" t="n">
        <v>1339</v>
      </c>
      <c r="H5654" s="3" t="n">
        <v>28</v>
      </c>
      <c r="I5654" s="3" t="n">
        <v>28</v>
      </c>
      <c r="J5654" s="3" t="n">
        <v>1628</v>
      </c>
      <c r="K5654" s="3" t="n">
        <v>1628</v>
      </c>
      <c r="L5654" s="3" t="n">
        <v>159</v>
      </c>
      <c r="M5654" s="3" t="n">
        <v>159</v>
      </c>
      <c r="N5654" s="3" t="n">
        <v>-1</v>
      </c>
      <c r="O5654" s="3" t="n">
        <v>-1</v>
      </c>
      <c r="P5654" s="3" t="n">
        <v>7</v>
      </c>
      <c r="Q5654" s="3" t="n">
        <v>24.2</v>
      </c>
      <c r="R5654" s="3" t="s">
        <v>16501</v>
      </c>
      <c r="S5654" s="4" t="n">
        <v>45747.1486458333</v>
      </c>
      <c r="T5654" s="3" t="s">
        <v>246</v>
      </c>
      <c r="U5654" s="3" t="s">
        <v>246</v>
      </c>
      <c r="V5654" s="3" t="n">
        <v>0</v>
      </c>
      <c r="W5654" s="3" t="n">
        <v>0</v>
      </c>
      <c r="X5654" s="3" t="n">
        <v>0</v>
      </c>
      <c r="Y5654" s="3" t="s">
        <v>30</v>
      </c>
      <c r="Z5654" s="3" t="s">
        <v>30</v>
      </c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  <c r="AZ5654" s="3"/>
      <c r="BA5654" s="3"/>
      <c r="BB5654" s="3"/>
      <c r="BC5654" s="3"/>
      <c r="BD5654" s="3"/>
      <c r="BE5654" s="3"/>
      <c r="BF5654" s="3"/>
      <c r="BG5654" s="3"/>
      <c r="BH5654" s="3"/>
      <c r="BI5654" s="3"/>
      <c r="BJ5654" s="3"/>
    </row>
    <row r="5655" customFormat="false" ht="15.75" hidden="false" customHeight="false" outlineLevel="0" collapsed="false">
      <c r="A5655" s="3" t="n">
        <v>5654</v>
      </c>
      <c r="B5655" s="3" t="s">
        <v>16502</v>
      </c>
      <c r="C5655" s="3" t="s">
        <v>16503</v>
      </c>
      <c r="D5655" s="3" t="n">
        <v>1</v>
      </c>
      <c r="E5655" s="3" t="n">
        <v>14.1554227</v>
      </c>
      <c r="F5655" s="3" t="n">
        <v>1339</v>
      </c>
      <c r="G5655" s="3" t="n">
        <v>1339</v>
      </c>
      <c r="H5655" s="3" t="n">
        <v>28</v>
      </c>
      <c r="I5655" s="3" t="n">
        <v>28</v>
      </c>
      <c r="J5655" s="3" t="n">
        <v>1628</v>
      </c>
      <c r="K5655" s="3" t="n">
        <v>1628</v>
      </c>
      <c r="L5655" s="3" t="n">
        <v>159</v>
      </c>
      <c r="M5655" s="3" t="n">
        <v>159</v>
      </c>
      <c r="N5655" s="3" t="n">
        <v>-1</v>
      </c>
      <c r="O5655" s="3" t="n">
        <v>-1</v>
      </c>
      <c r="P5655" s="3" t="n">
        <v>7.1</v>
      </c>
      <c r="Q5655" s="3" t="n">
        <v>24.2</v>
      </c>
      <c r="R5655" s="3" t="s">
        <v>16504</v>
      </c>
      <c r="S5655" s="4" t="n">
        <v>45747.148912037</v>
      </c>
      <c r="T5655" s="3" t="s">
        <v>246</v>
      </c>
      <c r="U5655" s="3" t="s">
        <v>246</v>
      </c>
      <c r="V5655" s="3" t="n">
        <v>0</v>
      </c>
      <c r="W5655" s="3" t="n">
        <v>0</v>
      </c>
      <c r="X5655" s="3" t="n">
        <v>0</v>
      </c>
      <c r="Y5655" s="3" t="s">
        <v>30</v>
      </c>
      <c r="Z5655" s="3" t="s">
        <v>30</v>
      </c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  <c r="AY5655" s="3"/>
      <c r="AZ5655" s="3"/>
      <c r="BA5655" s="3"/>
      <c r="BB5655" s="3"/>
      <c r="BC5655" s="3"/>
      <c r="BD5655" s="3"/>
      <c r="BE5655" s="3"/>
      <c r="BF5655" s="3"/>
      <c r="BG5655" s="3"/>
      <c r="BH5655" s="3"/>
      <c r="BI5655" s="3"/>
      <c r="BJ5655" s="3"/>
    </row>
    <row r="5656" customFormat="false" ht="15.75" hidden="false" customHeight="false" outlineLevel="0" collapsed="false">
      <c r="A5656" s="3" t="n">
        <v>5655</v>
      </c>
      <c r="B5656" s="3" t="s">
        <v>16505</v>
      </c>
      <c r="C5656" s="3" t="s">
        <v>16506</v>
      </c>
      <c r="D5656" s="3" t="n">
        <v>1</v>
      </c>
      <c r="E5656" s="3" t="n">
        <v>14.4109556</v>
      </c>
      <c r="F5656" s="3" t="n">
        <v>1339</v>
      </c>
      <c r="G5656" s="3" t="n">
        <v>1339</v>
      </c>
      <c r="H5656" s="3" t="n">
        <v>28</v>
      </c>
      <c r="I5656" s="3" t="n">
        <v>28</v>
      </c>
      <c r="J5656" s="3" t="n">
        <v>1628</v>
      </c>
      <c r="K5656" s="3" t="n">
        <v>1628</v>
      </c>
      <c r="L5656" s="3" t="n">
        <v>159</v>
      </c>
      <c r="M5656" s="3" t="n">
        <v>159</v>
      </c>
      <c r="N5656" s="3" t="n">
        <v>-1</v>
      </c>
      <c r="O5656" s="3" t="n">
        <v>-1</v>
      </c>
      <c r="P5656" s="3" t="n">
        <v>7.2</v>
      </c>
      <c r="Q5656" s="3" t="n">
        <v>24.2</v>
      </c>
      <c r="R5656" s="3" t="s">
        <v>16507</v>
      </c>
      <c r="S5656" s="4" t="n">
        <v>45747.1491782407</v>
      </c>
      <c r="T5656" s="3" t="s">
        <v>246</v>
      </c>
      <c r="U5656" s="3" t="s">
        <v>246</v>
      </c>
      <c r="V5656" s="3" t="n">
        <v>0</v>
      </c>
      <c r="W5656" s="3" t="n">
        <v>0</v>
      </c>
      <c r="X5656" s="3" t="n">
        <v>0</v>
      </c>
      <c r="Y5656" s="3" t="s">
        <v>30</v>
      </c>
      <c r="Z5656" s="3" t="s">
        <v>30</v>
      </c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  <c r="BD5656" s="3"/>
      <c r="BE5656" s="3"/>
      <c r="BF5656" s="3"/>
      <c r="BG5656" s="3"/>
      <c r="BH5656" s="3"/>
      <c r="BI5656" s="3"/>
      <c r="BJ5656" s="3"/>
    </row>
    <row r="5657" customFormat="false" ht="15.75" hidden="false" customHeight="false" outlineLevel="0" collapsed="false">
      <c r="A5657" s="3" t="n">
        <v>5656</v>
      </c>
      <c r="B5657" s="3" t="s">
        <v>16508</v>
      </c>
      <c r="C5657" s="3" t="s">
        <v>16509</v>
      </c>
      <c r="D5657" s="3" t="n">
        <v>1</v>
      </c>
      <c r="E5657" s="3" t="n">
        <v>14.8234687</v>
      </c>
      <c r="F5657" s="3" t="n">
        <v>1339</v>
      </c>
      <c r="G5657" s="3" t="n">
        <v>1339</v>
      </c>
      <c r="H5657" s="3" t="n">
        <v>28</v>
      </c>
      <c r="I5657" s="3" t="n">
        <v>28</v>
      </c>
      <c r="J5657" s="3" t="n">
        <v>1628</v>
      </c>
      <c r="K5657" s="3" t="n">
        <v>1628</v>
      </c>
      <c r="L5657" s="3" t="n">
        <v>159</v>
      </c>
      <c r="M5657" s="3" t="n">
        <v>159</v>
      </c>
      <c r="N5657" s="3" t="n">
        <v>-1</v>
      </c>
      <c r="O5657" s="3" t="n">
        <v>-1</v>
      </c>
      <c r="P5657" s="3" t="n">
        <v>7.3</v>
      </c>
      <c r="Q5657" s="3" t="n">
        <v>24.2</v>
      </c>
      <c r="R5657" s="3" t="s">
        <v>16510</v>
      </c>
      <c r="S5657" s="4" t="n">
        <v>45747.1494675926</v>
      </c>
      <c r="T5657" s="3" t="s">
        <v>246</v>
      </c>
      <c r="U5657" s="3" t="s">
        <v>246</v>
      </c>
      <c r="V5657" s="3" t="n">
        <v>0</v>
      </c>
      <c r="W5657" s="3" t="n">
        <v>0</v>
      </c>
      <c r="X5657" s="3" t="n">
        <v>0</v>
      </c>
      <c r="Y5657" s="3" t="s">
        <v>30</v>
      </c>
      <c r="Z5657" s="3" t="s">
        <v>30</v>
      </c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  <c r="AY5657" s="3"/>
      <c r="AZ5657" s="3"/>
      <c r="BA5657" s="3"/>
      <c r="BB5657" s="3"/>
      <c r="BC5657" s="3"/>
      <c r="BD5657" s="3"/>
      <c r="BE5657" s="3"/>
      <c r="BF5657" s="3"/>
      <c r="BG5657" s="3"/>
      <c r="BH5657" s="3"/>
      <c r="BI5657" s="3"/>
      <c r="BJ5657" s="3"/>
    </row>
    <row r="5658" customFormat="false" ht="15.75" hidden="false" customHeight="false" outlineLevel="0" collapsed="false">
      <c r="A5658" s="3" t="n">
        <v>5657</v>
      </c>
      <c r="B5658" s="3" t="s">
        <v>16511</v>
      </c>
      <c r="C5658" s="3" t="s">
        <v>16512</v>
      </c>
      <c r="D5658" s="3" t="n">
        <v>1</v>
      </c>
      <c r="E5658" s="3" t="n">
        <v>15.8092031</v>
      </c>
      <c r="F5658" s="3" t="n">
        <v>1339</v>
      </c>
      <c r="G5658" s="3" t="n">
        <v>1339</v>
      </c>
      <c r="H5658" s="3" t="n">
        <v>28</v>
      </c>
      <c r="I5658" s="3" t="n">
        <v>28</v>
      </c>
      <c r="J5658" s="3" t="n">
        <v>1628</v>
      </c>
      <c r="K5658" s="3" t="n">
        <v>1628</v>
      </c>
      <c r="L5658" s="3" t="n">
        <v>159</v>
      </c>
      <c r="M5658" s="3" t="n">
        <v>159</v>
      </c>
      <c r="N5658" s="3" t="n">
        <v>-1</v>
      </c>
      <c r="O5658" s="3" t="n">
        <v>-1</v>
      </c>
      <c r="P5658" s="3" t="n">
        <v>7.4</v>
      </c>
      <c r="Q5658" s="3" t="n">
        <v>24.2</v>
      </c>
      <c r="R5658" s="3" t="s">
        <v>16513</v>
      </c>
      <c r="S5658" s="4" t="n">
        <v>45747.1497569445</v>
      </c>
      <c r="T5658" s="3" t="s">
        <v>246</v>
      </c>
      <c r="U5658" s="3" t="s">
        <v>246</v>
      </c>
      <c r="V5658" s="3" t="n">
        <v>0</v>
      </c>
      <c r="W5658" s="3" t="n">
        <v>0</v>
      </c>
      <c r="X5658" s="3" t="n">
        <v>0</v>
      </c>
      <c r="Y5658" s="3" t="s">
        <v>30</v>
      </c>
      <c r="Z5658" s="3" t="s">
        <v>30</v>
      </c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  <c r="AY5658" s="3"/>
      <c r="AZ5658" s="3"/>
      <c r="BA5658" s="3"/>
      <c r="BB5658" s="3"/>
      <c r="BC5658" s="3"/>
      <c r="BD5658" s="3"/>
      <c r="BE5658" s="3"/>
      <c r="BF5658" s="3"/>
      <c r="BG5658" s="3"/>
      <c r="BH5658" s="3"/>
      <c r="BI5658" s="3"/>
      <c r="BJ5658" s="3"/>
    </row>
    <row r="5659" customFormat="false" ht="15.75" hidden="false" customHeight="false" outlineLevel="0" collapsed="false">
      <c r="A5659" s="3" t="n">
        <v>5658</v>
      </c>
      <c r="B5659" s="3" t="s">
        <v>16514</v>
      </c>
      <c r="C5659" s="3" t="s">
        <v>16515</v>
      </c>
      <c r="D5659" s="3" t="n">
        <v>1</v>
      </c>
      <c r="E5659" s="3" t="n">
        <v>18.1198775</v>
      </c>
      <c r="F5659" s="3" t="n">
        <v>1339</v>
      </c>
      <c r="G5659" s="3" t="n">
        <v>1339</v>
      </c>
      <c r="H5659" s="3" t="n">
        <v>28</v>
      </c>
      <c r="I5659" s="3" t="n">
        <v>28</v>
      </c>
      <c r="J5659" s="3" t="n">
        <v>1628</v>
      </c>
      <c r="K5659" s="3" t="n">
        <v>1628</v>
      </c>
      <c r="L5659" s="3" t="n">
        <v>159</v>
      </c>
      <c r="M5659" s="3" t="n">
        <v>159</v>
      </c>
      <c r="N5659" s="3" t="n">
        <v>-1</v>
      </c>
      <c r="O5659" s="3" t="n">
        <v>-1</v>
      </c>
      <c r="P5659" s="3" t="n">
        <v>7.5</v>
      </c>
      <c r="Q5659" s="3" t="n">
        <v>24.2</v>
      </c>
      <c r="R5659" s="3" t="s">
        <v>16516</v>
      </c>
      <c r="S5659" s="4" t="n">
        <v>45747.1501041667</v>
      </c>
      <c r="T5659" s="3" t="s">
        <v>246</v>
      </c>
      <c r="U5659" s="3" t="s">
        <v>246</v>
      </c>
      <c r="V5659" s="3" t="n">
        <v>0</v>
      </c>
      <c r="W5659" s="3" t="n">
        <v>0</v>
      </c>
      <c r="X5659" s="3" t="n">
        <v>0</v>
      </c>
      <c r="Y5659" s="3" t="s">
        <v>30</v>
      </c>
      <c r="Z5659" s="3" t="s">
        <v>30</v>
      </c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  <c r="AZ5659" s="3"/>
      <c r="BA5659" s="3"/>
      <c r="BB5659" s="3"/>
      <c r="BC5659" s="3"/>
      <c r="BD5659" s="3"/>
      <c r="BE5659" s="3"/>
      <c r="BF5659" s="3"/>
      <c r="BG5659" s="3"/>
      <c r="BH5659" s="3"/>
      <c r="BI5659" s="3"/>
      <c r="BJ5659" s="3"/>
    </row>
    <row r="5660" customFormat="false" ht="15.75" hidden="false" customHeight="false" outlineLevel="0" collapsed="false">
      <c r="A5660" s="3" t="n">
        <v>5659</v>
      </c>
      <c r="B5660" s="3" t="s">
        <v>16517</v>
      </c>
      <c r="C5660" s="3" t="s">
        <v>16518</v>
      </c>
      <c r="D5660" s="3" t="n">
        <v>1</v>
      </c>
      <c r="E5660" s="3" t="n">
        <v>16.1236286</v>
      </c>
      <c r="F5660" s="3" t="n">
        <v>1339</v>
      </c>
      <c r="G5660" s="3" t="n">
        <v>1339</v>
      </c>
      <c r="H5660" s="3" t="n">
        <v>28</v>
      </c>
      <c r="I5660" s="3" t="n">
        <v>28</v>
      </c>
      <c r="J5660" s="3" t="n">
        <v>1628</v>
      </c>
      <c r="K5660" s="3" t="n">
        <v>1628</v>
      </c>
      <c r="L5660" s="3" t="n">
        <v>159</v>
      </c>
      <c r="M5660" s="3" t="n">
        <v>159</v>
      </c>
      <c r="N5660" s="3" t="n">
        <v>-1</v>
      </c>
      <c r="O5660" s="3" t="n">
        <v>-1</v>
      </c>
      <c r="P5660" s="3" t="n">
        <v>7.6</v>
      </c>
      <c r="Q5660" s="3" t="n">
        <v>24.2</v>
      </c>
      <c r="R5660" s="3" t="s">
        <v>16519</v>
      </c>
      <c r="S5660" s="4" t="n">
        <v>45747.1504166667</v>
      </c>
      <c r="T5660" s="3" t="s">
        <v>246</v>
      </c>
      <c r="U5660" s="3" t="s">
        <v>246</v>
      </c>
      <c r="V5660" s="3" t="n">
        <v>0</v>
      </c>
      <c r="W5660" s="3" t="n">
        <v>0</v>
      </c>
      <c r="X5660" s="3" t="n">
        <v>0</v>
      </c>
      <c r="Y5660" s="3" t="s">
        <v>30</v>
      </c>
      <c r="Z5660" s="3" t="s">
        <v>30</v>
      </c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/>
      <c r="BB5660" s="3"/>
      <c r="BC5660" s="3"/>
      <c r="BD5660" s="3"/>
      <c r="BE5660" s="3"/>
      <c r="BF5660" s="3"/>
      <c r="BG5660" s="3"/>
      <c r="BH5660" s="3"/>
      <c r="BI5660" s="3"/>
      <c r="BJ5660" s="3"/>
    </row>
    <row r="5661" customFormat="false" ht="15.75" hidden="false" customHeight="false" outlineLevel="0" collapsed="false">
      <c r="A5661" s="3" t="n">
        <v>5660</v>
      </c>
      <c r="B5661" s="3" t="s">
        <v>16520</v>
      </c>
      <c r="C5661" s="3" t="s">
        <v>16521</v>
      </c>
      <c r="D5661" s="3" t="n">
        <v>1</v>
      </c>
      <c r="E5661" s="3" t="n">
        <v>19.6503194</v>
      </c>
      <c r="F5661" s="3" t="n">
        <v>1339</v>
      </c>
      <c r="G5661" s="3" t="n">
        <v>1339</v>
      </c>
      <c r="H5661" s="3" t="n">
        <v>28</v>
      </c>
      <c r="I5661" s="3" t="n">
        <v>28</v>
      </c>
      <c r="J5661" s="3" t="n">
        <v>1628</v>
      </c>
      <c r="K5661" s="3" t="n">
        <v>1628</v>
      </c>
      <c r="L5661" s="3" t="n">
        <v>159</v>
      </c>
      <c r="M5661" s="3" t="n">
        <v>159</v>
      </c>
      <c r="N5661" s="3" t="n">
        <v>-1</v>
      </c>
      <c r="O5661" s="3" t="n">
        <v>-1</v>
      </c>
      <c r="P5661" s="3" t="n">
        <v>7.7</v>
      </c>
      <c r="Q5661" s="3" t="n">
        <v>24.2</v>
      </c>
      <c r="R5661" s="3" t="s">
        <v>16522</v>
      </c>
      <c r="S5661" s="4" t="n">
        <v>45747.150787037</v>
      </c>
      <c r="T5661" s="3" t="s">
        <v>246</v>
      </c>
      <c r="U5661" s="3" t="s">
        <v>246</v>
      </c>
      <c r="V5661" s="3" t="n">
        <v>0</v>
      </c>
      <c r="W5661" s="3" t="n">
        <v>0</v>
      </c>
      <c r="X5661" s="3" t="n">
        <v>0</v>
      </c>
      <c r="Y5661" s="3" t="s">
        <v>30</v>
      </c>
      <c r="Z5661" s="3" t="s">
        <v>30</v>
      </c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/>
      <c r="BB5661" s="3"/>
      <c r="BC5661" s="3"/>
      <c r="BD5661" s="3"/>
      <c r="BE5661" s="3"/>
      <c r="BF5661" s="3"/>
      <c r="BG5661" s="3"/>
      <c r="BH5661" s="3"/>
      <c r="BI5661" s="3"/>
      <c r="BJ5661" s="3"/>
    </row>
    <row r="5662" customFormat="false" ht="15.75" hidden="false" customHeight="false" outlineLevel="0" collapsed="false">
      <c r="A5662" s="3" t="n">
        <v>5661</v>
      </c>
      <c r="B5662" s="3" t="s">
        <v>16523</v>
      </c>
      <c r="C5662" s="3" t="s">
        <v>16524</v>
      </c>
      <c r="D5662" s="3" t="n">
        <v>1</v>
      </c>
      <c r="E5662" s="3" t="n">
        <v>20.602426</v>
      </c>
      <c r="F5662" s="3" t="n">
        <v>1339</v>
      </c>
      <c r="G5662" s="3" t="n">
        <v>1339</v>
      </c>
      <c r="H5662" s="3" t="n">
        <v>28</v>
      </c>
      <c r="I5662" s="3" t="n">
        <v>28</v>
      </c>
      <c r="J5662" s="3" t="n">
        <v>1628</v>
      </c>
      <c r="K5662" s="3" t="n">
        <v>1628</v>
      </c>
      <c r="L5662" s="3" t="n">
        <v>159</v>
      </c>
      <c r="M5662" s="3" t="n">
        <v>159</v>
      </c>
      <c r="N5662" s="3" t="n">
        <v>-1</v>
      </c>
      <c r="O5662" s="3" t="n">
        <v>-1</v>
      </c>
      <c r="P5662" s="3" t="n">
        <v>7.8</v>
      </c>
      <c r="Q5662" s="3" t="n">
        <v>24.2</v>
      </c>
      <c r="R5662" s="3" t="s">
        <v>16525</v>
      </c>
      <c r="S5662" s="4" t="n">
        <v>45747.1511805556</v>
      </c>
      <c r="T5662" s="3" t="s">
        <v>246</v>
      </c>
      <c r="U5662" s="3" t="s">
        <v>246</v>
      </c>
      <c r="V5662" s="3" t="n">
        <v>0</v>
      </c>
      <c r="W5662" s="3" t="n">
        <v>0</v>
      </c>
      <c r="X5662" s="3" t="n">
        <v>0</v>
      </c>
      <c r="Y5662" s="3" t="s">
        <v>30</v>
      </c>
      <c r="Z5662" s="3" t="s">
        <v>30</v>
      </c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  <c r="AZ5662" s="3"/>
      <c r="BA5662" s="3"/>
      <c r="BB5662" s="3"/>
      <c r="BC5662" s="3"/>
      <c r="BD5662" s="3"/>
      <c r="BE5662" s="3"/>
      <c r="BF5662" s="3"/>
      <c r="BG5662" s="3"/>
      <c r="BH5662" s="3"/>
      <c r="BI5662" s="3"/>
      <c r="BJ5662" s="3"/>
    </row>
    <row r="5663" customFormat="false" ht="15.75" hidden="false" customHeight="false" outlineLevel="0" collapsed="false">
      <c r="A5663" s="3" t="n">
        <v>5662</v>
      </c>
      <c r="B5663" s="3" t="s">
        <v>16526</v>
      </c>
      <c r="C5663" s="3" t="s">
        <v>16527</v>
      </c>
      <c r="D5663" s="3" t="n">
        <v>1</v>
      </c>
      <c r="E5663" s="3" t="n">
        <v>16.9105524</v>
      </c>
      <c r="F5663" s="3" t="n">
        <v>1339</v>
      </c>
      <c r="G5663" s="3" t="n">
        <v>1339</v>
      </c>
      <c r="H5663" s="3" t="n">
        <v>28</v>
      </c>
      <c r="I5663" s="3" t="n">
        <v>28</v>
      </c>
      <c r="J5663" s="3" t="n">
        <v>1628</v>
      </c>
      <c r="K5663" s="3" t="n">
        <v>1628</v>
      </c>
      <c r="L5663" s="3" t="n">
        <v>159</v>
      </c>
      <c r="M5663" s="3" t="n">
        <v>159</v>
      </c>
      <c r="N5663" s="3" t="n">
        <v>-1</v>
      </c>
      <c r="O5663" s="3" t="n">
        <v>-1</v>
      </c>
      <c r="P5663" s="3" t="n">
        <v>7.9</v>
      </c>
      <c r="Q5663" s="3" t="n">
        <v>24.2</v>
      </c>
      <c r="R5663" s="3" t="s">
        <v>16528</v>
      </c>
      <c r="S5663" s="4" t="n">
        <v>45747.1515162037</v>
      </c>
      <c r="T5663" s="3" t="s">
        <v>246</v>
      </c>
      <c r="U5663" s="3" t="s">
        <v>246</v>
      </c>
      <c r="V5663" s="3" t="n">
        <v>0</v>
      </c>
      <c r="W5663" s="3" t="n">
        <v>0</v>
      </c>
      <c r="X5663" s="3" t="n">
        <v>0</v>
      </c>
      <c r="Y5663" s="3" t="s">
        <v>30</v>
      </c>
      <c r="Z5663" s="3" t="s">
        <v>30</v>
      </c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  <c r="AY5663" s="3"/>
      <c r="AZ5663" s="3"/>
      <c r="BA5663" s="3"/>
      <c r="BB5663" s="3"/>
      <c r="BC5663" s="3"/>
      <c r="BD5663" s="3"/>
      <c r="BE5663" s="3"/>
      <c r="BF5663" s="3"/>
      <c r="BG5663" s="3"/>
      <c r="BH5663" s="3"/>
      <c r="BI5663" s="3"/>
      <c r="BJ5663" s="3"/>
    </row>
    <row r="5664" customFormat="false" ht="15.75" hidden="false" customHeight="false" outlineLevel="0" collapsed="false">
      <c r="A5664" s="3" t="n">
        <v>5663</v>
      </c>
      <c r="B5664" s="3" t="s">
        <v>16529</v>
      </c>
      <c r="C5664" s="3" t="s">
        <v>16530</v>
      </c>
      <c r="D5664" s="3" t="n">
        <v>1</v>
      </c>
      <c r="E5664" s="3" t="n">
        <v>17.5396658</v>
      </c>
      <c r="F5664" s="3" t="n">
        <v>1339</v>
      </c>
      <c r="G5664" s="3" t="n">
        <v>1339</v>
      </c>
      <c r="H5664" s="3" t="n">
        <v>28</v>
      </c>
      <c r="I5664" s="3" t="n">
        <v>28</v>
      </c>
      <c r="J5664" s="3" t="n">
        <v>1628</v>
      </c>
      <c r="K5664" s="3" t="n">
        <v>1628</v>
      </c>
      <c r="L5664" s="3" t="n">
        <v>159</v>
      </c>
      <c r="M5664" s="3" t="n">
        <v>159</v>
      </c>
      <c r="N5664" s="3" t="n">
        <v>-1</v>
      </c>
      <c r="O5664" s="3" t="n">
        <v>-1</v>
      </c>
      <c r="P5664" s="3" t="n">
        <v>7.9</v>
      </c>
      <c r="Q5664" s="3" t="n">
        <v>24.2</v>
      </c>
      <c r="R5664" s="3" t="s">
        <v>16531</v>
      </c>
      <c r="S5664" s="4" t="n">
        <v>45747.1518518519</v>
      </c>
      <c r="T5664" s="3" t="s">
        <v>246</v>
      </c>
      <c r="U5664" s="3" t="s">
        <v>246</v>
      </c>
      <c r="V5664" s="3" t="n">
        <v>0</v>
      </c>
      <c r="W5664" s="3" t="n">
        <v>0</v>
      </c>
      <c r="X5664" s="3" t="n">
        <v>0</v>
      </c>
      <c r="Y5664" s="3" t="s">
        <v>30</v>
      </c>
      <c r="Z5664" s="3" t="s">
        <v>30</v>
      </c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3"/>
      <c r="BB5664" s="3"/>
      <c r="BC5664" s="3"/>
      <c r="BD5664" s="3"/>
      <c r="BE5664" s="3"/>
      <c r="BF5664" s="3"/>
      <c r="BG5664" s="3"/>
      <c r="BH5664" s="3"/>
      <c r="BI5664" s="3"/>
      <c r="BJ5664" s="3"/>
    </row>
    <row r="5665" customFormat="false" ht="15.75" hidden="false" customHeight="false" outlineLevel="0" collapsed="false">
      <c r="A5665" s="3" t="n">
        <v>5664</v>
      </c>
      <c r="B5665" s="3" t="s">
        <v>16532</v>
      </c>
      <c r="C5665" s="3" t="s">
        <v>16533</v>
      </c>
      <c r="D5665" s="3" t="n">
        <v>1</v>
      </c>
      <c r="E5665" s="3" t="n">
        <v>17.6604141</v>
      </c>
      <c r="F5665" s="3" t="n">
        <v>1339</v>
      </c>
      <c r="G5665" s="3" t="n">
        <v>1339</v>
      </c>
      <c r="H5665" s="3" t="n">
        <v>28</v>
      </c>
      <c r="I5665" s="3" t="n">
        <v>28</v>
      </c>
      <c r="J5665" s="3" t="n">
        <v>1628</v>
      </c>
      <c r="K5665" s="3" t="n">
        <v>1628</v>
      </c>
      <c r="L5665" s="3" t="n">
        <v>159</v>
      </c>
      <c r="M5665" s="3" t="n">
        <v>159</v>
      </c>
      <c r="N5665" s="3" t="n">
        <v>-1</v>
      </c>
      <c r="O5665" s="3" t="n">
        <v>-1</v>
      </c>
      <c r="P5665" s="3" t="n">
        <v>8</v>
      </c>
      <c r="Q5665" s="3" t="n">
        <v>24.2</v>
      </c>
      <c r="R5665" s="3" t="s">
        <v>16534</v>
      </c>
      <c r="S5665" s="4" t="n">
        <v>45747.1521990741</v>
      </c>
      <c r="T5665" s="3" t="s">
        <v>246</v>
      </c>
      <c r="U5665" s="3" t="s">
        <v>246</v>
      </c>
      <c r="V5665" s="3" t="n">
        <v>0</v>
      </c>
      <c r="W5665" s="3" t="n">
        <v>0</v>
      </c>
      <c r="X5665" s="3" t="n">
        <v>0</v>
      </c>
      <c r="Y5665" s="3" t="s">
        <v>30</v>
      </c>
      <c r="Z5665" s="3" t="s">
        <v>30</v>
      </c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  <c r="AZ5665" s="3"/>
      <c r="BA5665" s="3"/>
      <c r="BB5665" s="3"/>
      <c r="BC5665" s="3"/>
      <c r="BD5665" s="3"/>
      <c r="BE5665" s="3"/>
      <c r="BF5665" s="3"/>
      <c r="BG5665" s="3"/>
      <c r="BH5665" s="3"/>
      <c r="BI5665" s="3"/>
      <c r="BJ5665" s="3"/>
    </row>
    <row r="5666" customFormat="false" ht="15.75" hidden="false" customHeight="false" outlineLevel="0" collapsed="false">
      <c r="A5666" s="3" t="n">
        <v>5665</v>
      </c>
      <c r="B5666" s="3" t="s">
        <v>16535</v>
      </c>
      <c r="C5666" s="3" t="s">
        <v>16536</v>
      </c>
      <c r="D5666" s="3" t="n">
        <v>1</v>
      </c>
      <c r="E5666" s="3" t="n">
        <v>17.2265176</v>
      </c>
      <c r="F5666" s="3" t="n">
        <v>1339</v>
      </c>
      <c r="G5666" s="3" t="n">
        <v>1339</v>
      </c>
      <c r="H5666" s="3" t="n">
        <v>28</v>
      </c>
      <c r="I5666" s="3" t="n">
        <v>28</v>
      </c>
      <c r="J5666" s="3" t="n">
        <v>1628</v>
      </c>
      <c r="K5666" s="3" t="n">
        <v>1628</v>
      </c>
      <c r="L5666" s="3" t="n">
        <v>159</v>
      </c>
      <c r="M5666" s="3" t="n">
        <v>159</v>
      </c>
      <c r="N5666" s="3" t="n">
        <v>-1</v>
      </c>
      <c r="O5666" s="3" t="n">
        <v>-1</v>
      </c>
      <c r="P5666" s="3" t="n">
        <v>8.1</v>
      </c>
      <c r="Q5666" s="3" t="n">
        <v>24.2</v>
      </c>
      <c r="R5666" s="3" t="s">
        <v>16537</v>
      </c>
      <c r="S5666" s="4" t="n">
        <v>45747.1525347222</v>
      </c>
      <c r="T5666" s="3" t="s">
        <v>246</v>
      </c>
      <c r="U5666" s="3" t="s">
        <v>246</v>
      </c>
      <c r="V5666" s="3" t="n">
        <v>0</v>
      </c>
      <c r="W5666" s="3" t="n">
        <v>0</v>
      </c>
      <c r="X5666" s="3" t="n">
        <v>0</v>
      </c>
      <c r="Y5666" s="3" t="s">
        <v>30</v>
      </c>
      <c r="Z5666" s="3" t="s">
        <v>30</v>
      </c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  <c r="AY5666" s="3"/>
      <c r="AZ5666" s="3"/>
      <c r="BA5666" s="3"/>
      <c r="BB5666" s="3"/>
      <c r="BC5666" s="3"/>
      <c r="BD5666" s="3"/>
      <c r="BE5666" s="3"/>
      <c r="BF5666" s="3"/>
      <c r="BG5666" s="3"/>
      <c r="BH5666" s="3"/>
      <c r="BI5666" s="3"/>
      <c r="BJ5666" s="3"/>
    </row>
    <row r="5667" customFormat="false" ht="15.75" hidden="false" customHeight="false" outlineLevel="0" collapsed="false">
      <c r="A5667" s="3" t="n">
        <v>5666</v>
      </c>
      <c r="B5667" s="3" t="s">
        <v>16538</v>
      </c>
      <c r="C5667" s="3" t="s">
        <v>16539</v>
      </c>
      <c r="D5667" s="3" t="n">
        <v>1</v>
      </c>
      <c r="E5667" s="3" t="n">
        <v>16.7058123</v>
      </c>
      <c r="F5667" s="3" t="n">
        <v>1339</v>
      </c>
      <c r="G5667" s="3" t="n">
        <v>1339</v>
      </c>
      <c r="H5667" s="3" t="n">
        <v>28</v>
      </c>
      <c r="I5667" s="3" t="n">
        <v>28</v>
      </c>
      <c r="J5667" s="3" t="n">
        <v>1628</v>
      </c>
      <c r="K5667" s="3" t="n">
        <v>1628</v>
      </c>
      <c r="L5667" s="3" t="n">
        <v>159</v>
      </c>
      <c r="M5667" s="3" t="n">
        <v>159</v>
      </c>
      <c r="N5667" s="3" t="n">
        <v>-1</v>
      </c>
      <c r="O5667" s="3" t="n">
        <v>-1</v>
      </c>
      <c r="P5667" s="3" t="n">
        <v>8.2</v>
      </c>
      <c r="Q5667" s="3" t="n">
        <v>24.2</v>
      </c>
      <c r="R5667" s="3" t="s">
        <v>16540</v>
      </c>
      <c r="S5667" s="4" t="n">
        <v>45747.1528587963</v>
      </c>
      <c r="T5667" s="3" t="s">
        <v>246</v>
      </c>
      <c r="U5667" s="3" t="s">
        <v>246</v>
      </c>
      <c r="V5667" s="3" t="n">
        <v>0</v>
      </c>
      <c r="W5667" s="3" t="n">
        <v>0</v>
      </c>
      <c r="X5667" s="3" t="n">
        <v>0</v>
      </c>
      <c r="Y5667" s="3" t="s">
        <v>30</v>
      </c>
      <c r="Z5667" s="3" t="s">
        <v>30</v>
      </c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  <c r="AZ5667" s="3"/>
      <c r="BA5667" s="3"/>
      <c r="BB5667" s="3"/>
      <c r="BC5667" s="3"/>
      <c r="BD5667" s="3"/>
      <c r="BE5667" s="3"/>
      <c r="BF5667" s="3"/>
      <c r="BG5667" s="3"/>
      <c r="BH5667" s="3"/>
      <c r="BI5667" s="3"/>
      <c r="BJ5667" s="3"/>
    </row>
    <row r="5668" customFormat="false" ht="15.75" hidden="false" customHeight="false" outlineLevel="0" collapsed="false">
      <c r="A5668" s="3" t="n">
        <v>5667</v>
      </c>
      <c r="B5668" s="3" t="s">
        <v>16541</v>
      </c>
      <c r="C5668" s="3" t="s">
        <v>16542</v>
      </c>
      <c r="D5668" s="3" t="n">
        <v>1</v>
      </c>
      <c r="E5668" s="3" t="n">
        <v>16.5653493</v>
      </c>
      <c r="F5668" s="3" t="n">
        <v>1339</v>
      </c>
      <c r="G5668" s="3" t="n">
        <v>1339</v>
      </c>
      <c r="H5668" s="3" t="n">
        <v>28</v>
      </c>
      <c r="I5668" s="3" t="n">
        <v>28</v>
      </c>
      <c r="J5668" s="3" t="n">
        <v>1628</v>
      </c>
      <c r="K5668" s="3" t="n">
        <v>1628</v>
      </c>
      <c r="L5668" s="3" t="n">
        <v>159</v>
      </c>
      <c r="M5668" s="3" t="n">
        <v>159</v>
      </c>
      <c r="N5668" s="3" t="n">
        <v>-1</v>
      </c>
      <c r="O5668" s="3" t="n">
        <v>-1</v>
      </c>
      <c r="P5668" s="3" t="n">
        <v>8.3</v>
      </c>
      <c r="Q5668" s="3" t="n">
        <v>24.2</v>
      </c>
      <c r="R5668" s="3" t="s">
        <v>16543</v>
      </c>
      <c r="S5668" s="4" t="n">
        <v>45747.1531828704</v>
      </c>
      <c r="T5668" s="3" t="s">
        <v>246</v>
      </c>
      <c r="U5668" s="3" t="s">
        <v>246</v>
      </c>
      <c r="V5668" s="3" t="n">
        <v>0</v>
      </c>
      <c r="W5668" s="3" t="n">
        <v>0</v>
      </c>
      <c r="X5668" s="3" t="n">
        <v>0</v>
      </c>
      <c r="Y5668" s="3" t="s">
        <v>30</v>
      </c>
      <c r="Z5668" s="3" t="s">
        <v>30</v>
      </c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  <c r="AZ5668" s="3"/>
      <c r="BA5668" s="3"/>
      <c r="BB5668" s="3"/>
      <c r="BC5668" s="3"/>
      <c r="BD5668" s="3"/>
      <c r="BE5668" s="3"/>
      <c r="BF5668" s="3"/>
      <c r="BG5668" s="3"/>
      <c r="BH5668" s="3"/>
      <c r="BI5668" s="3"/>
      <c r="BJ5668" s="3"/>
    </row>
    <row r="5669" customFormat="false" ht="15.75" hidden="false" customHeight="false" outlineLevel="0" collapsed="false">
      <c r="A5669" s="3" t="n">
        <v>5668</v>
      </c>
      <c r="B5669" s="3" t="s">
        <v>16544</v>
      </c>
      <c r="C5669" s="3" t="s">
        <v>16545</v>
      </c>
      <c r="D5669" s="3" t="n">
        <v>1</v>
      </c>
      <c r="E5669" s="3" t="n">
        <v>15.579613</v>
      </c>
      <c r="F5669" s="3" t="n">
        <v>1339</v>
      </c>
      <c r="G5669" s="3" t="n">
        <v>1339</v>
      </c>
      <c r="H5669" s="3" t="n">
        <v>28</v>
      </c>
      <c r="I5669" s="3" t="n">
        <v>28</v>
      </c>
      <c r="J5669" s="3" t="n">
        <v>1628</v>
      </c>
      <c r="K5669" s="3" t="n">
        <v>1628</v>
      </c>
      <c r="L5669" s="3" t="n">
        <v>159</v>
      </c>
      <c r="M5669" s="3" t="n">
        <v>159</v>
      </c>
      <c r="N5669" s="3" t="n">
        <v>-1</v>
      </c>
      <c r="O5669" s="3" t="n">
        <v>-1</v>
      </c>
      <c r="P5669" s="3" t="n">
        <v>8.4</v>
      </c>
      <c r="Q5669" s="3" t="n">
        <v>24.2</v>
      </c>
      <c r="R5669" s="3" t="s">
        <v>16546</v>
      </c>
      <c r="S5669" s="4" t="n">
        <v>45747.1534953704</v>
      </c>
      <c r="T5669" s="3" t="s">
        <v>246</v>
      </c>
      <c r="U5669" s="3" t="s">
        <v>246</v>
      </c>
      <c r="V5669" s="3" t="n">
        <v>0</v>
      </c>
      <c r="W5669" s="3" t="n">
        <v>0</v>
      </c>
      <c r="X5669" s="3" t="n">
        <v>0</v>
      </c>
      <c r="Y5669" s="3" t="s">
        <v>30</v>
      </c>
      <c r="Z5669" s="3" t="s">
        <v>30</v>
      </c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  <c r="AY5669" s="3"/>
      <c r="AZ5669" s="3"/>
      <c r="BA5669" s="3"/>
      <c r="BB5669" s="3"/>
      <c r="BC5669" s="3"/>
      <c r="BD5669" s="3"/>
      <c r="BE5669" s="3"/>
      <c r="BF5669" s="3"/>
      <c r="BG5669" s="3"/>
      <c r="BH5669" s="3"/>
      <c r="BI5669" s="3"/>
      <c r="BJ5669" s="3"/>
    </row>
    <row r="5670" customFormat="false" ht="15.75" hidden="false" customHeight="false" outlineLevel="0" collapsed="false">
      <c r="A5670" s="3" t="n">
        <v>5669</v>
      </c>
      <c r="B5670" s="3" t="s">
        <v>16547</v>
      </c>
      <c r="C5670" s="3" t="s">
        <v>16548</v>
      </c>
      <c r="D5670" s="3" t="n">
        <v>1</v>
      </c>
      <c r="E5670" s="3" t="n">
        <v>13.3437096</v>
      </c>
      <c r="F5670" s="3" t="n">
        <v>1339</v>
      </c>
      <c r="G5670" s="3" t="n">
        <v>1339</v>
      </c>
      <c r="H5670" s="3" t="n">
        <v>28</v>
      </c>
      <c r="I5670" s="3" t="n">
        <v>28</v>
      </c>
      <c r="J5670" s="3" t="n">
        <v>1628</v>
      </c>
      <c r="K5670" s="3" t="n">
        <v>1628</v>
      </c>
      <c r="L5670" s="3" t="n">
        <v>159</v>
      </c>
      <c r="M5670" s="3" t="n">
        <v>159</v>
      </c>
      <c r="N5670" s="3" t="n">
        <v>-1</v>
      </c>
      <c r="O5670" s="3" t="n">
        <v>-1</v>
      </c>
      <c r="P5670" s="3" t="n">
        <v>8.5</v>
      </c>
      <c r="Q5670" s="3" t="n">
        <v>24.2</v>
      </c>
      <c r="R5670" s="3" t="s">
        <v>16549</v>
      </c>
      <c r="S5670" s="4" t="n">
        <v>45747.15375</v>
      </c>
      <c r="T5670" s="3" t="s">
        <v>246</v>
      </c>
      <c r="U5670" s="3" t="s">
        <v>246</v>
      </c>
      <c r="V5670" s="3" t="n">
        <v>0</v>
      </c>
      <c r="W5670" s="3" t="n">
        <v>0</v>
      </c>
      <c r="X5670" s="3" t="n">
        <v>0</v>
      </c>
      <c r="Y5670" s="3" t="s">
        <v>30</v>
      </c>
      <c r="Z5670" s="3" t="s">
        <v>30</v>
      </c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  <c r="AZ5670" s="3"/>
      <c r="BA5670" s="3"/>
      <c r="BB5670" s="3"/>
      <c r="BC5670" s="3"/>
      <c r="BD5670" s="3"/>
      <c r="BE5670" s="3"/>
      <c r="BF5670" s="3"/>
      <c r="BG5670" s="3"/>
      <c r="BH5670" s="3"/>
      <c r="BI5670" s="3"/>
      <c r="BJ5670" s="3"/>
    </row>
    <row r="5671" customFormat="false" ht="15.75" hidden="false" customHeight="false" outlineLevel="0" collapsed="false">
      <c r="A5671" s="3" t="n">
        <v>5670</v>
      </c>
      <c r="B5671" s="3" t="s">
        <v>16550</v>
      </c>
      <c r="C5671" s="3" t="s">
        <v>16551</v>
      </c>
      <c r="D5671" s="3" t="n">
        <v>1</v>
      </c>
      <c r="E5671" s="3" t="n">
        <v>13.8309775</v>
      </c>
      <c r="F5671" s="3" t="n">
        <v>1339</v>
      </c>
      <c r="G5671" s="3" t="n">
        <v>1339</v>
      </c>
      <c r="H5671" s="3" t="n">
        <v>28</v>
      </c>
      <c r="I5671" s="3" t="n">
        <v>28</v>
      </c>
      <c r="J5671" s="3" t="n">
        <v>1628</v>
      </c>
      <c r="K5671" s="3" t="n">
        <v>1628</v>
      </c>
      <c r="L5671" s="3" t="n">
        <v>159</v>
      </c>
      <c r="M5671" s="3" t="n">
        <v>159</v>
      </c>
      <c r="N5671" s="3" t="n">
        <v>-1</v>
      </c>
      <c r="O5671" s="3" t="n">
        <v>-1</v>
      </c>
      <c r="P5671" s="3" t="n">
        <v>8.6</v>
      </c>
      <c r="Q5671" s="3" t="n">
        <v>24.2</v>
      </c>
      <c r="R5671" s="3" t="s">
        <v>16552</v>
      </c>
      <c r="S5671" s="4" t="n">
        <v>45747.1540277778</v>
      </c>
      <c r="T5671" s="3" t="s">
        <v>246</v>
      </c>
      <c r="U5671" s="3" t="s">
        <v>246</v>
      </c>
      <c r="V5671" s="3" t="n">
        <v>0</v>
      </c>
      <c r="W5671" s="3" t="n">
        <v>0</v>
      </c>
      <c r="X5671" s="3" t="n">
        <v>0</v>
      </c>
      <c r="Y5671" s="3" t="s">
        <v>30</v>
      </c>
      <c r="Z5671" s="3" t="s">
        <v>30</v>
      </c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  <c r="AZ5671" s="3"/>
      <c r="BA5671" s="3"/>
      <c r="BB5671" s="3"/>
      <c r="BC5671" s="3"/>
      <c r="BD5671" s="3"/>
      <c r="BE5671" s="3"/>
      <c r="BF5671" s="3"/>
      <c r="BG5671" s="3"/>
      <c r="BH5671" s="3"/>
      <c r="BI5671" s="3"/>
      <c r="BJ5671" s="3"/>
    </row>
    <row r="5672" customFormat="false" ht="15.75" hidden="false" customHeight="false" outlineLevel="0" collapsed="false">
      <c r="A5672" s="3" t="n">
        <v>5671</v>
      </c>
      <c r="B5672" s="3" t="s">
        <v>16553</v>
      </c>
      <c r="C5672" s="3" t="s">
        <v>16554</v>
      </c>
      <c r="D5672" s="3" t="n">
        <v>1</v>
      </c>
      <c r="E5672" s="3" t="n">
        <v>18.0506682</v>
      </c>
      <c r="F5672" s="3" t="n">
        <v>125</v>
      </c>
      <c r="G5672" s="3" t="n">
        <v>125</v>
      </c>
      <c r="H5672" s="3" t="n">
        <v>14</v>
      </c>
      <c r="I5672" s="3" t="n">
        <v>14</v>
      </c>
      <c r="J5672" s="3" t="n">
        <v>167</v>
      </c>
      <c r="K5672" s="3" t="n">
        <v>167</v>
      </c>
      <c r="L5672" s="3" t="n">
        <v>10</v>
      </c>
      <c r="M5672" s="3" t="n">
        <v>10</v>
      </c>
      <c r="N5672" s="3" t="n">
        <v>-1</v>
      </c>
      <c r="O5672" s="3" t="n">
        <v>-1</v>
      </c>
      <c r="P5672" s="3" t="n">
        <v>7.5</v>
      </c>
      <c r="Q5672" s="3" t="n">
        <v>24.2</v>
      </c>
      <c r="R5672" s="3" t="s">
        <v>16555</v>
      </c>
      <c r="S5672" s="4" t="n">
        <v>45747.1545833333</v>
      </c>
      <c r="T5672" s="3" t="s">
        <v>232</v>
      </c>
      <c r="U5672" s="3" t="s">
        <v>232</v>
      </c>
      <c r="V5672" s="3" t="n">
        <v>0</v>
      </c>
      <c r="W5672" s="3" t="n">
        <v>0</v>
      </c>
      <c r="X5672" s="3" t="n">
        <v>0</v>
      </c>
      <c r="Y5672" s="3" t="s">
        <v>30</v>
      </c>
      <c r="Z5672" s="3" t="s">
        <v>30</v>
      </c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  <c r="AZ5672" s="3"/>
      <c r="BA5672" s="3"/>
      <c r="BB5672" s="3"/>
      <c r="BC5672" s="3"/>
      <c r="BD5672" s="3"/>
      <c r="BE5672" s="3"/>
      <c r="BF5672" s="3"/>
      <c r="BG5672" s="3"/>
      <c r="BH5672" s="3"/>
      <c r="BI5672" s="3"/>
      <c r="BJ5672" s="3"/>
    </row>
    <row r="5673" customFormat="false" ht="15.75" hidden="false" customHeight="false" outlineLevel="0" collapsed="false">
      <c r="A5673" s="3" t="n">
        <v>5672</v>
      </c>
      <c r="B5673" s="3" t="s">
        <v>16556</v>
      </c>
      <c r="C5673" s="3" t="s">
        <v>16557</v>
      </c>
      <c r="D5673" s="3" t="n">
        <v>1</v>
      </c>
      <c r="E5673" s="3" t="n">
        <v>4.7969162</v>
      </c>
      <c r="F5673" s="3" t="n">
        <v>11</v>
      </c>
      <c r="G5673" s="3" t="n">
        <v>11</v>
      </c>
      <c r="H5673" s="3" t="n">
        <v>9</v>
      </c>
      <c r="I5673" s="3" t="n">
        <v>9</v>
      </c>
      <c r="J5673" s="3" t="n">
        <v>11</v>
      </c>
      <c r="K5673" s="3" t="n">
        <v>11</v>
      </c>
      <c r="L5673" s="3" t="n">
        <v>1</v>
      </c>
      <c r="M5673" s="3" t="n">
        <v>1</v>
      </c>
      <c r="N5673" s="3" t="n">
        <v>-1</v>
      </c>
      <c r="O5673" s="3" t="n">
        <v>-1</v>
      </c>
      <c r="P5673" s="3" t="n">
        <v>7.5</v>
      </c>
      <c r="Q5673" s="3" t="n">
        <v>24.2</v>
      </c>
      <c r="R5673" s="3" t="s">
        <v>16558</v>
      </c>
      <c r="S5673" s="4" t="n">
        <v>45747.1548148148</v>
      </c>
      <c r="T5673" s="3" t="s">
        <v>232</v>
      </c>
      <c r="U5673" s="3" t="s">
        <v>232</v>
      </c>
      <c r="V5673" s="3" t="n">
        <v>0</v>
      </c>
      <c r="W5673" s="3" t="n">
        <v>0</v>
      </c>
      <c r="X5673" s="3" t="n">
        <v>0</v>
      </c>
      <c r="Y5673" s="3" t="s">
        <v>30</v>
      </c>
      <c r="Z5673" s="3" t="s">
        <v>30</v>
      </c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  <c r="BA5673" s="3"/>
      <c r="BB5673" s="3"/>
      <c r="BC5673" s="3"/>
      <c r="BD5673" s="3"/>
      <c r="BE5673" s="3"/>
      <c r="BF5673" s="3"/>
      <c r="BG5673" s="3"/>
      <c r="BH5673" s="3"/>
      <c r="BI5673" s="3"/>
      <c r="BJ5673" s="3"/>
    </row>
    <row r="5674" customFormat="false" ht="15.75" hidden="false" customHeight="false" outlineLevel="0" collapsed="false">
      <c r="A5674" s="3" t="n">
        <v>5673</v>
      </c>
      <c r="B5674" s="3" t="s">
        <v>16559</v>
      </c>
      <c r="C5674" s="3" t="s">
        <v>16560</v>
      </c>
      <c r="D5674" s="3" t="n">
        <v>1</v>
      </c>
      <c r="E5674" s="3" t="n">
        <v>15.9786717</v>
      </c>
      <c r="F5674" s="3" t="n">
        <v>125</v>
      </c>
      <c r="G5674" s="3" t="n">
        <v>125</v>
      </c>
      <c r="H5674" s="3" t="n">
        <v>14</v>
      </c>
      <c r="I5674" s="3" t="n">
        <v>14</v>
      </c>
      <c r="J5674" s="3" t="n">
        <v>167</v>
      </c>
      <c r="K5674" s="3" t="n">
        <v>167</v>
      </c>
      <c r="L5674" s="3" t="n">
        <v>10</v>
      </c>
      <c r="M5674" s="3" t="n">
        <v>10</v>
      </c>
      <c r="N5674" s="3" t="n">
        <v>-1</v>
      </c>
      <c r="O5674" s="3" t="n">
        <v>-1</v>
      </c>
      <c r="P5674" s="3" t="n">
        <v>7.5</v>
      </c>
      <c r="Q5674" s="3" t="n">
        <v>24.2</v>
      </c>
      <c r="R5674" s="3" t="s">
        <v>16561</v>
      </c>
      <c r="S5674" s="4" t="n">
        <v>45747.1553819444</v>
      </c>
      <c r="T5674" s="3" t="s">
        <v>232</v>
      </c>
      <c r="U5674" s="3" t="s">
        <v>232</v>
      </c>
      <c r="V5674" s="3" t="n">
        <v>0</v>
      </c>
      <c r="W5674" s="3" t="n">
        <v>0</v>
      </c>
      <c r="X5674" s="3" t="n">
        <v>0</v>
      </c>
      <c r="Y5674" s="3" t="s">
        <v>30</v>
      </c>
      <c r="Z5674" s="3" t="s">
        <v>30</v>
      </c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3"/>
      <c r="BB5674" s="3"/>
      <c r="BC5674" s="3"/>
      <c r="BD5674" s="3"/>
      <c r="BE5674" s="3"/>
      <c r="BF5674" s="3"/>
      <c r="BG5674" s="3"/>
      <c r="BH5674" s="3"/>
      <c r="BI5674" s="3"/>
      <c r="BJ5674" s="3"/>
    </row>
    <row r="5675" customFormat="false" ht="15.75" hidden="false" customHeight="false" outlineLevel="0" collapsed="false">
      <c r="A5675" s="3" t="n">
        <v>5674</v>
      </c>
      <c r="B5675" s="3" t="s">
        <v>16562</v>
      </c>
      <c r="C5675" s="3" t="s">
        <v>16563</v>
      </c>
      <c r="D5675" s="3" t="n">
        <v>1</v>
      </c>
      <c r="E5675" s="3" t="n">
        <v>0.0541739</v>
      </c>
      <c r="F5675" s="3" t="n">
        <v>2</v>
      </c>
      <c r="G5675" s="3" t="n">
        <v>2</v>
      </c>
      <c r="H5675" s="3" t="n">
        <v>9</v>
      </c>
      <c r="I5675" s="3" t="n">
        <v>9</v>
      </c>
      <c r="J5675" s="3" t="n">
        <v>0</v>
      </c>
      <c r="K5675" s="3" t="n">
        <v>0</v>
      </c>
      <c r="L5675" s="3" t="n">
        <v>0</v>
      </c>
      <c r="M5675" s="3" t="n">
        <v>0</v>
      </c>
      <c r="N5675" s="3" t="n">
        <v>-1</v>
      </c>
      <c r="O5675" s="3" t="n">
        <v>-1</v>
      </c>
      <c r="P5675" s="3" t="n">
        <v>7.9</v>
      </c>
      <c r="Q5675" s="3" t="n">
        <v>24.2</v>
      </c>
      <c r="R5675" s="3" t="s">
        <v>16564</v>
      </c>
      <c r="S5675" s="4" t="n">
        <v>45747.1554513889</v>
      </c>
      <c r="T5675" s="3" t="s">
        <v>65</v>
      </c>
      <c r="U5675" s="3" t="s">
        <v>65</v>
      </c>
      <c r="V5675" s="3" t="n">
        <v>0</v>
      </c>
      <c r="W5675" s="3" t="n">
        <v>0</v>
      </c>
      <c r="X5675" s="3" t="n">
        <v>0</v>
      </c>
      <c r="Y5675" s="3" t="s">
        <v>30</v>
      </c>
      <c r="Z5675" s="3" t="s">
        <v>30</v>
      </c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  <c r="AY5675" s="3"/>
      <c r="AZ5675" s="3"/>
      <c r="BA5675" s="3"/>
      <c r="BB5675" s="3"/>
      <c r="BC5675" s="3"/>
      <c r="BD5675" s="3"/>
      <c r="BE5675" s="3"/>
      <c r="BF5675" s="3"/>
      <c r="BG5675" s="3"/>
      <c r="BH5675" s="3"/>
      <c r="BI5675" s="3"/>
      <c r="BJ5675" s="3"/>
    </row>
    <row r="5676" customFormat="false" ht="15.75" hidden="false" customHeight="false" outlineLevel="0" collapsed="false">
      <c r="A5676" s="3" t="n">
        <v>5675</v>
      </c>
      <c r="B5676" s="3" t="s">
        <v>16565</v>
      </c>
      <c r="C5676" s="3" t="s">
        <v>16566</v>
      </c>
      <c r="D5676" s="3" t="n">
        <v>1</v>
      </c>
      <c r="E5676" s="3" t="n">
        <v>0.2836906</v>
      </c>
      <c r="F5676" s="3" t="n">
        <v>4</v>
      </c>
      <c r="G5676" s="3" t="n">
        <v>4</v>
      </c>
      <c r="H5676" s="3" t="n">
        <v>3</v>
      </c>
      <c r="I5676" s="3" t="n">
        <v>3</v>
      </c>
      <c r="J5676" s="3" t="n">
        <v>1</v>
      </c>
      <c r="K5676" s="3" t="n">
        <v>1</v>
      </c>
      <c r="L5676" s="3" t="n">
        <v>1</v>
      </c>
      <c r="M5676" s="3" t="n">
        <v>1</v>
      </c>
      <c r="N5676" s="3" t="n">
        <v>-1</v>
      </c>
      <c r="O5676" s="3" t="n">
        <v>-1</v>
      </c>
      <c r="P5676" s="3" t="n">
        <v>7.9</v>
      </c>
      <c r="Q5676" s="3" t="n">
        <v>24.2</v>
      </c>
      <c r="R5676" s="3" t="s">
        <v>16567</v>
      </c>
      <c r="S5676" s="4" t="n">
        <v>45747.155474537</v>
      </c>
      <c r="T5676" s="3" t="s">
        <v>29</v>
      </c>
      <c r="U5676" s="3" t="s">
        <v>29</v>
      </c>
      <c r="V5676" s="3" t="n">
        <v>0</v>
      </c>
      <c r="W5676" s="3" t="n">
        <v>0</v>
      </c>
      <c r="X5676" s="3" t="n">
        <v>0</v>
      </c>
      <c r="Y5676" s="3" t="s">
        <v>30</v>
      </c>
      <c r="Z5676" s="3" t="s">
        <v>30</v>
      </c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  <c r="AY5676" s="3"/>
      <c r="AZ5676" s="3"/>
      <c r="BA5676" s="3"/>
      <c r="BB5676" s="3"/>
      <c r="BC5676" s="3"/>
      <c r="BD5676" s="3"/>
      <c r="BE5676" s="3"/>
      <c r="BF5676" s="3"/>
      <c r="BG5676" s="3"/>
      <c r="BH5676" s="3"/>
      <c r="BI5676" s="3"/>
      <c r="BJ5676" s="3"/>
    </row>
    <row r="5677" customFormat="false" ht="15.75" hidden="false" customHeight="false" outlineLevel="0" collapsed="false">
      <c r="A5677" s="3" t="n">
        <v>5676</v>
      </c>
      <c r="B5677" s="3" t="s">
        <v>16568</v>
      </c>
      <c r="C5677" s="3" t="s">
        <v>16569</v>
      </c>
      <c r="D5677" s="3" t="n">
        <v>1</v>
      </c>
      <c r="E5677" s="3" t="n">
        <v>3.1250456</v>
      </c>
      <c r="F5677" s="3" t="n">
        <v>323</v>
      </c>
      <c r="G5677" s="3" t="n">
        <v>323</v>
      </c>
      <c r="H5677" s="3" t="n">
        <v>14</v>
      </c>
      <c r="I5677" s="3" t="n">
        <v>14</v>
      </c>
      <c r="J5677" s="3" t="n">
        <v>242</v>
      </c>
      <c r="K5677" s="3" t="n">
        <v>242</v>
      </c>
      <c r="L5677" s="3" t="n">
        <v>46</v>
      </c>
      <c r="M5677" s="3" t="n">
        <v>46</v>
      </c>
      <c r="N5677" s="3" t="n">
        <v>-1</v>
      </c>
      <c r="O5677" s="3" t="n">
        <v>-1</v>
      </c>
      <c r="P5677" s="3" t="n">
        <v>6.4</v>
      </c>
      <c r="Q5677" s="3" t="n">
        <v>24.2</v>
      </c>
      <c r="R5677" s="3" t="s">
        <v>16570</v>
      </c>
      <c r="S5677" s="4" t="n">
        <v>45747.1555555556</v>
      </c>
      <c r="T5677" s="3" t="s">
        <v>29</v>
      </c>
      <c r="U5677" s="3" t="s">
        <v>29</v>
      </c>
      <c r="V5677" s="3" t="n">
        <v>0</v>
      </c>
      <c r="W5677" s="3" t="n">
        <v>0</v>
      </c>
      <c r="X5677" s="3" t="n">
        <v>0</v>
      </c>
      <c r="Y5677" s="3" t="s">
        <v>30</v>
      </c>
      <c r="Z5677" s="3" t="s">
        <v>30</v>
      </c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3"/>
      <c r="BB5677" s="3"/>
      <c r="BC5677" s="3"/>
      <c r="BD5677" s="3"/>
      <c r="BE5677" s="3"/>
      <c r="BF5677" s="3"/>
      <c r="BG5677" s="3"/>
      <c r="BH5677" s="3"/>
      <c r="BI5677" s="3"/>
      <c r="BJ5677" s="3"/>
    </row>
    <row r="5678" customFormat="false" ht="15.75" hidden="false" customHeight="false" outlineLevel="0" collapsed="false">
      <c r="A5678" s="3" t="n">
        <v>5677</v>
      </c>
      <c r="B5678" s="3" t="s">
        <v>16571</v>
      </c>
      <c r="C5678" s="3" t="s">
        <v>16572</v>
      </c>
      <c r="D5678" s="3" t="n">
        <v>1</v>
      </c>
      <c r="E5678" s="3" t="n">
        <v>0.2379885</v>
      </c>
      <c r="F5678" s="3" t="n">
        <v>30</v>
      </c>
      <c r="G5678" s="3" t="n">
        <v>30</v>
      </c>
      <c r="H5678" s="3" t="n">
        <v>8</v>
      </c>
      <c r="I5678" s="3" t="n">
        <v>8</v>
      </c>
      <c r="J5678" s="3" t="n">
        <v>32</v>
      </c>
      <c r="K5678" s="3" t="n">
        <v>32</v>
      </c>
      <c r="L5678" s="3" t="n">
        <v>4</v>
      </c>
      <c r="M5678" s="3" t="n">
        <v>4</v>
      </c>
      <c r="N5678" s="3" t="n">
        <v>-1</v>
      </c>
      <c r="O5678" s="3" t="n">
        <v>-1</v>
      </c>
      <c r="P5678" s="3" t="n">
        <v>6.4</v>
      </c>
      <c r="Q5678" s="3" t="n">
        <v>24.2</v>
      </c>
      <c r="R5678" s="3" t="s">
        <v>16573</v>
      </c>
      <c r="S5678" s="4" t="n">
        <v>45747.1555787037</v>
      </c>
      <c r="T5678" s="3" t="s">
        <v>29</v>
      </c>
      <c r="U5678" s="3" t="s">
        <v>29</v>
      </c>
      <c r="V5678" s="3" t="n">
        <v>0</v>
      </c>
      <c r="W5678" s="3" t="n">
        <v>0</v>
      </c>
      <c r="X5678" s="3" t="n">
        <v>0</v>
      </c>
      <c r="Y5678" s="3" t="s">
        <v>30</v>
      </c>
      <c r="Z5678" s="3" t="s">
        <v>30</v>
      </c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  <c r="AZ5678" s="3"/>
      <c r="BA5678" s="3"/>
      <c r="BB5678" s="3"/>
      <c r="BC5678" s="3"/>
      <c r="BD5678" s="3"/>
      <c r="BE5678" s="3"/>
      <c r="BF5678" s="3"/>
      <c r="BG5678" s="3"/>
      <c r="BH5678" s="3"/>
      <c r="BI5678" s="3"/>
      <c r="BJ5678" s="3"/>
    </row>
    <row r="5679" customFormat="false" ht="15.75" hidden="false" customHeight="false" outlineLevel="0" collapsed="false">
      <c r="A5679" s="3" t="n">
        <v>5678</v>
      </c>
      <c r="B5679" s="3" t="s">
        <v>16574</v>
      </c>
      <c r="C5679" s="3" t="s">
        <v>16575</v>
      </c>
      <c r="D5679" s="3" t="n">
        <v>1</v>
      </c>
      <c r="E5679" s="3" t="n">
        <v>0.07842</v>
      </c>
      <c r="F5679" s="3" t="n">
        <v>6</v>
      </c>
      <c r="G5679" s="3" t="n">
        <v>6</v>
      </c>
      <c r="H5679" s="3" t="n">
        <v>4</v>
      </c>
      <c r="I5679" s="3" t="n">
        <v>4</v>
      </c>
      <c r="J5679" s="3" t="n">
        <v>2</v>
      </c>
      <c r="K5679" s="3" t="n">
        <v>2</v>
      </c>
      <c r="L5679" s="3" t="n">
        <v>2</v>
      </c>
      <c r="M5679" s="3" t="n">
        <v>2</v>
      </c>
      <c r="N5679" s="3" t="n">
        <v>-1</v>
      </c>
      <c r="O5679" s="3" t="n">
        <v>-1</v>
      </c>
      <c r="P5679" s="3" t="n">
        <v>6.4</v>
      </c>
      <c r="Q5679" s="3" t="n">
        <v>24.2</v>
      </c>
      <c r="R5679" s="3" t="s">
        <v>16576</v>
      </c>
      <c r="S5679" s="4" t="n">
        <v>45747.1556018519</v>
      </c>
      <c r="T5679" s="3" t="s">
        <v>29</v>
      </c>
      <c r="U5679" s="3" t="s">
        <v>29</v>
      </c>
      <c r="V5679" s="3" t="n">
        <v>0</v>
      </c>
      <c r="W5679" s="3" t="n">
        <v>0</v>
      </c>
      <c r="X5679" s="3" t="n">
        <v>0</v>
      </c>
      <c r="Y5679" s="3" t="s">
        <v>30</v>
      </c>
      <c r="Z5679" s="3" t="s">
        <v>30</v>
      </c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  <c r="AY5679" s="3"/>
      <c r="AZ5679" s="3"/>
      <c r="BA5679" s="3"/>
      <c r="BB5679" s="3"/>
      <c r="BC5679" s="3"/>
      <c r="BD5679" s="3"/>
      <c r="BE5679" s="3"/>
      <c r="BF5679" s="3"/>
      <c r="BG5679" s="3"/>
      <c r="BH5679" s="3"/>
      <c r="BI5679" s="3"/>
      <c r="BJ5679" s="3"/>
    </row>
    <row r="5680" customFormat="false" ht="15.75" hidden="false" customHeight="false" outlineLevel="0" collapsed="false">
      <c r="A5680" s="3" t="n">
        <v>5679</v>
      </c>
      <c r="B5680" s="3" t="s">
        <v>16577</v>
      </c>
      <c r="C5680" s="3" t="s">
        <v>16578</v>
      </c>
      <c r="D5680" s="3" t="n">
        <v>1</v>
      </c>
      <c r="E5680" s="3" t="n">
        <v>0.19751</v>
      </c>
      <c r="F5680" s="3" t="n">
        <v>21</v>
      </c>
      <c r="G5680" s="3" t="n">
        <v>21</v>
      </c>
      <c r="H5680" s="3" t="n">
        <v>6</v>
      </c>
      <c r="I5680" s="3" t="n">
        <v>6</v>
      </c>
      <c r="J5680" s="3" t="n">
        <v>7</v>
      </c>
      <c r="K5680" s="3" t="n">
        <v>7</v>
      </c>
      <c r="L5680" s="3" t="n">
        <v>8</v>
      </c>
      <c r="M5680" s="3" t="n">
        <v>8</v>
      </c>
      <c r="N5680" s="3" t="n">
        <v>-1</v>
      </c>
      <c r="O5680" s="3" t="n">
        <v>-1</v>
      </c>
      <c r="P5680" s="3" t="n">
        <v>5</v>
      </c>
      <c r="Q5680" s="3" t="n">
        <v>24.2</v>
      </c>
      <c r="R5680" s="3" t="s">
        <v>16579</v>
      </c>
      <c r="S5680" s="4" t="n">
        <v>45747.155625</v>
      </c>
      <c r="T5680" s="3" t="s">
        <v>29</v>
      </c>
      <c r="U5680" s="3" t="s">
        <v>29</v>
      </c>
      <c r="V5680" s="3" t="n">
        <v>0</v>
      </c>
      <c r="W5680" s="3" t="n">
        <v>0</v>
      </c>
      <c r="X5680" s="3" t="n">
        <v>0</v>
      </c>
      <c r="Y5680" s="3" t="s">
        <v>30</v>
      </c>
      <c r="Z5680" s="3" t="s">
        <v>30</v>
      </c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  <c r="AY5680" s="3"/>
      <c r="AZ5680" s="3"/>
      <c r="BA5680" s="3"/>
      <c r="BB5680" s="3"/>
      <c r="BC5680" s="3"/>
      <c r="BD5680" s="3"/>
      <c r="BE5680" s="3"/>
      <c r="BF5680" s="3"/>
      <c r="BG5680" s="3"/>
      <c r="BH5680" s="3"/>
      <c r="BI5680" s="3"/>
      <c r="BJ5680" s="3"/>
    </row>
    <row r="5681" customFormat="false" ht="15.75" hidden="false" customHeight="false" outlineLevel="0" collapsed="false">
      <c r="A5681" s="3" t="n">
        <v>5680</v>
      </c>
      <c r="B5681" s="3" t="s">
        <v>16580</v>
      </c>
      <c r="C5681" s="3" t="s">
        <v>16581</v>
      </c>
      <c r="D5681" s="3" t="n">
        <v>1</v>
      </c>
      <c r="E5681" s="3" t="n">
        <v>0.5747799</v>
      </c>
      <c r="F5681" s="3" t="n">
        <v>25</v>
      </c>
      <c r="G5681" s="3" t="n">
        <v>25</v>
      </c>
      <c r="H5681" s="3" t="n">
        <v>11</v>
      </c>
      <c r="I5681" s="3" t="n">
        <v>11</v>
      </c>
      <c r="J5681" s="3" t="n">
        <v>33</v>
      </c>
      <c r="K5681" s="3" t="n">
        <v>33</v>
      </c>
      <c r="L5681" s="3" t="n">
        <v>3</v>
      </c>
      <c r="M5681" s="3" t="n">
        <v>3</v>
      </c>
      <c r="N5681" s="3" t="n">
        <v>3</v>
      </c>
      <c r="O5681" s="3" t="n">
        <v>0</v>
      </c>
      <c r="P5681" s="3" t="n">
        <v>6.3</v>
      </c>
      <c r="Q5681" s="3" t="n">
        <v>24.2</v>
      </c>
      <c r="R5681" s="3" t="s">
        <v>16582</v>
      </c>
      <c r="S5681" s="4" t="n">
        <v>45747.1556712963</v>
      </c>
      <c r="T5681" s="3" t="s">
        <v>65</v>
      </c>
      <c r="U5681" s="3" t="s">
        <v>65</v>
      </c>
      <c r="V5681" s="3" t="n">
        <v>1</v>
      </c>
      <c r="W5681" s="3" t="n">
        <v>1</v>
      </c>
      <c r="X5681" s="3" t="n">
        <v>0</v>
      </c>
      <c r="Y5681" s="3" t="s">
        <v>30</v>
      </c>
      <c r="Z5681" s="3" t="s">
        <v>30</v>
      </c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  <c r="AZ5681" s="3"/>
      <c r="BA5681" s="3"/>
      <c r="BB5681" s="3"/>
      <c r="BC5681" s="3"/>
      <c r="BD5681" s="3"/>
      <c r="BE5681" s="3"/>
      <c r="BF5681" s="3"/>
      <c r="BG5681" s="3"/>
      <c r="BH5681" s="3"/>
      <c r="BI5681" s="3"/>
      <c r="BJ5681" s="3"/>
    </row>
    <row r="5682" customFormat="false" ht="15.75" hidden="false" customHeight="false" outlineLevel="0" collapsed="false">
      <c r="A5682" s="3" t="n">
        <v>5681</v>
      </c>
      <c r="B5682" s="3" t="s">
        <v>16583</v>
      </c>
      <c r="C5682" s="3" t="s">
        <v>16584</v>
      </c>
      <c r="D5682" s="3" t="n">
        <v>1</v>
      </c>
      <c r="E5682" s="3" t="n">
        <v>0.7632237</v>
      </c>
      <c r="F5682" s="3" t="n">
        <v>25</v>
      </c>
      <c r="G5682" s="3" t="n">
        <v>25</v>
      </c>
      <c r="H5682" s="3" t="n">
        <v>11</v>
      </c>
      <c r="I5682" s="3" t="n">
        <v>11</v>
      </c>
      <c r="J5682" s="3" t="n">
        <v>33</v>
      </c>
      <c r="K5682" s="3" t="n">
        <v>33</v>
      </c>
      <c r="L5682" s="3" t="n">
        <v>3</v>
      </c>
      <c r="M5682" s="3" t="n">
        <v>3</v>
      </c>
      <c r="N5682" s="3" t="n">
        <v>3</v>
      </c>
      <c r="O5682" s="3" t="n">
        <v>0</v>
      </c>
      <c r="P5682" s="3" t="n">
        <v>8.1</v>
      </c>
      <c r="Q5682" s="3" t="n">
        <v>24.2</v>
      </c>
      <c r="R5682" s="3" t="s">
        <v>16585</v>
      </c>
      <c r="S5682" s="4" t="n">
        <v>45747.1557407407</v>
      </c>
      <c r="T5682" s="3" t="s">
        <v>65</v>
      </c>
      <c r="U5682" s="3" t="s">
        <v>65</v>
      </c>
      <c r="V5682" s="3" t="n">
        <v>1</v>
      </c>
      <c r="W5682" s="3" t="n">
        <v>1</v>
      </c>
      <c r="X5682" s="3" t="n">
        <v>0</v>
      </c>
      <c r="Y5682" s="3" t="s">
        <v>30</v>
      </c>
      <c r="Z5682" s="3" t="s">
        <v>30</v>
      </c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  <c r="AZ5682" s="3"/>
      <c r="BA5682" s="3"/>
      <c r="BB5682" s="3"/>
      <c r="BC5682" s="3"/>
      <c r="BD5682" s="3"/>
      <c r="BE5682" s="3"/>
      <c r="BF5682" s="3"/>
      <c r="BG5682" s="3"/>
      <c r="BH5682" s="3"/>
      <c r="BI5682" s="3"/>
      <c r="BJ5682" s="3"/>
    </row>
    <row r="5683" customFormat="false" ht="15.75" hidden="false" customHeight="false" outlineLevel="0" collapsed="false">
      <c r="A5683" s="3" t="n">
        <v>5682</v>
      </c>
      <c r="B5683" s="3" t="s">
        <v>16586</v>
      </c>
      <c r="C5683" s="3" t="s">
        <v>16587</v>
      </c>
      <c r="D5683" s="3" t="n">
        <v>1</v>
      </c>
      <c r="E5683" s="3" t="n">
        <v>0.0500937</v>
      </c>
      <c r="F5683" s="3" t="n">
        <v>6</v>
      </c>
      <c r="G5683" s="3" t="n">
        <v>6</v>
      </c>
      <c r="H5683" s="3" t="n">
        <v>2</v>
      </c>
      <c r="I5683" s="3" t="n">
        <v>2</v>
      </c>
      <c r="J5683" s="3" t="n">
        <v>7</v>
      </c>
      <c r="K5683" s="3" t="n">
        <v>7</v>
      </c>
      <c r="L5683" s="3" t="n">
        <v>0</v>
      </c>
      <c r="M5683" s="3" t="n">
        <v>0</v>
      </c>
      <c r="N5683" s="3" t="n">
        <v>0</v>
      </c>
      <c r="O5683" s="3" t="n">
        <v>0</v>
      </c>
      <c r="P5683" s="3" t="n">
        <v>6.3</v>
      </c>
      <c r="Q5683" s="3" t="n">
        <v>24.2</v>
      </c>
      <c r="R5683" s="3" t="s">
        <v>16588</v>
      </c>
      <c r="S5683" s="4" t="n">
        <v>45747.1557986111</v>
      </c>
      <c r="T5683" s="3" t="s">
        <v>65</v>
      </c>
      <c r="U5683" s="3" t="s">
        <v>65</v>
      </c>
      <c r="V5683" s="3" t="n">
        <v>1</v>
      </c>
      <c r="W5683" s="3" t="n">
        <v>1</v>
      </c>
      <c r="X5683" s="3" t="n">
        <v>1</v>
      </c>
      <c r="Y5683" s="3" t="s">
        <v>81</v>
      </c>
      <c r="Z5683" s="3" t="s">
        <v>81</v>
      </c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  <c r="AZ5683" s="3"/>
      <c r="BA5683" s="3"/>
      <c r="BB5683" s="3"/>
      <c r="BC5683" s="3"/>
      <c r="BD5683" s="3"/>
      <c r="BE5683" s="3"/>
      <c r="BF5683" s="3"/>
      <c r="BG5683" s="3"/>
      <c r="BH5683" s="3"/>
      <c r="BI5683" s="3"/>
      <c r="BJ5683" s="3"/>
    </row>
    <row r="5684" customFormat="false" ht="15.75" hidden="false" customHeight="false" outlineLevel="0" collapsed="false">
      <c r="A5684" s="3" t="n">
        <v>5683</v>
      </c>
      <c r="B5684" s="3" t="s">
        <v>16589</v>
      </c>
      <c r="C5684" s="3" t="s">
        <v>16590</v>
      </c>
      <c r="D5684" s="3" t="n">
        <v>1</v>
      </c>
      <c r="E5684" s="3" t="n">
        <v>0.0494755</v>
      </c>
      <c r="F5684" s="3" t="n">
        <v>6</v>
      </c>
      <c r="G5684" s="3" t="n">
        <v>6</v>
      </c>
      <c r="H5684" s="3" t="n">
        <v>2</v>
      </c>
      <c r="I5684" s="3" t="n">
        <v>2</v>
      </c>
      <c r="J5684" s="3" t="n">
        <v>7</v>
      </c>
      <c r="K5684" s="3" t="n">
        <v>7</v>
      </c>
      <c r="L5684" s="3" t="n">
        <v>0</v>
      </c>
      <c r="M5684" s="3" t="n">
        <v>0</v>
      </c>
      <c r="N5684" s="3" t="n">
        <v>0</v>
      </c>
      <c r="O5684" s="3" t="n">
        <v>0</v>
      </c>
      <c r="P5684" s="3" t="n">
        <v>8.1</v>
      </c>
      <c r="Q5684" s="3" t="n">
        <v>24.2</v>
      </c>
      <c r="R5684" s="3" t="s">
        <v>16591</v>
      </c>
      <c r="S5684" s="4" t="n">
        <v>45747.1558564815</v>
      </c>
      <c r="T5684" s="3" t="s">
        <v>65</v>
      </c>
      <c r="U5684" s="3" t="s">
        <v>65</v>
      </c>
      <c r="V5684" s="3" t="n">
        <v>1</v>
      </c>
      <c r="W5684" s="3" t="n">
        <v>1</v>
      </c>
      <c r="X5684" s="3" t="n">
        <v>1</v>
      </c>
      <c r="Y5684" s="3" t="s">
        <v>81</v>
      </c>
      <c r="Z5684" s="3" t="s">
        <v>81</v>
      </c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  <c r="AY5684" s="3"/>
      <c r="AZ5684" s="3"/>
      <c r="BA5684" s="3"/>
      <c r="BB5684" s="3"/>
      <c r="BC5684" s="3"/>
      <c r="BD5684" s="3"/>
      <c r="BE5684" s="3"/>
      <c r="BF5684" s="3"/>
      <c r="BG5684" s="3"/>
      <c r="BH5684" s="3"/>
      <c r="BI5684" s="3"/>
      <c r="BJ5684" s="3"/>
    </row>
    <row r="5685" customFormat="false" ht="15.75" hidden="false" customHeight="false" outlineLevel="0" collapsed="false">
      <c r="A5685" s="3" t="n">
        <v>5684</v>
      </c>
      <c r="B5685" s="3" t="s">
        <v>16592</v>
      </c>
      <c r="C5685" s="3" t="s">
        <v>16593</v>
      </c>
      <c r="D5685" s="3" t="n">
        <v>1</v>
      </c>
      <c r="E5685" s="3" t="n">
        <v>0.807865</v>
      </c>
      <c r="F5685" s="3" t="n">
        <v>25</v>
      </c>
      <c r="G5685" s="3" t="n">
        <v>25</v>
      </c>
      <c r="H5685" s="3" t="n">
        <v>11</v>
      </c>
      <c r="I5685" s="3" t="n">
        <v>11</v>
      </c>
      <c r="J5685" s="3" t="n">
        <v>33</v>
      </c>
      <c r="K5685" s="3" t="n">
        <v>33</v>
      </c>
      <c r="L5685" s="3" t="n">
        <v>3</v>
      </c>
      <c r="M5685" s="3" t="n">
        <v>3</v>
      </c>
      <c r="N5685" s="3" t="n">
        <v>3</v>
      </c>
      <c r="O5685" s="3" t="n">
        <v>0</v>
      </c>
      <c r="P5685" s="3" t="n">
        <v>6.3</v>
      </c>
      <c r="Q5685" s="3" t="n">
        <v>24.2</v>
      </c>
      <c r="R5685" s="3" t="s">
        <v>16594</v>
      </c>
      <c r="S5685" s="4" t="n">
        <v>45747.1559259259</v>
      </c>
      <c r="T5685" s="3" t="s">
        <v>65</v>
      </c>
      <c r="U5685" s="3" t="s">
        <v>65</v>
      </c>
      <c r="V5685" s="3" t="n">
        <v>1</v>
      </c>
      <c r="W5685" s="3" t="n">
        <v>1</v>
      </c>
      <c r="X5685" s="3" t="n">
        <v>0</v>
      </c>
      <c r="Y5685" s="3" t="s">
        <v>30</v>
      </c>
      <c r="Z5685" s="3" t="s">
        <v>30</v>
      </c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  <c r="AZ5685" s="3"/>
      <c r="BA5685" s="3"/>
      <c r="BB5685" s="3"/>
      <c r="BC5685" s="3"/>
      <c r="BD5685" s="3"/>
      <c r="BE5685" s="3"/>
      <c r="BF5685" s="3"/>
      <c r="BG5685" s="3"/>
      <c r="BH5685" s="3"/>
      <c r="BI5685" s="3"/>
      <c r="BJ5685" s="3"/>
    </row>
    <row r="5686" customFormat="false" ht="15.75" hidden="false" customHeight="false" outlineLevel="0" collapsed="false">
      <c r="A5686" s="3" t="n">
        <v>5685</v>
      </c>
      <c r="B5686" s="3" t="s">
        <v>16595</v>
      </c>
      <c r="C5686" s="3" t="s">
        <v>16596</v>
      </c>
      <c r="D5686" s="3" t="n">
        <v>1</v>
      </c>
      <c r="E5686" s="3" t="n">
        <v>0.6662934</v>
      </c>
      <c r="F5686" s="3" t="n">
        <v>25</v>
      </c>
      <c r="G5686" s="3" t="n">
        <v>25</v>
      </c>
      <c r="H5686" s="3" t="n">
        <v>11</v>
      </c>
      <c r="I5686" s="3" t="n">
        <v>11</v>
      </c>
      <c r="J5686" s="3" t="n">
        <v>33</v>
      </c>
      <c r="K5686" s="3" t="n">
        <v>33</v>
      </c>
      <c r="L5686" s="3" t="n">
        <v>3</v>
      </c>
      <c r="M5686" s="3" t="n">
        <v>3</v>
      </c>
      <c r="N5686" s="3" t="n">
        <v>3</v>
      </c>
      <c r="O5686" s="3" t="n">
        <v>0</v>
      </c>
      <c r="P5686" s="3" t="n">
        <v>8.1</v>
      </c>
      <c r="Q5686" s="3" t="n">
        <v>24.2</v>
      </c>
      <c r="R5686" s="3" t="s">
        <v>16597</v>
      </c>
      <c r="S5686" s="4" t="n">
        <v>45747.1559953704</v>
      </c>
      <c r="T5686" s="3" t="s">
        <v>65</v>
      </c>
      <c r="U5686" s="3" t="s">
        <v>65</v>
      </c>
      <c r="V5686" s="3" t="n">
        <v>1</v>
      </c>
      <c r="W5686" s="3" t="n">
        <v>1</v>
      </c>
      <c r="X5686" s="3" t="n">
        <v>0</v>
      </c>
      <c r="Y5686" s="3" t="s">
        <v>30</v>
      </c>
      <c r="Z5686" s="3" t="s">
        <v>30</v>
      </c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  <c r="AZ5686" s="3"/>
      <c r="BA5686" s="3"/>
      <c r="BB5686" s="3"/>
      <c r="BC5686" s="3"/>
      <c r="BD5686" s="3"/>
      <c r="BE5686" s="3"/>
      <c r="BF5686" s="3"/>
      <c r="BG5686" s="3"/>
      <c r="BH5686" s="3"/>
      <c r="BI5686" s="3"/>
      <c r="BJ5686" s="3"/>
    </row>
    <row r="5687" customFormat="false" ht="15.75" hidden="false" customHeight="false" outlineLevel="0" collapsed="false">
      <c r="A5687" s="3" t="n">
        <v>5686</v>
      </c>
      <c r="B5687" s="3" t="s">
        <v>16598</v>
      </c>
      <c r="C5687" s="3" t="s">
        <v>16599</v>
      </c>
      <c r="D5687" s="3" t="n">
        <v>1</v>
      </c>
      <c r="E5687" s="3" t="n">
        <v>0.743525</v>
      </c>
      <c r="F5687" s="3" t="n">
        <v>24</v>
      </c>
      <c r="G5687" s="3" t="n">
        <v>24</v>
      </c>
      <c r="H5687" s="3" t="n">
        <v>12</v>
      </c>
      <c r="I5687" s="3" t="n">
        <v>12</v>
      </c>
      <c r="J5687" s="3" t="n">
        <v>22</v>
      </c>
      <c r="K5687" s="3" t="n">
        <v>22</v>
      </c>
      <c r="L5687" s="3" t="n">
        <v>3</v>
      </c>
      <c r="M5687" s="3" t="n">
        <v>3</v>
      </c>
      <c r="N5687" s="3" t="n">
        <v>31</v>
      </c>
      <c r="O5687" s="3" t="n">
        <v>-1</v>
      </c>
      <c r="P5687" s="3" t="n">
        <v>6.3</v>
      </c>
      <c r="Q5687" s="3" t="n">
        <v>24.2</v>
      </c>
      <c r="R5687" s="3" t="s">
        <v>16600</v>
      </c>
      <c r="S5687" s="4" t="n">
        <v>45747.156087963</v>
      </c>
      <c r="T5687" s="3" t="s">
        <v>29</v>
      </c>
      <c r="U5687" s="3" t="s">
        <v>29</v>
      </c>
      <c r="V5687" s="3" t="n">
        <v>1</v>
      </c>
      <c r="W5687" s="3" t="n">
        <v>0</v>
      </c>
      <c r="X5687" s="3" t="n">
        <v>0</v>
      </c>
      <c r="Y5687" s="3" t="s">
        <v>30</v>
      </c>
      <c r="Z5687" s="3" t="s">
        <v>30</v>
      </c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  <c r="AZ5687" s="3"/>
      <c r="BA5687" s="3"/>
      <c r="BB5687" s="3"/>
      <c r="BC5687" s="3"/>
      <c r="BD5687" s="3"/>
      <c r="BE5687" s="3"/>
      <c r="BF5687" s="3"/>
      <c r="BG5687" s="3"/>
      <c r="BH5687" s="3"/>
      <c r="BI5687" s="3"/>
      <c r="BJ5687" s="3"/>
    </row>
    <row r="5688" customFormat="false" ht="15.75" hidden="false" customHeight="false" outlineLevel="0" collapsed="false">
      <c r="A5688" s="3" t="n">
        <v>5687</v>
      </c>
      <c r="B5688" s="3" t="s">
        <v>16601</v>
      </c>
      <c r="C5688" s="3" t="s">
        <v>16602</v>
      </c>
      <c r="D5688" s="3" t="n">
        <v>1</v>
      </c>
      <c r="E5688" s="3" t="n">
        <v>0.7011512</v>
      </c>
      <c r="F5688" s="3" t="n">
        <v>24</v>
      </c>
      <c r="G5688" s="3" t="n">
        <v>24</v>
      </c>
      <c r="H5688" s="3" t="n">
        <v>12</v>
      </c>
      <c r="I5688" s="3" t="n">
        <v>12</v>
      </c>
      <c r="J5688" s="3" t="n">
        <v>22</v>
      </c>
      <c r="K5688" s="3" t="n">
        <v>22</v>
      </c>
      <c r="L5688" s="3" t="n">
        <v>3</v>
      </c>
      <c r="M5688" s="3" t="n">
        <v>3</v>
      </c>
      <c r="N5688" s="3" t="n">
        <v>31</v>
      </c>
      <c r="O5688" s="3" t="n">
        <v>-1</v>
      </c>
      <c r="P5688" s="3" t="n">
        <v>8.1</v>
      </c>
      <c r="Q5688" s="3" t="n">
        <v>24.2</v>
      </c>
      <c r="R5688" s="3" t="s">
        <v>16603</v>
      </c>
      <c r="S5688" s="4" t="n">
        <v>45747.1561458333</v>
      </c>
      <c r="T5688" s="3" t="s">
        <v>29</v>
      </c>
      <c r="U5688" s="3" t="s">
        <v>29</v>
      </c>
      <c r="V5688" s="3" t="n">
        <v>1</v>
      </c>
      <c r="W5688" s="3" t="n">
        <v>0</v>
      </c>
      <c r="X5688" s="3" t="n">
        <v>0</v>
      </c>
      <c r="Y5688" s="3" t="s">
        <v>30</v>
      </c>
      <c r="Z5688" s="3" t="s">
        <v>30</v>
      </c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  <c r="AY5688" s="3"/>
      <c r="AZ5688" s="3"/>
      <c r="BA5688" s="3"/>
      <c r="BB5688" s="3"/>
      <c r="BC5688" s="3"/>
      <c r="BD5688" s="3"/>
      <c r="BE5688" s="3"/>
      <c r="BF5688" s="3"/>
      <c r="BG5688" s="3"/>
      <c r="BH5688" s="3"/>
      <c r="BI5688" s="3"/>
      <c r="BJ5688" s="3"/>
    </row>
    <row r="5689" customFormat="false" ht="15.75" hidden="false" customHeight="false" outlineLevel="0" collapsed="false">
      <c r="A5689" s="3" t="n">
        <v>5688</v>
      </c>
      <c r="B5689" s="3" t="s">
        <v>16604</v>
      </c>
      <c r="C5689" s="3" t="s">
        <v>16605</v>
      </c>
      <c r="D5689" s="3" t="n">
        <v>1</v>
      </c>
      <c r="E5689" s="3" t="n">
        <v>8.0403491</v>
      </c>
      <c r="F5689" s="3" t="n">
        <v>713</v>
      </c>
      <c r="G5689" s="3" t="n">
        <v>713</v>
      </c>
      <c r="H5689" s="3" t="n">
        <v>102</v>
      </c>
      <c r="I5689" s="3" t="n">
        <v>102</v>
      </c>
      <c r="J5689" s="3" t="n">
        <v>475</v>
      </c>
      <c r="K5689" s="3" t="n">
        <v>475</v>
      </c>
      <c r="L5689" s="3" t="n">
        <v>97</v>
      </c>
      <c r="M5689" s="3" t="n">
        <v>97</v>
      </c>
      <c r="N5689" s="3" t="n">
        <v>-1</v>
      </c>
      <c r="O5689" s="3" t="n">
        <v>-1</v>
      </c>
      <c r="P5689" s="3" t="n">
        <v>6.3</v>
      </c>
      <c r="Q5689" s="3" t="n">
        <v>24.2</v>
      </c>
      <c r="R5689" s="3" t="s">
        <v>16606</v>
      </c>
      <c r="S5689" s="4" t="n">
        <v>45747.1563888889</v>
      </c>
      <c r="T5689" s="3" t="s">
        <v>65</v>
      </c>
      <c r="U5689" s="3" t="s">
        <v>65</v>
      </c>
      <c r="V5689" s="3" t="n">
        <v>0</v>
      </c>
      <c r="W5689" s="3" t="n">
        <v>0</v>
      </c>
      <c r="X5689" s="3" t="n">
        <v>0</v>
      </c>
      <c r="Y5689" s="3" t="s">
        <v>30</v>
      </c>
      <c r="Z5689" s="3" t="s">
        <v>30</v>
      </c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  <c r="AZ5689" s="3"/>
      <c r="BA5689" s="3"/>
      <c r="BB5689" s="3"/>
      <c r="BC5689" s="3"/>
      <c r="BD5689" s="3"/>
      <c r="BE5689" s="3"/>
      <c r="BF5689" s="3"/>
      <c r="BG5689" s="3"/>
      <c r="BH5689" s="3"/>
      <c r="BI5689" s="3"/>
      <c r="BJ5689" s="3"/>
    </row>
    <row r="5690" customFormat="false" ht="15.75" hidden="false" customHeight="false" outlineLevel="0" collapsed="false">
      <c r="A5690" s="3" t="n">
        <v>5689</v>
      </c>
      <c r="B5690" s="3" t="s">
        <v>16607</v>
      </c>
      <c r="C5690" s="3" t="s">
        <v>16608</v>
      </c>
      <c r="D5690" s="3" t="n">
        <v>1</v>
      </c>
      <c r="E5690" s="3" t="n">
        <v>8.4502378</v>
      </c>
      <c r="F5690" s="3" t="n">
        <v>713</v>
      </c>
      <c r="G5690" s="3" t="n">
        <v>713</v>
      </c>
      <c r="H5690" s="3" t="n">
        <v>102</v>
      </c>
      <c r="I5690" s="3" t="n">
        <v>102</v>
      </c>
      <c r="J5690" s="3" t="n">
        <v>475</v>
      </c>
      <c r="K5690" s="3" t="n">
        <v>475</v>
      </c>
      <c r="L5690" s="3" t="n">
        <v>97</v>
      </c>
      <c r="M5690" s="3" t="n">
        <v>97</v>
      </c>
      <c r="N5690" s="3" t="n">
        <v>-1</v>
      </c>
      <c r="O5690" s="3" t="n">
        <v>-1</v>
      </c>
      <c r="P5690" s="3" t="n">
        <v>8.1</v>
      </c>
      <c r="Q5690" s="3" t="n">
        <v>24.2</v>
      </c>
      <c r="R5690" s="3" t="s">
        <v>16609</v>
      </c>
      <c r="S5690" s="4" t="n">
        <v>45747.1566435185</v>
      </c>
      <c r="T5690" s="3" t="s">
        <v>65</v>
      </c>
      <c r="U5690" s="3" t="s">
        <v>65</v>
      </c>
      <c r="V5690" s="3" t="n">
        <v>0</v>
      </c>
      <c r="W5690" s="3" t="n">
        <v>0</v>
      </c>
      <c r="X5690" s="3" t="n">
        <v>0</v>
      </c>
      <c r="Y5690" s="3" t="s">
        <v>30</v>
      </c>
      <c r="Z5690" s="3" t="s">
        <v>30</v>
      </c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  <c r="AZ5690" s="3"/>
      <c r="BA5690" s="3"/>
      <c r="BB5690" s="3"/>
      <c r="BC5690" s="3"/>
      <c r="BD5690" s="3"/>
      <c r="BE5690" s="3"/>
      <c r="BF5690" s="3"/>
      <c r="BG5690" s="3"/>
      <c r="BH5690" s="3"/>
      <c r="BI5690" s="3"/>
      <c r="BJ5690" s="3"/>
    </row>
    <row r="5691" customFormat="false" ht="15.75" hidden="false" customHeight="false" outlineLevel="0" collapsed="false">
      <c r="A5691" s="3" t="n">
        <v>5690</v>
      </c>
      <c r="B5691" s="3" t="s">
        <v>16610</v>
      </c>
      <c r="C5691" s="3" t="s">
        <v>16611</v>
      </c>
      <c r="D5691" s="3" t="n">
        <v>1</v>
      </c>
      <c r="E5691" s="3" t="n">
        <v>0.5257129</v>
      </c>
      <c r="F5691" s="3" t="n">
        <v>7</v>
      </c>
      <c r="G5691" s="3" t="n">
        <v>7</v>
      </c>
      <c r="H5691" s="3" t="n">
        <v>5</v>
      </c>
      <c r="I5691" s="3" t="n">
        <v>5</v>
      </c>
      <c r="J5691" s="3" t="n">
        <v>9</v>
      </c>
      <c r="K5691" s="3" t="n">
        <v>9</v>
      </c>
      <c r="L5691" s="3" t="n">
        <v>0</v>
      </c>
      <c r="M5691" s="3" t="n">
        <v>0</v>
      </c>
      <c r="N5691" s="3" t="n">
        <v>0</v>
      </c>
      <c r="O5691" s="3" t="n">
        <v>0</v>
      </c>
      <c r="P5691" s="3" t="n">
        <v>8.2</v>
      </c>
      <c r="Q5691" s="3" t="n">
        <v>24.2</v>
      </c>
      <c r="R5691" s="3" t="s">
        <v>16612</v>
      </c>
      <c r="S5691" s="4" t="n">
        <v>45747.1566898148</v>
      </c>
      <c r="T5691" s="3" t="s">
        <v>65</v>
      </c>
      <c r="U5691" s="3" t="s">
        <v>65</v>
      </c>
      <c r="V5691" s="3" t="n">
        <v>1</v>
      </c>
      <c r="W5691" s="3" t="n">
        <v>1</v>
      </c>
      <c r="X5691" s="3" t="n">
        <v>0</v>
      </c>
      <c r="Y5691" s="3" t="s">
        <v>30</v>
      </c>
      <c r="Z5691" s="3" t="s">
        <v>30</v>
      </c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  <c r="AZ5691" s="3"/>
      <c r="BA5691" s="3"/>
      <c r="BB5691" s="3"/>
      <c r="BC5691" s="3"/>
      <c r="BD5691" s="3"/>
      <c r="BE5691" s="3"/>
      <c r="BF5691" s="3"/>
      <c r="BG5691" s="3"/>
      <c r="BH5691" s="3"/>
      <c r="BI5691" s="3"/>
      <c r="BJ5691" s="3"/>
    </row>
    <row r="5692" customFormat="false" ht="15.75" hidden="false" customHeight="false" outlineLevel="0" collapsed="false">
      <c r="A5692" s="3" t="n">
        <v>5691</v>
      </c>
      <c r="B5692" s="3" t="s">
        <v>16613</v>
      </c>
      <c r="C5692" s="3" t="s">
        <v>16614</v>
      </c>
      <c r="D5692" s="3" t="n">
        <v>1</v>
      </c>
      <c r="E5692" s="3" t="n">
        <v>0.3985893</v>
      </c>
      <c r="F5692" s="3" t="n">
        <v>7</v>
      </c>
      <c r="G5692" s="3" t="n">
        <v>7</v>
      </c>
      <c r="H5692" s="3" t="n">
        <v>5</v>
      </c>
      <c r="I5692" s="3" t="n">
        <v>5</v>
      </c>
      <c r="J5692" s="3" t="n">
        <v>9</v>
      </c>
      <c r="K5692" s="3" t="n">
        <v>9</v>
      </c>
      <c r="L5692" s="3" t="n">
        <v>0</v>
      </c>
      <c r="M5692" s="3" t="n">
        <v>0</v>
      </c>
      <c r="N5692" s="3" t="n">
        <v>0</v>
      </c>
      <c r="O5692" s="3" t="n">
        <v>0</v>
      </c>
      <c r="P5692" s="3" t="n">
        <v>8.1</v>
      </c>
      <c r="Q5692" s="3" t="n">
        <v>24.2</v>
      </c>
      <c r="R5692" s="3" t="s">
        <v>16615</v>
      </c>
      <c r="S5692" s="4" t="n">
        <v>45747.156712963</v>
      </c>
      <c r="T5692" s="3" t="s">
        <v>65</v>
      </c>
      <c r="U5692" s="3" t="s">
        <v>65</v>
      </c>
      <c r="V5692" s="3" t="n">
        <v>1</v>
      </c>
      <c r="W5692" s="3" t="n">
        <v>1</v>
      </c>
      <c r="X5692" s="3" t="n">
        <v>0</v>
      </c>
      <c r="Y5692" s="3" t="s">
        <v>30</v>
      </c>
      <c r="Z5692" s="3" t="s">
        <v>30</v>
      </c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  <c r="AZ5692" s="3"/>
      <c r="BA5692" s="3"/>
      <c r="BB5692" s="3"/>
      <c r="BC5692" s="3"/>
      <c r="BD5692" s="3"/>
      <c r="BE5692" s="3"/>
      <c r="BF5692" s="3"/>
      <c r="BG5692" s="3"/>
      <c r="BH5692" s="3"/>
      <c r="BI5692" s="3"/>
      <c r="BJ5692" s="3"/>
    </row>
    <row r="5693" customFormat="false" ht="15.75" hidden="false" customHeight="false" outlineLevel="0" collapsed="false">
      <c r="A5693" s="3" t="n">
        <v>5692</v>
      </c>
      <c r="B5693" s="3" t="s">
        <v>16616</v>
      </c>
      <c r="C5693" s="3" t="s">
        <v>16617</v>
      </c>
      <c r="D5693" s="3" t="n">
        <v>1</v>
      </c>
      <c r="E5693" s="3" t="n">
        <v>0.2084802</v>
      </c>
      <c r="F5693" s="3" t="n">
        <v>7</v>
      </c>
      <c r="G5693" s="3" t="n">
        <v>7</v>
      </c>
      <c r="H5693" s="3" t="n">
        <v>1</v>
      </c>
      <c r="I5693" s="3" t="n">
        <v>1</v>
      </c>
      <c r="J5693" s="3" t="n">
        <v>0</v>
      </c>
      <c r="K5693" s="3" t="n">
        <v>0</v>
      </c>
      <c r="L5693" s="3" t="n">
        <v>6</v>
      </c>
      <c r="M5693" s="3" t="n">
        <v>6</v>
      </c>
      <c r="N5693" s="3" t="n">
        <v>0</v>
      </c>
      <c r="O5693" s="3" t="n">
        <v>0</v>
      </c>
      <c r="P5693" s="3" t="n">
        <v>7</v>
      </c>
      <c r="Q5693" s="3" t="n">
        <v>24.2</v>
      </c>
      <c r="R5693" s="3" t="s">
        <v>16618</v>
      </c>
      <c r="S5693" s="4" t="n">
        <v>45747.1567592593</v>
      </c>
      <c r="T5693" s="3" t="s">
        <v>65</v>
      </c>
      <c r="U5693" s="3" t="s">
        <v>65</v>
      </c>
      <c r="V5693" s="3" t="n">
        <v>1</v>
      </c>
      <c r="W5693" s="3" t="n">
        <v>1</v>
      </c>
      <c r="X5693" s="3" t="n">
        <v>0</v>
      </c>
      <c r="Y5693" s="3" t="s">
        <v>30</v>
      </c>
      <c r="Z5693" s="3" t="s">
        <v>30</v>
      </c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  <c r="AZ5693" s="3"/>
      <c r="BA5693" s="3"/>
      <c r="BB5693" s="3"/>
      <c r="BC5693" s="3"/>
      <c r="BD5693" s="3"/>
      <c r="BE5693" s="3"/>
      <c r="BF5693" s="3"/>
      <c r="BG5693" s="3"/>
      <c r="BH5693" s="3"/>
      <c r="BI5693" s="3"/>
      <c r="BJ5693" s="3"/>
    </row>
    <row r="5694" customFormat="false" ht="15.75" hidden="false" customHeight="false" outlineLevel="0" collapsed="false">
      <c r="A5694" s="3" t="n">
        <v>5693</v>
      </c>
      <c r="B5694" s="3" t="s">
        <v>16619</v>
      </c>
      <c r="C5694" s="3" t="s">
        <v>16620</v>
      </c>
      <c r="D5694" s="3" t="n">
        <v>1</v>
      </c>
      <c r="E5694" s="3" t="n">
        <v>0.0567807</v>
      </c>
      <c r="F5694" s="3" t="n">
        <v>7</v>
      </c>
      <c r="G5694" s="3" t="n">
        <v>7</v>
      </c>
      <c r="H5694" s="3" t="n">
        <v>3</v>
      </c>
      <c r="I5694" s="3" t="n">
        <v>3</v>
      </c>
      <c r="J5694" s="3" t="n">
        <v>3</v>
      </c>
      <c r="K5694" s="3" t="n">
        <v>3</v>
      </c>
      <c r="L5694" s="3" t="n">
        <v>2</v>
      </c>
      <c r="M5694" s="3" t="n">
        <v>2</v>
      </c>
      <c r="N5694" s="3" t="n">
        <v>-1</v>
      </c>
      <c r="O5694" s="3" t="n">
        <v>-1</v>
      </c>
      <c r="P5694" s="3" t="n">
        <v>6.3</v>
      </c>
      <c r="Q5694" s="3" t="n">
        <v>24.2</v>
      </c>
      <c r="R5694" s="3" t="s">
        <v>16621</v>
      </c>
      <c r="S5694" s="4" t="n">
        <v>45747.1568055556</v>
      </c>
      <c r="T5694" s="3" t="s">
        <v>65</v>
      </c>
      <c r="U5694" s="3" t="s">
        <v>65</v>
      </c>
      <c r="V5694" s="3" t="n">
        <v>0</v>
      </c>
      <c r="W5694" s="3" t="n">
        <v>0</v>
      </c>
      <c r="X5694" s="3" t="n">
        <v>0</v>
      </c>
      <c r="Y5694" s="3" t="s">
        <v>30</v>
      </c>
      <c r="Z5694" s="3" t="s">
        <v>30</v>
      </c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  <c r="AZ5694" s="3"/>
      <c r="BA5694" s="3"/>
      <c r="BB5694" s="3"/>
      <c r="BC5694" s="3"/>
      <c r="BD5694" s="3"/>
      <c r="BE5694" s="3"/>
      <c r="BF5694" s="3"/>
      <c r="BG5694" s="3"/>
      <c r="BH5694" s="3"/>
      <c r="BI5694" s="3"/>
      <c r="BJ5694" s="3"/>
    </row>
    <row r="5695" customFormat="false" ht="15.75" hidden="false" customHeight="false" outlineLevel="0" collapsed="false">
      <c r="A5695" s="3" t="n">
        <v>5694</v>
      </c>
      <c r="B5695" s="3" t="s">
        <v>16622</v>
      </c>
      <c r="C5695" s="3" t="s">
        <v>16623</v>
      </c>
      <c r="D5695" s="3" t="n">
        <v>1</v>
      </c>
      <c r="E5695" s="3" t="n">
        <v>0.0394296</v>
      </c>
      <c r="F5695" s="3" t="n">
        <v>2</v>
      </c>
      <c r="G5695" s="3" t="n">
        <v>2</v>
      </c>
      <c r="H5695" s="3" t="n">
        <v>11</v>
      </c>
      <c r="I5695" s="3" t="n">
        <v>11</v>
      </c>
      <c r="J5695" s="3" t="n">
        <v>0</v>
      </c>
      <c r="K5695" s="3" t="n">
        <v>0</v>
      </c>
      <c r="L5695" s="3" t="n">
        <v>0</v>
      </c>
      <c r="M5695" s="3" t="n">
        <v>0</v>
      </c>
      <c r="N5695" s="3" t="n">
        <v>0</v>
      </c>
      <c r="O5695" s="3" t="n">
        <v>0</v>
      </c>
      <c r="P5695" s="3" t="n">
        <v>7</v>
      </c>
      <c r="Q5695" s="3" t="n">
        <v>24.2</v>
      </c>
      <c r="R5695" s="3" t="s">
        <v>16624</v>
      </c>
      <c r="S5695" s="4" t="n">
        <v>45747.1568402778</v>
      </c>
      <c r="T5695" s="3" t="s">
        <v>65</v>
      </c>
      <c r="U5695" s="3" t="s">
        <v>65</v>
      </c>
      <c r="V5695" s="3" t="n">
        <v>1</v>
      </c>
      <c r="W5695" s="3" t="n">
        <v>1</v>
      </c>
      <c r="X5695" s="3" t="n">
        <v>0</v>
      </c>
      <c r="Y5695" s="3" t="s">
        <v>30</v>
      </c>
      <c r="Z5695" s="3" t="s">
        <v>30</v>
      </c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  <c r="AY5695" s="3"/>
      <c r="AZ5695" s="3"/>
      <c r="BA5695" s="3"/>
      <c r="BB5695" s="3"/>
      <c r="BC5695" s="3"/>
      <c r="BD5695" s="3"/>
      <c r="BE5695" s="3"/>
      <c r="BF5695" s="3"/>
      <c r="BG5695" s="3"/>
      <c r="BH5695" s="3"/>
      <c r="BI5695" s="3"/>
      <c r="BJ5695" s="3"/>
    </row>
    <row r="5696" customFormat="false" ht="15.75" hidden="false" customHeight="false" outlineLevel="0" collapsed="false">
      <c r="A5696" s="3" t="n">
        <v>5695</v>
      </c>
      <c r="B5696" s="3" t="s">
        <v>16625</v>
      </c>
      <c r="C5696" s="3" t="s">
        <v>16626</v>
      </c>
      <c r="D5696" s="3" t="n">
        <v>1</v>
      </c>
      <c r="E5696" s="3" t="n">
        <v>0.020747</v>
      </c>
      <c r="F5696" s="3" t="n">
        <v>2</v>
      </c>
      <c r="G5696" s="3" t="n">
        <v>2</v>
      </c>
      <c r="H5696" s="3" t="n">
        <v>11</v>
      </c>
      <c r="I5696" s="3" t="n">
        <v>11</v>
      </c>
      <c r="J5696" s="3" t="n">
        <v>0</v>
      </c>
      <c r="K5696" s="3" t="n">
        <v>0</v>
      </c>
      <c r="L5696" s="3" t="n">
        <v>0</v>
      </c>
      <c r="M5696" s="3" t="n">
        <v>0</v>
      </c>
      <c r="N5696" s="3" t="n">
        <v>0</v>
      </c>
      <c r="O5696" s="3" t="n">
        <v>0</v>
      </c>
      <c r="P5696" s="3" t="n">
        <v>8.2</v>
      </c>
      <c r="Q5696" s="3" t="n">
        <v>24.2</v>
      </c>
      <c r="R5696" s="3" t="s">
        <v>16627</v>
      </c>
      <c r="S5696" s="4" t="n">
        <v>45747.1568981482</v>
      </c>
      <c r="T5696" s="3" t="s">
        <v>65</v>
      </c>
      <c r="U5696" s="3" t="s">
        <v>65</v>
      </c>
      <c r="V5696" s="3" t="n">
        <v>1</v>
      </c>
      <c r="W5696" s="3" t="n">
        <v>1</v>
      </c>
      <c r="X5696" s="3" t="n">
        <v>0</v>
      </c>
      <c r="Y5696" s="3" t="s">
        <v>30</v>
      </c>
      <c r="Z5696" s="3" t="s">
        <v>30</v>
      </c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  <c r="AY5696" s="3"/>
      <c r="AZ5696" s="3"/>
      <c r="BA5696" s="3"/>
      <c r="BB5696" s="3"/>
      <c r="BC5696" s="3"/>
      <c r="BD5696" s="3"/>
      <c r="BE5696" s="3"/>
      <c r="BF5696" s="3"/>
      <c r="BG5696" s="3"/>
      <c r="BH5696" s="3"/>
      <c r="BI5696" s="3"/>
      <c r="BJ5696" s="3"/>
    </row>
    <row r="5697" customFormat="false" ht="15.75" hidden="false" customHeight="false" outlineLevel="0" collapsed="false">
      <c r="A5697" s="3" t="n">
        <v>5696</v>
      </c>
      <c r="B5697" s="3" t="s">
        <v>16628</v>
      </c>
      <c r="C5697" s="3" t="s">
        <v>16629</v>
      </c>
      <c r="D5697" s="3" t="n">
        <v>1</v>
      </c>
      <c r="E5697" s="3" t="n">
        <v>0.9874809</v>
      </c>
      <c r="F5697" s="3" t="n">
        <v>26</v>
      </c>
      <c r="G5697" s="3" t="n">
        <v>26</v>
      </c>
      <c r="H5697" s="3" t="n">
        <v>10</v>
      </c>
      <c r="I5697" s="3" t="n">
        <v>10</v>
      </c>
      <c r="J5697" s="3" t="n">
        <v>26</v>
      </c>
      <c r="K5697" s="3" t="n">
        <v>26</v>
      </c>
      <c r="L5697" s="3" t="n">
        <v>2</v>
      </c>
      <c r="M5697" s="3" t="n">
        <v>2</v>
      </c>
      <c r="N5697" s="3" t="n">
        <v>-1</v>
      </c>
      <c r="O5697" s="3" t="n">
        <v>-1</v>
      </c>
      <c r="P5697" s="3" t="n">
        <v>8.3</v>
      </c>
      <c r="Q5697" s="3" t="n">
        <v>24.2</v>
      </c>
      <c r="R5697" s="3" t="s">
        <v>16630</v>
      </c>
      <c r="S5697" s="4" t="n">
        <v>45747.1569444445</v>
      </c>
      <c r="T5697" s="3" t="s">
        <v>239</v>
      </c>
      <c r="U5697" s="3" t="s">
        <v>239</v>
      </c>
      <c r="V5697" s="3" t="n">
        <v>0</v>
      </c>
      <c r="W5697" s="3" t="n">
        <v>0</v>
      </c>
      <c r="X5697" s="3" t="n">
        <v>0</v>
      </c>
      <c r="Y5697" s="3" t="s">
        <v>30</v>
      </c>
      <c r="Z5697" s="3" t="s">
        <v>30</v>
      </c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  <c r="AZ5697" s="3"/>
      <c r="BA5697" s="3"/>
      <c r="BB5697" s="3"/>
      <c r="BC5697" s="3"/>
      <c r="BD5697" s="3"/>
      <c r="BE5697" s="3"/>
      <c r="BF5697" s="3"/>
      <c r="BG5697" s="3"/>
      <c r="BH5697" s="3"/>
      <c r="BI5697" s="3"/>
      <c r="BJ5697" s="3"/>
    </row>
    <row r="5698" customFormat="false" ht="15.75" hidden="false" customHeight="false" outlineLevel="0" collapsed="false">
      <c r="A5698" s="3" t="n">
        <v>5697</v>
      </c>
      <c r="B5698" s="3" t="s">
        <v>16631</v>
      </c>
      <c r="C5698" s="3" t="s">
        <v>16632</v>
      </c>
      <c r="D5698" s="3" t="n">
        <v>1</v>
      </c>
      <c r="E5698" s="3" t="n">
        <v>0.6110041</v>
      </c>
      <c r="F5698" s="3" t="n">
        <v>25</v>
      </c>
      <c r="G5698" s="3" t="n">
        <v>25</v>
      </c>
      <c r="H5698" s="3" t="n">
        <v>11</v>
      </c>
      <c r="I5698" s="3" t="n">
        <v>11</v>
      </c>
      <c r="J5698" s="3" t="n">
        <v>33</v>
      </c>
      <c r="K5698" s="3" t="n">
        <v>33</v>
      </c>
      <c r="L5698" s="3" t="n">
        <v>3</v>
      </c>
      <c r="M5698" s="3" t="n">
        <v>3</v>
      </c>
      <c r="N5698" s="3" t="n">
        <v>3</v>
      </c>
      <c r="O5698" s="3" t="n">
        <v>0</v>
      </c>
      <c r="P5698" s="3" t="n">
        <v>6.3</v>
      </c>
      <c r="Q5698" s="3" t="n">
        <v>24.2</v>
      </c>
      <c r="R5698" s="3" t="s">
        <v>16633</v>
      </c>
      <c r="S5698" s="4" t="n">
        <v>45747.1569907407</v>
      </c>
      <c r="T5698" s="3" t="s">
        <v>65</v>
      </c>
      <c r="U5698" s="3" t="s">
        <v>65</v>
      </c>
      <c r="V5698" s="3" t="n">
        <v>1</v>
      </c>
      <c r="W5698" s="3" t="n">
        <v>1</v>
      </c>
      <c r="X5698" s="3" t="n">
        <v>0</v>
      </c>
      <c r="Y5698" s="3" t="s">
        <v>30</v>
      </c>
      <c r="Z5698" s="3" t="s">
        <v>30</v>
      </c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  <c r="AZ5698" s="3"/>
      <c r="BA5698" s="3"/>
      <c r="BB5698" s="3"/>
      <c r="BC5698" s="3"/>
      <c r="BD5698" s="3"/>
      <c r="BE5698" s="3"/>
      <c r="BF5698" s="3"/>
      <c r="BG5698" s="3"/>
      <c r="BH5698" s="3"/>
      <c r="BI5698" s="3"/>
      <c r="BJ5698" s="3"/>
    </row>
    <row r="5699" customFormat="false" ht="15.75" hidden="false" customHeight="false" outlineLevel="0" collapsed="false">
      <c r="A5699" s="3" t="n">
        <v>5698</v>
      </c>
      <c r="B5699" s="3" t="s">
        <v>16634</v>
      </c>
      <c r="C5699" s="3" t="s">
        <v>16635</v>
      </c>
      <c r="D5699" s="3" t="n">
        <v>1</v>
      </c>
      <c r="E5699" s="3" t="n">
        <v>0.0299098</v>
      </c>
      <c r="F5699" s="3" t="n">
        <v>2</v>
      </c>
      <c r="G5699" s="3" t="n">
        <v>2</v>
      </c>
      <c r="H5699" s="3" t="n">
        <v>7</v>
      </c>
      <c r="I5699" s="3" t="n">
        <v>7</v>
      </c>
      <c r="J5699" s="3" t="n">
        <v>0</v>
      </c>
      <c r="K5699" s="3" t="n">
        <v>0</v>
      </c>
      <c r="L5699" s="3" t="n">
        <v>0</v>
      </c>
      <c r="M5699" s="3" t="n">
        <v>0</v>
      </c>
      <c r="N5699" s="3" t="n">
        <v>0</v>
      </c>
      <c r="O5699" s="3" t="n">
        <v>0</v>
      </c>
      <c r="P5699" s="3" t="n">
        <v>8.3</v>
      </c>
      <c r="Q5699" s="3" t="n">
        <v>24.2</v>
      </c>
      <c r="R5699" s="3" t="s">
        <v>16636</v>
      </c>
      <c r="S5699" s="4" t="n">
        <v>45747.1570486111</v>
      </c>
      <c r="T5699" s="3" t="s">
        <v>65</v>
      </c>
      <c r="U5699" s="3" t="s">
        <v>65</v>
      </c>
      <c r="V5699" s="3" t="n">
        <v>1</v>
      </c>
      <c r="W5699" s="3" t="n">
        <v>1</v>
      </c>
      <c r="X5699" s="3" t="n">
        <v>0</v>
      </c>
      <c r="Y5699" s="3" t="s">
        <v>30</v>
      </c>
      <c r="Z5699" s="3" t="s">
        <v>30</v>
      </c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  <c r="AZ5699" s="3"/>
      <c r="BA5699" s="3"/>
      <c r="BB5699" s="3"/>
      <c r="BC5699" s="3"/>
      <c r="BD5699" s="3"/>
      <c r="BE5699" s="3"/>
      <c r="BF5699" s="3"/>
      <c r="BG5699" s="3"/>
      <c r="BH5699" s="3"/>
      <c r="BI5699" s="3"/>
      <c r="BJ5699" s="3"/>
    </row>
    <row r="5700" customFormat="false" ht="15.75" hidden="false" customHeight="false" outlineLevel="0" collapsed="false">
      <c r="A5700" s="3" t="n">
        <v>5699</v>
      </c>
      <c r="B5700" s="3" t="s">
        <v>16637</v>
      </c>
      <c r="C5700" s="3" t="s">
        <v>16638</v>
      </c>
      <c r="D5700" s="3" t="n">
        <v>1</v>
      </c>
      <c r="E5700" s="3" t="n">
        <v>0.138829</v>
      </c>
      <c r="F5700" s="3" t="n">
        <v>17</v>
      </c>
      <c r="G5700" s="3" t="n">
        <v>17</v>
      </c>
      <c r="H5700" s="3" t="n">
        <v>1</v>
      </c>
      <c r="I5700" s="3" t="n">
        <v>1</v>
      </c>
      <c r="J5700" s="3" t="n">
        <v>0</v>
      </c>
      <c r="K5700" s="3" t="n">
        <v>0</v>
      </c>
      <c r="L5700" s="3" t="n">
        <v>0</v>
      </c>
      <c r="M5700" s="3" t="n">
        <v>0</v>
      </c>
      <c r="N5700" s="3" t="n">
        <v>0</v>
      </c>
      <c r="O5700" s="3" t="n">
        <v>0</v>
      </c>
      <c r="P5700" s="3" t="n">
        <v>8.2</v>
      </c>
      <c r="Q5700" s="3" t="n">
        <v>24.2</v>
      </c>
      <c r="R5700" s="3" t="s">
        <v>16639</v>
      </c>
      <c r="S5700" s="4" t="n">
        <v>45747.1571064815</v>
      </c>
      <c r="T5700" s="3" t="s">
        <v>65</v>
      </c>
      <c r="U5700" s="3" t="s">
        <v>65</v>
      </c>
      <c r="V5700" s="3" t="n">
        <v>1</v>
      </c>
      <c r="W5700" s="3" t="n">
        <v>1</v>
      </c>
      <c r="X5700" s="3" t="n">
        <v>0</v>
      </c>
      <c r="Y5700" s="3" t="s">
        <v>30</v>
      </c>
      <c r="Z5700" s="3" t="s">
        <v>30</v>
      </c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  <c r="AY5700" s="3"/>
      <c r="AZ5700" s="3"/>
      <c r="BA5700" s="3"/>
      <c r="BB5700" s="3"/>
      <c r="BC5700" s="3"/>
      <c r="BD5700" s="3"/>
      <c r="BE5700" s="3"/>
      <c r="BF5700" s="3"/>
      <c r="BG5700" s="3"/>
      <c r="BH5700" s="3"/>
      <c r="BI5700" s="3"/>
      <c r="BJ5700" s="3"/>
    </row>
    <row r="5701" customFormat="false" ht="15.75" hidden="false" customHeight="false" outlineLevel="0" collapsed="false">
      <c r="A5701" s="3" t="n">
        <v>5700</v>
      </c>
      <c r="B5701" s="3" t="s">
        <v>16640</v>
      </c>
      <c r="C5701" s="3" t="s">
        <v>16641</v>
      </c>
      <c r="D5701" s="3" t="n">
        <v>1</v>
      </c>
      <c r="E5701" s="3" t="n">
        <v>0.0933918</v>
      </c>
      <c r="F5701" s="3" t="n">
        <v>13</v>
      </c>
      <c r="G5701" s="3" t="n">
        <v>13</v>
      </c>
      <c r="H5701" s="3" t="n">
        <v>4</v>
      </c>
      <c r="I5701" s="3" t="n">
        <v>4</v>
      </c>
      <c r="J5701" s="3" t="n">
        <v>2</v>
      </c>
      <c r="K5701" s="3" t="n">
        <v>2</v>
      </c>
      <c r="L5701" s="3" t="n">
        <v>0</v>
      </c>
      <c r="M5701" s="3" t="n">
        <v>0</v>
      </c>
      <c r="N5701" s="3" t="n">
        <v>0</v>
      </c>
      <c r="O5701" s="3" t="n">
        <v>0</v>
      </c>
      <c r="P5701" s="3" t="n">
        <v>8.3</v>
      </c>
      <c r="Q5701" s="3" t="n">
        <v>24.2</v>
      </c>
      <c r="R5701" s="3" t="s">
        <v>16642</v>
      </c>
      <c r="S5701" s="4" t="n">
        <v>45747.1571643519</v>
      </c>
      <c r="T5701" s="3" t="s">
        <v>65</v>
      </c>
      <c r="U5701" s="3" t="s">
        <v>65</v>
      </c>
      <c r="V5701" s="3" t="n">
        <v>1</v>
      </c>
      <c r="W5701" s="3" t="n">
        <v>1</v>
      </c>
      <c r="X5701" s="3" t="n">
        <v>0</v>
      </c>
      <c r="Y5701" s="3" t="s">
        <v>81</v>
      </c>
      <c r="Z5701" s="3" t="s">
        <v>81</v>
      </c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3"/>
      <c r="BB5701" s="3"/>
      <c r="BC5701" s="3"/>
      <c r="BD5701" s="3"/>
      <c r="BE5701" s="3"/>
      <c r="BF5701" s="3"/>
      <c r="BG5701" s="3"/>
      <c r="BH5701" s="3"/>
      <c r="BI5701" s="3"/>
      <c r="BJ5701" s="3"/>
    </row>
    <row r="5702" customFormat="false" ht="15.75" hidden="false" customHeight="false" outlineLevel="0" collapsed="false">
      <c r="A5702" s="3" t="n">
        <v>5701</v>
      </c>
      <c r="B5702" s="3" t="s">
        <v>16643</v>
      </c>
      <c r="C5702" s="3" t="s">
        <v>16644</v>
      </c>
      <c r="D5702" s="3" t="n">
        <v>1</v>
      </c>
      <c r="E5702" s="3" t="n">
        <v>0.0401867</v>
      </c>
      <c r="F5702" s="3" t="n">
        <v>5</v>
      </c>
      <c r="G5702" s="3" t="n">
        <v>5</v>
      </c>
      <c r="H5702" s="3" t="n">
        <v>2</v>
      </c>
      <c r="I5702" s="3" t="n">
        <v>2</v>
      </c>
      <c r="J5702" s="3" t="n">
        <v>2</v>
      </c>
      <c r="K5702" s="3" t="n">
        <v>2</v>
      </c>
      <c r="L5702" s="3" t="n">
        <v>0</v>
      </c>
      <c r="M5702" s="3" t="n">
        <v>0</v>
      </c>
      <c r="N5702" s="3" t="n">
        <v>0</v>
      </c>
      <c r="O5702" s="3" t="n">
        <v>0</v>
      </c>
      <c r="P5702" s="3" t="n">
        <v>8.3</v>
      </c>
      <c r="Q5702" s="3" t="n">
        <v>24.2</v>
      </c>
      <c r="R5702" s="3" t="s">
        <v>16645</v>
      </c>
      <c r="S5702" s="4" t="n">
        <v>45747.1572222222</v>
      </c>
      <c r="T5702" s="3" t="s">
        <v>65</v>
      </c>
      <c r="U5702" s="3" t="s">
        <v>65</v>
      </c>
      <c r="V5702" s="3" t="n">
        <v>1</v>
      </c>
      <c r="W5702" s="3" t="n">
        <v>1</v>
      </c>
      <c r="X5702" s="3" t="n">
        <v>0</v>
      </c>
      <c r="Y5702" s="3" t="s">
        <v>30</v>
      </c>
      <c r="Z5702" s="3" t="s">
        <v>30</v>
      </c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  <c r="AY5702" s="3"/>
      <c r="AZ5702" s="3"/>
      <c r="BA5702" s="3"/>
      <c r="BB5702" s="3"/>
      <c r="BC5702" s="3"/>
      <c r="BD5702" s="3"/>
      <c r="BE5702" s="3"/>
      <c r="BF5702" s="3"/>
      <c r="BG5702" s="3"/>
      <c r="BH5702" s="3"/>
      <c r="BI5702" s="3"/>
      <c r="BJ5702" s="3"/>
    </row>
    <row r="5703" customFormat="false" ht="15.75" hidden="false" customHeight="false" outlineLevel="0" collapsed="false">
      <c r="A5703" s="3" t="n">
        <v>5702</v>
      </c>
      <c r="B5703" s="3" t="s">
        <v>16646</v>
      </c>
      <c r="C5703" s="3" t="s">
        <v>16647</v>
      </c>
      <c r="D5703" s="3" t="n">
        <v>1</v>
      </c>
      <c r="E5703" s="3" t="n">
        <v>0.1314375</v>
      </c>
      <c r="F5703" s="3" t="n">
        <v>17</v>
      </c>
      <c r="G5703" s="3" t="n">
        <v>17</v>
      </c>
      <c r="H5703" s="3" t="n">
        <v>2</v>
      </c>
      <c r="I5703" s="3" t="n">
        <v>2</v>
      </c>
      <c r="J5703" s="3" t="n">
        <v>8</v>
      </c>
      <c r="K5703" s="3" t="n">
        <v>8</v>
      </c>
      <c r="L5703" s="3" t="n">
        <v>0</v>
      </c>
      <c r="M5703" s="3" t="n">
        <v>0</v>
      </c>
      <c r="N5703" s="3" t="n">
        <v>0</v>
      </c>
      <c r="O5703" s="3" t="n">
        <v>0</v>
      </c>
      <c r="P5703" s="3" t="n">
        <v>8.3</v>
      </c>
      <c r="Q5703" s="3" t="n">
        <v>24.2</v>
      </c>
      <c r="R5703" s="3" t="s">
        <v>16648</v>
      </c>
      <c r="S5703" s="4" t="n">
        <v>45747.1572800926</v>
      </c>
      <c r="T5703" s="3" t="s">
        <v>65</v>
      </c>
      <c r="U5703" s="3" t="s">
        <v>65</v>
      </c>
      <c r="V5703" s="3" t="n">
        <v>1</v>
      </c>
      <c r="W5703" s="3" t="n">
        <v>1</v>
      </c>
      <c r="X5703" s="3" t="n">
        <v>0</v>
      </c>
      <c r="Y5703" s="3" t="s">
        <v>30</v>
      </c>
      <c r="Z5703" s="3" t="s">
        <v>30</v>
      </c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  <c r="AY5703" s="3"/>
      <c r="AZ5703" s="3"/>
      <c r="BA5703" s="3"/>
      <c r="BB5703" s="3"/>
      <c r="BC5703" s="3"/>
      <c r="BD5703" s="3"/>
      <c r="BE5703" s="3"/>
      <c r="BF5703" s="3"/>
      <c r="BG5703" s="3"/>
      <c r="BH5703" s="3"/>
      <c r="BI5703" s="3"/>
      <c r="BJ5703" s="3"/>
    </row>
    <row r="5704" customFormat="false" ht="15.75" hidden="false" customHeight="false" outlineLevel="0" collapsed="false">
      <c r="A5704" s="3" t="n">
        <v>5703</v>
      </c>
      <c r="B5704" s="3" t="s">
        <v>16649</v>
      </c>
      <c r="C5704" s="3" t="s">
        <v>16650</v>
      </c>
      <c r="D5704" s="3" t="n">
        <v>1</v>
      </c>
      <c r="E5704" s="3" t="n">
        <v>0.2563504</v>
      </c>
      <c r="F5704" s="3" t="n">
        <v>32</v>
      </c>
      <c r="G5704" s="3" t="n">
        <v>32</v>
      </c>
      <c r="H5704" s="3" t="n">
        <v>4</v>
      </c>
      <c r="I5704" s="3" t="n">
        <v>4</v>
      </c>
      <c r="J5704" s="3" t="n">
        <v>10</v>
      </c>
      <c r="K5704" s="3" t="n">
        <v>10</v>
      </c>
      <c r="L5704" s="3" t="n">
        <v>5</v>
      </c>
      <c r="M5704" s="3" t="n">
        <v>5</v>
      </c>
      <c r="N5704" s="3" t="n">
        <v>0</v>
      </c>
      <c r="O5704" s="3" t="n">
        <v>0</v>
      </c>
      <c r="P5704" s="3" t="n">
        <v>8.3</v>
      </c>
      <c r="Q5704" s="3" t="n">
        <v>24.2</v>
      </c>
      <c r="R5704" s="3" t="s">
        <v>16651</v>
      </c>
      <c r="S5704" s="4" t="n">
        <v>45747.157337963</v>
      </c>
      <c r="T5704" s="3" t="s">
        <v>65</v>
      </c>
      <c r="U5704" s="3" t="s">
        <v>65</v>
      </c>
      <c r="V5704" s="3" t="n">
        <v>1</v>
      </c>
      <c r="W5704" s="3" t="n">
        <v>1</v>
      </c>
      <c r="X5704" s="3" t="n">
        <v>0</v>
      </c>
      <c r="Y5704" s="3" t="s">
        <v>30</v>
      </c>
      <c r="Z5704" s="3" t="s">
        <v>30</v>
      </c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  <c r="AY5704" s="3"/>
      <c r="AZ5704" s="3"/>
      <c r="BA5704" s="3"/>
      <c r="BB5704" s="3"/>
      <c r="BC5704" s="3"/>
      <c r="BD5704" s="3"/>
      <c r="BE5704" s="3"/>
      <c r="BF5704" s="3"/>
      <c r="BG5704" s="3"/>
      <c r="BH5704" s="3"/>
      <c r="BI5704" s="3"/>
      <c r="BJ5704" s="3"/>
    </row>
    <row r="5705" customFormat="false" ht="15.75" hidden="false" customHeight="false" outlineLevel="0" collapsed="false">
      <c r="A5705" s="3" t="n">
        <v>5704</v>
      </c>
      <c r="B5705" s="3" t="s">
        <v>16652</v>
      </c>
      <c r="C5705" s="3" t="s">
        <v>16653</v>
      </c>
      <c r="D5705" s="3" t="n">
        <v>1</v>
      </c>
      <c r="E5705" s="3" t="n">
        <v>0.255485</v>
      </c>
      <c r="F5705" s="3" t="n">
        <v>39</v>
      </c>
      <c r="G5705" s="3" t="n">
        <v>39</v>
      </c>
      <c r="H5705" s="3" t="n">
        <v>4</v>
      </c>
      <c r="I5705" s="3" t="n">
        <v>4</v>
      </c>
      <c r="J5705" s="3" t="n">
        <v>26</v>
      </c>
      <c r="K5705" s="3" t="n">
        <v>26</v>
      </c>
      <c r="L5705" s="3" t="n">
        <v>2</v>
      </c>
      <c r="M5705" s="3" t="n">
        <v>2</v>
      </c>
      <c r="N5705" s="3" t="n">
        <v>0</v>
      </c>
      <c r="O5705" s="3" t="n">
        <v>0</v>
      </c>
      <c r="P5705" s="3" t="n">
        <v>8.3</v>
      </c>
      <c r="Q5705" s="3" t="n">
        <v>24.2</v>
      </c>
      <c r="R5705" s="3" t="s">
        <v>16654</v>
      </c>
      <c r="S5705" s="4" t="n">
        <v>45747.1573958333</v>
      </c>
      <c r="T5705" s="3" t="s">
        <v>65</v>
      </c>
      <c r="U5705" s="3" t="s">
        <v>65</v>
      </c>
      <c r="V5705" s="3" t="n">
        <v>1</v>
      </c>
      <c r="W5705" s="3" t="n">
        <v>1</v>
      </c>
      <c r="X5705" s="3" t="n">
        <v>0</v>
      </c>
      <c r="Y5705" s="3" t="s">
        <v>30</v>
      </c>
      <c r="Z5705" s="3" t="s">
        <v>30</v>
      </c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  <c r="AZ5705" s="3"/>
      <c r="BA5705" s="3"/>
      <c r="BB5705" s="3"/>
      <c r="BC5705" s="3"/>
      <c r="BD5705" s="3"/>
      <c r="BE5705" s="3"/>
      <c r="BF5705" s="3"/>
      <c r="BG5705" s="3"/>
      <c r="BH5705" s="3"/>
      <c r="BI5705" s="3"/>
      <c r="BJ5705" s="3"/>
    </row>
    <row r="5706" customFormat="false" ht="15.75" hidden="false" customHeight="false" outlineLevel="0" collapsed="false">
      <c r="A5706" s="3" t="n">
        <v>5705</v>
      </c>
      <c r="B5706" s="3" t="s">
        <v>16655</v>
      </c>
      <c r="C5706" s="3" t="s">
        <v>16656</v>
      </c>
      <c r="D5706" s="3" t="n">
        <v>1</v>
      </c>
      <c r="E5706" s="3" t="n">
        <v>0.3134306</v>
      </c>
      <c r="F5706" s="3" t="n">
        <v>43</v>
      </c>
      <c r="G5706" s="3" t="n">
        <v>43</v>
      </c>
      <c r="H5706" s="3" t="n">
        <v>2</v>
      </c>
      <c r="I5706" s="3" t="n">
        <v>2</v>
      </c>
      <c r="J5706" s="3" t="n">
        <v>35</v>
      </c>
      <c r="K5706" s="3" t="n">
        <v>35</v>
      </c>
      <c r="L5706" s="3" t="n">
        <v>0</v>
      </c>
      <c r="M5706" s="3" t="n">
        <v>0</v>
      </c>
      <c r="N5706" s="3" t="n">
        <v>0</v>
      </c>
      <c r="O5706" s="3" t="n">
        <v>0</v>
      </c>
      <c r="P5706" s="3" t="n">
        <v>8.3</v>
      </c>
      <c r="Q5706" s="3" t="n">
        <v>24.2</v>
      </c>
      <c r="R5706" s="3" t="s">
        <v>16657</v>
      </c>
      <c r="S5706" s="4" t="n">
        <v>45747.1574768519</v>
      </c>
      <c r="T5706" s="3" t="s">
        <v>65</v>
      </c>
      <c r="U5706" s="3" t="s">
        <v>65</v>
      </c>
      <c r="V5706" s="3" t="n">
        <v>1</v>
      </c>
      <c r="W5706" s="3" t="n">
        <v>1</v>
      </c>
      <c r="X5706" s="3" t="n">
        <v>0</v>
      </c>
      <c r="Y5706" s="3" t="s">
        <v>30</v>
      </c>
      <c r="Z5706" s="3" t="s">
        <v>30</v>
      </c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  <c r="AY5706" s="3"/>
      <c r="AZ5706" s="3"/>
      <c r="BA5706" s="3"/>
      <c r="BB5706" s="3"/>
      <c r="BC5706" s="3"/>
      <c r="BD5706" s="3"/>
      <c r="BE5706" s="3"/>
      <c r="BF5706" s="3"/>
      <c r="BG5706" s="3"/>
      <c r="BH5706" s="3"/>
      <c r="BI5706" s="3"/>
      <c r="BJ5706" s="3"/>
    </row>
    <row r="5707" customFormat="false" ht="15.75" hidden="false" customHeight="false" outlineLevel="0" collapsed="false">
      <c r="A5707" s="3" t="n">
        <v>5706</v>
      </c>
      <c r="B5707" s="3" t="s">
        <v>16658</v>
      </c>
      <c r="C5707" s="3" t="s">
        <v>16659</v>
      </c>
      <c r="D5707" s="3" t="n">
        <v>1</v>
      </c>
      <c r="E5707" s="3" t="n">
        <v>0.0808117</v>
      </c>
      <c r="F5707" s="3" t="n">
        <v>9</v>
      </c>
      <c r="G5707" s="3" t="n">
        <v>9</v>
      </c>
      <c r="H5707" s="3" t="n">
        <v>1</v>
      </c>
      <c r="I5707" s="3" t="n">
        <v>1</v>
      </c>
      <c r="J5707" s="3" t="n">
        <v>0</v>
      </c>
      <c r="K5707" s="3" t="n">
        <v>0</v>
      </c>
      <c r="L5707" s="3" t="n">
        <v>0</v>
      </c>
      <c r="M5707" s="3" t="n">
        <v>0</v>
      </c>
      <c r="N5707" s="3" t="n">
        <v>0</v>
      </c>
      <c r="O5707" s="3" t="n">
        <v>0</v>
      </c>
      <c r="P5707" s="3" t="n">
        <v>8.2</v>
      </c>
      <c r="Q5707" s="3" t="n">
        <v>24.2</v>
      </c>
      <c r="R5707" s="3" t="s">
        <v>16660</v>
      </c>
      <c r="S5707" s="4" t="n">
        <v>45747.1575347222</v>
      </c>
      <c r="T5707" s="3" t="s">
        <v>65</v>
      </c>
      <c r="U5707" s="3" t="s">
        <v>65</v>
      </c>
      <c r="V5707" s="3" t="n">
        <v>1</v>
      </c>
      <c r="W5707" s="3" t="n">
        <v>1</v>
      </c>
      <c r="X5707" s="3" t="n">
        <v>0</v>
      </c>
      <c r="Y5707" s="3" t="s">
        <v>30</v>
      </c>
      <c r="Z5707" s="3" t="s">
        <v>30</v>
      </c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  <c r="AY5707" s="3"/>
      <c r="AZ5707" s="3"/>
      <c r="BA5707" s="3"/>
      <c r="BB5707" s="3"/>
      <c r="BC5707" s="3"/>
      <c r="BD5707" s="3"/>
      <c r="BE5707" s="3"/>
      <c r="BF5707" s="3"/>
      <c r="BG5707" s="3"/>
      <c r="BH5707" s="3"/>
      <c r="BI5707" s="3"/>
      <c r="BJ5707" s="3"/>
    </row>
    <row r="5708" customFormat="false" ht="15.75" hidden="false" customHeight="false" outlineLevel="0" collapsed="false">
      <c r="A5708" s="3" t="n">
        <v>5707</v>
      </c>
      <c r="B5708" s="3" t="s">
        <v>16661</v>
      </c>
      <c r="C5708" s="3" t="s">
        <v>16662</v>
      </c>
      <c r="D5708" s="3" t="n">
        <v>1</v>
      </c>
      <c r="E5708" s="3" t="n">
        <v>0.5337031</v>
      </c>
      <c r="F5708" s="3" t="n">
        <v>71</v>
      </c>
      <c r="G5708" s="3" t="n">
        <v>71</v>
      </c>
      <c r="H5708" s="3" t="n">
        <v>5</v>
      </c>
      <c r="I5708" s="3" t="n">
        <v>5</v>
      </c>
      <c r="J5708" s="3" t="n">
        <v>28</v>
      </c>
      <c r="K5708" s="3" t="n">
        <v>28</v>
      </c>
      <c r="L5708" s="3" t="n">
        <v>12</v>
      </c>
      <c r="M5708" s="3" t="n">
        <v>12</v>
      </c>
      <c r="N5708" s="3" t="n">
        <v>25</v>
      </c>
      <c r="O5708" s="3" t="n">
        <v>25</v>
      </c>
      <c r="P5708" s="3" t="n">
        <v>8.3</v>
      </c>
      <c r="Q5708" s="3" t="n">
        <v>24.2</v>
      </c>
      <c r="R5708" s="3" t="s">
        <v>16663</v>
      </c>
      <c r="S5708" s="4" t="n">
        <v>45747.1576041667</v>
      </c>
      <c r="T5708" s="3" t="s">
        <v>65</v>
      </c>
      <c r="U5708" s="3" t="s">
        <v>65</v>
      </c>
      <c r="V5708" s="3" t="n">
        <v>1</v>
      </c>
      <c r="W5708" s="3" t="n">
        <v>1</v>
      </c>
      <c r="X5708" s="3" t="n">
        <v>0</v>
      </c>
      <c r="Y5708" s="3" t="s">
        <v>30</v>
      </c>
      <c r="Z5708" s="3" t="s">
        <v>30</v>
      </c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  <c r="AY5708" s="3"/>
      <c r="AZ5708" s="3"/>
      <c r="BA5708" s="3"/>
      <c r="BB5708" s="3"/>
      <c r="BC5708" s="3"/>
      <c r="BD5708" s="3"/>
      <c r="BE5708" s="3"/>
      <c r="BF5708" s="3"/>
      <c r="BG5708" s="3"/>
      <c r="BH5708" s="3"/>
      <c r="BI5708" s="3"/>
      <c r="BJ5708" s="3"/>
    </row>
    <row r="5709" customFormat="false" ht="15.75" hidden="false" customHeight="false" outlineLevel="0" collapsed="false">
      <c r="A5709" s="3" t="n">
        <v>5708</v>
      </c>
      <c r="B5709" s="3" t="s">
        <v>16664</v>
      </c>
      <c r="C5709" s="3" t="s">
        <v>16665</v>
      </c>
      <c r="D5709" s="3" t="n">
        <v>1</v>
      </c>
      <c r="E5709" s="3" t="n">
        <v>0.0651056</v>
      </c>
      <c r="F5709" s="3" t="n">
        <v>4</v>
      </c>
      <c r="G5709" s="3" t="n">
        <v>4</v>
      </c>
      <c r="H5709" s="3" t="n">
        <v>3</v>
      </c>
      <c r="I5709" s="3" t="n">
        <v>3</v>
      </c>
      <c r="J5709" s="3" t="n">
        <v>2</v>
      </c>
      <c r="K5709" s="3" t="n">
        <v>2</v>
      </c>
      <c r="L5709" s="3" t="n">
        <v>0</v>
      </c>
      <c r="M5709" s="3" t="n">
        <v>0</v>
      </c>
      <c r="N5709" s="3" t="n">
        <v>0</v>
      </c>
      <c r="O5709" s="3" t="n">
        <v>0</v>
      </c>
      <c r="P5709" s="3" t="n">
        <v>8.2</v>
      </c>
      <c r="Q5709" s="3" t="n">
        <v>24.2</v>
      </c>
      <c r="R5709" s="3" t="s">
        <v>16666</v>
      </c>
      <c r="S5709" s="4" t="n">
        <v>45747.1576736111</v>
      </c>
      <c r="T5709" s="3" t="s">
        <v>65</v>
      </c>
      <c r="U5709" s="3" t="s">
        <v>65</v>
      </c>
      <c r="V5709" s="3" t="n">
        <v>1</v>
      </c>
      <c r="W5709" s="3" t="n">
        <v>1</v>
      </c>
      <c r="X5709" s="3" t="n">
        <v>0</v>
      </c>
      <c r="Y5709" s="3" t="s">
        <v>30</v>
      </c>
      <c r="Z5709" s="3" t="s">
        <v>30</v>
      </c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  <c r="AZ5709" s="3"/>
      <c r="BA5709" s="3"/>
      <c r="BB5709" s="3"/>
      <c r="BC5709" s="3"/>
      <c r="BD5709" s="3"/>
      <c r="BE5709" s="3"/>
      <c r="BF5709" s="3"/>
      <c r="BG5709" s="3"/>
      <c r="BH5709" s="3"/>
      <c r="BI5709" s="3"/>
      <c r="BJ5709" s="3"/>
    </row>
    <row r="5710" customFormat="false" ht="15.75" hidden="false" customHeight="false" outlineLevel="0" collapsed="false">
      <c r="A5710" s="3" t="n">
        <v>5709</v>
      </c>
      <c r="B5710" s="3" t="s">
        <v>16667</v>
      </c>
      <c r="C5710" s="3" t="s">
        <v>16668</v>
      </c>
      <c r="D5710" s="3" t="n">
        <v>1</v>
      </c>
      <c r="E5710" s="3" t="n">
        <v>0.4142881</v>
      </c>
      <c r="F5710" s="3" t="n">
        <v>7</v>
      </c>
      <c r="G5710" s="3" t="n">
        <v>7</v>
      </c>
      <c r="H5710" s="3" t="n">
        <v>5</v>
      </c>
      <c r="I5710" s="3" t="n">
        <v>5</v>
      </c>
      <c r="J5710" s="3" t="n">
        <v>9</v>
      </c>
      <c r="K5710" s="3" t="n">
        <v>9</v>
      </c>
      <c r="L5710" s="3" t="n">
        <v>0</v>
      </c>
      <c r="M5710" s="3" t="n">
        <v>0</v>
      </c>
      <c r="N5710" s="3" t="n">
        <v>0</v>
      </c>
      <c r="O5710" s="3" t="n">
        <v>0</v>
      </c>
      <c r="P5710" s="3" t="n">
        <v>8.2</v>
      </c>
      <c r="Q5710" s="3" t="n">
        <v>24.2</v>
      </c>
      <c r="R5710" s="3" t="s">
        <v>16612</v>
      </c>
      <c r="S5710" s="4" t="n">
        <v>45747.1577199074</v>
      </c>
      <c r="T5710" s="3" t="s">
        <v>65</v>
      </c>
      <c r="U5710" s="3" t="s">
        <v>65</v>
      </c>
      <c r="V5710" s="3" t="n">
        <v>1</v>
      </c>
      <c r="W5710" s="3" t="n">
        <v>1</v>
      </c>
      <c r="X5710" s="3" t="n">
        <v>0</v>
      </c>
      <c r="Y5710" s="3" t="s">
        <v>30</v>
      </c>
      <c r="Z5710" s="3" t="s">
        <v>30</v>
      </c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  <c r="AY5710" s="3"/>
      <c r="AZ5710" s="3"/>
      <c r="BA5710" s="3"/>
      <c r="BB5710" s="3"/>
      <c r="BC5710" s="3"/>
      <c r="BD5710" s="3"/>
      <c r="BE5710" s="3"/>
      <c r="BF5710" s="3"/>
      <c r="BG5710" s="3"/>
      <c r="BH5710" s="3"/>
      <c r="BI5710" s="3"/>
      <c r="BJ5710" s="3"/>
    </row>
    <row r="5711" customFormat="false" ht="15.75" hidden="false" customHeight="false" outlineLevel="0" collapsed="false">
      <c r="A5711" s="3" t="n">
        <v>5710</v>
      </c>
      <c r="B5711" s="3" t="s">
        <v>16669</v>
      </c>
      <c r="C5711" s="3" t="s">
        <v>16670</v>
      </c>
      <c r="D5711" s="3" t="n">
        <v>1</v>
      </c>
      <c r="E5711" s="3" t="n">
        <v>0.0875798</v>
      </c>
      <c r="F5711" s="3" t="n">
        <v>7</v>
      </c>
      <c r="G5711" s="3" t="n">
        <v>7</v>
      </c>
      <c r="H5711" s="3" t="n">
        <v>5</v>
      </c>
      <c r="I5711" s="3" t="n">
        <v>5</v>
      </c>
      <c r="J5711" s="3" t="n">
        <v>4</v>
      </c>
      <c r="K5711" s="3" t="n">
        <v>4</v>
      </c>
      <c r="L5711" s="3" t="n">
        <v>1</v>
      </c>
      <c r="M5711" s="3" t="n">
        <v>1</v>
      </c>
      <c r="N5711" s="3" t="n">
        <v>2</v>
      </c>
      <c r="O5711" s="3" t="n">
        <v>2</v>
      </c>
      <c r="P5711" s="3" t="n">
        <v>6.3</v>
      </c>
      <c r="Q5711" s="3" t="n">
        <v>24.2</v>
      </c>
      <c r="R5711" s="3" t="s">
        <v>16671</v>
      </c>
      <c r="S5711" s="4" t="n">
        <v>45747.1577777778</v>
      </c>
      <c r="T5711" s="3" t="s">
        <v>65</v>
      </c>
      <c r="U5711" s="3" t="s">
        <v>65</v>
      </c>
      <c r="V5711" s="3" t="n">
        <v>1</v>
      </c>
      <c r="W5711" s="3" t="n">
        <v>1</v>
      </c>
      <c r="X5711" s="3" t="n">
        <v>0</v>
      </c>
      <c r="Y5711" s="3" t="s">
        <v>30</v>
      </c>
      <c r="Z5711" s="3" t="s">
        <v>30</v>
      </c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  <c r="AY5711" s="3"/>
      <c r="AZ5711" s="3"/>
      <c r="BA5711" s="3"/>
      <c r="BB5711" s="3"/>
      <c r="BC5711" s="3"/>
      <c r="BD5711" s="3"/>
      <c r="BE5711" s="3"/>
      <c r="BF5711" s="3"/>
      <c r="BG5711" s="3"/>
      <c r="BH5711" s="3"/>
      <c r="BI5711" s="3"/>
      <c r="BJ5711" s="3"/>
    </row>
    <row r="5712" customFormat="false" ht="15.75" hidden="false" customHeight="false" outlineLevel="0" collapsed="false">
      <c r="A5712" s="3" t="n">
        <v>5711</v>
      </c>
      <c r="B5712" s="3" t="s">
        <v>16672</v>
      </c>
      <c r="C5712" s="3" t="s">
        <v>16673</v>
      </c>
      <c r="D5712" s="3" t="n">
        <v>1</v>
      </c>
      <c r="E5712" s="3" t="n">
        <v>0.3691613</v>
      </c>
      <c r="F5712" s="3" t="n">
        <v>4</v>
      </c>
      <c r="G5712" s="3" t="n">
        <v>4</v>
      </c>
      <c r="H5712" s="3" t="n">
        <v>1</v>
      </c>
      <c r="I5712" s="3" t="n">
        <v>1</v>
      </c>
      <c r="J5712" s="3" t="n">
        <v>0</v>
      </c>
      <c r="K5712" s="3" t="n">
        <v>0</v>
      </c>
      <c r="L5712" s="3" t="n">
        <v>0</v>
      </c>
      <c r="M5712" s="3" t="n">
        <v>0</v>
      </c>
      <c r="N5712" s="3" t="n">
        <v>-1</v>
      </c>
      <c r="O5712" s="3" t="n">
        <v>-1</v>
      </c>
      <c r="P5712" s="3" t="n">
        <v>8.3</v>
      </c>
      <c r="Q5712" s="3" t="n">
        <v>24.2</v>
      </c>
      <c r="R5712" s="3" t="s">
        <v>16674</v>
      </c>
      <c r="S5712" s="4" t="n">
        <v>45747.1578356482</v>
      </c>
      <c r="T5712" s="3" t="s">
        <v>65</v>
      </c>
      <c r="U5712" s="3" t="s">
        <v>65</v>
      </c>
      <c r="V5712" s="3" t="n">
        <v>0</v>
      </c>
      <c r="W5712" s="3" t="n">
        <v>0</v>
      </c>
      <c r="X5712" s="3" t="n">
        <v>0</v>
      </c>
      <c r="Y5712" s="3" t="s">
        <v>30</v>
      </c>
      <c r="Z5712" s="3" t="s">
        <v>30</v>
      </c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  <c r="AY5712" s="3"/>
      <c r="AZ5712" s="3"/>
      <c r="BA5712" s="3"/>
      <c r="BB5712" s="3"/>
      <c r="BC5712" s="3"/>
      <c r="BD5712" s="3"/>
      <c r="BE5712" s="3"/>
      <c r="BF5712" s="3"/>
      <c r="BG5712" s="3"/>
      <c r="BH5712" s="3"/>
      <c r="BI5712" s="3"/>
      <c r="BJ5712" s="3"/>
    </row>
    <row r="5713" customFormat="false" ht="15.75" hidden="false" customHeight="false" outlineLevel="0" collapsed="false">
      <c r="A5713" s="3" t="n">
        <v>5712</v>
      </c>
      <c r="B5713" s="3" t="s">
        <v>16675</v>
      </c>
      <c r="C5713" s="3" t="s">
        <v>16676</v>
      </c>
      <c r="D5713" s="3" t="n">
        <v>1</v>
      </c>
      <c r="E5713" s="3" t="n">
        <v>0.0625862</v>
      </c>
      <c r="F5713" s="3" t="n">
        <v>8</v>
      </c>
      <c r="G5713" s="3" t="n">
        <v>8</v>
      </c>
      <c r="H5713" s="3" t="n">
        <v>3</v>
      </c>
      <c r="I5713" s="3" t="n">
        <v>3</v>
      </c>
      <c r="J5713" s="3" t="n">
        <v>2</v>
      </c>
      <c r="K5713" s="3" t="n">
        <v>2</v>
      </c>
      <c r="L5713" s="3" t="n">
        <v>2</v>
      </c>
      <c r="M5713" s="3" t="n">
        <v>2</v>
      </c>
      <c r="N5713" s="3" t="n">
        <v>-1</v>
      </c>
      <c r="O5713" s="3" t="n">
        <v>-1</v>
      </c>
      <c r="P5713" s="3" t="n">
        <v>8.3</v>
      </c>
      <c r="Q5713" s="3" t="n">
        <v>24.2</v>
      </c>
      <c r="R5713" s="3" t="s">
        <v>16677</v>
      </c>
      <c r="S5713" s="4" t="n">
        <v>45747.1578587963</v>
      </c>
      <c r="T5713" s="3" t="s">
        <v>65</v>
      </c>
      <c r="U5713" s="3" t="s">
        <v>65</v>
      </c>
      <c r="V5713" s="3" t="n">
        <v>0</v>
      </c>
      <c r="W5713" s="3" t="n">
        <v>0</v>
      </c>
      <c r="X5713" s="3" t="n">
        <v>0</v>
      </c>
      <c r="Y5713" s="3" t="s">
        <v>30</v>
      </c>
      <c r="Z5713" s="3" t="s">
        <v>30</v>
      </c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  <c r="AZ5713" s="3"/>
      <c r="BA5713" s="3"/>
      <c r="BB5713" s="3"/>
      <c r="BC5713" s="3"/>
      <c r="BD5713" s="3"/>
      <c r="BE5713" s="3"/>
      <c r="BF5713" s="3"/>
      <c r="BG5713" s="3"/>
      <c r="BH5713" s="3"/>
      <c r="BI5713" s="3"/>
      <c r="BJ5713" s="3"/>
    </row>
    <row r="5714" customFormat="false" ht="15.75" hidden="false" customHeight="false" outlineLevel="0" collapsed="false">
      <c r="A5714" s="3" t="n">
        <v>5713</v>
      </c>
      <c r="B5714" s="3" t="s">
        <v>16678</v>
      </c>
      <c r="C5714" s="3"/>
      <c r="D5714" s="3" t="n">
        <v>0</v>
      </c>
      <c r="E5714" s="3" t="s">
        <v>1901</v>
      </c>
      <c r="F5714" s="3" t="s">
        <v>1901</v>
      </c>
      <c r="G5714" s="3" t="s">
        <v>1901</v>
      </c>
      <c r="H5714" s="3" t="s">
        <v>1901</v>
      </c>
      <c r="I5714" s="3" t="s">
        <v>1901</v>
      </c>
      <c r="J5714" s="3" t="s">
        <v>1901</v>
      </c>
      <c r="K5714" s="3" t="s">
        <v>1901</v>
      </c>
      <c r="L5714" s="3" t="s">
        <v>1901</v>
      </c>
      <c r="M5714" s="3" t="s">
        <v>1901</v>
      </c>
      <c r="N5714" s="3" t="s">
        <v>1901</v>
      </c>
      <c r="O5714" s="3" t="s">
        <v>1901</v>
      </c>
      <c r="P5714" s="3"/>
      <c r="Q5714" s="3"/>
      <c r="R5714" s="3"/>
      <c r="S5714" s="3"/>
      <c r="T5714" s="3"/>
      <c r="U5714" s="3"/>
      <c r="V5714" s="3" t="s">
        <v>1901</v>
      </c>
      <c r="W5714" s="3" t="s">
        <v>1901</v>
      </c>
      <c r="X5714" s="3" t="s">
        <v>1901</v>
      </c>
      <c r="Y5714" s="3"/>
      <c r="Z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  <c r="AY5714" s="3"/>
      <c r="AZ5714" s="3"/>
      <c r="BA5714" s="3"/>
      <c r="BB5714" s="3"/>
      <c r="BC5714" s="3"/>
      <c r="BD5714" s="3"/>
      <c r="BE5714" s="3"/>
      <c r="BF5714" s="3"/>
      <c r="BG5714" s="3"/>
      <c r="BH5714" s="3"/>
      <c r="BI5714" s="3"/>
      <c r="BJ5714" s="3"/>
    </row>
    <row r="5715" customFormat="false" ht="15.75" hidden="false" customHeight="false" outlineLevel="0" collapsed="false">
      <c r="A5715" s="3" t="n">
        <v>5714</v>
      </c>
      <c r="B5715" s="3" t="s">
        <v>16679</v>
      </c>
      <c r="C5715" s="3" t="s">
        <v>16680</v>
      </c>
      <c r="D5715" s="3" t="n">
        <v>1</v>
      </c>
      <c r="E5715" s="3" t="n">
        <v>0.0592608</v>
      </c>
      <c r="F5715" s="3" t="n">
        <v>5</v>
      </c>
      <c r="G5715" s="3" t="n">
        <v>5</v>
      </c>
      <c r="H5715" s="3" t="n">
        <v>3</v>
      </c>
      <c r="I5715" s="3" t="n">
        <v>3</v>
      </c>
      <c r="J5715" s="3" t="n">
        <v>3</v>
      </c>
      <c r="K5715" s="3" t="n">
        <v>3</v>
      </c>
      <c r="L5715" s="3" t="n">
        <v>0</v>
      </c>
      <c r="M5715" s="3" t="n">
        <v>0</v>
      </c>
      <c r="N5715" s="3" t="n">
        <v>0</v>
      </c>
      <c r="O5715" s="3" t="n">
        <v>0</v>
      </c>
      <c r="P5715" s="3" t="n">
        <v>7.3</v>
      </c>
      <c r="Q5715" s="3" t="n">
        <v>24.2</v>
      </c>
      <c r="R5715" s="3" t="s">
        <v>16681</v>
      </c>
      <c r="S5715" s="4" t="n">
        <v>45747.1579050926</v>
      </c>
      <c r="T5715" s="3" t="s">
        <v>65</v>
      </c>
      <c r="U5715" s="3" t="s">
        <v>65</v>
      </c>
      <c r="V5715" s="3" t="n">
        <v>1</v>
      </c>
      <c r="W5715" s="3" t="n">
        <v>1</v>
      </c>
      <c r="X5715" s="3" t="n">
        <v>0</v>
      </c>
      <c r="Y5715" s="3" t="s">
        <v>30</v>
      </c>
      <c r="Z5715" s="3" t="s">
        <v>30</v>
      </c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  <c r="AZ5715" s="3"/>
      <c r="BA5715" s="3"/>
      <c r="BB5715" s="3"/>
      <c r="BC5715" s="3"/>
      <c r="BD5715" s="3"/>
      <c r="BE5715" s="3"/>
      <c r="BF5715" s="3"/>
      <c r="BG5715" s="3"/>
      <c r="BH5715" s="3"/>
      <c r="BI5715" s="3"/>
      <c r="BJ5715" s="3"/>
    </row>
    <row r="5716" customFormat="false" ht="15.75" hidden="false" customHeight="false" outlineLevel="0" collapsed="false">
      <c r="A5716" s="3" t="n">
        <v>5715</v>
      </c>
      <c r="B5716" s="3" t="s">
        <v>16682</v>
      </c>
      <c r="C5716" s="3" t="s">
        <v>16683</v>
      </c>
      <c r="D5716" s="3" t="n">
        <v>1</v>
      </c>
      <c r="E5716" s="3" t="n">
        <v>0.0486897</v>
      </c>
      <c r="F5716" s="3" t="n">
        <v>2</v>
      </c>
      <c r="G5716" s="3" t="n">
        <v>2</v>
      </c>
      <c r="H5716" s="3" t="n">
        <v>9</v>
      </c>
      <c r="I5716" s="3" t="n">
        <v>9</v>
      </c>
      <c r="J5716" s="3" t="n">
        <v>1</v>
      </c>
      <c r="K5716" s="3" t="n">
        <v>1</v>
      </c>
      <c r="L5716" s="3" t="n">
        <v>0</v>
      </c>
      <c r="M5716" s="3" t="n">
        <v>0</v>
      </c>
      <c r="N5716" s="3" t="n">
        <v>0</v>
      </c>
      <c r="O5716" s="3" t="n">
        <v>0</v>
      </c>
      <c r="P5716" s="3" t="n">
        <v>6.3</v>
      </c>
      <c r="Q5716" s="3" t="n">
        <v>24.2</v>
      </c>
      <c r="R5716" s="3" t="s">
        <v>16684</v>
      </c>
      <c r="S5716" s="4" t="n">
        <v>45747.157962963</v>
      </c>
      <c r="T5716" s="3" t="s">
        <v>65</v>
      </c>
      <c r="U5716" s="3" t="s">
        <v>65</v>
      </c>
      <c r="V5716" s="3" t="n">
        <v>1</v>
      </c>
      <c r="W5716" s="3" t="n">
        <v>1</v>
      </c>
      <c r="X5716" s="3" t="n">
        <v>0</v>
      </c>
      <c r="Y5716" s="3" t="s">
        <v>30</v>
      </c>
      <c r="Z5716" s="3" t="s">
        <v>30</v>
      </c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  <c r="AZ5716" s="3"/>
      <c r="BA5716" s="3"/>
      <c r="BB5716" s="3"/>
      <c r="BC5716" s="3"/>
      <c r="BD5716" s="3"/>
      <c r="BE5716" s="3"/>
      <c r="BF5716" s="3"/>
      <c r="BG5716" s="3"/>
      <c r="BH5716" s="3"/>
      <c r="BI5716" s="3"/>
      <c r="BJ5716" s="3"/>
    </row>
    <row r="5717" customFormat="false" ht="15.75" hidden="false" customHeight="false" outlineLevel="0" collapsed="false">
      <c r="A5717" s="3" t="n">
        <v>5716</v>
      </c>
      <c r="B5717" s="3" t="s">
        <v>16685</v>
      </c>
      <c r="C5717" s="3" t="s">
        <v>16686</v>
      </c>
      <c r="D5717" s="3" t="n">
        <v>1</v>
      </c>
      <c r="E5717" s="3" t="n">
        <v>0.0311935</v>
      </c>
      <c r="F5717" s="3" t="n">
        <v>2</v>
      </c>
      <c r="G5717" s="3" t="n">
        <v>2</v>
      </c>
      <c r="H5717" s="3" t="n">
        <v>6</v>
      </c>
      <c r="I5717" s="3" t="n">
        <v>6</v>
      </c>
      <c r="J5717" s="3" t="n">
        <v>0</v>
      </c>
      <c r="K5717" s="3" t="n">
        <v>0</v>
      </c>
      <c r="L5717" s="3" t="n">
        <v>0</v>
      </c>
      <c r="M5717" s="3" t="n">
        <v>0</v>
      </c>
      <c r="N5717" s="3" t="n">
        <v>0</v>
      </c>
      <c r="O5717" s="3" t="n">
        <v>0</v>
      </c>
      <c r="P5717" s="3" t="n">
        <v>8.2</v>
      </c>
      <c r="Q5717" s="3" t="n">
        <v>24.2</v>
      </c>
      <c r="R5717" s="3" t="s">
        <v>16687</v>
      </c>
      <c r="S5717" s="4" t="n">
        <v>45747.1580092593</v>
      </c>
      <c r="T5717" s="3" t="s">
        <v>65</v>
      </c>
      <c r="U5717" s="3" t="s">
        <v>65</v>
      </c>
      <c r="V5717" s="3" t="n">
        <v>1</v>
      </c>
      <c r="W5717" s="3" t="n">
        <v>1</v>
      </c>
      <c r="X5717" s="3" t="n">
        <v>0</v>
      </c>
      <c r="Y5717" s="3" t="s">
        <v>30</v>
      </c>
      <c r="Z5717" s="3" t="s">
        <v>30</v>
      </c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  <c r="AZ5717" s="3"/>
      <c r="BA5717" s="3"/>
      <c r="BB5717" s="3"/>
      <c r="BC5717" s="3"/>
      <c r="BD5717" s="3"/>
      <c r="BE5717" s="3"/>
      <c r="BF5717" s="3"/>
      <c r="BG5717" s="3"/>
      <c r="BH5717" s="3"/>
      <c r="BI5717" s="3"/>
      <c r="BJ5717" s="3"/>
    </row>
    <row r="5718" customFormat="false" ht="15.75" hidden="false" customHeight="false" outlineLevel="0" collapsed="false">
      <c r="A5718" s="3" t="n">
        <v>5717</v>
      </c>
      <c r="B5718" s="3" t="s">
        <v>16688</v>
      </c>
      <c r="C5718" s="3" t="s">
        <v>16689</v>
      </c>
      <c r="D5718" s="3" t="n">
        <v>1</v>
      </c>
      <c r="E5718" s="3" t="n">
        <v>0.0547298</v>
      </c>
      <c r="F5718" s="3" t="n">
        <v>12</v>
      </c>
      <c r="G5718" s="3" t="n">
        <v>12</v>
      </c>
      <c r="H5718" s="3" t="n">
        <v>9</v>
      </c>
      <c r="I5718" s="3" t="n">
        <v>9</v>
      </c>
      <c r="J5718" s="3" t="n">
        <v>12</v>
      </c>
      <c r="K5718" s="3" t="n">
        <v>12</v>
      </c>
      <c r="L5718" s="3" t="n">
        <v>1</v>
      </c>
      <c r="M5718" s="3" t="n">
        <v>1</v>
      </c>
      <c r="N5718" s="3" t="n">
        <v>0</v>
      </c>
      <c r="O5718" s="3" t="n">
        <v>0</v>
      </c>
      <c r="P5718" s="3" t="n">
        <v>6.3</v>
      </c>
      <c r="Q5718" s="3" t="n">
        <v>24.2</v>
      </c>
      <c r="R5718" s="3" t="s">
        <v>16690</v>
      </c>
      <c r="S5718" s="4" t="n">
        <v>45819.8827199074</v>
      </c>
      <c r="T5718" s="3" t="s">
        <v>65</v>
      </c>
      <c r="U5718" s="3" t="s">
        <v>65</v>
      </c>
      <c r="V5718" s="3" t="n">
        <v>1</v>
      </c>
      <c r="W5718" s="3" t="n">
        <v>1</v>
      </c>
      <c r="X5718" s="3" t="n">
        <v>0</v>
      </c>
      <c r="Y5718" s="3" t="s">
        <v>81</v>
      </c>
      <c r="Z5718" s="3" t="s">
        <v>81</v>
      </c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  <c r="AY5718" s="3"/>
      <c r="AZ5718" s="3"/>
      <c r="BA5718" s="3"/>
      <c r="BB5718" s="3"/>
      <c r="BC5718" s="3"/>
      <c r="BD5718" s="3"/>
      <c r="BE5718" s="3"/>
      <c r="BF5718" s="3"/>
      <c r="BG5718" s="3"/>
      <c r="BH5718" s="3"/>
      <c r="BI5718" s="3"/>
      <c r="BJ5718" s="3"/>
    </row>
    <row r="5719" customFormat="false" ht="15.75" hidden="false" customHeight="false" outlineLevel="0" collapsed="false">
      <c r="A5719" s="3" t="n">
        <v>5718</v>
      </c>
      <c r="B5719" s="3" t="s">
        <v>16691</v>
      </c>
      <c r="C5719" s="3" t="s">
        <v>16692</v>
      </c>
      <c r="D5719" s="3" t="n">
        <v>1</v>
      </c>
      <c r="E5719" s="3" t="n">
        <v>0.0466345</v>
      </c>
      <c r="F5719" s="3" t="n">
        <v>5</v>
      </c>
      <c r="G5719" s="3" t="n">
        <v>5</v>
      </c>
      <c r="H5719" s="3" t="n">
        <v>2</v>
      </c>
      <c r="I5719" s="3" t="n">
        <v>2</v>
      </c>
      <c r="J5719" s="3" t="n">
        <v>6</v>
      </c>
      <c r="K5719" s="3" t="n">
        <v>6</v>
      </c>
      <c r="L5719" s="3" t="n">
        <v>0</v>
      </c>
      <c r="M5719" s="3" t="n">
        <v>0</v>
      </c>
      <c r="N5719" s="3" t="n">
        <v>-1</v>
      </c>
      <c r="O5719" s="3" t="n">
        <v>-1</v>
      </c>
      <c r="P5719" s="3" t="n">
        <v>6.3</v>
      </c>
      <c r="Q5719" s="3" t="n">
        <v>24.2</v>
      </c>
      <c r="R5719" s="3" t="s">
        <v>16693</v>
      </c>
      <c r="S5719" s="4" t="n">
        <v>45747.1581134259</v>
      </c>
      <c r="T5719" s="3" t="s">
        <v>65</v>
      </c>
      <c r="U5719" s="3" t="s">
        <v>65</v>
      </c>
      <c r="V5719" s="3" t="n">
        <v>0</v>
      </c>
      <c r="W5719" s="3" t="n">
        <v>0</v>
      </c>
      <c r="X5719" s="3" t="n">
        <v>0</v>
      </c>
      <c r="Y5719" s="3" t="s">
        <v>30</v>
      </c>
      <c r="Z5719" s="3" t="s">
        <v>30</v>
      </c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  <c r="AZ5719" s="3"/>
      <c r="BA5719" s="3"/>
      <c r="BB5719" s="3"/>
      <c r="BC5719" s="3"/>
      <c r="BD5719" s="3"/>
      <c r="BE5719" s="3"/>
      <c r="BF5719" s="3"/>
      <c r="BG5719" s="3"/>
      <c r="BH5719" s="3"/>
      <c r="BI5719" s="3"/>
      <c r="BJ5719" s="3"/>
    </row>
    <row r="5720" customFormat="false" ht="15.75" hidden="false" customHeight="false" outlineLevel="0" collapsed="false">
      <c r="A5720" s="3" t="n">
        <v>5719</v>
      </c>
      <c r="B5720" s="3" t="s">
        <v>16694</v>
      </c>
      <c r="C5720" s="3" t="s">
        <v>16695</v>
      </c>
      <c r="D5720" s="3" t="n">
        <v>1</v>
      </c>
      <c r="E5720" s="3" t="n">
        <v>0.1592808</v>
      </c>
      <c r="F5720" s="3" t="n">
        <v>16</v>
      </c>
      <c r="G5720" s="3" t="n">
        <v>16</v>
      </c>
      <c r="H5720" s="3" t="n">
        <v>14</v>
      </c>
      <c r="I5720" s="3" t="n">
        <v>14</v>
      </c>
      <c r="J5720" s="3" t="n">
        <v>4</v>
      </c>
      <c r="K5720" s="3" t="n">
        <v>4</v>
      </c>
      <c r="L5720" s="3" t="n">
        <v>1</v>
      </c>
      <c r="M5720" s="3" t="n">
        <v>1</v>
      </c>
      <c r="N5720" s="3" t="n">
        <v>-1</v>
      </c>
      <c r="O5720" s="3" t="n">
        <v>-1</v>
      </c>
      <c r="P5720" s="3" t="n">
        <v>6.4</v>
      </c>
      <c r="Q5720" s="3" t="n">
        <v>24.2</v>
      </c>
      <c r="R5720" s="3" t="s">
        <v>16696</v>
      </c>
      <c r="S5720" s="4" t="n">
        <v>45747.1581365741</v>
      </c>
      <c r="T5720" s="3" t="s">
        <v>65</v>
      </c>
      <c r="U5720" s="3" t="s">
        <v>65</v>
      </c>
      <c r="V5720" s="3" t="n">
        <v>0</v>
      </c>
      <c r="W5720" s="3" t="n">
        <v>0</v>
      </c>
      <c r="X5720" s="3" t="n">
        <v>0</v>
      </c>
      <c r="Y5720" s="3" t="s">
        <v>30</v>
      </c>
      <c r="Z5720" s="3" t="s">
        <v>30</v>
      </c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  <c r="AY5720" s="3"/>
      <c r="AZ5720" s="3"/>
      <c r="BA5720" s="3"/>
      <c r="BB5720" s="3"/>
      <c r="BC5720" s="3"/>
      <c r="BD5720" s="3"/>
      <c r="BE5720" s="3"/>
      <c r="BF5720" s="3"/>
      <c r="BG5720" s="3"/>
      <c r="BH5720" s="3"/>
      <c r="BI5720" s="3"/>
      <c r="BJ5720" s="3"/>
    </row>
    <row r="5721" customFormat="false" ht="15.75" hidden="false" customHeight="false" outlineLevel="0" collapsed="false">
      <c r="A5721" s="3" t="n">
        <v>5720</v>
      </c>
      <c r="B5721" s="3" t="s">
        <v>16697</v>
      </c>
      <c r="C5721" s="3" t="s">
        <v>16698</v>
      </c>
      <c r="D5721" s="3" t="n">
        <v>1</v>
      </c>
      <c r="E5721" s="3" t="n">
        <v>4.4990038</v>
      </c>
      <c r="F5721" s="3" t="n">
        <v>41</v>
      </c>
      <c r="G5721" s="3" t="n">
        <v>41</v>
      </c>
      <c r="H5721" s="3" t="n">
        <v>2</v>
      </c>
      <c r="I5721" s="3" t="n">
        <v>2</v>
      </c>
      <c r="J5721" s="3" t="n">
        <v>0</v>
      </c>
      <c r="K5721" s="3" t="n">
        <v>0</v>
      </c>
      <c r="L5721" s="3" t="n">
        <v>0</v>
      </c>
      <c r="M5721" s="3" t="n">
        <v>0</v>
      </c>
      <c r="N5721" s="3" t="n">
        <v>-1</v>
      </c>
      <c r="O5721" s="3" t="n">
        <v>-1</v>
      </c>
      <c r="P5721" s="3" t="n">
        <v>6.4</v>
      </c>
      <c r="Q5721" s="3" t="n">
        <v>24.2</v>
      </c>
      <c r="R5721" s="3" t="s">
        <v>16699</v>
      </c>
      <c r="S5721" s="4" t="n">
        <v>45747.1582175926</v>
      </c>
      <c r="T5721" s="3" t="s">
        <v>65</v>
      </c>
      <c r="U5721" s="3" t="s">
        <v>65</v>
      </c>
      <c r="V5721" s="3" t="n">
        <v>0</v>
      </c>
      <c r="W5721" s="3" t="n">
        <v>0</v>
      </c>
      <c r="X5721" s="3" t="n">
        <v>0</v>
      </c>
      <c r="Y5721" s="3" t="s">
        <v>30</v>
      </c>
      <c r="Z5721" s="3" t="s">
        <v>30</v>
      </c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  <c r="AZ5721" s="3"/>
      <c r="BA5721" s="3"/>
      <c r="BB5721" s="3"/>
      <c r="BC5721" s="3"/>
      <c r="BD5721" s="3"/>
      <c r="BE5721" s="3"/>
      <c r="BF5721" s="3"/>
      <c r="BG5721" s="3"/>
      <c r="BH5721" s="3"/>
      <c r="BI5721" s="3"/>
      <c r="BJ5721" s="3"/>
    </row>
    <row r="5722" customFormat="false" ht="15.75" hidden="false" customHeight="false" outlineLevel="0" collapsed="false">
      <c r="A5722" s="3" t="n">
        <v>5721</v>
      </c>
      <c r="B5722" s="3" t="s">
        <v>16700</v>
      </c>
      <c r="C5722" s="3" t="s">
        <v>16701</v>
      </c>
      <c r="D5722" s="3" t="n">
        <v>1</v>
      </c>
      <c r="E5722" s="3" t="n">
        <v>0.0344608</v>
      </c>
      <c r="F5722" s="3" t="n">
        <v>2</v>
      </c>
      <c r="G5722" s="3" t="n">
        <v>2</v>
      </c>
      <c r="H5722" s="3" t="n">
        <v>3</v>
      </c>
      <c r="I5722" s="3" t="n">
        <v>3</v>
      </c>
      <c r="J5722" s="3" t="n">
        <v>0</v>
      </c>
      <c r="K5722" s="3" t="n">
        <v>0</v>
      </c>
      <c r="L5722" s="3" t="n">
        <v>0</v>
      </c>
      <c r="M5722" s="3" t="n">
        <v>0</v>
      </c>
      <c r="N5722" s="3" t="n">
        <v>0</v>
      </c>
      <c r="O5722" s="3" t="n">
        <v>0</v>
      </c>
      <c r="P5722" s="3" t="n">
        <v>8.2</v>
      </c>
      <c r="Q5722" s="3" t="n">
        <v>24.2</v>
      </c>
      <c r="R5722" s="3" t="s">
        <v>16702</v>
      </c>
      <c r="S5722" s="4" t="n">
        <v>45747.1582638889</v>
      </c>
      <c r="T5722" s="3" t="s">
        <v>65</v>
      </c>
      <c r="U5722" s="3" t="s">
        <v>65</v>
      </c>
      <c r="V5722" s="3" t="n">
        <v>1</v>
      </c>
      <c r="W5722" s="3" t="n">
        <v>1</v>
      </c>
      <c r="X5722" s="3" t="n">
        <v>0</v>
      </c>
      <c r="Y5722" s="3" t="s">
        <v>30</v>
      </c>
      <c r="Z5722" s="3" t="s">
        <v>30</v>
      </c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  <c r="AY5722" s="3"/>
      <c r="AZ5722" s="3"/>
      <c r="BA5722" s="3"/>
      <c r="BB5722" s="3"/>
      <c r="BC5722" s="3"/>
      <c r="BD5722" s="3"/>
      <c r="BE5722" s="3"/>
      <c r="BF5722" s="3"/>
      <c r="BG5722" s="3"/>
      <c r="BH5722" s="3"/>
      <c r="BI5722" s="3"/>
      <c r="BJ5722" s="3"/>
    </row>
    <row r="5723" customFormat="false" ht="15.75" hidden="false" customHeight="false" outlineLevel="0" collapsed="false">
      <c r="A5723" s="3" t="n">
        <v>5722</v>
      </c>
      <c r="B5723" s="3" t="s">
        <v>16703</v>
      </c>
      <c r="C5723" s="3" t="s">
        <v>16704</v>
      </c>
      <c r="D5723" s="3" t="n">
        <v>1</v>
      </c>
      <c r="E5723" s="3" t="n">
        <v>0.8230539</v>
      </c>
      <c r="F5723" s="3" t="n">
        <v>25</v>
      </c>
      <c r="G5723" s="3" t="n">
        <v>25</v>
      </c>
      <c r="H5723" s="3" t="n">
        <v>11</v>
      </c>
      <c r="I5723" s="3" t="n">
        <v>11</v>
      </c>
      <c r="J5723" s="3" t="n">
        <v>33</v>
      </c>
      <c r="K5723" s="3" t="n">
        <v>33</v>
      </c>
      <c r="L5723" s="3" t="n">
        <v>3</v>
      </c>
      <c r="M5723" s="3" t="n">
        <v>3</v>
      </c>
      <c r="N5723" s="3" t="n">
        <v>3</v>
      </c>
      <c r="O5723" s="3" t="n">
        <v>0</v>
      </c>
      <c r="P5723" s="3" t="n">
        <v>6.3</v>
      </c>
      <c r="Q5723" s="3" t="n">
        <v>24.2</v>
      </c>
      <c r="R5723" s="3" t="s">
        <v>16594</v>
      </c>
      <c r="S5723" s="4" t="n">
        <v>45747.1583333333</v>
      </c>
      <c r="T5723" s="3" t="s">
        <v>65</v>
      </c>
      <c r="U5723" s="3" t="s">
        <v>65</v>
      </c>
      <c r="V5723" s="3" t="n">
        <v>1</v>
      </c>
      <c r="W5723" s="3" t="n">
        <v>1</v>
      </c>
      <c r="X5723" s="3" t="n">
        <v>0</v>
      </c>
      <c r="Y5723" s="3" t="s">
        <v>30</v>
      </c>
      <c r="Z5723" s="3" t="s">
        <v>30</v>
      </c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  <c r="AZ5723" s="3"/>
      <c r="BA5723" s="3"/>
      <c r="BB5723" s="3"/>
      <c r="BC5723" s="3"/>
      <c r="BD5723" s="3"/>
      <c r="BE5723" s="3"/>
      <c r="BF5723" s="3"/>
      <c r="BG5723" s="3"/>
      <c r="BH5723" s="3"/>
      <c r="BI5723" s="3"/>
      <c r="BJ5723" s="3"/>
    </row>
    <row r="5724" customFormat="false" ht="15.75" hidden="false" customHeight="false" outlineLevel="0" collapsed="false">
      <c r="A5724" s="3" t="n">
        <v>5723</v>
      </c>
      <c r="B5724" s="3" t="s">
        <v>16705</v>
      </c>
      <c r="C5724" s="3" t="s">
        <v>16706</v>
      </c>
      <c r="D5724" s="3" t="n">
        <v>1</v>
      </c>
      <c r="E5724" s="3" t="n">
        <v>0.1181637</v>
      </c>
      <c r="F5724" s="3" t="n">
        <v>4</v>
      </c>
      <c r="G5724" s="3" t="n">
        <v>4</v>
      </c>
      <c r="H5724" s="3" t="n">
        <v>1</v>
      </c>
      <c r="I5724" s="3" t="n">
        <v>1</v>
      </c>
      <c r="J5724" s="3" t="n">
        <v>0</v>
      </c>
      <c r="K5724" s="3" t="n">
        <v>0</v>
      </c>
      <c r="L5724" s="3" t="n">
        <v>0</v>
      </c>
      <c r="M5724" s="3" t="n">
        <v>0</v>
      </c>
      <c r="N5724" s="3" t="n">
        <v>-1</v>
      </c>
      <c r="O5724" s="3" t="n">
        <v>-1</v>
      </c>
      <c r="P5724" s="3" t="n">
        <v>7.9</v>
      </c>
      <c r="Q5724" s="3" t="n">
        <v>24.2</v>
      </c>
      <c r="R5724" s="3" t="s">
        <v>16707</v>
      </c>
      <c r="S5724" s="4" t="n">
        <v>45747.1583680556</v>
      </c>
      <c r="T5724" s="3" t="s">
        <v>65</v>
      </c>
      <c r="U5724" s="3" t="s">
        <v>65</v>
      </c>
      <c r="V5724" s="3" t="n">
        <v>0</v>
      </c>
      <c r="W5724" s="3" t="n">
        <v>0</v>
      </c>
      <c r="X5724" s="3" t="n">
        <v>0</v>
      </c>
      <c r="Y5724" s="3" t="s">
        <v>30</v>
      </c>
      <c r="Z5724" s="3" t="s">
        <v>30</v>
      </c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  <c r="AZ5724" s="3"/>
      <c r="BA5724" s="3"/>
      <c r="BB5724" s="3"/>
      <c r="BC5724" s="3"/>
      <c r="BD5724" s="3"/>
      <c r="BE5724" s="3"/>
      <c r="BF5724" s="3"/>
      <c r="BG5724" s="3"/>
      <c r="BH5724" s="3"/>
      <c r="BI5724" s="3"/>
      <c r="BJ5724" s="3"/>
    </row>
    <row r="5725" customFormat="false" ht="15.75" hidden="false" customHeight="false" outlineLevel="0" collapsed="false">
      <c r="A5725" s="3" t="n">
        <v>5724</v>
      </c>
      <c r="B5725" s="3" t="s">
        <v>16708</v>
      </c>
      <c r="C5725" s="3" t="s">
        <v>16709</v>
      </c>
      <c r="D5725" s="3" t="n">
        <v>1</v>
      </c>
      <c r="E5725" s="3" t="n">
        <v>0.3051675</v>
      </c>
      <c r="F5725" s="3" t="n">
        <v>4</v>
      </c>
      <c r="G5725" s="3" t="n">
        <v>4</v>
      </c>
      <c r="H5725" s="3" t="n">
        <v>3</v>
      </c>
      <c r="I5725" s="3" t="n">
        <v>3</v>
      </c>
      <c r="J5725" s="3" t="n">
        <v>1</v>
      </c>
      <c r="K5725" s="3" t="n">
        <v>1</v>
      </c>
      <c r="L5725" s="3" t="n">
        <v>1</v>
      </c>
      <c r="M5725" s="3" t="n">
        <v>1</v>
      </c>
      <c r="N5725" s="3" t="n">
        <v>-1</v>
      </c>
      <c r="O5725" s="3" t="n">
        <v>-1</v>
      </c>
      <c r="P5725" s="3" t="n">
        <v>7.9</v>
      </c>
      <c r="Q5725" s="3" t="n">
        <v>24.2</v>
      </c>
      <c r="R5725" s="3" t="s">
        <v>16710</v>
      </c>
      <c r="S5725" s="4" t="n">
        <v>45747.1583912037</v>
      </c>
      <c r="T5725" s="3" t="s">
        <v>65</v>
      </c>
      <c r="U5725" s="3" t="s">
        <v>65</v>
      </c>
      <c r="V5725" s="3" t="n">
        <v>0</v>
      </c>
      <c r="W5725" s="3" t="n">
        <v>0</v>
      </c>
      <c r="X5725" s="3" t="n">
        <v>0</v>
      </c>
      <c r="Y5725" s="3" t="s">
        <v>30</v>
      </c>
      <c r="Z5725" s="3" t="s">
        <v>30</v>
      </c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  <c r="AZ5725" s="3"/>
      <c r="BA5725" s="3"/>
      <c r="BB5725" s="3"/>
      <c r="BC5725" s="3"/>
      <c r="BD5725" s="3"/>
      <c r="BE5725" s="3"/>
      <c r="BF5725" s="3"/>
      <c r="BG5725" s="3"/>
      <c r="BH5725" s="3"/>
      <c r="BI5725" s="3"/>
      <c r="BJ5725" s="3"/>
    </row>
    <row r="5726" customFormat="false" ht="15.75" hidden="false" customHeight="false" outlineLevel="0" collapsed="false">
      <c r="A5726" s="3" t="n">
        <v>5725</v>
      </c>
      <c r="B5726" s="3" t="s">
        <v>16711</v>
      </c>
      <c r="C5726" s="3" t="s">
        <v>16712</v>
      </c>
      <c r="D5726" s="3" t="n">
        <v>1</v>
      </c>
      <c r="E5726" s="3" t="n">
        <v>0.7078105</v>
      </c>
      <c r="F5726" s="3" t="n">
        <v>21</v>
      </c>
      <c r="G5726" s="3" t="n">
        <v>21</v>
      </c>
      <c r="H5726" s="3" t="n">
        <v>12</v>
      </c>
      <c r="I5726" s="3" t="n">
        <v>12</v>
      </c>
      <c r="J5726" s="3" t="n">
        <v>20</v>
      </c>
      <c r="K5726" s="3" t="n">
        <v>20</v>
      </c>
      <c r="L5726" s="3" t="n">
        <v>2</v>
      </c>
      <c r="M5726" s="3" t="n">
        <v>2</v>
      </c>
      <c r="N5726" s="3" t="n">
        <v>11</v>
      </c>
      <c r="O5726" s="3" t="n">
        <v>-1</v>
      </c>
      <c r="P5726" s="3" t="n">
        <v>8.3</v>
      </c>
      <c r="Q5726" s="3" t="n">
        <v>24.2</v>
      </c>
      <c r="R5726" s="3" t="s">
        <v>16713</v>
      </c>
      <c r="S5726" s="4" t="n">
        <v>45747.1584606482</v>
      </c>
      <c r="T5726" s="3" t="s">
        <v>29</v>
      </c>
      <c r="U5726" s="3" t="s">
        <v>29</v>
      </c>
      <c r="V5726" s="3" t="n">
        <v>1</v>
      </c>
      <c r="W5726" s="3" t="n">
        <v>0</v>
      </c>
      <c r="X5726" s="3" t="n">
        <v>0</v>
      </c>
      <c r="Y5726" s="3" t="s">
        <v>30</v>
      </c>
      <c r="Z5726" s="3" t="s">
        <v>30</v>
      </c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  <c r="AZ5726" s="3"/>
      <c r="BA5726" s="3"/>
      <c r="BB5726" s="3"/>
      <c r="BC5726" s="3"/>
      <c r="BD5726" s="3"/>
      <c r="BE5726" s="3"/>
      <c r="BF5726" s="3"/>
      <c r="BG5726" s="3"/>
      <c r="BH5726" s="3"/>
      <c r="BI5726" s="3"/>
      <c r="BJ5726" s="3"/>
    </row>
    <row r="5727" customFormat="false" ht="15.75" hidden="false" customHeight="false" outlineLevel="0" collapsed="false">
      <c r="A5727" s="3" t="n">
        <v>5726</v>
      </c>
      <c r="B5727" s="3" t="s">
        <v>16714</v>
      </c>
      <c r="C5727" s="3" t="s">
        <v>16715</v>
      </c>
      <c r="D5727" s="3" t="n">
        <v>1</v>
      </c>
      <c r="E5727" s="3" t="n">
        <v>0.7229756</v>
      </c>
      <c r="F5727" s="3" t="n">
        <v>9</v>
      </c>
      <c r="G5727" s="3" t="n">
        <v>9</v>
      </c>
      <c r="H5727" s="3" t="n">
        <v>7</v>
      </c>
      <c r="I5727" s="3" t="n">
        <v>7</v>
      </c>
      <c r="J5727" s="3" t="n">
        <v>6</v>
      </c>
      <c r="K5727" s="3" t="n">
        <v>6</v>
      </c>
      <c r="L5727" s="3" t="n">
        <v>1</v>
      </c>
      <c r="M5727" s="3" t="n">
        <v>1</v>
      </c>
      <c r="N5727" s="3" t="n">
        <v>2</v>
      </c>
      <c r="O5727" s="3" t="n">
        <v>2</v>
      </c>
      <c r="P5727" s="3" t="n">
        <v>7.1</v>
      </c>
      <c r="Q5727" s="3" t="n">
        <v>24.2</v>
      </c>
      <c r="R5727" s="3" t="s">
        <v>16716</v>
      </c>
      <c r="S5727" s="4" t="n">
        <v>45747.1585416667</v>
      </c>
      <c r="T5727" s="3" t="s">
        <v>29</v>
      </c>
      <c r="U5727" s="3" t="s">
        <v>29</v>
      </c>
      <c r="V5727" s="3" t="n">
        <v>1</v>
      </c>
      <c r="W5727" s="3" t="n">
        <v>1</v>
      </c>
      <c r="X5727" s="3" t="n">
        <v>0</v>
      </c>
      <c r="Y5727" s="3" t="s">
        <v>30</v>
      </c>
      <c r="Z5727" s="3" t="s">
        <v>30</v>
      </c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  <c r="AZ5727" s="3"/>
      <c r="BA5727" s="3"/>
      <c r="BB5727" s="3"/>
      <c r="BC5727" s="3"/>
      <c r="BD5727" s="3"/>
      <c r="BE5727" s="3"/>
      <c r="BF5727" s="3"/>
      <c r="BG5727" s="3"/>
      <c r="BH5727" s="3"/>
      <c r="BI5727" s="3"/>
      <c r="BJ5727" s="3"/>
    </row>
    <row r="5728" customFormat="false" ht="15.75" hidden="false" customHeight="false" outlineLevel="0" collapsed="false">
      <c r="A5728" s="3" t="n">
        <v>5727</v>
      </c>
      <c r="B5728" s="3" t="s">
        <v>16717</v>
      </c>
      <c r="C5728" s="3" t="s">
        <v>16718</v>
      </c>
      <c r="D5728" s="3" t="n">
        <v>1</v>
      </c>
      <c r="E5728" s="3" t="n">
        <v>0.1990051</v>
      </c>
      <c r="F5728" s="3" t="n">
        <v>15</v>
      </c>
      <c r="G5728" s="3" t="n">
        <v>15</v>
      </c>
      <c r="H5728" s="3" t="n">
        <v>10</v>
      </c>
      <c r="I5728" s="3" t="n">
        <v>10</v>
      </c>
      <c r="J5728" s="3" t="n">
        <v>12</v>
      </c>
      <c r="K5728" s="3" t="n">
        <v>12</v>
      </c>
      <c r="L5728" s="3" t="n">
        <v>1</v>
      </c>
      <c r="M5728" s="3" t="n">
        <v>1</v>
      </c>
      <c r="N5728" s="3" t="n">
        <v>11</v>
      </c>
      <c r="O5728" s="3" t="n">
        <v>-1</v>
      </c>
      <c r="P5728" s="3" t="n">
        <v>7.1</v>
      </c>
      <c r="Q5728" s="3" t="n">
        <v>24.2</v>
      </c>
      <c r="R5728" s="3" t="s">
        <v>16719</v>
      </c>
      <c r="S5728" s="4" t="n">
        <v>45747.1586458333</v>
      </c>
      <c r="T5728" s="3" t="s">
        <v>29</v>
      </c>
      <c r="U5728" s="3" t="s">
        <v>29</v>
      </c>
      <c r="V5728" s="3" t="n">
        <v>1</v>
      </c>
      <c r="W5728" s="3" t="n">
        <v>0</v>
      </c>
      <c r="X5728" s="3" t="n">
        <v>0</v>
      </c>
      <c r="Y5728" s="3" t="s">
        <v>30</v>
      </c>
      <c r="Z5728" s="3" t="s">
        <v>30</v>
      </c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  <c r="AY5728" s="3"/>
      <c r="AZ5728" s="3"/>
      <c r="BA5728" s="3"/>
      <c r="BB5728" s="3"/>
      <c r="BC5728" s="3"/>
      <c r="BD5728" s="3"/>
      <c r="BE5728" s="3"/>
      <c r="BF5728" s="3"/>
      <c r="BG5728" s="3"/>
      <c r="BH5728" s="3"/>
      <c r="BI5728" s="3"/>
      <c r="BJ5728" s="3"/>
    </row>
    <row r="5729" customFormat="false" ht="15.75" hidden="false" customHeight="false" outlineLevel="0" collapsed="false">
      <c r="A5729" s="3" t="n">
        <v>5728</v>
      </c>
      <c r="B5729" s="3" t="s">
        <v>16720</v>
      </c>
      <c r="C5729" s="3" t="s">
        <v>16721</v>
      </c>
      <c r="D5729" s="3" t="n">
        <v>1</v>
      </c>
      <c r="E5729" s="3" t="n">
        <v>0.7211174</v>
      </c>
      <c r="F5729" s="3" t="n">
        <v>5</v>
      </c>
      <c r="G5729" s="3" t="n">
        <v>5</v>
      </c>
      <c r="H5729" s="3" t="n">
        <v>3</v>
      </c>
      <c r="I5729" s="3" t="n">
        <v>3</v>
      </c>
      <c r="J5729" s="3" t="n">
        <v>4</v>
      </c>
      <c r="K5729" s="3" t="n">
        <v>4</v>
      </c>
      <c r="L5729" s="3" t="n">
        <v>0</v>
      </c>
      <c r="M5729" s="3" t="n">
        <v>0</v>
      </c>
      <c r="N5729" s="3" t="n">
        <v>-1</v>
      </c>
      <c r="O5729" s="3" t="n">
        <v>-1</v>
      </c>
      <c r="P5729" s="3" t="n">
        <v>8.9</v>
      </c>
      <c r="Q5729" s="3" t="n">
        <v>24.2</v>
      </c>
      <c r="R5729" s="3" t="s">
        <v>16722</v>
      </c>
      <c r="S5729" s="4" t="n">
        <v>45747.1586805556</v>
      </c>
      <c r="T5729" s="3" t="s">
        <v>29</v>
      </c>
      <c r="U5729" s="3" t="s">
        <v>29</v>
      </c>
      <c r="V5729" s="3" t="n">
        <v>0</v>
      </c>
      <c r="W5729" s="3" t="n">
        <v>0</v>
      </c>
      <c r="X5729" s="3" t="n">
        <v>0</v>
      </c>
      <c r="Y5729" s="3" t="s">
        <v>30</v>
      </c>
      <c r="Z5729" s="3" t="s">
        <v>30</v>
      </c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  <c r="AZ5729" s="3"/>
      <c r="BA5729" s="3"/>
      <c r="BB5729" s="3"/>
      <c r="BC5729" s="3"/>
      <c r="BD5729" s="3"/>
      <c r="BE5729" s="3"/>
      <c r="BF5729" s="3"/>
      <c r="BG5729" s="3"/>
      <c r="BH5729" s="3"/>
      <c r="BI5729" s="3"/>
      <c r="BJ5729" s="3"/>
    </row>
    <row r="5730" customFormat="false" ht="15.75" hidden="false" customHeight="false" outlineLevel="0" collapsed="false">
      <c r="A5730" s="3" t="n">
        <v>5729</v>
      </c>
      <c r="B5730" s="3" t="s">
        <v>16723</v>
      </c>
      <c r="C5730" s="3" t="s">
        <v>16724</v>
      </c>
      <c r="D5730" s="3" t="n">
        <v>1</v>
      </c>
      <c r="E5730" s="3" t="n">
        <v>1.0767767</v>
      </c>
      <c r="F5730" s="3" t="n">
        <v>16</v>
      </c>
      <c r="G5730" s="3" t="n">
        <v>16</v>
      </c>
      <c r="H5730" s="3" t="n">
        <v>10</v>
      </c>
      <c r="I5730" s="3" t="n">
        <v>10</v>
      </c>
      <c r="J5730" s="3" t="n">
        <v>15</v>
      </c>
      <c r="K5730" s="3" t="n">
        <v>15</v>
      </c>
      <c r="L5730" s="3" t="n">
        <v>1</v>
      </c>
      <c r="M5730" s="3" t="n">
        <v>1</v>
      </c>
      <c r="N5730" s="3" t="n">
        <v>8</v>
      </c>
      <c r="O5730" s="3" t="n">
        <v>-1</v>
      </c>
      <c r="P5730" s="3" t="n">
        <v>7.1</v>
      </c>
      <c r="Q5730" s="3" t="n">
        <v>24.2</v>
      </c>
      <c r="R5730" s="3" t="s">
        <v>16725</v>
      </c>
      <c r="S5730" s="4" t="n">
        <v>45747.15875</v>
      </c>
      <c r="T5730" s="3" t="s">
        <v>29</v>
      </c>
      <c r="U5730" s="3" t="s">
        <v>29</v>
      </c>
      <c r="V5730" s="3" t="n">
        <v>1</v>
      </c>
      <c r="W5730" s="3" t="n">
        <v>0</v>
      </c>
      <c r="X5730" s="3" t="n">
        <v>0</v>
      </c>
      <c r="Y5730" s="3" t="s">
        <v>30</v>
      </c>
      <c r="Z5730" s="3" t="s">
        <v>30</v>
      </c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  <c r="AY5730" s="3"/>
      <c r="AZ5730" s="3"/>
      <c r="BA5730" s="3"/>
      <c r="BB5730" s="3"/>
      <c r="BC5730" s="3"/>
      <c r="BD5730" s="3"/>
      <c r="BE5730" s="3"/>
      <c r="BF5730" s="3"/>
      <c r="BG5730" s="3"/>
      <c r="BH5730" s="3"/>
      <c r="BI5730" s="3"/>
      <c r="BJ5730" s="3"/>
    </row>
    <row r="5731" customFormat="false" ht="15.75" hidden="false" customHeight="false" outlineLevel="0" collapsed="false">
      <c r="A5731" s="3" t="n">
        <v>5730</v>
      </c>
      <c r="B5731" s="3" t="s">
        <v>16726</v>
      </c>
      <c r="C5731" s="3" t="s">
        <v>16727</v>
      </c>
      <c r="D5731" s="3" t="n">
        <v>1</v>
      </c>
      <c r="E5731" s="3" t="n">
        <v>0.5855188</v>
      </c>
      <c r="F5731" s="3" t="n">
        <v>16</v>
      </c>
      <c r="G5731" s="3" t="n">
        <v>16</v>
      </c>
      <c r="H5731" s="3" t="n">
        <v>11</v>
      </c>
      <c r="I5731" s="3" t="n">
        <v>11</v>
      </c>
      <c r="J5731" s="3" t="n">
        <v>17</v>
      </c>
      <c r="K5731" s="3" t="n">
        <v>17</v>
      </c>
      <c r="L5731" s="3" t="n">
        <v>2</v>
      </c>
      <c r="M5731" s="3" t="n">
        <v>2</v>
      </c>
      <c r="N5731" s="3" t="n">
        <v>-1</v>
      </c>
      <c r="O5731" s="3" t="n">
        <v>-1</v>
      </c>
      <c r="P5731" s="3" t="n">
        <v>8.3</v>
      </c>
      <c r="Q5731" s="3" t="n">
        <v>24.2</v>
      </c>
      <c r="R5731" s="3" t="s">
        <v>16728</v>
      </c>
      <c r="S5731" s="4" t="n">
        <v>45747.1587847222</v>
      </c>
      <c r="T5731" s="3" t="s">
        <v>29</v>
      </c>
      <c r="U5731" s="3" t="s">
        <v>29</v>
      </c>
      <c r="V5731" s="3" t="n">
        <v>0</v>
      </c>
      <c r="W5731" s="3" t="n">
        <v>0</v>
      </c>
      <c r="X5731" s="3" t="n">
        <v>0</v>
      </c>
      <c r="Y5731" s="3" t="s">
        <v>30</v>
      </c>
      <c r="Z5731" s="3" t="s">
        <v>30</v>
      </c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  <c r="AZ5731" s="3"/>
      <c r="BA5731" s="3"/>
      <c r="BB5731" s="3"/>
      <c r="BC5731" s="3"/>
      <c r="BD5731" s="3"/>
      <c r="BE5731" s="3"/>
      <c r="BF5731" s="3"/>
      <c r="BG5731" s="3"/>
      <c r="BH5731" s="3"/>
      <c r="BI5731" s="3"/>
      <c r="BJ5731" s="3"/>
    </row>
    <row r="5732" customFormat="false" ht="15.75" hidden="false" customHeight="false" outlineLevel="0" collapsed="false">
      <c r="A5732" s="3" t="n">
        <v>5731</v>
      </c>
      <c r="B5732" s="3" t="s">
        <v>16729</v>
      </c>
      <c r="C5732" s="3" t="s">
        <v>16730</v>
      </c>
      <c r="D5732" s="3" t="n">
        <v>1</v>
      </c>
      <c r="E5732" s="3" t="n">
        <v>0.4925007</v>
      </c>
      <c r="F5732" s="3" t="n">
        <v>10</v>
      </c>
      <c r="G5732" s="3" t="n">
        <v>10</v>
      </c>
      <c r="H5732" s="3" t="n">
        <v>9</v>
      </c>
      <c r="I5732" s="3" t="n">
        <v>9</v>
      </c>
      <c r="J5732" s="3" t="n">
        <v>9</v>
      </c>
      <c r="K5732" s="3" t="n">
        <v>9</v>
      </c>
      <c r="L5732" s="3" t="n">
        <v>1</v>
      </c>
      <c r="M5732" s="3" t="n">
        <v>1</v>
      </c>
      <c r="N5732" s="3" t="n">
        <v>5</v>
      </c>
      <c r="O5732" s="3" t="n">
        <v>-1</v>
      </c>
      <c r="P5732" s="3" t="n">
        <v>7.1</v>
      </c>
      <c r="Q5732" s="3" t="n">
        <v>24.2</v>
      </c>
      <c r="R5732" s="3" t="s">
        <v>16731</v>
      </c>
      <c r="S5732" s="4" t="n">
        <v>45747.1588541667</v>
      </c>
      <c r="T5732" s="3" t="s">
        <v>29</v>
      </c>
      <c r="U5732" s="3" t="s">
        <v>29</v>
      </c>
      <c r="V5732" s="3" t="n">
        <v>1</v>
      </c>
      <c r="W5732" s="3" t="n">
        <v>0</v>
      </c>
      <c r="X5732" s="3" t="n">
        <v>0</v>
      </c>
      <c r="Y5732" s="3" t="s">
        <v>30</v>
      </c>
      <c r="Z5732" s="3" t="s">
        <v>30</v>
      </c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  <c r="AY5732" s="3"/>
      <c r="AZ5732" s="3"/>
      <c r="BA5732" s="3"/>
      <c r="BB5732" s="3"/>
      <c r="BC5732" s="3"/>
      <c r="BD5732" s="3"/>
      <c r="BE5732" s="3"/>
      <c r="BF5732" s="3"/>
      <c r="BG5732" s="3"/>
      <c r="BH5732" s="3"/>
      <c r="BI5732" s="3"/>
      <c r="BJ5732" s="3"/>
    </row>
    <row r="5733" customFormat="false" ht="15.75" hidden="false" customHeight="false" outlineLevel="0" collapsed="false">
      <c r="A5733" s="3" t="n">
        <v>5732</v>
      </c>
      <c r="B5733" s="3" t="s">
        <v>16732</v>
      </c>
      <c r="C5733" s="3" t="s">
        <v>16733</v>
      </c>
      <c r="D5733" s="3" t="n">
        <v>1</v>
      </c>
      <c r="E5733" s="3" t="n">
        <v>0.8658198</v>
      </c>
      <c r="F5733" s="3" t="n">
        <v>9</v>
      </c>
      <c r="G5733" s="3" t="n">
        <v>9</v>
      </c>
      <c r="H5733" s="3" t="n">
        <v>8</v>
      </c>
      <c r="I5733" s="3" t="n">
        <v>8</v>
      </c>
      <c r="J5733" s="3" t="n">
        <v>8</v>
      </c>
      <c r="K5733" s="3" t="n">
        <v>8</v>
      </c>
      <c r="L5733" s="3" t="n">
        <v>1</v>
      </c>
      <c r="M5733" s="3" t="n">
        <v>1</v>
      </c>
      <c r="N5733" s="3" t="n">
        <v>5</v>
      </c>
      <c r="O5733" s="3" t="n">
        <v>-1</v>
      </c>
      <c r="P5733" s="3" t="n">
        <v>7.1</v>
      </c>
      <c r="Q5733" s="3" t="n">
        <v>24.2</v>
      </c>
      <c r="R5733" s="3" t="s">
        <v>16734</v>
      </c>
      <c r="S5733" s="4" t="n">
        <v>45747.1589236111</v>
      </c>
      <c r="T5733" s="3" t="s">
        <v>29</v>
      </c>
      <c r="U5733" s="3" t="s">
        <v>29</v>
      </c>
      <c r="V5733" s="3" t="n">
        <v>1</v>
      </c>
      <c r="W5733" s="3" t="n">
        <v>0</v>
      </c>
      <c r="X5733" s="3" t="n">
        <v>0</v>
      </c>
      <c r="Y5733" s="3" t="s">
        <v>30</v>
      </c>
      <c r="Z5733" s="3" t="s">
        <v>30</v>
      </c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  <c r="AZ5733" s="3"/>
      <c r="BA5733" s="3"/>
      <c r="BB5733" s="3"/>
      <c r="BC5733" s="3"/>
      <c r="BD5733" s="3"/>
      <c r="BE5733" s="3"/>
      <c r="BF5733" s="3"/>
      <c r="BG5733" s="3"/>
      <c r="BH5733" s="3"/>
      <c r="BI5733" s="3"/>
      <c r="BJ5733" s="3"/>
    </row>
    <row r="5734" customFormat="false" ht="15.75" hidden="false" customHeight="false" outlineLevel="0" collapsed="false">
      <c r="A5734" s="3" t="n">
        <v>5733</v>
      </c>
      <c r="B5734" s="3" t="s">
        <v>16735</v>
      </c>
      <c r="C5734" s="3" t="s">
        <v>16736</v>
      </c>
      <c r="D5734" s="3" t="n">
        <v>1</v>
      </c>
      <c r="E5734" s="3" t="n">
        <v>0.7375267</v>
      </c>
      <c r="F5734" s="3" t="n">
        <v>5</v>
      </c>
      <c r="G5734" s="3" t="n">
        <v>5</v>
      </c>
      <c r="H5734" s="3" t="n">
        <v>3</v>
      </c>
      <c r="I5734" s="3" t="n">
        <v>3</v>
      </c>
      <c r="J5734" s="3" t="n">
        <v>4</v>
      </c>
      <c r="K5734" s="3" t="n">
        <v>4</v>
      </c>
      <c r="L5734" s="3" t="n">
        <v>0</v>
      </c>
      <c r="M5734" s="3" t="n">
        <v>0</v>
      </c>
      <c r="N5734" s="3" t="n">
        <v>-1</v>
      </c>
      <c r="O5734" s="3" t="n">
        <v>-1</v>
      </c>
      <c r="P5734" s="3" t="n">
        <v>8.3</v>
      </c>
      <c r="Q5734" s="3" t="n">
        <v>24.2</v>
      </c>
      <c r="R5734" s="3" t="s">
        <v>16737</v>
      </c>
      <c r="S5734" s="4" t="n">
        <v>45747.1589583333</v>
      </c>
      <c r="T5734" s="3" t="s">
        <v>29</v>
      </c>
      <c r="U5734" s="3" t="s">
        <v>29</v>
      </c>
      <c r="V5734" s="3" t="n">
        <v>0</v>
      </c>
      <c r="W5734" s="3" t="n">
        <v>0</v>
      </c>
      <c r="X5734" s="3" t="n">
        <v>0</v>
      </c>
      <c r="Y5734" s="3" t="s">
        <v>30</v>
      </c>
      <c r="Z5734" s="3" t="s">
        <v>30</v>
      </c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  <c r="AY5734" s="3"/>
      <c r="AZ5734" s="3"/>
      <c r="BA5734" s="3"/>
      <c r="BB5734" s="3"/>
      <c r="BC5734" s="3"/>
      <c r="BD5734" s="3"/>
      <c r="BE5734" s="3"/>
      <c r="BF5734" s="3"/>
      <c r="BG5734" s="3"/>
      <c r="BH5734" s="3"/>
      <c r="BI5734" s="3"/>
      <c r="BJ5734" s="3"/>
    </row>
    <row r="5735" customFormat="false" ht="15.75" hidden="false" customHeight="false" outlineLevel="0" collapsed="false">
      <c r="A5735" s="3" t="n">
        <v>5734</v>
      </c>
      <c r="B5735" s="3" t="s">
        <v>16738</v>
      </c>
      <c r="C5735" s="3" t="s">
        <v>16739</v>
      </c>
      <c r="D5735" s="3" t="n">
        <v>1</v>
      </c>
      <c r="E5735" s="3" t="n">
        <v>0.0967851</v>
      </c>
      <c r="F5735" s="3" t="n">
        <v>7</v>
      </c>
      <c r="G5735" s="3" t="n">
        <v>7</v>
      </c>
      <c r="H5735" s="3" t="n">
        <v>5</v>
      </c>
      <c r="I5735" s="3" t="n">
        <v>5</v>
      </c>
      <c r="J5735" s="3" t="n">
        <v>4</v>
      </c>
      <c r="K5735" s="3" t="n">
        <v>4</v>
      </c>
      <c r="L5735" s="3" t="n">
        <v>1</v>
      </c>
      <c r="M5735" s="3" t="n">
        <v>1</v>
      </c>
      <c r="N5735" s="3" t="n">
        <v>-1</v>
      </c>
      <c r="O5735" s="3" t="n">
        <v>-1</v>
      </c>
      <c r="P5735" s="3" t="n">
        <v>7.1</v>
      </c>
      <c r="Q5735" s="3" t="n">
        <v>24.2</v>
      </c>
      <c r="R5735" s="3" t="s">
        <v>16740</v>
      </c>
      <c r="S5735" s="4" t="n">
        <v>45747.1589814815</v>
      </c>
      <c r="T5735" s="3" t="s">
        <v>29</v>
      </c>
      <c r="U5735" s="3" t="s">
        <v>29</v>
      </c>
      <c r="V5735" s="3" t="n">
        <v>0</v>
      </c>
      <c r="W5735" s="3" t="n">
        <v>0</v>
      </c>
      <c r="X5735" s="3" t="n">
        <v>0</v>
      </c>
      <c r="Y5735" s="3" t="s">
        <v>30</v>
      </c>
      <c r="Z5735" s="3" t="s">
        <v>30</v>
      </c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  <c r="AZ5735" s="3"/>
      <c r="BA5735" s="3"/>
      <c r="BB5735" s="3"/>
      <c r="BC5735" s="3"/>
      <c r="BD5735" s="3"/>
      <c r="BE5735" s="3"/>
      <c r="BF5735" s="3"/>
      <c r="BG5735" s="3"/>
      <c r="BH5735" s="3"/>
      <c r="BI5735" s="3"/>
      <c r="BJ5735" s="3"/>
    </row>
    <row r="5736" customFormat="false" ht="15.75" hidden="false" customHeight="false" outlineLevel="0" collapsed="false">
      <c r="A5736" s="3" t="n">
        <v>5735</v>
      </c>
      <c r="B5736" s="3" t="s">
        <v>16741</v>
      </c>
      <c r="C5736" s="3" t="s">
        <v>16742</v>
      </c>
      <c r="D5736" s="3" t="n">
        <v>1</v>
      </c>
      <c r="E5736" s="3" t="n">
        <v>0.9418843</v>
      </c>
      <c r="F5736" s="3" t="n">
        <v>9</v>
      </c>
      <c r="G5736" s="3" t="n">
        <v>9</v>
      </c>
      <c r="H5736" s="3" t="n">
        <v>8</v>
      </c>
      <c r="I5736" s="3" t="n">
        <v>8</v>
      </c>
      <c r="J5736" s="3" t="n">
        <v>8</v>
      </c>
      <c r="K5736" s="3" t="n">
        <v>8</v>
      </c>
      <c r="L5736" s="3" t="n">
        <v>1</v>
      </c>
      <c r="M5736" s="3" t="n">
        <v>1</v>
      </c>
      <c r="N5736" s="3" t="n">
        <v>5</v>
      </c>
      <c r="O5736" s="3" t="n">
        <v>-1</v>
      </c>
      <c r="P5736" s="3" t="n">
        <v>7.1</v>
      </c>
      <c r="Q5736" s="3" t="n">
        <v>24.2</v>
      </c>
      <c r="R5736" s="3" t="s">
        <v>16743</v>
      </c>
      <c r="S5736" s="4" t="n">
        <v>45747.1590509259</v>
      </c>
      <c r="T5736" s="3" t="s">
        <v>29</v>
      </c>
      <c r="U5736" s="3" t="s">
        <v>29</v>
      </c>
      <c r="V5736" s="3" t="n">
        <v>1</v>
      </c>
      <c r="W5736" s="3" t="n">
        <v>0</v>
      </c>
      <c r="X5736" s="3" t="n">
        <v>0</v>
      </c>
      <c r="Y5736" s="3" t="s">
        <v>30</v>
      </c>
      <c r="Z5736" s="3" t="s">
        <v>30</v>
      </c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  <c r="AY5736" s="3"/>
      <c r="AZ5736" s="3"/>
      <c r="BA5736" s="3"/>
      <c r="BB5736" s="3"/>
      <c r="BC5736" s="3"/>
      <c r="BD5736" s="3"/>
      <c r="BE5736" s="3"/>
      <c r="BF5736" s="3"/>
      <c r="BG5736" s="3"/>
      <c r="BH5736" s="3"/>
      <c r="BI5736" s="3"/>
      <c r="BJ5736" s="3"/>
    </row>
    <row r="5737" customFormat="false" ht="15.75" hidden="false" customHeight="false" outlineLevel="0" collapsed="false">
      <c r="A5737" s="3" t="n">
        <v>5736</v>
      </c>
      <c r="B5737" s="3" t="s">
        <v>16744</v>
      </c>
      <c r="C5737" s="3" t="s">
        <v>16745</v>
      </c>
      <c r="D5737" s="3" t="n">
        <v>1</v>
      </c>
      <c r="E5737" s="3" t="n">
        <v>2.2848024</v>
      </c>
      <c r="F5737" s="3" t="n">
        <v>14</v>
      </c>
      <c r="G5737" s="3" t="n">
        <v>14</v>
      </c>
      <c r="H5737" s="3" t="n">
        <v>8</v>
      </c>
      <c r="I5737" s="3" t="n">
        <v>8</v>
      </c>
      <c r="J5737" s="3" t="n">
        <v>17</v>
      </c>
      <c r="K5737" s="3" t="n">
        <v>17</v>
      </c>
      <c r="L5737" s="3" t="n">
        <v>1</v>
      </c>
      <c r="M5737" s="3" t="n">
        <v>1</v>
      </c>
      <c r="N5737" s="3" t="n">
        <v>-1</v>
      </c>
      <c r="O5737" s="3" t="n">
        <v>-1</v>
      </c>
      <c r="P5737" s="3" t="n">
        <v>8.7</v>
      </c>
      <c r="Q5737" s="3" t="n">
        <v>24.2</v>
      </c>
      <c r="R5737" s="3" t="s">
        <v>16746</v>
      </c>
      <c r="S5737" s="4" t="n">
        <v>45747.1591087963</v>
      </c>
      <c r="T5737" s="3" t="s">
        <v>65</v>
      </c>
      <c r="U5737" s="3" t="s">
        <v>65</v>
      </c>
      <c r="V5737" s="3" t="n">
        <v>0</v>
      </c>
      <c r="W5737" s="3" t="n">
        <v>0</v>
      </c>
      <c r="X5737" s="3" t="n">
        <v>0</v>
      </c>
      <c r="Y5737" s="3" t="s">
        <v>30</v>
      </c>
      <c r="Z5737" s="3" t="s">
        <v>30</v>
      </c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  <c r="AY5737" s="3"/>
      <c r="AZ5737" s="3"/>
      <c r="BA5737" s="3"/>
      <c r="BB5737" s="3"/>
      <c r="BC5737" s="3"/>
      <c r="BD5737" s="3"/>
      <c r="BE5737" s="3"/>
      <c r="BF5737" s="3"/>
      <c r="BG5737" s="3"/>
      <c r="BH5737" s="3"/>
      <c r="BI5737" s="3"/>
      <c r="BJ5737" s="3"/>
    </row>
    <row r="5738" customFormat="false" ht="15.75" hidden="false" customHeight="false" outlineLevel="0" collapsed="false">
      <c r="A5738" s="3" t="n">
        <v>5737</v>
      </c>
      <c r="B5738" s="3" t="s">
        <v>16747</v>
      </c>
      <c r="C5738" s="3" t="s">
        <v>16748</v>
      </c>
      <c r="D5738" s="3" t="n">
        <v>1</v>
      </c>
      <c r="E5738" s="3" t="n">
        <v>1.911273</v>
      </c>
      <c r="F5738" s="3" t="n">
        <v>13</v>
      </c>
      <c r="G5738" s="3" t="n">
        <v>13</v>
      </c>
      <c r="H5738" s="3" t="n">
        <v>8</v>
      </c>
      <c r="I5738" s="3" t="n">
        <v>8</v>
      </c>
      <c r="J5738" s="3" t="n">
        <v>21</v>
      </c>
      <c r="K5738" s="3" t="n">
        <v>21</v>
      </c>
      <c r="L5738" s="3" t="n">
        <v>1</v>
      </c>
      <c r="M5738" s="3" t="n">
        <v>1</v>
      </c>
      <c r="N5738" s="3" t="n">
        <v>-1</v>
      </c>
      <c r="O5738" s="3" t="n">
        <v>-1</v>
      </c>
      <c r="P5738" s="3" t="n">
        <v>8.7</v>
      </c>
      <c r="Q5738" s="3" t="n">
        <v>24.2</v>
      </c>
      <c r="R5738" s="3" t="s">
        <v>16749</v>
      </c>
      <c r="S5738" s="4" t="n">
        <v>45747.1591666667</v>
      </c>
      <c r="T5738" s="3" t="s">
        <v>65</v>
      </c>
      <c r="U5738" s="3" t="s">
        <v>65</v>
      </c>
      <c r="V5738" s="3" t="n">
        <v>0</v>
      </c>
      <c r="W5738" s="3" t="n">
        <v>0</v>
      </c>
      <c r="X5738" s="3" t="n">
        <v>0</v>
      </c>
      <c r="Y5738" s="3" t="s">
        <v>30</v>
      </c>
      <c r="Z5738" s="3" t="s">
        <v>30</v>
      </c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  <c r="AZ5738" s="3"/>
      <c r="BA5738" s="3"/>
      <c r="BB5738" s="3"/>
      <c r="BC5738" s="3"/>
      <c r="BD5738" s="3"/>
      <c r="BE5738" s="3"/>
      <c r="BF5738" s="3"/>
      <c r="BG5738" s="3"/>
      <c r="BH5738" s="3"/>
      <c r="BI5738" s="3"/>
      <c r="BJ5738" s="3"/>
    </row>
    <row r="5739" customFormat="false" ht="15.75" hidden="false" customHeight="false" outlineLevel="0" collapsed="false">
      <c r="A5739" s="3" t="n">
        <v>5738</v>
      </c>
      <c r="B5739" s="3" t="s">
        <v>16750</v>
      </c>
      <c r="C5739" s="3" t="s">
        <v>16751</v>
      </c>
      <c r="D5739" s="3" t="n">
        <v>1</v>
      </c>
      <c r="E5739" s="3" t="n">
        <v>0.8288351</v>
      </c>
      <c r="F5739" s="3" t="n">
        <v>10</v>
      </c>
      <c r="G5739" s="3" t="n">
        <v>10</v>
      </c>
      <c r="H5739" s="3" t="n">
        <v>7</v>
      </c>
      <c r="I5739" s="3" t="n">
        <v>7</v>
      </c>
      <c r="J5739" s="3" t="n">
        <v>14</v>
      </c>
      <c r="K5739" s="3" t="n">
        <v>14</v>
      </c>
      <c r="L5739" s="3" t="n">
        <v>1</v>
      </c>
      <c r="M5739" s="3" t="n">
        <v>1</v>
      </c>
      <c r="N5739" s="3" t="n">
        <v>-1</v>
      </c>
      <c r="O5739" s="3" t="n">
        <v>-1</v>
      </c>
      <c r="P5739" s="3" t="n">
        <v>8.7</v>
      </c>
      <c r="Q5739" s="3" t="n">
        <v>24.2</v>
      </c>
      <c r="R5739" s="3" t="s">
        <v>16752</v>
      </c>
      <c r="S5739" s="4" t="n">
        <v>45747.1592013889</v>
      </c>
      <c r="T5739" s="3" t="s">
        <v>65</v>
      </c>
      <c r="U5739" s="3" t="s">
        <v>65</v>
      </c>
      <c r="V5739" s="3" t="n">
        <v>0</v>
      </c>
      <c r="W5739" s="3" t="n">
        <v>0</v>
      </c>
      <c r="X5739" s="3" t="n">
        <v>0</v>
      </c>
      <c r="Y5739" s="3" t="s">
        <v>30</v>
      </c>
      <c r="Z5739" s="3" t="s">
        <v>30</v>
      </c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  <c r="AY5739" s="3"/>
      <c r="AZ5739" s="3"/>
      <c r="BA5739" s="3"/>
      <c r="BB5739" s="3"/>
      <c r="BC5739" s="3"/>
      <c r="BD5739" s="3"/>
      <c r="BE5739" s="3"/>
      <c r="BF5739" s="3"/>
      <c r="BG5739" s="3"/>
      <c r="BH5739" s="3"/>
      <c r="BI5739" s="3"/>
      <c r="BJ5739" s="3"/>
    </row>
    <row r="5740" customFormat="false" ht="15.75" hidden="false" customHeight="false" outlineLevel="0" collapsed="false">
      <c r="A5740" s="3" t="n">
        <v>5739</v>
      </c>
      <c r="B5740" s="3" t="s">
        <v>16753</v>
      </c>
      <c r="C5740" s="3" t="s">
        <v>16754</v>
      </c>
      <c r="D5740" s="3" t="n">
        <v>1</v>
      </c>
      <c r="E5740" s="3" t="n">
        <v>0.8719558</v>
      </c>
      <c r="F5740" s="3" t="n">
        <v>11</v>
      </c>
      <c r="G5740" s="3" t="n">
        <v>11</v>
      </c>
      <c r="H5740" s="3" t="n">
        <v>8</v>
      </c>
      <c r="I5740" s="3" t="n">
        <v>8</v>
      </c>
      <c r="J5740" s="3" t="n">
        <v>15</v>
      </c>
      <c r="K5740" s="3" t="n">
        <v>15</v>
      </c>
      <c r="L5740" s="3" t="n">
        <v>1</v>
      </c>
      <c r="M5740" s="3" t="n">
        <v>1</v>
      </c>
      <c r="N5740" s="3" t="n">
        <v>-1</v>
      </c>
      <c r="O5740" s="3" t="n">
        <v>-1</v>
      </c>
      <c r="P5740" s="3" t="n">
        <v>8.7</v>
      </c>
      <c r="Q5740" s="3" t="n">
        <v>24.2</v>
      </c>
      <c r="R5740" s="3" t="s">
        <v>16755</v>
      </c>
      <c r="S5740" s="4" t="n">
        <v>45747.1592476852</v>
      </c>
      <c r="T5740" s="3" t="s">
        <v>65</v>
      </c>
      <c r="U5740" s="3" t="s">
        <v>65</v>
      </c>
      <c r="V5740" s="3" t="n">
        <v>0</v>
      </c>
      <c r="W5740" s="3" t="n">
        <v>0</v>
      </c>
      <c r="X5740" s="3" t="n">
        <v>0</v>
      </c>
      <c r="Y5740" s="3" t="s">
        <v>30</v>
      </c>
      <c r="Z5740" s="3" t="s">
        <v>30</v>
      </c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  <c r="AY5740" s="3"/>
      <c r="AZ5740" s="3"/>
      <c r="BA5740" s="3"/>
      <c r="BB5740" s="3"/>
      <c r="BC5740" s="3"/>
      <c r="BD5740" s="3"/>
      <c r="BE5740" s="3"/>
      <c r="BF5740" s="3"/>
      <c r="BG5740" s="3"/>
      <c r="BH5740" s="3"/>
      <c r="BI5740" s="3"/>
      <c r="BJ5740" s="3"/>
    </row>
    <row r="5741" customFormat="false" ht="15.75" hidden="false" customHeight="false" outlineLevel="0" collapsed="false">
      <c r="A5741" s="3" t="n">
        <v>5740</v>
      </c>
      <c r="B5741" s="3" t="s">
        <v>16756</v>
      </c>
      <c r="C5741" s="3" t="s">
        <v>16757</v>
      </c>
      <c r="D5741" s="3" t="n">
        <v>1</v>
      </c>
      <c r="E5741" s="3" t="n">
        <v>0.9303264</v>
      </c>
      <c r="F5741" s="3" t="n">
        <v>11</v>
      </c>
      <c r="G5741" s="3" t="n">
        <v>11</v>
      </c>
      <c r="H5741" s="3" t="n">
        <v>8</v>
      </c>
      <c r="I5741" s="3" t="n">
        <v>8</v>
      </c>
      <c r="J5741" s="3" t="n">
        <v>15</v>
      </c>
      <c r="K5741" s="3" t="n">
        <v>15</v>
      </c>
      <c r="L5741" s="3" t="n">
        <v>1</v>
      </c>
      <c r="M5741" s="3" t="n">
        <v>1</v>
      </c>
      <c r="N5741" s="3" t="n">
        <v>-1</v>
      </c>
      <c r="O5741" s="3" t="n">
        <v>-1</v>
      </c>
      <c r="P5741" s="3" t="n">
        <v>8.7</v>
      </c>
      <c r="Q5741" s="3" t="n">
        <v>24.2</v>
      </c>
      <c r="R5741" s="3" t="s">
        <v>16758</v>
      </c>
      <c r="S5741" s="4" t="n">
        <v>45747.1592824074</v>
      </c>
      <c r="T5741" s="3" t="s">
        <v>65</v>
      </c>
      <c r="U5741" s="3" t="s">
        <v>65</v>
      </c>
      <c r="V5741" s="3" t="n">
        <v>0</v>
      </c>
      <c r="W5741" s="3" t="n">
        <v>0</v>
      </c>
      <c r="X5741" s="3" t="n">
        <v>0</v>
      </c>
      <c r="Y5741" s="3" t="s">
        <v>30</v>
      </c>
      <c r="Z5741" s="3" t="s">
        <v>30</v>
      </c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  <c r="AY5741" s="3"/>
      <c r="AZ5741" s="3"/>
      <c r="BA5741" s="3"/>
      <c r="BB5741" s="3"/>
      <c r="BC5741" s="3"/>
      <c r="BD5741" s="3"/>
      <c r="BE5741" s="3"/>
      <c r="BF5741" s="3"/>
      <c r="BG5741" s="3"/>
      <c r="BH5741" s="3"/>
      <c r="BI5741" s="3"/>
      <c r="BJ5741" s="3"/>
    </row>
    <row r="5742" customFormat="false" ht="15.75" hidden="false" customHeight="false" outlineLevel="0" collapsed="false">
      <c r="A5742" s="3" t="n">
        <v>5741</v>
      </c>
      <c r="B5742" s="3" t="s">
        <v>16759</v>
      </c>
      <c r="C5742" s="3" t="s">
        <v>16760</v>
      </c>
      <c r="D5742" s="3" t="n">
        <v>1</v>
      </c>
      <c r="E5742" s="3" t="n">
        <v>0.9523808</v>
      </c>
      <c r="F5742" s="3" t="n">
        <v>11</v>
      </c>
      <c r="G5742" s="3" t="n">
        <v>11</v>
      </c>
      <c r="H5742" s="3" t="n">
        <v>8</v>
      </c>
      <c r="I5742" s="3" t="n">
        <v>8</v>
      </c>
      <c r="J5742" s="3" t="n">
        <v>15</v>
      </c>
      <c r="K5742" s="3" t="n">
        <v>15</v>
      </c>
      <c r="L5742" s="3" t="n">
        <v>1</v>
      </c>
      <c r="M5742" s="3" t="n">
        <v>1</v>
      </c>
      <c r="N5742" s="3" t="n">
        <v>-1</v>
      </c>
      <c r="O5742" s="3" t="n">
        <v>-1</v>
      </c>
      <c r="P5742" s="3" t="n">
        <v>8.7</v>
      </c>
      <c r="Q5742" s="3" t="n">
        <v>24.2</v>
      </c>
      <c r="R5742" s="3" t="s">
        <v>16761</v>
      </c>
      <c r="S5742" s="4" t="n">
        <v>45747.1593287037</v>
      </c>
      <c r="T5742" s="3" t="s">
        <v>256</v>
      </c>
      <c r="U5742" s="3" t="s">
        <v>256</v>
      </c>
      <c r="V5742" s="3" t="n">
        <v>0</v>
      </c>
      <c r="W5742" s="3" t="n">
        <v>0</v>
      </c>
      <c r="X5742" s="3" t="n">
        <v>0</v>
      </c>
      <c r="Y5742" s="3" t="s">
        <v>30</v>
      </c>
      <c r="Z5742" s="3" t="s">
        <v>30</v>
      </c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  <c r="AZ5742" s="3"/>
      <c r="BA5742" s="3"/>
      <c r="BB5742" s="3"/>
      <c r="BC5742" s="3"/>
      <c r="BD5742" s="3"/>
      <c r="BE5742" s="3"/>
      <c r="BF5742" s="3"/>
      <c r="BG5742" s="3"/>
      <c r="BH5742" s="3"/>
      <c r="BI5742" s="3"/>
      <c r="BJ5742" s="3"/>
    </row>
    <row r="5743" customFormat="false" ht="15.75" hidden="false" customHeight="false" outlineLevel="0" collapsed="false">
      <c r="A5743" s="3" t="n">
        <v>5742</v>
      </c>
      <c r="B5743" s="3" t="s">
        <v>16762</v>
      </c>
      <c r="C5743" s="3" t="s">
        <v>16763</v>
      </c>
      <c r="D5743" s="3" t="n">
        <v>1</v>
      </c>
      <c r="E5743" s="3" t="n">
        <v>0.9209656</v>
      </c>
      <c r="F5743" s="3" t="n">
        <v>11</v>
      </c>
      <c r="G5743" s="3" t="n">
        <v>11</v>
      </c>
      <c r="H5743" s="3" t="n">
        <v>8</v>
      </c>
      <c r="I5743" s="3" t="n">
        <v>8</v>
      </c>
      <c r="J5743" s="3" t="n">
        <v>15</v>
      </c>
      <c r="K5743" s="3" t="n">
        <v>15</v>
      </c>
      <c r="L5743" s="3" t="n">
        <v>1</v>
      </c>
      <c r="M5743" s="3" t="n">
        <v>1</v>
      </c>
      <c r="N5743" s="3" t="n">
        <v>-1</v>
      </c>
      <c r="O5743" s="3" t="n">
        <v>-1</v>
      </c>
      <c r="P5743" s="3" t="n">
        <v>8.7</v>
      </c>
      <c r="Q5743" s="3" t="n">
        <v>24.2</v>
      </c>
      <c r="R5743" s="3" t="s">
        <v>16764</v>
      </c>
      <c r="S5743" s="4" t="n">
        <v>45747.1593634259</v>
      </c>
      <c r="T5743" s="3" t="s">
        <v>256</v>
      </c>
      <c r="U5743" s="3" t="s">
        <v>256</v>
      </c>
      <c r="V5743" s="3" t="n">
        <v>0</v>
      </c>
      <c r="W5743" s="3" t="n">
        <v>0</v>
      </c>
      <c r="X5743" s="3" t="n">
        <v>0</v>
      </c>
      <c r="Y5743" s="3" t="s">
        <v>30</v>
      </c>
      <c r="Z5743" s="3" t="s">
        <v>30</v>
      </c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  <c r="AZ5743" s="3"/>
      <c r="BA5743" s="3"/>
      <c r="BB5743" s="3"/>
      <c r="BC5743" s="3"/>
      <c r="BD5743" s="3"/>
      <c r="BE5743" s="3"/>
      <c r="BF5743" s="3"/>
      <c r="BG5743" s="3"/>
      <c r="BH5743" s="3"/>
      <c r="BI5743" s="3"/>
      <c r="BJ5743" s="3"/>
    </row>
    <row r="5744" customFormat="false" ht="15.75" hidden="false" customHeight="false" outlineLevel="0" collapsed="false">
      <c r="A5744" s="3" t="n">
        <v>5743</v>
      </c>
      <c r="B5744" s="3" t="s">
        <v>16765</v>
      </c>
      <c r="C5744" s="3" t="s">
        <v>16766</v>
      </c>
      <c r="D5744" s="3" t="n">
        <v>1</v>
      </c>
      <c r="E5744" s="3" t="n">
        <v>0.8798232</v>
      </c>
      <c r="F5744" s="3" t="n">
        <v>11</v>
      </c>
      <c r="G5744" s="3" t="n">
        <v>11</v>
      </c>
      <c r="H5744" s="3" t="n">
        <v>8</v>
      </c>
      <c r="I5744" s="3" t="n">
        <v>8</v>
      </c>
      <c r="J5744" s="3" t="n">
        <v>15</v>
      </c>
      <c r="K5744" s="3" t="n">
        <v>15</v>
      </c>
      <c r="L5744" s="3" t="n">
        <v>1</v>
      </c>
      <c r="M5744" s="3" t="n">
        <v>1</v>
      </c>
      <c r="N5744" s="3" t="n">
        <v>-1</v>
      </c>
      <c r="O5744" s="3" t="n">
        <v>-1</v>
      </c>
      <c r="P5744" s="3" t="n">
        <v>8.7</v>
      </c>
      <c r="Q5744" s="3" t="n">
        <v>24.2</v>
      </c>
      <c r="R5744" s="3" t="s">
        <v>16767</v>
      </c>
      <c r="S5744" s="4" t="n">
        <v>45747.1593981482</v>
      </c>
      <c r="T5744" s="3" t="s">
        <v>256</v>
      </c>
      <c r="U5744" s="3" t="s">
        <v>256</v>
      </c>
      <c r="V5744" s="3" t="n">
        <v>0</v>
      </c>
      <c r="W5744" s="3" t="n">
        <v>0</v>
      </c>
      <c r="X5744" s="3" t="n">
        <v>0</v>
      </c>
      <c r="Y5744" s="3" t="s">
        <v>30</v>
      </c>
      <c r="Z5744" s="3" t="s">
        <v>30</v>
      </c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  <c r="AZ5744" s="3"/>
      <c r="BA5744" s="3"/>
      <c r="BB5744" s="3"/>
      <c r="BC5744" s="3"/>
      <c r="BD5744" s="3"/>
      <c r="BE5744" s="3"/>
      <c r="BF5744" s="3"/>
      <c r="BG5744" s="3"/>
      <c r="BH5744" s="3"/>
      <c r="BI5744" s="3"/>
      <c r="BJ5744" s="3"/>
    </row>
    <row r="5745" customFormat="false" ht="15.75" hidden="false" customHeight="false" outlineLevel="0" collapsed="false">
      <c r="A5745" s="3" t="n">
        <v>5744</v>
      </c>
      <c r="B5745" s="3" t="s">
        <v>16768</v>
      </c>
      <c r="C5745" s="3" t="s">
        <v>16769</v>
      </c>
      <c r="D5745" s="3" t="n">
        <v>1</v>
      </c>
      <c r="E5745" s="3" t="n">
        <v>0.8824348</v>
      </c>
      <c r="F5745" s="3" t="n">
        <v>11</v>
      </c>
      <c r="G5745" s="3" t="n">
        <v>11</v>
      </c>
      <c r="H5745" s="3" t="n">
        <v>8</v>
      </c>
      <c r="I5745" s="3" t="n">
        <v>8</v>
      </c>
      <c r="J5745" s="3" t="n">
        <v>15</v>
      </c>
      <c r="K5745" s="3" t="n">
        <v>15</v>
      </c>
      <c r="L5745" s="3" t="n">
        <v>1</v>
      </c>
      <c r="M5745" s="3" t="n">
        <v>1</v>
      </c>
      <c r="N5745" s="3" t="n">
        <v>-1</v>
      </c>
      <c r="O5745" s="3" t="n">
        <v>-1</v>
      </c>
      <c r="P5745" s="3" t="n">
        <v>8.7</v>
      </c>
      <c r="Q5745" s="3" t="n">
        <v>24.2</v>
      </c>
      <c r="R5745" s="3" t="s">
        <v>16770</v>
      </c>
      <c r="S5745" s="4" t="n">
        <v>45747.1594444444</v>
      </c>
      <c r="T5745" s="3" t="s">
        <v>256</v>
      </c>
      <c r="U5745" s="3" t="s">
        <v>256</v>
      </c>
      <c r="V5745" s="3" t="n">
        <v>0</v>
      </c>
      <c r="W5745" s="3" t="n">
        <v>0</v>
      </c>
      <c r="X5745" s="3" t="n">
        <v>0</v>
      </c>
      <c r="Y5745" s="3" t="s">
        <v>30</v>
      </c>
      <c r="Z5745" s="3" t="s">
        <v>30</v>
      </c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  <c r="AZ5745" s="3"/>
      <c r="BA5745" s="3"/>
      <c r="BB5745" s="3"/>
      <c r="BC5745" s="3"/>
      <c r="BD5745" s="3"/>
      <c r="BE5745" s="3"/>
      <c r="BF5745" s="3"/>
      <c r="BG5745" s="3"/>
      <c r="BH5745" s="3"/>
      <c r="BI5745" s="3"/>
      <c r="BJ5745" s="3"/>
    </row>
    <row r="5746" customFormat="false" ht="15.75" hidden="false" customHeight="false" outlineLevel="0" collapsed="false">
      <c r="A5746" s="3" t="n">
        <v>5745</v>
      </c>
      <c r="B5746" s="3" t="s">
        <v>16771</v>
      </c>
      <c r="C5746" s="3" t="s">
        <v>16772</v>
      </c>
      <c r="D5746" s="3" t="n">
        <v>1</v>
      </c>
      <c r="E5746" s="3" t="n">
        <v>0.8313555</v>
      </c>
      <c r="F5746" s="3" t="n">
        <v>11</v>
      </c>
      <c r="G5746" s="3" t="n">
        <v>11</v>
      </c>
      <c r="H5746" s="3" t="n">
        <v>8</v>
      </c>
      <c r="I5746" s="3" t="n">
        <v>8</v>
      </c>
      <c r="J5746" s="3" t="n">
        <v>17</v>
      </c>
      <c r="K5746" s="3" t="n">
        <v>17</v>
      </c>
      <c r="L5746" s="3" t="n">
        <v>1</v>
      </c>
      <c r="M5746" s="3" t="n">
        <v>1</v>
      </c>
      <c r="N5746" s="3" t="n">
        <v>-1</v>
      </c>
      <c r="O5746" s="3" t="n">
        <v>-1</v>
      </c>
      <c r="P5746" s="3" t="n">
        <v>8.7</v>
      </c>
      <c r="Q5746" s="3" t="n">
        <v>24.2</v>
      </c>
      <c r="R5746" s="3" t="s">
        <v>16773</v>
      </c>
      <c r="S5746" s="4" t="n">
        <v>45747.1594791667</v>
      </c>
      <c r="T5746" s="3" t="s">
        <v>65</v>
      </c>
      <c r="U5746" s="3" t="s">
        <v>65</v>
      </c>
      <c r="V5746" s="3" t="n">
        <v>0</v>
      </c>
      <c r="W5746" s="3" t="n">
        <v>0</v>
      </c>
      <c r="X5746" s="3" t="n">
        <v>0</v>
      </c>
      <c r="Y5746" s="3" t="s">
        <v>30</v>
      </c>
      <c r="Z5746" s="3" t="s">
        <v>30</v>
      </c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  <c r="AZ5746" s="3"/>
      <c r="BA5746" s="3"/>
      <c r="BB5746" s="3"/>
      <c r="BC5746" s="3"/>
      <c r="BD5746" s="3"/>
      <c r="BE5746" s="3"/>
      <c r="BF5746" s="3"/>
      <c r="BG5746" s="3"/>
      <c r="BH5746" s="3"/>
      <c r="BI5746" s="3"/>
      <c r="BJ5746" s="3"/>
    </row>
    <row r="5747" customFormat="false" ht="15.75" hidden="false" customHeight="false" outlineLevel="0" collapsed="false">
      <c r="A5747" s="3" t="n">
        <v>5746</v>
      </c>
      <c r="B5747" s="3" t="s">
        <v>16774</v>
      </c>
      <c r="C5747" s="3" t="s">
        <v>16775</v>
      </c>
      <c r="D5747" s="3" t="n">
        <v>1</v>
      </c>
      <c r="E5747" s="3" t="n">
        <v>0.8768135</v>
      </c>
      <c r="F5747" s="3" t="n">
        <v>11</v>
      </c>
      <c r="G5747" s="3" t="n">
        <v>11</v>
      </c>
      <c r="H5747" s="3" t="n">
        <v>8</v>
      </c>
      <c r="I5747" s="3" t="n">
        <v>8</v>
      </c>
      <c r="J5747" s="3" t="n">
        <v>15</v>
      </c>
      <c r="K5747" s="3" t="n">
        <v>15</v>
      </c>
      <c r="L5747" s="3" t="n">
        <v>1</v>
      </c>
      <c r="M5747" s="3" t="n">
        <v>1</v>
      </c>
      <c r="N5747" s="3" t="n">
        <v>-1</v>
      </c>
      <c r="O5747" s="3" t="n">
        <v>-1</v>
      </c>
      <c r="P5747" s="3" t="n">
        <v>8.7</v>
      </c>
      <c r="Q5747" s="3" t="n">
        <v>24.2</v>
      </c>
      <c r="R5747" s="3" t="s">
        <v>16776</v>
      </c>
      <c r="S5747" s="4" t="n">
        <v>45747.1595138889</v>
      </c>
      <c r="T5747" s="3" t="s">
        <v>256</v>
      </c>
      <c r="U5747" s="3" t="s">
        <v>256</v>
      </c>
      <c r="V5747" s="3" t="n">
        <v>0</v>
      </c>
      <c r="W5747" s="3" t="n">
        <v>0</v>
      </c>
      <c r="X5747" s="3" t="n">
        <v>0</v>
      </c>
      <c r="Y5747" s="3" t="s">
        <v>30</v>
      </c>
      <c r="Z5747" s="3" t="s">
        <v>30</v>
      </c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  <c r="AZ5747" s="3"/>
      <c r="BA5747" s="3"/>
      <c r="BB5747" s="3"/>
      <c r="BC5747" s="3"/>
      <c r="BD5747" s="3"/>
      <c r="BE5747" s="3"/>
      <c r="BF5747" s="3"/>
      <c r="BG5747" s="3"/>
      <c r="BH5747" s="3"/>
      <c r="BI5747" s="3"/>
      <c r="BJ5747" s="3"/>
    </row>
    <row r="5748" customFormat="false" ht="15.75" hidden="false" customHeight="false" outlineLevel="0" collapsed="false">
      <c r="A5748" s="3" t="n">
        <v>5747</v>
      </c>
      <c r="B5748" s="3" t="s">
        <v>16777</v>
      </c>
      <c r="C5748" s="3" t="s">
        <v>16778</v>
      </c>
      <c r="D5748" s="3" t="n">
        <v>1</v>
      </c>
      <c r="E5748" s="3" t="n">
        <v>0.9072992</v>
      </c>
      <c r="F5748" s="3" t="n">
        <v>11</v>
      </c>
      <c r="G5748" s="3" t="n">
        <v>11</v>
      </c>
      <c r="H5748" s="3" t="n">
        <v>8</v>
      </c>
      <c r="I5748" s="3" t="n">
        <v>8</v>
      </c>
      <c r="J5748" s="3" t="n">
        <v>15</v>
      </c>
      <c r="K5748" s="3" t="n">
        <v>15</v>
      </c>
      <c r="L5748" s="3" t="n">
        <v>1</v>
      </c>
      <c r="M5748" s="3" t="n">
        <v>1</v>
      </c>
      <c r="N5748" s="3" t="n">
        <v>-1</v>
      </c>
      <c r="O5748" s="3" t="n">
        <v>-1</v>
      </c>
      <c r="P5748" s="3" t="n">
        <v>8.7</v>
      </c>
      <c r="Q5748" s="3" t="n">
        <v>24.2</v>
      </c>
      <c r="R5748" s="3" t="s">
        <v>16779</v>
      </c>
      <c r="S5748" s="4" t="n">
        <v>45747.1595601852</v>
      </c>
      <c r="T5748" s="3" t="s">
        <v>256</v>
      </c>
      <c r="U5748" s="3" t="s">
        <v>256</v>
      </c>
      <c r="V5748" s="3" t="n">
        <v>0</v>
      </c>
      <c r="W5748" s="3" t="n">
        <v>0</v>
      </c>
      <c r="X5748" s="3" t="n">
        <v>0</v>
      </c>
      <c r="Y5748" s="3" t="s">
        <v>30</v>
      </c>
      <c r="Z5748" s="3" t="s">
        <v>30</v>
      </c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  <c r="AY5748" s="3"/>
      <c r="AZ5748" s="3"/>
      <c r="BA5748" s="3"/>
      <c r="BB5748" s="3"/>
      <c r="BC5748" s="3"/>
      <c r="BD5748" s="3"/>
      <c r="BE5748" s="3"/>
      <c r="BF5748" s="3"/>
      <c r="BG5748" s="3"/>
      <c r="BH5748" s="3"/>
      <c r="BI5748" s="3"/>
      <c r="BJ5748" s="3"/>
    </row>
    <row r="5749" customFormat="false" ht="15.75" hidden="false" customHeight="false" outlineLevel="0" collapsed="false">
      <c r="A5749" s="3" t="n">
        <v>5748</v>
      </c>
      <c r="B5749" s="3" t="s">
        <v>16780</v>
      </c>
      <c r="C5749" s="3" t="s">
        <v>16781</v>
      </c>
      <c r="D5749" s="3" t="n">
        <v>1</v>
      </c>
      <c r="E5749" s="3" t="n">
        <v>1.5104044</v>
      </c>
      <c r="F5749" s="3" t="n">
        <v>17</v>
      </c>
      <c r="G5749" s="3" t="n">
        <v>17</v>
      </c>
      <c r="H5749" s="3" t="n">
        <v>11</v>
      </c>
      <c r="I5749" s="3" t="n">
        <v>11</v>
      </c>
      <c r="J5749" s="3" t="n">
        <v>23</v>
      </c>
      <c r="K5749" s="3" t="n">
        <v>23</v>
      </c>
      <c r="L5749" s="3" t="n">
        <v>1</v>
      </c>
      <c r="M5749" s="3" t="n">
        <v>1</v>
      </c>
      <c r="N5749" s="3" t="n">
        <v>-1</v>
      </c>
      <c r="O5749" s="3" t="n">
        <v>-1</v>
      </c>
      <c r="P5749" s="3" t="n">
        <v>9</v>
      </c>
      <c r="Q5749" s="3" t="n">
        <v>24.2</v>
      </c>
      <c r="R5749" s="3" t="s">
        <v>16782</v>
      </c>
      <c r="S5749" s="4" t="n">
        <v>45747.1596064815</v>
      </c>
      <c r="T5749" s="3" t="s">
        <v>256</v>
      </c>
      <c r="U5749" s="3" t="s">
        <v>256</v>
      </c>
      <c r="V5749" s="3" t="n">
        <v>0</v>
      </c>
      <c r="W5749" s="3" t="n">
        <v>0</v>
      </c>
      <c r="X5749" s="3" t="n">
        <v>0</v>
      </c>
      <c r="Y5749" s="3" t="s">
        <v>30</v>
      </c>
      <c r="Z5749" s="3" t="s">
        <v>30</v>
      </c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  <c r="AZ5749" s="3"/>
      <c r="BA5749" s="3"/>
      <c r="BB5749" s="3"/>
      <c r="BC5749" s="3"/>
      <c r="BD5749" s="3"/>
      <c r="BE5749" s="3"/>
      <c r="BF5749" s="3"/>
      <c r="BG5749" s="3"/>
      <c r="BH5749" s="3"/>
      <c r="BI5749" s="3"/>
      <c r="BJ5749" s="3"/>
    </row>
    <row r="5750" customFormat="false" ht="15.75" hidden="false" customHeight="false" outlineLevel="0" collapsed="false">
      <c r="A5750" s="3" t="n">
        <v>5749</v>
      </c>
      <c r="B5750" s="3" t="s">
        <v>16783</v>
      </c>
      <c r="C5750" s="3" t="s">
        <v>16784</v>
      </c>
      <c r="D5750" s="3" t="n">
        <v>1</v>
      </c>
      <c r="E5750" s="3" t="n">
        <v>1.4708317</v>
      </c>
      <c r="F5750" s="3" t="n">
        <v>16</v>
      </c>
      <c r="G5750" s="3" t="n">
        <v>16</v>
      </c>
      <c r="H5750" s="3" t="n">
        <v>10</v>
      </c>
      <c r="I5750" s="3" t="n">
        <v>10</v>
      </c>
      <c r="J5750" s="3" t="n">
        <v>22</v>
      </c>
      <c r="K5750" s="3" t="n">
        <v>22</v>
      </c>
      <c r="L5750" s="3" t="n">
        <v>1</v>
      </c>
      <c r="M5750" s="3" t="n">
        <v>1</v>
      </c>
      <c r="N5750" s="3" t="n">
        <v>-1</v>
      </c>
      <c r="O5750" s="3" t="n">
        <v>-1</v>
      </c>
      <c r="P5750" s="3" t="n">
        <v>9</v>
      </c>
      <c r="Q5750" s="3" t="n">
        <v>24.2</v>
      </c>
      <c r="R5750" s="3" t="s">
        <v>16785</v>
      </c>
      <c r="S5750" s="4" t="n">
        <v>45747.1596527778</v>
      </c>
      <c r="T5750" s="3" t="s">
        <v>256</v>
      </c>
      <c r="U5750" s="3" t="s">
        <v>256</v>
      </c>
      <c r="V5750" s="3" t="n">
        <v>0</v>
      </c>
      <c r="W5750" s="3" t="n">
        <v>0</v>
      </c>
      <c r="X5750" s="3" t="n">
        <v>0</v>
      </c>
      <c r="Y5750" s="3" t="s">
        <v>30</v>
      </c>
      <c r="Z5750" s="3" t="s">
        <v>30</v>
      </c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  <c r="AY5750" s="3"/>
      <c r="AZ5750" s="3"/>
      <c r="BA5750" s="3"/>
      <c r="BB5750" s="3"/>
      <c r="BC5750" s="3"/>
      <c r="BD5750" s="3"/>
      <c r="BE5750" s="3"/>
      <c r="BF5750" s="3"/>
      <c r="BG5750" s="3"/>
      <c r="BH5750" s="3"/>
      <c r="BI5750" s="3"/>
      <c r="BJ5750" s="3"/>
    </row>
    <row r="5751" customFormat="false" ht="15.75" hidden="false" customHeight="false" outlineLevel="0" collapsed="false">
      <c r="A5751" s="3" t="n">
        <v>5750</v>
      </c>
      <c r="B5751" s="3" t="s">
        <v>16786</v>
      </c>
      <c r="C5751" s="3" t="s">
        <v>16787</v>
      </c>
      <c r="D5751" s="3" t="n">
        <v>1</v>
      </c>
      <c r="E5751" s="3" t="n">
        <v>2.3957395</v>
      </c>
      <c r="F5751" s="3" t="n">
        <v>18</v>
      </c>
      <c r="G5751" s="3" t="n">
        <v>18</v>
      </c>
      <c r="H5751" s="3" t="n">
        <v>10</v>
      </c>
      <c r="I5751" s="3" t="n">
        <v>10</v>
      </c>
      <c r="J5751" s="3" t="n">
        <v>19</v>
      </c>
      <c r="K5751" s="3" t="n">
        <v>19</v>
      </c>
      <c r="L5751" s="3" t="n">
        <v>2</v>
      </c>
      <c r="M5751" s="3" t="n">
        <v>2</v>
      </c>
      <c r="N5751" s="3" t="n">
        <v>-1</v>
      </c>
      <c r="O5751" s="3" t="n">
        <v>-1</v>
      </c>
      <c r="P5751" s="3" t="n">
        <v>8.7</v>
      </c>
      <c r="Q5751" s="3" t="n">
        <v>24.2</v>
      </c>
      <c r="R5751" s="3" t="s">
        <v>16788</v>
      </c>
      <c r="S5751" s="4" t="n">
        <v>45747.1597106482</v>
      </c>
      <c r="T5751" s="3" t="s">
        <v>65</v>
      </c>
      <c r="U5751" s="3" t="s">
        <v>65</v>
      </c>
      <c r="V5751" s="3" t="n">
        <v>0</v>
      </c>
      <c r="W5751" s="3" t="n">
        <v>0</v>
      </c>
      <c r="X5751" s="3" t="n">
        <v>0</v>
      </c>
      <c r="Y5751" s="3" t="s">
        <v>30</v>
      </c>
      <c r="Z5751" s="3" t="s">
        <v>30</v>
      </c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  <c r="AZ5751" s="3"/>
      <c r="BA5751" s="3"/>
      <c r="BB5751" s="3"/>
      <c r="BC5751" s="3"/>
      <c r="BD5751" s="3"/>
      <c r="BE5751" s="3"/>
      <c r="BF5751" s="3"/>
      <c r="BG5751" s="3"/>
      <c r="BH5751" s="3"/>
      <c r="BI5751" s="3"/>
      <c r="BJ5751" s="3"/>
    </row>
    <row r="5752" customFormat="false" ht="15.75" hidden="false" customHeight="false" outlineLevel="0" collapsed="false">
      <c r="A5752" s="3" t="n">
        <v>5751</v>
      </c>
      <c r="B5752" s="3" t="s">
        <v>16789</v>
      </c>
      <c r="C5752" s="3" t="s">
        <v>16790</v>
      </c>
      <c r="D5752" s="3" t="n">
        <v>1</v>
      </c>
      <c r="E5752" s="3" t="n">
        <v>2.1411669</v>
      </c>
      <c r="F5752" s="3" t="n">
        <v>12</v>
      </c>
      <c r="G5752" s="3" t="n">
        <v>12</v>
      </c>
      <c r="H5752" s="3" t="n">
        <v>7</v>
      </c>
      <c r="I5752" s="3" t="n">
        <v>7</v>
      </c>
      <c r="J5752" s="3" t="n">
        <v>13</v>
      </c>
      <c r="K5752" s="3" t="n">
        <v>13</v>
      </c>
      <c r="L5752" s="3" t="n">
        <v>1</v>
      </c>
      <c r="M5752" s="3" t="n">
        <v>1</v>
      </c>
      <c r="N5752" s="3" t="n">
        <v>-1</v>
      </c>
      <c r="O5752" s="3" t="n">
        <v>-1</v>
      </c>
      <c r="P5752" s="3" t="n">
        <v>8.7</v>
      </c>
      <c r="Q5752" s="3" t="n">
        <v>24.2</v>
      </c>
      <c r="R5752" s="3" t="s">
        <v>16791</v>
      </c>
      <c r="S5752" s="4" t="n">
        <v>45747.1597685185</v>
      </c>
      <c r="T5752" s="3" t="s">
        <v>65</v>
      </c>
      <c r="U5752" s="3" t="s">
        <v>65</v>
      </c>
      <c r="V5752" s="3" t="n">
        <v>0</v>
      </c>
      <c r="W5752" s="3" t="n">
        <v>0</v>
      </c>
      <c r="X5752" s="3" t="n">
        <v>0</v>
      </c>
      <c r="Y5752" s="3" t="s">
        <v>30</v>
      </c>
      <c r="Z5752" s="3" t="s">
        <v>30</v>
      </c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  <c r="AY5752" s="3"/>
      <c r="AZ5752" s="3"/>
      <c r="BA5752" s="3"/>
      <c r="BB5752" s="3"/>
      <c r="BC5752" s="3"/>
      <c r="BD5752" s="3"/>
      <c r="BE5752" s="3"/>
      <c r="BF5752" s="3"/>
      <c r="BG5752" s="3"/>
      <c r="BH5752" s="3"/>
      <c r="BI5752" s="3"/>
      <c r="BJ5752" s="3"/>
    </row>
    <row r="5753" customFormat="false" ht="15.75" hidden="false" customHeight="false" outlineLevel="0" collapsed="false">
      <c r="A5753" s="3" t="n">
        <v>5752</v>
      </c>
      <c r="B5753" s="3" t="s">
        <v>16792</v>
      </c>
      <c r="C5753" s="3" t="s">
        <v>16793</v>
      </c>
      <c r="D5753" s="3" t="n">
        <v>1</v>
      </c>
      <c r="E5753" s="3" t="n">
        <v>2.5453385</v>
      </c>
      <c r="F5753" s="3" t="n">
        <v>12</v>
      </c>
      <c r="G5753" s="3" t="n">
        <v>12</v>
      </c>
      <c r="H5753" s="3" t="n">
        <v>7</v>
      </c>
      <c r="I5753" s="3" t="n">
        <v>7</v>
      </c>
      <c r="J5753" s="3" t="n">
        <v>13</v>
      </c>
      <c r="K5753" s="3" t="n">
        <v>13</v>
      </c>
      <c r="L5753" s="3" t="n">
        <v>0</v>
      </c>
      <c r="M5753" s="3" t="n">
        <v>0</v>
      </c>
      <c r="N5753" s="3" t="n">
        <v>-1</v>
      </c>
      <c r="O5753" s="3" t="n">
        <v>-1</v>
      </c>
      <c r="P5753" s="3" t="n">
        <v>8.7</v>
      </c>
      <c r="Q5753" s="3" t="n">
        <v>24.2</v>
      </c>
      <c r="R5753" s="3" t="s">
        <v>16794</v>
      </c>
      <c r="S5753" s="4" t="n">
        <v>45747.1598148148</v>
      </c>
      <c r="T5753" s="3" t="s">
        <v>65</v>
      </c>
      <c r="U5753" s="3" t="s">
        <v>65</v>
      </c>
      <c r="V5753" s="3" t="n">
        <v>0</v>
      </c>
      <c r="W5753" s="3" t="n">
        <v>0</v>
      </c>
      <c r="X5753" s="3" t="n">
        <v>0</v>
      </c>
      <c r="Y5753" s="3" t="s">
        <v>30</v>
      </c>
      <c r="Z5753" s="3" t="s">
        <v>30</v>
      </c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  <c r="AZ5753" s="3"/>
      <c r="BA5753" s="3"/>
      <c r="BB5753" s="3"/>
      <c r="BC5753" s="3"/>
      <c r="BD5753" s="3"/>
      <c r="BE5753" s="3"/>
      <c r="BF5753" s="3"/>
      <c r="BG5753" s="3"/>
      <c r="BH5753" s="3"/>
      <c r="BI5753" s="3"/>
      <c r="BJ5753" s="3"/>
    </row>
    <row r="5754" customFormat="false" ht="15.75" hidden="false" customHeight="false" outlineLevel="0" collapsed="false">
      <c r="A5754" s="3" t="n">
        <v>5753</v>
      </c>
      <c r="B5754" s="3" t="s">
        <v>16795</v>
      </c>
      <c r="C5754" s="3" t="s">
        <v>16796</v>
      </c>
      <c r="D5754" s="3" t="n">
        <v>1</v>
      </c>
      <c r="E5754" s="3" t="n">
        <v>0.4946774</v>
      </c>
      <c r="F5754" s="3" t="n">
        <v>5</v>
      </c>
      <c r="G5754" s="3" t="n">
        <v>5</v>
      </c>
      <c r="H5754" s="3" t="n">
        <v>1</v>
      </c>
      <c r="I5754" s="3" t="n">
        <v>1</v>
      </c>
      <c r="J5754" s="3" t="n">
        <v>0</v>
      </c>
      <c r="K5754" s="3" t="n">
        <v>0</v>
      </c>
      <c r="L5754" s="3" t="n">
        <v>0</v>
      </c>
      <c r="M5754" s="3" t="n">
        <v>0</v>
      </c>
      <c r="N5754" s="3" t="n">
        <v>-1</v>
      </c>
      <c r="O5754" s="3" t="n">
        <v>-1</v>
      </c>
      <c r="P5754" s="3" t="n">
        <v>8.7</v>
      </c>
      <c r="Q5754" s="3" t="n">
        <v>24.2</v>
      </c>
      <c r="R5754" s="3" t="s">
        <v>16797</v>
      </c>
      <c r="S5754" s="4" t="n">
        <v>45747.159849537</v>
      </c>
      <c r="T5754" s="3" t="s">
        <v>65</v>
      </c>
      <c r="U5754" s="3" t="s">
        <v>65</v>
      </c>
      <c r="V5754" s="3" t="n">
        <v>0</v>
      </c>
      <c r="W5754" s="3" t="n">
        <v>0</v>
      </c>
      <c r="X5754" s="3" t="n">
        <v>0</v>
      </c>
      <c r="Y5754" s="3" t="s">
        <v>30</v>
      </c>
      <c r="Z5754" s="3" t="s">
        <v>30</v>
      </c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  <c r="AZ5754" s="3"/>
      <c r="BA5754" s="3"/>
      <c r="BB5754" s="3"/>
      <c r="BC5754" s="3"/>
      <c r="BD5754" s="3"/>
      <c r="BE5754" s="3"/>
      <c r="BF5754" s="3"/>
      <c r="BG5754" s="3"/>
      <c r="BH5754" s="3"/>
      <c r="BI5754" s="3"/>
      <c r="BJ5754" s="3"/>
    </row>
    <row r="5755" customFormat="false" ht="15.75" hidden="false" customHeight="false" outlineLevel="0" collapsed="false">
      <c r="A5755" s="3" t="n">
        <v>5754</v>
      </c>
      <c r="B5755" s="3" t="s">
        <v>16798</v>
      </c>
      <c r="C5755" s="3" t="s">
        <v>16799</v>
      </c>
      <c r="D5755" s="3" t="n">
        <v>1</v>
      </c>
      <c r="E5755" s="3" t="n">
        <v>2.3842223</v>
      </c>
      <c r="F5755" s="3" t="n">
        <v>190</v>
      </c>
      <c r="G5755" s="3" t="n">
        <v>190</v>
      </c>
      <c r="H5755" s="3" t="n">
        <v>19</v>
      </c>
      <c r="I5755" s="3" t="n">
        <v>19</v>
      </c>
      <c r="J5755" s="3" t="n">
        <v>244</v>
      </c>
      <c r="K5755" s="3" t="n">
        <v>244</v>
      </c>
      <c r="L5755" s="3" t="n">
        <v>17</v>
      </c>
      <c r="M5755" s="3" t="n">
        <v>17</v>
      </c>
      <c r="N5755" s="3" t="n">
        <v>-1</v>
      </c>
      <c r="O5755" s="3" t="n">
        <v>-1</v>
      </c>
      <c r="P5755" s="3" t="n">
        <v>8.7</v>
      </c>
      <c r="Q5755" s="3" t="n">
        <v>24.2</v>
      </c>
      <c r="R5755" s="3" t="s">
        <v>16800</v>
      </c>
      <c r="S5755" s="4" t="n">
        <v>45747.1599189815</v>
      </c>
      <c r="T5755" s="3" t="s">
        <v>65</v>
      </c>
      <c r="U5755" s="3" t="s">
        <v>65</v>
      </c>
      <c r="V5755" s="3" t="n">
        <v>0</v>
      </c>
      <c r="W5755" s="3" t="n">
        <v>0</v>
      </c>
      <c r="X5755" s="3" t="n">
        <v>0</v>
      </c>
      <c r="Y5755" s="3" t="s">
        <v>30</v>
      </c>
      <c r="Z5755" s="3" t="s">
        <v>30</v>
      </c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3"/>
      <c r="BB5755" s="3"/>
      <c r="BC5755" s="3"/>
      <c r="BD5755" s="3"/>
      <c r="BE5755" s="3"/>
      <c r="BF5755" s="3"/>
      <c r="BG5755" s="3"/>
      <c r="BH5755" s="3"/>
      <c r="BI5755" s="3"/>
      <c r="BJ5755" s="3"/>
    </row>
    <row r="5756" customFormat="false" ht="15.75" hidden="false" customHeight="false" outlineLevel="0" collapsed="false">
      <c r="A5756" s="3" t="n">
        <v>5755</v>
      </c>
      <c r="B5756" s="3" t="s">
        <v>16801</v>
      </c>
      <c r="C5756" s="3" t="s">
        <v>16802</v>
      </c>
      <c r="D5756" s="3" t="n">
        <v>1</v>
      </c>
      <c r="E5756" s="3" t="n">
        <v>3.9478937</v>
      </c>
      <c r="F5756" s="3" t="n">
        <v>61</v>
      </c>
      <c r="G5756" s="3" t="n">
        <v>61</v>
      </c>
      <c r="H5756" s="3" t="n">
        <v>14</v>
      </c>
      <c r="I5756" s="3" t="n">
        <v>14</v>
      </c>
      <c r="J5756" s="3" t="n">
        <v>92</v>
      </c>
      <c r="K5756" s="3" t="n">
        <v>92</v>
      </c>
      <c r="L5756" s="3" t="n">
        <v>6</v>
      </c>
      <c r="M5756" s="3" t="n">
        <v>6</v>
      </c>
      <c r="N5756" s="3" t="n">
        <v>-1</v>
      </c>
      <c r="O5756" s="3" t="n">
        <v>-1</v>
      </c>
      <c r="P5756" s="3" t="n">
        <v>8.7</v>
      </c>
      <c r="Q5756" s="3" t="n">
        <v>24.2</v>
      </c>
      <c r="R5756" s="3" t="s">
        <v>16803</v>
      </c>
      <c r="S5756" s="4" t="n">
        <v>45747.1599884259</v>
      </c>
      <c r="T5756" s="3" t="s">
        <v>256</v>
      </c>
      <c r="U5756" s="3" t="s">
        <v>256</v>
      </c>
      <c r="V5756" s="3" t="n">
        <v>0</v>
      </c>
      <c r="W5756" s="3" t="n">
        <v>0</v>
      </c>
      <c r="X5756" s="3" t="n">
        <v>0</v>
      </c>
      <c r="Y5756" s="3" t="s">
        <v>30</v>
      </c>
      <c r="Z5756" s="3" t="s">
        <v>30</v>
      </c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  <c r="AY5756" s="3"/>
      <c r="AZ5756" s="3"/>
      <c r="BA5756" s="3"/>
      <c r="BB5756" s="3"/>
      <c r="BC5756" s="3"/>
      <c r="BD5756" s="3"/>
      <c r="BE5756" s="3"/>
      <c r="BF5756" s="3"/>
      <c r="BG5756" s="3"/>
      <c r="BH5756" s="3"/>
      <c r="BI5756" s="3"/>
      <c r="BJ5756" s="3"/>
    </row>
    <row r="5757" customFormat="false" ht="15.75" hidden="false" customHeight="false" outlineLevel="0" collapsed="false">
      <c r="A5757" s="3" t="n">
        <v>5756</v>
      </c>
      <c r="B5757" s="3" t="s">
        <v>16804</v>
      </c>
      <c r="C5757" s="3" t="s">
        <v>16805</v>
      </c>
      <c r="D5757" s="3" t="n">
        <v>1</v>
      </c>
      <c r="E5757" s="3" t="n">
        <v>3.7361085</v>
      </c>
      <c r="F5757" s="3" t="n">
        <v>187</v>
      </c>
      <c r="G5757" s="3" t="n">
        <v>187</v>
      </c>
      <c r="H5757" s="3" t="n">
        <v>22</v>
      </c>
      <c r="I5757" s="3" t="n">
        <v>22</v>
      </c>
      <c r="J5757" s="3" t="n">
        <v>234</v>
      </c>
      <c r="K5757" s="3" t="n">
        <v>234</v>
      </c>
      <c r="L5757" s="3" t="n">
        <v>34</v>
      </c>
      <c r="M5757" s="3" t="n">
        <v>34</v>
      </c>
      <c r="N5757" s="3" t="n">
        <v>-1</v>
      </c>
      <c r="O5757" s="3" t="n">
        <v>-1</v>
      </c>
      <c r="P5757" s="3" t="n">
        <v>8.7</v>
      </c>
      <c r="Q5757" s="3" t="n">
        <v>24.2</v>
      </c>
      <c r="R5757" s="3" t="s">
        <v>16806</v>
      </c>
      <c r="S5757" s="4" t="n">
        <v>45747.1602662037</v>
      </c>
      <c r="T5757" s="3" t="s">
        <v>65</v>
      </c>
      <c r="U5757" s="3" t="s">
        <v>65</v>
      </c>
      <c r="V5757" s="3" t="n">
        <v>0</v>
      </c>
      <c r="W5757" s="3" t="n">
        <v>0</v>
      </c>
      <c r="X5757" s="3" t="n">
        <v>0</v>
      </c>
      <c r="Y5757" s="3" t="s">
        <v>30</v>
      </c>
      <c r="Z5757" s="3" t="s">
        <v>30</v>
      </c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3"/>
      <c r="BB5757" s="3"/>
      <c r="BC5757" s="3"/>
      <c r="BD5757" s="3"/>
      <c r="BE5757" s="3"/>
      <c r="BF5757" s="3"/>
      <c r="BG5757" s="3"/>
      <c r="BH5757" s="3"/>
      <c r="BI5757" s="3"/>
      <c r="BJ5757" s="3"/>
    </row>
    <row r="5758" customFormat="false" ht="15.75" hidden="false" customHeight="false" outlineLevel="0" collapsed="false">
      <c r="A5758" s="3" t="n">
        <v>5757</v>
      </c>
      <c r="B5758" s="3" t="s">
        <v>16807</v>
      </c>
      <c r="C5758" s="3" t="s">
        <v>16808</v>
      </c>
      <c r="D5758" s="3" t="n">
        <v>1</v>
      </c>
      <c r="E5758" s="3" t="n">
        <v>1.6746921</v>
      </c>
      <c r="F5758" s="3" t="n">
        <v>57</v>
      </c>
      <c r="G5758" s="3" t="n">
        <v>57</v>
      </c>
      <c r="H5758" s="3" t="n">
        <v>12</v>
      </c>
      <c r="I5758" s="3" t="n">
        <v>12</v>
      </c>
      <c r="J5758" s="3" t="n">
        <v>78</v>
      </c>
      <c r="K5758" s="3" t="n">
        <v>78</v>
      </c>
      <c r="L5758" s="3" t="n">
        <v>9</v>
      </c>
      <c r="M5758" s="3" t="n">
        <v>9</v>
      </c>
      <c r="N5758" s="3" t="n">
        <v>-1</v>
      </c>
      <c r="O5758" s="3" t="n">
        <v>-1</v>
      </c>
      <c r="P5758" s="3" t="n">
        <v>8.7</v>
      </c>
      <c r="Q5758" s="3" t="n">
        <v>24.2</v>
      </c>
      <c r="R5758" s="3" t="s">
        <v>16809</v>
      </c>
      <c r="S5758" s="4" t="n">
        <v>45747.1603240741</v>
      </c>
      <c r="T5758" s="3" t="s">
        <v>65</v>
      </c>
      <c r="U5758" s="3" t="s">
        <v>65</v>
      </c>
      <c r="V5758" s="3" t="n">
        <v>0</v>
      </c>
      <c r="W5758" s="3" t="n">
        <v>0</v>
      </c>
      <c r="X5758" s="3" t="n">
        <v>0</v>
      </c>
      <c r="Y5758" s="3" t="s">
        <v>30</v>
      </c>
      <c r="Z5758" s="3" t="s">
        <v>30</v>
      </c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  <c r="AZ5758" s="3"/>
      <c r="BA5758" s="3"/>
      <c r="BB5758" s="3"/>
      <c r="BC5758" s="3"/>
      <c r="BD5758" s="3"/>
      <c r="BE5758" s="3"/>
      <c r="BF5758" s="3"/>
      <c r="BG5758" s="3"/>
      <c r="BH5758" s="3"/>
      <c r="BI5758" s="3"/>
      <c r="BJ5758" s="3"/>
    </row>
    <row r="5759" customFormat="false" ht="15.75" hidden="false" customHeight="false" outlineLevel="0" collapsed="false">
      <c r="A5759" s="3" t="n">
        <v>5758</v>
      </c>
      <c r="B5759" s="3" t="s">
        <v>16810</v>
      </c>
      <c r="C5759" s="3" t="s">
        <v>16811</v>
      </c>
      <c r="D5759" s="3" t="n">
        <v>1</v>
      </c>
      <c r="E5759" s="3" t="n">
        <v>2.1499955</v>
      </c>
      <c r="F5759" s="3" t="n">
        <v>20</v>
      </c>
      <c r="G5759" s="3" t="n">
        <v>20</v>
      </c>
      <c r="H5759" s="3" t="n">
        <v>11</v>
      </c>
      <c r="I5759" s="3" t="n">
        <v>11</v>
      </c>
      <c r="J5759" s="3" t="n">
        <v>32</v>
      </c>
      <c r="K5759" s="3" t="n">
        <v>32</v>
      </c>
      <c r="L5759" s="3" t="n">
        <v>0</v>
      </c>
      <c r="M5759" s="3" t="n">
        <v>0</v>
      </c>
      <c r="N5759" s="3" t="n">
        <v>-1</v>
      </c>
      <c r="O5759" s="3" t="n">
        <v>-1</v>
      </c>
      <c r="P5759" s="3" t="n">
        <v>8.7</v>
      </c>
      <c r="Q5759" s="3" t="n">
        <v>24.2</v>
      </c>
      <c r="R5759" s="3" t="s">
        <v>16812</v>
      </c>
      <c r="S5759" s="4" t="n">
        <v>45747.1603703704</v>
      </c>
      <c r="T5759" s="3" t="s">
        <v>239</v>
      </c>
      <c r="U5759" s="3" t="s">
        <v>239</v>
      </c>
      <c r="V5759" s="3" t="n">
        <v>0</v>
      </c>
      <c r="W5759" s="3" t="n">
        <v>0</v>
      </c>
      <c r="X5759" s="3" t="n">
        <v>0</v>
      </c>
      <c r="Y5759" s="3" t="s">
        <v>30</v>
      </c>
      <c r="Z5759" s="3" t="s">
        <v>30</v>
      </c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  <c r="AZ5759" s="3"/>
      <c r="BA5759" s="3"/>
      <c r="BB5759" s="3"/>
      <c r="BC5759" s="3"/>
      <c r="BD5759" s="3"/>
      <c r="BE5759" s="3"/>
      <c r="BF5759" s="3"/>
      <c r="BG5759" s="3"/>
      <c r="BH5759" s="3"/>
      <c r="BI5759" s="3"/>
      <c r="BJ5759" s="3"/>
    </row>
    <row r="5760" customFormat="false" ht="15.75" hidden="false" customHeight="false" outlineLevel="0" collapsed="false">
      <c r="A5760" s="3" t="n">
        <v>5759</v>
      </c>
      <c r="B5760" s="3" t="s">
        <v>16813</v>
      </c>
      <c r="C5760" s="3" t="s">
        <v>16814</v>
      </c>
      <c r="D5760" s="3" t="n">
        <v>1</v>
      </c>
      <c r="E5760" s="3" t="n">
        <v>4.4770784</v>
      </c>
      <c r="F5760" s="3" t="n">
        <v>375</v>
      </c>
      <c r="G5760" s="3" t="n">
        <v>375</v>
      </c>
      <c r="H5760" s="3" t="n">
        <v>17</v>
      </c>
      <c r="I5760" s="3" t="n">
        <v>17</v>
      </c>
      <c r="J5760" s="3" t="n">
        <v>495</v>
      </c>
      <c r="K5760" s="3" t="n">
        <v>495</v>
      </c>
      <c r="L5760" s="3" t="n">
        <v>31</v>
      </c>
      <c r="M5760" s="3" t="n">
        <v>31</v>
      </c>
      <c r="N5760" s="3" t="n">
        <v>-1</v>
      </c>
      <c r="O5760" s="3" t="n">
        <v>-1</v>
      </c>
      <c r="P5760" s="3" t="n">
        <v>8.5</v>
      </c>
      <c r="Q5760" s="3" t="n">
        <v>24.2</v>
      </c>
      <c r="R5760" s="3" t="s">
        <v>16815</v>
      </c>
      <c r="S5760" s="4" t="n">
        <v>45747.1605092593</v>
      </c>
      <c r="T5760" s="3" t="s">
        <v>29</v>
      </c>
      <c r="U5760" s="3" t="s">
        <v>29</v>
      </c>
      <c r="V5760" s="3" t="n">
        <v>0</v>
      </c>
      <c r="W5760" s="3" t="n">
        <v>0</v>
      </c>
      <c r="X5760" s="3" t="n">
        <v>0</v>
      </c>
      <c r="Y5760" s="3" t="s">
        <v>30</v>
      </c>
      <c r="Z5760" s="3" t="s">
        <v>30</v>
      </c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/>
      <c r="BC5760" s="3"/>
      <c r="BD5760" s="3"/>
      <c r="BE5760" s="3"/>
      <c r="BF5760" s="3"/>
      <c r="BG5760" s="3"/>
      <c r="BH5760" s="3"/>
      <c r="BI5760" s="3"/>
      <c r="BJ5760" s="3"/>
    </row>
    <row r="5761" customFormat="false" ht="15.75" hidden="false" customHeight="false" outlineLevel="0" collapsed="false">
      <c r="A5761" s="3" t="n">
        <v>5760</v>
      </c>
      <c r="B5761" s="3" t="s">
        <v>16816</v>
      </c>
      <c r="C5761" s="3" t="s">
        <v>16817</v>
      </c>
      <c r="D5761" s="3" t="n">
        <v>1</v>
      </c>
      <c r="E5761" s="3" t="n">
        <v>0.2842669</v>
      </c>
      <c r="F5761" s="3" t="n">
        <v>26</v>
      </c>
      <c r="G5761" s="3" t="n">
        <v>26</v>
      </c>
      <c r="H5761" s="3" t="n">
        <v>6</v>
      </c>
      <c r="I5761" s="3" t="n">
        <v>6</v>
      </c>
      <c r="J5761" s="3" t="n">
        <v>18</v>
      </c>
      <c r="K5761" s="3" t="n">
        <v>18</v>
      </c>
      <c r="L5761" s="3" t="n">
        <v>5</v>
      </c>
      <c r="M5761" s="3" t="n">
        <v>5</v>
      </c>
      <c r="N5761" s="3" t="n">
        <v>-1</v>
      </c>
      <c r="O5761" s="3" t="n">
        <v>-1</v>
      </c>
      <c r="P5761" s="3" t="n">
        <v>7.2</v>
      </c>
      <c r="Q5761" s="3" t="n">
        <v>24.2</v>
      </c>
      <c r="R5761" s="3" t="s">
        <v>16818</v>
      </c>
      <c r="S5761" s="4" t="n">
        <v>45747.1605439815</v>
      </c>
      <c r="T5761" s="3" t="s">
        <v>239</v>
      </c>
      <c r="U5761" s="3" t="s">
        <v>239</v>
      </c>
      <c r="V5761" s="3" t="n">
        <v>0</v>
      </c>
      <c r="W5761" s="3" t="n">
        <v>0</v>
      </c>
      <c r="X5761" s="3" t="n">
        <v>0</v>
      </c>
      <c r="Y5761" s="3" t="s">
        <v>30</v>
      </c>
      <c r="Z5761" s="3" t="s">
        <v>30</v>
      </c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  <c r="AZ5761" s="3"/>
      <c r="BA5761" s="3"/>
      <c r="BB5761" s="3"/>
      <c r="BC5761" s="3"/>
      <c r="BD5761" s="3"/>
      <c r="BE5761" s="3"/>
      <c r="BF5761" s="3"/>
      <c r="BG5761" s="3"/>
      <c r="BH5761" s="3"/>
      <c r="BI5761" s="3"/>
      <c r="BJ5761" s="3"/>
    </row>
    <row r="5762" customFormat="false" ht="15.75" hidden="false" customHeight="false" outlineLevel="0" collapsed="false">
      <c r="A5762" s="3" t="n">
        <v>5761</v>
      </c>
      <c r="B5762" s="3" t="s">
        <v>16819</v>
      </c>
      <c r="C5762" s="3" t="s">
        <v>16820</v>
      </c>
      <c r="D5762" s="3" t="n">
        <v>1</v>
      </c>
      <c r="E5762" s="3" t="n">
        <v>1.7165695</v>
      </c>
      <c r="F5762" s="3" t="n">
        <v>72</v>
      </c>
      <c r="G5762" s="3" t="n">
        <v>72</v>
      </c>
      <c r="H5762" s="3" t="n">
        <v>11</v>
      </c>
      <c r="I5762" s="3" t="n">
        <v>11</v>
      </c>
      <c r="J5762" s="3" t="n">
        <v>77</v>
      </c>
      <c r="K5762" s="3" t="n">
        <v>77</v>
      </c>
      <c r="L5762" s="3" t="n">
        <v>22</v>
      </c>
      <c r="M5762" s="3" t="n">
        <v>22</v>
      </c>
      <c r="N5762" s="3" t="n">
        <v>-1</v>
      </c>
      <c r="O5762" s="3" t="n">
        <v>-1</v>
      </c>
      <c r="P5762" s="3" t="n">
        <v>7.8</v>
      </c>
      <c r="Q5762" s="3" t="n">
        <v>24.2</v>
      </c>
      <c r="R5762" s="3" t="s">
        <v>16821</v>
      </c>
      <c r="S5762" s="4" t="n">
        <v>45747.1606481482</v>
      </c>
      <c r="T5762" s="3" t="s">
        <v>65</v>
      </c>
      <c r="U5762" s="3" t="s">
        <v>65</v>
      </c>
      <c r="V5762" s="3" t="n">
        <v>0</v>
      </c>
      <c r="W5762" s="3" t="n">
        <v>0</v>
      </c>
      <c r="X5762" s="3" t="n">
        <v>0</v>
      </c>
      <c r="Y5762" s="3" t="s">
        <v>30</v>
      </c>
      <c r="Z5762" s="3" t="s">
        <v>30</v>
      </c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  <c r="AY5762" s="3"/>
      <c r="AZ5762" s="3"/>
      <c r="BA5762" s="3"/>
      <c r="BB5762" s="3"/>
      <c r="BC5762" s="3"/>
      <c r="BD5762" s="3"/>
      <c r="BE5762" s="3"/>
      <c r="BF5762" s="3"/>
      <c r="BG5762" s="3"/>
      <c r="BH5762" s="3"/>
      <c r="BI5762" s="3"/>
      <c r="BJ5762" s="3"/>
    </row>
    <row r="5763" customFormat="false" ht="15.75" hidden="false" customHeight="false" outlineLevel="0" collapsed="false">
      <c r="A5763" s="3" t="n">
        <v>5762</v>
      </c>
      <c r="B5763" s="3" t="s">
        <v>16822</v>
      </c>
      <c r="C5763" s="3" t="s">
        <v>16823</v>
      </c>
      <c r="D5763" s="3" t="n">
        <v>1</v>
      </c>
      <c r="E5763" s="3" t="n">
        <v>1.4778308</v>
      </c>
      <c r="F5763" s="3" t="n">
        <v>32</v>
      </c>
      <c r="G5763" s="3" t="n">
        <v>32</v>
      </c>
      <c r="H5763" s="3" t="n">
        <v>11</v>
      </c>
      <c r="I5763" s="3" t="n">
        <v>11</v>
      </c>
      <c r="J5763" s="3" t="n">
        <v>21</v>
      </c>
      <c r="K5763" s="3" t="n">
        <v>21</v>
      </c>
      <c r="L5763" s="3" t="n">
        <v>5</v>
      </c>
      <c r="M5763" s="3" t="n">
        <v>5</v>
      </c>
      <c r="N5763" s="3" t="n">
        <v>-1</v>
      </c>
      <c r="O5763" s="3" t="n">
        <v>-1</v>
      </c>
      <c r="P5763" s="3" t="n">
        <v>7.8</v>
      </c>
      <c r="Q5763" s="3" t="n">
        <v>24.2</v>
      </c>
      <c r="R5763" s="3" t="s">
        <v>16824</v>
      </c>
      <c r="S5763" s="4" t="n">
        <v>45747.1607060185</v>
      </c>
      <c r="T5763" s="3" t="s">
        <v>29</v>
      </c>
      <c r="U5763" s="3" t="s">
        <v>29</v>
      </c>
      <c r="V5763" s="3" t="n">
        <v>0</v>
      </c>
      <c r="W5763" s="3" t="n">
        <v>0</v>
      </c>
      <c r="X5763" s="3" t="n">
        <v>0</v>
      </c>
      <c r="Y5763" s="3" t="s">
        <v>30</v>
      </c>
      <c r="Z5763" s="3" t="s">
        <v>30</v>
      </c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  <c r="AZ5763" s="3"/>
      <c r="BA5763" s="3"/>
      <c r="BB5763" s="3"/>
      <c r="BC5763" s="3"/>
      <c r="BD5763" s="3"/>
      <c r="BE5763" s="3"/>
      <c r="BF5763" s="3"/>
      <c r="BG5763" s="3"/>
      <c r="BH5763" s="3"/>
      <c r="BI5763" s="3"/>
      <c r="BJ5763" s="3"/>
    </row>
    <row r="5764" customFormat="false" ht="15.75" hidden="false" customHeight="false" outlineLevel="0" collapsed="false">
      <c r="A5764" s="3" t="n">
        <v>5763</v>
      </c>
      <c r="B5764" s="3" t="s">
        <v>16825</v>
      </c>
      <c r="C5764" s="3" t="s">
        <v>16826</v>
      </c>
      <c r="D5764" s="3" t="n">
        <v>1</v>
      </c>
      <c r="E5764" s="3" t="n">
        <v>1.2822912</v>
      </c>
      <c r="F5764" s="3" t="n">
        <v>20</v>
      </c>
      <c r="G5764" s="3" t="n">
        <v>20</v>
      </c>
      <c r="H5764" s="3" t="n">
        <v>6</v>
      </c>
      <c r="I5764" s="3" t="n">
        <v>6</v>
      </c>
      <c r="J5764" s="3" t="n">
        <v>14</v>
      </c>
      <c r="K5764" s="3" t="n">
        <v>14</v>
      </c>
      <c r="L5764" s="3" t="n">
        <v>2</v>
      </c>
      <c r="M5764" s="3" t="n">
        <v>2</v>
      </c>
      <c r="N5764" s="3" t="n">
        <v>-1</v>
      </c>
      <c r="O5764" s="3" t="n">
        <v>-1</v>
      </c>
      <c r="P5764" s="3" t="n">
        <v>7.8</v>
      </c>
      <c r="Q5764" s="3" t="n">
        <v>24.2</v>
      </c>
      <c r="R5764" s="3" t="s">
        <v>16827</v>
      </c>
      <c r="S5764" s="4" t="n">
        <v>45747.1607523148</v>
      </c>
      <c r="T5764" s="3" t="s">
        <v>29</v>
      </c>
      <c r="U5764" s="3" t="s">
        <v>29</v>
      </c>
      <c r="V5764" s="3" t="n">
        <v>0</v>
      </c>
      <c r="W5764" s="3" t="n">
        <v>0</v>
      </c>
      <c r="X5764" s="3" t="n">
        <v>0</v>
      </c>
      <c r="Y5764" s="3" t="s">
        <v>30</v>
      </c>
      <c r="Z5764" s="3" t="s">
        <v>30</v>
      </c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  <c r="AY5764" s="3"/>
      <c r="AZ5764" s="3"/>
      <c r="BA5764" s="3"/>
      <c r="BB5764" s="3"/>
      <c r="BC5764" s="3"/>
      <c r="BD5764" s="3"/>
      <c r="BE5764" s="3"/>
      <c r="BF5764" s="3"/>
      <c r="BG5764" s="3"/>
      <c r="BH5764" s="3"/>
      <c r="BI5764" s="3"/>
      <c r="BJ5764" s="3"/>
    </row>
    <row r="5765" customFormat="false" ht="15.75" hidden="false" customHeight="false" outlineLevel="0" collapsed="false">
      <c r="A5765" s="3" t="n">
        <v>5764</v>
      </c>
      <c r="B5765" s="3" t="s">
        <v>16828</v>
      </c>
      <c r="C5765" s="3" t="s">
        <v>16829</v>
      </c>
      <c r="D5765" s="3" t="n">
        <v>1</v>
      </c>
      <c r="E5765" s="3" t="n">
        <v>6.0660434</v>
      </c>
      <c r="F5765" s="3" t="n">
        <v>168</v>
      </c>
      <c r="G5765" s="3" t="n">
        <v>168</v>
      </c>
      <c r="H5765" s="3" t="n">
        <v>5</v>
      </c>
      <c r="I5765" s="3" t="n">
        <v>5</v>
      </c>
      <c r="J5765" s="3" t="n">
        <v>129</v>
      </c>
      <c r="K5765" s="3" t="n">
        <v>129</v>
      </c>
      <c r="L5765" s="3" t="n">
        <v>10</v>
      </c>
      <c r="M5765" s="3" t="n">
        <v>10</v>
      </c>
      <c r="N5765" s="3" t="n">
        <v>-1</v>
      </c>
      <c r="O5765" s="3" t="n">
        <v>-1</v>
      </c>
      <c r="P5765" s="3" t="n">
        <v>8.6</v>
      </c>
      <c r="Q5765" s="3" t="n">
        <v>24.2</v>
      </c>
      <c r="R5765" s="3" t="s">
        <v>16830</v>
      </c>
      <c r="S5765" s="4" t="n">
        <v>45747.1608796296</v>
      </c>
      <c r="T5765" s="3" t="s">
        <v>256</v>
      </c>
      <c r="U5765" s="3" t="s">
        <v>256</v>
      </c>
      <c r="V5765" s="3" t="n">
        <v>0</v>
      </c>
      <c r="W5765" s="3" t="n">
        <v>0</v>
      </c>
      <c r="X5765" s="3" t="n">
        <v>0</v>
      </c>
      <c r="Y5765" s="3" t="s">
        <v>30</v>
      </c>
      <c r="Z5765" s="3" t="s">
        <v>30</v>
      </c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  <c r="AY5765" s="3"/>
      <c r="AZ5765" s="3"/>
      <c r="BA5765" s="3"/>
      <c r="BB5765" s="3"/>
      <c r="BC5765" s="3"/>
      <c r="BD5765" s="3"/>
      <c r="BE5765" s="3"/>
      <c r="BF5765" s="3"/>
      <c r="BG5765" s="3"/>
      <c r="BH5765" s="3"/>
      <c r="BI5765" s="3"/>
      <c r="BJ5765" s="3"/>
    </row>
    <row r="5766" customFormat="false" ht="15.75" hidden="false" customHeight="false" outlineLevel="0" collapsed="false">
      <c r="A5766" s="3" t="n">
        <v>5765</v>
      </c>
      <c r="B5766" s="3" t="s">
        <v>16831</v>
      </c>
      <c r="C5766" s="3" t="s">
        <v>16832</v>
      </c>
      <c r="D5766" s="3" t="n">
        <v>1</v>
      </c>
      <c r="E5766" s="3" t="n">
        <v>2.0733649</v>
      </c>
      <c r="F5766" s="3" t="n">
        <v>230</v>
      </c>
      <c r="G5766" s="3" t="n">
        <v>230</v>
      </c>
      <c r="H5766" s="3" t="n">
        <v>23</v>
      </c>
      <c r="I5766" s="3" t="n">
        <v>23</v>
      </c>
      <c r="J5766" s="3" t="n">
        <v>199</v>
      </c>
      <c r="K5766" s="3" t="n">
        <v>199</v>
      </c>
      <c r="L5766" s="3" t="n">
        <v>11</v>
      </c>
      <c r="M5766" s="3" t="n">
        <v>11</v>
      </c>
      <c r="N5766" s="3" t="n">
        <v>-1</v>
      </c>
      <c r="O5766" s="3" t="n">
        <v>-1</v>
      </c>
      <c r="P5766" s="3" t="n">
        <v>9</v>
      </c>
      <c r="Q5766" s="3" t="n">
        <v>24.2</v>
      </c>
      <c r="R5766" s="3" t="s">
        <v>16833</v>
      </c>
      <c r="S5766" s="4" t="n">
        <v>45747.1609490741</v>
      </c>
      <c r="T5766" s="3" t="s">
        <v>65</v>
      </c>
      <c r="U5766" s="3" t="s">
        <v>65</v>
      </c>
      <c r="V5766" s="3" t="n">
        <v>0</v>
      </c>
      <c r="W5766" s="3" t="n">
        <v>0</v>
      </c>
      <c r="X5766" s="3" t="n">
        <v>0</v>
      </c>
      <c r="Y5766" s="3" t="s">
        <v>30</v>
      </c>
      <c r="Z5766" s="3" t="s">
        <v>30</v>
      </c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  <c r="AZ5766" s="3"/>
      <c r="BA5766" s="3"/>
      <c r="BB5766" s="3"/>
      <c r="BC5766" s="3"/>
      <c r="BD5766" s="3"/>
      <c r="BE5766" s="3"/>
      <c r="BF5766" s="3"/>
      <c r="BG5766" s="3"/>
      <c r="BH5766" s="3"/>
      <c r="BI5766" s="3"/>
      <c r="BJ5766" s="3"/>
    </row>
    <row r="5767" customFormat="false" ht="15.75" hidden="false" customHeight="false" outlineLevel="0" collapsed="false">
      <c r="A5767" s="3" t="n">
        <v>5766</v>
      </c>
      <c r="B5767" s="3" t="s">
        <v>16834</v>
      </c>
      <c r="C5767" s="3" t="s">
        <v>16835</v>
      </c>
      <c r="D5767" s="3" t="n">
        <v>1</v>
      </c>
      <c r="E5767" s="3" t="n">
        <v>0.1258918</v>
      </c>
      <c r="F5767" s="3" t="n">
        <v>6</v>
      </c>
      <c r="G5767" s="3" t="n">
        <v>6</v>
      </c>
      <c r="H5767" s="3" t="n">
        <v>1</v>
      </c>
      <c r="I5767" s="3" t="n">
        <v>1</v>
      </c>
      <c r="J5767" s="3" t="n">
        <v>0</v>
      </c>
      <c r="K5767" s="3" t="n">
        <v>0</v>
      </c>
      <c r="L5767" s="3" t="n">
        <v>0</v>
      </c>
      <c r="M5767" s="3" t="n">
        <v>0</v>
      </c>
      <c r="N5767" s="3" t="n">
        <v>-1</v>
      </c>
      <c r="O5767" s="3" t="n">
        <v>-1</v>
      </c>
      <c r="P5767" s="3" t="n">
        <v>7.4</v>
      </c>
      <c r="Q5767" s="3" t="n">
        <v>24.2</v>
      </c>
      <c r="R5767" s="3" t="s">
        <v>16836</v>
      </c>
      <c r="S5767" s="4" t="n">
        <v>45747.1609606482</v>
      </c>
      <c r="T5767" s="3" t="s">
        <v>65</v>
      </c>
      <c r="U5767" s="3" t="s">
        <v>65</v>
      </c>
      <c r="V5767" s="3" t="n">
        <v>0</v>
      </c>
      <c r="W5767" s="3" t="n">
        <v>0</v>
      </c>
      <c r="X5767" s="3" t="n">
        <v>0</v>
      </c>
      <c r="Y5767" s="3" t="s">
        <v>30</v>
      </c>
      <c r="Z5767" s="3" t="s">
        <v>30</v>
      </c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  <c r="AZ5767" s="3"/>
      <c r="BA5767" s="3"/>
      <c r="BB5767" s="3"/>
      <c r="BC5767" s="3"/>
      <c r="BD5767" s="3"/>
      <c r="BE5767" s="3"/>
      <c r="BF5767" s="3"/>
      <c r="BG5767" s="3"/>
      <c r="BH5767" s="3"/>
      <c r="BI5767" s="3"/>
      <c r="BJ5767" s="3"/>
    </row>
    <row r="5768" customFormat="false" ht="15.75" hidden="false" customHeight="false" outlineLevel="0" collapsed="false">
      <c r="A5768" s="3" t="n">
        <v>5767</v>
      </c>
      <c r="B5768" s="3" t="s">
        <v>16837</v>
      </c>
      <c r="C5768" s="3" t="s">
        <v>16838</v>
      </c>
      <c r="D5768" s="3" t="n">
        <v>1</v>
      </c>
      <c r="E5768" s="3" t="n">
        <v>0.106277</v>
      </c>
      <c r="F5768" s="3" t="n">
        <v>6</v>
      </c>
      <c r="G5768" s="3" t="n">
        <v>6</v>
      </c>
      <c r="H5768" s="3" t="n">
        <v>1</v>
      </c>
      <c r="I5768" s="3" t="n">
        <v>1</v>
      </c>
      <c r="J5768" s="3" t="n">
        <v>0</v>
      </c>
      <c r="K5768" s="3" t="n">
        <v>0</v>
      </c>
      <c r="L5768" s="3" t="n">
        <v>0</v>
      </c>
      <c r="M5768" s="3" t="n">
        <v>0</v>
      </c>
      <c r="N5768" s="3" t="n">
        <v>-1</v>
      </c>
      <c r="O5768" s="3" t="n">
        <v>-1</v>
      </c>
      <c r="P5768" s="3" t="n">
        <v>7.5</v>
      </c>
      <c r="Q5768" s="3" t="n">
        <v>24.2</v>
      </c>
      <c r="R5768" s="3" t="s">
        <v>16839</v>
      </c>
      <c r="S5768" s="4" t="n">
        <v>45747.1609837963</v>
      </c>
      <c r="T5768" s="3" t="s">
        <v>65</v>
      </c>
      <c r="U5768" s="3" t="s">
        <v>65</v>
      </c>
      <c r="V5768" s="3" t="n">
        <v>0</v>
      </c>
      <c r="W5768" s="3" t="n">
        <v>0</v>
      </c>
      <c r="X5768" s="3" t="n">
        <v>0</v>
      </c>
      <c r="Y5768" s="3" t="s">
        <v>30</v>
      </c>
      <c r="Z5768" s="3" t="s">
        <v>30</v>
      </c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  <c r="AZ5768" s="3"/>
      <c r="BA5768" s="3"/>
      <c r="BB5768" s="3"/>
      <c r="BC5768" s="3"/>
      <c r="BD5768" s="3"/>
      <c r="BE5768" s="3"/>
      <c r="BF5768" s="3"/>
      <c r="BG5768" s="3"/>
      <c r="BH5768" s="3"/>
      <c r="BI5768" s="3"/>
      <c r="BJ5768" s="3"/>
    </row>
    <row r="5769" customFormat="false" ht="15.75" hidden="false" customHeight="false" outlineLevel="0" collapsed="false">
      <c r="A5769" s="3" t="n">
        <v>5768</v>
      </c>
      <c r="B5769" s="3" t="s">
        <v>16840</v>
      </c>
      <c r="C5769" s="3" t="s">
        <v>16841</v>
      </c>
      <c r="D5769" s="3" t="n">
        <v>1</v>
      </c>
      <c r="E5769" s="3" t="n">
        <v>0.1205909</v>
      </c>
      <c r="F5769" s="3" t="n">
        <v>6</v>
      </c>
      <c r="G5769" s="3" t="n">
        <v>6</v>
      </c>
      <c r="H5769" s="3" t="n">
        <v>1</v>
      </c>
      <c r="I5769" s="3" t="n">
        <v>1</v>
      </c>
      <c r="J5769" s="3" t="n">
        <v>0</v>
      </c>
      <c r="K5769" s="3" t="n">
        <v>0</v>
      </c>
      <c r="L5769" s="3" t="n">
        <v>0</v>
      </c>
      <c r="M5769" s="3" t="n">
        <v>0</v>
      </c>
      <c r="N5769" s="3" t="n">
        <v>-1</v>
      </c>
      <c r="O5769" s="3" t="n">
        <v>-1</v>
      </c>
      <c r="P5769" s="3" t="n">
        <v>7.6</v>
      </c>
      <c r="Q5769" s="3" t="n">
        <v>24.2</v>
      </c>
      <c r="R5769" s="3" t="s">
        <v>16839</v>
      </c>
      <c r="S5769" s="4" t="n">
        <v>45747.1610069444</v>
      </c>
      <c r="T5769" s="3" t="s">
        <v>65</v>
      </c>
      <c r="U5769" s="3" t="s">
        <v>65</v>
      </c>
      <c r="V5769" s="3" t="n">
        <v>0</v>
      </c>
      <c r="W5769" s="3" t="n">
        <v>0</v>
      </c>
      <c r="X5769" s="3" t="n">
        <v>0</v>
      </c>
      <c r="Y5769" s="3" t="s">
        <v>30</v>
      </c>
      <c r="Z5769" s="3" t="s">
        <v>30</v>
      </c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  <c r="AY5769" s="3"/>
      <c r="AZ5769" s="3"/>
      <c r="BA5769" s="3"/>
      <c r="BB5769" s="3"/>
      <c r="BC5769" s="3"/>
      <c r="BD5769" s="3"/>
      <c r="BE5769" s="3"/>
      <c r="BF5769" s="3"/>
      <c r="BG5769" s="3"/>
      <c r="BH5769" s="3"/>
      <c r="BI5769" s="3"/>
      <c r="BJ5769" s="3"/>
    </row>
    <row r="5770" customFormat="false" ht="15.75" hidden="false" customHeight="false" outlineLevel="0" collapsed="false">
      <c r="A5770" s="3" t="n">
        <v>5769</v>
      </c>
      <c r="B5770" s="3" t="s">
        <v>16842</v>
      </c>
      <c r="C5770" s="3" t="s">
        <v>16843</v>
      </c>
      <c r="D5770" s="3" t="n">
        <v>1</v>
      </c>
      <c r="E5770" s="3" t="n">
        <v>0.1058915</v>
      </c>
      <c r="F5770" s="3" t="n">
        <v>6</v>
      </c>
      <c r="G5770" s="3" t="n">
        <v>6</v>
      </c>
      <c r="H5770" s="3" t="n">
        <v>1</v>
      </c>
      <c r="I5770" s="3" t="n">
        <v>1</v>
      </c>
      <c r="J5770" s="3" t="n">
        <v>0</v>
      </c>
      <c r="K5770" s="3" t="n">
        <v>0</v>
      </c>
      <c r="L5770" s="3" t="n">
        <v>0</v>
      </c>
      <c r="M5770" s="3" t="n">
        <v>0</v>
      </c>
      <c r="N5770" s="3" t="n">
        <v>-1</v>
      </c>
      <c r="O5770" s="3" t="n">
        <v>-1</v>
      </c>
      <c r="P5770" s="3" t="n">
        <v>7.7</v>
      </c>
      <c r="Q5770" s="3" t="n">
        <v>24.2</v>
      </c>
      <c r="R5770" s="3" t="s">
        <v>4409</v>
      </c>
      <c r="S5770" s="4" t="n">
        <v>45747.1610300926</v>
      </c>
      <c r="T5770" s="3" t="s">
        <v>65</v>
      </c>
      <c r="U5770" s="3" t="s">
        <v>65</v>
      </c>
      <c r="V5770" s="3" t="n">
        <v>0</v>
      </c>
      <c r="W5770" s="3" t="n">
        <v>0</v>
      </c>
      <c r="X5770" s="3" t="n">
        <v>0</v>
      </c>
      <c r="Y5770" s="3" t="s">
        <v>30</v>
      </c>
      <c r="Z5770" s="3" t="s">
        <v>30</v>
      </c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  <c r="AZ5770" s="3"/>
      <c r="BA5770" s="3"/>
      <c r="BB5770" s="3"/>
      <c r="BC5770" s="3"/>
      <c r="BD5770" s="3"/>
      <c r="BE5770" s="3"/>
      <c r="BF5770" s="3"/>
      <c r="BG5770" s="3"/>
      <c r="BH5770" s="3"/>
      <c r="BI5770" s="3"/>
      <c r="BJ5770" s="3"/>
    </row>
    <row r="5771" customFormat="false" ht="15.75" hidden="false" customHeight="false" outlineLevel="0" collapsed="false">
      <c r="A5771" s="3" t="n">
        <v>5770</v>
      </c>
      <c r="B5771" s="3" t="s">
        <v>16844</v>
      </c>
      <c r="C5771" s="3" t="s">
        <v>16845</v>
      </c>
      <c r="D5771" s="3" t="n">
        <v>1</v>
      </c>
      <c r="E5771" s="3" t="n">
        <v>0.1149567</v>
      </c>
      <c r="F5771" s="3" t="n">
        <v>6</v>
      </c>
      <c r="G5771" s="3" t="n">
        <v>6</v>
      </c>
      <c r="H5771" s="3" t="n">
        <v>1</v>
      </c>
      <c r="I5771" s="3" t="n">
        <v>1</v>
      </c>
      <c r="J5771" s="3" t="n">
        <v>0</v>
      </c>
      <c r="K5771" s="3" t="n">
        <v>0</v>
      </c>
      <c r="L5771" s="3" t="n">
        <v>0</v>
      </c>
      <c r="M5771" s="3" t="n">
        <v>0</v>
      </c>
      <c r="N5771" s="3" t="n">
        <v>-1</v>
      </c>
      <c r="O5771" s="3" t="n">
        <v>-1</v>
      </c>
      <c r="P5771" s="3" t="n">
        <v>7.8</v>
      </c>
      <c r="Q5771" s="3" t="n">
        <v>24.2</v>
      </c>
      <c r="R5771" s="3" t="s">
        <v>4409</v>
      </c>
      <c r="S5771" s="4" t="n">
        <v>45747.1610416667</v>
      </c>
      <c r="T5771" s="3" t="s">
        <v>65</v>
      </c>
      <c r="U5771" s="3" t="s">
        <v>65</v>
      </c>
      <c r="V5771" s="3" t="n">
        <v>0</v>
      </c>
      <c r="W5771" s="3" t="n">
        <v>0</v>
      </c>
      <c r="X5771" s="3" t="n">
        <v>0</v>
      </c>
      <c r="Y5771" s="3" t="s">
        <v>30</v>
      </c>
      <c r="Z5771" s="3" t="s">
        <v>30</v>
      </c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  <c r="AZ5771" s="3"/>
      <c r="BA5771" s="3"/>
      <c r="BB5771" s="3"/>
      <c r="BC5771" s="3"/>
      <c r="BD5771" s="3"/>
      <c r="BE5771" s="3"/>
      <c r="BF5771" s="3"/>
      <c r="BG5771" s="3"/>
      <c r="BH5771" s="3"/>
      <c r="BI5771" s="3"/>
      <c r="BJ5771" s="3"/>
    </row>
    <row r="5772" customFormat="false" ht="15.75" hidden="false" customHeight="false" outlineLevel="0" collapsed="false">
      <c r="A5772" s="3" t="n">
        <v>5771</v>
      </c>
      <c r="B5772" s="3" t="s">
        <v>16846</v>
      </c>
      <c r="C5772" s="3" t="s">
        <v>16847</v>
      </c>
      <c r="D5772" s="3" t="n">
        <v>1</v>
      </c>
      <c r="E5772" s="3" t="n">
        <v>0.2190143</v>
      </c>
      <c r="F5772" s="3" t="n">
        <v>6</v>
      </c>
      <c r="G5772" s="3" t="n">
        <v>6</v>
      </c>
      <c r="H5772" s="3" t="n">
        <v>1</v>
      </c>
      <c r="I5772" s="3" t="n">
        <v>1</v>
      </c>
      <c r="J5772" s="3" t="n">
        <v>0</v>
      </c>
      <c r="K5772" s="3" t="n">
        <v>0</v>
      </c>
      <c r="L5772" s="3" t="n">
        <v>0</v>
      </c>
      <c r="M5772" s="3" t="n">
        <v>0</v>
      </c>
      <c r="N5772" s="3" t="n">
        <v>-1</v>
      </c>
      <c r="O5772" s="3" t="n">
        <v>-1</v>
      </c>
      <c r="P5772" s="3" t="n">
        <v>7.9</v>
      </c>
      <c r="Q5772" s="3" t="n">
        <v>24.2</v>
      </c>
      <c r="R5772" s="3" t="s">
        <v>4409</v>
      </c>
      <c r="S5772" s="4" t="n">
        <v>45747.1610648148</v>
      </c>
      <c r="T5772" s="3" t="s">
        <v>65</v>
      </c>
      <c r="U5772" s="3" t="s">
        <v>65</v>
      </c>
      <c r="V5772" s="3" t="n">
        <v>0</v>
      </c>
      <c r="W5772" s="3" t="n">
        <v>0</v>
      </c>
      <c r="X5772" s="3" t="n">
        <v>0</v>
      </c>
      <c r="Y5772" s="3" t="s">
        <v>30</v>
      </c>
      <c r="Z5772" s="3" t="s">
        <v>30</v>
      </c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  <c r="AZ5772" s="3"/>
      <c r="BA5772" s="3"/>
      <c r="BB5772" s="3"/>
      <c r="BC5772" s="3"/>
      <c r="BD5772" s="3"/>
      <c r="BE5772" s="3"/>
      <c r="BF5772" s="3"/>
      <c r="BG5772" s="3"/>
      <c r="BH5772" s="3"/>
      <c r="BI5772" s="3"/>
      <c r="BJ5772" s="3"/>
    </row>
    <row r="5773" customFormat="false" ht="15.75" hidden="false" customHeight="false" outlineLevel="0" collapsed="false">
      <c r="A5773" s="3" t="n">
        <v>5772</v>
      </c>
      <c r="B5773" s="3" t="s">
        <v>16848</v>
      </c>
      <c r="C5773" s="3" t="s">
        <v>16849</v>
      </c>
      <c r="D5773" s="3" t="n">
        <v>1</v>
      </c>
      <c r="E5773" s="3" t="n">
        <v>0.1117542</v>
      </c>
      <c r="F5773" s="3" t="n">
        <v>11</v>
      </c>
      <c r="G5773" s="3" t="n">
        <v>11</v>
      </c>
      <c r="H5773" s="3" t="n">
        <v>7</v>
      </c>
      <c r="I5773" s="3" t="n">
        <v>7</v>
      </c>
      <c r="J5773" s="3" t="n">
        <v>11</v>
      </c>
      <c r="K5773" s="3" t="n">
        <v>11</v>
      </c>
      <c r="L5773" s="3" t="n">
        <v>1</v>
      </c>
      <c r="M5773" s="3" t="n">
        <v>1</v>
      </c>
      <c r="N5773" s="3" t="n">
        <v>-1</v>
      </c>
      <c r="O5773" s="3" t="n">
        <v>-1</v>
      </c>
      <c r="P5773" s="3" t="n">
        <v>7.4</v>
      </c>
      <c r="Q5773" s="3" t="n">
        <v>24.2</v>
      </c>
      <c r="R5773" s="3" t="s">
        <v>16850</v>
      </c>
      <c r="S5773" s="4" t="n">
        <v>45747.161087963</v>
      </c>
      <c r="T5773" s="3" t="s">
        <v>65</v>
      </c>
      <c r="U5773" s="3" t="s">
        <v>65</v>
      </c>
      <c r="V5773" s="3" t="n">
        <v>0</v>
      </c>
      <c r="W5773" s="3" t="n">
        <v>0</v>
      </c>
      <c r="X5773" s="3" t="n">
        <v>0</v>
      </c>
      <c r="Y5773" s="3" t="s">
        <v>30</v>
      </c>
      <c r="Z5773" s="3" t="s">
        <v>30</v>
      </c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  <c r="AY5773" s="3"/>
      <c r="AZ5773" s="3"/>
      <c r="BA5773" s="3"/>
      <c r="BB5773" s="3"/>
      <c r="BC5773" s="3"/>
      <c r="BD5773" s="3"/>
      <c r="BE5773" s="3"/>
      <c r="BF5773" s="3"/>
      <c r="BG5773" s="3"/>
      <c r="BH5773" s="3"/>
      <c r="BI5773" s="3"/>
      <c r="BJ5773" s="3"/>
    </row>
    <row r="5774" customFormat="false" ht="15.75" hidden="false" customHeight="false" outlineLevel="0" collapsed="false">
      <c r="A5774" s="3" t="n">
        <v>5773</v>
      </c>
      <c r="B5774" s="3" t="s">
        <v>16851</v>
      </c>
      <c r="C5774" s="3" t="s">
        <v>16852</v>
      </c>
      <c r="D5774" s="3" t="n">
        <v>1</v>
      </c>
      <c r="E5774" s="3" t="n">
        <v>0.0908485</v>
      </c>
      <c r="F5774" s="3" t="n">
        <v>11</v>
      </c>
      <c r="G5774" s="3" t="n">
        <v>11</v>
      </c>
      <c r="H5774" s="3" t="n">
        <v>7</v>
      </c>
      <c r="I5774" s="3" t="n">
        <v>7</v>
      </c>
      <c r="J5774" s="3" t="n">
        <v>11</v>
      </c>
      <c r="K5774" s="3" t="n">
        <v>11</v>
      </c>
      <c r="L5774" s="3" t="n">
        <v>1</v>
      </c>
      <c r="M5774" s="3" t="n">
        <v>1</v>
      </c>
      <c r="N5774" s="3" t="n">
        <v>-1</v>
      </c>
      <c r="O5774" s="3" t="n">
        <v>-1</v>
      </c>
      <c r="P5774" s="3" t="n">
        <v>7.5</v>
      </c>
      <c r="Q5774" s="3" t="n">
        <v>24.2</v>
      </c>
      <c r="R5774" s="3" t="s">
        <v>16850</v>
      </c>
      <c r="S5774" s="4" t="n">
        <v>45747.161099537</v>
      </c>
      <c r="T5774" s="3" t="s">
        <v>65</v>
      </c>
      <c r="U5774" s="3" t="s">
        <v>65</v>
      </c>
      <c r="V5774" s="3" t="n">
        <v>0</v>
      </c>
      <c r="W5774" s="3" t="n">
        <v>0</v>
      </c>
      <c r="X5774" s="3" t="n">
        <v>0</v>
      </c>
      <c r="Y5774" s="3" t="s">
        <v>30</v>
      </c>
      <c r="Z5774" s="3" t="s">
        <v>30</v>
      </c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  <c r="AZ5774" s="3"/>
      <c r="BA5774" s="3"/>
      <c r="BB5774" s="3"/>
      <c r="BC5774" s="3"/>
      <c r="BD5774" s="3"/>
      <c r="BE5774" s="3"/>
      <c r="BF5774" s="3"/>
      <c r="BG5774" s="3"/>
      <c r="BH5774" s="3"/>
      <c r="BI5774" s="3"/>
      <c r="BJ5774" s="3"/>
    </row>
    <row r="5775" customFormat="false" ht="15.75" hidden="false" customHeight="false" outlineLevel="0" collapsed="false">
      <c r="A5775" s="3" t="n">
        <v>5774</v>
      </c>
      <c r="B5775" s="3" t="s">
        <v>16853</v>
      </c>
      <c r="C5775" s="3" t="s">
        <v>16854</v>
      </c>
      <c r="D5775" s="3" t="n">
        <v>1</v>
      </c>
      <c r="E5775" s="3" t="n">
        <v>0.0992558</v>
      </c>
      <c r="F5775" s="3" t="n">
        <v>11</v>
      </c>
      <c r="G5775" s="3" t="n">
        <v>11</v>
      </c>
      <c r="H5775" s="3" t="n">
        <v>7</v>
      </c>
      <c r="I5775" s="3" t="n">
        <v>7</v>
      </c>
      <c r="J5775" s="3" t="n">
        <v>11</v>
      </c>
      <c r="K5775" s="3" t="n">
        <v>11</v>
      </c>
      <c r="L5775" s="3" t="n">
        <v>1</v>
      </c>
      <c r="M5775" s="3" t="n">
        <v>1</v>
      </c>
      <c r="N5775" s="3" t="n">
        <v>-1</v>
      </c>
      <c r="O5775" s="3" t="n">
        <v>-1</v>
      </c>
      <c r="P5775" s="3" t="n">
        <v>7.6</v>
      </c>
      <c r="Q5775" s="3" t="n">
        <v>24.2</v>
      </c>
      <c r="R5775" s="3" t="s">
        <v>16850</v>
      </c>
      <c r="S5775" s="4" t="n">
        <v>45747.1611226852</v>
      </c>
      <c r="T5775" s="3" t="s">
        <v>65</v>
      </c>
      <c r="U5775" s="3" t="s">
        <v>65</v>
      </c>
      <c r="V5775" s="3" t="n">
        <v>0</v>
      </c>
      <c r="W5775" s="3" t="n">
        <v>0</v>
      </c>
      <c r="X5775" s="3" t="n">
        <v>0</v>
      </c>
      <c r="Y5775" s="3" t="s">
        <v>30</v>
      </c>
      <c r="Z5775" s="3" t="s">
        <v>30</v>
      </c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  <c r="AY5775" s="3"/>
      <c r="AZ5775" s="3"/>
      <c r="BA5775" s="3"/>
      <c r="BB5775" s="3"/>
      <c r="BC5775" s="3"/>
      <c r="BD5775" s="3"/>
      <c r="BE5775" s="3"/>
      <c r="BF5775" s="3"/>
      <c r="BG5775" s="3"/>
      <c r="BH5775" s="3"/>
      <c r="BI5775" s="3"/>
      <c r="BJ5775" s="3"/>
    </row>
    <row r="5776" customFormat="false" ht="15.75" hidden="false" customHeight="false" outlineLevel="0" collapsed="false">
      <c r="A5776" s="3" t="n">
        <v>5775</v>
      </c>
      <c r="B5776" s="3" t="s">
        <v>16855</v>
      </c>
      <c r="C5776" s="3" t="s">
        <v>16856</v>
      </c>
      <c r="D5776" s="3" t="n">
        <v>1</v>
      </c>
      <c r="E5776" s="3" t="n">
        <v>0.0965322</v>
      </c>
      <c r="F5776" s="3" t="n">
        <v>11</v>
      </c>
      <c r="G5776" s="3" t="n">
        <v>11</v>
      </c>
      <c r="H5776" s="3" t="n">
        <v>7</v>
      </c>
      <c r="I5776" s="3" t="n">
        <v>7</v>
      </c>
      <c r="J5776" s="3" t="n">
        <v>11</v>
      </c>
      <c r="K5776" s="3" t="n">
        <v>11</v>
      </c>
      <c r="L5776" s="3" t="n">
        <v>1</v>
      </c>
      <c r="M5776" s="3" t="n">
        <v>1</v>
      </c>
      <c r="N5776" s="3" t="n">
        <v>-1</v>
      </c>
      <c r="O5776" s="3" t="n">
        <v>-1</v>
      </c>
      <c r="P5776" s="3" t="n">
        <v>7.7</v>
      </c>
      <c r="Q5776" s="3" t="n">
        <v>24.2</v>
      </c>
      <c r="R5776" s="3" t="s">
        <v>4449</v>
      </c>
      <c r="S5776" s="4" t="n">
        <v>45747.1611458333</v>
      </c>
      <c r="T5776" s="3" t="s">
        <v>65</v>
      </c>
      <c r="U5776" s="3" t="s">
        <v>65</v>
      </c>
      <c r="V5776" s="3" t="n">
        <v>0</v>
      </c>
      <c r="W5776" s="3" t="n">
        <v>0</v>
      </c>
      <c r="X5776" s="3" t="n">
        <v>0</v>
      </c>
      <c r="Y5776" s="3" t="s">
        <v>30</v>
      </c>
      <c r="Z5776" s="3" t="s">
        <v>30</v>
      </c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  <c r="AZ5776" s="3"/>
      <c r="BA5776" s="3"/>
      <c r="BB5776" s="3"/>
      <c r="BC5776" s="3"/>
      <c r="BD5776" s="3"/>
      <c r="BE5776" s="3"/>
      <c r="BF5776" s="3"/>
      <c r="BG5776" s="3"/>
      <c r="BH5776" s="3"/>
      <c r="BI5776" s="3"/>
      <c r="BJ5776" s="3"/>
    </row>
    <row r="5777" customFormat="false" ht="15.75" hidden="false" customHeight="false" outlineLevel="0" collapsed="false">
      <c r="A5777" s="3" t="n">
        <v>5776</v>
      </c>
      <c r="B5777" s="3" t="s">
        <v>16857</v>
      </c>
      <c r="C5777" s="3" t="s">
        <v>16858</v>
      </c>
      <c r="D5777" s="3" t="n">
        <v>1</v>
      </c>
      <c r="E5777" s="3" t="n">
        <v>0.0973594</v>
      </c>
      <c r="F5777" s="3" t="n">
        <v>11</v>
      </c>
      <c r="G5777" s="3" t="n">
        <v>11</v>
      </c>
      <c r="H5777" s="3" t="n">
        <v>7</v>
      </c>
      <c r="I5777" s="3" t="n">
        <v>7</v>
      </c>
      <c r="J5777" s="3" t="n">
        <v>11</v>
      </c>
      <c r="K5777" s="3" t="n">
        <v>11</v>
      </c>
      <c r="L5777" s="3" t="n">
        <v>1</v>
      </c>
      <c r="M5777" s="3" t="n">
        <v>1</v>
      </c>
      <c r="N5777" s="3" t="n">
        <v>-1</v>
      </c>
      <c r="O5777" s="3" t="n">
        <v>-1</v>
      </c>
      <c r="P5777" s="3" t="n">
        <v>7.8</v>
      </c>
      <c r="Q5777" s="3" t="n">
        <v>24.2</v>
      </c>
      <c r="R5777" s="3" t="s">
        <v>4449</v>
      </c>
      <c r="S5777" s="4" t="n">
        <v>45747.1611689815</v>
      </c>
      <c r="T5777" s="3" t="s">
        <v>65</v>
      </c>
      <c r="U5777" s="3" t="s">
        <v>65</v>
      </c>
      <c r="V5777" s="3" t="n">
        <v>0</v>
      </c>
      <c r="W5777" s="3" t="n">
        <v>0</v>
      </c>
      <c r="X5777" s="3" t="n">
        <v>0</v>
      </c>
      <c r="Y5777" s="3" t="s">
        <v>30</v>
      </c>
      <c r="Z5777" s="3" t="s">
        <v>30</v>
      </c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W5777" s="3"/>
      <c r="AX5777" s="3"/>
      <c r="AY5777" s="3"/>
      <c r="AZ5777" s="3"/>
      <c r="BA5777" s="3"/>
      <c r="BB5777" s="3"/>
      <c r="BC5777" s="3"/>
      <c r="BD5777" s="3"/>
      <c r="BE5777" s="3"/>
      <c r="BF5777" s="3"/>
      <c r="BG5777" s="3"/>
      <c r="BH5777" s="3"/>
      <c r="BI5777" s="3"/>
      <c r="BJ5777" s="3"/>
    </row>
    <row r="5778" customFormat="false" ht="15.75" hidden="false" customHeight="false" outlineLevel="0" collapsed="false">
      <c r="A5778" s="3" t="n">
        <v>5777</v>
      </c>
      <c r="B5778" s="3" t="s">
        <v>16859</v>
      </c>
      <c r="C5778" s="3" t="s">
        <v>16860</v>
      </c>
      <c r="D5778" s="3" t="n">
        <v>1</v>
      </c>
      <c r="E5778" s="3" t="n">
        <v>0.0899909</v>
      </c>
      <c r="F5778" s="3" t="n">
        <v>11</v>
      </c>
      <c r="G5778" s="3" t="n">
        <v>11</v>
      </c>
      <c r="H5778" s="3" t="n">
        <v>7</v>
      </c>
      <c r="I5778" s="3" t="n">
        <v>7</v>
      </c>
      <c r="J5778" s="3" t="n">
        <v>11</v>
      </c>
      <c r="K5778" s="3" t="n">
        <v>11</v>
      </c>
      <c r="L5778" s="3" t="n">
        <v>1</v>
      </c>
      <c r="M5778" s="3" t="n">
        <v>1</v>
      </c>
      <c r="N5778" s="3" t="n">
        <v>-1</v>
      </c>
      <c r="O5778" s="3" t="n">
        <v>-1</v>
      </c>
      <c r="P5778" s="3" t="n">
        <v>7.9</v>
      </c>
      <c r="Q5778" s="3" t="n">
        <v>24.2</v>
      </c>
      <c r="R5778" s="3" t="s">
        <v>4449</v>
      </c>
      <c r="S5778" s="4" t="n">
        <v>45747.1611805556</v>
      </c>
      <c r="T5778" s="3" t="s">
        <v>65</v>
      </c>
      <c r="U5778" s="3" t="s">
        <v>65</v>
      </c>
      <c r="V5778" s="3" t="n">
        <v>0</v>
      </c>
      <c r="W5778" s="3" t="n">
        <v>0</v>
      </c>
      <c r="X5778" s="3" t="n">
        <v>0</v>
      </c>
      <c r="Y5778" s="3" t="s">
        <v>30</v>
      </c>
      <c r="Z5778" s="3" t="s">
        <v>30</v>
      </c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  <c r="AZ5778" s="3"/>
      <c r="BA5778" s="3"/>
      <c r="BB5778" s="3"/>
      <c r="BC5778" s="3"/>
      <c r="BD5778" s="3"/>
      <c r="BE5778" s="3"/>
      <c r="BF5778" s="3"/>
      <c r="BG5778" s="3"/>
      <c r="BH5778" s="3"/>
      <c r="BI5778" s="3"/>
      <c r="BJ5778" s="3"/>
    </row>
    <row r="5779" customFormat="false" ht="15.75" hidden="false" customHeight="false" outlineLevel="0" collapsed="false">
      <c r="A5779" s="3" t="n">
        <v>5778</v>
      </c>
      <c r="B5779" s="3" t="s">
        <v>16861</v>
      </c>
      <c r="C5779" s="3"/>
      <c r="D5779" s="3" t="n">
        <v>0</v>
      </c>
      <c r="E5779" s="3" t="s">
        <v>1901</v>
      </c>
      <c r="F5779" s="3" t="s">
        <v>1901</v>
      </c>
      <c r="G5779" s="3" t="s">
        <v>1901</v>
      </c>
      <c r="H5779" s="3" t="s">
        <v>1901</v>
      </c>
      <c r="I5779" s="3" t="s">
        <v>1901</v>
      </c>
      <c r="J5779" s="3" t="s">
        <v>1901</v>
      </c>
      <c r="K5779" s="3" t="s">
        <v>1901</v>
      </c>
      <c r="L5779" s="3" t="s">
        <v>1901</v>
      </c>
      <c r="M5779" s="3" t="s">
        <v>1901</v>
      </c>
      <c r="N5779" s="3" t="s">
        <v>1901</v>
      </c>
      <c r="O5779" s="3" t="s">
        <v>1901</v>
      </c>
      <c r="P5779" s="3"/>
      <c r="Q5779" s="3"/>
      <c r="R5779" s="3"/>
      <c r="S5779" s="3"/>
      <c r="T5779" s="3"/>
      <c r="U5779" s="3"/>
      <c r="V5779" s="3" t="s">
        <v>1901</v>
      </c>
      <c r="W5779" s="3" t="s">
        <v>1901</v>
      </c>
      <c r="X5779" s="3" t="s">
        <v>1901</v>
      </c>
      <c r="Y5779" s="3"/>
      <c r="Z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  <c r="AZ5779" s="3"/>
      <c r="BA5779" s="3"/>
      <c r="BB5779" s="3"/>
      <c r="BC5779" s="3"/>
      <c r="BD5779" s="3"/>
      <c r="BE5779" s="3"/>
      <c r="BF5779" s="3"/>
      <c r="BG5779" s="3"/>
      <c r="BH5779" s="3"/>
      <c r="BI5779" s="3"/>
      <c r="BJ5779" s="3"/>
    </row>
    <row r="5780" customFormat="false" ht="15.75" hidden="false" customHeight="false" outlineLevel="0" collapsed="false">
      <c r="A5780" s="3" t="n">
        <v>5779</v>
      </c>
      <c r="B5780" s="3" t="s">
        <v>16862</v>
      </c>
      <c r="C5780" s="3" t="s">
        <v>16863</v>
      </c>
      <c r="D5780" s="3" t="n">
        <v>1</v>
      </c>
      <c r="E5780" s="3" t="n">
        <v>19.0478204</v>
      </c>
      <c r="F5780" s="3" t="n">
        <v>184</v>
      </c>
      <c r="G5780" s="3" t="n">
        <v>184</v>
      </c>
      <c r="H5780" s="3" t="n">
        <v>25</v>
      </c>
      <c r="I5780" s="3" t="n">
        <v>25</v>
      </c>
      <c r="J5780" s="3" t="n">
        <v>262</v>
      </c>
      <c r="K5780" s="3" t="n">
        <v>262</v>
      </c>
      <c r="L5780" s="3" t="n">
        <v>16</v>
      </c>
      <c r="M5780" s="3" t="n">
        <v>16</v>
      </c>
      <c r="N5780" s="3" t="n">
        <v>-1</v>
      </c>
      <c r="O5780" s="3" t="n">
        <v>-1</v>
      </c>
      <c r="P5780" s="3" t="n">
        <v>8.8</v>
      </c>
      <c r="Q5780" s="3" t="n">
        <v>24.2</v>
      </c>
      <c r="R5780" s="3" t="s">
        <v>16864</v>
      </c>
      <c r="S5780" s="4" t="n">
        <v>45747.1616898148</v>
      </c>
      <c r="T5780" s="3" t="s">
        <v>65</v>
      </c>
      <c r="U5780" s="3" t="s">
        <v>65</v>
      </c>
      <c r="V5780" s="3" t="n">
        <v>0</v>
      </c>
      <c r="W5780" s="3" t="n">
        <v>0</v>
      </c>
      <c r="X5780" s="3" t="n">
        <v>0</v>
      </c>
      <c r="Y5780" s="3" t="s">
        <v>30</v>
      </c>
      <c r="Z5780" s="3" t="s">
        <v>30</v>
      </c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  <c r="AZ5780" s="3"/>
      <c r="BA5780" s="3"/>
      <c r="BB5780" s="3"/>
      <c r="BC5780" s="3"/>
      <c r="BD5780" s="3"/>
      <c r="BE5780" s="3"/>
      <c r="BF5780" s="3"/>
      <c r="BG5780" s="3"/>
      <c r="BH5780" s="3"/>
      <c r="BI5780" s="3"/>
      <c r="BJ5780" s="3"/>
    </row>
    <row r="5781" customFormat="false" ht="15.75" hidden="false" customHeight="false" outlineLevel="0" collapsed="false">
      <c r="A5781" s="3" t="n">
        <v>5780</v>
      </c>
      <c r="B5781" s="3" t="s">
        <v>16865</v>
      </c>
      <c r="C5781" s="3"/>
      <c r="D5781" s="3" t="n">
        <v>0</v>
      </c>
      <c r="E5781" s="3" t="s">
        <v>1901</v>
      </c>
      <c r="F5781" s="3" t="s">
        <v>1901</v>
      </c>
      <c r="G5781" s="3" t="s">
        <v>1901</v>
      </c>
      <c r="H5781" s="3" t="s">
        <v>1901</v>
      </c>
      <c r="I5781" s="3" t="s">
        <v>1901</v>
      </c>
      <c r="J5781" s="3" t="s">
        <v>1901</v>
      </c>
      <c r="K5781" s="3" t="s">
        <v>1901</v>
      </c>
      <c r="L5781" s="3" t="s">
        <v>1901</v>
      </c>
      <c r="M5781" s="3" t="s">
        <v>1901</v>
      </c>
      <c r="N5781" s="3" t="s">
        <v>1901</v>
      </c>
      <c r="O5781" s="3" t="s">
        <v>1901</v>
      </c>
      <c r="P5781" s="3"/>
      <c r="Q5781" s="3"/>
      <c r="R5781" s="3"/>
      <c r="S5781" s="3"/>
      <c r="T5781" s="3"/>
      <c r="U5781" s="3"/>
      <c r="V5781" s="3" t="s">
        <v>1901</v>
      </c>
      <c r="W5781" s="3" t="s">
        <v>1901</v>
      </c>
      <c r="X5781" s="3" t="s">
        <v>1901</v>
      </c>
      <c r="Y5781" s="3"/>
      <c r="Z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  <c r="AY5781" s="3"/>
      <c r="AZ5781" s="3"/>
      <c r="BA5781" s="3"/>
      <c r="BB5781" s="3"/>
      <c r="BC5781" s="3"/>
      <c r="BD5781" s="3"/>
      <c r="BE5781" s="3"/>
      <c r="BF5781" s="3"/>
      <c r="BG5781" s="3"/>
      <c r="BH5781" s="3"/>
      <c r="BI5781" s="3"/>
      <c r="BJ5781" s="3"/>
    </row>
    <row r="5782" customFormat="false" ht="15.75" hidden="false" customHeight="false" outlineLevel="0" collapsed="false">
      <c r="A5782" s="3" t="n">
        <v>5781</v>
      </c>
      <c r="B5782" s="3" t="s">
        <v>16866</v>
      </c>
      <c r="C5782" s="3" t="s">
        <v>16867</v>
      </c>
      <c r="D5782" s="3" t="n">
        <v>1</v>
      </c>
      <c r="E5782" s="3" t="n">
        <v>15.4188484</v>
      </c>
      <c r="F5782" s="3" t="n">
        <v>171</v>
      </c>
      <c r="G5782" s="3" t="n">
        <v>171</v>
      </c>
      <c r="H5782" s="3" t="n">
        <v>23</v>
      </c>
      <c r="I5782" s="3" t="n">
        <v>23</v>
      </c>
      <c r="J5782" s="3" t="n">
        <v>249</v>
      </c>
      <c r="K5782" s="3" t="n">
        <v>249</v>
      </c>
      <c r="L5782" s="3" t="n">
        <v>15</v>
      </c>
      <c r="M5782" s="3" t="n">
        <v>15</v>
      </c>
      <c r="N5782" s="3" t="n">
        <v>-1</v>
      </c>
      <c r="O5782" s="3" t="n">
        <v>-1</v>
      </c>
      <c r="P5782" s="3" t="n">
        <v>8.8</v>
      </c>
      <c r="Q5782" s="3" t="n">
        <v>24.2</v>
      </c>
      <c r="R5782" s="3" t="s">
        <v>16868</v>
      </c>
      <c r="S5782" s="4" t="n">
        <v>45747.1621875</v>
      </c>
      <c r="T5782" s="3" t="s">
        <v>65</v>
      </c>
      <c r="U5782" s="3" t="s">
        <v>65</v>
      </c>
      <c r="V5782" s="3" t="n">
        <v>0</v>
      </c>
      <c r="W5782" s="3" t="n">
        <v>0</v>
      </c>
      <c r="X5782" s="3" t="n">
        <v>0</v>
      </c>
      <c r="Y5782" s="3" t="s">
        <v>30</v>
      </c>
      <c r="Z5782" s="3" t="s">
        <v>30</v>
      </c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  <c r="AY5782" s="3"/>
      <c r="AZ5782" s="3"/>
      <c r="BA5782" s="3"/>
      <c r="BB5782" s="3"/>
      <c r="BC5782" s="3"/>
      <c r="BD5782" s="3"/>
      <c r="BE5782" s="3"/>
      <c r="BF5782" s="3"/>
      <c r="BG5782" s="3"/>
      <c r="BH5782" s="3"/>
      <c r="BI5782" s="3"/>
      <c r="BJ5782" s="3"/>
    </row>
    <row r="5783" customFormat="false" ht="15.75" hidden="false" customHeight="false" outlineLevel="0" collapsed="false">
      <c r="A5783" s="3" t="n">
        <v>5782</v>
      </c>
      <c r="B5783" s="3" t="s">
        <v>16869</v>
      </c>
      <c r="C5783" s="3"/>
      <c r="D5783" s="3" t="n">
        <v>0</v>
      </c>
      <c r="E5783" s="3" t="s">
        <v>1901</v>
      </c>
      <c r="F5783" s="3" t="s">
        <v>1901</v>
      </c>
      <c r="G5783" s="3" t="s">
        <v>1901</v>
      </c>
      <c r="H5783" s="3" t="s">
        <v>1901</v>
      </c>
      <c r="I5783" s="3" t="s">
        <v>1901</v>
      </c>
      <c r="J5783" s="3" t="s">
        <v>1901</v>
      </c>
      <c r="K5783" s="3" t="s">
        <v>1901</v>
      </c>
      <c r="L5783" s="3" t="s">
        <v>1901</v>
      </c>
      <c r="M5783" s="3" t="s">
        <v>1901</v>
      </c>
      <c r="N5783" s="3" t="s">
        <v>1901</v>
      </c>
      <c r="O5783" s="3" t="s">
        <v>1901</v>
      </c>
      <c r="P5783" s="3"/>
      <c r="Q5783" s="3"/>
      <c r="R5783" s="3"/>
      <c r="S5783" s="3"/>
      <c r="T5783" s="3"/>
      <c r="U5783" s="3"/>
      <c r="V5783" s="3" t="s">
        <v>1901</v>
      </c>
      <c r="W5783" s="3" t="s">
        <v>1901</v>
      </c>
      <c r="X5783" s="3" t="s">
        <v>1901</v>
      </c>
      <c r="Y5783" s="3"/>
      <c r="Z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  <c r="AY5783" s="3"/>
      <c r="AZ5783" s="3"/>
      <c r="BA5783" s="3"/>
      <c r="BB5783" s="3"/>
      <c r="BC5783" s="3"/>
      <c r="BD5783" s="3"/>
      <c r="BE5783" s="3"/>
      <c r="BF5783" s="3"/>
      <c r="BG5783" s="3"/>
      <c r="BH5783" s="3"/>
      <c r="BI5783" s="3"/>
      <c r="BJ5783" s="3"/>
    </row>
    <row r="5784" customFormat="false" ht="15.75" hidden="false" customHeight="false" outlineLevel="0" collapsed="false">
      <c r="A5784" s="3" t="n">
        <v>5783</v>
      </c>
      <c r="B5784" s="3" t="s">
        <v>16870</v>
      </c>
      <c r="C5784" s="3" t="s">
        <v>16871</v>
      </c>
      <c r="D5784" s="3" t="n">
        <v>1</v>
      </c>
      <c r="E5784" s="3" t="n">
        <v>13.2869692</v>
      </c>
      <c r="F5784" s="3" t="n">
        <v>83</v>
      </c>
      <c r="G5784" s="3" t="n">
        <v>83</v>
      </c>
      <c r="H5784" s="3" t="n">
        <v>18</v>
      </c>
      <c r="I5784" s="3" t="n">
        <v>18</v>
      </c>
      <c r="J5784" s="3" t="n">
        <v>112</v>
      </c>
      <c r="K5784" s="3" t="n">
        <v>112</v>
      </c>
      <c r="L5784" s="3" t="n">
        <v>7</v>
      </c>
      <c r="M5784" s="3" t="n">
        <v>7</v>
      </c>
      <c r="N5784" s="3" t="n">
        <v>-1</v>
      </c>
      <c r="O5784" s="3" t="n">
        <v>-1</v>
      </c>
      <c r="P5784" s="3" t="n">
        <v>8.8</v>
      </c>
      <c r="Q5784" s="3" t="n">
        <v>24.2</v>
      </c>
      <c r="R5784" s="3" t="s">
        <v>16872</v>
      </c>
      <c r="S5784" s="4" t="n">
        <v>45747.1626388889</v>
      </c>
      <c r="T5784" s="3" t="s">
        <v>65</v>
      </c>
      <c r="U5784" s="3" t="s">
        <v>65</v>
      </c>
      <c r="V5784" s="3" t="n">
        <v>0</v>
      </c>
      <c r="W5784" s="3" t="n">
        <v>0</v>
      </c>
      <c r="X5784" s="3" t="n">
        <v>0</v>
      </c>
      <c r="Y5784" s="3" t="s">
        <v>30</v>
      </c>
      <c r="Z5784" s="3" t="s">
        <v>30</v>
      </c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  <c r="AZ5784" s="3"/>
      <c r="BA5784" s="3"/>
      <c r="BB5784" s="3"/>
      <c r="BC5784" s="3"/>
      <c r="BD5784" s="3"/>
      <c r="BE5784" s="3"/>
      <c r="BF5784" s="3"/>
      <c r="BG5784" s="3"/>
      <c r="BH5784" s="3"/>
      <c r="BI5784" s="3"/>
      <c r="BJ5784" s="3"/>
    </row>
    <row r="5785" customFormat="false" ht="15.75" hidden="false" customHeight="false" outlineLevel="0" collapsed="false">
      <c r="A5785" s="3" t="n">
        <v>5784</v>
      </c>
      <c r="B5785" s="3" t="s">
        <v>16873</v>
      </c>
      <c r="C5785" s="3" t="s">
        <v>16874</v>
      </c>
      <c r="D5785" s="3" t="n">
        <v>1</v>
      </c>
      <c r="E5785" s="3" t="n">
        <v>4.2821958</v>
      </c>
      <c r="F5785" s="3" t="n">
        <v>67</v>
      </c>
      <c r="G5785" s="3" t="n">
        <v>67</v>
      </c>
      <c r="H5785" s="3" t="n">
        <v>18</v>
      </c>
      <c r="I5785" s="3" t="n">
        <v>18</v>
      </c>
      <c r="J5785" s="3" t="n">
        <v>80</v>
      </c>
      <c r="K5785" s="3" t="n">
        <v>80</v>
      </c>
      <c r="L5785" s="3" t="n">
        <v>6</v>
      </c>
      <c r="M5785" s="3" t="n">
        <v>6</v>
      </c>
      <c r="N5785" s="3" t="n">
        <v>-1</v>
      </c>
      <c r="O5785" s="3" t="n">
        <v>-1</v>
      </c>
      <c r="P5785" s="3" t="n">
        <v>8.4</v>
      </c>
      <c r="Q5785" s="3" t="n">
        <v>24.2</v>
      </c>
      <c r="R5785" s="3" t="s">
        <v>16875</v>
      </c>
      <c r="S5785" s="4" t="n">
        <v>45747.1627546296</v>
      </c>
      <c r="T5785" s="3" t="s">
        <v>65</v>
      </c>
      <c r="U5785" s="3" t="s">
        <v>65</v>
      </c>
      <c r="V5785" s="3" t="n">
        <v>0</v>
      </c>
      <c r="W5785" s="3" t="n">
        <v>0</v>
      </c>
      <c r="X5785" s="3" t="n">
        <v>0</v>
      </c>
      <c r="Y5785" s="3" t="s">
        <v>30</v>
      </c>
      <c r="Z5785" s="3" t="s">
        <v>30</v>
      </c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  <c r="AY5785" s="3"/>
      <c r="AZ5785" s="3"/>
      <c r="BA5785" s="3"/>
      <c r="BB5785" s="3"/>
      <c r="BC5785" s="3"/>
      <c r="BD5785" s="3"/>
      <c r="BE5785" s="3"/>
      <c r="BF5785" s="3"/>
      <c r="BG5785" s="3"/>
      <c r="BH5785" s="3"/>
      <c r="BI5785" s="3"/>
      <c r="BJ5785" s="3"/>
    </row>
    <row r="5786" customFormat="false" ht="15.75" hidden="false" customHeight="false" outlineLevel="0" collapsed="false">
      <c r="A5786" s="3" t="n">
        <v>5785</v>
      </c>
      <c r="B5786" s="3" t="s">
        <v>16876</v>
      </c>
      <c r="C5786" s="3" t="s">
        <v>16877</v>
      </c>
      <c r="D5786" s="3" t="n">
        <v>1</v>
      </c>
      <c r="E5786" s="3" t="n">
        <v>3.6261992</v>
      </c>
      <c r="F5786" s="3" t="n">
        <v>75</v>
      </c>
      <c r="G5786" s="3" t="n">
        <v>75</v>
      </c>
      <c r="H5786" s="3" t="n">
        <v>17</v>
      </c>
      <c r="I5786" s="3" t="n">
        <v>17</v>
      </c>
      <c r="J5786" s="3" t="n">
        <v>89</v>
      </c>
      <c r="K5786" s="3" t="n">
        <v>89</v>
      </c>
      <c r="L5786" s="3" t="n">
        <v>7</v>
      </c>
      <c r="M5786" s="3" t="n">
        <v>7</v>
      </c>
      <c r="N5786" s="3" t="n">
        <v>-1</v>
      </c>
      <c r="O5786" s="3" t="n">
        <v>-1</v>
      </c>
      <c r="P5786" s="3" t="n">
        <v>8.6</v>
      </c>
      <c r="Q5786" s="3" t="n">
        <v>24.2</v>
      </c>
      <c r="R5786" s="3" t="s">
        <v>16878</v>
      </c>
      <c r="S5786" s="4" t="n">
        <v>45747.1628472222</v>
      </c>
      <c r="T5786" s="3" t="s">
        <v>65</v>
      </c>
      <c r="U5786" s="3" t="s">
        <v>65</v>
      </c>
      <c r="V5786" s="3" t="n">
        <v>0</v>
      </c>
      <c r="W5786" s="3" t="n">
        <v>0</v>
      </c>
      <c r="X5786" s="3" t="n">
        <v>0</v>
      </c>
      <c r="Y5786" s="3" t="s">
        <v>30</v>
      </c>
      <c r="Z5786" s="3" t="s">
        <v>30</v>
      </c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  <c r="AZ5786" s="3"/>
      <c r="BA5786" s="3"/>
      <c r="BB5786" s="3"/>
      <c r="BC5786" s="3"/>
      <c r="BD5786" s="3"/>
      <c r="BE5786" s="3"/>
      <c r="BF5786" s="3"/>
      <c r="BG5786" s="3"/>
      <c r="BH5786" s="3"/>
      <c r="BI5786" s="3"/>
      <c r="BJ5786" s="3"/>
    </row>
    <row r="5787" customFormat="false" ht="15.75" hidden="false" customHeight="false" outlineLevel="0" collapsed="false">
      <c r="A5787" s="3" t="n">
        <v>5786</v>
      </c>
      <c r="B5787" s="3" t="s">
        <v>16879</v>
      </c>
      <c r="C5787" s="3" t="s">
        <v>16880</v>
      </c>
      <c r="D5787" s="3" t="n">
        <v>1</v>
      </c>
      <c r="E5787" s="3" t="n">
        <v>5.2408318</v>
      </c>
      <c r="F5787" s="3" t="n">
        <v>103</v>
      </c>
      <c r="G5787" s="3" t="n">
        <v>103</v>
      </c>
      <c r="H5787" s="3" t="n">
        <v>13</v>
      </c>
      <c r="I5787" s="3" t="n">
        <v>13</v>
      </c>
      <c r="J5787" s="3" t="n">
        <v>116</v>
      </c>
      <c r="K5787" s="3" t="n">
        <v>116</v>
      </c>
      <c r="L5787" s="3" t="n">
        <v>8</v>
      </c>
      <c r="M5787" s="3" t="n">
        <v>8</v>
      </c>
      <c r="N5787" s="3" t="n">
        <v>-1</v>
      </c>
      <c r="O5787" s="3" t="n">
        <v>-1</v>
      </c>
      <c r="P5787" s="3" t="n">
        <v>4</v>
      </c>
      <c r="Q5787" s="3" t="n">
        <v>24.2</v>
      </c>
      <c r="R5787" s="3" t="s">
        <v>16881</v>
      </c>
      <c r="S5787" s="4" t="n">
        <v>45747.1629513889</v>
      </c>
      <c r="T5787" s="3" t="s">
        <v>65</v>
      </c>
      <c r="U5787" s="3" t="s">
        <v>65</v>
      </c>
      <c r="V5787" s="3" t="n">
        <v>0</v>
      </c>
      <c r="W5787" s="3" t="n">
        <v>0</v>
      </c>
      <c r="X5787" s="3" t="n">
        <v>0</v>
      </c>
      <c r="Y5787" s="3" t="s">
        <v>30</v>
      </c>
      <c r="Z5787" s="3" t="s">
        <v>30</v>
      </c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  <c r="AY5787" s="3"/>
      <c r="AZ5787" s="3"/>
      <c r="BA5787" s="3"/>
      <c r="BB5787" s="3"/>
      <c r="BC5787" s="3"/>
      <c r="BD5787" s="3"/>
      <c r="BE5787" s="3"/>
      <c r="BF5787" s="3"/>
      <c r="BG5787" s="3"/>
      <c r="BH5787" s="3"/>
      <c r="BI5787" s="3"/>
      <c r="BJ5787" s="3"/>
    </row>
    <row r="5788" customFormat="false" ht="15.75" hidden="false" customHeight="false" outlineLevel="0" collapsed="false">
      <c r="A5788" s="3" t="n">
        <v>5787</v>
      </c>
      <c r="B5788" s="3" t="s">
        <v>16882</v>
      </c>
      <c r="C5788" s="3" t="s">
        <v>16883</v>
      </c>
      <c r="D5788" s="3" t="n">
        <v>1</v>
      </c>
      <c r="E5788" s="3" t="n">
        <v>4.5864703</v>
      </c>
      <c r="F5788" s="3" t="n">
        <v>50</v>
      </c>
      <c r="G5788" s="3" t="n">
        <v>50</v>
      </c>
      <c r="H5788" s="3" t="n">
        <v>18</v>
      </c>
      <c r="I5788" s="3" t="n">
        <v>18</v>
      </c>
      <c r="J5788" s="3" t="n">
        <v>42</v>
      </c>
      <c r="K5788" s="3" t="n">
        <v>42</v>
      </c>
      <c r="L5788" s="3" t="n">
        <v>4</v>
      </c>
      <c r="M5788" s="3" t="n">
        <v>4</v>
      </c>
      <c r="N5788" s="3" t="n">
        <v>-1</v>
      </c>
      <c r="O5788" s="3" t="n">
        <v>-1</v>
      </c>
      <c r="P5788" s="3" t="n">
        <v>7.4</v>
      </c>
      <c r="Q5788" s="3" t="n">
        <v>24.2</v>
      </c>
      <c r="R5788" s="3" t="s">
        <v>16884</v>
      </c>
      <c r="S5788" s="4" t="n">
        <v>45747.1630439815</v>
      </c>
      <c r="T5788" s="3" t="s">
        <v>239</v>
      </c>
      <c r="U5788" s="3" t="s">
        <v>239</v>
      </c>
      <c r="V5788" s="3" t="n">
        <v>0</v>
      </c>
      <c r="W5788" s="3" t="n">
        <v>0</v>
      </c>
      <c r="X5788" s="3" t="n">
        <v>0</v>
      </c>
      <c r="Y5788" s="3" t="s">
        <v>30</v>
      </c>
      <c r="Z5788" s="3" t="s">
        <v>30</v>
      </c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  <c r="AY5788" s="3"/>
      <c r="AZ5788" s="3"/>
      <c r="BA5788" s="3"/>
      <c r="BB5788" s="3"/>
      <c r="BC5788" s="3"/>
      <c r="BD5788" s="3"/>
      <c r="BE5788" s="3"/>
      <c r="BF5788" s="3"/>
      <c r="BG5788" s="3"/>
      <c r="BH5788" s="3"/>
      <c r="BI5788" s="3"/>
      <c r="BJ5788" s="3"/>
    </row>
    <row r="5789" customFormat="false" ht="15.75" hidden="false" customHeight="false" outlineLevel="0" collapsed="false">
      <c r="A5789" s="3" t="n">
        <v>5788</v>
      </c>
      <c r="B5789" s="3" t="s">
        <v>16885</v>
      </c>
      <c r="C5789" s="3" t="s">
        <v>16886</v>
      </c>
      <c r="D5789" s="3" t="n">
        <v>1</v>
      </c>
      <c r="E5789" s="3" t="n">
        <v>0.3189001</v>
      </c>
      <c r="F5789" s="3" t="n">
        <v>3</v>
      </c>
      <c r="G5789" s="3" t="n">
        <v>3</v>
      </c>
      <c r="H5789" s="3" t="n">
        <v>2</v>
      </c>
      <c r="I5789" s="3" t="n">
        <v>2</v>
      </c>
      <c r="J5789" s="3" t="n">
        <v>1</v>
      </c>
      <c r="K5789" s="3" t="n">
        <v>1</v>
      </c>
      <c r="L5789" s="3" t="n">
        <v>0</v>
      </c>
      <c r="M5789" s="3" t="n">
        <v>0</v>
      </c>
      <c r="N5789" s="3" t="n">
        <v>-1</v>
      </c>
      <c r="O5789" s="3" t="n">
        <v>-1</v>
      </c>
      <c r="P5789" s="3" t="n">
        <v>7.3</v>
      </c>
      <c r="Q5789" s="3" t="n">
        <v>24.2</v>
      </c>
      <c r="R5789" s="3" t="s">
        <v>16887</v>
      </c>
      <c r="S5789" s="4" t="n">
        <v>45747.1630787037</v>
      </c>
      <c r="T5789" s="3" t="s">
        <v>65</v>
      </c>
      <c r="U5789" s="3" t="s">
        <v>65</v>
      </c>
      <c r="V5789" s="3" t="n">
        <v>0</v>
      </c>
      <c r="W5789" s="3" t="n">
        <v>0</v>
      </c>
      <c r="X5789" s="3" t="n">
        <v>0</v>
      </c>
      <c r="Y5789" s="3" t="s">
        <v>30</v>
      </c>
      <c r="Z5789" s="3" t="s">
        <v>30</v>
      </c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  <c r="AZ5789" s="3"/>
      <c r="BA5789" s="3"/>
      <c r="BB5789" s="3"/>
      <c r="BC5789" s="3"/>
      <c r="BD5789" s="3"/>
      <c r="BE5789" s="3"/>
      <c r="BF5789" s="3"/>
      <c r="BG5789" s="3"/>
      <c r="BH5789" s="3"/>
      <c r="BI5789" s="3"/>
      <c r="BJ5789" s="3"/>
    </row>
    <row r="5790" customFormat="false" ht="15.75" hidden="false" customHeight="false" outlineLevel="0" collapsed="false">
      <c r="A5790" s="3" t="n">
        <v>5789</v>
      </c>
      <c r="B5790" s="3" t="s">
        <v>16888</v>
      </c>
      <c r="C5790" s="3" t="s">
        <v>16889</v>
      </c>
      <c r="D5790" s="3" t="n">
        <v>1</v>
      </c>
      <c r="E5790" s="3" t="n">
        <v>7.9283326</v>
      </c>
      <c r="F5790" s="3" t="n">
        <v>133</v>
      </c>
      <c r="G5790" s="3" t="n">
        <v>133</v>
      </c>
      <c r="H5790" s="3" t="n">
        <v>19</v>
      </c>
      <c r="I5790" s="3" t="n">
        <v>19</v>
      </c>
      <c r="J5790" s="3" t="n">
        <v>137</v>
      </c>
      <c r="K5790" s="3" t="n">
        <v>137</v>
      </c>
      <c r="L5790" s="3" t="n">
        <v>20</v>
      </c>
      <c r="M5790" s="3" t="n">
        <v>20</v>
      </c>
      <c r="N5790" s="3" t="n">
        <v>-1</v>
      </c>
      <c r="O5790" s="3" t="n">
        <v>-1</v>
      </c>
      <c r="P5790" s="3" t="n">
        <v>7.3</v>
      </c>
      <c r="Q5790" s="3" t="n">
        <v>24.2</v>
      </c>
      <c r="R5790" s="3" t="s">
        <v>16890</v>
      </c>
      <c r="S5790" s="4" t="n">
        <v>45747.1632407407</v>
      </c>
      <c r="T5790" s="3" t="s">
        <v>65</v>
      </c>
      <c r="U5790" s="3" t="s">
        <v>65</v>
      </c>
      <c r="V5790" s="3" t="n">
        <v>0</v>
      </c>
      <c r="W5790" s="3" t="n">
        <v>0</v>
      </c>
      <c r="X5790" s="3" t="n">
        <v>0</v>
      </c>
      <c r="Y5790" s="3" t="s">
        <v>30</v>
      </c>
      <c r="Z5790" s="3" t="s">
        <v>30</v>
      </c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  <c r="AZ5790" s="3"/>
      <c r="BA5790" s="3"/>
      <c r="BB5790" s="3"/>
      <c r="BC5790" s="3"/>
      <c r="BD5790" s="3"/>
      <c r="BE5790" s="3"/>
      <c r="BF5790" s="3"/>
      <c r="BG5790" s="3"/>
      <c r="BH5790" s="3"/>
      <c r="BI5790" s="3"/>
      <c r="BJ5790" s="3"/>
    </row>
    <row r="5791" customFormat="false" ht="15.75" hidden="false" customHeight="false" outlineLevel="0" collapsed="false">
      <c r="A5791" s="3" t="n">
        <v>5790</v>
      </c>
      <c r="B5791" s="3" t="s">
        <v>16891</v>
      </c>
      <c r="C5791" s="3" t="s">
        <v>16892</v>
      </c>
      <c r="D5791" s="3" t="n">
        <v>1</v>
      </c>
      <c r="E5791" s="3" t="n">
        <v>14.2626979</v>
      </c>
      <c r="F5791" s="3" t="n">
        <v>39</v>
      </c>
      <c r="G5791" s="3" t="n">
        <v>39</v>
      </c>
      <c r="H5791" s="3" t="n">
        <v>17</v>
      </c>
      <c r="I5791" s="3" t="n">
        <v>17</v>
      </c>
      <c r="J5791" s="3" t="n">
        <v>47</v>
      </c>
      <c r="K5791" s="3" t="n">
        <v>47</v>
      </c>
      <c r="L5791" s="3" t="n">
        <v>1</v>
      </c>
      <c r="M5791" s="3" t="n">
        <v>1</v>
      </c>
      <c r="N5791" s="3" t="n">
        <v>-1</v>
      </c>
      <c r="O5791" s="3" t="n">
        <v>-1</v>
      </c>
      <c r="P5791" s="3" t="n">
        <v>7.4</v>
      </c>
      <c r="Q5791" s="3" t="n">
        <v>24.2</v>
      </c>
      <c r="R5791" s="3" t="s">
        <v>16893</v>
      </c>
      <c r="S5791" s="4" t="n">
        <v>45747.163587963</v>
      </c>
      <c r="T5791" s="3" t="s">
        <v>65</v>
      </c>
      <c r="U5791" s="3" t="s">
        <v>65</v>
      </c>
      <c r="V5791" s="3" t="n">
        <v>0</v>
      </c>
      <c r="W5791" s="3" t="n">
        <v>0</v>
      </c>
      <c r="X5791" s="3" t="n">
        <v>0</v>
      </c>
      <c r="Y5791" s="3" t="s">
        <v>30</v>
      </c>
      <c r="Z5791" s="3" t="s">
        <v>30</v>
      </c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  <c r="AZ5791" s="3"/>
      <c r="BA5791" s="3"/>
      <c r="BB5791" s="3"/>
      <c r="BC5791" s="3"/>
      <c r="BD5791" s="3"/>
      <c r="BE5791" s="3"/>
      <c r="BF5791" s="3"/>
      <c r="BG5791" s="3"/>
      <c r="BH5791" s="3"/>
      <c r="BI5791" s="3"/>
      <c r="BJ5791" s="3"/>
    </row>
    <row r="5792" customFormat="false" ht="15.75" hidden="false" customHeight="false" outlineLevel="0" collapsed="false">
      <c r="A5792" s="3" t="n">
        <v>5791</v>
      </c>
      <c r="B5792" s="3" t="s">
        <v>16894</v>
      </c>
      <c r="C5792" s="3" t="s">
        <v>16895</v>
      </c>
      <c r="D5792" s="3" t="n">
        <v>1</v>
      </c>
      <c r="E5792" s="3" t="n">
        <v>10.2833776</v>
      </c>
      <c r="F5792" s="3" t="n">
        <v>264</v>
      </c>
      <c r="G5792" s="3" t="n">
        <v>264</v>
      </c>
      <c r="H5792" s="3" t="n">
        <v>21</v>
      </c>
      <c r="I5792" s="3" t="n">
        <v>21</v>
      </c>
      <c r="J5792" s="3" t="n">
        <v>295</v>
      </c>
      <c r="K5792" s="3" t="n">
        <v>295</v>
      </c>
      <c r="L5792" s="3" t="n">
        <v>22</v>
      </c>
      <c r="M5792" s="3" t="n">
        <v>22</v>
      </c>
      <c r="N5792" s="3" t="n">
        <v>-1</v>
      </c>
      <c r="O5792" s="3" t="n">
        <v>-1</v>
      </c>
      <c r="P5792" s="3" t="n">
        <v>7.4</v>
      </c>
      <c r="Q5792" s="3" t="n">
        <v>24.2</v>
      </c>
      <c r="R5792" s="3" t="s">
        <v>16896</v>
      </c>
      <c r="S5792" s="4" t="n">
        <v>45747.1638194444</v>
      </c>
      <c r="T5792" s="3" t="s">
        <v>65</v>
      </c>
      <c r="U5792" s="3" t="s">
        <v>65</v>
      </c>
      <c r="V5792" s="3" t="n">
        <v>0</v>
      </c>
      <c r="W5792" s="3" t="n">
        <v>0</v>
      </c>
      <c r="X5792" s="3" t="n">
        <v>0</v>
      </c>
      <c r="Y5792" s="3" t="s">
        <v>30</v>
      </c>
      <c r="Z5792" s="3" t="s">
        <v>30</v>
      </c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  <c r="AZ5792" s="3"/>
      <c r="BA5792" s="3"/>
      <c r="BB5792" s="3"/>
      <c r="BC5792" s="3"/>
      <c r="BD5792" s="3"/>
      <c r="BE5792" s="3"/>
      <c r="BF5792" s="3"/>
      <c r="BG5792" s="3"/>
      <c r="BH5792" s="3"/>
      <c r="BI5792" s="3"/>
      <c r="BJ5792" s="3"/>
    </row>
    <row r="5793" customFormat="false" ht="15.75" hidden="false" customHeight="false" outlineLevel="0" collapsed="false">
      <c r="A5793" s="3" t="n">
        <v>5792</v>
      </c>
      <c r="B5793" s="3" t="s">
        <v>16897</v>
      </c>
      <c r="C5793" s="3" t="s">
        <v>16898</v>
      </c>
      <c r="D5793" s="3" t="n">
        <v>1</v>
      </c>
      <c r="E5793" s="3" t="n">
        <v>3.1983021</v>
      </c>
      <c r="F5793" s="3" t="n">
        <v>21</v>
      </c>
      <c r="G5793" s="3" t="n">
        <v>21</v>
      </c>
      <c r="H5793" s="3" t="n">
        <v>10</v>
      </c>
      <c r="I5793" s="3" t="n">
        <v>10</v>
      </c>
      <c r="J5793" s="3" t="n">
        <v>18</v>
      </c>
      <c r="K5793" s="3" t="n">
        <v>18</v>
      </c>
      <c r="L5793" s="3" t="n">
        <v>0</v>
      </c>
      <c r="M5793" s="3" t="n">
        <v>0</v>
      </c>
      <c r="N5793" s="3" t="n">
        <v>-1</v>
      </c>
      <c r="O5793" s="3" t="n">
        <v>-1</v>
      </c>
      <c r="P5793" s="3" t="n">
        <v>7.4</v>
      </c>
      <c r="Q5793" s="3" t="n">
        <v>24.2</v>
      </c>
      <c r="R5793" s="3" t="s">
        <v>16899</v>
      </c>
      <c r="S5793" s="4" t="n">
        <v>45747.1638888889</v>
      </c>
      <c r="T5793" s="3" t="s">
        <v>65</v>
      </c>
      <c r="U5793" s="3" t="s">
        <v>65</v>
      </c>
      <c r="V5793" s="3" t="n">
        <v>0</v>
      </c>
      <c r="W5793" s="3" t="n">
        <v>0</v>
      </c>
      <c r="X5793" s="3" t="n">
        <v>0</v>
      </c>
      <c r="Y5793" s="3" t="s">
        <v>30</v>
      </c>
      <c r="Z5793" s="3" t="s">
        <v>30</v>
      </c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  <c r="AZ5793" s="3"/>
      <c r="BA5793" s="3"/>
      <c r="BB5793" s="3"/>
      <c r="BC5793" s="3"/>
      <c r="BD5793" s="3"/>
      <c r="BE5793" s="3"/>
      <c r="BF5793" s="3"/>
      <c r="BG5793" s="3"/>
      <c r="BH5793" s="3"/>
      <c r="BI5793" s="3"/>
      <c r="BJ5793" s="3"/>
    </row>
    <row r="5794" customFormat="false" ht="15.75" hidden="false" customHeight="false" outlineLevel="0" collapsed="false">
      <c r="A5794" s="3" t="n">
        <v>5793</v>
      </c>
      <c r="B5794" s="3" t="s">
        <v>16900</v>
      </c>
      <c r="C5794" s="3" t="s">
        <v>16901</v>
      </c>
      <c r="D5794" s="3" t="n">
        <v>1</v>
      </c>
      <c r="E5794" s="3" t="n">
        <v>2.9108032</v>
      </c>
      <c r="F5794" s="3" t="n">
        <v>21</v>
      </c>
      <c r="G5794" s="3" t="n">
        <v>21</v>
      </c>
      <c r="H5794" s="3" t="n">
        <v>10</v>
      </c>
      <c r="I5794" s="3" t="n">
        <v>10</v>
      </c>
      <c r="J5794" s="3" t="n">
        <v>18</v>
      </c>
      <c r="K5794" s="3" t="n">
        <v>18</v>
      </c>
      <c r="L5794" s="3" t="n">
        <v>0</v>
      </c>
      <c r="M5794" s="3" t="n">
        <v>0</v>
      </c>
      <c r="N5794" s="3" t="n">
        <v>-1</v>
      </c>
      <c r="O5794" s="3" t="n">
        <v>-1</v>
      </c>
      <c r="P5794" s="3" t="n">
        <v>7.4</v>
      </c>
      <c r="Q5794" s="3" t="n">
        <v>24.2</v>
      </c>
      <c r="R5794" s="3" t="s">
        <v>16902</v>
      </c>
      <c r="S5794" s="4" t="n">
        <v>45747.1639467593</v>
      </c>
      <c r="T5794" s="3" t="s">
        <v>65</v>
      </c>
      <c r="U5794" s="3" t="s">
        <v>65</v>
      </c>
      <c r="V5794" s="3" t="n">
        <v>0</v>
      </c>
      <c r="W5794" s="3" t="n">
        <v>0</v>
      </c>
      <c r="X5794" s="3" t="n">
        <v>0</v>
      </c>
      <c r="Y5794" s="3" t="s">
        <v>30</v>
      </c>
      <c r="Z5794" s="3" t="s">
        <v>30</v>
      </c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  <c r="AZ5794" s="3"/>
      <c r="BA5794" s="3"/>
      <c r="BB5794" s="3"/>
      <c r="BC5794" s="3"/>
      <c r="BD5794" s="3"/>
      <c r="BE5794" s="3"/>
      <c r="BF5794" s="3"/>
      <c r="BG5794" s="3"/>
      <c r="BH5794" s="3"/>
      <c r="BI5794" s="3"/>
      <c r="BJ5794" s="3"/>
    </row>
    <row r="5795" customFormat="false" ht="15.75" hidden="false" customHeight="false" outlineLevel="0" collapsed="false">
      <c r="A5795" s="3" t="n">
        <v>5794</v>
      </c>
      <c r="B5795" s="3" t="s">
        <v>16903</v>
      </c>
      <c r="C5795" s="3" t="s">
        <v>16904</v>
      </c>
      <c r="D5795" s="3" t="n">
        <v>1</v>
      </c>
      <c r="E5795" s="3" t="n">
        <v>2.1924934</v>
      </c>
      <c r="F5795" s="3" t="n">
        <v>44</v>
      </c>
      <c r="G5795" s="3" t="n">
        <v>44</v>
      </c>
      <c r="H5795" s="3" t="n">
        <v>23</v>
      </c>
      <c r="I5795" s="3" t="n">
        <v>23</v>
      </c>
      <c r="J5795" s="3" t="n">
        <v>46</v>
      </c>
      <c r="K5795" s="3" t="n">
        <v>46</v>
      </c>
      <c r="L5795" s="3" t="n">
        <v>1</v>
      </c>
      <c r="M5795" s="3" t="n">
        <v>1</v>
      </c>
      <c r="N5795" s="3" t="n">
        <v>-1</v>
      </c>
      <c r="O5795" s="3" t="n">
        <v>-1</v>
      </c>
      <c r="P5795" s="3" t="n">
        <v>4</v>
      </c>
      <c r="Q5795" s="3" t="n">
        <v>24.2</v>
      </c>
      <c r="R5795" s="3" t="s">
        <v>16905</v>
      </c>
      <c r="S5795" s="4" t="n">
        <v>45747.1640046296</v>
      </c>
      <c r="T5795" s="3" t="s">
        <v>65</v>
      </c>
      <c r="U5795" s="3" t="s">
        <v>65</v>
      </c>
      <c r="V5795" s="3" t="n">
        <v>0</v>
      </c>
      <c r="W5795" s="3" t="n">
        <v>0</v>
      </c>
      <c r="X5795" s="3" t="n">
        <v>0</v>
      </c>
      <c r="Y5795" s="3" t="s">
        <v>30</v>
      </c>
      <c r="Z5795" s="3" t="s">
        <v>30</v>
      </c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  <c r="AZ5795" s="3"/>
      <c r="BA5795" s="3"/>
      <c r="BB5795" s="3"/>
      <c r="BC5795" s="3"/>
      <c r="BD5795" s="3"/>
      <c r="BE5795" s="3"/>
      <c r="BF5795" s="3"/>
      <c r="BG5795" s="3"/>
      <c r="BH5795" s="3"/>
      <c r="BI5795" s="3"/>
      <c r="BJ5795" s="3"/>
    </row>
    <row r="5796" customFormat="false" ht="15.75" hidden="false" customHeight="false" outlineLevel="0" collapsed="false">
      <c r="A5796" s="3" t="n">
        <v>5795</v>
      </c>
      <c r="B5796" s="3" t="s">
        <v>16906</v>
      </c>
      <c r="C5796" s="3" t="s">
        <v>16907</v>
      </c>
      <c r="D5796" s="3" t="n">
        <v>1</v>
      </c>
      <c r="E5796" s="3" t="n">
        <v>0.2253784</v>
      </c>
      <c r="F5796" s="3" t="n">
        <v>24</v>
      </c>
      <c r="G5796" s="3" t="n">
        <v>24</v>
      </c>
      <c r="H5796" s="3" t="n">
        <v>7</v>
      </c>
      <c r="I5796" s="3" t="n">
        <v>7</v>
      </c>
      <c r="J5796" s="3" t="n">
        <v>31</v>
      </c>
      <c r="K5796" s="3" t="n">
        <v>31</v>
      </c>
      <c r="L5796" s="3" t="n">
        <v>1</v>
      </c>
      <c r="M5796" s="3" t="n">
        <v>1</v>
      </c>
      <c r="N5796" s="3" t="n">
        <v>0</v>
      </c>
      <c r="O5796" s="3" t="n">
        <v>0</v>
      </c>
      <c r="P5796" s="3" t="n">
        <v>4</v>
      </c>
      <c r="Q5796" s="3" t="n">
        <v>24.2</v>
      </c>
      <c r="R5796" s="3" t="s">
        <v>16908</v>
      </c>
      <c r="S5796" s="4" t="n">
        <v>45747.1640856481</v>
      </c>
      <c r="T5796" s="3" t="s">
        <v>65</v>
      </c>
      <c r="U5796" s="3" t="s">
        <v>65</v>
      </c>
      <c r="V5796" s="3" t="n">
        <v>1</v>
      </c>
      <c r="W5796" s="3" t="n">
        <v>1</v>
      </c>
      <c r="X5796" s="3" t="n">
        <v>0</v>
      </c>
      <c r="Y5796" s="3" t="s">
        <v>81</v>
      </c>
      <c r="Z5796" s="3" t="s">
        <v>81</v>
      </c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  <c r="AY5796" s="3"/>
      <c r="AZ5796" s="3"/>
      <c r="BA5796" s="3"/>
      <c r="BB5796" s="3"/>
      <c r="BC5796" s="3"/>
      <c r="BD5796" s="3"/>
      <c r="BE5796" s="3"/>
      <c r="BF5796" s="3"/>
      <c r="BG5796" s="3"/>
      <c r="BH5796" s="3"/>
      <c r="BI5796" s="3"/>
      <c r="BJ5796" s="3"/>
    </row>
    <row r="5797" customFormat="false" ht="15.75" hidden="false" customHeight="false" outlineLevel="0" collapsed="false">
      <c r="A5797" s="3" t="n">
        <v>5796</v>
      </c>
      <c r="B5797" s="3" t="s">
        <v>16909</v>
      </c>
      <c r="C5797" s="3" t="s">
        <v>16910</v>
      </c>
      <c r="D5797" s="3" t="n">
        <v>1</v>
      </c>
      <c r="E5797" s="3" t="n">
        <v>4.1393263</v>
      </c>
      <c r="F5797" s="3" t="n">
        <v>10</v>
      </c>
      <c r="G5797" s="3" t="n">
        <v>10</v>
      </c>
      <c r="H5797" s="3" t="n">
        <v>7</v>
      </c>
      <c r="I5797" s="3" t="n">
        <v>7</v>
      </c>
      <c r="J5797" s="3" t="n">
        <v>13</v>
      </c>
      <c r="K5797" s="3" t="n">
        <v>13</v>
      </c>
      <c r="L5797" s="3" t="n">
        <v>0</v>
      </c>
      <c r="M5797" s="3" t="n">
        <v>0</v>
      </c>
      <c r="N5797" s="3" t="n">
        <v>-1</v>
      </c>
      <c r="O5797" s="3" t="n">
        <v>-1</v>
      </c>
      <c r="P5797" s="3" t="n">
        <v>4</v>
      </c>
      <c r="Q5797" s="3" t="n">
        <v>24.2</v>
      </c>
      <c r="R5797" s="3" t="s">
        <v>16911</v>
      </c>
      <c r="S5797" s="4" t="n">
        <v>45747.1642013889</v>
      </c>
      <c r="T5797" s="3" t="s">
        <v>65</v>
      </c>
      <c r="U5797" s="3" t="s">
        <v>65</v>
      </c>
      <c r="V5797" s="3" t="n">
        <v>0</v>
      </c>
      <c r="W5797" s="3" t="n">
        <v>0</v>
      </c>
      <c r="X5797" s="3" t="n">
        <v>0</v>
      </c>
      <c r="Y5797" s="3" t="s">
        <v>30</v>
      </c>
      <c r="Z5797" s="3" t="s">
        <v>30</v>
      </c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  <c r="AY5797" s="3"/>
      <c r="AZ5797" s="3"/>
      <c r="BA5797" s="3"/>
      <c r="BB5797" s="3"/>
      <c r="BC5797" s="3"/>
      <c r="BD5797" s="3"/>
      <c r="BE5797" s="3"/>
      <c r="BF5797" s="3"/>
      <c r="BG5797" s="3"/>
      <c r="BH5797" s="3"/>
      <c r="BI5797" s="3"/>
      <c r="BJ5797" s="3"/>
    </row>
    <row r="5798" customFormat="false" ht="15.75" hidden="false" customHeight="false" outlineLevel="0" collapsed="false">
      <c r="A5798" s="3" t="n">
        <v>5797</v>
      </c>
      <c r="B5798" s="3" t="s">
        <v>16912</v>
      </c>
      <c r="C5798" s="3" t="s">
        <v>16913</v>
      </c>
      <c r="D5798" s="3" t="n">
        <v>1</v>
      </c>
      <c r="E5798" s="3" t="n">
        <v>0.2861048</v>
      </c>
      <c r="F5798" s="3" t="n">
        <v>24</v>
      </c>
      <c r="G5798" s="3" t="n">
        <v>24</v>
      </c>
      <c r="H5798" s="3" t="n">
        <v>7</v>
      </c>
      <c r="I5798" s="3" t="n">
        <v>7</v>
      </c>
      <c r="J5798" s="3" t="n">
        <v>31</v>
      </c>
      <c r="K5798" s="3" t="n">
        <v>31</v>
      </c>
      <c r="L5798" s="3" t="n">
        <v>1</v>
      </c>
      <c r="M5798" s="3" t="n">
        <v>1</v>
      </c>
      <c r="N5798" s="3" t="n">
        <v>0</v>
      </c>
      <c r="O5798" s="3" t="n">
        <v>0</v>
      </c>
      <c r="P5798" s="3" t="n">
        <v>4</v>
      </c>
      <c r="Q5798" s="3" t="n">
        <v>24.2</v>
      </c>
      <c r="R5798" s="3" t="s">
        <v>16908</v>
      </c>
      <c r="S5798" s="4" t="n">
        <v>45747.1642824074</v>
      </c>
      <c r="T5798" s="3" t="s">
        <v>65</v>
      </c>
      <c r="U5798" s="3" t="s">
        <v>65</v>
      </c>
      <c r="V5798" s="3" t="n">
        <v>1</v>
      </c>
      <c r="W5798" s="3" t="n">
        <v>1</v>
      </c>
      <c r="X5798" s="3" t="n">
        <v>0</v>
      </c>
      <c r="Y5798" s="3" t="s">
        <v>81</v>
      </c>
      <c r="Z5798" s="3" t="s">
        <v>81</v>
      </c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  <c r="AZ5798" s="3"/>
      <c r="BA5798" s="3"/>
      <c r="BB5798" s="3"/>
      <c r="BC5798" s="3"/>
      <c r="BD5798" s="3"/>
      <c r="BE5798" s="3"/>
      <c r="BF5798" s="3"/>
      <c r="BG5798" s="3"/>
      <c r="BH5798" s="3"/>
      <c r="BI5798" s="3"/>
      <c r="BJ5798" s="3"/>
    </row>
    <row r="5799" customFormat="false" ht="15.75" hidden="false" customHeight="false" outlineLevel="0" collapsed="false">
      <c r="A5799" s="3" t="n">
        <v>5798</v>
      </c>
      <c r="B5799" s="3" t="s">
        <v>16914</v>
      </c>
      <c r="C5799" s="3" t="s">
        <v>16915</v>
      </c>
      <c r="D5799" s="3" t="n">
        <v>1</v>
      </c>
      <c r="E5799" s="3" t="n">
        <v>4.1968099</v>
      </c>
      <c r="F5799" s="3" t="n">
        <v>10</v>
      </c>
      <c r="G5799" s="3" t="n">
        <v>10</v>
      </c>
      <c r="H5799" s="3" t="n">
        <v>7</v>
      </c>
      <c r="I5799" s="3" t="n">
        <v>7</v>
      </c>
      <c r="J5799" s="3" t="n">
        <v>13</v>
      </c>
      <c r="K5799" s="3" t="n">
        <v>13</v>
      </c>
      <c r="L5799" s="3" t="n">
        <v>0</v>
      </c>
      <c r="M5799" s="3" t="n">
        <v>0</v>
      </c>
      <c r="N5799" s="3" t="n">
        <v>-1</v>
      </c>
      <c r="O5799" s="3" t="n">
        <v>-1</v>
      </c>
      <c r="P5799" s="3" t="n">
        <v>4</v>
      </c>
      <c r="Q5799" s="3" t="n">
        <v>24.2</v>
      </c>
      <c r="R5799" s="3" t="s">
        <v>16911</v>
      </c>
      <c r="S5799" s="4" t="n">
        <v>45747.1643981482</v>
      </c>
      <c r="T5799" s="3" t="s">
        <v>65</v>
      </c>
      <c r="U5799" s="3" t="s">
        <v>65</v>
      </c>
      <c r="V5799" s="3" t="n">
        <v>0</v>
      </c>
      <c r="W5799" s="3" t="n">
        <v>0</v>
      </c>
      <c r="X5799" s="3" t="n">
        <v>0</v>
      </c>
      <c r="Y5799" s="3" t="s">
        <v>30</v>
      </c>
      <c r="Z5799" s="3" t="s">
        <v>30</v>
      </c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  <c r="AY5799" s="3"/>
      <c r="AZ5799" s="3"/>
      <c r="BA5799" s="3"/>
      <c r="BB5799" s="3"/>
      <c r="BC5799" s="3"/>
      <c r="BD5799" s="3"/>
      <c r="BE5799" s="3"/>
      <c r="BF5799" s="3"/>
      <c r="BG5799" s="3"/>
      <c r="BH5799" s="3"/>
      <c r="BI5799" s="3"/>
      <c r="BJ5799" s="3"/>
    </row>
    <row r="5800" customFormat="false" ht="15.75" hidden="false" customHeight="false" outlineLevel="0" collapsed="false">
      <c r="A5800" s="3" t="n">
        <v>5799</v>
      </c>
      <c r="B5800" s="3" t="s">
        <v>16916</v>
      </c>
      <c r="C5800" s="3" t="s">
        <v>16917</v>
      </c>
      <c r="D5800" s="3" t="n">
        <v>1</v>
      </c>
      <c r="E5800" s="3" t="n">
        <v>4.2893894</v>
      </c>
      <c r="F5800" s="3" t="n">
        <v>8</v>
      </c>
      <c r="G5800" s="3" t="n">
        <v>8</v>
      </c>
      <c r="H5800" s="3" t="n">
        <v>5</v>
      </c>
      <c r="I5800" s="3" t="n">
        <v>5</v>
      </c>
      <c r="J5800" s="3" t="n">
        <v>9</v>
      </c>
      <c r="K5800" s="3" t="n">
        <v>9</v>
      </c>
      <c r="L5800" s="3" t="n">
        <v>1</v>
      </c>
      <c r="M5800" s="3" t="n">
        <v>1</v>
      </c>
      <c r="N5800" s="3" t="n">
        <v>-1</v>
      </c>
      <c r="O5800" s="3" t="n">
        <v>-1</v>
      </c>
      <c r="P5800" s="3" t="n">
        <v>4</v>
      </c>
      <c r="Q5800" s="3" t="n">
        <v>24.2</v>
      </c>
      <c r="R5800" s="3" t="s">
        <v>16918</v>
      </c>
      <c r="S5800" s="4" t="n">
        <v>45747.1645138889</v>
      </c>
      <c r="T5800" s="3" t="s">
        <v>65</v>
      </c>
      <c r="U5800" s="3" t="s">
        <v>65</v>
      </c>
      <c r="V5800" s="3" t="n">
        <v>0</v>
      </c>
      <c r="W5800" s="3" t="n">
        <v>0</v>
      </c>
      <c r="X5800" s="3" t="n">
        <v>0</v>
      </c>
      <c r="Y5800" s="3" t="s">
        <v>30</v>
      </c>
      <c r="Z5800" s="3" t="s">
        <v>30</v>
      </c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  <c r="AZ5800" s="3"/>
      <c r="BA5800" s="3"/>
      <c r="BB5800" s="3"/>
      <c r="BC5800" s="3"/>
      <c r="BD5800" s="3"/>
      <c r="BE5800" s="3"/>
      <c r="BF5800" s="3"/>
      <c r="BG5800" s="3"/>
      <c r="BH5800" s="3"/>
      <c r="BI5800" s="3"/>
      <c r="BJ5800" s="3"/>
    </row>
    <row r="5801" customFormat="false" ht="15.75" hidden="false" customHeight="false" outlineLevel="0" collapsed="false">
      <c r="A5801" s="3" t="n">
        <v>5800</v>
      </c>
      <c r="B5801" s="3" t="s">
        <v>16919</v>
      </c>
      <c r="C5801" s="3" t="s">
        <v>16920</v>
      </c>
      <c r="D5801" s="3" t="n">
        <v>1</v>
      </c>
      <c r="E5801" s="3" t="n">
        <v>1.8235296</v>
      </c>
      <c r="F5801" s="3" t="n">
        <v>8</v>
      </c>
      <c r="G5801" s="3" t="n">
        <v>8</v>
      </c>
      <c r="H5801" s="3" t="n">
        <v>5</v>
      </c>
      <c r="I5801" s="3" t="n">
        <v>5</v>
      </c>
      <c r="J5801" s="3" t="n">
        <v>9</v>
      </c>
      <c r="K5801" s="3" t="n">
        <v>9</v>
      </c>
      <c r="L5801" s="3" t="n">
        <v>1</v>
      </c>
      <c r="M5801" s="3" t="n">
        <v>1</v>
      </c>
      <c r="N5801" s="3" t="n">
        <v>-1</v>
      </c>
      <c r="O5801" s="3" t="n">
        <v>-1</v>
      </c>
      <c r="P5801" s="3" t="n">
        <v>4</v>
      </c>
      <c r="Q5801" s="3" t="n">
        <v>24.2</v>
      </c>
      <c r="R5801" s="3" t="s">
        <v>16918</v>
      </c>
      <c r="S5801" s="4" t="n">
        <v>45747.1645717593</v>
      </c>
      <c r="T5801" s="3" t="s">
        <v>65</v>
      </c>
      <c r="U5801" s="3" t="s">
        <v>65</v>
      </c>
      <c r="V5801" s="3" t="n">
        <v>0</v>
      </c>
      <c r="W5801" s="3" t="n">
        <v>0</v>
      </c>
      <c r="X5801" s="3" t="n">
        <v>0</v>
      </c>
      <c r="Y5801" s="3" t="s">
        <v>30</v>
      </c>
      <c r="Z5801" s="3" t="s">
        <v>30</v>
      </c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  <c r="AZ5801" s="3"/>
      <c r="BA5801" s="3"/>
      <c r="BB5801" s="3"/>
      <c r="BC5801" s="3"/>
      <c r="BD5801" s="3"/>
      <c r="BE5801" s="3"/>
      <c r="BF5801" s="3"/>
      <c r="BG5801" s="3"/>
      <c r="BH5801" s="3"/>
      <c r="BI5801" s="3"/>
      <c r="BJ5801" s="3"/>
    </row>
    <row r="5802" customFormat="false" ht="15.75" hidden="false" customHeight="false" outlineLevel="0" collapsed="false">
      <c r="A5802" s="3" t="n">
        <v>5801</v>
      </c>
      <c r="B5802" s="3" t="s">
        <v>16921</v>
      </c>
      <c r="C5802" s="3" t="s">
        <v>16922</v>
      </c>
      <c r="D5802" s="3" t="n">
        <v>1</v>
      </c>
      <c r="E5802" s="3" t="n">
        <v>9.4642794</v>
      </c>
      <c r="F5802" s="3" t="n">
        <v>168</v>
      </c>
      <c r="G5802" s="3" t="n">
        <v>168</v>
      </c>
      <c r="H5802" s="3" t="n">
        <v>13</v>
      </c>
      <c r="I5802" s="3" t="n">
        <v>13</v>
      </c>
      <c r="J5802" s="3" t="n">
        <v>214</v>
      </c>
      <c r="K5802" s="3" t="n">
        <v>214</v>
      </c>
      <c r="L5802" s="3" t="n">
        <v>14</v>
      </c>
      <c r="M5802" s="3" t="n">
        <v>14</v>
      </c>
      <c r="N5802" s="3" t="n">
        <v>-1</v>
      </c>
      <c r="O5802" s="3" t="n">
        <v>-1</v>
      </c>
      <c r="P5802" s="3" t="n">
        <v>7.4</v>
      </c>
      <c r="Q5802" s="3" t="n">
        <v>24.2</v>
      </c>
      <c r="R5802" s="3" t="s">
        <v>16923</v>
      </c>
      <c r="S5802" s="4" t="n">
        <v>45747.1647569445</v>
      </c>
      <c r="T5802" s="3" t="s">
        <v>65</v>
      </c>
      <c r="U5802" s="3" t="s">
        <v>65</v>
      </c>
      <c r="V5802" s="3" t="n">
        <v>0</v>
      </c>
      <c r="W5802" s="3" t="n">
        <v>0</v>
      </c>
      <c r="X5802" s="3" t="n">
        <v>0</v>
      </c>
      <c r="Y5802" s="3" t="s">
        <v>30</v>
      </c>
      <c r="Z5802" s="3" t="s">
        <v>30</v>
      </c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  <c r="AZ5802" s="3"/>
      <c r="BA5802" s="3"/>
      <c r="BB5802" s="3"/>
      <c r="BC5802" s="3"/>
      <c r="BD5802" s="3"/>
      <c r="BE5802" s="3"/>
      <c r="BF5802" s="3"/>
      <c r="BG5802" s="3"/>
      <c r="BH5802" s="3"/>
      <c r="BI5802" s="3"/>
      <c r="BJ5802" s="3"/>
    </row>
    <row r="5803" customFormat="false" ht="15.75" hidden="false" customHeight="false" outlineLevel="0" collapsed="false">
      <c r="A5803" s="3" t="n">
        <v>5802</v>
      </c>
      <c r="B5803" s="3" t="s">
        <v>16924</v>
      </c>
      <c r="C5803" s="3" t="s">
        <v>16925</v>
      </c>
      <c r="D5803" s="3" t="n">
        <v>1</v>
      </c>
      <c r="E5803" s="3" t="n">
        <v>5.5228853</v>
      </c>
      <c r="F5803" s="3" t="n">
        <v>16</v>
      </c>
      <c r="G5803" s="3" t="n">
        <v>16</v>
      </c>
      <c r="H5803" s="3" t="n">
        <v>8</v>
      </c>
      <c r="I5803" s="3" t="n">
        <v>8</v>
      </c>
      <c r="J5803" s="3" t="n">
        <v>32</v>
      </c>
      <c r="K5803" s="3" t="n">
        <v>32</v>
      </c>
      <c r="L5803" s="3" t="n">
        <v>0</v>
      </c>
      <c r="M5803" s="3" t="n">
        <v>0</v>
      </c>
      <c r="N5803" s="3" t="n">
        <v>-1</v>
      </c>
      <c r="O5803" s="3" t="n">
        <v>-1</v>
      </c>
      <c r="P5803" s="3" t="n">
        <v>4</v>
      </c>
      <c r="Q5803" s="3" t="n">
        <v>24.2</v>
      </c>
      <c r="R5803" s="3" t="s">
        <v>16926</v>
      </c>
      <c r="S5803" s="4" t="n">
        <v>45747.1649074074</v>
      </c>
      <c r="T5803" s="3" t="s">
        <v>65</v>
      </c>
      <c r="U5803" s="3" t="s">
        <v>65</v>
      </c>
      <c r="V5803" s="3" t="n">
        <v>0</v>
      </c>
      <c r="W5803" s="3" t="n">
        <v>0</v>
      </c>
      <c r="X5803" s="3" t="n">
        <v>0</v>
      </c>
      <c r="Y5803" s="3" t="s">
        <v>30</v>
      </c>
      <c r="Z5803" s="3" t="s">
        <v>30</v>
      </c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  <c r="AZ5803" s="3"/>
      <c r="BA5803" s="3"/>
      <c r="BB5803" s="3"/>
      <c r="BC5803" s="3"/>
      <c r="BD5803" s="3"/>
      <c r="BE5803" s="3"/>
      <c r="BF5803" s="3"/>
      <c r="BG5803" s="3"/>
      <c r="BH5803" s="3"/>
      <c r="BI5803" s="3"/>
      <c r="BJ5803" s="3"/>
    </row>
    <row r="5804" customFormat="false" ht="15.75" hidden="false" customHeight="false" outlineLevel="0" collapsed="false">
      <c r="A5804" s="3" t="n">
        <v>5803</v>
      </c>
      <c r="B5804" s="3" t="s">
        <v>16927</v>
      </c>
      <c r="C5804" s="3" t="s">
        <v>16928</v>
      </c>
      <c r="D5804" s="3" t="n">
        <v>1</v>
      </c>
      <c r="E5804" s="3" t="n">
        <v>5.0404346</v>
      </c>
      <c r="F5804" s="3" t="n">
        <v>16</v>
      </c>
      <c r="G5804" s="3" t="n">
        <v>16</v>
      </c>
      <c r="H5804" s="3" t="n">
        <v>8</v>
      </c>
      <c r="I5804" s="3" t="n">
        <v>8</v>
      </c>
      <c r="J5804" s="3" t="n">
        <v>32</v>
      </c>
      <c r="K5804" s="3" t="n">
        <v>32</v>
      </c>
      <c r="L5804" s="3" t="n">
        <v>0</v>
      </c>
      <c r="M5804" s="3" t="n">
        <v>0</v>
      </c>
      <c r="N5804" s="3" t="n">
        <v>-1</v>
      </c>
      <c r="O5804" s="3" t="n">
        <v>-1</v>
      </c>
      <c r="P5804" s="3" t="n">
        <v>7.4</v>
      </c>
      <c r="Q5804" s="3" t="n">
        <v>24.2</v>
      </c>
      <c r="R5804" s="3" t="s">
        <v>16929</v>
      </c>
      <c r="S5804" s="4" t="n">
        <v>45747.1650347222</v>
      </c>
      <c r="T5804" s="3" t="s">
        <v>65</v>
      </c>
      <c r="U5804" s="3" t="s">
        <v>65</v>
      </c>
      <c r="V5804" s="3" t="n">
        <v>0</v>
      </c>
      <c r="W5804" s="3" t="n">
        <v>0</v>
      </c>
      <c r="X5804" s="3" t="n">
        <v>0</v>
      </c>
      <c r="Y5804" s="3" t="s">
        <v>30</v>
      </c>
      <c r="Z5804" s="3" t="s">
        <v>30</v>
      </c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  <c r="AZ5804" s="3"/>
      <c r="BA5804" s="3"/>
      <c r="BB5804" s="3"/>
      <c r="BC5804" s="3"/>
      <c r="BD5804" s="3"/>
      <c r="BE5804" s="3"/>
      <c r="BF5804" s="3"/>
      <c r="BG5804" s="3"/>
      <c r="BH5804" s="3"/>
      <c r="BI5804" s="3"/>
      <c r="BJ5804" s="3"/>
    </row>
    <row r="5805" customFormat="false" ht="15.75" hidden="false" customHeight="false" outlineLevel="0" collapsed="false">
      <c r="A5805" s="3" t="n">
        <v>5804</v>
      </c>
      <c r="B5805" s="3" t="s">
        <v>16930</v>
      </c>
      <c r="C5805" s="3" t="s">
        <v>16931</v>
      </c>
      <c r="D5805" s="3" t="n">
        <v>1</v>
      </c>
      <c r="E5805" s="3" t="n">
        <v>7.0847453</v>
      </c>
      <c r="F5805" s="3" t="n">
        <v>29</v>
      </c>
      <c r="G5805" s="3" t="n">
        <v>29</v>
      </c>
      <c r="H5805" s="3" t="n">
        <v>11</v>
      </c>
      <c r="I5805" s="3" t="n">
        <v>11</v>
      </c>
      <c r="J5805" s="3" t="n">
        <v>39</v>
      </c>
      <c r="K5805" s="3" t="n">
        <v>39</v>
      </c>
      <c r="L5805" s="3" t="n">
        <v>0</v>
      </c>
      <c r="M5805" s="3" t="n">
        <v>0</v>
      </c>
      <c r="N5805" s="3" t="n">
        <v>-1</v>
      </c>
      <c r="O5805" s="3" t="n">
        <v>-1</v>
      </c>
      <c r="P5805" s="3" t="n">
        <v>7.4</v>
      </c>
      <c r="Q5805" s="3" t="n">
        <v>24.2</v>
      </c>
      <c r="R5805" s="3" t="s">
        <v>16932</v>
      </c>
      <c r="S5805" s="4" t="n">
        <v>45747.1651967593</v>
      </c>
      <c r="T5805" s="3" t="s">
        <v>65</v>
      </c>
      <c r="U5805" s="3" t="s">
        <v>65</v>
      </c>
      <c r="V5805" s="3" t="n">
        <v>0</v>
      </c>
      <c r="W5805" s="3" t="n">
        <v>0</v>
      </c>
      <c r="X5805" s="3" t="n">
        <v>0</v>
      </c>
      <c r="Y5805" s="3" t="s">
        <v>30</v>
      </c>
      <c r="Z5805" s="3" t="s">
        <v>30</v>
      </c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  <c r="AY5805" s="3"/>
      <c r="AZ5805" s="3"/>
      <c r="BA5805" s="3"/>
      <c r="BB5805" s="3"/>
      <c r="BC5805" s="3"/>
      <c r="BD5805" s="3"/>
      <c r="BE5805" s="3"/>
      <c r="BF5805" s="3"/>
      <c r="BG5805" s="3"/>
      <c r="BH5805" s="3"/>
      <c r="BI5805" s="3"/>
      <c r="BJ5805" s="3"/>
    </row>
    <row r="5806" customFormat="false" ht="15.75" hidden="false" customHeight="false" outlineLevel="0" collapsed="false">
      <c r="A5806" s="3" t="n">
        <v>5805</v>
      </c>
      <c r="B5806" s="3" t="s">
        <v>16933</v>
      </c>
      <c r="C5806" s="3" t="s">
        <v>16934</v>
      </c>
      <c r="D5806" s="3" t="n">
        <v>1</v>
      </c>
      <c r="E5806" s="3" t="n">
        <v>0.3886445</v>
      </c>
      <c r="F5806" s="3" t="n">
        <v>5</v>
      </c>
      <c r="G5806" s="3" t="n">
        <v>5</v>
      </c>
      <c r="H5806" s="3" t="n">
        <v>4</v>
      </c>
      <c r="I5806" s="3" t="n">
        <v>4</v>
      </c>
      <c r="J5806" s="3" t="n">
        <v>1</v>
      </c>
      <c r="K5806" s="3" t="n">
        <v>1</v>
      </c>
      <c r="L5806" s="3" t="n">
        <v>1</v>
      </c>
      <c r="M5806" s="3" t="n">
        <v>1</v>
      </c>
      <c r="N5806" s="3" t="n">
        <v>-1</v>
      </c>
      <c r="O5806" s="3" t="n">
        <v>-1</v>
      </c>
      <c r="P5806" s="3" t="n">
        <v>6</v>
      </c>
      <c r="Q5806" s="3" t="n">
        <v>24.2</v>
      </c>
      <c r="R5806" s="3" t="s">
        <v>16935</v>
      </c>
      <c r="S5806" s="4" t="n">
        <v>45747.1652546296</v>
      </c>
      <c r="T5806" s="3" t="s">
        <v>256</v>
      </c>
      <c r="U5806" s="3" t="s">
        <v>256</v>
      </c>
      <c r="V5806" s="3" t="n">
        <v>0</v>
      </c>
      <c r="W5806" s="3" t="n">
        <v>0</v>
      </c>
      <c r="X5806" s="3" t="n">
        <v>0</v>
      </c>
      <c r="Y5806" s="3" t="s">
        <v>30</v>
      </c>
      <c r="Z5806" s="3" t="s">
        <v>30</v>
      </c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  <c r="AY5806" s="3"/>
      <c r="AZ5806" s="3"/>
      <c r="BA5806" s="3"/>
      <c r="BB5806" s="3"/>
      <c r="BC5806" s="3"/>
      <c r="BD5806" s="3"/>
      <c r="BE5806" s="3"/>
      <c r="BF5806" s="3"/>
      <c r="BG5806" s="3"/>
      <c r="BH5806" s="3"/>
      <c r="BI5806" s="3"/>
      <c r="BJ5806" s="3"/>
    </row>
    <row r="5807" customFormat="false" ht="15.75" hidden="false" customHeight="false" outlineLevel="0" collapsed="false">
      <c r="A5807" s="3" t="n">
        <v>5806</v>
      </c>
      <c r="B5807" s="3" t="s">
        <v>16936</v>
      </c>
      <c r="C5807" s="3" t="s">
        <v>16937</v>
      </c>
      <c r="D5807" s="3" t="n">
        <v>1</v>
      </c>
      <c r="E5807" s="3" t="n">
        <v>1.054546</v>
      </c>
      <c r="F5807" s="3" t="n">
        <v>93</v>
      </c>
      <c r="G5807" s="3" t="n">
        <v>93</v>
      </c>
      <c r="H5807" s="3" t="n">
        <v>16</v>
      </c>
      <c r="I5807" s="3" t="n">
        <v>16</v>
      </c>
      <c r="J5807" s="3" t="n">
        <v>70</v>
      </c>
      <c r="K5807" s="3" t="n">
        <v>70</v>
      </c>
      <c r="L5807" s="3" t="n">
        <v>9</v>
      </c>
      <c r="M5807" s="3" t="n">
        <v>9</v>
      </c>
      <c r="N5807" s="3" t="n">
        <v>-1</v>
      </c>
      <c r="O5807" s="3" t="n">
        <v>-1</v>
      </c>
      <c r="P5807" s="3" t="n">
        <v>6</v>
      </c>
      <c r="Q5807" s="3" t="n">
        <v>24.2</v>
      </c>
      <c r="R5807" s="3" t="s">
        <v>16938</v>
      </c>
      <c r="S5807" s="4" t="n">
        <v>45747.1653009259</v>
      </c>
      <c r="T5807" s="3" t="s">
        <v>256</v>
      </c>
      <c r="U5807" s="3" t="s">
        <v>256</v>
      </c>
      <c r="V5807" s="3" t="n">
        <v>0</v>
      </c>
      <c r="W5807" s="3" t="n">
        <v>0</v>
      </c>
      <c r="X5807" s="3" t="n">
        <v>0</v>
      </c>
      <c r="Y5807" s="3" t="s">
        <v>30</v>
      </c>
      <c r="Z5807" s="3" t="s">
        <v>30</v>
      </c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  <c r="AZ5807" s="3"/>
      <c r="BA5807" s="3"/>
      <c r="BB5807" s="3"/>
      <c r="BC5807" s="3"/>
      <c r="BD5807" s="3"/>
      <c r="BE5807" s="3"/>
      <c r="BF5807" s="3"/>
      <c r="BG5807" s="3"/>
      <c r="BH5807" s="3"/>
      <c r="BI5807" s="3"/>
      <c r="BJ5807" s="3"/>
    </row>
    <row r="5808" customFormat="false" ht="15.75" hidden="false" customHeight="false" outlineLevel="0" collapsed="false">
      <c r="A5808" s="3" t="n">
        <v>5807</v>
      </c>
      <c r="B5808" s="3" t="s">
        <v>16939</v>
      </c>
      <c r="C5808" s="3" t="s">
        <v>16940</v>
      </c>
      <c r="D5808" s="3" t="n">
        <v>1</v>
      </c>
      <c r="E5808" s="3" t="n">
        <v>0.1332763</v>
      </c>
      <c r="F5808" s="3" t="n">
        <v>9</v>
      </c>
      <c r="G5808" s="3" t="n">
        <v>9</v>
      </c>
      <c r="H5808" s="3" t="n">
        <v>6</v>
      </c>
      <c r="I5808" s="3" t="n">
        <v>6</v>
      </c>
      <c r="J5808" s="3" t="n">
        <v>4</v>
      </c>
      <c r="K5808" s="3" t="n">
        <v>4</v>
      </c>
      <c r="L5808" s="3" t="n">
        <v>2</v>
      </c>
      <c r="M5808" s="3" t="n">
        <v>2</v>
      </c>
      <c r="N5808" s="3" t="n">
        <v>4</v>
      </c>
      <c r="O5808" s="3" t="n">
        <v>3</v>
      </c>
      <c r="P5808" s="3" t="n">
        <v>7.3</v>
      </c>
      <c r="Q5808" s="3" t="n">
        <v>24.2</v>
      </c>
      <c r="R5808" s="3" t="s">
        <v>16941</v>
      </c>
      <c r="S5808" s="4" t="n">
        <v>45747.1653587963</v>
      </c>
      <c r="T5808" s="3" t="s">
        <v>65</v>
      </c>
      <c r="U5808" s="3" t="s">
        <v>65</v>
      </c>
      <c r="V5808" s="3" t="n">
        <v>1</v>
      </c>
      <c r="W5808" s="3" t="n">
        <v>1</v>
      </c>
      <c r="X5808" s="3" t="n">
        <v>0</v>
      </c>
      <c r="Y5808" s="3" t="s">
        <v>30</v>
      </c>
      <c r="Z5808" s="3" t="s">
        <v>30</v>
      </c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  <c r="AZ5808" s="3"/>
      <c r="BA5808" s="3"/>
      <c r="BB5808" s="3"/>
      <c r="BC5808" s="3"/>
      <c r="BD5808" s="3"/>
      <c r="BE5808" s="3"/>
      <c r="BF5808" s="3"/>
      <c r="BG5808" s="3"/>
      <c r="BH5808" s="3"/>
      <c r="BI5808" s="3"/>
      <c r="BJ5808" s="3"/>
    </row>
    <row r="5809" customFormat="false" ht="15.75" hidden="false" customHeight="false" outlineLevel="0" collapsed="false">
      <c r="A5809" s="3" t="n">
        <v>5808</v>
      </c>
      <c r="B5809" s="3" t="s">
        <v>16942</v>
      </c>
      <c r="C5809" s="3" t="s">
        <v>16943</v>
      </c>
      <c r="D5809" s="3" t="n">
        <v>1</v>
      </c>
      <c r="E5809" s="3" t="n">
        <v>0.1053001</v>
      </c>
      <c r="F5809" s="3" t="n">
        <v>11</v>
      </c>
      <c r="G5809" s="3" t="n">
        <v>11</v>
      </c>
      <c r="H5809" s="3" t="n">
        <v>2</v>
      </c>
      <c r="I5809" s="3" t="n">
        <v>2</v>
      </c>
      <c r="J5809" s="3" t="n">
        <v>0</v>
      </c>
      <c r="K5809" s="3" t="n">
        <v>0</v>
      </c>
      <c r="L5809" s="3" t="n">
        <v>5</v>
      </c>
      <c r="M5809" s="3" t="n">
        <v>5</v>
      </c>
      <c r="N5809" s="3" t="n">
        <v>0</v>
      </c>
      <c r="O5809" s="3" t="n">
        <v>0</v>
      </c>
      <c r="P5809" s="3" t="n">
        <v>7.5</v>
      </c>
      <c r="Q5809" s="3" t="n">
        <v>24.2</v>
      </c>
      <c r="R5809" s="3" t="s">
        <v>16944</v>
      </c>
      <c r="S5809" s="4" t="n">
        <v>45747.1654166667</v>
      </c>
      <c r="T5809" s="3" t="s">
        <v>65</v>
      </c>
      <c r="U5809" s="3" t="s">
        <v>65</v>
      </c>
      <c r="V5809" s="3" t="n">
        <v>1</v>
      </c>
      <c r="W5809" s="3" t="n">
        <v>1</v>
      </c>
      <c r="X5809" s="3" t="n">
        <v>0</v>
      </c>
      <c r="Y5809" s="3" t="s">
        <v>30</v>
      </c>
      <c r="Z5809" s="3" t="s">
        <v>30</v>
      </c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  <c r="AZ5809" s="3"/>
      <c r="BA5809" s="3"/>
      <c r="BB5809" s="3"/>
      <c r="BC5809" s="3"/>
      <c r="BD5809" s="3"/>
      <c r="BE5809" s="3"/>
      <c r="BF5809" s="3"/>
      <c r="BG5809" s="3"/>
      <c r="BH5809" s="3"/>
      <c r="BI5809" s="3"/>
      <c r="BJ5809" s="3"/>
    </row>
    <row r="5810" customFormat="false" ht="15.75" hidden="false" customHeight="false" outlineLevel="0" collapsed="false">
      <c r="A5810" s="3" t="n">
        <v>5809</v>
      </c>
      <c r="B5810" s="3" t="s">
        <v>16945</v>
      </c>
      <c r="C5810" s="3" t="s">
        <v>16946</v>
      </c>
      <c r="D5810" s="3" t="n">
        <v>1</v>
      </c>
      <c r="E5810" s="3" t="n">
        <v>6.6298505</v>
      </c>
      <c r="F5810" s="3" t="n">
        <v>716</v>
      </c>
      <c r="G5810" s="3" t="n">
        <v>716</v>
      </c>
      <c r="H5810" s="3" t="n">
        <v>17</v>
      </c>
      <c r="I5810" s="3" t="n">
        <v>17</v>
      </c>
      <c r="J5810" s="3" t="n">
        <v>806</v>
      </c>
      <c r="K5810" s="3" t="n">
        <v>806</v>
      </c>
      <c r="L5810" s="3" t="n">
        <v>140</v>
      </c>
      <c r="M5810" s="3" t="n">
        <v>140</v>
      </c>
      <c r="N5810" s="3" t="n">
        <v>-1</v>
      </c>
      <c r="O5810" s="3" t="n">
        <v>-1</v>
      </c>
      <c r="P5810" s="3" t="n">
        <v>7.7</v>
      </c>
      <c r="Q5810" s="3" t="n">
        <v>24.2</v>
      </c>
      <c r="R5810" s="3" t="s">
        <v>16947</v>
      </c>
      <c r="S5810" s="4" t="n">
        <v>45747.1657523148</v>
      </c>
      <c r="T5810" s="3" t="s">
        <v>65</v>
      </c>
      <c r="U5810" s="3" t="s">
        <v>65</v>
      </c>
      <c r="V5810" s="3" t="n">
        <v>0</v>
      </c>
      <c r="W5810" s="3" t="n">
        <v>0</v>
      </c>
      <c r="X5810" s="3" t="n">
        <v>0</v>
      </c>
      <c r="Y5810" s="3" t="s">
        <v>30</v>
      </c>
      <c r="Z5810" s="3" t="s">
        <v>30</v>
      </c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  <c r="AZ5810" s="3"/>
      <c r="BA5810" s="3"/>
      <c r="BB5810" s="3"/>
      <c r="BC5810" s="3"/>
      <c r="BD5810" s="3"/>
      <c r="BE5810" s="3"/>
      <c r="BF5810" s="3"/>
      <c r="BG5810" s="3"/>
      <c r="BH5810" s="3"/>
      <c r="BI5810" s="3"/>
      <c r="BJ5810" s="3"/>
    </row>
    <row r="5811" customFormat="false" ht="15.75" hidden="false" customHeight="false" outlineLevel="0" collapsed="false">
      <c r="A5811" s="3" t="n">
        <v>5810</v>
      </c>
      <c r="B5811" s="3" t="s">
        <v>16948</v>
      </c>
      <c r="C5811" s="3" t="s">
        <v>16949</v>
      </c>
      <c r="D5811" s="3" t="n">
        <v>1</v>
      </c>
      <c r="E5811" s="3" t="n">
        <v>0.653111</v>
      </c>
      <c r="F5811" s="3" t="n">
        <v>67</v>
      </c>
      <c r="G5811" s="3" t="n">
        <v>67</v>
      </c>
      <c r="H5811" s="3" t="n">
        <v>14</v>
      </c>
      <c r="I5811" s="3" t="n">
        <v>14</v>
      </c>
      <c r="J5811" s="3" t="n">
        <v>78</v>
      </c>
      <c r="K5811" s="3" t="n">
        <v>78</v>
      </c>
      <c r="L5811" s="3" t="n">
        <v>14</v>
      </c>
      <c r="M5811" s="3" t="n">
        <v>14</v>
      </c>
      <c r="N5811" s="3" t="n">
        <v>-1</v>
      </c>
      <c r="O5811" s="3" t="n">
        <v>-1</v>
      </c>
      <c r="P5811" s="3" t="n">
        <v>7.7</v>
      </c>
      <c r="Q5811" s="3" t="n">
        <v>24.2</v>
      </c>
      <c r="R5811" s="3" t="s">
        <v>16950</v>
      </c>
      <c r="S5811" s="4" t="n">
        <v>45747.1657986111</v>
      </c>
      <c r="T5811" s="3" t="s">
        <v>65</v>
      </c>
      <c r="U5811" s="3" t="s">
        <v>65</v>
      </c>
      <c r="V5811" s="3" t="n">
        <v>0</v>
      </c>
      <c r="W5811" s="3" t="n">
        <v>0</v>
      </c>
      <c r="X5811" s="3" t="n">
        <v>0</v>
      </c>
      <c r="Y5811" s="3" t="s">
        <v>30</v>
      </c>
      <c r="Z5811" s="3" t="s">
        <v>30</v>
      </c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  <c r="AZ5811" s="3"/>
      <c r="BA5811" s="3"/>
      <c r="BB5811" s="3"/>
      <c r="BC5811" s="3"/>
      <c r="BD5811" s="3"/>
      <c r="BE5811" s="3"/>
      <c r="BF5811" s="3"/>
      <c r="BG5811" s="3"/>
      <c r="BH5811" s="3"/>
      <c r="BI5811" s="3"/>
      <c r="BJ5811" s="3"/>
    </row>
    <row r="5812" customFormat="false" ht="15.75" hidden="false" customHeight="false" outlineLevel="0" collapsed="false">
      <c r="A5812" s="3" t="n">
        <v>5811</v>
      </c>
      <c r="B5812" s="3" t="s">
        <v>16951</v>
      </c>
      <c r="C5812" s="3" t="s">
        <v>16952</v>
      </c>
      <c r="D5812" s="3" t="n">
        <v>1</v>
      </c>
      <c r="E5812" s="3" t="n">
        <v>1.5641175</v>
      </c>
      <c r="F5812" s="3" t="n">
        <v>174</v>
      </c>
      <c r="G5812" s="3" t="n">
        <v>174</v>
      </c>
      <c r="H5812" s="3" t="n">
        <v>15</v>
      </c>
      <c r="I5812" s="3" t="n">
        <v>15</v>
      </c>
      <c r="J5812" s="3" t="n">
        <v>199</v>
      </c>
      <c r="K5812" s="3" t="n">
        <v>199</v>
      </c>
      <c r="L5812" s="3" t="n">
        <v>33</v>
      </c>
      <c r="M5812" s="3" t="n">
        <v>33</v>
      </c>
      <c r="N5812" s="3" t="n">
        <v>-1</v>
      </c>
      <c r="O5812" s="3" t="n">
        <v>-1</v>
      </c>
      <c r="P5812" s="3" t="n">
        <v>7.7</v>
      </c>
      <c r="Q5812" s="3" t="n">
        <v>24.2</v>
      </c>
      <c r="R5812" s="3" t="s">
        <v>16953</v>
      </c>
      <c r="S5812" s="4" t="n">
        <v>45747.1658680556</v>
      </c>
      <c r="T5812" s="3" t="s">
        <v>65</v>
      </c>
      <c r="U5812" s="3" t="s">
        <v>65</v>
      </c>
      <c r="V5812" s="3" t="n">
        <v>0</v>
      </c>
      <c r="W5812" s="3" t="n">
        <v>0</v>
      </c>
      <c r="X5812" s="3" t="n">
        <v>0</v>
      </c>
      <c r="Y5812" s="3" t="s">
        <v>30</v>
      </c>
      <c r="Z5812" s="3" t="s">
        <v>30</v>
      </c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  <c r="AY5812" s="3"/>
      <c r="AZ5812" s="3"/>
      <c r="BA5812" s="3"/>
      <c r="BB5812" s="3"/>
      <c r="BC5812" s="3"/>
      <c r="BD5812" s="3"/>
      <c r="BE5812" s="3"/>
      <c r="BF5812" s="3"/>
      <c r="BG5812" s="3"/>
      <c r="BH5812" s="3"/>
      <c r="BI5812" s="3"/>
      <c r="BJ5812" s="3"/>
    </row>
    <row r="5813" customFormat="false" ht="15.75" hidden="false" customHeight="false" outlineLevel="0" collapsed="false">
      <c r="A5813" s="3" t="n">
        <v>5812</v>
      </c>
      <c r="B5813" s="3" t="s">
        <v>16954</v>
      </c>
      <c r="C5813" s="3" t="s">
        <v>16955</v>
      </c>
      <c r="D5813" s="3" t="n">
        <v>1</v>
      </c>
      <c r="E5813" s="3" t="n">
        <v>1.7659811</v>
      </c>
      <c r="F5813" s="3" t="n">
        <v>184</v>
      </c>
      <c r="G5813" s="3" t="n">
        <v>184</v>
      </c>
      <c r="H5813" s="3" t="n">
        <v>17</v>
      </c>
      <c r="I5813" s="3" t="n">
        <v>17</v>
      </c>
      <c r="J5813" s="3" t="n">
        <v>224</v>
      </c>
      <c r="K5813" s="3" t="n">
        <v>224</v>
      </c>
      <c r="L5813" s="3" t="n">
        <v>29</v>
      </c>
      <c r="M5813" s="3" t="n">
        <v>29</v>
      </c>
      <c r="N5813" s="3" t="n">
        <v>-1</v>
      </c>
      <c r="O5813" s="3" t="n">
        <v>-1</v>
      </c>
      <c r="P5813" s="3" t="n">
        <v>7.7</v>
      </c>
      <c r="Q5813" s="3" t="n">
        <v>24.2</v>
      </c>
      <c r="R5813" s="3" t="s">
        <v>16956</v>
      </c>
      <c r="S5813" s="4" t="n">
        <v>45747.1659375</v>
      </c>
      <c r="T5813" s="3" t="s">
        <v>65</v>
      </c>
      <c r="U5813" s="3" t="s">
        <v>65</v>
      </c>
      <c r="V5813" s="3" t="n">
        <v>0</v>
      </c>
      <c r="W5813" s="3" t="n">
        <v>0</v>
      </c>
      <c r="X5813" s="3" t="n">
        <v>0</v>
      </c>
      <c r="Y5813" s="3" t="s">
        <v>30</v>
      </c>
      <c r="Z5813" s="3" t="s">
        <v>30</v>
      </c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  <c r="AY5813" s="3"/>
      <c r="AZ5813" s="3"/>
      <c r="BA5813" s="3"/>
      <c r="BB5813" s="3"/>
      <c r="BC5813" s="3"/>
      <c r="BD5813" s="3"/>
      <c r="BE5813" s="3"/>
      <c r="BF5813" s="3"/>
      <c r="BG5813" s="3"/>
      <c r="BH5813" s="3"/>
      <c r="BI5813" s="3"/>
      <c r="BJ5813" s="3"/>
    </row>
    <row r="5814" customFormat="false" ht="15.75" hidden="false" customHeight="false" outlineLevel="0" collapsed="false">
      <c r="A5814" s="3" t="n">
        <v>5813</v>
      </c>
      <c r="B5814" s="3" t="s">
        <v>16957</v>
      </c>
      <c r="C5814" s="3" t="s">
        <v>16958</v>
      </c>
      <c r="D5814" s="3" t="n">
        <v>1</v>
      </c>
      <c r="E5814" s="3" t="n">
        <v>0.5956967</v>
      </c>
      <c r="F5814" s="3" t="n">
        <v>20</v>
      </c>
      <c r="G5814" s="3" t="n">
        <v>20</v>
      </c>
      <c r="H5814" s="3" t="n">
        <v>6</v>
      </c>
      <c r="I5814" s="3" t="n">
        <v>6</v>
      </c>
      <c r="J5814" s="3" t="n">
        <v>19</v>
      </c>
      <c r="K5814" s="3" t="n">
        <v>19</v>
      </c>
      <c r="L5814" s="3" t="n">
        <v>0</v>
      </c>
      <c r="M5814" s="3" t="n">
        <v>0</v>
      </c>
      <c r="N5814" s="3" t="n">
        <v>-1</v>
      </c>
      <c r="O5814" s="3" t="n">
        <v>-1</v>
      </c>
      <c r="P5814" s="3" t="n">
        <v>7.5</v>
      </c>
      <c r="Q5814" s="3" t="n">
        <v>24.2</v>
      </c>
      <c r="R5814" s="3" t="s">
        <v>16959</v>
      </c>
      <c r="S5814" s="4" t="n">
        <v>45747.1659722222</v>
      </c>
      <c r="T5814" s="3" t="s">
        <v>29</v>
      </c>
      <c r="U5814" s="3" t="s">
        <v>29</v>
      </c>
      <c r="V5814" s="3" t="n">
        <v>0</v>
      </c>
      <c r="W5814" s="3" t="n">
        <v>0</v>
      </c>
      <c r="X5814" s="3" t="n">
        <v>0</v>
      </c>
      <c r="Y5814" s="3" t="s">
        <v>30</v>
      </c>
      <c r="Z5814" s="3" t="s">
        <v>30</v>
      </c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  <c r="AZ5814" s="3"/>
      <c r="BA5814" s="3"/>
      <c r="BB5814" s="3"/>
      <c r="BC5814" s="3"/>
      <c r="BD5814" s="3"/>
      <c r="BE5814" s="3"/>
      <c r="BF5814" s="3"/>
      <c r="BG5814" s="3"/>
      <c r="BH5814" s="3"/>
      <c r="BI5814" s="3"/>
      <c r="BJ5814" s="3"/>
    </row>
    <row r="5815" customFormat="false" ht="15.75" hidden="false" customHeight="false" outlineLevel="0" collapsed="false">
      <c r="A5815" s="3" t="n">
        <v>5814</v>
      </c>
      <c r="B5815" s="3" t="s">
        <v>16960</v>
      </c>
      <c r="C5815" s="3" t="s">
        <v>16961</v>
      </c>
      <c r="D5815" s="3" t="n">
        <v>1</v>
      </c>
      <c r="E5815" s="3" t="n">
        <v>0.1885716</v>
      </c>
      <c r="F5815" s="3" t="n">
        <v>22</v>
      </c>
      <c r="G5815" s="3" t="n">
        <v>22</v>
      </c>
      <c r="H5815" s="3" t="n">
        <v>4</v>
      </c>
      <c r="I5815" s="3" t="n">
        <v>4</v>
      </c>
      <c r="J5815" s="3" t="n">
        <v>15</v>
      </c>
      <c r="K5815" s="3" t="n">
        <v>15</v>
      </c>
      <c r="L5815" s="3" t="n">
        <v>3</v>
      </c>
      <c r="M5815" s="3" t="n">
        <v>3</v>
      </c>
      <c r="N5815" s="3" t="n">
        <v>-1</v>
      </c>
      <c r="O5815" s="3" t="n">
        <v>-1</v>
      </c>
      <c r="P5815" s="3" t="n">
        <v>7.5</v>
      </c>
      <c r="Q5815" s="3" t="n">
        <v>24.2</v>
      </c>
      <c r="R5815" s="3" t="s">
        <v>16962</v>
      </c>
      <c r="S5815" s="4" t="n">
        <v>45747.1659953704</v>
      </c>
      <c r="T5815" s="3" t="s">
        <v>65</v>
      </c>
      <c r="U5815" s="3" t="s">
        <v>65</v>
      </c>
      <c r="V5815" s="3" t="n">
        <v>0</v>
      </c>
      <c r="W5815" s="3" t="n">
        <v>0</v>
      </c>
      <c r="X5815" s="3" t="n">
        <v>0</v>
      </c>
      <c r="Y5815" s="3" t="s">
        <v>30</v>
      </c>
      <c r="Z5815" s="3" t="s">
        <v>30</v>
      </c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  <c r="AY5815" s="3"/>
      <c r="AZ5815" s="3"/>
      <c r="BA5815" s="3"/>
      <c r="BB5815" s="3"/>
      <c r="BC5815" s="3"/>
      <c r="BD5815" s="3"/>
      <c r="BE5815" s="3"/>
      <c r="BF5815" s="3"/>
      <c r="BG5815" s="3"/>
      <c r="BH5815" s="3"/>
      <c r="BI5815" s="3"/>
      <c r="BJ5815" s="3"/>
    </row>
    <row r="5816" customFormat="false" ht="15.75" hidden="false" customHeight="false" outlineLevel="0" collapsed="false">
      <c r="A5816" s="3" t="n">
        <v>5815</v>
      </c>
      <c r="B5816" s="3" t="s">
        <v>16963</v>
      </c>
      <c r="C5816" s="3" t="s">
        <v>16964</v>
      </c>
      <c r="D5816" s="3" t="n">
        <v>1</v>
      </c>
      <c r="E5816" s="3" t="n">
        <v>4.0662949</v>
      </c>
      <c r="F5816" s="3" t="n">
        <v>58</v>
      </c>
      <c r="G5816" s="3" t="n">
        <v>58</v>
      </c>
      <c r="H5816" s="3" t="n">
        <v>17</v>
      </c>
      <c r="I5816" s="3" t="n">
        <v>17</v>
      </c>
      <c r="J5816" s="3" t="n">
        <v>81</v>
      </c>
      <c r="K5816" s="3" t="n">
        <v>81</v>
      </c>
      <c r="L5816" s="3" t="n">
        <v>4</v>
      </c>
      <c r="M5816" s="3" t="n">
        <v>4</v>
      </c>
      <c r="N5816" s="3" t="n">
        <v>-1</v>
      </c>
      <c r="O5816" s="3" t="n">
        <v>-1</v>
      </c>
      <c r="P5816" s="3" t="n">
        <v>7.8</v>
      </c>
      <c r="Q5816" s="3" t="n">
        <v>24.2</v>
      </c>
      <c r="R5816" s="3" t="s">
        <v>16965</v>
      </c>
      <c r="S5816" s="4" t="n">
        <v>45747.1660763889</v>
      </c>
      <c r="T5816" s="3" t="s">
        <v>744</v>
      </c>
      <c r="U5816" s="3" t="s">
        <v>744</v>
      </c>
      <c r="V5816" s="3" t="n">
        <v>0</v>
      </c>
      <c r="W5816" s="3" t="n">
        <v>0</v>
      </c>
      <c r="X5816" s="3" t="n">
        <v>0</v>
      </c>
      <c r="Y5816" s="3" t="s">
        <v>30</v>
      </c>
      <c r="Z5816" s="3" t="s">
        <v>30</v>
      </c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  <c r="AY5816" s="3"/>
      <c r="AZ5816" s="3"/>
      <c r="BA5816" s="3"/>
      <c r="BB5816" s="3"/>
      <c r="BC5816" s="3"/>
      <c r="BD5816" s="3"/>
      <c r="BE5816" s="3"/>
      <c r="BF5816" s="3"/>
      <c r="BG5816" s="3"/>
      <c r="BH5816" s="3"/>
      <c r="BI5816" s="3"/>
      <c r="BJ5816" s="3"/>
    </row>
    <row r="5817" customFormat="false" ht="15.75" hidden="false" customHeight="false" outlineLevel="0" collapsed="false">
      <c r="A5817" s="3" t="n">
        <v>5816</v>
      </c>
      <c r="B5817" s="3" t="s">
        <v>16966</v>
      </c>
      <c r="C5817" s="3" t="s">
        <v>16967</v>
      </c>
      <c r="D5817" s="3" t="n">
        <v>1</v>
      </c>
      <c r="E5817" s="3" t="n">
        <v>1.2348867</v>
      </c>
      <c r="F5817" s="3" t="n">
        <v>13</v>
      </c>
      <c r="G5817" s="3" t="n">
        <v>13</v>
      </c>
      <c r="H5817" s="3" t="n">
        <v>9</v>
      </c>
      <c r="I5817" s="3" t="n">
        <v>9</v>
      </c>
      <c r="J5817" s="3" t="n">
        <v>9</v>
      </c>
      <c r="K5817" s="3" t="n">
        <v>9</v>
      </c>
      <c r="L5817" s="3" t="n">
        <v>2</v>
      </c>
      <c r="M5817" s="3" t="n">
        <v>2</v>
      </c>
      <c r="N5817" s="3" t="n">
        <v>43</v>
      </c>
      <c r="O5817" s="3" t="n">
        <v>-1</v>
      </c>
      <c r="P5817" s="3" t="n">
        <v>7.8</v>
      </c>
      <c r="Q5817" s="3" t="n">
        <v>24.2</v>
      </c>
      <c r="R5817" s="3" t="s">
        <v>16968</v>
      </c>
      <c r="S5817" s="4" t="n">
        <v>45747.1662384259</v>
      </c>
      <c r="T5817" s="3" t="s">
        <v>744</v>
      </c>
      <c r="U5817" s="3" t="s">
        <v>744</v>
      </c>
      <c r="V5817" s="3" t="n">
        <v>1</v>
      </c>
      <c r="W5817" s="3" t="n">
        <v>0</v>
      </c>
      <c r="X5817" s="3" t="n">
        <v>0</v>
      </c>
      <c r="Y5817" s="3" t="s">
        <v>30</v>
      </c>
      <c r="Z5817" s="3" t="s">
        <v>30</v>
      </c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  <c r="AY5817" s="3"/>
      <c r="AZ5817" s="3"/>
      <c r="BA5817" s="3"/>
      <c r="BB5817" s="3"/>
      <c r="BC5817" s="3"/>
      <c r="BD5817" s="3"/>
      <c r="BE5817" s="3"/>
      <c r="BF5817" s="3"/>
      <c r="BG5817" s="3"/>
      <c r="BH5817" s="3"/>
      <c r="BI5817" s="3"/>
      <c r="BJ5817" s="3"/>
    </row>
    <row r="5818" customFormat="false" ht="15.75" hidden="false" customHeight="false" outlineLevel="0" collapsed="false">
      <c r="A5818" s="3" t="n">
        <v>5817</v>
      </c>
      <c r="B5818" s="3" t="s">
        <v>16969</v>
      </c>
      <c r="C5818" s="3" t="s">
        <v>16970</v>
      </c>
      <c r="D5818" s="3" t="n">
        <v>1</v>
      </c>
      <c r="E5818" s="3" t="n">
        <v>0.8650965</v>
      </c>
      <c r="F5818" s="3" t="n">
        <v>4</v>
      </c>
      <c r="G5818" s="3" t="n">
        <v>4</v>
      </c>
      <c r="H5818" s="3" t="n">
        <v>3</v>
      </c>
      <c r="I5818" s="3" t="n">
        <v>3</v>
      </c>
      <c r="J5818" s="3" t="n">
        <v>2</v>
      </c>
      <c r="K5818" s="3" t="n">
        <v>2</v>
      </c>
      <c r="L5818" s="3" t="n">
        <v>0</v>
      </c>
      <c r="M5818" s="3" t="n">
        <v>0</v>
      </c>
      <c r="N5818" s="3" t="n">
        <v>0</v>
      </c>
      <c r="O5818" s="3" t="n">
        <v>0</v>
      </c>
      <c r="P5818" s="3" t="n">
        <v>8.9</v>
      </c>
      <c r="Q5818" s="3" t="n">
        <v>24.2</v>
      </c>
      <c r="R5818" s="3" t="s">
        <v>16971</v>
      </c>
      <c r="S5818" s="4" t="n">
        <v>45747.1662962963</v>
      </c>
      <c r="T5818" s="3" t="s">
        <v>256</v>
      </c>
      <c r="U5818" s="3" t="s">
        <v>256</v>
      </c>
      <c r="V5818" s="3" t="n">
        <v>1</v>
      </c>
      <c r="W5818" s="3" t="n">
        <v>1</v>
      </c>
      <c r="X5818" s="3" t="n">
        <v>0</v>
      </c>
      <c r="Y5818" s="3" t="s">
        <v>30</v>
      </c>
      <c r="Z5818" s="3" t="s">
        <v>30</v>
      </c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  <c r="AY5818" s="3"/>
      <c r="AZ5818" s="3"/>
      <c r="BA5818" s="3"/>
      <c r="BB5818" s="3"/>
      <c r="BC5818" s="3"/>
      <c r="BD5818" s="3"/>
      <c r="BE5818" s="3"/>
      <c r="BF5818" s="3"/>
      <c r="BG5818" s="3"/>
      <c r="BH5818" s="3"/>
      <c r="BI5818" s="3"/>
      <c r="BJ5818" s="3"/>
    </row>
    <row r="5819" customFormat="false" ht="15.75" hidden="false" customHeight="false" outlineLevel="0" collapsed="false">
      <c r="A5819" s="3" t="n">
        <v>5818</v>
      </c>
      <c r="B5819" s="3" t="s">
        <v>16972</v>
      </c>
      <c r="C5819" s="3" t="s">
        <v>16973</v>
      </c>
      <c r="D5819" s="3" t="n">
        <v>1</v>
      </c>
      <c r="E5819" s="3" t="n">
        <v>0.4051294</v>
      </c>
      <c r="F5819" s="3" t="n">
        <v>4</v>
      </c>
      <c r="G5819" s="3" t="n">
        <v>4</v>
      </c>
      <c r="H5819" s="3" t="n">
        <v>3</v>
      </c>
      <c r="I5819" s="3" t="n">
        <v>3</v>
      </c>
      <c r="J5819" s="3" t="n">
        <v>2</v>
      </c>
      <c r="K5819" s="3" t="n">
        <v>2</v>
      </c>
      <c r="L5819" s="3" t="n">
        <v>0</v>
      </c>
      <c r="M5819" s="3" t="n">
        <v>0</v>
      </c>
      <c r="N5819" s="3" t="n">
        <v>0</v>
      </c>
      <c r="O5819" s="3" t="n">
        <v>0</v>
      </c>
      <c r="P5819" s="3" t="n">
        <v>8.9</v>
      </c>
      <c r="Q5819" s="3" t="n">
        <v>24.2</v>
      </c>
      <c r="R5819" s="3" t="s">
        <v>16974</v>
      </c>
      <c r="S5819" s="4" t="n">
        <v>45747.1663541667</v>
      </c>
      <c r="T5819" s="3" t="s">
        <v>256</v>
      </c>
      <c r="U5819" s="3" t="s">
        <v>256</v>
      </c>
      <c r="V5819" s="3" t="n">
        <v>1</v>
      </c>
      <c r="W5819" s="3" t="n">
        <v>1</v>
      </c>
      <c r="X5819" s="3" t="n">
        <v>0</v>
      </c>
      <c r="Y5819" s="3" t="s">
        <v>30</v>
      </c>
      <c r="Z5819" s="3" t="s">
        <v>30</v>
      </c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  <c r="AZ5819" s="3"/>
      <c r="BA5819" s="3"/>
      <c r="BB5819" s="3"/>
      <c r="BC5819" s="3"/>
      <c r="BD5819" s="3"/>
      <c r="BE5819" s="3"/>
      <c r="BF5819" s="3"/>
      <c r="BG5819" s="3"/>
      <c r="BH5819" s="3"/>
      <c r="BI5819" s="3"/>
      <c r="BJ5819" s="3"/>
    </row>
    <row r="5820" customFormat="false" ht="15.75" hidden="false" customHeight="false" outlineLevel="0" collapsed="false">
      <c r="A5820" s="3" t="n">
        <v>5819</v>
      </c>
      <c r="B5820" s="3" t="s">
        <v>16975</v>
      </c>
      <c r="C5820" s="3" t="s">
        <v>16976</v>
      </c>
      <c r="D5820" s="3" t="n">
        <v>1</v>
      </c>
      <c r="E5820" s="3" t="n">
        <v>0.4544398</v>
      </c>
      <c r="F5820" s="3" t="n">
        <v>4</v>
      </c>
      <c r="G5820" s="3" t="n">
        <v>4</v>
      </c>
      <c r="H5820" s="3" t="n">
        <v>3</v>
      </c>
      <c r="I5820" s="3" t="n">
        <v>3</v>
      </c>
      <c r="J5820" s="3" t="n">
        <v>2</v>
      </c>
      <c r="K5820" s="3" t="n">
        <v>2</v>
      </c>
      <c r="L5820" s="3" t="n">
        <v>0</v>
      </c>
      <c r="M5820" s="3" t="n">
        <v>0</v>
      </c>
      <c r="N5820" s="3" t="n">
        <v>0</v>
      </c>
      <c r="O5820" s="3" t="n">
        <v>0</v>
      </c>
      <c r="P5820" s="3" t="n">
        <v>8.9</v>
      </c>
      <c r="Q5820" s="3" t="n">
        <v>24.2</v>
      </c>
      <c r="R5820" s="3" t="s">
        <v>16977</v>
      </c>
      <c r="S5820" s="4" t="n">
        <v>45747.166412037</v>
      </c>
      <c r="T5820" s="3" t="s">
        <v>256</v>
      </c>
      <c r="U5820" s="3" t="s">
        <v>256</v>
      </c>
      <c r="V5820" s="3" t="n">
        <v>1</v>
      </c>
      <c r="W5820" s="3" t="n">
        <v>1</v>
      </c>
      <c r="X5820" s="3" t="n">
        <v>0</v>
      </c>
      <c r="Y5820" s="3" t="s">
        <v>30</v>
      </c>
      <c r="Z5820" s="3" t="s">
        <v>30</v>
      </c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  <c r="AY5820" s="3"/>
      <c r="AZ5820" s="3"/>
      <c r="BA5820" s="3"/>
      <c r="BB5820" s="3"/>
      <c r="BC5820" s="3"/>
      <c r="BD5820" s="3"/>
      <c r="BE5820" s="3"/>
      <c r="BF5820" s="3"/>
      <c r="BG5820" s="3"/>
      <c r="BH5820" s="3"/>
      <c r="BI5820" s="3"/>
      <c r="BJ5820" s="3"/>
    </row>
    <row r="5821" customFormat="false" ht="15.75" hidden="false" customHeight="false" outlineLevel="0" collapsed="false">
      <c r="A5821" s="3" t="n">
        <v>5820</v>
      </c>
      <c r="B5821" s="3" t="s">
        <v>16978</v>
      </c>
      <c r="C5821" s="3" t="s">
        <v>16979</v>
      </c>
      <c r="D5821" s="3" t="n">
        <v>1</v>
      </c>
      <c r="E5821" s="3" t="n">
        <v>0.4337347</v>
      </c>
      <c r="F5821" s="3" t="n">
        <v>4</v>
      </c>
      <c r="G5821" s="3" t="n">
        <v>4</v>
      </c>
      <c r="H5821" s="3" t="n">
        <v>3</v>
      </c>
      <c r="I5821" s="3" t="n">
        <v>3</v>
      </c>
      <c r="J5821" s="3" t="n">
        <v>2</v>
      </c>
      <c r="K5821" s="3" t="n">
        <v>2</v>
      </c>
      <c r="L5821" s="3" t="n">
        <v>0</v>
      </c>
      <c r="M5821" s="3" t="n">
        <v>0</v>
      </c>
      <c r="N5821" s="3" t="n">
        <v>0</v>
      </c>
      <c r="O5821" s="3" t="n">
        <v>0</v>
      </c>
      <c r="P5821" s="3" t="n">
        <v>8.9</v>
      </c>
      <c r="Q5821" s="3" t="n">
        <v>24.2</v>
      </c>
      <c r="R5821" s="3" t="s">
        <v>16980</v>
      </c>
      <c r="S5821" s="4" t="n">
        <v>45747.1664699074</v>
      </c>
      <c r="T5821" s="3" t="s">
        <v>256</v>
      </c>
      <c r="U5821" s="3" t="s">
        <v>256</v>
      </c>
      <c r="V5821" s="3" t="n">
        <v>1</v>
      </c>
      <c r="W5821" s="3" t="n">
        <v>1</v>
      </c>
      <c r="X5821" s="3" t="n">
        <v>0</v>
      </c>
      <c r="Y5821" s="3" t="s">
        <v>30</v>
      </c>
      <c r="Z5821" s="3" t="s">
        <v>30</v>
      </c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  <c r="AY5821" s="3"/>
      <c r="AZ5821" s="3"/>
      <c r="BA5821" s="3"/>
      <c r="BB5821" s="3"/>
      <c r="BC5821" s="3"/>
      <c r="BD5821" s="3"/>
      <c r="BE5821" s="3"/>
      <c r="BF5821" s="3"/>
      <c r="BG5821" s="3"/>
      <c r="BH5821" s="3"/>
      <c r="BI5821" s="3"/>
      <c r="BJ5821" s="3"/>
    </row>
    <row r="5822" customFormat="false" ht="15.75" hidden="false" customHeight="false" outlineLevel="0" collapsed="false">
      <c r="A5822" s="3" t="n">
        <v>5821</v>
      </c>
      <c r="B5822" s="3" t="s">
        <v>16981</v>
      </c>
      <c r="C5822" s="3" t="s">
        <v>16982</v>
      </c>
      <c r="D5822" s="3" t="n">
        <v>1</v>
      </c>
      <c r="E5822" s="3" t="n">
        <v>0.3719723</v>
      </c>
      <c r="F5822" s="3" t="n">
        <v>4</v>
      </c>
      <c r="G5822" s="3" t="n">
        <v>4</v>
      </c>
      <c r="H5822" s="3" t="n">
        <v>3</v>
      </c>
      <c r="I5822" s="3" t="n">
        <v>3</v>
      </c>
      <c r="J5822" s="3" t="n">
        <v>2</v>
      </c>
      <c r="K5822" s="3" t="n">
        <v>2</v>
      </c>
      <c r="L5822" s="3" t="n">
        <v>0</v>
      </c>
      <c r="M5822" s="3" t="n">
        <v>0</v>
      </c>
      <c r="N5822" s="3" t="n">
        <v>0</v>
      </c>
      <c r="O5822" s="3" t="n">
        <v>0</v>
      </c>
      <c r="P5822" s="3" t="n">
        <v>8.9</v>
      </c>
      <c r="Q5822" s="3" t="n">
        <v>24.2</v>
      </c>
      <c r="R5822" s="3" t="s">
        <v>16983</v>
      </c>
      <c r="S5822" s="4" t="n">
        <v>45747.1665277778</v>
      </c>
      <c r="T5822" s="3" t="s">
        <v>256</v>
      </c>
      <c r="U5822" s="3" t="s">
        <v>256</v>
      </c>
      <c r="V5822" s="3" t="n">
        <v>1</v>
      </c>
      <c r="W5822" s="3" t="n">
        <v>1</v>
      </c>
      <c r="X5822" s="3" t="n">
        <v>0</v>
      </c>
      <c r="Y5822" s="3" t="s">
        <v>30</v>
      </c>
      <c r="Z5822" s="3" t="s">
        <v>30</v>
      </c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  <c r="AY5822" s="3"/>
      <c r="AZ5822" s="3"/>
      <c r="BA5822" s="3"/>
      <c r="BB5822" s="3"/>
      <c r="BC5822" s="3"/>
      <c r="BD5822" s="3"/>
      <c r="BE5822" s="3"/>
      <c r="BF5822" s="3"/>
      <c r="BG5822" s="3"/>
      <c r="BH5822" s="3"/>
      <c r="BI5822" s="3"/>
      <c r="BJ5822" s="3"/>
    </row>
    <row r="5823" customFormat="false" ht="15.75" hidden="false" customHeight="false" outlineLevel="0" collapsed="false">
      <c r="A5823" s="3" t="n">
        <v>5822</v>
      </c>
      <c r="B5823" s="3" t="s">
        <v>16984</v>
      </c>
      <c r="C5823" s="3" t="s">
        <v>16985</v>
      </c>
      <c r="D5823" s="3" t="n">
        <v>1</v>
      </c>
      <c r="E5823" s="3" t="n">
        <v>10.9033011</v>
      </c>
      <c r="F5823" s="3" t="n">
        <v>119</v>
      </c>
      <c r="G5823" s="3" t="n">
        <v>119</v>
      </c>
      <c r="H5823" s="3" t="n">
        <v>4</v>
      </c>
      <c r="I5823" s="3" t="n">
        <v>4</v>
      </c>
      <c r="J5823" s="3" t="n">
        <v>357</v>
      </c>
      <c r="K5823" s="3" t="n">
        <v>357</v>
      </c>
      <c r="L5823" s="3" t="n">
        <v>51</v>
      </c>
      <c r="M5823" s="3" t="n">
        <v>51</v>
      </c>
      <c r="N5823" s="3" t="n">
        <v>120</v>
      </c>
      <c r="O5823" s="3" t="n">
        <v>-1</v>
      </c>
      <c r="P5823" s="3" t="n">
        <v>8.7</v>
      </c>
      <c r="Q5823" s="3" t="n">
        <v>24.2</v>
      </c>
      <c r="R5823" s="3" t="s">
        <v>16986</v>
      </c>
      <c r="S5823" s="4" t="n">
        <v>45747.1672222222</v>
      </c>
      <c r="T5823" s="3" t="s">
        <v>4910</v>
      </c>
      <c r="U5823" s="3" t="s">
        <v>4910</v>
      </c>
      <c r="V5823" s="3" t="n">
        <v>1</v>
      </c>
      <c r="W5823" s="3" t="n">
        <v>0</v>
      </c>
      <c r="X5823" s="3" t="n">
        <v>0</v>
      </c>
      <c r="Y5823" s="3" t="s">
        <v>30</v>
      </c>
      <c r="Z5823" s="3" t="s">
        <v>30</v>
      </c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  <c r="AZ5823" s="3"/>
      <c r="BA5823" s="3"/>
      <c r="BB5823" s="3"/>
      <c r="BC5823" s="3"/>
      <c r="BD5823" s="3"/>
      <c r="BE5823" s="3"/>
      <c r="BF5823" s="3"/>
      <c r="BG5823" s="3"/>
      <c r="BH5823" s="3"/>
      <c r="BI5823" s="3"/>
      <c r="BJ5823" s="3"/>
    </row>
    <row r="5824" customFormat="false" ht="15.75" hidden="false" customHeight="false" outlineLevel="0" collapsed="false">
      <c r="A5824" s="3" t="n">
        <v>5823</v>
      </c>
      <c r="B5824" s="3" t="s">
        <v>16987</v>
      </c>
      <c r="C5824" s="3" t="s">
        <v>16988</v>
      </c>
      <c r="D5824" s="3" t="n">
        <v>1</v>
      </c>
      <c r="E5824" s="3" t="n">
        <v>0.7654213</v>
      </c>
      <c r="F5824" s="3" t="n">
        <v>19</v>
      </c>
      <c r="G5824" s="3" t="n">
        <v>19</v>
      </c>
      <c r="H5824" s="3" t="n">
        <v>8</v>
      </c>
      <c r="I5824" s="3" t="n">
        <v>8</v>
      </c>
      <c r="J5824" s="3" t="n">
        <v>15</v>
      </c>
      <c r="K5824" s="3" t="n">
        <v>15</v>
      </c>
      <c r="L5824" s="3" t="n">
        <v>6</v>
      </c>
      <c r="M5824" s="3" t="n">
        <v>6</v>
      </c>
      <c r="N5824" s="3" t="n">
        <v>0</v>
      </c>
      <c r="O5824" s="3" t="n">
        <v>0</v>
      </c>
      <c r="P5824" s="3" t="n">
        <v>3</v>
      </c>
      <c r="Q5824" s="3" t="n">
        <v>24.2</v>
      </c>
      <c r="R5824" s="3" t="s">
        <v>16989</v>
      </c>
      <c r="S5824" s="4" t="n">
        <v>45747.1673611111</v>
      </c>
      <c r="T5824" s="3" t="s">
        <v>65</v>
      </c>
      <c r="U5824" s="3" t="s">
        <v>65</v>
      </c>
      <c r="V5824" s="3" t="n">
        <v>1</v>
      </c>
      <c r="W5824" s="3" t="n">
        <v>1</v>
      </c>
      <c r="X5824" s="3" t="n">
        <v>0</v>
      </c>
      <c r="Y5824" s="3" t="s">
        <v>30</v>
      </c>
      <c r="Z5824" s="3" t="s">
        <v>30</v>
      </c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  <c r="AY5824" s="3"/>
      <c r="AZ5824" s="3"/>
      <c r="BA5824" s="3"/>
      <c r="BB5824" s="3"/>
      <c r="BC5824" s="3"/>
      <c r="BD5824" s="3"/>
      <c r="BE5824" s="3"/>
      <c r="BF5824" s="3"/>
      <c r="BG5824" s="3"/>
      <c r="BH5824" s="3"/>
      <c r="BI5824" s="3"/>
      <c r="BJ5824" s="3"/>
    </row>
    <row r="5825" customFormat="false" ht="15.75" hidden="false" customHeight="false" outlineLevel="0" collapsed="false">
      <c r="A5825" s="3" t="n">
        <v>5824</v>
      </c>
      <c r="B5825" s="3" t="s">
        <v>16990</v>
      </c>
      <c r="C5825" s="3" t="s">
        <v>16991</v>
      </c>
      <c r="D5825" s="3" t="n">
        <v>1</v>
      </c>
      <c r="E5825" s="3" t="n">
        <v>0.6839862</v>
      </c>
      <c r="F5825" s="3" t="n">
        <v>35</v>
      </c>
      <c r="G5825" s="3" t="n">
        <v>35</v>
      </c>
      <c r="H5825" s="3" t="n">
        <v>11</v>
      </c>
      <c r="I5825" s="3" t="n">
        <v>11</v>
      </c>
      <c r="J5825" s="3" t="n">
        <v>33</v>
      </c>
      <c r="K5825" s="3" t="n">
        <v>33</v>
      </c>
      <c r="L5825" s="3" t="n">
        <v>6</v>
      </c>
      <c r="M5825" s="3" t="n">
        <v>6</v>
      </c>
      <c r="N5825" s="3" t="n">
        <v>-1</v>
      </c>
      <c r="O5825" s="3" t="n">
        <v>-1</v>
      </c>
      <c r="P5825" s="3" t="n">
        <v>6.3</v>
      </c>
      <c r="Q5825" s="3" t="n">
        <v>24.2</v>
      </c>
      <c r="R5825" s="3" t="s">
        <v>16992</v>
      </c>
      <c r="S5825" s="4" t="n">
        <v>45747.1674189815</v>
      </c>
      <c r="T5825" s="3" t="s">
        <v>239</v>
      </c>
      <c r="U5825" s="3" t="s">
        <v>239</v>
      </c>
      <c r="V5825" s="3" t="n">
        <v>0</v>
      </c>
      <c r="W5825" s="3" t="n">
        <v>0</v>
      </c>
      <c r="X5825" s="3" t="n">
        <v>0</v>
      </c>
      <c r="Y5825" s="3" t="s">
        <v>30</v>
      </c>
      <c r="Z5825" s="3" t="s">
        <v>30</v>
      </c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  <c r="AY5825" s="3"/>
      <c r="AZ5825" s="3"/>
      <c r="BA5825" s="3"/>
      <c r="BB5825" s="3"/>
      <c r="BC5825" s="3"/>
      <c r="BD5825" s="3"/>
      <c r="BE5825" s="3"/>
      <c r="BF5825" s="3"/>
      <c r="BG5825" s="3"/>
      <c r="BH5825" s="3"/>
      <c r="BI5825" s="3"/>
      <c r="BJ5825" s="3"/>
    </row>
    <row r="5826" customFormat="false" ht="15.75" hidden="false" customHeight="false" outlineLevel="0" collapsed="false">
      <c r="A5826" s="3" t="n">
        <v>5825</v>
      </c>
      <c r="B5826" s="3" t="s">
        <v>16993</v>
      </c>
      <c r="C5826" s="3" t="s">
        <v>16994</v>
      </c>
      <c r="D5826" s="3" t="n">
        <v>1</v>
      </c>
      <c r="E5826" s="3" t="n">
        <v>0.4252786</v>
      </c>
      <c r="F5826" s="3" t="n">
        <v>7</v>
      </c>
      <c r="G5826" s="3" t="n">
        <v>7</v>
      </c>
      <c r="H5826" s="3" t="n">
        <v>4</v>
      </c>
      <c r="I5826" s="3" t="n">
        <v>4</v>
      </c>
      <c r="J5826" s="3" t="n">
        <v>4</v>
      </c>
      <c r="K5826" s="3" t="n">
        <v>4</v>
      </c>
      <c r="L5826" s="3" t="n">
        <v>1</v>
      </c>
      <c r="M5826" s="3" t="n">
        <v>1</v>
      </c>
      <c r="N5826" s="3" t="n">
        <v>-1</v>
      </c>
      <c r="O5826" s="3" t="n">
        <v>-1</v>
      </c>
      <c r="P5826" s="3" t="n">
        <v>6.3</v>
      </c>
      <c r="Q5826" s="3" t="n">
        <v>24.2</v>
      </c>
      <c r="R5826" s="3" t="s">
        <v>16995</v>
      </c>
      <c r="S5826" s="4" t="n">
        <v>45747.1674537037</v>
      </c>
      <c r="T5826" s="3" t="s">
        <v>239</v>
      </c>
      <c r="U5826" s="3" t="s">
        <v>239</v>
      </c>
      <c r="V5826" s="3" t="n">
        <v>0</v>
      </c>
      <c r="W5826" s="3" t="n">
        <v>0</v>
      </c>
      <c r="X5826" s="3" t="n">
        <v>0</v>
      </c>
      <c r="Y5826" s="3" t="s">
        <v>30</v>
      </c>
      <c r="Z5826" s="3" t="s">
        <v>30</v>
      </c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  <c r="AY5826" s="3"/>
      <c r="AZ5826" s="3"/>
      <c r="BA5826" s="3"/>
      <c r="BB5826" s="3"/>
      <c r="BC5826" s="3"/>
      <c r="BD5826" s="3"/>
      <c r="BE5826" s="3"/>
      <c r="BF5826" s="3"/>
      <c r="BG5826" s="3"/>
      <c r="BH5826" s="3"/>
      <c r="BI5826" s="3"/>
      <c r="BJ5826" s="3"/>
    </row>
    <row r="5827" customFormat="false" ht="15.75" hidden="false" customHeight="false" outlineLevel="0" collapsed="false">
      <c r="A5827" s="3" t="n">
        <v>5826</v>
      </c>
      <c r="B5827" s="3" t="s">
        <v>16996</v>
      </c>
      <c r="C5827" s="3" t="s">
        <v>16997</v>
      </c>
      <c r="D5827" s="3" t="n">
        <v>1</v>
      </c>
      <c r="E5827" s="3" t="n">
        <v>0.1085806</v>
      </c>
      <c r="F5827" s="3" t="n">
        <v>7</v>
      </c>
      <c r="G5827" s="3" t="n">
        <v>7</v>
      </c>
      <c r="H5827" s="3" t="n">
        <v>6</v>
      </c>
      <c r="I5827" s="3" t="n">
        <v>6</v>
      </c>
      <c r="J5827" s="3" t="n">
        <v>4</v>
      </c>
      <c r="K5827" s="3" t="n">
        <v>4</v>
      </c>
      <c r="L5827" s="3" t="n">
        <v>1</v>
      </c>
      <c r="M5827" s="3" t="n">
        <v>1</v>
      </c>
      <c r="N5827" s="3" t="n">
        <v>-1</v>
      </c>
      <c r="O5827" s="3" t="n">
        <v>-1</v>
      </c>
      <c r="P5827" s="3" t="n">
        <v>6.3</v>
      </c>
      <c r="Q5827" s="3" t="n">
        <v>24.2</v>
      </c>
      <c r="R5827" s="3" t="s">
        <v>16998</v>
      </c>
      <c r="S5827" s="4" t="n">
        <v>45747.1674884259</v>
      </c>
      <c r="T5827" s="3" t="s">
        <v>65</v>
      </c>
      <c r="U5827" s="3" t="s">
        <v>65</v>
      </c>
      <c r="V5827" s="3" t="n">
        <v>0</v>
      </c>
      <c r="W5827" s="3" t="n">
        <v>0</v>
      </c>
      <c r="X5827" s="3" t="n">
        <v>0</v>
      </c>
      <c r="Y5827" s="3" t="s">
        <v>30</v>
      </c>
      <c r="Z5827" s="3" t="s">
        <v>30</v>
      </c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  <c r="AY5827" s="3"/>
      <c r="AZ5827" s="3"/>
      <c r="BA5827" s="3"/>
      <c r="BB5827" s="3"/>
      <c r="BC5827" s="3"/>
      <c r="BD5827" s="3"/>
      <c r="BE5827" s="3"/>
      <c r="BF5827" s="3"/>
      <c r="BG5827" s="3"/>
      <c r="BH5827" s="3"/>
      <c r="BI5827" s="3"/>
      <c r="BJ5827" s="3"/>
    </row>
    <row r="5828" customFormat="false" ht="15.75" hidden="false" customHeight="false" outlineLevel="0" collapsed="false">
      <c r="A5828" s="3" t="n">
        <v>5827</v>
      </c>
      <c r="B5828" s="3" t="s">
        <v>16999</v>
      </c>
      <c r="C5828" s="3"/>
      <c r="D5828" s="3" t="n">
        <v>0</v>
      </c>
      <c r="E5828" s="3" t="s">
        <v>1901</v>
      </c>
      <c r="F5828" s="3" t="s">
        <v>1901</v>
      </c>
      <c r="G5828" s="3" t="s">
        <v>1901</v>
      </c>
      <c r="H5828" s="3" t="s">
        <v>1901</v>
      </c>
      <c r="I5828" s="3" t="s">
        <v>1901</v>
      </c>
      <c r="J5828" s="3" t="s">
        <v>1901</v>
      </c>
      <c r="K5828" s="3" t="s">
        <v>1901</v>
      </c>
      <c r="L5828" s="3" t="s">
        <v>1901</v>
      </c>
      <c r="M5828" s="3" t="s">
        <v>1901</v>
      </c>
      <c r="N5828" s="3" t="s">
        <v>1901</v>
      </c>
      <c r="O5828" s="3" t="s">
        <v>1901</v>
      </c>
      <c r="P5828" s="3"/>
      <c r="Q5828" s="3"/>
      <c r="R5828" s="3"/>
      <c r="S5828" s="3"/>
      <c r="T5828" s="3"/>
      <c r="U5828" s="3"/>
      <c r="V5828" s="3" t="s">
        <v>1901</v>
      </c>
      <c r="W5828" s="3" t="s">
        <v>1901</v>
      </c>
      <c r="X5828" s="3" t="s">
        <v>1901</v>
      </c>
      <c r="Y5828" s="3"/>
      <c r="Z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  <c r="AY5828" s="3"/>
      <c r="AZ5828" s="3"/>
      <c r="BA5828" s="3"/>
      <c r="BB5828" s="3"/>
      <c r="BC5828" s="3"/>
      <c r="BD5828" s="3"/>
      <c r="BE5828" s="3"/>
      <c r="BF5828" s="3"/>
      <c r="BG5828" s="3"/>
      <c r="BH5828" s="3"/>
      <c r="BI5828" s="3"/>
      <c r="BJ5828" s="3"/>
    </row>
    <row r="5829" customFormat="false" ht="15.75" hidden="false" customHeight="false" outlineLevel="0" collapsed="false">
      <c r="A5829" s="3" t="n">
        <v>5828</v>
      </c>
      <c r="B5829" s="3" t="s">
        <v>17000</v>
      </c>
      <c r="C5829" s="3" t="s">
        <v>17001</v>
      </c>
      <c r="D5829" s="3" t="n">
        <v>1</v>
      </c>
      <c r="E5829" s="3" t="n">
        <v>0.1552054</v>
      </c>
      <c r="F5829" s="3" t="n">
        <v>10</v>
      </c>
      <c r="G5829" s="3" t="n">
        <v>10</v>
      </c>
      <c r="H5829" s="3" t="n">
        <v>4</v>
      </c>
      <c r="I5829" s="3" t="n">
        <v>4</v>
      </c>
      <c r="J5829" s="3" t="n">
        <v>6</v>
      </c>
      <c r="K5829" s="3" t="n">
        <v>6</v>
      </c>
      <c r="L5829" s="3" t="n">
        <v>2</v>
      </c>
      <c r="M5829" s="3" t="n">
        <v>2</v>
      </c>
      <c r="N5829" s="3" t="n">
        <v>-1</v>
      </c>
      <c r="O5829" s="3" t="n">
        <v>-1</v>
      </c>
      <c r="P5829" s="3" t="n">
        <v>6.4</v>
      </c>
      <c r="Q5829" s="3" t="n">
        <v>24.2</v>
      </c>
      <c r="R5829" s="3" t="s">
        <v>17002</v>
      </c>
      <c r="S5829" s="4" t="n">
        <v>45747.1675694444</v>
      </c>
      <c r="T5829" s="3" t="s">
        <v>256</v>
      </c>
      <c r="U5829" s="3" t="s">
        <v>256</v>
      </c>
      <c r="V5829" s="3" t="n">
        <v>0</v>
      </c>
      <c r="W5829" s="3" t="n">
        <v>0</v>
      </c>
      <c r="X5829" s="3" t="n">
        <v>0</v>
      </c>
      <c r="Y5829" s="3" t="s">
        <v>30</v>
      </c>
      <c r="Z5829" s="3" t="s">
        <v>30</v>
      </c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  <c r="AZ5829" s="3"/>
      <c r="BA5829" s="3"/>
      <c r="BB5829" s="3"/>
      <c r="BC5829" s="3"/>
      <c r="BD5829" s="3"/>
      <c r="BE5829" s="3"/>
      <c r="BF5829" s="3"/>
      <c r="BG5829" s="3"/>
      <c r="BH5829" s="3"/>
      <c r="BI5829" s="3"/>
      <c r="BJ5829" s="3"/>
    </row>
    <row r="5830" customFormat="false" ht="15.75" hidden="false" customHeight="false" outlineLevel="0" collapsed="false">
      <c r="A5830" s="3" t="n">
        <v>5829</v>
      </c>
      <c r="B5830" s="3" t="s">
        <v>17003</v>
      </c>
      <c r="C5830" s="3" t="s">
        <v>17004</v>
      </c>
      <c r="D5830" s="3" t="n">
        <v>1</v>
      </c>
      <c r="E5830" s="3" t="n">
        <v>2.7796136</v>
      </c>
      <c r="F5830" s="3" t="n">
        <v>30</v>
      </c>
      <c r="G5830" s="3" t="n">
        <v>30</v>
      </c>
      <c r="H5830" s="3" t="n">
        <v>2</v>
      </c>
      <c r="I5830" s="3" t="n">
        <v>2</v>
      </c>
      <c r="J5830" s="3" t="n">
        <v>0</v>
      </c>
      <c r="K5830" s="3" t="n">
        <v>0</v>
      </c>
      <c r="L5830" s="3" t="n">
        <v>5</v>
      </c>
      <c r="M5830" s="3" t="n">
        <v>5</v>
      </c>
      <c r="N5830" s="3" t="n">
        <v>-1</v>
      </c>
      <c r="O5830" s="3" t="n">
        <v>-1</v>
      </c>
      <c r="P5830" s="3" t="n">
        <v>6.4</v>
      </c>
      <c r="Q5830" s="3" t="n">
        <v>24.2</v>
      </c>
      <c r="R5830" s="3" t="s">
        <v>17005</v>
      </c>
      <c r="S5830" s="4" t="n">
        <v>45747.1676273148</v>
      </c>
      <c r="T5830" s="3" t="s">
        <v>256</v>
      </c>
      <c r="U5830" s="3" t="s">
        <v>256</v>
      </c>
      <c r="V5830" s="3" t="n">
        <v>0</v>
      </c>
      <c r="W5830" s="3" t="n">
        <v>0</v>
      </c>
      <c r="X5830" s="3" t="n">
        <v>0</v>
      </c>
      <c r="Y5830" s="3" t="s">
        <v>30</v>
      </c>
      <c r="Z5830" s="3" t="s">
        <v>30</v>
      </c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  <c r="AY5830" s="3"/>
      <c r="AZ5830" s="3"/>
      <c r="BA5830" s="3"/>
      <c r="BB5830" s="3"/>
      <c r="BC5830" s="3"/>
      <c r="BD5830" s="3"/>
      <c r="BE5830" s="3"/>
      <c r="BF5830" s="3"/>
      <c r="BG5830" s="3"/>
      <c r="BH5830" s="3"/>
      <c r="BI5830" s="3"/>
      <c r="BJ5830" s="3"/>
    </row>
    <row r="5831" customFormat="false" ht="15.75" hidden="false" customHeight="false" outlineLevel="0" collapsed="false">
      <c r="A5831" s="3" t="n">
        <v>5830</v>
      </c>
      <c r="B5831" s="3" t="s">
        <v>17006</v>
      </c>
      <c r="C5831" s="3" t="s">
        <v>17007</v>
      </c>
      <c r="D5831" s="3" t="n">
        <v>1</v>
      </c>
      <c r="E5831" s="3" t="n">
        <v>1.8007994</v>
      </c>
      <c r="F5831" s="3" t="n">
        <v>55</v>
      </c>
      <c r="G5831" s="3" t="n">
        <v>55</v>
      </c>
      <c r="H5831" s="3" t="n">
        <v>12</v>
      </c>
      <c r="I5831" s="3" t="n">
        <v>12</v>
      </c>
      <c r="J5831" s="3" t="n">
        <v>55</v>
      </c>
      <c r="K5831" s="3" t="n">
        <v>55</v>
      </c>
      <c r="L5831" s="3" t="n">
        <v>7</v>
      </c>
      <c r="M5831" s="3" t="n">
        <v>7</v>
      </c>
      <c r="N5831" s="3" t="n">
        <v>-1</v>
      </c>
      <c r="O5831" s="3" t="n">
        <v>-1</v>
      </c>
      <c r="P5831" s="3" t="n">
        <v>6.3</v>
      </c>
      <c r="Q5831" s="3" t="n">
        <v>24.2</v>
      </c>
      <c r="R5831" s="3" t="s">
        <v>17008</v>
      </c>
      <c r="S5831" s="4" t="n">
        <v>45747.1676851852</v>
      </c>
      <c r="T5831" s="3" t="s">
        <v>29</v>
      </c>
      <c r="U5831" s="3" t="s">
        <v>29</v>
      </c>
      <c r="V5831" s="3" t="n">
        <v>0</v>
      </c>
      <c r="W5831" s="3" t="n">
        <v>0</v>
      </c>
      <c r="X5831" s="3" t="n">
        <v>0</v>
      </c>
      <c r="Y5831" s="3" t="s">
        <v>30</v>
      </c>
      <c r="Z5831" s="3" t="s">
        <v>30</v>
      </c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  <c r="AZ5831" s="3"/>
      <c r="BA5831" s="3"/>
      <c r="BB5831" s="3"/>
      <c r="BC5831" s="3"/>
      <c r="BD5831" s="3"/>
      <c r="BE5831" s="3"/>
      <c r="BF5831" s="3"/>
      <c r="BG5831" s="3"/>
      <c r="BH5831" s="3"/>
      <c r="BI5831" s="3"/>
      <c r="BJ5831" s="3"/>
    </row>
    <row r="5832" customFormat="false" ht="15.75" hidden="false" customHeight="false" outlineLevel="0" collapsed="false">
      <c r="A5832" s="3" t="n">
        <v>5831</v>
      </c>
      <c r="B5832" s="3" t="s">
        <v>17009</v>
      </c>
      <c r="C5832" s="3" t="s">
        <v>17010</v>
      </c>
      <c r="D5832" s="3" t="n">
        <v>1</v>
      </c>
      <c r="E5832" s="3" t="n">
        <v>0.3485163</v>
      </c>
      <c r="F5832" s="3" t="n">
        <v>6</v>
      </c>
      <c r="G5832" s="3" t="n">
        <v>6</v>
      </c>
      <c r="H5832" s="3" t="n">
        <v>3</v>
      </c>
      <c r="I5832" s="3" t="n">
        <v>3</v>
      </c>
      <c r="J5832" s="3" t="n">
        <v>2</v>
      </c>
      <c r="K5832" s="3" t="n">
        <v>2</v>
      </c>
      <c r="L5832" s="3" t="n">
        <v>0</v>
      </c>
      <c r="M5832" s="3" t="n">
        <v>0</v>
      </c>
      <c r="N5832" s="3" t="n">
        <v>-1</v>
      </c>
      <c r="O5832" s="3" t="n">
        <v>-1</v>
      </c>
      <c r="P5832" s="3" t="n">
        <v>6.4</v>
      </c>
      <c r="Q5832" s="3" t="n">
        <v>24.2</v>
      </c>
      <c r="R5832" s="3" t="s">
        <v>17011</v>
      </c>
      <c r="S5832" s="4" t="n">
        <v>45747.1677083333</v>
      </c>
      <c r="T5832" s="3" t="s">
        <v>29</v>
      </c>
      <c r="U5832" s="3" t="s">
        <v>29</v>
      </c>
      <c r="V5832" s="3" t="n">
        <v>0</v>
      </c>
      <c r="W5832" s="3" t="n">
        <v>0</v>
      </c>
      <c r="X5832" s="3" t="n">
        <v>0</v>
      </c>
      <c r="Y5832" s="3" t="s">
        <v>30</v>
      </c>
      <c r="Z5832" s="3" t="s">
        <v>30</v>
      </c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  <c r="AY5832" s="3"/>
      <c r="AZ5832" s="3"/>
      <c r="BA5832" s="3"/>
      <c r="BB5832" s="3"/>
      <c r="BC5832" s="3"/>
      <c r="BD5832" s="3"/>
      <c r="BE5832" s="3"/>
      <c r="BF5832" s="3"/>
      <c r="BG5832" s="3"/>
      <c r="BH5832" s="3"/>
      <c r="BI5832" s="3"/>
      <c r="BJ5832" s="3"/>
    </row>
    <row r="5833" customFormat="false" ht="15.75" hidden="false" customHeight="false" outlineLevel="0" collapsed="false">
      <c r="A5833" s="3" t="n">
        <v>5832</v>
      </c>
      <c r="B5833" s="3" t="s">
        <v>17012</v>
      </c>
      <c r="C5833" s="3" t="s">
        <v>17013</v>
      </c>
      <c r="D5833" s="3" t="n">
        <v>1</v>
      </c>
      <c r="E5833" s="3" t="n">
        <v>1.1704767</v>
      </c>
      <c r="F5833" s="3" t="n">
        <v>22</v>
      </c>
      <c r="G5833" s="3" t="n">
        <v>22</v>
      </c>
      <c r="H5833" s="3" t="n">
        <v>8</v>
      </c>
      <c r="I5833" s="3" t="n">
        <v>8</v>
      </c>
      <c r="J5833" s="3" t="n">
        <v>18</v>
      </c>
      <c r="K5833" s="3" t="n">
        <v>18</v>
      </c>
      <c r="L5833" s="3" t="n">
        <v>4</v>
      </c>
      <c r="M5833" s="3" t="n">
        <v>4</v>
      </c>
      <c r="N5833" s="3" t="n">
        <v>-1</v>
      </c>
      <c r="O5833" s="3" t="n">
        <v>-1</v>
      </c>
      <c r="P5833" s="3" t="n">
        <v>6.3</v>
      </c>
      <c r="Q5833" s="3" t="n">
        <v>24.2</v>
      </c>
      <c r="R5833" s="3" t="s">
        <v>17014</v>
      </c>
      <c r="S5833" s="4" t="n">
        <v>45747.1677546296</v>
      </c>
      <c r="T5833" s="3" t="s">
        <v>29</v>
      </c>
      <c r="U5833" s="3" t="s">
        <v>29</v>
      </c>
      <c r="V5833" s="3" t="n">
        <v>0</v>
      </c>
      <c r="W5833" s="3" t="n">
        <v>0</v>
      </c>
      <c r="X5833" s="3" t="n">
        <v>0</v>
      </c>
      <c r="Y5833" s="3" t="s">
        <v>30</v>
      </c>
      <c r="Z5833" s="3" t="s">
        <v>30</v>
      </c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  <c r="AY5833" s="3"/>
      <c r="AZ5833" s="3"/>
      <c r="BA5833" s="3"/>
      <c r="BB5833" s="3"/>
      <c r="BC5833" s="3"/>
      <c r="BD5833" s="3"/>
      <c r="BE5833" s="3"/>
      <c r="BF5833" s="3"/>
      <c r="BG5833" s="3"/>
      <c r="BH5833" s="3"/>
      <c r="BI5833" s="3"/>
      <c r="BJ5833" s="3"/>
    </row>
    <row r="5834" customFormat="false" ht="15.75" hidden="false" customHeight="false" outlineLevel="0" collapsed="false">
      <c r="A5834" s="3" t="n">
        <v>5833</v>
      </c>
      <c r="B5834" s="3" t="s">
        <v>17015</v>
      </c>
      <c r="C5834" s="3" t="s">
        <v>17016</v>
      </c>
      <c r="D5834" s="3" t="n">
        <v>1</v>
      </c>
      <c r="E5834" s="3" t="n">
        <v>0.4278884</v>
      </c>
      <c r="F5834" s="3" t="n">
        <v>5</v>
      </c>
      <c r="G5834" s="3" t="n">
        <v>5</v>
      </c>
      <c r="H5834" s="3" t="n">
        <v>2</v>
      </c>
      <c r="I5834" s="3" t="n">
        <v>2</v>
      </c>
      <c r="J5834" s="3" t="n">
        <v>1</v>
      </c>
      <c r="K5834" s="3" t="n">
        <v>1</v>
      </c>
      <c r="L5834" s="3" t="n">
        <v>0</v>
      </c>
      <c r="M5834" s="3" t="n">
        <v>0</v>
      </c>
      <c r="N5834" s="3" t="n">
        <v>-1</v>
      </c>
      <c r="O5834" s="3" t="n">
        <v>-1</v>
      </c>
      <c r="P5834" s="3" t="n">
        <v>6.4</v>
      </c>
      <c r="Q5834" s="3" t="n">
        <v>24.2</v>
      </c>
      <c r="R5834" s="3" t="s">
        <v>17017</v>
      </c>
      <c r="S5834" s="4" t="n">
        <v>45747.1677893519</v>
      </c>
      <c r="T5834" s="3" t="s">
        <v>29</v>
      </c>
      <c r="U5834" s="3" t="s">
        <v>29</v>
      </c>
      <c r="V5834" s="3" t="n">
        <v>0</v>
      </c>
      <c r="W5834" s="3" t="n">
        <v>0</v>
      </c>
      <c r="X5834" s="3" t="n">
        <v>0</v>
      </c>
      <c r="Y5834" s="3" t="s">
        <v>30</v>
      </c>
      <c r="Z5834" s="3" t="s">
        <v>30</v>
      </c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  <c r="AY5834" s="3"/>
      <c r="AZ5834" s="3"/>
      <c r="BA5834" s="3"/>
      <c r="BB5834" s="3"/>
      <c r="BC5834" s="3"/>
      <c r="BD5834" s="3"/>
      <c r="BE5834" s="3"/>
      <c r="BF5834" s="3"/>
      <c r="BG5834" s="3"/>
      <c r="BH5834" s="3"/>
      <c r="BI5834" s="3"/>
      <c r="BJ5834" s="3"/>
    </row>
    <row r="5835" customFormat="false" ht="15.75" hidden="false" customHeight="false" outlineLevel="0" collapsed="false">
      <c r="A5835" s="3" t="n">
        <v>5834</v>
      </c>
      <c r="B5835" s="3" t="s">
        <v>17018</v>
      </c>
      <c r="C5835" s="3" t="s">
        <v>17019</v>
      </c>
      <c r="D5835" s="3" t="n">
        <v>1</v>
      </c>
      <c r="E5835" s="3" t="n">
        <v>0.5067346</v>
      </c>
      <c r="F5835" s="3" t="n">
        <v>5</v>
      </c>
      <c r="G5835" s="3" t="n">
        <v>5</v>
      </c>
      <c r="H5835" s="3" t="n">
        <v>1</v>
      </c>
      <c r="I5835" s="3" t="n">
        <v>1</v>
      </c>
      <c r="J5835" s="3" t="n">
        <v>1</v>
      </c>
      <c r="K5835" s="3" t="n">
        <v>1</v>
      </c>
      <c r="L5835" s="3" t="n">
        <v>0</v>
      </c>
      <c r="M5835" s="3" t="n">
        <v>0</v>
      </c>
      <c r="N5835" s="3" t="n">
        <v>-1</v>
      </c>
      <c r="O5835" s="3" t="n">
        <v>-1</v>
      </c>
      <c r="P5835" s="3" t="n">
        <v>6.4</v>
      </c>
      <c r="Q5835" s="3" t="n">
        <v>24.2</v>
      </c>
      <c r="R5835" s="3" t="s">
        <v>17020</v>
      </c>
      <c r="S5835" s="4" t="n">
        <v>45747.1678240741</v>
      </c>
      <c r="T5835" s="3" t="s">
        <v>29</v>
      </c>
      <c r="U5835" s="3" t="s">
        <v>29</v>
      </c>
      <c r="V5835" s="3" t="n">
        <v>0</v>
      </c>
      <c r="W5835" s="3" t="n">
        <v>0</v>
      </c>
      <c r="X5835" s="3" t="n">
        <v>0</v>
      </c>
      <c r="Y5835" s="3" t="s">
        <v>30</v>
      </c>
      <c r="Z5835" s="3" t="s">
        <v>30</v>
      </c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  <c r="AZ5835" s="3"/>
      <c r="BA5835" s="3"/>
      <c r="BB5835" s="3"/>
      <c r="BC5835" s="3"/>
      <c r="BD5835" s="3"/>
      <c r="BE5835" s="3"/>
      <c r="BF5835" s="3"/>
      <c r="BG5835" s="3"/>
      <c r="BH5835" s="3"/>
      <c r="BI5835" s="3"/>
      <c r="BJ5835" s="3"/>
    </row>
    <row r="5836" customFormat="false" ht="15.75" hidden="false" customHeight="false" outlineLevel="0" collapsed="false">
      <c r="A5836" s="3" t="n">
        <v>5835</v>
      </c>
      <c r="B5836" s="3" t="s">
        <v>17021</v>
      </c>
      <c r="C5836" s="3" t="s">
        <v>17022</v>
      </c>
      <c r="D5836" s="3" t="n">
        <v>1</v>
      </c>
      <c r="E5836" s="3" t="n">
        <v>1.4477556</v>
      </c>
      <c r="F5836" s="3" t="n">
        <v>58</v>
      </c>
      <c r="G5836" s="3" t="n">
        <v>58</v>
      </c>
      <c r="H5836" s="3" t="n">
        <v>16</v>
      </c>
      <c r="I5836" s="3" t="n">
        <v>16</v>
      </c>
      <c r="J5836" s="3" t="n">
        <v>57</v>
      </c>
      <c r="K5836" s="3" t="n">
        <v>57</v>
      </c>
      <c r="L5836" s="3" t="n">
        <v>7</v>
      </c>
      <c r="M5836" s="3" t="n">
        <v>7</v>
      </c>
      <c r="N5836" s="3" t="n">
        <v>-1</v>
      </c>
      <c r="O5836" s="3" t="n">
        <v>-1</v>
      </c>
      <c r="P5836" s="3" t="n">
        <v>6.4</v>
      </c>
      <c r="Q5836" s="3" t="n">
        <v>24.2</v>
      </c>
      <c r="R5836" s="3" t="s">
        <v>17023</v>
      </c>
      <c r="S5836" s="4" t="n">
        <v>45747.1678703704</v>
      </c>
      <c r="T5836" s="3" t="s">
        <v>29</v>
      </c>
      <c r="U5836" s="3" t="s">
        <v>29</v>
      </c>
      <c r="V5836" s="3" t="n">
        <v>0</v>
      </c>
      <c r="W5836" s="3" t="n">
        <v>0</v>
      </c>
      <c r="X5836" s="3" t="n">
        <v>0</v>
      </c>
      <c r="Y5836" s="3" t="s">
        <v>30</v>
      </c>
      <c r="Z5836" s="3" t="s">
        <v>30</v>
      </c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  <c r="AY5836" s="3"/>
      <c r="AZ5836" s="3"/>
      <c r="BA5836" s="3"/>
      <c r="BB5836" s="3"/>
      <c r="BC5836" s="3"/>
      <c r="BD5836" s="3"/>
      <c r="BE5836" s="3"/>
      <c r="BF5836" s="3"/>
      <c r="BG5836" s="3"/>
      <c r="BH5836" s="3"/>
      <c r="BI5836" s="3"/>
      <c r="BJ5836" s="3"/>
    </row>
    <row r="5837" customFormat="false" ht="15.75" hidden="false" customHeight="false" outlineLevel="0" collapsed="false">
      <c r="A5837" s="3" t="n">
        <v>5836</v>
      </c>
      <c r="B5837" s="3" t="s">
        <v>17024</v>
      </c>
      <c r="C5837" s="3" t="s">
        <v>17025</v>
      </c>
      <c r="D5837" s="3" t="n">
        <v>1</v>
      </c>
      <c r="E5837" s="3" t="n">
        <v>0.6907676</v>
      </c>
      <c r="F5837" s="3" t="n">
        <v>22</v>
      </c>
      <c r="G5837" s="3" t="n">
        <v>22</v>
      </c>
      <c r="H5837" s="3" t="n">
        <v>11</v>
      </c>
      <c r="I5837" s="3" t="n">
        <v>11</v>
      </c>
      <c r="J5837" s="3" t="n">
        <v>18</v>
      </c>
      <c r="K5837" s="3" t="n">
        <v>18</v>
      </c>
      <c r="L5837" s="3" t="n">
        <v>2</v>
      </c>
      <c r="M5837" s="3" t="n">
        <v>2</v>
      </c>
      <c r="N5837" s="3" t="n">
        <v>-1</v>
      </c>
      <c r="O5837" s="3" t="n">
        <v>-1</v>
      </c>
      <c r="P5837" s="3" t="n">
        <v>6.4</v>
      </c>
      <c r="Q5837" s="3" t="n">
        <v>24.2</v>
      </c>
      <c r="R5837" s="3" t="s">
        <v>17026</v>
      </c>
      <c r="S5837" s="4" t="n">
        <v>45747.1679050926</v>
      </c>
      <c r="T5837" s="3" t="s">
        <v>29</v>
      </c>
      <c r="U5837" s="3" t="s">
        <v>29</v>
      </c>
      <c r="V5837" s="3" t="n">
        <v>0</v>
      </c>
      <c r="W5837" s="3" t="n">
        <v>0</v>
      </c>
      <c r="X5837" s="3" t="n">
        <v>0</v>
      </c>
      <c r="Y5837" s="3" t="s">
        <v>30</v>
      </c>
      <c r="Z5837" s="3" t="s">
        <v>30</v>
      </c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  <c r="AY5837" s="3"/>
      <c r="AZ5837" s="3"/>
      <c r="BA5837" s="3"/>
      <c r="BB5837" s="3"/>
      <c r="BC5837" s="3"/>
      <c r="BD5837" s="3"/>
      <c r="BE5837" s="3"/>
      <c r="BF5837" s="3"/>
      <c r="BG5837" s="3"/>
      <c r="BH5837" s="3"/>
      <c r="BI5837" s="3"/>
      <c r="BJ5837" s="3"/>
    </row>
    <row r="5838" customFormat="false" ht="15.75" hidden="false" customHeight="false" outlineLevel="0" collapsed="false">
      <c r="A5838" s="3" t="n">
        <v>5837</v>
      </c>
      <c r="B5838" s="3" t="s">
        <v>17027</v>
      </c>
      <c r="C5838" s="3" t="s">
        <v>17028</v>
      </c>
      <c r="D5838" s="3" t="n">
        <v>1</v>
      </c>
      <c r="E5838" s="3" t="n">
        <v>0.547265</v>
      </c>
      <c r="F5838" s="3" t="n">
        <v>21</v>
      </c>
      <c r="G5838" s="3" t="n">
        <v>21</v>
      </c>
      <c r="H5838" s="3" t="n">
        <v>11</v>
      </c>
      <c r="I5838" s="3" t="n">
        <v>11</v>
      </c>
      <c r="J5838" s="3" t="n">
        <v>18</v>
      </c>
      <c r="K5838" s="3" t="n">
        <v>18</v>
      </c>
      <c r="L5838" s="3" t="n">
        <v>2</v>
      </c>
      <c r="M5838" s="3" t="n">
        <v>2</v>
      </c>
      <c r="N5838" s="3" t="n">
        <v>-1</v>
      </c>
      <c r="O5838" s="3" t="n">
        <v>-1</v>
      </c>
      <c r="P5838" s="3" t="n">
        <v>6.4</v>
      </c>
      <c r="Q5838" s="3" t="n">
        <v>24.2</v>
      </c>
      <c r="R5838" s="3" t="s">
        <v>17029</v>
      </c>
      <c r="S5838" s="4" t="n">
        <v>45747.1679398148</v>
      </c>
      <c r="T5838" s="3" t="s">
        <v>29</v>
      </c>
      <c r="U5838" s="3" t="s">
        <v>29</v>
      </c>
      <c r="V5838" s="3" t="n">
        <v>0</v>
      </c>
      <c r="W5838" s="3" t="n">
        <v>0</v>
      </c>
      <c r="X5838" s="3" t="n">
        <v>0</v>
      </c>
      <c r="Y5838" s="3" t="s">
        <v>30</v>
      </c>
      <c r="Z5838" s="3" t="s">
        <v>30</v>
      </c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  <c r="AZ5838" s="3"/>
      <c r="BA5838" s="3"/>
      <c r="BB5838" s="3"/>
      <c r="BC5838" s="3"/>
      <c r="BD5838" s="3"/>
      <c r="BE5838" s="3"/>
      <c r="BF5838" s="3"/>
      <c r="BG5838" s="3"/>
      <c r="BH5838" s="3"/>
      <c r="BI5838" s="3"/>
      <c r="BJ5838" s="3"/>
    </row>
    <row r="5839" customFormat="false" ht="15.75" hidden="false" customHeight="false" outlineLevel="0" collapsed="false">
      <c r="A5839" s="3" t="n">
        <v>5838</v>
      </c>
      <c r="B5839" s="3" t="s">
        <v>17030</v>
      </c>
      <c r="C5839" s="3" t="s">
        <v>17031</v>
      </c>
      <c r="D5839" s="3" t="n">
        <v>1</v>
      </c>
      <c r="E5839" s="3" t="n">
        <v>1.1531993</v>
      </c>
      <c r="F5839" s="3" t="n">
        <v>27</v>
      </c>
      <c r="G5839" s="3" t="n">
        <v>27</v>
      </c>
      <c r="H5839" s="3" t="n">
        <v>12</v>
      </c>
      <c r="I5839" s="3" t="n">
        <v>12</v>
      </c>
      <c r="J5839" s="3" t="n">
        <v>24</v>
      </c>
      <c r="K5839" s="3" t="n">
        <v>24</v>
      </c>
      <c r="L5839" s="3" t="n">
        <v>2</v>
      </c>
      <c r="M5839" s="3" t="n">
        <v>2</v>
      </c>
      <c r="N5839" s="3" t="n">
        <v>-1</v>
      </c>
      <c r="O5839" s="3" t="n">
        <v>-1</v>
      </c>
      <c r="P5839" s="3" t="n">
        <v>6.4</v>
      </c>
      <c r="Q5839" s="3" t="n">
        <v>24.2</v>
      </c>
      <c r="R5839" s="3" t="s">
        <v>17032</v>
      </c>
      <c r="S5839" s="4" t="n">
        <v>45747.1679861111</v>
      </c>
      <c r="T5839" s="3" t="s">
        <v>29</v>
      </c>
      <c r="U5839" s="3" t="s">
        <v>29</v>
      </c>
      <c r="V5839" s="3" t="n">
        <v>0</v>
      </c>
      <c r="W5839" s="3" t="n">
        <v>0</v>
      </c>
      <c r="X5839" s="3" t="n">
        <v>0</v>
      </c>
      <c r="Y5839" s="3" t="s">
        <v>30</v>
      </c>
      <c r="Z5839" s="3" t="s">
        <v>30</v>
      </c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  <c r="AZ5839" s="3"/>
      <c r="BA5839" s="3"/>
      <c r="BB5839" s="3"/>
      <c r="BC5839" s="3"/>
      <c r="BD5839" s="3"/>
      <c r="BE5839" s="3"/>
      <c r="BF5839" s="3"/>
      <c r="BG5839" s="3"/>
      <c r="BH5839" s="3"/>
      <c r="BI5839" s="3"/>
      <c r="BJ5839" s="3"/>
    </row>
    <row r="5840" customFormat="false" ht="15.75" hidden="false" customHeight="false" outlineLevel="0" collapsed="false">
      <c r="A5840" s="3" t="n">
        <v>5839</v>
      </c>
      <c r="B5840" s="3" t="s">
        <v>17033</v>
      </c>
      <c r="C5840" s="3" t="s">
        <v>17034</v>
      </c>
      <c r="D5840" s="3" t="n">
        <v>1</v>
      </c>
      <c r="E5840" s="3" t="n">
        <v>0.7301645</v>
      </c>
      <c r="F5840" s="3" t="n">
        <v>19</v>
      </c>
      <c r="G5840" s="3" t="n">
        <v>19</v>
      </c>
      <c r="H5840" s="3" t="n">
        <v>9</v>
      </c>
      <c r="I5840" s="3" t="n">
        <v>9</v>
      </c>
      <c r="J5840" s="3" t="n">
        <v>13</v>
      </c>
      <c r="K5840" s="3" t="n">
        <v>13</v>
      </c>
      <c r="L5840" s="3" t="n">
        <v>1</v>
      </c>
      <c r="M5840" s="3" t="n">
        <v>1</v>
      </c>
      <c r="N5840" s="3" t="n">
        <v>-1</v>
      </c>
      <c r="O5840" s="3" t="n">
        <v>-1</v>
      </c>
      <c r="P5840" s="3" t="n">
        <v>6.4</v>
      </c>
      <c r="Q5840" s="3" t="n">
        <v>24.2</v>
      </c>
      <c r="R5840" s="3" t="s">
        <v>17035</v>
      </c>
      <c r="S5840" s="4" t="n">
        <v>45747.1680208333</v>
      </c>
      <c r="T5840" s="3" t="s">
        <v>29</v>
      </c>
      <c r="U5840" s="3" t="s">
        <v>29</v>
      </c>
      <c r="V5840" s="3" t="n">
        <v>0</v>
      </c>
      <c r="W5840" s="3" t="n">
        <v>0</v>
      </c>
      <c r="X5840" s="3" t="n">
        <v>0</v>
      </c>
      <c r="Y5840" s="3" t="s">
        <v>30</v>
      </c>
      <c r="Z5840" s="3" t="s">
        <v>30</v>
      </c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  <c r="AY5840" s="3"/>
      <c r="AZ5840" s="3"/>
      <c r="BA5840" s="3"/>
      <c r="BB5840" s="3"/>
      <c r="BC5840" s="3"/>
      <c r="BD5840" s="3"/>
      <c r="BE5840" s="3"/>
      <c r="BF5840" s="3"/>
      <c r="BG5840" s="3"/>
      <c r="BH5840" s="3"/>
      <c r="BI5840" s="3"/>
      <c r="BJ5840" s="3"/>
    </row>
    <row r="5841" customFormat="false" ht="15.75" hidden="false" customHeight="false" outlineLevel="0" collapsed="false">
      <c r="A5841" s="3" t="n">
        <v>5840</v>
      </c>
      <c r="B5841" s="3" t="s">
        <v>17036</v>
      </c>
      <c r="C5841" s="3" t="s">
        <v>17037</v>
      </c>
      <c r="D5841" s="3" t="n">
        <v>1</v>
      </c>
      <c r="E5841" s="3" t="n">
        <v>1.1691375</v>
      </c>
      <c r="F5841" s="3" t="n">
        <v>11</v>
      </c>
      <c r="G5841" s="3" t="n">
        <v>11</v>
      </c>
      <c r="H5841" s="3" t="n">
        <v>4</v>
      </c>
      <c r="I5841" s="3" t="n">
        <v>4</v>
      </c>
      <c r="J5841" s="3" t="n">
        <v>6</v>
      </c>
      <c r="K5841" s="3" t="n">
        <v>6</v>
      </c>
      <c r="L5841" s="3" t="n">
        <v>0</v>
      </c>
      <c r="M5841" s="3" t="n">
        <v>0</v>
      </c>
      <c r="N5841" s="3" t="n">
        <v>-1</v>
      </c>
      <c r="O5841" s="3" t="n">
        <v>-1</v>
      </c>
      <c r="P5841" s="3" t="n">
        <v>6.4</v>
      </c>
      <c r="Q5841" s="3" t="n">
        <v>24.2</v>
      </c>
      <c r="R5841" s="3" t="s">
        <v>17038</v>
      </c>
      <c r="S5841" s="4" t="n">
        <v>45747.1680671296</v>
      </c>
      <c r="T5841" s="3" t="s">
        <v>29</v>
      </c>
      <c r="U5841" s="3" t="s">
        <v>29</v>
      </c>
      <c r="V5841" s="3" t="n">
        <v>0</v>
      </c>
      <c r="W5841" s="3" t="n">
        <v>0</v>
      </c>
      <c r="X5841" s="3" t="n">
        <v>0</v>
      </c>
      <c r="Y5841" s="3" t="s">
        <v>30</v>
      </c>
      <c r="Z5841" s="3" t="s">
        <v>30</v>
      </c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  <c r="AZ5841" s="3"/>
      <c r="BA5841" s="3"/>
      <c r="BB5841" s="3"/>
      <c r="BC5841" s="3"/>
      <c r="BD5841" s="3"/>
      <c r="BE5841" s="3"/>
      <c r="BF5841" s="3"/>
      <c r="BG5841" s="3"/>
      <c r="BH5841" s="3"/>
      <c r="BI5841" s="3"/>
      <c r="BJ5841" s="3"/>
    </row>
    <row r="5842" customFormat="false" ht="15.75" hidden="false" customHeight="false" outlineLevel="0" collapsed="false">
      <c r="A5842" s="3" t="n">
        <v>5841</v>
      </c>
      <c r="B5842" s="3" t="s">
        <v>17039</v>
      </c>
      <c r="C5842" s="3" t="s">
        <v>17040</v>
      </c>
      <c r="D5842" s="3" t="n">
        <v>1</v>
      </c>
      <c r="E5842" s="3" t="n">
        <v>0.6184498</v>
      </c>
      <c r="F5842" s="3" t="n">
        <v>13</v>
      </c>
      <c r="G5842" s="3" t="n">
        <v>13</v>
      </c>
      <c r="H5842" s="3" t="n">
        <v>6</v>
      </c>
      <c r="I5842" s="3" t="n">
        <v>6</v>
      </c>
      <c r="J5842" s="3" t="n">
        <v>7</v>
      </c>
      <c r="K5842" s="3" t="n">
        <v>7</v>
      </c>
      <c r="L5842" s="3" t="n">
        <v>0</v>
      </c>
      <c r="M5842" s="3" t="n">
        <v>0</v>
      </c>
      <c r="N5842" s="3" t="n">
        <v>-1</v>
      </c>
      <c r="O5842" s="3" t="n">
        <v>-1</v>
      </c>
      <c r="P5842" s="3" t="n">
        <v>6.4</v>
      </c>
      <c r="Q5842" s="3" t="n">
        <v>24.2</v>
      </c>
      <c r="R5842" s="3" t="s">
        <v>17041</v>
      </c>
      <c r="S5842" s="4" t="n">
        <v>45747.1680902778</v>
      </c>
      <c r="T5842" s="3" t="s">
        <v>29</v>
      </c>
      <c r="U5842" s="3" t="s">
        <v>29</v>
      </c>
      <c r="V5842" s="3" t="n">
        <v>0</v>
      </c>
      <c r="W5842" s="3" t="n">
        <v>0</v>
      </c>
      <c r="X5842" s="3" t="n">
        <v>0</v>
      </c>
      <c r="Y5842" s="3" t="s">
        <v>30</v>
      </c>
      <c r="Z5842" s="3" t="s">
        <v>30</v>
      </c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  <c r="AY5842" s="3"/>
      <c r="AZ5842" s="3"/>
      <c r="BA5842" s="3"/>
      <c r="BB5842" s="3"/>
      <c r="BC5842" s="3"/>
      <c r="BD5842" s="3"/>
      <c r="BE5842" s="3"/>
      <c r="BF5842" s="3"/>
      <c r="BG5842" s="3"/>
      <c r="BH5842" s="3"/>
      <c r="BI5842" s="3"/>
      <c r="BJ5842" s="3"/>
    </row>
    <row r="5843" customFormat="false" ht="15.75" hidden="false" customHeight="false" outlineLevel="0" collapsed="false">
      <c r="A5843" s="3" t="n">
        <v>5842</v>
      </c>
      <c r="B5843" s="3" t="s">
        <v>17042</v>
      </c>
      <c r="C5843" s="3" t="s">
        <v>17043</v>
      </c>
      <c r="D5843" s="3" t="n">
        <v>1</v>
      </c>
      <c r="E5843" s="3" t="n">
        <v>0.7200824</v>
      </c>
      <c r="F5843" s="3" t="n">
        <v>28</v>
      </c>
      <c r="G5843" s="3" t="n">
        <v>28</v>
      </c>
      <c r="H5843" s="3" t="n">
        <v>13</v>
      </c>
      <c r="I5843" s="3" t="n">
        <v>13</v>
      </c>
      <c r="J5843" s="3" t="n">
        <v>21</v>
      </c>
      <c r="K5843" s="3" t="n">
        <v>21</v>
      </c>
      <c r="L5843" s="3" t="n">
        <v>3</v>
      </c>
      <c r="M5843" s="3" t="n">
        <v>3</v>
      </c>
      <c r="N5843" s="3" t="n">
        <v>-1</v>
      </c>
      <c r="O5843" s="3" t="n">
        <v>-1</v>
      </c>
      <c r="P5843" s="3" t="n">
        <v>6.4</v>
      </c>
      <c r="Q5843" s="3" t="n">
        <v>24.2</v>
      </c>
      <c r="R5843" s="3" t="s">
        <v>17044</v>
      </c>
      <c r="S5843" s="4" t="n">
        <v>45747.1681365741</v>
      </c>
      <c r="T5843" s="3" t="s">
        <v>29</v>
      </c>
      <c r="U5843" s="3" t="s">
        <v>29</v>
      </c>
      <c r="V5843" s="3" t="n">
        <v>0</v>
      </c>
      <c r="W5843" s="3" t="n">
        <v>0</v>
      </c>
      <c r="X5843" s="3" t="n">
        <v>0</v>
      </c>
      <c r="Y5843" s="3" t="s">
        <v>30</v>
      </c>
      <c r="Z5843" s="3" t="s">
        <v>30</v>
      </c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  <c r="AY5843" s="3"/>
      <c r="AZ5843" s="3"/>
      <c r="BA5843" s="3"/>
      <c r="BB5843" s="3"/>
      <c r="BC5843" s="3"/>
      <c r="BD5843" s="3"/>
      <c r="BE5843" s="3"/>
      <c r="BF5843" s="3"/>
      <c r="BG5843" s="3"/>
      <c r="BH5843" s="3"/>
      <c r="BI5843" s="3"/>
      <c r="BJ5843" s="3"/>
    </row>
    <row r="5844" customFormat="false" ht="15.75" hidden="false" customHeight="false" outlineLevel="0" collapsed="false">
      <c r="A5844" s="3" t="n">
        <v>5843</v>
      </c>
      <c r="B5844" s="3" t="s">
        <v>17045</v>
      </c>
      <c r="C5844" s="3" t="s">
        <v>17046</v>
      </c>
      <c r="D5844" s="3" t="n">
        <v>1</v>
      </c>
      <c r="E5844" s="3" t="n">
        <v>0.8480337</v>
      </c>
      <c r="F5844" s="3" t="n">
        <v>15</v>
      </c>
      <c r="G5844" s="3" t="n">
        <v>15</v>
      </c>
      <c r="H5844" s="3" t="n">
        <v>6</v>
      </c>
      <c r="I5844" s="3" t="n">
        <v>6</v>
      </c>
      <c r="J5844" s="3" t="n">
        <v>9</v>
      </c>
      <c r="K5844" s="3" t="n">
        <v>9</v>
      </c>
      <c r="L5844" s="3" t="n">
        <v>1</v>
      </c>
      <c r="M5844" s="3" t="n">
        <v>1</v>
      </c>
      <c r="N5844" s="3" t="n">
        <v>-1</v>
      </c>
      <c r="O5844" s="3" t="n">
        <v>-1</v>
      </c>
      <c r="P5844" s="3" t="n">
        <v>6.4</v>
      </c>
      <c r="Q5844" s="3" t="n">
        <v>24.2</v>
      </c>
      <c r="R5844" s="3" t="s">
        <v>17047</v>
      </c>
      <c r="S5844" s="4" t="n">
        <v>45747.1681712963</v>
      </c>
      <c r="T5844" s="3" t="s">
        <v>29</v>
      </c>
      <c r="U5844" s="3" t="s">
        <v>29</v>
      </c>
      <c r="V5844" s="3" t="n">
        <v>0</v>
      </c>
      <c r="W5844" s="3" t="n">
        <v>0</v>
      </c>
      <c r="X5844" s="3" t="n">
        <v>0</v>
      </c>
      <c r="Y5844" s="3" t="s">
        <v>30</v>
      </c>
      <c r="Z5844" s="3" t="s">
        <v>30</v>
      </c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  <c r="AY5844" s="3"/>
      <c r="AZ5844" s="3"/>
      <c r="BA5844" s="3"/>
      <c r="BB5844" s="3"/>
      <c r="BC5844" s="3"/>
      <c r="BD5844" s="3"/>
      <c r="BE5844" s="3"/>
      <c r="BF5844" s="3"/>
      <c r="BG5844" s="3"/>
      <c r="BH5844" s="3"/>
      <c r="BI5844" s="3"/>
      <c r="BJ5844" s="3"/>
    </row>
    <row r="5845" customFormat="false" ht="15.75" hidden="false" customHeight="false" outlineLevel="0" collapsed="false">
      <c r="A5845" s="3" t="n">
        <v>5844</v>
      </c>
      <c r="B5845" s="3" t="s">
        <v>17048</v>
      </c>
      <c r="C5845" s="3" t="s">
        <v>17049</v>
      </c>
      <c r="D5845" s="3" t="n">
        <v>1</v>
      </c>
      <c r="E5845" s="3" t="n">
        <v>0.6228694</v>
      </c>
      <c r="F5845" s="3" t="n">
        <v>7</v>
      </c>
      <c r="G5845" s="3" t="n">
        <v>7</v>
      </c>
      <c r="H5845" s="3" t="n">
        <v>3</v>
      </c>
      <c r="I5845" s="3" t="n">
        <v>3</v>
      </c>
      <c r="J5845" s="3" t="n">
        <v>3</v>
      </c>
      <c r="K5845" s="3" t="n">
        <v>3</v>
      </c>
      <c r="L5845" s="3" t="n">
        <v>0</v>
      </c>
      <c r="M5845" s="3" t="n">
        <v>0</v>
      </c>
      <c r="N5845" s="3" t="n">
        <v>-1</v>
      </c>
      <c r="O5845" s="3" t="n">
        <v>-1</v>
      </c>
      <c r="P5845" s="3" t="n">
        <v>6.4</v>
      </c>
      <c r="Q5845" s="3" t="n">
        <v>24.2</v>
      </c>
      <c r="R5845" s="3" t="s">
        <v>17050</v>
      </c>
      <c r="S5845" s="4" t="n">
        <v>45747.1682060185</v>
      </c>
      <c r="T5845" s="3" t="s">
        <v>29</v>
      </c>
      <c r="U5845" s="3" t="s">
        <v>29</v>
      </c>
      <c r="V5845" s="3" t="n">
        <v>0</v>
      </c>
      <c r="W5845" s="3" t="n">
        <v>0</v>
      </c>
      <c r="X5845" s="3" t="n">
        <v>0</v>
      </c>
      <c r="Y5845" s="3" t="s">
        <v>30</v>
      </c>
      <c r="Z5845" s="3" t="s">
        <v>30</v>
      </c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  <c r="AZ5845" s="3"/>
      <c r="BA5845" s="3"/>
      <c r="BB5845" s="3"/>
      <c r="BC5845" s="3"/>
      <c r="BD5845" s="3"/>
      <c r="BE5845" s="3"/>
      <c r="BF5845" s="3"/>
      <c r="BG5845" s="3"/>
      <c r="BH5845" s="3"/>
      <c r="BI5845" s="3"/>
      <c r="BJ5845" s="3"/>
    </row>
    <row r="5846" customFormat="false" ht="15.75" hidden="false" customHeight="false" outlineLevel="0" collapsed="false">
      <c r="A5846" s="3" t="n">
        <v>5845</v>
      </c>
      <c r="B5846" s="3" t="s">
        <v>17051</v>
      </c>
      <c r="C5846" s="3" t="s">
        <v>17052</v>
      </c>
      <c r="D5846" s="3" t="n">
        <v>1</v>
      </c>
      <c r="E5846" s="3" t="n">
        <v>0.2272569</v>
      </c>
      <c r="F5846" s="3" t="n">
        <v>13</v>
      </c>
      <c r="G5846" s="3" t="n">
        <v>13</v>
      </c>
      <c r="H5846" s="3" t="n">
        <v>3</v>
      </c>
      <c r="I5846" s="3" t="n">
        <v>3</v>
      </c>
      <c r="J5846" s="3" t="n">
        <v>10</v>
      </c>
      <c r="K5846" s="3" t="n">
        <v>10</v>
      </c>
      <c r="L5846" s="3" t="n">
        <v>1</v>
      </c>
      <c r="M5846" s="3" t="n">
        <v>1</v>
      </c>
      <c r="N5846" s="3" t="n">
        <v>-1</v>
      </c>
      <c r="O5846" s="3" t="n">
        <v>-1</v>
      </c>
      <c r="P5846" s="3" t="n">
        <v>6.4</v>
      </c>
      <c r="Q5846" s="3" t="n">
        <v>24.2</v>
      </c>
      <c r="R5846" s="3" t="s">
        <v>17053</v>
      </c>
      <c r="S5846" s="4" t="n">
        <v>45747.1682291667</v>
      </c>
      <c r="T5846" s="3" t="s">
        <v>256</v>
      </c>
      <c r="U5846" s="3" t="s">
        <v>256</v>
      </c>
      <c r="V5846" s="3" t="n">
        <v>0</v>
      </c>
      <c r="W5846" s="3" t="n">
        <v>0</v>
      </c>
      <c r="X5846" s="3" t="n">
        <v>0</v>
      </c>
      <c r="Y5846" s="3" t="s">
        <v>30</v>
      </c>
      <c r="Z5846" s="3" t="s">
        <v>30</v>
      </c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  <c r="AY5846" s="3"/>
      <c r="AZ5846" s="3"/>
      <c r="BA5846" s="3"/>
      <c r="BB5846" s="3"/>
      <c r="BC5846" s="3"/>
      <c r="BD5846" s="3"/>
      <c r="BE5846" s="3"/>
      <c r="BF5846" s="3"/>
      <c r="BG5846" s="3"/>
      <c r="BH5846" s="3"/>
      <c r="BI5846" s="3"/>
      <c r="BJ5846" s="3"/>
    </row>
    <row r="5847" customFormat="false" ht="15.75" hidden="false" customHeight="false" outlineLevel="0" collapsed="false">
      <c r="A5847" s="3" t="n">
        <v>5846</v>
      </c>
      <c r="B5847" s="3" t="s">
        <v>17054</v>
      </c>
      <c r="C5847" s="3" t="s">
        <v>17055</v>
      </c>
      <c r="D5847" s="3" t="n">
        <v>1</v>
      </c>
      <c r="E5847" s="3" t="n">
        <v>0.1033284</v>
      </c>
      <c r="F5847" s="3" t="n">
        <v>13</v>
      </c>
      <c r="G5847" s="3" t="n">
        <v>13</v>
      </c>
      <c r="H5847" s="3" t="n">
        <v>7</v>
      </c>
      <c r="I5847" s="3" t="n">
        <v>7</v>
      </c>
      <c r="J5847" s="3" t="n">
        <v>12</v>
      </c>
      <c r="K5847" s="3" t="n">
        <v>12</v>
      </c>
      <c r="L5847" s="3" t="n">
        <v>2</v>
      </c>
      <c r="M5847" s="3" t="n">
        <v>2</v>
      </c>
      <c r="N5847" s="3" t="n">
        <v>-1</v>
      </c>
      <c r="O5847" s="3" t="n">
        <v>-1</v>
      </c>
      <c r="P5847" s="3" t="n">
        <v>6.4</v>
      </c>
      <c r="Q5847" s="3" t="n">
        <v>24.2</v>
      </c>
      <c r="R5847" s="3" t="s">
        <v>17056</v>
      </c>
      <c r="S5847" s="4" t="n">
        <v>45747.1682407407</v>
      </c>
      <c r="T5847" s="3" t="s">
        <v>256</v>
      </c>
      <c r="U5847" s="3" t="s">
        <v>256</v>
      </c>
      <c r="V5847" s="3" t="n">
        <v>0</v>
      </c>
      <c r="W5847" s="3" t="n">
        <v>0</v>
      </c>
      <c r="X5847" s="3" t="n">
        <v>0</v>
      </c>
      <c r="Y5847" s="3" t="s">
        <v>30</v>
      </c>
      <c r="Z5847" s="3" t="s">
        <v>30</v>
      </c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  <c r="AY5847" s="3"/>
      <c r="AZ5847" s="3"/>
      <c r="BA5847" s="3"/>
      <c r="BB5847" s="3"/>
      <c r="BC5847" s="3"/>
      <c r="BD5847" s="3"/>
      <c r="BE5847" s="3"/>
      <c r="BF5847" s="3"/>
      <c r="BG5847" s="3"/>
      <c r="BH5847" s="3"/>
      <c r="BI5847" s="3"/>
      <c r="BJ5847" s="3"/>
    </row>
    <row r="5848" customFormat="false" ht="15.75" hidden="false" customHeight="false" outlineLevel="0" collapsed="false">
      <c r="A5848" s="3" t="n">
        <v>5847</v>
      </c>
      <c r="B5848" s="3" t="s">
        <v>17057</v>
      </c>
      <c r="C5848" s="3" t="s">
        <v>17058</v>
      </c>
      <c r="D5848" s="3" t="n">
        <v>1</v>
      </c>
      <c r="E5848" s="3" t="n">
        <v>5.2029264</v>
      </c>
      <c r="F5848" s="3" t="n">
        <v>49</v>
      </c>
      <c r="G5848" s="3" t="n">
        <v>49</v>
      </c>
      <c r="H5848" s="3" t="n">
        <v>8</v>
      </c>
      <c r="I5848" s="3" t="n">
        <v>8</v>
      </c>
      <c r="J5848" s="3" t="n">
        <v>53</v>
      </c>
      <c r="K5848" s="3" t="n">
        <v>53</v>
      </c>
      <c r="L5848" s="3" t="n">
        <v>7</v>
      </c>
      <c r="M5848" s="3" t="n">
        <v>7</v>
      </c>
      <c r="N5848" s="3" t="n">
        <v>-1</v>
      </c>
      <c r="O5848" s="3" t="n">
        <v>-1</v>
      </c>
      <c r="P5848" s="3" t="n">
        <v>6.4</v>
      </c>
      <c r="Q5848" s="3" t="n">
        <v>24.2</v>
      </c>
      <c r="R5848" s="3" t="s">
        <v>17059</v>
      </c>
      <c r="S5848" s="4" t="n">
        <v>45747.1683449074</v>
      </c>
      <c r="T5848" s="3" t="s">
        <v>1920</v>
      </c>
      <c r="U5848" s="3" t="s">
        <v>1920</v>
      </c>
      <c r="V5848" s="3" t="n">
        <v>0</v>
      </c>
      <c r="W5848" s="3" t="n">
        <v>0</v>
      </c>
      <c r="X5848" s="3" t="n">
        <v>0</v>
      </c>
      <c r="Y5848" s="3" t="s">
        <v>30</v>
      </c>
      <c r="Z5848" s="3" t="s">
        <v>30</v>
      </c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  <c r="AY5848" s="3"/>
      <c r="AZ5848" s="3"/>
      <c r="BA5848" s="3"/>
      <c r="BB5848" s="3"/>
      <c r="BC5848" s="3"/>
      <c r="BD5848" s="3"/>
      <c r="BE5848" s="3"/>
      <c r="BF5848" s="3"/>
      <c r="BG5848" s="3"/>
      <c r="BH5848" s="3"/>
      <c r="BI5848" s="3"/>
      <c r="BJ5848" s="3"/>
    </row>
    <row r="5849" customFormat="false" ht="15.75" hidden="false" customHeight="false" outlineLevel="0" collapsed="false">
      <c r="A5849" s="3" t="n">
        <v>5848</v>
      </c>
      <c r="B5849" s="3" t="s">
        <v>17060</v>
      </c>
      <c r="C5849" s="3" t="s">
        <v>17061</v>
      </c>
      <c r="D5849" s="3" t="n">
        <v>1</v>
      </c>
      <c r="E5849" s="3" t="n">
        <v>4.649178</v>
      </c>
      <c r="F5849" s="3" t="n">
        <v>50</v>
      </c>
      <c r="G5849" s="3" t="n">
        <v>50</v>
      </c>
      <c r="H5849" s="3" t="n">
        <v>8</v>
      </c>
      <c r="I5849" s="3" t="n">
        <v>8</v>
      </c>
      <c r="J5849" s="3" t="n">
        <v>54</v>
      </c>
      <c r="K5849" s="3" t="n">
        <v>54</v>
      </c>
      <c r="L5849" s="3" t="n">
        <v>7</v>
      </c>
      <c r="M5849" s="3" t="n">
        <v>7</v>
      </c>
      <c r="N5849" s="3" t="n">
        <v>-1</v>
      </c>
      <c r="O5849" s="3" t="n">
        <v>-1</v>
      </c>
      <c r="P5849" s="3" t="n">
        <v>6.4</v>
      </c>
      <c r="Q5849" s="3" t="n">
        <v>24.2</v>
      </c>
      <c r="R5849" s="3" t="s">
        <v>17062</v>
      </c>
      <c r="S5849" s="4" t="n">
        <v>45747.1684375</v>
      </c>
      <c r="T5849" s="3" t="s">
        <v>1920</v>
      </c>
      <c r="U5849" s="3" t="s">
        <v>1920</v>
      </c>
      <c r="V5849" s="3" t="n">
        <v>0</v>
      </c>
      <c r="W5849" s="3" t="n">
        <v>0</v>
      </c>
      <c r="X5849" s="3" t="n">
        <v>0</v>
      </c>
      <c r="Y5849" s="3" t="s">
        <v>30</v>
      </c>
      <c r="Z5849" s="3" t="s">
        <v>30</v>
      </c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  <c r="AY5849" s="3"/>
      <c r="AZ5849" s="3"/>
      <c r="BA5849" s="3"/>
      <c r="BB5849" s="3"/>
      <c r="BC5849" s="3"/>
      <c r="BD5849" s="3"/>
      <c r="BE5849" s="3"/>
      <c r="BF5849" s="3"/>
      <c r="BG5849" s="3"/>
      <c r="BH5849" s="3"/>
      <c r="BI5849" s="3"/>
      <c r="BJ5849" s="3"/>
    </row>
    <row r="5850" customFormat="false" ht="15.75" hidden="false" customHeight="false" outlineLevel="0" collapsed="false">
      <c r="A5850" s="3" t="n">
        <v>5849</v>
      </c>
      <c r="B5850" s="3" t="s">
        <v>17063</v>
      </c>
      <c r="C5850" s="3" t="s">
        <v>17064</v>
      </c>
      <c r="D5850" s="3" t="n">
        <v>1</v>
      </c>
      <c r="E5850" s="3" t="n">
        <v>2.3446746</v>
      </c>
      <c r="F5850" s="3" t="n">
        <v>16</v>
      </c>
      <c r="G5850" s="3" t="n">
        <v>16</v>
      </c>
      <c r="H5850" s="3" t="n">
        <v>6</v>
      </c>
      <c r="I5850" s="3" t="n">
        <v>6</v>
      </c>
      <c r="J5850" s="3" t="n">
        <v>17</v>
      </c>
      <c r="K5850" s="3" t="n">
        <v>17</v>
      </c>
      <c r="L5850" s="3" t="n">
        <v>1</v>
      </c>
      <c r="M5850" s="3" t="n">
        <v>1</v>
      </c>
      <c r="N5850" s="3" t="n">
        <v>-1</v>
      </c>
      <c r="O5850" s="3" t="n">
        <v>-1</v>
      </c>
      <c r="P5850" s="3" t="n">
        <v>6.4</v>
      </c>
      <c r="Q5850" s="3" t="n">
        <v>24.2</v>
      </c>
      <c r="R5850" s="3" t="s">
        <v>17065</v>
      </c>
      <c r="S5850" s="4" t="n">
        <v>45747.1684953704</v>
      </c>
      <c r="T5850" s="3" t="s">
        <v>1920</v>
      </c>
      <c r="U5850" s="3" t="s">
        <v>1920</v>
      </c>
      <c r="V5850" s="3" t="n">
        <v>0</v>
      </c>
      <c r="W5850" s="3" t="n">
        <v>0</v>
      </c>
      <c r="X5850" s="3" t="n">
        <v>0</v>
      </c>
      <c r="Y5850" s="3" t="s">
        <v>30</v>
      </c>
      <c r="Z5850" s="3" t="s">
        <v>30</v>
      </c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  <c r="AY5850" s="3"/>
      <c r="AZ5850" s="3"/>
      <c r="BA5850" s="3"/>
      <c r="BB5850" s="3"/>
      <c r="BC5850" s="3"/>
      <c r="BD5850" s="3"/>
      <c r="BE5850" s="3"/>
      <c r="BF5850" s="3"/>
      <c r="BG5850" s="3"/>
      <c r="BH5850" s="3"/>
      <c r="BI5850" s="3"/>
      <c r="BJ5850" s="3"/>
    </row>
    <row r="5851" customFormat="false" ht="15.75" hidden="false" customHeight="false" outlineLevel="0" collapsed="false">
      <c r="A5851" s="3" t="n">
        <v>5850</v>
      </c>
      <c r="B5851" s="3" t="s">
        <v>17066</v>
      </c>
      <c r="C5851" s="3" t="s">
        <v>17067</v>
      </c>
      <c r="D5851" s="3" t="n">
        <v>1</v>
      </c>
      <c r="E5851" s="3" t="n">
        <v>4.7440575</v>
      </c>
      <c r="F5851" s="3" t="n">
        <v>45</v>
      </c>
      <c r="G5851" s="3" t="n">
        <v>45</v>
      </c>
      <c r="H5851" s="3" t="n">
        <v>7</v>
      </c>
      <c r="I5851" s="3" t="n">
        <v>7</v>
      </c>
      <c r="J5851" s="3" t="n">
        <v>48</v>
      </c>
      <c r="K5851" s="3" t="n">
        <v>48</v>
      </c>
      <c r="L5851" s="3" t="n">
        <v>7</v>
      </c>
      <c r="M5851" s="3" t="n">
        <v>7</v>
      </c>
      <c r="N5851" s="3" t="n">
        <v>-1</v>
      </c>
      <c r="O5851" s="3" t="n">
        <v>-1</v>
      </c>
      <c r="P5851" s="3" t="n">
        <v>6.4</v>
      </c>
      <c r="Q5851" s="3" t="n">
        <v>24.2</v>
      </c>
      <c r="R5851" s="3" t="s">
        <v>17068</v>
      </c>
      <c r="S5851" s="4" t="n">
        <v>45747.168587963</v>
      </c>
      <c r="T5851" s="3" t="s">
        <v>1920</v>
      </c>
      <c r="U5851" s="3" t="s">
        <v>1920</v>
      </c>
      <c r="V5851" s="3" t="n">
        <v>0</v>
      </c>
      <c r="W5851" s="3" t="n">
        <v>0</v>
      </c>
      <c r="X5851" s="3" t="n">
        <v>0</v>
      </c>
      <c r="Y5851" s="3" t="s">
        <v>30</v>
      </c>
      <c r="Z5851" s="3" t="s">
        <v>30</v>
      </c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  <c r="AY5851" s="3"/>
      <c r="AZ5851" s="3"/>
      <c r="BA5851" s="3"/>
      <c r="BB5851" s="3"/>
      <c r="BC5851" s="3"/>
      <c r="BD5851" s="3"/>
      <c r="BE5851" s="3"/>
      <c r="BF5851" s="3"/>
      <c r="BG5851" s="3"/>
      <c r="BH5851" s="3"/>
      <c r="BI5851" s="3"/>
      <c r="BJ5851" s="3"/>
    </row>
    <row r="5852" customFormat="false" ht="15.75" hidden="false" customHeight="false" outlineLevel="0" collapsed="false">
      <c r="A5852" s="3" t="n">
        <v>5851</v>
      </c>
      <c r="B5852" s="3" t="s">
        <v>17069</v>
      </c>
      <c r="C5852" s="3" t="s">
        <v>17070</v>
      </c>
      <c r="D5852" s="3" t="n">
        <v>1</v>
      </c>
      <c r="E5852" s="3" t="n">
        <v>0.9342436</v>
      </c>
      <c r="F5852" s="3" t="n">
        <v>17</v>
      </c>
      <c r="G5852" s="3" t="n">
        <v>17</v>
      </c>
      <c r="H5852" s="3" t="n">
        <v>6</v>
      </c>
      <c r="I5852" s="3" t="n">
        <v>6</v>
      </c>
      <c r="J5852" s="3" t="n">
        <v>16</v>
      </c>
      <c r="K5852" s="3" t="n">
        <v>16</v>
      </c>
      <c r="L5852" s="3" t="n">
        <v>2</v>
      </c>
      <c r="M5852" s="3" t="n">
        <v>2</v>
      </c>
      <c r="N5852" s="3" t="n">
        <v>-1</v>
      </c>
      <c r="O5852" s="3" t="n">
        <v>-1</v>
      </c>
      <c r="P5852" s="3" t="n">
        <v>6.4</v>
      </c>
      <c r="Q5852" s="3" t="n">
        <v>24.2</v>
      </c>
      <c r="R5852" s="3" t="s">
        <v>17071</v>
      </c>
      <c r="S5852" s="4" t="n">
        <v>45747.1686342593</v>
      </c>
      <c r="T5852" s="3" t="s">
        <v>256</v>
      </c>
      <c r="U5852" s="3" t="s">
        <v>256</v>
      </c>
      <c r="V5852" s="3" t="n">
        <v>0</v>
      </c>
      <c r="W5852" s="3" t="n">
        <v>0</v>
      </c>
      <c r="X5852" s="3" t="n">
        <v>0</v>
      </c>
      <c r="Y5852" s="3" t="s">
        <v>30</v>
      </c>
      <c r="Z5852" s="3" t="s">
        <v>30</v>
      </c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  <c r="AZ5852" s="3"/>
      <c r="BA5852" s="3"/>
      <c r="BB5852" s="3"/>
      <c r="BC5852" s="3"/>
      <c r="BD5852" s="3"/>
      <c r="BE5852" s="3"/>
      <c r="BF5852" s="3"/>
      <c r="BG5852" s="3"/>
      <c r="BH5852" s="3"/>
      <c r="BI5852" s="3"/>
      <c r="BJ5852" s="3"/>
    </row>
    <row r="5853" customFormat="false" ht="15.75" hidden="false" customHeight="false" outlineLevel="0" collapsed="false">
      <c r="A5853" s="3" t="n">
        <v>5852</v>
      </c>
      <c r="B5853" s="3" t="s">
        <v>17072</v>
      </c>
      <c r="C5853" s="3" t="s">
        <v>17073</v>
      </c>
      <c r="D5853" s="3" t="n">
        <v>1</v>
      </c>
      <c r="E5853" s="3" t="n">
        <v>2.6122156</v>
      </c>
      <c r="F5853" s="3" t="n">
        <v>31</v>
      </c>
      <c r="G5853" s="3" t="n">
        <v>31</v>
      </c>
      <c r="H5853" s="3" t="n">
        <v>6</v>
      </c>
      <c r="I5853" s="3" t="n">
        <v>6</v>
      </c>
      <c r="J5853" s="3" t="n">
        <v>27</v>
      </c>
      <c r="K5853" s="3" t="n">
        <v>27</v>
      </c>
      <c r="L5853" s="3" t="n">
        <v>4</v>
      </c>
      <c r="M5853" s="3" t="n">
        <v>4</v>
      </c>
      <c r="N5853" s="3" t="n">
        <v>-1</v>
      </c>
      <c r="O5853" s="3" t="n">
        <v>-1</v>
      </c>
      <c r="P5853" s="3" t="n">
        <v>6.4</v>
      </c>
      <c r="Q5853" s="3" t="n">
        <v>24.2</v>
      </c>
      <c r="R5853" s="3" t="s">
        <v>17074</v>
      </c>
      <c r="S5853" s="4" t="n">
        <v>45747.1686921296</v>
      </c>
      <c r="T5853" s="3" t="s">
        <v>4910</v>
      </c>
      <c r="U5853" s="3" t="s">
        <v>4910</v>
      </c>
      <c r="V5853" s="3" t="n">
        <v>0</v>
      </c>
      <c r="W5853" s="3" t="n">
        <v>0</v>
      </c>
      <c r="X5853" s="3" t="n">
        <v>0</v>
      </c>
      <c r="Y5853" s="3" t="s">
        <v>30</v>
      </c>
      <c r="Z5853" s="3" t="s">
        <v>30</v>
      </c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  <c r="AY5853" s="3"/>
      <c r="AZ5853" s="3"/>
      <c r="BA5853" s="3"/>
      <c r="BB5853" s="3"/>
      <c r="BC5853" s="3"/>
      <c r="BD5853" s="3"/>
      <c r="BE5853" s="3"/>
      <c r="BF5853" s="3"/>
      <c r="BG5853" s="3"/>
      <c r="BH5853" s="3"/>
      <c r="BI5853" s="3"/>
      <c r="BJ5853" s="3"/>
    </row>
    <row r="5854" customFormat="false" ht="15.75" hidden="false" customHeight="false" outlineLevel="0" collapsed="false">
      <c r="A5854" s="3" t="n">
        <v>5853</v>
      </c>
      <c r="B5854" s="3" t="s">
        <v>17075</v>
      </c>
      <c r="C5854" s="3" t="s">
        <v>17076</v>
      </c>
      <c r="D5854" s="3" t="n">
        <v>1</v>
      </c>
      <c r="E5854" s="3" t="n">
        <v>3.2023531</v>
      </c>
      <c r="F5854" s="3" t="n">
        <v>43</v>
      </c>
      <c r="G5854" s="3" t="n">
        <v>43</v>
      </c>
      <c r="H5854" s="3" t="n">
        <v>8</v>
      </c>
      <c r="I5854" s="3" t="n">
        <v>8</v>
      </c>
      <c r="J5854" s="3" t="n">
        <v>39</v>
      </c>
      <c r="K5854" s="3" t="n">
        <v>39</v>
      </c>
      <c r="L5854" s="3" t="n">
        <v>5</v>
      </c>
      <c r="M5854" s="3" t="n">
        <v>5</v>
      </c>
      <c r="N5854" s="3" t="n">
        <v>-1</v>
      </c>
      <c r="O5854" s="3" t="n">
        <v>-1</v>
      </c>
      <c r="P5854" s="3" t="n">
        <v>6.4</v>
      </c>
      <c r="Q5854" s="3" t="n">
        <v>24.2</v>
      </c>
      <c r="R5854" s="3" t="s">
        <v>17077</v>
      </c>
      <c r="S5854" s="4" t="n">
        <v>45747.1687615741</v>
      </c>
      <c r="T5854" s="3" t="s">
        <v>1920</v>
      </c>
      <c r="U5854" s="3" t="s">
        <v>1920</v>
      </c>
      <c r="V5854" s="3" t="n">
        <v>0</v>
      </c>
      <c r="W5854" s="3" t="n">
        <v>0</v>
      </c>
      <c r="X5854" s="3" t="n">
        <v>0</v>
      </c>
      <c r="Y5854" s="3" t="s">
        <v>30</v>
      </c>
      <c r="Z5854" s="3" t="s">
        <v>30</v>
      </c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  <c r="AY5854" s="3"/>
      <c r="AZ5854" s="3"/>
      <c r="BA5854" s="3"/>
      <c r="BB5854" s="3"/>
      <c r="BC5854" s="3"/>
      <c r="BD5854" s="3"/>
      <c r="BE5854" s="3"/>
      <c r="BF5854" s="3"/>
      <c r="BG5854" s="3"/>
      <c r="BH5854" s="3"/>
      <c r="BI5854" s="3"/>
      <c r="BJ5854" s="3"/>
    </row>
    <row r="5855" customFormat="false" ht="15.75" hidden="false" customHeight="false" outlineLevel="0" collapsed="false">
      <c r="A5855" s="3" t="n">
        <v>5854</v>
      </c>
      <c r="B5855" s="3" t="s">
        <v>17078</v>
      </c>
      <c r="C5855" s="3" t="s">
        <v>17079</v>
      </c>
      <c r="D5855" s="3" t="n">
        <v>1</v>
      </c>
      <c r="E5855" s="3" t="n">
        <v>3.0428134</v>
      </c>
      <c r="F5855" s="3" t="n">
        <v>32</v>
      </c>
      <c r="G5855" s="3" t="n">
        <v>32</v>
      </c>
      <c r="H5855" s="3" t="n">
        <v>8</v>
      </c>
      <c r="I5855" s="3" t="n">
        <v>8</v>
      </c>
      <c r="J5855" s="3" t="n">
        <v>31</v>
      </c>
      <c r="K5855" s="3" t="n">
        <v>31</v>
      </c>
      <c r="L5855" s="3" t="n">
        <v>2</v>
      </c>
      <c r="M5855" s="3" t="n">
        <v>2</v>
      </c>
      <c r="N5855" s="3" t="n">
        <v>-1</v>
      </c>
      <c r="O5855" s="3" t="n">
        <v>-1</v>
      </c>
      <c r="P5855" s="3" t="n">
        <v>6.4</v>
      </c>
      <c r="Q5855" s="3" t="n">
        <v>24.2</v>
      </c>
      <c r="R5855" s="3" t="s">
        <v>17080</v>
      </c>
      <c r="S5855" s="4" t="n">
        <v>45747.1688310185</v>
      </c>
      <c r="T5855" s="3" t="s">
        <v>1920</v>
      </c>
      <c r="U5855" s="3" t="s">
        <v>1920</v>
      </c>
      <c r="V5855" s="3" t="n">
        <v>0</v>
      </c>
      <c r="W5855" s="3" t="n">
        <v>0</v>
      </c>
      <c r="X5855" s="3" t="n">
        <v>0</v>
      </c>
      <c r="Y5855" s="3" t="s">
        <v>30</v>
      </c>
      <c r="Z5855" s="3" t="s">
        <v>30</v>
      </c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  <c r="AY5855" s="3"/>
      <c r="AZ5855" s="3"/>
      <c r="BA5855" s="3"/>
      <c r="BB5855" s="3"/>
      <c r="BC5855" s="3"/>
      <c r="BD5855" s="3"/>
      <c r="BE5855" s="3"/>
      <c r="BF5855" s="3"/>
      <c r="BG5855" s="3"/>
      <c r="BH5855" s="3"/>
      <c r="BI5855" s="3"/>
      <c r="BJ5855" s="3"/>
    </row>
    <row r="5856" customFormat="false" ht="15.75" hidden="false" customHeight="false" outlineLevel="0" collapsed="false">
      <c r="A5856" s="3" t="n">
        <v>5855</v>
      </c>
      <c r="B5856" s="3" t="s">
        <v>17081</v>
      </c>
      <c r="C5856" s="3"/>
      <c r="D5856" s="3" t="n">
        <v>0</v>
      </c>
      <c r="E5856" s="3" t="s">
        <v>1901</v>
      </c>
      <c r="F5856" s="3" t="s">
        <v>1901</v>
      </c>
      <c r="G5856" s="3" t="s">
        <v>1901</v>
      </c>
      <c r="H5856" s="3" t="s">
        <v>1901</v>
      </c>
      <c r="I5856" s="3" t="s">
        <v>1901</v>
      </c>
      <c r="J5856" s="3" t="s">
        <v>1901</v>
      </c>
      <c r="K5856" s="3" t="s">
        <v>1901</v>
      </c>
      <c r="L5856" s="3" t="s">
        <v>1901</v>
      </c>
      <c r="M5856" s="3" t="s">
        <v>1901</v>
      </c>
      <c r="N5856" s="3" t="s">
        <v>1901</v>
      </c>
      <c r="O5856" s="3" t="s">
        <v>1901</v>
      </c>
      <c r="P5856" s="3"/>
      <c r="Q5856" s="3"/>
      <c r="R5856" s="3"/>
      <c r="S5856" s="3"/>
      <c r="T5856" s="3"/>
      <c r="U5856" s="3"/>
      <c r="V5856" s="3" t="s">
        <v>1901</v>
      </c>
      <c r="W5856" s="3" t="s">
        <v>1901</v>
      </c>
      <c r="X5856" s="3" t="s">
        <v>1901</v>
      </c>
      <c r="Y5856" s="3"/>
      <c r="Z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  <c r="AY5856" s="3"/>
      <c r="AZ5856" s="3"/>
      <c r="BA5856" s="3"/>
      <c r="BB5856" s="3"/>
      <c r="BC5856" s="3"/>
      <c r="BD5856" s="3"/>
      <c r="BE5856" s="3"/>
      <c r="BF5856" s="3"/>
      <c r="BG5856" s="3"/>
      <c r="BH5856" s="3"/>
      <c r="BI5856" s="3"/>
      <c r="BJ5856" s="3"/>
    </row>
    <row r="5857" customFormat="false" ht="15.75" hidden="false" customHeight="false" outlineLevel="0" collapsed="false">
      <c r="A5857" s="3" t="n">
        <v>5856</v>
      </c>
      <c r="B5857" s="3" t="s">
        <v>17082</v>
      </c>
      <c r="C5857" s="3"/>
      <c r="D5857" s="3" t="n">
        <v>0</v>
      </c>
      <c r="E5857" s="3" t="s">
        <v>1901</v>
      </c>
      <c r="F5857" s="3" t="s">
        <v>1901</v>
      </c>
      <c r="G5857" s="3" t="s">
        <v>1901</v>
      </c>
      <c r="H5857" s="3" t="s">
        <v>1901</v>
      </c>
      <c r="I5857" s="3" t="s">
        <v>1901</v>
      </c>
      <c r="J5857" s="3" t="s">
        <v>1901</v>
      </c>
      <c r="K5857" s="3" t="s">
        <v>1901</v>
      </c>
      <c r="L5857" s="3" t="s">
        <v>1901</v>
      </c>
      <c r="M5857" s="3" t="s">
        <v>1901</v>
      </c>
      <c r="N5857" s="3" t="s">
        <v>1901</v>
      </c>
      <c r="O5857" s="3" t="s">
        <v>1901</v>
      </c>
      <c r="P5857" s="3"/>
      <c r="Q5857" s="3"/>
      <c r="R5857" s="3"/>
      <c r="S5857" s="3"/>
      <c r="T5857" s="3"/>
      <c r="U5857" s="3"/>
      <c r="V5857" s="3" t="s">
        <v>1901</v>
      </c>
      <c r="W5857" s="3" t="s">
        <v>1901</v>
      </c>
      <c r="X5857" s="3" t="s">
        <v>1901</v>
      </c>
      <c r="Y5857" s="3"/>
      <c r="Z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  <c r="AY5857" s="3"/>
      <c r="AZ5857" s="3"/>
      <c r="BA5857" s="3"/>
      <c r="BB5857" s="3"/>
      <c r="BC5857" s="3"/>
      <c r="BD5857" s="3"/>
      <c r="BE5857" s="3"/>
      <c r="BF5857" s="3"/>
      <c r="BG5857" s="3"/>
      <c r="BH5857" s="3"/>
      <c r="BI5857" s="3"/>
      <c r="BJ5857" s="3"/>
    </row>
    <row r="5858" customFormat="false" ht="15.75" hidden="false" customHeight="false" outlineLevel="0" collapsed="false">
      <c r="A5858" s="3" t="n">
        <v>5857</v>
      </c>
      <c r="B5858" s="3" t="s">
        <v>17083</v>
      </c>
      <c r="C5858" s="3"/>
      <c r="D5858" s="3" t="n">
        <v>0</v>
      </c>
      <c r="E5858" s="3" t="s">
        <v>1901</v>
      </c>
      <c r="F5858" s="3" t="s">
        <v>1901</v>
      </c>
      <c r="G5858" s="3" t="s">
        <v>1901</v>
      </c>
      <c r="H5858" s="3" t="s">
        <v>1901</v>
      </c>
      <c r="I5858" s="3" t="s">
        <v>1901</v>
      </c>
      <c r="J5858" s="3" t="s">
        <v>1901</v>
      </c>
      <c r="K5858" s="3" t="s">
        <v>1901</v>
      </c>
      <c r="L5858" s="3" t="s">
        <v>1901</v>
      </c>
      <c r="M5858" s="3" t="s">
        <v>1901</v>
      </c>
      <c r="N5858" s="3" t="s">
        <v>1901</v>
      </c>
      <c r="O5858" s="3" t="s">
        <v>1901</v>
      </c>
      <c r="P5858" s="3"/>
      <c r="Q5858" s="3"/>
      <c r="R5858" s="3"/>
      <c r="S5858" s="3"/>
      <c r="T5858" s="3"/>
      <c r="U5858" s="3"/>
      <c r="V5858" s="3" t="s">
        <v>1901</v>
      </c>
      <c r="W5858" s="3" t="s">
        <v>1901</v>
      </c>
      <c r="X5858" s="3" t="s">
        <v>1901</v>
      </c>
      <c r="Y5858" s="3"/>
      <c r="Z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  <c r="AY5858" s="3"/>
      <c r="AZ5858" s="3"/>
      <c r="BA5858" s="3"/>
      <c r="BB5858" s="3"/>
      <c r="BC5858" s="3"/>
      <c r="BD5858" s="3"/>
      <c r="BE5858" s="3"/>
      <c r="BF5858" s="3"/>
      <c r="BG5858" s="3"/>
      <c r="BH5858" s="3"/>
      <c r="BI5858" s="3"/>
      <c r="BJ5858" s="3"/>
    </row>
    <row r="5859" customFormat="false" ht="15.75" hidden="false" customHeight="false" outlineLevel="0" collapsed="false">
      <c r="A5859" s="3" t="n">
        <v>5858</v>
      </c>
      <c r="B5859" s="3" t="s">
        <v>17084</v>
      </c>
      <c r="C5859" s="3"/>
      <c r="D5859" s="3" t="n">
        <v>0</v>
      </c>
      <c r="E5859" s="3" t="s">
        <v>1901</v>
      </c>
      <c r="F5859" s="3" t="s">
        <v>1901</v>
      </c>
      <c r="G5859" s="3" t="s">
        <v>1901</v>
      </c>
      <c r="H5859" s="3" t="s">
        <v>1901</v>
      </c>
      <c r="I5859" s="3" t="s">
        <v>1901</v>
      </c>
      <c r="J5859" s="3" t="s">
        <v>1901</v>
      </c>
      <c r="K5859" s="3" t="s">
        <v>1901</v>
      </c>
      <c r="L5859" s="3" t="s">
        <v>1901</v>
      </c>
      <c r="M5859" s="3" t="s">
        <v>1901</v>
      </c>
      <c r="N5859" s="3" t="s">
        <v>1901</v>
      </c>
      <c r="O5859" s="3" t="s">
        <v>1901</v>
      </c>
      <c r="P5859" s="3"/>
      <c r="Q5859" s="3"/>
      <c r="R5859" s="3"/>
      <c r="S5859" s="3"/>
      <c r="T5859" s="3"/>
      <c r="U5859" s="3"/>
      <c r="V5859" s="3" t="s">
        <v>1901</v>
      </c>
      <c r="W5859" s="3" t="s">
        <v>1901</v>
      </c>
      <c r="X5859" s="3" t="s">
        <v>1901</v>
      </c>
      <c r="Y5859" s="3"/>
      <c r="Z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  <c r="AY5859" s="3"/>
      <c r="AZ5859" s="3"/>
      <c r="BA5859" s="3"/>
      <c r="BB5859" s="3"/>
      <c r="BC5859" s="3"/>
      <c r="BD5859" s="3"/>
      <c r="BE5859" s="3"/>
      <c r="BF5859" s="3"/>
      <c r="BG5859" s="3"/>
      <c r="BH5859" s="3"/>
      <c r="BI5859" s="3"/>
      <c r="BJ5859" s="3"/>
    </row>
    <row r="5860" customFormat="false" ht="15.75" hidden="false" customHeight="false" outlineLevel="0" collapsed="false">
      <c r="A5860" s="3" t="n">
        <v>5859</v>
      </c>
      <c r="B5860" s="3" t="s">
        <v>17085</v>
      </c>
      <c r="C5860" s="3"/>
      <c r="D5860" s="3" t="n">
        <v>0</v>
      </c>
      <c r="E5860" s="3" t="s">
        <v>1901</v>
      </c>
      <c r="F5860" s="3" t="s">
        <v>1901</v>
      </c>
      <c r="G5860" s="3" t="s">
        <v>1901</v>
      </c>
      <c r="H5860" s="3" t="s">
        <v>1901</v>
      </c>
      <c r="I5860" s="3" t="s">
        <v>1901</v>
      </c>
      <c r="J5860" s="3" t="s">
        <v>1901</v>
      </c>
      <c r="K5860" s="3" t="s">
        <v>1901</v>
      </c>
      <c r="L5860" s="3" t="s">
        <v>1901</v>
      </c>
      <c r="M5860" s="3" t="s">
        <v>1901</v>
      </c>
      <c r="N5860" s="3" t="s">
        <v>1901</v>
      </c>
      <c r="O5860" s="3" t="s">
        <v>1901</v>
      </c>
      <c r="P5860" s="3"/>
      <c r="Q5860" s="3"/>
      <c r="R5860" s="3"/>
      <c r="S5860" s="3"/>
      <c r="T5860" s="3"/>
      <c r="U5860" s="3"/>
      <c r="V5860" s="3" t="s">
        <v>1901</v>
      </c>
      <c r="W5860" s="3" t="s">
        <v>1901</v>
      </c>
      <c r="X5860" s="3" t="s">
        <v>1901</v>
      </c>
      <c r="Y5860" s="3"/>
      <c r="Z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  <c r="AY5860" s="3"/>
      <c r="AZ5860" s="3"/>
      <c r="BA5860" s="3"/>
      <c r="BB5860" s="3"/>
      <c r="BC5860" s="3"/>
      <c r="BD5860" s="3"/>
      <c r="BE5860" s="3"/>
      <c r="BF5860" s="3"/>
      <c r="BG5860" s="3"/>
      <c r="BH5860" s="3"/>
      <c r="BI5860" s="3"/>
      <c r="BJ5860" s="3"/>
    </row>
    <row r="5861" customFormat="false" ht="15.75" hidden="false" customHeight="false" outlineLevel="0" collapsed="false">
      <c r="A5861" s="3" t="n">
        <v>5860</v>
      </c>
      <c r="B5861" s="3" t="s">
        <v>17086</v>
      </c>
      <c r="C5861" s="3"/>
      <c r="D5861" s="3" t="n">
        <v>0</v>
      </c>
      <c r="E5861" s="3" t="s">
        <v>1901</v>
      </c>
      <c r="F5861" s="3" t="s">
        <v>1901</v>
      </c>
      <c r="G5861" s="3" t="s">
        <v>1901</v>
      </c>
      <c r="H5861" s="3" t="s">
        <v>1901</v>
      </c>
      <c r="I5861" s="3" t="s">
        <v>1901</v>
      </c>
      <c r="J5861" s="3" t="s">
        <v>1901</v>
      </c>
      <c r="K5861" s="3" t="s">
        <v>1901</v>
      </c>
      <c r="L5861" s="3" t="s">
        <v>1901</v>
      </c>
      <c r="M5861" s="3" t="s">
        <v>1901</v>
      </c>
      <c r="N5861" s="3" t="s">
        <v>1901</v>
      </c>
      <c r="O5861" s="3" t="s">
        <v>1901</v>
      </c>
      <c r="P5861" s="3"/>
      <c r="Q5861" s="3"/>
      <c r="R5861" s="3"/>
      <c r="S5861" s="3"/>
      <c r="T5861" s="3"/>
      <c r="U5861" s="3"/>
      <c r="V5861" s="3" t="s">
        <v>1901</v>
      </c>
      <c r="W5861" s="3" t="s">
        <v>1901</v>
      </c>
      <c r="X5861" s="3" t="s">
        <v>1901</v>
      </c>
      <c r="Y5861" s="3"/>
      <c r="Z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W5861" s="3"/>
      <c r="AX5861" s="3"/>
      <c r="AY5861" s="3"/>
      <c r="AZ5861" s="3"/>
      <c r="BA5861" s="3"/>
      <c r="BB5861" s="3"/>
      <c r="BC5861" s="3"/>
      <c r="BD5861" s="3"/>
      <c r="BE5861" s="3"/>
      <c r="BF5861" s="3"/>
      <c r="BG5861" s="3"/>
      <c r="BH5861" s="3"/>
      <c r="BI5861" s="3"/>
      <c r="BJ5861" s="3"/>
    </row>
    <row r="5862" customFormat="false" ht="15.75" hidden="false" customHeight="false" outlineLevel="0" collapsed="false">
      <c r="A5862" s="3" t="n">
        <v>5861</v>
      </c>
      <c r="B5862" s="3" t="s">
        <v>17087</v>
      </c>
      <c r="C5862" s="3"/>
      <c r="D5862" s="3" t="n">
        <v>0</v>
      </c>
      <c r="E5862" s="3" t="s">
        <v>1901</v>
      </c>
      <c r="F5862" s="3" t="s">
        <v>1901</v>
      </c>
      <c r="G5862" s="3" t="s">
        <v>1901</v>
      </c>
      <c r="H5862" s="3" t="s">
        <v>1901</v>
      </c>
      <c r="I5862" s="3" t="s">
        <v>1901</v>
      </c>
      <c r="J5862" s="3" t="s">
        <v>1901</v>
      </c>
      <c r="K5862" s="3" t="s">
        <v>1901</v>
      </c>
      <c r="L5862" s="3" t="s">
        <v>1901</v>
      </c>
      <c r="M5862" s="3" t="s">
        <v>1901</v>
      </c>
      <c r="N5862" s="3" t="s">
        <v>1901</v>
      </c>
      <c r="O5862" s="3" t="s">
        <v>1901</v>
      </c>
      <c r="P5862" s="3"/>
      <c r="Q5862" s="3"/>
      <c r="R5862" s="3"/>
      <c r="S5862" s="3"/>
      <c r="T5862" s="3"/>
      <c r="U5862" s="3"/>
      <c r="V5862" s="3" t="s">
        <v>1901</v>
      </c>
      <c r="W5862" s="3" t="s">
        <v>1901</v>
      </c>
      <c r="X5862" s="3" t="s">
        <v>1901</v>
      </c>
      <c r="Y5862" s="3"/>
      <c r="Z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  <c r="AY5862" s="3"/>
      <c r="AZ5862" s="3"/>
      <c r="BA5862" s="3"/>
      <c r="BB5862" s="3"/>
      <c r="BC5862" s="3"/>
      <c r="BD5862" s="3"/>
      <c r="BE5862" s="3"/>
      <c r="BF5862" s="3"/>
      <c r="BG5862" s="3"/>
      <c r="BH5862" s="3"/>
      <c r="BI5862" s="3"/>
      <c r="BJ5862" s="3"/>
    </row>
    <row r="5863" customFormat="false" ht="15.75" hidden="false" customHeight="false" outlineLevel="0" collapsed="false">
      <c r="A5863" s="3" t="n">
        <v>5862</v>
      </c>
      <c r="B5863" s="3" t="s">
        <v>17088</v>
      </c>
      <c r="C5863" s="3"/>
      <c r="D5863" s="3" t="n">
        <v>0</v>
      </c>
      <c r="E5863" s="3" t="s">
        <v>1901</v>
      </c>
      <c r="F5863" s="3" t="s">
        <v>1901</v>
      </c>
      <c r="G5863" s="3" t="s">
        <v>1901</v>
      </c>
      <c r="H5863" s="3" t="s">
        <v>1901</v>
      </c>
      <c r="I5863" s="3" t="s">
        <v>1901</v>
      </c>
      <c r="J5863" s="3" t="s">
        <v>1901</v>
      </c>
      <c r="K5863" s="3" t="s">
        <v>1901</v>
      </c>
      <c r="L5863" s="3" t="s">
        <v>1901</v>
      </c>
      <c r="M5863" s="3" t="s">
        <v>1901</v>
      </c>
      <c r="N5863" s="3" t="s">
        <v>1901</v>
      </c>
      <c r="O5863" s="3" t="s">
        <v>1901</v>
      </c>
      <c r="P5863" s="3"/>
      <c r="Q5863" s="3"/>
      <c r="R5863" s="3"/>
      <c r="S5863" s="3"/>
      <c r="T5863" s="3"/>
      <c r="U5863" s="3"/>
      <c r="V5863" s="3" t="s">
        <v>1901</v>
      </c>
      <c r="W5863" s="3" t="s">
        <v>1901</v>
      </c>
      <c r="X5863" s="3" t="s">
        <v>1901</v>
      </c>
      <c r="Y5863" s="3"/>
      <c r="Z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W5863" s="3"/>
      <c r="AX5863" s="3"/>
      <c r="AY5863" s="3"/>
      <c r="AZ5863" s="3"/>
      <c r="BA5863" s="3"/>
      <c r="BB5863" s="3"/>
      <c r="BC5863" s="3"/>
      <c r="BD5863" s="3"/>
      <c r="BE5863" s="3"/>
      <c r="BF5863" s="3"/>
      <c r="BG5863" s="3"/>
      <c r="BH5863" s="3"/>
      <c r="BI5863" s="3"/>
      <c r="BJ5863" s="3"/>
    </row>
    <row r="5864" customFormat="false" ht="15.75" hidden="false" customHeight="false" outlineLevel="0" collapsed="false">
      <c r="A5864" s="3" t="n">
        <v>5863</v>
      </c>
      <c r="B5864" s="3" t="s">
        <v>17089</v>
      </c>
      <c r="C5864" s="3"/>
      <c r="D5864" s="3" t="n">
        <v>0</v>
      </c>
      <c r="E5864" s="3" t="s">
        <v>1901</v>
      </c>
      <c r="F5864" s="3" t="s">
        <v>1901</v>
      </c>
      <c r="G5864" s="3" t="s">
        <v>1901</v>
      </c>
      <c r="H5864" s="3" t="s">
        <v>1901</v>
      </c>
      <c r="I5864" s="3" t="s">
        <v>1901</v>
      </c>
      <c r="J5864" s="3" t="s">
        <v>1901</v>
      </c>
      <c r="K5864" s="3" t="s">
        <v>1901</v>
      </c>
      <c r="L5864" s="3" t="s">
        <v>1901</v>
      </c>
      <c r="M5864" s="3" t="s">
        <v>1901</v>
      </c>
      <c r="N5864" s="3" t="s">
        <v>1901</v>
      </c>
      <c r="O5864" s="3" t="s">
        <v>1901</v>
      </c>
      <c r="P5864" s="3"/>
      <c r="Q5864" s="3"/>
      <c r="R5864" s="3"/>
      <c r="S5864" s="3"/>
      <c r="T5864" s="3"/>
      <c r="U5864" s="3"/>
      <c r="V5864" s="3" t="s">
        <v>1901</v>
      </c>
      <c r="W5864" s="3" t="s">
        <v>1901</v>
      </c>
      <c r="X5864" s="3" t="s">
        <v>1901</v>
      </c>
      <c r="Y5864" s="3"/>
      <c r="Z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  <c r="AY5864" s="3"/>
      <c r="AZ5864" s="3"/>
      <c r="BA5864" s="3"/>
      <c r="BB5864" s="3"/>
      <c r="BC5864" s="3"/>
      <c r="BD5864" s="3"/>
      <c r="BE5864" s="3"/>
      <c r="BF5864" s="3"/>
      <c r="BG5864" s="3"/>
      <c r="BH5864" s="3"/>
      <c r="BI5864" s="3"/>
      <c r="BJ5864" s="3"/>
    </row>
    <row r="5865" customFormat="false" ht="15.75" hidden="false" customHeight="false" outlineLevel="0" collapsed="false">
      <c r="A5865" s="3" t="n">
        <v>5864</v>
      </c>
      <c r="B5865" s="3" t="s">
        <v>17090</v>
      </c>
      <c r="C5865" s="3"/>
      <c r="D5865" s="3" t="n">
        <v>0</v>
      </c>
      <c r="E5865" s="3" t="s">
        <v>1901</v>
      </c>
      <c r="F5865" s="3" t="s">
        <v>1901</v>
      </c>
      <c r="G5865" s="3" t="s">
        <v>1901</v>
      </c>
      <c r="H5865" s="3" t="s">
        <v>1901</v>
      </c>
      <c r="I5865" s="3" t="s">
        <v>1901</v>
      </c>
      <c r="J5865" s="3" t="s">
        <v>1901</v>
      </c>
      <c r="K5865" s="3" t="s">
        <v>1901</v>
      </c>
      <c r="L5865" s="3" t="s">
        <v>1901</v>
      </c>
      <c r="M5865" s="3" t="s">
        <v>1901</v>
      </c>
      <c r="N5865" s="3" t="s">
        <v>1901</v>
      </c>
      <c r="O5865" s="3" t="s">
        <v>1901</v>
      </c>
      <c r="P5865" s="3"/>
      <c r="Q5865" s="3"/>
      <c r="R5865" s="3"/>
      <c r="S5865" s="3"/>
      <c r="T5865" s="3"/>
      <c r="U5865" s="3"/>
      <c r="V5865" s="3" t="s">
        <v>1901</v>
      </c>
      <c r="W5865" s="3" t="s">
        <v>1901</v>
      </c>
      <c r="X5865" s="3" t="s">
        <v>1901</v>
      </c>
      <c r="Y5865" s="3"/>
      <c r="Z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  <c r="AY5865" s="3"/>
      <c r="AZ5865" s="3"/>
      <c r="BA5865" s="3"/>
      <c r="BB5865" s="3"/>
      <c r="BC5865" s="3"/>
      <c r="BD5865" s="3"/>
      <c r="BE5865" s="3"/>
      <c r="BF5865" s="3"/>
      <c r="BG5865" s="3"/>
      <c r="BH5865" s="3"/>
      <c r="BI5865" s="3"/>
      <c r="BJ5865" s="3"/>
    </row>
    <row r="5866" customFormat="false" ht="15.75" hidden="false" customHeight="false" outlineLevel="0" collapsed="false">
      <c r="A5866" s="3" t="n">
        <v>5865</v>
      </c>
      <c r="B5866" s="3" t="s">
        <v>17091</v>
      </c>
      <c r="C5866" s="3"/>
      <c r="D5866" s="3" t="n">
        <v>0</v>
      </c>
      <c r="E5866" s="3" t="s">
        <v>1901</v>
      </c>
      <c r="F5866" s="3" t="s">
        <v>1901</v>
      </c>
      <c r="G5866" s="3" t="s">
        <v>1901</v>
      </c>
      <c r="H5866" s="3" t="s">
        <v>1901</v>
      </c>
      <c r="I5866" s="3" t="s">
        <v>1901</v>
      </c>
      <c r="J5866" s="3" t="s">
        <v>1901</v>
      </c>
      <c r="K5866" s="3" t="s">
        <v>1901</v>
      </c>
      <c r="L5866" s="3" t="s">
        <v>1901</v>
      </c>
      <c r="M5866" s="3" t="s">
        <v>1901</v>
      </c>
      <c r="N5866" s="3" t="s">
        <v>1901</v>
      </c>
      <c r="O5866" s="3" t="s">
        <v>1901</v>
      </c>
      <c r="P5866" s="3"/>
      <c r="Q5866" s="3"/>
      <c r="R5866" s="3"/>
      <c r="S5866" s="3"/>
      <c r="T5866" s="3"/>
      <c r="U5866" s="3"/>
      <c r="V5866" s="3" t="s">
        <v>1901</v>
      </c>
      <c r="W5866" s="3" t="s">
        <v>1901</v>
      </c>
      <c r="X5866" s="3" t="s">
        <v>1901</v>
      </c>
      <c r="Y5866" s="3"/>
      <c r="Z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  <c r="AY5866" s="3"/>
      <c r="AZ5866" s="3"/>
      <c r="BA5866" s="3"/>
      <c r="BB5866" s="3"/>
      <c r="BC5866" s="3"/>
      <c r="BD5866" s="3"/>
      <c r="BE5866" s="3"/>
      <c r="BF5866" s="3"/>
      <c r="BG5866" s="3"/>
      <c r="BH5866" s="3"/>
      <c r="BI5866" s="3"/>
      <c r="BJ5866" s="3"/>
    </row>
    <row r="5867" customFormat="false" ht="15.75" hidden="false" customHeight="false" outlineLevel="0" collapsed="false">
      <c r="A5867" s="3" t="n">
        <v>5866</v>
      </c>
      <c r="B5867" s="3" t="s">
        <v>17092</v>
      </c>
      <c r="C5867" s="3"/>
      <c r="D5867" s="3" t="n">
        <v>0</v>
      </c>
      <c r="E5867" s="3" t="s">
        <v>1901</v>
      </c>
      <c r="F5867" s="3" t="s">
        <v>1901</v>
      </c>
      <c r="G5867" s="3" t="s">
        <v>1901</v>
      </c>
      <c r="H5867" s="3" t="s">
        <v>1901</v>
      </c>
      <c r="I5867" s="3" t="s">
        <v>1901</v>
      </c>
      <c r="J5867" s="3" t="s">
        <v>1901</v>
      </c>
      <c r="K5867" s="3" t="s">
        <v>1901</v>
      </c>
      <c r="L5867" s="3" t="s">
        <v>1901</v>
      </c>
      <c r="M5867" s="3" t="s">
        <v>1901</v>
      </c>
      <c r="N5867" s="3" t="s">
        <v>1901</v>
      </c>
      <c r="O5867" s="3" t="s">
        <v>1901</v>
      </c>
      <c r="P5867" s="3"/>
      <c r="Q5867" s="3"/>
      <c r="R5867" s="3"/>
      <c r="S5867" s="3"/>
      <c r="T5867" s="3"/>
      <c r="U5867" s="3"/>
      <c r="V5867" s="3" t="s">
        <v>1901</v>
      </c>
      <c r="W5867" s="3" t="s">
        <v>1901</v>
      </c>
      <c r="X5867" s="3" t="s">
        <v>1901</v>
      </c>
      <c r="Y5867" s="3"/>
      <c r="Z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  <c r="AZ5867" s="3"/>
      <c r="BA5867" s="3"/>
      <c r="BB5867" s="3"/>
      <c r="BC5867" s="3"/>
      <c r="BD5867" s="3"/>
      <c r="BE5867" s="3"/>
      <c r="BF5867" s="3"/>
      <c r="BG5867" s="3"/>
      <c r="BH5867" s="3"/>
      <c r="BI5867" s="3"/>
      <c r="BJ5867" s="3"/>
    </row>
    <row r="5868" customFormat="false" ht="15.75" hidden="false" customHeight="false" outlineLevel="0" collapsed="false">
      <c r="A5868" s="3" t="n">
        <v>5867</v>
      </c>
      <c r="B5868" s="3" t="s">
        <v>17093</v>
      </c>
      <c r="C5868" s="3"/>
      <c r="D5868" s="3" t="n">
        <v>0</v>
      </c>
      <c r="E5868" s="3" t="s">
        <v>1901</v>
      </c>
      <c r="F5868" s="3" t="s">
        <v>1901</v>
      </c>
      <c r="G5868" s="3" t="s">
        <v>1901</v>
      </c>
      <c r="H5868" s="3" t="s">
        <v>1901</v>
      </c>
      <c r="I5868" s="3" t="s">
        <v>1901</v>
      </c>
      <c r="J5868" s="3" t="s">
        <v>1901</v>
      </c>
      <c r="K5868" s="3" t="s">
        <v>1901</v>
      </c>
      <c r="L5868" s="3" t="s">
        <v>1901</v>
      </c>
      <c r="M5868" s="3" t="s">
        <v>1901</v>
      </c>
      <c r="N5868" s="3" t="s">
        <v>1901</v>
      </c>
      <c r="O5868" s="3" t="s">
        <v>1901</v>
      </c>
      <c r="P5868" s="3"/>
      <c r="Q5868" s="3"/>
      <c r="R5868" s="3"/>
      <c r="S5868" s="3"/>
      <c r="T5868" s="3"/>
      <c r="U5868" s="3"/>
      <c r="V5868" s="3" t="s">
        <v>1901</v>
      </c>
      <c r="W5868" s="3" t="s">
        <v>1901</v>
      </c>
      <c r="X5868" s="3" t="s">
        <v>1901</v>
      </c>
      <c r="Y5868" s="3"/>
      <c r="Z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  <c r="AZ5868" s="3"/>
      <c r="BA5868" s="3"/>
      <c r="BB5868" s="3"/>
      <c r="BC5868" s="3"/>
      <c r="BD5868" s="3"/>
      <c r="BE5868" s="3"/>
      <c r="BF5868" s="3"/>
      <c r="BG5868" s="3"/>
      <c r="BH5868" s="3"/>
      <c r="BI5868" s="3"/>
      <c r="BJ5868" s="3"/>
    </row>
    <row r="5869" customFormat="false" ht="15.75" hidden="false" customHeight="false" outlineLevel="0" collapsed="false">
      <c r="A5869" s="3" t="n">
        <v>5868</v>
      </c>
      <c r="B5869" s="3" t="s">
        <v>17094</v>
      </c>
      <c r="C5869" s="3"/>
      <c r="D5869" s="3" t="n">
        <v>0</v>
      </c>
      <c r="E5869" s="3" t="s">
        <v>1901</v>
      </c>
      <c r="F5869" s="3" t="s">
        <v>1901</v>
      </c>
      <c r="G5869" s="3" t="s">
        <v>1901</v>
      </c>
      <c r="H5869" s="3" t="s">
        <v>1901</v>
      </c>
      <c r="I5869" s="3" t="s">
        <v>1901</v>
      </c>
      <c r="J5869" s="3" t="s">
        <v>1901</v>
      </c>
      <c r="K5869" s="3" t="s">
        <v>1901</v>
      </c>
      <c r="L5869" s="3" t="s">
        <v>1901</v>
      </c>
      <c r="M5869" s="3" t="s">
        <v>1901</v>
      </c>
      <c r="N5869" s="3" t="s">
        <v>1901</v>
      </c>
      <c r="O5869" s="3" t="s">
        <v>1901</v>
      </c>
      <c r="P5869" s="3"/>
      <c r="Q5869" s="3"/>
      <c r="R5869" s="3"/>
      <c r="S5869" s="3"/>
      <c r="T5869" s="3"/>
      <c r="U5869" s="3"/>
      <c r="V5869" s="3" t="s">
        <v>1901</v>
      </c>
      <c r="W5869" s="3" t="s">
        <v>1901</v>
      </c>
      <c r="X5869" s="3" t="s">
        <v>1901</v>
      </c>
      <c r="Y5869" s="3"/>
      <c r="Z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  <c r="AY5869" s="3"/>
      <c r="AZ5869" s="3"/>
      <c r="BA5869" s="3"/>
      <c r="BB5869" s="3"/>
      <c r="BC5869" s="3"/>
      <c r="BD5869" s="3"/>
      <c r="BE5869" s="3"/>
      <c r="BF5869" s="3"/>
      <c r="BG5869" s="3"/>
      <c r="BH5869" s="3"/>
      <c r="BI5869" s="3"/>
      <c r="BJ5869" s="3"/>
    </row>
    <row r="5870" customFormat="false" ht="15.75" hidden="false" customHeight="false" outlineLevel="0" collapsed="false">
      <c r="A5870" s="3" t="n">
        <v>5869</v>
      </c>
      <c r="B5870" s="3" t="s">
        <v>17095</v>
      </c>
      <c r="C5870" s="3"/>
      <c r="D5870" s="3" t="n">
        <v>0</v>
      </c>
      <c r="E5870" s="3" t="s">
        <v>1901</v>
      </c>
      <c r="F5870" s="3" t="s">
        <v>1901</v>
      </c>
      <c r="G5870" s="3" t="s">
        <v>1901</v>
      </c>
      <c r="H5870" s="3" t="s">
        <v>1901</v>
      </c>
      <c r="I5870" s="3" t="s">
        <v>1901</v>
      </c>
      <c r="J5870" s="3" t="s">
        <v>1901</v>
      </c>
      <c r="K5870" s="3" t="s">
        <v>1901</v>
      </c>
      <c r="L5870" s="3" t="s">
        <v>1901</v>
      </c>
      <c r="M5870" s="3" t="s">
        <v>1901</v>
      </c>
      <c r="N5870" s="3" t="s">
        <v>1901</v>
      </c>
      <c r="O5870" s="3" t="s">
        <v>1901</v>
      </c>
      <c r="P5870" s="3"/>
      <c r="Q5870" s="3"/>
      <c r="R5870" s="3"/>
      <c r="S5870" s="3"/>
      <c r="T5870" s="3"/>
      <c r="U5870" s="3"/>
      <c r="V5870" s="3" t="s">
        <v>1901</v>
      </c>
      <c r="W5870" s="3" t="s">
        <v>1901</v>
      </c>
      <c r="X5870" s="3" t="s">
        <v>1901</v>
      </c>
      <c r="Y5870" s="3"/>
      <c r="Z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  <c r="AY5870" s="3"/>
      <c r="AZ5870" s="3"/>
      <c r="BA5870" s="3"/>
      <c r="BB5870" s="3"/>
      <c r="BC5870" s="3"/>
      <c r="BD5870" s="3"/>
      <c r="BE5870" s="3"/>
      <c r="BF5870" s="3"/>
      <c r="BG5870" s="3"/>
      <c r="BH5870" s="3"/>
      <c r="BI5870" s="3"/>
      <c r="BJ5870" s="3"/>
    </row>
    <row r="5871" customFormat="false" ht="15.75" hidden="false" customHeight="false" outlineLevel="0" collapsed="false">
      <c r="A5871" s="3" t="n">
        <v>5870</v>
      </c>
      <c r="B5871" s="3" t="s">
        <v>17096</v>
      </c>
      <c r="C5871" s="3"/>
      <c r="D5871" s="3" t="n">
        <v>0</v>
      </c>
      <c r="E5871" s="3" t="s">
        <v>1901</v>
      </c>
      <c r="F5871" s="3" t="s">
        <v>1901</v>
      </c>
      <c r="G5871" s="3" t="s">
        <v>1901</v>
      </c>
      <c r="H5871" s="3" t="s">
        <v>1901</v>
      </c>
      <c r="I5871" s="3" t="s">
        <v>1901</v>
      </c>
      <c r="J5871" s="3" t="s">
        <v>1901</v>
      </c>
      <c r="K5871" s="3" t="s">
        <v>1901</v>
      </c>
      <c r="L5871" s="3" t="s">
        <v>1901</v>
      </c>
      <c r="M5871" s="3" t="s">
        <v>1901</v>
      </c>
      <c r="N5871" s="3" t="s">
        <v>1901</v>
      </c>
      <c r="O5871" s="3" t="s">
        <v>1901</v>
      </c>
      <c r="P5871" s="3"/>
      <c r="Q5871" s="3"/>
      <c r="R5871" s="3"/>
      <c r="S5871" s="3"/>
      <c r="T5871" s="3"/>
      <c r="U5871" s="3"/>
      <c r="V5871" s="3" t="s">
        <v>1901</v>
      </c>
      <c r="W5871" s="3" t="s">
        <v>1901</v>
      </c>
      <c r="X5871" s="3" t="s">
        <v>1901</v>
      </c>
      <c r="Y5871" s="3"/>
      <c r="Z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  <c r="AZ5871" s="3"/>
      <c r="BA5871" s="3"/>
      <c r="BB5871" s="3"/>
      <c r="BC5871" s="3"/>
      <c r="BD5871" s="3"/>
      <c r="BE5871" s="3"/>
      <c r="BF5871" s="3"/>
      <c r="BG5871" s="3"/>
      <c r="BH5871" s="3"/>
      <c r="BI5871" s="3"/>
      <c r="BJ5871" s="3"/>
    </row>
    <row r="5872" customFormat="false" ht="15.75" hidden="false" customHeight="false" outlineLevel="0" collapsed="false">
      <c r="A5872" s="3" t="n">
        <v>5871</v>
      </c>
      <c r="B5872" s="3" t="s">
        <v>17097</v>
      </c>
      <c r="C5872" s="3"/>
      <c r="D5872" s="3" t="n">
        <v>0</v>
      </c>
      <c r="E5872" s="3" t="s">
        <v>1901</v>
      </c>
      <c r="F5872" s="3" t="s">
        <v>1901</v>
      </c>
      <c r="G5872" s="3" t="s">
        <v>1901</v>
      </c>
      <c r="H5872" s="3" t="s">
        <v>1901</v>
      </c>
      <c r="I5872" s="3" t="s">
        <v>1901</v>
      </c>
      <c r="J5872" s="3" t="s">
        <v>1901</v>
      </c>
      <c r="K5872" s="3" t="s">
        <v>1901</v>
      </c>
      <c r="L5872" s="3" t="s">
        <v>1901</v>
      </c>
      <c r="M5872" s="3" t="s">
        <v>1901</v>
      </c>
      <c r="N5872" s="3" t="s">
        <v>1901</v>
      </c>
      <c r="O5872" s="3" t="s">
        <v>1901</v>
      </c>
      <c r="P5872" s="3"/>
      <c r="Q5872" s="3"/>
      <c r="R5872" s="3"/>
      <c r="S5872" s="3"/>
      <c r="T5872" s="3"/>
      <c r="U5872" s="3"/>
      <c r="V5872" s="3" t="s">
        <v>1901</v>
      </c>
      <c r="W5872" s="3" t="s">
        <v>1901</v>
      </c>
      <c r="X5872" s="3" t="s">
        <v>1901</v>
      </c>
      <c r="Y5872" s="3"/>
      <c r="Z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  <c r="AY5872" s="3"/>
      <c r="AZ5872" s="3"/>
      <c r="BA5872" s="3"/>
      <c r="BB5872" s="3"/>
      <c r="BC5872" s="3"/>
      <c r="BD5872" s="3"/>
      <c r="BE5872" s="3"/>
      <c r="BF5872" s="3"/>
      <c r="BG5872" s="3"/>
      <c r="BH5872" s="3"/>
      <c r="BI5872" s="3"/>
      <c r="BJ5872" s="3"/>
    </row>
    <row r="5873" customFormat="false" ht="15.75" hidden="false" customHeight="false" outlineLevel="0" collapsed="false">
      <c r="A5873" s="3" t="n">
        <v>5872</v>
      </c>
      <c r="B5873" s="3" t="s">
        <v>17098</v>
      </c>
      <c r="C5873" s="3"/>
      <c r="D5873" s="3" t="n">
        <v>0</v>
      </c>
      <c r="E5873" s="3" t="s">
        <v>1901</v>
      </c>
      <c r="F5873" s="3" t="s">
        <v>1901</v>
      </c>
      <c r="G5873" s="3" t="s">
        <v>1901</v>
      </c>
      <c r="H5873" s="3" t="s">
        <v>1901</v>
      </c>
      <c r="I5873" s="3" t="s">
        <v>1901</v>
      </c>
      <c r="J5873" s="3" t="s">
        <v>1901</v>
      </c>
      <c r="K5873" s="3" t="s">
        <v>1901</v>
      </c>
      <c r="L5873" s="3" t="s">
        <v>1901</v>
      </c>
      <c r="M5873" s="3" t="s">
        <v>1901</v>
      </c>
      <c r="N5873" s="3" t="s">
        <v>1901</v>
      </c>
      <c r="O5873" s="3" t="s">
        <v>1901</v>
      </c>
      <c r="P5873" s="3"/>
      <c r="Q5873" s="3"/>
      <c r="R5873" s="3"/>
      <c r="S5873" s="3"/>
      <c r="T5873" s="3"/>
      <c r="U5873" s="3"/>
      <c r="V5873" s="3" t="s">
        <v>1901</v>
      </c>
      <c r="W5873" s="3" t="s">
        <v>1901</v>
      </c>
      <c r="X5873" s="3" t="s">
        <v>1901</v>
      </c>
      <c r="Y5873" s="3"/>
      <c r="Z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  <c r="AY5873" s="3"/>
      <c r="AZ5873" s="3"/>
      <c r="BA5873" s="3"/>
      <c r="BB5873" s="3"/>
      <c r="BC5873" s="3"/>
      <c r="BD5873" s="3"/>
      <c r="BE5873" s="3"/>
      <c r="BF5873" s="3"/>
      <c r="BG5873" s="3"/>
      <c r="BH5873" s="3"/>
      <c r="BI5873" s="3"/>
      <c r="BJ5873" s="3"/>
    </row>
    <row r="5874" customFormat="false" ht="15.75" hidden="false" customHeight="false" outlineLevel="0" collapsed="false">
      <c r="A5874" s="3" t="n">
        <v>5873</v>
      </c>
      <c r="B5874" s="3" t="s">
        <v>17099</v>
      </c>
      <c r="C5874" s="3"/>
      <c r="D5874" s="3" t="n">
        <v>0</v>
      </c>
      <c r="E5874" s="3" t="s">
        <v>1901</v>
      </c>
      <c r="F5874" s="3" t="s">
        <v>1901</v>
      </c>
      <c r="G5874" s="3" t="s">
        <v>1901</v>
      </c>
      <c r="H5874" s="3" t="s">
        <v>1901</v>
      </c>
      <c r="I5874" s="3" t="s">
        <v>1901</v>
      </c>
      <c r="J5874" s="3" t="s">
        <v>1901</v>
      </c>
      <c r="K5874" s="3" t="s">
        <v>1901</v>
      </c>
      <c r="L5874" s="3" t="s">
        <v>1901</v>
      </c>
      <c r="M5874" s="3" t="s">
        <v>1901</v>
      </c>
      <c r="N5874" s="3" t="s">
        <v>1901</v>
      </c>
      <c r="O5874" s="3" t="s">
        <v>1901</v>
      </c>
      <c r="P5874" s="3"/>
      <c r="Q5874" s="3"/>
      <c r="R5874" s="3"/>
      <c r="S5874" s="3"/>
      <c r="T5874" s="3"/>
      <c r="U5874" s="3"/>
      <c r="V5874" s="3" t="s">
        <v>1901</v>
      </c>
      <c r="W5874" s="3" t="s">
        <v>1901</v>
      </c>
      <c r="X5874" s="3" t="s">
        <v>1901</v>
      </c>
      <c r="Y5874" s="3"/>
      <c r="Z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  <c r="AY5874" s="3"/>
      <c r="AZ5874" s="3"/>
      <c r="BA5874" s="3"/>
      <c r="BB5874" s="3"/>
      <c r="BC5874" s="3"/>
      <c r="BD5874" s="3"/>
      <c r="BE5874" s="3"/>
      <c r="BF5874" s="3"/>
      <c r="BG5874" s="3"/>
      <c r="BH5874" s="3"/>
      <c r="BI5874" s="3"/>
      <c r="BJ5874" s="3"/>
    </row>
    <row r="5875" customFormat="false" ht="15.75" hidden="false" customHeight="false" outlineLevel="0" collapsed="false">
      <c r="A5875" s="3" t="n">
        <v>5874</v>
      </c>
      <c r="B5875" s="3" t="s">
        <v>17100</v>
      </c>
      <c r="C5875" s="3"/>
      <c r="D5875" s="3" t="n">
        <v>0</v>
      </c>
      <c r="E5875" s="3" t="s">
        <v>1901</v>
      </c>
      <c r="F5875" s="3" t="s">
        <v>1901</v>
      </c>
      <c r="G5875" s="3" t="s">
        <v>1901</v>
      </c>
      <c r="H5875" s="3" t="s">
        <v>1901</v>
      </c>
      <c r="I5875" s="3" t="s">
        <v>1901</v>
      </c>
      <c r="J5875" s="3" t="s">
        <v>1901</v>
      </c>
      <c r="K5875" s="3" t="s">
        <v>1901</v>
      </c>
      <c r="L5875" s="3" t="s">
        <v>1901</v>
      </c>
      <c r="M5875" s="3" t="s">
        <v>1901</v>
      </c>
      <c r="N5875" s="3" t="s">
        <v>1901</v>
      </c>
      <c r="O5875" s="3" t="s">
        <v>1901</v>
      </c>
      <c r="P5875" s="3"/>
      <c r="Q5875" s="3"/>
      <c r="R5875" s="3"/>
      <c r="S5875" s="3"/>
      <c r="T5875" s="3"/>
      <c r="U5875" s="3"/>
      <c r="V5875" s="3" t="s">
        <v>1901</v>
      </c>
      <c r="W5875" s="3" t="s">
        <v>1901</v>
      </c>
      <c r="X5875" s="3" t="s">
        <v>1901</v>
      </c>
      <c r="Y5875" s="3"/>
      <c r="Z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  <c r="AY5875" s="3"/>
      <c r="AZ5875" s="3"/>
      <c r="BA5875" s="3"/>
      <c r="BB5875" s="3"/>
      <c r="BC5875" s="3"/>
      <c r="BD5875" s="3"/>
      <c r="BE5875" s="3"/>
      <c r="BF5875" s="3"/>
      <c r="BG5875" s="3"/>
      <c r="BH5875" s="3"/>
      <c r="BI5875" s="3"/>
      <c r="BJ5875" s="3"/>
    </row>
    <row r="5876" customFormat="false" ht="15.75" hidden="false" customHeight="false" outlineLevel="0" collapsed="false">
      <c r="A5876" s="3" t="n">
        <v>5875</v>
      </c>
      <c r="B5876" s="3" t="s">
        <v>17101</v>
      </c>
      <c r="C5876" s="3"/>
      <c r="D5876" s="3" t="n">
        <v>0</v>
      </c>
      <c r="E5876" s="3" t="s">
        <v>1901</v>
      </c>
      <c r="F5876" s="3" t="s">
        <v>1901</v>
      </c>
      <c r="G5876" s="3" t="s">
        <v>1901</v>
      </c>
      <c r="H5876" s="3" t="s">
        <v>1901</v>
      </c>
      <c r="I5876" s="3" t="s">
        <v>1901</v>
      </c>
      <c r="J5876" s="3" t="s">
        <v>1901</v>
      </c>
      <c r="K5876" s="3" t="s">
        <v>1901</v>
      </c>
      <c r="L5876" s="3" t="s">
        <v>1901</v>
      </c>
      <c r="M5876" s="3" t="s">
        <v>1901</v>
      </c>
      <c r="N5876" s="3" t="s">
        <v>1901</v>
      </c>
      <c r="O5876" s="3" t="s">
        <v>1901</v>
      </c>
      <c r="P5876" s="3"/>
      <c r="Q5876" s="3"/>
      <c r="R5876" s="3"/>
      <c r="S5876" s="3"/>
      <c r="T5876" s="3"/>
      <c r="U5876" s="3"/>
      <c r="V5876" s="3" t="s">
        <v>1901</v>
      </c>
      <c r="W5876" s="3" t="s">
        <v>1901</v>
      </c>
      <c r="X5876" s="3" t="s">
        <v>1901</v>
      </c>
      <c r="Y5876" s="3"/>
      <c r="Z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W5876" s="3"/>
      <c r="AX5876" s="3"/>
      <c r="AY5876" s="3"/>
      <c r="AZ5876" s="3"/>
      <c r="BA5876" s="3"/>
      <c r="BB5876" s="3"/>
      <c r="BC5876" s="3"/>
      <c r="BD5876" s="3"/>
      <c r="BE5876" s="3"/>
      <c r="BF5876" s="3"/>
      <c r="BG5876" s="3"/>
      <c r="BH5876" s="3"/>
      <c r="BI5876" s="3"/>
      <c r="BJ5876" s="3"/>
    </row>
    <row r="5877" customFormat="false" ht="15.75" hidden="false" customHeight="false" outlineLevel="0" collapsed="false">
      <c r="A5877" s="3" t="n">
        <v>5876</v>
      </c>
      <c r="B5877" s="3" t="s">
        <v>17102</v>
      </c>
      <c r="C5877" s="3"/>
      <c r="D5877" s="3" t="n">
        <v>0</v>
      </c>
      <c r="E5877" s="3" t="s">
        <v>1901</v>
      </c>
      <c r="F5877" s="3" t="s">
        <v>1901</v>
      </c>
      <c r="G5877" s="3" t="s">
        <v>1901</v>
      </c>
      <c r="H5877" s="3" t="s">
        <v>1901</v>
      </c>
      <c r="I5877" s="3" t="s">
        <v>1901</v>
      </c>
      <c r="J5877" s="3" t="s">
        <v>1901</v>
      </c>
      <c r="K5877" s="3" t="s">
        <v>1901</v>
      </c>
      <c r="L5877" s="3" t="s">
        <v>1901</v>
      </c>
      <c r="M5877" s="3" t="s">
        <v>1901</v>
      </c>
      <c r="N5877" s="3" t="s">
        <v>1901</v>
      </c>
      <c r="O5877" s="3" t="s">
        <v>1901</v>
      </c>
      <c r="P5877" s="3"/>
      <c r="Q5877" s="3"/>
      <c r="R5877" s="3"/>
      <c r="S5877" s="3"/>
      <c r="T5877" s="3"/>
      <c r="U5877" s="3"/>
      <c r="V5877" s="3" t="s">
        <v>1901</v>
      </c>
      <c r="W5877" s="3" t="s">
        <v>1901</v>
      </c>
      <c r="X5877" s="3" t="s">
        <v>1901</v>
      </c>
      <c r="Y5877" s="3"/>
      <c r="Z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  <c r="AZ5877" s="3"/>
      <c r="BA5877" s="3"/>
      <c r="BB5877" s="3"/>
      <c r="BC5877" s="3"/>
      <c r="BD5877" s="3"/>
      <c r="BE5877" s="3"/>
      <c r="BF5877" s="3"/>
      <c r="BG5877" s="3"/>
      <c r="BH5877" s="3"/>
      <c r="BI5877" s="3"/>
      <c r="BJ5877" s="3"/>
    </row>
    <row r="5878" customFormat="false" ht="15.75" hidden="false" customHeight="false" outlineLevel="0" collapsed="false">
      <c r="A5878" s="3" t="n">
        <v>5877</v>
      </c>
      <c r="B5878" s="3" t="s">
        <v>17103</v>
      </c>
      <c r="C5878" s="3"/>
      <c r="D5878" s="3" t="n">
        <v>0</v>
      </c>
      <c r="E5878" s="3" t="s">
        <v>1901</v>
      </c>
      <c r="F5878" s="3" t="s">
        <v>1901</v>
      </c>
      <c r="G5878" s="3" t="s">
        <v>1901</v>
      </c>
      <c r="H5878" s="3" t="s">
        <v>1901</v>
      </c>
      <c r="I5878" s="3" t="s">
        <v>1901</v>
      </c>
      <c r="J5878" s="3" t="s">
        <v>1901</v>
      </c>
      <c r="K5878" s="3" t="s">
        <v>1901</v>
      </c>
      <c r="L5878" s="3" t="s">
        <v>1901</v>
      </c>
      <c r="M5878" s="3" t="s">
        <v>1901</v>
      </c>
      <c r="N5878" s="3" t="s">
        <v>1901</v>
      </c>
      <c r="O5878" s="3" t="s">
        <v>1901</v>
      </c>
      <c r="P5878" s="3"/>
      <c r="Q5878" s="3"/>
      <c r="R5878" s="3"/>
      <c r="S5878" s="3"/>
      <c r="T5878" s="3"/>
      <c r="U5878" s="3"/>
      <c r="V5878" s="3" t="s">
        <v>1901</v>
      </c>
      <c r="W5878" s="3" t="s">
        <v>1901</v>
      </c>
      <c r="X5878" s="3" t="s">
        <v>1901</v>
      </c>
      <c r="Y5878" s="3"/>
      <c r="Z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  <c r="AY5878" s="3"/>
      <c r="AZ5878" s="3"/>
      <c r="BA5878" s="3"/>
      <c r="BB5878" s="3"/>
      <c r="BC5878" s="3"/>
      <c r="BD5878" s="3"/>
      <c r="BE5878" s="3"/>
      <c r="BF5878" s="3"/>
      <c r="BG5878" s="3"/>
      <c r="BH5878" s="3"/>
      <c r="BI5878" s="3"/>
      <c r="BJ5878" s="3"/>
    </row>
    <row r="5879" customFormat="false" ht="15.75" hidden="false" customHeight="false" outlineLevel="0" collapsed="false">
      <c r="A5879" s="3" t="n">
        <v>5878</v>
      </c>
      <c r="B5879" s="3" t="s">
        <v>17104</v>
      </c>
      <c r="C5879" s="3"/>
      <c r="D5879" s="3" t="n">
        <v>0</v>
      </c>
      <c r="E5879" s="3" t="s">
        <v>1901</v>
      </c>
      <c r="F5879" s="3" t="s">
        <v>1901</v>
      </c>
      <c r="G5879" s="3" t="s">
        <v>1901</v>
      </c>
      <c r="H5879" s="3" t="s">
        <v>1901</v>
      </c>
      <c r="I5879" s="3" t="s">
        <v>1901</v>
      </c>
      <c r="J5879" s="3" t="s">
        <v>1901</v>
      </c>
      <c r="K5879" s="3" t="s">
        <v>1901</v>
      </c>
      <c r="L5879" s="3" t="s">
        <v>1901</v>
      </c>
      <c r="M5879" s="3" t="s">
        <v>1901</v>
      </c>
      <c r="N5879" s="3" t="s">
        <v>1901</v>
      </c>
      <c r="O5879" s="3" t="s">
        <v>1901</v>
      </c>
      <c r="P5879" s="3"/>
      <c r="Q5879" s="3"/>
      <c r="R5879" s="3"/>
      <c r="S5879" s="3"/>
      <c r="T5879" s="3"/>
      <c r="U5879" s="3"/>
      <c r="V5879" s="3" t="s">
        <v>1901</v>
      </c>
      <c r="W5879" s="3" t="s">
        <v>1901</v>
      </c>
      <c r="X5879" s="3" t="s">
        <v>1901</v>
      </c>
      <c r="Y5879" s="3"/>
      <c r="Z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  <c r="AZ5879" s="3"/>
      <c r="BA5879" s="3"/>
      <c r="BB5879" s="3"/>
      <c r="BC5879" s="3"/>
      <c r="BD5879" s="3"/>
      <c r="BE5879" s="3"/>
      <c r="BF5879" s="3"/>
      <c r="BG5879" s="3"/>
      <c r="BH5879" s="3"/>
      <c r="BI5879" s="3"/>
      <c r="BJ5879" s="3"/>
    </row>
    <row r="5880" customFormat="false" ht="15.75" hidden="false" customHeight="false" outlineLevel="0" collapsed="false">
      <c r="A5880" s="3" t="n">
        <v>5879</v>
      </c>
      <c r="B5880" s="3" t="s">
        <v>17105</v>
      </c>
      <c r="C5880" s="3"/>
      <c r="D5880" s="3" t="n">
        <v>0</v>
      </c>
      <c r="E5880" s="3" t="s">
        <v>1901</v>
      </c>
      <c r="F5880" s="3" t="s">
        <v>1901</v>
      </c>
      <c r="G5880" s="3" t="s">
        <v>1901</v>
      </c>
      <c r="H5880" s="3" t="s">
        <v>1901</v>
      </c>
      <c r="I5880" s="3" t="s">
        <v>1901</v>
      </c>
      <c r="J5880" s="3" t="s">
        <v>1901</v>
      </c>
      <c r="K5880" s="3" t="s">
        <v>1901</v>
      </c>
      <c r="L5880" s="3" t="s">
        <v>1901</v>
      </c>
      <c r="M5880" s="3" t="s">
        <v>1901</v>
      </c>
      <c r="N5880" s="3" t="s">
        <v>1901</v>
      </c>
      <c r="O5880" s="3" t="s">
        <v>1901</v>
      </c>
      <c r="P5880" s="3"/>
      <c r="Q5880" s="3"/>
      <c r="R5880" s="3"/>
      <c r="S5880" s="3"/>
      <c r="T5880" s="3"/>
      <c r="U5880" s="3"/>
      <c r="V5880" s="3" t="s">
        <v>1901</v>
      </c>
      <c r="W5880" s="3" t="s">
        <v>1901</v>
      </c>
      <c r="X5880" s="3" t="s">
        <v>1901</v>
      </c>
      <c r="Y5880" s="3"/>
      <c r="Z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  <c r="AY5880" s="3"/>
      <c r="AZ5880" s="3"/>
      <c r="BA5880" s="3"/>
      <c r="BB5880" s="3"/>
      <c r="BC5880" s="3"/>
      <c r="BD5880" s="3"/>
      <c r="BE5880" s="3"/>
      <c r="BF5880" s="3"/>
      <c r="BG5880" s="3"/>
      <c r="BH5880" s="3"/>
      <c r="BI5880" s="3"/>
      <c r="BJ5880" s="3"/>
    </row>
    <row r="5881" customFormat="false" ht="15.75" hidden="false" customHeight="false" outlineLevel="0" collapsed="false">
      <c r="A5881" s="3" t="n">
        <v>5880</v>
      </c>
      <c r="B5881" s="3" t="s">
        <v>17106</v>
      </c>
      <c r="C5881" s="3"/>
      <c r="D5881" s="3" t="n">
        <v>0</v>
      </c>
      <c r="E5881" s="3" t="s">
        <v>1901</v>
      </c>
      <c r="F5881" s="3" t="s">
        <v>1901</v>
      </c>
      <c r="G5881" s="3" t="s">
        <v>1901</v>
      </c>
      <c r="H5881" s="3" t="s">
        <v>1901</v>
      </c>
      <c r="I5881" s="3" t="s">
        <v>1901</v>
      </c>
      <c r="J5881" s="3" t="s">
        <v>1901</v>
      </c>
      <c r="K5881" s="3" t="s">
        <v>1901</v>
      </c>
      <c r="L5881" s="3" t="s">
        <v>1901</v>
      </c>
      <c r="M5881" s="3" t="s">
        <v>1901</v>
      </c>
      <c r="N5881" s="3" t="s">
        <v>1901</v>
      </c>
      <c r="O5881" s="3" t="s">
        <v>1901</v>
      </c>
      <c r="P5881" s="3"/>
      <c r="Q5881" s="3"/>
      <c r="R5881" s="3"/>
      <c r="S5881" s="3"/>
      <c r="T5881" s="3"/>
      <c r="U5881" s="3"/>
      <c r="V5881" s="3" t="s">
        <v>1901</v>
      </c>
      <c r="W5881" s="3" t="s">
        <v>1901</v>
      </c>
      <c r="X5881" s="3" t="s">
        <v>1901</v>
      </c>
      <c r="Y5881" s="3"/>
      <c r="Z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  <c r="AZ5881" s="3"/>
      <c r="BA5881" s="3"/>
      <c r="BB5881" s="3"/>
      <c r="BC5881" s="3"/>
      <c r="BD5881" s="3"/>
      <c r="BE5881" s="3"/>
      <c r="BF5881" s="3"/>
      <c r="BG5881" s="3"/>
      <c r="BH5881" s="3"/>
      <c r="BI5881" s="3"/>
      <c r="BJ5881" s="3"/>
    </row>
    <row r="5882" customFormat="false" ht="15.75" hidden="false" customHeight="false" outlineLevel="0" collapsed="false">
      <c r="A5882" s="3" t="n">
        <v>5881</v>
      </c>
      <c r="B5882" s="3" t="s">
        <v>17107</v>
      </c>
      <c r="C5882" s="3"/>
      <c r="D5882" s="3" t="n">
        <v>0</v>
      </c>
      <c r="E5882" s="3" t="s">
        <v>1901</v>
      </c>
      <c r="F5882" s="3" t="s">
        <v>1901</v>
      </c>
      <c r="G5882" s="3" t="s">
        <v>1901</v>
      </c>
      <c r="H5882" s="3" t="s">
        <v>1901</v>
      </c>
      <c r="I5882" s="3" t="s">
        <v>1901</v>
      </c>
      <c r="J5882" s="3" t="s">
        <v>1901</v>
      </c>
      <c r="K5882" s="3" t="s">
        <v>1901</v>
      </c>
      <c r="L5882" s="3" t="s">
        <v>1901</v>
      </c>
      <c r="M5882" s="3" t="s">
        <v>1901</v>
      </c>
      <c r="N5882" s="3" t="s">
        <v>1901</v>
      </c>
      <c r="O5882" s="3" t="s">
        <v>1901</v>
      </c>
      <c r="P5882" s="3"/>
      <c r="Q5882" s="3"/>
      <c r="R5882" s="3"/>
      <c r="S5882" s="3"/>
      <c r="T5882" s="3"/>
      <c r="U5882" s="3"/>
      <c r="V5882" s="3" t="s">
        <v>1901</v>
      </c>
      <c r="W5882" s="3" t="s">
        <v>1901</v>
      </c>
      <c r="X5882" s="3" t="s">
        <v>1901</v>
      </c>
      <c r="Y5882" s="3"/>
      <c r="Z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  <c r="AY5882" s="3"/>
      <c r="AZ5882" s="3"/>
      <c r="BA5882" s="3"/>
      <c r="BB5882" s="3"/>
      <c r="BC5882" s="3"/>
      <c r="BD5882" s="3"/>
      <c r="BE5882" s="3"/>
      <c r="BF5882" s="3"/>
      <c r="BG5882" s="3"/>
      <c r="BH5882" s="3"/>
      <c r="BI5882" s="3"/>
      <c r="BJ5882" s="3"/>
    </row>
    <row r="5883" customFormat="false" ht="15.75" hidden="false" customHeight="false" outlineLevel="0" collapsed="false">
      <c r="A5883" s="3" t="n">
        <v>5882</v>
      </c>
      <c r="B5883" s="3" t="s">
        <v>17108</v>
      </c>
      <c r="C5883" s="3"/>
      <c r="D5883" s="3" t="n">
        <v>0</v>
      </c>
      <c r="E5883" s="3" t="s">
        <v>1901</v>
      </c>
      <c r="F5883" s="3" t="s">
        <v>1901</v>
      </c>
      <c r="G5883" s="3" t="s">
        <v>1901</v>
      </c>
      <c r="H5883" s="3" t="s">
        <v>1901</v>
      </c>
      <c r="I5883" s="3" t="s">
        <v>1901</v>
      </c>
      <c r="J5883" s="3" t="s">
        <v>1901</v>
      </c>
      <c r="K5883" s="3" t="s">
        <v>1901</v>
      </c>
      <c r="L5883" s="3" t="s">
        <v>1901</v>
      </c>
      <c r="M5883" s="3" t="s">
        <v>1901</v>
      </c>
      <c r="N5883" s="3" t="s">
        <v>1901</v>
      </c>
      <c r="O5883" s="3" t="s">
        <v>1901</v>
      </c>
      <c r="P5883" s="3"/>
      <c r="Q5883" s="3"/>
      <c r="R5883" s="3"/>
      <c r="S5883" s="3"/>
      <c r="T5883" s="3"/>
      <c r="U5883" s="3"/>
      <c r="V5883" s="3" t="s">
        <v>1901</v>
      </c>
      <c r="W5883" s="3" t="s">
        <v>1901</v>
      </c>
      <c r="X5883" s="3" t="s">
        <v>1901</v>
      </c>
      <c r="Y5883" s="3"/>
      <c r="Z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  <c r="AZ5883" s="3"/>
      <c r="BA5883" s="3"/>
      <c r="BB5883" s="3"/>
      <c r="BC5883" s="3"/>
      <c r="BD5883" s="3"/>
      <c r="BE5883" s="3"/>
      <c r="BF5883" s="3"/>
      <c r="BG5883" s="3"/>
      <c r="BH5883" s="3"/>
      <c r="BI5883" s="3"/>
      <c r="BJ5883" s="3"/>
    </row>
    <row r="5884" customFormat="false" ht="15.75" hidden="false" customHeight="false" outlineLevel="0" collapsed="false">
      <c r="A5884" s="3" t="n">
        <v>5883</v>
      </c>
      <c r="B5884" s="3" t="s">
        <v>17109</v>
      </c>
      <c r="C5884" s="3"/>
      <c r="D5884" s="3" t="n">
        <v>0</v>
      </c>
      <c r="E5884" s="3" t="s">
        <v>1901</v>
      </c>
      <c r="F5884" s="3" t="s">
        <v>1901</v>
      </c>
      <c r="G5884" s="3" t="s">
        <v>1901</v>
      </c>
      <c r="H5884" s="3" t="s">
        <v>1901</v>
      </c>
      <c r="I5884" s="3" t="s">
        <v>1901</v>
      </c>
      <c r="J5884" s="3" t="s">
        <v>1901</v>
      </c>
      <c r="K5884" s="3" t="s">
        <v>1901</v>
      </c>
      <c r="L5884" s="3" t="s">
        <v>1901</v>
      </c>
      <c r="M5884" s="3" t="s">
        <v>1901</v>
      </c>
      <c r="N5884" s="3" t="s">
        <v>1901</v>
      </c>
      <c r="O5884" s="3" t="s">
        <v>1901</v>
      </c>
      <c r="P5884" s="3"/>
      <c r="Q5884" s="3"/>
      <c r="R5884" s="3"/>
      <c r="S5884" s="3"/>
      <c r="T5884" s="3"/>
      <c r="U5884" s="3"/>
      <c r="V5884" s="3" t="s">
        <v>1901</v>
      </c>
      <c r="W5884" s="3" t="s">
        <v>1901</v>
      </c>
      <c r="X5884" s="3" t="s">
        <v>1901</v>
      </c>
      <c r="Y5884" s="3"/>
      <c r="Z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  <c r="AY5884" s="3"/>
      <c r="AZ5884" s="3"/>
      <c r="BA5884" s="3"/>
      <c r="BB5884" s="3"/>
      <c r="BC5884" s="3"/>
      <c r="BD5884" s="3"/>
      <c r="BE5884" s="3"/>
      <c r="BF5884" s="3"/>
      <c r="BG5884" s="3"/>
      <c r="BH5884" s="3"/>
      <c r="BI5884" s="3"/>
      <c r="BJ5884" s="3"/>
    </row>
    <row r="5885" customFormat="false" ht="15.75" hidden="false" customHeight="false" outlineLevel="0" collapsed="false">
      <c r="A5885" s="3" t="n">
        <v>5884</v>
      </c>
      <c r="B5885" s="3" t="s">
        <v>17110</v>
      </c>
      <c r="C5885" s="3"/>
      <c r="D5885" s="3" t="n">
        <v>0</v>
      </c>
      <c r="E5885" s="3" t="s">
        <v>1901</v>
      </c>
      <c r="F5885" s="3" t="s">
        <v>1901</v>
      </c>
      <c r="G5885" s="3" t="s">
        <v>1901</v>
      </c>
      <c r="H5885" s="3" t="s">
        <v>1901</v>
      </c>
      <c r="I5885" s="3" t="s">
        <v>1901</v>
      </c>
      <c r="J5885" s="3" t="s">
        <v>1901</v>
      </c>
      <c r="K5885" s="3" t="s">
        <v>1901</v>
      </c>
      <c r="L5885" s="3" t="s">
        <v>1901</v>
      </c>
      <c r="M5885" s="3" t="s">
        <v>1901</v>
      </c>
      <c r="N5885" s="3" t="s">
        <v>1901</v>
      </c>
      <c r="O5885" s="3" t="s">
        <v>1901</v>
      </c>
      <c r="P5885" s="3"/>
      <c r="Q5885" s="3"/>
      <c r="R5885" s="3"/>
      <c r="S5885" s="3"/>
      <c r="T5885" s="3"/>
      <c r="U5885" s="3"/>
      <c r="V5885" s="3" t="s">
        <v>1901</v>
      </c>
      <c r="W5885" s="3" t="s">
        <v>1901</v>
      </c>
      <c r="X5885" s="3" t="s">
        <v>1901</v>
      </c>
      <c r="Y5885" s="3"/>
      <c r="Z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  <c r="AY5885" s="3"/>
      <c r="AZ5885" s="3"/>
      <c r="BA5885" s="3"/>
      <c r="BB5885" s="3"/>
      <c r="BC5885" s="3"/>
      <c r="BD5885" s="3"/>
      <c r="BE5885" s="3"/>
      <c r="BF5885" s="3"/>
      <c r="BG5885" s="3"/>
      <c r="BH5885" s="3"/>
      <c r="BI5885" s="3"/>
      <c r="BJ5885" s="3"/>
    </row>
    <row r="5886" customFormat="false" ht="15.75" hidden="false" customHeight="false" outlineLevel="0" collapsed="false">
      <c r="A5886" s="3" t="n">
        <v>5885</v>
      </c>
      <c r="B5886" s="3" t="s">
        <v>17111</v>
      </c>
      <c r="C5886" s="3"/>
      <c r="D5886" s="3" t="n">
        <v>0</v>
      </c>
      <c r="E5886" s="3" t="s">
        <v>1901</v>
      </c>
      <c r="F5886" s="3" t="s">
        <v>1901</v>
      </c>
      <c r="G5886" s="3" t="s">
        <v>1901</v>
      </c>
      <c r="H5886" s="3" t="s">
        <v>1901</v>
      </c>
      <c r="I5886" s="3" t="s">
        <v>1901</v>
      </c>
      <c r="J5886" s="3" t="s">
        <v>1901</v>
      </c>
      <c r="K5886" s="3" t="s">
        <v>1901</v>
      </c>
      <c r="L5886" s="3" t="s">
        <v>1901</v>
      </c>
      <c r="M5886" s="3" t="s">
        <v>1901</v>
      </c>
      <c r="N5886" s="3" t="s">
        <v>1901</v>
      </c>
      <c r="O5886" s="3" t="s">
        <v>1901</v>
      </c>
      <c r="P5886" s="3"/>
      <c r="Q5886" s="3"/>
      <c r="R5886" s="3"/>
      <c r="S5886" s="3"/>
      <c r="T5886" s="3"/>
      <c r="U5886" s="3"/>
      <c r="V5886" s="3" t="s">
        <v>1901</v>
      </c>
      <c r="W5886" s="3" t="s">
        <v>1901</v>
      </c>
      <c r="X5886" s="3" t="s">
        <v>1901</v>
      </c>
      <c r="Y5886" s="3"/>
      <c r="Z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  <c r="AY5886" s="3"/>
      <c r="AZ5886" s="3"/>
      <c r="BA5886" s="3"/>
      <c r="BB5886" s="3"/>
      <c r="BC5886" s="3"/>
      <c r="BD5886" s="3"/>
      <c r="BE5886" s="3"/>
      <c r="BF5886" s="3"/>
      <c r="BG5886" s="3"/>
      <c r="BH5886" s="3"/>
      <c r="BI5886" s="3"/>
      <c r="BJ5886" s="3"/>
    </row>
    <row r="5887" customFormat="false" ht="15.75" hidden="false" customHeight="false" outlineLevel="0" collapsed="false">
      <c r="A5887" s="3" t="n">
        <v>5886</v>
      </c>
      <c r="B5887" s="3" t="s">
        <v>17112</v>
      </c>
      <c r="C5887" s="3"/>
      <c r="D5887" s="3" t="n">
        <v>0</v>
      </c>
      <c r="E5887" s="3" t="s">
        <v>1901</v>
      </c>
      <c r="F5887" s="3" t="s">
        <v>1901</v>
      </c>
      <c r="G5887" s="3" t="s">
        <v>1901</v>
      </c>
      <c r="H5887" s="3" t="s">
        <v>1901</v>
      </c>
      <c r="I5887" s="3" t="s">
        <v>1901</v>
      </c>
      <c r="J5887" s="3" t="s">
        <v>1901</v>
      </c>
      <c r="K5887" s="3" t="s">
        <v>1901</v>
      </c>
      <c r="L5887" s="3" t="s">
        <v>1901</v>
      </c>
      <c r="M5887" s="3" t="s">
        <v>1901</v>
      </c>
      <c r="N5887" s="3" t="s">
        <v>1901</v>
      </c>
      <c r="O5887" s="3" t="s">
        <v>1901</v>
      </c>
      <c r="P5887" s="3"/>
      <c r="Q5887" s="3"/>
      <c r="R5887" s="3"/>
      <c r="S5887" s="3"/>
      <c r="T5887" s="3"/>
      <c r="U5887" s="3"/>
      <c r="V5887" s="3" t="s">
        <v>1901</v>
      </c>
      <c r="W5887" s="3" t="s">
        <v>1901</v>
      </c>
      <c r="X5887" s="3" t="s">
        <v>1901</v>
      </c>
      <c r="Y5887" s="3"/>
      <c r="Z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  <c r="AZ5887" s="3"/>
      <c r="BA5887" s="3"/>
      <c r="BB5887" s="3"/>
      <c r="BC5887" s="3"/>
      <c r="BD5887" s="3"/>
      <c r="BE5887" s="3"/>
      <c r="BF5887" s="3"/>
      <c r="BG5887" s="3"/>
      <c r="BH5887" s="3"/>
      <c r="BI5887" s="3"/>
      <c r="BJ5887" s="3"/>
    </row>
    <row r="5888" customFormat="false" ht="15.75" hidden="false" customHeight="false" outlineLevel="0" collapsed="false">
      <c r="A5888" s="3" t="n">
        <v>5887</v>
      </c>
      <c r="B5888" s="3" t="s">
        <v>17113</v>
      </c>
      <c r="C5888" s="3"/>
      <c r="D5888" s="3" t="n">
        <v>0</v>
      </c>
      <c r="E5888" s="3" t="s">
        <v>1901</v>
      </c>
      <c r="F5888" s="3" t="s">
        <v>1901</v>
      </c>
      <c r="G5888" s="3" t="s">
        <v>1901</v>
      </c>
      <c r="H5888" s="3" t="s">
        <v>1901</v>
      </c>
      <c r="I5888" s="3" t="s">
        <v>1901</v>
      </c>
      <c r="J5888" s="3" t="s">
        <v>1901</v>
      </c>
      <c r="K5888" s="3" t="s">
        <v>1901</v>
      </c>
      <c r="L5888" s="3" t="s">
        <v>1901</v>
      </c>
      <c r="M5888" s="3" t="s">
        <v>1901</v>
      </c>
      <c r="N5888" s="3" t="s">
        <v>1901</v>
      </c>
      <c r="O5888" s="3" t="s">
        <v>1901</v>
      </c>
      <c r="P5888" s="3"/>
      <c r="Q5888" s="3"/>
      <c r="R5888" s="3"/>
      <c r="S5888" s="3"/>
      <c r="T5888" s="3"/>
      <c r="U5888" s="3"/>
      <c r="V5888" s="3" t="s">
        <v>1901</v>
      </c>
      <c r="W5888" s="3" t="s">
        <v>1901</v>
      </c>
      <c r="X5888" s="3" t="s">
        <v>1901</v>
      </c>
      <c r="Y5888" s="3"/>
      <c r="Z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  <c r="AY5888" s="3"/>
      <c r="AZ5888" s="3"/>
      <c r="BA5888" s="3"/>
      <c r="BB5888" s="3"/>
      <c r="BC5888" s="3"/>
      <c r="BD5888" s="3"/>
      <c r="BE5888" s="3"/>
      <c r="BF5888" s="3"/>
      <c r="BG5888" s="3"/>
      <c r="BH5888" s="3"/>
      <c r="BI5888" s="3"/>
      <c r="BJ5888" s="3"/>
    </row>
    <row r="5889" customFormat="false" ht="15.75" hidden="false" customHeight="false" outlineLevel="0" collapsed="false">
      <c r="A5889" s="3" t="n">
        <v>5888</v>
      </c>
      <c r="B5889" s="3" t="s">
        <v>17114</v>
      </c>
      <c r="C5889" s="3"/>
      <c r="D5889" s="3" t="n">
        <v>0</v>
      </c>
      <c r="E5889" s="3" t="s">
        <v>1901</v>
      </c>
      <c r="F5889" s="3" t="s">
        <v>1901</v>
      </c>
      <c r="G5889" s="3" t="s">
        <v>1901</v>
      </c>
      <c r="H5889" s="3" t="s">
        <v>1901</v>
      </c>
      <c r="I5889" s="3" t="s">
        <v>1901</v>
      </c>
      <c r="J5889" s="3" t="s">
        <v>1901</v>
      </c>
      <c r="K5889" s="3" t="s">
        <v>1901</v>
      </c>
      <c r="L5889" s="3" t="s">
        <v>1901</v>
      </c>
      <c r="M5889" s="3" t="s">
        <v>1901</v>
      </c>
      <c r="N5889" s="3" t="s">
        <v>1901</v>
      </c>
      <c r="O5889" s="3" t="s">
        <v>1901</v>
      </c>
      <c r="P5889" s="3"/>
      <c r="Q5889" s="3"/>
      <c r="R5889" s="3"/>
      <c r="S5889" s="3"/>
      <c r="T5889" s="3"/>
      <c r="U5889" s="3"/>
      <c r="V5889" s="3" t="s">
        <v>1901</v>
      </c>
      <c r="W5889" s="3" t="s">
        <v>1901</v>
      </c>
      <c r="X5889" s="3" t="s">
        <v>1901</v>
      </c>
      <c r="Y5889" s="3"/>
      <c r="Z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  <c r="AY5889" s="3"/>
      <c r="AZ5889" s="3"/>
      <c r="BA5889" s="3"/>
      <c r="BB5889" s="3"/>
      <c r="BC5889" s="3"/>
      <c r="BD5889" s="3"/>
      <c r="BE5889" s="3"/>
      <c r="BF5889" s="3"/>
      <c r="BG5889" s="3"/>
      <c r="BH5889" s="3"/>
      <c r="BI5889" s="3"/>
      <c r="BJ5889" s="3"/>
    </row>
    <row r="5890" customFormat="false" ht="15.75" hidden="false" customHeight="false" outlineLevel="0" collapsed="false">
      <c r="A5890" s="3" t="n">
        <v>5889</v>
      </c>
      <c r="B5890" s="3" t="s">
        <v>17115</v>
      </c>
      <c r="C5890" s="3"/>
      <c r="D5890" s="3" t="n">
        <v>0</v>
      </c>
      <c r="E5890" s="3" t="s">
        <v>1901</v>
      </c>
      <c r="F5890" s="3" t="s">
        <v>1901</v>
      </c>
      <c r="G5890" s="3" t="s">
        <v>1901</v>
      </c>
      <c r="H5890" s="3" t="s">
        <v>1901</v>
      </c>
      <c r="I5890" s="3" t="s">
        <v>1901</v>
      </c>
      <c r="J5890" s="3" t="s">
        <v>1901</v>
      </c>
      <c r="K5890" s="3" t="s">
        <v>1901</v>
      </c>
      <c r="L5890" s="3" t="s">
        <v>1901</v>
      </c>
      <c r="M5890" s="3" t="s">
        <v>1901</v>
      </c>
      <c r="N5890" s="3" t="s">
        <v>1901</v>
      </c>
      <c r="O5890" s="3" t="s">
        <v>1901</v>
      </c>
      <c r="P5890" s="3"/>
      <c r="Q5890" s="3"/>
      <c r="R5890" s="3"/>
      <c r="S5890" s="3"/>
      <c r="T5890" s="3"/>
      <c r="U5890" s="3"/>
      <c r="V5890" s="3" t="s">
        <v>1901</v>
      </c>
      <c r="W5890" s="3" t="s">
        <v>1901</v>
      </c>
      <c r="X5890" s="3" t="s">
        <v>1901</v>
      </c>
      <c r="Y5890" s="3"/>
      <c r="Z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  <c r="AY5890" s="3"/>
      <c r="AZ5890" s="3"/>
      <c r="BA5890" s="3"/>
      <c r="BB5890" s="3"/>
      <c r="BC5890" s="3"/>
      <c r="BD5890" s="3"/>
      <c r="BE5890" s="3"/>
      <c r="BF5890" s="3"/>
      <c r="BG5890" s="3"/>
      <c r="BH5890" s="3"/>
      <c r="BI5890" s="3"/>
      <c r="BJ5890" s="3"/>
    </row>
    <row r="5891" customFormat="false" ht="15.75" hidden="false" customHeight="false" outlineLevel="0" collapsed="false">
      <c r="A5891" s="3" t="n">
        <v>5890</v>
      </c>
      <c r="B5891" s="3" t="s">
        <v>17116</v>
      </c>
      <c r="C5891" s="3"/>
      <c r="D5891" s="3" t="n">
        <v>0</v>
      </c>
      <c r="E5891" s="3" t="s">
        <v>1901</v>
      </c>
      <c r="F5891" s="3" t="s">
        <v>1901</v>
      </c>
      <c r="G5891" s="3" t="s">
        <v>1901</v>
      </c>
      <c r="H5891" s="3" t="s">
        <v>1901</v>
      </c>
      <c r="I5891" s="3" t="s">
        <v>1901</v>
      </c>
      <c r="J5891" s="3" t="s">
        <v>1901</v>
      </c>
      <c r="K5891" s="3" t="s">
        <v>1901</v>
      </c>
      <c r="L5891" s="3" t="s">
        <v>1901</v>
      </c>
      <c r="M5891" s="3" t="s">
        <v>1901</v>
      </c>
      <c r="N5891" s="3" t="s">
        <v>1901</v>
      </c>
      <c r="O5891" s="3" t="s">
        <v>1901</v>
      </c>
      <c r="P5891" s="3"/>
      <c r="Q5891" s="3"/>
      <c r="R5891" s="3"/>
      <c r="S5891" s="3"/>
      <c r="T5891" s="3"/>
      <c r="U5891" s="3"/>
      <c r="V5891" s="3" t="s">
        <v>1901</v>
      </c>
      <c r="W5891" s="3" t="s">
        <v>1901</v>
      </c>
      <c r="X5891" s="3" t="s">
        <v>1901</v>
      </c>
      <c r="Y5891" s="3"/>
      <c r="Z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  <c r="AY5891" s="3"/>
      <c r="AZ5891" s="3"/>
      <c r="BA5891" s="3"/>
      <c r="BB5891" s="3"/>
      <c r="BC5891" s="3"/>
      <c r="BD5891" s="3"/>
      <c r="BE5891" s="3"/>
      <c r="BF5891" s="3"/>
      <c r="BG5891" s="3"/>
      <c r="BH5891" s="3"/>
      <c r="BI5891" s="3"/>
      <c r="BJ5891" s="3"/>
    </row>
    <row r="5892" customFormat="false" ht="15.75" hidden="false" customHeight="false" outlineLevel="0" collapsed="false">
      <c r="A5892" s="3" t="n">
        <v>5891</v>
      </c>
      <c r="B5892" s="3" t="s">
        <v>17117</v>
      </c>
      <c r="C5892" s="3"/>
      <c r="D5892" s="3" t="n">
        <v>0</v>
      </c>
      <c r="E5892" s="3" t="s">
        <v>1901</v>
      </c>
      <c r="F5892" s="3" t="s">
        <v>1901</v>
      </c>
      <c r="G5892" s="3" t="s">
        <v>1901</v>
      </c>
      <c r="H5892" s="3" t="s">
        <v>1901</v>
      </c>
      <c r="I5892" s="3" t="s">
        <v>1901</v>
      </c>
      <c r="J5892" s="3" t="s">
        <v>1901</v>
      </c>
      <c r="K5892" s="3" t="s">
        <v>1901</v>
      </c>
      <c r="L5892" s="3" t="s">
        <v>1901</v>
      </c>
      <c r="M5892" s="3" t="s">
        <v>1901</v>
      </c>
      <c r="N5892" s="3" t="s">
        <v>1901</v>
      </c>
      <c r="O5892" s="3" t="s">
        <v>1901</v>
      </c>
      <c r="P5892" s="3"/>
      <c r="Q5892" s="3"/>
      <c r="R5892" s="3"/>
      <c r="S5892" s="3"/>
      <c r="T5892" s="3"/>
      <c r="U5892" s="3"/>
      <c r="V5892" s="3" t="s">
        <v>1901</v>
      </c>
      <c r="W5892" s="3" t="s">
        <v>1901</v>
      </c>
      <c r="X5892" s="3" t="s">
        <v>1901</v>
      </c>
      <c r="Y5892" s="3"/>
      <c r="Z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  <c r="AZ5892" s="3"/>
      <c r="BA5892" s="3"/>
      <c r="BB5892" s="3"/>
      <c r="BC5892" s="3"/>
      <c r="BD5892" s="3"/>
      <c r="BE5892" s="3"/>
      <c r="BF5892" s="3"/>
      <c r="BG5892" s="3"/>
      <c r="BH5892" s="3"/>
      <c r="BI5892" s="3"/>
      <c r="BJ5892" s="3"/>
    </row>
    <row r="5893" customFormat="false" ht="15.75" hidden="false" customHeight="false" outlineLevel="0" collapsed="false">
      <c r="A5893" s="3" t="n">
        <v>5892</v>
      </c>
      <c r="B5893" s="3" t="s">
        <v>17118</v>
      </c>
      <c r="C5893" s="3"/>
      <c r="D5893" s="3" t="n">
        <v>0</v>
      </c>
      <c r="E5893" s="3" t="s">
        <v>1901</v>
      </c>
      <c r="F5893" s="3" t="s">
        <v>1901</v>
      </c>
      <c r="G5893" s="3" t="s">
        <v>1901</v>
      </c>
      <c r="H5893" s="3" t="s">
        <v>1901</v>
      </c>
      <c r="I5893" s="3" t="s">
        <v>1901</v>
      </c>
      <c r="J5893" s="3" t="s">
        <v>1901</v>
      </c>
      <c r="K5893" s="3" t="s">
        <v>1901</v>
      </c>
      <c r="L5893" s="3" t="s">
        <v>1901</v>
      </c>
      <c r="M5893" s="3" t="s">
        <v>1901</v>
      </c>
      <c r="N5893" s="3" t="s">
        <v>1901</v>
      </c>
      <c r="O5893" s="3" t="s">
        <v>1901</v>
      </c>
      <c r="P5893" s="3"/>
      <c r="Q5893" s="3"/>
      <c r="R5893" s="3"/>
      <c r="S5893" s="3"/>
      <c r="T5893" s="3"/>
      <c r="U5893" s="3"/>
      <c r="V5893" s="3" t="s">
        <v>1901</v>
      </c>
      <c r="W5893" s="3" t="s">
        <v>1901</v>
      </c>
      <c r="X5893" s="3" t="s">
        <v>1901</v>
      </c>
      <c r="Y5893" s="3"/>
      <c r="Z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  <c r="AY5893" s="3"/>
      <c r="AZ5893" s="3"/>
      <c r="BA5893" s="3"/>
      <c r="BB5893" s="3"/>
      <c r="BC5893" s="3"/>
      <c r="BD5893" s="3"/>
      <c r="BE5893" s="3"/>
      <c r="BF5893" s="3"/>
      <c r="BG5893" s="3"/>
      <c r="BH5893" s="3"/>
      <c r="BI5893" s="3"/>
      <c r="BJ5893" s="3"/>
    </row>
    <row r="5894" customFormat="false" ht="15.75" hidden="false" customHeight="false" outlineLevel="0" collapsed="false">
      <c r="A5894" s="3" t="n">
        <v>5893</v>
      </c>
      <c r="B5894" s="3" t="s">
        <v>17119</v>
      </c>
      <c r="C5894" s="3"/>
      <c r="D5894" s="3" t="n">
        <v>0</v>
      </c>
      <c r="E5894" s="3" t="s">
        <v>1901</v>
      </c>
      <c r="F5894" s="3" t="s">
        <v>1901</v>
      </c>
      <c r="G5894" s="3" t="s">
        <v>1901</v>
      </c>
      <c r="H5894" s="3" t="s">
        <v>1901</v>
      </c>
      <c r="I5894" s="3" t="s">
        <v>1901</v>
      </c>
      <c r="J5894" s="3" t="s">
        <v>1901</v>
      </c>
      <c r="K5894" s="3" t="s">
        <v>1901</v>
      </c>
      <c r="L5894" s="3" t="s">
        <v>1901</v>
      </c>
      <c r="M5894" s="3" t="s">
        <v>1901</v>
      </c>
      <c r="N5894" s="3" t="s">
        <v>1901</v>
      </c>
      <c r="O5894" s="3" t="s">
        <v>1901</v>
      </c>
      <c r="P5894" s="3"/>
      <c r="Q5894" s="3"/>
      <c r="R5894" s="3"/>
      <c r="S5894" s="3"/>
      <c r="T5894" s="3"/>
      <c r="U5894" s="3"/>
      <c r="V5894" s="3" t="s">
        <v>1901</v>
      </c>
      <c r="W5894" s="3" t="s">
        <v>1901</v>
      </c>
      <c r="X5894" s="3" t="s">
        <v>1901</v>
      </c>
      <c r="Y5894" s="3"/>
      <c r="Z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  <c r="AY5894" s="3"/>
      <c r="AZ5894" s="3"/>
      <c r="BA5894" s="3"/>
      <c r="BB5894" s="3"/>
      <c r="BC5894" s="3"/>
      <c r="BD5894" s="3"/>
      <c r="BE5894" s="3"/>
      <c r="BF5894" s="3"/>
      <c r="BG5894" s="3"/>
      <c r="BH5894" s="3"/>
      <c r="BI5894" s="3"/>
      <c r="BJ5894" s="3"/>
    </row>
    <row r="5895" customFormat="false" ht="15.75" hidden="false" customHeight="false" outlineLevel="0" collapsed="false">
      <c r="A5895" s="3" t="n">
        <v>5894</v>
      </c>
      <c r="B5895" s="3" t="s">
        <v>17120</v>
      </c>
      <c r="C5895" s="3"/>
      <c r="D5895" s="3" t="n">
        <v>0</v>
      </c>
      <c r="E5895" s="3" t="s">
        <v>1901</v>
      </c>
      <c r="F5895" s="3" t="s">
        <v>1901</v>
      </c>
      <c r="G5895" s="3" t="s">
        <v>1901</v>
      </c>
      <c r="H5895" s="3" t="s">
        <v>1901</v>
      </c>
      <c r="I5895" s="3" t="s">
        <v>1901</v>
      </c>
      <c r="J5895" s="3" t="s">
        <v>1901</v>
      </c>
      <c r="K5895" s="3" t="s">
        <v>1901</v>
      </c>
      <c r="L5895" s="3" t="s">
        <v>1901</v>
      </c>
      <c r="M5895" s="3" t="s">
        <v>1901</v>
      </c>
      <c r="N5895" s="3" t="s">
        <v>1901</v>
      </c>
      <c r="O5895" s="3" t="s">
        <v>1901</v>
      </c>
      <c r="P5895" s="3"/>
      <c r="Q5895" s="3"/>
      <c r="R5895" s="3"/>
      <c r="S5895" s="3"/>
      <c r="T5895" s="3"/>
      <c r="U5895" s="3"/>
      <c r="V5895" s="3" t="s">
        <v>1901</v>
      </c>
      <c r="W5895" s="3" t="s">
        <v>1901</v>
      </c>
      <c r="X5895" s="3" t="s">
        <v>1901</v>
      </c>
      <c r="Y5895" s="3"/>
      <c r="Z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  <c r="AY5895" s="3"/>
      <c r="AZ5895" s="3"/>
      <c r="BA5895" s="3"/>
      <c r="BB5895" s="3"/>
      <c r="BC5895" s="3"/>
      <c r="BD5895" s="3"/>
      <c r="BE5895" s="3"/>
      <c r="BF5895" s="3"/>
      <c r="BG5895" s="3"/>
      <c r="BH5895" s="3"/>
      <c r="BI5895" s="3"/>
      <c r="BJ5895" s="3"/>
    </row>
    <row r="5896" customFormat="false" ht="15.75" hidden="false" customHeight="false" outlineLevel="0" collapsed="false">
      <c r="A5896" s="3" t="n">
        <v>5895</v>
      </c>
      <c r="B5896" s="3" t="s">
        <v>17121</v>
      </c>
      <c r="C5896" s="3"/>
      <c r="D5896" s="3" t="n">
        <v>0</v>
      </c>
      <c r="E5896" s="3" t="s">
        <v>1901</v>
      </c>
      <c r="F5896" s="3" t="s">
        <v>1901</v>
      </c>
      <c r="G5896" s="3" t="s">
        <v>1901</v>
      </c>
      <c r="H5896" s="3" t="s">
        <v>1901</v>
      </c>
      <c r="I5896" s="3" t="s">
        <v>1901</v>
      </c>
      <c r="J5896" s="3" t="s">
        <v>1901</v>
      </c>
      <c r="K5896" s="3" t="s">
        <v>1901</v>
      </c>
      <c r="L5896" s="3" t="s">
        <v>1901</v>
      </c>
      <c r="M5896" s="3" t="s">
        <v>1901</v>
      </c>
      <c r="N5896" s="3" t="s">
        <v>1901</v>
      </c>
      <c r="O5896" s="3" t="s">
        <v>1901</v>
      </c>
      <c r="P5896" s="3"/>
      <c r="Q5896" s="3"/>
      <c r="R5896" s="3"/>
      <c r="S5896" s="3"/>
      <c r="T5896" s="3"/>
      <c r="U5896" s="3"/>
      <c r="V5896" s="3" t="s">
        <v>1901</v>
      </c>
      <c r="W5896" s="3" t="s">
        <v>1901</v>
      </c>
      <c r="X5896" s="3" t="s">
        <v>1901</v>
      </c>
      <c r="Y5896" s="3"/>
      <c r="Z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W5896" s="3"/>
      <c r="AX5896" s="3"/>
      <c r="AY5896" s="3"/>
      <c r="AZ5896" s="3"/>
      <c r="BA5896" s="3"/>
      <c r="BB5896" s="3"/>
      <c r="BC5896" s="3"/>
      <c r="BD5896" s="3"/>
      <c r="BE5896" s="3"/>
      <c r="BF5896" s="3"/>
      <c r="BG5896" s="3"/>
      <c r="BH5896" s="3"/>
      <c r="BI5896" s="3"/>
      <c r="BJ5896" s="3"/>
    </row>
    <row r="5897" customFormat="false" ht="15.75" hidden="false" customHeight="false" outlineLevel="0" collapsed="false">
      <c r="A5897" s="3" t="n">
        <v>5896</v>
      </c>
      <c r="B5897" s="3" t="s">
        <v>17122</v>
      </c>
      <c r="C5897" s="3"/>
      <c r="D5897" s="3" t="n">
        <v>0</v>
      </c>
      <c r="E5897" s="3" t="s">
        <v>1901</v>
      </c>
      <c r="F5897" s="3" t="s">
        <v>1901</v>
      </c>
      <c r="G5897" s="3" t="s">
        <v>1901</v>
      </c>
      <c r="H5897" s="3" t="s">
        <v>1901</v>
      </c>
      <c r="I5897" s="3" t="s">
        <v>1901</v>
      </c>
      <c r="J5897" s="3" t="s">
        <v>1901</v>
      </c>
      <c r="K5897" s="3" t="s">
        <v>1901</v>
      </c>
      <c r="L5897" s="3" t="s">
        <v>1901</v>
      </c>
      <c r="M5897" s="3" t="s">
        <v>1901</v>
      </c>
      <c r="N5897" s="3" t="s">
        <v>1901</v>
      </c>
      <c r="O5897" s="3" t="s">
        <v>1901</v>
      </c>
      <c r="P5897" s="3"/>
      <c r="Q5897" s="3"/>
      <c r="R5897" s="3"/>
      <c r="S5897" s="3"/>
      <c r="T5897" s="3"/>
      <c r="U5897" s="3"/>
      <c r="V5897" s="3" t="s">
        <v>1901</v>
      </c>
      <c r="W5897" s="3" t="s">
        <v>1901</v>
      </c>
      <c r="X5897" s="3" t="s">
        <v>1901</v>
      </c>
      <c r="Y5897" s="3"/>
      <c r="Z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  <c r="AY5897" s="3"/>
      <c r="AZ5897" s="3"/>
      <c r="BA5897" s="3"/>
      <c r="BB5897" s="3"/>
      <c r="BC5897" s="3"/>
      <c r="BD5897" s="3"/>
      <c r="BE5897" s="3"/>
      <c r="BF5897" s="3"/>
      <c r="BG5897" s="3"/>
      <c r="BH5897" s="3"/>
      <c r="BI5897" s="3"/>
      <c r="BJ5897" s="3"/>
    </row>
    <row r="5898" customFormat="false" ht="15.75" hidden="false" customHeight="false" outlineLevel="0" collapsed="false">
      <c r="A5898" s="3" t="n">
        <v>5897</v>
      </c>
      <c r="B5898" s="3" t="s">
        <v>17123</v>
      </c>
      <c r="C5898" s="3"/>
      <c r="D5898" s="3" t="n">
        <v>0</v>
      </c>
      <c r="E5898" s="3" t="s">
        <v>1901</v>
      </c>
      <c r="F5898" s="3" t="s">
        <v>1901</v>
      </c>
      <c r="G5898" s="3" t="s">
        <v>1901</v>
      </c>
      <c r="H5898" s="3" t="s">
        <v>1901</v>
      </c>
      <c r="I5898" s="3" t="s">
        <v>1901</v>
      </c>
      <c r="J5898" s="3" t="s">
        <v>1901</v>
      </c>
      <c r="K5898" s="3" t="s">
        <v>1901</v>
      </c>
      <c r="L5898" s="3" t="s">
        <v>1901</v>
      </c>
      <c r="M5898" s="3" t="s">
        <v>1901</v>
      </c>
      <c r="N5898" s="3" t="s">
        <v>1901</v>
      </c>
      <c r="O5898" s="3" t="s">
        <v>1901</v>
      </c>
      <c r="P5898" s="3"/>
      <c r="Q5898" s="3"/>
      <c r="R5898" s="3"/>
      <c r="S5898" s="3"/>
      <c r="T5898" s="3"/>
      <c r="U5898" s="3"/>
      <c r="V5898" s="3" t="s">
        <v>1901</v>
      </c>
      <c r="W5898" s="3" t="s">
        <v>1901</v>
      </c>
      <c r="X5898" s="3" t="s">
        <v>1901</v>
      </c>
      <c r="Y5898" s="3"/>
      <c r="Z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  <c r="AY5898" s="3"/>
      <c r="AZ5898" s="3"/>
      <c r="BA5898" s="3"/>
      <c r="BB5898" s="3"/>
      <c r="BC5898" s="3"/>
      <c r="BD5898" s="3"/>
      <c r="BE5898" s="3"/>
      <c r="BF5898" s="3"/>
      <c r="BG5898" s="3"/>
      <c r="BH5898" s="3"/>
      <c r="BI5898" s="3"/>
      <c r="BJ5898" s="3"/>
    </row>
    <row r="5899" customFormat="false" ht="15.75" hidden="false" customHeight="false" outlineLevel="0" collapsed="false">
      <c r="A5899" s="3" t="n">
        <v>5898</v>
      </c>
      <c r="B5899" s="3" t="s">
        <v>17124</v>
      </c>
      <c r="C5899" s="3"/>
      <c r="D5899" s="3" t="n">
        <v>0</v>
      </c>
      <c r="E5899" s="3" t="s">
        <v>1901</v>
      </c>
      <c r="F5899" s="3" t="s">
        <v>1901</v>
      </c>
      <c r="G5899" s="3" t="s">
        <v>1901</v>
      </c>
      <c r="H5899" s="3" t="s">
        <v>1901</v>
      </c>
      <c r="I5899" s="3" t="s">
        <v>1901</v>
      </c>
      <c r="J5899" s="3" t="s">
        <v>1901</v>
      </c>
      <c r="K5899" s="3" t="s">
        <v>1901</v>
      </c>
      <c r="L5899" s="3" t="s">
        <v>1901</v>
      </c>
      <c r="M5899" s="3" t="s">
        <v>1901</v>
      </c>
      <c r="N5899" s="3" t="s">
        <v>1901</v>
      </c>
      <c r="O5899" s="3" t="s">
        <v>1901</v>
      </c>
      <c r="P5899" s="3"/>
      <c r="Q5899" s="3"/>
      <c r="R5899" s="3"/>
      <c r="S5899" s="3"/>
      <c r="T5899" s="3"/>
      <c r="U5899" s="3"/>
      <c r="V5899" s="3" t="s">
        <v>1901</v>
      </c>
      <c r="W5899" s="3" t="s">
        <v>1901</v>
      </c>
      <c r="X5899" s="3" t="s">
        <v>1901</v>
      </c>
      <c r="Y5899" s="3"/>
      <c r="Z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  <c r="AY5899" s="3"/>
      <c r="AZ5899" s="3"/>
      <c r="BA5899" s="3"/>
      <c r="BB5899" s="3"/>
      <c r="BC5899" s="3"/>
      <c r="BD5899" s="3"/>
      <c r="BE5899" s="3"/>
      <c r="BF5899" s="3"/>
      <c r="BG5899" s="3"/>
      <c r="BH5899" s="3"/>
      <c r="BI5899" s="3"/>
      <c r="BJ5899" s="3"/>
    </row>
    <row r="5900" customFormat="false" ht="15.75" hidden="false" customHeight="false" outlineLevel="0" collapsed="false">
      <c r="A5900" s="3" t="n">
        <v>5899</v>
      </c>
      <c r="B5900" s="3" t="s">
        <v>17125</v>
      </c>
      <c r="C5900" s="3"/>
      <c r="D5900" s="3" t="n">
        <v>0</v>
      </c>
      <c r="E5900" s="3" t="s">
        <v>1901</v>
      </c>
      <c r="F5900" s="3" t="s">
        <v>1901</v>
      </c>
      <c r="G5900" s="3" t="s">
        <v>1901</v>
      </c>
      <c r="H5900" s="3" t="s">
        <v>1901</v>
      </c>
      <c r="I5900" s="3" t="s">
        <v>1901</v>
      </c>
      <c r="J5900" s="3" t="s">
        <v>1901</v>
      </c>
      <c r="K5900" s="3" t="s">
        <v>1901</v>
      </c>
      <c r="L5900" s="3" t="s">
        <v>1901</v>
      </c>
      <c r="M5900" s="3" t="s">
        <v>1901</v>
      </c>
      <c r="N5900" s="3" t="s">
        <v>1901</v>
      </c>
      <c r="O5900" s="3" t="s">
        <v>1901</v>
      </c>
      <c r="P5900" s="3"/>
      <c r="Q5900" s="3"/>
      <c r="R5900" s="3"/>
      <c r="S5900" s="3"/>
      <c r="T5900" s="3"/>
      <c r="U5900" s="3"/>
      <c r="V5900" s="3" t="s">
        <v>1901</v>
      </c>
      <c r="W5900" s="3" t="s">
        <v>1901</v>
      </c>
      <c r="X5900" s="3" t="s">
        <v>1901</v>
      </c>
      <c r="Y5900" s="3"/>
      <c r="Z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  <c r="AY5900" s="3"/>
      <c r="AZ5900" s="3"/>
      <c r="BA5900" s="3"/>
      <c r="BB5900" s="3"/>
      <c r="BC5900" s="3"/>
      <c r="BD5900" s="3"/>
      <c r="BE5900" s="3"/>
      <c r="BF5900" s="3"/>
      <c r="BG5900" s="3"/>
      <c r="BH5900" s="3"/>
      <c r="BI5900" s="3"/>
      <c r="BJ5900" s="3"/>
    </row>
    <row r="5901" customFormat="false" ht="15.75" hidden="false" customHeight="false" outlineLevel="0" collapsed="false">
      <c r="A5901" s="3" t="n">
        <v>5900</v>
      </c>
      <c r="B5901" s="3" t="s">
        <v>17126</v>
      </c>
      <c r="C5901" s="3"/>
      <c r="D5901" s="3" t="n">
        <v>0</v>
      </c>
      <c r="E5901" s="3" t="s">
        <v>1901</v>
      </c>
      <c r="F5901" s="3" t="s">
        <v>1901</v>
      </c>
      <c r="G5901" s="3" t="s">
        <v>1901</v>
      </c>
      <c r="H5901" s="3" t="s">
        <v>1901</v>
      </c>
      <c r="I5901" s="3" t="s">
        <v>1901</v>
      </c>
      <c r="J5901" s="3" t="s">
        <v>1901</v>
      </c>
      <c r="K5901" s="3" t="s">
        <v>1901</v>
      </c>
      <c r="L5901" s="3" t="s">
        <v>1901</v>
      </c>
      <c r="M5901" s="3" t="s">
        <v>1901</v>
      </c>
      <c r="N5901" s="3" t="s">
        <v>1901</v>
      </c>
      <c r="O5901" s="3" t="s">
        <v>1901</v>
      </c>
      <c r="P5901" s="3"/>
      <c r="Q5901" s="3"/>
      <c r="R5901" s="3"/>
      <c r="S5901" s="3"/>
      <c r="T5901" s="3"/>
      <c r="U5901" s="3"/>
      <c r="V5901" s="3" t="s">
        <v>1901</v>
      </c>
      <c r="W5901" s="3" t="s">
        <v>1901</v>
      </c>
      <c r="X5901" s="3" t="s">
        <v>1901</v>
      </c>
      <c r="Y5901" s="3"/>
      <c r="Z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  <c r="AY5901" s="3"/>
      <c r="AZ5901" s="3"/>
      <c r="BA5901" s="3"/>
      <c r="BB5901" s="3"/>
      <c r="BC5901" s="3"/>
      <c r="BD5901" s="3"/>
      <c r="BE5901" s="3"/>
      <c r="BF5901" s="3"/>
      <c r="BG5901" s="3"/>
      <c r="BH5901" s="3"/>
      <c r="BI5901" s="3"/>
      <c r="BJ5901" s="3"/>
    </row>
    <row r="5902" customFormat="false" ht="15.75" hidden="false" customHeight="false" outlineLevel="0" collapsed="false">
      <c r="A5902" s="3" t="n">
        <v>5901</v>
      </c>
      <c r="B5902" s="3" t="s">
        <v>17127</v>
      </c>
      <c r="C5902" s="3"/>
      <c r="D5902" s="3" t="n">
        <v>0</v>
      </c>
      <c r="E5902" s="3" t="s">
        <v>1901</v>
      </c>
      <c r="F5902" s="3" t="s">
        <v>1901</v>
      </c>
      <c r="G5902" s="3" t="s">
        <v>1901</v>
      </c>
      <c r="H5902" s="3" t="s">
        <v>1901</v>
      </c>
      <c r="I5902" s="3" t="s">
        <v>1901</v>
      </c>
      <c r="J5902" s="3" t="s">
        <v>1901</v>
      </c>
      <c r="K5902" s="3" t="s">
        <v>1901</v>
      </c>
      <c r="L5902" s="3" t="s">
        <v>1901</v>
      </c>
      <c r="M5902" s="3" t="s">
        <v>1901</v>
      </c>
      <c r="N5902" s="3" t="s">
        <v>1901</v>
      </c>
      <c r="O5902" s="3" t="s">
        <v>1901</v>
      </c>
      <c r="P5902" s="3"/>
      <c r="Q5902" s="3"/>
      <c r="R5902" s="3"/>
      <c r="S5902" s="3"/>
      <c r="T5902" s="3"/>
      <c r="U5902" s="3"/>
      <c r="V5902" s="3" t="s">
        <v>1901</v>
      </c>
      <c r="W5902" s="3" t="s">
        <v>1901</v>
      </c>
      <c r="X5902" s="3" t="s">
        <v>1901</v>
      </c>
      <c r="Y5902" s="3"/>
      <c r="Z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  <c r="AY5902" s="3"/>
      <c r="AZ5902" s="3"/>
      <c r="BA5902" s="3"/>
      <c r="BB5902" s="3"/>
      <c r="BC5902" s="3"/>
      <c r="BD5902" s="3"/>
      <c r="BE5902" s="3"/>
      <c r="BF5902" s="3"/>
      <c r="BG5902" s="3"/>
      <c r="BH5902" s="3"/>
      <c r="BI5902" s="3"/>
      <c r="BJ5902" s="3"/>
    </row>
    <row r="5903" customFormat="false" ht="15.75" hidden="false" customHeight="false" outlineLevel="0" collapsed="false">
      <c r="A5903" s="3" t="n">
        <v>5902</v>
      </c>
      <c r="B5903" s="3" t="s">
        <v>17128</v>
      </c>
      <c r="C5903" s="3"/>
      <c r="D5903" s="3" t="n">
        <v>0</v>
      </c>
      <c r="E5903" s="3" t="s">
        <v>1901</v>
      </c>
      <c r="F5903" s="3" t="s">
        <v>1901</v>
      </c>
      <c r="G5903" s="3" t="s">
        <v>1901</v>
      </c>
      <c r="H5903" s="3" t="s">
        <v>1901</v>
      </c>
      <c r="I5903" s="3" t="s">
        <v>1901</v>
      </c>
      <c r="J5903" s="3" t="s">
        <v>1901</v>
      </c>
      <c r="K5903" s="3" t="s">
        <v>1901</v>
      </c>
      <c r="L5903" s="3" t="s">
        <v>1901</v>
      </c>
      <c r="M5903" s="3" t="s">
        <v>1901</v>
      </c>
      <c r="N5903" s="3" t="s">
        <v>1901</v>
      </c>
      <c r="O5903" s="3" t="s">
        <v>1901</v>
      </c>
      <c r="P5903" s="3"/>
      <c r="Q5903" s="3"/>
      <c r="R5903" s="3"/>
      <c r="S5903" s="3"/>
      <c r="T5903" s="3"/>
      <c r="U5903" s="3"/>
      <c r="V5903" s="3" t="s">
        <v>1901</v>
      </c>
      <c r="W5903" s="3" t="s">
        <v>1901</v>
      </c>
      <c r="X5903" s="3" t="s">
        <v>1901</v>
      </c>
      <c r="Y5903" s="3"/>
      <c r="Z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  <c r="AY5903" s="3"/>
      <c r="AZ5903" s="3"/>
      <c r="BA5903" s="3"/>
      <c r="BB5903" s="3"/>
      <c r="BC5903" s="3"/>
      <c r="BD5903" s="3"/>
      <c r="BE5903" s="3"/>
      <c r="BF5903" s="3"/>
      <c r="BG5903" s="3"/>
      <c r="BH5903" s="3"/>
      <c r="BI5903" s="3"/>
      <c r="BJ5903" s="3"/>
    </row>
    <row r="5904" customFormat="false" ht="15.75" hidden="false" customHeight="false" outlineLevel="0" collapsed="false">
      <c r="A5904" s="3" t="n">
        <v>5903</v>
      </c>
      <c r="B5904" s="3" t="s">
        <v>17129</v>
      </c>
      <c r="C5904" s="3"/>
      <c r="D5904" s="3" t="n">
        <v>0</v>
      </c>
      <c r="E5904" s="3" t="s">
        <v>1901</v>
      </c>
      <c r="F5904" s="3" t="s">
        <v>1901</v>
      </c>
      <c r="G5904" s="3" t="s">
        <v>1901</v>
      </c>
      <c r="H5904" s="3" t="s">
        <v>1901</v>
      </c>
      <c r="I5904" s="3" t="s">
        <v>1901</v>
      </c>
      <c r="J5904" s="3" t="s">
        <v>1901</v>
      </c>
      <c r="K5904" s="3" t="s">
        <v>1901</v>
      </c>
      <c r="L5904" s="3" t="s">
        <v>1901</v>
      </c>
      <c r="M5904" s="3" t="s">
        <v>1901</v>
      </c>
      <c r="N5904" s="3" t="s">
        <v>1901</v>
      </c>
      <c r="O5904" s="3" t="s">
        <v>1901</v>
      </c>
      <c r="P5904" s="3"/>
      <c r="Q5904" s="3"/>
      <c r="R5904" s="3"/>
      <c r="S5904" s="3"/>
      <c r="T5904" s="3"/>
      <c r="U5904" s="3"/>
      <c r="V5904" s="3" t="s">
        <v>1901</v>
      </c>
      <c r="W5904" s="3" t="s">
        <v>1901</v>
      </c>
      <c r="X5904" s="3" t="s">
        <v>1901</v>
      </c>
      <c r="Y5904" s="3"/>
      <c r="Z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  <c r="AY5904" s="3"/>
      <c r="AZ5904" s="3"/>
      <c r="BA5904" s="3"/>
      <c r="BB5904" s="3"/>
      <c r="BC5904" s="3"/>
      <c r="BD5904" s="3"/>
      <c r="BE5904" s="3"/>
      <c r="BF5904" s="3"/>
      <c r="BG5904" s="3"/>
      <c r="BH5904" s="3"/>
      <c r="BI5904" s="3"/>
      <c r="BJ5904" s="3"/>
    </row>
    <row r="5905" customFormat="false" ht="15.75" hidden="false" customHeight="false" outlineLevel="0" collapsed="false">
      <c r="A5905" s="3" t="n">
        <v>5904</v>
      </c>
      <c r="B5905" s="3" t="s">
        <v>17130</v>
      </c>
      <c r="C5905" s="3"/>
      <c r="D5905" s="3" t="n">
        <v>0</v>
      </c>
      <c r="E5905" s="3" t="s">
        <v>1901</v>
      </c>
      <c r="F5905" s="3" t="s">
        <v>1901</v>
      </c>
      <c r="G5905" s="3" t="s">
        <v>1901</v>
      </c>
      <c r="H5905" s="3" t="s">
        <v>1901</v>
      </c>
      <c r="I5905" s="3" t="s">
        <v>1901</v>
      </c>
      <c r="J5905" s="3" t="s">
        <v>1901</v>
      </c>
      <c r="K5905" s="3" t="s">
        <v>1901</v>
      </c>
      <c r="L5905" s="3" t="s">
        <v>1901</v>
      </c>
      <c r="M5905" s="3" t="s">
        <v>1901</v>
      </c>
      <c r="N5905" s="3" t="s">
        <v>1901</v>
      </c>
      <c r="O5905" s="3" t="s">
        <v>1901</v>
      </c>
      <c r="P5905" s="3"/>
      <c r="Q5905" s="3"/>
      <c r="R5905" s="3"/>
      <c r="S5905" s="3"/>
      <c r="T5905" s="3"/>
      <c r="U5905" s="3"/>
      <c r="V5905" s="3" t="s">
        <v>1901</v>
      </c>
      <c r="W5905" s="3" t="s">
        <v>1901</v>
      </c>
      <c r="X5905" s="3" t="s">
        <v>1901</v>
      </c>
      <c r="Y5905" s="3"/>
      <c r="Z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  <c r="AY5905" s="3"/>
      <c r="AZ5905" s="3"/>
      <c r="BA5905" s="3"/>
      <c r="BB5905" s="3"/>
      <c r="BC5905" s="3"/>
      <c r="BD5905" s="3"/>
      <c r="BE5905" s="3"/>
      <c r="BF5905" s="3"/>
      <c r="BG5905" s="3"/>
      <c r="BH5905" s="3"/>
      <c r="BI5905" s="3"/>
      <c r="BJ5905" s="3"/>
    </row>
    <row r="5906" customFormat="false" ht="15.75" hidden="false" customHeight="false" outlineLevel="0" collapsed="false">
      <c r="A5906" s="3" t="n">
        <v>5905</v>
      </c>
      <c r="B5906" s="3" t="s">
        <v>17131</v>
      </c>
      <c r="C5906" s="3"/>
      <c r="D5906" s="3" t="n">
        <v>0</v>
      </c>
      <c r="E5906" s="3" t="s">
        <v>1901</v>
      </c>
      <c r="F5906" s="3" t="s">
        <v>1901</v>
      </c>
      <c r="G5906" s="3" t="s">
        <v>1901</v>
      </c>
      <c r="H5906" s="3" t="s">
        <v>1901</v>
      </c>
      <c r="I5906" s="3" t="s">
        <v>1901</v>
      </c>
      <c r="J5906" s="3" t="s">
        <v>1901</v>
      </c>
      <c r="K5906" s="3" t="s">
        <v>1901</v>
      </c>
      <c r="L5906" s="3" t="s">
        <v>1901</v>
      </c>
      <c r="M5906" s="3" t="s">
        <v>1901</v>
      </c>
      <c r="N5906" s="3" t="s">
        <v>1901</v>
      </c>
      <c r="O5906" s="3" t="s">
        <v>1901</v>
      </c>
      <c r="P5906" s="3"/>
      <c r="Q5906" s="3"/>
      <c r="R5906" s="3"/>
      <c r="S5906" s="3"/>
      <c r="T5906" s="3"/>
      <c r="U5906" s="3"/>
      <c r="V5906" s="3" t="s">
        <v>1901</v>
      </c>
      <c r="W5906" s="3" t="s">
        <v>1901</v>
      </c>
      <c r="X5906" s="3" t="s">
        <v>1901</v>
      </c>
      <c r="Y5906" s="3"/>
      <c r="Z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  <c r="AY5906" s="3"/>
      <c r="AZ5906" s="3"/>
      <c r="BA5906" s="3"/>
      <c r="BB5906" s="3"/>
      <c r="BC5906" s="3"/>
      <c r="BD5906" s="3"/>
      <c r="BE5906" s="3"/>
      <c r="BF5906" s="3"/>
      <c r="BG5906" s="3"/>
      <c r="BH5906" s="3"/>
      <c r="BI5906" s="3"/>
      <c r="BJ5906" s="3"/>
    </row>
    <row r="5907" customFormat="false" ht="15.75" hidden="false" customHeight="false" outlineLevel="0" collapsed="false">
      <c r="A5907" s="3" t="n">
        <v>5906</v>
      </c>
      <c r="B5907" s="3" t="s">
        <v>17132</v>
      </c>
      <c r="C5907" s="3"/>
      <c r="D5907" s="3" t="n">
        <v>0</v>
      </c>
      <c r="E5907" s="3" t="s">
        <v>1901</v>
      </c>
      <c r="F5907" s="3" t="s">
        <v>1901</v>
      </c>
      <c r="G5907" s="3" t="s">
        <v>1901</v>
      </c>
      <c r="H5907" s="3" t="s">
        <v>1901</v>
      </c>
      <c r="I5907" s="3" t="s">
        <v>1901</v>
      </c>
      <c r="J5907" s="3" t="s">
        <v>1901</v>
      </c>
      <c r="K5907" s="3" t="s">
        <v>1901</v>
      </c>
      <c r="L5907" s="3" t="s">
        <v>1901</v>
      </c>
      <c r="M5907" s="3" t="s">
        <v>1901</v>
      </c>
      <c r="N5907" s="3" t="s">
        <v>1901</v>
      </c>
      <c r="O5907" s="3" t="s">
        <v>1901</v>
      </c>
      <c r="P5907" s="3"/>
      <c r="Q5907" s="3"/>
      <c r="R5907" s="3"/>
      <c r="S5907" s="3"/>
      <c r="T5907" s="3"/>
      <c r="U5907" s="3"/>
      <c r="V5907" s="3" t="s">
        <v>1901</v>
      </c>
      <c r="W5907" s="3" t="s">
        <v>1901</v>
      </c>
      <c r="X5907" s="3" t="s">
        <v>1901</v>
      </c>
      <c r="Y5907" s="3"/>
      <c r="Z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  <c r="AY5907" s="3"/>
      <c r="AZ5907" s="3"/>
      <c r="BA5907" s="3"/>
      <c r="BB5907" s="3"/>
      <c r="BC5907" s="3"/>
      <c r="BD5907" s="3"/>
      <c r="BE5907" s="3"/>
      <c r="BF5907" s="3"/>
      <c r="BG5907" s="3"/>
      <c r="BH5907" s="3"/>
      <c r="BI5907" s="3"/>
      <c r="BJ5907" s="3"/>
    </row>
    <row r="5908" customFormat="false" ht="15.75" hidden="false" customHeight="false" outlineLevel="0" collapsed="false">
      <c r="A5908" s="3" t="n">
        <v>5907</v>
      </c>
      <c r="B5908" s="3" t="s">
        <v>17133</v>
      </c>
      <c r="C5908" s="3"/>
      <c r="D5908" s="3" t="n">
        <v>0</v>
      </c>
      <c r="E5908" s="3" t="s">
        <v>1901</v>
      </c>
      <c r="F5908" s="3" t="s">
        <v>1901</v>
      </c>
      <c r="G5908" s="3" t="s">
        <v>1901</v>
      </c>
      <c r="H5908" s="3" t="s">
        <v>1901</v>
      </c>
      <c r="I5908" s="3" t="s">
        <v>1901</v>
      </c>
      <c r="J5908" s="3" t="s">
        <v>1901</v>
      </c>
      <c r="K5908" s="3" t="s">
        <v>1901</v>
      </c>
      <c r="L5908" s="3" t="s">
        <v>1901</v>
      </c>
      <c r="M5908" s="3" t="s">
        <v>1901</v>
      </c>
      <c r="N5908" s="3" t="s">
        <v>1901</v>
      </c>
      <c r="O5908" s="3" t="s">
        <v>1901</v>
      </c>
      <c r="P5908" s="3"/>
      <c r="Q5908" s="3"/>
      <c r="R5908" s="3"/>
      <c r="S5908" s="3"/>
      <c r="T5908" s="3"/>
      <c r="U5908" s="3"/>
      <c r="V5908" s="3" t="s">
        <v>1901</v>
      </c>
      <c r="W5908" s="3" t="s">
        <v>1901</v>
      </c>
      <c r="X5908" s="3" t="s">
        <v>1901</v>
      </c>
      <c r="Y5908" s="3"/>
      <c r="Z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  <c r="AY5908" s="3"/>
      <c r="AZ5908" s="3"/>
      <c r="BA5908" s="3"/>
      <c r="BB5908" s="3"/>
      <c r="BC5908" s="3"/>
      <c r="BD5908" s="3"/>
      <c r="BE5908" s="3"/>
      <c r="BF5908" s="3"/>
      <c r="BG5908" s="3"/>
      <c r="BH5908" s="3"/>
      <c r="BI5908" s="3"/>
      <c r="BJ5908" s="3"/>
    </row>
    <row r="5909" customFormat="false" ht="15.75" hidden="false" customHeight="false" outlineLevel="0" collapsed="false">
      <c r="A5909" s="3" t="n">
        <v>5908</v>
      </c>
      <c r="B5909" s="3" t="s">
        <v>17134</v>
      </c>
      <c r="C5909" s="3"/>
      <c r="D5909" s="3" t="n">
        <v>0</v>
      </c>
      <c r="E5909" s="3" t="s">
        <v>1901</v>
      </c>
      <c r="F5909" s="3" t="s">
        <v>1901</v>
      </c>
      <c r="G5909" s="3" t="s">
        <v>1901</v>
      </c>
      <c r="H5909" s="3" t="s">
        <v>1901</v>
      </c>
      <c r="I5909" s="3" t="s">
        <v>1901</v>
      </c>
      <c r="J5909" s="3" t="s">
        <v>1901</v>
      </c>
      <c r="K5909" s="3" t="s">
        <v>1901</v>
      </c>
      <c r="L5909" s="3" t="s">
        <v>1901</v>
      </c>
      <c r="M5909" s="3" t="s">
        <v>1901</v>
      </c>
      <c r="N5909" s="3" t="s">
        <v>1901</v>
      </c>
      <c r="O5909" s="3" t="s">
        <v>1901</v>
      </c>
      <c r="P5909" s="3"/>
      <c r="Q5909" s="3"/>
      <c r="R5909" s="3"/>
      <c r="S5909" s="3"/>
      <c r="T5909" s="3"/>
      <c r="U5909" s="3"/>
      <c r="V5909" s="3" t="s">
        <v>1901</v>
      </c>
      <c r="W5909" s="3" t="s">
        <v>1901</v>
      </c>
      <c r="X5909" s="3" t="s">
        <v>1901</v>
      </c>
      <c r="Y5909" s="3"/>
      <c r="Z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  <c r="AY5909" s="3"/>
      <c r="AZ5909" s="3"/>
      <c r="BA5909" s="3"/>
      <c r="BB5909" s="3"/>
      <c r="BC5909" s="3"/>
      <c r="BD5909" s="3"/>
      <c r="BE5909" s="3"/>
      <c r="BF5909" s="3"/>
      <c r="BG5909" s="3"/>
      <c r="BH5909" s="3"/>
      <c r="BI5909" s="3"/>
      <c r="BJ5909" s="3"/>
    </row>
    <row r="5910" customFormat="false" ht="15.75" hidden="false" customHeight="false" outlineLevel="0" collapsed="false">
      <c r="A5910" s="3" t="n">
        <v>5909</v>
      </c>
      <c r="B5910" s="3" t="s">
        <v>17135</v>
      </c>
      <c r="C5910" s="3"/>
      <c r="D5910" s="3" t="n">
        <v>0</v>
      </c>
      <c r="E5910" s="3" t="s">
        <v>1901</v>
      </c>
      <c r="F5910" s="3" t="s">
        <v>1901</v>
      </c>
      <c r="G5910" s="3" t="s">
        <v>1901</v>
      </c>
      <c r="H5910" s="3" t="s">
        <v>1901</v>
      </c>
      <c r="I5910" s="3" t="s">
        <v>1901</v>
      </c>
      <c r="J5910" s="3" t="s">
        <v>1901</v>
      </c>
      <c r="K5910" s="3" t="s">
        <v>1901</v>
      </c>
      <c r="L5910" s="3" t="s">
        <v>1901</v>
      </c>
      <c r="M5910" s="3" t="s">
        <v>1901</v>
      </c>
      <c r="N5910" s="3" t="s">
        <v>1901</v>
      </c>
      <c r="O5910" s="3" t="s">
        <v>1901</v>
      </c>
      <c r="P5910" s="3"/>
      <c r="Q5910" s="3"/>
      <c r="R5910" s="3"/>
      <c r="S5910" s="3"/>
      <c r="T5910" s="3"/>
      <c r="U5910" s="3"/>
      <c r="V5910" s="3" t="s">
        <v>1901</v>
      </c>
      <c r="W5910" s="3" t="s">
        <v>1901</v>
      </c>
      <c r="X5910" s="3" t="s">
        <v>1901</v>
      </c>
      <c r="Y5910" s="3"/>
      <c r="Z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  <c r="AZ5910" s="3"/>
      <c r="BA5910" s="3"/>
      <c r="BB5910" s="3"/>
      <c r="BC5910" s="3"/>
      <c r="BD5910" s="3"/>
      <c r="BE5910" s="3"/>
      <c r="BF5910" s="3"/>
      <c r="BG5910" s="3"/>
      <c r="BH5910" s="3"/>
      <c r="BI5910" s="3"/>
      <c r="BJ5910" s="3"/>
    </row>
    <row r="5911" customFormat="false" ht="15.75" hidden="false" customHeight="false" outlineLevel="0" collapsed="false">
      <c r="A5911" s="3" t="n">
        <v>5910</v>
      </c>
      <c r="B5911" s="3" t="s">
        <v>17136</v>
      </c>
      <c r="C5911" s="3"/>
      <c r="D5911" s="3" t="n">
        <v>0</v>
      </c>
      <c r="E5911" s="3" t="s">
        <v>1901</v>
      </c>
      <c r="F5911" s="3" t="s">
        <v>1901</v>
      </c>
      <c r="G5911" s="3" t="s">
        <v>1901</v>
      </c>
      <c r="H5911" s="3" t="s">
        <v>1901</v>
      </c>
      <c r="I5911" s="3" t="s">
        <v>1901</v>
      </c>
      <c r="J5911" s="3" t="s">
        <v>1901</v>
      </c>
      <c r="K5911" s="3" t="s">
        <v>1901</v>
      </c>
      <c r="L5911" s="3" t="s">
        <v>1901</v>
      </c>
      <c r="M5911" s="3" t="s">
        <v>1901</v>
      </c>
      <c r="N5911" s="3" t="s">
        <v>1901</v>
      </c>
      <c r="O5911" s="3" t="s">
        <v>1901</v>
      </c>
      <c r="P5911" s="3"/>
      <c r="Q5911" s="3"/>
      <c r="R5911" s="3"/>
      <c r="S5911" s="3"/>
      <c r="T5911" s="3"/>
      <c r="U5911" s="3"/>
      <c r="V5911" s="3" t="s">
        <v>1901</v>
      </c>
      <c r="W5911" s="3" t="s">
        <v>1901</v>
      </c>
      <c r="X5911" s="3" t="s">
        <v>1901</v>
      </c>
      <c r="Y5911" s="3"/>
      <c r="Z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W5911" s="3"/>
      <c r="AX5911" s="3"/>
      <c r="AY5911" s="3"/>
      <c r="AZ5911" s="3"/>
      <c r="BA5911" s="3"/>
      <c r="BB5911" s="3"/>
      <c r="BC5911" s="3"/>
      <c r="BD5911" s="3"/>
      <c r="BE5911" s="3"/>
      <c r="BF5911" s="3"/>
      <c r="BG5911" s="3"/>
      <c r="BH5911" s="3"/>
      <c r="BI5911" s="3"/>
      <c r="BJ5911" s="3"/>
    </row>
    <row r="5912" customFormat="false" ht="15.75" hidden="false" customHeight="false" outlineLevel="0" collapsed="false">
      <c r="A5912" s="3" t="n">
        <v>5911</v>
      </c>
      <c r="B5912" s="3" t="s">
        <v>17137</v>
      </c>
      <c r="C5912" s="3"/>
      <c r="D5912" s="3" t="n">
        <v>0</v>
      </c>
      <c r="E5912" s="3" t="s">
        <v>1901</v>
      </c>
      <c r="F5912" s="3" t="s">
        <v>1901</v>
      </c>
      <c r="G5912" s="3" t="s">
        <v>1901</v>
      </c>
      <c r="H5912" s="3" t="s">
        <v>1901</v>
      </c>
      <c r="I5912" s="3" t="s">
        <v>1901</v>
      </c>
      <c r="J5912" s="3" t="s">
        <v>1901</v>
      </c>
      <c r="K5912" s="3" t="s">
        <v>1901</v>
      </c>
      <c r="L5912" s="3" t="s">
        <v>1901</v>
      </c>
      <c r="M5912" s="3" t="s">
        <v>1901</v>
      </c>
      <c r="N5912" s="3" t="s">
        <v>1901</v>
      </c>
      <c r="O5912" s="3" t="s">
        <v>1901</v>
      </c>
      <c r="P5912" s="3"/>
      <c r="Q5912" s="3"/>
      <c r="R5912" s="3"/>
      <c r="S5912" s="3"/>
      <c r="T5912" s="3"/>
      <c r="U5912" s="3"/>
      <c r="V5912" s="3" t="s">
        <v>1901</v>
      </c>
      <c r="W5912" s="3" t="s">
        <v>1901</v>
      </c>
      <c r="X5912" s="3" t="s">
        <v>1901</v>
      </c>
      <c r="Y5912" s="3"/>
      <c r="Z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  <c r="AY5912" s="3"/>
      <c r="AZ5912" s="3"/>
      <c r="BA5912" s="3"/>
      <c r="BB5912" s="3"/>
      <c r="BC5912" s="3"/>
      <c r="BD5912" s="3"/>
      <c r="BE5912" s="3"/>
      <c r="BF5912" s="3"/>
      <c r="BG5912" s="3"/>
      <c r="BH5912" s="3"/>
      <c r="BI5912" s="3"/>
      <c r="BJ5912" s="3"/>
    </row>
    <row r="5913" customFormat="false" ht="15.75" hidden="false" customHeight="false" outlineLevel="0" collapsed="false">
      <c r="A5913" s="3" t="n">
        <v>5912</v>
      </c>
      <c r="B5913" s="3" t="s">
        <v>17138</v>
      </c>
      <c r="C5913" s="3"/>
      <c r="D5913" s="3" t="n">
        <v>0</v>
      </c>
      <c r="E5913" s="3" t="s">
        <v>1901</v>
      </c>
      <c r="F5913" s="3" t="s">
        <v>1901</v>
      </c>
      <c r="G5913" s="3" t="s">
        <v>1901</v>
      </c>
      <c r="H5913" s="3" t="s">
        <v>1901</v>
      </c>
      <c r="I5913" s="3" t="s">
        <v>1901</v>
      </c>
      <c r="J5913" s="3" t="s">
        <v>1901</v>
      </c>
      <c r="K5913" s="3" t="s">
        <v>1901</v>
      </c>
      <c r="L5913" s="3" t="s">
        <v>1901</v>
      </c>
      <c r="M5913" s="3" t="s">
        <v>1901</v>
      </c>
      <c r="N5913" s="3" t="s">
        <v>1901</v>
      </c>
      <c r="O5913" s="3" t="s">
        <v>1901</v>
      </c>
      <c r="P5913" s="3"/>
      <c r="Q5913" s="3"/>
      <c r="R5913" s="3"/>
      <c r="S5913" s="3"/>
      <c r="T5913" s="3"/>
      <c r="U5913" s="3"/>
      <c r="V5913" s="3" t="s">
        <v>1901</v>
      </c>
      <c r="W5913" s="3" t="s">
        <v>1901</v>
      </c>
      <c r="X5913" s="3" t="s">
        <v>1901</v>
      </c>
      <c r="Y5913" s="3"/>
      <c r="Z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W5913" s="3"/>
      <c r="AX5913" s="3"/>
      <c r="AY5913" s="3"/>
      <c r="AZ5913" s="3"/>
      <c r="BA5913" s="3"/>
      <c r="BB5913" s="3"/>
      <c r="BC5913" s="3"/>
      <c r="BD5913" s="3"/>
      <c r="BE5913" s="3"/>
      <c r="BF5913" s="3"/>
      <c r="BG5913" s="3"/>
      <c r="BH5913" s="3"/>
      <c r="BI5913" s="3"/>
      <c r="BJ5913" s="3"/>
    </row>
    <row r="5914" customFormat="false" ht="15.75" hidden="false" customHeight="false" outlineLevel="0" collapsed="false">
      <c r="A5914" s="3" t="n">
        <v>5913</v>
      </c>
      <c r="B5914" s="3" t="s">
        <v>17139</v>
      </c>
      <c r="C5914" s="3"/>
      <c r="D5914" s="3" t="n">
        <v>0</v>
      </c>
      <c r="E5914" s="3" t="s">
        <v>1901</v>
      </c>
      <c r="F5914" s="3" t="s">
        <v>1901</v>
      </c>
      <c r="G5914" s="3" t="s">
        <v>1901</v>
      </c>
      <c r="H5914" s="3" t="s">
        <v>1901</v>
      </c>
      <c r="I5914" s="3" t="s">
        <v>1901</v>
      </c>
      <c r="J5914" s="3" t="s">
        <v>1901</v>
      </c>
      <c r="K5914" s="3" t="s">
        <v>1901</v>
      </c>
      <c r="L5914" s="3" t="s">
        <v>1901</v>
      </c>
      <c r="M5914" s="3" t="s">
        <v>1901</v>
      </c>
      <c r="N5914" s="3" t="s">
        <v>1901</v>
      </c>
      <c r="O5914" s="3" t="s">
        <v>1901</v>
      </c>
      <c r="P5914" s="3"/>
      <c r="Q5914" s="3"/>
      <c r="R5914" s="3"/>
      <c r="S5914" s="3"/>
      <c r="T5914" s="3"/>
      <c r="U5914" s="3"/>
      <c r="V5914" s="3" t="s">
        <v>1901</v>
      </c>
      <c r="W5914" s="3" t="s">
        <v>1901</v>
      </c>
      <c r="X5914" s="3" t="s">
        <v>1901</v>
      </c>
      <c r="Y5914" s="3"/>
      <c r="Z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  <c r="AY5914" s="3"/>
      <c r="AZ5914" s="3"/>
      <c r="BA5914" s="3"/>
      <c r="BB5914" s="3"/>
      <c r="BC5914" s="3"/>
      <c r="BD5914" s="3"/>
      <c r="BE5914" s="3"/>
      <c r="BF5914" s="3"/>
      <c r="BG5914" s="3"/>
      <c r="BH5914" s="3"/>
      <c r="BI5914" s="3"/>
      <c r="BJ5914" s="3"/>
    </row>
    <row r="5915" customFormat="false" ht="15.75" hidden="false" customHeight="false" outlineLevel="0" collapsed="false">
      <c r="A5915" s="3" t="n">
        <v>5914</v>
      </c>
      <c r="B5915" s="3" t="s">
        <v>17140</v>
      </c>
      <c r="C5915" s="3"/>
      <c r="D5915" s="3" t="n">
        <v>0</v>
      </c>
      <c r="E5915" s="3" t="s">
        <v>1901</v>
      </c>
      <c r="F5915" s="3" t="s">
        <v>1901</v>
      </c>
      <c r="G5915" s="3" t="s">
        <v>1901</v>
      </c>
      <c r="H5915" s="3" t="s">
        <v>1901</v>
      </c>
      <c r="I5915" s="3" t="s">
        <v>1901</v>
      </c>
      <c r="J5915" s="3" t="s">
        <v>1901</v>
      </c>
      <c r="K5915" s="3" t="s">
        <v>1901</v>
      </c>
      <c r="L5915" s="3" t="s">
        <v>1901</v>
      </c>
      <c r="M5915" s="3" t="s">
        <v>1901</v>
      </c>
      <c r="N5915" s="3" t="s">
        <v>1901</v>
      </c>
      <c r="O5915" s="3" t="s">
        <v>1901</v>
      </c>
      <c r="P5915" s="3"/>
      <c r="Q5915" s="3"/>
      <c r="R5915" s="3"/>
      <c r="S5915" s="3"/>
      <c r="T5915" s="3"/>
      <c r="U5915" s="3"/>
      <c r="V5915" s="3" t="s">
        <v>1901</v>
      </c>
      <c r="W5915" s="3" t="s">
        <v>1901</v>
      </c>
      <c r="X5915" s="3" t="s">
        <v>1901</v>
      </c>
      <c r="Y5915" s="3"/>
      <c r="Z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W5915" s="3"/>
      <c r="AX5915" s="3"/>
      <c r="AY5915" s="3"/>
      <c r="AZ5915" s="3"/>
      <c r="BA5915" s="3"/>
      <c r="BB5915" s="3"/>
      <c r="BC5915" s="3"/>
      <c r="BD5915" s="3"/>
      <c r="BE5915" s="3"/>
      <c r="BF5915" s="3"/>
      <c r="BG5915" s="3"/>
      <c r="BH5915" s="3"/>
      <c r="BI5915" s="3"/>
      <c r="BJ5915" s="3"/>
    </row>
    <row r="5916" customFormat="false" ht="15.75" hidden="false" customHeight="false" outlineLevel="0" collapsed="false">
      <c r="A5916" s="3" t="n">
        <v>5915</v>
      </c>
      <c r="B5916" s="3" t="s">
        <v>17141</v>
      </c>
      <c r="C5916" s="3"/>
      <c r="D5916" s="3" t="n">
        <v>0</v>
      </c>
      <c r="E5916" s="3" t="s">
        <v>1901</v>
      </c>
      <c r="F5916" s="3" t="s">
        <v>1901</v>
      </c>
      <c r="G5916" s="3" t="s">
        <v>1901</v>
      </c>
      <c r="H5916" s="3" t="s">
        <v>1901</v>
      </c>
      <c r="I5916" s="3" t="s">
        <v>1901</v>
      </c>
      <c r="J5916" s="3" t="s">
        <v>1901</v>
      </c>
      <c r="K5916" s="3" t="s">
        <v>1901</v>
      </c>
      <c r="L5916" s="3" t="s">
        <v>1901</v>
      </c>
      <c r="M5916" s="3" t="s">
        <v>1901</v>
      </c>
      <c r="N5916" s="3" t="s">
        <v>1901</v>
      </c>
      <c r="O5916" s="3" t="s">
        <v>1901</v>
      </c>
      <c r="P5916" s="3"/>
      <c r="Q5916" s="3"/>
      <c r="R5916" s="3"/>
      <c r="S5916" s="3"/>
      <c r="T5916" s="3"/>
      <c r="U5916" s="3"/>
      <c r="V5916" s="3" t="s">
        <v>1901</v>
      </c>
      <c r="W5916" s="3" t="s">
        <v>1901</v>
      </c>
      <c r="X5916" s="3" t="s">
        <v>1901</v>
      </c>
      <c r="Y5916" s="3"/>
      <c r="Z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  <c r="AY5916" s="3"/>
      <c r="AZ5916" s="3"/>
      <c r="BA5916" s="3"/>
      <c r="BB5916" s="3"/>
      <c r="BC5916" s="3"/>
      <c r="BD5916" s="3"/>
      <c r="BE5916" s="3"/>
      <c r="BF5916" s="3"/>
      <c r="BG5916" s="3"/>
      <c r="BH5916" s="3"/>
      <c r="BI5916" s="3"/>
      <c r="BJ5916" s="3"/>
    </row>
    <row r="5917" customFormat="false" ht="15.75" hidden="false" customHeight="false" outlineLevel="0" collapsed="false">
      <c r="A5917" s="3" t="n">
        <v>5916</v>
      </c>
      <c r="B5917" s="3" t="s">
        <v>17142</v>
      </c>
      <c r="C5917" s="3"/>
      <c r="D5917" s="3" t="n">
        <v>0</v>
      </c>
      <c r="E5917" s="3" t="s">
        <v>1901</v>
      </c>
      <c r="F5917" s="3" t="s">
        <v>1901</v>
      </c>
      <c r="G5917" s="3" t="s">
        <v>1901</v>
      </c>
      <c r="H5917" s="3" t="s">
        <v>1901</v>
      </c>
      <c r="I5917" s="3" t="s">
        <v>1901</v>
      </c>
      <c r="J5917" s="3" t="s">
        <v>1901</v>
      </c>
      <c r="K5917" s="3" t="s">
        <v>1901</v>
      </c>
      <c r="L5917" s="3" t="s">
        <v>1901</v>
      </c>
      <c r="M5917" s="3" t="s">
        <v>1901</v>
      </c>
      <c r="N5917" s="3" t="s">
        <v>1901</v>
      </c>
      <c r="O5917" s="3" t="s">
        <v>1901</v>
      </c>
      <c r="P5917" s="3"/>
      <c r="Q5917" s="3"/>
      <c r="R5917" s="3"/>
      <c r="S5917" s="3"/>
      <c r="T5917" s="3"/>
      <c r="U5917" s="3"/>
      <c r="V5917" s="3" t="s">
        <v>1901</v>
      </c>
      <c r="W5917" s="3" t="s">
        <v>1901</v>
      </c>
      <c r="X5917" s="3" t="s">
        <v>1901</v>
      </c>
      <c r="Y5917" s="3"/>
      <c r="Z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  <c r="AY5917" s="3"/>
      <c r="AZ5917" s="3"/>
      <c r="BA5917" s="3"/>
      <c r="BB5917" s="3"/>
      <c r="BC5917" s="3"/>
      <c r="BD5917" s="3"/>
      <c r="BE5917" s="3"/>
      <c r="BF5917" s="3"/>
      <c r="BG5917" s="3"/>
      <c r="BH5917" s="3"/>
      <c r="BI5917" s="3"/>
      <c r="BJ5917" s="3"/>
    </row>
    <row r="5918" customFormat="false" ht="15.75" hidden="false" customHeight="false" outlineLevel="0" collapsed="false">
      <c r="A5918" s="3" t="n">
        <v>5917</v>
      </c>
      <c r="B5918" s="3" t="s">
        <v>17143</v>
      </c>
      <c r="C5918" s="3"/>
      <c r="D5918" s="3" t="n">
        <v>0</v>
      </c>
      <c r="E5918" s="3" t="s">
        <v>1901</v>
      </c>
      <c r="F5918" s="3" t="s">
        <v>1901</v>
      </c>
      <c r="G5918" s="3" t="s">
        <v>1901</v>
      </c>
      <c r="H5918" s="3" t="s">
        <v>1901</v>
      </c>
      <c r="I5918" s="3" t="s">
        <v>1901</v>
      </c>
      <c r="J5918" s="3" t="s">
        <v>1901</v>
      </c>
      <c r="K5918" s="3" t="s">
        <v>1901</v>
      </c>
      <c r="L5918" s="3" t="s">
        <v>1901</v>
      </c>
      <c r="M5918" s="3" t="s">
        <v>1901</v>
      </c>
      <c r="N5918" s="3" t="s">
        <v>1901</v>
      </c>
      <c r="O5918" s="3" t="s">
        <v>1901</v>
      </c>
      <c r="P5918" s="3"/>
      <c r="Q5918" s="3"/>
      <c r="R5918" s="3"/>
      <c r="S5918" s="3"/>
      <c r="T5918" s="3"/>
      <c r="U5918" s="3"/>
      <c r="V5918" s="3" t="s">
        <v>1901</v>
      </c>
      <c r="W5918" s="3" t="s">
        <v>1901</v>
      </c>
      <c r="X5918" s="3" t="s">
        <v>1901</v>
      </c>
      <c r="Y5918" s="3"/>
      <c r="Z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  <c r="AY5918" s="3"/>
      <c r="AZ5918" s="3"/>
      <c r="BA5918" s="3"/>
      <c r="BB5918" s="3"/>
      <c r="BC5918" s="3"/>
      <c r="BD5918" s="3"/>
      <c r="BE5918" s="3"/>
      <c r="BF5918" s="3"/>
      <c r="BG5918" s="3"/>
      <c r="BH5918" s="3"/>
      <c r="BI5918" s="3"/>
      <c r="BJ5918" s="3"/>
    </row>
    <row r="5919" customFormat="false" ht="15.75" hidden="false" customHeight="false" outlineLevel="0" collapsed="false">
      <c r="A5919" s="3" t="n">
        <v>5918</v>
      </c>
      <c r="B5919" s="3" t="s">
        <v>17144</v>
      </c>
      <c r="C5919" s="3"/>
      <c r="D5919" s="3" t="n">
        <v>0</v>
      </c>
      <c r="E5919" s="3" t="s">
        <v>1901</v>
      </c>
      <c r="F5919" s="3" t="s">
        <v>1901</v>
      </c>
      <c r="G5919" s="3" t="s">
        <v>1901</v>
      </c>
      <c r="H5919" s="3" t="s">
        <v>1901</v>
      </c>
      <c r="I5919" s="3" t="s">
        <v>1901</v>
      </c>
      <c r="J5919" s="3" t="s">
        <v>1901</v>
      </c>
      <c r="K5919" s="3" t="s">
        <v>1901</v>
      </c>
      <c r="L5919" s="3" t="s">
        <v>1901</v>
      </c>
      <c r="M5919" s="3" t="s">
        <v>1901</v>
      </c>
      <c r="N5919" s="3" t="s">
        <v>1901</v>
      </c>
      <c r="O5919" s="3" t="s">
        <v>1901</v>
      </c>
      <c r="P5919" s="3"/>
      <c r="Q5919" s="3"/>
      <c r="R5919" s="3"/>
      <c r="S5919" s="3"/>
      <c r="T5919" s="3"/>
      <c r="U5919" s="3"/>
      <c r="V5919" s="3" t="s">
        <v>1901</v>
      </c>
      <c r="W5919" s="3" t="s">
        <v>1901</v>
      </c>
      <c r="X5919" s="3" t="s">
        <v>1901</v>
      </c>
      <c r="Y5919" s="3"/>
      <c r="Z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  <c r="AY5919" s="3"/>
      <c r="AZ5919" s="3"/>
      <c r="BA5919" s="3"/>
      <c r="BB5919" s="3"/>
      <c r="BC5919" s="3"/>
      <c r="BD5919" s="3"/>
      <c r="BE5919" s="3"/>
      <c r="BF5919" s="3"/>
      <c r="BG5919" s="3"/>
      <c r="BH5919" s="3"/>
      <c r="BI5919" s="3"/>
      <c r="BJ5919" s="3"/>
    </row>
    <row r="5920" customFormat="false" ht="15.75" hidden="false" customHeight="false" outlineLevel="0" collapsed="false">
      <c r="A5920" s="3" t="n">
        <v>5919</v>
      </c>
      <c r="B5920" s="3" t="s">
        <v>17145</v>
      </c>
      <c r="C5920" s="3"/>
      <c r="D5920" s="3" t="n">
        <v>0</v>
      </c>
      <c r="E5920" s="3" t="s">
        <v>1901</v>
      </c>
      <c r="F5920" s="3" t="s">
        <v>1901</v>
      </c>
      <c r="G5920" s="3" t="s">
        <v>1901</v>
      </c>
      <c r="H5920" s="3" t="s">
        <v>1901</v>
      </c>
      <c r="I5920" s="3" t="s">
        <v>1901</v>
      </c>
      <c r="J5920" s="3" t="s">
        <v>1901</v>
      </c>
      <c r="K5920" s="3" t="s">
        <v>1901</v>
      </c>
      <c r="L5920" s="3" t="s">
        <v>1901</v>
      </c>
      <c r="M5920" s="3" t="s">
        <v>1901</v>
      </c>
      <c r="N5920" s="3" t="s">
        <v>1901</v>
      </c>
      <c r="O5920" s="3" t="s">
        <v>1901</v>
      </c>
      <c r="P5920" s="3"/>
      <c r="Q5920" s="3"/>
      <c r="R5920" s="3"/>
      <c r="S5920" s="3"/>
      <c r="T5920" s="3"/>
      <c r="U5920" s="3"/>
      <c r="V5920" s="3" t="s">
        <v>1901</v>
      </c>
      <c r="W5920" s="3" t="s">
        <v>1901</v>
      </c>
      <c r="X5920" s="3" t="s">
        <v>1901</v>
      </c>
      <c r="Y5920" s="3"/>
      <c r="Z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  <c r="AY5920" s="3"/>
      <c r="AZ5920" s="3"/>
      <c r="BA5920" s="3"/>
      <c r="BB5920" s="3"/>
      <c r="BC5920" s="3"/>
      <c r="BD5920" s="3"/>
      <c r="BE5920" s="3"/>
      <c r="BF5920" s="3"/>
      <c r="BG5920" s="3"/>
      <c r="BH5920" s="3"/>
      <c r="BI5920" s="3"/>
      <c r="BJ5920" s="3"/>
    </row>
    <row r="5921" customFormat="false" ht="15.75" hidden="false" customHeight="false" outlineLevel="0" collapsed="false">
      <c r="A5921" s="3" t="n">
        <v>5920</v>
      </c>
      <c r="B5921" s="3" t="s">
        <v>17146</v>
      </c>
      <c r="C5921" s="3"/>
      <c r="D5921" s="3" t="n">
        <v>0</v>
      </c>
      <c r="E5921" s="3" t="s">
        <v>1901</v>
      </c>
      <c r="F5921" s="3" t="s">
        <v>1901</v>
      </c>
      <c r="G5921" s="3" t="s">
        <v>1901</v>
      </c>
      <c r="H5921" s="3" t="s">
        <v>1901</v>
      </c>
      <c r="I5921" s="3" t="s">
        <v>1901</v>
      </c>
      <c r="J5921" s="3" t="s">
        <v>1901</v>
      </c>
      <c r="K5921" s="3" t="s">
        <v>1901</v>
      </c>
      <c r="L5921" s="3" t="s">
        <v>1901</v>
      </c>
      <c r="M5921" s="3" t="s">
        <v>1901</v>
      </c>
      <c r="N5921" s="3" t="s">
        <v>1901</v>
      </c>
      <c r="O5921" s="3" t="s">
        <v>1901</v>
      </c>
      <c r="P5921" s="3"/>
      <c r="Q5921" s="3"/>
      <c r="R5921" s="3"/>
      <c r="S5921" s="3"/>
      <c r="T5921" s="3"/>
      <c r="U5921" s="3"/>
      <c r="V5921" s="3" t="s">
        <v>1901</v>
      </c>
      <c r="W5921" s="3" t="s">
        <v>1901</v>
      </c>
      <c r="X5921" s="3" t="s">
        <v>1901</v>
      </c>
      <c r="Y5921" s="3"/>
      <c r="Z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  <c r="AY5921" s="3"/>
      <c r="AZ5921" s="3"/>
      <c r="BA5921" s="3"/>
      <c r="BB5921" s="3"/>
      <c r="BC5921" s="3"/>
      <c r="BD5921" s="3"/>
      <c r="BE5921" s="3"/>
      <c r="BF5921" s="3"/>
      <c r="BG5921" s="3"/>
      <c r="BH5921" s="3"/>
      <c r="BI5921" s="3"/>
      <c r="BJ5921" s="3"/>
    </row>
    <row r="5922" customFormat="false" ht="15.75" hidden="false" customHeight="false" outlineLevel="0" collapsed="false">
      <c r="A5922" s="3" t="n">
        <v>5921</v>
      </c>
      <c r="B5922" s="3" t="s">
        <v>17147</v>
      </c>
      <c r="C5922" s="3"/>
      <c r="D5922" s="3" t="n">
        <v>0</v>
      </c>
      <c r="E5922" s="3" t="s">
        <v>1901</v>
      </c>
      <c r="F5922" s="3" t="s">
        <v>1901</v>
      </c>
      <c r="G5922" s="3" t="s">
        <v>1901</v>
      </c>
      <c r="H5922" s="3" t="s">
        <v>1901</v>
      </c>
      <c r="I5922" s="3" t="s">
        <v>1901</v>
      </c>
      <c r="J5922" s="3" t="s">
        <v>1901</v>
      </c>
      <c r="K5922" s="3" t="s">
        <v>1901</v>
      </c>
      <c r="L5922" s="3" t="s">
        <v>1901</v>
      </c>
      <c r="M5922" s="3" t="s">
        <v>1901</v>
      </c>
      <c r="N5922" s="3" t="s">
        <v>1901</v>
      </c>
      <c r="O5922" s="3" t="s">
        <v>1901</v>
      </c>
      <c r="P5922" s="3"/>
      <c r="Q5922" s="3"/>
      <c r="R5922" s="3"/>
      <c r="S5922" s="3"/>
      <c r="T5922" s="3"/>
      <c r="U5922" s="3"/>
      <c r="V5922" s="3" t="s">
        <v>1901</v>
      </c>
      <c r="W5922" s="3" t="s">
        <v>1901</v>
      </c>
      <c r="X5922" s="3" t="s">
        <v>1901</v>
      </c>
      <c r="Y5922" s="3"/>
      <c r="Z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  <c r="AY5922" s="3"/>
      <c r="AZ5922" s="3"/>
      <c r="BA5922" s="3"/>
      <c r="BB5922" s="3"/>
      <c r="BC5922" s="3"/>
      <c r="BD5922" s="3"/>
      <c r="BE5922" s="3"/>
      <c r="BF5922" s="3"/>
      <c r="BG5922" s="3"/>
      <c r="BH5922" s="3"/>
      <c r="BI5922" s="3"/>
      <c r="BJ5922" s="3"/>
    </row>
    <row r="5923" customFormat="false" ht="15.75" hidden="false" customHeight="false" outlineLevel="0" collapsed="false">
      <c r="A5923" s="3" t="n">
        <v>5922</v>
      </c>
      <c r="B5923" s="3" t="s">
        <v>17148</v>
      </c>
      <c r="C5923" s="3"/>
      <c r="D5923" s="3" t="n">
        <v>0</v>
      </c>
      <c r="E5923" s="3" t="s">
        <v>1901</v>
      </c>
      <c r="F5923" s="3" t="s">
        <v>1901</v>
      </c>
      <c r="G5923" s="3" t="s">
        <v>1901</v>
      </c>
      <c r="H5923" s="3" t="s">
        <v>1901</v>
      </c>
      <c r="I5923" s="3" t="s">
        <v>1901</v>
      </c>
      <c r="J5923" s="3" t="s">
        <v>1901</v>
      </c>
      <c r="K5923" s="3" t="s">
        <v>1901</v>
      </c>
      <c r="L5923" s="3" t="s">
        <v>1901</v>
      </c>
      <c r="M5923" s="3" t="s">
        <v>1901</v>
      </c>
      <c r="N5923" s="3" t="s">
        <v>1901</v>
      </c>
      <c r="O5923" s="3" t="s">
        <v>1901</v>
      </c>
      <c r="P5923" s="3"/>
      <c r="Q5923" s="3"/>
      <c r="R5923" s="3"/>
      <c r="S5923" s="3"/>
      <c r="T5923" s="3"/>
      <c r="U5923" s="3"/>
      <c r="V5923" s="3" t="s">
        <v>1901</v>
      </c>
      <c r="W5923" s="3" t="s">
        <v>1901</v>
      </c>
      <c r="X5923" s="3" t="s">
        <v>1901</v>
      </c>
      <c r="Y5923" s="3"/>
      <c r="Z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  <c r="AY5923" s="3"/>
      <c r="AZ5923" s="3"/>
      <c r="BA5923" s="3"/>
      <c r="BB5923" s="3"/>
      <c r="BC5923" s="3"/>
      <c r="BD5923" s="3"/>
      <c r="BE5923" s="3"/>
      <c r="BF5923" s="3"/>
      <c r="BG5923" s="3"/>
      <c r="BH5923" s="3"/>
      <c r="BI5923" s="3"/>
      <c r="BJ5923" s="3"/>
    </row>
    <row r="5924" customFormat="false" ht="15.75" hidden="false" customHeight="false" outlineLevel="0" collapsed="false">
      <c r="A5924" s="3" t="n">
        <v>5923</v>
      </c>
      <c r="B5924" s="3" t="s">
        <v>17149</v>
      </c>
      <c r="C5924" s="3"/>
      <c r="D5924" s="3" t="n">
        <v>0</v>
      </c>
      <c r="E5924" s="3" t="s">
        <v>1901</v>
      </c>
      <c r="F5924" s="3" t="s">
        <v>1901</v>
      </c>
      <c r="G5924" s="3" t="s">
        <v>1901</v>
      </c>
      <c r="H5924" s="3" t="s">
        <v>1901</v>
      </c>
      <c r="I5924" s="3" t="s">
        <v>1901</v>
      </c>
      <c r="J5924" s="3" t="s">
        <v>1901</v>
      </c>
      <c r="K5924" s="3" t="s">
        <v>1901</v>
      </c>
      <c r="L5924" s="3" t="s">
        <v>1901</v>
      </c>
      <c r="M5924" s="3" t="s">
        <v>1901</v>
      </c>
      <c r="N5924" s="3" t="s">
        <v>1901</v>
      </c>
      <c r="O5924" s="3" t="s">
        <v>1901</v>
      </c>
      <c r="P5924" s="3"/>
      <c r="Q5924" s="3"/>
      <c r="R5924" s="3"/>
      <c r="S5924" s="3"/>
      <c r="T5924" s="3"/>
      <c r="U5924" s="3"/>
      <c r="V5924" s="3" t="s">
        <v>1901</v>
      </c>
      <c r="W5924" s="3" t="s">
        <v>1901</v>
      </c>
      <c r="X5924" s="3" t="s">
        <v>1901</v>
      </c>
      <c r="Y5924" s="3"/>
      <c r="Z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  <c r="AY5924" s="3"/>
      <c r="AZ5924" s="3"/>
      <c r="BA5924" s="3"/>
      <c r="BB5924" s="3"/>
      <c r="BC5924" s="3"/>
      <c r="BD5924" s="3"/>
      <c r="BE5924" s="3"/>
      <c r="BF5924" s="3"/>
      <c r="BG5924" s="3"/>
      <c r="BH5924" s="3"/>
      <c r="BI5924" s="3"/>
      <c r="BJ5924" s="3"/>
    </row>
    <row r="5925" customFormat="false" ht="15.75" hidden="false" customHeight="false" outlineLevel="0" collapsed="false">
      <c r="A5925" s="3" t="n">
        <v>5924</v>
      </c>
      <c r="B5925" s="3" t="s">
        <v>17150</v>
      </c>
      <c r="C5925" s="3"/>
      <c r="D5925" s="3" t="n">
        <v>0</v>
      </c>
      <c r="E5925" s="3" t="s">
        <v>1901</v>
      </c>
      <c r="F5925" s="3" t="s">
        <v>1901</v>
      </c>
      <c r="G5925" s="3" t="s">
        <v>1901</v>
      </c>
      <c r="H5925" s="3" t="s">
        <v>1901</v>
      </c>
      <c r="I5925" s="3" t="s">
        <v>1901</v>
      </c>
      <c r="J5925" s="3" t="s">
        <v>1901</v>
      </c>
      <c r="K5925" s="3" t="s">
        <v>1901</v>
      </c>
      <c r="L5925" s="3" t="s">
        <v>1901</v>
      </c>
      <c r="M5925" s="3" t="s">
        <v>1901</v>
      </c>
      <c r="N5925" s="3" t="s">
        <v>1901</v>
      </c>
      <c r="O5925" s="3" t="s">
        <v>1901</v>
      </c>
      <c r="P5925" s="3"/>
      <c r="Q5925" s="3"/>
      <c r="R5925" s="3"/>
      <c r="S5925" s="3"/>
      <c r="T5925" s="3"/>
      <c r="U5925" s="3"/>
      <c r="V5925" s="3" t="s">
        <v>1901</v>
      </c>
      <c r="W5925" s="3" t="s">
        <v>1901</v>
      </c>
      <c r="X5925" s="3" t="s">
        <v>1901</v>
      </c>
      <c r="Y5925" s="3"/>
      <c r="Z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  <c r="AY5925" s="3"/>
      <c r="AZ5925" s="3"/>
      <c r="BA5925" s="3"/>
      <c r="BB5925" s="3"/>
      <c r="BC5925" s="3"/>
      <c r="BD5925" s="3"/>
      <c r="BE5925" s="3"/>
      <c r="BF5925" s="3"/>
      <c r="BG5925" s="3"/>
      <c r="BH5925" s="3"/>
      <c r="BI5925" s="3"/>
      <c r="BJ5925" s="3"/>
    </row>
    <row r="5926" customFormat="false" ht="15.75" hidden="false" customHeight="false" outlineLevel="0" collapsed="false">
      <c r="A5926" s="3" t="n">
        <v>5925</v>
      </c>
      <c r="B5926" s="3" t="s">
        <v>17151</v>
      </c>
      <c r="C5926" s="3"/>
      <c r="D5926" s="3" t="n">
        <v>0</v>
      </c>
      <c r="E5926" s="3" t="s">
        <v>1901</v>
      </c>
      <c r="F5926" s="3" t="s">
        <v>1901</v>
      </c>
      <c r="G5926" s="3" t="s">
        <v>1901</v>
      </c>
      <c r="H5926" s="3" t="s">
        <v>1901</v>
      </c>
      <c r="I5926" s="3" t="s">
        <v>1901</v>
      </c>
      <c r="J5926" s="3" t="s">
        <v>1901</v>
      </c>
      <c r="K5926" s="3" t="s">
        <v>1901</v>
      </c>
      <c r="L5926" s="3" t="s">
        <v>1901</v>
      </c>
      <c r="M5926" s="3" t="s">
        <v>1901</v>
      </c>
      <c r="N5926" s="3" t="s">
        <v>1901</v>
      </c>
      <c r="O5926" s="3" t="s">
        <v>1901</v>
      </c>
      <c r="P5926" s="3"/>
      <c r="Q5926" s="3"/>
      <c r="R5926" s="3"/>
      <c r="S5926" s="3"/>
      <c r="T5926" s="3"/>
      <c r="U5926" s="3"/>
      <c r="V5926" s="3" t="s">
        <v>1901</v>
      </c>
      <c r="W5926" s="3" t="s">
        <v>1901</v>
      </c>
      <c r="X5926" s="3" t="s">
        <v>1901</v>
      </c>
      <c r="Y5926" s="3"/>
      <c r="Z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  <c r="AY5926" s="3"/>
      <c r="AZ5926" s="3"/>
      <c r="BA5926" s="3"/>
      <c r="BB5926" s="3"/>
      <c r="BC5926" s="3"/>
      <c r="BD5926" s="3"/>
      <c r="BE5926" s="3"/>
      <c r="BF5926" s="3"/>
      <c r="BG5926" s="3"/>
      <c r="BH5926" s="3"/>
      <c r="BI5926" s="3"/>
      <c r="BJ5926" s="3"/>
    </row>
    <row r="5927" customFormat="false" ht="15.75" hidden="false" customHeight="false" outlineLevel="0" collapsed="false">
      <c r="A5927" s="3" t="n">
        <v>5926</v>
      </c>
      <c r="B5927" s="3" t="s">
        <v>17152</v>
      </c>
      <c r="C5927" s="3"/>
      <c r="D5927" s="3" t="n">
        <v>0</v>
      </c>
      <c r="E5927" s="3" t="s">
        <v>1901</v>
      </c>
      <c r="F5927" s="3" t="s">
        <v>1901</v>
      </c>
      <c r="G5927" s="3" t="s">
        <v>1901</v>
      </c>
      <c r="H5927" s="3" t="s">
        <v>1901</v>
      </c>
      <c r="I5927" s="3" t="s">
        <v>1901</v>
      </c>
      <c r="J5927" s="3" t="s">
        <v>1901</v>
      </c>
      <c r="K5927" s="3" t="s">
        <v>1901</v>
      </c>
      <c r="L5927" s="3" t="s">
        <v>1901</v>
      </c>
      <c r="M5927" s="3" t="s">
        <v>1901</v>
      </c>
      <c r="N5927" s="3" t="s">
        <v>1901</v>
      </c>
      <c r="O5927" s="3" t="s">
        <v>1901</v>
      </c>
      <c r="P5927" s="3"/>
      <c r="Q5927" s="3"/>
      <c r="R5927" s="3"/>
      <c r="S5927" s="3"/>
      <c r="T5927" s="3"/>
      <c r="U5927" s="3"/>
      <c r="V5927" s="3" t="s">
        <v>1901</v>
      </c>
      <c r="W5927" s="3" t="s">
        <v>1901</v>
      </c>
      <c r="X5927" s="3" t="s">
        <v>1901</v>
      </c>
      <c r="Y5927" s="3"/>
      <c r="Z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  <c r="AY5927" s="3"/>
      <c r="AZ5927" s="3"/>
      <c r="BA5927" s="3"/>
      <c r="BB5927" s="3"/>
      <c r="BC5927" s="3"/>
      <c r="BD5927" s="3"/>
      <c r="BE5927" s="3"/>
      <c r="BF5927" s="3"/>
      <c r="BG5927" s="3"/>
      <c r="BH5927" s="3"/>
      <c r="BI5927" s="3"/>
      <c r="BJ5927" s="3"/>
    </row>
    <row r="5928" customFormat="false" ht="15.75" hidden="false" customHeight="false" outlineLevel="0" collapsed="false">
      <c r="A5928" s="3" t="n">
        <v>5927</v>
      </c>
      <c r="B5928" s="3" t="s">
        <v>17153</v>
      </c>
      <c r="C5928" s="3"/>
      <c r="D5928" s="3" t="n">
        <v>0</v>
      </c>
      <c r="E5928" s="3" t="s">
        <v>1901</v>
      </c>
      <c r="F5928" s="3" t="s">
        <v>1901</v>
      </c>
      <c r="G5928" s="3" t="s">
        <v>1901</v>
      </c>
      <c r="H5928" s="3" t="s">
        <v>1901</v>
      </c>
      <c r="I5928" s="3" t="s">
        <v>1901</v>
      </c>
      <c r="J5928" s="3" t="s">
        <v>1901</v>
      </c>
      <c r="K5928" s="3" t="s">
        <v>1901</v>
      </c>
      <c r="L5928" s="3" t="s">
        <v>1901</v>
      </c>
      <c r="M5928" s="3" t="s">
        <v>1901</v>
      </c>
      <c r="N5928" s="3" t="s">
        <v>1901</v>
      </c>
      <c r="O5928" s="3" t="s">
        <v>1901</v>
      </c>
      <c r="P5928" s="3"/>
      <c r="Q5928" s="3"/>
      <c r="R5928" s="3"/>
      <c r="S5928" s="3"/>
      <c r="T5928" s="3"/>
      <c r="U5928" s="3"/>
      <c r="V5928" s="3" t="s">
        <v>1901</v>
      </c>
      <c r="W5928" s="3" t="s">
        <v>1901</v>
      </c>
      <c r="X5928" s="3" t="s">
        <v>1901</v>
      </c>
      <c r="Y5928" s="3"/>
      <c r="Z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  <c r="AY5928" s="3"/>
      <c r="AZ5928" s="3"/>
      <c r="BA5928" s="3"/>
      <c r="BB5928" s="3"/>
      <c r="BC5928" s="3"/>
      <c r="BD5928" s="3"/>
      <c r="BE5928" s="3"/>
      <c r="BF5928" s="3"/>
      <c r="BG5928" s="3"/>
      <c r="BH5928" s="3"/>
      <c r="BI5928" s="3"/>
      <c r="BJ5928" s="3"/>
    </row>
    <row r="5929" customFormat="false" ht="15.75" hidden="false" customHeight="false" outlineLevel="0" collapsed="false">
      <c r="A5929" s="3" t="n">
        <v>5928</v>
      </c>
      <c r="B5929" s="3" t="s">
        <v>17154</v>
      </c>
      <c r="C5929" s="3"/>
      <c r="D5929" s="3" t="n">
        <v>0</v>
      </c>
      <c r="E5929" s="3" t="s">
        <v>1901</v>
      </c>
      <c r="F5929" s="3" t="s">
        <v>1901</v>
      </c>
      <c r="G5929" s="3" t="s">
        <v>1901</v>
      </c>
      <c r="H5929" s="3" t="s">
        <v>1901</v>
      </c>
      <c r="I5929" s="3" t="s">
        <v>1901</v>
      </c>
      <c r="J5929" s="3" t="s">
        <v>1901</v>
      </c>
      <c r="K5929" s="3" t="s">
        <v>1901</v>
      </c>
      <c r="L5929" s="3" t="s">
        <v>1901</v>
      </c>
      <c r="M5929" s="3" t="s">
        <v>1901</v>
      </c>
      <c r="N5929" s="3" t="s">
        <v>1901</v>
      </c>
      <c r="O5929" s="3" t="s">
        <v>1901</v>
      </c>
      <c r="P5929" s="3"/>
      <c r="Q5929" s="3"/>
      <c r="R5929" s="3"/>
      <c r="S5929" s="3"/>
      <c r="T5929" s="3"/>
      <c r="U5929" s="3"/>
      <c r="V5929" s="3" t="s">
        <v>1901</v>
      </c>
      <c r="W5929" s="3" t="s">
        <v>1901</v>
      </c>
      <c r="X5929" s="3" t="s">
        <v>1901</v>
      </c>
      <c r="Y5929" s="3"/>
      <c r="Z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W5929" s="3"/>
      <c r="AX5929" s="3"/>
      <c r="AY5929" s="3"/>
      <c r="AZ5929" s="3"/>
      <c r="BA5929" s="3"/>
      <c r="BB5929" s="3"/>
      <c r="BC5929" s="3"/>
      <c r="BD5929" s="3"/>
      <c r="BE5929" s="3"/>
      <c r="BF5929" s="3"/>
      <c r="BG5929" s="3"/>
      <c r="BH5929" s="3"/>
      <c r="BI5929" s="3"/>
      <c r="BJ5929" s="3"/>
    </row>
    <row r="5930" customFormat="false" ht="15.75" hidden="false" customHeight="false" outlineLevel="0" collapsed="false">
      <c r="A5930" s="3" t="n">
        <v>5929</v>
      </c>
      <c r="B5930" s="3" t="s">
        <v>17155</v>
      </c>
      <c r="C5930" s="3"/>
      <c r="D5930" s="3" t="n">
        <v>0</v>
      </c>
      <c r="E5930" s="3" t="s">
        <v>1901</v>
      </c>
      <c r="F5930" s="3" t="s">
        <v>1901</v>
      </c>
      <c r="G5930" s="3" t="s">
        <v>1901</v>
      </c>
      <c r="H5930" s="3" t="s">
        <v>1901</v>
      </c>
      <c r="I5930" s="3" t="s">
        <v>1901</v>
      </c>
      <c r="J5930" s="3" t="s">
        <v>1901</v>
      </c>
      <c r="K5930" s="3" t="s">
        <v>1901</v>
      </c>
      <c r="L5930" s="3" t="s">
        <v>1901</v>
      </c>
      <c r="M5930" s="3" t="s">
        <v>1901</v>
      </c>
      <c r="N5930" s="3" t="s">
        <v>1901</v>
      </c>
      <c r="O5930" s="3" t="s">
        <v>1901</v>
      </c>
      <c r="P5930" s="3"/>
      <c r="Q5930" s="3"/>
      <c r="R5930" s="3"/>
      <c r="S5930" s="3"/>
      <c r="T5930" s="3"/>
      <c r="U5930" s="3"/>
      <c r="V5930" s="3" t="s">
        <v>1901</v>
      </c>
      <c r="W5930" s="3" t="s">
        <v>1901</v>
      </c>
      <c r="X5930" s="3" t="s">
        <v>1901</v>
      </c>
      <c r="Y5930" s="3"/>
      <c r="Z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  <c r="AY5930" s="3"/>
      <c r="AZ5930" s="3"/>
      <c r="BA5930" s="3"/>
      <c r="BB5930" s="3"/>
      <c r="BC5930" s="3"/>
      <c r="BD5930" s="3"/>
      <c r="BE5930" s="3"/>
      <c r="BF5930" s="3"/>
      <c r="BG5930" s="3"/>
      <c r="BH5930" s="3"/>
      <c r="BI5930" s="3"/>
      <c r="BJ5930" s="3"/>
    </row>
    <row r="5931" customFormat="false" ht="15.75" hidden="false" customHeight="false" outlineLevel="0" collapsed="false">
      <c r="A5931" s="3" t="n">
        <v>5930</v>
      </c>
      <c r="B5931" s="3" t="s">
        <v>17156</v>
      </c>
      <c r="C5931" s="3"/>
      <c r="D5931" s="3" t="n">
        <v>0</v>
      </c>
      <c r="E5931" s="3" t="s">
        <v>1901</v>
      </c>
      <c r="F5931" s="3" t="s">
        <v>1901</v>
      </c>
      <c r="G5931" s="3" t="s">
        <v>1901</v>
      </c>
      <c r="H5931" s="3" t="s">
        <v>1901</v>
      </c>
      <c r="I5931" s="3" t="s">
        <v>1901</v>
      </c>
      <c r="J5931" s="3" t="s">
        <v>1901</v>
      </c>
      <c r="K5931" s="3" t="s">
        <v>1901</v>
      </c>
      <c r="L5931" s="3" t="s">
        <v>1901</v>
      </c>
      <c r="M5931" s="3" t="s">
        <v>1901</v>
      </c>
      <c r="N5931" s="3" t="s">
        <v>1901</v>
      </c>
      <c r="O5931" s="3" t="s">
        <v>1901</v>
      </c>
      <c r="P5931" s="3"/>
      <c r="Q5931" s="3"/>
      <c r="R5931" s="3"/>
      <c r="S5931" s="3"/>
      <c r="T5931" s="3"/>
      <c r="U5931" s="3"/>
      <c r="V5931" s="3" t="s">
        <v>1901</v>
      </c>
      <c r="W5931" s="3" t="s">
        <v>1901</v>
      </c>
      <c r="X5931" s="3" t="s">
        <v>1901</v>
      </c>
      <c r="Y5931" s="3"/>
      <c r="Z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W5931" s="3"/>
      <c r="AX5931" s="3"/>
      <c r="AY5931" s="3"/>
      <c r="AZ5931" s="3"/>
      <c r="BA5931" s="3"/>
      <c r="BB5931" s="3"/>
      <c r="BC5931" s="3"/>
      <c r="BD5931" s="3"/>
      <c r="BE5931" s="3"/>
      <c r="BF5931" s="3"/>
      <c r="BG5931" s="3"/>
      <c r="BH5931" s="3"/>
      <c r="BI5931" s="3"/>
      <c r="BJ5931" s="3"/>
    </row>
    <row r="5932" customFormat="false" ht="15.75" hidden="false" customHeight="false" outlineLevel="0" collapsed="false">
      <c r="A5932" s="3" t="n">
        <v>5931</v>
      </c>
      <c r="B5932" s="3" t="s">
        <v>17157</v>
      </c>
      <c r="C5932" s="3"/>
      <c r="D5932" s="3" t="n">
        <v>0</v>
      </c>
      <c r="E5932" s="3" t="s">
        <v>1901</v>
      </c>
      <c r="F5932" s="3" t="s">
        <v>1901</v>
      </c>
      <c r="G5932" s="3" t="s">
        <v>1901</v>
      </c>
      <c r="H5932" s="3" t="s">
        <v>1901</v>
      </c>
      <c r="I5932" s="3" t="s">
        <v>1901</v>
      </c>
      <c r="J5932" s="3" t="s">
        <v>1901</v>
      </c>
      <c r="K5932" s="3" t="s">
        <v>1901</v>
      </c>
      <c r="L5932" s="3" t="s">
        <v>1901</v>
      </c>
      <c r="M5932" s="3" t="s">
        <v>1901</v>
      </c>
      <c r="N5932" s="3" t="s">
        <v>1901</v>
      </c>
      <c r="O5932" s="3" t="s">
        <v>1901</v>
      </c>
      <c r="P5932" s="3"/>
      <c r="Q5932" s="3"/>
      <c r="R5932" s="3"/>
      <c r="S5932" s="3"/>
      <c r="T5932" s="3"/>
      <c r="U5932" s="3"/>
      <c r="V5932" s="3" t="s">
        <v>1901</v>
      </c>
      <c r="W5932" s="3" t="s">
        <v>1901</v>
      </c>
      <c r="X5932" s="3" t="s">
        <v>1901</v>
      </c>
      <c r="Y5932" s="3"/>
      <c r="Z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  <c r="AY5932" s="3"/>
      <c r="AZ5932" s="3"/>
      <c r="BA5932" s="3"/>
      <c r="BB5932" s="3"/>
      <c r="BC5932" s="3"/>
      <c r="BD5932" s="3"/>
      <c r="BE5932" s="3"/>
      <c r="BF5932" s="3"/>
      <c r="BG5932" s="3"/>
      <c r="BH5932" s="3"/>
      <c r="BI5932" s="3"/>
      <c r="BJ5932" s="3"/>
    </row>
    <row r="5933" customFormat="false" ht="15.75" hidden="false" customHeight="false" outlineLevel="0" collapsed="false">
      <c r="A5933" s="3" t="n">
        <v>5932</v>
      </c>
      <c r="B5933" s="3" t="s">
        <v>17158</v>
      </c>
      <c r="C5933" s="3"/>
      <c r="D5933" s="3" t="n">
        <v>0</v>
      </c>
      <c r="E5933" s="3" t="s">
        <v>1901</v>
      </c>
      <c r="F5933" s="3" t="s">
        <v>1901</v>
      </c>
      <c r="G5933" s="3" t="s">
        <v>1901</v>
      </c>
      <c r="H5933" s="3" t="s">
        <v>1901</v>
      </c>
      <c r="I5933" s="3" t="s">
        <v>1901</v>
      </c>
      <c r="J5933" s="3" t="s">
        <v>1901</v>
      </c>
      <c r="K5933" s="3" t="s">
        <v>1901</v>
      </c>
      <c r="L5933" s="3" t="s">
        <v>1901</v>
      </c>
      <c r="M5933" s="3" t="s">
        <v>1901</v>
      </c>
      <c r="N5933" s="3" t="s">
        <v>1901</v>
      </c>
      <c r="O5933" s="3" t="s">
        <v>1901</v>
      </c>
      <c r="P5933" s="3"/>
      <c r="Q5933" s="3"/>
      <c r="R5933" s="3"/>
      <c r="S5933" s="3"/>
      <c r="T5933" s="3"/>
      <c r="U5933" s="3"/>
      <c r="V5933" s="3" t="s">
        <v>1901</v>
      </c>
      <c r="W5933" s="3" t="s">
        <v>1901</v>
      </c>
      <c r="X5933" s="3" t="s">
        <v>1901</v>
      </c>
      <c r="Y5933" s="3"/>
      <c r="Z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  <c r="AY5933" s="3"/>
      <c r="AZ5933" s="3"/>
      <c r="BA5933" s="3"/>
      <c r="BB5933" s="3"/>
      <c r="BC5933" s="3"/>
      <c r="BD5933" s="3"/>
      <c r="BE5933" s="3"/>
      <c r="BF5933" s="3"/>
      <c r="BG5933" s="3"/>
      <c r="BH5933" s="3"/>
      <c r="BI5933" s="3"/>
      <c r="BJ5933" s="3"/>
    </row>
    <row r="5934" customFormat="false" ht="15.75" hidden="false" customHeight="false" outlineLevel="0" collapsed="false">
      <c r="A5934" s="3" t="n">
        <v>5933</v>
      </c>
      <c r="B5934" s="3" t="s">
        <v>17159</v>
      </c>
      <c r="C5934" s="3"/>
      <c r="D5934" s="3" t="n">
        <v>0</v>
      </c>
      <c r="E5934" s="3" t="s">
        <v>1901</v>
      </c>
      <c r="F5934" s="3" t="s">
        <v>1901</v>
      </c>
      <c r="G5934" s="3" t="s">
        <v>1901</v>
      </c>
      <c r="H5934" s="3" t="s">
        <v>1901</v>
      </c>
      <c r="I5934" s="3" t="s">
        <v>1901</v>
      </c>
      <c r="J5934" s="3" t="s">
        <v>1901</v>
      </c>
      <c r="K5934" s="3" t="s">
        <v>1901</v>
      </c>
      <c r="L5934" s="3" t="s">
        <v>1901</v>
      </c>
      <c r="M5934" s="3" t="s">
        <v>1901</v>
      </c>
      <c r="N5934" s="3" t="s">
        <v>1901</v>
      </c>
      <c r="O5934" s="3" t="s">
        <v>1901</v>
      </c>
      <c r="P5934" s="3"/>
      <c r="Q5934" s="3"/>
      <c r="R5934" s="3"/>
      <c r="S5934" s="3"/>
      <c r="T5934" s="3"/>
      <c r="U5934" s="3"/>
      <c r="V5934" s="3" t="s">
        <v>1901</v>
      </c>
      <c r="W5934" s="3" t="s">
        <v>1901</v>
      </c>
      <c r="X5934" s="3" t="s">
        <v>1901</v>
      </c>
      <c r="Y5934" s="3"/>
      <c r="Z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  <c r="AY5934" s="3"/>
      <c r="AZ5934" s="3"/>
      <c r="BA5934" s="3"/>
      <c r="BB5934" s="3"/>
      <c r="BC5934" s="3"/>
      <c r="BD5934" s="3"/>
      <c r="BE5934" s="3"/>
      <c r="BF5934" s="3"/>
      <c r="BG5934" s="3"/>
      <c r="BH5934" s="3"/>
      <c r="BI5934" s="3"/>
      <c r="BJ5934" s="3"/>
    </row>
    <row r="5935" customFormat="false" ht="15.75" hidden="false" customHeight="false" outlineLevel="0" collapsed="false">
      <c r="A5935" s="3" t="n">
        <v>5934</v>
      </c>
      <c r="B5935" s="3" t="s">
        <v>17160</v>
      </c>
      <c r="C5935" s="3"/>
      <c r="D5935" s="3" t="n">
        <v>0</v>
      </c>
      <c r="E5935" s="3" t="s">
        <v>1901</v>
      </c>
      <c r="F5935" s="3" t="s">
        <v>1901</v>
      </c>
      <c r="G5935" s="3" t="s">
        <v>1901</v>
      </c>
      <c r="H5935" s="3" t="s">
        <v>1901</v>
      </c>
      <c r="I5935" s="3" t="s">
        <v>1901</v>
      </c>
      <c r="J5935" s="3" t="s">
        <v>1901</v>
      </c>
      <c r="K5935" s="3" t="s">
        <v>1901</v>
      </c>
      <c r="L5935" s="3" t="s">
        <v>1901</v>
      </c>
      <c r="M5935" s="3" t="s">
        <v>1901</v>
      </c>
      <c r="N5935" s="3" t="s">
        <v>1901</v>
      </c>
      <c r="O5935" s="3" t="s">
        <v>1901</v>
      </c>
      <c r="P5935" s="3"/>
      <c r="Q5935" s="3"/>
      <c r="R5935" s="3"/>
      <c r="S5935" s="3"/>
      <c r="T5935" s="3"/>
      <c r="U5935" s="3"/>
      <c r="V5935" s="3" t="s">
        <v>1901</v>
      </c>
      <c r="W5935" s="3" t="s">
        <v>1901</v>
      </c>
      <c r="X5935" s="3" t="s">
        <v>1901</v>
      </c>
      <c r="Y5935" s="3"/>
      <c r="Z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  <c r="AY5935" s="3"/>
      <c r="AZ5935" s="3"/>
      <c r="BA5935" s="3"/>
      <c r="BB5935" s="3"/>
      <c r="BC5935" s="3"/>
      <c r="BD5935" s="3"/>
      <c r="BE5935" s="3"/>
      <c r="BF5935" s="3"/>
      <c r="BG5935" s="3"/>
      <c r="BH5935" s="3"/>
      <c r="BI5935" s="3"/>
      <c r="BJ5935" s="3"/>
    </row>
    <row r="5936" customFormat="false" ht="15.75" hidden="false" customHeight="false" outlineLevel="0" collapsed="false">
      <c r="A5936" s="3" t="n">
        <v>5935</v>
      </c>
      <c r="B5936" s="3" t="s">
        <v>17161</v>
      </c>
      <c r="C5936" s="3"/>
      <c r="D5936" s="3" t="n">
        <v>0</v>
      </c>
      <c r="E5936" s="3" t="s">
        <v>1901</v>
      </c>
      <c r="F5936" s="3" t="s">
        <v>1901</v>
      </c>
      <c r="G5936" s="3" t="s">
        <v>1901</v>
      </c>
      <c r="H5936" s="3" t="s">
        <v>1901</v>
      </c>
      <c r="I5936" s="3" t="s">
        <v>1901</v>
      </c>
      <c r="J5936" s="3" t="s">
        <v>1901</v>
      </c>
      <c r="K5936" s="3" t="s">
        <v>1901</v>
      </c>
      <c r="L5936" s="3" t="s">
        <v>1901</v>
      </c>
      <c r="M5936" s="3" t="s">
        <v>1901</v>
      </c>
      <c r="N5936" s="3" t="s">
        <v>1901</v>
      </c>
      <c r="O5936" s="3" t="s">
        <v>1901</v>
      </c>
      <c r="P5936" s="3"/>
      <c r="Q5936" s="3"/>
      <c r="R5936" s="3"/>
      <c r="S5936" s="3"/>
      <c r="T5936" s="3"/>
      <c r="U5936" s="3"/>
      <c r="V5936" s="3" t="s">
        <v>1901</v>
      </c>
      <c r="W5936" s="3" t="s">
        <v>1901</v>
      </c>
      <c r="X5936" s="3" t="s">
        <v>1901</v>
      </c>
      <c r="Y5936" s="3"/>
      <c r="Z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  <c r="AY5936" s="3"/>
      <c r="AZ5936" s="3"/>
      <c r="BA5936" s="3"/>
      <c r="BB5936" s="3"/>
      <c r="BC5936" s="3"/>
      <c r="BD5936" s="3"/>
      <c r="BE5936" s="3"/>
      <c r="BF5936" s="3"/>
      <c r="BG5936" s="3"/>
      <c r="BH5936" s="3"/>
      <c r="BI5936" s="3"/>
      <c r="BJ5936" s="3"/>
    </row>
    <row r="5937" customFormat="false" ht="15.75" hidden="false" customHeight="false" outlineLevel="0" collapsed="false">
      <c r="A5937" s="3" t="n">
        <v>5936</v>
      </c>
      <c r="B5937" s="3" t="s">
        <v>17162</v>
      </c>
      <c r="C5937" s="3"/>
      <c r="D5937" s="3" t="n">
        <v>0</v>
      </c>
      <c r="E5937" s="3" t="s">
        <v>1901</v>
      </c>
      <c r="F5937" s="3" t="s">
        <v>1901</v>
      </c>
      <c r="G5937" s="3" t="s">
        <v>1901</v>
      </c>
      <c r="H5937" s="3" t="s">
        <v>1901</v>
      </c>
      <c r="I5937" s="3" t="s">
        <v>1901</v>
      </c>
      <c r="J5937" s="3" t="s">
        <v>1901</v>
      </c>
      <c r="K5937" s="3" t="s">
        <v>1901</v>
      </c>
      <c r="L5937" s="3" t="s">
        <v>1901</v>
      </c>
      <c r="M5937" s="3" t="s">
        <v>1901</v>
      </c>
      <c r="N5937" s="3" t="s">
        <v>1901</v>
      </c>
      <c r="O5937" s="3" t="s">
        <v>1901</v>
      </c>
      <c r="P5937" s="3"/>
      <c r="Q5937" s="3"/>
      <c r="R5937" s="3"/>
      <c r="S5937" s="3"/>
      <c r="T5937" s="3"/>
      <c r="U5937" s="3"/>
      <c r="V5937" s="3" t="s">
        <v>1901</v>
      </c>
      <c r="W5937" s="3" t="s">
        <v>1901</v>
      </c>
      <c r="X5937" s="3" t="s">
        <v>1901</v>
      </c>
      <c r="Y5937" s="3"/>
      <c r="Z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W5937" s="3"/>
      <c r="AX5937" s="3"/>
      <c r="AY5937" s="3"/>
      <c r="AZ5937" s="3"/>
      <c r="BA5937" s="3"/>
      <c r="BB5937" s="3"/>
      <c r="BC5937" s="3"/>
      <c r="BD5937" s="3"/>
      <c r="BE5937" s="3"/>
      <c r="BF5937" s="3"/>
      <c r="BG5937" s="3"/>
      <c r="BH5937" s="3"/>
      <c r="BI5937" s="3"/>
      <c r="BJ5937" s="3"/>
    </row>
    <row r="5938" customFormat="false" ht="15.75" hidden="false" customHeight="false" outlineLevel="0" collapsed="false">
      <c r="A5938" s="3" t="n">
        <v>5937</v>
      </c>
      <c r="B5938" s="3" t="s">
        <v>17163</v>
      </c>
      <c r="C5938" s="3" t="s">
        <v>17164</v>
      </c>
      <c r="D5938" s="3" t="n">
        <v>1</v>
      </c>
      <c r="E5938" s="3" t="n">
        <v>0.4448756</v>
      </c>
      <c r="F5938" s="3" t="n">
        <v>66</v>
      </c>
      <c r="G5938" s="3" t="n">
        <v>66</v>
      </c>
      <c r="H5938" s="3" t="n">
        <v>17</v>
      </c>
      <c r="I5938" s="3" t="n">
        <v>17</v>
      </c>
      <c r="J5938" s="3" t="n">
        <v>72</v>
      </c>
      <c r="K5938" s="3" t="n">
        <v>72</v>
      </c>
      <c r="L5938" s="3" t="n">
        <v>7</v>
      </c>
      <c r="M5938" s="3" t="n">
        <v>7</v>
      </c>
      <c r="N5938" s="3" t="n">
        <v>-1</v>
      </c>
      <c r="O5938" s="3" t="n">
        <v>-1</v>
      </c>
      <c r="P5938" s="3" t="n">
        <v>6.2</v>
      </c>
      <c r="Q5938" s="3" t="n">
        <v>24.2</v>
      </c>
      <c r="R5938" s="3" t="s">
        <v>17165</v>
      </c>
      <c r="S5938" s="4" t="n">
        <v>45747.1718055556</v>
      </c>
      <c r="T5938" s="3" t="s">
        <v>256</v>
      </c>
      <c r="U5938" s="3" t="s">
        <v>256</v>
      </c>
      <c r="V5938" s="3" t="n">
        <v>0</v>
      </c>
      <c r="W5938" s="3" t="n">
        <v>0</v>
      </c>
      <c r="X5938" s="3" t="n">
        <v>0</v>
      </c>
      <c r="Y5938" s="3" t="s">
        <v>30</v>
      </c>
      <c r="Z5938" s="3" t="s">
        <v>30</v>
      </c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  <c r="AY5938" s="3"/>
      <c r="AZ5938" s="3"/>
      <c r="BA5938" s="3"/>
      <c r="BB5938" s="3"/>
      <c r="BC5938" s="3"/>
      <c r="BD5938" s="3"/>
      <c r="BE5938" s="3"/>
      <c r="BF5938" s="3"/>
      <c r="BG5938" s="3"/>
      <c r="BH5938" s="3"/>
      <c r="BI5938" s="3"/>
      <c r="BJ5938" s="3"/>
    </row>
    <row r="5939" customFormat="false" ht="15.75" hidden="false" customHeight="false" outlineLevel="0" collapsed="false">
      <c r="A5939" s="3" t="n">
        <v>5938</v>
      </c>
      <c r="B5939" s="3" t="s">
        <v>17166</v>
      </c>
      <c r="C5939" s="3" t="s">
        <v>17167</v>
      </c>
      <c r="D5939" s="3" t="n">
        <v>1</v>
      </c>
      <c r="E5939" s="3" t="n">
        <v>2.2213789</v>
      </c>
      <c r="F5939" s="3" t="n">
        <v>48</v>
      </c>
      <c r="G5939" s="3" t="n">
        <v>48</v>
      </c>
      <c r="H5939" s="3" t="n">
        <v>12</v>
      </c>
      <c r="I5939" s="3" t="n">
        <v>12</v>
      </c>
      <c r="J5939" s="3" t="n">
        <v>76</v>
      </c>
      <c r="K5939" s="3" t="n">
        <v>76</v>
      </c>
      <c r="L5939" s="3" t="n">
        <v>2</v>
      </c>
      <c r="M5939" s="3" t="n">
        <v>2</v>
      </c>
      <c r="N5939" s="3" t="n">
        <v>-1</v>
      </c>
      <c r="O5939" s="3" t="n">
        <v>-1</v>
      </c>
      <c r="P5939" s="3" t="n">
        <v>6.3</v>
      </c>
      <c r="Q5939" s="3" t="n">
        <v>24.2</v>
      </c>
      <c r="R5939" s="3" t="s">
        <v>17168</v>
      </c>
      <c r="S5939" s="4" t="n">
        <v>45747.1718518519</v>
      </c>
      <c r="T5939" s="3" t="s">
        <v>65</v>
      </c>
      <c r="U5939" s="3" t="s">
        <v>65</v>
      </c>
      <c r="V5939" s="3" t="n">
        <v>0</v>
      </c>
      <c r="W5939" s="3" t="n">
        <v>0</v>
      </c>
      <c r="X5939" s="3" t="n">
        <v>0</v>
      </c>
      <c r="Y5939" s="3" t="s">
        <v>30</v>
      </c>
      <c r="Z5939" s="3" t="s">
        <v>30</v>
      </c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W5939" s="3"/>
      <c r="AX5939" s="3"/>
      <c r="AY5939" s="3"/>
      <c r="AZ5939" s="3"/>
      <c r="BA5939" s="3"/>
      <c r="BB5939" s="3"/>
      <c r="BC5939" s="3"/>
      <c r="BD5939" s="3"/>
      <c r="BE5939" s="3"/>
      <c r="BF5939" s="3"/>
      <c r="BG5939" s="3"/>
      <c r="BH5939" s="3"/>
      <c r="BI5939" s="3"/>
      <c r="BJ5939" s="3"/>
    </row>
    <row r="5940" customFormat="false" ht="15.75" hidden="false" customHeight="false" outlineLevel="0" collapsed="false">
      <c r="A5940" s="3" t="n">
        <v>5939</v>
      </c>
      <c r="B5940" s="3" t="s">
        <v>17169</v>
      </c>
      <c r="C5940" s="3" t="s">
        <v>17170</v>
      </c>
      <c r="D5940" s="3" t="n">
        <v>1</v>
      </c>
      <c r="E5940" s="3" t="n">
        <v>4.9383679</v>
      </c>
      <c r="F5940" s="3" t="n">
        <v>246</v>
      </c>
      <c r="G5940" s="3" t="n">
        <v>246</v>
      </c>
      <c r="H5940" s="3" t="n">
        <v>12</v>
      </c>
      <c r="I5940" s="3" t="n">
        <v>12</v>
      </c>
      <c r="J5940" s="3" t="n">
        <v>431</v>
      </c>
      <c r="K5940" s="3" t="n">
        <v>431</v>
      </c>
      <c r="L5940" s="3" t="n">
        <v>4</v>
      </c>
      <c r="M5940" s="3" t="n">
        <v>4</v>
      </c>
      <c r="N5940" s="3" t="n">
        <v>0</v>
      </c>
      <c r="O5940" s="3" t="n">
        <v>0</v>
      </c>
      <c r="P5940" s="3" t="n">
        <v>4</v>
      </c>
      <c r="Q5940" s="3" t="n">
        <v>24.2</v>
      </c>
      <c r="R5940" s="3" t="s">
        <v>17171</v>
      </c>
      <c r="S5940" s="4" t="n">
        <v>45747.1719791667</v>
      </c>
      <c r="T5940" s="3" t="s">
        <v>65</v>
      </c>
      <c r="U5940" s="3" t="s">
        <v>65</v>
      </c>
      <c r="V5940" s="3" t="n">
        <v>1</v>
      </c>
      <c r="W5940" s="3" t="n">
        <v>1</v>
      </c>
      <c r="X5940" s="3" t="n">
        <v>0</v>
      </c>
      <c r="Y5940" s="3" t="s">
        <v>30</v>
      </c>
      <c r="Z5940" s="3" t="s">
        <v>30</v>
      </c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  <c r="AY5940" s="3"/>
      <c r="AZ5940" s="3"/>
      <c r="BA5940" s="3"/>
      <c r="BB5940" s="3"/>
      <c r="BC5940" s="3"/>
      <c r="BD5940" s="3"/>
      <c r="BE5940" s="3"/>
      <c r="BF5940" s="3"/>
      <c r="BG5940" s="3"/>
      <c r="BH5940" s="3"/>
      <c r="BI5940" s="3"/>
      <c r="BJ5940" s="3"/>
    </row>
    <row r="5941" customFormat="false" ht="15.75" hidden="false" customHeight="false" outlineLevel="0" collapsed="false">
      <c r="A5941" s="3" t="n">
        <v>5940</v>
      </c>
      <c r="B5941" s="3" t="s">
        <v>17172</v>
      </c>
      <c r="C5941" s="3" t="s">
        <v>17173</v>
      </c>
      <c r="D5941" s="3" t="n">
        <v>1</v>
      </c>
      <c r="E5941" s="3" t="n">
        <v>6.3910506</v>
      </c>
      <c r="F5941" s="3" t="n">
        <v>250</v>
      </c>
      <c r="G5941" s="3" t="n">
        <v>250</v>
      </c>
      <c r="H5941" s="3" t="n">
        <v>11</v>
      </c>
      <c r="I5941" s="3" t="n">
        <v>11</v>
      </c>
      <c r="J5941" s="3" t="n">
        <v>451</v>
      </c>
      <c r="K5941" s="3" t="n">
        <v>451</v>
      </c>
      <c r="L5941" s="3" t="n">
        <v>4</v>
      </c>
      <c r="M5941" s="3" t="n">
        <v>4</v>
      </c>
      <c r="N5941" s="3" t="n">
        <v>0</v>
      </c>
      <c r="O5941" s="3" t="n">
        <v>0</v>
      </c>
      <c r="P5941" s="3" t="n">
        <v>4</v>
      </c>
      <c r="Q5941" s="3" t="n">
        <v>24.2</v>
      </c>
      <c r="R5941" s="3" t="s">
        <v>17174</v>
      </c>
      <c r="S5941" s="4" t="n">
        <v>45747.1721412037</v>
      </c>
      <c r="T5941" s="3" t="s">
        <v>65</v>
      </c>
      <c r="U5941" s="3" t="s">
        <v>65</v>
      </c>
      <c r="V5941" s="3" t="n">
        <v>1</v>
      </c>
      <c r="W5941" s="3" t="n">
        <v>1</v>
      </c>
      <c r="X5941" s="3" t="n">
        <v>0</v>
      </c>
      <c r="Y5941" s="3" t="s">
        <v>30</v>
      </c>
      <c r="Z5941" s="3" t="s">
        <v>30</v>
      </c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  <c r="AY5941" s="3"/>
      <c r="AZ5941" s="3"/>
      <c r="BA5941" s="3"/>
      <c r="BB5941" s="3"/>
      <c r="BC5941" s="3"/>
      <c r="BD5941" s="3"/>
      <c r="BE5941" s="3"/>
      <c r="BF5941" s="3"/>
      <c r="BG5941" s="3"/>
      <c r="BH5941" s="3"/>
      <c r="BI5941" s="3"/>
      <c r="BJ5941" s="3"/>
    </row>
    <row r="5942" customFormat="false" ht="15.75" hidden="false" customHeight="false" outlineLevel="0" collapsed="false">
      <c r="A5942" s="3" t="n">
        <v>5941</v>
      </c>
      <c r="B5942" s="3" t="s">
        <v>17175</v>
      </c>
      <c r="C5942" s="3" t="s">
        <v>17176</v>
      </c>
      <c r="D5942" s="3" t="n">
        <v>1</v>
      </c>
      <c r="E5942" s="3" t="n">
        <v>8.7111127</v>
      </c>
      <c r="F5942" s="3" t="n">
        <v>158</v>
      </c>
      <c r="G5942" s="3" t="n">
        <v>158</v>
      </c>
      <c r="H5942" s="3" t="n">
        <v>12</v>
      </c>
      <c r="I5942" s="3" t="n">
        <v>12</v>
      </c>
      <c r="J5942" s="3" t="n">
        <v>243</v>
      </c>
      <c r="K5942" s="3" t="n">
        <v>243</v>
      </c>
      <c r="L5942" s="3" t="n">
        <v>4</v>
      </c>
      <c r="M5942" s="3" t="n">
        <v>4</v>
      </c>
      <c r="N5942" s="3" t="n">
        <v>0</v>
      </c>
      <c r="O5942" s="3" t="n">
        <v>0</v>
      </c>
      <c r="P5942" s="3" t="n">
        <v>4</v>
      </c>
      <c r="Q5942" s="3" t="n">
        <v>24.2</v>
      </c>
      <c r="R5942" s="3" t="s">
        <v>17177</v>
      </c>
      <c r="S5942" s="4" t="n">
        <v>45747.1723263889</v>
      </c>
      <c r="T5942" s="3" t="s">
        <v>65</v>
      </c>
      <c r="U5942" s="3" t="s">
        <v>65</v>
      </c>
      <c r="V5942" s="3" t="n">
        <v>1</v>
      </c>
      <c r="W5942" s="3" t="n">
        <v>1</v>
      </c>
      <c r="X5942" s="3" t="n">
        <v>0</v>
      </c>
      <c r="Y5942" s="3" t="s">
        <v>30</v>
      </c>
      <c r="Z5942" s="3" t="s">
        <v>30</v>
      </c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W5942" s="3"/>
      <c r="AX5942" s="3"/>
      <c r="AY5942" s="3"/>
      <c r="AZ5942" s="3"/>
      <c r="BA5942" s="3"/>
      <c r="BB5942" s="3"/>
      <c r="BC5942" s="3"/>
      <c r="BD5942" s="3"/>
      <c r="BE5942" s="3"/>
      <c r="BF5942" s="3"/>
      <c r="BG5942" s="3"/>
      <c r="BH5942" s="3"/>
      <c r="BI5942" s="3"/>
      <c r="BJ5942" s="3"/>
    </row>
    <row r="5943" customFormat="false" ht="15.75" hidden="false" customHeight="false" outlineLevel="0" collapsed="false">
      <c r="A5943" s="3" t="n">
        <v>5942</v>
      </c>
      <c r="B5943" s="3" t="s">
        <v>17178</v>
      </c>
      <c r="C5943" s="3" t="s">
        <v>17179</v>
      </c>
      <c r="D5943" s="3" t="n">
        <v>1</v>
      </c>
      <c r="E5943" s="3" t="n">
        <v>1.8283052</v>
      </c>
      <c r="F5943" s="3" t="n">
        <v>15</v>
      </c>
      <c r="G5943" s="3" t="n">
        <v>15</v>
      </c>
      <c r="H5943" s="3" t="n">
        <v>5</v>
      </c>
      <c r="I5943" s="3" t="n">
        <v>5</v>
      </c>
      <c r="J5943" s="3" t="n">
        <v>14</v>
      </c>
      <c r="K5943" s="3" t="n">
        <v>14</v>
      </c>
      <c r="L5943" s="3" t="n">
        <v>2</v>
      </c>
      <c r="M5943" s="3" t="n">
        <v>2</v>
      </c>
      <c r="N5943" s="3" t="n">
        <v>0</v>
      </c>
      <c r="O5943" s="3" t="n">
        <v>0</v>
      </c>
      <c r="P5943" s="3" t="n">
        <v>4</v>
      </c>
      <c r="Q5943" s="3" t="n">
        <v>24.2</v>
      </c>
      <c r="R5943" s="3" t="s">
        <v>17180</v>
      </c>
      <c r="S5943" s="4" t="n">
        <v>45747.1724074074</v>
      </c>
      <c r="T5943" s="3" t="s">
        <v>65</v>
      </c>
      <c r="U5943" s="3" t="s">
        <v>65</v>
      </c>
      <c r="V5943" s="3" t="n">
        <v>1</v>
      </c>
      <c r="W5943" s="3" t="n">
        <v>1</v>
      </c>
      <c r="X5943" s="3" t="n">
        <v>0</v>
      </c>
      <c r="Y5943" s="3" t="s">
        <v>30</v>
      </c>
      <c r="Z5943" s="3" t="s">
        <v>30</v>
      </c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W5943" s="3"/>
      <c r="AX5943" s="3"/>
      <c r="AY5943" s="3"/>
      <c r="AZ5943" s="3"/>
      <c r="BA5943" s="3"/>
      <c r="BB5943" s="3"/>
      <c r="BC5943" s="3"/>
      <c r="BD5943" s="3"/>
      <c r="BE5943" s="3"/>
      <c r="BF5943" s="3"/>
      <c r="BG5943" s="3"/>
      <c r="BH5943" s="3"/>
      <c r="BI5943" s="3"/>
      <c r="BJ5943" s="3"/>
    </row>
    <row r="5944" customFormat="false" ht="15.75" hidden="false" customHeight="false" outlineLevel="0" collapsed="false">
      <c r="A5944" s="3" t="n">
        <v>5943</v>
      </c>
      <c r="B5944" s="3" t="s">
        <v>17181</v>
      </c>
      <c r="C5944" s="3" t="s">
        <v>17182</v>
      </c>
      <c r="D5944" s="3" t="n">
        <v>1</v>
      </c>
      <c r="E5944" s="3" t="n">
        <v>0.2640532</v>
      </c>
      <c r="F5944" s="3" t="n">
        <v>2</v>
      </c>
      <c r="G5944" s="3" t="n">
        <v>2</v>
      </c>
      <c r="H5944" s="3" t="n">
        <v>8</v>
      </c>
      <c r="I5944" s="3" t="n">
        <v>8</v>
      </c>
      <c r="J5944" s="3" t="n">
        <v>0</v>
      </c>
      <c r="K5944" s="3" t="n">
        <v>0</v>
      </c>
      <c r="L5944" s="3" t="n">
        <v>1</v>
      </c>
      <c r="M5944" s="3" t="n">
        <v>1</v>
      </c>
      <c r="N5944" s="3" t="n">
        <v>0</v>
      </c>
      <c r="O5944" s="3" t="n">
        <v>0</v>
      </c>
      <c r="P5944" s="3" t="n">
        <v>4</v>
      </c>
      <c r="Q5944" s="3" t="n">
        <v>24.2</v>
      </c>
      <c r="R5944" s="3" t="s">
        <v>17183</v>
      </c>
      <c r="S5944" s="4" t="n">
        <v>45747.1724768519</v>
      </c>
      <c r="T5944" s="3" t="s">
        <v>65</v>
      </c>
      <c r="U5944" s="3" t="s">
        <v>65</v>
      </c>
      <c r="V5944" s="3" t="n">
        <v>1</v>
      </c>
      <c r="W5944" s="3" t="n">
        <v>1</v>
      </c>
      <c r="X5944" s="3" t="n">
        <v>0</v>
      </c>
      <c r="Y5944" s="3" t="s">
        <v>30</v>
      </c>
      <c r="Z5944" s="3" t="s">
        <v>30</v>
      </c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  <c r="AY5944" s="3"/>
      <c r="AZ5944" s="3"/>
      <c r="BA5944" s="3"/>
      <c r="BB5944" s="3"/>
      <c r="BC5944" s="3"/>
      <c r="BD5944" s="3"/>
      <c r="BE5944" s="3"/>
      <c r="BF5944" s="3"/>
      <c r="BG5944" s="3"/>
      <c r="BH5944" s="3"/>
      <c r="BI5944" s="3"/>
      <c r="BJ5944" s="3"/>
    </row>
    <row r="5945" customFormat="false" ht="15.75" hidden="false" customHeight="false" outlineLevel="0" collapsed="false">
      <c r="A5945" s="3" t="n">
        <v>5944</v>
      </c>
      <c r="B5945" s="3" t="s">
        <v>17184</v>
      </c>
      <c r="C5945" s="3" t="s">
        <v>17185</v>
      </c>
      <c r="D5945" s="3" t="n">
        <v>1</v>
      </c>
      <c r="E5945" s="3" t="n">
        <v>32.2592309</v>
      </c>
      <c r="F5945" s="3" t="n">
        <v>439</v>
      </c>
      <c r="G5945" s="3" t="n">
        <v>439</v>
      </c>
      <c r="H5945" s="3" t="n">
        <v>20</v>
      </c>
      <c r="I5945" s="3" t="n">
        <v>20</v>
      </c>
      <c r="J5945" s="3" t="n">
        <v>442</v>
      </c>
      <c r="K5945" s="3" t="n">
        <v>442</v>
      </c>
      <c r="L5945" s="3" t="n">
        <v>25</v>
      </c>
      <c r="M5945" s="3" t="n">
        <v>25</v>
      </c>
      <c r="N5945" s="3" t="n">
        <v>-1</v>
      </c>
      <c r="O5945" s="3" t="n">
        <v>-1</v>
      </c>
      <c r="P5945" s="3" t="n">
        <v>7</v>
      </c>
      <c r="Q5945" s="3" t="n">
        <v>24.2</v>
      </c>
      <c r="R5945" s="3" t="s">
        <v>17186</v>
      </c>
      <c r="S5945" s="4" t="n">
        <v>45747.1731018519</v>
      </c>
      <c r="T5945" s="3" t="s">
        <v>65</v>
      </c>
      <c r="U5945" s="3" t="s">
        <v>65</v>
      </c>
      <c r="V5945" s="3" t="n">
        <v>0</v>
      </c>
      <c r="W5945" s="3" t="n">
        <v>0</v>
      </c>
      <c r="X5945" s="3" t="n">
        <v>0</v>
      </c>
      <c r="Y5945" s="3" t="s">
        <v>30</v>
      </c>
      <c r="Z5945" s="3" t="s">
        <v>30</v>
      </c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  <c r="AY5945" s="3"/>
      <c r="AZ5945" s="3"/>
      <c r="BA5945" s="3"/>
      <c r="BB5945" s="3"/>
      <c r="BC5945" s="3"/>
      <c r="BD5945" s="3"/>
      <c r="BE5945" s="3"/>
      <c r="BF5945" s="3"/>
      <c r="BG5945" s="3"/>
      <c r="BH5945" s="3"/>
      <c r="BI5945" s="3"/>
      <c r="BJ5945" s="3"/>
    </row>
    <row r="5946" customFormat="false" ht="15.75" hidden="false" customHeight="false" outlineLevel="0" collapsed="false">
      <c r="A5946" s="3" t="n">
        <v>5945</v>
      </c>
      <c r="B5946" s="3" t="s">
        <v>17187</v>
      </c>
      <c r="C5946" s="3" t="s">
        <v>17188</v>
      </c>
      <c r="D5946" s="3" t="n">
        <v>1</v>
      </c>
      <c r="E5946" s="3" t="n">
        <v>30.597569</v>
      </c>
      <c r="F5946" s="3" t="n">
        <v>344</v>
      </c>
      <c r="G5946" s="3" t="n">
        <v>344</v>
      </c>
      <c r="H5946" s="3" t="n">
        <v>18</v>
      </c>
      <c r="I5946" s="3" t="n">
        <v>18</v>
      </c>
      <c r="J5946" s="3" t="n">
        <v>360</v>
      </c>
      <c r="K5946" s="3" t="n">
        <v>360</v>
      </c>
      <c r="L5946" s="3" t="n">
        <v>7</v>
      </c>
      <c r="M5946" s="3" t="n">
        <v>7</v>
      </c>
      <c r="N5946" s="3" t="n">
        <v>-1</v>
      </c>
      <c r="O5946" s="3" t="n">
        <v>-1</v>
      </c>
      <c r="P5946" s="3" t="n">
        <v>7</v>
      </c>
      <c r="Q5946" s="3" t="n">
        <v>24.2</v>
      </c>
      <c r="R5946" s="3" t="s">
        <v>17189</v>
      </c>
      <c r="S5946" s="4" t="n">
        <v>45747.1736805556</v>
      </c>
      <c r="T5946" s="3" t="s">
        <v>65</v>
      </c>
      <c r="U5946" s="3" t="s">
        <v>65</v>
      </c>
      <c r="V5946" s="3" t="n">
        <v>0</v>
      </c>
      <c r="W5946" s="3" t="n">
        <v>0</v>
      </c>
      <c r="X5946" s="3" t="n">
        <v>0</v>
      </c>
      <c r="Y5946" s="3" t="s">
        <v>30</v>
      </c>
      <c r="Z5946" s="3" t="s">
        <v>30</v>
      </c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  <c r="AY5946" s="3"/>
      <c r="AZ5946" s="3"/>
      <c r="BA5946" s="3"/>
      <c r="BB5946" s="3"/>
      <c r="BC5946" s="3"/>
      <c r="BD5946" s="3"/>
      <c r="BE5946" s="3"/>
      <c r="BF5946" s="3"/>
      <c r="BG5946" s="3"/>
      <c r="BH5946" s="3"/>
      <c r="BI5946" s="3"/>
      <c r="BJ5946" s="3"/>
    </row>
    <row r="5947" customFormat="false" ht="15.75" hidden="false" customHeight="false" outlineLevel="0" collapsed="false">
      <c r="A5947" s="3" t="n">
        <v>5946</v>
      </c>
      <c r="B5947" s="3" t="s">
        <v>17190</v>
      </c>
      <c r="C5947" s="3" t="s">
        <v>17191</v>
      </c>
      <c r="D5947" s="3" t="n">
        <v>1</v>
      </c>
      <c r="E5947" s="3" t="n">
        <v>42.3820775</v>
      </c>
      <c r="F5947" s="3" t="n">
        <v>488</v>
      </c>
      <c r="G5947" s="3" t="n">
        <v>488</v>
      </c>
      <c r="H5947" s="3" t="n">
        <v>18</v>
      </c>
      <c r="I5947" s="3" t="n">
        <v>18</v>
      </c>
      <c r="J5947" s="3" t="n">
        <v>506</v>
      </c>
      <c r="K5947" s="3" t="n">
        <v>506</v>
      </c>
      <c r="L5947" s="3" t="n">
        <v>7</v>
      </c>
      <c r="M5947" s="3" t="n">
        <v>7</v>
      </c>
      <c r="N5947" s="3" t="n">
        <v>-1</v>
      </c>
      <c r="O5947" s="3" t="n">
        <v>-1</v>
      </c>
      <c r="P5947" s="3" t="n">
        <v>7</v>
      </c>
      <c r="Q5947" s="3" t="n">
        <v>24.2</v>
      </c>
      <c r="R5947" s="3" t="s">
        <v>17192</v>
      </c>
      <c r="S5947" s="4" t="n">
        <v>45747.1744097222</v>
      </c>
      <c r="T5947" s="3" t="s">
        <v>65</v>
      </c>
      <c r="U5947" s="3" t="s">
        <v>65</v>
      </c>
      <c r="V5947" s="3" t="n">
        <v>0</v>
      </c>
      <c r="W5947" s="3" t="n">
        <v>0</v>
      </c>
      <c r="X5947" s="3" t="n">
        <v>0</v>
      </c>
      <c r="Y5947" s="3" t="s">
        <v>30</v>
      </c>
      <c r="Z5947" s="3" t="s">
        <v>30</v>
      </c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  <c r="AY5947" s="3"/>
      <c r="AZ5947" s="3"/>
      <c r="BA5947" s="3"/>
      <c r="BB5947" s="3"/>
      <c r="BC5947" s="3"/>
      <c r="BD5947" s="3"/>
      <c r="BE5947" s="3"/>
      <c r="BF5947" s="3"/>
      <c r="BG5947" s="3"/>
      <c r="BH5947" s="3"/>
      <c r="BI5947" s="3"/>
      <c r="BJ5947" s="3"/>
    </row>
    <row r="5948" customFormat="false" ht="15.75" hidden="false" customHeight="false" outlineLevel="0" collapsed="false">
      <c r="A5948" s="3" t="n">
        <v>5947</v>
      </c>
      <c r="B5948" s="3" t="s">
        <v>17193</v>
      </c>
      <c r="C5948" s="3" t="s">
        <v>17194</v>
      </c>
      <c r="D5948" s="3" t="n">
        <v>1</v>
      </c>
      <c r="E5948" s="3" t="n">
        <v>14.1895404</v>
      </c>
      <c r="F5948" s="3" t="n">
        <v>192</v>
      </c>
      <c r="G5948" s="3" t="n">
        <v>192</v>
      </c>
      <c r="H5948" s="3" t="n">
        <v>18</v>
      </c>
      <c r="I5948" s="3" t="n">
        <v>18</v>
      </c>
      <c r="J5948" s="3" t="n">
        <v>209</v>
      </c>
      <c r="K5948" s="3" t="n">
        <v>209</v>
      </c>
      <c r="L5948" s="3" t="n">
        <v>7</v>
      </c>
      <c r="M5948" s="3" t="n">
        <v>7</v>
      </c>
      <c r="N5948" s="3" t="n">
        <v>-1</v>
      </c>
      <c r="O5948" s="3" t="n">
        <v>-1</v>
      </c>
      <c r="P5948" s="3" t="n">
        <v>7</v>
      </c>
      <c r="Q5948" s="3" t="n">
        <v>24.2</v>
      </c>
      <c r="R5948" s="3" t="s">
        <v>17195</v>
      </c>
      <c r="S5948" s="4" t="n">
        <v>45747.1747337963</v>
      </c>
      <c r="T5948" s="3" t="s">
        <v>65</v>
      </c>
      <c r="U5948" s="3" t="s">
        <v>65</v>
      </c>
      <c r="V5948" s="3" t="n">
        <v>0</v>
      </c>
      <c r="W5948" s="3" t="n">
        <v>0</v>
      </c>
      <c r="X5948" s="3" t="n">
        <v>0</v>
      </c>
      <c r="Y5948" s="3" t="s">
        <v>30</v>
      </c>
      <c r="Z5948" s="3" t="s">
        <v>30</v>
      </c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  <c r="AY5948" s="3"/>
      <c r="AZ5948" s="3"/>
      <c r="BA5948" s="3"/>
      <c r="BB5948" s="3"/>
      <c r="BC5948" s="3"/>
      <c r="BD5948" s="3"/>
      <c r="BE5948" s="3"/>
      <c r="BF5948" s="3"/>
      <c r="BG5948" s="3"/>
      <c r="BH5948" s="3"/>
      <c r="BI5948" s="3"/>
      <c r="BJ5948" s="3"/>
    </row>
    <row r="5949" customFormat="false" ht="15.75" hidden="false" customHeight="false" outlineLevel="0" collapsed="false">
      <c r="A5949" s="3" t="n">
        <v>5948</v>
      </c>
      <c r="B5949" s="3" t="s">
        <v>17196</v>
      </c>
      <c r="C5949" s="3" t="s">
        <v>17197</v>
      </c>
      <c r="D5949" s="3" t="n">
        <v>1</v>
      </c>
      <c r="E5949" s="3" t="n">
        <v>12.302308</v>
      </c>
      <c r="F5949" s="3" t="n">
        <v>197</v>
      </c>
      <c r="G5949" s="3" t="n">
        <v>197</v>
      </c>
      <c r="H5949" s="3" t="n">
        <v>18</v>
      </c>
      <c r="I5949" s="3" t="n">
        <v>18</v>
      </c>
      <c r="J5949" s="3" t="n">
        <v>214</v>
      </c>
      <c r="K5949" s="3" t="n">
        <v>214</v>
      </c>
      <c r="L5949" s="3" t="n">
        <v>7</v>
      </c>
      <c r="M5949" s="3" t="n">
        <v>7</v>
      </c>
      <c r="N5949" s="3" t="n">
        <v>-1</v>
      </c>
      <c r="O5949" s="3" t="n">
        <v>-1</v>
      </c>
      <c r="P5949" s="3" t="n">
        <v>7</v>
      </c>
      <c r="Q5949" s="3" t="n">
        <v>24.2</v>
      </c>
      <c r="R5949" s="3" t="s">
        <v>17198</v>
      </c>
      <c r="S5949" s="4" t="n">
        <v>45747.1749768519</v>
      </c>
      <c r="T5949" s="3" t="s">
        <v>65</v>
      </c>
      <c r="U5949" s="3" t="s">
        <v>65</v>
      </c>
      <c r="V5949" s="3" t="n">
        <v>0</v>
      </c>
      <c r="W5949" s="3" t="n">
        <v>0</v>
      </c>
      <c r="X5949" s="3" t="n">
        <v>0</v>
      </c>
      <c r="Y5949" s="3" t="s">
        <v>30</v>
      </c>
      <c r="Z5949" s="3" t="s">
        <v>30</v>
      </c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W5949" s="3"/>
      <c r="AX5949" s="3"/>
      <c r="AY5949" s="3"/>
      <c r="AZ5949" s="3"/>
      <c r="BA5949" s="3"/>
      <c r="BB5949" s="3"/>
      <c r="BC5949" s="3"/>
      <c r="BD5949" s="3"/>
      <c r="BE5949" s="3"/>
      <c r="BF5949" s="3"/>
      <c r="BG5949" s="3"/>
      <c r="BH5949" s="3"/>
      <c r="BI5949" s="3"/>
      <c r="BJ5949" s="3"/>
    </row>
    <row r="5950" customFormat="false" ht="15.75" hidden="false" customHeight="false" outlineLevel="0" collapsed="false">
      <c r="A5950" s="3" t="n">
        <v>5949</v>
      </c>
      <c r="B5950" s="3" t="s">
        <v>17199</v>
      </c>
      <c r="C5950" s="3" t="s">
        <v>17200</v>
      </c>
      <c r="D5950" s="3" t="n">
        <v>1</v>
      </c>
      <c r="E5950" s="3" t="n">
        <v>13.0670809</v>
      </c>
      <c r="F5950" s="3" t="n">
        <v>207</v>
      </c>
      <c r="G5950" s="3" t="n">
        <v>207</v>
      </c>
      <c r="H5950" s="3" t="n">
        <v>18</v>
      </c>
      <c r="I5950" s="3" t="n">
        <v>18</v>
      </c>
      <c r="J5950" s="3" t="n">
        <v>227</v>
      </c>
      <c r="K5950" s="3" t="n">
        <v>227</v>
      </c>
      <c r="L5950" s="3" t="n">
        <v>7</v>
      </c>
      <c r="M5950" s="3" t="n">
        <v>7</v>
      </c>
      <c r="N5950" s="3" t="n">
        <v>-1</v>
      </c>
      <c r="O5950" s="3" t="n">
        <v>-1</v>
      </c>
      <c r="P5950" s="3" t="n">
        <v>7</v>
      </c>
      <c r="Q5950" s="3" t="n">
        <v>24.2</v>
      </c>
      <c r="R5950" s="3" t="s">
        <v>17201</v>
      </c>
      <c r="S5950" s="4" t="n">
        <v>45747.1752430556</v>
      </c>
      <c r="T5950" s="3" t="s">
        <v>65</v>
      </c>
      <c r="U5950" s="3" t="s">
        <v>65</v>
      </c>
      <c r="V5950" s="3" t="n">
        <v>0</v>
      </c>
      <c r="W5950" s="3" t="n">
        <v>0</v>
      </c>
      <c r="X5950" s="3" t="n">
        <v>0</v>
      </c>
      <c r="Y5950" s="3" t="s">
        <v>30</v>
      </c>
      <c r="Z5950" s="3" t="s">
        <v>30</v>
      </c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  <c r="AY5950" s="3"/>
      <c r="AZ5950" s="3"/>
      <c r="BA5950" s="3"/>
      <c r="BB5950" s="3"/>
      <c r="BC5950" s="3"/>
      <c r="BD5950" s="3"/>
      <c r="BE5950" s="3"/>
      <c r="BF5950" s="3"/>
      <c r="BG5950" s="3"/>
      <c r="BH5950" s="3"/>
      <c r="BI5950" s="3"/>
      <c r="BJ5950" s="3"/>
    </row>
    <row r="5951" customFormat="false" ht="15.75" hidden="false" customHeight="false" outlineLevel="0" collapsed="false">
      <c r="A5951" s="3" t="n">
        <v>5950</v>
      </c>
      <c r="B5951" s="3" t="s">
        <v>17202</v>
      </c>
      <c r="C5951" s="3" t="s">
        <v>17203</v>
      </c>
      <c r="D5951" s="3" t="n">
        <v>1</v>
      </c>
      <c r="E5951" s="3" t="n">
        <v>5.1483147</v>
      </c>
      <c r="F5951" s="3" t="n">
        <v>117</v>
      </c>
      <c r="G5951" s="3" t="n">
        <v>117</v>
      </c>
      <c r="H5951" s="3" t="n">
        <v>18</v>
      </c>
      <c r="I5951" s="3" t="n">
        <v>18</v>
      </c>
      <c r="J5951" s="3" t="n">
        <v>134</v>
      </c>
      <c r="K5951" s="3" t="n">
        <v>134</v>
      </c>
      <c r="L5951" s="3" t="n">
        <v>7</v>
      </c>
      <c r="M5951" s="3" t="n">
        <v>7</v>
      </c>
      <c r="N5951" s="3" t="n">
        <v>-1</v>
      </c>
      <c r="O5951" s="3" t="n">
        <v>-1</v>
      </c>
      <c r="P5951" s="3" t="n">
        <v>7</v>
      </c>
      <c r="Q5951" s="3" t="n">
        <v>24.2</v>
      </c>
      <c r="R5951" s="3" t="s">
        <v>17204</v>
      </c>
      <c r="S5951" s="4" t="n">
        <v>45747.1753703704</v>
      </c>
      <c r="T5951" s="3" t="s">
        <v>65</v>
      </c>
      <c r="U5951" s="3" t="s">
        <v>65</v>
      </c>
      <c r="V5951" s="3" t="n">
        <v>0</v>
      </c>
      <c r="W5951" s="3" t="n">
        <v>0</v>
      </c>
      <c r="X5951" s="3" t="n">
        <v>0</v>
      </c>
      <c r="Y5951" s="3" t="s">
        <v>30</v>
      </c>
      <c r="Z5951" s="3" t="s">
        <v>30</v>
      </c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  <c r="AY5951" s="3"/>
      <c r="AZ5951" s="3"/>
      <c r="BA5951" s="3"/>
      <c r="BB5951" s="3"/>
      <c r="BC5951" s="3"/>
      <c r="BD5951" s="3"/>
      <c r="BE5951" s="3"/>
      <c r="BF5951" s="3"/>
      <c r="BG5951" s="3"/>
      <c r="BH5951" s="3"/>
      <c r="BI5951" s="3"/>
      <c r="BJ5951" s="3"/>
    </row>
    <row r="5952" customFormat="false" ht="15.75" hidden="false" customHeight="false" outlineLevel="0" collapsed="false">
      <c r="A5952" s="3" t="n">
        <v>5951</v>
      </c>
      <c r="B5952" s="3" t="s">
        <v>17205</v>
      </c>
      <c r="C5952" s="3" t="s">
        <v>17206</v>
      </c>
      <c r="D5952" s="3" t="n">
        <v>1</v>
      </c>
      <c r="E5952" s="3" t="n">
        <v>5.604093</v>
      </c>
      <c r="F5952" s="3" t="n">
        <v>119</v>
      </c>
      <c r="G5952" s="3" t="n">
        <v>119</v>
      </c>
      <c r="H5952" s="3" t="n">
        <v>18</v>
      </c>
      <c r="I5952" s="3" t="n">
        <v>18</v>
      </c>
      <c r="J5952" s="3" t="n">
        <v>136</v>
      </c>
      <c r="K5952" s="3" t="n">
        <v>136</v>
      </c>
      <c r="L5952" s="3" t="n">
        <v>7</v>
      </c>
      <c r="M5952" s="3" t="n">
        <v>7</v>
      </c>
      <c r="N5952" s="3" t="n">
        <v>-1</v>
      </c>
      <c r="O5952" s="3" t="n">
        <v>-1</v>
      </c>
      <c r="P5952" s="3" t="n">
        <v>7</v>
      </c>
      <c r="Q5952" s="3" t="n">
        <v>24.2</v>
      </c>
      <c r="R5952" s="3" t="s">
        <v>17207</v>
      </c>
      <c r="S5952" s="4" t="n">
        <v>45747.1755092593</v>
      </c>
      <c r="T5952" s="3" t="s">
        <v>65</v>
      </c>
      <c r="U5952" s="3" t="s">
        <v>65</v>
      </c>
      <c r="V5952" s="3" t="n">
        <v>0</v>
      </c>
      <c r="W5952" s="3" t="n">
        <v>0</v>
      </c>
      <c r="X5952" s="3" t="n">
        <v>0</v>
      </c>
      <c r="Y5952" s="3" t="s">
        <v>30</v>
      </c>
      <c r="Z5952" s="3" t="s">
        <v>30</v>
      </c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W5952" s="3"/>
      <c r="AX5952" s="3"/>
      <c r="AY5952" s="3"/>
      <c r="AZ5952" s="3"/>
      <c r="BA5952" s="3"/>
      <c r="BB5952" s="3"/>
      <c r="BC5952" s="3"/>
      <c r="BD5952" s="3"/>
      <c r="BE5952" s="3"/>
      <c r="BF5952" s="3"/>
      <c r="BG5952" s="3"/>
      <c r="BH5952" s="3"/>
      <c r="BI5952" s="3"/>
      <c r="BJ5952" s="3"/>
    </row>
    <row r="5953" customFormat="false" ht="15.75" hidden="false" customHeight="false" outlineLevel="0" collapsed="false">
      <c r="A5953" s="3" t="n">
        <v>5952</v>
      </c>
      <c r="B5953" s="3" t="s">
        <v>17208</v>
      </c>
      <c r="C5953" s="3" t="s">
        <v>17209</v>
      </c>
      <c r="D5953" s="3" t="n">
        <v>1</v>
      </c>
      <c r="E5953" s="3" t="n">
        <v>9.8163016</v>
      </c>
      <c r="F5953" s="3" t="n">
        <v>238</v>
      </c>
      <c r="G5953" s="3" t="n">
        <v>238</v>
      </c>
      <c r="H5953" s="3" t="n">
        <v>20</v>
      </c>
      <c r="I5953" s="3" t="n">
        <v>20</v>
      </c>
      <c r="J5953" s="3" t="n">
        <v>279</v>
      </c>
      <c r="K5953" s="3" t="n">
        <v>279</v>
      </c>
      <c r="L5953" s="3" t="n">
        <v>11</v>
      </c>
      <c r="M5953" s="3" t="n">
        <v>11</v>
      </c>
      <c r="N5953" s="3" t="n">
        <v>-1</v>
      </c>
      <c r="O5953" s="3" t="n">
        <v>-1</v>
      </c>
      <c r="P5953" s="3" t="n">
        <v>7</v>
      </c>
      <c r="Q5953" s="3" t="n">
        <v>24.2</v>
      </c>
      <c r="R5953" s="3" t="s">
        <v>17210</v>
      </c>
      <c r="S5953" s="4" t="n">
        <v>45747.1757060185</v>
      </c>
      <c r="T5953" s="3" t="s">
        <v>65</v>
      </c>
      <c r="U5953" s="3" t="s">
        <v>65</v>
      </c>
      <c r="V5953" s="3" t="n">
        <v>0</v>
      </c>
      <c r="W5953" s="3" t="n">
        <v>0</v>
      </c>
      <c r="X5953" s="3" t="n">
        <v>0</v>
      </c>
      <c r="Y5953" s="3" t="s">
        <v>30</v>
      </c>
      <c r="Z5953" s="3" t="s">
        <v>30</v>
      </c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  <c r="AY5953" s="3"/>
      <c r="AZ5953" s="3"/>
      <c r="BA5953" s="3"/>
      <c r="BB5953" s="3"/>
      <c r="BC5953" s="3"/>
      <c r="BD5953" s="3"/>
      <c r="BE5953" s="3"/>
      <c r="BF5953" s="3"/>
      <c r="BG5953" s="3"/>
      <c r="BH5953" s="3"/>
      <c r="BI5953" s="3"/>
      <c r="BJ5953" s="3"/>
    </row>
    <row r="5954" customFormat="false" ht="15.75" hidden="false" customHeight="false" outlineLevel="0" collapsed="false">
      <c r="A5954" s="3" t="n">
        <v>5953</v>
      </c>
      <c r="B5954" s="3" t="s">
        <v>17211</v>
      </c>
      <c r="C5954" s="3" t="s">
        <v>17212</v>
      </c>
      <c r="D5954" s="3" t="n">
        <v>1</v>
      </c>
      <c r="E5954" s="3" t="n">
        <v>29.9158676</v>
      </c>
      <c r="F5954" s="3" t="n">
        <v>478</v>
      </c>
      <c r="G5954" s="3" t="n">
        <v>478</v>
      </c>
      <c r="H5954" s="3" t="n">
        <v>12</v>
      </c>
      <c r="I5954" s="3" t="n">
        <v>12</v>
      </c>
      <c r="J5954" s="3" t="n">
        <v>501</v>
      </c>
      <c r="K5954" s="3" t="n">
        <v>501</v>
      </c>
      <c r="L5954" s="3" t="n">
        <v>3</v>
      </c>
      <c r="M5954" s="3" t="n">
        <v>3</v>
      </c>
      <c r="N5954" s="3" t="n">
        <v>-1</v>
      </c>
      <c r="O5954" s="3" t="n">
        <v>-1</v>
      </c>
      <c r="P5954" s="3" t="n">
        <v>5</v>
      </c>
      <c r="Q5954" s="3" t="n">
        <v>24.2</v>
      </c>
      <c r="R5954" s="3" t="s">
        <v>17213</v>
      </c>
      <c r="S5954" s="4" t="n">
        <v>45747.1762152778</v>
      </c>
      <c r="T5954" s="3" t="s">
        <v>65</v>
      </c>
      <c r="U5954" s="3" t="s">
        <v>65</v>
      </c>
      <c r="V5954" s="3" t="n">
        <v>0</v>
      </c>
      <c r="W5954" s="3" t="n">
        <v>0</v>
      </c>
      <c r="X5954" s="3" t="n">
        <v>0</v>
      </c>
      <c r="Y5954" s="3" t="s">
        <v>30</v>
      </c>
      <c r="Z5954" s="3" t="s">
        <v>30</v>
      </c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  <c r="AY5954" s="3"/>
      <c r="AZ5954" s="3"/>
      <c r="BA5954" s="3"/>
      <c r="BB5954" s="3"/>
      <c r="BC5954" s="3"/>
      <c r="BD5954" s="3"/>
      <c r="BE5954" s="3"/>
      <c r="BF5954" s="3"/>
      <c r="BG5954" s="3"/>
      <c r="BH5954" s="3"/>
      <c r="BI5954" s="3"/>
      <c r="BJ5954" s="3"/>
    </row>
    <row r="5955" customFormat="false" ht="15.75" hidden="false" customHeight="false" outlineLevel="0" collapsed="false">
      <c r="A5955" s="3" t="n">
        <v>5954</v>
      </c>
      <c r="B5955" s="3" t="s">
        <v>17214</v>
      </c>
      <c r="C5955" s="3" t="s">
        <v>17215</v>
      </c>
      <c r="D5955" s="3" t="n">
        <v>1</v>
      </c>
      <c r="E5955" s="3" t="n">
        <v>6.7021235</v>
      </c>
      <c r="F5955" s="3" t="n">
        <v>189</v>
      </c>
      <c r="G5955" s="3" t="n">
        <v>189</v>
      </c>
      <c r="H5955" s="3" t="n">
        <v>20</v>
      </c>
      <c r="I5955" s="3" t="n">
        <v>20</v>
      </c>
      <c r="J5955" s="3" t="n">
        <v>224</v>
      </c>
      <c r="K5955" s="3" t="n">
        <v>224</v>
      </c>
      <c r="L5955" s="3" t="n">
        <v>15</v>
      </c>
      <c r="M5955" s="3" t="n">
        <v>15</v>
      </c>
      <c r="N5955" s="3" t="n">
        <v>-1</v>
      </c>
      <c r="O5955" s="3" t="n">
        <v>-1</v>
      </c>
      <c r="P5955" s="3" t="n">
        <v>7</v>
      </c>
      <c r="Q5955" s="3" t="n">
        <v>24.2</v>
      </c>
      <c r="R5955" s="3" t="s">
        <v>17216</v>
      </c>
      <c r="S5955" s="4" t="n">
        <v>45747.176412037</v>
      </c>
      <c r="T5955" s="3" t="s">
        <v>65</v>
      </c>
      <c r="U5955" s="3" t="s">
        <v>65</v>
      </c>
      <c r="V5955" s="3" t="n">
        <v>0</v>
      </c>
      <c r="W5955" s="3" t="n">
        <v>0</v>
      </c>
      <c r="X5955" s="3" t="n">
        <v>0</v>
      </c>
      <c r="Y5955" s="3" t="s">
        <v>30</v>
      </c>
      <c r="Z5955" s="3" t="s">
        <v>30</v>
      </c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  <c r="AY5955" s="3"/>
      <c r="AZ5955" s="3"/>
      <c r="BA5955" s="3"/>
      <c r="BB5955" s="3"/>
      <c r="BC5955" s="3"/>
      <c r="BD5955" s="3"/>
      <c r="BE5955" s="3"/>
      <c r="BF5955" s="3"/>
      <c r="BG5955" s="3"/>
      <c r="BH5955" s="3"/>
      <c r="BI5955" s="3"/>
      <c r="BJ5955" s="3"/>
    </row>
    <row r="5956" customFormat="false" ht="15.75" hidden="false" customHeight="false" outlineLevel="0" collapsed="false">
      <c r="A5956" s="3" t="n">
        <v>5955</v>
      </c>
      <c r="B5956" s="3" t="s">
        <v>17217</v>
      </c>
      <c r="C5956" s="3" t="s">
        <v>17218</v>
      </c>
      <c r="D5956" s="3" t="n">
        <v>1</v>
      </c>
      <c r="E5956" s="3" t="n">
        <v>21.3593341</v>
      </c>
      <c r="F5956" s="3" t="n">
        <v>332</v>
      </c>
      <c r="G5956" s="3" t="n">
        <v>332</v>
      </c>
      <c r="H5956" s="3" t="n">
        <v>18</v>
      </c>
      <c r="I5956" s="3" t="n">
        <v>18</v>
      </c>
      <c r="J5956" s="3" t="n">
        <v>349</v>
      </c>
      <c r="K5956" s="3" t="n">
        <v>349</v>
      </c>
      <c r="L5956" s="3" t="n">
        <v>7</v>
      </c>
      <c r="M5956" s="3" t="n">
        <v>7</v>
      </c>
      <c r="N5956" s="3" t="n">
        <v>-1</v>
      </c>
      <c r="O5956" s="3" t="n">
        <v>-1</v>
      </c>
      <c r="P5956" s="3" t="n">
        <v>7</v>
      </c>
      <c r="Q5956" s="3" t="n">
        <v>24.2</v>
      </c>
      <c r="R5956" s="3" t="s">
        <v>17219</v>
      </c>
      <c r="S5956" s="4" t="n">
        <v>45747.1767939815</v>
      </c>
      <c r="T5956" s="3" t="s">
        <v>65</v>
      </c>
      <c r="U5956" s="3" t="s">
        <v>65</v>
      </c>
      <c r="V5956" s="3" t="n">
        <v>0</v>
      </c>
      <c r="W5956" s="3" t="n">
        <v>0</v>
      </c>
      <c r="X5956" s="3" t="n">
        <v>0</v>
      </c>
      <c r="Y5956" s="3" t="s">
        <v>30</v>
      </c>
      <c r="Z5956" s="3" t="s">
        <v>30</v>
      </c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  <c r="AY5956" s="3"/>
      <c r="AZ5956" s="3"/>
      <c r="BA5956" s="3"/>
      <c r="BB5956" s="3"/>
      <c r="BC5956" s="3"/>
      <c r="BD5956" s="3"/>
      <c r="BE5956" s="3"/>
      <c r="BF5956" s="3"/>
      <c r="BG5956" s="3"/>
      <c r="BH5956" s="3"/>
      <c r="BI5956" s="3"/>
      <c r="BJ5956" s="3"/>
    </row>
    <row r="5957" customFormat="false" ht="15.75" hidden="false" customHeight="false" outlineLevel="0" collapsed="false">
      <c r="A5957" s="3" t="n">
        <v>5956</v>
      </c>
      <c r="B5957" s="3" t="s">
        <v>17220</v>
      </c>
      <c r="C5957" s="3" t="s">
        <v>17221</v>
      </c>
      <c r="D5957" s="3" t="n">
        <v>1</v>
      </c>
      <c r="E5957" s="3" t="n">
        <v>6.1088049</v>
      </c>
      <c r="F5957" s="3" t="n">
        <v>140</v>
      </c>
      <c r="G5957" s="3" t="n">
        <v>140</v>
      </c>
      <c r="H5957" s="3" t="n">
        <v>18</v>
      </c>
      <c r="I5957" s="3" t="n">
        <v>18</v>
      </c>
      <c r="J5957" s="3" t="n">
        <v>157</v>
      </c>
      <c r="K5957" s="3" t="n">
        <v>157</v>
      </c>
      <c r="L5957" s="3" t="n">
        <v>7</v>
      </c>
      <c r="M5957" s="3" t="n">
        <v>7</v>
      </c>
      <c r="N5957" s="3" t="n">
        <v>-1</v>
      </c>
      <c r="O5957" s="3" t="n">
        <v>-1</v>
      </c>
      <c r="P5957" s="3" t="n">
        <v>7</v>
      </c>
      <c r="Q5957" s="3" t="n">
        <v>24.2</v>
      </c>
      <c r="R5957" s="3" t="s">
        <v>17222</v>
      </c>
      <c r="S5957" s="4" t="n">
        <v>45747.1769444444</v>
      </c>
      <c r="T5957" s="3" t="s">
        <v>65</v>
      </c>
      <c r="U5957" s="3" t="s">
        <v>65</v>
      </c>
      <c r="V5957" s="3" t="n">
        <v>0</v>
      </c>
      <c r="W5957" s="3" t="n">
        <v>0</v>
      </c>
      <c r="X5957" s="3" t="n">
        <v>0</v>
      </c>
      <c r="Y5957" s="3" t="s">
        <v>30</v>
      </c>
      <c r="Z5957" s="3" t="s">
        <v>30</v>
      </c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  <c r="AY5957" s="3"/>
      <c r="AZ5957" s="3"/>
      <c r="BA5957" s="3"/>
      <c r="BB5957" s="3"/>
      <c r="BC5957" s="3"/>
      <c r="BD5957" s="3"/>
      <c r="BE5957" s="3"/>
      <c r="BF5957" s="3"/>
      <c r="BG5957" s="3"/>
      <c r="BH5957" s="3"/>
      <c r="BI5957" s="3"/>
      <c r="BJ5957" s="3"/>
    </row>
    <row r="5958" customFormat="false" ht="15.75" hidden="false" customHeight="false" outlineLevel="0" collapsed="false">
      <c r="A5958" s="3" t="n">
        <v>5957</v>
      </c>
      <c r="B5958" s="3" t="s">
        <v>17223</v>
      </c>
      <c r="C5958" s="3" t="s">
        <v>17224</v>
      </c>
      <c r="D5958" s="3" t="n">
        <v>1</v>
      </c>
      <c r="E5958" s="3" t="n">
        <v>19.1418881</v>
      </c>
      <c r="F5958" s="3" t="n">
        <v>291</v>
      </c>
      <c r="G5958" s="3" t="n">
        <v>291</v>
      </c>
      <c r="H5958" s="3" t="n">
        <v>18</v>
      </c>
      <c r="I5958" s="3" t="n">
        <v>18</v>
      </c>
      <c r="J5958" s="3" t="n">
        <v>320</v>
      </c>
      <c r="K5958" s="3" t="n">
        <v>320</v>
      </c>
      <c r="L5958" s="3" t="n">
        <v>7</v>
      </c>
      <c r="M5958" s="3" t="n">
        <v>7</v>
      </c>
      <c r="N5958" s="3" t="n">
        <v>-1</v>
      </c>
      <c r="O5958" s="3" t="n">
        <v>-1</v>
      </c>
      <c r="P5958" s="3" t="n">
        <v>7</v>
      </c>
      <c r="Q5958" s="3" t="n">
        <v>24.2</v>
      </c>
      <c r="R5958" s="3" t="s">
        <v>17225</v>
      </c>
      <c r="S5958" s="4" t="n">
        <v>45747.1773032407</v>
      </c>
      <c r="T5958" s="3" t="s">
        <v>65</v>
      </c>
      <c r="U5958" s="3" t="s">
        <v>65</v>
      </c>
      <c r="V5958" s="3" t="n">
        <v>0</v>
      </c>
      <c r="W5958" s="3" t="n">
        <v>0</v>
      </c>
      <c r="X5958" s="3" t="n">
        <v>0</v>
      </c>
      <c r="Y5958" s="3" t="s">
        <v>30</v>
      </c>
      <c r="Z5958" s="3" t="s">
        <v>30</v>
      </c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  <c r="AY5958" s="3"/>
      <c r="AZ5958" s="3"/>
      <c r="BA5958" s="3"/>
      <c r="BB5958" s="3"/>
      <c r="BC5958" s="3"/>
      <c r="BD5958" s="3"/>
      <c r="BE5958" s="3"/>
      <c r="BF5958" s="3"/>
      <c r="BG5958" s="3"/>
      <c r="BH5958" s="3"/>
      <c r="BI5958" s="3"/>
      <c r="BJ5958" s="3"/>
    </row>
    <row r="5959" customFormat="false" ht="15.75" hidden="false" customHeight="false" outlineLevel="0" collapsed="false">
      <c r="A5959" s="3" t="n">
        <v>5958</v>
      </c>
      <c r="B5959" s="3" t="s">
        <v>17226</v>
      </c>
      <c r="C5959" s="3" t="s">
        <v>17227</v>
      </c>
      <c r="D5959" s="3" t="n">
        <v>1</v>
      </c>
      <c r="E5959" s="3" t="n">
        <v>36.5755072</v>
      </c>
      <c r="F5959" s="3" t="n">
        <v>1684</v>
      </c>
      <c r="G5959" s="3" t="n">
        <v>1684</v>
      </c>
      <c r="H5959" s="3" t="n">
        <v>20</v>
      </c>
      <c r="I5959" s="3" t="n">
        <v>20</v>
      </c>
      <c r="J5959" s="3" t="n">
        <v>1739</v>
      </c>
      <c r="K5959" s="3" t="n">
        <v>1739</v>
      </c>
      <c r="L5959" s="3" t="n">
        <v>237</v>
      </c>
      <c r="M5959" s="3" t="n">
        <v>237</v>
      </c>
      <c r="N5959" s="3" t="n">
        <v>-1</v>
      </c>
      <c r="O5959" s="3" t="n">
        <v>-1</v>
      </c>
      <c r="P5959" s="3" t="n">
        <v>7</v>
      </c>
      <c r="Q5959" s="3" t="n">
        <v>24.2</v>
      </c>
      <c r="R5959" s="3" t="s">
        <v>17228</v>
      </c>
      <c r="S5959" s="4" t="n">
        <v>45747.1779861111</v>
      </c>
      <c r="T5959" s="3" t="s">
        <v>65</v>
      </c>
      <c r="U5959" s="3" t="s">
        <v>65</v>
      </c>
      <c r="V5959" s="3" t="n">
        <v>0</v>
      </c>
      <c r="W5959" s="3" t="n">
        <v>0</v>
      </c>
      <c r="X5959" s="3" t="n">
        <v>0</v>
      </c>
      <c r="Y5959" s="3" t="s">
        <v>30</v>
      </c>
      <c r="Z5959" s="3" t="s">
        <v>30</v>
      </c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  <c r="AY5959" s="3"/>
      <c r="AZ5959" s="3"/>
      <c r="BA5959" s="3"/>
      <c r="BB5959" s="3"/>
      <c r="BC5959" s="3"/>
      <c r="BD5959" s="3"/>
      <c r="BE5959" s="3"/>
      <c r="BF5959" s="3"/>
      <c r="BG5959" s="3"/>
      <c r="BH5959" s="3"/>
      <c r="BI5959" s="3"/>
      <c r="BJ5959" s="3"/>
    </row>
    <row r="5960" customFormat="false" ht="15.75" hidden="false" customHeight="false" outlineLevel="0" collapsed="false">
      <c r="A5960" s="3" t="n">
        <v>5959</v>
      </c>
      <c r="B5960" s="3" t="s">
        <v>17229</v>
      </c>
      <c r="C5960" s="3" t="s">
        <v>17230</v>
      </c>
      <c r="D5960" s="3" t="n">
        <v>1</v>
      </c>
      <c r="E5960" s="3" t="n">
        <v>4.96017</v>
      </c>
      <c r="F5960" s="3" t="n">
        <v>129</v>
      </c>
      <c r="G5960" s="3" t="n">
        <v>129</v>
      </c>
      <c r="H5960" s="3" t="n">
        <v>18</v>
      </c>
      <c r="I5960" s="3" t="n">
        <v>18</v>
      </c>
      <c r="J5960" s="3" t="n">
        <v>149</v>
      </c>
      <c r="K5960" s="3" t="n">
        <v>149</v>
      </c>
      <c r="L5960" s="3" t="n">
        <v>7</v>
      </c>
      <c r="M5960" s="3" t="n">
        <v>7</v>
      </c>
      <c r="N5960" s="3" t="n">
        <v>-1</v>
      </c>
      <c r="O5960" s="3" t="n">
        <v>-1</v>
      </c>
      <c r="P5960" s="3" t="n">
        <v>7</v>
      </c>
      <c r="Q5960" s="3" t="n">
        <v>24.2</v>
      </c>
      <c r="R5960" s="3" t="s">
        <v>17231</v>
      </c>
      <c r="S5960" s="4" t="n">
        <v>45747.1781365741</v>
      </c>
      <c r="T5960" s="3" t="s">
        <v>65</v>
      </c>
      <c r="U5960" s="3" t="s">
        <v>65</v>
      </c>
      <c r="V5960" s="3" t="n">
        <v>0</v>
      </c>
      <c r="W5960" s="3" t="n">
        <v>0</v>
      </c>
      <c r="X5960" s="3" t="n">
        <v>0</v>
      </c>
      <c r="Y5960" s="3" t="s">
        <v>30</v>
      </c>
      <c r="Z5960" s="3" t="s">
        <v>30</v>
      </c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  <c r="AY5960" s="3"/>
      <c r="AZ5960" s="3"/>
      <c r="BA5960" s="3"/>
      <c r="BB5960" s="3"/>
      <c r="BC5960" s="3"/>
      <c r="BD5960" s="3"/>
      <c r="BE5960" s="3"/>
      <c r="BF5960" s="3"/>
      <c r="BG5960" s="3"/>
      <c r="BH5960" s="3"/>
      <c r="BI5960" s="3"/>
      <c r="BJ5960" s="3"/>
    </row>
    <row r="5961" customFormat="false" ht="15.75" hidden="false" customHeight="false" outlineLevel="0" collapsed="false">
      <c r="A5961" s="3" t="n">
        <v>5960</v>
      </c>
      <c r="B5961" s="3" t="s">
        <v>17232</v>
      </c>
      <c r="C5961" s="3" t="s">
        <v>17233</v>
      </c>
      <c r="D5961" s="3" t="n">
        <v>1</v>
      </c>
      <c r="E5961" s="3" t="n">
        <v>14.3705936</v>
      </c>
      <c r="F5961" s="3" t="n">
        <v>359</v>
      </c>
      <c r="G5961" s="3" t="n">
        <v>359</v>
      </c>
      <c r="H5961" s="3" t="n">
        <v>18</v>
      </c>
      <c r="I5961" s="3" t="n">
        <v>18</v>
      </c>
      <c r="J5961" s="3" t="n">
        <v>410</v>
      </c>
      <c r="K5961" s="3" t="n">
        <v>410</v>
      </c>
      <c r="L5961" s="3" t="n">
        <v>20</v>
      </c>
      <c r="M5961" s="3" t="n">
        <v>20</v>
      </c>
      <c r="N5961" s="3" t="n">
        <v>-1</v>
      </c>
      <c r="O5961" s="3" t="n">
        <v>-1</v>
      </c>
      <c r="P5961" s="3" t="n">
        <v>7</v>
      </c>
      <c r="Q5961" s="3" t="n">
        <v>24.2</v>
      </c>
      <c r="R5961" s="3" t="s">
        <v>17234</v>
      </c>
      <c r="S5961" s="4" t="n">
        <v>45747.1784027778</v>
      </c>
      <c r="T5961" s="3" t="s">
        <v>65</v>
      </c>
      <c r="U5961" s="3" t="s">
        <v>65</v>
      </c>
      <c r="V5961" s="3" t="n">
        <v>0</v>
      </c>
      <c r="W5961" s="3" t="n">
        <v>0</v>
      </c>
      <c r="X5961" s="3" t="n">
        <v>0</v>
      </c>
      <c r="Y5961" s="3" t="s">
        <v>30</v>
      </c>
      <c r="Z5961" s="3" t="s">
        <v>30</v>
      </c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  <c r="AY5961" s="3"/>
      <c r="AZ5961" s="3"/>
      <c r="BA5961" s="3"/>
      <c r="BB5961" s="3"/>
      <c r="BC5961" s="3"/>
      <c r="BD5961" s="3"/>
      <c r="BE5961" s="3"/>
      <c r="BF5961" s="3"/>
      <c r="BG5961" s="3"/>
      <c r="BH5961" s="3"/>
      <c r="BI5961" s="3"/>
      <c r="BJ5961" s="3"/>
    </row>
    <row r="5962" customFormat="false" ht="15.75" hidden="false" customHeight="false" outlineLevel="0" collapsed="false">
      <c r="A5962" s="3" t="n">
        <v>5961</v>
      </c>
      <c r="B5962" s="3" t="s">
        <v>17235</v>
      </c>
      <c r="C5962" s="3" t="s">
        <v>17236</v>
      </c>
      <c r="D5962" s="3" t="n">
        <v>1</v>
      </c>
      <c r="E5962" s="3" t="n">
        <v>55.6337236</v>
      </c>
      <c r="F5962" s="3" t="n">
        <v>990</v>
      </c>
      <c r="G5962" s="3" t="n">
        <v>990</v>
      </c>
      <c r="H5962" s="3" t="n">
        <v>19</v>
      </c>
      <c r="I5962" s="3" t="n">
        <v>19</v>
      </c>
      <c r="J5962" s="3" t="n">
        <v>1054</v>
      </c>
      <c r="K5962" s="3" t="n">
        <v>1054</v>
      </c>
      <c r="L5962" s="3" t="n">
        <v>8</v>
      </c>
      <c r="M5962" s="3" t="n">
        <v>8</v>
      </c>
      <c r="N5962" s="3" t="n">
        <v>-1</v>
      </c>
      <c r="O5962" s="3" t="n">
        <v>-1</v>
      </c>
      <c r="P5962" s="3" t="n">
        <v>7</v>
      </c>
      <c r="Q5962" s="3" t="n">
        <v>24.2</v>
      </c>
      <c r="R5962" s="3" t="s">
        <v>17237</v>
      </c>
      <c r="S5962" s="4" t="n">
        <v>45747.1793287037</v>
      </c>
      <c r="T5962" s="3" t="s">
        <v>65</v>
      </c>
      <c r="U5962" s="3" t="s">
        <v>65</v>
      </c>
      <c r="V5962" s="3" t="n">
        <v>0</v>
      </c>
      <c r="W5962" s="3" t="n">
        <v>0</v>
      </c>
      <c r="X5962" s="3" t="n">
        <v>0</v>
      </c>
      <c r="Y5962" s="3" t="s">
        <v>30</v>
      </c>
      <c r="Z5962" s="3" t="s">
        <v>30</v>
      </c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  <c r="AY5962" s="3"/>
      <c r="AZ5962" s="3"/>
      <c r="BA5962" s="3"/>
      <c r="BB5962" s="3"/>
      <c r="BC5962" s="3"/>
      <c r="BD5962" s="3"/>
      <c r="BE5962" s="3"/>
      <c r="BF5962" s="3"/>
      <c r="BG5962" s="3"/>
      <c r="BH5962" s="3"/>
      <c r="BI5962" s="3"/>
      <c r="BJ5962" s="3"/>
    </row>
    <row r="5963" customFormat="false" ht="15.75" hidden="false" customHeight="false" outlineLevel="0" collapsed="false">
      <c r="A5963" s="3" t="n">
        <v>5962</v>
      </c>
      <c r="B5963" s="3" t="s">
        <v>17238</v>
      </c>
      <c r="C5963" s="3" t="s">
        <v>17239</v>
      </c>
      <c r="D5963" s="3" t="n">
        <v>1</v>
      </c>
      <c r="E5963" s="3" t="n">
        <v>120.7707456</v>
      </c>
      <c r="F5963" s="3" t="n">
        <v>6293</v>
      </c>
      <c r="G5963" s="3" t="n">
        <v>6293</v>
      </c>
      <c r="H5963" s="3" t="n">
        <v>22</v>
      </c>
      <c r="I5963" s="3" t="n">
        <v>22</v>
      </c>
      <c r="J5963" s="3" t="n">
        <v>5945</v>
      </c>
      <c r="K5963" s="3" t="n">
        <v>5945</v>
      </c>
      <c r="L5963" s="3" t="n">
        <v>1011</v>
      </c>
      <c r="M5963" s="3" t="n">
        <v>1011</v>
      </c>
      <c r="N5963" s="3" t="n">
        <v>-1</v>
      </c>
      <c r="O5963" s="3" t="n">
        <v>-1</v>
      </c>
      <c r="P5963" s="3" t="n">
        <v>7</v>
      </c>
      <c r="Q5963" s="3" t="n">
        <v>24.2</v>
      </c>
      <c r="R5963" s="3" t="s">
        <v>17240</v>
      </c>
      <c r="S5963" s="4" t="n">
        <v>45747.1813888889</v>
      </c>
      <c r="T5963" s="3" t="s">
        <v>256</v>
      </c>
      <c r="U5963" s="3" t="s">
        <v>256</v>
      </c>
      <c r="V5963" s="3" t="n">
        <v>0</v>
      </c>
      <c r="W5963" s="3" t="n">
        <v>0</v>
      </c>
      <c r="X5963" s="3" t="n">
        <v>0</v>
      </c>
      <c r="Y5963" s="3" t="s">
        <v>30</v>
      </c>
      <c r="Z5963" s="3" t="s">
        <v>30</v>
      </c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  <c r="AY5963" s="3"/>
      <c r="AZ5963" s="3"/>
      <c r="BA5963" s="3"/>
      <c r="BB5963" s="3"/>
      <c r="BC5963" s="3"/>
      <c r="BD5963" s="3"/>
      <c r="BE5963" s="3"/>
      <c r="BF5963" s="3"/>
      <c r="BG5963" s="3"/>
      <c r="BH5963" s="3"/>
      <c r="BI5963" s="3"/>
      <c r="BJ5963" s="3"/>
    </row>
    <row r="5964" customFormat="false" ht="15.75" hidden="false" customHeight="false" outlineLevel="0" collapsed="false">
      <c r="A5964" s="3" t="n">
        <v>5963</v>
      </c>
      <c r="B5964" s="3" t="s">
        <v>17241</v>
      </c>
      <c r="C5964" s="3" t="s">
        <v>17242</v>
      </c>
      <c r="D5964" s="3" t="n">
        <v>1</v>
      </c>
      <c r="E5964" s="3" t="n">
        <v>0.0346229</v>
      </c>
      <c r="F5964" s="3" t="n">
        <v>2</v>
      </c>
      <c r="G5964" s="3" t="n">
        <v>2</v>
      </c>
      <c r="H5964" s="3" t="n">
        <v>8</v>
      </c>
      <c r="I5964" s="3" t="n">
        <v>8</v>
      </c>
      <c r="J5964" s="3" t="n">
        <v>0</v>
      </c>
      <c r="K5964" s="3" t="n">
        <v>0</v>
      </c>
      <c r="L5964" s="3" t="n">
        <v>1</v>
      </c>
      <c r="M5964" s="3" t="n">
        <v>1</v>
      </c>
      <c r="N5964" s="3" t="n">
        <v>-1</v>
      </c>
      <c r="O5964" s="3" t="n">
        <v>-1</v>
      </c>
      <c r="P5964" s="3" t="n">
        <v>2.2</v>
      </c>
      <c r="Q5964" s="3" t="n">
        <v>24.2</v>
      </c>
      <c r="R5964" s="3" t="s">
        <v>17243</v>
      </c>
      <c r="S5964" s="4" t="n">
        <v>45747.1814930556</v>
      </c>
      <c r="T5964" s="3" t="s">
        <v>65</v>
      </c>
      <c r="U5964" s="3" t="s">
        <v>65</v>
      </c>
      <c r="V5964" s="3" t="n">
        <v>0</v>
      </c>
      <c r="W5964" s="3" t="n">
        <v>0</v>
      </c>
      <c r="X5964" s="3" t="n">
        <v>0</v>
      </c>
      <c r="Y5964" s="3" t="s">
        <v>30</v>
      </c>
      <c r="Z5964" s="3" t="s">
        <v>30</v>
      </c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  <c r="AY5964" s="3"/>
      <c r="AZ5964" s="3"/>
      <c r="BA5964" s="3"/>
      <c r="BB5964" s="3"/>
      <c r="BC5964" s="3"/>
      <c r="BD5964" s="3"/>
      <c r="BE5964" s="3"/>
      <c r="BF5964" s="3"/>
      <c r="BG5964" s="3"/>
      <c r="BH5964" s="3"/>
      <c r="BI5964" s="3"/>
      <c r="BJ5964" s="3"/>
    </row>
    <row r="5965" customFormat="false" ht="15.75" hidden="false" customHeight="false" outlineLevel="0" collapsed="false">
      <c r="A5965" s="3" t="n">
        <v>5964</v>
      </c>
      <c r="B5965" s="3" t="s">
        <v>17244</v>
      </c>
      <c r="C5965" s="3" t="s">
        <v>17245</v>
      </c>
      <c r="D5965" s="3" t="n">
        <v>1</v>
      </c>
      <c r="E5965" s="3" t="n">
        <v>13.6263625</v>
      </c>
      <c r="F5965" s="3" t="n">
        <v>511</v>
      </c>
      <c r="G5965" s="3" t="n">
        <v>511</v>
      </c>
      <c r="H5965" s="3" t="n">
        <v>19</v>
      </c>
      <c r="I5965" s="3" t="n">
        <v>19</v>
      </c>
      <c r="J5965" s="3" t="n">
        <v>476</v>
      </c>
      <c r="K5965" s="3" t="n">
        <v>476</v>
      </c>
      <c r="L5965" s="3" t="n">
        <v>79</v>
      </c>
      <c r="M5965" s="3" t="n">
        <v>79</v>
      </c>
      <c r="N5965" s="3" t="n">
        <v>-1</v>
      </c>
      <c r="O5965" s="3" t="n">
        <v>-1</v>
      </c>
      <c r="P5965" s="3" t="n">
        <v>2.2</v>
      </c>
      <c r="Q5965" s="3" t="n">
        <v>24.2</v>
      </c>
      <c r="R5965" s="3" t="s">
        <v>17246</v>
      </c>
      <c r="S5965" s="4" t="n">
        <v>45747.1817592593</v>
      </c>
      <c r="T5965" s="3" t="s">
        <v>256</v>
      </c>
      <c r="U5965" s="3" t="s">
        <v>256</v>
      </c>
      <c r="V5965" s="3" t="n">
        <v>0</v>
      </c>
      <c r="W5965" s="3" t="n">
        <v>0</v>
      </c>
      <c r="X5965" s="3" t="n">
        <v>0</v>
      </c>
      <c r="Y5965" s="3" t="s">
        <v>30</v>
      </c>
      <c r="Z5965" s="3" t="s">
        <v>30</v>
      </c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  <c r="AY5965" s="3"/>
      <c r="AZ5965" s="3"/>
      <c r="BA5965" s="3"/>
      <c r="BB5965" s="3"/>
      <c r="BC5965" s="3"/>
      <c r="BD5965" s="3"/>
      <c r="BE5965" s="3"/>
      <c r="BF5965" s="3"/>
      <c r="BG5965" s="3"/>
      <c r="BH5965" s="3"/>
      <c r="BI5965" s="3"/>
      <c r="BJ5965" s="3"/>
    </row>
    <row r="5966" customFormat="false" ht="15.75" hidden="false" customHeight="false" outlineLevel="0" collapsed="false">
      <c r="A5966" s="3" t="n">
        <v>5965</v>
      </c>
      <c r="B5966" s="3" t="s">
        <v>17247</v>
      </c>
      <c r="C5966" s="3" t="s">
        <v>17248</v>
      </c>
      <c r="D5966" s="3" t="n">
        <v>1</v>
      </c>
      <c r="E5966" s="3" t="n">
        <v>1.6749292</v>
      </c>
      <c r="F5966" s="3" t="n">
        <v>15</v>
      </c>
      <c r="G5966" s="3" t="n">
        <v>15</v>
      </c>
      <c r="H5966" s="3" t="n">
        <v>8</v>
      </c>
      <c r="I5966" s="3" t="n">
        <v>8</v>
      </c>
      <c r="J5966" s="3" t="n">
        <v>17</v>
      </c>
      <c r="K5966" s="3" t="n">
        <v>17</v>
      </c>
      <c r="L5966" s="3" t="n">
        <v>2</v>
      </c>
      <c r="M5966" s="3" t="n">
        <v>2</v>
      </c>
      <c r="N5966" s="3" t="n">
        <v>-1</v>
      </c>
      <c r="O5966" s="3" t="n">
        <v>-1</v>
      </c>
      <c r="P5966" s="3" t="n">
        <v>2.2</v>
      </c>
      <c r="Q5966" s="3" t="n">
        <v>24.2</v>
      </c>
      <c r="R5966" s="3" t="s">
        <v>17249</v>
      </c>
      <c r="S5966" s="4" t="n">
        <v>45747.1818171296</v>
      </c>
      <c r="T5966" s="3" t="s">
        <v>65</v>
      </c>
      <c r="U5966" s="3" t="s">
        <v>65</v>
      </c>
      <c r="V5966" s="3" t="n">
        <v>0</v>
      </c>
      <c r="W5966" s="3" t="n">
        <v>0</v>
      </c>
      <c r="X5966" s="3" t="n">
        <v>0</v>
      </c>
      <c r="Y5966" s="3" t="s">
        <v>30</v>
      </c>
      <c r="Z5966" s="3" t="s">
        <v>30</v>
      </c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  <c r="AY5966" s="3"/>
      <c r="AZ5966" s="3"/>
      <c r="BA5966" s="3"/>
      <c r="BB5966" s="3"/>
      <c r="BC5966" s="3"/>
      <c r="BD5966" s="3"/>
      <c r="BE5966" s="3"/>
      <c r="BF5966" s="3"/>
      <c r="BG5966" s="3"/>
      <c r="BH5966" s="3"/>
      <c r="BI5966" s="3"/>
      <c r="BJ5966" s="3"/>
    </row>
    <row r="5967" customFormat="false" ht="15.75" hidden="false" customHeight="false" outlineLevel="0" collapsed="false">
      <c r="A5967" s="3" t="n">
        <v>5966</v>
      </c>
      <c r="B5967" s="3" t="s">
        <v>17250</v>
      </c>
      <c r="C5967" s="3" t="s">
        <v>17251</v>
      </c>
      <c r="D5967" s="3" t="n">
        <v>1</v>
      </c>
      <c r="E5967" s="3" t="n">
        <v>1.9984368</v>
      </c>
      <c r="F5967" s="3" t="n">
        <v>21</v>
      </c>
      <c r="G5967" s="3" t="n">
        <v>21</v>
      </c>
      <c r="H5967" s="3" t="n">
        <v>9</v>
      </c>
      <c r="I5967" s="3" t="n">
        <v>9</v>
      </c>
      <c r="J5967" s="3" t="n">
        <v>26</v>
      </c>
      <c r="K5967" s="3" t="n">
        <v>26</v>
      </c>
      <c r="L5967" s="3" t="n">
        <v>2</v>
      </c>
      <c r="M5967" s="3" t="n">
        <v>2</v>
      </c>
      <c r="N5967" s="3" t="n">
        <v>-1</v>
      </c>
      <c r="O5967" s="3" t="n">
        <v>-1</v>
      </c>
      <c r="P5967" s="3" t="n">
        <v>2.2</v>
      </c>
      <c r="Q5967" s="3" t="n">
        <v>24.2</v>
      </c>
      <c r="R5967" s="3" t="s">
        <v>17252</v>
      </c>
      <c r="S5967" s="4" t="n">
        <v>45747.1818634259</v>
      </c>
      <c r="T5967" s="3" t="s">
        <v>65</v>
      </c>
      <c r="U5967" s="3" t="s">
        <v>65</v>
      </c>
      <c r="V5967" s="3" t="n">
        <v>0</v>
      </c>
      <c r="W5967" s="3" t="n">
        <v>0</v>
      </c>
      <c r="X5967" s="3" t="n">
        <v>0</v>
      </c>
      <c r="Y5967" s="3" t="s">
        <v>30</v>
      </c>
      <c r="Z5967" s="3" t="s">
        <v>30</v>
      </c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  <c r="AY5967" s="3"/>
      <c r="AZ5967" s="3"/>
      <c r="BA5967" s="3"/>
      <c r="BB5967" s="3"/>
      <c r="BC5967" s="3"/>
      <c r="BD5967" s="3"/>
      <c r="BE5967" s="3"/>
      <c r="BF5967" s="3"/>
      <c r="BG5967" s="3"/>
      <c r="BH5967" s="3"/>
      <c r="BI5967" s="3"/>
      <c r="BJ5967" s="3"/>
    </row>
    <row r="5968" customFormat="false" ht="15.75" hidden="false" customHeight="false" outlineLevel="0" collapsed="false">
      <c r="A5968" s="3" t="n">
        <v>5967</v>
      </c>
      <c r="B5968" s="3" t="s">
        <v>17253</v>
      </c>
      <c r="C5968" s="3" t="s">
        <v>17254</v>
      </c>
      <c r="D5968" s="3" t="n">
        <v>1</v>
      </c>
      <c r="E5968" s="3" t="n">
        <v>1.5942248</v>
      </c>
      <c r="F5968" s="3" t="n">
        <v>15</v>
      </c>
      <c r="G5968" s="3" t="n">
        <v>15</v>
      </c>
      <c r="H5968" s="3" t="n">
        <v>8</v>
      </c>
      <c r="I5968" s="3" t="n">
        <v>8</v>
      </c>
      <c r="J5968" s="3" t="n">
        <v>17</v>
      </c>
      <c r="K5968" s="3" t="n">
        <v>17</v>
      </c>
      <c r="L5968" s="3" t="n">
        <v>2</v>
      </c>
      <c r="M5968" s="3" t="n">
        <v>2</v>
      </c>
      <c r="N5968" s="3" t="n">
        <v>-1</v>
      </c>
      <c r="O5968" s="3" t="n">
        <v>-1</v>
      </c>
      <c r="P5968" s="3" t="n">
        <v>2.2</v>
      </c>
      <c r="Q5968" s="3" t="n">
        <v>24.2</v>
      </c>
      <c r="R5968" s="3" t="s">
        <v>17255</v>
      </c>
      <c r="S5968" s="4" t="n">
        <v>45747.1819097222</v>
      </c>
      <c r="T5968" s="3" t="s">
        <v>65</v>
      </c>
      <c r="U5968" s="3" t="s">
        <v>65</v>
      </c>
      <c r="V5968" s="3" t="n">
        <v>0</v>
      </c>
      <c r="W5968" s="3" t="n">
        <v>0</v>
      </c>
      <c r="X5968" s="3" t="n">
        <v>0</v>
      </c>
      <c r="Y5968" s="3" t="s">
        <v>30</v>
      </c>
      <c r="Z5968" s="3" t="s">
        <v>30</v>
      </c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  <c r="AY5968" s="3"/>
      <c r="AZ5968" s="3"/>
      <c r="BA5968" s="3"/>
      <c r="BB5968" s="3"/>
      <c r="BC5968" s="3"/>
      <c r="BD5968" s="3"/>
      <c r="BE5968" s="3"/>
      <c r="BF5968" s="3"/>
      <c r="BG5968" s="3"/>
      <c r="BH5968" s="3"/>
      <c r="BI5968" s="3"/>
      <c r="BJ5968" s="3"/>
    </row>
    <row r="5969" customFormat="false" ht="15.75" hidden="false" customHeight="false" outlineLevel="0" collapsed="false">
      <c r="A5969" s="3" t="n">
        <v>5968</v>
      </c>
      <c r="B5969" s="3" t="s">
        <v>17256</v>
      </c>
      <c r="C5969" s="3" t="s">
        <v>17257</v>
      </c>
      <c r="D5969" s="3" t="n">
        <v>1</v>
      </c>
      <c r="E5969" s="3" t="n">
        <v>2.1849541</v>
      </c>
      <c r="F5969" s="3" t="n">
        <v>21</v>
      </c>
      <c r="G5969" s="3" t="n">
        <v>21</v>
      </c>
      <c r="H5969" s="3" t="n">
        <v>9</v>
      </c>
      <c r="I5969" s="3" t="n">
        <v>9</v>
      </c>
      <c r="J5969" s="3" t="n">
        <v>26</v>
      </c>
      <c r="K5969" s="3" t="n">
        <v>26</v>
      </c>
      <c r="L5969" s="3" t="n">
        <v>2</v>
      </c>
      <c r="M5969" s="3" t="n">
        <v>2</v>
      </c>
      <c r="N5969" s="3" t="n">
        <v>-1</v>
      </c>
      <c r="O5969" s="3" t="n">
        <v>-1</v>
      </c>
      <c r="P5969" s="3" t="n">
        <v>2.2</v>
      </c>
      <c r="Q5969" s="3" t="n">
        <v>24.2</v>
      </c>
      <c r="R5969" s="3" t="s">
        <v>17258</v>
      </c>
      <c r="S5969" s="4" t="n">
        <v>45747.1819675926</v>
      </c>
      <c r="T5969" s="3" t="s">
        <v>65</v>
      </c>
      <c r="U5969" s="3" t="s">
        <v>65</v>
      </c>
      <c r="V5969" s="3" t="n">
        <v>0</v>
      </c>
      <c r="W5969" s="3" t="n">
        <v>0</v>
      </c>
      <c r="X5969" s="3" t="n">
        <v>0</v>
      </c>
      <c r="Y5969" s="3" t="s">
        <v>30</v>
      </c>
      <c r="Z5969" s="3" t="s">
        <v>30</v>
      </c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W5969" s="3"/>
      <c r="AX5969" s="3"/>
      <c r="AY5969" s="3"/>
      <c r="AZ5969" s="3"/>
      <c r="BA5969" s="3"/>
      <c r="BB5969" s="3"/>
      <c r="BC5969" s="3"/>
      <c r="BD5969" s="3"/>
      <c r="BE5969" s="3"/>
      <c r="BF5969" s="3"/>
      <c r="BG5969" s="3"/>
      <c r="BH5969" s="3"/>
      <c r="BI5969" s="3"/>
      <c r="BJ5969" s="3"/>
    </row>
    <row r="5970" customFormat="false" ht="15.75" hidden="false" customHeight="false" outlineLevel="0" collapsed="false">
      <c r="A5970" s="3" t="n">
        <v>5969</v>
      </c>
      <c r="B5970" s="3" t="s">
        <v>17259</v>
      </c>
      <c r="C5970" s="3" t="s">
        <v>17260</v>
      </c>
      <c r="D5970" s="3" t="n">
        <v>1</v>
      </c>
      <c r="E5970" s="3" t="n">
        <v>0.5769505</v>
      </c>
      <c r="F5970" s="3" t="n">
        <v>18</v>
      </c>
      <c r="G5970" s="3" t="n">
        <v>18</v>
      </c>
      <c r="H5970" s="3" t="n">
        <v>9</v>
      </c>
      <c r="I5970" s="3" t="n">
        <v>9</v>
      </c>
      <c r="J5970" s="3" t="n">
        <v>25</v>
      </c>
      <c r="K5970" s="3" t="n">
        <v>25</v>
      </c>
      <c r="L5970" s="3" t="n">
        <v>1</v>
      </c>
      <c r="M5970" s="3" t="n">
        <v>1</v>
      </c>
      <c r="N5970" s="3" t="n">
        <v>0</v>
      </c>
      <c r="O5970" s="3" t="n">
        <v>0</v>
      </c>
      <c r="P5970" s="3" t="n">
        <v>6.4</v>
      </c>
      <c r="Q5970" s="3" t="n">
        <v>24.2</v>
      </c>
      <c r="R5970" s="3" t="s">
        <v>17261</v>
      </c>
      <c r="S5970" s="4" t="n">
        <v>45747.1820138889</v>
      </c>
      <c r="T5970" s="3" t="s">
        <v>65</v>
      </c>
      <c r="U5970" s="3" t="s">
        <v>65</v>
      </c>
      <c r="V5970" s="3" t="n">
        <v>1</v>
      </c>
      <c r="W5970" s="3" t="n">
        <v>1</v>
      </c>
      <c r="X5970" s="3" t="n">
        <v>0</v>
      </c>
      <c r="Y5970" s="3" t="s">
        <v>30</v>
      </c>
      <c r="Z5970" s="3" t="s">
        <v>30</v>
      </c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  <c r="AY5970" s="3"/>
      <c r="AZ5970" s="3"/>
      <c r="BA5970" s="3"/>
      <c r="BB5970" s="3"/>
      <c r="BC5970" s="3"/>
      <c r="BD5970" s="3"/>
      <c r="BE5970" s="3"/>
      <c r="BF5970" s="3"/>
      <c r="BG5970" s="3"/>
      <c r="BH5970" s="3"/>
      <c r="BI5970" s="3"/>
      <c r="BJ5970" s="3"/>
    </row>
    <row r="5971" customFormat="false" ht="15.75" hidden="false" customHeight="false" outlineLevel="0" collapsed="false">
      <c r="A5971" s="3" t="n">
        <v>5970</v>
      </c>
      <c r="B5971" s="3" t="s">
        <v>17262</v>
      </c>
      <c r="C5971" s="3" t="s">
        <v>17263</v>
      </c>
      <c r="D5971" s="3" t="n">
        <v>1</v>
      </c>
      <c r="E5971" s="3" t="n">
        <v>0.0722831</v>
      </c>
      <c r="F5971" s="3" t="n">
        <v>4</v>
      </c>
      <c r="G5971" s="3" t="n">
        <v>4</v>
      </c>
      <c r="H5971" s="3" t="n">
        <v>3</v>
      </c>
      <c r="I5971" s="3" t="n">
        <v>3</v>
      </c>
      <c r="J5971" s="3" t="n">
        <v>1</v>
      </c>
      <c r="K5971" s="3" t="n">
        <v>1</v>
      </c>
      <c r="L5971" s="3" t="n">
        <v>1</v>
      </c>
      <c r="M5971" s="3" t="n">
        <v>1</v>
      </c>
      <c r="N5971" s="3" t="n">
        <v>-1</v>
      </c>
      <c r="O5971" s="3" t="n">
        <v>-1</v>
      </c>
      <c r="P5971" s="3" t="n">
        <v>6.4</v>
      </c>
      <c r="Q5971" s="3" t="n">
        <v>24.2</v>
      </c>
      <c r="R5971" s="3" t="s">
        <v>17264</v>
      </c>
      <c r="S5971" s="4" t="n">
        <v>45747.1820486111</v>
      </c>
      <c r="T5971" s="3" t="s">
        <v>256</v>
      </c>
      <c r="U5971" s="3" t="s">
        <v>256</v>
      </c>
      <c r="V5971" s="3" t="n">
        <v>0</v>
      </c>
      <c r="W5971" s="3" t="n">
        <v>0</v>
      </c>
      <c r="X5971" s="3" t="n">
        <v>0</v>
      </c>
      <c r="Y5971" s="3" t="s">
        <v>30</v>
      </c>
      <c r="Z5971" s="3" t="s">
        <v>30</v>
      </c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  <c r="AY5971" s="3"/>
      <c r="AZ5971" s="3"/>
      <c r="BA5971" s="3"/>
      <c r="BB5971" s="3"/>
      <c r="BC5971" s="3"/>
      <c r="BD5971" s="3"/>
      <c r="BE5971" s="3"/>
      <c r="BF5971" s="3"/>
      <c r="BG5971" s="3"/>
      <c r="BH5971" s="3"/>
      <c r="BI5971" s="3"/>
      <c r="BJ5971" s="3"/>
    </row>
    <row r="5972" customFormat="false" ht="15.75" hidden="false" customHeight="false" outlineLevel="0" collapsed="false">
      <c r="A5972" s="3" t="n">
        <v>5971</v>
      </c>
      <c r="B5972" s="3" t="s">
        <v>17265</v>
      </c>
      <c r="C5972" s="3" t="s">
        <v>17266</v>
      </c>
      <c r="D5972" s="3" t="n">
        <v>1</v>
      </c>
      <c r="E5972" s="3" t="n">
        <v>4.0870375</v>
      </c>
      <c r="F5972" s="3" t="n">
        <v>34</v>
      </c>
      <c r="G5972" s="3" t="n">
        <v>34</v>
      </c>
      <c r="H5972" s="3" t="n">
        <v>18</v>
      </c>
      <c r="I5972" s="3" t="n">
        <v>18</v>
      </c>
      <c r="J5972" s="3" t="n">
        <v>43</v>
      </c>
      <c r="K5972" s="3" t="n">
        <v>43</v>
      </c>
      <c r="L5972" s="3" t="n">
        <v>1</v>
      </c>
      <c r="M5972" s="3" t="n">
        <v>1</v>
      </c>
      <c r="N5972" s="3" t="n">
        <v>-1</v>
      </c>
      <c r="O5972" s="3" t="n">
        <v>-1</v>
      </c>
      <c r="P5972" s="3" t="n">
        <v>6</v>
      </c>
      <c r="Q5972" s="3" t="n">
        <v>24.2</v>
      </c>
      <c r="R5972" s="3" t="s">
        <v>17267</v>
      </c>
      <c r="S5972" s="4" t="n">
        <v>45747.1821296296</v>
      </c>
      <c r="T5972" s="3" t="s">
        <v>65</v>
      </c>
      <c r="U5972" s="3" t="s">
        <v>65</v>
      </c>
      <c r="V5972" s="3" t="n">
        <v>0</v>
      </c>
      <c r="W5972" s="3" t="n">
        <v>0</v>
      </c>
      <c r="X5972" s="3" t="n">
        <v>0</v>
      </c>
      <c r="Y5972" s="3" t="s">
        <v>30</v>
      </c>
      <c r="Z5972" s="3" t="s">
        <v>30</v>
      </c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  <c r="AY5972" s="3"/>
      <c r="AZ5972" s="3"/>
      <c r="BA5972" s="3"/>
      <c r="BB5972" s="3"/>
      <c r="BC5972" s="3"/>
      <c r="BD5972" s="3"/>
      <c r="BE5972" s="3"/>
      <c r="BF5972" s="3"/>
      <c r="BG5972" s="3"/>
      <c r="BH5972" s="3"/>
      <c r="BI5972" s="3"/>
      <c r="BJ5972" s="3"/>
    </row>
    <row r="5973" customFormat="false" ht="15.75" hidden="false" customHeight="false" outlineLevel="0" collapsed="false">
      <c r="A5973" s="3" t="n">
        <v>5972</v>
      </c>
      <c r="B5973" s="3" t="s">
        <v>17268</v>
      </c>
      <c r="C5973" s="3" t="s">
        <v>17269</v>
      </c>
      <c r="D5973" s="3" t="n">
        <v>1</v>
      </c>
      <c r="E5973" s="3" t="n">
        <v>0.2088533</v>
      </c>
      <c r="F5973" s="3" t="n">
        <v>11</v>
      </c>
      <c r="G5973" s="3" t="n">
        <v>11</v>
      </c>
      <c r="H5973" s="3" t="n">
        <v>7</v>
      </c>
      <c r="I5973" s="3" t="n">
        <v>7</v>
      </c>
      <c r="J5973" s="3" t="n">
        <v>12</v>
      </c>
      <c r="K5973" s="3" t="n">
        <v>12</v>
      </c>
      <c r="L5973" s="3" t="n">
        <v>1</v>
      </c>
      <c r="M5973" s="3" t="n">
        <v>1</v>
      </c>
      <c r="N5973" s="3" t="n">
        <v>6</v>
      </c>
      <c r="O5973" s="3" t="n">
        <v>-1</v>
      </c>
      <c r="P5973" s="3" t="n">
        <v>6.4</v>
      </c>
      <c r="Q5973" s="3" t="n">
        <v>24.2</v>
      </c>
      <c r="R5973" s="3" t="s">
        <v>17270</v>
      </c>
      <c r="S5973" s="4" t="n">
        <v>45747.1822337963</v>
      </c>
      <c r="T5973" s="3" t="s">
        <v>239</v>
      </c>
      <c r="U5973" s="3" t="s">
        <v>239</v>
      </c>
      <c r="V5973" s="3" t="n">
        <v>1</v>
      </c>
      <c r="W5973" s="3" t="n">
        <v>0</v>
      </c>
      <c r="X5973" s="3" t="n">
        <v>0</v>
      </c>
      <c r="Y5973" s="3" t="s">
        <v>30</v>
      </c>
      <c r="Z5973" s="3" t="s">
        <v>30</v>
      </c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W5973" s="3"/>
      <c r="AX5973" s="3"/>
      <c r="AY5973" s="3"/>
      <c r="AZ5973" s="3"/>
      <c r="BA5973" s="3"/>
      <c r="BB5973" s="3"/>
      <c r="BC5973" s="3"/>
      <c r="BD5973" s="3"/>
      <c r="BE5973" s="3"/>
      <c r="BF5973" s="3"/>
      <c r="BG5973" s="3"/>
      <c r="BH5973" s="3"/>
      <c r="BI5973" s="3"/>
      <c r="BJ5973" s="3"/>
    </row>
    <row r="5974" customFormat="false" ht="15.75" hidden="false" customHeight="false" outlineLevel="0" collapsed="false">
      <c r="A5974" s="3" t="n">
        <v>5973</v>
      </c>
      <c r="B5974" s="3" t="s">
        <v>17271</v>
      </c>
      <c r="C5974" s="3" t="s">
        <v>17272</v>
      </c>
      <c r="D5974" s="3" t="n">
        <v>1</v>
      </c>
      <c r="E5974" s="3" t="n">
        <v>0.5829544</v>
      </c>
      <c r="F5974" s="3" t="n">
        <v>12</v>
      </c>
      <c r="G5974" s="3" t="n">
        <v>12</v>
      </c>
      <c r="H5974" s="3" t="n">
        <v>6</v>
      </c>
      <c r="I5974" s="3" t="n">
        <v>6</v>
      </c>
      <c r="J5974" s="3" t="n">
        <v>9</v>
      </c>
      <c r="K5974" s="3" t="n">
        <v>9</v>
      </c>
      <c r="L5974" s="3" t="n">
        <v>1</v>
      </c>
      <c r="M5974" s="3" t="n">
        <v>1</v>
      </c>
      <c r="N5974" s="3" t="n">
        <v>-1</v>
      </c>
      <c r="O5974" s="3" t="n">
        <v>-1</v>
      </c>
      <c r="P5974" s="3" t="n">
        <v>6.1</v>
      </c>
      <c r="Q5974" s="3" t="n">
        <v>24.2</v>
      </c>
      <c r="R5974" s="3" t="s">
        <v>17273</v>
      </c>
      <c r="S5974" s="4" t="n">
        <v>45747.1822800926</v>
      </c>
      <c r="T5974" s="3" t="s">
        <v>256</v>
      </c>
      <c r="U5974" s="3" t="s">
        <v>256</v>
      </c>
      <c r="V5974" s="3" t="n">
        <v>0</v>
      </c>
      <c r="W5974" s="3" t="n">
        <v>0</v>
      </c>
      <c r="X5974" s="3" t="n">
        <v>0</v>
      </c>
      <c r="Y5974" s="3" t="s">
        <v>30</v>
      </c>
      <c r="Z5974" s="3" t="s">
        <v>30</v>
      </c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  <c r="AY5974" s="3"/>
      <c r="AZ5974" s="3"/>
      <c r="BA5974" s="3"/>
      <c r="BB5974" s="3"/>
      <c r="BC5974" s="3"/>
      <c r="BD5974" s="3"/>
      <c r="BE5974" s="3"/>
      <c r="BF5974" s="3"/>
      <c r="BG5974" s="3"/>
      <c r="BH5974" s="3"/>
      <c r="BI5974" s="3"/>
      <c r="BJ5974" s="3"/>
    </row>
    <row r="5975" customFormat="false" ht="15.75" hidden="false" customHeight="false" outlineLevel="0" collapsed="false">
      <c r="A5975" s="3" t="n">
        <v>5974</v>
      </c>
      <c r="B5975" s="3" t="s">
        <v>17274</v>
      </c>
      <c r="C5975" s="3" t="s">
        <v>17275</v>
      </c>
      <c r="D5975" s="3" t="n">
        <v>1</v>
      </c>
      <c r="E5975" s="3" t="n">
        <v>7.9699699</v>
      </c>
      <c r="F5975" s="3" t="n">
        <v>551</v>
      </c>
      <c r="G5975" s="3" t="n">
        <v>551</v>
      </c>
      <c r="H5975" s="3" t="n">
        <v>29</v>
      </c>
      <c r="I5975" s="3" t="n">
        <v>29</v>
      </c>
      <c r="J5975" s="3" t="n">
        <v>592</v>
      </c>
      <c r="K5975" s="3" t="n">
        <v>592</v>
      </c>
      <c r="L5975" s="3" t="n">
        <v>104</v>
      </c>
      <c r="M5975" s="3" t="n">
        <v>104</v>
      </c>
      <c r="N5975" s="3" t="n">
        <v>-1</v>
      </c>
      <c r="O5975" s="3" t="n">
        <v>-1</v>
      </c>
      <c r="P5975" s="3" t="n">
        <v>6.4</v>
      </c>
      <c r="Q5975" s="3" t="n">
        <v>24.2</v>
      </c>
      <c r="R5975" s="3" t="s">
        <v>17276</v>
      </c>
      <c r="S5975" s="4" t="n">
        <v>45747.1824652778</v>
      </c>
      <c r="T5975" s="3" t="s">
        <v>246</v>
      </c>
      <c r="U5975" s="3" t="s">
        <v>246</v>
      </c>
      <c r="V5975" s="3" t="n">
        <v>0</v>
      </c>
      <c r="W5975" s="3" t="n">
        <v>0</v>
      </c>
      <c r="X5975" s="3" t="n">
        <v>0</v>
      </c>
      <c r="Y5975" s="3" t="s">
        <v>30</v>
      </c>
      <c r="Z5975" s="3" t="s">
        <v>30</v>
      </c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W5975" s="3"/>
      <c r="AX5975" s="3"/>
      <c r="AY5975" s="3"/>
      <c r="AZ5975" s="3"/>
      <c r="BA5975" s="3"/>
      <c r="BB5975" s="3"/>
      <c r="BC5975" s="3"/>
      <c r="BD5975" s="3"/>
      <c r="BE5975" s="3"/>
      <c r="BF5975" s="3"/>
      <c r="BG5975" s="3"/>
      <c r="BH5975" s="3"/>
      <c r="BI5975" s="3"/>
      <c r="BJ5975" s="3"/>
    </row>
    <row r="5976" customFormat="false" ht="15.75" hidden="false" customHeight="false" outlineLevel="0" collapsed="false">
      <c r="A5976" s="3" t="n">
        <v>5975</v>
      </c>
      <c r="B5976" s="3" t="s">
        <v>17277</v>
      </c>
      <c r="C5976" s="3" t="s">
        <v>17278</v>
      </c>
      <c r="D5976" s="3" t="n">
        <v>1</v>
      </c>
      <c r="E5976" s="3" t="n">
        <v>3.0712304</v>
      </c>
      <c r="F5976" s="3" t="n">
        <v>165</v>
      </c>
      <c r="G5976" s="3" t="n">
        <v>165</v>
      </c>
      <c r="H5976" s="3" t="n">
        <v>13</v>
      </c>
      <c r="I5976" s="3" t="n">
        <v>13</v>
      </c>
      <c r="J5976" s="3" t="n">
        <v>166</v>
      </c>
      <c r="K5976" s="3" t="n">
        <v>166</v>
      </c>
      <c r="L5976" s="3" t="n">
        <v>22</v>
      </c>
      <c r="M5976" s="3" t="n">
        <v>22</v>
      </c>
      <c r="N5976" s="3" t="n">
        <v>-1</v>
      </c>
      <c r="O5976" s="3" t="n">
        <v>-1</v>
      </c>
      <c r="P5976" s="3" t="n">
        <v>6.1</v>
      </c>
      <c r="Q5976" s="3" t="n">
        <v>24.2</v>
      </c>
      <c r="R5976" s="3" t="s">
        <v>17279</v>
      </c>
      <c r="S5976" s="4" t="n">
        <v>45747.1828587963</v>
      </c>
      <c r="T5976" s="3" t="s">
        <v>256</v>
      </c>
      <c r="U5976" s="3" t="s">
        <v>256</v>
      </c>
      <c r="V5976" s="3" t="n">
        <v>0</v>
      </c>
      <c r="W5976" s="3" t="n">
        <v>0</v>
      </c>
      <c r="X5976" s="3" t="n">
        <v>0</v>
      </c>
      <c r="Y5976" s="3" t="s">
        <v>30</v>
      </c>
      <c r="Z5976" s="3" t="s">
        <v>30</v>
      </c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  <c r="AY5976" s="3"/>
      <c r="AZ5976" s="3"/>
      <c r="BA5976" s="3"/>
      <c r="BB5976" s="3"/>
      <c r="BC5976" s="3"/>
      <c r="BD5976" s="3"/>
      <c r="BE5976" s="3"/>
      <c r="BF5976" s="3"/>
      <c r="BG5976" s="3"/>
      <c r="BH5976" s="3"/>
      <c r="BI5976" s="3"/>
      <c r="BJ5976" s="3"/>
    </row>
    <row r="5977" customFormat="false" ht="15.75" hidden="false" customHeight="false" outlineLevel="0" collapsed="false">
      <c r="A5977" s="3" t="n">
        <v>5976</v>
      </c>
      <c r="B5977" s="3" t="s">
        <v>17280</v>
      </c>
      <c r="C5977" s="3" t="s">
        <v>17281</v>
      </c>
      <c r="D5977" s="3" t="n">
        <v>1</v>
      </c>
      <c r="E5977" s="3" t="n">
        <v>52.5835803</v>
      </c>
      <c r="F5977" s="3" t="n">
        <v>725</v>
      </c>
      <c r="G5977" s="3" t="n">
        <v>725</v>
      </c>
      <c r="H5977" s="3" t="n">
        <v>32</v>
      </c>
      <c r="I5977" s="3" t="n">
        <v>32</v>
      </c>
      <c r="J5977" s="3" t="n">
        <v>794</v>
      </c>
      <c r="K5977" s="3" t="n">
        <v>794</v>
      </c>
      <c r="L5977" s="3" t="n">
        <v>133</v>
      </c>
      <c r="M5977" s="3" t="n">
        <v>133</v>
      </c>
      <c r="N5977" s="3" t="n">
        <v>-1</v>
      </c>
      <c r="O5977" s="3" t="n">
        <v>-1</v>
      </c>
      <c r="P5977" s="3" t="n">
        <v>6.4</v>
      </c>
      <c r="Q5977" s="3" t="n">
        <v>24.2</v>
      </c>
      <c r="R5977" s="3" t="s">
        <v>17282</v>
      </c>
      <c r="S5977" s="4" t="n">
        <v>45747.1838425926</v>
      </c>
      <c r="T5977" s="3" t="s">
        <v>4910</v>
      </c>
      <c r="U5977" s="3" t="s">
        <v>4910</v>
      </c>
      <c r="V5977" s="3" t="n">
        <v>0</v>
      </c>
      <c r="W5977" s="3" t="n">
        <v>0</v>
      </c>
      <c r="X5977" s="3" t="n">
        <v>0</v>
      </c>
      <c r="Y5977" s="3" t="s">
        <v>30</v>
      </c>
      <c r="Z5977" s="3" t="s">
        <v>30</v>
      </c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  <c r="AY5977" s="3"/>
      <c r="AZ5977" s="3"/>
      <c r="BA5977" s="3"/>
      <c r="BB5977" s="3"/>
      <c r="BC5977" s="3"/>
      <c r="BD5977" s="3"/>
      <c r="BE5977" s="3"/>
      <c r="BF5977" s="3"/>
      <c r="BG5977" s="3"/>
      <c r="BH5977" s="3"/>
      <c r="BI5977" s="3"/>
      <c r="BJ5977" s="3"/>
    </row>
    <row r="5978" customFormat="false" ht="15.75" hidden="false" customHeight="false" outlineLevel="0" collapsed="false">
      <c r="A5978" s="3" t="n">
        <v>5977</v>
      </c>
      <c r="B5978" s="3" t="s">
        <v>17283</v>
      </c>
      <c r="C5978" s="3" t="s">
        <v>17284</v>
      </c>
      <c r="D5978" s="3" t="n">
        <v>1</v>
      </c>
      <c r="E5978" s="3" t="n">
        <v>1.0365038</v>
      </c>
      <c r="F5978" s="3" t="n">
        <v>84</v>
      </c>
      <c r="G5978" s="3" t="n">
        <v>84</v>
      </c>
      <c r="H5978" s="3" t="n">
        <v>20</v>
      </c>
      <c r="I5978" s="3" t="n">
        <v>20</v>
      </c>
      <c r="J5978" s="3" t="n">
        <v>103</v>
      </c>
      <c r="K5978" s="3" t="n">
        <v>103</v>
      </c>
      <c r="L5978" s="3" t="n">
        <v>9</v>
      </c>
      <c r="M5978" s="3" t="n">
        <v>9</v>
      </c>
      <c r="N5978" s="3" t="n">
        <v>-1</v>
      </c>
      <c r="O5978" s="3" t="n">
        <v>-1</v>
      </c>
      <c r="P5978" s="3" t="n">
        <v>6.4</v>
      </c>
      <c r="Q5978" s="3" t="n">
        <v>24.2</v>
      </c>
      <c r="R5978" s="3" t="s">
        <v>17285</v>
      </c>
      <c r="S5978" s="4" t="n">
        <v>45747.1840277778</v>
      </c>
      <c r="T5978" s="3" t="s">
        <v>744</v>
      </c>
      <c r="U5978" s="3" t="s">
        <v>744</v>
      </c>
      <c r="V5978" s="3" t="n">
        <v>0</v>
      </c>
      <c r="W5978" s="3" t="n">
        <v>0</v>
      </c>
      <c r="X5978" s="3" t="n">
        <v>0</v>
      </c>
      <c r="Y5978" s="3" t="s">
        <v>30</v>
      </c>
      <c r="Z5978" s="3" t="s">
        <v>30</v>
      </c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  <c r="AY5978" s="3"/>
      <c r="AZ5978" s="3"/>
      <c r="BA5978" s="3"/>
      <c r="BB5978" s="3"/>
      <c r="BC5978" s="3"/>
      <c r="BD5978" s="3"/>
      <c r="BE5978" s="3"/>
      <c r="BF5978" s="3"/>
      <c r="BG5978" s="3"/>
      <c r="BH5978" s="3"/>
      <c r="BI5978" s="3"/>
      <c r="BJ5978" s="3"/>
    </row>
    <row r="5979" customFormat="false" ht="15.75" hidden="false" customHeight="false" outlineLevel="0" collapsed="false">
      <c r="A5979" s="3" t="n">
        <v>5978</v>
      </c>
      <c r="B5979" s="3" t="s">
        <v>17286</v>
      </c>
      <c r="C5979" s="3" t="s">
        <v>17287</v>
      </c>
      <c r="D5979" s="3" t="n">
        <v>1</v>
      </c>
      <c r="E5979" s="3" t="n">
        <v>7.2807859</v>
      </c>
      <c r="F5979" s="3" t="n">
        <v>166</v>
      </c>
      <c r="G5979" s="3" t="n">
        <v>166</v>
      </c>
      <c r="H5979" s="3" t="n">
        <v>24</v>
      </c>
      <c r="I5979" s="3" t="n">
        <v>24</v>
      </c>
      <c r="J5979" s="3" t="n">
        <v>209</v>
      </c>
      <c r="K5979" s="3" t="n">
        <v>209</v>
      </c>
      <c r="L5979" s="3" t="n">
        <v>19</v>
      </c>
      <c r="M5979" s="3" t="n">
        <v>19</v>
      </c>
      <c r="N5979" s="3" t="n">
        <v>-1</v>
      </c>
      <c r="O5979" s="3" t="n">
        <v>-1</v>
      </c>
      <c r="P5979" s="3" t="n">
        <v>6.4</v>
      </c>
      <c r="Q5979" s="3" t="n">
        <v>24.2</v>
      </c>
      <c r="R5979" s="3" t="s">
        <v>17288</v>
      </c>
      <c r="S5979" s="4" t="n">
        <v>45747.1841666667</v>
      </c>
      <c r="T5979" s="3" t="s">
        <v>256</v>
      </c>
      <c r="U5979" s="3" t="s">
        <v>256</v>
      </c>
      <c r="V5979" s="3" t="n">
        <v>0</v>
      </c>
      <c r="W5979" s="3" t="n">
        <v>0</v>
      </c>
      <c r="X5979" s="3" t="n">
        <v>0</v>
      </c>
      <c r="Y5979" s="3" t="s">
        <v>30</v>
      </c>
      <c r="Z5979" s="3" t="s">
        <v>30</v>
      </c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  <c r="AY5979" s="3"/>
      <c r="AZ5979" s="3"/>
      <c r="BA5979" s="3"/>
      <c r="BB5979" s="3"/>
      <c r="BC5979" s="3"/>
      <c r="BD5979" s="3"/>
      <c r="BE5979" s="3"/>
      <c r="BF5979" s="3"/>
      <c r="BG5979" s="3"/>
      <c r="BH5979" s="3"/>
      <c r="BI5979" s="3"/>
      <c r="BJ5979" s="3"/>
    </row>
    <row r="5980" customFormat="false" ht="15.75" hidden="false" customHeight="false" outlineLevel="0" collapsed="false">
      <c r="A5980" s="3" t="n">
        <v>5979</v>
      </c>
      <c r="B5980" s="3" t="s">
        <v>17289</v>
      </c>
      <c r="C5980" s="3" t="s">
        <v>17290</v>
      </c>
      <c r="D5980" s="3" t="n">
        <v>1</v>
      </c>
      <c r="E5980" s="3" t="n">
        <v>2.2088845</v>
      </c>
      <c r="F5980" s="3" t="n">
        <v>21</v>
      </c>
      <c r="G5980" s="3" t="n">
        <v>21</v>
      </c>
      <c r="H5980" s="3" t="n">
        <v>7</v>
      </c>
      <c r="I5980" s="3" t="n">
        <v>7</v>
      </c>
      <c r="J5980" s="3" t="n">
        <v>32</v>
      </c>
      <c r="K5980" s="3" t="n">
        <v>32</v>
      </c>
      <c r="L5980" s="3" t="n">
        <v>0</v>
      </c>
      <c r="M5980" s="3" t="n">
        <v>0</v>
      </c>
      <c r="N5980" s="3" t="n">
        <v>-1</v>
      </c>
      <c r="O5980" s="3" t="n">
        <v>-1</v>
      </c>
      <c r="P5980" s="3" t="n">
        <v>6.4</v>
      </c>
      <c r="Q5980" s="3" t="n">
        <v>24.2</v>
      </c>
      <c r="R5980" s="3" t="s">
        <v>17291</v>
      </c>
      <c r="S5980" s="4" t="n">
        <v>45747.184212963</v>
      </c>
      <c r="T5980" s="3" t="s">
        <v>2259</v>
      </c>
      <c r="U5980" s="3" t="s">
        <v>2259</v>
      </c>
      <c r="V5980" s="3" t="n">
        <v>0</v>
      </c>
      <c r="W5980" s="3" t="n">
        <v>0</v>
      </c>
      <c r="X5980" s="3" t="n">
        <v>0</v>
      </c>
      <c r="Y5980" s="3" t="s">
        <v>30</v>
      </c>
      <c r="Z5980" s="3" t="s">
        <v>30</v>
      </c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  <c r="AY5980" s="3"/>
      <c r="AZ5980" s="3"/>
      <c r="BA5980" s="3"/>
      <c r="BB5980" s="3"/>
      <c r="BC5980" s="3"/>
      <c r="BD5980" s="3"/>
      <c r="BE5980" s="3"/>
      <c r="BF5980" s="3"/>
      <c r="BG5980" s="3"/>
      <c r="BH5980" s="3"/>
      <c r="BI5980" s="3"/>
      <c r="BJ5980" s="3"/>
    </row>
    <row r="5981" customFormat="false" ht="15.75" hidden="false" customHeight="false" outlineLevel="0" collapsed="false">
      <c r="A5981" s="3" t="n">
        <v>5980</v>
      </c>
      <c r="B5981" s="3" t="s">
        <v>17292</v>
      </c>
      <c r="C5981" s="3" t="s">
        <v>17293</v>
      </c>
      <c r="D5981" s="3" t="n">
        <v>1</v>
      </c>
      <c r="E5981" s="3" t="n">
        <v>6.6476369</v>
      </c>
      <c r="F5981" s="3" t="n">
        <v>27</v>
      </c>
      <c r="G5981" s="3" t="n">
        <v>27</v>
      </c>
      <c r="H5981" s="3" t="n">
        <v>15</v>
      </c>
      <c r="I5981" s="3" t="n">
        <v>15</v>
      </c>
      <c r="J5981" s="3" t="n">
        <v>21</v>
      </c>
      <c r="K5981" s="3" t="n">
        <v>21</v>
      </c>
      <c r="L5981" s="3" t="n">
        <v>4</v>
      </c>
      <c r="M5981" s="3" t="n">
        <v>4</v>
      </c>
      <c r="N5981" s="3" t="n">
        <v>-1</v>
      </c>
      <c r="O5981" s="3" t="n">
        <v>-1</v>
      </c>
      <c r="P5981" s="3" t="n">
        <v>6.4</v>
      </c>
      <c r="Q5981" s="3" t="n">
        <v>24.2</v>
      </c>
      <c r="R5981" s="3" t="s">
        <v>17294</v>
      </c>
      <c r="S5981" s="4" t="n">
        <v>45747.1843287037</v>
      </c>
      <c r="T5981" s="3" t="s">
        <v>4910</v>
      </c>
      <c r="U5981" s="3" t="s">
        <v>4910</v>
      </c>
      <c r="V5981" s="3" t="n">
        <v>0</v>
      </c>
      <c r="W5981" s="3" t="n">
        <v>0</v>
      </c>
      <c r="X5981" s="3" t="n">
        <v>0</v>
      </c>
      <c r="Y5981" s="3" t="s">
        <v>30</v>
      </c>
      <c r="Z5981" s="3" t="s">
        <v>30</v>
      </c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  <c r="AY5981" s="3"/>
      <c r="AZ5981" s="3"/>
      <c r="BA5981" s="3"/>
      <c r="BB5981" s="3"/>
      <c r="BC5981" s="3"/>
      <c r="BD5981" s="3"/>
      <c r="BE5981" s="3"/>
      <c r="BF5981" s="3"/>
      <c r="BG5981" s="3"/>
      <c r="BH5981" s="3"/>
      <c r="BI5981" s="3"/>
      <c r="BJ5981" s="3"/>
    </row>
    <row r="5982" customFormat="false" ht="15.75" hidden="false" customHeight="false" outlineLevel="0" collapsed="false">
      <c r="A5982" s="3" t="n">
        <v>5981</v>
      </c>
      <c r="B5982" s="3" t="s">
        <v>17295</v>
      </c>
      <c r="C5982" s="3" t="s">
        <v>17296</v>
      </c>
      <c r="D5982" s="3" t="n">
        <v>1</v>
      </c>
      <c r="E5982" s="3" t="n">
        <v>1.8509781</v>
      </c>
      <c r="F5982" s="3" t="n">
        <v>48</v>
      </c>
      <c r="G5982" s="3" t="n">
        <v>48</v>
      </c>
      <c r="H5982" s="3" t="n">
        <v>17</v>
      </c>
      <c r="I5982" s="3" t="n">
        <v>17</v>
      </c>
      <c r="J5982" s="3" t="n">
        <v>53</v>
      </c>
      <c r="K5982" s="3" t="n">
        <v>53</v>
      </c>
      <c r="L5982" s="3" t="n">
        <v>5</v>
      </c>
      <c r="M5982" s="3" t="n">
        <v>5</v>
      </c>
      <c r="N5982" s="3" t="n">
        <v>-1</v>
      </c>
      <c r="O5982" s="3" t="n">
        <v>-1</v>
      </c>
      <c r="P5982" s="3" t="n">
        <v>3</v>
      </c>
      <c r="Q5982" s="3" t="n">
        <v>24.2</v>
      </c>
      <c r="R5982" s="3" t="s">
        <v>17297</v>
      </c>
      <c r="S5982" s="4" t="n">
        <v>45747.184375</v>
      </c>
      <c r="T5982" s="3" t="s">
        <v>65</v>
      </c>
      <c r="U5982" s="3" t="s">
        <v>65</v>
      </c>
      <c r="V5982" s="3" t="n">
        <v>0</v>
      </c>
      <c r="W5982" s="3" t="n">
        <v>0</v>
      </c>
      <c r="X5982" s="3" t="n">
        <v>0</v>
      </c>
      <c r="Y5982" s="3" t="s">
        <v>30</v>
      </c>
      <c r="Z5982" s="3" t="s">
        <v>30</v>
      </c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  <c r="AY5982" s="3"/>
      <c r="AZ5982" s="3"/>
      <c r="BA5982" s="3"/>
      <c r="BB5982" s="3"/>
      <c r="BC5982" s="3"/>
      <c r="BD5982" s="3"/>
      <c r="BE5982" s="3"/>
      <c r="BF5982" s="3"/>
      <c r="BG5982" s="3"/>
      <c r="BH5982" s="3"/>
      <c r="BI5982" s="3"/>
      <c r="BJ5982" s="3"/>
    </row>
    <row r="5983" customFormat="false" ht="15.75" hidden="false" customHeight="false" outlineLevel="0" collapsed="false">
      <c r="A5983" s="3" t="n">
        <v>5982</v>
      </c>
      <c r="B5983" s="3" t="s">
        <v>17298</v>
      </c>
      <c r="C5983" s="3" t="s">
        <v>17299</v>
      </c>
      <c r="D5983" s="3" t="n">
        <v>1</v>
      </c>
      <c r="E5983" s="3" t="n">
        <v>0.6412239</v>
      </c>
      <c r="F5983" s="3" t="n">
        <v>19</v>
      </c>
      <c r="G5983" s="3" t="n">
        <v>19</v>
      </c>
      <c r="H5983" s="3" t="n">
        <v>9</v>
      </c>
      <c r="I5983" s="3" t="n">
        <v>9</v>
      </c>
      <c r="J5983" s="3" t="n">
        <v>19</v>
      </c>
      <c r="K5983" s="3" t="n">
        <v>19</v>
      </c>
      <c r="L5983" s="3" t="n">
        <v>1</v>
      </c>
      <c r="M5983" s="3" t="n">
        <v>1</v>
      </c>
      <c r="N5983" s="3" t="n">
        <v>0</v>
      </c>
      <c r="O5983" s="3" t="n">
        <v>-1</v>
      </c>
      <c r="P5983" s="3" t="n">
        <v>3</v>
      </c>
      <c r="Q5983" s="3" t="n">
        <v>24.2</v>
      </c>
      <c r="R5983" s="3" t="s">
        <v>17300</v>
      </c>
      <c r="S5983" s="4" t="n">
        <v>45747.1844328704</v>
      </c>
      <c r="T5983" s="3" t="s">
        <v>65</v>
      </c>
      <c r="U5983" s="3" t="s">
        <v>65</v>
      </c>
      <c r="V5983" s="3" t="n">
        <v>1</v>
      </c>
      <c r="W5983" s="3" t="n">
        <v>0</v>
      </c>
      <c r="X5983" s="3" t="n">
        <v>0</v>
      </c>
      <c r="Y5983" s="3" t="s">
        <v>30</v>
      </c>
      <c r="Z5983" s="3" t="s">
        <v>30</v>
      </c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  <c r="AY5983" s="3"/>
      <c r="AZ5983" s="3"/>
      <c r="BA5983" s="3"/>
      <c r="BB5983" s="3"/>
      <c r="BC5983" s="3"/>
      <c r="BD5983" s="3"/>
      <c r="BE5983" s="3"/>
      <c r="BF5983" s="3"/>
      <c r="BG5983" s="3"/>
      <c r="BH5983" s="3"/>
      <c r="BI5983" s="3"/>
      <c r="BJ5983" s="3"/>
    </row>
    <row r="5984" customFormat="false" ht="15.75" hidden="false" customHeight="false" outlineLevel="0" collapsed="false">
      <c r="A5984" s="3" t="n">
        <v>5983</v>
      </c>
      <c r="B5984" s="3" t="s">
        <v>17301</v>
      </c>
      <c r="C5984" s="3" t="s">
        <v>17302</v>
      </c>
      <c r="D5984" s="3" t="n">
        <v>1</v>
      </c>
      <c r="E5984" s="3" t="n">
        <v>0.1748542</v>
      </c>
      <c r="F5984" s="3" t="n">
        <v>7</v>
      </c>
      <c r="G5984" s="3" t="n">
        <v>7</v>
      </c>
      <c r="H5984" s="3" t="n">
        <v>6</v>
      </c>
      <c r="I5984" s="3" t="n">
        <v>6</v>
      </c>
      <c r="J5984" s="3" t="n">
        <v>8</v>
      </c>
      <c r="K5984" s="3" t="n">
        <v>8</v>
      </c>
      <c r="L5984" s="3" t="n">
        <v>0</v>
      </c>
      <c r="M5984" s="3" t="n">
        <v>0</v>
      </c>
      <c r="N5984" s="3" t="n">
        <v>-1</v>
      </c>
      <c r="O5984" s="3" t="n">
        <v>-1</v>
      </c>
      <c r="P5984" s="3" t="n">
        <v>3</v>
      </c>
      <c r="Q5984" s="3" t="n">
        <v>24.2</v>
      </c>
      <c r="R5984" s="3" t="s">
        <v>17303</v>
      </c>
      <c r="S5984" s="6" t="n">
        <v>45813.6975231482</v>
      </c>
      <c r="T5984" s="3" t="s">
        <v>65</v>
      </c>
      <c r="U5984" s="3" t="s">
        <v>65</v>
      </c>
      <c r="V5984" s="3" t="n">
        <v>1</v>
      </c>
      <c r="W5984" s="3" t="n">
        <v>0</v>
      </c>
      <c r="X5984" s="3" t="n">
        <v>0</v>
      </c>
      <c r="Y5984" s="3" t="s">
        <v>30</v>
      </c>
      <c r="Z5984" s="3" t="s">
        <v>30</v>
      </c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  <c r="AZ5984" s="3"/>
      <c r="BA5984" s="3"/>
      <c r="BB5984" s="3"/>
      <c r="BC5984" s="3"/>
      <c r="BD5984" s="3"/>
      <c r="BE5984" s="3"/>
      <c r="BF5984" s="3"/>
      <c r="BG5984" s="3"/>
      <c r="BH5984" s="3"/>
      <c r="BI5984" s="3"/>
      <c r="BJ5984" s="3"/>
    </row>
    <row r="5985" customFormat="false" ht="15.75" hidden="false" customHeight="false" outlineLevel="0" collapsed="false">
      <c r="A5985" s="3" t="n">
        <v>5984</v>
      </c>
      <c r="B5985" s="3" t="s">
        <v>17304</v>
      </c>
      <c r="C5985" s="3" t="s">
        <v>17305</v>
      </c>
      <c r="D5985" s="3" t="n">
        <v>1</v>
      </c>
      <c r="E5985" s="3" t="n">
        <v>0.183941</v>
      </c>
      <c r="F5985" s="3" t="n">
        <v>11</v>
      </c>
      <c r="G5985" s="3" t="n">
        <v>11</v>
      </c>
      <c r="H5985" s="3" t="n">
        <v>4</v>
      </c>
      <c r="I5985" s="3" t="n">
        <v>4</v>
      </c>
      <c r="J5985" s="3" t="n">
        <v>6</v>
      </c>
      <c r="K5985" s="3" t="n">
        <v>6</v>
      </c>
      <c r="L5985" s="3" t="n">
        <v>0</v>
      </c>
      <c r="M5985" s="3" t="n">
        <v>0</v>
      </c>
      <c r="N5985" s="3" t="n">
        <v>-1</v>
      </c>
      <c r="O5985" s="3" t="n">
        <v>-1</v>
      </c>
      <c r="P5985" s="3" t="n">
        <v>6.5</v>
      </c>
      <c r="Q5985" s="3" t="n">
        <v>24.2</v>
      </c>
      <c r="R5985" s="3" t="s">
        <v>17306</v>
      </c>
      <c r="S5985" s="4" t="n">
        <v>45747.1844444444</v>
      </c>
      <c r="T5985" s="3" t="s">
        <v>29</v>
      </c>
      <c r="U5985" s="3" t="s">
        <v>29</v>
      </c>
      <c r="V5985" s="3" t="n">
        <v>0</v>
      </c>
      <c r="W5985" s="3" t="n">
        <v>0</v>
      </c>
      <c r="X5985" s="3" t="n">
        <v>0</v>
      </c>
      <c r="Y5985" s="3" t="s">
        <v>30</v>
      </c>
      <c r="Z5985" s="3" t="s">
        <v>30</v>
      </c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  <c r="AY5985" s="3"/>
      <c r="AZ5985" s="3"/>
      <c r="BA5985" s="3"/>
      <c r="BB5985" s="3"/>
      <c r="BC5985" s="3"/>
      <c r="BD5985" s="3"/>
      <c r="BE5985" s="3"/>
      <c r="BF5985" s="3"/>
      <c r="BG5985" s="3"/>
      <c r="BH5985" s="3"/>
      <c r="BI5985" s="3"/>
      <c r="BJ5985" s="3"/>
    </row>
    <row r="5986" customFormat="false" ht="15.75" hidden="false" customHeight="false" outlineLevel="0" collapsed="false">
      <c r="A5986" s="3" t="n">
        <v>5985</v>
      </c>
      <c r="B5986" s="3" t="s">
        <v>17307</v>
      </c>
      <c r="C5986" s="3" t="s">
        <v>17308</v>
      </c>
      <c r="D5986" s="3" t="n">
        <v>1</v>
      </c>
      <c r="E5986" s="3" t="n">
        <v>0.7462319</v>
      </c>
      <c r="F5986" s="3" t="n">
        <v>19</v>
      </c>
      <c r="G5986" s="3" t="n">
        <v>19</v>
      </c>
      <c r="H5986" s="3" t="n">
        <v>7</v>
      </c>
      <c r="I5986" s="3" t="n">
        <v>7</v>
      </c>
      <c r="J5986" s="3" t="n">
        <v>9</v>
      </c>
      <c r="K5986" s="3" t="n">
        <v>9</v>
      </c>
      <c r="L5986" s="3" t="n">
        <v>5</v>
      </c>
      <c r="M5986" s="3" t="n">
        <v>5</v>
      </c>
      <c r="N5986" s="3" t="n">
        <v>-1</v>
      </c>
      <c r="O5986" s="3" t="n">
        <v>-1</v>
      </c>
      <c r="P5986" s="3" t="n">
        <v>6.5</v>
      </c>
      <c r="Q5986" s="3" t="n">
        <v>24.2</v>
      </c>
      <c r="R5986" s="3" t="s">
        <v>17309</v>
      </c>
      <c r="S5986" s="4" t="n">
        <v>45747.1844791667</v>
      </c>
      <c r="T5986" s="3" t="s">
        <v>256</v>
      </c>
      <c r="U5986" s="3" t="s">
        <v>256</v>
      </c>
      <c r="V5986" s="3" t="n">
        <v>0</v>
      </c>
      <c r="W5986" s="3" t="n">
        <v>0</v>
      </c>
      <c r="X5986" s="3" t="n">
        <v>0</v>
      </c>
      <c r="Y5986" s="3" t="s">
        <v>30</v>
      </c>
      <c r="Z5986" s="3" t="s">
        <v>30</v>
      </c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  <c r="AY5986" s="3"/>
      <c r="AZ5986" s="3"/>
      <c r="BA5986" s="3"/>
      <c r="BB5986" s="3"/>
      <c r="BC5986" s="3"/>
      <c r="BD5986" s="3"/>
      <c r="BE5986" s="3"/>
      <c r="BF5986" s="3"/>
      <c r="BG5986" s="3"/>
      <c r="BH5986" s="3"/>
      <c r="BI5986" s="3"/>
      <c r="BJ5986" s="3"/>
    </row>
    <row r="5987" customFormat="false" ht="15.75" hidden="false" customHeight="false" outlineLevel="0" collapsed="false">
      <c r="A5987" s="3" t="n">
        <v>5986</v>
      </c>
      <c r="B5987" s="3" t="s">
        <v>17310</v>
      </c>
      <c r="C5987" s="3" t="s">
        <v>17311</v>
      </c>
      <c r="D5987" s="3" t="n">
        <v>1</v>
      </c>
      <c r="E5987" s="3" t="n">
        <v>0.3143012</v>
      </c>
      <c r="F5987" s="3" t="n">
        <v>14</v>
      </c>
      <c r="G5987" s="3" t="n">
        <v>14</v>
      </c>
      <c r="H5987" s="3" t="n">
        <v>7</v>
      </c>
      <c r="I5987" s="3" t="n">
        <v>7</v>
      </c>
      <c r="J5987" s="3" t="n">
        <v>9</v>
      </c>
      <c r="K5987" s="3" t="n">
        <v>9</v>
      </c>
      <c r="L5987" s="3" t="n">
        <v>2</v>
      </c>
      <c r="M5987" s="3" t="n">
        <v>2</v>
      </c>
      <c r="N5987" s="3" t="n">
        <v>-1</v>
      </c>
      <c r="O5987" s="3" t="n">
        <v>-1</v>
      </c>
      <c r="P5987" s="3" t="n">
        <v>6.5</v>
      </c>
      <c r="Q5987" s="3" t="n">
        <v>24.2</v>
      </c>
      <c r="R5987" s="3" t="s">
        <v>17312</v>
      </c>
      <c r="S5987" s="4" t="n">
        <v>45747.1845023148</v>
      </c>
      <c r="T5987" s="3" t="s">
        <v>256</v>
      </c>
      <c r="U5987" s="3" t="s">
        <v>256</v>
      </c>
      <c r="V5987" s="3" t="n">
        <v>0</v>
      </c>
      <c r="W5987" s="3" t="n">
        <v>0</v>
      </c>
      <c r="X5987" s="3" t="n">
        <v>0</v>
      </c>
      <c r="Y5987" s="3" t="s">
        <v>30</v>
      </c>
      <c r="Z5987" s="3" t="s">
        <v>30</v>
      </c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W5987" s="3"/>
      <c r="AX5987" s="3"/>
      <c r="AY5987" s="3"/>
      <c r="AZ5987" s="3"/>
      <c r="BA5987" s="3"/>
      <c r="BB5987" s="3"/>
      <c r="BC5987" s="3"/>
      <c r="BD5987" s="3"/>
      <c r="BE5987" s="3"/>
      <c r="BF5987" s="3"/>
      <c r="BG5987" s="3"/>
      <c r="BH5987" s="3"/>
      <c r="BI5987" s="3"/>
      <c r="BJ5987" s="3"/>
    </row>
    <row r="5988" customFormat="false" ht="15.75" hidden="false" customHeight="false" outlineLevel="0" collapsed="false">
      <c r="A5988" s="3" t="n">
        <v>5987</v>
      </c>
      <c r="B5988" s="3" t="s">
        <v>17313</v>
      </c>
      <c r="C5988" s="3" t="s">
        <v>17314</v>
      </c>
      <c r="D5988" s="3" t="n">
        <v>1</v>
      </c>
      <c r="E5988" s="3" t="n">
        <v>11.0265308</v>
      </c>
      <c r="F5988" s="3" t="n">
        <v>213</v>
      </c>
      <c r="G5988" s="3" t="n">
        <v>213</v>
      </c>
      <c r="H5988" s="3" t="n">
        <v>20</v>
      </c>
      <c r="I5988" s="3" t="n">
        <v>20</v>
      </c>
      <c r="J5988" s="3" t="n">
        <v>240</v>
      </c>
      <c r="K5988" s="3" t="n">
        <v>240</v>
      </c>
      <c r="L5988" s="3" t="n">
        <v>21</v>
      </c>
      <c r="M5988" s="3" t="n">
        <v>21</v>
      </c>
      <c r="N5988" s="3" t="n">
        <v>-1</v>
      </c>
      <c r="O5988" s="3" t="n">
        <v>-1</v>
      </c>
      <c r="P5988" s="3" t="n">
        <v>6.5</v>
      </c>
      <c r="Q5988" s="3" t="n">
        <v>24.2</v>
      </c>
      <c r="R5988" s="3" t="s">
        <v>17315</v>
      </c>
      <c r="S5988" s="4" t="n">
        <v>45747.1846990741</v>
      </c>
      <c r="T5988" s="3" t="s">
        <v>65</v>
      </c>
      <c r="U5988" s="3" t="s">
        <v>65</v>
      </c>
      <c r="V5988" s="3" t="n">
        <v>0</v>
      </c>
      <c r="W5988" s="3" t="n">
        <v>0</v>
      </c>
      <c r="X5988" s="3" t="n">
        <v>0</v>
      </c>
      <c r="Y5988" s="3" t="s">
        <v>30</v>
      </c>
      <c r="Z5988" s="3" t="s">
        <v>30</v>
      </c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  <c r="AY5988" s="3"/>
      <c r="AZ5988" s="3"/>
      <c r="BA5988" s="3"/>
      <c r="BB5988" s="3"/>
      <c r="BC5988" s="3"/>
      <c r="BD5988" s="3"/>
      <c r="BE5988" s="3"/>
      <c r="BF5988" s="3"/>
      <c r="BG5988" s="3"/>
      <c r="BH5988" s="3"/>
      <c r="BI5988" s="3"/>
      <c r="BJ5988" s="3"/>
    </row>
    <row r="5989" customFormat="false" ht="15.75" hidden="false" customHeight="false" outlineLevel="0" collapsed="false">
      <c r="A5989" s="3" t="n">
        <v>5988</v>
      </c>
      <c r="B5989" s="3" t="s">
        <v>17316</v>
      </c>
      <c r="C5989" s="3" t="s">
        <v>17317</v>
      </c>
      <c r="D5989" s="3" t="n">
        <v>1</v>
      </c>
      <c r="E5989" s="3" t="n">
        <v>10.6864994</v>
      </c>
      <c r="F5989" s="3" t="n">
        <v>256</v>
      </c>
      <c r="G5989" s="3" t="n">
        <v>256</v>
      </c>
      <c r="H5989" s="3" t="n">
        <v>23</v>
      </c>
      <c r="I5989" s="3" t="n">
        <v>23</v>
      </c>
      <c r="J5989" s="3" t="n">
        <v>312</v>
      </c>
      <c r="K5989" s="3" t="n">
        <v>312</v>
      </c>
      <c r="L5989" s="3" t="n">
        <v>26</v>
      </c>
      <c r="M5989" s="3" t="n">
        <v>26</v>
      </c>
      <c r="N5989" s="3" t="n">
        <v>-1</v>
      </c>
      <c r="O5989" s="3" t="n">
        <v>-1</v>
      </c>
      <c r="P5989" s="3" t="n">
        <v>6.5</v>
      </c>
      <c r="Q5989" s="3" t="n">
        <v>24.2</v>
      </c>
      <c r="R5989" s="3" t="s">
        <v>17318</v>
      </c>
      <c r="S5989" s="4" t="n">
        <v>45747.1849074074</v>
      </c>
      <c r="T5989" s="3" t="s">
        <v>65</v>
      </c>
      <c r="U5989" s="3" t="s">
        <v>65</v>
      </c>
      <c r="V5989" s="3" t="n">
        <v>0</v>
      </c>
      <c r="W5989" s="3" t="n">
        <v>0</v>
      </c>
      <c r="X5989" s="3" t="n">
        <v>0</v>
      </c>
      <c r="Y5989" s="3" t="s">
        <v>30</v>
      </c>
      <c r="Z5989" s="3" t="s">
        <v>30</v>
      </c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  <c r="AY5989" s="3"/>
      <c r="AZ5989" s="3"/>
      <c r="BA5989" s="3"/>
      <c r="BB5989" s="3"/>
      <c r="BC5989" s="3"/>
      <c r="BD5989" s="3"/>
      <c r="BE5989" s="3"/>
      <c r="BF5989" s="3"/>
      <c r="BG5989" s="3"/>
      <c r="BH5989" s="3"/>
      <c r="BI5989" s="3"/>
      <c r="BJ5989" s="3"/>
    </row>
    <row r="5990" customFormat="false" ht="15.75" hidden="false" customHeight="false" outlineLevel="0" collapsed="false">
      <c r="A5990" s="3" t="n">
        <v>5989</v>
      </c>
      <c r="B5990" s="3" t="s">
        <v>17319</v>
      </c>
      <c r="C5990" s="3" t="s">
        <v>17320</v>
      </c>
      <c r="D5990" s="3" t="n">
        <v>1</v>
      </c>
      <c r="E5990" s="3" t="n">
        <v>0.3407445</v>
      </c>
      <c r="F5990" s="3" t="n">
        <v>46</v>
      </c>
      <c r="G5990" s="3" t="n">
        <v>46</v>
      </c>
      <c r="H5990" s="3" t="n">
        <v>17</v>
      </c>
      <c r="I5990" s="3" t="n">
        <v>17</v>
      </c>
      <c r="J5990" s="3" t="n">
        <v>49</v>
      </c>
      <c r="K5990" s="3" t="n">
        <v>49</v>
      </c>
      <c r="L5990" s="3" t="n">
        <v>6</v>
      </c>
      <c r="M5990" s="3" t="n">
        <v>6</v>
      </c>
      <c r="N5990" s="3" t="n">
        <v>-1</v>
      </c>
      <c r="O5990" s="3" t="n">
        <v>-1</v>
      </c>
      <c r="P5990" s="3" t="n">
        <v>6.4</v>
      </c>
      <c r="Q5990" s="3" t="n">
        <v>24.2</v>
      </c>
      <c r="R5990" s="3" t="s">
        <v>17321</v>
      </c>
      <c r="S5990" s="4" t="n">
        <v>45747.1849537037</v>
      </c>
      <c r="T5990" s="3" t="s">
        <v>65</v>
      </c>
      <c r="U5990" s="3" t="s">
        <v>65</v>
      </c>
      <c r="V5990" s="3" t="n">
        <v>0</v>
      </c>
      <c r="W5990" s="3" t="n">
        <v>0</v>
      </c>
      <c r="X5990" s="3" t="n">
        <v>0</v>
      </c>
      <c r="Y5990" s="3" t="s">
        <v>30</v>
      </c>
      <c r="Z5990" s="3" t="s">
        <v>30</v>
      </c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W5990" s="3"/>
      <c r="AX5990" s="3"/>
      <c r="AY5990" s="3"/>
      <c r="AZ5990" s="3"/>
      <c r="BA5990" s="3"/>
      <c r="BB5990" s="3"/>
      <c r="BC5990" s="3"/>
      <c r="BD5990" s="3"/>
      <c r="BE5990" s="3"/>
      <c r="BF5990" s="3"/>
      <c r="BG5990" s="3"/>
      <c r="BH5990" s="3"/>
      <c r="BI5990" s="3"/>
      <c r="BJ5990" s="3"/>
    </row>
    <row r="5991" customFormat="false" ht="15.75" hidden="false" customHeight="false" outlineLevel="0" collapsed="false">
      <c r="A5991" s="3" t="n">
        <v>5990</v>
      </c>
      <c r="B5991" s="3" t="s">
        <v>17322</v>
      </c>
      <c r="C5991" s="3" t="s">
        <v>17323</v>
      </c>
      <c r="D5991" s="3" t="n">
        <v>1</v>
      </c>
      <c r="E5991" s="3" t="n">
        <v>0.4114494</v>
      </c>
      <c r="F5991" s="3" t="n">
        <v>54</v>
      </c>
      <c r="G5991" s="3" t="n">
        <v>54</v>
      </c>
      <c r="H5991" s="3" t="n">
        <v>20</v>
      </c>
      <c r="I5991" s="3" t="n">
        <v>20</v>
      </c>
      <c r="J5991" s="3" t="n">
        <v>66</v>
      </c>
      <c r="K5991" s="3" t="n">
        <v>66</v>
      </c>
      <c r="L5991" s="3" t="n">
        <v>7</v>
      </c>
      <c r="M5991" s="3" t="n">
        <v>7</v>
      </c>
      <c r="N5991" s="3" t="n">
        <v>-1</v>
      </c>
      <c r="O5991" s="3" t="n">
        <v>-1</v>
      </c>
      <c r="P5991" s="3" t="n">
        <v>6.4</v>
      </c>
      <c r="Q5991" s="3" t="n">
        <v>24.2</v>
      </c>
      <c r="R5991" s="3" t="s">
        <v>17324</v>
      </c>
      <c r="S5991" s="4" t="n">
        <v>45747.1849884259</v>
      </c>
      <c r="T5991" s="3" t="s">
        <v>65</v>
      </c>
      <c r="U5991" s="3" t="s">
        <v>65</v>
      </c>
      <c r="V5991" s="3" t="n">
        <v>0</v>
      </c>
      <c r="W5991" s="3" t="n">
        <v>0</v>
      </c>
      <c r="X5991" s="3" t="n">
        <v>0</v>
      </c>
      <c r="Y5991" s="3" t="s">
        <v>30</v>
      </c>
      <c r="Z5991" s="3" t="s">
        <v>30</v>
      </c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  <c r="AY5991" s="3"/>
      <c r="AZ5991" s="3"/>
      <c r="BA5991" s="3"/>
      <c r="BB5991" s="3"/>
      <c r="BC5991" s="3"/>
      <c r="BD5991" s="3"/>
      <c r="BE5991" s="3"/>
      <c r="BF5991" s="3"/>
      <c r="BG5991" s="3"/>
      <c r="BH5991" s="3"/>
      <c r="BI5991" s="3"/>
      <c r="BJ5991" s="3"/>
    </row>
    <row r="5992" customFormat="false" ht="15.75" hidden="false" customHeight="false" outlineLevel="0" collapsed="false">
      <c r="A5992" s="3" t="n">
        <v>5991</v>
      </c>
      <c r="B5992" s="3" t="s">
        <v>17325</v>
      </c>
      <c r="C5992" s="3" t="s">
        <v>17326</v>
      </c>
      <c r="D5992" s="3" t="n">
        <v>1</v>
      </c>
      <c r="E5992" s="3" t="n">
        <v>0.264422</v>
      </c>
      <c r="F5992" s="3" t="n">
        <v>46</v>
      </c>
      <c r="G5992" s="3" t="n">
        <v>46</v>
      </c>
      <c r="H5992" s="3" t="n">
        <v>17</v>
      </c>
      <c r="I5992" s="3" t="n">
        <v>17</v>
      </c>
      <c r="J5992" s="3" t="n">
        <v>49</v>
      </c>
      <c r="K5992" s="3" t="n">
        <v>49</v>
      </c>
      <c r="L5992" s="3" t="n">
        <v>6</v>
      </c>
      <c r="M5992" s="3" t="n">
        <v>6</v>
      </c>
      <c r="N5992" s="3" t="n">
        <v>-1</v>
      </c>
      <c r="O5992" s="3" t="n">
        <v>-1</v>
      </c>
      <c r="P5992" s="3" t="n">
        <v>6.4</v>
      </c>
      <c r="Q5992" s="3" t="n">
        <v>24.2</v>
      </c>
      <c r="R5992" s="3" t="s">
        <v>17327</v>
      </c>
      <c r="S5992" s="4" t="n">
        <v>45747.1850115741</v>
      </c>
      <c r="T5992" s="3" t="s">
        <v>65</v>
      </c>
      <c r="U5992" s="3" t="s">
        <v>65</v>
      </c>
      <c r="V5992" s="3" t="n">
        <v>0</v>
      </c>
      <c r="W5992" s="3" t="n">
        <v>0</v>
      </c>
      <c r="X5992" s="3" t="n">
        <v>0</v>
      </c>
      <c r="Y5992" s="3" t="s">
        <v>30</v>
      </c>
      <c r="Z5992" s="3" t="s">
        <v>30</v>
      </c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  <c r="AY5992" s="3"/>
      <c r="AZ5992" s="3"/>
      <c r="BA5992" s="3"/>
      <c r="BB5992" s="3"/>
      <c r="BC5992" s="3"/>
      <c r="BD5992" s="3"/>
      <c r="BE5992" s="3"/>
      <c r="BF5992" s="3"/>
      <c r="BG5992" s="3"/>
      <c r="BH5992" s="3"/>
      <c r="BI5992" s="3"/>
      <c r="BJ5992" s="3"/>
    </row>
    <row r="5993" customFormat="false" ht="15.75" hidden="false" customHeight="false" outlineLevel="0" collapsed="false">
      <c r="A5993" s="3" t="n">
        <v>5992</v>
      </c>
      <c r="B5993" s="3" t="s">
        <v>17328</v>
      </c>
      <c r="C5993" s="3" t="s">
        <v>17329</v>
      </c>
      <c r="D5993" s="3" t="n">
        <v>1</v>
      </c>
      <c r="E5993" s="3" t="n">
        <v>0.2609981</v>
      </c>
      <c r="F5993" s="3" t="n">
        <v>46</v>
      </c>
      <c r="G5993" s="3" t="n">
        <v>46</v>
      </c>
      <c r="H5993" s="3" t="n">
        <v>17</v>
      </c>
      <c r="I5993" s="3" t="n">
        <v>17</v>
      </c>
      <c r="J5993" s="3" t="n">
        <v>49</v>
      </c>
      <c r="K5993" s="3" t="n">
        <v>49</v>
      </c>
      <c r="L5993" s="3" t="n">
        <v>6</v>
      </c>
      <c r="M5993" s="3" t="n">
        <v>6</v>
      </c>
      <c r="N5993" s="3" t="n">
        <v>-1</v>
      </c>
      <c r="O5993" s="3" t="n">
        <v>-1</v>
      </c>
      <c r="P5993" s="3" t="n">
        <v>6.4</v>
      </c>
      <c r="Q5993" s="3" t="n">
        <v>24.2</v>
      </c>
      <c r="R5993" s="3" t="s">
        <v>17330</v>
      </c>
      <c r="S5993" s="4" t="n">
        <v>45747.1850347222</v>
      </c>
      <c r="T5993" s="3" t="s">
        <v>65</v>
      </c>
      <c r="U5993" s="3" t="s">
        <v>65</v>
      </c>
      <c r="V5993" s="3" t="n">
        <v>0</v>
      </c>
      <c r="W5993" s="3" t="n">
        <v>0</v>
      </c>
      <c r="X5993" s="3" t="n">
        <v>0</v>
      </c>
      <c r="Y5993" s="3" t="s">
        <v>30</v>
      </c>
      <c r="Z5993" s="3" t="s">
        <v>30</v>
      </c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  <c r="AY5993" s="3"/>
      <c r="AZ5993" s="3"/>
      <c r="BA5993" s="3"/>
      <c r="BB5993" s="3"/>
      <c r="BC5993" s="3"/>
      <c r="BD5993" s="3"/>
      <c r="BE5993" s="3"/>
      <c r="BF5993" s="3"/>
      <c r="BG5993" s="3"/>
      <c r="BH5993" s="3"/>
      <c r="BI5993" s="3"/>
      <c r="BJ5993" s="3"/>
    </row>
    <row r="5994" customFormat="false" ht="15.75" hidden="false" customHeight="false" outlineLevel="0" collapsed="false">
      <c r="A5994" s="3" t="n">
        <v>5993</v>
      </c>
      <c r="B5994" s="3" t="s">
        <v>17331</v>
      </c>
      <c r="C5994" s="3" t="s">
        <v>17332</v>
      </c>
      <c r="D5994" s="3" t="n">
        <v>1</v>
      </c>
      <c r="E5994" s="3" t="n">
        <v>0.2994048</v>
      </c>
      <c r="F5994" s="3" t="n">
        <v>46</v>
      </c>
      <c r="G5994" s="3" t="n">
        <v>46</v>
      </c>
      <c r="H5994" s="3" t="n">
        <v>17</v>
      </c>
      <c r="I5994" s="3" t="n">
        <v>17</v>
      </c>
      <c r="J5994" s="3" t="n">
        <v>49</v>
      </c>
      <c r="K5994" s="3" t="n">
        <v>49</v>
      </c>
      <c r="L5994" s="3" t="n">
        <v>6</v>
      </c>
      <c r="M5994" s="3" t="n">
        <v>6</v>
      </c>
      <c r="N5994" s="3" t="n">
        <v>-1</v>
      </c>
      <c r="O5994" s="3" t="n">
        <v>-1</v>
      </c>
      <c r="P5994" s="3" t="n">
        <v>6.4</v>
      </c>
      <c r="Q5994" s="3" t="n">
        <v>24.2</v>
      </c>
      <c r="R5994" s="3" t="s">
        <v>17333</v>
      </c>
      <c r="S5994" s="4" t="n">
        <v>45747.1850694444</v>
      </c>
      <c r="T5994" s="3" t="s">
        <v>239</v>
      </c>
      <c r="U5994" s="3" t="s">
        <v>239</v>
      </c>
      <c r="V5994" s="3" t="n">
        <v>0</v>
      </c>
      <c r="W5994" s="3" t="n">
        <v>0</v>
      </c>
      <c r="X5994" s="3" t="n">
        <v>0</v>
      </c>
      <c r="Y5994" s="3" t="s">
        <v>30</v>
      </c>
      <c r="Z5994" s="3" t="s">
        <v>30</v>
      </c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  <c r="AY5994" s="3"/>
      <c r="AZ5994" s="3"/>
      <c r="BA5994" s="3"/>
      <c r="BB5994" s="3"/>
      <c r="BC5994" s="3"/>
      <c r="BD5994" s="3"/>
      <c r="BE5994" s="3"/>
      <c r="BF5994" s="3"/>
      <c r="BG5994" s="3"/>
      <c r="BH5994" s="3"/>
      <c r="BI5994" s="3"/>
      <c r="BJ5994" s="3"/>
    </row>
    <row r="5995" customFormat="false" ht="15.75" hidden="false" customHeight="false" outlineLevel="0" collapsed="false">
      <c r="A5995" s="3" t="n">
        <v>5994</v>
      </c>
      <c r="B5995" s="3" t="s">
        <v>17334</v>
      </c>
      <c r="C5995" s="3" t="s">
        <v>17335</v>
      </c>
      <c r="D5995" s="3" t="n">
        <v>1</v>
      </c>
      <c r="E5995" s="3" t="n">
        <v>0.3904287</v>
      </c>
      <c r="F5995" s="3" t="n">
        <v>46</v>
      </c>
      <c r="G5995" s="3" t="n">
        <v>46</v>
      </c>
      <c r="H5995" s="3" t="n">
        <v>17</v>
      </c>
      <c r="I5995" s="3" t="n">
        <v>17</v>
      </c>
      <c r="J5995" s="3" t="n">
        <v>51</v>
      </c>
      <c r="K5995" s="3" t="n">
        <v>51</v>
      </c>
      <c r="L5995" s="3" t="n">
        <v>6</v>
      </c>
      <c r="M5995" s="3" t="n">
        <v>6</v>
      </c>
      <c r="N5995" s="3" t="n">
        <v>-1</v>
      </c>
      <c r="O5995" s="3" t="n">
        <v>-1</v>
      </c>
      <c r="P5995" s="3" t="n">
        <v>6.4</v>
      </c>
      <c r="Q5995" s="3" t="n">
        <v>24.2</v>
      </c>
      <c r="R5995" s="3" t="s">
        <v>17336</v>
      </c>
      <c r="S5995" s="4" t="n">
        <v>45747.1851041667</v>
      </c>
      <c r="T5995" s="3" t="s">
        <v>239</v>
      </c>
      <c r="U5995" s="3" t="s">
        <v>239</v>
      </c>
      <c r="V5995" s="3" t="n">
        <v>0</v>
      </c>
      <c r="W5995" s="3" t="n">
        <v>0</v>
      </c>
      <c r="X5995" s="3" t="n">
        <v>0</v>
      </c>
      <c r="Y5995" s="3" t="s">
        <v>30</v>
      </c>
      <c r="Z5995" s="3" t="s">
        <v>30</v>
      </c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  <c r="AZ5995" s="3"/>
      <c r="BA5995" s="3"/>
      <c r="BB5995" s="3"/>
      <c r="BC5995" s="3"/>
      <c r="BD5995" s="3"/>
      <c r="BE5995" s="3"/>
      <c r="BF5995" s="3"/>
      <c r="BG5995" s="3"/>
      <c r="BH5995" s="3"/>
      <c r="BI5995" s="3"/>
      <c r="BJ5995" s="3"/>
    </row>
    <row r="5996" customFormat="false" ht="15.75" hidden="false" customHeight="false" outlineLevel="0" collapsed="false">
      <c r="A5996" s="3" t="n">
        <v>5995</v>
      </c>
      <c r="B5996" s="3" t="s">
        <v>17337</v>
      </c>
      <c r="C5996" s="3" t="s">
        <v>17338</v>
      </c>
      <c r="D5996" s="3" t="n">
        <v>1</v>
      </c>
      <c r="E5996" s="3" t="n">
        <v>0.3707909</v>
      </c>
      <c r="F5996" s="3" t="n">
        <v>46</v>
      </c>
      <c r="G5996" s="3" t="n">
        <v>46</v>
      </c>
      <c r="H5996" s="3" t="n">
        <v>17</v>
      </c>
      <c r="I5996" s="3" t="n">
        <v>17</v>
      </c>
      <c r="J5996" s="3" t="n">
        <v>51</v>
      </c>
      <c r="K5996" s="3" t="n">
        <v>51</v>
      </c>
      <c r="L5996" s="3" t="n">
        <v>6</v>
      </c>
      <c r="M5996" s="3" t="n">
        <v>6</v>
      </c>
      <c r="N5996" s="3" t="n">
        <v>-1</v>
      </c>
      <c r="O5996" s="3" t="n">
        <v>-1</v>
      </c>
      <c r="P5996" s="3" t="n">
        <v>6.4</v>
      </c>
      <c r="Q5996" s="3" t="n">
        <v>24.2</v>
      </c>
      <c r="R5996" s="3" t="s">
        <v>17339</v>
      </c>
      <c r="S5996" s="4" t="n">
        <v>45747.1851388889</v>
      </c>
      <c r="T5996" s="3" t="s">
        <v>65</v>
      </c>
      <c r="U5996" s="3" t="s">
        <v>65</v>
      </c>
      <c r="V5996" s="3" t="n">
        <v>0</v>
      </c>
      <c r="W5996" s="3" t="n">
        <v>0</v>
      </c>
      <c r="X5996" s="3" t="n">
        <v>0</v>
      </c>
      <c r="Y5996" s="3" t="s">
        <v>30</v>
      </c>
      <c r="Z5996" s="3" t="s">
        <v>30</v>
      </c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W5996" s="3"/>
      <c r="AX5996" s="3"/>
      <c r="AY5996" s="3"/>
      <c r="AZ5996" s="3"/>
      <c r="BA5996" s="3"/>
      <c r="BB5996" s="3"/>
      <c r="BC5996" s="3"/>
      <c r="BD5996" s="3"/>
      <c r="BE5996" s="3"/>
      <c r="BF5996" s="3"/>
      <c r="BG5996" s="3"/>
      <c r="BH5996" s="3"/>
      <c r="BI5996" s="3"/>
      <c r="BJ5996" s="3"/>
    </row>
    <row r="5997" customFormat="false" ht="15.75" hidden="false" customHeight="false" outlineLevel="0" collapsed="false">
      <c r="A5997" s="3" t="n">
        <v>5996</v>
      </c>
      <c r="B5997" s="3" t="s">
        <v>17340</v>
      </c>
      <c r="C5997" s="3" t="s">
        <v>17341</v>
      </c>
      <c r="D5997" s="3" t="n">
        <v>1</v>
      </c>
      <c r="E5997" s="3" t="n">
        <v>0.37272</v>
      </c>
      <c r="F5997" s="3" t="n">
        <v>46</v>
      </c>
      <c r="G5997" s="3" t="n">
        <v>46</v>
      </c>
      <c r="H5997" s="3" t="n">
        <v>17</v>
      </c>
      <c r="I5997" s="3" t="n">
        <v>17</v>
      </c>
      <c r="J5997" s="3" t="n">
        <v>51</v>
      </c>
      <c r="K5997" s="3" t="n">
        <v>51</v>
      </c>
      <c r="L5997" s="3" t="n">
        <v>6</v>
      </c>
      <c r="M5997" s="3" t="n">
        <v>6</v>
      </c>
      <c r="N5997" s="3" t="n">
        <v>-1</v>
      </c>
      <c r="O5997" s="3" t="n">
        <v>-1</v>
      </c>
      <c r="P5997" s="3" t="n">
        <v>6.4</v>
      </c>
      <c r="Q5997" s="3" t="n">
        <v>24.2</v>
      </c>
      <c r="R5997" s="3" t="s">
        <v>17342</v>
      </c>
      <c r="S5997" s="4" t="n">
        <v>45747.1851736111</v>
      </c>
      <c r="T5997" s="3" t="s">
        <v>744</v>
      </c>
      <c r="U5997" s="3" t="s">
        <v>744</v>
      </c>
      <c r="V5997" s="3" t="n">
        <v>0</v>
      </c>
      <c r="W5997" s="3" t="n">
        <v>0</v>
      </c>
      <c r="X5997" s="3" t="n">
        <v>0</v>
      </c>
      <c r="Y5997" s="3" t="s">
        <v>30</v>
      </c>
      <c r="Z5997" s="3" t="s">
        <v>30</v>
      </c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  <c r="AY5997" s="3"/>
      <c r="AZ5997" s="3"/>
      <c r="BA5997" s="3"/>
      <c r="BB5997" s="3"/>
      <c r="BC5997" s="3"/>
      <c r="BD5997" s="3"/>
      <c r="BE5997" s="3"/>
      <c r="BF5997" s="3"/>
      <c r="BG5997" s="3"/>
      <c r="BH5997" s="3"/>
      <c r="BI5997" s="3"/>
      <c r="BJ5997" s="3"/>
    </row>
    <row r="5998" customFormat="false" ht="15.75" hidden="false" customHeight="false" outlineLevel="0" collapsed="false">
      <c r="A5998" s="3" t="n">
        <v>5997</v>
      </c>
      <c r="B5998" s="3" t="s">
        <v>17343</v>
      </c>
      <c r="C5998" s="3" t="s">
        <v>17344</v>
      </c>
      <c r="D5998" s="3" t="n">
        <v>1</v>
      </c>
      <c r="E5998" s="3" t="n">
        <v>0.3236531</v>
      </c>
      <c r="F5998" s="3" t="n">
        <v>51</v>
      </c>
      <c r="G5998" s="3" t="n">
        <v>51</v>
      </c>
      <c r="H5998" s="3" t="n">
        <v>20</v>
      </c>
      <c r="I5998" s="3" t="n">
        <v>20</v>
      </c>
      <c r="J5998" s="3" t="n">
        <v>62</v>
      </c>
      <c r="K5998" s="3" t="n">
        <v>62</v>
      </c>
      <c r="L5998" s="3" t="n">
        <v>6</v>
      </c>
      <c r="M5998" s="3" t="n">
        <v>6</v>
      </c>
      <c r="N5998" s="3" t="n">
        <v>-1</v>
      </c>
      <c r="O5998" s="3" t="n">
        <v>-1</v>
      </c>
      <c r="P5998" s="3" t="n">
        <v>6.5</v>
      </c>
      <c r="Q5998" s="3" t="n">
        <v>24.2</v>
      </c>
      <c r="R5998" s="3" t="s">
        <v>17345</v>
      </c>
      <c r="S5998" s="4" t="n">
        <v>45747.1852083333</v>
      </c>
      <c r="T5998" s="3" t="s">
        <v>65</v>
      </c>
      <c r="U5998" s="3" t="s">
        <v>65</v>
      </c>
      <c r="V5998" s="3" t="n">
        <v>0</v>
      </c>
      <c r="W5998" s="3" t="n">
        <v>0</v>
      </c>
      <c r="X5998" s="3" t="n">
        <v>0</v>
      </c>
      <c r="Y5998" s="3" t="s">
        <v>30</v>
      </c>
      <c r="Z5998" s="3" t="s">
        <v>30</v>
      </c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  <c r="AY5998" s="3"/>
      <c r="AZ5998" s="3"/>
      <c r="BA5998" s="3"/>
      <c r="BB5998" s="3"/>
      <c r="BC5998" s="3"/>
      <c r="BD5998" s="3"/>
      <c r="BE5998" s="3"/>
      <c r="BF5998" s="3"/>
      <c r="BG5998" s="3"/>
      <c r="BH5998" s="3"/>
      <c r="BI5998" s="3"/>
      <c r="BJ5998" s="3"/>
    </row>
    <row r="5999" customFormat="false" ht="15.75" hidden="false" customHeight="false" outlineLevel="0" collapsed="false">
      <c r="A5999" s="3" t="n">
        <v>5998</v>
      </c>
      <c r="B5999" s="3" t="s">
        <v>17346</v>
      </c>
      <c r="C5999" s="3" t="s">
        <v>17347</v>
      </c>
      <c r="D5999" s="3" t="n">
        <v>1</v>
      </c>
      <c r="E5999" s="3" t="n">
        <v>0.3158678</v>
      </c>
      <c r="F5999" s="3" t="n">
        <v>51</v>
      </c>
      <c r="G5999" s="3" t="n">
        <v>51</v>
      </c>
      <c r="H5999" s="3" t="n">
        <v>20</v>
      </c>
      <c r="I5999" s="3" t="n">
        <v>20</v>
      </c>
      <c r="J5999" s="3" t="n">
        <v>62</v>
      </c>
      <c r="K5999" s="3" t="n">
        <v>62</v>
      </c>
      <c r="L5999" s="3" t="n">
        <v>6</v>
      </c>
      <c r="M5999" s="3" t="n">
        <v>6</v>
      </c>
      <c r="N5999" s="3" t="n">
        <v>-1</v>
      </c>
      <c r="O5999" s="3" t="n">
        <v>-1</v>
      </c>
      <c r="P5999" s="3" t="n">
        <v>6.5</v>
      </c>
      <c r="Q5999" s="3" t="n">
        <v>24.2</v>
      </c>
      <c r="R5999" s="3" t="s">
        <v>17348</v>
      </c>
      <c r="S5999" s="4" t="n">
        <v>45747.1852430556</v>
      </c>
      <c r="T5999" s="3" t="s">
        <v>65</v>
      </c>
      <c r="U5999" s="3" t="s">
        <v>65</v>
      </c>
      <c r="V5999" s="3" t="n">
        <v>0</v>
      </c>
      <c r="W5999" s="3" t="n">
        <v>0</v>
      </c>
      <c r="X5999" s="3" t="n">
        <v>0</v>
      </c>
      <c r="Y5999" s="3" t="s">
        <v>30</v>
      </c>
      <c r="Z5999" s="3" t="s">
        <v>30</v>
      </c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  <c r="AY5999" s="3"/>
      <c r="AZ5999" s="3"/>
      <c r="BA5999" s="3"/>
      <c r="BB5999" s="3"/>
      <c r="BC5999" s="3"/>
      <c r="BD5999" s="3"/>
      <c r="BE5999" s="3"/>
      <c r="BF5999" s="3"/>
      <c r="BG5999" s="3"/>
      <c r="BH5999" s="3"/>
      <c r="BI5999" s="3"/>
      <c r="BJ5999" s="3"/>
    </row>
    <row r="6000" customFormat="false" ht="15.75" hidden="false" customHeight="false" outlineLevel="0" collapsed="false">
      <c r="A6000" s="3" t="n">
        <v>5999</v>
      </c>
      <c r="B6000" s="3" t="s">
        <v>17349</v>
      </c>
      <c r="C6000" s="3" t="s">
        <v>17350</v>
      </c>
      <c r="D6000" s="3" t="n">
        <v>1</v>
      </c>
      <c r="E6000" s="3" t="n">
        <v>0.3148597</v>
      </c>
      <c r="F6000" s="3" t="n">
        <v>53</v>
      </c>
      <c r="G6000" s="3" t="n">
        <v>53</v>
      </c>
      <c r="H6000" s="3" t="n">
        <v>20</v>
      </c>
      <c r="I6000" s="3" t="n">
        <v>20</v>
      </c>
      <c r="J6000" s="3" t="n">
        <v>64</v>
      </c>
      <c r="K6000" s="3" t="n">
        <v>64</v>
      </c>
      <c r="L6000" s="3" t="n">
        <v>6</v>
      </c>
      <c r="M6000" s="3" t="n">
        <v>6</v>
      </c>
      <c r="N6000" s="3" t="n">
        <v>-1</v>
      </c>
      <c r="O6000" s="3" t="n">
        <v>-1</v>
      </c>
      <c r="P6000" s="3" t="n">
        <v>6.4</v>
      </c>
      <c r="Q6000" s="3" t="n">
        <v>24.2</v>
      </c>
      <c r="R6000" s="3" t="s">
        <v>17351</v>
      </c>
      <c r="S6000" s="4" t="n">
        <v>45747.1852777778</v>
      </c>
      <c r="T6000" s="3" t="s">
        <v>65</v>
      </c>
      <c r="U6000" s="3" t="s">
        <v>65</v>
      </c>
      <c r="V6000" s="3" t="n">
        <v>0</v>
      </c>
      <c r="W6000" s="3" t="n">
        <v>0</v>
      </c>
      <c r="X6000" s="3" t="n">
        <v>0</v>
      </c>
      <c r="Y6000" s="3" t="s">
        <v>30</v>
      </c>
      <c r="Z6000" s="3" t="s">
        <v>30</v>
      </c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W6000" s="3"/>
      <c r="AX6000" s="3"/>
      <c r="AY6000" s="3"/>
      <c r="AZ6000" s="3"/>
      <c r="BA6000" s="3"/>
      <c r="BB6000" s="3"/>
      <c r="BC6000" s="3"/>
      <c r="BD6000" s="3"/>
      <c r="BE6000" s="3"/>
      <c r="BF6000" s="3"/>
      <c r="BG6000" s="3"/>
      <c r="BH6000" s="3"/>
      <c r="BI6000" s="3"/>
      <c r="BJ6000" s="3"/>
    </row>
    <row r="6001" customFormat="false" ht="15.75" hidden="false" customHeight="false" outlineLevel="0" collapsed="false">
      <c r="A6001" s="3" t="n">
        <v>6000</v>
      </c>
      <c r="B6001" s="3" t="s">
        <v>17352</v>
      </c>
      <c r="C6001" s="3" t="s">
        <v>17353</v>
      </c>
      <c r="D6001" s="3" t="n">
        <v>1</v>
      </c>
      <c r="E6001" s="3" t="n">
        <v>0.1223343</v>
      </c>
      <c r="F6001" s="3" t="n">
        <v>20</v>
      </c>
      <c r="G6001" s="3" t="n">
        <v>20</v>
      </c>
      <c r="H6001" s="3" t="n">
        <v>10</v>
      </c>
      <c r="I6001" s="3" t="n">
        <v>10</v>
      </c>
      <c r="J6001" s="3" t="n">
        <v>20</v>
      </c>
      <c r="K6001" s="3" t="n">
        <v>20</v>
      </c>
      <c r="L6001" s="3" t="n">
        <v>2</v>
      </c>
      <c r="M6001" s="3" t="n">
        <v>2</v>
      </c>
      <c r="N6001" s="3" t="n">
        <v>0</v>
      </c>
      <c r="O6001" s="3" t="n">
        <v>0</v>
      </c>
      <c r="P6001" s="3" t="n">
        <v>6.4</v>
      </c>
      <c r="Q6001" s="3" t="n">
        <v>24.2</v>
      </c>
      <c r="R6001" s="3" t="s">
        <v>17354</v>
      </c>
      <c r="S6001" s="4" t="n">
        <v>45747.1853240741</v>
      </c>
      <c r="T6001" s="3" t="s">
        <v>65</v>
      </c>
      <c r="U6001" s="3" t="s">
        <v>65</v>
      </c>
      <c r="V6001" s="3" t="n">
        <v>1</v>
      </c>
      <c r="W6001" s="3" t="n">
        <v>1</v>
      </c>
      <c r="X6001" s="3" t="n">
        <v>0</v>
      </c>
      <c r="Y6001" s="3" t="s">
        <v>81</v>
      </c>
      <c r="Z6001" s="3" t="s">
        <v>81</v>
      </c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  <c r="AY6001" s="3"/>
      <c r="AZ6001" s="3"/>
      <c r="BA6001" s="3"/>
      <c r="BB6001" s="3"/>
      <c r="BC6001" s="3"/>
      <c r="BD6001" s="3"/>
      <c r="BE6001" s="3"/>
      <c r="BF6001" s="3"/>
      <c r="BG6001" s="3"/>
      <c r="BH6001" s="3"/>
      <c r="BI6001" s="3"/>
      <c r="BJ6001" s="3"/>
    </row>
    <row r="6002" customFormat="false" ht="15.75" hidden="false" customHeight="false" outlineLevel="0" collapsed="false">
      <c r="A6002" s="3" t="n">
        <v>6001</v>
      </c>
      <c r="B6002" s="3" t="s">
        <v>17355</v>
      </c>
      <c r="C6002" s="3" t="s">
        <v>17356</v>
      </c>
      <c r="D6002" s="3" t="n">
        <v>1</v>
      </c>
      <c r="E6002" s="3" t="n">
        <v>0.7015272</v>
      </c>
      <c r="F6002" s="3" t="n">
        <v>17</v>
      </c>
      <c r="G6002" s="3" t="n">
        <v>17</v>
      </c>
      <c r="H6002" s="3" t="n">
        <v>3</v>
      </c>
      <c r="I6002" s="3" t="n">
        <v>3</v>
      </c>
      <c r="J6002" s="3" t="n">
        <v>7</v>
      </c>
      <c r="K6002" s="3" t="n">
        <v>7</v>
      </c>
      <c r="L6002" s="3" t="n">
        <v>2</v>
      </c>
      <c r="M6002" s="3" t="n">
        <v>2</v>
      </c>
      <c r="N6002" s="3" t="n">
        <v>0</v>
      </c>
      <c r="O6002" s="3" t="n">
        <v>0</v>
      </c>
      <c r="P6002" s="3" t="n">
        <v>7.2</v>
      </c>
      <c r="Q6002" s="3" t="n">
        <v>24.2</v>
      </c>
      <c r="R6002" s="3" t="s">
        <v>17357</v>
      </c>
      <c r="S6002" s="4" t="n">
        <v>45746.9533217593</v>
      </c>
      <c r="T6002" s="3" t="s">
        <v>29</v>
      </c>
      <c r="U6002" s="3" t="s">
        <v>29</v>
      </c>
      <c r="V6002" s="3" t="n">
        <v>1</v>
      </c>
      <c r="W6002" s="3" t="n">
        <v>1</v>
      </c>
      <c r="X6002" s="3" t="n">
        <v>0</v>
      </c>
      <c r="Y6002" s="3" t="s">
        <v>30</v>
      </c>
      <c r="Z6002" s="3" t="s">
        <v>30</v>
      </c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  <c r="AY6002" s="3"/>
      <c r="AZ6002" s="3"/>
      <c r="BA6002" s="3"/>
      <c r="BB6002" s="3"/>
      <c r="BC6002" s="3"/>
      <c r="BD6002" s="3"/>
      <c r="BE6002" s="3"/>
      <c r="BF6002" s="3"/>
      <c r="BG6002" s="3"/>
      <c r="BH6002" s="3"/>
      <c r="BI6002" s="3"/>
      <c r="BJ6002" s="3"/>
    </row>
    <row r="6003" customFormat="false" ht="15.75" hidden="false" customHeight="false" outlineLevel="0" collapsed="false">
      <c r="A6003" s="3" t="n">
        <v>6002</v>
      </c>
      <c r="B6003" s="3" t="s">
        <v>17358</v>
      </c>
      <c r="C6003" s="3" t="s">
        <v>17359</v>
      </c>
      <c r="D6003" s="3" t="n">
        <v>1</v>
      </c>
      <c r="E6003" s="3" t="n">
        <v>1.0517473</v>
      </c>
      <c r="F6003" s="3" t="n">
        <v>9</v>
      </c>
      <c r="G6003" s="3" t="n">
        <v>9</v>
      </c>
      <c r="H6003" s="3" t="n">
        <v>8</v>
      </c>
      <c r="I6003" s="3" t="n">
        <v>8</v>
      </c>
      <c r="J6003" s="3" t="n">
        <v>6</v>
      </c>
      <c r="K6003" s="3" t="n">
        <v>6</v>
      </c>
      <c r="L6003" s="3" t="n">
        <v>1</v>
      </c>
      <c r="M6003" s="3" t="n">
        <v>1</v>
      </c>
      <c r="N6003" s="3" t="n">
        <v>-1</v>
      </c>
      <c r="O6003" s="3" t="n">
        <v>-1</v>
      </c>
      <c r="P6003" s="3" t="n">
        <v>6.5</v>
      </c>
      <c r="Q6003" s="3" t="n">
        <v>24.2</v>
      </c>
      <c r="R6003" s="3" t="s">
        <v>17360</v>
      </c>
      <c r="S6003" s="4" t="n">
        <v>45746.9535532407</v>
      </c>
      <c r="T6003" s="3" t="s">
        <v>29</v>
      </c>
      <c r="U6003" s="3" t="s">
        <v>29</v>
      </c>
      <c r="V6003" s="3" t="n">
        <v>1</v>
      </c>
      <c r="W6003" s="3" t="n">
        <v>0</v>
      </c>
      <c r="X6003" s="3" t="n">
        <v>0</v>
      </c>
      <c r="Y6003" s="3" t="s">
        <v>30</v>
      </c>
      <c r="Z6003" s="3" t="s">
        <v>30</v>
      </c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  <c r="AY6003" s="3"/>
      <c r="AZ6003" s="3"/>
      <c r="BA6003" s="3"/>
      <c r="BB6003" s="3"/>
      <c r="BC6003" s="3"/>
      <c r="BD6003" s="3"/>
      <c r="BE6003" s="3"/>
      <c r="BF6003" s="3"/>
      <c r="BG6003" s="3"/>
      <c r="BH6003" s="3"/>
      <c r="BI6003" s="3"/>
      <c r="BJ6003" s="3"/>
    </row>
    <row r="6004" customFormat="false" ht="15.75" hidden="false" customHeight="false" outlineLevel="0" collapsed="false">
      <c r="A6004" s="3" t="n">
        <v>6003</v>
      </c>
      <c r="B6004" s="3" t="s">
        <v>17361</v>
      </c>
      <c r="C6004" s="3" t="s">
        <v>17362</v>
      </c>
      <c r="D6004" s="3" t="n">
        <v>1</v>
      </c>
      <c r="E6004" s="3" t="n">
        <v>2.1908836</v>
      </c>
      <c r="F6004" s="3" t="n">
        <v>60</v>
      </c>
      <c r="G6004" s="3" t="n">
        <v>60</v>
      </c>
      <c r="H6004" s="3" t="n">
        <v>10</v>
      </c>
      <c r="I6004" s="3" t="n">
        <v>10</v>
      </c>
      <c r="J6004" s="3" t="n">
        <v>64</v>
      </c>
      <c r="K6004" s="3" t="n">
        <v>64</v>
      </c>
      <c r="L6004" s="3" t="n">
        <v>5</v>
      </c>
      <c r="M6004" s="3" t="n">
        <v>5</v>
      </c>
      <c r="N6004" s="3" t="n">
        <v>-1</v>
      </c>
      <c r="O6004" s="3" t="n">
        <v>-1</v>
      </c>
      <c r="P6004" s="3" t="n">
        <v>3</v>
      </c>
      <c r="Q6004" s="3" t="n">
        <v>24.2</v>
      </c>
      <c r="R6004" s="3" t="s">
        <v>17363</v>
      </c>
      <c r="S6004" s="4" t="n">
        <v>45746.9553356482</v>
      </c>
      <c r="T6004" s="3" t="s">
        <v>744</v>
      </c>
      <c r="U6004" s="3" t="s">
        <v>744</v>
      </c>
      <c r="V6004" s="3" t="n">
        <v>0</v>
      </c>
      <c r="W6004" s="3" t="n">
        <v>0</v>
      </c>
      <c r="X6004" s="3" t="n">
        <v>0</v>
      </c>
      <c r="Y6004" s="3" t="s">
        <v>30</v>
      </c>
      <c r="Z6004" s="3" t="s">
        <v>30</v>
      </c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  <c r="AY6004" s="3"/>
      <c r="AZ6004" s="3"/>
      <c r="BA6004" s="3"/>
      <c r="BB6004" s="3"/>
      <c r="BC6004" s="3"/>
      <c r="BD6004" s="3"/>
      <c r="BE6004" s="3"/>
      <c r="BF6004" s="3"/>
      <c r="BG6004" s="3"/>
      <c r="BH6004" s="3"/>
      <c r="BI6004" s="3"/>
      <c r="BJ6004" s="3"/>
    </row>
    <row r="6005" customFormat="false" ht="15.75" hidden="false" customHeight="false" outlineLevel="0" collapsed="false">
      <c r="A6005" s="3" t="n">
        <v>6004</v>
      </c>
      <c r="B6005" s="3" t="s">
        <v>17364</v>
      </c>
      <c r="C6005" s="3" t="s">
        <v>17365</v>
      </c>
      <c r="D6005" s="3" t="n">
        <v>1</v>
      </c>
      <c r="E6005" s="3" t="n">
        <v>1.6095429</v>
      </c>
      <c r="F6005" s="3" t="n">
        <v>88</v>
      </c>
      <c r="G6005" s="3" t="n">
        <v>88</v>
      </c>
      <c r="H6005" s="3" t="n">
        <v>16</v>
      </c>
      <c r="I6005" s="3" t="n">
        <v>16</v>
      </c>
      <c r="J6005" s="3" t="n">
        <v>102</v>
      </c>
      <c r="K6005" s="3" t="n">
        <v>102</v>
      </c>
      <c r="L6005" s="3" t="n">
        <v>10</v>
      </c>
      <c r="M6005" s="3" t="n">
        <v>10</v>
      </c>
      <c r="N6005" s="3" t="n">
        <v>-1</v>
      </c>
      <c r="O6005" s="3" t="n">
        <v>-1</v>
      </c>
      <c r="P6005" s="3" t="n">
        <v>3</v>
      </c>
      <c r="Q6005" s="3" t="n">
        <v>24.2</v>
      </c>
      <c r="R6005" s="3" t="s">
        <v>17366</v>
      </c>
      <c r="S6005" s="4" t="n">
        <v>45746.9553935185</v>
      </c>
      <c r="T6005" s="3" t="s">
        <v>256</v>
      </c>
      <c r="U6005" s="3" t="s">
        <v>256</v>
      </c>
      <c r="V6005" s="3" t="n">
        <v>0</v>
      </c>
      <c r="W6005" s="3" t="n">
        <v>0</v>
      </c>
      <c r="X6005" s="3" t="n">
        <v>0</v>
      </c>
      <c r="Y6005" s="3" t="s">
        <v>30</v>
      </c>
      <c r="Z6005" s="3" t="s">
        <v>30</v>
      </c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  <c r="AY6005" s="3"/>
      <c r="AZ6005" s="3"/>
      <c r="BA6005" s="3"/>
      <c r="BB6005" s="3"/>
      <c r="BC6005" s="3"/>
      <c r="BD6005" s="3"/>
      <c r="BE6005" s="3"/>
      <c r="BF6005" s="3"/>
      <c r="BG6005" s="3"/>
      <c r="BH6005" s="3"/>
      <c r="BI6005" s="3"/>
      <c r="BJ6005" s="3"/>
    </row>
    <row r="6006" customFormat="false" ht="15.75" hidden="false" customHeight="false" outlineLevel="0" collapsed="false">
      <c r="A6006" s="3" t="n">
        <v>6005</v>
      </c>
      <c r="B6006" s="3" t="s">
        <v>17367</v>
      </c>
      <c r="C6006" s="3" t="s">
        <v>17368</v>
      </c>
      <c r="D6006" s="3" t="n">
        <v>1</v>
      </c>
      <c r="E6006" s="3" t="n">
        <v>9.8820323</v>
      </c>
      <c r="F6006" s="3" t="n">
        <v>3</v>
      </c>
      <c r="G6006" s="3" t="n">
        <v>3</v>
      </c>
      <c r="H6006" s="3" t="n">
        <v>2</v>
      </c>
      <c r="I6006" s="3" t="n">
        <v>2</v>
      </c>
      <c r="J6006" s="3" t="n">
        <v>1</v>
      </c>
      <c r="K6006" s="3" t="n">
        <v>1</v>
      </c>
      <c r="L6006" s="3" t="n">
        <v>0</v>
      </c>
      <c r="M6006" s="3" t="n">
        <v>0</v>
      </c>
      <c r="N6006" s="3" t="n">
        <v>-1</v>
      </c>
      <c r="O6006" s="3" t="n">
        <v>-1</v>
      </c>
      <c r="P6006" s="3" t="n">
        <v>6.5</v>
      </c>
      <c r="Q6006" s="3" t="n">
        <v>24.2</v>
      </c>
      <c r="R6006" s="3" t="s">
        <v>17369</v>
      </c>
      <c r="S6006" s="4" t="n">
        <v>45746.9555439815</v>
      </c>
      <c r="T6006" s="3" t="s">
        <v>65</v>
      </c>
      <c r="U6006" s="3" t="s">
        <v>65</v>
      </c>
      <c r="V6006" s="3" t="n">
        <v>0</v>
      </c>
      <c r="W6006" s="3" t="n">
        <v>0</v>
      </c>
      <c r="X6006" s="3" t="n">
        <v>0</v>
      </c>
      <c r="Y6006" s="3" t="s">
        <v>30</v>
      </c>
      <c r="Z6006" s="3" t="s">
        <v>30</v>
      </c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  <c r="AY6006" s="3"/>
      <c r="AZ6006" s="3"/>
      <c r="BA6006" s="3"/>
      <c r="BB6006" s="3"/>
      <c r="BC6006" s="3"/>
      <c r="BD6006" s="3"/>
      <c r="BE6006" s="3"/>
      <c r="BF6006" s="3"/>
      <c r="BG6006" s="3"/>
      <c r="BH6006" s="3"/>
      <c r="BI6006" s="3"/>
      <c r="BJ6006" s="3"/>
    </row>
    <row r="6007" customFormat="false" ht="15.75" hidden="false" customHeight="false" outlineLevel="0" collapsed="false">
      <c r="A6007" s="3" t="n">
        <v>6006</v>
      </c>
      <c r="B6007" s="3" t="s">
        <v>17370</v>
      </c>
      <c r="C6007" s="3" t="s">
        <v>17371</v>
      </c>
      <c r="D6007" s="3" t="n">
        <v>1</v>
      </c>
      <c r="E6007" s="3" t="n">
        <v>11.5953636</v>
      </c>
      <c r="F6007" s="3" t="n">
        <v>194</v>
      </c>
      <c r="G6007" s="3" t="n">
        <v>194</v>
      </c>
      <c r="H6007" s="3" t="n">
        <v>18</v>
      </c>
      <c r="I6007" s="3" t="n">
        <v>18</v>
      </c>
      <c r="J6007" s="3" t="n">
        <v>231</v>
      </c>
      <c r="K6007" s="3" t="n">
        <v>231</v>
      </c>
      <c r="L6007" s="3" t="n">
        <v>20</v>
      </c>
      <c r="M6007" s="3" t="n">
        <v>20</v>
      </c>
      <c r="N6007" s="3" t="n">
        <v>45</v>
      </c>
      <c r="O6007" s="3" t="n">
        <v>-1</v>
      </c>
      <c r="P6007" s="3" t="n">
        <v>6.6</v>
      </c>
      <c r="Q6007" s="3" t="n">
        <v>24.2</v>
      </c>
      <c r="R6007" s="3" t="s">
        <v>17372</v>
      </c>
      <c r="S6007" s="4" t="n">
        <v>45746.9560300926</v>
      </c>
      <c r="T6007" s="3" t="s">
        <v>29</v>
      </c>
      <c r="U6007" s="3" t="s">
        <v>29</v>
      </c>
      <c r="V6007" s="3" t="n">
        <v>1</v>
      </c>
      <c r="W6007" s="3" t="n">
        <v>0</v>
      </c>
      <c r="X6007" s="3" t="n">
        <v>0</v>
      </c>
      <c r="Y6007" s="3" t="s">
        <v>30</v>
      </c>
      <c r="Z6007" s="3" t="s">
        <v>30</v>
      </c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  <c r="AY6007" s="3"/>
      <c r="AZ6007" s="3"/>
      <c r="BA6007" s="3"/>
      <c r="BB6007" s="3"/>
      <c r="BC6007" s="3"/>
      <c r="BD6007" s="3"/>
      <c r="BE6007" s="3"/>
      <c r="BF6007" s="3"/>
      <c r="BG6007" s="3"/>
      <c r="BH6007" s="3"/>
      <c r="BI6007" s="3"/>
      <c r="BJ6007" s="3"/>
    </row>
    <row r="6008" customFormat="false" ht="15.75" hidden="false" customHeight="false" outlineLevel="0" collapsed="false">
      <c r="A6008" s="3" t="n">
        <v>6007</v>
      </c>
      <c r="B6008" s="3" t="s">
        <v>17373</v>
      </c>
      <c r="C6008" s="3" t="s">
        <v>17374</v>
      </c>
      <c r="D6008" s="3" t="n">
        <v>1</v>
      </c>
      <c r="E6008" s="3" t="n">
        <v>5.1089191</v>
      </c>
      <c r="F6008" s="3" t="n">
        <v>138</v>
      </c>
      <c r="G6008" s="3" t="n">
        <v>138</v>
      </c>
      <c r="H6008" s="3" t="n">
        <v>8</v>
      </c>
      <c r="I6008" s="3" t="n">
        <v>8</v>
      </c>
      <c r="J6008" s="3" t="n">
        <v>219</v>
      </c>
      <c r="K6008" s="3" t="n">
        <v>219</v>
      </c>
      <c r="L6008" s="3" t="n">
        <v>3</v>
      </c>
      <c r="M6008" s="3" t="n">
        <v>3</v>
      </c>
      <c r="N6008" s="3" t="n">
        <v>-1</v>
      </c>
      <c r="O6008" s="3" t="n">
        <v>-1</v>
      </c>
      <c r="P6008" s="3" t="n">
        <v>6.5</v>
      </c>
      <c r="Q6008" s="3" t="n">
        <v>24.2</v>
      </c>
      <c r="R6008" s="3" t="s">
        <v>17375</v>
      </c>
      <c r="S6008" s="4" t="n">
        <v>45746.9568634259</v>
      </c>
      <c r="T6008" s="3" t="s">
        <v>29</v>
      </c>
      <c r="U6008" s="3" t="s">
        <v>29</v>
      </c>
      <c r="V6008" s="3" t="n">
        <v>0</v>
      </c>
      <c r="W6008" s="3" t="n">
        <v>0</v>
      </c>
      <c r="X6008" s="3" t="n">
        <v>0</v>
      </c>
      <c r="Y6008" s="3" t="s">
        <v>30</v>
      </c>
      <c r="Z6008" s="3" t="s">
        <v>30</v>
      </c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W6008" s="3"/>
      <c r="AX6008" s="3"/>
      <c r="AY6008" s="3"/>
      <c r="AZ6008" s="3"/>
      <c r="BA6008" s="3"/>
      <c r="BB6008" s="3"/>
      <c r="BC6008" s="3"/>
      <c r="BD6008" s="3"/>
      <c r="BE6008" s="3"/>
      <c r="BF6008" s="3"/>
      <c r="BG6008" s="3"/>
      <c r="BH6008" s="3"/>
      <c r="BI6008" s="3"/>
      <c r="BJ6008" s="3"/>
    </row>
    <row r="6009" customFormat="false" ht="15.75" hidden="false" customHeight="false" outlineLevel="0" collapsed="false">
      <c r="A6009" s="3" t="n">
        <v>6008</v>
      </c>
      <c r="B6009" s="3" t="s">
        <v>17376</v>
      </c>
      <c r="C6009" s="3" t="s">
        <v>17377</v>
      </c>
      <c r="D6009" s="3" t="n">
        <v>1</v>
      </c>
      <c r="E6009" s="3" t="n">
        <v>15.4231362</v>
      </c>
      <c r="F6009" s="3" t="n">
        <v>424</v>
      </c>
      <c r="G6009" s="3" t="n">
        <v>424</v>
      </c>
      <c r="H6009" s="3" t="n">
        <v>33</v>
      </c>
      <c r="I6009" s="3" t="n">
        <v>33</v>
      </c>
      <c r="J6009" s="3" t="n">
        <v>583</v>
      </c>
      <c r="K6009" s="3" t="n">
        <v>583</v>
      </c>
      <c r="L6009" s="3" t="n">
        <v>57</v>
      </c>
      <c r="M6009" s="3" t="n">
        <v>57</v>
      </c>
      <c r="N6009" s="3" t="n">
        <v>-1</v>
      </c>
      <c r="O6009" s="3" t="n">
        <v>-1</v>
      </c>
      <c r="P6009" s="3" t="n">
        <v>6.5</v>
      </c>
      <c r="Q6009" s="3" t="n">
        <v>24.2</v>
      </c>
      <c r="R6009" s="3" t="s">
        <v>17378</v>
      </c>
      <c r="S6009" s="4" t="n">
        <v>45746.9576273148</v>
      </c>
      <c r="T6009" s="3" t="s">
        <v>65</v>
      </c>
      <c r="U6009" s="3" t="s">
        <v>65</v>
      </c>
      <c r="V6009" s="3" t="n">
        <v>0</v>
      </c>
      <c r="W6009" s="3" t="n">
        <v>0</v>
      </c>
      <c r="X6009" s="3" t="n">
        <v>0</v>
      </c>
      <c r="Y6009" s="3" t="s">
        <v>30</v>
      </c>
      <c r="Z6009" s="3" t="s">
        <v>30</v>
      </c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  <c r="AY6009" s="3"/>
      <c r="AZ6009" s="3"/>
      <c r="BA6009" s="3"/>
      <c r="BB6009" s="3"/>
      <c r="BC6009" s="3"/>
      <c r="BD6009" s="3"/>
      <c r="BE6009" s="3"/>
      <c r="BF6009" s="3"/>
      <c r="BG6009" s="3"/>
      <c r="BH6009" s="3"/>
      <c r="BI6009" s="3"/>
      <c r="BJ6009" s="3"/>
    </row>
    <row r="6010" customFormat="false" ht="15.75" hidden="false" customHeight="false" outlineLevel="0" collapsed="false">
      <c r="A6010" s="3" t="n">
        <v>6009</v>
      </c>
      <c r="B6010" s="3" t="s">
        <v>17379</v>
      </c>
      <c r="C6010" s="3" t="s">
        <v>17380</v>
      </c>
      <c r="D6010" s="3" t="n">
        <v>1</v>
      </c>
      <c r="E6010" s="3" t="n">
        <v>1.6198347</v>
      </c>
      <c r="F6010" s="3" t="n">
        <v>84</v>
      </c>
      <c r="G6010" s="3" t="n">
        <v>84</v>
      </c>
      <c r="H6010" s="3" t="n">
        <v>11</v>
      </c>
      <c r="I6010" s="3" t="n">
        <v>11</v>
      </c>
      <c r="J6010" s="3" t="n">
        <v>178</v>
      </c>
      <c r="K6010" s="3" t="n">
        <v>178</v>
      </c>
      <c r="L6010" s="3" t="n">
        <v>3</v>
      </c>
      <c r="M6010" s="3" t="n">
        <v>3</v>
      </c>
      <c r="N6010" s="3" t="n">
        <v>0</v>
      </c>
      <c r="O6010" s="3" t="n">
        <v>-1</v>
      </c>
      <c r="P6010" s="3" t="n">
        <v>6</v>
      </c>
      <c r="Q6010" s="3" t="n">
        <v>24.2</v>
      </c>
      <c r="R6010" s="3" t="s">
        <v>17381</v>
      </c>
      <c r="S6010" s="4" t="n">
        <v>45746.9577777778</v>
      </c>
      <c r="T6010" s="3" t="s">
        <v>65</v>
      </c>
      <c r="U6010" s="3" t="s">
        <v>65</v>
      </c>
      <c r="V6010" s="3" t="n">
        <v>1</v>
      </c>
      <c r="W6010" s="3" t="n">
        <v>0</v>
      </c>
      <c r="X6010" s="3" t="n">
        <v>0</v>
      </c>
      <c r="Y6010" s="3" t="s">
        <v>30</v>
      </c>
      <c r="Z6010" s="3" t="s">
        <v>30</v>
      </c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W6010" s="3"/>
      <c r="AX6010" s="3"/>
      <c r="AY6010" s="3"/>
      <c r="AZ6010" s="3"/>
      <c r="BA6010" s="3"/>
      <c r="BB6010" s="3"/>
      <c r="BC6010" s="3"/>
      <c r="BD6010" s="3"/>
      <c r="BE6010" s="3"/>
      <c r="BF6010" s="3"/>
      <c r="BG6010" s="3"/>
      <c r="BH6010" s="3"/>
      <c r="BI6010" s="3"/>
      <c r="BJ6010" s="3"/>
    </row>
    <row r="6011" customFormat="false" ht="15.75" hidden="false" customHeight="false" outlineLevel="0" collapsed="false">
      <c r="A6011" s="3" t="n">
        <v>6010</v>
      </c>
      <c r="B6011" s="3" t="s">
        <v>17382</v>
      </c>
      <c r="C6011" s="3" t="s">
        <v>17383</v>
      </c>
      <c r="D6011" s="3" t="n">
        <v>1</v>
      </c>
      <c r="E6011" s="3" t="n">
        <v>0.1668923</v>
      </c>
      <c r="F6011" s="3" t="n">
        <v>3</v>
      </c>
      <c r="G6011" s="3" t="n">
        <v>3</v>
      </c>
      <c r="H6011" s="3" t="n">
        <v>1</v>
      </c>
      <c r="I6011" s="3" t="n">
        <v>1</v>
      </c>
      <c r="J6011" s="3" t="n">
        <v>0</v>
      </c>
      <c r="K6011" s="3" t="n">
        <v>0</v>
      </c>
      <c r="L6011" s="3" t="n">
        <v>0</v>
      </c>
      <c r="M6011" s="3" t="n">
        <v>0</v>
      </c>
      <c r="N6011" s="3" t="n">
        <v>-1</v>
      </c>
      <c r="O6011" s="3" t="n">
        <v>-1</v>
      </c>
      <c r="P6011" s="3" t="n">
        <v>6.5</v>
      </c>
      <c r="Q6011" s="3" t="n">
        <v>24.2</v>
      </c>
      <c r="R6011" s="3" t="s">
        <v>17384</v>
      </c>
      <c r="S6011" s="4" t="n">
        <v>45746.9578125</v>
      </c>
      <c r="T6011" s="3" t="s">
        <v>256</v>
      </c>
      <c r="U6011" s="3" t="s">
        <v>256</v>
      </c>
      <c r="V6011" s="3" t="n">
        <v>0</v>
      </c>
      <c r="W6011" s="3" t="n">
        <v>0</v>
      </c>
      <c r="X6011" s="3" t="n">
        <v>0</v>
      </c>
      <c r="Y6011" s="3" t="s">
        <v>30</v>
      </c>
      <c r="Z6011" s="3" t="s">
        <v>30</v>
      </c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  <c r="AY6011" s="3"/>
      <c r="AZ6011" s="3"/>
      <c r="BA6011" s="3"/>
      <c r="BB6011" s="3"/>
      <c r="BC6011" s="3"/>
      <c r="BD6011" s="3"/>
      <c r="BE6011" s="3"/>
      <c r="BF6011" s="3"/>
      <c r="BG6011" s="3"/>
      <c r="BH6011" s="3"/>
      <c r="BI6011" s="3"/>
      <c r="BJ6011" s="3"/>
    </row>
    <row r="6012" customFormat="false" ht="15.75" hidden="false" customHeight="false" outlineLevel="0" collapsed="false">
      <c r="A6012" s="3" t="n">
        <v>6011</v>
      </c>
      <c r="B6012" s="3" t="s">
        <v>17385</v>
      </c>
      <c r="C6012" s="3" t="s">
        <v>17386</v>
      </c>
      <c r="D6012" s="3" t="n">
        <v>1</v>
      </c>
      <c r="E6012" s="3" t="n">
        <v>0.3677739</v>
      </c>
      <c r="F6012" s="3" t="n">
        <v>5</v>
      </c>
      <c r="G6012" s="3" t="n">
        <v>5</v>
      </c>
      <c r="H6012" s="3" t="n">
        <v>3</v>
      </c>
      <c r="I6012" s="3" t="n">
        <v>3</v>
      </c>
      <c r="J6012" s="3" t="n">
        <v>3</v>
      </c>
      <c r="K6012" s="3" t="n">
        <v>3</v>
      </c>
      <c r="L6012" s="3" t="n">
        <v>0</v>
      </c>
      <c r="M6012" s="3" t="n">
        <v>0</v>
      </c>
      <c r="N6012" s="3" t="n">
        <v>-1</v>
      </c>
      <c r="O6012" s="3" t="n">
        <v>-1</v>
      </c>
      <c r="P6012" s="3" t="n">
        <v>6.5</v>
      </c>
      <c r="Q6012" s="3" t="n">
        <v>24.2</v>
      </c>
      <c r="R6012" s="3" t="s">
        <v>17387</v>
      </c>
      <c r="S6012" s="4" t="n">
        <v>45746.9578356482</v>
      </c>
      <c r="T6012" s="3" t="s">
        <v>65</v>
      </c>
      <c r="U6012" s="3" t="s">
        <v>65</v>
      </c>
      <c r="V6012" s="3" t="n">
        <v>0</v>
      </c>
      <c r="W6012" s="3" t="n">
        <v>0</v>
      </c>
      <c r="X6012" s="3" t="n">
        <v>0</v>
      </c>
      <c r="Y6012" s="3" t="s">
        <v>30</v>
      </c>
      <c r="Z6012" s="3" t="s">
        <v>30</v>
      </c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  <c r="AY6012" s="3"/>
      <c r="AZ6012" s="3"/>
      <c r="BA6012" s="3"/>
      <c r="BB6012" s="3"/>
      <c r="BC6012" s="3"/>
      <c r="BD6012" s="3"/>
      <c r="BE6012" s="3"/>
      <c r="BF6012" s="3"/>
      <c r="BG6012" s="3"/>
      <c r="BH6012" s="3"/>
      <c r="BI6012" s="3"/>
      <c r="BJ6012" s="3"/>
    </row>
    <row r="6013" customFormat="false" ht="15.75" hidden="false" customHeight="false" outlineLevel="0" collapsed="false">
      <c r="A6013" s="3" t="n">
        <v>6012</v>
      </c>
      <c r="B6013" s="3" t="s">
        <v>17388</v>
      </c>
      <c r="C6013" s="3" t="s">
        <v>17389</v>
      </c>
      <c r="D6013" s="3" t="n">
        <v>1</v>
      </c>
      <c r="E6013" s="3" t="n">
        <v>6.1361916</v>
      </c>
      <c r="F6013" s="3" t="n">
        <v>285</v>
      </c>
      <c r="G6013" s="3" t="n">
        <v>285</v>
      </c>
      <c r="H6013" s="3" t="n">
        <v>22</v>
      </c>
      <c r="I6013" s="3" t="n">
        <v>22</v>
      </c>
      <c r="J6013" s="3" t="n">
        <v>358</v>
      </c>
      <c r="K6013" s="3" t="n">
        <v>358</v>
      </c>
      <c r="L6013" s="3" t="n">
        <v>28</v>
      </c>
      <c r="M6013" s="3" t="n">
        <v>28</v>
      </c>
      <c r="N6013" s="3" t="n">
        <v>-1</v>
      </c>
      <c r="O6013" s="3" t="n">
        <v>-1</v>
      </c>
      <c r="P6013" s="3" t="n">
        <v>6.5</v>
      </c>
      <c r="Q6013" s="3" t="n">
        <v>24.2</v>
      </c>
      <c r="R6013" s="3" t="s">
        <v>17390</v>
      </c>
      <c r="S6013" s="4" t="n">
        <v>45746.9579861111</v>
      </c>
      <c r="T6013" s="3" t="s">
        <v>744</v>
      </c>
      <c r="U6013" s="3" t="s">
        <v>744</v>
      </c>
      <c r="V6013" s="3" t="n">
        <v>0</v>
      </c>
      <c r="W6013" s="3" t="n">
        <v>0</v>
      </c>
      <c r="X6013" s="3" t="n">
        <v>0</v>
      </c>
      <c r="Y6013" s="3" t="s">
        <v>30</v>
      </c>
      <c r="Z6013" s="3" t="s">
        <v>30</v>
      </c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  <c r="AY6013" s="3"/>
      <c r="AZ6013" s="3"/>
      <c r="BA6013" s="3"/>
      <c r="BB6013" s="3"/>
      <c r="BC6013" s="3"/>
      <c r="BD6013" s="3"/>
      <c r="BE6013" s="3"/>
      <c r="BF6013" s="3"/>
      <c r="BG6013" s="3"/>
      <c r="BH6013" s="3"/>
      <c r="BI6013" s="3"/>
      <c r="BJ6013" s="3"/>
    </row>
    <row r="6014" customFormat="false" ht="15.75" hidden="false" customHeight="false" outlineLevel="0" collapsed="false">
      <c r="A6014" s="3" t="n">
        <v>6013</v>
      </c>
      <c r="B6014" s="3" t="s">
        <v>17391</v>
      </c>
      <c r="C6014" s="3" t="s">
        <v>17392</v>
      </c>
      <c r="D6014" s="3" t="n">
        <v>1</v>
      </c>
      <c r="E6014" s="3" t="n">
        <v>18.9136485</v>
      </c>
      <c r="F6014" s="3" t="n">
        <v>867</v>
      </c>
      <c r="G6014" s="3" t="n">
        <v>867</v>
      </c>
      <c r="H6014" s="3" t="n">
        <v>23</v>
      </c>
      <c r="I6014" s="3" t="n">
        <v>23</v>
      </c>
      <c r="J6014" s="3" t="n">
        <v>1099</v>
      </c>
      <c r="K6014" s="3" t="n">
        <v>1099</v>
      </c>
      <c r="L6014" s="3" t="n">
        <v>87</v>
      </c>
      <c r="M6014" s="3" t="n">
        <v>87</v>
      </c>
      <c r="N6014" s="3" t="n">
        <v>-1</v>
      </c>
      <c r="O6014" s="3" t="n">
        <v>-1</v>
      </c>
      <c r="P6014" s="3" t="n">
        <v>6.5</v>
      </c>
      <c r="Q6014" s="3" t="n">
        <v>24.2</v>
      </c>
      <c r="R6014" s="3" t="s">
        <v>17393</v>
      </c>
      <c r="S6014" s="4" t="n">
        <v>45746.9583796296</v>
      </c>
      <c r="T6014" s="3" t="s">
        <v>65</v>
      </c>
      <c r="U6014" s="3" t="s">
        <v>65</v>
      </c>
      <c r="V6014" s="3" t="n">
        <v>0</v>
      </c>
      <c r="W6014" s="3" t="n">
        <v>0</v>
      </c>
      <c r="X6014" s="3" t="n">
        <v>0</v>
      </c>
      <c r="Y6014" s="3" t="s">
        <v>30</v>
      </c>
      <c r="Z6014" s="3" t="s">
        <v>30</v>
      </c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W6014" s="3"/>
      <c r="AX6014" s="3"/>
      <c r="AY6014" s="3"/>
      <c r="AZ6014" s="3"/>
      <c r="BA6014" s="3"/>
      <c r="BB6014" s="3"/>
      <c r="BC6014" s="3"/>
      <c r="BD6014" s="3"/>
      <c r="BE6014" s="3"/>
      <c r="BF6014" s="3"/>
      <c r="BG6014" s="3"/>
      <c r="BH6014" s="3"/>
      <c r="BI6014" s="3"/>
      <c r="BJ6014" s="3"/>
    </row>
    <row r="6015" customFormat="false" ht="15.75" hidden="false" customHeight="false" outlineLevel="0" collapsed="false">
      <c r="A6015" s="3" t="n">
        <v>6014</v>
      </c>
      <c r="B6015" s="3" t="s">
        <v>17394</v>
      </c>
      <c r="C6015" s="3" t="s">
        <v>17395</v>
      </c>
      <c r="D6015" s="3" t="n">
        <v>1</v>
      </c>
      <c r="E6015" s="3" t="n">
        <v>6.7767619</v>
      </c>
      <c r="F6015" s="3" t="n">
        <v>20</v>
      </c>
      <c r="G6015" s="3" t="n">
        <v>20</v>
      </c>
      <c r="H6015" s="3" t="n">
        <v>8</v>
      </c>
      <c r="I6015" s="3" t="n">
        <v>8</v>
      </c>
      <c r="J6015" s="3" t="n">
        <v>17</v>
      </c>
      <c r="K6015" s="3" t="n">
        <v>17</v>
      </c>
      <c r="L6015" s="3" t="n">
        <v>1</v>
      </c>
      <c r="M6015" s="3" t="n">
        <v>1</v>
      </c>
      <c r="N6015" s="3" t="n">
        <v>-1</v>
      </c>
      <c r="O6015" s="3" t="n">
        <v>-1</v>
      </c>
      <c r="P6015" s="3" t="n">
        <v>6.5</v>
      </c>
      <c r="Q6015" s="3" t="n">
        <v>24.2</v>
      </c>
      <c r="R6015" s="3" t="s">
        <v>17396</v>
      </c>
      <c r="S6015" s="4" t="n">
        <v>45746.9585069444</v>
      </c>
      <c r="T6015" s="3" t="s">
        <v>744</v>
      </c>
      <c r="U6015" s="3" t="s">
        <v>744</v>
      </c>
      <c r="V6015" s="3" t="n">
        <v>0</v>
      </c>
      <c r="W6015" s="3" t="n">
        <v>0</v>
      </c>
      <c r="X6015" s="3" t="n">
        <v>0</v>
      </c>
      <c r="Y6015" s="3" t="s">
        <v>30</v>
      </c>
      <c r="Z6015" s="3" t="s">
        <v>30</v>
      </c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  <c r="AY6015" s="3"/>
      <c r="AZ6015" s="3"/>
      <c r="BA6015" s="3"/>
      <c r="BB6015" s="3"/>
      <c r="BC6015" s="3"/>
      <c r="BD6015" s="3"/>
      <c r="BE6015" s="3"/>
      <c r="BF6015" s="3"/>
      <c r="BG6015" s="3"/>
      <c r="BH6015" s="3"/>
      <c r="BI6015" s="3"/>
      <c r="BJ6015" s="3"/>
    </row>
    <row r="6016" customFormat="false" ht="15.75" hidden="false" customHeight="false" outlineLevel="0" collapsed="false">
      <c r="A6016" s="3" t="n">
        <v>6015</v>
      </c>
      <c r="B6016" s="3" t="s">
        <v>17397</v>
      </c>
      <c r="C6016" s="3" t="s">
        <v>17398</v>
      </c>
      <c r="D6016" s="3" t="n">
        <v>1</v>
      </c>
      <c r="E6016" s="3" t="n">
        <v>6.078365</v>
      </c>
      <c r="F6016" s="3" t="n">
        <v>16</v>
      </c>
      <c r="G6016" s="3" t="n">
        <v>16</v>
      </c>
      <c r="H6016" s="3" t="n">
        <v>6</v>
      </c>
      <c r="I6016" s="3" t="n">
        <v>6</v>
      </c>
      <c r="J6016" s="3" t="n">
        <v>22</v>
      </c>
      <c r="K6016" s="3" t="n">
        <v>22</v>
      </c>
      <c r="L6016" s="3" t="n">
        <v>1</v>
      </c>
      <c r="M6016" s="3" t="n">
        <v>1</v>
      </c>
      <c r="N6016" s="3" t="n">
        <v>-1</v>
      </c>
      <c r="O6016" s="3" t="n">
        <v>-1</v>
      </c>
      <c r="P6016" s="3" t="n">
        <v>6.5</v>
      </c>
      <c r="Q6016" s="3" t="n">
        <v>24.2</v>
      </c>
      <c r="R6016" s="3" t="s">
        <v>17399</v>
      </c>
      <c r="S6016" s="4" t="n">
        <v>45746.9586111111</v>
      </c>
      <c r="T6016" s="3" t="s">
        <v>744</v>
      </c>
      <c r="U6016" s="3" t="s">
        <v>744</v>
      </c>
      <c r="V6016" s="3" t="n">
        <v>0</v>
      </c>
      <c r="W6016" s="3" t="n">
        <v>0</v>
      </c>
      <c r="X6016" s="3" t="n">
        <v>0</v>
      </c>
      <c r="Y6016" s="3" t="s">
        <v>30</v>
      </c>
      <c r="Z6016" s="3" t="s">
        <v>30</v>
      </c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W6016" s="3"/>
      <c r="AX6016" s="3"/>
      <c r="AY6016" s="3"/>
      <c r="AZ6016" s="3"/>
      <c r="BA6016" s="3"/>
      <c r="BB6016" s="3"/>
      <c r="BC6016" s="3"/>
      <c r="BD6016" s="3"/>
      <c r="BE6016" s="3"/>
      <c r="BF6016" s="3"/>
      <c r="BG6016" s="3"/>
      <c r="BH6016" s="3"/>
      <c r="BI6016" s="3"/>
      <c r="BJ6016" s="3"/>
    </row>
    <row r="6017" customFormat="false" ht="15.75" hidden="false" customHeight="false" outlineLevel="0" collapsed="false">
      <c r="A6017" s="3" t="n">
        <v>6016</v>
      </c>
      <c r="B6017" s="3" t="s">
        <v>17400</v>
      </c>
      <c r="C6017" s="3" t="s">
        <v>17401</v>
      </c>
      <c r="D6017" s="3" t="n">
        <v>1</v>
      </c>
      <c r="E6017" s="3" t="n">
        <v>19.8344844</v>
      </c>
      <c r="F6017" s="3" t="n">
        <v>868</v>
      </c>
      <c r="G6017" s="3" t="n">
        <v>868</v>
      </c>
      <c r="H6017" s="3" t="n">
        <v>22</v>
      </c>
      <c r="I6017" s="3" t="n">
        <v>22</v>
      </c>
      <c r="J6017" s="3" t="n">
        <v>1096</v>
      </c>
      <c r="K6017" s="3" t="n">
        <v>1096</v>
      </c>
      <c r="L6017" s="3" t="n">
        <v>88</v>
      </c>
      <c r="M6017" s="3" t="n">
        <v>88</v>
      </c>
      <c r="N6017" s="3" t="n">
        <v>-1</v>
      </c>
      <c r="O6017" s="3" t="n">
        <v>-1</v>
      </c>
      <c r="P6017" s="3" t="n">
        <v>6.5</v>
      </c>
      <c r="Q6017" s="3" t="n">
        <v>24.2</v>
      </c>
      <c r="R6017" s="3" t="s">
        <v>17402</v>
      </c>
      <c r="S6017" s="4" t="n">
        <v>45746.9590162037</v>
      </c>
      <c r="T6017" s="3" t="s">
        <v>744</v>
      </c>
      <c r="U6017" s="3" t="s">
        <v>744</v>
      </c>
      <c r="V6017" s="3" t="n">
        <v>0</v>
      </c>
      <c r="W6017" s="3" t="n">
        <v>0</v>
      </c>
      <c r="X6017" s="3" t="n">
        <v>0</v>
      </c>
      <c r="Y6017" s="3" t="s">
        <v>30</v>
      </c>
      <c r="Z6017" s="3" t="s">
        <v>30</v>
      </c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  <c r="AY6017" s="3"/>
      <c r="AZ6017" s="3"/>
      <c r="BA6017" s="3"/>
      <c r="BB6017" s="3"/>
      <c r="BC6017" s="3"/>
      <c r="BD6017" s="3"/>
      <c r="BE6017" s="3"/>
      <c r="BF6017" s="3"/>
      <c r="BG6017" s="3"/>
      <c r="BH6017" s="3"/>
      <c r="BI6017" s="3"/>
      <c r="BJ6017" s="3"/>
    </row>
    <row r="6018" customFormat="false" ht="15.75" hidden="false" customHeight="false" outlineLevel="0" collapsed="false">
      <c r="A6018" s="3" t="n">
        <v>6017</v>
      </c>
      <c r="B6018" s="3" t="s">
        <v>17403</v>
      </c>
      <c r="C6018" s="3" t="s">
        <v>17404</v>
      </c>
      <c r="D6018" s="3" t="n">
        <v>1</v>
      </c>
      <c r="E6018" s="3" t="n">
        <v>4.8533535</v>
      </c>
      <c r="F6018" s="3" t="n">
        <v>287</v>
      </c>
      <c r="G6018" s="3" t="n">
        <v>287</v>
      </c>
      <c r="H6018" s="3" t="n">
        <v>22</v>
      </c>
      <c r="I6018" s="3" t="n">
        <v>22</v>
      </c>
      <c r="J6018" s="3" t="n">
        <v>359</v>
      </c>
      <c r="K6018" s="3" t="n">
        <v>359</v>
      </c>
      <c r="L6018" s="3" t="n">
        <v>29</v>
      </c>
      <c r="M6018" s="3" t="n">
        <v>29</v>
      </c>
      <c r="N6018" s="3" t="n">
        <v>-1</v>
      </c>
      <c r="O6018" s="3" t="n">
        <v>-1</v>
      </c>
      <c r="P6018" s="3" t="n">
        <v>6.5</v>
      </c>
      <c r="Q6018" s="3" t="n">
        <v>24.2</v>
      </c>
      <c r="R6018" s="3" t="s">
        <v>17405</v>
      </c>
      <c r="S6018" s="4" t="n">
        <v>45746.959224537</v>
      </c>
      <c r="T6018" s="3" t="s">
        <v>256</v>
      </c>
      <c r="U6018" s="3" t="s">
        <v>256</v>
      </c>
      <c r="V6018" s="3" t="n">
        <v>0</v>
      </c>
      <c r="W6018" s="3" t="n">
        <v>0</v>
      </c>
      <c r="X6018" s="3" t="n">
        <v>0</v>
      </c>
      <c r="Y6018" s="3" t="s">
        <v>30</v>
      </c>
      <c r="Z6018" s="3" t="s">
        <v>30</v>
      </c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3"/>
      <c r="AW6018" s="3"/>
      <c r="AX6018" s="3"/>
      <c r="AY6018" s="3"/>
      <c r="AZ6018" s="3"/>
      <c r="BA6018" s="3"/>
      <c r="BB6018" s="3"/>
      <c r="BC6018" s="3"/>
      <c r="BD6018" s="3"/>
      <c r="BE6018" s="3"/>
      <c r="BF6018" s="3"/>
      <c r="BG6018" s="3"/>
      <c r="BH6018" s="3"/>
      <c r="BI6018" s="3"/>
      <c r="BJ6018" s="3"/>
    </row>
    <row r="6019" customFormat="false" ht="15.75" hidden="false" customHeight="false" outlineLevel="0" collapsed="false">
      <c r="A6019" s="3" t="n">
        <v>6018</v>
      </c>
      <c r="B6019" s="3" t="s">
        <v>17406</v>
      </c>
      <c r="C6019" s="3"/>
      <c r="D6019" s="3" t="n">
        <v>0</v>
      </c>
      <c r="E6019" s="3" t="s">
        <v>1901</v>
      </c>
      <c r="F6019" s="3" t="s">
        <v>1901</v>
      </c>
      <c r="G6019" s="3" t="s">
        <v>1901</v>
      </c>
      <c r="H6019" s="3" t="s">
        <v>1901</v>
      </c>
      <c r="I6019" s="3" t="s">
        <v>1901</v>
      </c>
      <c r="J6019" s="3" t="s">
        <v>1901</v>
      </c>
      <c r="K6019" s="3" t="s">
        <v>1901</v>
      </c>
      <c r="L6019" s="3" t="s">
        <v>1901</v>
      </c>
      <c r="M6019" s="3" t="s">
        <v>1901</v>
      </c>
      <c r="N6019" s="3" t="s">
        <v>1901</v>
      </c>
      <c r="O6019" s="3" t="s">
        <v>1901</v>
      </c>
      <c r="P6019" s="3"/>
      <c r="Q6019" s="3"/>
      <c r="R6019" s="3"/>
      <c r="S6019" s="3"/>
      <c r="T6019" s="3"/>
      <c r="U6019" s="3"/>
      <c r="V6019" s="3" t="s">
        <v>1901</v>
      </c>
      <c r="W6019" s="3" t="s">
        <v>1901</v>
      </c>
      <c r="X6019" s="3" t="s">
        <v>1901</v>
      </c>
      <c r="Y6019" s="3"/>
      <c r="Z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  <c r="AY6019" s="3"/>
      <c r="AZ6019" s="3"/>
      <c r="BA6019" s="3"/>
      <c r="BB6019" s="3"/>
      <c r="BC6019" s="3"/>
      <c r="BD6019" s="3"/>
      <c r="BE6019" s="3"/>
      <c r="BF6019" s="3"/>
      <c r="BG6019" s="3"/>
      <c r="BH6019" s="3"/>
      <c r="BI6019" s="3"/>
      <c r="BJ6019" s="3"/>
    </row>
    <row r="6020" customFormat="false" ht="15.75" hidden="false" customHeight="false" outlineLevel="0" collapsed="false">
      <c r="A6020" s="3" t="n">
        <v>6019</v>
      </c>
      <c r="B6020" s="3" t="s">
        <v>17407</v>
      </c>
      <c r="C6020" s="3" t="s">
        <v>17408</v>
      </c>
      <c r="D6020" s="3" t="n">
        <v>1</v>
      </c>
      <c r="E6020" s="3" t="n">
        <v>0.5311382</v>
      </c>
      <c r="F6020" s="3" t="n">
        <v>21</v>
      </c>
      <c r="G6020" s="3" t="n">
        <v>21</v>
      </c>
      <c r="H6020" s="3" t="n">
        <v>10</v>
      </c>
      <c r="I6020" s="3" t="n">
        <v>10</v>
      </c>
      <c r="J6020" s="3" t="n">
        <v>30</v>
      </c>
      <c r="K6020" s="3" t="n">
        <v>30</v>
      </c>
      <c r="L6020" s="3" t="n">
        <v>1</v>
      </c>
      <c r="M6020" s="3" t="n">
        <v>1</v>
      </c>
      <c r="N6020" s="3" t="n">
        <v>-1</v>
      </c>
      <c r="O6020" s="3" t="n">
        <v>-1</v>
      </c>
      <c r="P6020" s="3" t="n">
        <v>6</v>
      </c>
      <c r="Q6020" s="3" t="n">
        <v>24.2</v>
      </c>
      <c r="R6020" s="3" t="s">
        <v>17409</v>
      </c>
      <c r="S6020" s="4" t="n">
        <v>45746.9592708333</v>
      </c>
      <c r="T6020" s="3" t="s">
        <v>65</v>
      </c>
      <c r="U6020" s="3" t="s">
        <v>65</v>
      </c>
      <c r="V6020" s="3" t="n">
        <v>0</v>
      </c>
      <c r="W6020" s="3" t="n">
        <v>0</v>
      </c>
      <c r="X6020" s="3" t="n">
        <v>0</v>
      </c>
      <c r="Y6020" s="3" t="s">
        <v>30</v>
      </c>
      <c r="Z6020" s="3" t="s">
        <v>30</v>
      </c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  <c r="AY6020" s="3"/>
      <c r="AZ6020" s="3"/>
      <c r="BA6020" s="3"/>
      <c r="BB6020" s="3"/>
      <c r="BC6020" s="3"/>
      <c r="BD6020" s="3"/>
      <c r="BE6020" s="3"/>
      <c r="BF6020" s="3"/>
      <c r="BG6020" s="3"/>
      <c r="BH6020" s="3"/>
      <c r="BI6020" s="3"/>
      <c r="BJ6020" s="3"/>
    </row>
    <row r="6021" customFormat="false" ht="15.75" hidden="false" customHeight="false" outlineLevel="0" collapsed="false">
      <c r="A6021" s="3" t="n">
        <v>6020</v>
      </c>
      <c r="B6021" s="3" t="s">
        <v>17410</v>
      </c>
      <c r="C6021" s="3" t="s">
        <v>17411</v>
      </c>
      <c r="D6021" s="3" t="n">
        <v>1</v>
      </c>
      <c r="E6021" s="3" t="n">
        <v>0.578043</v>
      </c>
      <c r="F6021" s="3" t="n">
        <v>28</v>
      </c>
      <c r="G6021" s="3" t="n">
        <v>28</v>
      </c>
      <c r="H6021" s="3" t="n">
        <v>11</v>
      </c>
      <c r="I6021" s="3" t="n">
        <v>11</v>
      </c>
      <c r="J6021" s="3" t="n">
        <v>32</v>
      </c>
      <c r="K6021" s="3" t="n">
        <v>32</v>
      </c>
      <c r="L6021" s="3" t="n">
        <v>3</v>
      </c>
      <c r="M6021" s="3" t="n">
        <v>3</v>
      </c>
      <c r="N6021" s="3" t="n">
        <v>-1</v>
      </c>
      <c r="O6021" s="3" t="n">
        <v>-1</v>
      </c>
      <c r="P6021" s="3" t="n">
        <v>6</v>
      </c>
      <c r="Q6021" s="3" t="n">
        <v>24.2</v>
      </c>
      <c r="R6021" s="3" t="s">
        <v>17412</v>
      </c>
      <c r="S6021" s="4" t="n">
        <v>45746.9593171296</v>
      </c>
      <c r="T6021" s="3" t="s">
        <v>65</v>
      </c>
      <c r="U6021" s="3" t="s">
        <v>65</v>
      </c>
      <c r="V6021" s="3" t="n">
        <v>0</v>
      </c>
      <c r="W6021" s="3" t="n">
        <v>0</v>
      </c>
      <c r="X6021" s="3" t="n">
        <v>0</v>
      </c>
      <c r="Y6021" s="3" t="s">
        <v>30</v>
      </c>
      <c r="Z6021" s="3" t="s">
        <v>30</v>
      </c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  <c r="AY6021" s="3"/>
      <c r="AZ6021" s="3"/>
      <c r="BA6021" s="3"/>
      <c r="BB6021" s="3"/>
      <c r="BC6021" s="3"/>
      <c r="BD6021" s="3"/>
      <c r="BE6021" s="3"/>
      <c r="BF6021" s="3"/>
      <c r="BG6021" s="3"/>
      <c r="BH6021" s="3"/>
      <c r="BI6021" s="3"/>
      <c r="BJ6021" s="3"/>
    </row>
    <row r="6022" customFormat="false" ht="15.75" hidden="false" customHeight="false" outlineLevel="0" collapsed="false">
      <c r="A6022" s="3" t="n">
        <v>6021</v>
      </c>
      <c r="B6022" s="3" t="s">
        <v>17413</v>
      </c>
      <c r="C6022" s="3" t="s">
        <v>17414</v>
      </c>
      <c r="D6022" s="3" t="n">
        <v>1</v>
      </c>
      <c r="E6022" s="3" t="n">
        <v>0.4203769</v>
      </c>
      <c r="F6022" s="3" t="n">
        <v>21</v>
      </c>
      <c r="G6022" s="3" t="n">
        <v>21</v>
      </c>
      <c r="H6022" s="3" t="n">
        <v>11</v>
      </c>
      <c r="I6022" s="3" t="n">
        <v>11</v>
      </c>
      <c r="J6022" s="3" t="n">
        <v>23</v>
      </c>
      <c r="K6022" s="3" t="n">
        <v>23</v>
      </c>
      <c r="L6022" s="3" t="n">
        <v>2</v>
      </c>
      <c r="M6022" s="3" t="n">
        <v>2</v>
      </c>
      <c r="N6022" s="3" t="n">
        <v>-1</v>
      </c>
      <c r="O6022" s="3" t="n">
        <v>-1</v>
      </c>
      <c r="P6022" s="3" t="n">
        <v>6</v>
      </c>
      <c r="Q6022" s="3" t="n">
        <v>24.2</v>
      </c>
      <c r="R6022" s="3" t="s">
        <v>17415</v>
      </c>
      <c r="S6022" s="4" t="n">
        <v>45746.9593518519</v>
      </c>
      <c r="T6022" s="3" t="s">
        <v>65</v>
      </c>
      <c r="U6022" s="3" t="s">
        <v>65</v>
      </c>
      <c r="V6022" s="3" t="n">
        <v>0</v>
      </c>
      <c r="W6022" s="3" t="n">
        <v>0</v>
      </c>
      <c r="X6022" s="3" t="n">
        <v>0</v>
      </c>
      <c r="Y6022" s="3" t="s">
        <v>30</v>
      </c>
      <c r="Z6022" s="3" t="s">
        <v>30</v>
      </c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  <c r="AY6022" s="3"/>
      <c r="AZ6022" s="3"/>
      <c r="BA6022" s="3"/>
      <c r="BB6022" s="3"/>
      <c r="BC6022" s="3"/>
      <c r="BD6022" s="3"/>
      <c r="BE6022" s="3"/>
      <c r="BF6022" s="3"/>
      <c r="BG6022" s="3"/>
      <c r="BH6022" s="3"/>
      <c r="BI6022" s="3"/>
      <c r="BJ6022" s="3"/>
    </row>
    <row r="6023" customFormat="false" ht="15.75" hidden="false" customHeight="false" outlineLevel="0" collapsed="false">
      <c r="A6023" s="3" t="n">
        <v>6022</v>
      </c>
      <c r="B6023" s="3" t="s">
        <v>17416</v>
      </c>
      <c r="C6023" s="3" t="s">
        <v>17417</v>
      </c>
      <c r="D6023" s="3" t="n">
        <v>1</v>
      </c>
      <c r="E6023" s="3" t="n">
        <v>0.4657398</v>
      </c>
      <c r="F6023" s="3" t="n">
        <v>21</v>
      </c>
      <c r="G6023" s="3" t="n">
        <v>21</v>
      </c>
      <c r="H6023" s="3" t="n">
        <v>11</v>
      </c>
      <c r="I6023" s="3" t="n">
        <v>11</v>
      </c>
      <c r="J6023" s="3" t="n">
        <v>23</v>
      </c>
      <c r="K6023" s="3" t="n">
        <v>23</v>
      </c>
      <c r="L6023" s="3" t="n">
        <v>2</v>
      </c>
      <c r="M6023" s="3" t="n">
        <v>2</v>
      </c>
      <c r="N6023" s="3" t="n">
        <v>-1</v>
      </c>
      <c r="O6023" s="3" t="n">
        <v>-1</v>
      </c>
      <c r="P6023" s="3" t="n">
        <v>6</v>
      </c>
      <c r="Q6023" s="3" t="n">
        <v>24.2</v>
      </c>
      <c r="R6023" s="3" t="s">
        <v>17418</v>
      </c>
      <c r="S6023" s="4" t="n">
        <v>45746.959375</v>
      </c>
      <c r="T6023" s="3" t="s">
        <v>65</v>
      </c>
      <c r="U6023" s="3" t="s">
        <v>65</v>
      </c>
      <c r="V6023" s="3" t="n">
        <v>0</v>
      </c>
      <c r="W6023" s="3" t="n">
        <v>0</v>
      </c>
      <c r="X6023" s="3" t="n">
        <v>0</v>
      </c>
      <c r="Y6023" s="3" t="s">
        <v>30</v>
      </c>
      <c r="Z6023" s="3" t="s">
        <v>30</v>
      </c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  <c r="AY6023" s="3"/>
      <c r="AZ6023" s="3"/>
      <c r="BA6023" s="3"/>
      <c r="BB6023" s="3"/>
      <c r="BC6023" s="3"/>
      <c r="BD6023" s="3"/>
      <c r="BE6023" s="3"/>
      <c r="BF6023" s="3"/>
      <c r="BG6023" s="3"/>
      <c r="BH6023" s="3"/>
      <c r="BI6023" s="3"/>
      <c r="BJ6023" s="3"/>
    </row>
    <row r="6024" customFormat="false" ht="15.75" hidden="false" customHeight="false" outlineLevel="0" collapsed="false">
      <c r="A6024" s="3" t="n">
        <v>6023</v>
      </c>
      <c r="B6024" s="3" t="s">
        <v>17419</v>
      </c>
      <c r="C6024" s="3" t="s">
        <v>17420</v>
      </c>
      <c r="D6024" s="3" t="n">
        <v>1</v>
      </c>
      <c r="E6024" s="3" t="n">
        <v>0.5110698</v>
      </c>
      <c r="F6024" s="3" t="n">
        <v>21</v>
      </c>
      <c r="G6024" s="3" t="n">
        <v>21</v>
      </c>
      <c r="H6024" s="3" t="n">
        <v>11</v>
      </c>
      <c r="I6024" s="3" t="n">
        <v>11</v>
      </c>
      <c r="J6024" s="3" t="n">
        <v>23</v>
      </c>
      <c r="K6024" s="3" t="n">
        <v>23</v>
      </c>
      <c r="L6024" s="3" t="n">
        <v>2</v>
      </c>
      <c r="M6024" s="3" t="n">
        <v>2</v>
      </c>
      <c r="N6024" s="3" t="n">
        <v>-1</v>
      </c>
      <c r="O6024" s="3" t="n">
        <v>-1</v>
      </c>
      <c r="P6024" s="3" t="n">
        <v>6</v>
      </c>
      <c r="Q6024" s="3" t="n">
        <v>24.2</v>
      </c>
      <c r="R6024" s="3" t="s">
        <v>17421</v>
      </c>
      <c r="S6024" s="4" t="n">
        <v>45746.9594097222</v>
      </c>
      <c r="T6024" s="3" t="s">
        <v>65</v>
      </c>
      <c r="U6024" s="3" t="s">
        <v>65</v>
      </c>
      <c r="V6024" s="3" t="n">
        <v>0</v>
      </c>
      <c r="W6024" s="3" t="n">
        <v>0</v>
      </c>
      <c r="X6024" s="3" t="n">
        <v>0</v>
      </c>
      <c r="Y6024" s="3" t="s">
        <v>30</v>
      </c>
      <c r="Z6024" s="3" t="s">
        <v>30</v>
      </c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  <c r="AY6024" s="3"/>
      <c r="AZ6024" s="3"/>
      <c r="BA6024" s="3"/>
      <c r="BB6024" s="3"/>
      <c r="BC6024" s="3"/>
      <c r="BD6024" s="3"/>
      <c r="BE6024" s="3"/>
      <c r="BF6024" s="3"/>
      <c r="BG6024" s="3"/>
      <c r="BH6024" s="3"/>
      <c r="BI6024" s="3"/>
      <c r="BJ6024" s="3"/>
    </row>
    <row r="6025" customFormat="false" ht="15.75" hidden="false" customHeight="false" outlineLevel="0" collapsed="false">
      <c r="A6025" s="3" t="n">
        <v>6024</v>
      </c>
      <c r="B6025" s="3" t="s">
        <v>17422</v>
      </c>
      <c r="C6025" s="3" t="s">
        <v>17423</v>
      </c>
      <c r="D6025" s="3" t="n">
        <v>1</v>
      </c>
      <c r="E6025" s="3" t="n">
        <v>0.42019</v>
      </c>
      <c r="F6025" s="3" t="n">
        <v>16</v>
      </c>
      <c r="G6025" s="3" t="n">
        <v>16</v>
      </c>
      <c r="H6025" s="3" t="n">
        <v>10</v>
      </c>
      <c r="I6025" s="3" t="n">
        <v>10</v>
      </c>
      <c r="J6025" s="3" t="n">
        <v>17</v>
      </c>
      <c r="K6025" s="3" t="n">
        <v>17</v>
      </c>
      <c r="L6025" s="3" t="n">
        <v>2</v>
      </c>
      <c r="M6025" s="3" t="n">
        <v>2</v>
      </c>
      <c r="N6025" s="3" t="n">
        <v>-1</v>
      </c>
      <c r="O6025" s="3" t="n">
        <v>-1</v>
      </c>
      <c r="P6025" s="3" t="n">
        <v>6</v>
      </c>
      <c r="Q6025" s="3" t="n">
        <v>24.2</v>
      </c>
      <c r="R6025" s="3" t="s">
        <v>17424</v>
      </c>
      <c r="S6025" s="4" t="n">
        <v>45746.9594328704</v>
      </c>
      <c r="T6025" s="3" t="s">
        <v>65</v>
      </c>
      <c r="U6025" s="3" t="s">
        <v>65</v>
      </c>
      <c r="V6025" s="3" t="n">
        <v>0</v>
      </c>
      <c r="W6025" s="3" t="n">
        <v>0</v>
      </c>
      <c r="X6025" s="3" t="n">
        <v>0</v>
      </c>
      <c r="Y6025" s="3" t="s">
        <v>30</v>
      </c>
      <c r="Z6025" s="3" t="s">
        <v>30</v>
      </c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  <c r="AY6025" s="3"/>
      <c r="AZ6025" s="3"/>
      <c r="BA6025" s="3"/>
      <c r="BB6025" s="3"/>
      <c r="BC6025" s="3"/>
      <c r="BD6025" s="3"/>
      <c r="BE6025" s="3"/>
      <c r="BF6025" s="3"/>
      <c r="BG6025" s="3"/>
      <c r="BH6025" s="3"/>
      <c r="BI6025" s="3"/>
      <c r="BJ6025" s="3"/>
    </row>
    <row r="6026" customFormat="false" ht="15.75" hidden="false" customHeight="false" outlineLevel="0" collapsed="false">
      <c r="A6026" s="3" t="n">
        <v>6025</v>
      </c>
      <c r="B6026" s="3" t="s">
        <v>17425</v>
      </c>
      <c r="C6026" s="3" t="s">
        <v>17426</v>
      </c>
      <c r="D6026" s="3" t="n">
        <v>1</v>
      </c>
      <c r="E6026" s="3" t="n">
        <v>0.4857864</v>
      </c>
      <c r="F6026" s="3" t="n">
        <v>20</v>
      </c>
      <c r="G6026" s="3" t="n">
        <v>20</v>
      </c>
      <c r="H6026" s="3" t="n">
        <v>11</v>
      </c>
      <c r="I6026" s="3" t="n">
        <v>11</v>
      </c>
      <c r="J6026" s="3" t="n">
        <v>25</v>
      </c>
      <c r="K6026" s="3" t="n">
        <v>25</v>
      </c>
      <c r="L6026" s="3" t="n">
        <v>2</v>
      </c>
      <c r="M6026" s="3" t="n">
        <v>2</v>
      </c>
      <c r="N6026" s="3" t="n">
        <v>-1</v>
      </c>
      <c r="O6026" s="3" t="n">
        <v>-1</v>
      </c>
      <c r="P6026" s="3" t="n">
        <v>6</v>
      </c>
      <c r="Q6026" s="3" t="n">
        <v>24.2</v>
      </c>
      <c r="R6026" s="3" t="s">
        <v>17427</v>
      </c>
      <c r="S6026" s="4" t="n">
        <v>45746.9594560185</v>
      </c>
      <c r="T6026" s="3" t="s">
        <v>65</v>
      </c>
      <c r="U6026" s="3" t="s">
        <v>65</v>
      </c>
      <c r="V6026" s="3" t="n">
        <v>0</v>
      </c>
      <c r="W6026" s="3" t="n">
        <v>0</v>
      </c>
      <c r="X6026" s="3" t="n">
        <v>0</v>
      </c>
      <c r="Y6026" s="3" t="s">
        <v>30</v>
      </c>
      <c r="Z6026" s="3" t="s">
        <v>30</v>
      </c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  <c r="AY6026" s="3"/>
      <c r="AZ6026" s="3"/>
      <c r="BA6026" s="3"/>
      <c r="BB6026" s="3"/>
      <c r="BC6026" s="3"/>
      <c r="BD6026" s="3"/>
      <c r="BE6026" s="3"/>
      <c r="BF6026" s="3"/>
      <c r="BG6026" s="3"/>
      <c r="BH6026" s="3"/>
      <c r="BI6026" s="3"/>
      <c r="BJ6026" s="3"/>
    </row>
    <row r="6027" customFormat="false" ht="15.75" hidden="false" customHeight="false" outlineLevel="0" collapsed="false">
      <c r="A6027" s="3" t="n">
        <v>6026</v>
      </c>
      <c r="B6027" s="3" t="s">
        <v>17428</v>
      </c>
      <c r="C6027" s="3" t="s">
        <v>17429</v>
      </c>
      <c r="D6027" s="3" t="n">
        <v>1</v>
      </c>
      <c r="E6027" s="3" t="n">
        <v>2.2231498</v>
      </c>
      <c r="F6027" s="3" t="n">
        <v>25</v>
      </c>
      <c r="G6027" s="3" t="n">
        <v>25</v>
      </c>
      <c r="H6027" s="3" t="n">
        <v>12</v>
      </c>
      <c r="I6027" s="3" t="n">
        <v>12</v>
      </c>
      <c r="J6027" s="3" t="n">
        <v>34</v>
      </c>
      <c r="K6027" s="3" t="n">
        <v>34</v>
      </c>
      <c r="L6027" s="3" t="n">
        <v>2</v>
      </c>
      <c r="M6027" s="3" t="n">
        <v>2</v>
      </c>
      <c r="N6027" s="3" t="n">
        <v>-1</v>
      </c>
      <c r="O6027" s="3" t="n">
        <v>-1</v>
      </c>
      <c r="P6027" s="3" t="n">
        <v>6</v>
      </c>
      <c r="Q6027" s="3" t="n">
        <v>24.2</v>
      </c>
      <c r="R6027" s="3" t="s">
        <v>17430</v>
      </c>
      <c r="S6027" s="4" t="n">
        <v>45746.9595138889</v>
      </c>
      <c r="T6027" s="3" t="s">
        <v>65</v>
      </c>
      <c r="U6027" s="3" t="s">
        <v>65</v>
      </c>
      <c r="V6027" s="3" t="n">
        <v>0</v>
      </c>
      <c r="W6027" s="3" t="n">
        <v>0</v>
      </c>
      <c r="X6027" s="3" t="n">
        <v>0</v>
      </c>
      <c r="Y6027" s="3" t="s">
        <v>30</v>
      </c>
      <c r="Z6027" s="3" t="s">
        <v>30</v>
      </c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  <c r="AY6027" s="3"/>
      <c r="AZ6027" s="3"/>
      <c r="BA6027" s="3"/>
      <c r="BB6027" s="3"/>
      <c r="BC6027" s="3"/>
      <c r="BD6027" s="3"/>
      <c r="BE6027" s="3"/>
      <c r="BF6027" s="3"/>
      <c r="BG6027" s="3"/>
      <c r="BH6027" s="3"/>
      <c r="BI6027" s="3"/>
      <c r="BJ6027" s="3"/>
    </row>
    <row r="6028" customFormat="false" ht="15.75" hidden="false" customHeight="false" outlineLevel="0" collapsed="false">
      <c r="A6028" s="3" t="n">
        <v>6027</v>
      </c>
      <c r="B6028" s="3" t="s">
        <v>17431</v>
      </c>
      <c r="C6028" s="3" t="s">
        <v>17432</v>
      </c>
      <c r="D6028" s="3" t="n">
        <v>1</v>
      </c>
      <c r="E6028" s="3" t="n">
        <v>28.2967604</v>
      </c>
      <c r="F6028" s="3" t="n">
        <v>228</v>
      </c>
      <c r="G6028" s="3" t="n">
        <v>228</v>
      </c>
      <c r="H6028" s="3" t="n">
        <v>29</v>
      </c>
      <c r="I6028" s="3" t="n">
        <v>29</v>
      </c>
      <c r="J6028" s="3" t="n">
        <v>258</v>
      </c>
      <c r="K6028" s="3" t="n">
        <v>258</v>
      </c>
      <c r="L6028" s="3" t="n">
        <v>37</v>
      </c>
      <c r="M6028" s="3" t="n">
        <v>37</v>
      </c>
      <c r="N6028" s="3" t="n">
        <v>-1</v>
      </c>
      <c r="O6028" s="3" t="n">
        <v>-1</v>
      </c>
      <c r="P6028" s="3" t="n">
        <v>6.5</v>
      </c>
      <c r="Q6028" s="3" t="n">
        <v>24.2</v>
      </c>
      <c r="R6028" s="3" t="s">
        <v>17433</v>
      </c>
      <c r="S6028" s="4" t="n">
        <v>45746.9600810185</v>
      </c>
      <c r="T6028" s="3" t="s">
        <v>1920</v>
      </c>
      <c r="U6028" s="3" t="s">
        <v>1920</v>
      </c>
      <c r="V6028" s="3" t="n">
        <v>0</v>
      </c>
      <c r="W6028" s="3" t="n">
        <v>0</v>
      </c>
      <c r="X6028" s="3" t="n">
        <v>0</v>
      </c>
      <c r="Y6028" s="3" t="s">
        <v>30</v>
      </c>
      <c r="Z6028" s="3" t="s">
        <v>30</v>
      </c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  <c r="AY6028" s="3"/>
      <c r="AZ6028" s="3"/>
      <c r="BA6028" s="3"/>
      <c r="BB6028" s="3"/>
      <c r="BC6028" s="3"/>
      <c r="BD6028" s="3"/>
      <c r="BE6028" s="3"/>
      <c r="BF6028" s="3"/>
      <c r="BG6028" s="3"/>
      <c r="BH6028" s="3"/>
      <c r="BI6028" s="3"/>
      <c r="BJ6028" s="3"/>
    </row>
    <row r="6029" customFormat="false" ht="15.75" hidden="false" customHeight="false" outlineLevel="0" collapsed="false">
      <c r="A6029" s="3" t="n">
        <v>6028</v>
      </c>
      <c r="B6029" s="3" t="s">
        <v>17434</v>
      </c>
      <c r="C6029" s="3" t="s">
        <v>17435</v>
      </c>
      <c r="D6029" s="3" t="n">
        <v>1</v>
      </c>
      <c r="E6029" s="3" t="n">
        <v>16.4833557</v>
      </c>
      <c r="F6029" s="3" t="n">
        <v>816</v>
      </c>
      <c r="G6029" s="3" t="n">
        <v>816</v>
      </c>
      <c r="H6029" s="3" t="n">
        <v>8</v>
      </c>
      <c r="I6029" s="3" t="n">
        <v>8</v>
      </c>
      <c r="J6029" s="3" t="n">
        <v>701</v>
      </c>
      <c r="K6029" s="3" t="n">
        <v>701</v>
      </c>
      <c r="L6029" s="3" t="n">
        <v>117</v>
      </c>
      <c r="M6029" s="3" t="n">
        <v>117</v>
      </c>
      <c r="N6029" s="3" t="n">
        <v>399</v>
      </c>
      <c r="O6029" s="3" t="n">
        <v>-1</v>
      </c>
      <c r="P6029" s="3" t="n">
        <v>6.6</v>
      </c>
      <c r="Q6029" s="3" t="n">
        <v>24.2</v>
      </c>
      <c r="R6029" s="3" t="s">
        <v>17436</v>
      </c>
      <c r="S6029" s="4" t="n">
        <v>45746.9625462963</v>
      </c>
      <c r="T6029" s="3" t="s">
        <v>29</v>
      </c>
      <c r="U6029" s="3" t="s">
        <v>29</v>
      </c>
      <c r="V6029" s="3" t="n">
        <v>1</v>
      </c>
      <c r="W6029" s="3" t="n">
        <v>0</v>
      </c>
      <c r="X6029" s="3" t="n">
        <v>0</v>
      </c>
      <c r="Y6029" s="3" t="s">
        <v>30</v>
      </c>
      <c r="Z6029" s="3" t="s">
        <v>30</v>
      </c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  <c r="AY6029" s="3"/>
      <c r="AZ6029" s="3"/>
      <c r="BA6029" s="3"/>
      <c r="BB6029" s="3"/>
      <c r="BC6029" s="3"/>
      <c r="BD6029" s="3"/>
      <c r="BE6029" s="3"/>
      <c r="BF6029" s="3"/>
      <c r="BG6029" s="3"/>
      <c r="BH6029" s="3"/>
      <c r="BI6029" s="3"/>
      <c r="BJ6029" s="3"/>
    </row>
    <row r="6030" customFormat="false" ht="15.75" hidden="false" customHeight="false" outlineLevel="0" collapsed="false">
      <c r="A6030" s="3" t="n">
        <v>6029</v>
      </c>
      <c r="B6030" s="3" t="s">
        <v>17437</v>
      </c>
      <c r="C6030" s="3" t="s">
        <v>17438</v>
      </c>
      <c r="D6030" s="3" t="n">
        <v>1</v>
      </c>
      <c r="E6030" s="3" t="n">
        <v>0.4143685</v>
      </c>
      <c r="F6030" s="3" t="n">
        <v>21</v>
      </c>
      <c r="G6030" s="3" t="n">
        <v>21</v>
      </c>
      <c r="H6030" s="3" t="n">
        <v>10</v>
      </c>
      <c r="I6030" s="3" t="n">
        <v>10</v>
      </c>
      <c r="J6030" s="3" t="n">
        <v>16</v>
      </c>
      <c r="K6030" s="3" t="n">
        <v>16</v>
      </c>
      <c r="L6030" s="3" t="n">
        <v>3</v>
      </c>
      <c r="M6030" s="3" t="n">
        <v>3</v>
      </c>
      <c r="N6030" s="3" t="n">
        <v>16</v>
      </c>
      <c r="O6030" s="3" t="n">
        <v>-1</v>
      </c>
      <c r="P6030" s="3" t="n">
        <v>6</v>
      </c>
      <c r="Q6030" s="3" t="n">
        <v>24.2</v>
      </c>
      <c r="R6030" s="3" t="s">
        <v>17439</v>
      </c>
      <c r="S6030" s="4" t="n">
        <v>45746.962662037</v>
      </c>
      <c r="T6030" s="3" t="s">
        <v>85</v>
      </c>
      <c r="U6030" s="3" t="s">
        <v>85</v>
      </c>
      <c r="V6030" s="3" t="n">
        <v>1</v>
      </c>
      <c r="W6030" s="3" t="n">
        <v>0</v>
      </c>
      <c r="X6030" s="3" t="n">
        <v>0</v>
      </c>
      <c r="Y6030" s="3" t="s">
        <v>30</v>
      </c>
      <c r="Z6030" s="3" t="s">
        <v>30</v>
      </c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  <c r="AY6030" s="3"/>
      <c r="AZ6030" s="3"/>
      <c r="BA6030" s="3"/>
      <c r="BB6030" s="3"/>
      <c r="BC6030" s="3"/>
      <c r="BD6030" s="3"/>
      <c r="BE6030" s="3"/>
      <c r="BF6030" s="3"/>
      <c r="BG6030" s="3"/>
      <c r="BH6030" s="3"/>
      <c r="BI6030" s="3"/>
      <c r="BJ6030" s="3"/>
    </row>
    <row r="6031" customFormat="false" ht="15.75" hidden="false" customHeight="false" outlineLevel="0" collapsed="false">
      <c r="A6031" s="3" t="n">
        <v>6030</v>
      </c>
      <c r="B6031" s="3" t="s">
        <v>17440</v>
      </c>
      <c r="C6031" s="3" t="s">
        <v>17441</v>
      </c>
      <c r="D6031" s="3" t="n">
        <v>1</v>
      </c>
      <c r="E6031" s="3" t="n">
        <v>2.5662422</v>
      </c>
      <c r="F6031" s="3" t="n">
        <v>142</v>
      </c>
      <c r="G6031" s="3" t="n">
        <v>142</v>
      </c>
      <c r="H6031" s="3" t="n">
        <v>26</v>
      </c>
      <c r="I6031" s="3" t="n">
        <v>26</v>
      </c>
      <c r="J6031" s="3" t="n">
        <v>201</v>
      </c>
      <c r="K6031" s="3" t="n">
        <v>201</v>
      </c>
      <c r="L6031" s="3" t="n">
        <v>12</v>
      </c>
      <c r="M6031" s="3" t="n">
        <v>12</v>
      </c>
      <c r="N6031" s="3" t="n">
        <v>10</v>
      </c>
      <c r="O6031" s="3" t="n">
        <v>-1</v>
      </c>
      <c r="P6031" s="3" t="n">
        <v>5</v>
      </c>
      <c r="Q6031" s="3" t="n">
        <v>24.2</v>
      </c>
      <c r="R6031" s="3" t="s">
        <v>17442</v>
      </c>
      <c r="S6031" s="4" t="n">
        <v>45746.9627662037</v>
      </c>
      <c r="T6031" s="3" t="s">
        <v>246</v>
      </c>
      <c r="U6031" s="3" t="s">
        <v>246</v>
      </c>
      <c r="V6031" s="3" t="n">
        <v>1</v>
      </c>
      <c r="W6031" s="3" t="n">
        <v>0</v>
      </c>
      <c r="X6031" s="3" t="n">
        <v>0</v>
      </c>
      <c r="Y6031" s="3" t="s">
        <v>30</v>
      </c>
      <c r="Z6031" s="3" t="s">
        <v>30</v>
      </c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  <c r="AY6031" s="3"/>
      <c r="AZ6031" s="3"/>
      <c r="BA6031" s="3"/>
      <c r="BB6031" s="3"/>
      <c r="BC6031" s="3"/>
      <c r="BD6031" s="3"/>
      <c r="BE6031" s="3"/>
      <c r="BF6031" s="3"/>
      <c r="BG6031" s="3"/>
      <c r="BH6031" s="3"/>
      <c r="BI6031" s="3"/>
      <c r="BJ6031" s="3"/>
    </row>
    <row r="6032" customFormat="false" ht="15.75" hidden="false" customHeight="false" outlineLevel="0" collapsed="false">
      <c r="A6032" s="3" t="n">
        <v>6031</v>
      </c>
      <c r="B6032" s="3" t="s">
        <v>17443</v>
      </c>
      <c r="C6032" s="3" t="s">
        <v>17444</v>
      </c>
      <c r="D6032" s="3" t="n">
        <v>1</v>
      </c>
      <c r="E6032" s="3" t="n">
        <v>3.7526368</v>
      </c>
      <c r="F6032" s="3" t="n">
        <v>15</v>
      </c>
      <c r="G6032" s="3" t="n">
        <v>15</v>
      </c>
      <c r="H6032" s="3" t="n">
        <v>8</v>
      </c>
      <c r="I6032" s="3" t="n">
        <v>8</v>
      </c>
      <c r="J6032" s="3" t="n">
        <v>15</v>
      </c>
      <c r="K6032" s="3" t="n">
        <v>15</v>
      </c>
      <c r="L6032" s="3" t="n">
        <v>0</v>
      </c>
      <c r="M6032" s="3" t="n">
        <v>0</v>
      </c>
      <c r="N6032" s="3" t="n">
        <v>-1</v>
      </c>
      <c r="O6032" s="3" t="n">
        <v>-1</v>
      </c>
      <c r="P6032" s="3" t="n">
        <v>6.3</v>
      </c>
      <c r="Q6032" s="3" t="n">
        <v>24.2</v>
      </c>
      <c r="R6032" s="3" t="s">
        <v>17445</v>
      </c>
      <c r="S6032" s="4" t="n">
        <v>45746.9628472222</v>
      </c>
      <c r="T6032" s="3" t="s">
        <v>65</v>
      </c>
      <c r="U6032" s="3" t="s">
        <v>65</v>
      </c>
      <c r="V6032" s="3" t="n">
        <v>0</v>
      </c>
      <c r="W6032" s="3" t="n">
        <v>0</v>
      </c>
      <c r="X6032" s="3" t="n">
        <v>0</v>
      </c>
      <c r="Y6032" s="3" t="s">
        <v>30</v>
      </c>
      <c r="Z6032" s="3" t="s">
        <v>30</v>
      </c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  <c r="AY6032" s="3"/>
      <c r="AZ6032" s="3"/>
      <c r="BA6032" s="3"/>
      <c r="BB6032" s="3"/>
      <c r="BC6032" s="3"/>
      <c r="BD6032" s="3"/>
      <c r="BE6032" s="3"/>
      <c r="BF6032" s="3"/>
      <c r="BG6032" s="3"/>
      <c r="BH6032" s="3"/>
      <c r="BI6032" s="3"/>
      <c r="BJ6032" s="3"/>
    </row>
    <row r="6033" customFormat="false" ht="15.75" hidden="false" customHeight="false" outlineLevel="0" collapsed="false">
      <c r="A6033" s="3" t="n">
        <v>6032</v>
      </c>
      <c r="B6033" s="3" t="s">
        <v>17446</v>
      </c>
      <c r="C6033" s="3" t="s">
        <v>17447</v>
      </c>
      <c r="D6033" s="3" t="n">
        <v>1</v>
      </c>
      <c r="E6033" s="3" t="n">
        <v>3.2163427</v>
      </c>
      <c r="F6033" s="3" t="n">
        <v>16</v>
      </c>
      <c r="G6033" s="3" t="n">
        <v>16</v>
      </c>
      <c r="H6033" s="3" t="n">
        <v>7</v>
      </c>
      <c r="I6033" s="3" t="n">
        <v>7</v>
      </c>
      <c r="J6033" s="3" t="n">
        <v>13</v>
      </c>
      <c r="K6033" s="3" t="n">
        <v>13</v>
      </c>
      <c r="L6033" s="3" t="n">
        <v>0</v>
      </c>
      <c r="M6033" s="3" t="n">
        <v>0</v>
      </c>
      <c r="N6033" s="3" t="n">
        <v>-1</v>
      </c>
      <c r="O6033" s="3" t="n">
        <v>-1</v>
      </c>
      <c r="P6033" s="3" t="n">
        <v>6.3</v>
      </c>
      <c r="Q6033" s="3" t="n">
        <v>24.2</v>
      </c>
      <c r="R6033" s="3" t="s">
        <v>17448</v>
      </c>
      <c r="S6033" s="4" t="n">
        <v>45746.9629166667</v>
      </c>
      <c r="T6033" s="3" t="s">
        <v>65</v>
      </c>
      <c r="U6033" s="3" t="s">
        <v>65</v>
      </c>
      <c r="V6033" s="3" t="n">
        <v>0</v>
      </c>
      <c r="W6033" s="3" t="n">
        <v>0</v>
      </c>
      <c r="X6033" s="3" t="n">
        <v>0</v>
      </c>
      <c r="Y6033" s="3" t="s">
        <v>30</v>
      </c>
      <c r="Z6033" s="3" t="s">
        <v>30</v>
      </c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W6033" s="3"/>
      <c r="AX6033" s="3"/>
      <c r="AY6033" s="3"/>
      <c r="AZ6033" s="3"/>
      <c r="BA6033" s="3"/>
      <c r="BB6033" s="3"/>
      <c r="BC6033" s="3"/>
      <c r="BD6033" s="3"/>
      <c r="BE6033" s="3"/>
      <c r="BF6033" s="3"/>
      <c r="BG6033" s="3"/>
      <c r="BH6033" s="3"/>
      <c r="BI6033" s="3"/>
      <c r="BJ6033" s="3"/>
    </row>
    <row r="6034" customFormat="false" ht="15.75" hidden="false" customHeight="false" outlineLevel="0" collapsed="false">
      <c r="A6034" s="3" t="n">
        <v>6033</v>
      </c>
      <c r="B6034" s="3" t="s">
        <v>17449</v>
      </c>
      <c r="C6034" s="3" t="s">
        <v>17450</v>
      </c>
      <c r="D6034" s="3" t="n">
        <v>1</v>
      </c>
      <c r="E6034" s="3" t="n">
        <v>3.3835668</v>
      </c>
      <c r="F6034" s="3" t="n">
        <v>15</v>
      </c>
      <c r="G6034" s="3" t="n">
        <v>15</v>
      </c>
      <c r="H6034" s="3" t="n">
        <v>7</v>
      </c>
      <c r="I6034" s="3" t="n">
        <v>7</v>
      </c>
      <c r="J6034" s="3" t="n">
        <v>13</v>
      </c>
      <c r="K6034" s="3" t="n">
        <v>13</v>
      </c>
      <c r="L6034" s="3" t="n">
        <v>0</v>
      </c>
      <c r="M6034" s="3" t="n">
        <v>0</v>
      </c>
      <c r="N6034" s="3" t="n">
        <v>-1</v>
      </c>
      <c r="O6034" s="3" t="n">
        <v>-1</v>
      </c>
      <c r="P6034" s="3" t="n">
        <v>6.3</v>
      </c>
      <c r="Q6034" s="3" t="n">
        <v>24.2</v>
      </c>
      <c r="R6034" s="3" t="s">
        <v>17451</v>
      </c>
      <c r="S6034" s="4" t="n">
        <v>45746.9629976852</v>
      </c>
      <c r="T6034" s="3" t="s">
        <v>65</v>
      </c>
      <c r="U6034" s="3" t="s">
        <v>65</v>
      </c>
      <c r="V6034" s="3" t="n">
        <v>0</v>
      </c>
      <c r="W6034" s="3" t="n">
        <v>0</v>
      </c>
      <c r="X6034" s="3" t="n">
        <v>0</v>
      </c>
      <c r="Y6034" s="3" t="s">
        <v>30</v>
      </c>
      <c r="Z6034" s="3" t="s">
        <v>30</v>
      </c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  <c r="AY6034" s="3"/>
      <c r="AZ6034" s="3"/>
      <c r="BA6034" s="3"/>
      <c r="BB6034" s="3"/>
      <c r="BC6034" s="3"/>
      <c r="BD6034" s="3"/>
      <c r="BE6034" s="3"/>
      <c r="BF6034" s="3"/>
      <c r="BG6034" s="3"/>
      <c r="BH6034" s="3"/>
      <c r="BI6034" s="3"/>
      <c r="BJ6034" s="3"/>
    </row>
    <row r="6035" customFormat="false" ht="15.75" hidden="false" customHeight="false" outlineLevel="0" collapsed="false">
      <c r="A6035" s="3" t="n">
        <v>6034</v>
      </c>
      <c r="B6035" s="3" t="s">
        <v>17452</v>
      </c>
      <c r="C6035" s="3" t="s">
        <v>17453</v>
      </c>
      <c r="D6035" s="3" t="n">
        <v>1</v>
      </c>
      <c r="E6035" s="3" t="n">
        <v>3.5795832</v>
      </c>
      <c r="F6035" s="3" t="n">
        <v>15</v>
      </c>
      <c r="G6035" s="3" t="n">
        <v>15</v>
      </c>
      <c r="H6035" s="3" t="n">
        <v>7</v>
      </c>
      <c r="I6035" s="3" t="n">
        <v>7</v>
      </c>
      <c r="J6035" s="3" t="n">
        <v>12</v>
      </c>
      <c r="K6035" s="3" t="n">
        <v>12</v>
      </c>
      <c r="L6035" s="3" t="n">
        <v>0</v>
      </c>
      <c r="M6035" s="3" t="n">
        <v>0</v>
      </c>
      <c r="N6035" s="3" t="n">
        <v>-1</v>
      </c>
      <c r="O6035" s="3" t="n">
        <v>-1</v>
      </c>
      <c r="P6035" s="3" t="n">
        <v>6.3</v>
      </c>
      <c r="Q6035" s="3" t="n">
        <v>24.2</v>
      </c>
      <c r="R6035" s="3" t="s">
        <v>17454</v>
      </c>
      <c r="S6035" s="4" t="n">
        <v>45746.9630671296</v>
      </c>
      <c r="T6035" s="3" t="s">
        <v>65</v>
      </c>
      <c r="U6035" s="3" t="s">
        <v>65</v>
      </c>
      <c r="V6035" s="3" t="n">
        <v>0</v>
      </c>
      <c r="W6035" s="3" t="n">
        <v>0</v>
      </c>
      <c r="X6035" s="3" t="n">
        <v>0</v>
      </c>
      <c r="Y6035" s="3" t="s">
        <v>30</v>
      </c>
      <c r="Z6035" s="3" t="s">
        <v>30</v>
      </c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  <c r="AY6035" s="3"/>
      <c r="AZ6035" s="3"/>
      <c r="BA6035" s="3"/>
      <c r="BB6035" s="3"/>
      <c r="BC6035" s="3"/>
      <c r="BD6035" s="3"/>
      <c r="BE6035" s="3"/>
      <c r="BF6035" s="3"/>
      <c r="BG6035" s="3"/>
      <c r="BH6035" s="3"/>
      <c r="BI6035" s="3"/>
      <c r="BJ6035" s="3"/>
    </row>
    <row r="6036" customFormat="false" ht="15.75" hidden="false" customHeight="false" outlineLevel="0" collapsed="false">
      <c r="A6036" s="3" t="n">
        <v>6035</v>
      </c>
      <c r="B6036" s="3" t="s">
        <v>17455</v>
      </c>
      <c r="C6036" s="3" t="s">
        <v>17456</v>
      </c>
      <c r="D6036" s="3" t="n">
        <v>1</v>
      </c>
      <c r="E6036" s="3" t="n">
        <v>10.2133377</v>
      </c>
      <c r="F6036" s="3" t="n">
        <v>49</v>
      </c>
      <c r="G6036" s="3" t="n">
        <v>49</v>
      </c>
      <c r="H6036" s="3" t="n">
        <v>11</v>
      </c>
      <c r="I6036" s="3" t="n">
        <v>11</v>
      </c>
      <c r="J6036" s="3" t="n">
        <v>60</v>
      </c>
      <c r="K6036" s="3" t="n">
        <v>60</v>
      </c>
      <c r="L6036" s="3" t="n">
        <v>3</v>
      </c>
      <c r="M6036" s="3" t="n">
        <v>3</v>
      </c>
      <c r="N6036" s="3" t="n">
        <v>-1</v>
      </c>
      <c r="O6036" s="3" t="n">
        <v>-1</v>
      </c>
      <c r="P6036" s="3" t="n">
        <v>6.3</v>
      </c>
      <c r="Q6036" s="3" t="n">
        <v>24.2</v>
      </c>
      <c r="R6036" s="3" t="s">
        <v>17457</v>
      </c>
      <c r="S6036" s="4" t="n">
        <v>45746.9632407407</v>
      </c>
      <c r="T6036" s="3" t="s">
        <v>65</v>
      </c>
      <c r="U6036" s="3" t="s">
        <v>65</v>
      </c>
      <c r="V6036" s="3" t="n">
        <v>0</v>
      </c>
      <c r="W6036" s="3" t="n">
        <v>0</v>
      </c>
      <c r="X6036" s="3" t="n">
        <v>0</v>
      </c>
      <c r="Y6036" s="3" t="s">
        <v>30</v>
      </c>
      <c r="Z6036" s="3" t="s">
        <v>30</v>
      </c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  <c r="AY6036" s="3"/>
      <c r="AZ6036" s="3"/>
      <c r="BA6036" s="3"/>
      <c r="BB6036" s="3"/>
      <c r="BC6036" s="3"/>
      <c r="BD6036" s="3"/>
      <c r="BE6036" s="3"/>
      <c r="BF6036" s="3"/>
      <c r="BG6036" s="3"/>
      <c r="BH6036" s="3"/>
      <c r="BI6036" s="3"/>
      <c r="BJ6036" s="3"/>
    </row>
    <row r="6037" customFormat="false" ht="15.75" hidden="false" customHeight="false" outlineLevel="0" collapsed="false">
      <c r="A6037" s="3" t="n">
        <v>6036</v>
      </c>
      <c r="B6037" s="3" t="s">
        <v>17458</v>
      </c>
      <c r="C6037" s="3" t="s">
        <v>17459</v>
      </c>
      <c r="D6037" s="3" t="n">
        <v>1</v>
      </c>
      <c r="E6037" s="3" t="n">
        <v>2.9591573</v>
      </c>
      <c r="F6037" s="3" t="n">
        <v>18</v>
      </c>
      <c r="G6037" s="3" t="n">
        <v>18</v>
      </c>
      <c r="H6037" s="3" t="n">
        <v>12</v>
      </c>
      <c r="I6037" s="3" t="n">
        <v>12</v>
      </c>
      <c r="J6037" s="3" t="n">
        <v>19</v>
      </c>
      <c r="K6037" s="3" t="n">
        <v>19</v>
      </c>
      <c r="L6037" s="3" t="n">
        <v>3</v>
      </c>
      <c r="M6037" s="3" t="n">
        <v>3</v>
      </c>
      <c r="N6037" s="3" t="n">
        <v>-1</v>
      </c>
      <c r="O6037" s="3" t="n">
        <v>-1</v>
      </c>
      <c r="P6037" s="3" t="n">
        <v>6.6</v>
      </c>
      <c r="Q6037" s="3" t="n">
        <v>24.2</v>
      </c>
      <c r="R6037" s="3" t="s">
        <v>17460</v>
      </c>
      <c r="S6037" s="4" t="n">
        <v>45746.9633217593</v>
      </c>
      <c r="T6037" s="3" t="s">
        <v>65</v>
      </c>
      <c r="U6037" s="3" t="s">
        <v>65</v>
      </c>
      <c r="V6037" s="3" t="n">
        <v>0</v>
      </c>
      <c r="W6037" s="3" t="n">
        <v>0</v>
      </c>
      <c r="X6037" s="3" t="n">
        <v>0</v>
      </c>
      <c r="Y6037" s="3" t="s">
        <v>30</v>
      </c>
      <c r="Z6037" s="3" t="s">
        <v>30</v>
      </c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  <c r="AY6037" s="3"/>
      <c r="AZ6037" s="3"/>
      <c r="BA6037" s="3"/>
      <c r="BB6037" s="3"/>
      <c r="BC6037" s="3"/>
      <c r="BD6037" s="3"/>
      <c r="BE6037" s="3"/>
      <c r="BF6037" s="3"/>
      <c r="BG6037" s="3"/>
      <c r="BH6037" s="3"/>
      <c r="BI6037" s="3"/>
      <c r="BJ6037" s="3"/>
    </row>
    <row r="6038" customFormat="false" ht="15.75" hidden="false" customHeight="false" outlineLevel="0" collapsed="false">
      <c r="A6038" s="3" t="n">
        <v>6037</v>
      </c>
      <c r="B6038" s="3" t="s">
        <v>17461</v>
      </c>
      <c r="C6038" s="3" t="s">
        <v>17462</v>
      </c>
      <c r="D6038" s="3" t="n">
        <v>1</v>
      </c>
      <c r="E6038" s="3" t="n">
        <v>3.7910216</v>
      </c>
      <c r="F6038" s="3" t="n">
        <v>28</v>
      </c>
      <c r="G6038" s="3" t="n">
        <v>28</v>
      </c>
      <c r="H6038" s="3" t="n">
        <v>15</v>
      </c>
      <c r="I6038" s="3" t="n">
        <v>15</v>
      </c>
      <c r="J6038" s="3" t="n">
        <v>28</v>
      </c>
      <c r="K6038" s="3" t="n">
        <v>28</v>
      </c>
      <c r="L6038" s="3" t="n">
        <v>4</v>
      </c>
      <c r="M6038" s="3" t="n">
        <v>4</v>
      </c>
      <c r="N6038" s="3" t="n">
        <v>9</v>
      </c>
      <c r="O6038" s="3" t="n">
        <v>-1</v>
      </c>
      <c r="P6038" s="3" t="n">
        <v>6.6</v>
      </c>
      <c r="Q6038" s="3" t="n">
        <v>24.2</v>
      </c>
      <c r="R6038" s="3" t="s">
        <v>17463</v>
      </c>
      <c r="S6038" s="4" t="n">
        <v>45746.9635300926</v>
      </c>
      <c r="T6038" s="3" t="s">
        <v>85</v>
      </c>
      <c r="U6038" s="3" t="s">
        <v>85</v>
      </c>
      <c r="V6038" s="3" t="n">
        <v>1</v>
      </c>
      <c r="W6038" s="3" t="n">
        <v>0</v>
      </c>
      <c r="X6038" s="3" t="n">
        <v>0</v>
      </c>
      <c r="Y6038" s="3" t="s">
        <v>30</v>
      </c>
      <c r="Z6038" s="3" t="s">
        <v>30</v>
      </c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  <c r="AY6038" s="3"/>
      <c r="AZ6038" s="3"/>
      <c r="BA6038" s="3"/>
      <c r="BB6038" s="3"/>
      <c r="BC6038" s="3"/>
      <c r="BD6038" s="3"/>
      <c r="BE6038" s="3"/>
      <c r="BF6038" s="3"/>
      <c r="BG6038" s="3"/>
      <c r="BH6038" s="3"/>
      <c r="BI6038" s="3"/>
      <c r="BJ6038" s="3"/>
    </row>
    <row r="6039" customFormat="false" ht="15.75" hidden="false" customHeight="false" outlineLevel="0" collapsed="false">
      <c r="A6039" s="3" t="n">
        <v>6038</v>
      </c>
      <c r="B6039" s="3" t="s">
        <v>17464</v>
      </c>
      <c r="C6039" s="3" t="s">
        <v>17465</v>
      </c>
      <c r="D6039" s="3" t="n">
        <v>1</v>
      </c>
      <c r="E6039" s="3" t="n">
        <v>3.8614161</v>
      </c>
      <c r="F6039" s="3" t="n">
        <v>29</v>
      </c>
      <c r="G6039" s="3" t="n">
        <v>29</v>
      </c>
      <c r="H6039" s="3" t="n">
        <v>16</v>
      </c>
      <c r="I6039" s="3" t="n">
        <v>16</v>
      </c>
      <c r="J6039" s="3" t="n">
        <v>29</v>
      </c>
      <c r="K6039" s="3" t="n">
        <v>29</v>
      </c>
      <c r="L6039" s="3" t="n">
        <v>4</v>
      </c>
      <c r="M6039" s="3" t="n">
        <v>4</v>
      </c>
      <c r="N6039" s="3" t="n">
        <v>9</v>
      </c>
      <c r="O6039" s="3" t="n">
        <v>-1</v>
      </c>
      <c r="P6039" s="3" t="n">
        <v>6.6</v>
      </c>
      <c r="Q6039" s="3" t="n">
        <v>24.2</v>
      </c>
      <c r="R6039" s="3" t="s">
        <v>17466</v>
      </c>
      <c r="S6039" s="4" t="n">
        <v>45746.9637731482</v>
      </c>
      <c r="T6039" s="3" t="s">
        <v>85</v>
      </c>
      <c r="U6039" s="3" t="s">
        <v>85</v>
      </c>
      <c r="V6039" s="3" t="n">
        <v>1</v>
      </c>
      <c r="W6039" s="3" t="n">
        <v>0</v>
      </c>
      <c r="X6039" s="3" t="n">
        <v>0</v>
      </c>
      <c r="Y6039" s="3" t="s">
        <v>30</v>
      </c>
      <c r="Z6039" s="3" t="s">
        <v>30</v>
      </c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  <c r="AY6039" s="3"/>
      <c r="AZ6039" s="3"/>
      <c r="BA6039" s="3"/>
      <c r="BB6039" s="3"/>
      <c r="BC6039" s="3"/>
      <c r="BD6039" s="3"/>
      <c r="BE6039" s="3"/>
      <c r="BF6039" s="3"/>
      <c r="BG6039" s="3"/>
      <c r="BH6039" s="3"/>
      <c r="BI6039" s="3"/>
      <c r="BJ6039" s="3"/>
    </row>
    <row r="6040" customFormat="false" ht="15.75" hidden="false" customHeight="false" outlineLevel="0" collapsed="false">
      <c r="A6040" s="3" t="n">
        <v>6039</v>
      </c>
      <c r="B6040" s="3" t="s">
        <v>17467</v>
      </c>
      <c r="C6040" s="3" t="s">
        <v>17468</v>
      </c>
      <c r="D6040" s="3" t="n">
        <v>1</v>
      </c>
      <c r="E6040" s="3" t="n">
        <v>3.0862379</v>
      </c>
      <c r="F6040" s="3" t="n">
        <v>13</v>
      </c>
      <c r="G6040" s="3" t="n">
        <v>13</v>
      </c>
      <c r="H6040" s="3" t="n">
        <v>9</v>
      </c>
      <c r="I6040" s="3" t="n">
        <v>9</v>
      </c>
      <c r="J6040" s="3" t="n">
        <v>16</v>
      </c>
      <c r="K6040" s="3" t="n">
        <v>16</v>
      </c>
      <c r="L6040" s="3" t="n">
        <v>2</v>
      </c>
      <c r="M6040" s="3" t="n">
        <v>2</v>
      </c>
      <c r="N6040" s="3" t="n">
        <v>-1</v>
      </c>
      <c r="O6040" s="3" t="n">
        <v>-1</v>
      </c>
      <c r="P6040" s="3" t="n">
        <v>6.6</v>
      </c>
      <c r="Q6040" s="3" t="n">
        <v>24.2</v>
      </c>
      <c r="R6040" s="3" t="s">
        <v>17469</v>
      </c>
      <c r="S6040" s="4" t="n">
        <v>45746.9638541667</v>
      </c>
      <c r="T6040" s="3" t="s">
        <v>65</v>
      </c>
      <c r="U6040" s="3" t="s">
        <v>65</v>
      </c>
      <c r="V6040" s="3" t="n">
        <v>0</v>
      </c>
      <c r="W6040" s="3" t="n">
        <v>0</v>
      </c>
      <c r="X6040" s="3" t="n">
        <v>0</v>
      </c>
      <c r="Y6040" s="3" t="s">
        <v>30</v>
      </c>
      <c r="Z6040" s="3" t="s">
        <v>30</v>
      </c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  <c r="AY6040" s="3"/>
      <c r="AZ6040" s="3"/>
      <c r="BA6040" s="3"/>
      <c r="BB6040" s="3"/>
      <c r="BC6040" s="3"/>
      <c r="BD6040" s="3"/>
      <c r="BE6040" s="3"/>
      <c r="BF6040" s="3"/>
      <c r="BG6040" s="3"/>
      <c r="BH6040" s="3"/>
      <c r="BI6040" s="3"/>
      <c r="BJ6040" s="3"/>
    </row>
    <row r="6041" customFormat="false" ht="15.75" hidden="false" customHeight="false" outlineLevel="0" collapsed="false">
      <c r="A6041" s="3" t="n">
        <v>6040</v>
      </c>
      <c r="B6041" s="3" t="s">
        <v>17470</v>
      </c>
      <c r="C6041" s="3" t="s">
        <v>17471</v>
      </c>
      <c r="D6041" s="3" t="n">
        <v>1</v>
      </c>
      <c r="E6041" s="3" t="n">
        <v>4.6904662</v>
      </c>
      <c r="F6041" s="3" t="n">
        <v>34</v>
      </c>
      <c r="G6041" s="3" t="n">
        <v>34</v>
      </c>
      <c r="H6041" s="3" t="n">
        <v>10</v>
      </c>
      <c r="I6041" s="3" t="n">
        <v>10</v>
      </c>
      <c r="J6041" s="3" t="n">
        <v>51</v>
      </c>
      <c r="K6041" s="3" t="n">
        <v>51</v>
      </c>
      <c r="L6041" s="3" t="n">
        <v>11</v>
      </c>
      <c r="M6041" s="3" t="n">
        <v>11</v>
      </c>
      <c r="N6041" s="3" t="n">
        <v>-1</v>
      </c>
      <c r="O6041" s="3" t="n">
        <v>-1</v>
      </c>
      <c r="P6041" s="3" t="n">
        <v>6.6</v>
      </c>
      <c r="Q6041" s="3" t="n">
        <v>24.2</v>
      </c>
      <c r="R6041" s="3" t="s">
        <v>17472</v>
      </c>
      <c r="S6041" s="4" t="n">
        <v>45746.9640162037</v>
      </c>
      <c r="T6041" s="3" t="s">
        <v>3197</v>
      </c>
      <c r="U6041" s="3" t="s">
        <v>3197</v>
      </c>
      <c r="V6041" s="3" t="n">
        <v>0</v>
      </c>
      <c r="W6041" s="3" t="n">
        <v>0</v>
      </c>
      <c r="X6041" s="3" t="n">
        <v>0</v>
      </c>
      <c r="Y6041" s="3" t="s">
        <v>30</v>
      </c>
      <c r="Z6041" s="3" t="s">
        <v>30</v>
      </c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  <c r="AY6041" s="3"/>
      <c r="AZ6041" s="3"/>
      <c r="BA6041" s="3"/>
      <c r="BB6041" s="3"/>
      <c r="BC6041" s="3"/>
      <c r="BD6041" s="3"/>
      <c r="BE6041" s="3"/>
      <c r="BF6041" s="3"/>
      <c r="BG6041" s="3"/>
      <c r="BH6041" s="3"/>
      <c r="BI6041" s="3"/>
      <c r="BJ6041" s="3"/>
    </row>
    <row r="6042" customFormat="false" ht="15.75" hidden="false" customHeight="false" outlineLevel="0" collapsed="false">
      <c r="A6042" s="3" t="n">
        <v>6041</v>
      </c>
      <c r="B6042" s="3" t="s">
        <v>17473</v>
      </c>
      <c r="C6042" s="3" t="s">
        <v>17474</v>
      </c>
      <c r="D6042" s="3" t="n">
        <v>1</v>
      </c>
      <c r="E6042" s="3" t="n">
        <v>0.3412791</v>
      </c>
      <c r="F6042" s="3" t="n">
        <v>17</v>
      </c>
      <c r="G6042" s="3" t="n">
        <v>17</v>
      </c>
      <c r="H6042" s="3" t="n">
        <v>6</v>
      </c>
      <c r="I6042" s="3" t="n">
        <v>6</v>
      </c>
      <c r="J6042" s="3" t="n">
        <v>16</v>
      </c>
      <c r="K6042" s="3" t="n">
        <v>16</v>
      </c>
      <c r="L6042" s="3" t="n">
        <v>0</v>
      </c>
      <c r="M6042" s="3" t="n">
        <v>0</v>
      </c>
      <c r="N6042" s="3" t="n">
        <v>-1</v>
      </c>
      <c r="O6042" s="3" t="n">
        <v>0</v>
      </c>
      <c r="P6042" s="3" t="n">
        <v>6.6</v>
      </c>
      <c r="Q6042" s="3" t="n">
        <v>24.2</v>
      </c>
      <c r="R6042" s="3" t="s">
        <v>17475</v>
      </c>
      <c r="S6042" s="4" t="n">
        <v>45746.9640625</v>
      </c>
      <c r="T6042" s="3" t="s">
        <v>85</v>
      </c>
      <c r="U6042" s="3" t="s">
        <v>85</v>
      </c>
      <c r="V6042" s="3" t="n">
        <v>0</v>
      </c>
      <c r="W6042" s="3" t="n">
        <v>1</v>
      </c>
      <c r="X6042" s="3" t="n">
        <v>0</v>
      </c>
      <c r="Y6042" s="3" t="s">
        <v>30</v>
      </c>
      <c r="Z6042" s="3" t="s">
        <v>81</v>
      </c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  <c r="AZ6042" s="3"/>
      <c r="BA6042" s="3"/>
      <c r="BB6042" s="3"/>
      <c r="BC6042" s="3"/>
      <c r="BD6042" s="3"/>
      <c r="BE6042" s="3"/>
      <c r="BF6042" s="3"/>
      <c r="BG6042" s="3"/>
      <c r="BH6042" s="3"/>
      <c r="BI6042" s="3"/>
      <c r="BJ6042" s="3"/>
    </row>
    <row r="6043" customFormat="false" ht="15.75" hidden="false" customHeight="false" outlineLevel="0" collapsed="false">
      <c r="A6043" s="3" t="n">
        <v>6042</v>
      </c>
      <c r="B6043" s="3" t="s">
        <v>17476</v>
      </c>
      <c r="C6043" s="3" t="s">
        <v>17477</v>
      </c>
      <c r="D6043" s="3" t="n">
        <v>1</v>
      </c>
      <c r="E6043" s="3" t="n">
        <v>0.0960017</v>
      </c>
      <c r="F6043" s="3" t="n">
        <v>4</v>
      </c>
      <c r="G6043" s="3" t="n">
        <v>4</v>
      </c>
      <c r="H6043" s="3" t="n">
        <v>3</v>
      </c>
      <c r="I6043" s="3" t="n">
        <v>3</v>
      </c>
      <c r="J6043" s="3" t="n">
        <v>2</v>
      </c>
      <c r="K6043" s="3" t="n">
        <v>2</v>
      </c>
      <c r="L6043" s="3" t="n">
        <v>0</v>
      </c>
      <c r="M6043" s="3" t="n">
        <v>0</v>
      </c>
      <c r="N6043" s="3" t="n">
        <v>0</v>
      </c>
      <c r="O6043" s="3" t="n">
        <v>0</v>
      </c>
      <c r="P6043" s="3" t="n">
        <v>6.6</v>
      </c>
      <c r="Q6043" s="3" t="n">
        <v>24.2</v>
      </c>
      <c r="R6043" s="3" t="s">
        <v>17478</v>
      </c>
      <c r="S6043" s="4" t="n">
        <v>45746.9641203704</v>
      </c>
      <c r="T6043" s="3" t="s">
        <v>65</v>
      </c>
      <c r="U6043" s="3" t="s">
        <v>65</v>
      </c>
      <c r="V6043" s="3" t="n">
        <v>1</v>
      </c>
      <c r="W6043" s="3" t="n">
        <v>1</v>
      </c>
      <c r="X6043" s="3" t="n">
        <v>0</v>
      </c>
      <c r="Y6043" s="3" t="s">
        <v>81</v>
      </c>
      <c r="Z6043" s="3" t="s">
        <v>81</v>
      </c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  <c r="AY6043" s="3"/>
      <c r="AZ6043" s="3"/>
      <c r="BA6043" s="3"/>
      <c r="BB6043" s="3"/>
      <c r="BC6043" s="3"/>
      <c r="BD6043" s="3"/>
      <c r="BE6043" s="3"/>
      <c r="BF6043" s="3"/>
      <c r="BG6043" s="3"/>
      <c r="BH6043" s="3"/>
      <c r="BI6043" s="3"/>
      <c r="BJ6043" s="3"/>
    </row>
    <row r="6044" customFormat="false" ht="15.75" hidden="false" customHeight="false" outlineLevel="0" collapsed="false">
      <c r="A6044" s="3" t="n">
        <v>6043</v>
      </c>
      <c r="B6044" s="3" t="s">
        <v>17479</v>
      </c>
      <c r="C6044" s="3" t="s">
        <v>17480</v>
      </c>
      <c r="D6044" s="3" t="n">
        <v>1</v>
      </c>
      <c r="E6044" s="3" t="n">
        <v>12.0375186</v>
      </c>
      <c r="F6044" s="3" t="n">
        <v>143</v>
      </c>
      <c r="G6044" s="3" t="n">
        <v>143</v>
      </c>
      <c r="H6044" s="3" t="n">
        <v>19</v>
      </c>
      <c r="I6044" s="3" t="n">
        <v>19</v>
      </c>
      <c r="J6044" s="3" t="n">
        <v>185</v>
      </c>
      <c r="K6044" s="3" t="n">
        <v>185</v>
      </c>
      <c r="L6044" s="3" t="n">
        <v>18</v>
      </c>
      <c r="M6044" s="3" t="n">
        <v>18</v>
      </c>
      <c r="N6044" s="3" t="n">
        <v>-1</v>
      </c>
      <c r="O6044" s="3" t="n">
        <v>-1</v>
      </c>
      <c r="P6044" s="3" t="n">
        <v>6.6</v>
      </c>
      <c r="Q6044" s="3" t="n">
        <v>24.2</v>
      </c>
      <c r="R6044" s="3" t="s">
        <v>17481</v>
      </c>
      <c r="S6044" s="4" t="n">
        <v>45746.9644675926</v>
      </c>
      <c r="T6044" s="3" t="s">
        <v>85</v>
      </c>
      <c r="U6044" s="3" t="s">
        <v>85</v>
      </c>
      <c r="V6044" s="3" t="n">
        <v>0</v>
      </c>
      <c r="W6044" s="3" t="n">
        <v>0</v>
      </c>
      <c r="X6044" s="3" t="n">
        <v>0</v>
      </c>
      <c r="Y6044" s="3" t="s">
        <v>30</v>
      </c>
      <c r="Z6044" s="3" t="s">
        <v>30</v>
      </c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  <c r="AY6044" s="3"/>
      <c r="AZ6044" s="3"/>
      <c r="BA6044" s="3"/>
      <c r="BB6044" s="3"/>
      <c r="BC6044" s="3"/>
      <c r="BD6044" s="3"/>
      <c r="BE6044" s="3"/>
      <c r="BF6044" s="3"/>
      <c r="BG6044" s="3"/>
      <c r="BH6044" s="3"/>
      <c r="BI6044" s="3"/>
      <c r="BJ6044" s="3"/>
    </row>
    <row r="6045" customFormat="false" ht="15.75" hidden="false" customHeight="false" outlineLevel="0" collapsed="false">
      <c r="A6045" s="3" t="n">
        <v>6044</v>
      </c>
      <c r="B6045" s="3" t="s">
        <v>17482</v>
      </c>
      <c r="C6045" s="3" t="s">
        <v>17483</v>
      </c>
      <c r="D6045" s="3" t="n">
        <v>1</v>
      </c>
      <c r="E6045" s="3" t="n">
        <v>4.0510236</v>
      </c>
      <c r="F6045" s="3" t="n">
        <v>24</v>
      </c>
      <c r="G6045" s="3" t="n">
        <v>24</v>
      </c>
      <c r="H6045" s="3" t="n">
        <v>11</v>
      </c>
      <c r="I6045" s="3" t="n">
        <v>11</v>
      </c>
      <c r="J6045" s="3" t="n">
        <v>27</v>
      </c>
      <c r="K6045" s="3" t="n">
        <v>27</v>
      </c>
      <c r="L6045" s="3" t="n">
        <v>6</v>
      </c>
      <c r="M6045" s="3" t="n">
        <v>6</v>
      </c>
      <c r="N6045" s="3" t="n">
        <v>-1</v>
      </c>
      <c r="O6045" s="3" t="n">
        <v>-1</v>
      </c>
      <c r="P6045" s="3" t="n">
        <v>6.6</v>
      </c>
      <c r="Q6045" s="3" t="n">
        <v>24.2</v>
      </c>
      <c r="R6045" s="3" t="s">
        <v>17484</v>
      </c>
      <c r="S6045" s="4" t="n">
        <v>45746.9646412037</v>
      </c>
      <c r="T6045" s="3" t="s">
        <v>29</v>
      </c>
      <c r="U6045" s="3" t="s">
        <v>29</v>
      </c>
      <c r="V6045" s="3" t="n">
        <v>0</v>
      </c>
      <c r="W6045" s="3" t="n">
        <v>0</v>
      </c>
      <c r="X6045" s="3" t="n">
        <v>0</v>
      </c>
      <c r="Y6045" s="3" t="s">
        <v>30</v>
      </c>
      <c r="Z6045" s="3" t="s">
        <v>30</v>
      </c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  <c r="AY6045" s="3"/>
      <c r="AZ6045" s="3"/>
      <c r="BA6045" s="3"/>
      <c r="BB6045" s="3"/>
      <c r="BC6045" s="3"/>
      <c r="BD6045" s="3"/>
      <c r="BE6045" s="3"/>
      <c r="BF6045" s="3"/>
      <c r="BG6045" s="3"/>
      <c r="BH6045" s="3"/>
      <c r="BI6045" s="3"/>
      <c r="BJ6045" s="3"/>
    </row>
    <row r="6046" customFormat="false" ht="15.75" hidden="false" customHeight="false" outlineLevel="0" collapsed="false">
      <c r="A6046" s="3" t="n">
        <v>6045</v>
      </c>
      <c r="B6046" s="3" t="s">
        <v>17485</v>
      </c>
      <c r="C6046" s="3" t="s">
        <v>17486</v>
      </c>
      <c r="D6046" s="3" t="n">
        <v>1</v>
      </c>
      <c r="E6046" s="3" t="n">
        <v>0.1875452</v>
      </c>
      <c r="F6046" s="3" t="n">
        <v>9</v>
      </c>
      <c r="G6046" s="3" t="n">
        <v>9</v>
      </c>
      <c r="H6046" s="3" t="n">
        <v>4</v>
      </c>
      <c r="I6046" s="3" t="n">
        <v>4</v>
      </c>
      <c r="J6046" s="3" t="n">
        <v>2</v>
      </c>
      <c r="K6046" s="3" t="n">
        <v>2</v>
      </c>
      <c r="L6046" s="3" t="n">
        <v>2</v>
      </c>
      <c r="M6046" s="3" t="n">
        <v>2</v>
      </c>
      <c r="N6046" s="3" t="n">
        <v>3</v>
      </c>
      <c r="O6046" s="3" t="n">
        <v>3</v>
      </c>
      <c r="P6046" s="3" t="n">
        <v>6.6</v>
      </c>
      <c r="Q6046" s="3" t="n">
        <v>24.2</v>
      </c>
      <c r="R6046" s="3" t="s">
        <v>17487</v>
      </c>
      <c r="S6046" s="4" t="n">
        <v>45746.9646990741</v>
      </c>
      <c r="T6046" s="3" t="s">
        <v>65</v>
      </c>
      <c r="U6046" s="3" t="s">
        <v>65</v>
      </c>
      <c r="V6046" s="3" t="n">
        <v>1</v>
      </c>
      <c r="W6046" s="3" t="n">
        <v>1</v>
      </c>
      <c r="X6046" s="3" t="n">
        <v>0</v>
      </c>
      <c r="Y6046" s="3" t="s">
        <v>30</v>
      </c>
      <c r="Z6046" s="3" t="s">
        <v>30</v>
      </c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  <c r="AY6046" s="3"/>
      <c r="AZ6046" s="3"/>
      <c r="BA6046" s="3"/>
      <c r="BB6046" s="3"/>
      <c r="BC6046" s="3"/>
      <c r="BD6046" s="3"/>
      <c r="BE6046" s="3"/>
      <c r="BF6046" s="3"/>
      <c r="BG6046" s="3"/>
      <c r="BH6046" s="3"/>
      <c r="BI6046" s="3"/>
      <c r="BJ6046" s="3"/>
    </row>
    <row r="6047" customFormat="false" ht="15.75" hidden="false" customHeight="false" outlineLevel="0" collapsed="false">
      <c r="A6047" s="3" t="n">
        <v>6046</v>
      </c>
      <c r="B6047" s="3" t="s">
        <v>17488</v>
      </c>
      <c r="C6047" s="3" t="s">
        <v>17489</v>
      </c>
      <c r="D6047" s="3" t="n">
        <v>1</v>
      </c>
      <c r="E6047" s="3" t="n">
        <v>2.342511</v>
      </c>
      <c r="F6047" s="3" t="n">
        <v>22</v>
      </c>
      <c r="G6047" s="3" t="n">
        <v>22</v>
      </c>
      <c r="H6047" s="3" t="n">
        <v>11</v>
      </c>
      <c r="I6047" s="3" t="n">
        <v>11</v>
      </c>
      <c r="J6047" s="3" t="n">
        <v>20</v>
      </c>
      <c r="K6047" s="3" t="n">
        <v>20</v>
      </c>
      <c r="L6047" s="3" t="n">
        <v>4</v>
      </c>
      <c r="M6047" s="3" t="n">
        <v>4</v>
      </c>
      <c r="N6047" s="3" t="n">
        <v>11</v>
      </c>
      <c r="O6047" s="3" t="n">
        <v>-1</v>
      </c>
      <c r="P6047" s="3" t="n">
        <v>6.6</v>
      </c>
      <c r="Q6047" s="3" t="n">
        <v>24.2</v>
      </c>
      <c r="R6047" s="3" t="s">
        <v>17490</v>
      </c>
      <c r="S6047" s="4" t="n">
        <v>45746.964837963</v>
      </c>
      <c r="T6047" s="3" t="s">
        <v>29</v>
      </c>
      <c r="U6047" s="3" t="s">
        <v>29</v>
      </c>
      <c r="V6047" s="3" t="n">
        <v>1</v>
      </c>
      <c r="W6047" s="3" t="n">
        <v>0</v>
      </c>
      <c r="X6047" s="3" t="n">
        <v>0</v>
      </c>
      <c r="Y6047" s="3" t="s">
        <v>30</v>
      </c>
      <c r="Z6047" s="3" t="s">
        <v>30</v>
      </c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W6047" s="3"/>
      <c r="AX6047" s="3"/>
      <c r="AY6047" s="3"/>
      <c r="AZ6047" s="3"/>
      <c r="BA6047" s="3"/>
      <c r="BB6047" s="3"/>
      <c r="BC6047" s="3"/>
      <c r="BD6047" s="3"/>
      <c r="BE6047" s="3"/>
      <c r="BF6047" s="3"/>
      <c r="BG6047" s="3"/>
      <c r="BH6047" s="3"/>
      <c r="BI6047" s="3"/>
      <c r="BJ6047" s="3"/>
    </row>
    <row r="6048" customFormat="false" ht="15.75" hidden="false" customHeight="false" outlineLevel="0" collapsed="false">
      <c r="A6048" s="3" t="n">
        <v>6047</v>
      </c>
      <c r="B6048" s="3" t="s">
        <v>17491</v>
      </c>
      <c r="C6048" s="3" t="s">
        <v>17492</v>
      </c>
      <c r="D6048" s="3" t="n">
        <v>1</v>
      </c>
      <c r="E6048" s="3" t="n">
        <v>2.3259684</v>
      </c>
      <c r="F6048" s="3" t="n">
        <v>46</v>
      </c>
      <c r="G6048" s="3" t="n">
        <v>46</v>
      </c>
      <c r="H6048" s="3" t="n">
        <v>11</v>
      </c>
      <c r="I6048" s="3" t="n">
        <v>11</v>
      </c>
      <c r="J6048" s="3" t="n">
        <v>46</v>
      </c>
      <c r="K6048" s="3" t="n">
        <v>46</v>
      </c>
      <c r="L6048" s="3" t="n">
        <v>5</v>
      </c>
      <c r="M6048" s="3" t="n">
        <v>5</v>
      </c>
      <c r="N6048" s="3" t="n">
        <v>16</v>
      </c>
      <c r="O6048" s="3" t="n">
        <v>-1</v>
      </c>
      <c r="P6048" s="3" t="n">
        <v>6.6</v>
      </c>
      <c r="Q6048" s="3" t="n">
        <v>24.2</v>
      </c>
      <c r="R6048" s="3" t="s">
        <v>17493</v>
      </c>
      <c r="S6048" s="4" t="n">
        <v>45746.9649537037</v>
      </c>
      <c r="T6048" s="3" t="s">
        <v>29</v>
      </c>
      <c r="U6048" s="3" t="s">
        <v>29</v>
      </c>
      <c r="V6048" s="3" t="n">
        <v>1</v>
      </c>
      <c r="W6048" s="3" t="n">
        <v>0</v>
      </c>
      <c r="X6048" s="3" t="n">
        <v>0</v>
      </c>
      <c r="Y6048" s="3" t="s">
        <v>30</v>
      </c>
      <c r="Z6048" s="3" t="s">
        <v>30</v>
      </c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  <c r="AY6048" s="3"/>
      <c r="AZ6048" s="3"/>
      <c r="BA6048" s="3"/>
      <c r="BB6048" s="3"/>
      <c r="BC6048" s="3"/>
      <c r="BD6048" s="3"/>
      <c r="BE6048" s="3"/>
      <c r="BF6048" s="3"/>
      <c r="BG6048" s="3"/>
      <c r="BH6048" s="3"/>
      <c r="BI6048" s="3"/>
      <c r="BJ6048" s="3"/>
    </row>
    <row r="6049" customFormat="false" ht="15.75" hidden="false" customHeight="false" outlineLevel="0" collapsed="false">
      <c r="A6049" s="3" t="n">
        <v>6048</v>
      </c>
      <c r="B6049" s="3" t="s">
        <v>17494</v>
      </c>
      <c r="C6049" s="3" t="s">
        <v>17495</v>
      </c>
      <c r="D6049" s="3" t="n">
        <v>1</v>
      </c>
      <c r="E6049" s="3" t="n">
        <v>1.565079</v>
      </c>
      <c r="F6049" s="3" t="n">
        <v>97</v>
      </c>
      <c r="G6049" s="3" t="n">
        <v>97</v>
      </c>
      <c r="H6049" s="3" t="n">
        <v>6</v>
      </c>
      <c r="I6049" s="3" t="n">
        <v>6</v>
      </c>
      <c r="J6049" s="3" t="n">
        <v>135</v>
      </c>
      <c r="K6049" s="3" t="n">
        <v>135</v>
      </c>
      <c r="L6049" s="3" t="n">
        <v>8</v>
      </c>
      <c r="M6049" s="3" t="n">
        <v>8</v>
      </c>
      <c r="N6049" s="3" t="n">
        <v>-1</v>
      </c>
      <c r="O6049" s="3" t="n">
        <v>0</v>
      </c>
      <c r="P6049" s="3" t="n">
        <v>6.6</v>
      </c>
      <c r="Q6049" s="3" t="n">
        <v>24.2</v>
      </c>
      <c r="R6049" s="3" t="s">
        <v>17496</v>
      </c>
      <c r="S6049" s="4" t="n">
        <v>45746.9650115741</v>
      </c>
      <c r="T6049" s="3" t="s">
        <v>29</v>
      </c>
      <c r="U6049" s="3" t="s">
        <v>29</v>
      </c>
      <c r="V6049" s="3" t="n">
        <v>0</v>
      </c>
      <c r="W6049" s="3" t="n">
        <v>1</v>
      </c>
      <c r="X6049" s="3" t="n">
        <v>0</v>
      </c>
      <c r="Y6049" s="3" t="s">
        <v>30</v>
      </c>
      <c r="Z6049" s="3" t="s">
        <v>30</v>
      </c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W6049" s="3"/>
      <c r="AX6049" s="3"/>
      <c r="AY6049" s="3"/>
      <c r="AZ6049" s="3"/>
      <c r="BA6049" s="3"/>
      <c r="BB6049" s="3"/>
      <c r="BC6049" s="3"/>
      <c r="BD6049" s="3"/>
      <c r="BE6049" s="3"/>
      <c r="BF6049" s="3"/>
      <c r="BG6049" s="3"/>
      <c r="BH6049" s="3"/>
      <c r="BI6049" s="3"/>
      <c r="BJ6049" s="3"/>
    </row>
    <row r="6050" customFormat="false" ht="15.75" hidden="false" customHeight="false" outlineLevel="0" collapsed="false">
      <c r="A6050" s="3" t="n">
        <v>6049</v>
      </c>
      <c r="B6050" s="3" t="s">
        <v>17497</v>
      </c>
      <c r="C6050" s="3" t="s">
        <v>17498</v>
      </c>
      <c r="D6050" s="3" t="n">
        <v>1</v>
      </c>
      <c r="E6050" s="3" t="n">
        <v>0.5657448</v>
      </c>
      <c r="F6050" s="3" t="n">
        <v>36</v>
      </c>
      <c r="G6050" s="3" t="n">
        <v>36</v>
      </c>
      <c r="H6050" s="3" t="n">
        <v>5</v>
      </c>
      <c r="I6050" s="3" t="n">
        <v>5</v>
      </c>
      <c r="J6050" s="3" t="n">
        <v>39</v>
      </c>
      <c r="K6050" s="3" t="n">
        <v>39</v>
      </c>
      <c r="L6050" s="3" t="n">
        <v>4</v>
      </c>
      <c r="M6050" s="3" t="n">
        <v>4</v>
      </c>
      <c r="N6050" s="3" t="n">
        <v>-1</v>
      </c>
      <c r="O6050" s="3" t="n">
        <v>0</v>
      </c>
      <c r="P6050" s="3" t="n">
        <v>6.6</v>
      </c>
      <c r="Q6050" s="3" t="n">
        <v>24.2</v>
      </c>
      <c r="R6050" s="3" t="s">
        <v>17499</v>
      </c>
      <c r="S6050" s="4" t="n">
        <v>45746.9650810185</v>
      </c>
      <c r="T6050" s="3" t="s">
        <v>29</v>
      </c>
      <c r="U6050" s="3" t="s">
        <v>29</v>
      </c>
      <c r="V6050" s="3" t="n">
        <v>0</v>
      </c>
      <c r="W6050" s="3" t="n">
        <v>1</v>
      </c>
      <c r="X6050" s="3" t="n">
        <v>0</v>
      </c>
      <c r="Y6050" s="3" t="s">
        <v>30</v>
      </c>
      <c r="Z6050" s="3" t="s">
        <v>30</v>
      </c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  <c r="AY6050" s="3"/>
      <c r="AZ6050" s="3"/>
      <c r="BA6050" s="3"/>
      <c r="BB6050" s="3"/>
      <c r="BC6050" s="3"/>
      <c r="BD6050" s="3"/>
      <c r="BE6050" s="3"/>
      <c r="BF6050" s="3"/>
      <c r="BG6050" s="3"/>
      <c r="BH6050" s="3"/>
      <c r="BI6050" s="3"/>
      <c r="BJ6050" s="3"/>
    </row>
    <row r="6051" customFormat="false" ht="15.75" hidden="false" customHeight="false" outlineLevel="0" collapsed="false">
      <c r="A6051" s="3" t="n">
        <v>6050</v>
      </c>
      <c r="B6051" s="3" t="s">
        <v>17500</v>
      </c>
      <c r="C6051" s="3" t="s">
        <v>17501</v>
      </c>
      <c r="D6051" s="3" t="n">
        <v>1</v>
      </c>
      <c r="E6051" s="3" t="n">
        <v>0.5905284</v>
      </c>
      <c r="F6051" s="3" t="n">
        <v>37</v>
      </c>
      <c r="G6051" s="3" t="n">
        <v>37</v>
      </c>
      <c r="H6051" s="3" t="n">
        <v>6</v>
      </c>
      <c r="I6051" s="3" t="n">
        <v>6</v>
      </c>
      <c r="J6051" s="3" t="n">
        <v>40</v>
      </c>
      <c r="K6051" s="3" t="n">
        <v>40</v>
      </c>
      <c r="L6051" s="3" t="n">
        <v>4</v>
      </c>
      <c r="M6051" s="3" t="n">
        <v>4</v>
      </c>
      <c r="N6051" s="3" t="n">
        <v>5</v>
      </c>
      <c r="O6051" s="3" t="n">
        <v>0</v>
      </c>
      <c r="P6051" s="3" t="n">
        <v>6.6</v>
      </c>
      <c r="Q6051" s="3" t="n">
        <v>24.2</v>
      </c>
      <c r="R6051" s="3" t="s">
        <v>17502</v>
      </c>
      <c r="S6051" s="4" t="n">
        <v>45746.9651273148</v>
      </c>
      <c r="T6051" s="3" t="s">
        <v>29</v>
      </c>
      <c r="U6051" s="3" t="s">
        <v>29</v>
      </c>
      <c r="V6051" s="3" t="n">
        <v>0</v>
      </c>
      <c r="W6051" s="3" t="n">
        <v>1</v>
      </c>
      <c r="X6051" s="3" t="n">
        <v>0</v>
      </c>
      <c r="Y6051" s="3" t="s">
        <v>30</v>
      </c>
      <c r="Z6051" s="3" t="s">
        <v>81</v>
      </c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  <c r="AY6051" s="3"/>
      <c r="AZ6051" s="3"/>
      <c r="BA6051" s="3"/>
      <c r="BB6051" s="3"/>
      <c r="BC6051" s="3"/>
      <c r="BD6051" s="3"/>
      <c r="BE6051" s="3"/>
      <c r="BF6051" s="3"/>
      <c r="BG6051" s="3"/>
      <c r="BH6051" s="3"/>
      <c r="BI6051" s="3"/>
      <c r="BJ6051" s="3"/>
    </row>
    <row r="6052" customFormat="false" ht="15.75" hidden="false" customHeight="false" outlineLevel="0" collapsed="false">
      <c r="A6052" s="3" t="n">
        <v>6051</v>
      </c>
      <c r="B6052" s="3" t="s">
        <v>17503</v>
      </c>
      <c r="C6052" s="3" t="s">
        <v>17504</v>
      </c>
      <c r="D6052" s="3" t="n">
        <v>1</v>
      </c>
      <c r="E6052" s="3" t="n">
        <v>1.4962595</v>
      </c>
      <c r="F6052" s="3" t="n">
        <v>105</v>
      </c>
      <c r="G6052" s="3" t="n">
        <v>105</v>
      </c>
      <c r="H6052" s="3" t="n">
        <v>6</v>
      </c>
      <c r="I6052" s="3" t="n">
        <v>6</v>
      </c>
      <c r="J6052" s="3" t="n">
        <v>143</v>
      </c>
      <c r="K6052" s="3" t="n">
        <v>143</v>
      </c>
      <c r="L6052" s="3" t="n">
        <v>8</v>
      </c>
      <c r="M6052" s="3" t="n">
        <v>8</v>
      </c>
      <c r="N6052" s="3" t="n">
        <v>-1</v>
      </c>
      <c r="O6052" s="3" t="n">
        <v>0</v>
      </c>
      <c r="P6052" s="3" t="n">
        <v>6.6</v>
      </c>
      <c r="Q6052" s="3" t="n">
        <v>24.2</v>
      </c>
      <c r="R6052" s="3" t="s">
        <v>17505</v>
      </c>
      <c r="S6052" s="4" t="n">
        <v>45746.9651967593</v>
      </c>
      <c r="T6052" s="3" t="s">
        <v>29</v>
      </c>
      <c r="U6052" s="3" t="s">
        <v>29</v>
      </c>
      <c r="V6052" s="3" t="n">
        <v>0</v>
      </c>
      <c r="W6052" s="3" t="n">
        <v>1</v>
      </c>
      <c r="X6052" s="3" t="n">
        <v>0</v>
      </c>
      <c r="Y6052" s="3" t="s">
        <v>30</v>
      </c>
      <c r="Z6052" s="3" t="s">
        <v>81</v>
      </c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  <c r="AY6052" s="3"/>
      <c r="AZ6052" s="3"/>
      <c r="BA6052" s="3"/>
      <c r="BB6052" s="3"/>
      <c r="BC6052" s="3"/>
      <c r="BD6052" s="3"/>
      <c r="BE6052" s="3"/>
      <c r="BF6052" s="3"/>
      <c r="BG6052" s="3"/>
      <c r="BH6052" s="3"/>
      <c r="BI6052" s="3"/>
      <c r="BJ6052" s="3"/>
    </row>
    <row r="6053" customFormat="false" ht="15.75" hidden="false" customHeight="false" outlineLevel="0" collapsed="false">
      <c r="A6053" s="3" t="n">
        <v>6052</v>
      </c>
      <c r="B6053" s="3" t="s">
        <v>17506</v>
      </c>
      <c r="C6053" s="3" t="s">
        <v>17507</v>
      </c>
      <c r="D6053" s="3" t="n">
        <v>1</v>
      </c>
      <c r="E6053" s="3" t="n">
        <v>0.4705195</v>
      </c>
      <c r="F6053" s="3" t="n">
        <v>109</v>
      </c>
      <c r="G6053" s="3" t="n">
        <v>109</v>
      </c>
      <c r="H6053" s="3" t="n">
        <v>8</v>
      </c>
      <c r="I6053" s="3" t="n">
        <v>8</v>
      </c>
      <c r="J6053" s="3" t="n">
        <v>149</v>
      </c>
      <c r="K6053" s="3" t="n">
        <v>149</v>
      </c>
      <c r="L6053" s="3" t="n">
        <v>8</v>
      </c>
      <c r="M6053" s="3" t="n">
        <v>8</v>
      </c>
      <c r="N6053" s="3" t="n">
        <v>9</v>
      </c>
      <c r="O6053" s="3" t="n">
        <v>0</v>
      </c>
      <c r="P6053" s="3" t="n">
        <v>6.6</v>
      </c>
      <c r="Q6053" s="3" t="n">
        <v>24.2</v>
      </c>
      <c r="R6053" s="3" t="s">
        <v>17508</v>
      </c>
      <c r="S6053" s="4" t="n">
        <v>45819.8828356481</v>
      </c>
      <c r="T6053" s="3" t="s">
        <v>29</v>
      </c>
      <c r="U6053" s="3" t="s">
        <v>29</v>
      </c>
      <c r="V6053" s="3" t="n">
        <v>1</v>
      </c>
      <c r="W6053" s="3" t="n">
        <v>1</v>
      </c>
      <c r="X6053" s="3" t="n">
        <v>0</v>
      </c>
      <c r="Y6053" s="3" t="s">
        <v>81</v>
      </c>
      <c r="Z6053" s="3" t="s">
        <v>81</v>
      </c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  <c r="AY6053" s="3"/>
      <c r="AZ6053" s="3"/>
      <c r="BA6053" s="3"/>
      <c r="BB6053" s="3"/>
      <c r="BC6053" s="3"/>
      <c r="BD6053" s="3"/>
      <c r="BE6053" s="3"/>
      <c r="BF6053" s="3"/>
      <c r="BG6053" s="3"/>
      <c r="BH6053" s="3"/>
      <c r="BI6053" s="3"/>
      <c r="BJ6053" s="3"/>
    </row>
    <row r="6054" customFormat="false" ht="15.75" hidden="false" customHeight="false" outlineLevel="0" collapsed="false">
      <c r="A6054" s="3" t="n">
        <v>6053</v>
      </c>
      <c r="B6054" s="3" t="s">
        <v>17509</v>
      </c>
      <c r="C6054" s="3" t="s">
        <v>17510</v>
      </c>
      <c r="D6054" s="3" t="n">
        <v>1</v>
      </c>
      <c r="E6054" s="3" t="n">
        <v>1.5414953</v>
      </c>
      <c r="F6054" s="3" t="n">
        <v>106</v>
      </c>
      <c r="G6054" s="3" t="n">
        <v>106</v>
      </c>
      <c r="H6054" s="3" t="n">
        <v>6</v>
      </c>
      <c r="I6054" s="3" t="n">
        <v>6</v>
      </c>
      <c r="J6054" s="3" t="n">
        <v>144</v>
      </c>
      <c r="K6054" s="3" t="n">
        <v>144</v>
      </c>
      <c r="L6054" s="3" t="n">
        <v>8</v>
      </c>
      <c r="M6054" s="3" t="n">
        <v>8</v>
      </c>
      <c r="N6054" s="3" t="n">
        <v>-1</v>
      </c>
      <c r="O6054" s="3" t="n">
        <v>0</v>
      </c>
      <c r="P6054" s="3" t="n">
        <v>6.6</v>
      </c>
      <c r="Q6054" s="3" t="n">
        <v>24.2</v>
      </c>
      <c r="R6054" s="3" t="s">
        <v>17511</v>
      </c>
      <c r="S6054" s="4" t="n">
        <v>45746.9653703704</v>
      </c>
      <c r="T6054" s="3" t="s">
        <v>29</v>
      </c>
      <c r="U6054" s="3" t="s">
        <v>29</v>
      </c>
      <c r="V6054" s="3" t="n">
        <v>0</v>
      </c>
      <c r="W6054" s="3" t="n">
        <v>1</v>
      </c>
      <c r="X6054" s="3" t="n">
        <v>0</v>
      </c>
      <c r="Y6054" s="3" t="s">
        <v>30</v>
      </c>
      <c r="Z6054" s="3" t="s">
        <v>81</v>
      </c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  <c r="AY6054" s="3"/>
      <c r="AZ6054" s="3"/>
      <c r="BA6054" s="3"/>
      <c r="BB6054" s="3"/>
      <c r="BC6054" s="3"/>
      <c r="BD6054" s="3"/>
      <c r="BE6054" s="3"/>
      <c r="BF6054" s="3"/>
      <c r="BG6054" s="3"/>
      <c r="BH6054" s="3"/>
      <c r="BI6054" s="3"/>
      <c r="BJ6054" s="3"/>
    </row>
    <row r="6055" customFormat="false" ht="15.75" hidden="false" customHeight="false" outlineLevel="0" collapsed="false">
      <c r="A6055" s="3" t="n">
        <v>6054</v>
      </c>
      <c r="B6055" s="3" t="s">
        <v>17512</v>
      </c>
      <c r="C6055" s="3" t="s">
        <v>17513</v>
      </c>
      <c r="D6055" s="3" t="n">
        <v>1</v>
      </c>
      <c r="E6055" s="3" t="n">
        <v>0.4706073</v>
      </c>
      <c r="F6055" s="3" t="n">
        <v>109</v>
      </c>
      <c r="G6055" s="3" t="n">
        <v>109</v>
      </c>
      <c r="H6055" s="3" t="n">
        <v>8</v>
      </c>
      <c r="I6055" s="3" t="n">
        <v>8</v>
      </c>
      <c r="J6055" s="3" t="n">
        <v>149</v>
      </c>
      <c r="K6055" s="3" t="n">
        <v>149</v>
      </c>
      <c r="L6055" s="3" t="n">
        <v>8</v>
      </c>
      <c r="M6055" s="3" t="n">
        <v>8</v>
      </c>
      <c r="N6055" s="3" t="n">
        <v>9</v>
      </c>
      <c r="O6055" s="3" t="n">
        <v>0</v>
      </c>
      <c r="P6055" s="3" t="n">
        <v>6.6</v>
      </c>
      <c r="Q6055" s="3" t="n">
        <v>24.2</v>
      </c>
      <c r="R6055" s="3" t="s">
        <v>17514</v>
      </c>
      <c r="S6055" s="4" t="n">
        <v>45819.8829050926</v>
      </c>
      <c r="T6055" s="3" t="s">
        <v>29</v>
      </c>
      <c r="U6055" s="3" t="s">
        <v>29</v>
      </c>
      <c r="V6055" s="3" t="n">
        <v>1</v>
      </c>
      <c r="W6055" s="3" t="n">
        <v>1</v>
      </c>
      <c r="X6055" s="3" t="n">
        <v>0</v>
      </c>
      <c r="Y6055" s="3" t="s">
        <v>81</v>
      </c>
      <c r="Z6055" s="3" t="s">
        <v>81</v>
      </c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W6055" s="3"/>
      <c r="AX6055" s="3"/>
      <c r="AY6055" s="3"/>
      <c r="AZ6055" s="3"/>
      <c r="BA6055" s="3"/>
      <c r="BB6055" s="3"/>
      <c r="BC6055" s="3"/>
      <c r="BD6055" s="3"/>
      <c r="BE6055" s="3"/>
      <c r="BF6055" s="3"/>
      <c r="BG6055" s="3"/>
      <c r="BH6055" s="3"/>
      <c r="BI6055" s="3"/>
      <c r="BJ6055" s="3"/>
    </row>
    <row r="6056" customFormat="false" ht="15.75" hidden="false" customHeight="false" outlineLevel="0" collapsed="false">
      <c r="A6056" s="3" t="n">
        <v>6055</v>
      </c>
      <c r="B6056" s="3" t="s">
        <v>17515</v>
      </c>
      <c r="C6056" s="3" t="s">
        <v>17516</v>
      </c>
      <c r="D6056" s="3" t="n">
        <v>1</v>
      </c>
      <c r="E6056" s="3" t="n">
        <v>1.4760172</v>
      </c>
      <c r="F6056" s="3" t="n">
        <v>100</v>
      </c>
      <c r="G6056" s="3" t="n">
        <v>100</v>
      </c>
      <c r="H6056" s="3" t="n">
        <v>6</v>
      </c>
      <c r="I6056" s="3" t="n">
        <v>6</v>
      </c>
      <c r="J6056" s="3" t="n">
        <v>138</v>
      </c>
      <c r="K6056" s="3" t="n">
        <v>138</v>
      </c>
      <c r="L6056" s="3" t="n">
        <v>8</v>
      </c>
      <c r="M6056" s="3" t="n">
        <v>8</v>
      </c>
      <c r="N6056" s="3" t="n">
        <v>-1</v>
      </c>
      <c r="O6056" s="3" t="n">
        <v>0</v>
      </c>
      <c r="P6056" s="3" t="n">
        <v>6.6</v>
      </c>
      <c r="Q6056" s="3" t="n">
        <v>24.2</v>
      </c>
      <c r="R6056" s="3" t="s">
        <v>17517</v>
      </c>
      <c r="S6056" s="4" t="n">
        <v>45746.9655324074</v>
      </c>
      <c r="T6056" s="3" t="s">
        <v>29</v>
      </c>
      <c r="U6056" s="3" t="s">
        <v>29</v>
      </c>
      <c r="V6056" s="3" t="n">
        <v>0</v>
      </c>
      <c r="W6056" s="3" t="n">
        <v>1</v>
      </c>
      <c r="X6056" s="3" t="n">
        <v>0</v>
      </c>
      <c r="Y6056" s="3" t="s">
        <v>30</v>
      </c>
      <c r="Z6056" s="3" t="s">
        <v>30</v>
      </c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  <c r="AY6056" s="3"/>
      <c r="AZ6056" s="3"/>
      <c r="BA6056" s="3"/>
      <c r="BB6056" s="3"/>
      <c r="BC6056" s="3"/>
      <c r="BD6056" s="3"/>
      <c r="BE6056" s="3"/>
      <c r="BF6056" s="3"/>
      <c r="BG6056" s="3"/>
      <c r="BH6056" s="3"/>
      <c r="BI6056" s="3"/>
      <c r="BJ6056" s="3"/>
    </row>
    <row r="6057" customFormat="false" ht="15.75" hidden="false" customHeight="false" outlineLevel="0" collapsed="false">
      <c r="A6057" s="3" t="n">
        <v>6056</v>
      </c>
      <c r="B6057" s="3" t="s">
        <v>17518</v>
      </c>
      <c r="C6057" s="3" t="s">
        <v>17519</v>
      </c>
      <c r="D6057" s="3" t="n">
        <v>1</v>
      </c>
      <c r="E6057" s="3" t="n">
        <v>0.4658647</v>
      </c>
      <c r="F6057" s="3" t="n">
        <v>107</v>
      </c>
      <c r="G6057" s="3" t="n">
        <v>107</v>
      </c>
      <c r="H6057" s="3" t="n">
        <v>8</v>
      </c>
      <c r="I6057" s="3" t="n">
        <v>8</v>
      </c>
      <c r="J6057" s="3" t="n">
        <v>147</v>
      </c>
      <c r="K6057" s="3" t="n">
        <v>147</v>
      </c>
      <c r="L6057" s="3" t="n">
        <v>8</v>
      </c>
      <c r="M6057" s="3" t="n">
        <v>8</v>
      </c>
      <c r="N6057" s="3" t="n">
        <v>9</v>
      </c>
      <c r="O6057" s="3" t="n">
        <v>0</v>
      </c>
      <c r="P6057" s="3" t="n">
        <v>6.6</v>
      </c>
      <c r="Q6057" s="3" t="n">
        <v>24.2</v>
      </c>
      <c r="R6057" s="3" t="s">
        <v>17520</v>
      </c>
      <c r="S6057" s="4" t="n">
        <v>45819.882974537</v>
      </c>
      <c r="T6057" s="3" t="s">
        <v>29</v>
      </c>
      <c r="U6057" s="3" t="s">
        <v>29</v>
      </c>
      <c r="V6057" s="3" t="n">
        <v>1</v>
      </c>
      <c r="W6057" s="3" t="n">
        <v>1</v>
      </c>
      <c r="X6057" s="3" t="n">
        <v>0</v>
      </c>
      <c r="Y6057" s="3" t="s">
        <v>81</v>
      </c>
      <c r="Z6057" s="3" t="s">
        <v>81</v>
      </c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W6057" s="3"/>
      <c r="AX6057" s="3"/>
      <c r="AY6057" s="3"/>
      <c r="AZ6057" s="3"/>
      <c r="BA6057" s="3"/>
      <c r="BB6057" s="3"/>
      <c r="BC6057" s="3"/>
      <c r="BD6057" s="3"/>
      <c r="BE6057" s="3"/>
      <c r="BF6057" s="3"/>
      <c r="BG6057" s="3"/>
      <c r="BH6057" s="3"/>
      <c r="BI6057" s="3"/>
      <c r="BJ6057" s="3"/>
    </row>
    <row r="6058" customFormat="false" ht="15.75" hidden="false" customHeight="false" outlineLevel="0" collapsed="false">
      <c r="A6058" s="3" t="n">
        <v>6057</v>
      </c>
      <c r="B6058" s="3" t="s">
        <v>17521</v>
      </c>
      <c r="C6058" s="3" t="s">
        <v>17522</v>
      </c>
      <c r="D6058" s="3" t="n">
        <v>1</v>
      </c>
      <c r="E6058" s="3" t="n">
        <v>1.6773831</v>
      </c>
      <c r="F6058" s="3" t="n">
        <v>18</v>
      </c>
      <c r="G6058" s="3" t="n">
        <v>18</v>
      </c>
      <c r="H6058" s="3" t="n">
        <v>3</v>
      </c>
      <c r="I6058" s="3" t="n">
        <v>3</v>
      </c>
      <c r="J6058" s="3" t="n">
        <v>16</v>
      </c>
      <c r="K6058" s="3" t="n">
        <v>16</v>
      </c>
      <c r="L6058" s="3" t="n">
        <v>0</v>
      </c>
      <c r="M6058" s="3" t="n">
        <v>0</v>
      </c>
      <c r="N6058" s="3" t="n">
        <v>-1</v>
      </c>
      <c r="O6058" s="3" t="n">
        <v>-1</v>
      </c>
      <c r="P6058" s="3" t="n">
        <v>6.6</v>
      </c>
      <c r="Q6058" s="3" t="n">
        <v>24.2</v>
      </c>
      <c r="R6058" s="3" t="s">
        <v>17523</v>
      </c>
      <c r="S6058" s="4" t="n">
        <v>45746.9657060185</v>
      </c>
      <c r="T6058" s="3" t="s">
        <v>85</v>
      </c>
      <c r="U6058" s="3" t="s">
        <v>85</v>
      </c>
      <c r="V6058" s="3" t="n">
        <v>0</v>
      </c>
      <c r="W6058" s="3" t="n">
        <v>0</v>
      </c>
      <c r="X6058" s="3" t="n">
        <v>0</v>
      </c>
      <c r="Y6058" s="3" t="s">
        <v>30</v>
      </c>
      <c r="Z6058" s="3" t="s">
        <v>30</v>
      </c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  <c r="AZ6058" s="3"/>
      <c r="BA6058" s="3"/>
      <c r="BB6058" s="3"/>
      <c r="BC6058" s="3"/>
      <c r="BD6058" s="3"/>
      <c r="BE6058" s="3"/>
      <c r="BF6058" s="3"/>
      <c r="BG6058" s="3"/>
      <c r="BH6058" s="3"/>
      <c r="BI6058" s="3"/>
      <c r="BJ6058" s="3"/>
    </row>
    <row r="6059" customFormat="false" ht="15.75" hidden="false" customHeight="false" outlineLevel="0" collapsed="false">
      <c r="A6059" s="3" t="n">
        <v>6058</v>
      </c>
      <c r="B6059" s="3" t="s">
        <v>17524</v>
      </c>
      <c r="C6059" s="3" t="s">
        <v>17525</v>
      </c>
      <c r="D6059" s="3" t="n">
        <v>1</v>
      </c>
      <c r="E6059" s="3" t="n">
        <v>7.1506894</v>
      </c>
      <c r="F6059" s="3" t="n">
        <v>239</v>
      </c>
      <c r="G6059" s="3" t="n">
        <v>239</v>
      </c>
      <c r="H6059" s="3" t="n">
        <v>19</v>
      </c>
      <c r="I6059" s="3" t="n">
        <v>19</v>
      </c>
      <c r="J6059" s="3" t="n">
        <v>200</v>
      </c>
      <c r="K6059" s="3" t="n">
        <v>200</v>
      </c>
      <c r="L6059" s="3" t="n">
        <v>32</v>
      </c>
      <c r="M6059" s="3" t="n">
        <v>32</v>
      </c>
      <c r="N6059" s="3" t="n">
        <v>-1</v>
      </c>
      <c r="O6059" s="3" t="n">
        <v>-1</v>
      </c>
      <c r="P6059" s="3" t="n">
        <v>4.1</v>
      </c>
      <c r="Q6059" s="3" t="n">
        <v>24.2</v>
      </c>
      <c r="R6059" s="3" t="s">
        <v>17526</v>
      </c>
      <c r="S6059" s="4" t="n">
        <v>45746.9658796296</v>
      </c>
      <c r="T6059" s="3" t="s">
        <v>29</v>
      </c>
      <c r="U6059" s="3" t="s">
        <v>29</v>
      </c>
      <c r="V6059" s="3" t="n">
        <v>0</v>
      </c>
      <c r="W6059" s="3" t="n">
        <v>0</v>
      </c>
      <c r="X6059" s="3" t="n">
        <v>0</v>
      </c>
      <c r="Y6059" s="3" t="s">
        <v>30</v>
      </c>
      <c r="Z6059" s="3" t="s">
        <v>30</v>
      </c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  <c r="AY6059" s="3"/>
      <c r="AZ6059" s="3"/>
      <c r="BA6059" s="3"/>
      <c r="BB6059" s="3"/>
      <c r="BC6059" s="3"/>
      <c r="BD6059" s="3"/>
      <c r="BE6059" s="3"/>
      <c r="BF6059" s="3"/>
      <c r="BG6059" s="3"/>
      <c r="BH6059" s="3"/>
      <c r="BI6059" s="3"/>
      <c r="BJ6059" s="3"/>
    </row>
    <row r="6060" customFormat="false" ht="15.75" hidden="false" customHeight="false" outlineLevel="0" collapsed="false">
      <c r="A6060" s="3" t="n">
        <v>6059</v>
      </c>
      <c r="B6060" s="3" t="s">
        <v>17527</v>
      </c>
      <c r="C6060" s="3" t="s">
        <v>17528</v>
      </c>
      <c r="D6060" s="3" t="n">
        <v>1</v>
      </c>
      <c r="E6060" s="3" t="n">
        <v>0.8240701</v>
      </c>
      <c r="F6060" s="3" t="n">
        <v>30</v>
      </c>
      <c r="G6060" s="3" t="n">
        <v>30</v>
      </c>
      <c r="H6060" s="3" t="n">
        <v>11</v>
      </c>
      <c r="I6060" s="3" t="n">
        <v>11</v>
      </c>
      <c r="J6060" s="3" t="n">
        <v>27</v>
      </c>
      <c r="K6060" s="3" t="n">
        <v>27</v>
      </c>
      <c r="L6060" s="3" t="n">
        <v>4</v>
      </c>
      <c r="M6060" s="3" t="n">
        <v>4</v>
      </c>
      <c r="N6060" s="3" t="n">
        <v>-1</v>
      </c>
      <c r="O6060" s="3" t="n">
        <v>-1</v>
      </c>
      <c r="P6060" s="3" t="n">
        <v>4.1</v>
      </c>
      <c r="Q6060" s="3" t="n">
        <v>24.2</v>
      </c>
      <c r="R6060" s="3" t="s">
        <v>17529</v>
      </c>
      <c r="S6060" s="4" t="n">
        <v>45746.9660069444</v>
      </c>
      <c r="T6060" s="3" t="s">
        <v>256</v>
      </c>
      <c r="U6060" s="3" t="s">
        <v>256</v>
      </c>
      <c r="V6060" s="3" t="n">
        <v>0</v>
      </c>
      <c r="W6060" s="3" t="n">
        <v>0</v>
      </c>
      <c r="X6060" s="3" t="n">
        <v>0</v>
      </c>
      <c r="Y6060" s="3" t="s">
        <v>30</v>
      </c>
      <c r="Z6060" s="3" t="s">
        <v>30</v>
      </c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  <c r="AY6060" s="3"/>
      <c r="AZ6060" s="3"/>
      <c r="BA6060" s="3"/>
      <c r="BB6060" s="3"/>
      <c r="BC6060" s="3"/>
      <c r="BD6060" s="3"/>
      <c r="BE6060" s="3"/>
      <c r="BF6060" s="3"/>
      <c r="BG6060" s="3"/>
      <c r="BH6060" s="3"/>
      <c r="BI6060" s="3"/>
      <c r="BJ6060" s="3"/>
    </row>
    <row r="6061" customFormat="false" ht="15.75" hidden="false" customHeight="false" outlineLevel="0" collapsed="false">
      <c r="A6061" s="3" t="n">
        <v>6060</v>
      </c>
      <c r="B6061" s="3" t="s">
        <v>17530</v>
      </c>
      <c r="C6061" s="3" t="s">
        <v>17531</v>
      </c>
      <c r="D6061" s="3" t="n">
        <v>1</v>
      </c>
      <c r="E6061" s="3" t="n">
        <v>0.4650302</v>
      </c>
      <c r="F6061" s="3" t="n">
        <v>31</v>
      </c>
      <c r="G6061" s="3" t="n">
        <v>31</v>
      </c>
      <c r="H6061" s="3" t="n">
        <v>10</v>
      </c>
      <c r="I6061" s="3" t="n">
        <v>10</v>
      </c>
      <c r="J6061" s="3" t="n">
        <v>33</v>
      </c>
      <c r="K6061" s="3" t="n">
        <v>33</v>
      </c>
      <c r="L6061" s="3" t="n">
        <v>2</v>
      </c>
      <c r="M6061" s="3" t="n">
        <v>2</v>
      </c>
      <c r="N6061" s="3" t="n">
        <v>0</v>
      </c>
      <c r="O6061" s="3" t="n">
        <v>-1</v>
      </c>
      <c r="P6061" s="3" t="n">
        <v>6.6</v>
      </c>
      <c r="Q6061" s="3" t="n">
        <v>24.2</v>
      </c>
      <c r="R6061" s="3" t="s">
        <v>17532</v>
      </c>
      <c r="S6061" s="4" t="n">
        <v>45746.9660532407</v>
      </c>
      <c r="T6061" s="3" t="s">
        <v>65</v>
      </c>
      <c r="U6061" s="3" t="s">
        <v>65</v>
      </c>
      <c r="V6061" s="3" t="n">
        <v>1</v>
      </c>
      <c r="W6061" s="3" t="n">
        <v>0</v>
      </c>
      <c r="X6061" s="3" t="n">
        <v>0</v>
      </c>
      <c r="Y6061" s="3" t="s">
        <v>30</v>
      </c>
      <c r="Z6061" s="3" t="s">
        <v>30</v>
      </c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  <c r="AY6061" s="3"/>
      <c r="AZ6061" s="3"/>
      <c r="BA6061" s="3"/>
      <c r="BB6061" s="3"/>
      <c r="BC6061" s="3"/>
      <c r="BD6061" s="3"/>
      <c r="BE6061" s="3"/>
      <c r="BF6061" s="3"/>
      <c r="BG6061" s="3"/>
      <c r="BH6061" s="3"/>
      <c r="BI6061" s="3"/>
      <c r="BJ6061" s="3"/>
    </row>
    <row r="6062" customFormat="false" ht="15.75" hidden="false" customHeight="false" outlineLevel="0" collapsed="false">
      <c r="A6062" s="3" t="n">
        <v>6061</v>
      </c>
      <c r="B6062" s="3" t="s">
        <v>17533</v>
      </c>
      <c r="C6062" s="3" t="s">
        <v>17534</v>
      </c>
      <c r="D6062" s="3" t="n">
        <v>1</v>
      </c>
      <c r="E6062" s="3" t="n">
        <v>0.2573786</v>
      </c>
      <c r="F6062" s="3" t="n">
        <v>6</v>
      </c>
      <c r="G6062" s="3" t="n">
        <v>6</v>
      </c>
      <c r="H6062" s="3" t="n">
        <v>5</v>
      </c>
      <c r="I6062" s="3" t="n">
        <v>5</v>
      </c>
      <c r="J6062" s="3" t="n">
        <v>8</v>
      </c>
      <c r="K6062" s="3" t="n">
        <v>8</v>
      </c>
      <c r="L6062" s="3" t="n">
        <v>0</v>
      </c>
      <c r="M6062" s="3" t="n">
        <v>0</v>
      </c>
      <c r="N6062" s="3" t="n">
        <v>-1</v>
      </c>
      <c r="O6062" s="3" t="n">
        <v>-1</v>
      </c>
      <c r="P6062" s="3" t="n">
        <v>6.4</v>
      </c>
      <c r="Q6062" s="3" t="n">
        <v>24.2</v>
      </c>
      <c r="R6062" s="3" t="s">
        <v>17535</v>
      </c>
      <c r="S6062" s="4" t="n">
        <v>45746.966099537</v>
      </c>
      <c r="T6062" s="3" t="s">
        <v>29</v>
      </c>
      <c r="U6062" s="3" t="s">
        <v>29</v>
      </c>
      <c r="V6062" s="3" t="n">
        <v>0</v>
      </c>
      <c r="W6062" s="3" t="n">
        <v>0</v>
      </c>
      <c r="X6062" s="3" t="n">
        <v>0</v>
      </c>
      <c r="Y6062" s="3" t="s">
        <v>30</v>
      </c>
      <c r="Z6062" s="3" t="s">
        <v>30</v>
      </c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  <c r="AY6062" s="3"/>
      <c r="AZ6062" s="3"/>
      <c r="BA6062" s="3"/>
      <c r="BB6062" s="3"/>
      <c r="BC6062" s="3"/>
      <c r="BD6062" s="3"/>
      <c r="BE6062" s="3"/>
      <c r="BF6062" s="3"/>
      <c r="BG6062" s="3"/>
      <c r="BH6062" s="3"/>
      <c r="BI6062" s="3"/>
      <c r="BJ6062" s="3"/>
    </row>
    <row r="6063" customFormat="false" ht="15.75" hidden="false" customHeight="false" outlineLevel="0" collapsed="false">
      <c r="A6063" s="3" t="n">
        <v>6062</v>
      </c>
      <c r="B6063" s="3" t="s">
        <v>17536</v>
      </c>
      <c r="C6063" s="3" t="s">
        <v>17537</v>
      </c>
      <c r="D6063" s="3" t="n">
        <v>1</v>
      </c>
      <c r="E6063" s="3" t="n">
        <v>17.3964402</v>
      </c>
      <c r="F6063" s="3" t="n">
        <v>367</v>
      </c>
      <c r="G6063" s="3" t="n">
        <v>367</v>
      </c>
      <c r="H6063" s="3" t="n">
        <v>24</v>
      </c>
      <c r="I6063" s="3" t="n">
        <v>24</v>
      </c>
      <c r="J6063" s="3" t="n">
        <v>416</v>
      </c>
      <c r="K6063" s="3" t="n">
        <v>416</v>
      </c>
      <c r="L6063" s="3" t="n">
        <v>72</v>
      </c>
      <c r="M6063" s="3" t="n">
        <v>72</v>
      </c>
      <c r="N6063" s="3" t="n">
        <v>-1</v>
      </c>
      <c r="O6063" s="3" t="n">
        <v>-1</v>
      </c>
      <c r="P6063" s="3" t="n">
        <v>6.4</v>
      </c>
      <c r="Q6063" s="3" t="n">
        <v>24.2</v>
      </c>
      <c r="R6063" s="3" t="s">
        <v>17538</v>
      </c>
      <c r="S6063" s="4" t="n">
        <v>45746.9666898148</v>
      </c>
      <c r="T6063" s="3" t="s">
        <v>4910</v>
      </c>
      <c r="U6063" s="3" t="s">
        <v>4910</v>
      </c>
      <c r="V6063" s="3" t="n">
        <v>0</v>
      </c>
      <c r="W6063" s="3" t="n">
        <v>0</v>
      </c>
      <c r="X6063" s="3" t="n">
        <v>0</v>
      </c>
      <c r="Y6063" s="3" t="s">
        <v>30</v>
      </c>
      <c r="Z6063" s="3" t="s">
        <v>30</v>
      </c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W6063" s="3"/>
      <c r="AX6063" s="3"/>
      <c r="AY6063" s="3"/>
      <c r="AZ6063" s="3"/>
      <c r="BA6063" s="3"/>
      <c r="BB6063" s="3"/>
      <c r="BC6063" s="3"/>
      <c r="BD6063" s="3"/>
      <c r="BE6063" s="3"/>
      <c r="BF6063" s="3"/>
      <c r="BG6063" s="3"/>
      <c r="BH6063" s="3"/>
      <c r="BI6063" s="3"/>
      <c r="BJ6063" s="3"/>
    </row>
    <row r="6064" customFormat="false" ht="15.75" hidden="false" customHeight="false" outlineLevel="0" collapsed="false">
      <c r="A6064" s="3" t="n">
        <v>6063</v>
      </c>
      <c r="B6064" s="3" t="s">
        <v>17539</v>
      </c>
      <c r="C6064" s="3" t="s">
        <v>17540</v>
      </c>
      <c r="D6064" s="3" t="n">
        <v>1</v>
      </c>
      <c r="E6064" s="3" t="n">
        <v>4.7390111</v>
      </c>
      <c r="F6064" s="3" t="n">
        <v>226</v>
      </c>
      <c r="G6064" s="3" t="n">
        <v>226</v>
      </c>
      <c r="H6064" s="3" t="n">
        <v>22</v>
      </c>
      <c r="I6064" s="3" t="n">
        <v>22</v>
      </c>
      <c r="J6064" s="3" t="n">
        <v>338</v>
      </c>
      <c r="K6064" s="3" t="n">
        <v>338</v>
      </c>
      <c r="L6064" s="3" t="n">
        <v>13</v>
      </c>
      <c r="M6064" s="3" t="n">
        <v>13</v>
      </c>
      <c r="N6064" s="3" t="n">
        <v>-1</v>
      </c>
      <c r="O6064" s="3" t="n">
        <v>-1</v>
      </c>
      <c r="P6064" s="3" t="n">
        <v>6.4</v>
      </c>
      <c r="Q6064" s="3" t="n">
        <v>24.2</v>
      </c>
      <c r="R6064" s="3" t="s">
        <v>17541</v>
      </c>
      <c r="S6064" s="4" t="n">
        <v>45746.9669212963</v>
      </c>
      <c r="T6064" s="3" t="s">
        <v>85</v>
      </c>
      <c r="U6064" s="3" t="s">
        <v>85</v>
      </c>
      <c r="V6064" s="3" t="n">
        <v>0</v>
      </c>
      <c r="W6064" s="3" t="n">
        <v>0</v>
      </c>
      <c r="X6064" s="3" t="n">
        <v>0</v>
      </c>
      <c r="Y6064" s="3" t="s">
        <v>30</v>
      </c>
      <c r="Z6064" s="3" t="s">
        <v>30</v>
      </c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  <c r="AY6064" s="3"/>
      <c r="AZ6064" s="3"/>
      <c r="BA6064" s="3"/>
      <c r="BB6064" s="3"/>
      <c r="BC6064" s="3"/>
      <c r="BD6064" s="3"/>
      <c r="BE6064" s="3"/>
      <c r="BF6064" s="3"/>
      <c r="BG6064" s="3"/>
      <c r="BH6064" s="3"/>
      <c r="BI6064" s="3"/>
      <c r="BJ6064" s="3"/>
    </row>
    <row r="6065" customFormat="false" ht="15.75" hidden="false" customHeight="false" outlineLevel="0" collapsed="false">
      <c r="A6065" s="3" t="n">
        <v>6064</v>
      </c>
      <c r="B6065" s="3" t="s">
        <v>17542</v>
      </c>
      <c r="C6065" s="3" t="s">
        <v>17543</v>
      </c>
      <c r="D6065" s="3" t="n">
        <v>1</v>
      </c>
      <c r="E6065" s="3" t="n">
        <v>0.1533305</v>
      </c>
      <c r="F6065" s="3" t="n">
        <v>5</v>
      </c>
      <c r="G6065" s="3" t="n">
        <v>5</v>
      </c>
      <c r="H6065" s="3" t="n">
        <v>1</v>
      </c>
      <c r="I6065" s="3" t="n">
        <v>1</v>
      </c>
      <c r="J6065" s="3" t="n">
        <v>0</v>
      </c>
      <c r="K6065" s="3" t="n">
        <v>0</v>
      </c>
      <c r="L6065" s="3" t="n">
        <v>0</v>
      </c>
      <c r="M6065" s="3" t="n">
        <v>0</v>
      </c>
      <c r="N6065" s="3" t="n">
        <v>-1</v>
      </c>
      <c r="O6065" s="3" t="n">
        <v>-1</v>
      </c>
      <c r="P6065" s="3" t="n">
        <v>7</v>
      </c>
      <c r="Q6065" s="3" t="n">
        <v>24.2</v>
      </c>
      <c r="R6065" s="3" t="s">
        <v>17544</v>
      </c>
      <c r="S6065" s="4" t="n">
        <v>45746.9669444444</v>
      </c>
      <c r="T6065" s="3" t="s">
        <v>256</v>
      </c>
      <c r="U6065" s="3" t="s">
        <v>256</v>
      </c>
      <c r="V6065" s="3" t="n">
        <v>0</v>
      </c>
      <c r="W6065" s="3" t="n">
        <v>0</v>
      </c>
      <c r="X6065" s="3" t="n">
        <v>0</v>
      </c>
      <c r="Y6065" s="3" t="s">
        <v>30</v>
      </c>
      <c r="Z6065" s="3" t="s">
        <v>30</v>
      </c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  <c r="AY6065" s="3"/>
      <c r="AZ6065" s="3"/>
      <c r="BA6065" s="3"/>
      <c r="BB6065" s="3"/>
      <c r="BC6065" s="3"/>
      <c r="BD6065" s="3"/>
      <c r="BE6065" s="3"/>
      <c r="BF6065" s="3"/>
      <c r="BG6065" s="3"/>
      <c r="BH6065" s="3"/>
      <c r="BI6065" s="3"/>
      <c r="BJ6065" s="3"/>
    </row>
    <row r="6066" customFormat="false" ht="15.75" hidden="false" customHeight="false" outlineLevel="0" collapsed="false">
      <c r="A6066" s="3" t="n">
        <v>6065</v>
      </c>
      <c r="B6066" s="3" t="s">
        <v>17545</v>
      </c>
      <c r="C6066" s="3"/>
      <c r="D6066" s="3" t="n">
        <v>0</v>
      </c>
      <c r="E6066" s="3" t="s">
        <v>1901</v>
      </c>
      <c r="F6066" s="3" t="s">
        <v>1901</v>
      </c>
      <c r="G6066" s="3" t="s">
        <v>1901</v>
      </c>
      <c r="H6066" s="3" t="s">
        <v>1901</v>
      </c>
      <c r="I6066" s="3" t="s">
        <v>1901</v>
      </c>
      <c r="J6066" s="3" t="s">
        <v>1901</v>
      </c>
      <c r="K6066" s="3" t="s">
        <v>1901</v>
      </c>
      <c r="L6066" s="3" t="s">
        <v>1901</v>
      </c>
      <c r="M6066" s="3" t="s">
        <v>1901</v>
      </c>
      <c r="N6066" s="3" t="s">
        <v>1901</v>
      </c>
      <c r="O6066" s="3" t="s">
        <v>1901</v>
      </c>
      <c r="P6066" s="3"/>
      <c r="Q6066" s="3"/>
      <c r="R6066" s="3"/>
      <c r="S6066" s="3"/>
      <c r="T6066" s="3"/>
      <c r="U6066" s="3"/>
      <c r="V6066" s="3" t="s">
        <v>1901</v>
      </c>
      <c r="W6066" s="3" t="s">
        <v>1901</v>
      </c>
      <c r="X6066" s="3" t="s">
        <v>1901</v>
      </c>
      <c r="Y6066" s="3"/>
      <c r="Z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  <c r="AZ6066" s="3"/>
      <c r="BA6066" s="3"/>
      <c r="BB6066" s="3"/>
      <c r="BC6066" s="3"/>
      <c r="BD6066" s="3"/>
      <c r="BE6066" s="3"/>
      <c r="BF6066" s="3"/>
      <c r="BG6066" s="3"/>
      <c r="BH6066" s="3"/>
      <c r="BI6066" s="3"/>
      <c r="BJ6066" s="3"/>
    </row>
    <row r="6067" customFormat="false" ht="15.75" hidden="false" customHeight="false" outlineLevel="0" collapsed="false">
      <c r="A6067" s="3" t="n">
        <v>6066</v>
      </c>
      <c r="B6067" s="3" t="s">
        <v>17546</v>
      </c>
      <c r="C6067" s="3" t="s">
        <v>17547</v>
      </c>
      <c r="D6067" s="3" t="n">
        <v>1</v>
      </c>
      <c r="E6067" s="3" t="n">
        <v>0.2054481</v>
      </c>
      <c r="F6067" s="3" t="n">
        <v>5</v>
      </c>
      <c r="G6067" s="3" t="n">
        <v>5</v>
      </c>
      <c r="H6067" s="3" t="n">
        <v>1</v>
      </c>
      <c r="I6067" s="3" t="n">
        <v>1</v>
      </c>
      <c r="J6067" s="3" t="n">
        <v>0</v>
      </c>
      <c r="K6067" s="3" t="n">
        <v>0</v>
      </c>
      <c r="L6067" s="3" t="n">
        <v>0</v>
      </c>
      <c r="M6067" s="3" t="n">
        <v>0</v>
      </c>
      <c r="N6067" s="3" t="n">
        <v>-1</v>
      </c>
      <c r="O6067" s="3" t="n">
        <v>-1</v>
      </c>
      <c r="P6067" s="3" t="n">
        <v>6.6</v>
      </c>
      <c r="Q6067" s="3" t="n">
        <v>24.2</v>
      </c>
      <c r="R6067" s="3" t="s">
        <v>17548</v>
      </c>
      <c r="S6067" s="4" t="n">
        <v>45746.9669675926</v>
      </c>
      <c r="T6067" s="3" t="s">
        <v>256</v>
      </c>
      <c r="U6067" s="3" t="s">
        <v>256</v>
      </c>
      <c r="V6067" s="3" t="n">
        <v>0</v>
      </c>
      <c r="W6067" s="3" t="n">
        <v>0</v>
      </c>
      <c r="X6067" s="3" t="n">
        <v>0</v>
      </c>
      <c r="Y6067" s="3" t="s">
        <v>30</v>
      </c>
      <c r="Z6067" s="3" t="s">
        <v>30</v>
      </c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  <c r="AY6067" s="3"/>
      <c r="AZ6067" s="3"/>
      <c r="BA6067" s="3"/>
      <c r="BB6067" s="3"/>
      <c r="BC6067" s="3"/>
      <c r="BD6067" s="3"/>
      <c r="BE6067" s="3"/>
      <c r="BF6067" s="3"/>
      <c r="BG6067" s="3"/>
      <c r="BH6067" s="3"/>
      <c r="BI6067" s="3"/>
      <c r="BJ6067" s="3"/>
    </row>
    <row r="6068" customFormat="false" ht="15.75" hidden="false" customHeight="false" outlineLevel="0" collapsed="false">
      <c r="A6068" s="3" t="n">
        <v>6067</v>
      </c>
      <c r="B6068" s="3" t="s">
        <v>17549</v>
      </c>
      <c r="C6068" s="3" t="s">
        <v>17550</v>
      </c>
      <c r="D6068" s="3" t="n">
        <v>1</v>
      </c>
      <c r="E6068" s="3" t="n">
        <v>1.3241166</v>
      </c>
      <c r="F6068" s="3" t="n">
        <v>29</v>
      </c>
      <c r="G6068" s="3" t="n">
        <v>29</v>
      </c>
      <c r="H6068" s="3" t="n">
        <v>11</v>
      </c>
      <c r="I6068" s="3" t="n">
        <v>11</v>
      </c>
      <c r="J6068" s="3" t="n">
        <v>24</v>
      </c>
      <c r="K6068" s="3" t="n">
        <v>24</v>
      </c>
      <c r="L6068" s="3" t="n">
        <v>4</v>
      </c>
      <c r="M6068" s="3" t="n">
        <v>4</v>
      </c>
      <c r="N6068" s="3" t="n">
        <v>26</v>
      </c>
      <c r="O6068" s="3" t="n">
        <v>-1</v>
      </c>
      <c r="P6068" s="3" t="n">
        <v>6.6</v>
      </c>
      <c r="Q6068" s="3" t="n">
        <v>24.2</v>
      </c>
      <c r="R6068" s="3" t="s">
        <v>17551</v>
      </c>
      <c r="S6068" s="4" t="n">
        <v>45746.9670717593</v>
      </c>
      <c r="T6068" s="3" t="s">
        <v>29</v>
      </c>
      <c r="U6068" s="3" t="s">
        <v>29</v>
      </c>
      <c r="V6068" s="3" t="n">
        <v>1</v>
      </c>
      <c r="W6068" s="3" t="n">
        <v>0</v>
      </c>
      <c r="X6068" s="3" t="n">
        <v>0</v>
      </c>
      <c r="Y6068" s="3" t="s">
        <v>30</v>
      </c>
      <c r="Z6068" s="3" t="s">
        <v>30</v>
      </c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  <c r="AZ6068" s="3"/>
      <c r="BA6068" s="3"/>
      <c r="BB6068" s="3"/>
      <c r="BC6068" s="3"/>
      <c r="BD6068" s="3"/>
      <c r="BE6068" s="3"/>
      <c r="BF6068" s="3"/>
      <c r="BG6068" s="3"/>
      <c r="BH6068" s="3"/>
      <c r="BI6068" s="3"/>
      <c r="BJ6068" s="3"/>
    </row>
    <row r="6069" customFormat="false" ht="15.75" hidden="false" customHeight="false" outlineLevel="0" collapsed="false">
      <c r="A6069" s="3" t="n">
        <v>6068</v>
      </c>
      <c r="B6069" s="3" t="s">
        <v>17552</v>
      </c>
      <c r="C6069" s="3" t="s">
        <v>17553</v>
      </c>
      <c r="D6069" s="3" t="n">
        <v>1</v>
      </c>
      <c r="E6069" s="3" t="n">
        <v>0.4545493</v>
      </c>
      <c r="F6069" s="3" t="n">
        <v>29</v>
      </c>
      <c r="G6069" s="3" t="n">
        <v>29</v>
      </c>
      <c r="H6069" s="3" t="n">
        <v>10</v>
      </c>
      <c r="I6069" s="3" t="n">
        <v>10</v>
      </c>
      <c r="J6069" s="3" t="n">
        <v>19</v>
      </c>
      <c r="K6069" s="3" t="n">
        <v>19</v>
      </c>
      <c r="L6069" s="3" t="n">
        <v>6</v>
      </c>
      <c r="M6069" s="3" t="n">
        <v>6</v>
      </c>
      <c r="N6069" s="3" t="n">
        <v>-1</v>
      </c>
      <c r="O6069" s="3" t="n">
        <v>-1</v>
      </c>
      <c r="P6069" s="3" t="n">
        <v>7</v>
      </c>
      <c r="Q6069" s="3" t="n">
        <v>24.2</v>
      </c>
      <c r="R6069" s="3" t="s">
        <v>17554</v>
      </c>
      <c r="S6069" s="4" t="n">
        <v>45746.9671180556</v>
      </c>
      <c r="T6069" s="3" t="s">
        <v>29</v>
      </c>
      <c r="U6069" s="3" t="s">
        <v>29</v>
      </c>
      <c r="V6069" s="3" t="n">
        <v>0</v>
      </c>
      <c r="W6069" s="3" t="n">
        <v>0</v>
      </c>
      <c r="X6069" s="3" t="n">
        <v>0</v>
      </c>
      <c r="Y6069" s="3" t="s">
        <v>30</v>
      </c>
      <c r="Z6069" s="3" t="s">
        <v>30</v>
      </c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  <c r="AY6069" s="3"/>
      <c r="AZ6069" s="3"/>
      <c r="BA6069" s="3"/>
      <c r="BB6069" s="3"/>
      <c r="BC6069" s="3"/>
      <c r="BD6069" s="3"/>
      <c r="BE6069" s="3"/>
      <c r="BF6069" s="3"/>
      <c r="BG6069" s="3"/>
      <c r="BH6069" s="3"/>
      <c r="BI6069" s="3"/>
      <c r="BJ6069" s="3"/>
    </row>
    <row r="6070" customFormat="false" ht="15.75" hidden="false" customHeight="false" outlineLevel="0" collapsed="false">
      <c r="A6070" s="3" t="n">
        <v>6069</v>
      </c>
      <c r="B6070" s="3" t="s">
        <v>17555</v>
      </c>
      <c r="C6070" s="3" t="s">
        <v>17556</v>
      </c>
      <c r="D6070" s="3" t="n">
        <v>1</v>
      </c>
      <c r="E6070" s="3" t="n">
        <v>0.6062468</v>
      </c>
      <c r="F6070" s="3" t="n">
        <v>42</v>
      </c>
      <c r="G6070" s="3" t="n">
        <v>42</v>
      </c>
      <c r="H6070" s="3" t="n">
        <v>9</v>
      </c>
      <c r="I6070" s="3" t="n">
        <v>9</v>
      </c>
      <c r="J6070" s="3" t="n">
        <v>34</v>
      </c>
      <c r="K6070" s="3" t="n">
        <v>34</v>
      </c>
      <c r="L6070" s="3" t="n">
        <v>8</v>
      </c>
      <c r="M6070" s="3" t="n">
        <v>8</v>
      </c>
      <c r="N6070" s="3" t="n">
        <v>-1</v>
      </c>
      <c r="O6070" s="3" t="n">
        <v>-1</v>
      </c>
      <c r="P6070" s="3" t="n">
        <v>7</v>
      </c>
      <c r="Q6070" s="3" t="n">
        <v>24.2</v>
      </c>
      <c r="R6070" s="3" t="s">
        <v>17557</v>
      </c>
      <c r="S6070" s="4" t="n">
        <v>45746.9671527778</v>
      </c>
      <c r="T6070" s="3" t="s">
        <v>29</v>
      </c>
      <c r="U6070" s="3" t="s">
        <v>29</v>
      </c>
      <c r="V6070" s="3" t="n">
        <v>0</v>
      </c>
      <c r="W6070" s="3" t="n">
        <v>0</v>
      </c>
      <c r="X6070" s="3" t="n">
        <v>0</v>
      </c>
      <c r="Y6070" s="3" t="s">
        <v>30</v>
      </c>
      <c r="Z6070" s="3" t="s">
        <v>30</v>
      </c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  <c r="AY6070" s="3"/>
      <c r="AZ6070" s="3"/>
      <c r="BA6070" s="3"/>
      <c r="BB6070" s="3"/>
      <c r="BC6070" s="3"/>
      <c r="BD6070" s="3"/>
      <c r="BE6070" s="3"/>
      <c r="BF6070" s="3"/>
      <c r="BG6070" s="3"/>
      <c r="BH6070" s="3"/>
      <c r="BI6070" s="3"/>
      <c r="BJ6070" s="3"/>
    </row>
    <row r="6071" customFormat="false" ht="15.75" hidden="false" customHeight="false" outlineLevel="0" collapsed="false">
      <c r="A6071" s="3" t="n">
        <v>6070</v>
      </c>
      <c r="B6071" s="3" t="s">
        <v>17558</v>
      </c>
      <c r="C6071" s="3" t="s">
        <v>17559</v>
      </c>
      <c r="D6071" s="3" t="n">
        <v>1</v>
      </c>
      <c r="E6071" s="3" t="n">
        <v>2.1523377</v>
      </c>
      <c r="F6071" s="3" t="n">
        <v>96</v>
      </c>
      <c r="G6071" s="3" t="n">
        <v>96</v>
      </c>
      <c r="H6071" s="3" t="n">
        <v>13</v>
      </c>
      <c r="I6071" s="3" t="n">
        <v>13</v>
      </c>
      <c r="J6071" s="3" t="n">
        <v>108</v>
      </c>
      <c r="K6071" s="3" t="n">
        <v>108</v>
      </c>
      <c r="L6071" s="3" t="n">
        <v>12</v>
      </c>
      <c r="M6071" s="3" t="n">
        <v>12</v>
      </c>
      <c r="N6071" s="3" t="n">
        <v>13</v>
      </c>
      <c r="O6071" s="3" t="n">
        <v>-1</v>
      </c>
      <c r="P6071" s="3" t="n">
        <v>6.6</v>
      </c>
      <c r="Q6071" s="3" t="n">
        <v>24.2</v>
      </c>
      <c r="R6071" s="3" t="s">
        <v>17560</v>
      </c>
      <c r="S6071" s="4" t="n">
        <v>45746.9672916667</v>
      </c>
      <c r="T6071" s="3" t="s">
        <v>65</v>
      </c>
      <c r="U6071" s="3" t="s">
        <v>65</v>
      </c>
      <c r="V6071" s="3" t="n">
        <v>1</v>
      </c>
      <c r="W6071" s="3" t="n">
        <v>0</v>
      </c>
      <c r="X6071" s="3" t="n">
        <v>0</v>
      </c>
      <c r="Y6071" s="3" t="s">
        <v>30</v>
      </c>
      <c r="Z6071" s="3" t="s">
        <v>30</v>
      </c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  <c r="AY6071" s="3"/>
      <c r="AZ6071" s="3"/>
      <c r="BA6071" s="3"/>
      <c r="BB6071" s="3"/>
      <c r="BC6071" s="3"/>
      <c r="BD6071" s="3"/>
      <c r="BE6071" s="3"/>
      <c r="BF6071" s="3"/>
      <c r="BG6071" s="3"/>
      <c r="BH6071" s="3"/>
      <c r="BI6071" s="3"/>
      <c r="BJ6071" s="3"/>
    </row>
    <row r="6072" customFormat="false" ht="15.75" hidden="false" customHeight="false" outlineLevel="0" collapsed="false">
      <c r="A6072" s="3" t="n">
        <v>6071</v>
      </c>
      <c r="B6072" s="3" t="s">
        <v>17561</v>
      </c>
      <c r="C6072" s="3" t="s">
        <v>17562</v>
      </c>
      <c r="D6072" s="3" t="n">
        <v>1</v>
      </c>
      <c r="E6072" s="3" t="n">
        <v>0.3938667</v>
      </c>
      <c r="F6072" s="3" t="n">
        <v>18</v>
      </c>
      <c r="G6072" s="3" t="n">
        <v>18</v>
      </c>
      <c r="H6072" s="3" t="n">
        <v>11</v>
      </c>
      <c r="I6072" s="3" t="n">
        <v>11</v>
      </c>
      <c r="J6072" s="3" t="n">
        <v>17</v>
      </c>
      <c r="K6072" s="3" t="n">
        <v>17</v>
      </c>
      <c r="L6072" s="3" t="n">
        <v>2</v>
      </c>
      <c r="M6072" s="3" t="n">
        <v>2</v>
      </c>
      <c r="N6072" s="3" t="n">
        <v>7</v>
      </c>
      <c r="O6072" s="3" t="n">
        <v>-1</v>
      </c>
      <c r="P6072" s="3" t="n">
        <v>7</v>
      </c>
      <c r="Q6072" s="3" t="n">
        <v>24.2</v>
      </c>
      <c r="R6072" s="3" t="s">
        <v>17563</v>
      </c>
      <c r="S6072" s="4" t="n">
        <v>45746.9674189815</v>
      </c>
      <c r="T6072" s="3" t="s">
        <v>29</v>
      </c>
      <c r="U6072" s="3" t="s">
        <v>29</v>
      </c>
      <c r="V6072" s="3" t="n">
        <v>1</v>
      </c>
      <c r="W6072" s="3" t="n">
        <v>0</v>
      </c>
      <c r="X6072" s="3" t="n">
        <v>0</v>
      </c>
      <c r="Y6072" s="3" t="s">
        <v>30</v>
      </c>
      <c r="Z6072" s="3" t="s">
        <v>30</v>
      </c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  <c r="AY6072" s="3"/>
      <c r="AZ6072" s="3"/>
      <c r="BA6072" s="3"/>
      <c r="BB6072" s="3"/>
      <c r="BC6072" s="3"/>
      <c r="BD6072" s="3"/>
      <c r="BE6072" s="3"/>
      <c r="BF6072" s="3"/>
      <c r="BG6072" s="3"/>
      <c r="BH6072" s="3"/>
      <c r="BI6072" s="3"/>
      <c r="BJ6072" s="3"/>
    </row>
    <row r="6073" customFormat="false" ht="15.75" hidden="false" customHeight="false" outlineLevel="0" collapsed="false">
      <c r="A6073" s="3" t="n">
        <v>6072</v>
      </c>
      <c r="B6073" s="3" t="s">
        <v>17564</v>
      </c>
      <c r="C6073" s="3" t="s">
        <v>17565</v>
      </c>
      <c r="D6073" s="3" t="n">
        <v>1</v>
      </c>
      <c r="E6073" s="3" t="n">
        <v>4.5796753</v>
      </c>
      <c r="F6073" s="3" t="n">
        <v>83</v>
      </c>
      <c r="G6073" s="3" t="n">
        <v>83</v>
      </c>
      <c r="H6073" s="3" t="n">
        <v>14</v>
      </c>
      <c r="I6073" s="3" t="n">
        <v>14</v>
      </c>
      <c r="J6073" s="3" t="n">
        <v>86</v>
      </c>
      <c r="K6073" s="3" t="n">
        <v>86</v>
      </c>
      <c r="L6073" s="3" t="n">
        <v>16</v>
      </c>
      <c r="M6073" s="3" t="n">
        <v>16</v>
      </c>
      <c r="N6073" s="3" t="n">
        <v>-1</v>
      </c>
      <c r="O6073" s="3" t="n">
        <v>-1</v>
      </c>
      <c r="P6073" s="3" t="n">
        <v>7</v>
      </c>
      <c r="Q6073" s="3" t="n">
        <v>24.2</v>
      </c>
      <c r="R6073" s="3" t="s">
        <v>17566</v>
      </c>
      <c r="S6073" s="4" t="n">
        <v>45746.9675462963</v>
      </c>
      <c r="T6073" s="3" t="s">
        <v>29</v>
      </c>
      <c r="U6073" s="3" t="s">
        <v>29</v>
      </c>
      <c r="V6073" s="3" t="n">
        <v>0</v>
      </c>
      <c r="W6073" s="3" t="n">
        <v>0</v>
      </c>
      <c r="X6073" s="3" t="n">
        <v>0</v>
      </c>
      <c r="Y6073" s="3" t="s">
        <v>30</v>
      </c>
      <c r="Z6073" s="3" t="s">
        <v>30</v>
      </c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  <c r="AY6073" s="3"/>
      <c r="AZ6073" s="3"/>
      <c r="BA6073" s="3"/>
      <c r="BB6073" s="3"/>
      <c r="BC6073" s="3"/>
      <c r="BD6073" s="3"/>
      <c r="BE6073" s="3"/>
      <c r="BF6073" s="3"/>
      <c r="BG6073" s="3"/>
      <c r="BH6073" s="3"/>
      <c r="BI6073" s="3"/>
      <c r="BJ6073" s="3"/>
    </row>
    <row r="6074" customFormat="false" ht="15.75" hidden="false" customHeight="false" outlineLevel="0" collapsed="false">
      <c r="A6074" s="3" t="n">
        <v>6073</v>
      </c>
      <c r="B6074" s="3" t="s">
        <v>17567</v>
      </c>
      <c r="C6074" s="3" t="s">
        <v>17568</v>
      </c>
      <c r="D6074" s="3" t="n">
        <v>1</v>
      </c>
      <c r="E6074" s="3" t="n">
        <v>5.8503914</v>
      </c>
      <c r="F6074" s="3" t="n">
        <v>70</v>
      </c>
      <c r="G6074" s="3" t="n">
        <v>70</v>
      </c>
      <c r="H6074" s="3" t="n">
        <v>12</v>
      </c>
      <c r="I6074" s="3" t="n">
        <v>12</v>
      </c>
      <c r="J6074" s="3" t="n">
        <v>67</v>
      </c>
      <c r="K6074" s="3" t="n">
        <v>67</v>
      </c>
      <c r="L6074" s="3" t="n">
        <v>6</v>
      </c>
      <c r="M6074" s="3" t="n">
        <v>6</v>
      </c>
      <c r="N6074" s="3" t="n">
        <v>30</v>
      </c>
      <c r="O6074" s="3" t="n">
        <v>-1</v>
      </c>
      <c r="P6074" s="3" t="n">
        <v>7</v>
      </c>
      <c r="Q6074" s="3" t="n">
        <v>24.2</v>
      </c>
      <c r="R6074" s="3" t="s">
        <v>17569</v>
      </c>
      <c r="S6074" s="4" t="n">
        <v>45746.9678125</v>
      </c>
      <c r="T6074" s="3" t="s">
        <v>29</v>
      </c>
      <c r="U6074" s="3" t="s">
        <v>29</v>
      </c>
      <c r="V6074" s="3" t="n">
        <v>1</v>
      </c>
      <c r="W6074" s="3" t="n">
        <v>0</v>
      </c>
      <c r="X6074" s="3" t="n">
        <v>0</v>
      </c>
      <c r="Y6074" s="3" t="s">
        <v>30</v>
      </c>
      <c r="Z6074" s="3" t="s">
        <v>30</v>
      </c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  <c r="AY6074" s="3"/>
      <c r="AZ6074" s="3"/>
      <c r="BA6074" s="3"/>
      <c r="BB6074" s="3"/>
      <c r="BC6074" s="3"/>
      <c r="BD6074" s="3"/>
      <c r="BE6074" s="3"/>
      <c r="BF6074" s="3"/>
      <c r="BG6074" s="3"/>
      <c r="BH6074" s="3"/>
      <c r="BI6074" s="3"/>
      <c r="BJ6074" s="3"/>
    </row>
    <row r="6075" customFormat="false" ht="15.75" hidden="false" customHeight="false" outlineLevel="0" collapsed="false">
      <c r="A6075" s="3" t="n">
        <v>6074</v>
      </c>
      <c r="B6075" s="3" t="s">
        <v>17570</v>
      </c>
      <c r="C6075" s="3" t="s">
        <v>17571</v>
      </c>
      <c r="D6075" s="3" t="n">
        <v>1</v>
      </c>
      <c r="E6075" s="3" t="n">
        <v>1.9764952</v>
      </c>
      <c r="F6075" s="3" t="n">
        <v>11</v>
      </c>
      <c r="G6075" s="3" t="n">
        <v>11</v>
      </c>
      <c r="H6075" s="3" t="n">
        <v>8</v>
      </c>
      <c r="I6075" s="3" t="n">
        <v>8</v>
      </c>
      <c r="J6075" s="3" t="n">
        <v>11</v>
      </c>
      <c r="K6075" s="3" t="n">
        <v>11</v>
      </c>
      <c r="L6075" s="3" t="n">
        <v>1</v>
      </c>
      <c r="M6075" s="3" t="n">
        <v>1</v>
      </c>
      <c r="N6075" s="3" t="n">
        <v>-1</v>
      </c>
      <c r="O6075" s="3" t="n">
        <v>-1</v>
      </c>
      <c r="P6075" s="3" t="n">
        <v>6.4</v>
      </c>
      <c r="Q6075" s="3" t="n">
        <v>24.2</v>
      </c>
      <c r="R6075" s="3" t="s">
        <v>17572</v>
      </c>
      <c r="S6075" s="4" t="n">
        <v>45746.9678703704</v>
      </c>
      <c r="T6075" s="3" t="s">
        <v>1920</v>
      </c>
      <c r="U6075" s="3" t="s">
        <v>1920</v>
      </c>
      <c r="V6075" s="3" t="n">
        <v>0</v>
      </c>
      <c r="W6075" s="3" t="n">
        <v>0</v>
      </c>
      <c r="X6075" s="3" t="n">
        <v>0</v>
      </c>
      <c r="Y6075" s="3" t="s">
        <v>30</v>
      </c>
      <c r="Z6075" s="3" t="s">
        <v>30</v>
      </c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  <c r="AY6075" s="3"/>
      <c r="AZ6075" s="3"/>
      <c r="BA6075" s="3"/>
      <c r="BB6075" s="3"/>
      <c r="BC6075" s="3"/>
      <c r="BD6075" s="3"/>
      <c r="BE6075" s="3"/>
      <c r="BF6075" s="3"/>
      <c r="BG6075" s="3"/>
      <c r="BH6075" s="3"/>
      <c r="BI6075" s="3"/>
      <c r="BJ6075" s="3"/>
    </row>
    <row r="6076" customFormat="false" ht="15.75" hidden="false" customHeight="false" outlineLevel="0" collapsed="false">
      <c r="A6076" s="3" t="n">
        <v>6075</v>
      </c>
      <c r="B6076" s="3" t="s">
        <v>17573</v>
      </c>
      <c r="C6076" s="3" t="s">
        <v>17574</v>
      </c>
      <c r="D6076" s="3" t="n">
        <v>1</v>
      </c>
      <c r="E6076" s="3" t="n">
        <v>2.829903</v>
      </c>
      <c r="F6076" s="3" t="n">
        <v>33</v>
      </c>
      <c r="G6076" s="3" t="n">
        <v>33</v>
      </c>
      <c r="H6076" s="3" t="n">
        <v>14</v>
      </c>
      <c r="I6076" s="3" t="n">
        <v>14</v>
      </c>
      <c r="J6076" s="3" t="n">
        <v>47</v>
      </c>
      <c r="K6076" s="3" t="n">
        <v>47</v>
      </c>
      <c r="L6076" s="3" t="n">
        <v>2</v>
      </c>
      <c r="M6076" s="3" t="n">
        <v>2</v>
      </c>
      <c r="N6076" s="3" t="n">
        <v>-1</v>
      </c>
      <c r="O6076" s="3" t="n">
        <v>-1</v>
      </c>
      <c r="P6076" s="3" t="n">
        <v>6</v>
      </c>
      <c r="Q6076" s="3" t="n">
        <v>24.2</v>
      </c>
      <c r="R6076" s="3" t="s">
        <v>17575</v>
      </c>
      <c r="S6076" s="4" t="n">
        <v>45746.9679282407</v>
      </c>
      <c r="T6076" s="3" t="s">
        <v>1920</v>
      </c>
      <c r="U6076" s="3" t="s">
        <v>1920</v>
      </c>
      <c r="V6076" s="3" t="n">
        <v>0</v>
      </c>
      <c r="W6076" s="3" t="n">
        <v>0</v>
      </c>
      <c r="X6076" s="3" t="n">
        <v>0</v>
      </c>
      <c r="Y6076" s="3" t="s">
        <v>30</v>
      </c>
      <c r="Z6076" s="3" t="s">
        <v>30</v>
      </c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  <c r="AY6076" s="3"/>
      <c r="AZ6076" s="3"/>
      <c r="BA6076" s="3"/>
      <c r="BB6076" s="3"/>
      <c r="BC6076" s="3"/>
      <c r="BD6076" s="3"/>
      <c r="BE6076" s="3"/>
      <c r="BF6076" s="3"/>
      <c r="BG6076" s="3"/>
      <c r="BH6076" s="3"/>
      <c r="BI6076" s="3"/>
      <c r="BJ6076" s="3"/>
    </row>
    <row r="6077" customFormat="false" ht="15.75" hidden="false" customHeight="false" outlineLevel="0" collapsed="false">
      <c r="A6077" s="3" t="n">
        <v>6076</v>
      </c>
      <c r="B6077" s="3" t="s">
        <v>17576</v>
      </c>
      <c r="C6077" s="3" t="s">
        <v>17577</v>
      </c>
      <c r="D6077" s="3" t="n">
        <v>1</v>
      </c>
      <c r="E6077" s="3" t="n">
        <v>0.0767436</v>
      </c>
      <c r="F6077" s="3" t="n">
        <v>3</v>
      </c>
      <c r="G6077" s="3" t="n">
        <v>3</v>
      </c>
      <c r="H6077" s="3" t="n">
        <v>1</v>
      </c>
      <c r="I6077" s="3" t="n">
        <v>1</v>
      </c>
      <c r="J6077" s="3" t="n">
        <v>0</v>
      </c>
      <c r="K6077" s="3" t="n">
        <v>0</v>
      </c>
      <c r="L6077" s="3" t="n">
        <v>2</v>
      </c>
      <c r="M6077" s="3" t="n">
        <v>2</v>
      </c>
      <c r="N6077" s="3" t="n">
        <v>-1</v>
      </c>
      <c r="O6077" s="3" t="n">
        <v>-1</v>
      </c>
      <c r="P6077" s="3" t="n">
        <v>6</v>
      </c>
      <c r="Q6077" s="3" t="n">
        <v>24.2</v>
      </c>
      <c r="R6077" s="3" t="s">
        <v>17578</v>
      </c>
      <c r="S6077" s="4" t="n">
        <v>45746.9679513889</v>
      </c>
      <c r="T6077" s="3" t="s">
        <v>65</v>
      </c>
      <c r="U6077" s="3" t="s">
        <v>65</v>
      </c>
      <c r="V6077" s="3" t="n">
        <v>0</v>
      </c>
      <c r="W6077" s="3" t="n">
        <v>0</v>
      </c>
      <c r="X6077" s="3" t="n">
        <v>0</v>
      </c>
      <c r="Y6077" s="3" t="s">
        <v>30</v>
      </c>
      <c r="Z6077" s="3" t="s">
        <v>30</v>
      </c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W6077" s="3"/>
      <c r="AX6077" s="3"/>
      <c r="AY6077" s="3"/>
      <c r="AZ6077" s="3"/>
      <c r="BA6077" s="3"/>
      <c r="BB6077" s="3"/>
      <c r="BC6077" s="3"/>
      <c r="BD6077" s="3"/>
      <c r="BE6077" s="3"/>
      <c r="BF6077" s="3"/>
      <c r="BG6077" s="3"/>
      <c r="BH6077" s="3"/>
      <c r="BI6077" s="3"/>
      <c r="BJ6077" s="3"/>
    </row>
    <row r="6078" customFormat="false" ht="15.75" hidden="false" customHeight="false" outlineLevel="0" collapsed="false">
      <c r="A6078" s="3" t="n">
        <v>6077</v>
      </c>
      <c r="B6078" s="3" t="s">
        <v>17579</v>
      </c>
      <c r="C6078" s="3" t="s">
        <v>17580</v>
      </c>
      <c r="D6078" s="3" t="n">
        <v>1</v>
      </c>
      <c r="E6078" s="3" t="n">
        <v>0.1491724</v>
      </c>
      <c r="F6078" s="3" t="n">
        <v>6</v>
      </c>
      <c r="G6078" s="3" t="n">
        <v>6</v>
      </c>
      <c r="H6078" s="3" t="n">
        <v>4</v>
      </c>
      <c r="I6078" s="3" t="n">
        <v>4</v>
      </c>
      <c r="J6078" s="3" t="n">
        <v>3</v>
      </c>
      <c r="K6078" s="3" t="n">
        <v>3</v>
      </c>
      <c r="L6078" s="3" t="n">
        <v>1</v>
      </c>
      <c r="M6078" s="3" t="n">
        <v>1</v>
      </c>
      <c r="N6078" s="3" t="n">
        <v>-1</v>
      </c>
      <c r="O6078" s="3" t="n">
        <v>-1</v>
      </c>
      <c r="P6078" s="3" t="n">
        <v>4</v>
      </c>
      <c r="Q6078" s="3" t="n">
        <v>24.2</v>
      </c>
      <c r="R6078" s="3" t="s">
        <v>17581</v>
      </c>
      <c r="S6078" s="4" t="n">
        <v>45746.967962963</v>
      </c>
      <c r="T6078" s="3" t="s">
        <v>256</v>
      </c>
      <c r="U6078" s="3" t="s">
        <v>256</v>
      </c>
      <c r="V6078" s="3" t="n">
        <v>0</v>
      </c>
      <c r="W6078" s="3" t="n">
        <v>0</v>
      </c>
      <c r="X6078" s="3" t="n">
        <v>0</v>
      </c>
      <c r="Y6078" s="3" t="s">
        <v>30</v>
      </c>
      <c r="Z6078" s="3" t="s">
        <v>30</v>
      </c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  <c r="AY6078" s="3"/>
      <c r="AZ6078" s="3"/>
      <c r="BA6078" s="3"/>
      <c r="BB6078" s="3"/>
      <c r="BC6078" s="3"/>
      <c r="BD6078" s="3"/>
      <c r="BE6078" s="3"/>
      <c r="BF6078" s="3"/>
      <c r="BG6078" s="3"/>
      <c r="BH6078" s="3"/>
      <c r="BI6078" s="3"/>
      <c r="BJ6078" s="3"/>
    </row>
    <row r="6079" customFormat="false" ht="15.75" hidden="false" customHeight="false" outlineLevel="0" collapsed="false">
      <c r="A6079" s="3" t="n">
        <v>6078</v>
      </c>
      <c r="B6079" s="3" t="s">
        <v>17582</v>
      </c>
      <c r="C6079" s="3" t="s">
        <v>17583</v>
      </c>
      <c r="D6079" s="3" t="n">
        <v>1</v>
      </c>
      <c r="E6079" s="3" t="n">
        <v>3.1122691</v>
      </c>
      <c r="F6079" s="3" t="n">
        <v>19</v>
      </c>
      <c r="G6079" s="3" t="n">
        <v>19</v>
      </c>
      <c r="H6079" s="3" t="n">
        <v>8</v>
      </c>
      <c r="I6079" s="3" t="n">
        <v>8</v>
      </c>
      <c r="J6079" s="3" t="n">
        <v>22</v>
      </c>
      <c r="K6079" s="3" t="n">
        <v>22</v>
      </c>
      <c r="L6079" s="3" t="n">
        <v>0</v>
      </c>
      <c r="M6079" s="3" t="n">
        <v>0</v>
      </c>
      <c r="N6079" s="3" t="n">
        <v>-1</v>
      </c>
      <c r="O6079" s="3" t="n">
        <v>-1</v>
      </c>
      <c r="P6079" s="3" t="n">
        <v>4</v>
      </c>
      <c r="Q6079" s="3" t="n">
        <v>24.2</v>
      </c>
      <c r="R6079" s="3" t="s">
        <v>17584</v>
      </c>
      <c r="S6079" s="4" t="n">
        <v>45746.9680208333</v>
      </c>
      <c r="T6079" s="3" t="s">
        <v>29</v>
      </c>
      <c r="U6079" s="3" t="s">
        <v>29</v>
      </c>
      <c r="V6079" s="3" t="n">
        <v>0</v>
      </c>
      <c r="W6079" s="3" t="n">
        <v>0</v>
      </c>
      <c r="X6079" s="3" t="n">
        <v>0</v>
      </c>
      <c r="Y6079" s="3" t="s">
        <v>30</v>
      </c>
      <c r="Z6079" s="3" t="s">
        <v>30</v>
      </c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  <c r="AY6079" s="3"/>
      <c r="AZ6079" s="3"/>
      <c r="BA6079" s="3"/>
      <c r="BB6079" s="3"/>
      <c r="BC6079" s="3"/>
      <c r="BD6079" s="3"/>
      <c r="BE6079" s="3"/>
      <c r="BF6079" s="3"/>
      <c r="BG6079" s="3"/>
      <c r="BH6079" s="3"/>
      <c r="BI6079" s="3"/>
      <c r="BJ6079" s="3"/>
    </row>
    <row r="6080" customFormat="false" ht="15.75" hidden="false" customHeight="false" outlineLevel="0" collapsed="false">
      <c r="A6080" s="3" t="n">
        <v>6079</v>
      </c>
      <c r="B6080" s="3" t="s">
        <v>17585</v>
      </c>
      <c r="C6080" s="3" t="s">
        <v>17586</v>
      </c>
      <c r="D6080" s="3" t="n">
        <v>1</v>
      </c>
      <c r="E6080" s="3" t="n">
        <v>36.6946158</v>
      </c>
      <c r="F6080" s="3" t="n">
        <v>2255</v>
      </c>
      <c r="G6080" s="3" t="n">
        <v>2255</v>
      </c>
      <c r="H6080" s="3" t="n">
        <v>40</v>
      </c>
      <c r="I6080" s="3" t="n">
        <v>40</v>
      </c>
      <c r="J6080" s="3" t="n">
        <v>2658</v>
      </c>
      <c r="K6080" s="3" t="n">
        <v>2658</v>
      </c>
      <c r="L6080" s="3" t="n">
        <v>121</v>
      </c>
      <c r="M6080" s="3" t="n">
        <v>121</v>
      </c>
      <c r="N6080" s="3" t="n">
        <v>-1</v>
      </c>
      <c r="O6080" s="3" t="n">
        <v>-1</v>
      </c>
      <c r="P6080" s="3" t="n">
        <v>4</v>
      </c>
      <c r="Q6080" s="3" t="n">
        <v>24.2</v>
      </c>
      <c r="R6080" s="3" t="s">
        <v>17587</v>
      </c>
      <c r="S6080" s="4" t="n">
        <v>45746.9687384259</v>
      </c>
      <c r="T6080" s="3" t="s">
        <v>256</v>
      </c>
      <c r="U6080" s="3" t="s">
        <v>256</v>
      </c>
      <c r="V6080" s="3" t="n">
        <v>0</v>
      </c>
      <c r="W6080" s="3" t="n">
        <v>0</v>
      </c>
      <c r="X6080" s="3" t="n">
        <v>0</v>
      </c>
      <c r="Y6080" s="3" t="s">
        <v>30</v>
      </c>
      <c r="Z6080" s="3" t="s">
        <v>30</v>
      </c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  <c r="AZ6080" s="3"/>
      <c r="BA6080" s="3"/>
      <c r="BB6080" s="3"/>
      <c r="BC6080" s="3"/>
      <c r="BD6080" s="3"/>
      <c r="BE6080" s="3"/>
      <c r="BF6080" s="3"/>
      <c r="BG6080" s="3"/>
      <c r="BH6080" s="3"/>
      <c r="BI6080" s="3"/>
      <c r="BJ6080" s="3"/>
    </row>
    <row r="6081" customFormat="false" ht="15.75" hidden="false" customHeight="false" outlineLevel="0" collapsed="false">
      <c r="A6081" s="3" t="n">
        <v>6080</v>
      </c>
      <c r="B6081" s="3" t="s">
        <v>17588</v>
      </c>
      <c r="C6081" s="3" t="s">
        <v>17589</v>
      </c>
      <c r="D6081" s="3" t="n">
        <v>1</v>
      </c>
      <c r="E6081" s="3" t="n">
        <v>3.4509116</v>
      </c>
      <c r="F6081" s="3" t="n">
        <v>12</v>
      </c>
      <c r="G6081" s="3" t="n">
        <v>12</v>
      </c>
      <c r="H6081" s="3" t="n">
        <v>6</v>
      </c>
      <c r="I6081" s="3" t="n">
        <v>6</v>
      </c>
      <c r="J6081" s="3" t="n">
        <v>12</v>
      </c>
      <c r="K6081" s="3" t="n">
        <v>12</v>
      </c>
      <c r="L6081" s="3" t="n">
        <v>2</v>
      </c>
      <c r="M6081" s="3" t="n">
        <v>2</v>
      </c>
      <c r="N6081" s="3" t="n">
        <v>-1</v>
      </c>
      <c r="O6081" s="3" t="n">
        <v>-1</v>
      </c>
      <c r="P6081" s="3" t="n">
        <v>4</v>
      </c>
      <c r="Q6081" s="3" t="n">
        <v>24.2</v>
      </c>
      <c r="R6081" s="3" t="s">
        <v>17590</v>
      </c>
      <c r="S6081" s="4" t="n">
        <v>45746.9688078704</v>
      </c>
      <c r="T6081" s="3" t="s">
        <v>65</v>
      </c>
      <c r="U6081" s="3" t="s">
        <v>65</v>
      </c>
      <c r="V6081" s="3" t="n">
        <v>0</v>
      </c>
      <c r="W6081" s="3" t="n">
        <v>0</v>
      </c>
      <c r="X6081" s="3" t="n">
        <v>0</v>
      </c>
      <c r="Y6081" s="3" t="s">
        <v>30</v>
      </c>
      <c r="Z6081" s="3" t="s">
        <v>30</v>
      </c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  <c r="AY6081" s="3"/>
      <c r="AZ6081" s="3"/>
      <c r="BA6081" s="3"/>
      <c r="BB6081" s="3"/>
      <c r="BC6081" s="3"/>
      <c r="BD6081" s="3"/>
      <c r="BE6081" s="3"/>
      <c r="BF6081" s="3"/>
      <c r="BG6081" s="3"/>
      <c r="BH6081" s="3"/>
      <c r="BI6081" s="3"/>
      <c r="BJ6081" s="3"/>
    </row>
    <row r="6082" customFormat="false" ht="15.75" hidden="false" customHeight="false" outlineLevel="0" collapsed="false">
      <c r="A6082" s="3" t="n">
        <v>6081</v>
      </c>
      <c r="B6082" s="3" t="s">
        <v>17591</v>
      </c>
      <c r="C6082" s="3" t="s">
        <v>17592</v>
      </c>
      <c r="D6082" s="3" t="n">
        <v>1</v>
      </c>
      <c r="E6082" s="3" t="n">
        <v>3.4064345</v>
      </c>
      <c r="F6082" s="3" t="n">
        <v>46</v>
      </c>
      <c r="G6082" s="3" t="n">
        <v>46</v>
      </c>
      <c r="H6082" s="3" t="n">
        <v>14</v>
      </c>
      <c r="I6082" s="3" t="n">
        <v>14</v>
      </c>
      <c r="J6082" s="3" t="n">
        <v>49</v>
      </c>
      <c r="K6082" s="3" t="n">
        <v>49</v>
      </c>
      <c r="L6082" s="3" t="n">
        <v>4</v>
      </c>
      <c r="M6082" s="3" t="n">
        <v>4</v>
      </c>
      <c r="N6082" s="3" t="n">
        <v>-1</v>
      </c>
      <c r="O6082" s="3" t="n">
        <v>-1</v>
      </c>
      <c r="P6082" s="3" t="n">
        <v>4</v>
      </c>
      <c r="Q6082" s="3" t="n">
        <v>24.2</v>
      </c>
      <c r="R6082" s="3" t="s">
        <v>17593</v>
      </c>
      <c r="S6082" s="4" t="n">
        <v>45746.9688888889</v>
      </c>
      <c r="T6082" s="3" t="s">
        <v>65</v>
      </c>
      <c r="U6082" s="3" t="s">
        <v>65</v>
      </c>
      <c r="V6082" s="3" t="n">
        <v>0</v>
      </c>
      <c r="W6082" s="3" t="n">
        <v>0</v>
      </c>
      <c r="X6082" s="3" t="n">
        <v>0</v>
      </c>
      <c r="Y6082" s="3" t="s">
        <v>30</v>
      </c>
      <c r="Z6082" s="3" t="s">
        <v>30</v>
      </c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  <c r="AZ6082" s="3"/>
      <c r="BA6082" s="3"/>
      <c r="BB6082" s="3"/>
      <c r="BC6082" s="3"/>
      <c r="BD6082" s="3"/>
      <c r="BE6082" s="3"/>
      <c r="BF6082" s="3"/>
      <c r="BG6082" s="3"/>
      <c r="BH6082" s="3"/>
      <c r="BI6082" s="3"/>
      <c r="BJ6082" s="3"/>
    </row>
    <row r="6083" customFormat="false" ht="15.75" hidden="false" customHeight="false" outlineLevel="0" collapsed="false">
      <c r="A6083" s="3" t="n">
        <v>6082</v>
      </c>
      <c r="B6083" s="3" t="s">
        <v>17594</v>
      </c>
      <c r="C6083" s="3" t="s">
        <v>17595</v>
      </c>
      <c r="D6083" s="3" t="n">
        <v>1</v>
      </c>
      <c r="E6083" s="3" t="n">
        <v>18.6562498</v>
      </c>
      <c r="F6083" s="3" t="n">
        <v>288</v>
      </c>
      <c r="G6083" s="3" t="n">
        <v>288</v>
      </c>
      <c r="H6083" s="3" t="n">
        <v>23</v>
      </c>
      <c r="I6083" s="3" t="n">
        <v>23</v>
      </c>
      <c r="J6083" s="3" t="n">
        <v>365</v>
      </c>
      <c r="K6083" s="3" t="n">
        <v>365</v>
      </c>
      <c r="L6083" s="3" t="n">
        <v>26</v>
      </c>
      <c r="M6083" s="3" t="n">
        <v>26</v>
      </c>
      <c r="N6083" s="3" t="n">
        <v>-1</v>
      </c>
      <c r="O6083" s="3" t="n">
        <v>-1</v>
      </c>
      <c r="P6083" s="3" t="n">
        <v>4</v>
      </c>
      <c r="Q6083" s="3" t="n">
        <v>24.2</v>
      </c>
      <c r="R6083" s="3" t="s">
        <v>17596</v>
      </c>
      <c r="S6083" s="4" t="n">
        <v>45746.9691782407</v>
      </c>
      <c r="T6083" s="3" t="s">
        <v>65</v>
      </c>
      <c r="U6083" s="3" t="s">
        <v>65</v>
      </c>
      <c r="V6083" s="3" t="n">
        <v>0</v>
      </c>
      <c r="W6083" s="3" t="n">
        <v>0</v>
      </c>
      <c r="X6083" s="3" t="n">
        <v>0</v>
      </c>
      <c r="Y6083" s="3" t="s">
        <v>30</v>
      </c>
      <c r="Z6083" s="3" t="s">
        <v>30</v>
      </c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  <c r="AZ6083" s="3"/>
      <c r="BA6083" s="3"/>
      <c r="BB6083" s="3"/>
      <c r="BC6083" s="3"/>
      <c r="BD6083" s="3"/>
      <c r="BE6083" s="3"/>
      <c r="BF6083" s="3"/>
      <c r="BG6083" s="3"/>
      <c r="BH6083" s="3"/>
      <c r="BI6083" s="3"/>
      <c r="BJ6083" s="3"/>
    </row>
    <row r="6084" customFormat="false" ht="15.75" hidden="false" customHeight="false" outlineLevel="0" collapsed="false">
      <c r="A6084" s="3" t="n">
        <v>6083</v>
      </c>
      <c r="B6084" s="3" t="s">
        <v>17597</v>
      </c>
      <c r="C6084" s="3" t="s">
        <v>17598</v>
      </c>
      <c r="D6084" s="3" t="n">
        <v>1</v>
      </c>
      <c r="E6084" s="3" t="n">
        <v>4.0046515</v>
      </c>
      <c r="F6084" s="3" t="n">
        <v>19</v>
      </c>
      <c r="G6084" s="3" t="n">
        <v>19</v>
      </c>
      <c r="H6084" s="3" t="n">
        <v>7</v>
      </c>
      <c r="I6084" s="3" t="n">
        <v>7</v>
      </c>
      <c r="J6084" s="3" t="n">
        <v>22</v>
      </c>
      <c r="K6084" s="3" t="n">
        <v>22</v>
      </c>
      <c r="L6084" s="3" t="n">
        <v>0</v>
      </c>
      <c r="M6084" s="3" t="n">
        <v>0</v>
      </c>
      <c r="N6084" s="3" t="n">
        <v>-1</v>
      </c>
      <c r="O6084" s="3" t="n">
        <v>-1</v>
      </c>
      <c r="P6084" s="3" t="n">
        <v>4</v>
      </c>
      <c r="Q6084" s="3" t="n">
        <v>24.2</v>
      </c>
      <c r="R6084" s="3" t="s">
        <v>17599</v>
      </c>
      <c r="S6084" s="4" t="n">
        <v>45746.9692592593</v>
      </c>
      <c r="T6084" s="3" t="s">
        <v>29</v>
      </c>
      <c r="U6084" s="3" t="s">
        <v>29</v>
      </c>
      <c r="V6084" s="3" t="n">
        <v>0</v>
      </c>
      <c r="W6084" s="3" t="n">
        <v>0</v>
      </c>
      <c r="X6084" s="3" t="n">
        <v>0</v>
      </c>
      <c r="Y6084" s="3" t="s">
        <v>30</v>
      </c>
      <c r="Z6084" s="3" t="s">
        <v>30</v>
      </c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  <c r="AZ6084" s="3"/>
      <c r="BA6084" s="3"/>
      <c r="BB6084" s="3"/>
      <c r="BC6084" s="3"/>
      <c r="BD6084" s="3"/>
      <c r="BE6084" s="3"/>
      <c r="BF6084" s="3"/>
      <c r="BG6084" s="3"/>
      <c r="BH6084" s="3"/>
      <c r="BI6084" s="3"/>
      <c r="BJ6084" s="3"/>
    </row>
    <row r="6085" customFormat="false" ht="15.75" hidden="false" customHeight="false" outlineLevel="0" collapsed="false">
      <c r="A6085" s="3" t="n">
        <v>6084</v>
      </c>
      <c r="B6085" s="3" t="s">
        <v>17600</v>
      </c>
      <c r="C6085" s="3" t="s">
        <v>17601</v>
      </c>
      <c r="D6085" s="3" t="n">
        <v>1</v>
      </c>
      <c r="E6085" s="3" t="n">
        <v>3.7177742</v>
      </c>
      <c r="F6085" s="3" t="n">
        <v>20</v>
      </c>
      <c r="G6085" s="3" t="n">
        <v>20</v>
      </c>
      <c r="H6085" s="3" t="n">
        <v>11</v>
      </c>
      <c r="I6085" s="3" t="n">
        <v>11</v>
      </c>
      <c r="J6085" s="3" t="n">
        <v>24</v>
      </c>
      <c r="K6085" s="3" t="n">
        <v>24</v>
      </c>
      <c r="L6085" s="3" t="n">
        <v>1</v>
      </c>
      <c r="M6085" s="3" t="n">
        <v>1</v>
      </c>
      <c r="N6085" s="3" t="n">
        <v>-1</v>
      </c>
      <c r="O6085" s="3" t="n">
        <v>-1</v>
      </c>
      <c r="P6085" s="3" t="n">
        <v>4</v>
      </c>
      <c r="Q6085" s="3" t="n">
        <v>24.2</v>
      </c>
      <c r="R6085" s="3" t="s">
        <v>17602</v>
      </c>
      <c r="S6085" s="4" t="n">
        <v>45746.9693287037</v>
      </c>
      <c r="T6085" s="3" t="s">
        <v>29</v>
      </c>
      <c r="U6085" s="3" t="s">
        <v>29</v>
      </c>
      <c r="V6085" s="3" t="n">
        <v>0</v>
      </c>
      <c r="W6085" s="3" t="n">
        <v>0</v>
      </c>
      <c r="X6085" s="3" t="n">
        <v>0</v>
      </c>
      <c r="Y6085" s="3" t="s">
        <v>30</v>
      </c>
      <c r="Z6085" s="3" t="s">
        <v>30</v>
      </c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  <c r="AZ6085" s="3"/>
      <c r="BA6085" s="3"/>
      <c r="BB6085" s="3"/>
      <c r="BC6085" s="3"/>
      <c r="BD6085" s="3"/>
      <c r="BE6085" s="3"/>
      <c r="BF6085" s="3"/>
      <c r="BG6085" s="3"/>
      <c r="BH6085" s="3"/>
      <c r="BI6085" s="3"/>
      <c r="BJ6085" s="3"/>
    </row>
    <row r="6086" customFormat="false" ht="15.75" hidden="false" customHeight="false" outlineLevel="0" collapsed="false">
      <c r="A6086" s="3" t="n">
        <v>6085</v>
      </c>
      <c r="B6086" s="3" t="s">
        <v>17603</v>
      </c>
      <c r="C6086" s="3" t="s">
        <v>17604</v>
      </c>
      <c r="D6086" s="3" t="n">
        <v>1</v>
      </c>
      <c r="E6086" s="3" t="n">
        <v>2.7246783</v>
      </c>
      <c r="F6086" s="3" t="n">
        <v>23</v>
      </c>
      <c r="G6086" s="3" t="n">
        <v>23</v>
      </c>
      <c r="H6086" s="3" t="n">
        <v>14</v>
      </c>
      <c r="I6086" s="3" t="n">
        <v>14</v>
      </c>
      <c r="J6086" s="3" t="n">
        <v>33</v>
      </c>
      <c r="K6086" s="3" t="n">
        <v>33</v>
      </c>
      <c r="L6086" s="3" t="n">
        <v>2</v>
      </c>
      <c r="M6086" s="3" t="n">
        <v>2</v>
      </c>
      <c r="N6086" s="3" t="n">
        <v>8</v>
      </c>
      <c r="O6086" s="3" t="n">
        <v>-1</v>
      </c>
      <c r="P6086" s="3" t="n">
        <v>6.6</v>
      </c>
      <c r="Q6086" s="3" t="n">
        <v>24.2</v>
      </c>
      <c r="R6086" s="3" t="s">
        <v>17605</v>
      </c>
      <c r="S6086" s="4" t="n">
        <v>45746.9694560185</v>
      </c>
      <c r="T6086" s="3" t="s">
        <v>29</v>
      </c>
      <c r="U6086" s="3" t="s">
        <v>29</v>
      </c>
      <c r="V6086" s="3" t="n">
        <v>1</v>
      </c>
      <c r="W6086" s="3" t="n">
        <v>0</v>
      </c>
      <c r="X6086" s="3" t="n">
        <v>0</v>
      </c>
      <c r="Y6086" s="3" t="s">
        <v>30</v>
      </c>
      <c r="Z6086" s="3" t="s">
        <v>30</v>
      </c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  <c r="AZ6086" s="3"/>
      <c r="BA6086" s="3"/>
      <c r="BB6086" s="3"/>
      <c r="BC6086" s="3"/>
      <c r="BD6086" s="3"/>
      <c r="BE6086" s="3"/>
      <c r="BF6086" s="3"/>
      <c r="BG6086" s="3"/>
      <c r="BH6086" s="3"/>
      <c r="BI6086" s="3"/>
      <c r="BJ6086" s="3"/>
    </row>
    <row r="6087" customFormat="false" ht="15.75" hidden="false" customHeight="false" outlineLevel="0" collapsed="false">
      <c r="A6087" s="3" t="n">
        <v>6086</v>
      </c>
      <c r="B6087" s="3" t="s">
        <v>17606</v>
      </c>
      <c r="C6087" s="3" t="s">
        <v>17607</v>
      </c>
      <c r="D6087" s="3" t="n">
        <v>1</v>
      </c>
      <c r="E6087" s="3" t="n">
        <v>4.3415118</v>
      </c>
      <c r="F6087" s="3" t="n">
        <v>72</v>
      </c>
      <c r="G6087" s="3" t="n">
        <v>72</v>
      </c>
      <c r="H6087" s="3" t="n">
        <v>18</v>
      </c>
      <c r="I6087" s="3" t="n">
        <v>18</v>
      </c>
      <c r="J6087" s="3" t="n">
        <v>87</v>
      </c>
      <c r="K6087" s="3" t="n">
        <v>87</v>
      </c>
      <c r="L6087" s="3" t="n">
        <v>8</v>
      </c>
      <c r="M6087" s="3" t="n">
        <v>8</v>
      </c>
      <c r="N6087" s="3" t="n">
        <v>-1</v>
      </c>
      <c r="O6087" s="3" t="n">
        <v>-1</v>
      </c>
      <c r="P6087" s="3" t="n">
        <v>6.6</v>
      </c>
      <c r="Q6087" s="3" t="n">
        <v>24.2</v>
      </c>
      <c r="R6087" s="3" t="s">
        <v>17608</v>
      </c>
      <c r="S6087" s="4" t="n">
        <v>45746.9695717593</v>
      </c>
      <c r="T6087" s="3" t="s">
        <v>85</v>
      </c>
      <c r="U6087" s="3" t="s">
        <v>85</v>
      </c>
      <c r="V6087" s="3" t="n">
        <v>0</v>
      </c>
      <c r="W6087" s="3" t="n">
        <v>0</v>
      </c>
      <c r="X6087" s="3" t="n">
        <v>0</v>
      </c>
      <c r="Y6087" s="3" t="s">
        <v>30</v>
      </c>
      <c r="Z6087" s="3" t="s">
        <v>30</v>
      </c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  <c r="AY6087" s="3"/>
      <c r="AZ6087" s="3"/>
      <c r="BA6087" s="3"/>
      <c r="BB6087" s="3"/>
      <c r="BC6087" s="3"/>
      <c r="BD6087" s="3"/>
      <c r="BE6087" s="3"/>
      <c r="BF6087" s="3"/>
      <c r="BG6087" s="3"/>
      <c r="BH6087" s="3"/>
      <c r="BI6087" s="3"/>
      <c r="BJ6087" s="3"/>
    </row>
    <row r="6088" customFormat="false" ht="15.75" hidden="false" customHeight="false" outlineLevel="0" collapsed="false">
      <c r="A6088" s="3" t="n">
        <v>6087</v>
      </c>
      <c r="B6088" s="3" t="s">
        <v>17609</v>
      </c>
      <c r="C6088" s="3" t="s">
        <v>17610</v>
      </c>
      <c r="D6088" s="3" t="n">
        <v>1</v>
      </c>
      <c r="E6088" s="3" t="n">
        <v>1.3983798</v>
      </c>
      <c r="F6088" s="3" t="n">
        <v>43</v>
      </c>
      <c r="G6088" s="3" t="n">
        <v>43</v>
      </c>
      <c r="H6088" s="3" t="n">
        <v>16</v>
      </c>
      <c r="I6088" s="3" t="n">
        <v>16</v>
      </c>
      <c r="J6088" s="3" t="n">
        <v>36</v>
      </c>
      <c r="K6088" s="3" t="n">
        <v>36</v>
      </c>
      <c r="L6088" s="3" t="n">
        <v>6</v>
      </c>
      <c r="M6088" s="3" t="n">
        <v>6</v>
      </c>
      <c r="N6088" s="3" t="n">
        <v>-1</v>
      </c>
      <c r="O6088" s="3" t="n">
        <v>-1</v>
      </c>
      <c r="P6088" s="3" t="n">
        <v>7</v>
      </c>
      <c r="Q6088" s="3" t="n">
        <v>24.2</v>
      </c>
      <c r="R6088" s="3" t="s">
        <v>17611</v>
      </c>
      <c r="S6088" s="4" t="n">
        <v>45746.9696412037</v>
      </c>
      <c r="T6088" s="3" t="s">
        <v>29</v>
      </c>
      <c r="U6088" s="3" t="s">
        <v>29</v>
      </c>
      <c r="V6088" s="3" t="n">
        <v>0</v>
      </c>
      <c r="W6088" s="3" t="n">
        <v>0</v>
      </c>
      <c r="X6088" s="3" t="n">
        <v>0</v>
      </c>
      <c r="Y6088" s="3" t="s">
        <v>30</v>
      </c>
      <c r="Z6088" s="3" t="s">
        <v>30</v>
      </c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  <c r="AZ6088" s="3"/>
      <c r="BA6088" s="3"/>
      <c r="BB6088" s="3"/>
      <c r="BC6088" s="3"/>
      <c r="BD6088" s="3"/>
      <c r="BE6088" s="3"/>
      <c r="BF6088" s="3"/>
      <c r="BG6088" s="3"/>
      <c r="BH6088" s="3"/>
      <c r="BI6088" s="3"/>
      <c r="BJ6088" s="3"/>
    </row>
    <row r="6089" customFormat="false" ht="15.75" hidden="false" customHeight="false" outlineLevel="0" collapsed="false">
      <c r="A6089" s="3" t="n">
        <v>6088</v>
      </c>
      <c r="B6089" s="3" t="s">
        <v>17612</v>
      </c>
      <c r="C6089" s="3" t="s">
        <v>17613</v>
      </c>
      <c r="D6089" s="3" t="n">
        <v>1</v>
      </c>
      <c r="E6089" s="3" t="n">
        <v>46.2110594</v>
      </c>
      <c r="F6089" s="3" t="n">
        <v>1879</v>
      </c>
      <c r="G6089" s="3" t="n">
        <v>1879</v>
      </c>
      <c r="H6089" s="3" t="n">
        <v>40</v>
      </c>
      <c r="I6089" s="3" t="n">
        <v>40</v>
      </c>
      <c r="J6089" s="3" t="n">
        <v>2043</v>
      </c>
      <c r="K6089" s="3" t="n">
        <v>2043</v>
      </c>
      <c r="L6089" s="3" t="n">
        <v>157</v>
      </c>
      <c r="M6089" s="3" t="n">
        <v>157</v>
      </c>
      <c r="N6089" s="3" t="n">
        <v>-1</v>
      </c>
      <c r="O6089" s="3" t="n">
        <v>-1</v>
      </c>
      <c r="P6089" s="3" t="n">
        <v>7</v>
      </c>
      <c r="Q6089" s="3" t="n">
        <v>24.2</v>
      </c>
      <c r="R6089" s="3" t="s">
        <v>17614</v>
      </c>
      <c r="S6089" s="4" t="n">
        <v>45746.9708796296</v>
      </c>
      <c r="T6089" s="3" t="s">
        <v>256</v>
      </c>
      <c r="U6089" s="3" t="s">
        <v>256</v>
      </c>
      <c r="V6089" s="3" t="n">
        <v>0</v>
      </c>
      <c r="W6089" s="3" t="n">
        <v>0</v>
      </c>
      <c r="X6089" s="3" t="n">
        <v>0</v>
      </c>
      <c r="Y6089" s="3" t="s">
        <v>30</v>
      </c>
      <c r="Z6089" s="3" t="s">
        <v>30</v>
      </c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  <c r="AZ6089" s="3"/>
      <c r="BA6089" s="3"/>
      <c r="BB6089" s="3"/>
      <c r="BC6089" s="3"/>
      <c r="BD6089" s="3"/>
      <c r="BE6089" s="3"/>
      <c r="BF6089" s="3"/>
      <c r="BG6089" s="3"/>
      <c r="BH6089" s="3"/>
      <c r="BI6089" s="3"/>
      <c r="BJ6089" s="3"/>
    </row>
    <row r="6090" customFormat="false" ht="15.75" hidden="false" customHeight="false" outlineLevel="0" collapsed="false">
      <c r="A6090" s="3" t="n">
        <v>6089</v>
      </c>
      <c r="B6090" s="3" t="s">
        <v>17615</v>
      </c>
      <c r="C6090" s="3" t="s">
        <v>17616</v>
      </c>
      <c r="D6090" s="3" t="n">
        <v>1</v>
      </c>
      <c r="E6090" s="3" t="n">
        <v>4.1863907</v>
      </c>
      <c r="F6090" s="3" t="n">
        <v>63</v>
      </c>
      <c r="G6090" s="3" t="n">
        <v>63</v>
      </c>
      <c r="H6090" s="3" t="n">
        <v>14</v>
      </c>
      <c r="I6090" s="3" t="n">
        <v>14</v>
      </c>
      <c r="J6090" s="3" t="n">
        <v>54</v>
      </c>
      <c r="K6090" s="3" t="n">
        <v>54</v>
      </c>
      <c r="L6090" s="3" t="n">
        <v>8</v>
      </c>
      <c r="M6090" s="3" t="n">
        <v>8</v>
      </c>
      <c r="N6090" s="3" t="n">
        <v>-1</v>
      </c>
      <c r="O6090" s="3" t="n">
        <v>-1</v>
      </c>
      <c r="P6090" s="3" t="n">
        <v>7</v>
      </c>
      <c r="Q6090" s="3" t="n">
        <v>24.2</v>
      </c>
      <c r="R6090" s="3" t="s">
        <v>17617</v>
      </c>
      <c r="S6090" s="4" t="n">
        <v>45746.9710300926</v>
      </c>
      <c r="T6090" s="3" t="s">
        <v>1899</v>
      </c>
      <c r="U6090" s="3" t="s">
        <v>1899</v>
      </c>
      <c r="V6090" s="3" t="n">
        <v>0</v>
      </c>
      <c r="W6090" s="3" t="n">
        <v>0</v>
      </c>
      <c r="X6090" s="3" t="n">
        <v>0</v>
      </c>
      <c r="Y6090" s="3" t="s">
        <v>30</v>
      </c>
      <c r="Z6090" s="3" t="s">
        <v>30</v>
      </c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  <c r="AZ6090" s="3"/>
      <c r="BA6090" s="3"/>
      <c r="BB6090" s="3"/>
      <c r="BC6090" s="3"/>
      <c r="BD6090" s="3"/>
      <c r="BE6090" s="3"/>
      <c r="BF6090" s="3"/>
      <c r="BG6090" s="3"/>
      <c r="BH6090" s="3"/>
      <c r="BI6090" s="3"/>
      <c r="BJ6090" s="3"/>
    </row>
    <row r="6091" customFormat="false" ht="15.75" hidden="false" customHeight="false" outlineLevel="0" collapsed="false">
      <c r="A6091" s="3" t="n">
        <v>6090</v>
      </c>
      <c r="B6091" s="3" t="s">
        <v>17618</v>
      </c>
      <c r="C6091" s="3" t="s">
        <v>17619</v>
      </c>
      <c r="D6091" s="3" t="n">
        <v>1</v>
      </c>
      <c r="E6091" s="3" t="n">
        <v>1.6347513</v>
      </c>
      <c r="F6091" s="3" t="n">
        <v>4</v>
      </c>
      <c r="G6091" s="3" t="n">
        <v>4</v>
      </c>
      <c r="H6091" s="3" t="n">
        <v>2</v>
      </c>
      <c r="I6091" s="3" t="n">
        <v>2</v>
      </c>
      <c r="J6091" s="3" t="n">
        <v>2</v>
      </c>
      <c r="K6091" s="3" t="n">
        <v>2</v>
      </c>
      <c r="L6091" s="3" t="n">
        <v>2</v>
      </c>
      <c r="M6091" s="3" t="n">
        <v>2</v>
      </c>
      <c r="N6091" s="3" t="n">
        <v>-1</v>
      </c>
      <c r="O6091" s="3" t="n">
        <v>-1</v>
      </c>
      <c r="P6091" s="3" t="n">
        <v>7</v>
      </c>
      <c r="Q6091" s="3" t="n">
        <v>24.2</v>
      </c>
      <c r="R6091" s="3" t="s">
        <v>17620</v>
      </c>
      <c r="S6091" s="4" t="n">
        <v>45746.971087963</v>
      </c>
      <c r="T6091" s="3" t="s">
        <v>1899</v>
      </c>
      <c r="U6091" s="3" t="s">
        <v>1899</v>
      </c>
      <c r="V6091" s="3" t="n">
        <v>0</v>
      </c>
      <c r="W6091" s="3" t="n">
        <v>0</v>
      </c>
      <c r="X6091" s="3" t="n">
        <v>0</v>
      </c>
      <c r="Y6091" s="3" t="s">
        <v>30</v>
      </c>
      <c r="Z6091" s="3" t="s">
        <v>30</v>
      </c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  <c r="AY6091" s="3"/>
      <c r="AZ6091" s="3"/>
      <c r="BA6091" s="3"/>
      <c r="BB6091" s="3"/>
      <c r="BC6091" s="3"/>
      <c r="BD6091" s="3"/>
      <c r="BE6091" s="3"/>
      <c r="BF6091" s="3"/>
      <c r="BG6091" s="3"/>
      <c r="BH6091" s="3"/>
      <c r="BI6091" s="3"/>
      <c r="BJ6091" s="3"/>
    </row>
    <row r="6092" customFormat="false" ht="15.75" hidden="false" customHeight="false" outlineLevel="0" collapsed="false">
      <c r="A6092" s="3" t="n">
        <v>6091</v>
      </c>
      <c r="B6092" s="3" t="s">
        <v>17621</v>
      </c>
      <c r="C6092" s="3" t="s">
        <v>17622</v>
      </c>
      <c r="D6092" s="3" t="n">
        <v>1</v>
      </c>
      <c r="E6092" s="3" t="n">
        <v>1.3331578</v>
      </c>
      <c r="F6092" s="3" t="n">
        <v>7</v>
      </c>
      <c r="G6092" s="3" t="n">
        <v>7</v>
      </c>
      <c r="H6092" s="3" t="n">
        <v>6</v>
      </c>
      <c r="I6092" s="3" t="n">
        <v>6</v>
      </c>
      <c r="J6092" s="3" t="n">
        <v>5</v>
      </c>
      <c r="K6092" s="3" t="n">
        <v>5</v>
      </c>
      <c r="L6092" s="3" t="n">
        <v>1</v>
      </c>
      <c r="M6092" s="3" t="n">
        <v>1</v>
      </c>
      <c r="N6092" s="3" t="n">
        <v>-1</v>
      </c>
      <c r="O6092" s="3" t="n">
        <v>-1</v>
      </c>
      <c r="P6092" s="3" t="n">
        <v>7</v>
      </c>
      <c r="Q6092" s="3" t="n">
        <v>24.2</v>
      </c>
      <c r="R6092" s="3" t="s">
        <v>17623</v>
      </c>
      <c r="S6092" s="4" t="n">
        <v>45746.9711342593</v>
      </c>
      <c r="T6092" s="3" t="s">
        <v>1899</v>
      </c>
      <c r="U6092" s="3" t="s">
        <v>1899</v>
      </c>
      <c r="V6092" s="3" t="n">
        <v>0</v>
      </c>
      <c r="W6092" s="3" t="n">
        <v>0</v>
      </c>
      <c r="X6092" s="3" t="n">
        <v>0</v>
      </c>
      <c r="Y6092" s="3" t="s">
        <v>30</v>
      </c>
      <c r="Z6092" s="3" t="s">
        <v>30</v>
      </c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  <c r="AZ6092" s="3"/>
      <c r="BA6092" s="3"/>
      <c r="BB6092" s="3"/>
      <c r="BC6092" s="3"/>
      <c r="BD6092" s="3"/>
      <c r="BE6092" s="3"/>
      <c r="BF6092" s="3"/>
      <c r="BG6092" s="3"/>
      <c r="BH6092" s="3"/>
      <c r="BI6092" s="3"/>
      <c r="BJ6092" s="3"/>
    </row>
    <row r="6093" customFormat="false" ht="15.75" hidden="false" customHeight="false" outlineLevel="0" collapsed="false">
      <c r="A6093" s="3" t="n">
        <v>6092</v>
      </c>
      <c r="B6093" s="3" t="s">
        <v>17624</v>
      </c>
      <c r="C6093" s="3" t="s">
        <v>17625</v>
      </c>
      <c r="D6093" s="3" t="n">
        <v>1</v>
      </c>
      <c r="E6093" s="3" t="n">
        <v>1.0954736</v>
      </c>
      <c r="F6093" s="3" t="n">
        <v>26</v>
      </c>
      <c r="G6093" s="3" t="n">
        <v>26</v>
      </c>
      <c r="H6093" s="3" t="n">
        <v>13</v>
      </c>
      <c r="I6093" s="3" t="n">
        <v>13</v>
      </c>
      <c r="J6093" s="3" t="n">
        <v>26</v>
      </c>
      <c r="K6093" s="3" t="n">
        <v>26</v>
      </c>
      <c r="L6093" s="3" t="n">
        <v>4</v>
      </c>
      <c r="M6093" s="3" t="n">
        <v>4</v>
      </c>
      <c r="N6093" s="3" t="n">
        <v>3</v>
      </c>
      <c r="O6093" s="3" t="n">
        <v>3</v>
      </c>
      <c r="P6093" s="3" t="n">
        <v>7</v>
      </c>
      <c r="Q6093" s="3" t="n">
        <v>24.2</v>
      </c>
      <c r="R6093" s="3" t="s">
        <v>17626</v>
      </c>
      <c r="S6093" s="4" t="n">
        <v>45746.9711921296</v>
      </c>
      <c r="T6093" s="3" t="s">
        <v>4910</v>
      </c>
      <c r="U6093" s="3" t="s">
        <v>4910</v>
      </c>
      <c r="V6093" s="3" t="n">
        <v>1</v>
      </c>
      <c r="W6093" s="3" t="n">
        <v>1</v>
      </c>
      <c r="X6093" s="3" t="n">
        <v>0</v>
      </c>
      <c r="Y6093" s="3" t="s">
        <v>30</v>
      </c>
      <c r="Z6093" s="3" t="s">
        <v>30</v>
      </c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  <c r="AY6093" s="3"/>
      <c r="AZ6093" s="3"/>
      <c r="BA6093" s="3"/>
      <c r="BB6093" s="3"/>
      <c r="BC6093" s="3"/>
      <c r="BD6093" s="3"/>
      <c r="BE6093" s="3"/>
      <c r="BF6093" s="3"/>
      <c r="BG6093" s="3"/>
      <c r="BH6093" s="3"/>
      <c r="BI6093" s="3"/>
      <c r="BJ6093" s="3"/>
    </row>
    <row r="6094" customFormat="false" ht="15.75" hidden="false" customHeight="false" outlineLevel="0" collapsed="false">
      <c r="A6094" s="3" t="n">
        <v>6093</v>
      </c>
      <c r="B6094" s="3" t="s">
        <v>17627</v>
      </c>
      <c r="C6094" s="3" t="s">
        <v>17628</v>
      </c>
      <c r="D6094" s="3" t="n">
        <v>1</v>
      </c>
      <c r="E6094" s="3" t="n">
        <v>0.1377766</v>
      </c>
      <c r="F6094" s="3" t="n">
        <v>18</v>
      </c>
      <c r="G6094" s="3" t="n">
        <v>18</v>
      </c>
      <c r="H6094" s="3" t="n">
        <v>8</v>
      </c>
      <c r="I6094" s="3" t="n">
        <v>8</v>
      </c>
      <c r="J6094" s="3" t="n">
        <v>11</v>
      </c>
      <c r="K6094" s="3" t="n">
        <v>11</v>
      </c>
      <c r="L6094" s="3" t="n">
        <v>3</v>
      </c>
      <c r="M6094" s="3" t="n">
        <v>3</v>
      </c>
      <c r="N6094" s="3" t="n">
        <v>-1</v>
      </c>
      <c r="O6094" s="3" t="n">
        <v>-1</v>
      </c>
      <c r="P6094" s="3" t="n">
        <v>7</v>
      </c>
      <c r="Q6094" s="3" t="n">
        <v>24.2</v>
      </c>
      <c r="R6094" s="3" t="s">
        <v>17629</v>
      </c>
      <c r="S6094" s="4" t="n">
        <v>45746.9712268519</v>
      </c>
      <c r="T6094" s="3" t="s">
        <v>256</v>
      </c>
      <c r="U6094" s="3" t="s">
        <v>256</v>
      </c>
      <c r="V6094" s="3" t="n">
        <v>0</v>
      </c>
      <c r="W6094" s="3" t="n">
        <v>0</v>
      </c>
      <c r="X6094" s="3" t="n">
        <v>0</v>
      </c>
      <c r="Y6094" s="3" t="s">
        <v>30</v>
      </c>
      <c r="Z6094" s="3" t="s">
        <v>30</v>
      </c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  <c r="AZ6094" s="3"/>
      <c r="BA6094" s="3"/>
      <c r="BB6094" s="3"/>
      <c r="BC6094" s="3"/>
      <c r="BD6094" s="3"/>
      <c r="BE6094" s="3"/>
      <c r="BF6094" s="3"/>
      <c r="BG6094" s="3"/>
      <c r="BH6094" s="3"/>
      <c r="BI6094" s="3"/>
      <c r="BJ6094" s="3"/>
    </row>
    <row r="6095" customFormat="false" ht="15.75" hidden="false" customHeight="false" outlineLevel="0" collapsed="false">
      <c r="A6095" s="3" t="n">
        <v>6094</v>
      </c>
      <c r="B6095" s="3" t="s">
        <v>17630</v>
      </c>
      <c r="C6095" s="3" t="s">
        <v>17631</v>
      </c>
      <c r="D6095" s="3" t="n">
        <v>1</v>
      </c>
      <c r="E6095" s="3" t="n">
        <v>6.0449754</v>
      </c>
      <c r="F6095" s="3" t="n">
        <v>18</v>
      </c>
      <c r="G6095" s="3" t="n">
        <v>18</v>
      </c>
      <c r="H6095" s="3" t="n">
        <v>4</v>
      </c>
      <c r="I6095" s="3" t="n">
        <v>4</v>
      </c>
      <c r="J6095" s="3" t="n">
        <v>31</v>
      </c>
      <c r="K6095" s="3" t="n">
        <v>31</v>
      </c>
      <c r="L6095" s="3" t="n">
        <v>7</v>
      </c>
      <c r="M6095" s="3" t="n">
        <v>7</v>
      </c>
      <c r="N6095" s="3" t="n">
        <v>-1</v>
      </c>
      <c r="O6095" s="3" t="n">
        <v>-1</v>
      </c>
      <c r="P6095" s="3" t="n">
        <v>6</v>
      </c>
      <c r="Q6095" s="3" t="n">
        <v>24.2</v>
      </c>
      <c r="R6095" s="3" t="s">
        <v>17632</v>
      </c>
      <c r="S6095" s="4" t="n">
        <v>45746.9713541667</v>
      </c>
      <c r="T6095" s="3" t="s">
        <v>4910</v>
      </c>
      <c r="U6095" s="3" t="s">
        <v>4910</v>
      </c>
      <c r="V6095" s="3" t="n">
        <v>0</v>
      </c>
      <c r="W6095" s="3" t="n">
        <v>0</v>
      </c>
      <c r="X6095" s="3" t="n">
        <v>0</v>
      </c>
      <c r="Y6095" s="3" t="s">
        <v>30</v>
      </c>
      <c r="Z6095" s="3" t="s">
        <v>30</v>
      </c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  <c r="AY6095" s="3"/>
      <c r="AZ6095" s="3"/>
      <c r="BA6095" s="3"/>
      <c r="BB6095" s="3"/>
      <c r="BC6095" s="3"/>
      <c r="BD6095" s="3"/>
      <c r="BE6095" s="3"/>
      <c r="BF6095" s="3"/>
      <c r="BG6095" s="3"/>
      <c r="BH6095" s="3"/>
      <c r="BI6095" s="3"/>
      <c r="BJ6095" s="3"/>
    </row>
    <row r="6096" customFormat="false" ht="15.75" hidden="false" customHeight="false" outlineLevel="0" collapsed="false">
      <c r="A6096" s="3" t="n">
        <v>6095</v>
      </c>
      <c r="B6096" s="3" t="s">
        <v>17633</v>
      </c>
      <c r="C6096" s="3" t="s">
        <v>17634</v>
      </c>
      <c r="D6096" s="3" t="n">
        <v>1</v>
      </c>
      <c r="E6096" s="3" t="n">
        <v>2.4404968</v>
      </c>
      <c r="F6096" s="3" t="n">
        <v>11</v>
      </c>
      <c r="G6096" s="3" t="n">
        <v>11</v>
      </c>
      <c r="H6096" s="3" t="n">
        <v>8</v>
      </c>
      <c r="I6096" s="3" t="n">
        <v>8</v>
      </c>
      <c r="J6096" s="3" t="n">
        <v>8</v>
      </c>
      <c r="K6096" s="3" t="n">
        <v>8</v>
      </c>
      <c r="L6096" s="3" t="n">
        <v>1</v>
      </c>
      <c r="M6096" s="3" t="n">
        <v>1</v>
      </c>
      <c r="N6096" s="3" t="n">
        <v>5</v>
      </c>
      <c r="O6096" s="3" t="n">
        <v>-1</v>
      </c>
      <c r="P6096" s="3" t="n">
        <v>7</v>
      </c>
      <c r="Q6096" s="3" t="n">
        <v>24.2</v>
      </c>
      <c r="R6096" s="3" t="s">
        <v>17635</v>
      </c>
      <c r="S6096" s="4" t="n">
        <v>45746.9714699074</v>
      </c>
      <c r="T6096" s="3" t="s">
        <v>65</v>
      </c>
      <c r="U6096" s="3" t="s">
        <v>65</v>
      </c>
      <c r="V6096" s="3" t="n">
        <v>1</v>
      </c>
      <c r="W6096" s="3" t="n">
        <v>0</v>
      </c>
      <c r="X6096" s="3" t="n">
        <v>0</v>
      </c>
      <c r="Y6096" s="3" t="s">
        <v>30</v>
      </c>
      <c r="Z6096" s="3" t="s">
        <v>30</v>
      </c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  <c r="AZ6096" s="3"/>
      <c r="BA6096" s="3"/>
      <c r="BB6096" s="3"/>
      <c r="BC6096" s="3"/>
      <c r="BD6096" s="3"/>
      <c r="BE6096" s="3"/>
      <c r="BF6096" s="3"/>
      <c r="BG6096" s="3"/>
      <c r="BH6096" s="3"/>
      <c r="BI6096" s="3"/>
      <c r="BJ6096" s="3"/>
    </row>
    <row r="6097" customFormat="false" ht="15.75" hidden="false" customHeight="false" outlineLevel="0" collapsed="false">
      <c r="A6097" s="3" t="n">
        <v>6096</v>
      </c>
      <c r="B6097" s="3" t="s">
        <v>17636</v>
      </c>
      <c r="C6097" s="3" t="s">
        <v>17637</v>
      </c>
      <c r="D6097" s="3" t="n">
        <v>1</v>
      </c>
      <c r="E6097" s="3" t="n">
        <v>1.734427</v>
      </c>
      <c r="F6097" s="3" t="n">
        <v>33</v>
      </c>
      <c r="G6097" s="3" t="n">
        <v>33</v>
      </c>
      <c r="H6097" s="3" t="n">
        <v>15</v>
      </c>
      <c r="I6097" s="3" t="n">
        <v>15</v>
      </c>
      <c r="J6097" s="3" t="n">
        <v>29</v>
      </c>
      <c r="K6097" s="3" t="n">
        <v>29</v>
      </c>
      <c r="L6097" s="3" t="n">
        <v>3</v>
      </c>
      <c r="M6097" s="3" t="n">
        <v>3</v>
      </c>
      <c r="N6097" s="3" t="n">
        <v>9</v>
      </c>
      <c r="O6097" s="3" t="n">
        <v>-1</v>
      </c>
      <c r="P6097" s="3" t="n">
        <v>7</v>
      </c>
      <c r="Q6097" s="3" t="n">
        <v>24.2</v>
      </c>
      <c r="R6097" s="3" t="s">
        <v>17638</v>
      </c>
      <c r="S6097" s="4" t="n">
        <v>45746.9715625</v>
      </c>
      <c r="T6097" s="3" t="s">
        <v>65</v>
      </c>
      <c r="U6097" s="3" t="s">
        <v>65</v>
      </c>
      <c r="V6097" s="3" t="n">
        <v>1</v>
      </c>
      <c r="W6097" s="3" t="n">
        <v>0</v>
      </c>
      <c r="X6097" s="3" t="n">
        <v>0</v>
      </c>
      <c r="Y6097" s="3" t="s">
        <v>30</v>
      </c>
      <c r="Z6097" s="3" t="s">
        <v>30</v>
      </c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  <c r="AY6097" s="3"/>
      <c r="AZ6097" s="3"/>
      <c r="BA6097" s="3"/>
      <c r="BB6097" s="3"/>
      <c r="BC6097" s="3"/>
      <c r="BD6097" s="3"/>
      <c r="BE6097" s="3"/>
      <c r="BF6097" s="3"/>
      <c r="BG6097" s="3"/>
      <c r="BH6097" s="3"/>
      <c r="BI6097" s="3"/>
      <c r="BJ6097" s="3"/>
    </row>
    <row r="6098" customFormat="false" ht="15.75" hidden="false" customHeight="false" outlineLevel="0" collapsed="false">
      <c r="A6098" s="3" t="n">
        <v>6097</v>
      </c>
      <c r="B6098" s="3" t="s">
        <v>17639</v>
      </c>
      <c r="C6098" s="3" t="s">
        <v>17640</v>
      </c>
      <c r="D6098" s="3" t="n">
        <v>1</v>
      </c>
      <c r="E6098" s="3" t="n">
        <v>1.7077114</v>
      </c>
      <c r="F6098" s="3" t="n">
        <v>33</v>
      </c>
      <c r="G6098" s="3" t="n">
        <v>33</v>
      </c>
      <c r="H6098" s="3" t="n">
        <v>10</v>
      </c>
      <c r="I6098" s="3" t="n">
        <v>10</v>
      </c>
      <c r="J6098" s="3" t="n">
        <v>28</v>
      </c>
      <c r="K6098" s="3" t="n">
        <v>28</v>
      </c>
      <c r="L6098" s="3" t="n">
        <v>5</v>
      </c>
      <c r="M6098" s="3" t="n">
        <v>5</v>
      </c>
      <c r="N6098" s="3" t="n">
        <v>11</v>
      </c>
      <c r="O6098" s="3" t="n">
        <v>-1</v>
      </c>
      <c r="P6098" s="3" t="n">
        <v>7</v>
      </c>
      <c r="Q6098" s="3" t="n">
        <v>24.2</v>
      </c>
      <c r="R6098" s="3" t="s">
        <v>17641</v>
      </c>
      <c r="S6098" s="4" t="n">
        <v>45746.9716898148</v>
      </c>
      <c r="T6098" s="3" t="s">
        <v>29</v>
      </c>
      <c r="U6098" s="3" t="s">
        <v>29</v>
      </c>
      <c r="V6098" s="3" t="n">
        <v>1</v>
      </c>
      <c r="W6098" s="3" t="n">
        <v>0</v>
      </c>
      <c r="X6098" s="3" t="n">
        <v>0</v>
      </c>
      <c r="Y6098" s="3" t="s">
        <v>30</v>
      </c>
      <c r="Z6098" s="3" t="s">
        <v>30</v>
      </c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  <c r="AY6098" s="3"/>
      <c r="AZ6098" s="3"/>
      <c r="BA6098" s="3"/>
      <c r="BB6098" s="3"/>
      <c r="BC6098" s="3"/>
      <c r="BD6098" s="3"/>
      <c r="BE6098" s="3"/>
      <c r="BF6098" s="3"/>
      <c r="BG6098" s="3"/>
      <c r="BH6098" s="3"/>
      <c r="BI6098" s="3"/>
      <c r="BJ6098" s="3"/>
    </row>
    <row r="6099" customFormat="false" ht="15.75" hidden="false" customHeight="false" outlineLevel="0" collapsed="false">
      <c r="A6099" s="3" t="n">
        <v>6098</v>
      </c>
      <c r="B6099" s="3" t="s">
        <v>17642</v>
      </c>
      <c r="C6099" s="3" t="s">
        <v>17643</v>
      </c>
      <c r="D6099" s="3" t="n">
        <v>1</v>
      </c>
      <c r="E6099" s="3" t="n">
        <v>2.1836778</v>
      </c>
      <c r="F6099" s="3" t="n">
        <v>70</v>
      </c>
      <c r="G6099" s="3" t="n">
        <v>70</v>
      </c>
      <c r="H6099" s="3" t="n">
        <v>17</v>
      </c>
      <c r="I6099" s="3" t="n">
        <v>17</v>
      </c>
      <c r="J6099" s="3" t="n">
        <v>84</v>
      </c>
      <c r="K6099" s="3" t="n">
        <v>84</v>
      </c>
      <c r="L6099" s="3" t="n">
        <v>6</v>
      </c>
      <c r="M6099" s="3" t="n">
        <v>6</v>
      </c>
      <c r="N6099" s="3" t="n">
        <v>-1</v>
      </c>
      <c r="O6099" s="3" t="n">
        <v>-1</v>
      </c>
      <c r="P6099" s="3" t="n">
        <v>7</v>
      </c>
      <c r="Q6099" s="3" t="n">
        <v>24.2</v>
      </c>
      <c r="R6099" s="3" t="s">
        <v>17644</v>
      </c>
      <c r="S6099" s="4" t="n">
        <v>45746.9717824074</v>
      </c>
      <c r="T6099" s="3" t="s">
        <v>7643</v>
      </c>
      <c r="U6099" s="3" t="s">
        <v>7643</v>
      </c>
      <c r="V6099" s="3" t="n">
        <v>0</v>
      </c>
      <c r="W6099" s="3" t="n">
        <v>0</v>
      </c>
      <c r="X6099" s="3" t="n">
        <v>0</v>
      </c>
      <c r="Y6099" s="3" t="s">
        <v>30</v>
      </c>
      <c r="Z6099" s="3" t="s">
        <v>30</v>
      </c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  <c r="AY6099" s="3"/>
      <c r="AZ6099" s="3"/>
      <c r="BA6099" s="3"/>
      <c r="BB6099" s="3"/>
      <c r="BC6099" s="3"/>
      <c r="BD6099" s="3"/>
      <c r="BE6099" s="3"/>
      <c r="BF6099" s="3"/>
      <c r="BG6099" s="3"/>
      <c r="BH6099" s="3"/>
      <c r="BI6099" s="3"/>
      <c r="BJ6099" s="3"/>
    </row>
    <row r="6100" customFormat="false" ht="15.75" hidden="false" customHeight="false" outlineLevel="0" collapsed="false">
      <c r="A6100" s="3" t="n">
        <v>6099</v>
      </c>
      <c r="B6100" s="3" t="s">
        <v>17645</v>
      </c>
      <c r="C6100" s="3" t="s">
        <v>17646</v>
      </c>
      <c r="D6100" s="3" t="n">
        <v>1</v>
      </c>
      <c r="E6100" s="3" t="n">
        <v>3.2200101</v>
      </c>
      <c r="F6100" s="3" t="n">
        <v>15</v>
      </c>
      <c r="G6100" s="3" t="n">
        <v>15</v>
      </c>
      <c r="H6100" s="3" t="n">
        <v>9</v>
      </c>
      <c r="I6100" s="3" t="n">
        <v>9</v>
      </c>
      <c r="J6100" s="3" t="n">
        <v>21</v>
      </c>
      <c r="K6100" s="3" t="n">
        <v>21</v>
      </c>
      <c r="L6100" s="3" t="n">
        <v>1</v>
      </c>
      <c r="M6100" s="3" t="n">
        <v>1</v>
      </c>
      <c r="N6100" s="3" t="n">
        <v>-1</v>
      </c>
      <c r="O6100" s="3" t="n">
        <v>-1</v>
      </c>
      <c r="P6100" s="3" t="n">
        <v>7</v>
      </c>
      <c r="Q6100" s="3" t="n">
        <v>24.2</v>
      </c>
      <c r="R6100" s="3" t="s">
        <v>17647</v>
      </c>
      <c r="S6100" s="4" t="n">
        <v>45746.9718518519</v>
      </c>
      <c r="T6100" s="3" t="s">
        <v>29</v>
      </c>
      <c r="U6100" s="3" t="s">
        <v>29</v>
      </c>
      <c r="V6100" s="3" t="n">
        <v>0</v>
      </c>
      <c r="W6100" s="3" t="n">
        <v>0</v>
      </c>
      <c r="X6100" s="3" t="n">
        <v>0</v>
      </c>
      <c r="Y6100" s="3" t="s">
        <v>30</v>
      </c>
      <c r="Z6100" s="3" t="s">
        <v>30</v>
      </c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W6100" s="3"/>
      <c r="AX6100" s="3"/>
      <c r="AY6100" s="3"/>
      <c r="AZ6100" s="3"/>
      <c r="BA6100" s="3"/>
      <c r="BB6100" s="3"/>
      <c r="BC6100" s="3"/>
      <c r="BD6100" s="3"/>
      <c r="BE6100" s="3"/>
      <c r="BF6100" s="3"/>
      <c r="BG6100" s="3"/>
      <c r="BH6100" s="3"/>
      <c r="BI6100" s="3"/>
      <c r="BJ6100" s="3"/>
    </row>
    <row r="6101" customFormat="false" ht="15.75" hidden="false" customHeight="false" outlineLevel="0" collapsed="false">
      <c r="A6101" s="3" t="n">
        <v>6100</v>
      </c>
      <c r="B6101" s="3" t="s">
        <v>17648</v>
      </c>
      <c r="C6101" s="3" t="s">
        <v>17649</v>
      </c>
      <c r="D6101" s="3" t="n">
        <v>1</v>
      </c>
      <c r="E6101" s="3" t="n">
        <v>0.1857106</v>
      </c>
      <c r="F6101" s="3" t="n">
        <v>9</v>
      </c>
      <c r="G6101" s="3" t="n">
        <v>9</v>
      </c>
      <c r="H6101" s="3" t="n">
        <v>4</v>
      </c>
      <c r="I6101" s="3" t="n">
        <v>4</v>
      </c>
      <c r="J6101" s="3" t="n">
        <v>6</v>
      </c>
      <c r="K6101" s="3" t="n">
        <v>6</v>
      </c>
      <c r="L6101" s="3" t="n">
        <v>1</v>
      </c>
      <c r="M6101" s="3" t="n">
        <v>1</v>
      </c>
      <c r="N6101" s="3" t="n">
        <v>-1</v>
      </c>
      <c r="O6101" s="3" t="n">
        <v>0</v>
      </c>
      <c r="P6101" s="3" t="n">
        <v>3</v>
      </c>
      <c r="Q6101" s="3" t="n">
        <v>24.2</v>
      </c>
      <c r="R6101" s="3" t="s">
        <v>17650</v>
      </c>
      <c r="S6101" s="4" t="n">
        <v>45746.971875</v>
      </c>
      <c r="T6101" s="3" t="s">
        <v>65</v>
      </c>
      <c r="U6101" s="3" t="s">
        <v>65</v>
      </c>
      <c r="V6101" s="3" t="n">
        <v>0</v>
      </c>
      <c r="W6101" s="3" t="n">
        <v>1</v>
      </c>
      <c r="X6101" s="3" t="n">
        <v>0</v>
      </c>
      <c r="Y6101" s="3" t="s">
        <v>30</v>
      </c>
      <c r="Z6101" s="3" t="s">
        <v>30</v>
      </c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  <c r="AY6101" s="3"/>
      <c r="AZ6101" s="3"/>
      <c r="BA6101" s="3"/>
      <c r="BB6101" s="3"/>
      <c r="BC6101" s="3"/>
      <c r="BD6101" s="3"/>
      <c r="BE6101" s="3"/>
      <c r="BF6101" s="3"/>
      <c r="BG6101" s="3"/>
      <c r="BH6101" s="3"/>
      <c r="BI6101" s="3"/>
      <c r="BJ6101" s="3"/>
    </row>
    <row r="6102" customFormat="false" ht="15.75" hidden="false" customHeight="false" outlineLevel="0" collapsed="false">
      <c r="A6102" s="3" t="n">
        <v>6101</v>
      </c>
      <c r="B6102" s="3" t="s">
        <v>17651</v>
      </c>
      <c r="C6102" s="3" t="s">
        <v>17652</v>
      </c>
      <c r="D6102" s="3" t="n">
        <v>1</v>
      </c>
      <c r="E6102" s="3" t="n">
        <v>0.4391577</v>
      </c>
      <c r="F6102" s="3" t="n">
        <v>8</v>
      </c>
      <c r="G6102" s="3" t="n">
        <v>8</v>
      </c>
      <c r="H6102" s="3" t="n">
        <v>3</v>
      </c>
      <c r="I6102" s="3" t="n">
        <v>3</v>
      </c>
      <c r="J6102" s="3" t="n">
        <v>10</v>
      </c>
      <c r="K6102" s="3" t="n">
        <v>10</v>
      </c>
      <c r="L6102" s="3" t="n">
        <v>1</v>
      </c>
      <c r="M6102" s="3" t="n">
        <v>1</v>
      </c>
      <c r="N6102" s="3" t="n">
        <v>-1</v>
      </c>
      <c r="O6102" s="3" t="n">
        <v>-1</v>
      </c>
      <c r="P6102" s="3" t="n">
        <v>7</v>
      </c>
      <c r="Q6102" s="3" t="n">
        <v>24.2</v>
      </c>
      <c r="R6102" s="3" t="s">
        <v>17653</v>
      </c>
      <c r="S6102" s="4" t="n">
        <v>45746.9719212963</v>
      </c>
      <c r="T6102" s="3" t="s">
        <v>256</v>
      </c>
      <c r="U6102" s="3" t="s">
        <v>256</v>
      </c>
      <c r="V6102" s="3" t="n">
        <v>0</v>
      </c>
      <c r="W6102" s="3" t="n">
        <v>0</v>
      </c>
      <c r="X6102" s="3" t="n">
        <v>0</v>
      </c>
      <c r="Y6102" s="3" t="s">
        <v>30</v>
      </c>
      <c r="Z6102" s="3" t="s">
        <v>30</v>
      </c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  <c r="AY6102" s="3"/>
      <c r="AZ6102" s="3"/>
      <c r="BA6102" s="3"/>
      <c r="BB6102" s="3"/>
      <c r="BC6102" s="3"/>
      <c r="BD6102" s="3"/>
      <c r="BE6102" s="3"/>
      <c r="BF6102" s="3"/>
      <c r="BG6102" s="3"/>
      <c r="BH6102" s="3"/>
      <c r="BI6102" s="3"/>
      <c r="BJ6102" s="3"/>
    </row>
    <row r="6103" customFormat="false" ht="15.75" hidden="false" customHeight="false" outlineLevel="0" collapsed="false">
      <c r="A6103" s="3" t="n">
        <v>6102</v>
      </c>
      <c r="B6103" s="3" t="s">
        <v>17654</v>
      </c>
      <c r="C6103" s="3" t="s">
        <v>17655</v>
      </c>
      <c r="D6103" s="3" t="n">
        <v>1</v>
      </c>
      <c r="E6103" s="3" t="n">
        <v>1.6894714</v>
      </c>
      <c r="F6103" s="3" t="n">
        <v>10</v>
      </c>
      <c r="G6103" s="3" t="n">
        <v>10</v>
      </c>
      <c r="H6103" s="3" t="n">
        <v>8</v>
      </c>
      <c r="I6103" s="3" t="n">
        <v>8</v>
      </c>
      <c r="J6103" s="3" t="n">
        <v>10</v>
      </c>
      <c r="K6103" s="3" t="n">
        <v>10</v>
      </c>
      <c r="L6103" s="3" t="n">
        <v>1</v>
      </c>
      <c r="M6103" s="3" t="n">
        <v>1</v>
      </c>
      <c r="N6103" s="3" t="n">
        <v>0</v>
      </c>
      <c r="O6103" s="3" t="n">
        <v>0</v>
      </c>
      <c r="P6103" s="3" t="n">
        <v>6.2</v>
      </c>
      <c r="Q6103" s="3" t="n">
        <v>24.2</v>
      </c>
      <c r="R6103" s="3" t="s">
        <v>17656</v>
      </c>
      <c r="S6103" s="4" t="n">
        <v>45746.9719907407</v>
      </c>
      <c r="T6103" s="3" t="s">
        <v>65</v>
      </c>
      <c r="U6103" s="3" t="s">
        <v>65</v>
      </c>
      <c r="V6103" s="3" t="n">
        <v>1</v>
      </c>
      <c r="W6103" s="3" t="n">
        <v>1</v>
      </c>
      <c r="X6103" s="3" t="n">
        <v>0</v>
      </c>
      <c r="Y6103" s="3" t="s">
        <v>30</v>
      </c>
      <c r="Z6103" s="3" t="s">
        <v>30</v>
      </c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  <c r="AZ6103" s="3"/>
      <c r="BA6103" s="3"/>
      <c r="BB6103" s="3"/>
      <c r="BC6103" s="3"/>
      <c r="BD6103" s="3"/>
      <c r="BE6103" s="3"/>
      <c r="BF6103" s="3"/>
      <c r="BG6103" s="3"/>
      <c r="BH6103" s="3"/>
      <c r="BI6103" s="3"/>
      <c r="BJ6103" s="3"/>
    </row>
    <row r="6104" customFormat="false" ht="15.75" hidden="false" customHeight="false" outlineLevel="0" collapsed="false">
      <c r="A6104" s="3" t="n">
        <v>6103</v>
      </c>
      <c r="B6104" s="3" t="s">
        <v>17657</v>
      </c>
      <c r="C6104" s="3" t="s">
        <v>17658</v>
      </c>
      <c r="D6104" s="3" t="n">
        <v>1</v>
      </c>
      <c r="E6104" s="3" t="n">
        <v>3.1841398</v>
      </c>
      <c r="F6104" s="3" t="n">
        <v>50</v>
      </c>
      <c r="G6104" s="3" t="n">
        <v>50</v>
      </c>
      <c r="H6104" s="3" t="n">
        <v>6</v>
      </c>
      <c r="I6104" s="3" t="n">
        <v>6</v>
      </c>
      <c r="J6104" s="3" t="n">
        <v>61</v>
      </c>
      <c r="K6104" s="3" t="n">
        <v>61</v>
      </c>
      <c r="L6104" s="3" t="n">
        <v>13</v>
      </c>
      <c r="M6104" s="3" t="n">
        <v>13</v>
      </c>
      <c r="N6104" s="3" t="n">
        <v>-1</v>
      </c>
      <c r="O6104" s="3" t="n">
        <v>-1</v>
      </c>
      <c r="P6104" s="3" t="n">
        <v>7</v>
      </c>
      <c r="Q6104" s="3" t="n">
        <v>24.2</v>
      </c>
      <c r="R6104" s="3" t="s">
        <v>17659</v>
      </c>
      <c r="S6104" s="4" t="n">
        <v>45746.9720949074</v>
      </c>
      <c r="T6104" s="3" t="s">
        <v>256</v>
      </c>
      <c r="U6104" s="3" t="s">
        <v>256</v>
      </c>
      <c r="V6104" s="3" t="n">
        <v>0</v>
      </c>
      <c r="W6104" s="3" t="n">
        <v>0</v>
      </c>
      <c r="X6104" s="3" t="n">
        <v>0</v>
      </c>
      <c r="Y6104" s="3" t="s">
        <v>30</v>
      </c>
      <c r="Z6104" s="3" t="s">
        <v>30</v>
      </c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  <c r="AZ6104" s="3"/>
      <c r="BA6104" s="3"/>
      <c r="BB6104" s="3"/>
      <c r="BC6104" s="3"/>
      <c r="BD6104" s="3"/>
      <c r="BE6104" s="3"/>
      <c r="BF6104" s="3"/>
      <c r="BG6104" s="3"/>
      <c r="BH6104" s="3"/>
      <c r="BI6104" s="3"/>
      <c r="BJ6104" s="3"/>
    </row>
    <row r="6105" customFormat="false" ht="15.75" hidden="false" customHeight="false" outlineLevel="0" collapsed="false">
      <c r="A6105" s="3" t="n">
        <v>6104</v>
      </c>
      <c r="B6105" s="3" t="s">
        <v>17660</v>
      </c>
      <c r="C6105" s="3" t="s">
        <v>17661</v>
      </c>
      <c r="D6105" s="3" t="n">
        <v>1</v>
      </c>
      <c r="E6105" s="3" t="n">
        <v>3.7215626</v>
      </c>
      <c r="F6105" s="3" t="n">
        <v>31</v>
      </c>
      <c r="G6105" s="3" t="n">
        <v>31</v>
      </c>
      <c r="H6105" s="3" t="n">
        <v>15</v>
      </c>
      <c r="I6105" s="3" t="n">
        <v>15</v>
      </c>
      <c r="J6105" s="3" t="n">
        <v>33</v>
      </c>
      <c r="K6105" s="3" t="n">
        <v>33</v>
      </c>
      <c r="L6105" s="3" t="n">
        <v>2</v>
      </c>
      <c r="M6105" s="3" t="n">
        <v>2</v>
      </c>
      <c r="N6105" s="3" t="n">
        <v>-1</v>
      </c>
      <c r="O6105" s="3" t="n">
        <v>-1</v>
      </c>
      <c r="P6105" s="3" t="n">
        <v>7</v>
      </c>
      <c r="Q6105" s="3" t="n">
        <v>24.2</v>
      </c>
      <c r="R6105" s="3" t="s">
        <v>17662</v>
      </c>
      <c r="S6105" s="4" t="n">
        <v>45746.9721990741</v>
      </c>
      <c r="T6105" s="3" t="s">
        <v>3197</v>
      </c>
      <c r="U6105" s="3" t="s">
        <v>3197</v>
      </c>
      <c r="V6105" s="3" t="n">
        <v>0</v>
      </c>
      <c r="W6105" s="3" t="n">
        <v>0</v>
      </c>
      <c r="X6105" s="3" t="n">
        <v>0</v>
      </c>
      <c r="Y6105" s="3" t="s">
        <v>30</v>
      </c>
      <c r="Z6105" s="3" t="s">
        <v>30</v>
      </c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  <c r="AZ6105" s="3"/>
      <c r="BA6105" s="3"/>
      <c r="BB6105" s="3"/>
      <c r="BC6105" s="3"/>
      <c r="BD6105" s="3"/>
      <c r="BE6105" s="3"/>
      <c r="BF6105" s="3"/>
      <c r="BG6105" s="3"/>
      <c r="BH6105" s="3"/>
      <c r="BI6105" s="3"/>
      <c r="BJ6105" s="3"/>
    </row>
    <row r="6106" customFormat="false" ht="15.75" hidden="false" customHeight="false" outlineLevel="0" collapsed="false">
      <c r="A6106" s="3" t="n">
        <v>6105</v>
      </c>
      <c r="B6106" s="3" t="s">
        <v>17663</v>
      </c>
      <c r="C6106" s="3" t="s">
        <v>17664</v>
      </c>
      <c r="D6106" s="3" t="n">
        <v>1</v>
      </c>
      <c r="E6106" s="3" t="n">
        <v>3.1627307</v>
      </c>
      <c r="F6106" s="3" t="n">
        <v>23</v>
      </c>
      <c r="G6106" s="3" t="n">
        <v>23</v>
      </c>
      <c r="H6106" s="3" t="n">
        <v>9</v>
      </c>
      <c r="I6106" s="3" t="n">
        <v>9</v>
      </c>
      <c r="J6106" s="3" t="n">
        <v>25</v>
      </c>
      <c r="K6106" s="3" t="n">
        <v>25</v>
      </c>
      <c r="L6106" s="3" t="n">
        <v>6</v>
      </c>
      <c r="M6106" s="3" t="n">
        <v>6</v>
      </c>
      <c r="N6106" s="3" t="n">
        <v>0</v>
      </c>
      <c r="O6106" s="3" t="n">
        <v>-1</v>
      </c>
      <c r="P6106" s="3" t="n">
        <v>7</v>
      </c>
      <c r="Q6106" s="3" t="n">
        <v>24.2</v>
      </c>
      <c r="R6106" s="3" t="s">
        <v>17665</v>
      </c>
      <c r="S6106" s="4" t="n">
        <v>45746.9723032407</v>
      </c>
      <c r="T6106" s="3" t="s">
        <v>3197</v>
      </c>
      <c r="U6106" s="3" t="s">
        <v>3197</v>
      </c>
      <c r="V6106" s="3" t="n">
        <v>0</v>
      </c>
      <c r="W6106" s="3" t="n">
        <v>0</v>
      </c>
      <c r="X6106" s="3" t="n">
        <v>0</v>
      </c>
      <c r="Y6106" s="3" t="s">
        <v>30</v>
      </c>
      <c r="Z6106" s="3" t="s">
        <v>30</v>
      </c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  <c r="AZ6106" s="3"/>
      <c r="BA6106" s="3"/>
      <c r="BB6106" s="3"/>
      <c r="BC6106" s="3"/>
      <c r="BD6106" s="3"/>
      <c r="BE6106" s="3"/>
      <c r="BF6106" s="3"/>
      <c r="BG6106" s="3"/>
      <c r="BH6106" s="3"/>
      <c r="BI6106" s="3"/>
      <c r="BJ6106" s="3"/>
    </row>
    <row r="6107" customFormat="false" ht="15.75" hidden="false" customHeight="false" outlineLevel="0" collapsed="false">
      <c r="A6107" s="3" t="n">
        <v>6106</v>
      </c>
      <c r="B6107" s="3" t="s">
        <v>17666</v>
      </c>
      <c r="C6107" s="3" t="s">
        <v>17667</v>
      </c>
      <c r="D6107" s="3" t="n">
        <v>1</v>
      </c>
      <c r="E6107" s="3" t="n">
        <v>2.5170432</v>
      </c>
      <c r="F6107" s="3" t="n">
        <v>20</v>
      </c>
      <c r="G6107" s="3" t="n">
        <v>20</v>
      </c>
      <c r="H6107" s="3" t="n">
        <v>5</v>
      </c>
      <c r="I6107" s="3" t="n">
        <v>5</v>
      </c>
      <c r="J6107" s="3" t="n">
        <v>35</v>
      </c>
      <c r="K6107" s="3" t="n">
        <v>35</v>
      </c>
      <c r="L6107" s="3" t="n">
        <v>3</v>
      </c>
      <c r="M6107" s="3" t="n">
        <v>3</v>
      </c>
      <c r="N6107" s="3" t="n">
        <v>-1</v>
      </c>
      <c r="O6107" s="3" t="n">
        <v>-1</v>
      </c>
      <c r="P6107" s="3" t="n">
        <v>7</v>
      </c>
      <c r="Q6107" s="3" t="n">
        <v>24.2</v>
      </c>
      <c r="R6107" s="3" t="s">
        <v>17668</v>
      </c>
      <c r="S6107" s="4" t="n">
        <v>45746.9723958333</v>
      </c>
      <c r="T6107" s="3" t="s">
        <v>1920</v>
      </c>
      <c r="U6107" s="3" t="s">
        <v>1920</v>
      </c>
      <c r="V6107" s="3" t="n">
        <v>0</v>
      </c>
      <c r="W6107" s="3" t="n">
        <v>0</v>
      </c>
      <c r="X6107" s="3" t="n">
        <v>0</v>
      </c>
      <c r="Y6107" s="3" t="s">
        <v>30</v>
      </c>
      <c r="Z6107" s="3" t="s">
        <v>30</v>
      </c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  <c r="AZ6107" s="3"/>
      <c r="BA6107" s="3"/>
      <c r="BB6107" s="3"/>
      <c r="BC6107" s="3"/>
      <c r="BD6107" s="3"/>
      <c r="BE6107" s="3"/>
      <c r="BF6107" s="3"/>
      <c r="BG6107" s="3"/>
      <c r="BH6107" s="3"/>
      <c r="BI6107" s="3"/>
      <c r="BJ6107" s="3"/>
    </row>
    <row r="6108" customFormat="false" ht="15.75" hidden="false" customHeight="false" outlineLevel="0" collapsed="false">
      <c r="A6108" s="3" t="n">
        <v>6107</v>
      </c>
      <c r="B6108" s="3" t="s">
        <v>17669</v>
      </c>
      <c r="C6108" s="3" t="s">
        <v>17670</v>
      </c>
      <c r="D6108" s="3" t="n">
        <v>1</v>
      </c>
      <c r="E6108" s="3" t="n">
        <v>3.1811278</v>
      </c>
      <c r="F6108" s="3" t="n">
        <v>73</v>
      </c>
      <c r="G6108" s="3" t="n">
        <v>73</v>
      </c>
      <c r="H6108" s="3" t="n">
        <v>24</v>
      </c>
      <c r="I6108" s="3" t="n">
        <v>24</v>
      </c>
      <c r="J6108" s="3" t="n">
        <v>77</v>
      </c>
      <c r="K6108" s="3" t="n">
        <v>77</v>
      </c>
      <c r="L6108" s="3" t="n">
        <v>12</v>
      </c>
      <c r="M6108" s="3" t="n">
        <v>12</v>
      </c>
      <c r="N6108" s="3" t="n">
        <v>-1</v>
      </c>
      <c r="O6108" s="3" t="n">
        <v>-1</v>
      </c>
      <c r="P6108" s="3" t="n">
        <v>7</v>
      </c>
      <c r="Q6108" s="3" t="n">
        <v>24.2</v>
      </c>
      <c r="R6108" s="3" t="s">
        <v>17671</v>
      </c>
      <c r="S6108" s="4" t="n">
        <v>45747.8527662037</v>
      </c>
      <c r="T6108" s="3" t="s">
        <v>3197</v>
      </c>
      <c r="U6108" s="3" t="s">
        <v>3197</v>
      </c>
      <c r="V6108" s="3" t="n">
        <v>0</v>
      </c>
      <c r="W6108" s="3" t="n">
        <v>0</v>
      </c>
      <c r="X6108" s="3" t="n">
        <v>0</v>
      </c>
      <c r="Y6108" s="3" t="s">
        <v>30</v>
      </c>
      <c r="Z6108" s="3" t="s">
        <v>30</v>
      </c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  <c r="AZ6108" s="3"/>
      <c r="BA6108" s="3"/>
      <c r="BB6108" s="3"/>
      <c r="BC6108" s="3"/>
      <c r="BD6108" s="3"/>
      <c r="BE6108" s="3"/>
      <c r="BF6108" s="3"/>
      <c r="BG6108" s="3"/>
      <c r="BH6108" s="3"/>
      <c r="BI6108" s="3"/>
      <c r="BJ6108" s="3"/>
    </row>
    <row r="6109" customFormat="false" ht="15.75" hidden="false" customHeight="false" outlineLevel="0" collapsed="false">
      <c r="A6109" s="3" t="n">
        <v>6108</v>
      </c>
      <c r="B6109" s="3" t="s">
        <v>17672</v>
      </c>
      <c r="C6109" s="3" t="s">
        <v>17673</v>
      </c>
      <c r="D6109" s="3" t="n">
        <v>1</v>
      </c>
      <c r="E6109" s="3" t="n">
        <v>1.9461613</v>
      </c>
      <c r="F6109" s="3" t="n">
        <v>43</v>
      </c>
      <c r="G6109" s="3" t="n">
        <v>43</v>
      </c>
      <c r="H6109" s="3" t="n">
        <v>8</v>
      </c>
      <c r="I6109" s="3" t="n">
        <v>8</v>
      </c>
      <c r="J6109" s="3" t="n">
        <v>40</v>
      </c>
      <c r="K6109" s="3" t="n">
        <v>40</v>
      </c>
      <c r="L6109" s="3" t="n">
        <v>9</v>
      </c>
      <c r="M6109" s="3" t="n">
        <v>9</v>
      </c>
      <c r="N6109" s="3" t="n">
        <v>-1</v>
      </c>
      <c r="O6109" s="3" t="n">
        <v>-1</v>
      </c>
      <c r="P6109" s="3" t="n">
        <v>7</v>
      </c>
      <c r="Q6109" s="3" t="n">
        <v>24.2</v>
      </c>
      <c r="R6109" s="3" t="s">
        <v>17674</v>
      </c>
      <c r="S6109" s="4" t="n">
        <v>45746.9727199074</v>
      </c>
      <c r="T6109" s="3" t="s">
        <v>256</v>
      </c>
      <c r="U6109" s="3" t="s">
        <v>256</v>
      </c>
      <c r="V6109" s="3" t="n">
        <v>0</v>
      </c>
      <c r="W6109" s="3" t="n">
        <v>0</v>
      </c>
      <c r="X6109" s="3" t="n">
        <v>0</v>
      </c>
      <c r="Y6109" s="3" t="s">
        <v>30</v>
      </c>
      <c r="Z6109" s="3" t="s">
        <v>30</v>
      </c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  <c r="AZ6109" s="3"/>
      <c r="BA6109" s="3"/>
      <c r="BB6109" s="3"/>
      <c r="BC6109" s="3"/>
      <c r="BD6109" s="3"/>
      <c r="BE6109" s="3"/>
      <c r="BF6109" s="3"/>
      <c r="BG6109" s="3"/>
      <c r="BH6109" s="3"/>
      <c r="BI6109" s="3"/>
      <c r="BJ6109" s="3"/>
    </row>
    <row r="6110" customFormat="false" ht="15.75" hidden="false" customHeight="false" outlineLevel="0" collapsed="false">
      <c r="A6110" s="3" t="n">
        <v>6109</v>
      </c>
      <c r="B6110" s="3" t="s">
        <v>17675</v>
      </c>
      <c r="C6110" s="3" t="s">
        <v>17676</v>
      </c>
      <c r="D6110" s="3" t="n">
        <v>1</v>
      </c>
      <c r="E6110" s="3" t="n">
        <v>35.6101411</v>
      </c>
      <c r="F6110" s="3" t="n">
        <v>218</v>
      </c>
      <c r="G6110" s="3" t="n">
        <v>218</v>
      </c>
      <c r="H6110" s="3" t="n">
        <v>5</v>
      </c>
      <c r="I6110" s="3" t="n">
        <v>5</v>
      </c>
      <c r="J6110" s="3" t="n">
        <v>182</v>
      </c>
      <c r="K6110" s="3" t="n">
        <v>182</v>
      </c>
      <c r="L6110" s="3" t="n">
        <v>71</v>
      </c>
      <c r="M6110" s="3" t="n">
        <v>71</v>
      </c>
      <c r="N6110" s="3" t="n">
        <v>-1</v>
      </c>
      <c r="O6110" s="3" t="n">
        <v>-1</v>
      </c>
      <c r="P6110" s="3" t="n">
        <v>7.4</v>
      </c>
      <c r="Q6110" s="3" t="n">
        <v>24.2</v>
      </c>
      <c r="R6110" s="3" t="s">
        <v>17677</v>
      </c>
      <c r="S6110" s="4" t="n">
        <v>45746.973275463</v>
      </c>
      <c r="T6110" s="3" t="s">
        <v>65</v>
      </c>
      <c r="U6110" s="3" t="s">
        <v>65</v>
      </c>
      <c r="V6110" s="3" t="n">
        <v>0</v>
      </c>
      <c r="W6110" s="3" t="n">
        <v>0</v>
      </c>
      <c r="X6110" s="3" t="n">
        <v>0</v>
      </c>
      <c r="Y6110" s="3" t="s">
        <v>30</v>
      </c>
      <c r="Z6110" s="3" t="s">
        <v>30</v>
      </c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  <c r="AY6110" s="3"/>
      <c r="AZ6110" s="3"/>
      <c r="BA6110" s="3"/>
      <c r="BB6110" s="3"/>
      <c r="BC6110" s="3"/>
      <c r="BD6110" s="3"/>
      <c r="BE6110" s="3"/>
      <c r="BF6110" s="3"/>
      <c r="BG6110" s="3"/>
      <c r="BH6110" s="3"/>
      <c r="BI6110" s="3"/>
      <c r="BJ6110" s="3"/>
    </row>
    <row r="6111" customFormat="false" ht="15.75" hidden="false" customHeight="false" outlineLevel="0" collapsed="false">
      <c r="A6111" s="3" t="n">
        <v>6110</v>
      </c>
      <c r="B6111" s="3" t="s">
        <v>17678</v>
      </c>
      <c r="C6111" s="3" t="s">
        <v>17679</v>
      </c>
      <c r="D6111" s="3" t="n">
        <v>1</v>
      </c>
      <c r="E6111" s="3" t="n">
        <v>7.5059803</v>
      </c>
      <c r="F6111" s="3" t="n">
        <v>53</v>
      </c>
      <c r="G6111" s="3" t="n">
        <v>53</v>
      </c>
      <c r="H6111" s="3" t="n">
        <v>10</v>
      </c>
      <c r="I6111" s="3" t="n">
        <v>10</v>
      </c>
      <c r="J6111" s="3" t="n">
        <v>56</v>
      </c>
      <c r="K6111" s="3" t="n">
        <v>56</v>
      </c>
      <c r="L6111" s="3" t="n">
        <v>13</v>
      </c>
      <c r="M6111" s="3" t="n">
        <v>13</v>
      </c>
      <c r="N6111" s="3" t="n">
        <v>-1</v>
      </c>
      <c r="O6111" s="3" t="n">
        <v>-1</v>
      </c>
      <c r="P6111" s="3" t="n">
        <v>7.4</v>
      </c>
      <c r="Q6111" s="3" t="n">
        <v>24.2</v>
      </c>
      <c r="R6111" s="3" t="s">
        <v>17680</v>
      </c>
      <c r="S6111" s="4" t="n">
        <v>45746.9734259259</v>
      </c>
      <c r="T6111" s="3" t="s">
        <v>65</v>
      </c>
      <c r="U6111" s="3" t="s">
        <v>65</v>
      </c>
      <c r="V6111" s="3" t="n">
        <v>0</v>
      </c>
      <c r="W6111" s="3" t="n">
        <v>0</v>
      </c>
      <c r="X6111" s="3" t="n">
        <v>0</v>
      </c>
      <c r="Y6111" s="3" t="s">
        <v>30</v>
      </c>
      <c r="Z6111" s="3" t="s">
        <v>30</v>
      </c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  <c r="AZ6111" s="3"/>
      <c r="BA6111" s="3"/>
      <c r="BB6111" s="3"/>
      <c r="BC6111" s="3"/>
      <c r="BD6111" s="3"/>
      <c r="BE6111" s="3"/>
      <c r="BF6111" s="3"/>
      <c r="BG6111" s="3"/>
      <c r="BH6111" s="3"/>
      <c r="BI6111" s="3"/>
      <c r="BJ6111" s="3"/>
    </row>
    <row r="6112" customFormat="false" ht="15.75" hidden="false" customHeight="false" outlineLevel="0" collapsed="false">
      <c r="A6112" s="3" t="n">
        <v>6111</v>
      </c>
      <c r="B6112" s="3" t="s">
        <v>17681</v>
      </c>
      <c r="C6112" s="3" t="s">
        <v>17682</v>
      </c>
      <c r="D6112" s="3" t="n">
        <v>1</v>
      </c>
      <c r="E6112" s="3" t="n">
        <v>1.2185445</v>
      </c>
      <c r="F6112" s="3" t="n">
        <v>52</v>
      </c>
      <c r="G6112" s="3" t="n">
        <v>52</v>
      </c>
      <c r="H6112" s="3" t="n">
        <v>10</v>
      </c>
      <c r="I6112" s="3" t="n">
        <v>10</v>
      </c>
      <c r="J6112" s="3" t="n">
        <v>56</v>
      </c>
      <c r="K6112" s="3" t="n">
        <v>56</v>
      </c>
      <c r="L6112" s="3" t="n">
        <v>1</v>
      </c>
      <c r="M6112" s="3" t="n">
        <v>1</v>
      </c>
      <c r="N6112" s="3" t="n">
        <v>0</v>
      </c>
      <c r="O6112" s="3" t="n">
        <v>-1</v>
      </c>
      <c r="P6112" s="3" t="n">
        <v>6</v>
      </c>
      <c r="Q6112" s="3" t="n">
        <v>24.2</v>
      </c>
      <c r="R6112" s="3" t="s">
        <v>17683</v>
      </c>
      <c r="S6112" s="4" t="n">
        <v>45746.9734953704</v>
      </c>
      <c r="T6112" s="3" t="s">
        <v>65</v>
      </c>
      <c r="U6112" s="3" t="s">
        <v>65</v>
      </c>
      <c r="V6112" s="3" t="n">
        <v>1</v>
      </c>
      <c r="W6112" s="3" t="n">
        <v>0</v>
      </c>
      <c r="X6112" s="3" t="n">
        <v>0</v>
      </c>
      <c r="Y6112" s="3" t="s">
        <v>30</v>
      </c>
      <c r="Z6112" s="3" t="s">
        <v>30</v>
      </c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  <c r="AY6112" s="3"/>
      <c r="AZ6112" s="3"/>
      <c r="BA6112" s="3"/>
      <c r="BB6112" s="3"/>
      <c r="BC6112" s="3"/>
      <c r="BD6112" s="3"/>
      <c r="BE6112" s="3"/>
      <c r="BF6112" s="3"/>
      <c r="BG6112" s="3"/>
      <c r="BH6112" s="3"/>
      <c r="BI6112" s="3"/>
      <c r="BJ6112" s="3"/>
    </row>
    <row r="6113" customFormat="false" ht="15.75" hidden="false" customHeight="false" outlineLevel="0" collapsed="false">
      <c r="A6113" s="3" t="n">
        <v>6112</v>
      </c>
      <c r="B6113" s="3" t="s">
        <v>17684</v>
      </c>
      <c r="C6113" s="3" t="s">
        <v>17685</v>
      </c>
      <c r="D6113" s="3" t="n">
        <v>1</v>
      </c>
      <c r="E6113" s="3" t="n">
        <v>1.352264</v>
      </c>
      <c r="F6113" s="3" t="n">
        <v>19</v>
      </c>
      <c r="G6113" s="3" t="n">
        <v>19</v>
      </c>
      <c r="H6113" s="3" t="n">
        <v>12</v>
      </c>
      <c r="I6113" s="3" t="n">
        <v>12</v>
      </c>
      <c r="J6113" s="3" t="n">
        <v>14</v>
      </c>
      <c r="K6113" s="3" t="n">
        <v>14</v>
      </c>
      <c r="L6113" s="3" t="n">
        <v>6</v>
      </c>
      <c r="M6113" s="3" t="n">
        <v>6</v>
      </c>
      <c r="N6113" s="3" t="n">
        <v>-1</v>
      </c>
      <c r="O6113" s="3" t="n">
        <v>-1</v>
      </c>
      <c r="P6113" s="3" t="n">
        <v>6.4</v>
      </c>
      <c r="Q6113" s="3" t="n">
        <v>24.2</v>
      </c>
      <c r="R6113" s="3" t="s">
        <v>17686</v>
      </c>
      <c r="S6113" s="4" t="n">
        <v>45746.9735648148</v>
      </c>
      <c r="T6113" s="3" t="s">
        <v>4910</v>
      </c>
      <c r="U6113" s="3" t="s">
        <v>4910</v>
      </c>
      <c r="V6113" s="3" t="n">
        <v>0</v>
      </c>
      <c r="W6113" s="3" t="n">
        <v>0</v>
      </c>
      <c r="X6113" s="3" t="n">
        <v>0</v>
      </c>
      <c r="Y6113" s="3" t="s">
        <v>30</v>
      </c>
      <c r="Z6113" s="3" t="s">
        <v>30</v>
      </c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  <c r="AZ6113" s="3"/>
      <c r="BA6113" s="3"/>
      <c r="BB6113" s="3"/>
      <c r="BC6113" s="3"/>
      <c r="BD6113" s="3"/>
      <c r="BE6113" s="3"/>
      <c r="BF6113" s="3"/>
      <c r="BG6113" s="3"/>
      <c r="BH6113" s="3"/>
      <c r="BI6113" s="3"/>
      <c r="BJ6113" s="3"/>
    </row>
    <row r="6114" customFormat="false" ht="15.75" hidden="false" customHeight="false" outlineLevel="0" collapsed="false">
      <c r="A6114" s="3" t="n">
        <v>6113</v>
      </c>
      <c r="B6114" s="3" t="s">
        <v>17687</v>
      </c>
      <c r="C6114" s="3" t="s">
        <v>17688</v>
      </c>
      <c r="D6114" s="3" t="n">
        <v>1</v>
      </c>
      <c r="E6114" s="3" t="n">
        <v>1.1808866</v>
      </c>
      <c r="F6114" s="3" t="n">
        <v>19</v>
      </c>
      <c r="G6114" s="3" t="n">
        <v>19</v>
      </c>
      <c r="H6114" s="3" t="n">
        <v>12</v>
      </c>
      <c r="I6114" s="3" t="n">
        <v>12</v>
      </c>
      <c r="J6114" s="3" t="n">
        <v>17</v>
      </c>
      <c r="K6114" s="3" t="n">
        <v>17</v>
      </c>
      <c r="L6114" s="3" t="n">
        <v>6</v>
      </c>
      <c r="M6114" s="3" t="n">
        <v>6</v>
      </c>
      <c r="N6114" s="3" t="n">
        <v>-1</v>
      </c>
      <c r="O6114" s="3" t="n">
        <v>-1</v>
      </c>
      <c r="P6114" s="3" t="n">
        <v>6.4</v>
      </c>
      <c r="Q6114" s="3" t="n">
        <v>24.2</v>
      </c>
      <c r="R6114" s="3" t="s">
        <v>17689</v>
      </c>
      <c r="S6114" s="4" t="n">
        <v>45746.9736342593</v>
      </c>
      <c r="T6114" s="3" t="s">
        <v>4910</v>
      </c>
      <c r="U6114" s="3" t="s">
        <v>4910</v>
      </c>
      <c r="V6114" s="3" t="n">
        <v>0</v>
      </c>
      <c r="W6114" s="3" t="n">
        <v>0</v>
      </c>
      <c r="X6114" s="3" t="n">
        <v>0</v>
      </c>
      <c r="Y6114" s="3" t="s">
        <v>30</v>
      </c>
      <c r="Z6114" s="3" t="s">
        <v>30</v>
      </c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  <c r="AY6114" s="3"/>
      <c r="AZ6114" s="3"/>
      <c r="BA6114" s="3"/>
      <c r="BB6114" s="3"/>
      <c r="BC6114" s="3"/>
      <c r="BD6114" s="3"/>
      <c r="BE6114" s="3"/>
      <c r="BF6114" s="3"/>
      <c r="BG6114" s="3"/>
      <c r="BH6114" s="3"/>
      <c r="BI6114" s="3"/>
      <c r="BJ6114" s="3"/>
    </row>
    <row r="6115" customFormat="false" ht="15.75" hidden="false" customHeight="false" outlineLevel="0" collapsed="false">
      <c r="A6115" s="3" t="n">
        <v>6114</v>
      </c>
      <c r="B6115" s="3" t="s">
        <v>17690</v>
      </c>
      <c r="C6115" s="3" t="s">
        <v>17691</v>
      </c>
      <c r="D6115" s="3" t="n">
        <v>1</v>
      </c>
      <c r="E6115" s="3" t="n">
        <v>2.0172987</v>
      </c>
      <c r="F6115" s="3" t="n">
        <v>71</v>
      </c>
      <c r="G6115" s="3" t="n">
        <v>71</v>
      </c>
      <c r="H6115" s="3" t="n">
        <v>7</v>
      </c>
      <c r="I6115" s="3" t="n">
        <v>7</v>
      </c>
      <c r="J6115" s="3" t="n">
        <v>69</v>
      </c>
      <c r="K6115" s="3" t="n">
        <v>69</v>
      </c>
      <c r="L6115" s="3" t="n">
        <v>15</v>
      </c>
      <c r="M6115" s="3" t="n">
        <v>15</v>
      </c>
      <c r="N6115" s="3" t="n">
        <v>-1</v>
      </c>
      <c r="O6115" s="3" t="n">
        <v>-1</v>
      </c>
      <c r="P6115" s="3" t="n">
        <v>6.4</v>
      </c>
      <c r="Q6115" s="3" t="n">
        <v>24.2</v>
      </c>
      <c r="R6115" s="3" t="s">
        <v>17692</v>
      </c>
      <c r="S6115" s="4" t="n">
        <v>45746.9738773148</v>
      </c>
      <c r="T6115" s="3" t="s">
        <v>256</v>
      </c>
      <c r="U6115" s="3" t="s">
        <v>256</v>
      </c>
      <c r="V6115" s="3" t="n">
        <v>0</v>
      </c>
      <c r="W6115" s="3" t="n">
        <v>0</v>
      </c>
      <c r="X6115" s="3" t="n">
        <v>0</v>
      </c>
      <c r="Y6115" s="3" t="s">
        <v>30</v>
      </c>
      <c r="Z6115" s="3" t="s">
        <v>30</v>
      </c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  <c r="AZ6115" s="3"/>
      <c r="BA6115" s="3"/>
      <c r="BB6115" s="3"/>
      <c r="BC6115" s="3"/>
      <c r="BD6115" s="3"/>
      <c r="BE6115" s="3"/>
      <c r="BF6115" s="3"/>
      <c r="BG6115" s="3"/>
      <c r="BH6115" s="3"/>
      <c r="BI6115" s="3"/>
      <c r="BJ6115" s="3"/>
    </row>
    <row r="6116" customFormat="false" ht="15.75" hidden="false" customHeight="false" outlineLevel="0" collapsed="false">
      <c r="A6116" s="3" t="n">
        <v>6115</v>
      </c>
      <c r="B6116" s="3" t="s">
        <v>17693</v>
      </c>
      <c r="C6116" s="3" t="s">
        <v>17694</v>
      </c>
      <c r="D6116" s="3" t="n">
        <v>1</v>
      </c>
      <c r="E6116" s="3" t="n">
        <v>0.8994602</v>
      </c>
      <c r="F6116" s="3" t="n">
        <v>37</v>
      </c>
      <c r="G6116" s="3" t="n">
        <v>37</v>
      </c>
      <c r="H6116" s="3" t="n">
        <v>5</v>
      </c>
      <c r="I6116" s="3" t="n">
        <v>5</v>
      </c>
      <c r="J6116" s="3" t="n">
        <v>30</v>
      </c>
      <c r="K6116" s="3" t="n">
        <v>30</v>
      </c>
      <c r="L6116" s="3" t="n">
        <v>3</v>
      </c>
      <c r="M6116" s="3" t="n">
        <v>3</v>
      </c>
      <c r="N6116" s="3" t="n">
        <v>-1</v>
      </c>
      <c r="O6116" s="3" t="n">
        <v>-1</v>
      </c>
      <c r="P6116" s="3" t="n">
        <v>7</v>
      </c>
      <c r="Q6116" s="3" t="n">
        <v>24.2</v>
      </c>
      <c r="R6116" s="3" t="s">
        <v>17695</v>
      </c>
      <c r="S6116" s="4" t="n">
        <v>45746.973912037</v>
      </c>
      <c r="T6116" s="3" t="s">
        <v>29</v>
      </c>
      <c r="U6116" s="3" t="s">
        <v>29</v>
      </c>
      <c r="V6116" s="3" t="n">
        <v>0</v>
      </c>
      <c r="W6116" s="3" t="n">
        <v>0</v>
      </c>
      <c r="X6116" s="3" t="n">
        <v>0</v>
      </c>
      <c r="Y6116" s="3" t="s">
        <v>30</v>
      </c>
      <c r="Z6116" s="3" t="s">
        <v>30</v>
      </c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  <c r="AZ6116" s="3"/>
      <c r="BA6116" s="3"/>
      <c r="BB6116" s="3"/>
      <c r="BC6116" s="3"/>
      <c r="BD6116" s="3"/>
      <c r="BE6116" s="3"/>
      <c r="BF6116" s="3"/>
      <c r="BG6116" s="3"/>
      <c r="BH6116" s="3"/>
      <c r="BI6116" s="3"/>
      <c r="BJ6116" s="3"/>
    </row>
    <row r="6117" customFormat="false" ht="15.75" hidden="false" customHeight="false" outlineLevel="0" collapsed="false">
      <c r="A6117" s="3" t="n">
        <v>6116</v>
      </c>
      <c r="B6117" s="3" t="s">
        <v>17696</v>
      </c>
      <c r="C6117" s="3" t="s">
        <v>17697</v>
      </c>
      <c r="D6117" s="3" t="n">
        <v>1</v>
      </c>
      <c r="E6117" s="3" t="n">
        <v>0.3318659</v>
      </c>
      <c r="F6117" s="3" t="n">
        <v>15</v>
      </c>
      <c r="G6117" s="3" t="n">
        <v>15</v>
      </c>
      <c r="H6117" s="3" t="n">
        <v>6</v>
      </c>
      <c r="I6117" s="3" t="n">
        <v>6</v>
      </c>
      <c r="J6117" s="3" t="n">
        <v>12</v>
      </c>
      <c r="K6117" s="3" t="n">
        <v>12</v>
      </c>
      <c r="L6117" s="3" t="n">
        <v>1</v>
      </c>
      <c r="M6117" s="3" t="n">
        <v>1</v>
      </c>
      <c r="N6117" s="3" t="n">
        <v>3</v>
      </c>
      <c r="O6117" s="3" t="n">
        <v>-1</v>
      </c>
      <c r="P6117" s="3" t="n">
        <v>7</v>
      </c>
      <c r="Q6117" s="3" t="n">
        <v>24.2</v>
      </c>
      <c r="R6117" s="3" t="s">
        <v>17698</v>
      </c>
      <c r="S6117" s="4" t="n">
        <v>45746.9739930556</v>
      </c>
      <c r="T6117" s="3" t="s">
        <v>29</v>
      </c>
      <c r="U6117" s="3" t="s">
        <v>29</v>
      </c>
      <c r="V6117" s="3" t="n">
        <v>1</v>
      </c>
      <c r="W6117" s="3" t="n">
        <v>0</v>
      </c>
      <c r="X6117" s="3" t="n">
        <v>0</v>
      </c>
      <c r="Y6117" s="3" t="s">
        <v>30</v>
      </c>
      <c r="Z6117" s="3" t="s">
        <v>30</v>
      </c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  <c r="AZ6117" s="3"/>
      <c r="BA6117" s="3"/>
      <c r="BB6117" s="3"/>
      <c r="BC6117" s="3"/>
      <c r="BD6117" s="3"/>
      <c r="BE6117" s="3"/>
      <c r="BF6117" s="3"/>
      <c r="BG6117" s="3"/>
      <c r="BH6117" s="3"/>
      <c r="BI6117" s="3"/>
      <c r="BJ6117" s="3"/>
    </row>
    <row r="6118" customFormat="false" ht="15.75" hidden="false" customHeight="false" outlineLevel="0" collapsed="false">
      <c r="A6118" s="3" t="n">
        <v>6117</v>
      </c>
      <c r="B6118" s="3" t="s">
        <v>17699</v>
      </c>
      <c r="C6118" s="3" t="s">
        <v>17700</v>
      </c>
      <c r="D6118" s="3" t="n">
        <v>1</v>
      </c>
      <c r="E6118" s="3" t="n">
        <v>0.449214</v>
      </c>
      <c r="F6118" s="3" t="n">
        <v>29</v>
      </c>
      <c r="G6118" s="3" t="n">
        <v>29</v>
      </c>
      <c r="H6118" s="3" t="n">
        <v>9</v>
      </c>
      <c r="I6118" s="3" t="n">
        <v>9</v>
      </c>
      <c r="J6118" s="3" t="n">
        <v>27</v>
      </c>
      <c r="K6118" s="3" t="n">
        <v>27</v>
      </c>
      <c r="L6118" s="3" t="n">
        <v>3</v>
      </c>
      <c r="M6118" s="3" t="n">
        <v>3</v>
      </c>
      <c r="N6118" s="3" t="n">
        <v>-1</v>
      </c>
      <c r="O6118" s="3" t="n">
        <v>-1</v>
      </c>
      <c r="P6118" s="3" t="n">
        <v>7</v>
      </c>
      <c r="Q6118" s="3" t="n">
        <v>24.2</v>
      </c>
      <c r="R6118" s="3" t="s">
        <v>17701</v>
      </c>
      <c r="S6118" s="4" t="n">
        <v>45746.9740162037</v>
      </c>
      <c r="T6118" s="3" t="s">
        <v>256</v>
      </c>
      <c r="U6118" s="3" t="s">
        <v>256</v>
      </c>
      <c r="V6118" s="3" t="n">
        <v>0</v>
      </c>
      <c r="W6118" s="3" t="n">
        <v>0</v>
      </c>
      <c r="X6118" s="3" t="n">
        <v>0</v>
      </c>
      <c r="Y6118" s="3" t="s">
        <v>30</v>
      </c>
      <c r="Z6118" s="3" t="s">
        <v>30</v>
      </c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  <c r="AZ6118" s="3"/>
      <c r="BA6118" s="3"/>
      <c r="BB6118" s="3"/>
      <c r="BC6118" s="3"/>
      <c r="BD6118" s="3"/>
      <c r="BE6118" s="3"/>
      <c r="BF6118" s="3"/>
      <c r="BG6118" s="3"/>
      <c r="BH6118" s="3"/>
      <c r="BI6118" s="3"/>
      <c r="BJ6118" s="3"/>
    </row>
    <row r="6119" customFormat="false" ht="15.75" hidden="false" customHeight="false" outlineLevel="0" collapsed="false">
      <c r="A6119" s="3" t="n">
        <v>6118</v>
      </c>
      <c r="B6119" s="3" t="s">
        <v>17702</v>
      </c>
      <c r="C6119" s="3" t="s">
        <v>17703</v>
      </c>
      <c r="D6119" s="3" t="n">
        <v>1</v>
      </c>
      <c r="E6119" s="3" t="n">
        <v>9.116366</v>
      </c>
      <c r="F6119" s="3" t="n">
        <v>289</v>
      </c>
      <c r="G6119" s="3" t="n">
        <v>289</v>
      </c>
      <c r="H6119" s="3" t="n">
        <v>25</v>
      </c>
      <c r="I6119" s="3" t="n">
        <v>25</v>
      </c>
      <c r="J6119" s="3" t="n">
        <v>456</v>
      </c>
      <c r="K6119" s="3" t="n">
        <v>456</v>
      </c>
      <c r="L6119" s="3" t="n">
        <v>27</v>
      </c>
      <c r="M6119" s="3" t="n">
        <v>27</v>
      </c>
      <c r="N6119" s="3" t="n">
        <v>-1</v>
      </c>
      <c r="O6119" s="3" t="n">
        <v>-1</v>
      </c>
      <c r="P6119" s="3" t="n">
        <v>4</v>
      </c>
      <c r="Q6119" s="3" t="n">
        <v>24.2</v>
      </c>
      <c r="R6119" s="3" t="s">
        <v>17704</v>
      </c>
      <c r="S6119" s="4" t="n">
        <v>45746.9743402778</v>
      </c>
      <c r="T6119" s="3" t="s">
        <v>65</v>
      </c>
      <c r="U6119" s="3" t="s">
        <v>65</v>
      </c>
      <c r="V6119" s="3" t="n">
        <v>0</v>
      </c>
      <c r="W6119" s="3" t="n">
        <v>0</v>
      </c>
      <c r="X6119" s="3" t="n">
        <v>0</v>
      </c>
      <c r="Y6119" s="3" t="s">
        <v>30</v>
      </c>
      <c r="Z6119" s="3" t="s">
        <v>30</v>
      </c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  <c r="AZ6119" s="3"/>
      <c r="BA6119" s="3"/>
      <c r="BB6119" s="3"/>
      <c r="BC6119" s="3"/>
      <c r="BD6119" s="3"/>
      <c r="BE6119" s="3"/>
      <c r="BF6119" s="3"/>
      <c r="BG6119" s="3"/>
      <c r="BH6119" s="3"/>
      <c r="BI6119" s="3"/>
      <c r="BJ6119" s="3"/>
    </row>
    <row r="6120" customFormat="false" ht="15.75" hidden="false" customHeight="false" outlineLevel="0" collapsed="false">
      <c r="A6120" s="3" t="n">
        <v>6119</v>
      </c>
      <c r="B6120" s="3" t="s">
        <v>17705</v>
      </c>
      <c r="C6120" s="3" t="s">
        <v>17706</v>
      </c>
      <c r="D6120" s="3" t="n">
        <v>1</v>
      </c>
      <c r="E6120" s="3" t="n">
        <v>0.8375224</v>
      </c>
      <c r="F6120" s="3" t="n">
        <v>53</v>
      </c>
      <c r="G6120" s="3" t="n">
        <v>53</v>
      </c>
      <c r="H6120" s="3" t="n">
        <v>11</v>
      </c>
      <c r="I6120" s="3" t="n">
        <v>11</v>
      </c>
      <c r="J6120" s="3" t="n">
        <v>70</v>
      </c>
      <c r="K6120" s="3" t="n">
        <v>70</v>
      </c>
      <c r="L6120" s="3" t="n">
        <v>3</v>
      </c>
      <c r="M6120" s="3" t="n">
        <v>3</v>
      </c>
      <c r="N6120" s="3" t="n">
        <v>-1</v>
      </c>
      <c r="O6120" s="3" t="n">
        <v>-1</v>
      </c>
      <c r="P6120" s="3" t="n">
        <v>7</v>
      </c>
      <c r="Q6120" s="3" t="n">
        <v>24.2</v>
      </c>
      <c r="R6120" s="3" t="s">
        <v>17707</v>
      </c>
      <c r="S6120" s="4" t="n">
        <v>45746.9744212963</v>
      </c>
      <c r="T6120" s="3" t="s">
        <v>65</v>
      </c>
      <c r="U6120" s="3" t="s">
        <v>65</v>
      </c>
      <c r="V6120" s="3" t="n">
        <v>0</v>
      </c>
      <c r="W6120" s="3" t="n">
        <v>0</v>
      </c>
      <c r="X6120" s="3" t="n">
        <v>0</v>
      </c>
      <c r="Y6120" s="3" t="s">
        <v>30</v>
      </c>
      <c r="Z6120" s="3" t="s">
        <v>30</v>
      </c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  <c r="AZ6120" s="3"/>
      <c r="BA6120" s="3"/>
      <c r="BB6120" s="3"/>
      <c r="BC6120" s="3"/>
      <c r="BD6120" s="3"/>
      <c r="BE6120" s="3"/>
      <c r="BF6120" s="3"/>
      <c r="BG6120" s="3"/>
      <c r="BH6120" s="3"/>
      <c r="BI6120" s="3"/>
      <c r="BJ6120" s="3"/>
    </row>
    <row r="6121" customFormat="false" ht="15.75" hidden="false" customHeight="false" outlineLevel="0" collapsed="false">
      <c r="A6121" s="3" t="n">
        <v>6120</v>
      </c>
      <c r="B6121" s="3" t="s">
        <v>17708</v>
      </c>
      <c r="C6121" s="3" t="s">
        <v>17709</v>
      </c>
      <c r="D6121" s="3" t="n">
        <v>1</v>
      </c>
      <c r="E6121" s="3" t="n">
        <v>0.8851349</v>
      </c>
      <c r="F6121" s="3" t="n">
        <v>53</v>
      </c>
      <c r="G6121" s="3" t="n">
        <v>53</v>
      </c>
      <c r="H6121" s="3" t="n">
        <v>11</v>
      </c>
      <c r="I6121" s="3" t="n">
        <v>11</v>
      </c>
      <c r="J6121" s="3" t="n">
        <v>70</v>
      </c>
      <c r="K6121" s="3" t="n">
        <v>70</v>
      </c>
      <c r="L6121" s="3" t="n">
        <v>3</v>
      </c>
      <c r="M6121" s="3" t="n">
        <v>3</v>
      </c>
      <c r="N6121" s="3" t="n">
        <v>-1</v>
      </c>
      <c r="O6121" s="3" t="n">
        <v>-1</v>
      </c>
      <c r="P6121" s="3" t="n">
        <v>7</v>
      </c>
      <c r="Q6121" s="3" t="n">
        <v>24.2</v>
      </c>
      <c r="R6121" s="3" t="s">
        <v>17707</v>
      </c>
      <c r="S6121" s="4" t="n">
        <v>45746.9744675926</v>
      </c>
      <c r="T6121" s="3" t="s">
        <v>65</v>
      </c>
      <c r="U6121" s="3" t="s">
        <v>65</v>
      </c>
      <c r="V6121" s="3" t="n">
        <v>0</v>
      </c>
      <c r="W6121" s="3" t="n">
        <v>0</v>
      </c>
      <c r="X6121" s="3" t="n">
        <v>0</v>
      </c>
      <c r="Y6121" s="3" t="s">
        <v>30</v>
      </c>
      <c r="Z6121" s="3" t="s">
        <v>30</v>
      </c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  <c r="AZ6121" s="3"/>
      <c r="BA6121" s="3"/>
      <c r="BB6121" s="3"/>
      <c r="BC6121" s="3"/>
      <c r="BD6121" s="3"/>
      <c r="BE6121" s="3"/>
      <c r="BF6121" s="3"/>
      <c r="BG6121" s="3"/>
      <c r="BH6121" s="3"/>
      <c r="BI6121" s="3"/>
      <c r="BJ6121" s="3"/>
    </row>
    <row r="6122" customFormat="false" ht="15.75" hidden="false" customHeight="false" outlineLevel="0" collapsed="false">
      <c r="A6122" s="3" t="n">
        <v>6121</v>
      </c>
      <c r="B6122" s="3" t="s">
        <v>17710</v>
      </c>
      <c r="C6122" s="3" t="s">
        <v>17711</v>
      </c>
      <c r="D6122" s="3" t="n">
        <v>1</v>
      </c>
      <c r="E6122" s="3" t="n">
        <v>6.5886782</v>
      </c>
      <c r="F6122" s="3" t="n">
        <v>31</v>
      </c>
      <c r="G6122" s="3" t="n">
        <v>31</v>
      </c>
      <c r="H6122" s="3" t="n">
        <v>10</v>
      </c>
      <c r="I6122" s="3" t="n">
        <v>10</v>
      </c>
      <c r="J6122" s="3" t="n">
        <v>31</v>
      </c>
      <c r="K6122" s="3" t="n">
        <v>31</v>
      </c>
      <c r="L6122" s="3" t="n">
        <v>7</v>
      </c>
      <c r="M6122" s="3" t="n">
        <v>7</v>
      </c>
      <c r="N6122" s="3" t="n">
        <v>-1</v>
      </c>
      <c r="O6122" s="3" t="n">
        <v>-1</v>
      </c>
      <c r="P6122" s="3" t="n">
        <v>7</v>
      </c>
      <c r="Q6122" s="3" t="n">
        <v>24.2</v>
      </c>
      <c r="R6122" s="3" t="s">
        <v>17712</v>
      </c>
      <c r="S6122" s="4" t="n">
        <v>45746.9746064815</v>
      </c>
      <c r="T6122" s="3" t="s">
        <v>29</v>
      </c>
      <c r="U6122" s="3" t="s">
        <v>29</v>
      </c>
      <c r="V6122" s="3" t="n">
        <v>0</v>
      </c>
      <c r="W6122" s="3" t="n">
        <v>0</v>
      </c>
      <c r="X6122" s="3" t="n">
        <v>0</v>
      </c>
      <c r="Y6122" s="3" t="s">
        <v>30</v>
      </c>
      <c r="Z6122" s="3" t="s">
        <v>30</v>
      </c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  <c r="AZ6122" s="3"/>
      <c r="BA6122" s="3"/>
      <c r="BB6122" s="3"/>
      <c r="BC6122" s="3"/>
      <c r="BD6122" s="3"/>
      <c r="BE6122" s="3"/>
      <c r="BF6122" s="3"/>
      <c r="BG6122" s="3"/>
      <c r="BH6122" s="3"/>
      <c r="BI6122" s="3"/>
      <c r="BJ6122" s="3"/>
    </row>
    <row r="6123" customFormat="false" ht="15.75" hidden="false" customHeight="false" outlineLevel="0" collapsed="false">
      <c r="A6123" s="3" t="n">
        <v>6122</v>
      </c>
      <c r="B6123" s="3" t="s">
        <v>17713</v>
      </c>
      <c r="C6123" s="3" t="s">
        <v>17714</v>
      </c>
      <c r="D6123" s="3" t="n">
        <v>1</v>
      </c>
      <c r="E6123" s="3" t="n">
        <v>0.2635179</v>
      </c>
      <c r="F6123" s="3" t="n">
        <v>35</v>
      </c>
      <c r="G6123" s="3" t="n">
        <v>35</v>
      </c>
      <c r="H6123" s="3" t="n">
        <v>9</v>
      </c>
      <c r="I6123" s="3" t="n">
        <v>9</v>
      </c>
      <c r="J6123" s="3" t="n">
        <v>38</v>
      </c>
      <c r="K6123" s="3" t="n">
        <v>38</v>
      </c>
      <c r="L6123" s="3" t="n">
        <v>3</v>
      </c>
      <c r="M6123" s="3" t="n">
        <v>3</v>
      </c>
      <c r="N6123" s="3" t="n">
        <v>-1</v>
      </c>
      <c r="O6123" s="3" t="n">
        <v>-1</v>
      </c>
      <c r="P6123" s="3" t="n">
        <v>7</v>
      </c>
      <c r="Q6123" s="3" t="n">
        <v>24.2</v>
      </c>
      <c r="R6123" s="3" t="s">
        <v>17715</v>
      </c>
      <c r="S6123" s="4" t="n">
        <v>45747.8529513889</v>
      </c>
      <c r="T6123" s="3" t="s">
        <v>256</v>
      </c>
      <c r="U6123" s="3" t="s">
        <v>256</v>
      </c>
      <c r="V6123" s="3" t="n">
        <v>0</v>
      </c>
      <c r="W6123" s="3" t="n">
        <v>0</v>
      </c>
      <c r="X6123" s="3" t="n">
        <v>0</v>
      </c>
      <c r="Y6123" s="3" t="s">
        <v>30</v>
      </c>
      <c r="Z6123" s="3" t="s">
        <v>30</v>
      </c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  <c r="AZ6123" s="3"/>
      <c r="BA6123" s="3"/>
      <c r="BB6123" s="3"/>
      <c r="BC6123" s="3"/>
      <c r="BD6123" s="3"/>
      <c r="BE6123" s="3"/>
      <c r="BF6123" s="3"/>
      <c r="BG6123" s="3"/>
      <c r="BH6123" s="3"/>
      <c r="BI6123" s="3"/>
      <c r="BJ6123" s="3"/>
    </row>
    <row r="6124" customFormat="false" ht="15.75" hidden="false" customHeight="false" outlineLevel="0" collapsed="false">
      <c r="A6124" s="3" t="n">
        <v>6123</v>
      </c>
      <c r="B6124" s="3" t="s">
        <v>17716</v>
      </c>
      <c r="C6124" s="3" t="s">
        <v>17717</v>
      </c>
      <c r="D6124" s="3" t="n">
        <v>1</v>
      </c>
      <c r="E6124" s="3" t="n">
        <v>19.1003399</v>
      </c>
      <c r="F6124" s="3" t="n">
        <v>178</v>
      </c>
      <c r="G6124" s="3" t="n">
        <v>178</v>
      </c>
      <c r="H6124" s="3" t="n">
        <v>25</v>
      </c>
      <c r="I6124" s="3" t="n">
        <v>25</v>
      </c>
      <c r="J6124" s="3" t="n">
        <v>186</v>
      </c>
      <c r="K6124" s="3" t="n">
        <v>186</v>
      </c>
      <c r="L6124" s="3" t="n">
        <v>50</v>
      </c>
      <c r="M6124" s="3" t="n">
        <v>50</v>
      </c>
      <c r="N6124" s="3" t="n">
        <v>-1</v>
      </c>
      <c r="O6124" s="3" t="n">
        <v>-1</v>
      </c>
      <c r="P6124" s="3" t="n">
        <v>7</v>
      </c>
      <c r="Q6124" s="3" t="n">
        <v>24.2</v>
      </c>
      <c r="R6124" s="3" t="s">
        <v>17718</v>
      </c>
      <c r="S6124" s="4" t="n">
        <v>45746.9750462963</v>
      </c>
      <c r="T6124" s="3" t="s">
        <v>29</v>
      </c>
      <c r="U6124" s="3" t="s">
        <v>29</v>
      </c>
      <c r="V6124" s="3" t="n">
        <v>0</v>
      </c>
      <c r="W6124" s="3" t="n">
        <v>0</v>
      </c>
      <c r="X6124" s="3" t="n">
        <v>0</v>
      </c>
      <c r="Y6124" s="3" t="s">
        <v>30</v>
      </c>
      <c r="Z6124" s="3" t="s">
        <v>30</v>
      </c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  <c r="AZ6124" s="3"/>
      <c r="BA6124" s="3"/>
      <c r="BB6124" s="3"/>
      <c r="BC6124" s="3"/>
      <c r="BD6124" s="3"/>
      <c r="BE6124" s="3"/>
      <c r="BF6124" s="3"/>
      <c r="BG6124" s="3"/>
      <c r="BH6124" s="3"/>
      <c r="BI6124" s="3"/>
      <c r="BJ6124" s="3"/>
    </row>
    <row r="6125" customFormat="false" ht="15.75" hidden="false" customHeight="false" outlineLevel="0" collapsed="false">
      <c r="A6125" s="3" t="n">
        <v>6124</v>
      </c>
      <c r="B6125" s="3" t="s">
        <v>17719</v>
      </c>
      <c r="C6125" s="3" t="s">
        <v>17720</v>
      </c>
      <c r="D6125" s="3" t="n">
        <v>1</v>
      </c>
      <c r="E6125" s="3" t="n">
        <v>3.4789202</v>
      </c>
      <c r="F6125" s="3" t="n">
        <v>62</v>
      </c>
      <c r="G6125" s="3" t="n">
        <v>62</v>
      </c>
      <c r="H6125" s="3" t="n">
        <v>10</v>
      </c>
      <c r="I6125" s="3" t="n">
        <v>10</v>
      </c>
      <c r="J6125" s="3" t="n">
        <v>59</v>
      </c>
      <c r="K6125" s="3" t="n">
        <v>59</v>
      </c>
      <c r="L6125" s="3" t="n">
        <v>13</v>
      </c>
      <c r="M6125" s="3" t="n">
        <v>13</v>
      </c>
      <c r="N6125" s="3" t="n">
        <v>-1</v>
      </c>
      <c r="O6125" s="3" t="n">
        <v>-1</v>
      </c>
      <c r="P6125" s="3" t="n">
        <v>7</v>
      </c>
      <c r="Q6125" s="3" t="n">
        <v>24.2</v>
      </c>
      <c r="R6125" s="3" t="s">
        <v>17721</v>
      </c>
      <c r="S6125" s="4" t="n">
        <v>45746.975150463</v>
      </c>
      <c r="T6125" s="3" t="s">
        <v>29</v>
      </c>
      <c r="U6125" s="3" t="s">
        <v>29</v>
      </c>
      <c r="V6125" s="3" t="n">
        <v>0</v>
      </c>
      <c r="W6125" s="3" t="n">
        <v>0</v>
      </c>
      <c r="X6125" s="3" t="n">
        <v>0</v>
      </c>
      <c r="Y6125" s="3" t="s">
        <v>30</v>
      </c>
      <c r="Z6125" s="3" t="s">
        <v>30</v>
      </c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  <c r="AY6125" s="3"/>
      <c r="AZ6125" s="3"/>
      <c r="BA6125" s="3"/>
      <c r="BB6125" s="3"/>
      <c r="BC6125" s="3"/>
      <c r="BD6125" s="3"/>
      <c r="BE6125" s="3"/>
      <c r="BF6125" s="3"/>
      <c r="BG6125" s="3"/>
      <c r="BH6125" s="3"/>
      <c r="BI6125" s="3"/>
      <c r="BJ6125" s="3"/>
    </row>
    <row r="6126" customFormat="false" ht="15.75" hidden="false" customHeight="false" outlineLevel="0" collapsed="false">
      <c r="A6126" s="3" t="n">
        <v>6125</v>
      </c>
      <c r="B6126" s="3" t="s">
        <v>17722</v>
      </c>
      <c r="C6126" s="3" t="s">
        <v>17723</v>
      </c>
      <c r="D6126" s="3" t="n">
        <v>1</v>
      </c>
      <c r="E6126" s="3" t="n">
        <v>2.3016872</v>
      </c>
      <c r="F6126" s="3" t="n">
        <v>104</v>
      </c>
      <c r="G6126" s="3" t="n">
        <v>104</v>
      </c>
      <c r="H6126" s="3" t="n">
        <v>24</v>
      </c>
      <c r="I6126" s="3" t="n">
        <v>24</v>
      </c>
      <c r="J6126" s="3" t="n">
        <v>113</v>
      </c>
      <c r="K6126" s="3" t="n">
        <v>113</v>
      </c>
      <c r="L6126" s="3" t="n">
        <v>15</v>
      </c>
      <c r="M6126" s="3" t="n">
        <v>15</v>
      </c>
      <c r="N6126" s="3" t="n">
        <v>-1</v>
      </c>
      <c r="O6126" s="3" t="n">
        <v>-1</v>
      </c>
      <c r="P6126" s="3" t="n">
        <v>7</v>
      </c>
      <c r="Q6126" s="3" t="n">
        <v>24.2</v>
      </c>
      <c r="R6126" s="3" t="s">
        <v>17724</v>
      </c>
      <c r="S6126" s="4" t="n">
        <v>45747.8530092593</v>
      </c>
      <c r="T6126" s="3" t="s">
        <v>29</v>
      </c>
      <c r="U6126" s="3" t="s">
        <v>29</v>
      </c>
      <c r="V6126" s="3" t="n">
        <v>0</v>
      </c>
      <c r="W6126" s="3" t="n">
        <v>0</v>
      </c>
      <c r="X6126" s="3" t="n">
        <v>0</v>
      </c>
      <c r="Y6126" s="3" t="s">
        <v>30</v>
      </c>
      <c r="Z6126" s="3" t="s">
        <v>30</v>
      </c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  <c r="AZ6126" s="3"/>
      <c r="BA6126" s="3"/>
      <c r="BB6126" s="3"/>
      <c r="BC6126" s="3"/>
      <c r="BD6126" s="3"/>
      <c r="BE6126" s="3"/>
      <c r="BF6126" s="3"/>
      <c r="BG6126" s="3"/>
      <c r="BH6126" s="3"/>
      <c r="BI6126" s="3"/>
      <c r="BJ6126" s="3"/>
    </row>
    <row r="6127" customFormat="false" ht="15.75" hidden="false" customHeight="false" outlineLevel="0" collapsed="false">
      <c r="A6127" s="3" t="n">
        <v>6126</v>
      </c>
      <c r="B6127" s="3" t="s">
        <v>17725</v>
      </c>
      <c r="C6127" s="3" t="s">
        <v>17726</v>
      </c>
      <c r="D6127" s="3" t="n">
        <v>1</v>
      </c>
      <c r="E6127" s="3" t="n">
        <v>6.3967864</v>
      </c>
      <c r="F6127" s="3" t="n">
        <v>194</v>
      </c>
      <c r="G6127" s="3" t="n">
        <v>194</v>
      </c>
      <c r="H6127" s="3" t="n">
        <v>26</v>
      </c>
      <c r="I6127" s="3" t="n">
        <v>26</v>
      </c>
      <c r="J6127" s="3" t="n">
        <v>206</v>
      </c>
      <c r="K6127" s="3" t="n">
        <v>206</v>
      </c>
      <c r="L6127" s="3" t="n">
        <v>44</v>
      </c>
      <c r="M6127" s="3" t="n">
        <v>44</v>
      </c>
      <c r="N6127" s="3" t="n">
        <v>-1</v>
      </c>
      <c r="O6127" s="3" t="n">
        <v>-1</v>
      </c>
      <c r="P6127" s="3" t="n">
        <v>7</v>
      </c>
      <c r="Q6127" s="3" t="n">
        <v>24.2</v>
      </c>
      <c r="R6127" s="3" t="s">
        <v>17727</v>
      </c>
      <c r="S6127" s="4" t="n">
        <v>45747.853125</v>
      </c>
      <c r="T6127" s="3" t="s">
        <v>29</v>
      </c>
      <c r="U6127" s="3" t="s">
        <v>29</v>
      </c>
      <c r="V6127" s="3" t="n">
        <v>0</v>
      </c>
      <c r="W6127" s="3" t="n">
        <v>0</v>
      </c>
      <c r="X6127" s="3" t="n">
        <v>0</v>
      </c>
      <c r="Y6127" s="3" t="s">
        <v>30</v>
      </c>
      <c r="Z6127" s="3" t="s">
        <v>30</v>
      </c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  <c r="AZ6127" s="3"/>
      <c r="BA6127" s="3"/>
      <c r="BB6127" s="3"/>
      <c r="BC6127" s="3"/>
      <c r="BD6127" s="3"/>
      <c r="BE6127" s="3"/>
      <c r="BF6127" s="3"/>
      <c r="BG6127" s="3"/>
      <c r="BH6127" s="3"/>
      <c r="BI6127" s="3"/>
      <c r="BJ6127" s="3"/>
    </row>
    <row r="6128" customFormat="false" ht="15.75" hidden="false" customHeight="false" outlineLevel="0" collapsed="false">
      <c r="A6128" s="3" t="n">
        <v>6127</v>
      </c>
      <c r="B6128" s="3" t="s">
        <v>17728</v>
      </c>
      <c r="C6128" s="3" t="s">
        <v>17729</v>
      </c>
      <c r="D6128" s="3" t="n">
        <v>1</v>
      </c>
      <c r="E6128" s="3" t="n">
        <v>0.4042679</v>
      </c>
      <c r="F6128" s="3" t="n">
        <v>12</v>
      </c>
      <c r="G6128" s="3" t="n">
        <v>12</v>
      </c>
      <c r="H6128" s="3" t="n">
        <v>7</v>
      </c>
      <c r="I6128" s="3" t="n">
        <v>7</v>
      </c>
      <c r="J6128" s="3" t="n">
        <v>11</v>
      </c>
      <c r="K6128" s="3" t="n">
        <v>11</v>
      </c>
      <c r="L6128" s="3" t="n">
        <v>1</v>
      </c>
      <c r="M6128" s="3" t="n">
        <v>1</v>
      </c>
      <c r="N6128" s="3" t="n">
        <v>-1</v>
      </c>
      <c r="O6128" s="3" t="n">
        <v>0</v>
      </c>
      <c r="P6128" s="3" t="n">
        <v>7</v>
      </c>
      <c r="Q6128" s="3" t="n">
        <v>24.2</v>
      </c>
      <c r="R6128" s="3" t="s">
        <v>17730</v>
      </c>
      <c r="S6128" s="4" t="n">
        <v>45746.975625</v>
      </c>
      <c r="T6128" s="3" t="s">
        <v>29</v>
      </c>
      <c r="U6128" s="3" t="s">
        <v>29</v>
      </c>
      <c r="V6128" s="3" t="n">
        <v>0</v>
      </c>
      <c r="W6128" s="3" t="n">
        <v>1</v>
      </c>
      <c r="X6128" s="3" t="n">
        <v>0</v>
      </c>
      <c r="Y6128" s="3" t="s">
        <v>30</v>
      </c>
      <c r="Z6128" s="3" t="s">
        <v>30</v>
      </c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  <c r="AZ6128" s="3"/>
      <c r="BA6128" s="3"/>
      <c r="BB6128" s="3"/>
      <c r="BC6128" s="3"/>
      <c r="BD6128" s="3"/>
      <c r="BE6128" s="3"/>
      <c r="BF6128" s="3"/>
      <c r="BG6128" s="3"/>
      <c r="BH6128" s="3"/>
      <c r="BI6128" s="3"/>
      <c r="BJ6128" s="3"/>
    </row>
    <row r="6129" customFormat="false" ht="15.75" hidden="false" customHeight="false" outlineLevel="0" collapsed="false">
      <c r="A6129" s="3" t="n">
        <v>6128</v>
      </c>
      <c r="B6129" s="3" t="s">
        <v>17731</v>
      </c>
      <c r="C6129" s="3" t="s">
        <v>17732</v>
      </c>
      <c r="D6129" s="3" t="n">
        <v>1</v>
      </c>
      <c r="E6129" s="3" t="n">
        <v>5.4695993</v>
      </c>
      <c r="F6129" s="3" t="n">
        <v>159</v>
      </c>
      <c r="G6129" s="3" t="n">
        <v>159</v>
      </c>
      <c r="H6129" s="3" t="n">
        <v>25</v>
      </c>
      <c r="I6129" s="3" t="n">
        <v>25</v>
      </c>
      <c r="J6129" s="3" t="n">
        <v>172</v>
      </c>
      <c r="K6129" s="3" t="n">
        <v>172</v>
      </c>
      <c r="L6129" s="3" t="n">
        <v>35</v>
      </c>
      <c r="M6129" s="3" t="n">
        <v>35</v>
      </c>
      <c r="N6129" s="3" t="n">
        <v>-1</v>
      </c>
      <c r="O6129" s="3" t="n">
        <v>-1</v>
      </c>
      <c r="P6129" s="3" t="n">
        <v>7</v>
      </c>
      <c r="Q6129" s="3" t="n">
        <v>24.2</v>
      </c>
      <c r="R6129" s="3" t="s">
        <v>17733</v>
      </c>
      <c r="S6129" s="4" t="n">
        <v>45747.8532291667</v>
      </c>
      <c r="T6129" s="3" t="s">
        <v>29</v>
      </c>
      <c r="U6129" s="3" t="s">
        <v>29</v>
      </c>
      <c r="V6129" s="3" t="n">
        <v>0</v>
      </c>
      <c r="W6129" s="3" t="n">
        <v>0</v>
      </c>
      <c r="X6129" s="3" t="n">
        <v>0</v>
      </c>
      <c r="Y6129" s="3" t="s">
        <v>30</v>
      </c>
      <c r="Z6129" s="3" t="s">
        <v>30</v>
      </c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  <c r="AZ6129" s="3"/>
      <c r="BA6129" s="3"/>
      <c r="BB6129" s="3"/>
      <c r="BC6129" s="3"/>
      <c r="BD6129" s="3"/>
      <c r="BE6129" s="3"/>
      <c r="BF6129" s="3"/>
      <c r="BG6129" s="3"/>
      <c r="BH6129" s="3"/>
      <c r="BI6129" s="3"/>
      <c r="BJ6129" s="3"/>
    </row>
    <row r="6130" customFormat="false" ht="15.75" hidden="false" customHeight="false" outlineLevel="0" collapsed="false">
      <c r="A6130" s="3" t="n">
        <v>6129</v>
      </c>
      <c r="B6130" s="3" t="s">
        <v>17734</v>
      </c>
      <c r="C6130" s="3" t="s">
        <v>17735</v>
      </c>
      <c r="D6130" s="3" t="n">
        <v>1</v>
      </c>
      <c r="E6130" s="3" t="n">
        <v>11.0586</v>
      </c>
      <c r="F6130" s="3" t="n">
        <v>98</v>
      </c>
      <c r="G6130" s="3" t="n">
        <v>98</v>
      </c>
      <c r="H6130" s="3" t="n">
        <v>20</v>
      </c>
      <c r="I6130" s="3" t="n">
        <v>20</v>
      </c>
      <c r="J6130" s="3" t="n">
        <v>99</v>
      </c>
      <c r="K6130" s="3" t="n">
        <v>99</v>
      </c>
      <c r="L6130" s="3" t="n">
        <v>28</v>
      </c>
      <c r="M6130" s="3" t="n">
        <v>28</v>
      </c>
      <c r="N6130" s="3" t="n">
        <v>-1</v>
      </c>
      <c r="O6130" s="3" t="n">
        <v>-1</v>
      </c>
      <c r="P6130" s="3" t="n">
        <v>7</v>
      </c>
      <c r="Q6130" s="3" t="n">
        <v>24.2</v>
      </c>
      <c r="R6130" s="3" t="s">
        <v>17736</v>
      </c>
      <c r="S6130" s="4" t="n">
        <v>45746.9761226852</v>
      </c>
      <c r="T6130" s="3" t="s">
        <v>29</v>
      </c>
      <c r="U6130" s="3" t="s">
        <v>29</v>
      </c>
      <c r="V6130" s="3" t="n">
        <v>0</v>
      </c>
      <c r="W6130" s="3" t="n">
        <v>0</v>
      </c>
      <c r="X6130" s="3" t="n">
        <v>0</v>
      </c>
      <c r="Y6130" s="3" t="s">
        <v>30</v>
      </c>
      <c r="Z6130" s="3" t="s">
        <v>30</v>
      </c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  <c r="AZ6130" s="3"/>
      <c r="BA6130" s="3"/>
      <c r="BB6130" s="3"/>
      <c r="BC6130" s="3"/>
      <c r="BD6130" s="3"/>
      <c r="BE6130" s="3"/>
      <c r="BF6130" s="3"/>
      <c r="BG6130" s="3"/>
      <c r="BH6130" s="3"/>
      <c r="BI6130" s="3"/>
      <c r="BJ6130" s="3"/>
    </row>
    <row r="6131" customFormat="false" ht="15.75" hidden="false" customHeight="false" outlineLevel="0" collapsed="false">
      <c r="A6131" s="3" t="n">
        <v>6130</v>
      </c>
      <c r="B6131" s="3" t="s">
        <v>17737</v>
      </c>
      <c r="C6131" s="3" t="s">
        <v>17738</v>
      </c>
      <c r="D6131" s="3" t="n">
        <v>1</v>
      </c>
      <c r="E6131" s="3" t="n">
        <v>6.9509555</v>
      </c>
      <c r="F6131" s="3" t="n">
        <v>159</v>
      </c>
      <c r="G6131" s="3" t="n">
        <v>159</v>
      </c>
      <c r="H6131" s="3" t="n">
        <v>25</v>
      </c>
      <c r="I6131" s="3" t="n">
        <v>25</v>
      </c>
      <c r="J6131" s="3" t="n">
        <v>172</v>
      </c>
      <c r="K6131" s="3" t="n">
        <v>172</v>
      </c>
      <c r="L6131" s="3" t="n">
        <v>35</v>
      </c>
      <c r="M6131" s="3" t="n">
        <v>35</v>
      </c>
      <c r="N6131" s="3" t="n">
        <v>-1</v>
      </c>
      <c r="O6131" s="3" t="n">
        <v>-1</v>
      </c>
      <c r="P6131" s="3" t="n">
        <v>7</v>
      </c>
      <c r="Q6131" s="3" t="n">
        <v>24.2</v>
      </c>
      <c r="R6131" s="3" t="s">
        <v>17739</v>
      </c>
      <c r="S6131" s="4" t="n">
        <v>45747.8542361111</v>
      </c>
      <c r="T6131" s="3" t="s">
        <v>29</v>
      </c>
      <c r="U6131" s="3" t="s">
        <v>29</v>
      </c>
      <c r="V6131" s="3" t="n">
        <v>0</v>
      </c>
      <c r="W6131" s="3" t="n">
        <v>0</v>
      </c>
      <c r="X6131" s="3" t="n">
        <v>0</v>
      </c>
      <c r="Y6131" s="3" t="s">
        <v>30</v>
      </c>
      <c r="Z6131" s="3" t="s">
        <v>30</v>
      </c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  <c r="AZ6131" s="3"/>
      <c r="BA6131" s="3"/>
      <c r="BB6131" s="3"/>
      <c r="BC6131" s="3"/>
      <c r="BD6131" s="3"/>
      <c r="BE6131" s="3"/>
      <c r="BF6131" s="3"/>
      <c r="BG6131" s="3"/>
      <c r="BH6131" s="3"/>
      <c r="BI6131" s="3"/>
      <c r="BJ6131" s="3"/>
    </row>
    <row r="6132" customFormat="false" ht="15.75" hidden="false" customHeight="false" outlineLevel="0" collapsed="false">
      <c r="A6132" s="3" t="n">
        <v>6131</v>
      </c>
      <c r="B6132" s="3" t="s">
        <v>17740</v>
      </c>
      <c r="C6132" s="3" t="s">
        <v>17741</v>
      </c>
      <c r="D6132" s="3" t="n">
        <v>1</v>
      </c>
      <c r="E6132" s="3" t="n">
        <v>2.2413486</v>
      </c>
      <c r="F6132" s="3" t="n">
        <v>103</v>
      </c>
      <c r="G6132" s="3" t="n">
        <v>103</v>
      </c>
      <c r="H6132" s="3" t="n">
        <v>18</v>
      </c>
      <c r="I6132" s="3" t="n">
        <v>18</v>
      </c>
      <c r="J6132" s="3" t="n">
        <v>101</v>
      </c>
      <c r="K6132" s="3" t="n">
        <v>101</v>
      </c>
      <c r="L6132" s="3" t="n">
        <v>24</v>
      </c>
      <c r="M6132" s="3" t="n">
        <v>24</v>
      </c>
      <c r="N6132" s="3" t="n">
        <v>-1</v>
      </c>
      <c r="O6132" s="3" t="n">
        <v>-1</v>
      </c>
      <c r="P6132" s="3" t="n">
        <v>7</v>
      </c>
      <c r="Q6132" s="3" t="n">
        <v>24.2</v>
      </c>
      <c r="R6132" s="3" t="s">
        <v>17742</v>
      </c>
      <c r="S6132" s="4" t="n">
        <v>45747.8542939815</v>
      </c>
      <c r="T6132" s="3" t="s">
        <v>29</v>
      </c>
      <c r="U6132" s="3" t="s">
        <v>29</v>
      </c>
      <c r="V6132" s="3" t="n">
        <v>0</v>
      </c>
      <c r="W6132" s="3" t="n">
        <v>0</v>
      </c>
      <c r="X6132" s="3" t="n">
        <v>0</v>
      </c>
      <c r="Y6132" s="3" t="s">
        <v>30</v>
      </c>
      <c r="Z6132" s="3" t="s">
        <v>30</v>
      </c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  <c r="AZ6132" s="3"/>
      <c r="BA6132" s="3"/>
      <c r="BB6132" s="3"/>
      <c r="BC6132" s="3"/>
      <c r="BD6132" s="3"/>
      <c r="BE6132" s="3"/>
      <c r="BF6132" s="3"/>
      <c r="BG6132" s="3"/>
      <c r="BH6132" s="3"/>
      <c r="BI6132" s="3"/>
      <c r="BJ6132" s="3"/>
    </row>
    <row r="6133" customFormat="false" ht="15.75" hidden="false" customHeight="false" outlineLevel="0" collapsed="false">
      <c r="A6133" s="3" t="n">
        <v>6132</v>
      </c>
      <c r="B6133" s="3" t="s">
        <v>17743</v>
      </c>
      <c r="C6133" s="3" t="s">
        <v>17744</v>
      </c>
      <c r="D6133" s="3" t="n">
        <v>1</v>
      </c>
      <c r="E6133" s="3" t="n">
        <v>8.7595152</v>
      </c>
      <c r="F6133" s="3" t="n">
        <v>234</v>
      </c>
      <c r="G6133" s="3" t="n">
        <v>234</v>
      </c>
      <c r="H6133" s="3" t="n">
        <v>32</v>
      </c>
      <c r="I6133" s="3" t="n">
        <v>32</v>
      </c>
      <c r="J6133" s="3" t="n">
        <v>247</v>
      </c>
      <c r="K6133" s="3" t="n">
        <v>247</v>
      </c>
      <c r="L6133" s="3" t="n">
        <v>56</v>
      </c>
      <c r="M6133" s="3" t="n">
        <v>56</v>
      </c>
      <c r="N6133" s="3" t="n">
        <v>-1</v>
      </c>
      <c r="O6133" s="3" t="n">
        <v>-1</v>
      </c>
      <c r="P6133" s="3" t="n">
        <v>7</v>
      </c>
      <c r="Q6133" s="3" t="n">
        <v>24.2</v>
      </c>
      <c r="R6133" s="3" t="s">
        <v>17745</v>
      </c>
      <c r="S6133" s="4" t="n">
        <v>45747.8544560185</v>
      </c>
      <c r="T6133" s="3" t="s">
        <v>29</v>
      </c>
      <c r="U6133" s="3" t="s">
        <v>29</v>
      </c>
      <c r="V6133" s="3" t="n">
        <v>0</v>
      </c>
      <c r="W6133" s="3" t="n">
        <v>0</v>
      </c>
      <c r="X6133" s="3" t="n">
        <v>0</v>
      </c>
      <c r="Y6133" s="3" t="s">
        <v>30</v>
      </c>
      <c r="Z6133" s="3" t="s">
        <v>30</v>
      </c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  <c r="AZ6133" s="3"/>
      <c r="BA6133" s="3"/>
      <c r="BB6133" s="3"/>
      <c r="BC6133" s="3"/>
      <c r="BD6133" s="3"/>
      <c r="BE6133" s="3"/>
      <c r="BF6133" s="3"/>
      <c r="BG6133" s="3"/>
      <c r="BH6133" s="3"/>
      <c r="BI6133" s="3"/>
      <c r="BJ6133" s="3"/>
    </row>
    <row r="6134" customFormat="false" ht="15.75" hidden="false" customHeight="false" outlineLevel="0" collapsed="false">
      <c r="A6134" s="3" t="n">
        <v>6133</v>
      </c>
      <c r="B6134" s="3" t="s">
        <v>17746</v>
      </c>
      <c r="C6134" s="3" t="s">
        <v>17747</v>
      </c>
      <c r="D6134" s="3" t="n">
        <v>1</v>
      </c>
      <c r="E6134" s="3" t="n">
        <v>2.5931348</v>
      </c>
      <c r="F6134" s="3" t="n">
        <v>121</v>
      </c>
      <c r="G6134" s="3" t="n">
        <v>121</v>
      </c>
      <c r="H6134" s="3" t="n">
        <v>25</v>
      </c>
      <c r="I6134" s="3" t="n">
        <v>25</v>
      </c>
      <c r="J6134" s="3" t="n">
        <v>129</v>
      </c>
      <c r="K6134" s="3" t="n">
        <v>129</v>
      </c>
      <c r="L6134" s="3" t="n">
        <v>18</v>
      </c>
      <c r="M6134" s="3" t="n">
        <v>18</v>
      </c>
      <c r="N6134" s="3" t="n">
        <v>-1</v>
      </c>
      <c r="O6134" s="3" t="n">
        <v>-1</v>
      </c>
      <c r="P6134" s="3" t="n">
        <v>7</v>
      </c>
      <c r="Q6134" s="3" t="n">
        <v>24.2</v>
      </c>
      <c r="R6134" s="3" t="s">
        <v>17748</v>
      </c>
      <c r="S6134" s="4" t="n">
        <v>45747.854525463</v>
      </c>
      <c r="T6134" s="3" t="s">
        <v>29</v>
      </c>
      <c r="U6134" s="3" t="s">
        <v>29</v>
      </c>
      <c r="V6134" s="3" t="n">
        <v>0</v>
      </c>
      <c r="W6134" s="3" t="n">
        <v>0</v>
      </c>
      <c r="X6134" s="3" t="n">
        <v>0</v>
      </c>
      <c r="Y6134" s="3" t="s">
        <v>30</v>
      </c>
      <c r="Z6134" s="3" t="s">
        <v>30</v>
      </c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  <c r="AZ6134" s="3"/>
      <c r="BA6134" s="3"/>
      <c r="BB6134" s="3"/>
      <c r="BC6134" s="3"/>
      <c r="BD6134" s="3"/>
      <c r="BE6134" s="3"/>
      <c r="BF6134" s="3"/>
      <c r="BG6134" s="3"/>
      <c r="BH6134" s="3"/>
      <c r="BI6134" s="3"/>
      <c r="BJ6134" s="3"/>
    </row>
    <row r="6135" customFormat="false" ht="15.75" hidden="false" customHeight="false" outlineLevel="0" collapsed="false">
      <c r="A6135" s="3" t="n">
        <v>6134</v>
      </c>
      <c r="B6135" s="3" t="s">
        <v>17749</v>
      </c>
      <c r="C6135" s="3" t="s">
        <v>17750</v>
      </c>
      <c r="D6135" s="3" t="n">
        <v>1</v>
      </c>
      <c r="E6135" s="3" t="n">
        <v>2.1509401</v>
      </c>
      <c r="F6135" s="3" t="n">
        <v>102</v>
      </c>
      <c r="G6135" s="3" t="n">
        <v>102</v>
      </c>
      <c r="H6135" s="3" t="n">
        <v>25</v>
      </c>
      <c r="I6135" s="3" t="n">
        <v>25</v>
      </c>
      <c r="J6135" s="3" t="n">
        <v>120</v>
      </c>
      <c r="K6135" s="3" t="n">
        <v>120</v>
      </c>
      <c r="L6135" s="3" t="n">
        <v>13</v>
      </c>
      <c r="M6135" s="3" t="n">
        <v>13</v>
      </c>
      <c r="N6135" s="3" t="n">
        <v>-1</v>
      </c>
      <c r="O6135" s="3" t="n">
        <v>-1</v>
      </c>
      <c r="P6135" s="3" t="n">
        <v>7</v>
      </c>
      <c r="Q6135" s="3" t="n">
        <v>24.2</v>
      </c>
      <c r="R6135" s="3" t="s">
        <v>17751</v>
      </c>
      <c r="S6135" s="4" t="n">
        <v>45747.8545833333</v>
      </c>
      <c r="T6135" s="3" t="s">
        <v>29</v>
      </c>
      <c r="U6135" s="3" t="s">
        <v>29</v>
      </c>
      <c r="V6135" s="3" t="n">
        <v>0</v>
      </c>
      <c r="W6135" s="3" t="n">
        <v>0</v>
      </c>
      <c r="X6135" s="3" t="n">
        <v>0</v>
      </c>
      <c r="Y6135" s="3" t="s">
        <v>30</v>
      </c>
      <c r="Z6135" s="3" t="s">
        <v>30</v>
      </c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  <c r="AZ6135" s="3"/>
      <c r="BA6135" s="3"/>
      <c r="BB6135" s="3"/>
      <c r="BC6135" s="3"/>
      <c r="BD6135" s="3"/>
      <c r="BE6135" s="3"/>
      <c r="BF6135" s="3"/>
      <c r="BG6135" s="3"/>
      <c r="BH6135" s="3"/>
      <c r="BI6135" s="3"/>
      <c r="BJ6135" s="3"/>
    </row>
    <row r="6136" customFormat="false" ht="15.75" hidden="false" customHeight="false" outlineLevel="0" collapsed="false">
      <c r="A6136" s="3" t="n">
        <v>6135</v>
      </c>
      <c r="B6136" s="3" t="s">
        <v>17752</v>
      </c>
      <c r="C6136" s="3" t="s">
        <v>17753</v>
      </c>
      <c r="D6136" s="3" t="n">
        <v>1</v>
      </c>
      <c r="E6136" s="3" t="n">
        <v>2.0120908</v>
      </c>
      <c r="F6136" s="3" t="n">
        <v>118</v>
      </c>
      <c r="G6136" s="3" t="n">
        <v>118</v>
      </c>
      <c r="H6136" s="3" t="n">
        <v>27</v>
      </c>
      <c r="I6136" s="3" t="n">
        <v>27</v>
      </c>
      <c r="J6136" s="3" t="n">
        <v>136</v>
      </c>
      <c r="K6136" s="3" t="n">
        <v>136</v>
      </c>
      <c r="L6136" s="3" t="n">
        <v>15</v>
      </c>
      <c r="M6136" s="3" t="n">
        <v>15</v>
      </c>
      <c r="N6136" s="3" t="n">
        <v>-1</v>
      </c>
      <c r="O6136" s="3" t="n">
        <v>-1</v>
      </c>
      <c r="P6136" s="3" t="n">
        <v>7</v>
      </c>
      <c r="Q6136" s="3" t="n">
        <v>24.2</v>
      </c>
      <c r="R6136" s="3" t="s">
        <v>17754</v>
      </c>
      <c r="S6136" s="4" t="n">
        <v>45747.8546412037</v>
      </c>
      <c r="T6136" s="3" t="s">
        <v>29</v>
      </c>
      <c r="U6136" s="3" t="s">
        <v>29</v>
      </c>
      <c r="V6136" s="3" t="n">
        <v>0</v>
      </c>
      <c r="W6136" s="3" t="n">
        <v>0</v>
      </c>
      <c r="X6136" s="3" t="n">
        <v>0</v>
      </c>
      <c r="Y6136" s="3" t="s">
        <v>30</v>
      </c>
      <c r="Z6136" s="3" t="s">
        <v>30</v>
      </c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  <c r="AZ6136" s="3"/>
      <c r="BA6136" s="3"/>
      <c r="BB6136" s="3"/>
      <c r="BC6136" s="3"/>
      <c r="BD6136" s="3"/>
      <c r="BE6136" s="3"/>
      <c r="BF6136" s="3"/>
      <c r="BG6136" s="3"/>
      <c r="BH6136" s="3"/>
      <c r="BI6136" s="3"/>
      <c r="BJ6136" s="3"/>
    </row>
    <row r="6137" customFormat="false" ht="15.75" hidden="false" customHeight="false" outlineLevel="0" collapsed="false">
      <c r="A6137" s="3" t="n">
        <v>6136</v>
      </c>
      <c r="B6137" s="3" t="s">
        <v>17755</v>
      </c>
      <c r="C6137" s="3" t="s">
        <v>17756</v>
      </c>
      <c r="D6137" s="3" t="n">
        <v>1</v>
      </c>
      <c r="E6137" s="3" t="n">
        <v>4.8655279</v>
      </c>
      <c r="F6137" s="3" t="n">
        <v>100</v>
      </c>
      <c r="G6137" s="3" t="n">
        <v>100</v>
      </c>
      <c r="H6137" s="3" t="n">
        <v>19</v>
      </c>
      <c r="I6137" s="3" t="n">
        <v>19</v>
      </c>
      <c r="J6137" s="3" t="n">
        <v>101</v>
      </c>
      <c r="K6137" s="3" t="n">
        <v>101</v>
      </c>
      <c r="L6137" s="3" t="n">
        <v>27</v>
      </c>
      <c r="M6137" s="3" t="n">
        <v>27</v>
      </c>
      <c r="N6137" s="3" t="n">
        <v>-1</v>
      </c>
      <c r="O6137" s="3" t="n">
        <v>-1</v>
      </c>
      <c r="P6137" s="3" t="n">
        <v>7</v>
      </c>
      <c r="Q6137" s="3" t="n">
        <v>24.2</v>
      </c>
      <c r="R6137" s="3" t="s">
        <v>17757</v>
      </c>
      <c r="S6137" s="4" t="n">
        <v>45747.8547337963</v>
      </c>
      <c r="T6137" s="3" t="s">
        <v>29</v>
      </c>
      <c r="U6137" s="3" t="s">
        <v>29</v>
      </c>
      <c r="V6137" s="3" t="n">
        <v>0</v>
      </c>
      <c r="W6137" s="3" t="n">
        <v>0</v>
      </c>
      <c r="X6137" s="3" t="n">
        <v>0</v>
      </c>
      <c r="Y6137" s="3" t="s">
        <v>30</v>
      </c>
      <c r="Z6137" s="3" t="s">
        <v>30</v>
      </c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  <c r="AZ6137" s="3"/>
      <c r="BA6137" s="3"/>
      <c r="BB6137" s="3"/>
      <c r="BC6137" s="3"/>
      <c r="BD6137" s="3"/>
      <c r="BE6137" s="3"/>
      <c r="BF6137" s="3"/>
      <c r="BG6137" s="3"/>
      <c r="BH6137" s="3"/>
      <c r="BI6137" s="3"/>
      <c r="BJ6137" s="3"/>
    </row>
    <row r="6138" customFormat="false" ht="15.75" hidden="false" customHeight="false" outlineLevel="0" collapsed="false">
      <c r="A6138" s="3" t="n">
        <v>6137</v>
      </c>
      <c r="B6138" s="3" t="s">
        <v>17758</v>
      </c>
      <c r="C6138" s="3" t="s">
        <v>17759</v>
      </c>
      <c r="D6138" s="3" t="n">
        <v>1</v>
      </c>
      <c r="E6138" s="3" t="n">
        <v>5.3480604</v>
      </c>
      <c r="F6138" s="3" t="n">
        <v>105</v>
      </c>
      <c r="G6138" s="3" t="n">
        <v>105</v>
      </c>
      <c r="H6138" s="3" t="n">
        <v>19</v>
      </c>
      <c r="I6138" s="3" t="n">
        <v>19</v>
      </c>
      <c r="J6138" s="3" t="n">
        <v>105</v>
      </c>
      <c r="K6138" s="3" t="n">
        <v>105</v>
      </c>
      <c r="L6138" s="3" t="n">
        <v>28</v>
      </c>
      <c r="M6138" s="3" t="n">
        <v>28</v>
      </c>
      <c r="N6138" s="3" t="n">
        <v>-1</v>
      </c>
      <c r="O6138" s="3" t="n">
        <v>-1</v>
      </c>
      <c r="P6138" s="3" t="n">
        <v>7</v>
      </c>
      <c r="Q6138" s="3" t="n">
        <v>24.2</v>
      </c>
      <c r="R6138" s="3" t="s">
        <v>17760</v>
      </c>
      <c r="S6138" s="4" t="n">
        <v>45747.8548263889</v>
      </c>
      <c r="T6138" s="3" t="s">
        <v>29</v>
      </c>
      <c r="U6138" s="3" t="s">
        <v>29</v>
      </c>
      <c r="V6138" s="3" t="n">
        <v>0</v>
      </c>
      <c r="W6138" s="3" t="n">
        <v>0</v>
      </c>
      <c r="X6138" s="3" t="n">
        <v>0</v>
      </c>
      <c r="Y6138" s="3" t="s">
        <v>30</v>
      </c>
      <c r="Z6138" s="3" t="s">
        <v>30</v>
      </c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  <c r="AZ6138" s="3"/>
      <c r="BA6138" s="3"/>
      <c r="BB6138" s="3"/>
      <c r="BC6138" s="3"/>
      <c r="BD6138" s="3"/>
      <c r="BE6138" s="3"/>
      <c r="BF6138" s="3"/>
      <c r="BG6138" s="3"/>
      <c r="BH6138" s="3"/>
      <c r="BI6138" s="3"/>
      <c r="BJ6138" s="3"/>
    </row>
    <row r="6139" customFormat="false" ht="15.75" hidden="false" customHeight="false" outlineLevel="0" collapsed="false">
      <c r="A6139" s="3" t="n">
        <v>6138</v>
      </c>
      <c r="B6139" s="3" t="s">
        <v>17761</v>
      </c>
      <c r="C6139" s="3" t="s">
        <v>17762</v>
      </c>
      <c r="D6139" s="3" t="n">
        <v>1</v>
      </c>
      <c r="E6139" s="3" t="n">
        <v>5.2249888</v>
      </c>
      <c r="F6139" s="3" t="n">
        <v>100</v>
      </c>
      <c r="G6139" s="3" t="n">
        <v>100</v>
      </c>
      <c r="H6139" s="3" t="n">
        <v>19</v>
      </c>
      <c r="I6139" s="3" t="n">
        <v>19</v>
      </c>
      <c r="J6139" s="3" t="n">
        <v>101</v>
      </c>
      <c r="K6139" s="3" t="n">
        <v>101</v>
      </c>
      <c r="L6139" s="3" t="n">
        <v>27</v>
      </c>
      <c r="M6139" s="3" t="n">
        <v>27</v>
      </c>
      <c r="N6139" s="3" t="n">
        <v>-1</v>
      </c>
      <c r="O6139" s="3" t="n">
        <v>-1</v>
      </c>
      <c r="P6139" s="3" t="n">
        <v>7</v>
      </c>
      <c r="Q6139" s="3" t="n">
        <v>24.2</v>
      </c>
      <c r="R6139" s="3" t="s">
        <v>17763</v>
      </c>
      <c r="S6139" s="4" t="n">
        <v>45747.8549305556</v>
      </c>
      <c r="T6139" s="3" t="s">
        <v>29</v>
      </c>
      <c r="U6139" s="3" t="s">
        <v>29</v>
      </c>
      <c r="V6139" s="3" t="n">
        <v>0</v>
      </c>
      <c r="W6139" s="3" t="n">
        <v>0</v>
      </c>
      <c r="X6139" s="3" t="n">
        <v>0</v>
      </c>
      <c r="Y6139" s="3" t="s">
        <v>30</v>
      </c>
      <c r="Z6139" s="3" t="s">
        <v>30</v>
      </c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  <c r="AZ6139" s="3"/>
      <c r="BA6139" s="3"/>
      <c r="BB6139" s="3"/>
      <c r="BC6139" s="3"/>
      <c r="BD6139" s="3"/>
      <c r="BE6139" s="3"/>
      <c r="BF6139" s="3"/>
      <c r="BG6139" s="3"/>
      <c r="BH6139" s="3"/>
      <c r="BI6139" s="3"/>
      <c r="BJ6139" s="3"/>
    </row>
    <row r="6140" customFormat="false" ht="15.75" hidden="false" customHeight="false" outlineLevel="0" collapsed="false">
      <c r="A6140" s="3" t="n">
        <v>6139</v>
      </c>
      <c r="B6140" s="3" t="s">
        <v>17764</v>
      </c>
      <c r="C6140" s="3" t="s">
        <v>17765</v>
      </c>
      <c r="D6140" s="3" t="n">
        <v>1</v>
      </c>
      <c r="E6140" s="3" t="n">
        <v>18.170614</v>
      </c>
      <c r="F6140" s="3" t="n">
        <v>630</v>
      </c>
      <c r="G6140" s="3" t="n">
        <v>630</v>
      </c>
      <c r="H6140" s="3" t="n">
        <v>41</v>
      </c>
      <c r="I6140" s="3" t="n">
        <v>41</v>
      </c>
      <c r="J6140" s="3" t="n">
        <v>620</v>
      </c>
      <c r="K6140" s="3" t="n">
        <v>620</v>
      </c>
      <c r="L6140" s="3" t="n">
        <v>120</v>
      </c>
      <c r="M6140" s="3" t="n">
        <v>120</v>
      </c>
      <c r="N6140" s="3" t="n">
        <v>-1</v>
      </c>
      <c r="O6140" s="3" t="n">
        <v>-1</v>
      </c>
      <c r="P6140" s="3" t="n">
        <v>7</v>
      </c>
      <c r="Q6140" s="3" t="n">
        <v>24.2</v>
      </c>
      <c r="R6140" s="3" t="s">
        <v>17766</v>
      </c>
      <c r="S6140" s="4" t="n">
        <v>45747.8552083333</v>
      </c>
      <c r="T6140" s="3" t="s">
        <v>256</v>
      </c>
      <c r="U6140" s="3" t="s">
        <v>256</v>
      </c>
      <c r="V6140" s="3" t="n">
        <v>0</v>
      </c>
      <c r="W6140" s="3" t="n">
        <v>0</v>
      </c>
      <c r="X6140" s="3" t="n">
        <v>0</v>
      </c>
      <c r="Y6140" s="3" t="s">
        <v>30</v>
      </c>
      <c r="Z6140" s="3" t="s">
        <v>30</v>
      </c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  <c r="AZ6140" s="3"/>
      <c r="BA6140" s="3"/>
      <c r="BB6140" s="3"/>
      <c r="BC6140" s="3"/>
      <c r="BD6140" s="3"/>
      <c r="BE6140" s="3"/>
      <c r="BF6140" s="3"/>
      <c r="BG6140" s="3"/>
      <c r="BH6140" s="3"/>
      <c r="BI6140" s="3"/>
      <c r="BJ6140" s="3"/>
    </row>
    <row r="6141" customFormat="false" ht="15.75" hidden="false" customHeight="false" outlineLevel="0" collapsed="false">
      <c r="A6141" s="3" t="n">
        <v>6140</v>
      </c>
      <c r="B6141" s="3" t="s">
        <v>17767</v>
      </c>
      <c r="C6141" s="3" t="s">
        <v>17768</v>
      </c>
      <c r="D6141" s="3" t="n">
        <v>1</v>
      </c>
      <c r="E6141" s="3" t="n">
        <v>1.7867114</v>
      </c>
      <c r="F6141" s="3" t="n">
        <v>16</v>
      </c>
      <c r="G6141" s="3" t="n">
        <v>16</v>
      </c>
      <c r="H6141" s="3" t="n">
        <v>4</v>
      </c>
      <c r="I6141" s="3" t="n">
        <v>4</v>
      </c>
      <c r="J6141" s="3" t="n">
        <v>14</v>
      </c>
      <c r="K6141" s="3" t="n">
        <v>14</v>
      </c>
      <c r="L6141" s="3" t="n">
        <v>2</v>
      </c>
      <c r="M6141" s="3" t="n">
        <v>2</v>
      </c>
      <c r="N6141" s="3" t="n">
        <v>-1</v>
      </c>
      <c r="O6141" s="3" t="n">
        <v>-1</v>
      </c>
      <c r="P6141" s="3" t="n">
        <v>7</v>
      </c>
      <c r="Q6141" s="3" t="n">
        <v>24.2</v>
      </c>
      <c r="R6141" s="3" t="s">
        <v>17769</v>
      </c>
      <c r="S6141" s="4" t="n">
        <v>45746.9793981482</v>
      </c>
      <c r="T6141" s="3" t="s">
        <v>65</v>
      </c>
      <c r="U6141" s="3" t="s">
        <v>65</v>
      </c>
      <c r="V6141" s="3" t="n">
        <v>0</v>
      </c>
      <c r="W6141" s="3" t="n">
        <v>0</v>
      </c>
      <c r="X6141" s="3" t="n">
        <v>0</v>
      </c>
      <c r="Y6141" s="3" t="s">
        <v>30</v>
      </c>
      <c r="Z6141" s="3" t="s">
        <v>30</v>
      </c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  <c r="AZ6141" s="3"/>
      <c r="BA6141" s="3"/>
      <c r="BB6141" s="3"/>
      <c r="BC6141" s="3"/>
      <c r="BD6141" s="3"/>
      <c r="BE6141" s="3"/>
      <c r="BF6141" s="3"/>
      <c r="BG6141" s="3"/>
      <c r="BH6141" s="3"/>
      <c r="BI6141" s="3"/>
      <c r="BJ6141" s="3"/>
    </row>
    <row r="6142" customFormat="false" ht="15.75" hidden="false" customHeight="false" outlineLevel="0" collapsed="false">
      <c r="A6142" s="3" t="n">
        <v>6141</v>
      </c>
      <c r="B6142" s="3" t="s">
        <v>17770</v>
      </c>
      <c r="C6142" s="3" t="s">
        <v>17771</v>
      </c>
      <c r="D6142" s="3" t="n">
        <v>1</v>
      </c>
      <c r="E6142" s="3" t="n">
        <v>6.4546773</v>
      </c>
      <c r="F6142" s="3" t="n">
        <v>69</v>
      </c>
      <c r="G6142" s="3" t="n">
        <v>69</v>
      </c>
      <c r="H6142" s="3" t="n">
        <v>14</v>
      </c>
      <c r="I6142" s="3" t="n">
        <v>14</v>
      </c>
      <c r="J6142" s="3" t="n">
        <v>66</v>
      </c>
      <c r="K6142" s="3" t="n">
        <v>66</v>
      </c>
      <c r="L6142" s="3" t="n">
        <v>13</v>
      </c>
      <c r="M6142" s="3" t="n">
        <v>13</v>
      </c>
      <c r="N6142" s="3" t="n">
        <v>-1</v>
      </c>
      <c r="O6142" s="3" t="n">
        <v>-1</v>
      </c>
      <c r="P6142" s="3" t="n">
        <v>7</v>
      </c>
      <c r="Q6142" s="3" t="n">
        <v>24.2</v>
      </c>
      <c r="R6142" s="3" t="s">
        <v>17772</v>
      </c>
      <c r="S6142" s="4" t="n">
        <v>45746.979525463</v>
      </c>
      <c r="T6142" s="3" t="s">
        <v>29</v>
      </c>
      <c r="U6142" s="3" t="s">
        <v>29</v>
      </c>
      <c r="V6142" s="3" t="n">
        <v>0</v>
      </c>
      <c r="W6142" s="3" t="n">
        <v>0</v>
      </c>
      <c r="X6142" s="3" t="n">
        <v>0</v>
      </c>
      <c r="Y6142" s="3" t="s">
        <v>30</v>
      </c>
      <c r="Z6142" s="3" t="s">
        <v>30</v>
      </c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  <c r="AZ6142" s="3"/>
      <c r="BA6142" s="3"/>
      <c r="BB6142" s="3"/>
      <c r="BC6142" s="3"/>
      <c r="BD6142" s="3"/>
      <c r="BE6142" s="3"/>
      <c r="BF6142" s="3"/>
      <c r="BG6142" s="3"/>
      <c r="BH6142" s="3"/>
      <c r="BI6142" s="3"/>
      <c r="BJ6142" s="3"/>
    </row>
    <row r="6143" customFormat="false" ht="15.75" hidden="false" customHeight="false" outlineLevel="0" collapsed="false">
      <c r="A6143" s="3" t="n">
        <v>6142</v>
      </c>
      <c r="B6143" s="3" t="s">
        <v>17773</v>
      </c>
      <c r="C6143" s="3" t="s">
        <v>17774</v>
      </c>
      <c r="D6143" s="3" t="n">
        <v>1</v>
      </c>
      <c r="E6143" s="3" t="n">
        <v>6.5751894</v>
      </c>
      <c r="F6143" s="3" t="n">
        <v>63</v>
      </c>
      <c r="G6143" s="3" t="n">
        <v>63</v>
      </c>
      <c r="H6143" s="3" t="n">
        <v>13</v>
      </c>
      <c r="I6143" s="3" t="n">
        <v>13</v>
      </c>
      <c r="J6143" s="3" t="n">
        <v>62</v>
      </c>
      <c r="K6143" s="3" t="n">
        <v>62</v>
      </c>
      <c r="L6143" s="3" t="n">
        <v>10</v>
      </c>
      <c r="M6143" s="3" t="n">
        <v>10</v>
      </c>
      <c r="N6143" s="3" t="n">
        <v>-1</v>
      </c>
      <c r="O6143" s="3" t="n">
        <v>-1</v>
      </c>
      <c r="P6143" s="3" t="n">
        <v>7</v>
      </c>
      <c r="Q6143" s="3" t="n">
        <v>24.2</v>
      </c>
      <c r="R6143" s="3" t="s">
        <v>17775</v>
      </c>
      <c r="S6143" s="4" t="n">
        <v>45746.9796643519</v>
      </c>
      <c r="T6143" s="3" t="s">
        <v>29</v>
      </c>
      <c r="U6143" s="3" t="s">
        <v>29</v>
      </c>
      <c r="V6143" s="3" t="n">
        <v>0</v>
      </c>
      <c r="W6143" s="3" t="n">
        <v>0</v>
      </c>
      <c r="X6143" s="3" t="n">
        <v>0</v>
      </c>
      <c r="Y6143" s="3" t="s">
        <v>30</v>
      </c>
      <c r="Z6143" s="3" t="s">
        <v>30</v>
      </c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  <c r="AZ6143" s="3"/>
      <c r="BA6143" s="3"/>
      <c r="BB6143" s="3"/>
      <c r="BC6143" s="3"/>
      <c r="BD6143" s="3"/>
      <c r="BE6143" s="3"/>
      <c r="BF6143" s="3"/>
      <c r="BG6143" s="3"/>
      <c r="BH6143" s="3"/>
      <c r="BI6143" s="3"/>
      <c r="BJ6143" s="3"/>
    </row>
    <row r="6144" customFormat="false" ht="15.75" hidden="false" customHeight="false" outlineLevel="0" collapsed="false">
      <c r="A6144" s="3" t="n">
        <v>6143</v>
      </c>
      <c r="B6144" s="3" t="s">
        <v>17776</v>
      </c>
      <c r="C6144" s="3" t="s">
        <v>17777</v>
      </c>
      <c r="D6144" s="3" t="n">
        <v>1</v>
      </c>
      <c r="E6144" s="3" t="n">
        <v>26.9717227</v>
      </c>
      <c r="F6144" s="3" t="n">
        <v>275</v>
      </c>
      <c r="G6144" s="3" t="n">
        <v>275</v>
      </c>
      <c r="H6144" s="3" t="n">
        <v>29</v>
      </c>
      <c r="I6144" s="3" t="n">
        <v>29</v>
      </c>
      <c r="J6144" s="3" t="n">
        <v>254</v>
      </c>
      <c r="K6144" s="3" t="n">
        <v>254</v>
      </c>
      <c r="L6144" s="3" t="n">
        <v>58</v>
      </c>
      <c r="M6144" s="3" t="n">
        <v>58</v>
      </c>
      <c r="N6144" s="3" t="n">
        <v>-1</v>
      </c>
      <c r="O6144" s="3" t="n">
        <v>-1</v>
      </c>
      <c r="P6144" s="3" t="n">
        <v>7</v>
      </c>
      <c r="Q6144" s="3" t="n">
        <v>24.2</v>
      </c>
      <c r="R6144" s="3" t="s">
        <v>17778</v>
      </c>
      <c r="S6144" s="4" t="n">
        <v>45746.9801157407</v>
      </c>
      <c r="T6144" s="3" t="s">
        <v>29</v>
      </c>
      <c r="U6144" s="3" t="s">
        <v>29</v>
      </c>
      <c r="V6144" s="3" t="n">
        <v>0</v>
      </c>
      <c r="W6144" s="3" t="n">
        <v>0</v>
      </c>
      <c r="X6144" s="3" t="n">
        <v>0</v>
      </c>
      <c r="Y6144" s="3" t="s">
        <v>30</v>
      </c>
      <c r="Z6144" s="3" t="s">
        <v>30</v>
      </c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  <c r="AZ6144" s="3"/>
      <c r="BA6144" s="3"/>
      <c r="BB6144" s="3"/>
      <c r="BC6144" s="3"/>
      <c r="BD6144" s="3"/>
      <c r="BE6144" s="3"/>
      <c r="BF6144" s="3"/>
      <c r="BG6144" s="3"/>
      <c r="BH6144" s="3"/>
      <c r="BI6144" s="3"/>
      <c r="BJ6144" s="3"/>
    </row>
    <row r="6145" customFormat="false" ht="15.75" hidden="false" customHeight="false" outlineLevel="0" collapsed="false">
      <c r="A6145" s="3" t="n">
        <v>6144</v>
      </c>
      <c r="B6145" s="3" t="s">
        <v>17779</v>
      </c>
      <c r="C6145" s="3" t="s">
        <v>17780</v>
      </c>
      <c r="D6145" s="3" t="n">
        <v>1</v>
      </c>
      <c r="E6145" s="3" t="n">
        <v>7.9489066</v>
      </c>
      <c r="F6145" s="3" t="n">
        <v>92</v>
      </c>
      <c r="G6145" s="3" t="n">
        <v>92</v>
      </c>
      <c r="H6145" s="3" t="n">
        <v>17</v>
      </c>
      <c r="I6145" s="3" t="n">
        <v>17</v>
      </c>
      <c r="J6145" s="3" t="n">
        <v>86</v>
      </c>
      <c r="K6145" s="3" t="n">
        <v>86</v>
      </c>
      <c r="L6145" s="3" t="n">
        <v>27</v>
      </c>
      <c r="M6145" s="3" t="n">
        <v>27</v>
      </c>
      <c r="N6145" s="3" t="n">
        <v>-1</v>
      </c>
      <c r="O6145" s="3" t="n">
        <v>-1</v>
      </c>
      <c r="P6145" s="3" t="n">
        <v>7</v>
      </c>
      <c r="Q6145" s="3" t="n">
        <v>24.2</v>
      </c>
      <c r="R6145" s="3" t="s">
        <v>17781</v>
      </c>
      <c r="S6145" s="4" t="n">
        <v>45746.9802662037</v>
      </c>
      <c r="T6145" s="3" t="s">
        <v>29</v>
      </c>
      <c r="U6145" s="3" t="s">
        <v>29</v>
      </c>
      <c r="V6145" s="3" t="n">
        <v>0</v>
      </c>
      <c r="W6145" s="3" t="n">
        <v>0</v>
      </c>
      <c r="X6145" s="3" t="n">
        <v>0</v>
      </c>
      <c r="Y6145" s="3" t="s">
        <v>30</v>
      </c>
      <c r="Z6145" s="3" t="s">
        <v>30</v>
      </c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  <c r="AY6145" s="3"/>
      <c r="AZ6145" s="3"/>
      <c r="BA6145" s="3"/>
      <c r="BB6145" s="3"/>
      <c r="BC6145" s="3"/>
      <c r="BD6145" s="3"/>
      <c r="BE6145" s="3"/>
      <c r="BF6145" s="3"/>
      <c r="BG6145" s="3"/>
      <c r="BH6145" s="3"/>
      <c r="BI6145" s="3"/>
      <c r="BJ6145" s="3"/>
    </row>
    <row r="6146" customFormat="false" ht="15.75" hidden="false" customHeight="false" outlineLevel="0" collapsed="false">
      <c r="A6146" s="3" t="n">
        <v>6145</v>
      </c>
      <c r="B6146" s="3" t="s">
        <v>17782</v>
      </c>
      <c r="C6146" s="3" t="s">
        <v>17783</v>
      </c>
      <c r="D6146" s="3" t="n">
        <v>1</v>
      </c>
      <c r="E6146" s="3" t="n">
        <v>20.0795104</v>
      </c>
      <c r="F6146" s="3" t="n">
        <v>512</v>
      </c>
      <c r="G6146" s="3" t="n">
        <v>512</v>
      </c>
      <c r="H6146" s="3" t="n">
        <v>35</v>
      </c>
      <c r="I6146" s="3" t="n">
        <v>35</v>
      </c>
      <c r="J6146" s="3" t="n">
        <v>448</v>
      </c>
      <c r="K6146" s="3" t="n">
        <v>448</v>
      </c>
      <c r="L6146" s="3" t="n">
        <v>83</v>
      </c>
      <c r="M6146" s="3" t="n">
        <v>83</v>
      </c>
      <c r="N6146" s="3" t="n">
        <v>-1</v>
      </c>
      <c r="O6146" s="3" t="n">
        <v>-1</v>
      </c>
      <c r="P6146" s="3" t="n">
        <v>6.6</v>
      </c>
      <c r="Q6146" s="3" t="n">
        <v>24.2</v>
      </c>
      <c r="R6146" s="3" t="s">
        <v>17784</v>
      </c>
      <c r="S6146" s="4" t="n">
        <v>45746.9809259259</v>
      </c>
      <c r="T6146" s="3" t="s">
        <v>256</v>
      </c>
      <c r="U6146" s="3" t="s">
        <v>256</v>
      </c>
      <c r="V6146" s="3" t="n">
        <v>0</v>
      </c>
      <c r="W6146" s="3" t="n">
        <v>0</v>
      </c>
      <c r="X6146" s="3" t="n">
        <v>0</v>
      </c>
      <c r="Y6146" s="3" t="s">
        <v>30</v>
      </c>
      <c r="Z6146" s="3" t="s">
        <v>30</v>
      </c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  <c r="AZ6146" s="3"/>
      <c r="BA6146" s="3"/>
      <c r="BB6146" s="3"/>
      <c r="BC6146" s="3"/>
      <c r="BD6146" s="3"/>
      <c r="BE6146" s="3"/>
      <c r="BF6146" s="3"/>
      <c r="BG6146" s="3"/>
      <c r="BH6146" s="3"/>
      <c r="BI6146" s="3"/>
      <c r="BJ6146" s="3"/>
    </row>
    <row r="6147" customFormat="false" ht="15.75" hidden="false" customHeight="false" outlineLevel="0" collapsed="false">
      <c r="A6147" s="3" t="n">
        <v>6146</v>
      </c>
      <c r="B6147" s="3" t="s">
        <v>17785</v>
      </c>
      <c r="C6147" s="3" t="s">
        <v>17786</v>
      </c>
      <c r="D6147" s="3" t="n">
        <v>1</v>
      </c>
      <c r="E6147" s="3" t="n">
        <v>2.0525875</v>
      </c>
      <c r="F6147" s="3" t="n">
        <v>12</v>
      </c>
      <c r="G6147" s="3" t="n">
        <v>12</v>
      </c>
      <c r="H6147" s="3" t="n">
        <v>6</v>
      </c>
      <c r="I6147" s="3" t="n">
        <v>6</v>
      </c>
      <c r="J6147" s="3" t="n">
        <v>15</v>
      </c>
      <c r="K6147" s="3" t="n">
        <v>15</v>
      </c>
      <c r="L6147" s="3" t="n">
        <v>3</v>
      </c>
      <c r="M6147" s="3" t="n">
        <v>3</v>
      </c>
      <c r="N6147" s="3" t="n">
        <v>10</v>
      </c>
      <c r="O6147" s="3" t="n">
        <v>-1</v>
      </c>
      <c r="P6147" s="3" t="n">
        <v>7</v>
      </c>
      <c r="Q6147" s="3" t="n">
        <v>24.2</v>
      </c>
      <c r="R6147" s="3" t="s">
        <v>17787</v>
      </c>
      <c r="S6147" s="4" t="n">
        <v>45746.981087963</v>
      </c>
      <c r="T6147" s="3" t="s">
        <v>65</v>
      </c>
      <c r="U6147" s="3" t="s">
        <v>65</v>
      </c>
      <c r="V6147" s="3" t="n">
        <v>1</v>
      </c>
      <c r="W6147" s="3" t="n">
        <v>0</v>
      </c>
      <c r="X6147" s="3" t="n">
        <v>0</v>
      </c>
      <c r="Y6147" s="3" t="s">
        <v>30</v>
      </c>
      <c r="Z6147" s="3" t="s">
        <v>30</v>
      </c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  <c r="AZ6147" s="3"/>
      <c r="BA6147" s="3"/>
      <c r="BB6147" s="3"/>
      <c r="BC6147" s="3"/>
      <c r="BD6147" s="3"/>
      <c r="BE6147" s="3"/>
      <c r="BF6147" s="3"/>
      <c r="BG6147" s="3"/>
      <c r="BH6147" s="3"/>
      <c r="BI6147" s="3"/>
      <c r="BJ6147" s="3"/>
    </row>
    <row r="6148" customFormat="false" ht="15.75" hidden="false" customHeight="false" outlineLevel="0" collapsed="false">
      <c r="A6148" s="3" t="n">
        <v>6147</v>
      </c>
      <c r="B6148" s="3" t="s">
        <v>17788</v>
      </c>
      <c r="C6148" s="3" t="s">
        <v>17789</v>
      </c>
      <c r="D6148" s="3" t="n">
        <v>1</v>
      </c>
      <c r="E6148" s="3" t="n">
        <v>1.0890671</v>
      </c>
      <c r="F6148" s="3" t="n">
        <v>6</v>
      </c>
      <c r="G6148" s="3" t="n">
        <v>6</v>
      </c>
      <c r="H6148" s="3" t="n">
        <v>4</v>
      </c>
      <c r="I6148" s="3" t="n">
        <v>4</v>
      </c>
      <c r="J6148" s="3" t="n">
        <v>6</v>
      </c>
      <c r="K6148" s="3" t="n">
        <v>6</v>
      </c>
      <c r="L6148" s="3" t="n">
        <v>2</v>
      </c>
      <c r="M6148" s="3" t="n">
        <v>2</v>
      </c>
      <c r="N6148" s="3" t="n">
        <v>7</v>
      </c>
      <c r="O6148" s="3" t="n">
        <v>7</v>
      </c>
      <c r="P6148" s="3" t="n">
        <v>7</v>
      </c>
      <c r="Q6148" s="3" t="n">
        <v>24.2</v>
      </c>
      <c r="R6148" s="3" t="s">
        <v>17790</v>
      </c>
      <c r="S6148" s="4" t="n">
        <v>45746.9811458333</v>
      </c>
      <c r="T6148" s="3" t="s">
        <v>65</v>
      </c>
      <c r="U6148" s="3" t="s">
        <v>65</v>
      </c>
      <c r="V6148" s="3" t="n">
        <v>1</v>
      </c>
      <c r="W6148" s="3" t="n">
        <v>1</v>
      </c>
      <c r="X6148" s="3" t="n">
        <v>0</v>
      </c>
      <c r="Y6148" s="3" t="s">
        <v>30</v>
      </c>
      <c r="Z6148" s="3" t="s">
        <v>30</v>
      </c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  <c r="AZ6148" s="3"/>
      <c r="BA6148" s="3"/>
      <c r="BB6148" s="3"/>
      <c r="BC6148" s="3"/>
      <c r="BD6148" s="3"/>
      <c r="BE6148" s="3"/>
      <c r="BF6148" s="3"/>
      <c r="BG6148" s="3"/>
      <c r="BH6148" s="3"/>
      <c r="BI6148" s="3"/>
      <c r="BJ6148" s="3"/>
    </row>
    <row r="6149" customFormat="false" ht="15.75" hidden="false" customHeight="false" outlineLevel="0" collapsed="false">
      <c r="A6149" s="3" t="n">
        <v>6148</v>
      </c>
      <c r="B6149" s="3" t="s">
        <v>17791</v>
      </c>
      <c r="C6149" s="3" t="s">
        <v>17792</v>
      </c>
      <c r="D6149" s="3" t="n">
        <v>1</v>
      </c>
      <c r="E6149" s="3" t="n">
        <v>0.1389959</v>
      </c>
      <c r="F6149" s="3" t="n">
        <v>9</v>
      </c>
      <c r="G6149" s="3" t="n">
        <v>9</v>
      </c>
      <c r="H6149" s="3" t="n">
        <v>8</v>
      </c>
      <c r="I6149" s="3" t="n">
        <v>8</v>
      </c>
      <c r="J6149" s="3" t="n">
        <v>6</v>
      </c>
      <c r="K6149" s="3" t="n">
        <v>6</v>
      </c>
      <c r="L6149" s="3" t="n">
        <v>1</v>
      </c>
      <c r="M6149" s="3" t="n">
        <v>1</v>
      </c>
      <c r="N6149" s="3" t="n">
        <v>4</v>
      </c>
      <c r="O6149" s="3" t="n">
        <v>-1</v>
      </c>
      <c r="P6149" s="3" t="n">
        <v>7</v>
      </c>
      <c r="Q6149" s="3" t="n">
        <v>24.2</v>
      </c>
      <c r="R6149" s="3" t="s">
        <v>17793</v>
      </c>
      <c r="S6149" s="4" t="n">
        <v>45746.9812152778</v>
      </c>
      <c r="T6149" s="3" t="s">
        <v>65</v>
      </c>
      <c r="U6149" s="3" t="s">
        <v>65</v>
      </c>
      <c r="V6149" s="3" t="n">
        <v>1</v>
      </c>
      <c r="W6149" s="3" t="n">
        <v>0</v>
      </c>
      <c r="X6149" s="3" t="n">
        <v>0</v>
      </c>
      <c r="Y6149" s="3" t="s">
        <v>30</v>
      </c>
      <c r="Z6149" s="3" t="s">
        <v>30</v>
      </c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  <c r="AZ6149" s="3"/>
      <c r="BA6149" s="3"/>
      <c r="BB6149" s="3"/>
      <c r="BC6149" s="3"/>
      <c r="BD6149" s="3"/>
      <c r="BE6149" s="3"/>
      <c r="BF6149" s="3"/>
      <c r="BG6149" s="3"/>
      <c r="BH6149" s="3"/>
      <c r="BI6149" s="3"/>
      <c r="BJ6149" s="3"/>
    </row>
    <row r="6150" customFormat="false" ht="15.75" hidden="false" customHeight="false" outlineLevel="0" collapsed="false">
      <c r="A6150" s="3" t="n">
        <v>6149</v>
      </c>
      <c r="B6150" s="3" t="s">
        <v>17794</v>
      </c>
      <c r="C6150" s="3" t="s">
        <v>17795</v>
      </c>
      <c r="D6150" s="3" t="n">
        <v>1</v>
      </c>
      <c r="E6150" s="3" t="n">
        <v>1.2530878</v>
      </c>
      <c r="F6150" s="3" t="n">
        <v>6</v>
      </c>
      <c r="G6150" s="3" t="n">
        <v>6</v>
      </c>
      <c r="H6150" s="3" t="n">
        <v>4</v>
      </c>
      <c r="I6150" s="3" t="n">
        <v>4</v>
      </c>
      <c r="J6150" s="3" t="n">
        <v>5</v>
      </c>
      <c r="K6150" s="3" t="n">
        <v>5</v>
      </c>
      <c r="L6150" s="3" t="n">
        <v>1</v>
      </c>
      <c r="M6150" s="3" t="n">
        <v>1</v>
      </c>
      <c r="N6150" s="3" t="n">
        <v>-1</v>
      </c>
      <c r="O6150" s="3" t="n">
        <v>-1</v>
      </c>
      <c r="P6150" s="3" t="n">
        <v>7</v>
      </c>
      <c r="Q6150" s="3" t="n">
        <v>24.2</v>
      </c>
      <c r="R6150" s="3" t="s">
        <v>17796</v>
      </c>
      <c r="S6150" s="4" t="n">
        <v>45746.98125</v>
      </c>
      <c r="T6150" s="3" t="s">
        <v>65</v>
      </c>
      <c r="U6150" s="3" t="s">
        <v>65</v>
      </c>
      <c r="V6150" s="3" t="n">
        <v>0</v>
      </c>
      <c r="W6150" s="3" t="n">
        <v>0</v>
      </c>
      <c r="X6150" s="3" t="n">
        <v>0</v>
      </c>
      <c r="Y6150" s="3" t="s">
        <v>30</v>
      </c>
      <c r="Z6150" s="3" t="s">
        <v>30</v>
      </c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  <c r="AZ6150" s="3"/>
      <c r="BA6150" s="3"/>
      <c r="BB6150" s="3"/>
      <c r="BC6150" s="3"/>
      <c r="BD6150" s="3"/>
      <c r="BE6150" s="3"/>
      <c r="BF6150" s="3"/>
      <c r="BG6150" s="3"/>
      <c r="BH6150" s="3"/>
      <c r="BI6150" s="3"/>
      <c r="BJ6150" s="3"/>
    </row>
    <row r="6151" customFormat="false" ht="15.75" hidden="false" customHeight="false" outlineLevel="0" collapsed="false">
      <c r="A6151" s="3" t="n">
        <v>6150</v>
      </c>
      <c r="B6151" s="3" t="s">
        <v>17797</v>
      </c>
      <c r="C6151" s="3" t="s">
        <v>17798</v>
      </c>
      <c r="D6151" s="3" t="n">
        <v>1</v>
      </c>
      <c r="E6151" s="3" t="n">
        <v>1.2162069</v>
      </c>
      <c r="F6151" s="3" t="n">
        <v>4</v>
      </c>
      <c r="G6151" s="3" t="n">
        <v>4</v>
      </c>
      <c r="H6151" s="3" t="n">
        <v>2</v>
      </c>
      <c r="I6151" s="3" t="n">
        <v>2</v>
      </c>
      <c r="J6151" s="3" t="n">
        <v>2</v>
      </c>
      <c r="K6151" s="3" t="n">
        <v>2</v>
      </c>
      <c r="L6151" s="3" t="n">
        <v>1</v>
      </c>
      <c r="M6151" s="3" t="n">
        <v>1</v>
      </c>
      <c r="N6151" s="3" t="n">
        <v>-1</v>
      </c>
      <c r="O6151" s="3" t="n">
        <v>-1</v>
      </c>
      <c r="P6151" s="3" t="n">
        <v>7</v>
      </c>
      <c r="Q6151" s="3" t="n">
        <v>24.2</v>
      </c>
      <c r="R6151" s="3" t="s">
        <v>17799</v>
      </c>
      <c r="S6151" s="4" t="n">
        <v>45746.9812962963</v>
      </c>
      <c r="T6151" s="3" t="s">
        <v>65</v>
      </c>
      <c r="U6151" s="3" t="s">
        <v>65</v>
      </c>
      <c r="V6151" s="3" t="n">
        <v>0</v>
      </c>
      <c r="W6151" s="3" t="n">
        <v>0</v>
      </c>
      <c r="X6151" s="3" t="n">
        <v>0</v>
      </c>
      <c r="Y6151" s="3" t="s">
        <v>30</v>
      </c>
      <c r="Z6151" s="3" t="s">
        <v>30</v>
      </c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  <c r="AZ6151" s="3"/>
      <c r="BA6151" s="3"/>
      <c r="BB6151" s="3"/>
      <c r="BC6151" s="3"/>
      <c r="BD6151" s="3"/>
      <c r="BE6151" s="3"/>
      <c r="BF6151" s="3"/>
      <c r="BG6151" s="3"/>
      <c r="BH6151" s="3"/>
      <c r="BI6151" s="3"/>
      <c r="BJ6151" s="3"/>
    </row>
    <row r="6152" customFormat="false" ht="15.75" hidden="false" customHeight="false" outlineLevel="0" collapsed="false">
      <c r="A6152" s="3" t="n">
        <v>6151</v>
      </c>
      <c r="B6152" s="3" t="s">
        <v>17800</v>
      </c>
      <c r="C6152" s="3" t="s">
        <v>17801</v>
      </c>
      <c r="D6152" s="3" t="n">
        <v>1</v>
      </c>
      <c r="E6152" s="3" t="n">
        <v>3.8365244</v>
      </c>
      <c r="F6152" s="3" t="n">
        <v>26</v>
      </c>
      <c r="G6152" s="3" t="n">
        <v>26</v>
      </c>
      <c r="H6152" s="3" t="n">
        <v>10</v>
      </c>
      <c r="I6152" s="3" t="n">
        <v>10</v>
      </c>
      <c r="J6152" s="3" t="n">
        <v>24</v>
      </c>
      <c r="K6152" s="3" t="n">
        <v>24</v>
      </c>
      <c r="L6152" s="3" t="n">
        <v>6</v>
      </c>
      <c r="M6152" s="3" t="n">
        <v>6</v>
      </c>
      <c r="N6152" s="3" t="n">
        <v>-1</v>
      </c>
      <c r="O6152" s="3" t="n">
        <v>-1</v>
      </c>
      <c r="P6152" s="3" t="n">
        <v>7</v>
      </c>
      <c r="Q6152" s="3" t="n">
        <v>24.2</v>
      </c>
      <c r="R6152" s="3" t="s">
        <v>17802</v>
      </c>
      <c r="S6152" s="4" t="n">
        <v>45746.9813773148</v>
      </c>
      <c r="T6152" s="3" t="s">
        <v>65</v>
      </c>
      <c r="U6152" s="3" t="s">
        <v>65</v>
      </c>
      <c r="V6152" s="3" t="n">
        <v>0</v>
      </c>
      <c r="W6152" s="3" t="n">
        <v>0</v>
      </c>
      <c r="X6152" s="3" t="n">
        <v>0</v>
      </c>
      <c r="Y6152" s="3" t="s">
        <v>30</v>
      </c>
      <c r="Z6152" s="3" t="s">
        <v>30</v>
      </c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  <c r="AZ6152" s="3"/>
      <c r="BA6152" s="3"/>
      <c r="BB6152" s="3"/>
      <c r="BC6152" s="3"/>
      <c r="BD6152" s="3"/>
      <c r="BE6152" s="3"/>
      <c r="BF6152" s="3"/>
      <c r="BG6152" s="3"/>
      <c r="BH6152" s="3"/>
      <c r="BI6152" s="3"/>
      <c r="BJ6152" s="3"/>
    </row>
    <row r="6153" customFormat="false" ht="15.75" hidden="false" customHeight="false" outlineLevel="0" collapsed="false">
      <c r="A6153" s="3" t="n">
        <v>6152</v>
      </c>
      <c r="B6153" s="3" t="s">
        <v>17803</v>
      </c>
      <c r="C6153" s="3" t="s">
        <v>17804</v>
      </c>
      <c r="D6153" s="3" t="n">
        <v>1</v>
      </c>
      <c r="E6153" s="3" t="n">
        <v>1.6704544</v>
      </c>
      <c r="F6153" s="3" t="n">
        <v>39</v>
      </c>
      <c r="G6153" s="3" t="n">
        <v>39</v>
      </c>
      <c r="H6153" s="3" t="n">
        <v>16</v>
      </c>
      <c r="I6153" s="3" t="n">
        <v>16</v>
      </c>
      <c r="J6153" s="3" t="n">
        <v>62</v>
      </c>
      <c r="K6153" s="3" t="n">
        <v>62</v>
      </c>
      <c r="L6153" s="3" t="n">
        <v>5</v>
      </c>
      <c r="M6153" s="3" t="n">
        <v>5</v>
      </c>
      <c r="N6153" s="3" t="n">
        <v>3</v>
      </c>
      <c r="O6153" s="3" t="n">
        <v>-1</v>
      </c>
      <c r="P6153" s="3" t="n">
        <v>6.3</v>
      </c>
      <c r="Q6153" s="3" t="n">
        <v>24.2</v>
      </c>
      <c r="R6153" s="3" t="s">
        <v>17805</v>
      </c>
      <c r="S6153" s="4" t="n">
        <v>45746.9814351852</v>
      </c>
      <c r="T6153" s="3" t="s">
        <v>65</v>
      </c>
      <c r="U6153" s="3" t="s">
        <v>65</v>
      </c>
      <c r="V6153" s="3" t="n">
        <v>1</v>
      </c>
      <c r="W6153" s="3" t="n">
        <v>0</v>
      </c>
      <c r="X6153" s="3" t="n">
        <v>0</v>
      </c>
      <c r="Y6153" s="3" t="s">
        <v>30</v>
      </c>
      <c r="Z6153" s="3" t="s">
        <v>30</v>
      </c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  <c r="AZ6153" s="3"/>
      <c r="BA6153" s="3"/>
      <c r="BB6153" s="3"/>
      <c r="BC6153" s="3"/>
      <c r="BD6153" s="3"/>
      <c r="BE6153" s="3"/>
      <c r="BF6153" s="3"/>
      <c r="BG6153" s="3"/>
      <c r="BH6153" s="3"/>
      <c r="BI6153" s="3"/>
      <c r="BJ6153" s="3"/>
    </row>
    <row r="6154" customFormat="false" ht="15.75" hidden="false" customHeight="false" outlineLevel="0" collapsed="false">
      <c r="A6154" s="3" t="n">
        <v>6153</v>
      </c>
      <c r="B6154" s="3" t="s">
        <v>17806</v>
      </c>
      <c r="C6154" s="3" t="s">
        <v>17807</v>
      </c>
      <c r="D6154" s="3" t="n">
        <v>1</v>
      </c>
      <c r="E6154" s="3" t="n">
        <v>0.4279053</v>
      </c>
      <c r="F6154" s="3" t="n">
        <v>49</v>
      </c>
      <c r="G6154" s="3" t="n">
        <v>49</v>
      </c>
      <c r="H6154" s="3" t="n">
        <v>9</v>
      </c>
      <c r="I6154" s="3" t="n">
        <v>9</v>
      </c>
      <c r="J6154" s="3" t="n">
        <v>67</v>
      </c>
      <c r="K6154" s="3" t="n">
        <v>67</v>
      </c>
      <c r="L6154" s="3" t="n">
        <v>2</v>
      </c>
      <c r="M6154" s="3" t="n">
        <v>2</v>
      </c>
      <c r="N6154" s="3" t="n">
        <v>-1</v>
      </c>
      <c r="O6154" s="3" t="n">
        <v>0</v>
      </c>
      <c r="P6154" s="3" t="n">
        <v>6.1</v>
      </c>
      <c r="Q6154" s="3" t="n">
        <v>24.2</v>
      </c>
      <c r="R6154" s="3" t="s">
        <v>17808</v>
      </c>
      <c r="S6154" s="4" t="n">
        <v>45746.9814583333</v>
      </c>
      <c r="T6154" s="3" t="s">
        <v>29</v>
      </c>
      <c r="U6154" s="3" t="s">
        <v>29</v>
      </c>
      <c r="V6154" s="3" t="n">
        <v>0</v>
      </c>
      <c r="W6154" s="3" t="n">
        <v>1</v>
      </c>
      <c r="X6154" s="3" t="n">
        <v>0</v>
      </c>
      <c r="Y6154" s="3" t="s">
        <v>30</v>
      </c>
      <c r="Z6154" s="3" t="s">
        <v>81</v>
      </c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  <c r="AZ6154" s="3"/>
      <c r="BA6154" s="3"/>
      <c r="BB6154" s="3"/>
      <c r="BC6154" s="3"/>
      <c r="BD6154" s="3"/>
      <c r="BE6154" s="3"/>
      <c r="BF6154" s="3"/>
      <c r="BG6154" s="3"/>
      <c r="BH6154" s="3"/>
      <c r="BI6154" s="3"/>
      <c r="BJ6154" s="3"/>
    </row>
    <row r="6155" customFormat="false" ht="15.75" hidden="false" customHeight="false" outlineLevel="0" collapsed="false">
      <c r="A6155" s="3" t="n">
        <v>6154</v>
      </c>
      <c r="B6155" s="3" t="s">
        <v>17809</v>
      </c>
      <c r="C6155" s="3" t="s">
        <v>17810</v>
      </c>
      <c r="D6155" s="3" t="n">
        <v>1</v>
      </c>
      <c r="E6155" s="3" t="n">
        <v>0.7483554</v>
      </c>
      <c r="F6155" s="3" t="n">
        <v>44</v>
      </c>
      <c r="G6155" s="3" t="n">
        <v>44</v>
      </c>
      <c r="H6155" s="3" t="n">
        <v>9</v>
      </c>
      <c r="I6155" s="3" t="n">
        <v>9</v>
      </c>
      <c r="J6155" s="3" t="n">
        <v>62</v>
      </c>
      <c r="K6155" s="3" t="n">
        <v>62</v>
      </c>
      <c r="L6155" s="3" t="n">
        <v>2</v>
      </c>
      <c r="M6155" s="3" t="n">
        <v>2</v>
      </c>
      <c r="N6155" s="3" t="n">
        <v>-1</v>
      </c>
      <c r="O6155" s="3" t="n">
        <v>0</v>
      </c>
      <c r="P6155" s="3" t="n">
        <v>6.1</v>
      </c>
      <c r="Q6155" s="3" t="n">
        <v>24.2</v>
      </c>
      <c r="R6155" s="3" t="s">
        <v>17811</v>
      </c>
      <c r="S6155" s="4" t="n">
        <v>45746.9815162037</v>
      </c>
      <c r="T6155" s="3" t="s">
        <v>65</v>
      </c>
      <c r="U6155" s="3" t="s">
        <v>65</v>
      </c>
      <c r="V6155" s="3" t="n">
        <v>0</v>
      </c>
      <c r="W6155" s="3" t="n">
        <v>1</v>
      </c>
      <c r="X6155" s="3" t="n">
        <v>0</v>
      </c>
      <c r="Y6155" s="3" t="s">
        <v>30</v>
      </c>
      <c r="Z6155" s="3" t="s">
        <v>81</v>
      </c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  <c r="AZ6155" s="3"/>
      <c r="BA6155" s="3"/>
      <c r="BB6155" s="3"/>
      <c r="BC6155" s="3"/>
      <c r="BD6155" s="3"/>
      <c r="BE6155" s="3"/>
      <c r="BF6155" s="3"/>
      <c r="BG6155" s="3"/>
      <c r="BH6155" s="3"/>
      <c r="BI6155" s="3"/>
      <c r="BJ6155" s="3"/>
    </row>
    <row r="6156" customFormat="false" ht="15.75" hidden="false" customHeight="false" outlineLevel="0" collapsed="false">
      <c r="A6156" s="3" t="n">
        <v>6155</v>
      </c>
      <c r="B6156" s="3" t="s">
        <v>17812</v>
      </c>
      <c r="C6156" s="3" t="s">
        <v>17813</v>
      </c>
      <c r="D6156" s="3" t="n">
        <v>1</v>
      </c>
      <c r="E6156" s="3" t="n">
        <v>0.1442735</v>
      </c>
      <c r="F6156" s="3" t="n">
        <v>17</v>
      </c>
      <c r="G6156" s="3" t="n">
        <v>17</v>
      </c>
      <c r="H6156" s="3" t="n">
        <v>7</v>
      </c>
      <c r="I6156" s="3" t="n">
        <v>7</v>
      </c>
      <c r="J6156" s="3" t="n">
        <v>22</v>
      </c>
      <c r="K6156" s="3" t="n">
        <v>22</v>
      </c>
      <c r="L6156" s="3" t="n">
        <v>1</v>
      </c>
      <c r="M6156" s="3" t="n">
        <v>1</v>
      </c>
      <c r="N6156" s="3" t="n">
        <v>-1</v>
      </c>
      <c r="O6156" s="3" t="n">
        <v>0</v>
      </c>
      <c r="P6156" s="3" t="n">
        <v>7</v>
      </c>
      <c r="Q6156" s="3" t="n">
        <v>24.2</v>
      </c>
      <c r="R6156" s="3" t="s">
        <v>17814</v>
      </c>
      <c r="S6156" s="4" t="n">
        <v>45746.9815509259</v>
      </c>
      <c r="T6156" s="3" t="s">
        <v>29</v>
      </c>
      <c r="U6156" s="3" t="s">
        <v>29</v>
      </c>
      <c r="V6156" s="3" t="n">
        <v>0</v>
      </c>
      <c r="W6156" s="3" t="n">
        <v>1</v>
      </c>
      <c r="X6156" s="3" t="n">
        <v>0</v>
      </c>
      <c r="Y6156" s="3" t="s">
        <v>30</v>
      </c>
      <c r="Z6156" s="3" t="s">
        <v>81</v>
      </c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  <c r="AZ6156" s="3"/>
      <c r="BA6156" s="3"/>
      <c r="BB6156" s="3"/>
      <c r="BC6156" s="3"/>
      <c r="BD6156" s="3"/>
      <c r="BE6156" s="3"/>
      <c r="BF6156" s="3"/>
      <c r="BG6156" s="3"/>
      <c r="BH6156" s="3"/>
      <c r="BI6156" s="3"/>
      <c r="BJ6156" s="3"/>
    </row>
    <row r="6157" customFormat="false" ht="15.75" hidden="false" customHeight="false" outlineLevel="0" collapsed="false">
      <c r="A6157" s="3" t="n">
        <v>6156</v>
      </c>
      <c r="B6157" s="3" t="s">
        <v>17815</v>
      </c>
      <c r="C6157" s="3" t="s">
        <v>17816</v>
      </c>
      <c r="D6157" s="3" t="n">
        <v>1</v>
      </c>
      <c r="E6157" s="3" t="n">
        <v>0.6573276</v>
      </c>
      <c r="F6157" s="3" t="n">
        <v>41</v>
      </c>
      <c r="G6157" s="3" t="n">
        <v>41</v>
      </c>
      <c r="H6157" s="3" t="n">
        <v>7</v>
      </c>
      <c r="I6157" s="3" t="n">
        <v>7</v>
      </c>
      <c r="J6157" s="3" t="n">
        <v>51</v>
      </c>
      <c r="K6157" s="3" t="n">
        <v>51</v>
      </c>
      <c r="L6157" s="3" t="n">
        <v>3</v>
      </c>
      <c r="M6157" s="3" t="n">
        <v>3</v>
      </c>
      <c r="N6157" s="3" t="n">
        <v>-1</v>
      </c>
      <c r="O6157" s="3" t="n">
        <v>0</v>
      </c>
      <c r="P6157" s="3" t="n">
        <v>7</v>
      </c>
      <c r="Q6157" s="3" t="n">
        <v>24.2</v>
      </c>
      <c r="R6157" s="3" t="s">
        <v>17817</v>
      </c>
      <c r="S6157" s="4" t="n">
        <v>45746.9815972222</v>
      </c>
      <c r="T6157" s="3" t="s">
        <v>29</v>
      </c>
      <c r="U6157" s="3" t="s">
        <v>29</v>
      </c>
      <c r="V6157" s="3" t="n">
        <v>0</v>
      </c>
      <c r="W6157" s="3" t="n">
        <v>1</v>
      </c>
      <c r="X6157" s="3" t="n">
        <v>0</v>
      </c>
      <c r="Y6157" s="3" t="s">
        <v>30</v>
      </c>
      <c r="Z6157" s="3" t="s">
        <v>81</v>
      </c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  <c r="AZ6157" s="3"/>
      <c r="BA6157" s="3"/>
      <c r="BB6157" s="3"/>
      <c r="BC6157" s="3"/>
      <c r="BD6157" s="3"/>
      <c r="BE6157" s="3"/>
      <c r="BF6157" s="3"/>
      <c r="BG6157" s="3"/>
      <c r="BH6157" s="3"/>
      <c r="BI6157" s="3"/>
      <c r="BJ6157" s="3"/>
    </row>
    <row r="6158" customFormat="false" ht="15.75" hidden="false" customHeight="false" outlineLevel="0" collapsed="false">
      <c r="A6158" s="3" t="n">
        <v>6157</v>
      </c>
      <c r="B6158" s="3" t="s">
        <v>17818</v>
      </c>
      <c r="C6158" s="3" t="s">
        <v>17819</v>
      </c>
      <c r="D6158" s="3" t="n">
        <v>1</v>
      </c>
      <c r="E6158" s="3" t="n">
        <v>0.7957744</v>
      </c>
      <c r="F6158" s="3" t="n">
        <v>56</v>
      </c>
      <c r="G6158" s="3" t="n">
        <v>56</v>
      </c>
      <c r="H6158" s="3" t="n">
        <v>9</v>
      </c>
      <c r="I6158" s="3" t="n">
        <v>9</v>
      </c>
      <c r="J6158" s="3" t="n">
        <v>73</v>
      </c>
      <c r="K6158" s="3" t="n">
        <v>73</v>
      </c>
      <c r="L6158" s="3" t="n">
        <v>4</v>
      </c>
      <c r="M6158" s="3" t="n">
        <v>4</v>
      </c>
      <c r="N6158" s="3" t="n">
        <v>-1</v>
      </c>
      <c r="O6158" s="3" t="n">
        <v>0</v>
      </c>
      <c r="P6158" s="3" t="n">
        <v>7</v>
      </c>
      <c r="Q6158" s="3" t="n">
        <v>24.2</v>
      </c>
      <c r="R6158" s="3" t="s">
        <v>17820</v>
      </c>
      <c r="S6158" s="4" t="n">
        <v>45746.9816550926</v>
      </c>
      <c r="T6158" s="3" t="s">
        <v>29</v>
      </c>
      <c r="U6158" s="3" t="s">
        <v>29</v>
      </c>
      <c r="V6158" s="3" t="n">
        <v>0</v>
      </c>
      <c r="W6158" s="3" t="n">
        <v>1</v>
      </c>
      <c r="X6158" s="3" t="n">
        <v>0</v>
      </c>
      <c r="Y6158" s="3" t="s">
        <v>30</v>
      </c>
      <c r="Z6158" s="3" t="s">
        <v>81</v>
      </c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  <c r="BA6158" s="3"/>
      <c r="BB6158" s="3"/>
      <c r="BC6158" s="3"/>
      <c r="BD6158" s="3"/>
      <c r="BE6158" s="3"/>
      <c r="BF6158" s="3"/>
      <c r="BG6158" s="3"/>
      <c r="BH6158" s="3"/>
      <c r="BI6158" s="3"/>
      <c r="BJ6158" s="3"/>
    </row>
    <row r="6159" customFormat="false" ht="15.75" hidden="false" customHeight="false" outlineLevel="0" collapsed="false">
      <c r="A6159" s="3" t="n">
        <v>6158</v>
      </c>
      <c r="B6159" s="3" t="s">
        <v>17821</v>
      </c>
      <c r="C6159" s="3" t="s">
        <v>17822</v>
      </c>
      <c r="D6159" s="3" t="n">
        <v>1</v>
      </c>
      <c r="E6159" s="3" t="n">
        <v>1.8268036</v>
      </c>
      <c r="F6159" s="3" t="n">
        <v>24</v>
      </c>
      <c r="G6159" s="3" t="n">
        <v>24</v>
      </c>
      <c r="H6159" s="3" t="n">
        <v>13</v>
      </c>
      <c r="I6159" s="3" t="n">
        <v>13</v>
      </c>
      <c r="J6159" s="3" t="n">
        <v>24</v>
      </c>
      <c r="K6159" s="3" t="n">
        <v>24</v>
      </c>
      <c r="L6159" s="3" t="n">
        <v>4</v>
      </c>
      <c r="M6159" s="3" t="n">
        <v>4</v>
      </c>
      <c r="N6159" s="3" t="n">
        <v>19</v>
      </c>
      <c r="O6159" s="3" t="n">
        <v>-1</v>
      </c>
      <c r="P6159" s="3" t="n">
        <v>7</v>
      </c>
      <c r="Q6159" s="3" t="n">
        <v>24.2</v>
      </c>
      <c r="R6159" s="3" t="s">
        <v>17823</v>
      </c>
      <c r="S6159" s="4" t="n">
        <v>45746.9817824074</v>
      </c>
      <c r="T6159" s="3" t="s">
        <v>65</v>
      </c>
      <c r="U6159" s="3" t="s">
        <v>65</v>
      </c>
      <c r="V6159" s="3" t="n">
        <v>1</v>
      </c>
      <c r="W6159" s="3" t="n">
        <v>0</v>
      </c>
      <c r="X6159" s="3" t="n">
        <v>0</v>
      </c>
      <c r="Y6159" s="3" t="s">
        <v>30</v>
      </c>
      <c r="Z6159" s="3" t="s">
        <v>30</v>
      </c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  <c r="AZ6159" s="3"/>
      <c r="BA6159" s="3"/>
      <c r="BB6159" s="3"/>
      <c r="BC6159" s="3"/>
      <c r="BD6159" s="3"/>
      <c r="BE6159" s="3"/>
      <c r="BF6159" s="3"/>
      <c r="BG6159" s="3"/>
      <c r="BH6159" s="3"/>
      <c r="BI6159" s="3"/>
      <c r="BJ6159" s="3"/>
    </row>
    <row r="6160" customFormat="false" ht="15.75" hidden="false" customHeight="false" outlineLevel="0" collapsed="false">
      <c r="A6160" s="3" t="n">
        <v>6159</v>
      </c>
      <c r="B6160" s="3" t="s">
        <v>17824</v>
      </c>
      <c r="C6160" s="3" t="s">
        <v>17825</v>
      </c>
      <c r="D6160" s="3" t="n">
        <v>1</v>
      </c>
      <c r="E6160" s="3" t="n">
        <v>3.3557449</v>
      </c>
      <c r="F6160" s="3" t="n">
        <v>218</v>
      </c>
      <c r="G6160" s="3" t="n">
        <v>218</v>
      </c>
      <c r="H6160" s="3" t="n">
        <v>12</v>
      </c>
      <c r="I6160" s="3" t="n">
        <v>12</v>
      </c>
      <c r="J6160" s="3" t="n">
        <v>341</v>
      </c>
      <c r="K6160" s="3" t="n">
        <v>341</v>
      </c>
      <c r="L6160" s="3" t="n">
        <v>17</v>
      </c>
      <c r="M6160" s="3" t="n">
        <v>17</v>
      </c>
      <c r="N6160" s="3" t="n">
        <v>0</v>
      </c>
      <c r="O6160" s="3" t="n">
        <v>-1</v>
      </c>
      <c r="P6160" s="3" t="n">
        <v>7</v>
      </c>
      <c r="Q6160" s="3" t="n">
        <v>24.2</v>
      </c>
      <c r="R6160" s="3" t="s">
        <v>17826</v>
      </c>
      <c r="S6160" s="4" t="n">
        <v>45746.9819212963</v>
      </c>
      <c r="T6160" s="3" t="s">
        <v>65</v>
      </c>
      <c r="U6160" s="3" t="s">
        <v>65</v>
      </c>
      <c r="V6160" s="3" t="n">
        <v>1</v>
      </c>
      <c r="W6160" s="3" t="n">
        <v>0</v>
      </c>
      <c r="X6160" s="3" t="n">
        <v>0</v>
      </c>
      <c r="Y6160" s="3" t="s">
        <v>81</v>
      </c>
      <c r="Z6160" s="3" t="s">
        <v>30</v>
      </c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  <c r="AY6160" s="3"/>
      <c r="AZ6160" s="3"/>
      <c r="BA6160" s="3"/>
      <c r="BB6160" s="3"/>
      <c r="BC6160" s="3"/>
      <c r="BD6160" s="3"/>
      <c r="BE6160" s="3"/>
      <c r="BF6160" s="3"/>
      <c r="BG6160" s="3"/>
      <c r="BH6160" s="3"/>
      <c r="BI6160" s="3"/>
      <c r="BJ6160" s="3"/>
    </row>
    <row r="6161" customFormat="false" ht="15.75" hidden="false" customHeight="false" outlineLevel="0" collapsed="false">
      <c r="A6161" s="3" t="n">
        <v>6160</v>
      </c>
      <c r="B6161" s="3" t="s">
        <v>17827</v>
      </c>
      <c r="C6161" s="3" t="s">
        <v>17828</v>
      </c>
      <c r="D6161" s="3" t="n">
        <v>1</v>
      </c>
      <c r="E6161" s="3" t="n">
        <v>3.3191652</v>
      </c>
      <c r="F6161" s="3" t="n">
        <v>99</v>
      </c>
      <c r="G6161" s="3" t="n">
        <v>99</v>
      </c>
      <c r="H6161" s="3" t="n">
        <v>25</v>
      </c>
      <c r="I6161" s="3" t="n">
        <v>25</v>
      </c>
      <c r="J6161" s="3" t="n">
        <v>156</v>
      </c>
      <c r="K6161" s="3" t="n">
        <v>156</v>
      </c>
      <c r="L6161" s="3" t="n">
        <v>8</v>
      </c>
      <c r="M6161" s="3" t="n">
        <v>8</v>
      </c>
      <c r="N6161" s="3" t="n">
        <v>-1</v>
      </c>
      <c r="O6161" s="3" t="n">
        <v>-1</v>
      </c>
      <c r="P6161" s="3" t="n">
        <v>7</v>
      </c>
      <c r="Q6161" s="3" t="n">
        <v>24.2</v>
      </c>
      <c r="R6161" s="3" t="s">
        <v>17829</v>
      </c>
      <c r="S6161" s="4" t="n">
        <v>45746.9820023148</v>
      </c>
      <c r="T6161" s="3" t="s">
        <v>65</v>
      </c>
      <c r="U6161" s="3" t="s">
        <v>65</v>
      </c>
      <c r="V6161" s="3" t="n">
        <v>0</v>
      </c>
      <c r="W6161" s="3" t="n">
        <v>0</v>
      </c>
      <c r="X6161" s="3" t="n">
        <v>0</v>
      </c>
      <c r="Y6161" s="3" t="s">
        <v>30</v>
      </c>
      <c r="Z6161" s="3" t="s">
        <v>30</v>
      </c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  <c r="AZ6161" s="3"/>
      <c r="BA6161" s="3"/>
      <c r="BB6161" s="3"/>
      <c r="BC6161" s="3"/>
      <c r="BD6161" s="3"/>
      <c r="BE6161" s="3"/>
      <c r="BF6161" s="3"/>
      <c r="BG6161" s="3"/>
      <c r="BH6161" s="3"/>
      <c r="BI6161" s="3"/>
      <c r="BJ6161" s="3"/>
    </row>
    <row r="6162" customFormat="false" ht="15.75" hidden="false" customHeight="false" outlineLevel="0" collapsed="false">
      <c r="A6162" s="3" t="n">
        <v>6161</v>
      </c>
      <c r="B6162" s="3" t="s">
        <v>17830</v>
      </c>
      <c r="C6162" s="3" t="s">
        <v>17831</v>
      </c>
      <c r="D6162" s="3" t="n">
        <v>1</v>
      </c>
      <c r="E6162" s="3" t="n">
        <v>0.4326922</v>
      </c>
      <c r="F6162" s="3" t="n">
        <v>7</v>
      </c>
      <c r="G6162" s="3" t="n">
        <v>7</v>
      </c>
      <c r="H6162" s="3" t="n">
        <v>5</v>
      </c>
      <c r="I6162" s="3" t="n">
        <v>5</v>
      </c>
      <c r="J6162" s="3" t="n">
        <v>4</v>
      </c>
      <c r="K6162" s="3" t="n">
        <v>4</v>
      </c>
      <c r="L6162" s="3" t="n">
        <v>1</v>
      </c>
      <c r="M6162" s="3" t="n">
        <v>1</v>
      </c>
      <c r="N6162" s="3" t="n">
        <v>-1</v>
      </c>
      <c r="O6162" s="3" t="n">
        <v>-1</v>
      </c>
      <c r="P6162" s="3" t="n">
        <v>7.1</v>
      </c>
      <c r="Q6162" s="3" t="n">
        <v>24.2</v>
      </c>
      <c r="R6162" s="3" t="s">
        <v>17832</v>
      </c>
      <c r="S6162" s="4" t="n">
        <v>45746.982037037</v>
      </c>
      <c r="T6162" s="3" t="s">
        <v>29</v>
      </c>
      <c r="U6162" s="3" t="s">
        <v>29</v>
      </c>
      <c r="V6162" s="3" t="n">
        <v>0</v>
      </c>
      <c r="W6162" s="3" t="n">
        <v>0</v>
      </c>
      <c r="X6162" s="3" t="n">
        <v>0</v>
      </c>
      <c r="Y6162" s="3" t="s">
        <v>30</v>
      </c>
      <c r="Z6162" s="3" t="s">
        <v>30</v>
      </c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  <c r="AZ6162" s="3"/>
      <c r="BA6162" s="3"/>
      <c r="BB6162" s="3"/>
      <c r="BC6162" s="3"/>
      <c r="BD6162" s="3"/>
      <c r="BE6162" s="3"/>
      <c r="BF6162" s="3"/>
      <c r="BG6162" s="3"/>
      <c r="BH6162" s="3"/>
      <c r="BI6162" s="3"/>
      <c r="BJ6162" s="3"/>
    </row>
    <row r="6163" customFormat="false" ht="15.75" hidden="false" customHeight="false" outlineLevel="0" collapsed="false">
      <c r="A6163" s="3" t="n">
        <v>6162</v>
      </c>
      <c r="B6163" s="3" t="s">
        <v>17833</v>
      </c>
      <c r="C6163" s="3" t="s">
        <v>17834</v>
      </c>
      <c r="D6163" s="3" t="n">
        <v>1</v>
      </c>
      <c r="E6163" s="3" t="n">
        <v>62.3451065</v>
      </c>
      <c r="F6163" s="3" t="n">
        <v>54</v>
      </c>
      <c r="G6163" s="3" t="n">
        <v>54</v>
      </c>
      <c r="H6163" s="3" t="n">
        <v>21</v>
      </c>
      <c r="I6163" s="3" t="n">
        <v>21</v>
      </c>
      <c r="J6163" s="3" t="n">
        <v>58</v>
      </c>
      <c r="K6163" s="3" t="n">
        <v>58</v>
      </c>
      <c r="L6163" s="3" t="n">
        <v>13</v>
      </c>
      <c r="M6163" s="3" t="n">
        <v>13</v>
      </c>
      <c r="N6163" s="3" t="n">
        <v>-1</v>
      </c>
      <c r="O6163" s="3" t="n">
        <v>-1</v>
      </c>
      <c r="P6163" s="3" t="n">
        <v>7</v>
      </c>
      <c r="Q6163" s="3" t="n">
        <v>24.2</v>
      </c>
      <c r="R6163" s="3" t="s">
        <v>17835</v>
      </c>
      <c r="S6163" s="4" t="n">
        <v>45746.9829282407</v>
      </c>
      <c r="T6163" s="3" t="s">
        <v>29</v>
      </c>
      <c r="U6163" s="3" t="s">
        <v>29</v>
      </c>
      <c r="V6163" s="3" t="n">
        <v>0</v>
      </c>
      <c r="W6163" s="3" t="n">
        <v>0</v>
      </c>
      <c r="X6163" s="3" t="n">
        <v>0</v>
      </c>
      <c r="Y6163" s="3" t="s">
        <v>30</v>
      </c>
      <c r="Z6163" s="3" t="s">
        <v>30</v>
      </c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/>
      <c r="BB6163" s="3"/>
      <c r="BC6163" s="3"/>
      <c r="BD6163" s="3"/>
      <c r="BE6163" s="3"/>
      <c r="BF6163" s="3"/>
      <c r="BG6163" s="3"/>
      <c r="BH6163" s="3"/>
      <c r="BI6163" s="3"/>
      <c r="BJ6163" s="3"/>
    </row>
    <row r="6164" customFormat="false" ht="15.75" hidden="false" customHeight="false" outlineLevel="0" collapsed="false">
      <c r="A6164" s="3" t="n">
        <v>6163</v>
      </c>
      <c r="B6164" s="3" t="s">
        <v>17836</v>
      </c>
      <c r="C6164" s="3" t="s">
        <v>17837</v>
      </c>
      <c r="D6164" s="3" t="n">
        <v>1</v>
      </c>
      <c r="E6164" s="3" t="n">
        <v>3.7007682</v>
      </c>
      <c r="F6164" s="3" t="n">
        <v>212</v>
      </c>
      <c r="G6164" s="3" t="n">
        <v>212</v>
      </c>
      <c r="H6164" s="3" t="n">
        <v>26</v>
      </c>
      <c r="I6164" s="3" t="n">
        <v>26</v>
      </c>
      <c r="J6164" s="3" t="n">
        <v>235</v>
      </c>
      <c r="K6164" s="3" t="n">
        <v>235</v>
      </c>
      <c r="L6164" s="3" t="n">
        <v>19</v>
      </c>
      <c r="M6164" s="3" t="n">
        <v>19</v>
      </c>
      <c r="N6164" s="3" t="n">
        <v>-1</v>
      </c>
      <c r="O6164" s="3" t="n">
        <v>-1</v>
      </c>
      <c r="P6164" s="3" t="n">
        <v>7</v>
      </c>
      <c r="Q6164" s="3" t="n">
        <v>24.2</v>
      </c>
      <c r="R6164" s="3" t="s">
        <v>17838</v>
      </c>
      <c r="S6164" s="4" t="n">
        <v>45746.9830439815</v>
      </c>
      <c r="T6164" s="3" t="s">
        <v>65</v>
      </c>
      <c r="U6164" s="3" t="s">
        <v>65</v>
      </c>
      <c r="V6164" s="3" t="n">
        <v>0</v>
      </c>
      <c r="W6164" s="3" t="n">
        <v>0</v>
      </c>
      <c r="X6164" s="3" t="n">
        <v>0</v>
      </c>
      <c r="Y6164" s="3" t="s">
        <v>30</v>
      </c>
      <c r="Z6164" s="3" t="s">
        <v>30</v>
      </c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  <c r="AZ6164" s="3"/>
      <c r="BA6164" s="3"/>
      <c r="BB6164" s="3"/>
      <c r="BC6164" s="3"/>
      <c r="BD6164" s="3"/>
      <c r="BE6164" s="3"/>
      <c r="BF6164" s="3"/>
      <c r="BG6164" s="3"/>
      <c r="BH6164" s="3"/>
      <c r="BI6164" s="3"/>
      <c r="BJ6164" s="3"/>
    </row>
    <row r="6165" customFormat="false" ht="15.75" hidden="false" customHeight="false" outlineLevel="0" collapsed="false">
      <c r="A6165" s="3" t="n">
        <v>6164</v>
      </c>
      <c r="B6165" s="3" t="s">
        <v>17839</v>
      </c>
      <c r="C6165" s="3" t="s">
        <v>17840</v>
      </c>
      <c r="D6165" s="3" t="n">
        <v>1</v>
      </c>
      <c r="E6165" s="3" t="n">
        <v>5.9452436</v>
      </c>
      <c r="F6165" s="3" t="n">
        <v>342</v>
      </c>
      <c r="G6165" s="3" t="n">
        <v>342</v>
      </c>
      <c r="H6165" s="3" t="n">
        <v>27</v>
      </c>
      <c r="I6165" s="3" t="n">
        <v>27</v>
      </c>
      <c r="J6165" s="3" t="n">
        <v>342</v>
      </c>
      <c r="K6165" s="3" t="n">
        <v>342</v>
      </c>
      <c r="L6165" s="3" t="n">
        <v>34</v>
      </c>
      <c r="M6165" s="3" t="n">
        <v>34</v>
      </c>
      <c r="N6165" s="3" t="n">
        <v>-1</v>
      </c>
      <c r="O6165" s="3" t="n">
        <v>-1</v>
      </c>
      <c r="P6165" s="3" t="n">
        <v>7</v>
      </c>
      <c r="Q6165" s="3" t="n">
        <v>24.2</v>
      </c>
      <c r="R6165" s="3" t="s">
        <v>17841</v>
      </c>
      <c r="S6165" s="4" t="n">
        <v>45746.9831712963</v>
      </c>
      <c r="T6165" s="3" t="s">
        <v>29</v>
      </c>
      <c r="U6165" s="3" t="s">
        <v>29</v>
      </c>
      <c r="V6165" s="3" t="n">
        <v>0</v>
      </c>
      <c r="W6165" s="3" t="n">
        <v>0</v>
      </c>
      <c r="X6165" s="3" t="n">
        <v>0</v>
      </c>
      <c r="Y6165" s="3" t="s">
        <v>30</v>
      </c>
      <c r="Z6165" s="3" t="s">
        <v>30</v>
      </c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  <c r="AZ6165" s="3"/>
      <c r="BA6165" s="3"/>
      <c r="BB6165" s="3"/>
      <c r="BC6165" s="3"/>
      <c r="BD6165" s="3"/>
      <c r="BE6165" s="3"/>
      <c r="BF6165" s="3"/>
      <c r="BG6165" s="3"/>
      <c r="BH6165" s="3"/>
      <c r="BI6165" s="3"/>
      <c r="BJ6165" s="3"/>
    </row>
    <row r="6166" customFormat="false" ht="15.75" hidden="false" customHeight="false" outlineLevel="0" collapsed="false">
      <c r="A6166" s="3" t="n">
        <v>6165</v>
      </c>
      <c r="B6166" s="3" t="s">
        <v>17842</v>
      </c>
      <c r="C6166" s="3" t="s">
        <v>17843</v>
      </c>
      <c r="D6166" s="3" t="n">
        <v>1</v>
      </c>
      <c r="E6166" s="3" t="n">
        <v>8.6397896</v>
      </c>
      <c r="F6166" s="3" t="n">
        <v>349</v>
      </c>
      <c r="G6166" s="3" t="n">
        <v>349</v>
      </c>
      <c r="H6166" s="3" t="n">
        <v>27</v>
      </c>
      <c r="I6166" s="3" t="n">
        <v>27</v>
      </c>
      <c r="J6166" s="3" t="n">
        <v>349</v>
      </c>
      <c r="K6166" s="3" t="n">
        <v>349</v>
      </c>
      <c r="L6166" s="3" t="n">
        <v>34</v>
      </c>
      <c r="M6166" s="3" t="n">
        <v>34</v>
      </c>
      <c r="N6166" s="3" t="n">
        <v>-1</v>
      </c>
      <c r="O6166" s="3" t="n">
        <v>-1</v>
      </c>
      <c r="P6166" s="3" t="n">
        <v>7</v>
      </c>
      <c r="Q6166" s="3" t="n">
        <v>24.2</v>
      </c>
      <c r="R6166" s="3" t="s">
        <v>17844</v>
      </c>
      <c r="S6166" s="4" t="n">
        <v>45746.9833680556</v>
      </c>
      <c r="T6166" s="3" t="s">
        <v>29</v>
      </c>
      <c r="U6166" s="3" t="s">
        <v>29</v>
      </c>
      <c r="V6166" s="3" t="n">
        <v>0</v>
      </c>
      <c r="W6166" s="3" t="n">
        <v>0</v>
      </c>
      <c r="X6166" s="3" t="n">
        <v>0</v>
      </c>
      <c r="Y6166" s="3" t="s">
        <v>30</v>
      </c>
      <c r="Z6166" s="3" t="s">
        <v>30</v>
      </c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  <c r="AZ6166" s="3"/>
      <c r="BA6166" s="3"/>
      <c r="BB6166" s="3"/>
      <c r="BC6166" s="3"/>
      <c r="BD6166" s="3"/>
      <c r="BE6166" s="3"/>
      <c r="BF6166" s="3"/>
      <c r="BG6166" s="3"/>
      <c r="BH6166" s="3"/>
      <c r="BI6166" s="3"/>
      <c r="BJ6166" s="3"/>
    </row>
    <row r="6167" customFormat="false" ht="15.75" hidden="false" customHeight="false" outlineLevel="0" collapsed="false">
      <c r="A6167" s="3" t="n">
        <v>6166</v>
      </c>
      <c r="B6167" s="3" t="s">
        <v>17845</v>
      </c>
      <c r="C6167" s="3" t="s">
        <v>17846</v>
      </c>
      <c r="D6167" s="3" t="n">
        <v>1</v>
      </c>
      <c r="E6167" s="3" t="n">
        <v>0.3252292</v>
      </c>
      <c r="F6167" s="3" t="n">
        <v>16</v>
      </c>
      <c r="G6167" s="3" t="n">
        <v>16</v>
      </c>
      <c r="H6167" s="3" t="n">
        <v>5</v>
      </c>
      <c r="I6167" s="3" t="n">
        <v>5</v>
      </c>
      <c r="J6167" s="3" t="n">
        <v>18</v>
      </c>
      <c r="K6167" s="3" t="n">
        <v>18</v>
      </c>
      <c r="L6167" s="3" t="n">
        <v>0</v>
      </c>
      <c r="M6167" s="3" t="n">
        <v>0</v>
      </c>
      <c r="N6167" s="3" t="n">
        <v>-1</v>
      </c>
      <c r="O6167" s="3" t="n">
        <v>-1</v>
      </c>
      <c r="P6167" s="3" t="n">
        <v>7</v>
      </c>
      <c r="Q6167" s="3" t="n">
        <v>24.2</v>
      </c>
      <c r="R6167" s="3" t="s">
        <v>17847</v>
      </c>
      <c r="S6167" s="4" t="n">
        <v>45746.9834143519</v>
      </c>
      <c r="T6167" s="3" t="s">
        <v>65</v>
      </c>
      <c r="U6167" s="3" t="s">
        <v>65</v>
      </c>
      <c r="V6167" s="3" t="n">
        <v>0</v>
      </c>
      <c r="W6167" s="3" t="n">
        <v>0</v>
      </c>
      <c r="X6167" s="3" t="n">
        <v>0</v>
      </c>
      <c r="Y6167" s="3" t="s">
        <v>30</v>
      </c>
      <c r="Z6167" s="3" t="s">
        <v>30</v>
      </c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  <c r="AZ6167" s="3"/>
      <c r="BA6167" s="3"/>
      <c r="BB6167" s="3"/>
      <c r="BC6167" s="3"/>
      <c r="BD6167" s="3"/>
      <c r="BE6167" s="3"/>
      <c r="BF6167" s="3"/>
      <c r="BG6167" s="3"/>
      <c r="BH6167" s="3"/>
      <c r="BI6167" s="3"/>
      <c r="BJ6167" s="3"/>
    </row>
    <row r="6168" customFormat="false" ht="15.75" hidden="false" customHeight="false" outlineLevel="0" collapsed="false">
      <c r="A6168" s="3" t="n">
        <v>6167</v>
      </c>
      <c r="B6168" s="3" t="s">
        <v>17848</v>
      </c>
      <c r="C6168" s="3" t="s">
        <v>17849</v>
      </c>
      <c r="D6168" s="3" t="n">
        <v>1</v>
      </c>
      <c r="E6168" s="3" t="n">
        <v>8.2644842</v>
      </c>
      <c r="F6168" s="3" t="n">
        <v>265</v>
      </c>
      <c r="G6168" s="3" t="n">
        <v>265</v>
      </c>
      <c r="H6168" s="3" t="n">
        <v>25</v>
      </c>
      <c r="I6168" s="3" t="n">
        <v>25</v>
      </c>
      <c r="J6168" s="3" t="n">
        <v>307</v>
      </c>
      <c r="K6168" s="3" t="n">
        <v>307</v>
      </c>
      <c r="L6168" s="3" t="n">
        <v>21</v>
      </c>
      <c r="M6168" s="3" t="n">
        <v>21</v>
      </c>
      <c r="N6168" s="3" t="n">
        <v>-1</v>
      </c>
      <c r="O6168" s="3" t="n">
        <v>-1</v>
      </c>
      <c r="P6168" s="3" t="n">
        <v>7</v>
      </c>
      <c r="Q6168" s="3" t="n">
        <v>24.2</v>
      </c>
      <c r="R6168" s="3" t="s">
        <v>17850</v>
      </c>
      <c r="S6168" s="4" t="n">
        <v>45746.983599537</v>
      </c>
      <c r="T6168" s="3" t="s">
        <v>65</v>
      </c>
      <c r="U6168" s="3" t="s">
        <v>65</v>
      </c>
      <c r="V6168" s="3" t="n">
        <v>0</v>
      </c>
      <c r="W6168" s="3" t="n">
        <v>0</v>
      </c>
      <c r="X6168" s="3" t="n">
        <v>0</v>
      </c>
      <c r="Y6168" s="3" t="s">
        <v>30</v>
      </c>
      <c r="Z6168" s="3" t="s">
        <v>30</v>
      </c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  <c r="AY6168" s="3"/>
      <c r="AZ6168" s="3"/>
      <c r="BA6168" s="3"/>
      <c r="BB6168" s="3"/>
      <c r="BC6168" s="3"/>
      <c r="BD6168" s="3"/>
      <c r="BE6168" s="3"/>
      <c r="BF6168" s="3"/>
      <c r="BG6168" s="3"/>
      <c r="BH6168" s="3"/>
      <c r="BI6168" s="3"/>
      <c r="BJ6168" s="3"/>
    </row>
    <row r="6169" customFormat="false" ht="15.75" hidden="false" customHeight="false" outlineLevel="0" collapsed="false">
      <c r="A6169" s="3" t="n">
        <v>6168</v>
      </c>
      <c r="B6169" s="3" t="s">
        <v>17851</v>
      </c>
      <c r="C6169" s="3" t="s">
        <v>17852</v>
      </c>
      <c r="D6169" s="3" t="n">
        <v>1</v>
      </c>
      <c r="E6169" s="3" t="n">
        <v>9.2078456</v>
      </c>
      <c r="F6169" s="3" t="n">
        <v>222</v>
      </c>
      <c r="G6169" s="3" t="n">
        <v>222</v>
      </c>
      <c r="H6169" s="3" t="n">
        <v>25</v>
      </c>
      <c r="I6169" s="3" t="n">
        <v>25</v>
      </c>
      <c r="J6169" s="3" t="n">
        <v>298</v>
      </c>
      <c r="K6169" s="3" t="n">
        <v>298</v>
      </c>
      <c r="L6169" s="3" t="n">
        <v>23</v>
      </c>
      <c r="M6169" s="3" t="n">
        <v>23</v>
      </c>
      <c r="N6169" s="3" t="n">
        <v>-1</v>
      </c>
      <c r="O6169" s="3" t="n">
        <v>-1</v>
      </c>
      <c r="P6169" s="3" t="n">
        <v>5</v>
      </c>
      <c r="Q6169" s="3" t="n">
        <v>24.2</v>
      </c>
      <c r="R6169" s="3" t="s">
        <v>17853</v>
      </c>
      <c r="S6169" s="4" t="n">
        <v>45746.9837731481</v>
      </c>
      <c r="T6169" s="3" t="s">
        <v>4910</v>
      </c>
      <c r="U6169" s="3" t="s">
        <v>4910</v>
      </c>
      <c r="V6169" s="3" t="n">
        <v>0</v>
      </c>
      <c r="W6169" s="3" t="n">
        <v>0</v>
      </c>
      <c r="X6169" s="3" t="n">
        <v>0</v>
      </c>
      <c r="Y6169" s="3" t="s">
        <v>30</v>
      </c>
      <c r="Z6169" s="3" t="s">
        <v>30</v>
      </c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  <c r="AZ6169" s="3"/>
      <c r="BA6169" s="3"/>
      <c r="BB6169" s="3"/>
      <c r="BC6169" s="3"/>
      <c r="BD6169" s="3"/>
      <c r="BE6169" s="3"/>
      <c r="BF6169" s="3"/>
      <c r="BG6169" s="3"/>
      <c r="BH6169" s="3"/>
      <c r="BI6169" s="3"/>
      <c r="BJ6169" s="3"/>
    </row>
    <row r="6170" customFormat="false" ht="15.75" hidden="false" customHeight="false" outlineLevel="0" collapsed="false">
      <c r="A6170" s="3" t="n">
        <v>6169</v>
      </c>
      <c r="B6170" s="3" t="s">
        <v>17854</v>
      </c>
      <c r="C6170" s="3" t="s">
        <v>17855</v>
      </c>
      <c r="D6170" s="3" t="n">
        <v>1</v>
      </c>
      <c r="E6170" s="3" t="n">
        <v>0.478066</v>
      </c>
      <c r="F6170" s="3" t="n">
        <v>18</v>
      </c>
      <c r="G6170" s="3" t="n">
        <v>18</v>
      </c>
      <c r="H6170" s="3" t="n">
        <v>12</v>
      </c>
      <c r="I6170" s="3" t="n">
        <v>12</v>
      </c>
      <c r="J6170" s="3" t="n">
        <v>21</v>
      </c>
      <c r="K6170" s="3" t="n">
        <v>21</v>
      </c>
      <c r="L6170" s="3" t="n">
        <v>2</v>
      </c>
      <c r="M6170" s="3" t="n">
        <v>2</v>
      </c>
      <c r="N6170" s="3" t="n">
        <v>2</v>
      </c>
      <c r="O6170" s="3" t="n">
        <v>2</v>
      </c>
      <c r="P6170" s="3" t="n">
        <v>7.1</v>
      </c>
      <c r="Q6170" s="3" t="n">
        <v>24.2</v>
      </c>
      <c r="R6170" s="3" t="s">
        <v>17856</v>
      </c>
      <c r="S6170" s="4" t="n">
        <v>45746.9838310185</v>
      </c>
      <c r="T6170" s="3" t="s">
        <v>65</v>
      </c>
      <c r="U6170" s="3" t="s">
        <v>65</v>
      </c>
      <c r="V6170" s="3" t="n">
        <v>1</v>
      </c>
      <c r="W6170" s="3" t="n">
        <v>1</v>
      </c>
      <c r="X6170" s="3" t="n">
        <v>0</v>
      </c>
      <c r="Y6170" s="3" t="s">
        <v>30</v>
      </c>
      <c r="Z6170" s="3" t="s">
        <v>30</v>
      </c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  <c r="AZ6170" s="3"/>
      <c r="BA6170" s="3"/>
      <c r="BB6170" s="3"/>
      <c r="BC6170" s="3"/>
      <c r="BD6170" s="3"/>
      <c r="BE6170" s="3"/>
      <c r="BF6170" s="3"/>
      <c r="BG6170" s="3"/>
      <c r="BH6170" s="3"/>
      <c r="BI6170" s="3"/>
      <c r="BJ6170" s="3"/>
    </row>
    <row r="6171" customFormat="false" ht="15.75" hidden="false" customHeight="false" outlineLevel="0" collapsed="false">
      <c r="A6171" s="3" t="n">
        <v>6170</v>
      </c>
      <c r="B6171" s="3" t="s">
        <v>17857</v>
      </c>
      <c r="C6171" s="3" t="s">
        <v>17858</v>
      </c>
      <c r="D6171" s="3" t="n">
        <v>1</v>
      </c>
      <c r="E6171" s="3" t="n">
        <v>12.7942097</v>
      </c>
      <c r="F6171" s="3" t="n">
        <v>146</v>
      </c>
      <c r="G6171" s="3" t="n">
        <v>146</v>
      </c>
      <c r="H6171" s="3" t="n">
        <v>6</v>
      </c>
      <c r="I6171" s="3" t="n">
        <v>6</v>
      </c>
      <c r="J6171" s="3" t="n">
        <v>227</v>
      </c>
      <c r="K6171" s="3" t="n">
        <v>227</v>
      </c>
      <c r="L6171" s="3" t="n">
        <v>10</v>
      </c>
      <c r="M6171" s="3" t="n">
        <v>10</v>
      </c>
      <c r="N6171" s="3" t="n">
        <v>-1</v>
      </c>
      <c r="O6171" s="3" t="n">
        <v>-1</v>
      </c>
      <c r="P6171" s="3" t="n">
        <v>6.3</v>
      </c>
      <c r="Q6171" s="3" t="n">
        <v>24.2</v>
      </c>
      <c r="R6171" s="3" t="s">
        <v>17859</v>
      </c>
      <c r="S6171" s="4" t="n">
        <v>45746.9840972222</v>
      </c>
      <c r="T6171" s="3" t="s">
        <v>85</v>
      </c>
      <c r="U6171" s="3" t="s">
        <v>85</v>
      </c>
      <c r="V6171" s="3" t="n">
        <v>0</v>
      </c>
      <c r="W6171" s="3" t="n">
        <v>0</v>
      </c>
      <c r="X6171" s="3" t="n">
        <v>0</v>
      </c>
      <c r="Y6171" s="3" t="s">
        <v>30</v>
      </c>
      <c r="Z6171" s="3" t="s">
        <v>30</v>
      </c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  <c r="AZ6171" s="3"/>
      <c r="BA6171" s="3"/>
      <c r="BB6171" s="3"/>
      <c r="BC6171" s="3"/>
      <c r="BD6171" s="3"/>
      <c r="BE6171" s="3"/>
      <c r="BF6171" s="3"/>
      <c r="BG6171" s="3"/>
      <c r="BH6171" s="3"/>
      <c r="BI6171" s="3"/>
      <c r="BJ6171" s="3"/>
    </row>
    <row r="6172" customFormat="false" ht="15.75" hidden="false" customHeight="false" outlineLevel="0" collapsed="false">
      <c r="A6172" s="3" t="n">
        <v>6171</v>
      </c>
      <c r="B6172" s="3" t="s">
        <v>17860</v>
      </c>
      <c r="C6172" s="3" t="s">
        <v>17861</v>
      </c>
      <c r="D6172" s="3" t="n">
        <v>1</v>
      </c>
      <c r="E6172" s="3" t="n">
        <v>4.5358365</v>
      </c>
      <c r="F6172" s="3" t="n">
        <v>138</v>
      </c>
      <c r="G6172" s="3" t="n">
        <v>138</v>
      </c>
      <c r="H6172" s="3" t="n">
        <v>16</v>
      </c>
      <c r="I6172" s="3" t="n">
        <v>16</v>
      </c>
      <c r="J6172" s="3" t="n">
        <v>146</v>
      </c>
      <c r="K6172" s="3" t="n">
        <v>146</v>
      </c>
      <c r="L6172" s="3" t="n">
        <v>27</v>
      </c>
      <c r="M6172" s="3" t="n">
        <v>27</v>
      </c>
      <c r="N6172" s="3" t="n">
        <v>-1</v>
      </c>
      <c r="O6172" s="3" t="n">
        <v>-1</v>
      </c>
      <c r="P6172" s="3" t="n">
        <v>6.4</v>
      </c>
      <c r="Q6172" s="3" t="n">
        <v>24.2</v>
      </c>
      <c r="R6172" s="3" t="s">
        <v>17862</v>
      </c>
      <c r="S6172" s="4" t="n">
        <v>45746.9842361111</v>
      </c>
      <c r="T6172" s="3" t="s">
        <v>29</v>
      </c>
      <c r="U6172" s="3" t="s">
        <v>29</v>
      </c>
      <c r="V6172" s="3" t="n">
        <v>0</v>
      </c>
      <c r="W6172" s="3" t="n">
        <v>0</v>
      </c>
      <c r="X6172" s="3" t="n">
        <v>0</v>
      </c>
      <c r="Y6172" s="3" t="s">
        <v>30</v>
      </c>
      <c r="Z6172" s="3" t="s">
        <v>30</v>
      </c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  <c r="AY6172" s="3"/>
      <c r="AZ6172" s="3"/>
      <c r="BA6172" s="3"/>
      <c r="BB6172" s="3"/>
      <c r="BC6172" s="3"/>
      <c r="BD6172" s="3"/>
      <c r="BE6172" s="3"/>
      <c r="BF6172" s="3"/>
      <c r="BG6172" s="3"/>
      <c r="BH6172" s="3"/>
      <c r="BI6172" s="3"/>
      <c r="BJ6172" s="3"/>
    </row>
    <row r="6173" customFormat="false" ht="15.75" hidden="false" customHeight="false" outlineLevel="0" collapsed="false">
      <c r="A6173" s="3" t="n">
        <v>6172</v>
      </c>
      <c r="B6173" s="3" t="s">
        <v>17863</v>
      </c>
      <c r="C6173" s="3" t="s">
        <v>17864</v>
      </c>
      <c r="D6173" s="3" t="n">
        <v>1</v>
      </c>
      <c r="E6173" s="3" t="n">
        <v>4.9283489</v>
      </c>
      <c r="F6173" s="3" t="n">
        <v>51</v>
      </c>
      <c r="G6173" s="3" t="n">
        <v>51</v>
      </c>
      <c r="H6173" s="3" t="n">
        <v>13</v>
      </c>
      <c r="I6173" s="3" t="n">
        <v>13</v>
      </c>
      <c r="J6173" s="3" t="n">
        <v>51</v>
      </c>
      <c r="K6173" s="3" t="n">
        <v>51</v>
      </c>
      <c r="L6173" s="3" t="n">
        <v>11</v>
      </c>
      <c r="M6173" s="3" t="n">
        <v>11</v>
      </c>
      <c r="N6173" s="3" t="n">
        <v>-1</v>
      </c>
      <c r="O6173" s="3" t="n">
        <v>-1</v>
      </c>
      <c r="P6173" s="3" t="n">
        <v>5.1</v>
      </c>
      <c r="Q6173" s="3" t="n">
        <v>24.2</v>
      </c>
      <c r="R6173" s="3" t="s">
        <v>17865</v>
      </c>
      <c r="S6173" s="4" t="n">
        <v>45746.9843518519</v>
      </c>
      <c r="T6173" s="3" t="s">
        <v>29</v>
      </c>
      <c r="U6173" s="3" t="s">
        <v>29</v>
      </c>
      <c r="V6173" s="3" t="n">
        <v>0</v>
      </c>
      <c r="W6173" s="3" t="n">
        <v>0</v>
      </c>
      <c r="X6173" s="3" t="n">
        <v>0</v>
      </c>
      <c r="Y6173" s="3" t="s">
        <v>30</v>
      </c>
      <c r="Z6173" s="3" t="s">
        <v>30</v>
      </c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  <c r="AZ6173" s="3"/>
      <c r="BA6173" s="3"/>
      <c r="BB6173" s="3"/>
      <c r="BC6173" s="3"/>
      <c r="BD6173" s="3"/>
      <c r="BE6173" s="3"/>
      <c r="BF6173" s="3"/>
      <c r="BG6173" s="3"/>
      <c r="BH6173" s="3"/>
      <c r="BI6173" s="3"/>
      <c r="BJ6173" s="3"/>
    </row>
    <row r="6174" customFormat="false" ht="15.75" hidden="false" customHeight="false" outlineLevel="0" collapsed="false">
      <c r="A6174" s="3" t="n">
        <v>6173</v>
      </c>
      <c r="B6174" s="3" t="s">
        <v>17866</v>
      </c>
      <c r="C6174" s="3" t="s">
        <v>17867</v>
      </c>
      <c r="D6174" s="3" t="n">
        <v>1</v>
      </c>
      <c r="E6174" s="3" t="n">
        <v>15.4553763</v>
      </c>
      <c r="F6174" s="3" t="n">
        <v>173</v>
      </c>
      <c r="G6174" s="3" t="n">
        <v>173</v>
      </c>
      <c r="H6174" s="3" t="n">
        <v>7</v>
      </c>
      <c r="I6174" s="3" t="n">
        <v>7</v>
      </c>
      <c r="J6174" s="3" t="n">
        <v>276</v>
      </c>
      <c r="K6174" s="3" t="n">
        <v>276</v>
      </c>
      <c r="L6174" s="3" t="n">
        <v>12</v>
      </c>
      <c r="M6174" s="3" t="n">
        <v>12</v>
      </c>
      <c r="N6174" s="3" t="n">
        <v>-1</v>
      </c>
      <c r="O6174" s="3" t="n">
        <v>-1</v>
      </c>
      <c r="P6174" s="3" t="n">
        <v>6.3</v>
      </c>
      <c r="Q6174" s="3" t="n">
        <v>24.2</v>
      </c>
      <c r="R6174" s="3" t="s">
        <v>17868</v>
      </c>
      <c r="S6174" s="4" t="n">
        <v>45746.9846412037</v>
      </c>
      <c r="T6174" s="3" t="s">
        <v>85</v>
      </c>
      <c r="U6174" s="3" t="s">
        <v>85</v>
      </c>
      <c r="V6174" s="3" t="n">
        <v>0</v>
      </c>
      <c r="W6174" s="3" t="n">
        <v>0</v>
      </c>
      <c r="X6174" s="3" t="n">
        <v>0</v>
      </c>
      <c r="Y6174" s="3" t="s">
        <v>30</v>
      </c>
      <c r="Z6174" s="3" t="s">
        <v>30</v>
      </c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  <c r="AZ6174" s="3"/>
      <c r="BA6174" s="3"/>
      <c r="BB6174" s="3"/>
      <c r="BC6174" s="3"/>
      <c r="BD6174" s="3"/>
      <c r="BE6174" s="3"/>
      <c r="BF6174" s="3"/>
      <c r="BG6174" s="3"/>
      <c r="BH6174" s="3"/>
      <c r="BI6174" s="3"/>
      <c r="BJ6174" s="3"/>
    </row>
    <row r="6175" customFormat="false" ht="15.75" hidden="false" customHeight="false" outlineLevel="0" collapsed="false">
      <c r="A6175" s="3" t="n">
        <v>6174</v>
      </c>
      <c r="B6175" s="3" t="s">
        <v>17869</v>
      </c>
      <c r="C6175" s="3" t="s">
        <v>17870</v>
      </c>
      <c r="D6175" s="3" t="n">
        <v>1</v>
      </c>
      <c r="E6175" s="3" t="n">
        <v>3.9038894</v>
      </c>
      <c r="F6175" s="3" t="n">
        <v>62</v>
      </c>
      <c r="G6175" s="3" t="n">
        <v>62</v>
      </c>
      <c r="H6175" s="3" t="n">
        <v>15</v>
      </c>
      <c r="I6175" s="3" t="n">
        <v>15</v>
      </c>
      <c r="J6175" s="3" t="n">
        <v>87</v>
      </c>
      <c r="K6175" s="3" t="n">
        <v>87</v>
      </c>
      <c r="L6175" s="3" t="n">
        <v>4</v>
      </c>
      <c r="M6175" s="3" t="n">
        <v>4</v>
      </c>
      <c r="N6175" s="3" t="n">
        <v>11</v>
      </c>
      <c r="O6175" s="3" t="n">
        <v>-1</v>
      </c>
      <c r="P6175" s="3" t="n">
        <v>7</v>
      </c>
      <c r="Q6175" s="3" t="n">
        <v>24.2</v>
      </c>
      <c r="R6175" s="3" t="s">
        <v>17871</v>
      </c>
      <c r="S6175" s="4" t="n">
        <v>45746.9847800926</v>
      </c>
      <c r="T6175" s="3" t="s">
        <v>13993</v>
      </c>
      <c r="U6175" s="3" t="s">
        <v>13993</v>
      </c>
      <c r="V6175" s="3" t="n">
        <v>1</v>
      </c>
      <c r="W6175" s="3" t="n">
        <v>0</v>
      </c>
      <c r="X6175" s="3" t="n">
        <v>0</v>
      </c>
      <c r="Y6175" s="3" t="s">
        <v>30</v>
      </c>
      <c r="Z6175" s="3" t="s">
        <v>30</v>
      </c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  <c r="AZ6175" s="3"/>
      <c r="BA6175" s="3"/>
      <c r="BB6175" s="3"/>
      <c r="BC6175" s="3"/>
      <c r="BD6175" s="3"/>
      <c r="BE6175" s="3"/>
      <c r="BF6175" s="3"/>
      <c r="BG6175" s="3"/>
      <c r="BH6175" s="3"/>
      <c r="BI6175" s="3"/>
      <c r="BJ6175" s="3"/>
    </row>
    <row r="6176" customFormat="false" ht="15.75" hidden="false" customHeight="false" outlineLevel="0" collapsed="false">
      <c r="A6176" s="3" t="n">
        <v>6175</v>
      </c>
      <c r="B6176" s="3" t="s">
        <v>17872</v>
      </c>
      <c r="C6176" s="3" t="s">
        <v>17873</v>
      </c>
      <c r="D6176" s="3" t="n">
        <v>1</v>
      </c>
      <c r="E6176" s="3" t="n">
        <v>4.3239208</v>
      </c>
      <c r="F6176" s="3" t="n">
        <v>59</v>
      </c>
      <c r="G6176" s="3" t="n">
        <v>59</v>
      </c>
      <c r="H6176" s="3" t="n">
        <v>15</v>
      </c>
      <c r="I6176" s="3" t="n">
        <v>15</v>
      </c>
      <c r="J6176" s="3" t="n">
        <v>84</v>
      </c>
      <c r="K6176" s="3" t="n">
        <v>84</v>
      </c>
      <c r="L6176" s="3" t="n">
        <v>4</v>
      </c>
      <c r="M6176" s="3" t="n">
        <v>4</v>
      </c>
      <c r="N6176" s="3" t="n">
        <v>10</v>
      </c>
      <c r="O6176" s="3" t="n">
        <v>-1</v>
      </c>
      <c r="P6176" s="3" t="n">
        <v>7</v>
      </c>
      <c r="Q6176" s="3" t="n">
        <v>24.2</v>
      </c>
      <c r="R6176" s="3" t="s">
        <v>17874</v>
      </c>
      <c r="S6176" s="4" t="n">
        <v>45746.9848726852</v>
      </c>
      <c r="T6176" s="3" t="s">
        <v>2259</v>
      </c>
      <c r="U6176" s="3" t="s">
        <v>2259</v>
      </c>
      <c r="V6176" s="3" t="n">
        <v>1</v>
      </c>
      <c r="W6176" s="3" t="n">
        <v>0</v>
      </c>
      <c r="X6176" s="3" t="n">
        <v>0</v>
      </c>
      <c r="Y6176" s="3" t="s">
        <v>30</v>
      </c>
      <c r="Z6176" s="3" t="s">
        <v>30</v>
      </c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  <c r="AZ6176" s="3"/>
      <c r="BA6176" s="3"/>
      <c r="BB6176" s="3"/>
      <c r="BC6176" s="3"/>
      <c r="BD6176" s="3"/>
      <c r="BE6176" s="3"/>
      <c r="BF6176" s="3"/>
      <c r="BG6176" s="3"/>
      <c r="BH6176" s="3"/>
      <c r="BI6176" s="3"/>
      <c r="BJ6176" s="3"/>
    </row>
    <row r="6177" customFormat="false" ht="15.75" hidden="false" customHeight="false" outlineLevel="0" collapsed="false">
      <c r="A6177" s="3" t="n">
        <v>6176</v>
      </c>
      <c r="B6177" s="3" t="s">
        <v>17875</v>
      </c>
      <c r="C6177" s="3" t="s">
        <v>17876</v>
      </c>
      <c r="D6177" s="3" t="n">
        <v>1</v>
      </c>
      <c r="E6177" s="3" t="n">
        <v>22.3290739</v>
      </c>
      <c r="F6177" s="3" t="n">
        <v>72</v>
      </c>
      <c r="G6177" s="3" t="n">
        <v>72</v>
      </c>
      <c r="H6177" s="3" t="n">
        <v>17</v>
      </c>
      <c r="I6177" s="3" t="n">
        <v>17</v>
      </c>
      <c r="J6177" s="3" t="n">
        <v>107</v>
      </c>
      <c r="K6177" s="3" t="n">
        <v>107</v>
      </c>
      <c r="L6177" s="3" t="n">
        <v>5</v>
      </c>
      <c r="M6177" s="3" t="n">
        <v>5</v>
      </c>
      <c r="N6177" s="3" t="n">
        <v>-1</v>
      </c>
      <c r="O6177" s="3" t="n">
        <v>-1</v>
      </c>
      <c r="P6177" s="3" t="n">
        <v>7</v>
      </c>
      <c r="Q6177" s="3" t="n">
        <v>24.2</v>
      </c>
      <c r="R6177" s="3" t="s">
        <v>17877</v>
      </c>
      <c r="S6177" s="4" t="n">
        <v>45746.9852083333</v>
      </c>
      <c r="T6177" s="3" t="s">
        <v>4910</v>
      </c>
      <c r="U6177" s="3" t="s">
        <v>4910</v>
      </c>
      <c r="V6177" s="3" t="n">
        <v>0</v>
      </c>
      <c r="W6177" s="3" t="n">
        <v>0</v>
      </c>
      <c r="X6177" s="3" t="n">
        <v>0</v>
      </c>
      <c r="Y6177" s="3" t="s">
        <v>30</v>
      </c>
      <c r="Z6177" s="3" t="s">
        <v>30</v>
      </c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  <c r="AZ6177" s="3"/>
      <c r="BA6177" s="3"/>
      <c r="BB6177" s="3"/>
      <c r="BC6177" s="3"/>
      <c r="BD6177" s="3"/>
      <c r="BE6177" s="3"/>
      <c r="BF6177" s="3"/>
      <c r="BG6177" s="3"/>
      <c r="BH6177" s="3"/>
      <c r="BI6177" s="3"/>
      <c r="BJ6177" s="3"/>
    </row>
    <row r="6178" customFormat="false" ht="15.75" hidden="false" customHeight="false" outlineLevel="0" collapsed="false">
      <c r="A6178" s="3" t="n">
        <v>6177</v>
      </c>
      <c r="B6178" s="3" t="s">
        <v>17878</v>
      </c>
      <c r="C6178" s="3" t="s">
        <v>17879</v>
      </c>
      <c r="D6178" s="3" t="n">
        <v>1</v>
      </c>
      <c r="E6178" s="3" t="n">
        <v>3.8698803</v>
      </c>
      <c r="F6178" s="3" t="n">
        <v>36</v>
      </c>
      <c r="G6178" s="3" t="n">
        <v>36</v>
      </c>
      <c r="H6178" s="3" t="n">
        <v>12</v>
      </c>
      <c r="I6178" s="3" t="n">
        <v>12</v>
      </c>
      <c r="J6178" s="3" t="n">
        <v>35</v>
      </c>
      <c r="K6178" s="3" t="n">
        <v>35</v>
      </c>
      <c r="L6178" s="3" t="n">
        <v>5</v>
      </c>
      <c r="M6178" s="3" t="n">
        <v>5</v>
      </c>
      <c r="N6178" s="3" t="n">
        <v>-1</v>
      </c>
      <c r="O6178" s="3" t="n">
        <v>-1</v>
      </c>
      <c r="P6178" s="3" t="n">
        <v>7</v>
      </c>
      <c r="Q6178" s="3" t="n">
        <v>24.2</v>
      </c>
      <c r="R6178" s="3" t="s">
        <v>17880</v>
      </c>
      <c r="S6178" s="4" t="n">
        <v>45746.9853125</v>
      </c>
      <c r="T6178" s="3" t="s">
        <v>2259</v>
      </c>
      <c r="U6178" s="3" t="s">
        <v>2259</v>
      </c>
      <c r="V6178" s="3" t="n">
        <v>0</v>
      </c>
      <c r="W6178" s="3" t="n">
        <v>0</v>
      </c>
      <c r="X6178" s="3" t="n">
        <v>0</v>
      </c>
      <c r="Y6178" s="3" t="s">
        <v>30</v>
      </c>
      <c r="Z6178" s="3" t="s">
        <v>30</v>
      </c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  <c r="AZ6178" s="3"/>
      <c r="BA6178" s="3"/>
      <c r="BB6178" s="3"/>
      <c r="BC6178" s="3"/>
      <c r="BD6178" s="3"/>
      <c r="BE6178" s="3"/>
      <c r="BF6178" s="3"/>
      <c r="BG6178" s="3"/>
      <c r="BH6178" s="3"/>
      <c r="BI6178" s="3"/>
      <c r="BJ6178" s="3"/>
    </row>
    <row r="6179" customFormat="false" ht="15.75" hidden="false" customHeight="false" outlineLevel="0" collapsed="false">
      <c r="A6179" s="3" t="n">
        <v>6178</v>
      </c>
      <c r="B6179" s="3" t="s">
        <v>17881</v>
      </c>
      <c r="C6179" s="3" t="s">
        <v>17882</v>
      </c>
      <c r="D6179" s="3" t="n">
        <v>1</v>
      </c>
      <c r="E6179" s="3" t="n">
        <v>4.6734961</v>
      </c>
      <c r="F6179" s="3" t="n">
        <v>40</v>
      </c>
      <c r="G6179" s="3" t="n">
        <v>40</v>
      </c>
      <c r="H6179" s="3" t="n">
        <v>13</v>
      </c>
      <c r="I6179" s="3" t="n">
        <v>13</v>
      </c>
      <c r="J6179" s="3" t="n">
        <v>48</v>
      </c>
      <c r="K6179" s="3" t="n">
        <v>48</v>
      </c>
      <c r="L6179" s="3" t="n">
        <v>4</v>
      </c>
      <c r="M6179" s="3" t="n">
        <v>4</v>
      </c>
      <c r="N6179" s="3" t="n">
        <v>-1</v>
      </c>
      <c r="O6179" s="3" t="n">
        <v>-1</v>
      </c>
      <c r="P6179" s="3" t="n">
        <v>7</v>
      </c>
      <c r="Q6179" s="3" t="n">
        <v>24.2</v>
      </c>
      <c r="R6179" s="3" t="s">
        <v>17883</v>
      </c>
      <c r="S6179" s="4" t="n">
        <v>45746.9854166667</v>
      </c>
      <c r="T6179" s="3" t="s">
        <v>2259</v>
      </c>
      <c r="U6179" s="3" t="s">
        <v>2259</v>
      </c>
      <c r="V6179" s="3" t="n">
        <v>0</v>
      </c>
      <c r="W6179" s="3" t="n">
        <v>0</v>
      </c>
      <c r="X6179" s="3" t="n">
        <v>0</v>
      </c>
      <c r="Y6179" s="3" t="s">
        <v>30</v>
      </c>
      <c r="Z6179" s="3" t="s">
        <v>30</v>
      </c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  <c r="AZ6179" s="3"/>
      <c r="BA6179" s="3"/>
      <c r="BB6179" s="3"/>
      <c r="BC6179" s="3"/>
      <c r="BD6179" s="3"/>
      <c r="BE6179" s="3"/>
      <c r="BF6179" s="3"/>
      <c r="BG6179" s="3"/>
      <c r="BH6179" s="3"/>
      <c r="BI6179" s="3"/>
      <c r="BJ6179" s="3"/>
    </row>
    <row r="6180" customFormat="false" ht="15.75" hidden="false" customHeight="false" outlineLevel="0" collapsed="false">
      <c r="A6180" s="3" t="n">
        <v>6179</v>
      </c>
      <c r="B6180" s="3" t="s">
        <v>17884</v>
      </c>
      <c r="C6180" s="3" t="s">
        <v>17885</v>
      </c>
      <c r="D6180" s="3" t="n">
        <v>1</v>
      </c>
      <c r="E6180" s="3" t="n">
        <v>53.6299615</v>
      </c>
      <c r="F6180" s="3" t="n">
        <v>144</v>
      </c>
      <c r="G6180" s="3" t="n">
        <v>144</v>
      </c>
      <c r="H6180" s="3" t="n">
        <v>14</v>
      </c>
      <c r="I6180" s="3" t="n">
        <v>14</v>
      </c>
      <c r="J6180" s="3" t="n">
        <v>165</v>
      </c>
      <c r="K6180" s="3" t="n">
        <v>165</v>
      </c>
      <c r="L6180" s="3" t="n">
        <v>9</v>
      </c>
      <c r="M6180" s="3" t="n">
        <v>9</v>
      </c>
      <c r="N6180" s="3" t="n">
        <v>-1</v>
      </c>
      <c r="O6180" s="3" t="n">
        <v>-1</v>
      </c>
      <c r="P6180" s="3" t="n">
        <v>7</v>
      </c>
      <c r="Q6180" s="3" t="n">
        <v>24.2</v>
      </c>
      <c r="R6180" s="3" t="s">
        <v>17886</v>
      </c>
      <c r="S6180" s="4" t="n">
        <v>45746.9862037037</v>
      </c>
      <c r="T6180" s="3" t="s">
        <v>65</v>
      </c>
      <c r="U6180" s="3" t="s">
        <v>65</v>
      </c>
      <c r="V6180" s="3" t="n">
        <v>0</v>
      </c>
      <c r="W6180" s="3" t="n">
        <v>0</v>
      </c>
      <c r="X6180" s="3" t="n">
        <v>0</v>
      </c>
      <c r="Y6180" s="3" t="s">
        <v>30</v>
      </c>
      <c r="Z6180" s="3" t="s">
        <v>30</v>
      </c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AY6180" s="3"/>
      <c r="AZ6180" s="3"/>
      <c r="BA6180" s="3"/>
      <c r="BB6180" s="3"/>
      <c r="BC6180" s="3"/>
      <c r="BD6180" s="3"/>
      <c r="BE6180" s="3"/>
      <c r="BF6180" s="3"/>
      <c r="BG6180" s="3"/>
      <c r="BH6180" s="3"/>
      <c r="BI6180" s="3"/>
      <c r="BJ6180" s="3"/>
    </row>
    <row r="6181" customFormat="false" ht="15.75" hidden="false" customHeight="false" outlineLevel="0" collapsed="false">
      <c r="A6181" s="3" t="n">
        <v>6180</v>
      </c>
      <c r="B6181" s="3" t="s">
        <v>17887</v>
      </c>
      <c r="C6181" s="3" t="s">
        <v>17888</v>
      </c>
      <c r="D6181" s="3" t="n">
        <v>1</v>
      </c>
      <c r="E6181" s="3" t="n">
        <v>0.1347332</v>
      </c>
      <c r="F6181" s="3" t="n">
        <v>5</v>
      </c>
      <c r="G6181" s="3" t="n">
        <v>5</v>
      </c>
      <c r="H6181" s="3" t="n">
        <v>4</v>
      </c>
      <c r="I6181" s="3" t="n">
        <v>4</v>
      </c>
      <c r="J6181" s="3" t="n">
        <v>3</v>
      </c>
      <c r="K6181" s="3" t="n">
        <v>3</v>
      </c>
      <c r="L6181" s="3" t="n">
        <v>0</v>
      </c>
      <c r="M6181" s="3" t="n">
        <v>0</v>
      </c>
      <c r="N6181" s="3" t="n">
        <v>0</v>
      </c>
      <c r="O6181" s="3" t="n">
        <v>0</v>
      </c>
      <c r="P6181" s="3" t="n">
        <v>6.1</v>
      </c>
      <c r="Q6181" s="3" t="n">
        <v>24.2</v>
      </c>
      <c r="R6181" s="3" t="s">
        <v>17889</v>
      </c>
      <c r="S6181" s="4" t="n">
        <v>45746.9862962963</v>
      </c>
      <c r="T6181" s="3" t="s">
        <v>29</v>
      </c>
      <c r="U6181" s="3" t="s">
        <v>29</v>
      </c>
      <c r="V6181" s="3" t="n">
        <v>1</v>
      </c>
      <c r="W6181" s="3" t="n">
        <v>1</v>
      </c>
      <c r="X6181" s="3" t="n">
        <v>0</v>
      </c>
      <c r="Y6181" s="3" t="s">
        <v>30</v>
      </c>
      <c r="Z6181" s="3" t="s">
        <v>30</v>
      </c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  <c r="AZ6181" s="3"/>
      <c r="BA6181" s="3"/>
      <c r="BB6181" s="3"/>
      <c r="BC6181" s="3"/>
      <c r="BD6181" s="3"/>
      <c r="BE6181" s="3"/>
      <c r="BF6181" s="3"/>
      <c r="BG6181" s="3"/>
      <c r="BH6181" s="3"/>
      <c r="BI6181" s="3"/>
      <c r="BJ6181" s="3"/>
    </row>
    <row r="6182" customFormat="false" ht="15.75" hidden="false" customHeight="false" outlineLevel="0" collapsed="false">
      <c r="A6182" s="3" t="n">
        <v>6181</v>
      </c>
      <c r="B6182" s="3" t="s">
        <v>17890</v>
      </c>
      <c r="C6182" s="3" t="s">
        <v>17891</v>
      </c>
      <c r="D6182" s="3" t="n">
        <v>1</v>
      </c>
      <c r="E6182" s="3" t="n">
        <v>0.3653008</v>
      </c>
      <c r="F6182" s="3" t="n">
        <v>11</v>
      </c>
      <c r="G6182" s="3" t="n">
        <v>11</v>
      </c>
      <c r="H6182" s="3" t="n">
        <v>7</v>
      </c>
      <c r="I6182" s="3" t="n">
        <v>7</v>
      </c>
      <c r="J6182" s="3" t="n">
        <v>8</v>
      </c>
      <c r="K6182" s="3" t="n">
        <v>8</v>
      </c>
      <c r="L6182" s="3" t="n">
        <v>1</v>
      </c>
      <c r="M6182" s="3" t="n">
        <v>1</v>
      </c>
      <c r="N6182" s="3" t="n">
        <v>3</v>
      </c>
      <c r="O6182" s="3" t="n">
        <v>-1</v>
      </c>
      <c r="P6182" s="3" t="n">
        <v>6.1</v>
      </c>
      <c r="Q6182" s="3" t="n">
        <v>24.2</v>
      </c>
      <c r="R6182" s="3" t="s">
        <v>17892</v>
      </c>
      <c r="S6182" s="4" t="n">
        <v>45746.986400463</v>
      </c>
      <c r="T6182" s="3" t="s">
        <v>29</v>
      </c>
      <c r="U6182" s="3" t="s">
        <v>29</v>
      </c>
      <c r="V6182" s="3" t="n">
        <v>1</v>
      </c>
      <c r="W6182" s="3" t="n">
        <v>0</v>
      </c>
      <c r="X6182" s="3" t="n">
        <v>0</v>
      </c>
      <c r="Y6182" s="3" t="s">
        <v>81</v>
      </c>
      <c r="Z6182" s="3" t="s">
        <v>30</v>
      </c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AY6182" s="3"/>
      <c r="AZ6182" s="3"/>
      <c r="BA6182" s="3"/>
      <c r="BB6182" s="3"/>
      <c r="BC6182" s="3"/>
      <c r="BD6182" s="3"/>
      <c r="BE6182" s="3"/>
      <c r="BF6182" s="3"/>
      <c r="BG6182" s="3"/>
      <c r="BH6182" s="3"/>
      <c r="BI6182" s="3"/>
      <c r="BJ6182" s="3"/>
    </row>
    <row r="6183" customFormat="false" ht="15.75" hidden="false" customHeight="false" outlineLevel="0" collapsed="false">
      <c r="A6183" s="3" t="n">
        <v>6182</v>
      </c>
      <c r="B6183" s="3" t="s">
        <v>17893</v>
      </c>
      <c r="C6183" s="3" t="s">
        <v>17894</v>
      </c>
      <c r="D6183" s="3" t="n">
        <v>1</v>
      </c>
      <c r="E6183" s="3" t="n">
        <v>0.1451326</v>
      </c>
      <c r="F6183" s="3" t="n">
        <v>5</v>
      </c>
      <c r="G6183" s="3" t="n">
        <v>5</v>
      </c>
      <c r="H6183" s="3" t="n">
        <v>3</v>
      </c>
      <c r="I6183" s="3" t="n">
        <v>3</v>
      </c>
      <c r="J6183" s="3" t="n">
        <v>3</v>
      </c>
      <c r="K6183" s="3" t="n">
        <v>3</v>
      </c>
      <c r="L6183" s="3" t="n">
        <v>0</v>
      </c>
      <c r="M6183" s="3" t="n">
        <v>0</v>
      </c>
      <c r="N6183" s="3" t="n">
        <v>0</v>
      </c>
      <c r="O6183" s="3" t="n">
        <v>0</v>
      </c>
      <c r="P6183" s="3" t="n">
        <v>7.1</v>
      </c>
      <c r="Q6183" s="3" t="n">
        <v>24.2</v>
      </c>
      <c r="R6183" s="3" t="s">
        <v>17895</v>
      </c>
      <c r="S6183" s="4" t="n">
        <v>45746.9864699074</v>
      </c>
      <c r="T6183" s="3" t="s">
        <v>29</v>
      </c>
      <c r="U6183" s="3" t="s">
        <v>29</v>
      </c>
      <c r="V6183" s="3" t="n">
        <v>1</v>
      </c>
      <c r="W6183" s="3" t="n">
        <v>1</v>
      </c>
      <c r="X6183" s="3" t="n">
        <v>1</v>
      </c>
      <c r="Y6183" s="3" t="s">
        <v>81</v>
      </c>
      <c r="Z6183" s="3" t="s">
        <v>81</v>
      </c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  <c r="AZ6183" s="3"/>
      <c r="BA6183" s="3"/>
      <c r="BB6183" s="3"/>
      <c r="BC6183" s="3"/>
      <c r="BD6183" s="3"/>
      <c r="BE6183" s="3"/>
      <c r="BF6183" s="3"/>
      <c r="BG6183" s="3"/>
      <c r="BH6183" s="3"/>
      <c r="BI6183" s="3"/>
      <c r="BJ6183" s="3"/>
    </row>
    <row r="6184" customFormat="false" ht="15.75" hidden="false" customHeight="false" outlineLevel="0" collapsed="false">
      <c r="A6184" s="3" t="n">
        <v>6183</v>
      </c>
      <c r="B6184" s="3" t="s">
        <v>17896</v>
      </c>
      <c r="C6184" s="3" t="s">
        <v>17897</v>
      </c>
      <c r="D6184" s="3" t="n">
        <v>1</v>
      </c>
      <c r="E6184" s="3" t="n">
        <v>0.1554747</v>
      </c>
      <c r="F6184" s="3" t="n">
        <v>5</v>
      </c>
      <c r="G6184" s="3" t="n">
        <v>5</v>
      </c>
      <c r="H6184" s="3" t="n">
        <v>3</v>
      </c>
      <c r="I6184" s="3" t="n">
        <v>3</v>
      </c>
      <c r="J6184" s="3" t="n">
        <v>3</v>
      </c>
      <c r="K6184" s="3" t="n">
        <v>3</v>
      </c>
      <c r="L6184" s="3" t="n">
        <v>0</v>
      </c>
      <c r="M6184" s="3" t="n">
        <v>0</v>
      </c>
      <c r="N6184" s="3" t="n">
        <v>0</v>
      </c>
      <c r="O6184" s="3" t="n">
        <v>0</v>
      </c>
      <c r="P6184" s="3" t="n">
        <v>7.1</v>
      </c>
      <c r="Q6184" s="3" t="n">
        <v>24.2</v>
      </c>
      <c r="R6184" s="3" t="s">
        <v>17898</v>
      </c>
      <c r="S6184" s="4" t="n">
        <v>45746.9865393519</v>
      </c>
      <c r="T6184" s="3" t="s">
        <v>29</v>
      </c>
      <c r="U6184" s="3" t="s">
        <v>29</v>
      </c>
      <c r="V6184" s="3" t="n">
        <v>1</v>
      </c>
      <c r="W6184" s="3" t="n">
        <v>1</v>
      </c>
      <c r="X6184" s="3" t="n">
        <v>1</v>
      </c>
      <c r="Y6184" s="3" t="s">
        <v>81</v>
      </c>
      <c r="Z6184" s="3" t="s">
        <v>81</v>
      </c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  <c r="AY6184" s="3"/>
      <c r="AZ6184" s="3"/>
      <c r="BA6184" s="3"/>
      <c r="BB6184" s="3"/>
      <c r="BC6184" s="3"/>
      <c r="BD6184" s="3"/>
      <c r="BE6184" s="3"/>
      <c r="BF6184" s="3"/>
      <c r="BG6184" s="3"/>
      <c r="BH6184" s="3"/>
      <c r="BI6184" s="3"/>
      <c r="BJ6184" s="3"/>
    </row>
    <row r="6185" customFormat="false" ht="15.75" hidden="false" customHeight="false" outlineLevel="0" collapsed="false">
      <c r="A6185" s="3" t="n">
        <v>6184</v>
      </c>
      <c r="B6185" s="3" t="s">
        <v>17899</v>
      </c>
      <c r="C6185" s="3" t="s">
        <v>17900</v>
      </c>
      <c r="D6185" s="3" t="n">
        <v>1</v>
      </c>
      <c r="E6185" s="3" t="n">
        <v>0.0842084</v>
      </c>
      <c r="F6185" s="3" t="n">
        <v>5</v>
      </c>
      <c r="G6185" s="3" t="n">
        <v>5</v>
      </c>
      <c r="H6185" s="3" t="n">
        <v>3</v>
      </c>
      <c r="I6185" s="3" t="n">
        <v>3</v>
      </c>
      <c r="J6185" s="3" t="n">
        <v>3</v>
      </c>
      <c r="K6185" s="3" t="n">
        <v>3</v>
      </c>
      <c r="L6185" s="3" t="n">
        <v>0</v>
      </c>
      <c r="M6185" s="3" t="n">
        <v>0</v>
      </c>
      <c r="N6185" s="3" t="n">
        <v>0</v>
      </c>
      <c r="O6185" s="3" t="n">
        <v>0</v>
      </c>
      <c r="P6185" s="3" t="n">
        <v>7.1</v>
      </c>
      <c r="Q6185" s="3" t="n">
        <v>24.2</v>
      </c>
      <c r="R6185" s="3" t="s">
        <v>17901</v>
      </c>
      <c r="S6185" s="4" t="n">
        <v>45746.9866087963</v>
      </c>
      <c r="T6185" s="3" t="s">
        <v>29</v>
      </c>
      <c r="U6185" s="3" t="s">
        <v>29</v>
      </c>
      <c r="V6185" s="3" t="n">
        <v>1</v>
      </c>
      <c r="W6185" s="3" t="n">
        <v>1</v>
      </c>
      <c r="X6185" s="3" t="n">
        <v>0</v>
      </c>
      <c r="Y6185" s="3" t="s">
        <v>81</v>
      </c>
      <c r="Z6185" s="3" t="s">
        <v>81</v>
      </c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  <c r="AZ6185" s="3"/>
      <c r="BA6185" s="3"/>
      <c r="BB6185" s="3"/>
      <c r="BC6185" s="3"/>
      <c r="BD6185" s="3"/>
      <c r="BE6185" s="3"/>
      <c r="BF6185" s="3"/>
      <c r="BG6185" s="3"/>
      <c r="BH6185" s="3"/>
      <c r="BI6185" s="3"/>
      <c r="BJ6185" s="3"/>
    </row>
    <row r="6186" customFormat="false" ht="15.75" hidden="false" customHeight="false" outlineLevel="0" collapsed="false">
      <c r="A6186" s="3" t="n">
        <v>6185</v>
      </c>
      <c r="B6186" s="3" t="s">
        <v>17902</v>
      </c>
      <c r="C6186" s="3" t="s">
        <v>17903</v>
      </c>
      <c r="D6186" s="3" t="n">
        <v>1</v>
      </c>
      <c r="E6186" s="3" t="n">
        <v>0.1488376</v>
      </c>
      <c r="F6186" s="3" t="n">
        <v>5</v>
      </c>
      <c r="G6186" s="3" t="n">
        <v>5</v>
      </c>
      <c r="H6186" s="3" t="n">
        <v>3</v>
      </c>
      <c r="I6186" s="3" t="n">
        <v>3</v>
      </c>
      <c r="J6186" s="3" t="n">
        <v>3</v>
      </c>
      <c r="K6186" s="3" t="n">
        <v>3</v>
      </c>
      <c r="L6186" s="3" t="n">
        <v>0</v>
      </c>
      <c r="M6186" s="3" t="n">
        <v>0</v>
      </c>
      <c r="N6186" s="3" t="n">
        <v>0</v>
      </c>
      <c r="O6186" s="3" t="n">
        <v>0</v>
      </c>
      <c r="P6186" s="3" t="n">
        <v>6.1</v>
      </c>
      <c r="Q6186" s="3" t="n">
        <v>24.2</v>
      </c>
      <c r="R6186" s="3" t="s">
        <v>17904</v>
      </c>
      <c r="S6186" s="4" t="n">
        <v>45746.9867013889</v>
      </c>
      <c r="T6186" s="3" t="s">
        <v>29</v>
      </c>
      <c r="U6186" s="3" t="s">
        <v>29</v>
      </c>
      <c r="V6186" s="3" t="n">
        <v>1</v>
      </c>
      <c r="W6186" s="3" t="n">
        <v>1</v>
      </c>
      <c r="X6186" s="3" t="n">
        <v>0</v>
      </c>
      <c r="Y6186" s="3" t="s">
        <v>81</v>
      </c>
      <c r="Z6186" s="3" t="s">
        <v>81</v>
      </c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  <c r="AZ6186" s="3"/>
      <c r="BA6186" s="3"/>
      <c r="BB6186" s="3"/>
      <c r="BC6186" s="3"/>
      <c r="BD6186" s="3"/>
      <c r="BE6186" s="3"/>
      <c r="BF6186" s="3"/>
      <c r="BG6186" s="3"/>
      <c r="BH6186" s="3"/>
      <c r="BI6186" s="3"/>
      <c r="BJ6186" s="3"/>
    </row>
    <row r="6187" customFormat="false" ht="15.75" hidden="false" customHeight="false" outlineLevel="0" collapsed="false">
      <c r="A6187" s="3" t="n">
        <v>6186</v>
      </c>
      <c r="B6187" s="3" t="s">
        <v>17905</v>
      </c>
      <c r="C6187" s="3" t="s">
        <v>17906</v>
      </c>
      <c r="D6187" s="3" t="n">
        <v>1</v>
      </c>
      <c r="E6187" s="3" t="n">
        <v>0.1283635</v>
      </c>
      <c r="F6187" s="3" t="n">
        <v>6</v>
      </c>
      <c r="G6187" s="3" t="n">
        <v>6</v>
      </c>
      <c r="H6187" s="3" t="n">
        <v>4</v>
      </c>
      <c r="I6187" s="3" t="n">
        <v>4</v>
      </c>
      <c r="J6187" s="3" t="n">
        <v>4</v>
      </c>
      <c r="K6187" s="3" t="n">
        <v>4</v>
      </c>
      <c r="L6187" s="3" t="n">
        <v>0</v>
      </c>
      <c r="M6187" s="3" t="n">
        <v>0</v>
      </c>
      <c r="N6187" s="3" t="n">
        <v>0</v>
      </c>
      <c r="O6187" s="3" t="n">
        <v>0</v>
      </c>
      <c r="P6187" s="3" t="n">
        <v>7.1</v>
      </c>
      <c r="Q6187" s="3" t="n">
        <v>24.2</v>
      </c>
      <c r="R6187" s="3" t="s">
        <v>17907</v>
      </c>
      <c r="S6187" s="4" t="n">
        <v>45746.9868055556</v>
      </c>
      <c r="T6187" s="3" t="s">
        <v>29</v>
      </c>
      <c r="U6187" s="3" t="s">
        <v>29</v>
      </c>
      <c r="V6187" s="3" t="n">
        <v>1</v>
      </c>
      <c r="W6187" s="3" t="n">
        <v>1</v>
      </c>
      <c r="X6187" s="3" t="n">
        <v>0</v>
      </c>
      <c r="Y6187" s="3" t="s">
        <v>81</v>
      </c>
      <c r="Z6187" s="3" t="s">
        <v>81</v>
      </c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  <c r="AZ6187" s="3"/>
      <c r="BA6187" s="3"/>
      <c r="BB6187" s="3"/>
      <c r="BC6187" s="3"/>
      <c r="BD6187" s="3"/>
      <c r="BE6187" s="3"/>
      <c r="BF6187" s="3"/>
      <c r="BG6187" s="3"/>
      <c r="BH6187" s="3"/>
      <c r="BI6187" s="3"/>
      <c r="BJ6187" s="3"/>
    </row>
    <row r="6188" customFormat="false" ht="15.75" hidden="false" customHeight="false" outlineLevel="0" collapsed="false">
      <c r="A6188" s="3" t="n">
        <v>6187</v>
      </c>
      <c r="B6188" s="3" t="s">
        <v>17908</v>
      </c>
      <c r="C6188" s="3" t="s">
        <v>17909</v>
      </c>
      <c r="D6188" s="3" t="n">
        <v>1</v>
      </c>
      <c r="E6188" s="3" t="n">
        <v>0.1204278</v>
      </c>
      <c r="F6188" s="3" t="n">
        <v>6</v>
      </c>
      <c r="G6188" s="3" t="n">
        <v>6</v>
      </c>
      <c r="H6188" s="3" t="n">
        <v>4</v>
      </c>
      <c r="I6188" s="3" t="n">
        <v>4</v>
      </c>
      <c r="J6188" s="3" t="n">
        <v>4</v>
      </c>
      <c r="K6188" s="3" t="n">
        <v>4</v>
      </c>
      <c r="L6188" s="3" t="n">
        <v>0</v>
      </c>
      <c r="M6188" s="3" t="n">
        <v>0</v>
      </c>
      <c r="N6188" s="3" t="n">
        <v>0</v>
      </c>
      <c r="O6188" s="3" t="n">
        <v>0</v>
      </c>
      <c r="P6188" s="3" t="n">
        <v>7.1</v>
      </c>
      <c r="Q6188" s="3" t="n">
        <v>24.2</v>
      </c>
      <c r="R6188" s="3" t="s">
        <v>17910</v>
      </c>
      <c r="S6188" s="4" t="n">
        <v>45746.986875</v>
      </c>
      <c r="T6188" s="3" t="s">
        <v>29</v>
      </c>
      <c r="U6188" s="3" t="s">
        <v>29</v>
      </c>
      <c r="V6188" s="3" t="n">
        <v>1</v>
      </c>
      <c r="W6188" s="3" t="n">
        <v>1</v>
      </c>
      <c r="X6188" s="3" t="n">
        <v>0</v>
      </c>
      <c r="Y6188" s="3" t="s">
        <v>81</v>
      </c>
      <c r="Z6188" s="3" t="s">
        <v>81</v>
      </c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  <c r="AZ6188" s="3"/>
      <c r="BA6188" s="3"/>
      <c r="BB6188" s="3"/>
      <c r="BC6188" s="3"/>
      <c r="BD6188" s="3"/>
      <c r="BE6188" s="3"/>
      <c r="BF6188" s="3"/>
      <c r="BG6188" s="3"/>
      <c r="BH6188" s="3"/>
      <c r="BI6188" s="3"/>
      <c r="BJ6188" s="3"/>
    </row>
    <row r="6189" customFormat="false" ht="15.75" hidden="false" customHeight="false" outlineLevel="0" collapsed="false">
      <c r="A6189" s="3" t="n">
        <v>6188</v>
      </c>
      <c r="B6189" s="3" t="s">
        <v>17911</v>
      </c>
      <c r="C6189" s="3" t="s">
        <v>17912</v>
      </c>
      <c r="D6189" s="3" t="n">
        <v>1</v>
      </c>
      <c r="E6189" s="3" t="n">
        <v>0.1437833</v>
      </c>
      <c r="F6189" s="3" t="n">
        <v>7</v>
      </c>
      <c r="G6189" s="3" t="n">
        <v>7</v>
      </c>
      <c r="H6189" s="3" t="n">
        <v>3</v>
      </c>
      <c r="I6189" s="3" t="n">
        <v>3</v>
      </c>
      <c r="J6189" s="3" t="n">
        <v>5</v>
      </c>
      <c r="K6189" s="3" t="n">
        <v>5</v>
      </c>
      <c r="L6189" s="3" t="n">
        <v>0</v>
      </c>
      <c r="M6189" s="3" t="n">
        <v>0</v>
      </c>
      <c r="N6189" s="3" t="n">
        <v>-1</v>
      </c>
      <c r="O6189" s="3" t="n">
        <v>-1</v>
      </c>
      <c r="P6189" s="3" t="n">
        <v>7.1</v>
      </c>
      <c r="Q6189" s="3" t="n">
        <v>24.2</v>
      </c>
      <c r="R6189" s="3" t="s">
        <v>17913</v>
      </c>
      <c r="S6189" s="4" t="n">
        <v>45746.9869328704</v>
      </c>
      <c r="T6189" s="3" t="s">
        <v>29</v>
      </c>
      <c r="U6189" s="3" t="s">
        <v>29</v>
      </c>
      <c r="V6189" s="3" t="n">
        <v>0</v>
      </c>
      <c r="W6189" s="3" t="n">
        <v>0</v>
      </c>
      <c r="X6189" s="3" t="n">
        <v>0</v>
      </c>
      <c r="Y6189" s="3" t="s">
        <v>30</v>
      </c>
      <c r="Z6189" s="3" t="s">
        <v>30</v>
      </c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  <c r="AZ6189" s="3"/>
      <c r="BA6189" s="3"/>
      <c r="BB6189" s="3"/>
      <c r="BC6189" s="3"/>
      <c r="BD6189" s="3"/>
      <c r="BE6189" s="3"/>
      <c r="BF6189" s="3"/>
      <c r="BG6189" s="3"/>
      <c r="BH6189" s="3"/>
      <c r="BI6189" s="3"/>
      <c r="BJ6189" s="3"/>
    </row>
    <row r="6190" customFormat="false" ht="15.75" hidden="false" customHeight="false" outlineLevel="0" collapsed="false">
      <c r="A6190" s="3" t="n">
        <v>6189</v>
      </c>
      <c r="B6190" s="3" t="s">
        <v>17914</v>
      </c>
      <c r="C6190" s="3" t="s">
        <v>17915</v>
      </c>
      <c r="D6190" s="3" t="n">
        <v>1</v>
      </c>
      <c r="E6190" s="3" t="n">
        <v>0.0789006</v>
      </c>
      <c r="F6190" s="3" t="n">
        <v>5</v>
      </c>
      <c r="G6190" s="3" t="n">
        <v>5</v>
      </c>
      <c r="H6190" s="3" t="n">
        <v>3</v>
      </c>
      <c r="I6190" s="3" t="n">
        <v>3</v>
      </c>
      <c r="J6190" s="3" t="n">
        <v>3</v>
      </c>
      <c r="K6190" s="3" t="n">
        <v>3</v>
      </c>
      <c r="L6190" s="3" t="n">
        <v>0</v>
      </c>
      <c r="M6190" s="3" t="n">
        <v>0</v>
      </c>
      <c r="N6190" s="3" t="n">
        <v>0</v>
      </c>
      <c r="O6190" s="3" t="n">
        <v>0</v>
      </c>
      <c r="P6190" s="3" t="n">
        <v>6.1</v>
      </c>
      <c r="Q6190" s="3" t="n">
        <v>24.2</v>
      </c>
      <c r="R6190" s="3" t="s">
        <v>17916</v>
      </c>
      <c r="S6190" s="4" t="n">
        <v>45746.9869907407</v>
      </c>
      <c r="T6190" s="3" t="s">
        <v>29</v>
      </c>
      <c r="U6190" s="3" t="s">
        <v>29</v>
      </c>
      <c r="V6190" s="3" t="n">
        <v>1</v>
      </c>
      <c r="W6190" s="3" t="n">
        <v>1</v>
      </c>
      <c r="X6190" s="3" t="n">
        <v>1</v>
      </c>
      <c r="Y6190" s="3" t="s">
        <v>81</v>
      </c>
      <c r="Z6190" s="3" t="s">
        <v>81</v>
      </c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  <c r="AZ6190" s="3"/>
      <c r="BA6190" s="3"/>
      <c r="BB6190" s="3"/>
      <c r="BC6190" s="3"/>
      <c r="BD6190" s="3"/>
      <c r="BE6190" s="3"/>
      <c r="BF6190" s="3"/>
      <c r="BG6190" s="3"/>
      <c r="BH6190" s="3"/>
      <c r="BI6190" s="3"/>
      <c r="BJ6190" s="3"/>
    </row>
    <row r="6191" customFormat="false" ht="15.75" hidden="false" customHeight="false" outlineLevel="0" collapsed="false">
      <c r="A6191" s="3" t="n">
        <v>6190</v>
      </c>
      <c r="B6191" s="3" t="s">
        <v>17917</v>
      </c>
      <c r="C6191" s="3" t="s">
        <v>17918</v>
      </c>
      <c r="D6191" s="3" t="n">
        <v>1</v>
      </c>
      <c r="E6191" s="3" t="n">
        <v>0.1155853</v>
      </c>
      <c r="F6191" s="3" t="n">
        <v>4</v>
      </c>
      <c r="G6191" s="3" t="n">
        <v>4</v>
      </c>
      <c r="H6191" s="3" t="n">
        <v>3</v>
      </c>
      <c r="I6191" s="3" t="n">
        <v>3</v>
      </c>
      <c r="J6191" s="3" t="n">
        <v>2</v>
      </c>
      <c r="K6191" s="3" t="n">
        <v>2</v>
      </c>
      <c r="L6191" s="3" t="n">
        <v>0</v>
      </c>
      <c r="M6191" s="3" t="n">
        <v>0</v>
      </c>
      <c r="N6191" s="3" t="n">
        <v>0</v>
      </c>
      <c r="O6191" s="3" t="n">
        <v>-1</v>
      </c>
      <c r="P6191" s="3" t="n">
        <v>6.1</v>
      </c>
      <c r="Q6191" s="3" t="n">
        <v>24.2</v>
      </c>
      <c r="R6191" s="3" t="s">
        <v>17919</v>
      </c>
      <c r="S6191" s="4" t="n">
        <v>45746.9870601852</v>
      </c>
      <c r="T6191" s="3" t="s">
        <v>29</v>
      </c>
      <c r="U6191" s="3" t="s">
        <v>29</v>
      </c>
      <c r="V6191" s="3" t="n">
        <v>1</v>
      </c>
      <c r="W6191" s="3" t="n">
        <v>0</v>
      </c>
      <c r="X6191" s="3" t="n">
        <v>0</v>
      </c>
      <c r="Y6191" s="3" t="s">
        <v>10544</v>
      </c>
      <c r="Z6191" s="3" t="s">
        <v>30</v>
      </c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  <c r="AZ6191" s="3"/>
      <c r="BA6191" s="3"/>
      <c r="BB6191" s="3"/>
      <c r="BC6191" s="3"/>
      <c r="BD6191" s="3"/>
      <c r="BE6191" s="3"/>
      <c r="BF6191" s="3"/>
      <c r="BG6191" s="3"/>
      <c r="BH6191" s="3"/>
      <c r="BI6191" s="3"/>
      <c r="BJ6191" s="3"/>
    </row>
    <row r="6192" customFormat="false" ht="15.75" hidden="false" customHeight="false" outlineLevel="0" collapsed="false">
      <c r="A6192" s="3" t="n">
        <v>6191</v>
      </c>
      <c r="B6192" s="3" t="s">
        <v>17920</v>
      </c>
      <c r="C6192" s="3" t="s">
        <v>17921</v>
      </c>
      <c r="D6192" s="3" t="n">
        <v>1</v>
      </c>
      <c r="E6192" s="3" t="n">
        <v>0.1047508</v>
      </c>
      <c r="F6192" s="3" t="n">
        <v>4</v>
      </c>
      <c r="G6192" s="3" t="n">
        <v>4</v>
      </c>
      <c r="H6192" s="3" t="n">
        <v>3</v>
      </c>
      <c r="I6192" s="3" t="n">
        <v>3</v>
      </c>
      <c r="J6192" s="3" t="n">
        <v>2</v>
      </c>
      <c r="K6192" s="3" t="n">
        <v>2</v>
      </c>
      <c r="L6192" s="3" t="n">
        <v>0</v>
      </c>
      <c r="M6192" s="3" t="n">
        <v>0</v>
      </c>
      <c r="N6192" s="3" t="n">
        <v>0</v>
      </c>
      <c r="O6192" s="3" t="n">
        <v>-1</v>
      </c>
      <c r="P6192" s="3" t="n">
        <v>6.1</v>
      </c>
      <c r="Q6192" s="3" t="n">
        <v>24.2</v>
      </c>
      <c r="R6192" s="3" t="s">
        <v>17922</v>
      </c>
      <c r="S6192" s="4" t="n">
        <v>45746.9871412037</v>
      </c>
      <c r="T6192" s="3" t="s">
        <v>29</v>
      </c>
      <c r="U6192" s="3" t="s">
        <v>29</v>
      </c>
      <c r="V6192" s="3" t="n">
        <v>1</v>
      </c>
      <c r="W6192" s="3" t="n">
        <v>0</v>
      </c>
      <c r="X6192" s="3" t="n">
        <v>0</v>
      </c>
      <c r="Y6192" s="3" t="s">
        <v>10544</v>
      </c>
      <c r="Z6192" s="3" t="s">
        <v>30</v>
      </c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  <c r="AZ6192" s="3"/>
      <c r="BA6192" s="3"/>
      <c r="BB6192" s="3"/>
      <c r="BC6192" s="3"/>
      <c r="BD6192" s="3"/>
      <c r="BE6192" s="3"/>
      <c r="BF6192" s="3"/>
      <c r="BG6192" s="3"/>
      <c r="BH6192" s="3"/>
      <c r="BI6192" s="3"/>
      <c r="BJ6192" s="3"/>
    </row>
    <row r="6193" customFormat="false" ht="15.75" hidden="false" customHeight="false" outlineLevel="0" collapsed="false">
      <c r="A6193" s="3" t="n">
        <v>6192</v>
      </c>
      <c r="B6193" s="3" t="s">
        <v>17923</v>
      </c>
      <c r="C6193" s="3" t="s">
        <v>17924</v>
      </c>
      <c r="D6193" s="3" t="n">
        <v>1</v>
      </c>
      <c r="E6193" s="3" t="n">
        <v>0.1306827</v>
      </c>
      <c r="F6193" s="3" t="n">
        <v>6</v>
      </c>
      <c r="G6193" s="3" t="n">
        <v>6</v>
      </c>
      <c r="H6193" s="3" t="n">
        <v>4</v>
      </c>
      <c r="I6193" s="3" t="n">
        <v>4</v>
      </c>
      <c r="J6193" s="3" t="n">
        <v>4</v>
      </c>
      <c r="K6193" s="3" t="n">
        <v>4</v>
      </c>
      <c r="L6193" s="3" t="n">
        <v>0</v>
      </c>
      <c r="M6193" s="3" t="n">
        <v>0</v>
      </c>
      <c r="N6193" s="3" t="n">
        <v>0</v>
      </c>
      <c r="O6193" s="3" t="n">
        <v>0</v>
      </c>
      <c r="P6193" s="3" t="n">
        <v>7.1</v>
      </c>
      <c r="Q6193" s="3" t="n">
        <v>24.2</v>
      </c>
      <c r="R6193" s="3" t="s">
        <v>17925</v>
      </c>
      <c r="S6193" s="4" t="n">
        <v>45746.9872106482</v>
      </c>
      <c r="T6193" s="3" t="s">
        <v>29</v>
      </c>
      <c r="U6193" s="3" t="s">
        <v>29</v>
      </c>
      <c r="V6193" s="3" t="n">
        <v>1</v>
      </c>
      <c r="W6193" s="3" t="n">
        <v>1</v>
      </c>
      <c r="X6193" s="3" t="n">
        <v>0</v>
      </c>
      <c r="Y6193" s="3" t="s">
        <v>81</v>
      </c>
      <c r="Z6193" s="3" t="s">
        <v>81</v>
      </c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  <c r="AZ6193" s="3"/>
      <c r="BA6193" s="3"/>
      <c r="BB6193" s="3"/>
      <c r="BC6193" s="3"/>
      <c r="BD6193" s="3"/>
      <c r="BE6193" s="3"/>
      <c r="BF6193" s="3"/>
      <c r="BG6193" s="3"/>
      <c r="BH6193" s="3"/>
      <c r="BI6193" s="3"/>
      <c r="BJ6193" s="3"/>
    </row>
    <row r="6194" customFormat="false" ht="15.75" hidden="false" customHeight="false" outlineLevel="0" collapsed="false">
      <c r="A6194" s="3" t="n">
        <v>6193</v>
      </c>
      <c r="B6194" s="3" t="s">
        <v>17926</v>
      </c>
      <c r="C6194" s="3" t="s">
        <v>17927</v>
      </c>
      <c r="D6194" s="3" t="n">
        <v>1</v>
      </c>
      <c r="E6194" s="3" t="n">
        <v>0.2743004</v>
      </c>
      <c r="F6194" s="3" t="n">
        <v>29</v>
      </c>
      <c r="G6194" s="3" t="n">
        <v>29</v>
      </c>
      <c r="H6194" s="3" t="n">
        <v>5</v>
      </c>
      <c r="I6194" s="3" t="n">
        <v>5</v>
      </c>
      <c r="J6194" s="3" t="n">
        <v>25</v>
      </c>
      <c r="K6194" s="3" t="n">
        <v>25</v>
      </c>
      <c r="L6194" s="3" t="n">
        <v>2</v>
      </c>
      <c r="M6194" s="3" t="n">
        <v>2</v>
      </c>
      <c r="N6194" s="3" t="n">
        <v>3</v>
      </c>
      <c r="O6194" s="3" t="n">
        <v>0</v>
      </c>
      <c r="P6194" s="3" t="n">
        <v>6.1</v>
      </c>
      <c r="Q6194" s="3" t="n">
        <v>24.2</v>
      </c>
      <c r="R6194" s="3" t="s">
        <v>17928</v>
      </c>
      <c r="S6194" s="4" t="n">
        <v>45746.9872916667</v>
      </c>
      <c r="T6194" s="3" t="s">
        <v>29</v>
      </c>
      <c r="U6194" s="3" t="s">
        <v>29</v>
      </c>
      <c r="V6194" s="3" t="n">
        <v>1</v>
      </c>
      <c r="W6194" s="3" t="n">
        <v>1</v>
      </c>
      <c r="X6194" s="3" t="n">
        <v>0</v>
      </c>
      <c r="Y6194" s="3" t="s">
        <v>30</v>
      </c>
      <c r="Z6194" s="3" t="s">
        <v>81</v>
      </c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  <c r="AZ6194" s="3"/>
      <c r="BA6194" s="3"/>
      <c r="BB6194" s="3"/>
      <c r="BC6194" s="3"/>
      <c r="BD6194" s="3"/>
      <c r="BE6194" s="3"/>
      <c r="BF6194" s="3"/>
      <c r="BG6194" s="3"/>
      <c r="BH6194" s="3"/>
      <c r="BI6194" s="3"/>
      <c r="BJ6194" s="3"/>
    </row>
    <row r="6195" customFormat="false" ht="15.75" hidden="false" customHeight="false" outlineLevel="0" collapsed="false">
      <c r="A6195" s="3" t="n">
        <v>6194</v>
      </c>
      <c r="B6195" s="3" t="s">
        <v>17929</v>
      </c>
      <c r="C6195" s="3" t="s">
        <v>17930</v>
      </c>
      <c r="D6195" s="3" t="n">
        <v>1</v>
      </c>
      <c r="E6195" s="3" t="n">
        <v>0.3207861</v>
      </c>
      <c r="F6195" s="3" t="n">
        <v>25</v>
      </c>
      <c r="G6195" s="3" t="n">
        <v>25</v>
      </c>
      <c r="H6195" s="3" t="n">
        <v>6</v>
      </c>
      <c r="I6195" s="3" t="n">
        <v>6</v>
      </c>
      <c r="J6195" s="3" t="n">
        <v>22</v>
      </c>
      <c r="K6195" s="3" t="n">
        <v>22</v>
      </c>
      <c r="L6195" s="3" t="n">
        <v>1</v>
      </c>
      <c r="M6195" s="3" t="n">
        <v>1</v>
      </c>
      <c r="N6195" s="3" t="n">
        <v>2</v>
      </c>
      <c r="O6195" s="3" t="n">
        <v>-1</v>
      </c>
      <c r="P6195" s="3" t="n">
        <v>7.1</v>
      </c>
      <c r="Q6195" s="3" t="n">
        <v>24.2</v>
      </c>
      <c r="R6195" s="3" t="s">
        <v>17931</v>
      </c>
      <c r="S6195" s="4" t="n">
        <v>45746.9873842593</v>
      </c>
      <c r="T6195" s="3" t="s">
        <v>29</v>
      </c>
      <c r="U6195" s="3" t="s">
        <v>29</v>
      </c>
      <c r="V6195" s="3" t="n">
        <v>1</v>
      </c>
      <c r="W6195" s="3" t="n">
        <v>0</v>
      </c>
      <c r="X6195" s="3" t="n">
        <v>0</v>
      </c>
      <c r="Y6195" s="3" t="s">
        <v>30</v>
      </c>
      <c r="Z6195" s="3" t="s">
        <v>30</v>
      </c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  <c r="AZ6195" s="3"/>
      <c r="BA6195" s="3"/>
      <c r="BB6195" s="3"/>
      <c r="BC6195" s="3"/>
      <c r="BD6195" s="3"/>
      <c r="BE6195" s="3"/>
      <c r="BF6195" s="3"/>
      <c r="BG6195" s="3"/>
      <c r="BH6195" s="3"/>
      <c r="BI6195" s="3"/>
      <c r="BJ6195" s="3"/>
    </row>
    <row r="6196" customFormat="false" ht="15.75" hidden="false" customHeight="false" outlineLevel="0" collapsed="false">
      <c r="A6196" s="3" t="n">
        <v>6195</v>
      </c>
      <c r="B6196" s="3" t="s">
        <v>17932</v>
      </c>
      <c r="C6196" s="3" t="s">
        <v>17933</v>
      </c>
      <c r="D6196" s="3" t="n">
        <v>1</v>
      </c>
      <c r="E6196" s="3" t="n">
        <v>0.2770805</v>
      </c>
      <c r="F6196" s="3" t="n">
        <v>23</v>
      </c>
      <c r="G6196" s="3" t="n">
        <v>23</v>
      </c>
      <c r="H6196" s="3" t="n">
        <v>6</v>
      </c>
      <c r="I6196" s="3" t="n">
        <v>6</v>
      </c>
      <c r="J6196" s="3" t="n">
        <v>20</v>
      </c>
      <c r="K6196" s="3" t="n">
        <v>20</v>
      </c>
      <c r="L6196" s="3" t="n">
        <v>1</v>
      </c>
      <c r="M6196" s="3" t="n">
        <v>1</v>
      </c>
      <c r="N6196" s="3" t="n">
        <v>2</v>
      </c>
      <c r="O6196" s="3" t="n">
        <v>-1</v>
      </c>
      <c r="P6196" s="3" t="n">
        <v>7.1</v>
      </c>
      <c r="Q6196" s="3" t="n">
        <v>24.2</v>
      </c>
      <c r="R6196" s="3" t="s">
        <v>17934</v>
      </c>
      <c r="S6196" s="4" t="n">
        <v>45746.9874768519</v>
      </c>
      <c r="T6196" s="3" t="s">
        <v>29</v>
      </c>
      <c r="U6196" s="3" t="s">
        <v>29</v>
      </c>
      <c r="V6196" s="3" t="n">
        <v>1</v>
      </c>
      <c r="W6196" s="3" t="n">
        <v>0</v>
      </c>
      <c r="X6196" s="3" t="n">
        <v>0</v>
      </c>
      <c r="Y6196" s="3" t="s">
        <v>30</v>
      </c>
      <c r="Z6196" s="3" t="s">
        <v>30</v>
      </c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  <c r="AZ6196" s="3"/>
      <c r="BA6196" s="3"/>
      <c r="BB6196" s="3"/>
      <c r="BC6196" s="3"/>
      <c r="BD6196" s="3"/>
      <c r="BE6196" s="3"/>
      <c r="BF6196" s="3"/>
      <c r="BG6196" s="3"/>
      <c r="BH6196" s="3"/>
      <c r="BI6196" s="3"/>
      <c r="BJ6196" s="3"/>
    </row>
    <row r="6197" customFormat="false" ht="15.75" hidden="false" customHeight="false" outlineLevel="0" collapsed="false">
      <c r="A6197" s="3" t="n">
        <v>6196</v>
      </c>
      <c r="B6197" s="3" t="s">
        <v>17935</v>
      </c>
      <c r="C6197" s="3" t="s">
        <v>17936</v>
      </c>
      <c r="D6197" s="3" t="n">
        <v>1</v>
      </c>
      <c r="E6197" s="3" t="n">
        <v>0.0565808</v>
      </c>
      <c r="F6197" s="3" t="n">
        <v>14</v>
      </c>
      <c r="G6197" s="3" t="n">
        <v>14</v>
      </c>
      <c r="H6197" s="3" t="n">
        <v>7</v>
      </c>
      <c r="I6197" s="3" t="n">
        <v>7</v>
      </c>
      <c r="J6197" s="3" t="n">
        <v>17</v>
      </c>
      <c r="K6197" s="3" t="n">
        <v>17</v>
      </c>
      <c r="L6197" s="3" t="n">
        <v>0</v>
      </c>
      <c r="M6197" s="3" t="n">
        <v>0</v>
      </c>
      <c r="N6197" s="3" t="n">
        <v>0</v>
      </c>
      <c r="O6197" s="3" t="n">
        <v>0</v>
      </c>
      <c r="P6197" s="3" t="n">
        <v>7.1</v>
      </c>
      <c r="Q6197" s="3" t="n">
        <v>24.2</v>
      </c>
      <c r="R6197" s="3" t="s">
        <v>17937</v>
      </c>
      <c r="S6197" s="4" t="n">
        <v>45819.883125</v>
      </c>
      <c r="T6197" s="3" t="s">
        <v>29</v>
      </c>
      <c r="U6197" s="3" t="s">
        <v>29</v>
      </c>
      <c r="V6197" s="3" t="n">
        <v>1</v>
      </c>
      <c r="W6197" s="3" t="n">
        <v>1</v>
      </c>
      <c r="X6197" s="3" t="n">
        <v>0</v>
      </c>
      <c r="Y6197" s="3" t="s">
        <v>10544</v>
      </c>
      <c r="Z6197" s="3" t="s">
        <v>81</v>
      </c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  <c r="AZ6197" s="3"/>
      <c r="BA6197" s="3"/>
      <c r="BB6197" s="3"/>
      <c r="BC6197" s="3"/>
      <c r="BD6197" s="3"/>
      <c r="BE6197" s="3"/>
      <c r="BF6197" s="3"/>
      <c r="BG6197" s="3"/>
      <c r="BH6197" s="3"/>
      <c r="BI6197" s="3"/>
      <c r="BJ6197" s="3"/>
    </row>
    <row r="6198" customFormat="false" ht="15.75" hidden="false" customHeight="false" outlineLevel="0" collapsed="false">
      <c r="A6198" s="3" t="n">
        <v>6197</v>
      </c>
      <c r="B6198" s="3" t="s">
        <v>17938</v>
      </c>
      <c r="C6198" s="3" t="s">
        <v>17939</v>
      </c>
      <c r="D6198" s="3" t="n">
        <v>1</v>
      </c>
      <c r="E6198" s="3" t="n">
        <v>0.1567238</v>
      </c>
      <c r="F6198" s="3" t="n">
        <v>6</v>
      </c>
      <c r="G6198" s="3" t="n">
        <v>6</v>
      </c>
      <c r="H6198" s="3" t="n">
        <v>4</v>
      </c>
      <c r="I6198" s="3" t="n">
        <v>4</v>
      </c>
      <c r="J6198" s="3" t="n">
        <v>4</v>
      </c>
      <c r="K6198" s="3" t="n">
        <v>4</v>
      </c>
      <c r="L6198" s="3" t="n">
        <v>0</v>
      </c>
      <c r="M6198" s="3" t="n">
        <v>0</v>
      </c>
      <c r="N6198" s="3" t="n">
        <v>0</v>
      </c>
      <c r="O6198" s="3" t="n">
        <v>0</v>
      </c>
      <c r="P6198" s="3" t="n">
        <v>6.1</v>
      </c>
      <c r="Q6198" s="3" t="n">
        <v>24.2</v>
      </c>
      <c r="R6198" s="3" t="s">
        <v>17940</v>
      </c>
      <c r="S6198" s="4" t="n">
        <v>45746.9876967593</v>
      </c>
      <c r="T6198" s="3" t="s">
        <v>29</v>
      </c>
      <c r="U6198" s="3" t="s">
        <v>29</v>
      </c>
      <c r="V6198" s="3" t="n">
        <v>1</v>
      </c>
      <c r="W6198" s="3" t="n">
        <v>1</v>
      </c>
      <c r="X6198" s="3" t="n">
        <v>0</v>
      </c>
      <c r="Y6198" s="3" t="s">
        <v>81</v>
      </c>
      <c r="Z6198" s="3" t="s">
        <v>81</v>
      </c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  <c r="AZ6198" s="3"/>
      <c r="BA6198" s="3"/>
      <c r="BB6198" s="3"/>
      <c r="BC6198" s="3"/>
      <c r="BD6198" s="3"/>
      <c r="BE6198" s="3"/>
      <c r="BF6198" s="3"/>
      <c r="BG6198" s="3"/>
      <c r="BH6198" s="3"/>
      <c r="BI6198" s="3"/>
      <c r="BJ6198" s="3"/>
    </row>
    <row r="6199" customFormat="false" ht="15.75" hidden="false" customHeight="false" outlineLevel="0" collapsed="false">
      <c r="A6199" s="3" t="n">
        <v>6198</v>
      </c>
      <c r="B6199" s="3" t="s">
        <v>17941</v>
      </c>
      <c r="C6199" s="3" t="s">
        <v>17942</v>
      </c>
      <c r="D6199" s="3" t="n">
        <v>1</v>
      </c>
      <c r="E6199" s="3" t="n">
        <v>7.0512627</v>
      </c>
      <c r="F6199" s="3" t="n">
        <v>215</v>
      </c>
      <c r="G6199" s="3" t="n">
        <v>215</v>
      </c>
      <c r="H6199" s="3" t="n">
        <v>33</v>
      </c>
      <c r="I6199" s="3" t="n">
        <v>33</v>
      </c>
      <c r="J6199" s="3" t="n">
        <v>268</v>
      </c>
      <c r="K6199" s="3" t="n">
        <v>268</v>
      </c>
      <c r="L6199" s="3" t="n">
        <v>27</v>
      </c>
      <c r="M6199" s="3" t="n">
        <v>27</v>
      </c>
      <c r="N6199" s="3" t="n">
        <v>-1</v>
      </c>
      <c r="O6199" s="3" t="n">
        <v>-1</v>
      </c>
      <c r="P6199" s="3" t="n">
        <v>7.1</v>
      </c>
      <c r="Q6199" s="3" t="n">
        <v>24.2</v>
      </c>
      <c r="R6199" s="3" t="s">
        <v>17943</v>
      </c>
      <c r="S6199" s="4" t="n">
        <v>45746.9878819444</v>
      </c>
      <c r="T6199" s="3" t="s">
        <v>246</v>
      </c>
      <c r="U6199" s="3" t="s">
        <v>246</v>
      </c>
      <c r="V6199" s="3" t="n">
        <v>0</v>
      </c>
      <c r="W6199" s="3" t="n">
        <v>0</v>
      </c>
      <c r="X6199" s="3" t="n">
        <v>0</v>
      </c>
      <c r="Y6199" s="3" t="s">
        <v>30</v>
      </c>
      <c r="Z6199" s="3" t="s">
        <v>30</v>
      </c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  <c r="AZ6199" s="3"/>
      <c r="BA6199" s="3"/>
      <c r="BB6199" s="3"/>
      <c r="BC6199" s="3"/>
      <c r="BD6199" s="3"/>
      <c r="BE6199" s="3"/>
      <c r="BF6199" s="3"/>
      <c r="BG6199" s="3"/>
      <c r="BH6199" s="3"/>
      <c r="BI6199" s="3"/>
      <c r="BJ6199" s="3"/>
    </row>
    <row r="6200" customFormat="false" ht="15.75" hidden="false" customHeight="false" outlineLevel="0" collapsed="false">
      <c r="A6200" s="3" t="n">
        <v>6199</v>
      </c>
      <c r="B6200" s="3" t="s">
        <v>17944</v>
      </c>
      <c r="C6200" s="3" t="s">
        <v>17945</v>
      </c>
      <c r="D6200" s="3" t="n">
        <v>1</v>
      </c>
      <c r="E6200" s="3" t="n">
        <v>2.0165563</v>
      </c>
      <c r="F6200" s="3" t="n">
        <v>10</v>
      </c>
      <c r="G6200" s="3" t="n">
        <v>10</v>
      </c>
      <c r="H6200" s="3" t="n">
        <v>4</v>
      </c>
      <c r="I6200" s="3" t="n">
        <v>4</v>
      </c>
      <c r="J6200" s="3" t="n">
        <v>15</v>
      </c>
      <c r="K6200" s="3" t="n">
        <v>15</v>
      </c>
      <c r="L6200" s="3" t="n">
        <v>1</v>
      </c>
      <c r="M6200" s="3" t="n">
        <v>1</v>
      </c>
      <c r="N6200" s="3" t="n">
        <v>0</v>
      </c>
      <c r="O6200" s="3" t="n">
        <v>-1</v>
      </c>
      <c r="P6200" s="3" t="n">
        <v>7</v>
      </c>
      <c r="Q6200" s="3" t="n">
        <v>24.2</v>
      </c>
      <c r="R6200" s="3" t="s">
        <v>17946</v>
      </c>
      <c r="S6200" s="4" t="n">
        <v>45746.9879861111</v>
      </c>
      <c r="T6200" s="3" t="s">
        <v>29</v>
      </c>
      <c r="U6200" s="3" t="s">
        <v>29</v>
      </c>
      <c r="V6200" s="3" t="n">
        <v>1</v>
      </c>
      <c r="W6200" s="3" t="n">
        <v>0</v>
      </c>
      <c r="X6200" s="3" t="n">
        <v>0</v>
      </c>
      <c r="Y6200" s="3" t="s">
        <v>30</v>
      </c>
      <c r="Z6200" s="3" t="s">
        <v>30</v>
      </c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  <c r="AZ6200" s="3"/>
      <c r="BA6200" s="3"/>
      <c r="BB6200" s="3"/>
      <c r="BC6200" s="3"/>
      <c r="BD6200" s="3"/>
      <c r="BE6200" s="3"/>
      <c r="BF6200" s="3"/>
      <c r="BG6200" s="3"/>
      <c r="BH6200" s="3"/>
      <c r="BI6200" s="3"/>
      <c r="BJ6200" s="3"/>
    </row>
    <row r="6201" customFormat="false" ht="15.75" hidden="false" customHeight="false" outlineLevel="0" collapsed="false">
      <c r="A6201" s="3" t="n">
        <v>6200</v>
      </c>
      <c r="B6201" s="3" t="s">
        <v>17947</v>
      </c>
      <c r="C6201" s="3" t="s">
        <v>17948</v>
      </c>
      <c r="D6201" s="3" t="n">
        <v>1</v>
      </c>
      <c r="E6201" s="3" t="n">
        <v>0.268815</v>
      </c>
      <c r="F6201" s="3" t="n">
        <v>17</v>
      </c>
      <c r="G6201" s="3" t="n">
        <v>17</v>
      </c>
      <c r="H6201" s="3" t="n">
        <v>5</v>
      </c>
      <c r="I6201" s="3" t="n">
        <v>5</v>
      </c>
      <c r="J6201" s="3" t="n">
        <v>14</v>
      </c>
      <c r="K6201" s="3" t="n">
        <v>14</v>
      </c>
      <c r="L6201" s="3" t="n">
        <v>0</v>
      </c>
      <c r="M6201" s="3" t="n">
        <v>0</v>
      </c>
      <c r="N6201" s="3" t="n">
        <v>3</v>
      </c>
      <c r="O6201" s="3" t="n">
        <v>3</v>
      </c>
      <c r="P6201" s="3" t="n">
        <v>6.1</v>
      </c>
      <c r="Q6201" s="3" t="n">
        <v>24.2</v>
      </c>
      <c r="R6201" s="3" t="s">
        <v>17949</v>
      </c>
      <c r="S6201" s="4" t="n">
        <v>45746.9880439815</v>
      </c>
      <c r="T6201" s="3" t="s">
        <v>29</v>
      </c>
      <c r="U6201" s="3" t="s">
        <v>29</v>
      </c>
      <c r="V6201" s="3" t="n">
        <v>1</v>
      </c>
      <c r="W6201" s="3" t="n">
        <v>1</v>
      </c>
      <c r="X6201" s="3" t="n">
        <v>0</v>
      </c>
      <c r="Y6201" s="3" t="s">
        <v>30</v>
      </c>
      <c r="Z6201" s="3" t="s">
        <v>30</v>
      </c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  <c r="AZ6201" s="3"/>
      <c r="BA6201" s="3"/>
      <c r="BB6201" s="3"/>
      <c r="BC6201" s="3"/>
      <c r="BD6201" s="3"/>
      <c r="BE6201" s="3"/>
      <c r="BF6201" s="3"/>
      <c r="BG6201" s="3"/>
      <c r="BH6201" s="3"/>
      <c r="BI6201" s="3"/>
      <c r="BJ6201" s="3"/>
    </row>
    <row r="6202" customFormat="false" ht="15.75" hidden="false" customHeight="false" outlineLevel="0" collapsed="false">
      <c r="A6202" s="3" t="n">
        <v>6201</v>
      </c>
      <c r="B6202" s="3" t="s">
        <v>17950</v>
      </c>
      <c r="C6202" s="3" t="s">
        <v>17951</v>
      </c>
      <c r="D6202" s="3" t="n">
        <v>1</v>
      </c>
      <c r="E6202" s="3" t="n">
        <v>0.168039</v>
      </c>
      <c r="F6202" s="3" t="n">
        <v>7</v>
      </c>
      <c r="G6202" s="3" t="n">
        <v>7</v>
      </c>
      <c r="H6202" s="3" t="n">
        <v>4</v>
      </c>
      <c r="I6202" s="3" t="n">
        <v>4</v>
      </c>
      <c r="J6202" s="3" t="n">
        <v>4</v>
      </c>
      <c r="K6202" s="3" t="n">
        <v>4</v>
      </c>
      <c r="L6202" s="3" t="n">
        <v>3</v>
      </c>
      <c r="M6202" s="3" t="n">
        <v>3</v>
      </c>
      <c r="N6202" s="3" t="n">
        <v>-1</v>
      </c>
      <c r="O6202" s="3" t="n">
        <v>-1</v>
      </c>
      <c r="P6202" s="3" t="n">
        <v>7.1</v>
      </c>
      <c r="Q6202" s="3" t="n">
        <v>24.2</v>
      </c>
      <c r="R6202" s="3" t="s">
        <v>17952</v>
      </c>
      <c r="S6202" s="4" t="n">
        <v>45746.9881018519</v>
      </c>
      <c r="T6202" s="3" t="s">
        <v>29</v>
      </c>
      <c r="U6202" s="3" t="s">
        <v>29</v>
      </c>
      <c r="V6202" s="3" t="n">
        <v>0</v>
      </c>
      <c r="W6202" s="3" t="n">
        <v>0</v>
      </c>
      <c r="X6202" s="3" t="n">
        <v>0</v>
      </c>
      <c r="Y6202" s="3" t="s">
        <v>30</v>
      </c>
      <c r="Z6202" s="3" t="s">
        <v>30</v>
      </c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  <c r="AZ6202" s="3"/>
      <c r="BA6202" s="3"/>
      <c r="BB6202" s="3"/>
      <c r="BC6202" s="3"/>
      <c r="BD6202" s="3"/>
      <c r="BE6202" s="3"/>
      <c r="BF6202" s="3"/>
      <c r="BG6202" s="3"/>
      <c r="BH6202" s="3"/>
      <c r="BI6202" s="3"/>
      <c r="BJ6202" s="3"/>
    </row>
    <row r="6203" customFormat="false" ht="15.75" hidden="false" customHeight="false" outlineLevel="0" collapsed="false">
      <c r="A6203" s="3" t="n">
        <v>6202</v>
      </c>
      <c r="B6203" s="3" t="s">
        <v>17953</v>
      </c>
      <c r="C6203" s="3" t="s">
        <v>17954</v>
      </c>
      <c r="D6203" s="3" t="n">
        <v>1</v>
      </c>
      <c r="E6203" s="3" t="n">
        <v>0.1851893</v>
      </c>
      <c r="F6203" s="3" t="n">
        <v>10</v>
      </c>
      <c r="G6203" s="3" t="n">
        <v>10</v>
      </c>
      <c r="H6203" s="3" t="n">
        <v>6</v>
      </c>
      <c r="I6203" s="3" t="n">
        <v>6</v>
      </c>
      <c r="J6203" s="3" t="n">
        <v>8</v>
      </c>
      <c r="K6203" s="3" t="n">
        <v>8</v>
      </c>
      <c r="L6203" s="3" t="n">
        <v>0</v>
      </c>
      <c r="M6203" s="3" t="n">
        <v>0</v>
      </c>
      <c r="N6203" s="3" t="n">
        <v>3</v>
      </c>
      <c r="O6203" s="3" t="n">
        <v>3</v>
      </c>
      <c r="P6203" s="3" t="n">
        <v>6.1</v>
      </c>
      <c r="Q6203" s="3" t="n">
        <v>24.2</v>
      </c>
      <c r="R6203" s="3" t="s">
        <v>17955</v>
      </c>
      <c r="S6203" s="4" t="n">
        <v>45746.9881597222</v>
      </c>
      <c r="T6203" s="3" t="s">
        <v>29</v>
      </c>
      <c r="U6203" s="3" t="s">
        <v>29</v>
      </c>
      <c r="V6203" s="3" t="n">
        <v>1</v>
      </c>
      <c r="W6203" s="3" t="n">
        <v>1</v>
      </c>
      <c r="X6203" s="3" t="n">
        <v>0</v>
      </c>
      <c r="Y6203" s="3" t="s">
        <v>81</v>
      </c>
      <c r="Z6203" s="3" t="s">
        <v>81</v>
      </c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  <c r="AZ6203" s="3"/>
      <c r="BA6203" s="3"/>
      <c r="BB6203" s="3"/>
      <c r="BC6203" s="3"/>
      <c r="BD6203" s="3"/>
      <c r="BE6203" s="3"/>
      <c r="BF6203" s="3"/>
      <c r="BG6203" s="3"/>
      <c r="BH6203" s="3"/>
      <c r="BI6203" s="3"/>
      <c r="BJ6203" s="3"/>
    </row>
    <row r="6204" customFormat="false" ht="15.75" hidden="false" customHeight="false" outlineLevel="0" collapsed="false">
      <c r="A6204" s="3" t="n">
        <v>6203</v>
      </c>
      <c r="B6204" s="3" t="s">
        <v>17956</v>
      </c>
      <c r="C6204" s="3" t="s">
        <v>17957</v>
      </c>
      <c r="D6204" s="3" t="n">
        <v>1</v>
      </c>
      <c r="E6204" s="3" t="n">
        <v>0.232108</v>
      </c>
      <c r="F6204" s="3" t="n">
        <v>13</v>
      </c>
      <c r="G6204" s="3" t="n">
        <v>13</v>
      </c>
      <c r="H6204" s="3" t="n">
        <v>5</v>
      </c>
      <c r="I6204" s="3" t="n">
        <v>5</v>
      </c>
      <c r="J6204" s="3" t="n">
        <v>11</v>
      </c>
      <c r="K6204" s="3" t="n">
        <v>11</v>
      </c>
      <c r="L6204" s="3" t="n">
        <v>0</v>
      </c>
      <c r="M6204" s="3" t="n">
        <v>0</v>
      </c>
      <c r="N6204" s="3" t="n">
        <v>3</v>
      </c>
      <c r="O6204" s="3" t="n">
        <v>3</v>
      </c>
      <c r="P6204" s="3" t="n">
        <v>7.1</v>
      </c>
      <c r="Q6204" s="3" t="n">
        <v>24.2</v>
      </c>
      <c r="R6204" s="3" t="s">
        <v>17958</v>
      </c>
      <c r="S6204" s="4" t="n">
        <v>45746.9882638889</v>
      </c>
      <c r="T6204" s="3" t="s">
        <v>29</v>
      </c>
      <c r="U6204" s="3" t="s">
        <v>29</v>
      </c>
      <c r="V6204" s="3" t="n">
        <v>1</v>
      </c>
      <c r="W6204" s="3" t="n">
        <v>1</v>
      </c>
      <c r="X6204" s="3" t="n">
        <v>0</v>
      </c>
      <c r="Y6204" s="3" t="s">
        <v>81</v>
      </c>
      <c r="Z6204" s="3" t="s">
        <v>81</v>
      </c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  <c r="AZ6204" s="3"/>
      <c r="BA6204" s="3"/>
      <c r="BB6204" s="3"/>
      <c r="BC6204" s="3"/>
      <c r="BD6204" s="3"/>
      <c r="BE6204" s="3"/>
      <c r="BF6204" s="3"/>
      <c r="BG6204" s="3"/>
      <c r="BH6204" s="3"/>
      <c r="BI6204" s="3"/>
      <c r="BJ6204" s="3"/>
    </row>
    <row r="6205" customFormat="false" ht="15.75" hidden="false" customHeight="false" outlineLevel="0" collapsed="false">
      <c r="A6205" s="3" t="n">
        <v>6204</v>
      </c>
      <c r="B6205" s="3" t="s">
        <v>17959</v>
      </c>
      <c r="C6205" s="3" t="s">
        <v>17960</v>
      </c>
      <c r="D6205" s="3" t="n">
        <v>1</v>
      </c>
      <c r="E6205" s="3" t="n">
        <v>0.2665521</v>
      </c>
      <c r="F6205" s="3" t="n">
        <v>17</v>
      </c>
      <c r="G6205" s="3" t="n">
        <v>17</v>
      </c>
      <c r="H6205" s="3" t="n">
        <v>3</v>
      </c>
      <c r="I6205" s="3" t="n">
        <v>3</v>
      </c>
      <c r="J6205" s="3" t="n">
        <v>12</v>
      </c>
      <c r="K6205" s="3" t="n">
        <v>12</v>
      </c>
      <c r="L6205" s="3" t="n">
        <v>0</v>
      </c>
      <c r="M6205" s="3" t="n">
        <v>0</v>
      </c>
      <c r="N6205" s="3" t="n">
        <v>0</v>
      </c>
      <c r="O6205" s="3" t="n">
        <v>0</v>
      </c>
      <c r="P6205" s="3" t="n">
        <v>7.1</v>
      </c>
      <c r="Q6205" s="3" t="n">
        <v>24.2</v>
      </c>
      <c r="R6205" s="3" t="s">
        <v>17961</v>
      </c>
      <c r="S6205" s="4" t="n">
        <v>45746.9883333333</v>
      </c>
      <c r="T6205" s="3" t="s">
        <v>29</v>
      </c>
      <c r="U6205" s="3" t="s">
        <v>29</v>
      </c>
      <c r="V6205" s="3" t="n">
        <v>1</v>
      </c>
      <c r="W6205" s="3" t="n">
        <v>1</v>
      </c>
      <c r="X6205" s="3" t="n">
        <v>0</v>
      </c>
      <c r="Y6205" s="3" t="s">
        <v>81</v>
      </c>
      <c r="Z6205" s="3" t="s">
        <v>81</v>
      </c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  <c r="AZ6205" s="3"/>
      <c r="BA6205" s="3"/>
      <c r="BB6205" s="3"/>
      <c r="BC6205" s="3"/>
      <c r="BD6205" s="3"/>
      <c r="BE6205" s="3"/>
      <c r="BF6205" s="3"/>
      <c r="BG6205" s="3"/>
      <c r="BH6205" s="3"/>
      <c r="BI6205" s="3"/>
      <c r="BJ6205" s="3"/>
    </row>
    <row r="6206" customFormat="false" ht="15.75" hidden="false" customHeight="false" outlineLevel="0" collapsed="false">
      <c r="A6206" s="3" t="n">
        <v>6205</v>
      </c>
      <c r="B6206" s="3" t="s">
        <v>17962</v>
      </c>
      <c r="C6206" s="3" t="s">
        <v>17963</v>
      </c>
      <c r="D6206" s="3" t="n">
        <v>1</v>
      </c>
      <c r="E6206" s="3" t="n">
        <v>0.2827919</v>
      </c>
      <c r="F6206" s="3" t="n">
        <v>15</v>
      </c>
      <c r="G6206" s="3" t="n">
        <v>15</v>
      </c>
      <c r="H6206" s="3" t="n">
        <v>3</v>
      </c>
      <c r="I6206" s="3" t="n">
        <v>3</v>
      </c>
      <c r="J6206" s="3" t="n">
        <v>12</v>
      </c>
      <c r="K6206" s="3" t="n">
        <v>12</v>
      </c>
      <c r="L6206" s="3" t="n">
        <v>0</v>
      </c>
      <c r="M6206" s="3" t="n">
        <v>0</v>
      </c>
      <c r="N6206" s="3" t="n">
        <v>0</v>
      </c>
      <c r="O6206" s="3" t="n">
        <v>0</v>
      </c>
      <c r="P6206" s="3" t="n">
        <v>6.1</v>
      </c>
      <c r="Q6206" s="3" t="n">
        <v>24.2</v>
      </c>
      <c r="R6206" s="3" t="s">
        <v>17964</v>
      </c>
      <c r="S6206" s="4" t="n">
        <v>45746.9885300926</v>
      </c>
      <c r="T6206" s="3" t="s">
        <v>29</v>
      </c>
      <c r="U6206" s="3" t="s">
        <v>29</v>
      </c>
      <c r="V6206" s="3" t="n">
        <v>1</v>
      </c>
      <c r="W6206" s="3" t="n">
        <v>1</v>
      </c>
      <c r="X6206" s="3" t="n">
        <v>0</v>
      </c>
      <c r="Y6206" s="3" t="s">
        <v>81</v>
      </c>
      <c r="Z6206" s="3" t="s">
        <v>81</v>
      </c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  <c r="AZ6206" s="3"/>
      <c r="BA6206" s="3"/>
      <c r="BB6206" s="3"/>
      <c r="BC6206" s="3"/>
      <c r="BD6206" s="3"/>
      <c r="BE6206" s="3"/>
      <c r="BF6206" s="3"/>
      <c r="BG6206" s="3"/>
      <c r="BH6206" s="3"/>
      <c r="BI6206" s="3"/>
      <c r="BJ6206" s="3"/>
    </row>
    <row r="6207" customFormat="false" ht="15.75" hidden="false" customHeight="false" outlineLevel="0" collapsed="false">
      <c r="A6207" s="3" t="n">
        <v>6206</v>
      </c>
      <c r="B6207" s="3" t="s">
        <v>17965</v>
      </c>
      <c r="C6207" s="3" t="s">
        <v>17966</v>
      </c>
      <c r="D6207" s="3" t="n">
        <v>1</v>
      </c>
      <c r="E6207" s="3" t="n">
        <v>0.6000475</v>
      </c>
      <c r="F6207" s="3" t="n">
        <v>6</v>
      </c>
      <c r="G6207" s="3" t="n">
        <v>6</v>
      </c>
      <c r="H6207" s="3" t="n">
        <v>4</v>
      </c>
      <c r="I6207" s="3" t="n">
        <v>4</v>
      </c>
      <c r="J6207" s="3" t="n">
        <v>4</v>
      </c>
      <c r="K6207" s="3" t="n">
        <v>4</v>
      </c>
      <c r="L6207" s="3" t="n">
        <v>0</v>
      </c>
      <c r="M6207" s="3" t="n">
        <v>0</v>
      </c>
      <c r="N6207" s="3" t="n">
        <v>0</v>
      </c>
      <c r="O6207" s="3" t="n">
        <v>0</v>
      </c>
      <c r="P6207" s="3" t="n">
        <v>6.1</v>
      </c>
      <c r="Q6207" s="3" t="n">
        <v>24.2</v>
      </c>
      <c r="R6207" s="3" t="s">
        <v>17967</v>
      </c>
      <c r="S6207" s="4" t="n">
        <v>45746.9889467593</v>
      </c>
      <c r="T6207" s="3" t="s">
        <v>29</v>
      </c>
      <c r="U6207" s="3" t="s">
        <v>29</v>
      </c>
      <c r="V6207" s="3" t="n">
        <v>1</v>
      </c>
      <c r="W6207" s="3" t="n">
        <v>1</v>
      </c>
      <c r="X6207" s="3" t="n">
        <v>0</v>
      </c>
      <c r="Y6207" s="3" t="s">
        <v>81</v>
      </c>
      <c r="Z6207" s="3" t="s">
        <v>81</v>
      </c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  <c r="AZ6207" s="3"/>
      <c r="BA6207" s="3"/>
      <c r="BB6207" s="3"/>
      <c r="BC6207" s="3"/>
      <c r="BD6207" s="3"/>
      <c r="BE6207" s="3"/>
      <c r="BF6207" s="3"/>
      <c r="BG6207" s="3"/>
      <c r="BH6207" s="3"/>
      <c r="BI6207" s="3"/>
      <c r="BJ6207" s="3"/>
    </row>
    <row r="6208" customFormat="false" ht="15.75" hidden="false" customHeight="false" outlineLevel="0" collapsed="false">
      <c r="A6208" s="3" t="n">
        <v>6207</v>
      </c>
      <c r="B6208" s="3" t="s">
        <v>17968</v>
      </c>
      <c r="C6208" s="3" t="s">
        <v>17969</v>
      </c>
      <c r="D6208" s="3" t="n">
        <v>1</v>
      </c>
      <c r="E6208" s="3" t="n">
        <v>0.3556188</v>
      </c>
      <c r="F6208" s="3" t="n">
        <v>7</v>
      </c>
      <c r="G6208" s="3" t="n">
        <v>7</v>
      </c>
      <c r="H6208" s="3" t="n">
        <v>4</v>
      </c>
      <c r="I6208" s="3" t="n">
        <v>4</v>
      </c>
      <c r="J6208" s="3" t="n">
        <v>5</v>
      </c>
      <c r="K6208" s="3" t="n">
        <v>5</v>
      </c>
      <c r="L6208" s="3" t="n">
        <v>0</v>
      </c>
      <c r="M6208" s="3" t="n">
        <v>0</v>
      </c>
      <c r="N6208" s="3" t="n">
        <v>0</v>
      </c>
      <c r="O6208" s="3" t="n">
        <v>0</v>
      </c>
      <c r="P6208" s="3" t="n">
        <v>7.1</v>
      </c>
      <c r="Q6208" s="3" t="n">
        <v>24.2</v>
      </c>
      <c r="R6208" s="3" t="s">
        <v>17970</v>
      </c>
      <c r="S6208" s="4" t="n">
        <v>45746.9891087963</v>
      </c>
      <c r="T6208" s="3" t="s">
        <v>29</v>
      </c>
      <c r="U6208" s="3" t="s">
        <v>29</v>
      </c>
      <c r="V6208" s="3" t="n">
        <v>1</v>
      </c>
      <c r="W6208" s="3" t="n">
        <v>1</v>
      </c>
      <c r="X6208" s="3" t="n">
        <v>0</v>
      </c>
      <c r="Y6208" s="3" t="s">
        <v>30</v>
      </c>
      <c r="Z6208" s="3" t="s">
        <v>30</v>
      </c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  <c r="AZ6208" s="3"/>
      <c r="BA6208" s="3"/>
      <c r="BB6208" s="3"/>
      <c r="BC6208" s="3"/>
      <c r="BD6208" s="3"/>
      <c r="BE6208" s="3"/>
      <c r="BF6208" s="3"/>
      <c r="BG6208" s="3"/>
      <c r="BH6208" s="3"/>
      <c r="BI6208" s="3"/>
      <c r="BJ6208" s="3"/>
    </row>
    <row r="6209" customFormat="false" ht="15.75" hidden="false" customHeight="false" outlineLevel="0" collapsed="false">
      <c r="A6209" s="3" t="n">
        <v>6208</v>
      </c>
      <c r="B6209" s="3" t="s">
        <v>17971</v>
      </c>
      <c r="C6209" s="3" t="s">
        <v>17972</v>
      </c>
      <c r="D6209" s="3" t="n">
        <v>1</v>
      </c>
      <c r="E6209" s="3" t="n">
        <v>0.1785841</v>
      </c>
      <c r="F6209" s="3" t="n">
        <v>7</v>
      </c>
      <c r="G6209" s="3" t="n">
        <v>7</v>
      </c>
      <c r="H6209" s="3" t="n">
        <v>4</v>
      </c>
      <c r="I6209" s="3" t="n">
        <v>4</v>
      </c>
      <c r="J6209" s="3" t="n">
        <v>5</v>
      </c>
      <c r="K6209" s="3" t="n">
        <v>5</v>
      </c>
      <c r="L6209" s="3" t="n">
        <v>0</v>
      </c>
      <c r="M6209" s="3" t="n">
        <v>0</v>
      </c>
      <c r="N6209" s="3" t="n">
        <v>0</v>
      </c>
      <c r="O6209" s="3" t="n">
        <v>0</v>
      </c>
      <c r="P6209" s="3" t="n">
        <v>7.1</v>
      </c>
      <c r="Q6209" s="3" t="n">
        <v>24.2</v>
      </c>
      <c r="R6209" s="3" t="s">
        <v>17973</v>
      </c>
      <c r="S6209" s="4" t="n">
        <v>45746.9891898148</v>
      </c>
      <c r="T6209" s="3" t="s">
        <v>29</v>
      </c>
      <c r="U6209" s="3" t="s">
        <v>29</v>
      </c>
      <c r="V6209" s="3" t="n">
        <v>1</v>
      </c>
      <c r="W6209" s="3" t="n">
        <v>1</v>
      </c>
      <c r="X6209" s="3" t="n">
        <v>0</v>
      </c>
      <c r="Y6209" s="3" t="s">
        <v>30</v>
      </c>
      <c r="Z6209" s="3" t="s">
        <v>30</v>
      </c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  <c r="AZ6209" s="3"/>
      <c r="BA6209" s="3"/>
      <c r="BB6209" s="3"/>
      <c r="BC6209" s="3"/>
      <c r="BD6209" s="3"/>
      <c r="BE6209" s="3"/>
      <c r="BF6209" s="3"/>
      <c r="BG6209" s="3"/>
      <c r="BH6209" s="3"/>
      <c r="BI6209" s="3"/>
      <c r="BJ6209" s="3"/>
    </row>
    <row r="6210" customFormat="false" ht="15.75" hidden="false" customHeight="false" outlineLevel="0" collapsed="false">
      <c r="A6210" s="3" t="n">
        <v>6209</v>
      </c>
      <c r="B6210" s="3" t="s">
        <v>17974</v>
      </c>
      <c r="C6210" s="3" t="s">
        <v>17975</v>
      </c>
      <c r="D6210" s="3" t="n">
        <v>1</v>
      </c>
      <c r="E6210" s="3" t="n">
        <v>0.1742923</v>
      </c>
      <c r="F6210" s="3" t="n">
        <v>7</v>
      </c>
      <c r="G6210" s="3" t="n">
        <v>7</v>
      </c>
      <c r="H6210" s="3" t="n">
        <v>4</v>
      </c>
      <c r="I6210" s="3" t="n">
        <v>4</v>
      </c>
      <c r="J6210" s="3" t="n">
        <v>5</v>
      </c>
      <c r="K6210" s="3" t="n">
        <v>5</v>
      </c>
      <c r="L6210" s="3" t="n">
        <v>0</v>
      </c>
      <c r="M6210" s="3" t="n">
        <v>0</v>
      </c>
      <c r="N6210" s="3" t="n">
        <v>0</v>
      </c>
      <c r="O6210" s="3" t="n">
        <v>0</v>
      </c>
      <c r="P6210" s="3" t="n">
        <v>7.1</v>
      </c>
      <c r="Q6210" s="3" t="n">
        <v>24.2</v>
      </c>
      <c r="R6210" s="3" t="s">
        <v>17976</v>
      </c>
      <c r="S6210" s="4" t="n">
        <v>45746.9892824074</v>
      </c>
      <c r="T6210" s="3" t="s">
        <v>29</v>
      </c>
      <c r="U6210" s="3" t="s">
        <v>29</v>
      </c>
      <c r="V6210" s="3" t="n">
        <v>1</v>
      </c>
      <c r="W6210" s="3" t="n">
        <v>1</v>
      </c>
      <c r="X6210" s="3" t="n">
        <v>0</v>
      </c>
      <c r="Y6210" s="3" t="s">
        <v>30</v>
      </c>
      <c r="Z6210" s="3" t="s">
        <v>30</v>
      </c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  <c r="AZ6210" s="3"/>
      <c r="BA6210" s="3"/>
      <c r="BB6210" s="3"/>
      <c r="BC6210" s="3"/>
      <c r="BD6210" s="3"/>
      <c r="BE6210" s="3"/>
      <c r="BF6210" s="3"/>
      <c r="BG6210" s="3"/>
      <c r="BH6210" s="3"/>
      <c r="BI6210" s="3"/>
      <c r="BJ6210" s="3"/>
    </row>
    <row r="6211" customFormat="false" ht="15.75" hidden="false" customHeight="false" outlineLevel="0" collapsed="false">
      <c r="A6211" s="3" t="n">
        <v>6210</v>
      </c>
      <c r="B6211" s="3" t="s">
        <v>17977</v>
      </c>
      <c r="C6211" s="3" t="s">
        <v>17978</v>
      </c>
      <c r="D6211" s="3" t="n">
        <v>1</v>
      </c>
      <c r="E6211" s="3" t="n">
        <v>0.0503525</v>
      </c>
      <c r="F6211" s="3" t="n">
        <v>9</v>
      </c>
      <c r="G6211" s="3" t="n">
        <v>9</v>
      </c>
      <c r="H6211" s="3" t="n">
        <v>3</v>
      </c>
      <c r="I6211" s="3" t="n">
        <v>3</v>
      </c>
      <c r="J6211" s="3" t="n">
        <v>6</v>
      </c>
      <c r="K6211" s="3" t="n">
        <v>6</v>
      </c>
      <c r="L6211" s="3" t="n">
        <v>0</v>
      </c>
      <c r="M6211" s="3" t="n">
        <v>0</v>
      </c>
      <c r="N6211" s="3" t="n">
        <v>0</v>
      </c>
      <c r="O6211" s="3" t="n">
        <v>0</v>
      </c>
      <c r="P6211" s="3" t="n">
        <v>7.1</v>
      </c>
      <c r="Q6211" s="3" t="n">
        <v>24.2</v>
      </c>
      <c r="R6211" s="3" t="s">
        <v>17979</v>
      </c>
      <c r="S6211" s="4" t="n">
        <v>45820.6205439815</v>
      </c>
      <c r="T6211" s="3" t="s">
        <v>29</v>
      </c>
      <c r="U6211" s="3" t="s">
        <v>29</v>
      </c>
      <c r="V6211" s="3" t="n">
        <v>1</v>
      </c>
      <c r="W6211" s="3" t="n">
        <v>1</v>
      </c>
      <c r="X6211" s="3" t="n">
        <v>0</v>
      </c>
      <c r="Y6211" s="3" t="s">
        <v>81</v>
      </c>
      <c r="Z6211" s="3" t="s">
        <v>81</v>
      </c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  <c r="AZ6211" s="3"/>
      <c r="BA6211" s="3"/>
      <c r="BB6211" s="3"/>
      <c r="BC6211" s="3"/>
      <c r="BD6211" s="3"/>
      <c r="BE6211" s="3"/>
      <c r="BF6211" s="3"/>
      <c r="BG6211" s="3"/>
      <c r="BH6211" s="3"/>
      <c r="BI6211" s="3"/>
      <c r="BJ6211" s="3"/>
    </row>
    <row r="6212" customFormat="false" ht="15.75" hidden="false" customHeight="false" outlineLevel="0" collapsed="false">
      <c r="A6212" s="3" t="n">
        <v>6211</v>
      </c>
      <c r="B6212" s="3" t="s">
        <v>17980</v>
      </c>
      <c r="C6212" s="3" t="s">
        <v>17981</v>
      </c>
      <c r="D6212" s="3" t="n">
        <v>1</v>
      </c>
      <c r="E6212" s="3" t="n">
        <v>0.3700329</v>
      </c>
      <c r="F6212" s="3" t="n">
        <v>18</v>
      </c>
      <c r="G6212" s="3" t="n">
        <v>18</v>
      </c>
      <c r="H6212" s="3" t="n">
        <v>4</v>
      </c>
      <c r="I6212" s="3" t="n">
        <v>4</v>
      </c>
      <c r="J6212" s="3" t="n">
        <v>13</v>
      </c>
      <c r="K6212" s="3" t="n">
        <v>13</v>
      </c>
      <c r="L6212" s="3" t="n">
        <v>0</v>
      </c>
      <c r="M6212" s="3" t="n">
        <v>0</v>
      </c>
      <c r="N6212" s="3" t="n">
        <v>0</v>
      </c>
      <c r="O6212" s="3" t="n">
        <v>0</v>
      </c>
      <c r="P6212" s="3" t="n">
        <v>7.1</v>
      </c>
      <c r="Q6212" s="3" t="n">
        <v>24.2</v>
      </c>
      <c r="R6212" s="3" t="s">
        <v>17982</v>
      </c>
      <c r="S6212" s="4" t="n">
        <v>45746.9894444444</v>
      </c>
      <c r="T6212" s="3" t="s">
        <v>29</v>
      </c>
      <c r="U6212" s="3" t="s">
        <v>29</v>
      </c>
      <c r="V6212" s="3" t="n">
        <v>1</v>
      </c>
      <c r="W6212" s="3" t="n">
        <v>1</v>
      </c>
      <c r="X6212" s="3" t="n">
        <v>0</v>
      </c>
      <c r="Y6212" s="3" t="s">
        <v>81</v>
      </c>
      <c r="Z6212" s="3" t="s">
        <v>81</v>
      </c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  <c r="AZ6212" s="3"/>
      <c r="BA6212" s="3"/>
      <c r="BB6212" s="3"/>
      <c r="BC6212" s="3"/>
      <c r="BD6212" s="3"/>
      <c r="BE6212" s="3"/>
      <c r="BF6212" s="3"/>
      <c r="BG6212" s="3"/>
      <c r="BH6212" s="3"/>
      <c r="BI6212" s="3"/>
      <c r="BJ6212" s="3"/>
    </row>
    <row r="6213" customFormat="false" ht="15.75" hidden="false" customHeight="false" outlineLevel="0" collapsed="false">
      <c r="A6213" s="3" t="n">
        <v>6212</v>
      </c>
      <c r="B6213" s="3" t="s">
        <v>17983</v>
      </c>
      <c r="C6213" s="3" t="s">
        <v>17984</v>
      </c>
      <c r="D6213" s="3" t="n">
        <v>1</v>
      </c>
      <c r="E6213" s="3" t="n">
        <v>10.0468716</v>
      </c>
      <c r="F6213" s="3" t="n">
        <v>69</v>
      </c>
      <c r="G6213" s="3" t="n">
        <v>69</v>
      </c>
      <c r="H6213" s="3" t="n">
        <v>21</v>
      </c>
      <c r="I6213" s="3" t="n">
        <v>21</v>
      </c>
      <c r="J6213" s="3" t="n">
        <v>45</v>
      </c>
      <c r="K6213" s="3" t="n">
        <v>45</v>
      </c>
      <c r="L6213" s="3" t="n">
        <v>13</v>
      </c>
      <c r="M6213" s="3" t="n">
        <v>13</v>
      </c>
      <c r="N6213" s="3" t="n">
        <v>-1</v>
      </c>
      <c r="O6213" s="3" t="n">
        <v>-1</v>
      </c>
      <c r="P6213" s="3" t="n">
        <v>6.5</v>
      </c>
      <c r="Q6213" s="3" t="n">
        <v>24.2</v>
      </c>
      <c r="R6213" s="3" t="s">
        <v>17985</v>
      </c>
      <c r="S6213" s="4" t="n">
        <v>45746.9897916667</v>
      </c>
      <c r="T6213" s="3" t="s">
        <v>29</v>
      </c>
      <c r="U6213" s="3" t="s">
        <v>29</v>
      </c>
      <c r="V6213" s="3" t="n">
        <v>0</v>
      </c>
      <c r="W6213" s="3" t="n">
        <v>0</v>
      </c>
      <c r="X6213" s="3" t="n">
        <v>0</v>
      </c>
      <c r="Y6213" s="3" t="s">
        <v>30</v>
      </c>
      <c r="Z6213" s="3" t="s">
        <v>30</v>
      </c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  <c r="AZ6213" s="3"/>
      <c r="BA6213" s="3"/>
      <c r="BB6213" s="3"/>
      <c r="BC6213" s="3"/>
      <c r="BD6213" s="3"/>
      <c r="BE6213" s="3"/>
      <c r="BF6213" s="3"/>
      <c r="BG6213" s="3"/>
      <c r="BH6213" s="3"/>
      <c r="BI6213" s="3"/>
      <c r="BJ6213" s="3"/>
    </row>
    <row r="6214" customFormat="false" ht="15.75" hidden="false" customHeight="false" outlineLevel="0" collapsed="false">
      <c r="A6214" s="3" t="n">
        <v>6213</v>
      </c>
      <c r="B6214" s="3" t="s">
        <v>17986</v>
      </c>
      <c r="C6214" s="3" t="s">
        <v>17987</v>
      </c>
      <c r="D6214" s="3" t="n">
        <v>1</v>
      </c>
      <c r="E6214" s="3" t="n">
        <v>0.4263965</v>
      </c>
      <c r="F6214" s="3" t="n">
        <v>13</v>
      </c>
      <c r="G6214" s="3" t="n">
        <v>13</v>
      </c>
      <c r="H6214" s="3" t="n">
        <v>8</v>
      </c>
      <c r="I6214" s="3" t="n">
        <v>8</v>
      </c>
      <c r="J6214" s="3" t="n">
        <v>10</v>
      </c>
      <c r="K6214" s="3" t="n">
        <v>10</v>
      </c>
      <c r="L6214" s="3" t="n">
        <v>1</v>
      </c>
      <c r="M6214" s="3" t="n">
        <v>1</v>
      </c>
      <c r="N6214" s="3" t="n">
        <v>3</v>
      </c>
      <c r="O6214" s="3" t="n">
        <v>-1</v>
      </c>
      <c r="P6214" s="3" t="n">
        <v>6</v>
      </c>
      <c r="Q6214" s="3" t="n">
        <v>24.2</v>
      </c>
      <c r="R6214" s="3" t="s">
        <v>17988</v>
      </c>
      <c r="S6214" s="4" t="n">
        <v>45746.9899074074</v>
      </c>
      <c r="T6214" s="3" t="s">
        <v>65</v>
      </c>
      <c r="U6214" s="3" t="s">
        <v>65</v>
      </c>
      <c r="V6214" s="3" t="n">
        <v>1</v>
      </c>
      <c r="W6214" s="3" t="n">
        <v>0</v>
      </c>
      <c r="X6214" s="3" t="n">
        <v>0</v>
      </c>
      <c r="Y6214" s="3" t="s">
        <v>30</v>
      </c>
      <c r="Z6214" s="3" t="s">
        <v>30</v>
      </c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  <c r="AZ6214" s="3"/>
      <c r="BA6214" s="3"/>
      <c r="BB6214" s="3"/>
      <c r="BC6214" s="3"/>
      <c r="BD6214" s="3"/>
      <c r="BE6214" s="3"/>
      <c r="BF6214" s="3"/>
      <c r="BG6214" s="3"/>
      <c r="BH6214" s="3"/>
      <c r="BI6214" s="3"/>
      <c r="BJ6214" s="3"/>
    </row>
    <row r="6215" customFormat="false" ht="15.75" hidden="false" customHeight="false" outlineLevel="0" collapsed="false">
      <c r="A6215" s="3" t="n">
        <v>6214</v>
      </c>
      <c r="B6215" s="3" t="s">
        <v>17989</v>
      </c>
      <c r="C6215" s="3" t="s">
        <v>17990</v>
      </c>
      <c r="D6215" s="3" t="n">
        <v>1</v>
      </c>
      <c r="E6215" s="3" t="n">
        <v>7.4154214</v>
      </c>
      <c r="F6215" s="3" t="n">
        <v>281</v>
      </c>
      <c r="G6215" s="3" t="n">
        <v>281</v>
      </c>
      <c r="H6215" s="3" t="n">
        <v>17</v>
      </c>
      <c r="I6215" s="3" t="n">
        <v>17</v>
      </c>
      <c r="J6215" s="3" t="n">
        <v>396</v>
      </c>
      <c r="K6215" s="3" t="n">
        <v>396</v>
      </c>
      <c r="L6215" s="3" t="n">
        <v>10</v>
      </c>
      <c r="M6215" s="3" t="n">
        <v>10</v>
      </c>
      <c r="N6215" s="3" t="n">
        <v>-1</v>
      </c>
      <c r="O6215" s="3" t="n">
        <v>-1</v>
      </c>
      <c r="P6215" s="3" t="n">
        <v>7.1</v>
      </c>
      <c r="Q6215" s="3" t="n">
        <v>24.2</v>
      </c>
      <c r="R6215" s="3" t="s">
        <v>17991</v>
      </c>
      <c r="S6215" s="4" t="n">
        <v>45746.9900694444</v>
      </c>
      <c r="T6215" s="3" t="s">
        <v>29</v>
      </c>
      <c r="U6215" s="3" t="s">
        <v>29</v>
      </c>
      <c r="V6215" s="3" t="n">
        <v>0</v>
      </c>
      <c r="W6215" s="3" t="n">
        <v>0</v>
      </c>
      <c r="X6215" s="3" t="n">
        <v>0</v>
      </c>
      <c r="Y6215" s="3" t="s">
        <v>30</v>
      </c>
      <c r="Z6215" s="3" t="s">
        <v>30</v>
      </c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  <c r="AZ6215" s="3"/>
      <c r="BA6215" s="3"/>
      <c r="BB6215" s="3"/>
      <c r="BC6215" s="3"/>
      <c r="BD6215" s="3"/>
      <c r="BE6215" s="3"/>
      <c r="BF6215" s="3"/>
      <c r="BG6215" s="3"/>
      <c r="BH6215" s="3"/>
      <c r="BI6215" s="3"/>
      <c r="BJ6215" s="3"/>
    </row>
    <row r="6216" customFormat="false" ht="15.75" hidden="false" customHeight="false" outlineLevel="0" collapsed="false">
      <c r="A6216" s="3" t="n">
        <v>6215</v>
      </c>
      <c r="B6216" s="3" t="s">
        <v>17992</v>
      </c>
      <c r="C6216" s="3" t="s">
        <v>17993</v>
      </c>
      <c r="D6216" s="3" t="n">
        <v>1</v>
      </c>
      <c r="E6216" s="3" t="n">
        <v>5.1062835</v>
      </c>
      <c r="F6216" s="3" t="n">
        <v>279</v>
      </c>
      <c r="G6216" s="3" t="n">
        <v>279</v>
      </c>
      <c r="H6216" s="3" t="n">
        <v>19</v>
      </c>
      <c r="I6216" s="3" t="n">
        <v>19</v>
      </c>
      <c r="J6216" s="3" t="n">
        <v>390</v>
      </c>
      <c r="K6216" s="3" t="n">
        <v>390</v>
      </c>
      <c r="L6216" s="3" t="n">
        <v>9</v>
      </c>
      <c r="M6216" s="3" t="n">
        <v>9</v>
      </c>
      <c r="N6216" s="3" t="n">
        <v>-1</v>
      </c>
      <c r="O6216" s="3" t="n">
        <v>-1</v>
      </c>
      <c r="P6216" s="3" t="n">
        <v>7.1</v>
      </c>
      <c r="Q6216" s="3" t="n">
        <v>24.2</v>
      </c>
      <c r="R6216" s="3" t="s">
        <v>17994</v>
      </c>
      <c r="S6216" s="4" t="n">
        <v>45746.9902083333</v>
      </c>
      <c r="T6216" s="3" t="s">
        <v>29</v>
      </c>
      <c r="U6216" s="3" t="s">
        <v>29</v>
      </c>
      <c r="V6216" s="3" t="n">
        <v>0</v>
      </c>
      <c r="W6216" s="3" t="n">
        <v>0</v>
      </c>
      <c r="X6216" s="3" t="n">
        <v>0</v>
      </c>
      <c r="Y6216" s="3" t="s">
        <v>30</v>
      </c>
      <c r="Z6216" s="3" t="s">
        <v>30</v>
      </c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  <c r="AZ6216" s="3"/>
      <c r="BA6216" s="3"/>
      <c r="BB6216" s="3"/>
      <c r="BC6216" s="3"/>
      <c r="BD6216" s="3"/>
      <c r="BE6216" s="3"/>
      <c r="BF6216" s="3"/>
      <c r="BG6216" s="3"/>
      <c r="BH6216" s="3"/>
      <c r="BI6216" s="3"/>
      <c r="BJ6216" s="3"/>
    </row>
    <row r="6217" customFormat="false" ht="15.75" hidden="false" customHeight="false" outlineLevel="0" collapsed="false">
      <c r="A6217" s="3" t="n">
        <v>6216</v>
      </c>
      <c r="B6217" s="3" t="s">
        <v>17995</v>
      </c>
      <c r="C6217" s="3" t="s">
        <v>17996</v>
      </c>
      <c r="D6217" s="3" t="n">
        <v>1</v>
      </c>
      <c r="E6217" s="3" t="n">
        <v>2.6758003</v>
      </c>
      <c r="F6217" s="3" t="n">
        <v>34</v>
      </c>
      <c r="G6217" s="3" t="n">
        <v>34</v>
      </c>
      <c r="H6217" s="3" t="n">
        <v>11</v>
      </c>
      <c r="I6217" s="3" t="n">
        <v>11</v>
      </c>
      <c r="J6217" s="3" t="n">
        <v>44</v>
      </c>
      <c r="K6217" s="3" t="n">
        <v>44</v>
      </c>
      <c r="L6217" s="3" t="n">
        <v>3</v>
      </c>
      <c r="M6217" s="3" t="n">
        <v>3</v>
      </c>
      <c r="N6217" s="3" t="n">
        <v>-1</v>
      </c>
      <c r="O6217" s="3" t="n">
        <v>0</v>
      </c>
      <c r="P6217" s="3" t="n">
        <v>7</v>
      </c>
      <c r="Q6217" s="3" t="n">
        <v>24.2</v>
      </c>
      <c r="R6217" s="3" t="s">
        <v>17997</v>
      </c>
      <c r="S6217" s="4" t="n">
        <v>45746.9902662037</v>
      </c>
      <c r="T6217" s="3" t="s">
        <v>13993</v>
      </c>
      <c r="U6217" s="3" t="s">
        <v>13993</v>
      </c>
      <c r="V6217" s="3" t="n">
        <v>0</v>
      </c>
      <c r="W6217" s="3" t="n">
        <v>1</v>
      </c>
      <c r="X6217" s="3" t="n">
        <v>0</v>
      </c>
      <c r="Y6217" s="3" t="s">
        <v>30</v>
      </c>
      <c r="Z6217" s="3" t="s">
        <v>30</v>
      </c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  <c r="AZ6217" s="3"/>
      <c r="BA6217" s="3"/>
      <c r="BB6217" s="3"/>
      <c r="BC6217" s="3"/>
      <c r="BD6217" s="3"/>
      <c r="BE6217" s="3"/>
      <c r="BF6217" s="3"/>
      <c r="BG6217" s="3"/>
      <c r="BH6217" s="3"/>
      <c r="BI6217" s="3"/>
      <c r="BJ6217" s="3"/>
    </row>
    <row r="6218" customFormat="false" ht="15.75" hidden="false" customHeight="false" outlineLevel="0" collapsed="false">
      <c r="A6218" s="3" t="n">
        <v>6217</v>
      </c>
      <c r="B6218" s="3" t="s">
        <v>17998</v>
      </c>
      <c r="C6218" s="3" t="s">
        <v>17999</v>
      </c>
      <c r="D6218" s="3" t="n">
        <v>1</v>
      </c>
      <c r="E6218" s="3" t="n">
        <v>3.4606597</v>
      </c>
      <c r="F6218" s="3" t="n">
        <v>29</v>
      </c>
      <c r="G6218" s="3" t="n">
        <v>29</v>
      </c>
      <c r="H6218" s="3" t="n">
        <v>13</v>
      </c>
      <c r="I6218" s="3" t="n">
        <v>13</v>
      </c>
      <c r="J6218" s="3" t="n">
        <v>40</v>
      </c>
      <c r="K6218" s="3" t="n">
        <v>40</v>
      </c>
      <c r="L6218" s="3" t="n">
        <v>4</v>
      </c>
      <c r="M6218" s="3" t="n">
        <v>4</v>
      </c>
      <c r="N6218" s="3" t="n">
        <v>-1</v>
      </c>
      <c r="O6218" s="3" t="n">
        <v>-1</v>
      </c>
      <c r="P6218" s="3" t="n">
        <v>7.1</v>
      </c>
      <c r="Q6218" s="3" t="n">
        <v>24.2</v>
      </c>
      <c r="R6218" s="3" t="s">
        <v>18000</v>
      </c>
      <c r="S6218" s="4" t="n">
        <v>45746.9903819444</v>
      </c>
      <c r="T6218" s="3" t="s">
        <v>65</v>
      </c>
      <c r="U6218" s="3" t="s">
        <v>65</v>
      </c>
      <c r="V6218" s="3" t="n">
        <v>0</v>
      </c>
      <c r="W6218" s="3" t="n">
        <v>0</v>
      </c>
      <c r="X6218" s="3" t="n">
        <v>0</v>
      </c>
      <c r="Y6218" s="3" t="s">
        <v>30</v>
      </c>
      <c r="Z6218" s="3" t="s">
        <v>30</v>
      </c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  <c r="AZ6218" s="3"/>
      <c r="BA6218" s="3"/>
      <c r="BB6218" s="3"/>
      <c r="BC6218" s="3"/>
      <c r="BD6218" s="3"/>
      <c r="BE6218" s="3"/>
      <c r="BF6218" s="3"/>
      <c r="BG6218" s="3"/>
      <c r="BH6218" s="3"/>
      <c r="BI6218" s="3"/>
      <c r="BJ6218" s="3"/>
    </row>
    <row r="6219" customFormat="false" ht="15.75" hidden="false" customHeight="false" outlineLevel="0" collapsed="false">
      <c r="A6219" s="3" t="n">
        <v>6218</v>
      </c>
      <c r="B6219" s="3" t="s">
        <v>18001</v>
      </c>
      <c r="C6219" s="3" t="s">
        <v>18002</v>
      </c>
      <c r="D6219" s="3" t="n">
        <v>1</v>
      </c>
      <c r="E6219" s="3" t="n">
        <v>1.3716783</v>
      </c>
      <c r="F6219" s="3" t="n">
        <v>14</v>
      </c>
      <c r="G6219" s="3" t="n">
        <v>14</v>
      </c>
      <c r="H6219" s="3" t="n">
        <v>4</v>
      </c>
      <c r="I6219" s="3" t="n">
        <v>4</v>
      </c>
      <c r="J6219" s="3" t="n">
        <v>19</v>
      </c>
      <c r="K6219" s="3" t="n">
        <v>19</v>
      </c>
      <c r="L6219" s="3" t="n">
        <v>0</v>
      </c>
      <c r="M6219" s="3" t="n">
        <v>0</v>
      </c>
      <c r="N6219" s="3" t="n">
        <v>-1</v>
      </c>
      <c r="O6219" s="3" t="n">
        <v>-1</v>
      </c>
      <c r="P6219" s="3" t="n">
        <v>7.1</v>
      </c>
      <c r="Q6219" s="3" t="n">
        <v>24.2</v>
      </c>
      <c r="R6219" s="3" t="s">
        <v>18003</v>
      </c>
      <c r="S6219" s="4" t="n">
        <v>45746.9904398148</v>
      </c>
      <c r="T6219" s="3" t="s">
        <v>65</v>
      </c>
      <c r="U6219" s="3" t="s">
        <v>65</v>
      </c>
      <c r="V6219" s="3" t="n">
        <v>0</v>
      </c>
      <c r="W6219" s="3" t="n">
        <v>0</v>
      </c>
      <c r="X6219" s="3" t="n">
        <v>0</v>
      </c>
      <c r="Y6219" s="3" t="s">
        <v>30</v>
      </c>
      <c r="Z6219" s="3" t="s">
        <v>30</v>
      </c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  <c r="AZ6219" s="3"/>
      <c r="BA6219" s="3"/>
      <c r="BB6219" s="3"/>
      <c r="BC6219" s="3"/>
      <c r="BD6219" s="3"/>
      <c r="BE6219" s="3"/>
      <c r="BF6219" s="3"/>
      <c r="BG6219" s="3"/>
      <c r="BH6219" s="3"/>
      <c r="BI6219" s="3"/>
      <c r="BJ6219" s="3"/>
    </row>
    <row r="6220" customFormat="false" ht="15.75" hidden="false" customHeight="false" outlineLevel="0" collapsed="false">
      <c r="A6220" s="3" t="n">
        <v>6219</v>
      </c>
      <c r="B6220" s="3" t="s">
        <v>18004</v>
      </c>
      <c r="C6220" s="3" t="s">
        <v>18005</v>
      </c>
      <c r="D6220" s="3" t="n">
        <v>1</v>
      </c>
      <c r="E6220" s="3" t="n">
        <v>2.8298227</v>
      </c>
      <c r="F6220" s="3" t="n">
        <v>104</v>
      </c>
      <c r="G6220" s="3" t="n">
        <v>104</v>
      </c>
      <c r="H6220" s="3" t="n">
        <v>18</v>
      </c>
      <c r="I6220" s="3" t="n">
        <v>18</v>
      </c>
      <c r="J6220" s="3" t="n">
        <v>124</v>
      </c>
      <c r="K6220" s="3" t="n">
        <v>124</v>
      </c>
      <c r="L6220" s="3" t="n">
        <v>17</v>
      </c>
      <c r="M6220" s="3" t="n">
        <v>17</v>
      </c>
      <c r="N6220" s="3" t="n">
        <v>-1</v>
      </c>
      <c r="O6220" s="3" t="n">
        <v>-1</v>
      </c>
      <c r="P6220" s="3" t="n">
        <v>6.6</v>
      </c>
      <c r="Q6220" s="3" t="n">
        <v>24.2</v>
      </c>
      <c r="R6220" s="3" t="s">
        <v>18006</v>
      </c>
      <c r="S6220" s="4" t="n">
        <v>45746.9905324074</v>
      </c>
      <c r="T6220" s="3" t="s">
        <v>29</v>
      </c>
      <c r="U6220" s="3" t="s">
        <v>29</v>
      </c>
      <c r="V6220" s="3" t="n">
        <v>0</v>
      </c>
      <c r="W6220" s="3" t="n">
        <v>0</v>
      </c>
      <c r="X6220" s="3" t="n">
        <v>0</v>
      </c>
      <c r="Y6220" s="3" t="s">
        <v>30</v>
      </c>
      <c r="Z6220" s="3" t="s">
        <v>30</v>
      </c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  <c r="AZ6220" s="3"/>
      <c r="BA6220" s="3"/>
      <c r="BB6220" s="3"/>
      <c r="BC6220" s="3"/>
      <c r="BD6220" s="3"/>
      <c r="BE6220" s="3"/>
      <c r="BF6220" s="3"/>
      <c r="BG6220" s="3"/>
      <c r="BH6220" s="3"/>
      <c r="BI6220" s="3"/>
      <c r="BJ6220" s="3"/>
    </row>
    <row r="6221" customFormat="false" ht="15.75" hidden="false" customHeight="false" outlineLevel="0" collapsed="false">
      <c r="A6221" s="3" t="n">
        <v>6220</v>
      </c>
      <c r="B6221" s="3" t="s">
        <v>18007</v>
      </c>
      <c r="C6221" s="3"/>
      <c r="D6221" s="3" t="n">
        <v>0</v>
      </c>
      <c r="E6221" s="3" t="s">
        <v>1901</v>
      </c>
      <c r="F6221" s="3" t="s">
        <v>1901</v>
      </c>
      <c r="G6221" s="3" t="s">
        <v>1901</v>
      </c>
      <c r="H6221" s="3" t="s">
        <v>1901</v>
      </c>
      <c r="I6221" s="3" t="s">
        <v>1901</v>
      </c>
      <c r="J6221" s="3" t="s">
        <v>1901</v>
      </c>
      <c r="K6221" s="3" t="s">
        <v>1901</v>
      </c>
      <c r="L6221" s="3" t="s">
        <v>1901</v>
      </c>
      <c r="M6221" s="3" t="s">
        <v>1901</v>
      </c>
      <c r="N6221" s="3" t="s">
        <v>1901</v>
      </c>
      <c r="O6221" s="3" t="s">
        <v>1901</v>
      </c>
      <c r="P6221" s="3"/>
      <c r="Q6221" s="3"/>
      <c r="R6221" s="3"/>
      <c r="S6221" s="3"/>
      <c r="T6221" s="3"/>
      <c r="U6221" s="3"/>
      <c r="V6221" s="3" t="s">
        <v>1901</v>
      </c>
      <c r="W6221" s="3" t="s">
        <v>1901</v>
      </c>
      <c r="X6221" s="3" t="s">
        <v>1901</v>
      </c>
      <c r="Y6221" s="3"/>
      <c r="Z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  <c r="AZ6221" s="3"/>
      <c r="BA6221" s="3"/>
      <c r="BB6221" s="3"/>
      <c r="BC6221" s="3"/>
      <c r="BD6221" s="3"/>
      <c r="BE6221" s="3"/>
      <c r="BF6221" s="3"/>
      <c r="BG6221" s="3"/>
      <c r="BH6221" s="3"/>
      <c r="BI6221" s="3"/>
      <c r="BJ6221" s="3"/>
    </row>
    <row r="6222" customFormat="false" ht="15.75" hidden="false" customHeight="false" outlineLevel="0" collapsed="false">
      <c r="A6222" s="3" t="n">
        <v>6221</v>
      </c>
      <c r="B6222" s="3" t="s">
        <v>18008</v>
      </c>
      <c r="C6222" s="3" t="s">
        <v>18009</v>
      </c>
      <c r="D6222" s="3" t="n">
        <v>1</v>
      </c>
      <c r="E6222" s="3" t="n">
        <v>4.999591</v>
      </c>
      <c r="F6222" s="3" t="n">
        <v>221</v>
      </c>
      <c r="G6222" s="3" t="n">
        <v>221</v>
      </c>
      <c r="H6222" s="3" t="n">
        <v>28</v>
      </c>
      <c r="I6222" s="3" t="n">
        <v>28</v>
      </c>
      <c r="J6222" s="3" t="n">
        <v>252</v>
      </c>
      <c r="K6222" s="3" t="n">
        <v>252</v>
      </c>
      <c r="L6222" s="3" t="n">
        <v>30</v>
      </c>
      <c r="M6222" s="3" t="n">
        <v>30</v>
      </c>
      <c r="N6222" s="3" t="n">
        <v>-1</v>
      </c>
      <c r="O6222" s="3" t="n">
        <v>-1</v>
      </c>
      <c r="P6222" s="3" t="n">
        <v>6.6</v>
      </c>
      <c r="Q6222" s="3" t="n">
        <v>24.2</v>
      </c>
      <c r="R6222" s="3" t="s">
        <v>18010</v>
      </c>
      <c r="S6222" s="4" t="n">
        <v>45746.990775463</v>
      </c>
      <c r="T6222" s="3" t="s">
        <v>239</v>
      </c>
      <c r="U6222" s="3" t="s">
        <v>239</v>
      </c>
      <c r="V6222" s="3" t="n">
        <v>0</v>
      </c>
      <c r="W6222" s="3" t="n">
        <v>0</v>
      </c>
      <c r="X6222" s="3" t="n">
        <v>0</v>
      </c>
      <c r="Y6222" s="3" t="s">
        <v>30</v>
      </c>
      <c r="Z6222" s="3" t="s">
        <v>30</v>
      </c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  <c r="AZ6222" s="3"/>
      <c r="BA6222" s="3"/>
      <c r="BB6222" s="3"/>
      <c r="BC6222" s="3"/>
      <c r="BD6222" s="3"/>
      <c r="BE6222" s="3"/>
      <c r="BF6222" s="3"/>
      <c r="BG6222" s="3"/>
      <c r="BH6222" s="3"/>
      <c r="BI6222" s="3"/>
      <c r="BJ6222" s="3"/>
    </row>
    <row r="6223" customFormat="false" ht="15.75" hidden="false" customHeight="false" outlineLevel="0" collapsed="false">
      <c r="A6223" s="3" t="n">
        <v>6222</v>
      </c>
      <c r="B6223" s="3" t="s">
        <v>18011</v>
      </c>
      <c r="C6223" s="3" t="s">
        <v>18012</v>
      </c>
      <c r="D6223" s="3" t="n">
        <v>1</v>
      </c>
      <c r="E6223" s="3" t="n">
        <v>6.4551064</v>
      </c>
      <c r="F6223" s="3" t="n">
        <v>175</v>
      </c>
      <c r="G6223" s="3" t="n">
        <v>175</v>
      </c>
      <c r="H6223" s="3" t="n">
        <v>24</v>
      </c>
      <c r="I6223" s="3" t="n">
        <v>24</v>
      </c>
      <c r="J6223" s="3" t="n">
        <v>207</v>
      </c>
      <c r="K6223" s="3" t="n">
        <v>207</v>
      </c>
      <c r="L6223" s="3" t="n">
        <v>26</v>
      </c>
      <c r="M6223" s="3" t="n">
        <v>26</v>
      </c>
      <c r="N6223" s="3" t="n">
        <v>-1</v>
      </c>
      <c r="O6223" s="3" t="n">
        <v>-1</v>
      </c>
      <c r="P6223" s="3" t="n">
        <v>6.6</v>
      </c>
      <c r="Q6223" s="3" t="n">
        <v>24.2</v>
      </c>
      <c r="R6223" s="3" t="s">
        <v>18013</v>
      </c>
      <c r="S6223" s="4" t="n">
        <v>45746.9909722222</v>
      </c>
      <c r="T6223" s="3" t="s">
        <v>29</v>
      </c>
      <c r="U6223" s="3" t="s">
        <v>29</v>
      </c>
      <c r="V6223" s="3" t="n">
        <v>0</v>
      </c>
      <c r="W6223" s="3" t="n">
        <v>0</v>
      </c>
      <c r="X6223" s="3" t="n">
        <v>0</v>
      </c>
      <c r="Y6223" s="3" t="s">
        <v>30</v>
      </c>
      <c r="Z6223" s="3" t="s">
        <v>30</v>
      </c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  <c r="AZ6223" s="3"/>
      <c r="BA6223" s="3"/>
      <c r="BB6223" s="3"/>
      <c r="BC6223" s="3"/>
      <c r="BD6223" s="3"/>
      <c r="BE6223" s="3"/>
      <c r="BF6223" s="3"/>
      <c r="BG6223" s="3"/>
      <c r="BH6223" s="3"/>
      <c r="BI6223" s="3"/>
      <c r="BJ6223" s="3"/>
    </row>
    <row r="6224" customFormat="false" ht="15.75" hidden="false" customHeight="false" outlineLevel="0" collapsed="false">
      <c r="A6224" s="3" t="n">
        <v>6223</v>
      </c>
      <c r="B6224" s="3" t="s">
        <v>18014</v>
      </c>
      <c r="C6224" s="3" t="s">
        <v>18015</v>
      </c>
      <c r="D6224" s="3" t="n">
        <v>1</v>
      </c>
      <c r="E6224" s="3" t="n">
        <v>7.8292701</v>
      </c>
      <c r="F6224" s="3" t="n">
        <v>212</v>
      </c>
      <c r="G6224" s="3" t="n">
        <v>212</v>
      </c>
      <c r="H6224" s="3" t="n">
        <v>28</v>
      </c>
      <c r="I6224" s="3" t="n">
        <v>28</v>
      </c>
      <c r="J6224" s="3" t="n">
        <v>237</v>
      </c>
      <c r="K6224" s="3" t="n">
        <v>237</v>
      </c>
      <c r="L6224" s="3" t="n">
        <v>30</v>
      </c>
      <c r="M6224" s="3" t="n">
        <v>30</v>
      </c>
      <c r="N6224" s="3" t="n">
        <v>-1</v>
      </c>
      <c r="O6224" s="3" t="n">
        <v>-1</v>
      </c>
      <c r="P6224" s="3" t="n">
        <v>6.6</v>
      </c>
      <c r="Q6224" s="3" t="n">
        <v>24.2</v>
      </c>
      <c r="R6224" s="3" t="s">
        <v>18016</v>
      </c>
      <c r="S6224" s="4" t="n">
        <v>45746.9911805556</v>
      </c>
      <c r="T6224" s="3" t="s">
        <v>239</v>
      </c>
      <c r="U6224" s="3" t="s">
        <v>239</v>
      </c>
      <c r="V6224" s="3" t="n">
        <v>0</v>
      </c>
      <c r="W6224" s="3" t="n">
        <v>0</v>
      </c>
      <c r="X6224" s="3" t="n">
        <v>0</v>
      </c>
      <c r="Y6224" s="3" t="s">
        <v>30</v>
      </c>
      <c r="Z6224" s="3" t="s">
        <v>30</v>
      </c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  <c r="AZ6224" s="3"/>
      <c r="BA6224" s="3"/>
      <c r="BB6224" s="3"/>
      <c r="BC6224" s="3"/>
      <c r="BD6224" s="3"/>
      <c r="BE6224" s="3"/>
      <c r="BF6224" s="3"/>
      <c r="BG6224" s="3"/>
      <c r="BH6224" s="3"/>
      <c r="BI6224" s="3"/>
      <c r="BJ6224" s="3"/>
    </row>
    <row r="6225" customFormat="false" ht="15.75" hidden="false" customHeight="false" outlineLevel="0" collapsed="false">
      <c r="A6225" s="3" t="n">
        <v>6224</v>
      </c>
      <c r="B6225" s="3" t="s">
        <v>18017</v>
      </c>
      <c r="C6225" s="3" t="s">
        <v>18018</v>
      </c>
      <c r="D6225" s="3" t="n">
        <v>1</v>
      </c>
      <c r="E6225" s="3" t="n">
        <v>7.5649243</v>
      </c>
      <c r="F6225" s="3" t="n">
        <v>221</v>
      </c>
      <c r="G6225" s="3" t="n">
        <v>221</v>
      </c>
      <c r="H6225" s="3" t="n">
        <v>28</v>
      </c>
      <c r="I6225" s="3" t="n">
        <v>28</v>
      </c>
      <c r="J6225" s="3" t="n">
        <v>252</v>
      </c>
      <c r="K6225" s="3" t="n">
        <v>252</v>
      </c>
      <c r="L6225" s="3" t="n">
        <v>30</v>
      </c>
      <c r="M6225" s="3" t="n">
        <v>30</v>
      </c>
      <c r="N6225" s="3" t="n">
        <v>-1</v>
      </c>
      <c r="O6225" s="3" t="n">
        <v>-1</v>
      </c>
      <c r="P6225" s="3" t="n">
        <v>6.6</v>
      </c>
      <c r="Q6225" s="3" t="n">
        <v>24.2</v>
      </c>
      <c r="R6225" s="3" t="s">
        <v>18019</v>
      </c>
      <c r="S6225" s="4" t="n">
        <v>45746.991412037</v>
      </c>
      <c r="T6225" s="3" t="s">
        <v>239</v>
      </c>
      <c r="U6225" s="3" t="s">
        <v>239</v>
      </c>
      <c r="V6225" s="3" t="n">
        <v>0</v>
      </c>
      <c r="W6225" s="3" t="n">
        <v>0</v>
      </c>
      <c r="X6225" s="3" t="n">
        <v>0</v>
      </c>
      <c r="Y6225" s="3" t="s">
        <v>30</v>
      </c>
      <c r="Z6225" s="3" t="s">
        <v>30</v>
      </c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  <c r="AZ6225" s="3"/>
      <c r="BA6225" s="3"/>
      <c r="BB6225" s="3"/>
      <c r="BC6225" s="3"/>
      <c r="BD6225" s="3"/>
      <c r="BE6225" s="3"/>
      <c r="BF6225" s="3"/>
      <c r="BG6225" s="3"/>
      <c r="BH6225" s="3"/>
      <c r="BI6225" s="3"/>
      <c r="BJ6225" s="3"/>
    </row>
    <row r="6226" customFormat="false" ht="15.75" hidden="false" customHeight="false" outlineLevel="0" collapsed="false">
      <c r="A6226" s="3" t="n">
        <v>6225</v>
      </c>
      <c r="B6226" s="3" t="s">
        <v>18020</v>
      </c>
      <c r="C6226" s="3" t="s">
        <v>18021</v>
      </c>
      <c r="D6226" s="3" t="n">
        <v>1</v>
      </c>
      <c r="E6226" s="3" t="n">
        <v>0.2079982</v>
      </c>
      <c r="F6226" s="3" t="n">
        <v>2</v>
      </c>
      <c r="G6226" s="3" t="n">
        <v>2</v>
      </c>
      <c r="H6226" s="3" t="n">
        <v>6</v>
      </c>
      <c r="I6226" s="3" t="n">
        <v>6</v>
      </c>
      <c r="J6226" s="3" t="n">
        <v>0</v>
      </c>
      <c r="K6226" s="3" t="n">
        <v>0</v>
      </c>
      <c r="L6226" s="3" t="n">
        <v>0</v>
      </c>
      <c r="M6226" s="3" t="n">
        <v>0</v>
      </c>
      <c r="N6226" s="3" t="n">
        <v>-1</v>
      </c>
      <c r="O6226" s="3" t="n">
        <v>-1</v>
      </c>
      <c r="P6226" s="3" t="n">
        <v>6.6</v>
      </c>
      <c r="Q6226" s="3" t="n">
        <v>24.2</v>
      </c>
      <c r="R6226" s="3" t="s">
        <v>18022</v>
      </c>
      <c r="S6226" s="4" t="n">
        <v>45746.9914467593</v>
      </c>
      <c r="T6226" s="3" t="s">
        <v>256</v>
      </c>
      <c r="U6226" s="3" t="s">
        <v>256</v>
      </c>
      <c r="V6226" s="3" t="n">
        <v>0</v>
      </c>
      <c r="W6226" s="3" t="n">
        <v>0</v>
      </c>
      <c r="X6226" s="3" t="n">
        <v>0</v>
      </c>
      <c r="Y6226" s="3" t="s">
        <v>30</v>
      </c>
      <c r="Z6226" s="3" t="s">
        <v>30</v>
      </c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  <c r="AZ6226" s="3"/>
      <c r="BA6226" s="3"/>
      <c r="BB6226" s="3"/>
      <c r="BC6226" s="3"/>
      <c r="BD6226" s="3"/>
      <c r="BE6226" s="3"/>
      <c r="BF6226" s="3"/>
      <c r="BG6226" s="3"/>
      <c r="BH6226" s="3"/>
      <c r="BI6226" s="3"/>
      <c r="BJ6226" s="3"/>
    </row>
    <row r="6227" customFormat="false" ht="15.75" hidden="false" customHeight="false" outlineLevel="0" collapsed="false">
      <c r="A6227" s="3" t="n">
        <v>6226</v>
      </c>
      <c r="B6227" s="3" t="s">
        <v>18023</v>
      </c>
      <c r="C6227" s="3" t="s">
        <v>18024</v>
      </c>
      <c r="D6227" s="3" t="n">
        <v>1</v>
      </c>
      <c r="E6227" s="3" t="n">
        <v>0.1928099</v>
      </c>
      <c r="F6227" s="3" t="n">
        <v>2</v>
      </c>
      <c r="G6227" s="3" t="n">
        <v>2</v>
      </c>
      <c r="H6227" s="3" t="n">
        <v>6</v>
      </c>
      <c r="I6227" s="3" t="n">
        <v>6</v>
      </c>
      <c r="J6227" s="3" t="n">
        <v>0</v>
      </c>
      <c r="K6227" s="3" t="n">
        <v>0</v>
      </c>
      <c r="L6227" s="3" t="n">
        <v>0</v>
      </c>
      <c r="M6227" s="3" t="n">
        <v>0</v>
      </c>
      <c r="N6227" s="3" t="n">
        <v>-1</v>
      </c>
      <c r="O6227" s="3" t="n">
        <v>-1</v>
      </c>
      <c r="P6227" s="3" t="n">
        <v>6.6</v>
      </c>
      <c r="Q6227" s="3" t="n">
        <v>24.2</v>
      </c>
      <c r="R6227" s="3" t="s">
        <v>18025</v>
      </c>
      <c r="S6227" s="4" t="n">
        <v>45746.9914699074</v>
      </c>
      <c r="T6227" s="3" t="s">
        <v>256</v>
      </c>
      <c r="U6227" s="3" t="s">
        <v>256</v>
      </c>
      <c r="V6227" s="3" t="n">
        <v>0</v>
      </c>
      <c r="W6227" s="3" t="n">
        <v>0</v>
      </c>
      <c r="X6227" s="3" t="n">
        <v>0</v>
      </c>
      <c r="Y6227" s="3" t="s">
        <v>30</v>
      </c>
      <c r="Z6227" s="3" t="s">
        <v>30</v>
      </c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  <c r="AZ6227" s="3"/>
      <c r="BA6227" s="3"/>
      <c r="BB6227" s="3"/>
      <c r="BC6227" s="3"/>
      <c r="BD6227" s="3"/>
      <c r="BE6227" s="3"/>
      <c r="BF6227" s="3"/>
      <c r="BG6227" s="3"/>
      <c r="BH6227" s="3"/>
      <c r="BI6227" s="3"/>
      <c r="BJ6227" s="3"/>
    </row>
    <row r="6228" customFormat="false" ht="15.75" hidden="false" customHeight="false" outlineLevel="0" collapsed="false">
      <c r="A6228" s="3" t="n">
        <v>6227</v>
      </c>
      <c r="B6228" s="3" t="s">
        <v>18026</v>
      </c>
      <c r="C6228" s="3" t="s">
        <v>18027</v>
      </c>
      <c r="D6228" s="3" t="n">
        <v>1</v>
      </c>
      <c r="E6228" s="3" t="n">
        <v>0.1495501</v>
      </c>
      <c r="F6228" s="3" t="n">
        <v>2</v>
      </c>
      <c r="G6228" s="3" t="n">
        <v>2</v>
      </c>
      <c r="H6228" s="3" t="n">
        <v>6</v>
      </c>
      <c r="I6228" s="3" t="n">
        <v>6</v>
      </c>
      <c r="J6228" s="3" t="n">
        <v>0</v>
      </c>
      <c r="K6228" s="3" t="n">
        <v>0</v>
      </c>
      <c r="L6228" s="3" t="n">
        <v>0</v>
      </c>
      <c r="M6228" s="3" t="n">
        <v>0</v>
      </c>
      <c r="N6228" s="3" t="n">
        <v>-1</v>
      </c>
      <c r="O6228" s="3" t="n">
        <v>-1</v>
      </c>
      <c r="P6228" s="3" t="n">
        <v>6.6</v>
      </c>
      <c r="Q6228" s="3" t="n">
        <v>24.2</v>
      </c>
      <c r="R6228" s="3" t="s">
        <v>18028</v>
      </c>
      <c r="S6228" s="4" t="n">
        <v>45746.9914930556</v>
      </c>
      <c r="T6228" s="3" t="s">
        <v>256</v>
      </c>
      <c r="U6228" s="3" t="s">
        <v>256</v>
      </c>
      <c r="V6228" s="3" t="n">
        <v>0</v>
      </c>
      <c r="W6228" s="3" t="n">
        <v>0</v>
      </c>
      <c r="X6228" s="3" t="n">
        <v>0</v>
      </c>
      <c r="Y6228" s="3" t="s">
        <v>30</v>
      </c>
      <c r="Z6228" s="3" t="s">
        <v>30</v>
      </c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  <c r="AZ6228" s="3"/>
      <c r="BA6228" s="3"/>
      <c r="BB6228" s="3"/>
      <c r="BC6228" s="3"/>
      <c r="BD6228" s="3"/>
      <c r="BE6228" s="3"/>
      <c r="BF6228" s="3"/>
      <c r="BG6228" s="3"/>
      <c r="BH6228" s="3"/>
      <c r="BI6228" s="3"/>
      <c r="BJ6228" s="3"/>
    </row>
    <row r="6229" customFormat="false" ht="15.75" hidden="false" customHeight="false" outlineLevel="0" collapsed="false">
      <c r="A6229" s="3" t="n">
        <v>6228</v>
      </c>
      <c r="B6229" s="3" t="s">
        <v>18029</v>
      </c>
      <c r="C6229" s="3" t="s">
        <v>18030</v>
      </c>
      <c r="D6229" s="3" t="n">
        <v>1</v>
      </c>
      <c r="E6229" s="3" t="n">
        <v>29.5185201</v>
      </c>
      <c r="F6229" s="3" t="n">
        <v>371</v>
      </c>
      <c r="G6229" s="3" t="n">
        <v>371</v>
      </c>
      <c r="H6229" s="3" t="n">
        <v>20</v>
      </c>
      <c r="I6229" s="3" t="n">
        <v>20</v>
      </c>
      <c r="J6229" s="3" t="n">
        <v>575</v>
      </c>
      <c r="K6229" s="3" t="n">
        <v>575</v>
      </c>
      <c r="L6229" s="3" t="n">
        <v>22</v>
      </c>
      <c r="M6229" s="3" t="n">
        <v>22</v>
      </c>
      <c r="N6229" s="3" t="n">
        <v>-1</v>
      </c>
      <c r="O6229" s="3" t="n">
        <v>-1</v>
      </c>
      <c r="P6229" s="3" t="n">
        <v>6.6</v>
      </c>
      <c r="Q6229" s="3" t="n">
        <v>24.2</v>
      </c>
      <c r="R6229" s="3" t="s">
        <v>18031</v>
      </c>
      <c r="S6229" s="4" t="n">
        <v>45746.9920949074</v>
      </c>
      <c r="T6229" s="3" t="s">
        <v>65</v>
      </c>
      <c r="U6229" s="3" t="s">
        <v>65</v>
      </c>
      <c r="V6229" s="3" t="n">
        <v>0</v>
      </c>
      <c r="W6229" s="3" t="n">
        <v>0</v>
      </c>
      <c r="X6229" s="3" t="n">
        <v>0</v>
      </c>
      <c r="Y6229" s="3" t="s">
        <v>30</v>
      </c>
      <c r="Z6229" s="3" t="s">
        <v>30</v>
      </c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  <c r="AZ6229" s="3"/>
      <c r="BA6229" s="3"/>
      <c r="BB6229" s="3"/>
      <c r="BC6229" s="3"/>
      <c r="BD6229" s="3"/>
      <c r="BE6229" s="3"/>
      <c r="BF6229" s="3"/>
      <c r="BG6229" s="3"/>
      <c r="BH6229" s="3"/>
      <c r="BI6229" s="3"/>
      <c r="BJ6229" s="3"/>
    </row>
    <row r="6230" customFormat="false" ht="15.75" hidden="false" customHeight="false" outlineLevel="0" collapsed="false">
      <c r="A6230" s="3" t="n">
        <v>6229</v>
      </c>
      <c r="B6230" s="3" t="s">
        <v>18032</v>
      </c>
      <c r="C6230" s="3" t="s">
        <v>18033</v>
      </c>
      <c r="D6230" s="3" t="n">
        <v>1</v>
      </c>
      <c r="E6230" s="3" t="n">
        <v>6.3926771</v>
      </c>
      <c r="F6230" s="3" t="n">
        <v>175</v>
      </c>
      <c r="G6230" s="3" t="n">
        <v>175</v>
      </c>
      <c r="H6230" s="3" t="n">
        <v>24</v>
      </c>
      <c r="I6230" s="3" t="n">
        <v>24</v>
      </c>
      <c r="J6230" s="3" t="n">
        <v>207</v>
      </c>
      <c r="K6230" s="3" t="n">
        <v>207</v>
      </c>
      <c r="L6230" s="3" t="n">
        <v>26</v>
      </c>
      <c r="M6230" s="3" t="n">
        <v>26</v>
      </c>
      <c r="N6230" s="3" t="n">
        <v>-1</v>
      </c>
      <c r="O6230" s="3" t="n">
        <v>-1</v>
      </c>
      <c r="P6230" s="3" t="n">
        <v>6.6</v>
      </c>
      <c r="Q6230" s="3" t="n">
        <v>24.2</v>
      </c>
      <c r="R6230" s="3" t="s">
        <v>18013</v>
      </c>
      <c r="S6230" s="4" t="n">
        <v>45746.992337963</v>
      </c>
      <c r="T6230" s="3" t="s">
        <v>29</v>
      </c>
      <c r="U6230" s="3" t="s">
        <v>29</v>
      </c>
      <c r="V6230" s="3" t="n">
        <v>0</v>
      </c>
      <c r="W6230" s="3" t="n">
        <v>0</v>
      </c>
      <c r="X6230" s="3" t="n">
        <v>0</v>
      </c>
      <c r="Y6230" s="3" t="s">
        <v>30</v>
      </c>
      <c r="Z6230" s="3" t="s">
        <v>30</v>
      </c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  <c r="AZ6230" s="3"/>
      <c r="BA6230" s="3"/>
      <c r="BB6230" s="3"/>
      <c r="BC6230" s="3"/>
      <c r="BD6230" s="3"/>
      <c r="BE6230" s="3"/>
      <c r="BF6230" s="3"/>
      <c r="BG6230" s="3"/>
      <c r="BH6230" s="3"/>
      <c r="BI6230" s="3"/>
      <c r="BJ6230" s="3"/>
    </row>
    <row r="6231" customFormat="false" ht="15.75" hidden="false" customHeight="false" outlineLevel="0" collapsed="false">
      <c r="A6231" s="3" t="n">
        <v>6230</v>
      </c>
      <c r="B6231" s="3" t="s">
        <v>18034</v>
      </c>
      <c r="C6231" s="3" t="s">
        <v>18035</v>
      </c>
      <c r="D6231" s="3" t="n">
        <v>1</v>
      </c>
      <c r="E6231" s="3" t="n">
        <v>6.4169838</v>
      </c>
      <c r="F6231" s="3" t="n">
        <v>183</v>
      </c>
      <c r="G6231" s="3" t="n">
        <v>183</v>
      </c>
      <c r="H6231" s="3" t="n">
        <v>28</v>
      </c>
      <c r="I6231" s="3" t="n">
        <v>28</v>
      </c>
      <c r="J6231" s="3" t="n">
        <v>208</v>
      </c>
      <c r="K6231" s="3" t="n">
        <v>208</v>
      </c>
      <c r="L6231" s="3" t="n">
        <v>24</v>
      </c>
      <c r="M6231" s="3" t="n">
        <v>24</v>
      </c>
      <c r="N6231" s="3" t="n">
        <v>-1</v>
      </c>
      <c r="O6231" s="3" t="n">
        <v>-1</v>
      </c>
      <c r="P6231" s="3" t="n">
        <v>6.6</v>
      </c>
      <c r="Q6231" s="3" t="n">
        <v>24.2</v>
      </c>
      <c r="R6231" s="3" t="s">
        <v>18036</v>
      </c>
      <c r="S6231" s="4" t="n">
        <v>45746.9925231482</v>
      </c>
      <c r="T6231" s="3" t="s">
        <v>239</v>
      </c>
      <c r="U6231" s="3" t="s">
        <v>239</v>
      </c>
      <c r="V6231" s="3" t="n">
        <v>0</v>
      </c>
      <c r="W6231" s="3" t="n">
        <v>0</v>
      </c>
      <c r="X6231" s="3" t="n">
        <v>0</v>
      </c>
      <c r="Y6231" s="3" t="s">
        <v>30</v>
      </c>
      <c r="Z6231" s="3" t="s">
        <v>30</v>
      </c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  <c r="AZ6231" s="3"/>
      <c r="BA6231" s="3"/>
      <c r="BB6231" s="3"/>
      <c r="BC6231" s="3"/>
      <c r="BD6231" s="3"/>
      <c r="BE6231" s="3"/>
      <c r="BF6231" s="3"/>
      <c r="BG6231" s="3"/>
      <c r="BH6231" s="3"/>
      <c r="BI6231" s="3"/>
      <c r="BJ6231" s="3"/>
    </row>
    <row r="6232" customFormat="false" ht="15.75" hidden="false" customHeight="false" outlineLevel="0" collapsed="false">
      <c r="A6232" s="3" t="n">
        <v>6231</v>
      </c>
      <c r="B6232" s="3" t="s">
        <v>18037</v>
      </c>
      <c r="C6232" s="3" t="s">
        <v>18038</v>
      </c>
      <c r="D6232" s="3" t="n">
        <v>1</v>
      </c>
      <c r="E6232" s="3" t="n">
        <v>0.7693612</v>
      </c>
      <c r="F6232" s="3" t="n">
        <v>17</v>
      </c>
      <c r="G6232" s="3" t="n">
        <v>17</v>
      </c>
      <c r="H6232" s="3" t="n">
        <v>10</v>
      </c>
      <c r="I6232" s="3" t="n">
        <v>10</v>
      </c>
      <c r="J6232" s="3" t="n">
        <v>9</v>
      </c>
      <c r="K6232" s="3" t="n">
        <v>9</v>
      </c>
      <c r="L6232" s="3" t="n">
        <v>2</v>
      </c>
      <c r="M6232" s="3" t="n">
        <v>2</v>
      </c>
      <c r="N6232" s="3" t="n">
        <v>-1</v>
      </c>
      <c r="O6232" s="3" t="n">
        <v>-1</v>
      </c>
      <c r="P6232" s="3" t="n">
        <v>6.6</v>
      </c>
      <c r="Q6232" s="3" t="n">
        <v>24.2</v>
      </c>
      <c r="R6232" s="3" t="s">
        <v>18039</v>
      </c>
      <c r="S6232" s="4" t="n">
        <v>45746.9925810185</v>
      </c>
      <c r="T6232" s="3" t="s">
        <v>65</v>
      </c>
      <c r="U6232" s="3" t="s">
        <v>65</v>
      </c>
      <c r="V6232" s="3" t="n">
        <v>0</v>
      </c>
      <c r="W6232" s="3" t="n">
        <v>0</v>
      </c>
      <c r="X6232" s="3" t="n">
        <v>0</v>
      </c>
      <c r="Y6232" s="3" t="s">
        <v>30</v>
      </c>
      <c r="Z6232" s="3" t="s">
        <v>30</v>
      </c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  <c r="AZ6232" s="3"/>
      <c r="BA6232" s="3"/>
      <c r="BB6232" s="3"/>
      <c r="BC6232" s="3"/>
      <c r="BD6232" s="3"/>
      <c r="BE6232" s="3"/>
      <c r="BF6232" s="3"/>
      <c r="BG6232" s="3"/>
      <c r="BH6232" s="3"/>
      <c r="BI6232" s="3"/>
      <c r="BJ6232" s="3"/>
    </row>
    <row r="6233" customFormat="false" ht="15.75" hidden="false" customHeight="false" outlineLevel="0" collapsed="false">
      <c r="A6233" s="3" t="n">
        <v>6232</v>
      </c>
      <c r="B6233" s="3" t="s">
        <v>18040</v>
      </c>
      <c r="C6233" s="3" t="s">
        <v>18041</v>
      </c>
      <c r="D6233" s="3" t="n">
        <v>1</v>
      </c>
      <c r="E6233" s="3" t="n">
        <v>30.5420818</v>
      </c>
      <c r="F6233" s="3" t="n">
        <v>431</v>
      </c>
      <c r="G6233" s="3" t="n">
        <v>431</v>
      </c>
      <c r="H6233" s="3" t="n">
        <v>24</v>
      </c>
      <c r="I6233" s="3" t="n">
        <v>24</v>
      </c>
      <c r="J6233" s="3" t="n">
        <v>643</v>
      </c>
      <c r="K6233" s="3" t="n">
        <v>643</v>
      </c>
      <c r="L6233" s="3" t="n">
        <v>37</v>
      </c>
      <c r="M6233" s="3" t="n">
        <v>37</v>
      </c>
      <c r="N6233" s="3" t="n">
        <v>-1</v>
      </c>
      <c r="O6233" s="3" t="n">
        <v>-1</v>
      </c>
      <c r="P6233" s="3" t="n">
        <v>6.6</v>
      </c>
      <c r="Q6233" s="3" t="n">
        <v>24.2</v>
      </c>
      <c r="R6233" s="3" t="s">
        <v>18042</v>
      </c>
      <c r="S6233" s="4" t="n">
        <v>45746.9932175926</v>
      </c>
      <c r="T6233" s="3" t="s">
        <v>29</v>
      </c>
      <c r="U6233" s="3" t="s">
        <v>29</v>
      </c>
      <c r="V6233" s="3" t="n">
        <v>0</v>
      </c>
      <c r="W6233" s="3" t="n">
        <v>0</v>
      </c>
      <c r="X6233" s="3" t="n">
        <v>0</v>
      </c>
      <c r="Y6233" s="3" t="s">
        <v>30</v>
      </c>
      <c r="Z6233" s="3" t="s">
        <v>30</v>
      </c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  <c r="AZ6233" s="3"/>
      <c r="BA6233" s="3"/>
      <c r="BB6233" s="3"/>
      <c r="BC6233" s="3"/>
      <c r="BD6233" s="3"/>
      <c r="BE6233" s="3"/>
      <c r="BF6233" s="3"/>
      <c r="BG6233" s="3"/>
      <c r="BH6233" s="3"/>
      <c r="BI6233" s="3"/>
      <c r="BJ6233" s="3"/>
    </row>
    <row r="6234" customFormat="false" ht="15.75" hidden="false" customHeight="false" outlineLevel="0" collapsed="false">
      <c r="A6234" s="3" t="n">
        <v>6233</v>
      </c>
      <c r="B6234" s="3" t="s">
        <v>18043</v>
      </c>
      <c r="C6234" s="3"/>
      <c r="D6234" s="3" t="n">
        <v>0</v>
      </c>
      <c r="E6234" s="3" t="s">
        <v>1901</v>
      </c>
      <c r="F6234" s="3" t="s">
        <v>1901</v>
      </c>
      <c r="G6234" s="3" t="s">
        <v>1901</v>
      </c>
      <c r="H6234" s="3" t="s">
        <v>1901</v>
      </c>
      <c r="I6234" s="3" t="s">
        <v>1901</v>
      </c>
      <c r="J6234" s="3" t="s">
        <v>1901</v>
      </c>
      <c r="K6234" s="3" t="s">
        <v>1901</v>
      </c>
      <c r="L6234" s="3" t="s">
        <v>1901</v>
      </c>
      <c r="M6234" s="3" t="s">
        <v>1901</v>
      </c>
      <c r="N6234" s="3" t="s">
        <v>1901</v>
      </c>
      <c r="O6234" s="3" t="s">
        <v>1901</v>
      </c>
      <c r="P6234" s="3"/>
      <c r="Q6234" s="3"/>
      <c r="R6234" s="3"/>
      <c r="S6234" s="3"/>
      <c r="T6234" s="3"/>
      <c r="U6234" s="3"/>
      <c r="V6234" s="3" t="s">
        <v>1901</v>
      </c>
      <c r="W6234" s="3" t="s">
        <v>1901</v>
      </c>
      <c r="X6234" s="3" t="s">
        <v>1901</v>
      </c>
      <c r="Y6234" s="3"/>
      <c r="Z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  <c r="AY6234" s="3"/>
      <c r="AZ6234" s="3"/>
      <c r="BA6234" s="3"/>
      <c r="BB6234" s="3"/>
      <c r="BC6234" s="3"/>
      <c r="BD6234" s="3"/>
      <c r="BE6234" s="3"/>
      <c r="BF6234" s="3"/>
      <c r="BG6234" s="3"/>
      <c r="BH6234" s="3"/>
      <c r="BI6234" s="3"/>
      <c r="BJ6234" s="3"/>
    </row>
    <row r="6235" customFormat="false" ht="15.75" hidden="false" customHeight="false" outlineLevel="0" collapsed="false">
      <c r="A6235" s="3" t="n">
        <v>6234</v>
      </c>
      <c r="B6235" s="3" t="s">
        <v>18044</v>
      </c>
      <c r="C6235" s="3" t="s">
        <v>18045</v>
      </c>
      <c r="D6235" s="3" t="n">
        <v>1</v>
      </c>
      <c r="E6235" s="3" t="n">
        <v>0.0863274</v>
      </c>
      <c r="F6235" s="3" t="n">
        <v>2</v>
      </c>
      <c r="G6235" s="3" t="n">
        <v>2</v>
      </c>
      <c r="H6235" s="3" t="n">
        <v>9</v>
      </c>
      <c r="I6235" s="3" t="n">
        <v>9</v>
      </c>
      <c r="J6235" s="3" t="n">
        <v>0</v>
      </c>
      <c r="K6235" s="3" t="n">
        <v>0</v>
      </c>
      <c r="L6235" s="3" t="n">
        <v>0</v>
      </c>
      <c r="M6235" s="3" t="n">
        <v>0</v>
      </c>
      <c r="N6235" s="3" t="n">
        <v>-1</v>
      </c>
      <c r="O6235" s="3" t="n">
        <v>-1</v>
      </c>
      <c r="P6235" s="3" t="n">
        <v>7.1</v>
      </c>
      <c r="Q6235" s="3" t="n">
        <v>24.2</v>
      </c>
      <c r="R6235" s="3" t="s">
        <v>18046</v>
      </c>
      <c r="S6235" s="4" t="n">
        <v>45746.9933796296</v>
      </c>
      <c r="T6235" s="3" t="s">
        <v>65</v>
      </c>
      <c r="U6235" s="3" t="s">
        <v>65</v>
      </c>
      <c r="V6235" s="3" t="n">
        <v>0</v>
      </c>
      <c r="W6235" s="3" t="n">
        <v>0</v>
      </c>
      <c r="X6235" s="3" t="n">
        <v>0</v>
      </c>
      <c r="Y6235" s="3" t="s">
        <v>30</v>
      </c>
      <c r="Z6235" s="3" t="s">
        <v>30</v>
      </c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  <c r="AY6235" s="3"/>
      <c r="AZ6235" s="3"/>
      <c r="BA6235" s="3"/>
      <c r="BB6235" s="3"/>
      <c r="BC6235" s="3"/>
      <c r="BD6235" s="3"/>
      <c r="BE6235" s="3"/>
      <c r="BF6235" s="3"/>
      <c r="BG6235" s="3"/>
      <c r="BH6235" s="3"/>
      <c r="BI6235" s="3"/>
      <c r="BJ6235" s="3"/>
    </row>
    <row r="6236" customFormat="false" ht="15.75" hidden="false" customHeight="false" outlineLevel="0" collapsed="false">
      <c r="A6236" s="3" t="n">
        <v>6235</v>
      </c>
      <c r="B6236" s="3" t="s">
        <v>18047</v>
      </c>
      <c r="C6236" s="3" t="s">
        <v>18048</v>
      </c>
      <c r="D6236" s="3" t="n">
        <v>1</v>
      </c>
      <c r="E6236" s="3" t="n">
        <v>0.0774602</v>
      </c>
      <c r="F6236" s="3" t="n">
        <v>2</v>
      </c>
      <c r="G6236" s="3" t="n">
        <v>2</v>
      </c>
      <c r="H6236" s="3" t="n">
        <v>9</v>
      </c>
      <c r="I6236" s="3" t="n">
        <v>9</v>
      </c>
      <c r="J6236" s="3" t="n">
        <v>0</v>
      </c>
      <c r="K6236" s="3" t="n">
        <v>0</v>
      </c>
      <c r="L6236" s="3" t="n">
        <v>0</v>
      </c>
      <c r="M6236" s="3" t="n">
        <v>0</v>
      </c>
      <c r="N6236" s="3" t="n">
        <v>-1</v>
      </c>
      <c r="O6236" s="3" t="n">
        <v>-1</v>
      </c>
      <c r="P6236" s="3" t="n">
        <v>7.1</v>
      </c>
      <c r="Q6236" s="3" t="n">
        <v>24.2</v>
      </c>
      <c r="R6236" s="3" t="s">
        <v>18049</v>
      </c>
      <c r="S6236" s="4" t="n">
        <v>45746.9934027778</v>
      </c>
      <c r="T6236" s="3" t="s">
        <v>65</v>
      </c>
      <c r="U6236" s="3" t="s">
        <v>65</v>
      </c>
      <c r="V6236" s="3" t="n">
        <v>0</v>
      </c>
      <c r="W6236" s="3" t="n">
        <v>0</v>
      </c>
      <c r="X6236" s="3" t="n">
        <v>0</v>
      </c>
      <c r="Y6236" s="3" t="s">
        <v>30</v>
      </c>
      <c r="Z6236" s="3" t="s">
        <v>30</v>
      </c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  <c r="AY6236" s="3"/>
      <c r="AZ6236" s="3"/>
      <c r="BA6236" s="3"/>
      <c r="BB6236" s="3"/>
      <c r="BC6236" s="3"/>
      <c r="BD6236" s="3"/>
      <c r="BE6236" s="3"/>
      <c r="BF6236" s="3"/>
      <c r="BG6236" s="3"/>
      <c r="BH6236" s="3"/>
      <c r="BI6236" s="3"/>
      <c r="BJ6236" s="3"/>
    </row>
    <row r="6237" customFormat="false" ht="15.75" hidden="false" customHeight="false" outlineLevel="0" collapsed="false">
      <c r="A6237" s="3" t="n">
        <v>6236</v>
      </c>
      <c r="B6237" s="3" t="s">
        <v>18050</v>
      </c>
      <c r="C6237" s="3" t="s">
        <v>18051</v>
      </c>
      <c r="D6237" s="3" t="n">
        <v>1</v>
      </c>
      <c r="E6237" s="3" t="n">
        <v>0.5670026</v>
      </c>
      <c r="F6237" s="3" t="n">
        <v>6</v>
      </c>
      <c r="G6237" s="3" t="n">
        <v>6</v>
      </c>
      <c r="H6237" s="3" t="n">
        <v>3</v>
      </c>
      <c r="I6237" s="3" t="n">
        <v>3</v>
      </c>
      <c r="J6237" s="3" t="n">
        <v>6</v>
      </c>
      <c r="K6237" s="3" t="n">
        <v>6</v>
      </c>
      <c r="L6237" s="3" t="n">
        <v>0</v>
      </c>
      <c r="M6237" s="3" t="n">
        <v>0</v>
      </c>
      <c r="N6237" s="3" t="n">
        <v>-1</v>
      </c>
      <c r="O6237" s="3" t="n">
        <v>-1</v>
      </c>
      <c r="P6237" s="3" t="n">
        <v>7.1</v>
      </c>
      <c r="Q6237" s="3" t="n">
        <v>24.2</v>
      </c>
      <c r="R6237" s="3" t="s">
        <v>18052</v>
      </c>
      <c r="S6237" s="4" t="n">
        <v>45746.9934490741</v>
      </c>
      <c r="T6237" s="3" t="s">
        <v>29</v>
      </c>
      <c r="U6237" s="3" t="s">
        <v>29</v>
      </c>
      <c r="V6237" s="3" t="n">
        <v>0</v>
      </c>
      <c r="W6237" s="3" t="n">
        <v>0</v>
      </c>
      <c r="X6237" s="3" t="n">
        <v>0</v>
      </c>
      <c r="Y6237" s="3" t="s">
        <v>30</v>
      </c>
      <c r="Z6237" s="3" t="s">
        <v>30</v>
      </c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  <c r="AY6237" s="3"/>
      <c r="AZ6237" s="3"/>
      <c r="BA6237" s="3"/>
      <c r="BB6237" s="3"/>
      <c r="BC6237" s="3"/>
      <c r="BD6237" s="3"/>
      <c r="BE6237" s="3"/>
      <c r="BF6237" s="3"/>
      <c r="BG6237" s="3"/>
      <c r="BH6237" s="3"/>
      <c r="BI6237" s="3"/>
      <c r="BJ6237" s="3"/>
    </row>
    <row r="6238" customFormat="false" ht="15.75" hidden="false" customHeight="false" outlineLevel="0" collapsed="false">
      <c r="A6238" s="3" t="n">
        <v>6237</v>
      </c>
      <c r="B6238" s="3" t="s">
        <v>18053</v>
      </c>
      <c r="C6238" s="3" t="s">
        <v>18054</v>
      </c>
      <c r="D6238" s="3" t="n">
        <v>1</v>
      </c>
      <c r="E6238" s="3" t="n">
        <v>1.5450745</v>
      </c>
      <c r="F6238" s="3" t="n">
        <v>8</v>
      </c>
      <c r="G6238" s="3" t="n">
        <v>8</v>
      </c>
      <c r="H6238" s="3" t="n">
        <v>4</v>
      </c>
      <c r="I6238" s="3" t="n">
        <v>4</v>
      </c>
      <c r="J6238" s="3" t="n">
        <v>6</v>
      </c>
      <c r="K6238" s="3" t="n">
        <v>6</v>
      </c>
      <c r="L6238" s="3" t="n">
        <v>0</v>
      </c>
      <c r="M6238" s="3" t="n">
        <v>0</v>
      </c>
      <c r="N6238" s="3" t="n">
        <v>-1</v>
      </c>
      <c r="O6238" s="3" t="n">
        <v>-1</v>
      </c>
      <c r="P6238" s="3" t="n">
        <v>6.6</v>
      </c>
      <c r="Q6238" s="3" t="n">
        <v>24.2</v>
      </c>
      <c r="R6238" s="3" t="s">
        <v>18055</v>
      </c>
      <c r="S6238" s="4" t="n">
        <v>45746.9934953704</v>
      </c>
      <c r="T6238" s="3" t="s">
        <v>65</v>
      </c>
      <c r="U6238" s="3" t="s">
        <v>65</v>
      </c>
      <c r="V6238" s="3" t="n">
        <v>0</v>
      </c>
      <c r="W6238" s="3" t="n">
        <v>0</v>
      </c>
      <c r="X6238" s="3" t="n">
        <v>0</v>
      </c>
      <c r="Y6238" s="3" t="s">
        <v>30</v>
      </c>
      <c r="Z6238" s="3" t="s">
        <v>30</v>
      </c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  <c r="AZ6238" s="3"/>
      <c r="BA6238" s="3"/>
      <c r="BB6238" s="3"/>
      <c r="BC6238" s="3"/>
      <c r="BD6238" s="3"/>
      <c r="BE6238" s="3"/>
      <c r="BF6238" s="3"/>
      <c r="BG6238" s="3"/>
      <c r="BH6238" s="3"/>
      <c r="BI6238" s="3"/>
      <c r="BJ6238" s="3"/>
    </row>
    <row r="6239" customFormat="false" ht="15.75" hidden="false" customHeight="false" outlineLevel="0" collapsed="false">
      <c r="A6239" s="3" t="n">
        <v>6238</v>
      </c>
      <c r="B6239" s="3" t="s">
        <v>18056</v>
      </c>
      <c r="C6239" s="3" t="s">
        <v>18057</v>
      </c>
      <c r="D6239" s="3" t="n">
        <v>1</v>
      </c>
      <c r="E6239" s="3" t="n">
        <v>5.9254466</v>
      </c>
      <c r="F6239" s="3" t="n">
        <v>148</v>
      </c>
      <c r="G6239" s="3" t="n">
        <v>148</v>
      </c>
      <c r="H6239" s="3" t="n">
        <v>18</v>
      </c>
      <c r="I6239" s="3" t="n">
        <v>18</v>
      </c>
      <c r="J6239" s="3" t="n">
        <v>172</v>
      </c>
      <c r="K6239" s="3" t="n">
        <v>172</v>
      </c>
      <c r="L6239" s="3" t="n">
        <v>22</v>
      </c>
      <c r="M6239" s="3" t="n">
        <v>22</v>
      </c>
      <c r="N6239" s="3" t="n">
        <v>-1</v>
      </c>
      <c r="O6239" s="3" t="n">
        <v>-1</v>
      </c>
      <c r="P6239" s="3" t="n">
        <v>7.1</v>
      </c>
      <c r="Q6239" s="3" t="n">
        <v>24.2</v>
      </c>
      <c r="R6239" s="3" t="s">
        <v>18058</v>
      </c>
      <c r="S6239" s="4" t="n">
        <v>45746.9936574074</v>
      </c>
      <c r="T6239" s="3" t="s">
        <v>85</v>
      </c>
      <c r="U6239" s="3" t="s">
        <v>85</v>
      </c>
      <c r="V6239" s="3" t="n">
        <v>0</v>
      </c>
      <c r="W6239" s="3" t="n">
        <v>0</v>
      </c>
      <c r="X6239" s="3" t="n">
        <v>0</v>
      </c>
      <c r="Y6239" s="3" t="s">
        <v>30</v>
      </c>
      <c r="Z6239" s="3" t="s">
        <v>30</v>
      </c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  <c r="AZ6239" s="3"/>
      <c r="BA6239" s="3"/>
      <c r="BB6239" s="3"/>
      <c r="BC6239" s="3"/>
      <c r="BD6239" s="3"/>
      <c r="BE6239" s="3"/>
      <c r="BF6239" s="3"/>
      <c r="BG6239" s="3"/>
      <c r="BH6239" s="3"/>
      <c r="BI6239" s="3"/>
      <c r="BJ6239" s="3"/>
    </row>
    <row r="6240" customFormat="false" ht="15.75" hidden="false" customHeight="false" outlineLevel="0" collapsed="false">
      <c r="A6240" s="3" t="n">
        <v>6239</v>
      </c>
      <c r="B6240" s="3" t="s">
        <v>18059</v>
      </c>
      <c r="C6240" s="3" t="s">
        <v>18060</v>
      </c>
      <c r="D6240" s="3" t="n">
        <v>1</v>
      </c>
      <c r="E6240" s="3" t="n">
        <v>11.780975</v>
      </c>
      <c r="F6240" s="3" t="n">
        <v>142</v>
      </c>
      <c r="G6240" s="3" t="n">
        <v>142</v>
      </c>
      <c r="H6240" s="3" t="n">
        <v>20</v>
      </c>
      <c r="I6240" s="3" t="n">
        <v>20</v>
      </c>
      <c r="J6240" s="3" t="n">
        <v>144</v>
      </c>
      <c r="K6240" s="3" t="n">
        <v>144</v>
      </c>
      <c r="L6240" s="3" t="n">
        <v>23</v>
      </c>
      <c r="M6240" s="3" t="n">
        <v>23</v>
      </c>
      <c r="N6240" s="3" t="n">
        <v>-1</v>
      </c>
      <c r="O6240" s="3" t="n">
        <v>-1</v>
      </c>
      <c r="P6240" s="3" t="n">
        <v>6.6</v>
      </c>
      <c r="Q6240" s="3" t="n">
        <v>24.2</v>
      </c>
      <c r="R6240" s="3" t="s">
        <v>18061</v>
      </c>
      <c r="S6240" s="4" t="n">
        <v>45746.9940046296</v>
      </c>
      <c r="T6240" s="3" t="s">
        <v>85</v>
      </c>
      <c r="U6240" s="3" t="s">
        <v>85</v>
      </c>
      <c r="V6240" s="3" t="n">
        <v>0</v>
      </c>
      <c r="W6240" s="3" t="n">
        <v>0</v>
      </c>
      <c r="X6240" s="3" t="n">
        <v>0</v>
      </c>
      <c r="Y6240" s="3" t="s">
        <v>30</v>
      </c>
      <c r="Z6240" s="3" t="s">
        <v>30</v>
      </c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  <c r="AZ6240" s="3"/>
      <c r="BA6240" s="3"/>
      <c r="BB6240" s="3"/>
      <c r="BC6240" s="3"/>
      <c r="BD6240" s="3"/>
      <c r="BE6240" s="3"/>
      <c r="BF6240" s="3"/>
      <c r="BG6240" s="3"/>
      <c r="BH6240" s="3"/>
      <c r="BI6240" s="3"/>
      <c r="BJ6240" s="3"/>
    </row>
    <row r="6241" customFormat="false" ht="15.75" hidden="false" customHeight="false" outlineLevel="0" collapsed="false">
      <c r="A6241" s="3" t="n">
        <v>6240</v>
      </c>
      <c r="B6241" s="3" t="s">
        <v>18062</v>
      </c>
      <c r="C6241" s="3" t="s">
        <v>18063</v>
      </c>
      <c r="D6241" s="3" t="n">
        <v>1</v>
      </c>
      <c r="E6241" s="3" t="n">
        <v>0.1037372</v>
      </c>
      <c r="F6241" s="3" t="n">
        <v>5</v>
      </c>
      <c r="G6241" s="3" t="n">
        <v>5</v>
      </c>
      <c r="H6241" s="3" t="n">
        <v>4</v>
      </c>
      <c r="I6241" s="3" t="n">
        <v>4</v>
      </c>
      <c r="J6241" s="3" t="n">
        <v>3</v>
      </c>
      <c r="K6241" s="3" t="n">
        <v>3</v>
      </c>
      <c r="L6241" s="3" t="n">
        <v>0</v>
      </c>
      <c r="M6241" s="3" t="n">
        <v>0</v>
      </c>
      <c r="N6241" s="3" t="n">
        <v>-1</v>
      </c>
      <c r="O6241" s="3" t="n">
        <v>-1</v>
      </c>
      <c r="P6241" s="3" t="n">
        <v>6</v>
      </c>
      <c r="Q6241" s="3" t="n">
        <v>24.2</v>
      </c>
      <c r="R6241" s="3" t="s">
        <v>18064</v>
      </c>
      <c r="S6241" s="4" t="n">
        <v>45746.9940625</v>
      </c>
      <c r="T6241" s="3" t="s">
        <v>65</v>
      </c>
      <c r="U6241" s="3" t="s">
        <v>65</v>
      </c>
      <c r="V6241" s="3" t="n">
        <v>0</v>
      </c>
      <c r="W6241" s="3" t="n">
        <v>0</v>
      </c>
      <c r="X6241" s="3" t="n">
        <v>0</v>
      </c>
      <c r="Y6241" s="3" t="s">
        <v>30</v>
      </c>
      <c r="Z6241" s="3" t="s">
        <v>30</v>
      </c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  <c r="AY6241" s="3"/>
      <c r="AZ6241" s="3"/>
      <c r="BA6241" s="3"/>
      <c r="BB6241" s="3"/>
      <c r="BC6241" s="3"/>
      <c r="BD6241" s="3"/>
      <c r="BE6241" s="3"/>
      <c r="BF6241" s="3"/>
      <c r="BG6241" s="3"/>
      <c r="BH6241" s="3"/>
      <c r="BI6241" s="3"/>
      <c r="BJ6241" s="3"/>
    </row>
    <row r="6242" customFormat="false" ht="15.75" hidden="false" customHeight="false" outlineLevel="0" collapsed="false">
      <c r="A6242" s="3" t="n">
        <v>6241</v>
      </c>
      <c r="B6242" s="3" t="s">
        <v>18065</v>
      </c>
      <c r="C6242" s="3" t="s">
        <v>18066</v>
      </c>
      <c r="D6242" s="3" t="n">
        <v>1</v>
      </c>
      <c r="E6242" s="3" t="n">
        <v>0.2079659</v>
      </c>
      <c r="F6242" s="3" t="n">
        <v>8</v>
      </c>
      <c r="G6242" s="3" t="n">
        <v>8</v>
      </c>
      <c r="H6242" s="3" t="n">
        <v>7</v>
      </c>
      <c r="I6242" s="3" t="n">
        <v>7</v>
      </c>
      <c r="J6242" s="3" t="n">
        <v>7</v>
      </c>
      <c r="K6242" s="3" t="n">
        <v>7</v>
      </c>
      <c r="L6242" s="3" t="n">
        <v>0</v>
      </c>
      <c r="M6242" s="3" t="n">
        <v>0</v>
      </c>
      <c r="N6242" s="3" t="n">
        <v>-1</v>
      </c>
      <c r="O6242" s="3" t="n">
        <v>-1</v>
      </c>
      <c r="P6242" s="3" t="n">
        <v>6.5</v>
      </c>
      <c r="Q6242" s="3" t="n">
        <v>24.2</v>
      </c>
      <c r="R6242" s="3" t="s">
        <v>18067</v>
      </c>
      <c r="S6242" s="4" t="n">
        <v>45746.9940972222</v>
      </c>
      <c r="T6242" s="3" t="s">
        <v>65</v>
      </c>
      <c r="U6242" s="3" t="s">
        <v>65</v>
      </c>
      <c r="V6242" s="3" t="n">
        <v>0</v>
      </c>
      <c r="W6242" s="3" t="n">
        <v>0</v>
      </c>
      <c r="X6242" s="3" t="n">
        <v>0</v>
      </c>
      <c r="Y6242" s="3" t="s">
        <v>30</v>
      </c>
      <c r="Z6242" s="3" t="s">
        <v>30</v>
      </c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  <c r="AY6242" s="3"/>
      <c r="AZ6242" s="3"/>
      <c r="BA6242" s="3"/>
      <c r="BB6242" s="3"/>
      <c r="BC6242" s="3"/>
      <c r="BD6242" s="3"/>
      <c r="BE6242" s="3"/>
      <c r="BF6242" s="3"/>
      <c r="BG6242" s="3"/>
      <c r="BH6242" s="3"/>
      <c r="BI6242" s="3"/>
      <c r="BJ6242" s="3"/>
    </row>
    <row r="6243" customFormat="false" ht="15.75" hidden="false" customHeight="false" outlineLevel="0" collapsed="false">
      <c r="A6243" s="3" t="n">
        <v>6242</v>
      </c>
      <c r="B6243" s="3" t="s">
        <v>18068</v>
      </c>
      <c r="C6243" s="3" t="s">
        <v>18069</v>
      </c>
      <c r="D6243" s="3" t="n">
        <v>1</v>
      </c>
      <c r="E6243" s="3" t="n">
        <v>17.628913</v>
      </c>
      <c r="F6243" s="3" t="n">
        <v>587</v>
      </c>
      <c r="G6243" s="3" t="n">
        <v>587</v>
      </c>
      <c r="H6243" s="3" t="n">
        <v>44</v>
      </c>
      <c r="I6243" s="3" t="n">
        <v>44</v>
      </c>
      <c r="J6243" s="3" t="n">
        <v>779</v>
      </c>
      <c r="K6243" s="3" t="n">
        <v>779</v>
      </c>
      <c r="L6243" s="3" t="n">
        <v>50</v>
      </c>
      <c r="M6243" s="3" t="n">
        <v>50</v>
      </c>
      <c r="N6243" s="3" t="n">
        <v>-1</v>
      </c>
      <c r="O6243" s="3" t="n">
        <v>-1</v>
      </c>
      <c r="P6243" s="3" t="n">
        <v>7.1</v>
      </c>
      <c r="Q6243" s="3" t="n">
        <v>24.2</v>
      </c>
      <c r="R6243" s="3" t="s">
        <v>18070</v>
      </c>
      <c r="S6243" s="4" t="n">
        <v>45746.9946875</v>
      </c>
      <c r="T6243" s="3" t="s">
        <v>1920</v>
      </c>
      <c r="U6243" s="3" t="s">
        <v>1920</v>
      </c>
      <c r="V6243" s="3" t="n">
        <v>0</v>
      </c>
      <c r="W6243" s="3" t="n">
        <v>0</v>
      </c>
      <c r="X6243" s="3" t="n">
        <v>0</v>
      </c>
      <c r="Y6243" s="3" t="s">
        <v>30</v>
      </c>
      <c r="Z6243" s="3" t="s">
        <v>30</v>
      </c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  <c r="AZ6243" s="3"/>
      <c r="BA6243" s="3"/>
      <c r="BB6243" s="3"/>
      <c r="BC6243" s="3"/>
      <c r="BD6243" s="3"/>
      <c r="BE6243" s="3"/>
      <c r="BF6243" s="3"/>
      <c r="BG6243" s="3"/>
      <c r="BH6243" s="3"/>
      <c r="BI6243" s="3"/>
      <c r="BJ6243" s="3"/>
    </row>
    <row r="6244" customFormat="false" ht="15.75" hidden="false" customHeight="false" outlineLevel="0" collapsed="false">
      <c r="A6244" s="3" t="n">
        <v>6243</v>
      </c>
      <c r="B6244" s="3" t="s">
        <v>18071</v>
      </c>
      <c r="C6244" s="3" t="s">
        <v>18072</v>
      </c>
      <c r="D6244" s="3" t="n">
        <v>1</v>
      </c>
      <c r="E6244" s="3" t="n">
        <v>21.9383812</v>
      </c>
      <c r="F6244" s="3" t="n">
        <v>589</v>
      </c>
      <c r="G6244" s="3" t="n">
        <v>589</v>
      </c>
      <c r="H6244" s="3" t="n">
        <v>44</v>
      </c>
      <c r="I6244" s="3" t="n">
        <v>44</v>
      </c>
      <c r="J6244" s="3" t="n">
        <v>781</v>
      </c>
      <c r="K6244" s="3" t="n">
        <v>781</v>
      </c>
      <c r="L6244" s="3" t="n">
        <v>50</v>
      </c>
      <c r="M6244" s="3" t="n">
        <v>50</v>
      </c>
      <c r="N6244" s="3" t="n">
        <v>-1</v>
      </c>
      <c r="O6244" s="3" t="n">
        <v>-1</v>
      </c>
      <c r="P6244" s="3" t="n">
        <v>7.2</v>
      </c>
      <c r="Q6244" s="3" t="n">
        <v>24.2</v>
      </c>
      <c r="R6244" s="3" t="s">
        <v>18073</v>
      </c>
      <c r="S6244" s="4" t="n">
        <v>45746.9960532407</v>
      </c>
      <c r="T6244" s="3" t="s">
        <v>1920</v>
      </c>
      <c r="U6244" s="3" t="s">
        <v>1920</v>
      </c>
      <c r="V6244" s="3" t="n">
        <v>0</v>
      </c>
      <c r="W6244" s="3" t="n">
        <v>0</v>
      </c>
      <c r="X6244" s="3" t="n">
        <v>0</v>
      </c>
      <c r="Y6244" s="3" t="s">
        <v>30</v>
      </c>
      <c r="Z6244" s="3" t="s">
        <v>30</v>
      </c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  <c r="AY6244" s="3"/>
      <c r="AZ6244" s="3"/>
      <c r="BA6244" s="3"/>
      <c r="BB6244" s="3"/>
      <c r="BC6244" s="3"/>
      <c r="BD6244" s="3"/>
      <c r="BE6244" s="3"/>
      <c r="BF6244" s="3"/>
      <c r="BG6244" s="3"/>
      <c r="BH6244" s="3"/>
      <c r="BI6244" s="3"/>
      <c r="BJ6244" s="3"/>
    </row>
    <row r="6245" customFormat="false" ht="15.75" hidden="false" customHeight="false" outlineLevel="0" collapsed="false">
      <c r="A6245" s="3" t="n">
        <v>6244</v>
      </c>
      <c r="B6245" s="3" t="s">
        <v>18074</v>
      </c>
      <c r="C6245" s="3" t="s">
        <v>18075</v>
      </c>
      <c r="D6245" s="3" t="n">
        <v>1</v>
      </c>
      <c r="E6245" s="3" t="n">
        <v>14.266172</v>
      </c>
      <c r="F6245" s="3" t="n">
        <v>275</v>
      </c>
      <c r="G6245" s="3" t="n">
        <v>275</v>
      </c>
      <c r="H6245" s="3" t="n">
        <v>29</v>
      </c>
      <c r="I6245" s="3" t="n">
        <v>29</v>
      </c>
      <c r="J6245" s="3" t="n">
        <v>317</v>
      </c>
      <c r="K6245" s="3" t="n">
        <v>317</v>
      </c>
      <c r="L6245" s="3" t="n">
        <v>31</v>
      </c>
      <c r="M6245" s="3" t="n">
        <v>31</v>
      </c>
      <c r="N6245" s="3" t="n">
        <v>-1</v>
      </c>
      <c r="O6245" s="3" t="n">
        <v>-1</v>
      </c>
      <c r="P6245" s="3" t="n">
        <v>7.1</v>
      </c>
      <c r="Q6245" s="3" t="n">
        <v>24.2</v>
      </c>
      <c r="R6245" s="3" t="s">
        <v>18076</v>
      </c>
      <c r="S6245" s="4" t="n">
        <v>45746.9963541667</v>
      </c>
      <c r="T6245" s="3" t="s">
        <v>1920</v>
      </c>
      <c r="U6245" s="3" t="s">
        <v>1920</v>
      </c>
      <c r="V6245" s="3" t="n">
        <v>0</v>
      </c>
      <c r="W6245" s="3" t="n">
        <v>0</v>
      </c>
      <c r="X6245" s="3" t="n">
        <v>0</v>
      </c>
      <c r="Y6245" s="3" t="s">
        <v>30</v>
      </c>
      <c r="Z6245" s="3" t="s">
        <v>30</v>
      </c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  <c r="AY6245" s="3"/>
      <c r="AZ6245" s="3"/>
      <c r="BA6245" s="3"/>
      <c r="BB6245" s="3"/>
      <c r="BC6245" s="3"/>
      <c r="BD6245" s="3"/>
      <c r="BE6245" s="3"/>
      <c r="BF6245" s="3"/>
      <c r="BG6245" s="3"/>
      <c r="BH6245" s="3"/>
      <c r="BI6245" s="3"/>
      <c r="BJ6245" s="3"/>
    </row>
    <row r="6246" customFormat="false" ht="15.75" hidden="false" customHeight="false" outlineLevel="0" collapsed="false">
      <c r="A6246" s="3" t="n">
        <v>6245</v>
      </c>
      <c r="B6246" s="3" t="s">
        <v>18077</v>
      </c>
      <c r="C6246" s="3" t="s">
        <v>18078</v>
      </c>
      <c r="D6246" s="3" t="n">
        <v>1</v>
      </c>
      <c r="E6246" s="3" t="n">
        <v>14.5109771</v>
      </c>
      <c r="F6246" s="3" t="n">
        <v>277</v>
      </c>
      <c r="G6246" s="3" t="n">
        <v>277</v>
      </c>
      <c r="H6246" s="3" t="n">
        <v>29</v>
      </c>
      <c r="I6246" s="3" t="n">
        <v>29</v>
      </c>
      <c r="J6246" s="3" t="n">
        <v>319</v>
      </c>
      <c r="K6246" s="3" t="n">
        <v>319</v>
      </c>
      <c r="L6246" s="3" t="n">
        <v>31</v>
      </c>
      <c r="M6246" s="3" t="n">
        <v>31</v>
      </c>
      <c r="N6246" s="3" t="n">
        <v>-1</v>
      </c>
      <c r="O6246" s="3" t="n">
        <v>-1</v>
      </c>
      <c r="P6246" s="3" t="n">
        <v>7.2</v>
      </c>
      <c r="Q6246" s="3" t="n">
        <v>24.2</v>
      </c>
      <c r="R6246" s="3" t="s">
        <v>18079</v>
      </c>
      <c r="S6246" s="4" t="n">
        <v>45746.9966666667</v>
      </c>
      <c r="T6246" s="3" t="s">
        <v>1920</v>
      </c>
      <c r="U6246" s="3" t="s">
        <v>1920</v>
      </c>
      <c r="V6246" s="3" t="n">
        <v>0</v>
      </c>
      <c r="W6246" s="3" t="n">
        <v>0</v>
      </c>
      <c r="X6246" s="3" t="n">
        <v>0</v>
      </c>
      <c r="Y6246" s="3" t="s">
        <v>30</v>
      </c>
      <c r="Z6246" s="3" t="s">
        <v>30</v>
      </c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  <c r="AZ6246" s="3"/>
      <c r="BA6246" s="3"/>
      <c r="BB6246" s="3"/>
      <c r="BC6246" s="3"/>
      <c r="BD6246" s="3"/>
      <c r="BE6246" s="3"/>
      <c r="BF6246" s="3"/>
      <c r="BG6246" s="3"/>
      <c r="BH6246" s="3"/>
      <c r="BI6246" s="3"/>
      <c r="BJ6246" s="3"/>
    </row>
    <row r="6247" customFormat="false" ht="15.75" hidden="false" customHeight="false" outlineLevel="0" collapsed="false">
      <c r="A6247" s="3" t="n">
        <v>6246</v>
      </c>
      <c r="B6247" s="3" t="s">
        <v>18080</v>
      </c>
      <c r="C6247" s="3" t="s">
        <v>18081</v>
      </c>
      <c r="D6247" s="3" t="n">
        <v>1</v>
      </c>
      <c r="E6247" s="3" t="n">
        <v>0.9446189</v>
      </c>
      <c r="F6247" s="3" t="n">
        <v>7</v>
      </c>
      <c r="G6247" s="3" t="n">
        <v>7</v>
      </c>
      <c r="H6247" s="3" t="n">
        <v>6</v>
      </c>
      <c r="I6247" s="3" t="n">
        <v>6</v>
      </c>
      <c r="J6247" s="3" t="n">
        <v>6</v>
      </c>
      <c r="K6247" s="3" t="n">
        <v>6</v>
      </c>
      <c r="L6247" s="3" t="n">
        <v>1</v>
      </c>
      <c r="M6247" s="3" t="n">
        <v>1</v>
      </c>
      <c r="N6247" s="3" t="n">
        <v>-1</v>
      </c>
      <c r="O6247" s="3" t="n">
        <v>-1</v>
      </c>
      <c r="P6247" s="3" t="n">
        <v>7.1</v>
      </c>
      <c r="Q6247" s="3" t="n">
        <v>24.2</v>
      </c>
      <c r="R6247" s="3" t="s">
        <v>18082</v>
      </c>
      <c r="S6247" s="4" t="n">
        <v>45746.996724537</v>
      </c>
      <c r="T6247" s="3" t="s">
        <v>246</v>
      </c>
      <c r="U6247" s="3" t="s">
        <v>246</v>
      </c>
      <c r="V6247" s="3" t="n">
        <v>0</v>
      </c>
      <c r="W6247" s="3" t="n">
        <v>0</v>
      </c>
      <c r="X6247" s="3" t="n">
        <v>0</v>
      </c>
      <c r="Y6247" s="3" t="s">
        <v>30</v>
      </c>
      <c r="Z6247" s="3" t="s">
        <v>30</v>
      </c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  <c r="AZ6247" s="3"/>
      <c r="BA6247" s="3"/>
      <c r="BB6247" s="3"/>
      <c r="BC6247" s="3"/>
      <c r="BD6247" s="3"/>
      <c r="BE6247" s="3"/>
      <c r="BF6247" s="3"/>
      <c r="BG6247" s="3"/>
      <c r="BH6247" s="3"/>
      <c r="BI6247" s="3"/>
      <c r="BJ6247" s="3"/>
    </row>
    <row r="6248" customFormat="false" ht="15.75" hidden="false" customHeight="false" outlineLevel="0" collapsed="false">
      <c r="A6248" s="3" t="n">
        <v>6247</v>
      </c>
      <c r="B6248" s="3" t="s">
        <v>18083</v>
      </c>
      <c r="C6248" s="3" t="s">
        <v>18084</v>
      </c>
      <c r="D6248" s="3" t="n">
        <v>1</v>
      </c>
      <c r="E6248" s="3" t="n">
        <v>1.1336464</v>
      </c>
      <c r="F6248" s="3" t="n">
        <v>12</v>
      </c>
      <c r="G6248" s="3" t="n">
        <v>12</v>
      </c>
      <c r="H6248" s="3" t="n">
        <v>10</v>
      </c>
      <c r="I6248" s="3" t="n">
        <v>10</v>
      </c>
      <c r="J6248" s="3" t="n">
        <v>17</v>
      </c>
      <c r="K6248" s="3" t="n">
        <v>17</v>
      </c>
      <c r="L6248" s="3" t="n">
        <v>1</v>
      </c>
      <c r="M6248" s="3" t="n">
        <v>1</v>
      </c>
      <c r="N6248" s="3" t="n">
        <v>-1</v>
      </c>
      <c r="O6248" s="3" t="n">
        <v>-1</v>
      </c>
      <c r="P6248" s="3" t="n">
        <v>7.1</v>
      </c>
      <c r="Q6248" s="3" t="n">
        <v>24.2</v>
      </c>
      <c r="R6248" s="3" t="s">
        <v>18085</v>
      </c>
      <c r="S6248" s="4" t="n">
        <v>45746.9967592593</v>
      </c>
      <c r="T6248" s="3" t="s">
        <v>65</v>
      </c>
      <c r="U6248" s="3" t="s">
        <v>65</v>
      </c>
      <c r="V6248" s="3" t="n">
        <v>0</v>
      </c>
      <c r="W6248" s="3" t="n">
        <v>0</v>
      </c>
      <c r="X6248" s="3" t="n">
        <v>0</v>
      </c>
      <c r="Y6248" s="3" t="s">
        <v>30</v>
      </c>
      <c r="Z6248" s="3" t="s">
        <v>30</v>
      </c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  <c r="AY6248" s="3"/>
      <c r="AZ6248" s="3"/>
      <c r="BA6248" s="3"/>
      <c r="BB6248" s="3"/>
      <c r="BC6248" s="3"/>
      <c r="BD6248" s="3"/>
      <c r="BE6248" s="3"/>
      <c r="BF6248" s="3"/>
      <c r="BG6248" s="3"/>
      <c r="BH6248" s="3"/>
      <c r="BI6248" s="3"/>
      <c r="BJ6248" s="3"/>
    </row>
    <row r="6249" customFormat="false" ht="15.75" hidden="false" customHeight="false" outlineLevel="0" collapsed="false">
      <c r="A6249" s="3" t="n">
        <v>6248</v>
      </c>
      <c r="B6249" s="3" t="s">
        <v>18086</v>
      </c>
      <c r="C6249" s="3" t="s">
        <v>18087</v>
      </c>
      <c r="D6249" s="3" t="n">
        <v>1</v>
      </c>
      <c r="E6249" s="3" t="n">
        <v>7.6659125</v>
      </c>
      <c r="F6249" s="3" t="n">
        <v>82</v>
      </c>
      <c r="G6249" s="3" t="n">
        <v>82</v>
      </c>
      <c r="H6249" s="3" t="n">
        <v>19</v>
      </c>
      <c r="I6249" s="3" t="n">
        <v>19</v>
      </c>
      <c r="J6249" s="3" t="n">
        <v>84</v>
      </c>
      <c r="K6249" s="3" t="n">
        <v>84</v>
      </c>
      <c r="L6249" s="3" t="n">
        <v>12</v>
      </c>
      <c r="M6249" s="3" t="n">
        <v>12</v>
      </c>
      <c r="N6249" s="3" t="n">
        <v>-1</v>
      </c>
      <c r="O6249" s="3" t="n">
        <v>-1</v>
      </c>
      <c r="P6249" s="3" t="n">
        <v>7.1</v>
      </c>
      <c r="Q6249" s="3" t="n">
        <v>24.2</v>
      </c>
      <c r="R6249" s="3" t="s">
        <v>18088</v>
      </c>
      <c r="S6249" s="4" t="n">
        <v>45746.9969328704</v>
      </c>
      <c r="T6249" s="3" t="s">
        <v>65</v>
      </c>
      <c r="U6249" s="3" t="s">
        <v>65</v>
      </c>
      <c r="V6249" s="3" t="n">
        <v>0</v>
      </c>
      <c r="W6249" s="3" t="n">
        <v>0</v>
      </c>
      <c r="X6249" s="3" t="n">
        <v>0</v>
      </c>
      <c r="Y6249" s="3" t="s">
        <v>30</v>
      </c>
      <c r="Z6249" s="3" t="s">
        <v>30</v>
      </c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  <c r="AY6249" s="3"/>
      <c r="AZ6249" s="3"/>
      <c r="BA6249" s="3"/>
      <c r="BB6249" s="3"/>
      <c r="BC6249" s="3"/>
      <c r="BD6249" s="3"/>
      <c r="BE6249" s="3"/>
      <c r="BF6249" s="3"/>
      <c r="BG6249" s="3"/>
      <c r="BH6249" s="3"/>
      <c r="BI6249" s="3"/>
      <c r="BJ6249" s="3"/>
    </row>
    <row r="6250" customFormat="false" ht="15.75" hidden="false" customHeight="false" outlineLevel="0" collapsed="false">
      <c r="A6250" s="3" t="n">
        <v>6249</v>
      </c>
      <c r="B6250" s="3" t="s">
        <v>18089</v>
      </c>
      <c r="C6250" s="3" t="s">
        <v>18090</v>
      </c>
      <c r="D6250" s="3" t="n">
        <v>1</v>
      </c>
      <c r="E6250" s="3" t="n">
        <v>1.2997648</v>
      </c>
      <c r="F6250" s="3" t="n">
        <v>14</v>
      </c>
      <c r="G6250" s="3" t="n">
        <v>14</v>
      </c>
      <c r="H6250" s="3" t="n">
        <v>12</v>
      </c>
      <c r="I6250" s="3" t="n">
        <v>12</v>
      </c>
      <c r="J6250" s="3" t="n">
        <v>12</v>
      </c>
      <c r="K6250" s="3" t="n">
        <v>12</v>
      </c>
      <c r="L6250" s="3" t="n">
        <v>1</v>
      </c>
      <c r="M6250" s="3" t="n">
        <v>1</v>
      </c>
      <c r="N6250" s="3" t="n">
        <v>0</v>
      </c>
      <c r="O6250" s="3" t="n">
        <v>0</v>
      </c>
      <c r="P6250" s="3" t="n">
        <v>6.6</v>
      </c>
      <c r="Q6250" s="3" t="n">
        <v>24.2</v>
      </c>
      <c r="R6250" s="3" t="s">
        <v>18091</v>
      </c>
      <c r="S6250" s="4" t="n">
        <v>45746.9970138889</v>
      </c>
      <c r="T6250" s="3" t="s">
        <v>65</v>
      </c>
      <c r="U6250" s="3" t="s">
        <v>65</v>
      </c>
      <c r="V6250" s="3" t="n">
        <v>1</v>
      </c>
      <c r="W6250" s="3" t="n">
        <v>1</v>
      </c>
      <c r="X6250" s="3" t="n">
        <v>0</v>
      </c>
      <c r="Y6250" s="3" t="s">
        <v>30</v>
      </c>
      <c r="Z6250" s="3" t="s">
        <v>30</v>
      </c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  <c r="AZ6250" s="3"/>
      <c r="BA6250" s="3"/>
      <c r="BB6250" s="3"/>
      <c r="BC6250" s="3"/>
      <c r="BD6250" s="3"/>
      <c r="BE6250" s="3"/>
      <c r="BF6250" s="3"/>
      <c r="BG6250" s="3"/>
      <c r="BH6250" s="3"/>
      <c r="BI6250" s="3"/>
      <c r="BJ6250" s="3"/>
    </row>
    <row r="6251" customFormat="false" ht="15.75" hidden="false" customHeight="false" outlineLevel="0" collapsed="false">
      <c r="A6251" s="3" t="n">
        <v>6250</v>
      </c>
      <c r="B6251" s="3" t="s">
        <v>18092</v>
      </c>
      <c r="C6251" s="3" t="s">
        <v>18093</v>
      </c>
      <c r="D6251" s="3" t="n">
        <v>1</v>
      </c>
      <c r="E6251" s="3" t="n">
        <v>4.3991782</v>
      </c>
      <c r="F6251" s="3" t="n">
        <v>34</v>
      </c>
      <c r="G6251" s="3" t="n">
        <v>34</v>
      </c>
      <c r="H6251" s="3" t="n">
        <v>6</v>
      </c>
      <c r="I6251" s="3" t="n">
        <v>6</v>
      </c>
      <c r="J6251" s="3" t="n">
        <v>32</v>
      </c>
      <c r="K6251" s="3" t="n">
        <v>32</v>
      </c>
      <c r="L6251" s="3" t="n">
        <v>0</v>
      </c>
      <c r="M6251" s="3" t="n">
        <v>0</v>
      </c>
      <c r="N6251" s="3" t="n">
        <v>-1</v>
      </c>
      <c r="O6251" s="3" t="n">
        <v>-1</v>
      </c>
      <c r="P6251" s="3" t="n">
        <v>7.1</v>
      </c>
      <c r="Q6251" s="3" t="n">
        <v>24.2</v>
      </c>
      <c r="R6251" s="3" t="s">
        <v>18094</v>
      </c>
      <c r="S6251" s="4" t="n">
        <v>45746.9971412037</v>
      </c>
      <c r="T6251" s="3" t="s">
        <v>65</v>
      </c>
      <c r="U6251" s="3" t="s">
        <v>65</v>
      </c>
      <c r="V6251" s="3" t="n">
        <v>0</v>
      </c>
      <c r="W6251" s="3" t="n">
        <v>0</v>
      </c>
      <c r="X6251" s="3" t="n">
        <v>0</v>
      </c>
      <c r="Y6251" s="3" t="s">
        <v>30</v>
      </c>
      <c r="Z6251" s="3" t="s">
        <v>30</v>
      </c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  <c r="AY6251" s="3"/>
      <c r="AZ6251" s="3"/>
      <c r="BA6251" s="3"/>
      <c r="BB6251" s="3"/>
      <c r="BC6251" s="3"/>
      <c r="BD6251" s="3"/>
      <c r="BE6251" s="3"/>
      <c r="BF6251" s="3"/>
      <c r="BG6251" s="3"/>
      <c r="BH6251" s="3"/>
      <c r="BI6251" s="3"/>
      <c r="BJ6251" s="3"/>
    </row>
    <row r="6252" customFormat="false" ht="15.75" hidden="false" customHeight="false" outlineLevel="0" collapsed="false">
      <c r="A6252" s="3" t="n">
        <v>6251</v>
      </c>
      <c r="B6252" s="3" t="s">
        <v>18095</v>
      </c>
      <c r="C6252" s="3" t="s">
        <v>18096</v>
      </c>
      <c r="D6252" s="3" t="n">
        <v>1</v>
      </c>
      <c r="E6252" s="3" t="n">
        <v>8.2875328</v>
      </c>
      <c r="F6252" s="3" t="n">
        <v>106</v>
      </c>
      <c r="G6252" s="3" t="n">
        <v>106</v>
      </c>
      <c r="H6252" s="3" t="n">
        <v>14</v>
      </c>
      <c r="I6252" s="3" t="n">
        <v>14</v>
      </c>
      <c r="J6252" s="3" t="n">
        <v>145</v>
      </c>
      <c r="K6252" s="3" t="n">
        <v>145</v>
      </c>
      <c r="L6252" s="3" t="n">
        <v>6</v>
      </c>
      <c r="M6252" s="3" t="n">
        <v>6</v>
      </c>
      <c r="N6252" s="3" t="n">
        <v>-1</v>
      </c>
      <c r="O6252" s="3" t="n">
        <v>-1</v>
      </c>
      <c r="P6252" s="3" t="n">
        <v>7</v>
      </c>
      <c r="Q6252" s="3" t="n">
        <v>24.2</v>
      </c>
      <c r="R6252" s="3" t="s">
        <v>18097</v>
      </c>
      <c r="S6252" s="4" t="n">
        <v>45746.9974074074</v>
      </c>
      <c r="T6252" s="3" t="s">
        <v>65</v>
      </c>
      <c r="U6252" s="3" t="s">
        <v>65</v>
      </c>
      <c r="V6252" s="3" t="n">
        <v>0</v>
      </c>
      <c r="W6252" s="3" t="n">
        <v>0</v>
      </c>
      <c r="X6252" s="3" t="n">
        <v>0</v>
      </c>
      <c r="Y6252" s="3" t="s">
        <v>30</v>
      </c>
      <c r="Z6252" s="3" t="s">
        <v>30</v>
      </c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  <c r="AY6252" s="3"/>
      <c r="AZ6252" s="3"/>
      <c r="BA6252" s="3"/>
      <c r="BB6252" s="3"/>
      <c r="BC6252" s="3"/>
      <c r="BD6252" s="3"/>
      <c r="BE6252" s="3"/>
      <c r="BF6252" s="3"/>
      <c r="BG6252" s="3"/>
      <c r="BH6252" s="3"/>
      <c r="BI6252" s="3"/>
      <c r="BJ6252" s="3"/>
    </row>
    <row r="6253" customFormat="false" ht="15.75" hidden="false" customHeight="false" outlineLevel="0" collapsed="false">
      <c r="A6253" s="3" t="n">
        <v>6252</v>
      </c>
      <c r="B6253" s="3" t="s">
        <v>18098</v>
      </c>
      <c r="C6253" s="3" t="s">
        <v>18099</v>
      </c>
      <c r="D6253" s="3" t="n">
        <v>1</v>
      </c>
      <c r="E6253" s="3" t="n">
        <v>7.5872408</v>
      </c>
      <c r="F6253" s="3" t="n">
        <v>43</v>
      </c>
      <c r="G6253" s="3" t="n">
        <v>43</v>
      </c>
      <c r="H6253" s="3" t="n">
        <v>14</v>
      </c>
      <c r="I6253" s="3" t="n">
        <v>14</v>
      </c>
      <c r="J6253" s="3" t="n">
        <v>58</v>
      </c>
      <c r="K6253" s="3" t="n">
        <v>58</v>
      </c>
      <c r="L6253" s="3" t="n">
        <v>2</v>
      </c>
      <c r="M6253" s="3" t="n">
        <v>2</v>
      </c>
      <c r="N6253" s="3" t="n">
        <v>0</v>
      </c>
      <c r="O6253" s="3" t="n">
        <v>0</v>
      </c>
      <c r="P6253" s="3" t="n">
        <v>7.2</v>
      </c>
      <c r="Q6253" s="3" t="n">
        <v>24.2</v>
      </c>
      <c r="R6253" s="3" t="s">
        <v>18100</v>
      </c>
      <c r="S6253" s="4" t="n">
        <v>45746.997662037</v>
      </c>
      <c r="T6253" s="3" t="s">
        <v>4910</v>
      </c>
      <c r="U6253" s="3" t="s">
        <v>4910</v>
      </c>
      <c r="V6253" s="3" t="n">
        <v>1</v>
      </c>
      <c r="W6253" s="3" t="n">
        <v>1</v>
      </c>
      <c r="X6253" s="3" t="n">
        <v>0</v>
      </c>
      <c r="Y6253" s="3" t="s">
        <v>30</v>
      </c>
      <c r="Z6253" s="3" t="s">
        <v>30</v>
      </c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  <c r="AY6253" s="3"/>
      <c r="AZ6253" s="3"/>
      <c r="BA6253" s="3"/>
      <c r="BB6253" s="3"/>
      <c r="BC6253" s="3"/>
      <c r="BD6253" s="3"/>
      <c r="BE6253" s="3"/>
      <c r="BF6253" s="3"/>
      <c r="BG6253" s="3"/>
      <c r="BH6253" s="3"/>
      <c r="BI6253" s="3"/>
      <c r="BJ6253" s="3"/>
    </row>
    <row r="6254" customFormat="false" ht="15.75" hidden="false" customHeight="false" outlineLevel="0" collapsed="false">
      <c r="A6254" s="3" t="n">
        <v>6253</v>
      </c>
      <c r="B6254" s="3" t="s">
        <v>18101</v>
      </c>
      <c r="C6254" s="3" t="s">
        <v>18102</v>
      </c>
      <c r="D6254" s="3" t="n">
        <v>1</v>
      </c>
      <c r="E6254" s="3" t="n">
        <v>2.7850938</v>
      </c>
      <c r="F6254" s="3" t="n">
        <v>95</v>
      </c>
      <c r="G6254" s="3" t="n">
        <v>95</v>
      </c>
      <c r="H6254" s="3" t="n">
        <v>10</v>
      </c>
      <c r="I6254" s="3" t="n">
        <v>10</v>
      </c>
      <c r="J6254" s="3" t="n">
        <v>103</v>
      </c>
      <c r="K6254" s="3" t="n">
        <v>103</v>
      </c>
      <c r="L6254" s="3" t="n">
        <v>9</v>
      </c>
      <c r="M6254" s="3" t="n">
        <v>9</v>
      </c>
      <c r="N6254" s="3" t="n">
        <v>-1</v>
      </c>
      <c r="O6254" s="3" t="n">
        <v>-1</v>
      </c>
      <c r="P6254" s="3" t="n">
        <v>7.2</v>
      </c>
      <c r="Q6254" s="3" t="n">
        <v>24.2</v>
      </c>
      <c r="R6254" s="3" t="s">
        <v>18103</v>
      </c>
      <c r="S6254" s="4" t="n">
        <v>45746.9978240741</v>
      </c>
      <c r="T6254" s="3" t="s">
        <v>29</v>
      </c>
      <c r="U6254" s="3" t="s">
        <v>29</v>
      </c>
      <c r="V6254" s="3" t="n">
        <v>0</v>
      </c>
      <c r="W6254" s="3" t="n">
        <v>0</v>
      </c>
      <c r="X6254" s="3" t="n">
        <v>0</v>
      </c>
      <c r="Y6254" s="3" t="s">
        <v>30</v>
      </c>
      <c r="Z6254" s="3" t="s">
        <v>30</v>
      </c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  <c r="AY6254" s="3"/>
      <c r="AZ6254" s="3"/>
      <c r="BA6254" s="3"/>
      <c r="BB6254" s="3"/>
      <c r="BC6254" s="3"/>
      <c r="BD6254" s="3"/>
      <c r="BE6254" s="3"/>
      <c r="BF6254" s="3"/>
      <c r="BG6254" s="3"/>
      <c r="BH6254" s="3"/>
      <c r="BI6254" s="3"/>
      <c r="BJ6254" s="3"/>
    </row>
    <row r="6255" customFormat="false" ht="15.75" hidden="false" customHeight="false" outlineLevel="0" collapsed="false">
      <c r="A6255" s="3" t="n">
        <v>6254</v>
      </c>
      <c r="B6255" s="3" t="s">
        <v>18104</v>
      </c>
      <c r="C6255" s="3" t="s">
        <v>18105</v>
      </c>
      <c r="D6255" s="3" t="n">
        <v>1</v>
      </c>
      <c r="E6255" s="3" t="n">
        <v>0.6179798</v>
      </c>
      <c r="F6255" s="3" t="n">
        <v>10</v>
      </c>
      <c r="G6255" s="3" t="n">
        <v>10</v>
      </c>
      <c r="H6255" s="3" t="n">
        <v>7</v>
      </c>
      <c r="I6255" s="3" t="n">
        <v>7</v>
      </c>
      <c r="J6255" s="3" t="n">
        <v>8</v>
      </c>
      <c r="K6255" s="3" t="n">
        <v>8</v>
      </c>
      <c r="L6255" s="3" t="n">
        <v>1</v>
      </c>
      <c r="M6255" s="3" t="n">
        <v>1</v>
      </c>
      <c r="N6255" s="3" t="n">
        <v>-1</v>
      </c>
      <c r="O6255" s="3" t="n">
        <v>-1</v>
      </c>
      <c r="P6255" s="3" t="n">
        <v>7.2</v>
      </c>
      <c r="Q6255" s="3" t="n">
        <v>24.2</v>
      </c>
      <c r="R6255" s="3" t="s">
        <v>18106</v>
      </c>
      <c r="S6255" s="4" t="n">
        <v>45746.9978587963</v>
      </c>
      <c r="T6255" s="3" t="s">
        <v>29</v>
      </c>
      <c r="U6255" s="3" t="s">
        <v>29</v>
      </c>
      <c r="V6255" s="3" t="n">
        <v>0</v>
      </c>
      <c r="W6255" s="3" t="n">
        <v>0</v>
      </c>
      <c r="X6255" s="3" t="n">
        <v>0</v>
      </c>
      <c r="Y6255" s="3" t="s">
        <v>30</v>
      </c>
      <c r="Z6255" s="3" t="s">
        <v>30</v>
      </c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  <c r="AY6255" s="3"/>
      <c r="AZ6255" s="3"/>
      <c r="BA6255" s="3"/>
      <c r="BB6255" s="3"/>
      <c r="BC6255" s="3"/>
      <c r="BD6255" s="3"/>
      <c r="BE6255" s="3"/>
      <c r="BF6255" s="3"/>
      <c r="BG6255" s="3"/>
      <c r="BH6255" s="3"/>
      <c r="BI6255" s="3"/>
      <c r="BJ6255" s="3"/>
    </row>
    <row r="6256" customFormat="false" ht="15.75" hidden="false" customHeight="false" outlineLevel="0" collapsed="false">
      <c r="A6256" s="3" t="n">
        <v>6255</v>
      </c>
      <c r="B6256" s="3" t="s">
        <v>18107</v>
      </c>
      <c r="C6256" s="3" t="s">
        <v>18108</v>
      </c>
      <c r="D6256" s="3" t="n">
        <v>1</v>
      </c>
      <c r="E6256" s="3" t="n">
        <v>1.7060726</v>
      </c>
      <c r="F6256" s="3" t="n">
        <v>3</v>
      </c>
      <c r="G6256" s="3" t="n">
        <v>3</v>
      </c>
      <c r="H6256" s="3" t="n">
        <v>2</v>
      </c>
      <c r="I6256" s="3" t="n">
        <v>2</v>
      </c>
      <c r="J6256" s="3" t="n">
        <v>1</v>
      </c>
      <c r="K6256" s="3" t="n">
        <v>1</v>
      </c>
      <c r="L6256" s="3" t="n">
        <v>0</v>
      </c>
      <c r="M6256" s="3" t="n">
        <v>0</v>
      </c>
      <c r="N6256" s="3" t="n">
        <v>-1</v>
      </c>
      <c r="O6256" s="3" t="n">
        <v>-1</v>
      </c>
      <c r="P6256" s="3" t="n">
        <v>6.5</v>
      </c>
      <c r="Q6256" s="3" t="n">
        <v>24.2</v>
      </c>
      <c r="R6256" s="3" t="s">
        <v>18109</v>
      </c>
      <c r="S6256" s="4" t="n">
        <v>45746.9979050926</v>
      </c>
      <c r="T6256" s="3" t="s">
        <v>65</v>
      </c>
      <c r="U6256" s="3" t="s">
        <v>65</v>
      </c>
      <c r="V6256" s="3" t="n">
        <v>0</v>
      </c>
      <c r="W6256" s="3" t="n">
        <v>0</v>
      </c>
      <c r="X6256" s="3" t="n">
        <v>0</v>
      </c>
      <c r="Y6256" s="3" t="s">
        <v>30</v>
      </c>
      <c r="Z6256" s="3" t="s">
        <v>30</v>
      </c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  <c r="AZ6256" s="3"/>
      <c r="BA6256" s="3"/>
      <c r="BB6256" s="3"/>
      <c r="BC6256" s="3"/>
      <c r="BD6256" s="3"/>
      <c r="BE6256" s="3"/>
      <c r="BF6256" s="3"/>
      <c r="BG6256" s="3"/>
      <c r="BH6256" s="3"/>
      <c r="BI6256" s="3"/>
      <c r="BJ6256" s="3"/>
    </row>
    <row r="6257" customFormat="false" ht="15.75" hidden="false" customHeight="false" outlineLevel="0" collapsed="false">
      <c r="A6257" s="3" t="n">
        <v>6256</v>
      </c>
      <c r="B6257" s="3" t="s">
        <v>18110</v>
      </c>
      <c r="C6257" s="3" t="s">
        <v>18111</v>
      </c>
      <c r="D6257" s="3" t="n">
        <v>1</v>
      </c>
      <c r="E6257" s="3" t="n">
        <v>0.2090995</v>
      </c>
      <c r="F6257" s="3" t="n">
        <v>4</v>
      </c>
      <c r="G6257" s="3" t="n">
        <v>4</v>
      </c>
      <c r="H6257" s="3" t="n">
        <v>1</v>
      </c>
      <c r="I6257" s="3" t="n">
        <v>1</v>
      </c>
      <c r="J6257" s="3" t="n">
        <v>0</v>
      </c>
      <c r="K6257" s="3" t="n">
        <v>0</v>
      </c>
      <c r="L6257" s="3" t="n">
        <v>3</v>
      </c>
      <c r="M6257" s="3" t="n">
        <v>3</v>
      </c>
      <c r="N6257" s="3" t="n">
        <v>-1</v>
      </c>
      <c r="O6257" s="3" t="n">
        <v>-1</v>
      </c>
      <c r="P6257" s="3" t="n">
        <v>7.2</v>
      </c>
      <c r="Q6257" s="3" t="n">
        <v>24.2</v>
      </c>
      <c r="R6257" s="3" t="s">
        <v>18112</v>
      </c>
      <c r="S6257" s="4" t="n">
        <v>45746.9979398148</v>
      </c>
      <c r="T6257" s="3" t="s">
        <v>65</v>
      </c>
      <c r="U6257" s="3" t="s">
        <v>65</v>
      </c>
      <c r="V6257" s="3" t="n">
        <v>0</v>
      </c>
      <c r="W6257" s="3" t="n">
        <v>0</v>
      </c>
      <c r="X6257" s="3" t="n">
        <v>0</v>
      </c>
      <c r="Y6257" s="3" t="s">
        <v>30</v>
      </c>
      <c r="Z6257" s="3" t="s">
        <v>30</v>
      </c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  <c r="AY6257" s="3"/>
      <c r="AZ6257" s="3"/>
      <c r="BA6257" s="3"/>
      <c r="BB6257" s="3"/>
      <c r="BC6257" s="3"/>
      <c r="BD6257" s="3"/>
      <c r="BE6257" s="3"/>
      <c r="BF6257" s="3"/>
      <c r="BG6257" s="3"/>
      <c r="BH6257" s="3"/>
      <c r="BI6257" s="3"/>
      <c r="BJ6257" s="3"/>
    </row>
    <row r="6258" customFormat="false" ht="15.75" hidden="false" customHeight="false" outlineLevel="0" collapsed="false">
      <c r="A6258" s="3" t="n">
        <v>6257</v>
      </c>
      <c r="B6258" s="3" t="s">
        <v>18113</v>
      </c>
      <c r="C6258" s="3" t="s">
        <v>18114</v>
      </c>
      <c r="D6258" s="3" t="n">
        <v>1</v>
      </c>
      <c r="E6258" s="3" t="n">
        <v>5.2395126</v>
      </c>
      <c r="F6258" s="3" t="n">
        <v>22</v>
      </c>
      <c r="G6258" s="3" t="n">
        <v>22</v>
      </c>
      <c r="H6258" s="3" t="n">
        <v>9</v>
      </c>
      <c r="I6258" s="3" t="n">
        <v>9</v>
      </c>
      <c r="J6258" s="3" t="n">
        <v>24</v>
      </c>
      <c r="K6258" s="3" t="n">
        <v>24</v>
      </c>
      <c r="L6258" s="3" t="n">
        <v>3</v>
      </c>
      <c r="M6258" s="3" t="n">
        <v>3</v>
      </c>
      <c r="N6258" s="3" t="n">
        <v>-1</v>
      </c>
      <c r="O6258" s="3" t="n">
        <v>-1</v>
      </c>
      <c r="P6258" s="3" t="n">
        <v>7.2</v>
      </c>
      <c r="Q6258" s="3" t="n">
        <v>24.2</v>
      </c>
      <c r="R6258" s="3" t="s">
        <v>18115</v>
      </c>
      <c r="S6258" s="4" t="n">
        <v>45746.9980439815</v>
      </c>
      <c r="T6258" s="3" t="s">
        <v>744</v>
      </c>
      <c r="U6258" s="3" t="s">
        <v>744</v>
      </c>
      <c r="V6258" s="3" t="n">
        <v>0</v>
      </c>
      <c r="W6258" s="3" t="n">
        <v>0</v>
      </c>
      <c r="X6258" s="3" t="n">
        <v>0</v>
      </c>
      <c r="Y6258" s="3" t="s">
        <v>30</v>
      </c>
      <c r="Z6258" s="3" t="s">
        <v>30</v>
      </c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  <c r="AY6258" s="3"/>
      <c r="AZ6258" s="3"/>
      <c r="BA6258" s="3"/>
      <c r="BB6258" s="3"/>
      <c r="BC6258" s="3"/>
      <c r="BD6258" s="3"/>
      <c r="BE6258" s="3"/>
      <c r="BF6258" s="3"/>
      <c r="BG6258" s="3"/>
      <c r="BH6258" s="3"/>
      <c r="BI6258" s="3"/>
      <c r="BJ6258" s="3"/>
    </row>
    <row r="6259" customFormat="false" ht="15.75" hidden="false" customHeight="false" outlineLevel="0" collapsed="false">
      <c r="A6259" s="3" t="n">
        <v>6258</v>
      </c>
      <c r="B6259" s="3" t="s">
        <v>18116</v>
      </c>
      <c r="C6259" s="3" t="s">
        <v>18117</v>
      </c>
      <c r="D6259" s="3" t="n">
        <v>1</v>
      </c>
      <c r="E6259" s="3" t="n">
        <v>7.5603524</v>
      </c>
      <c r="F6259" s="3" t="n">
        <v>33</v>
      </c>
      <c r="G6259" s="3" t="n">
        <v>33</v>
      </c>
      <c r="H6259" s="3" t="n">
        <v>10</v>
      </c>
      <c r="I6259" s="3" t="n">
        <v>10</v>
      </c>
      <c r="J6259" s="3" t="n">
        <v>27</v>
      </c>
      <c r="K6259" s="3" t="n">
        <v>27</v>
      </c>
      <c r="L6259" s="3" t="n">
        <v>7</v>
      </c>
      <c r="M6259" s="3" t="n">
        <v>7</v>
      </c>
      <c r="N6259" s="3" t="n">
        <v>12</v>
      </c>
      <c r="O6259" s="3" t="n">
        <v>-1</v>
      </c>
      <c r="P6259" s="3" t="n">
        <v>7.2</v>
      </c>
      <c r="Q6259" s="3" t="n">
        <v>24.2</v>
      </c>
      <c r="R6259" s="3" t="s">
        <v>18118</v>
      </c>
      <c r="S6259" s="4" t="n">
        <v>45746.9982523148</v>
      </c>
      <c r="T6259" s="3" t="s">
        <v>239</v>
      </c>
      <c r="U6259" s="3" t="s">
        <v>239</v>
      </c>
      <c r="V6259" s="3" t="n">
        <v>1</v>
      </c>
      <c r="W6259" s="3" t="n">
        <v>0</v>
      </c>
      <c r="X6259" s="3" t="n">
        <v>0</v>
      </c>
      <c r="Y6259" s="3" t="s">
        <v>30</v>
      </c>
      <c r="Z6259" s="3" t="s">
        <v>30</v>
      </c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  <c r="AZ6259" s="3"/>
      <c r="BA6259" s="3"/>
      <c r="BB6259" s="3"/>
      <c r="BC6259" s="3"/>
      <c r="BD6259" s="3"/>
      <c r="BE6259" s="3"/>
      <c r="BF6259" s="3"/>
      <c r="BG6259" s="3"/>
      <c r="BH6259" s="3"/>
      <c r="BI6259" s="3"/>
      <c r="BJ6259" s="3"/>
    </row>
    <row r="6260" customFormat="false" ht="15.75" hidden="false" customHeight="false" outlineLevel="0" collapsed="false">
      <c r="A6260" s="3" t="n">
        <v>6259</v>
      </c>
      <c r="B6260" s="3" t="s">
        <v>18119</v>
      </c>
      <c r="C6260" s="3" t="s">
        <v>18120</v>
      </c>
      <c r="D6260" s="3" t="n">
        <v>1</v>
      </c>
      <c r="E6260" s="3" t="n">
        <v>6.5720986</v>
      </c>
      <c r="F6260" s="3" t="n">
        <v>23</v>
      </c>
      <c r="G6260" s="3" t="n">
        <v>23</v>
      </c>
      <c r="H6260" s="3" t="n">
        <v>9</v>
      </c>
      <c r="I6260" s="3" t="n">
        <v>9</v>
      </c>
      <c r="J6260" s="3" t="n">
        <v>20</v>
      </c>
      <c r="K6260" s="3" t="n">
        <v>20</v>
      </c>
      <c r="L6260" s="3" t="n">
        <v>4</v>
      </c>
      <c r="M6260" s="3" t="n">
        <v>4</v>
      </c>
      <c r="N6260" s="3" t="n">
        <v>-1</v>
      </c>
      <c r="O6260" s="3" t="n">
        <v>-1</v>
      </c>
      <c r="P6260" s="3" t="n">
        <v>7.2</v>
      </c>
      <c r="Q6260" s="3" t="n">
        <v>24.2</v>
      </c>
      <c r="R6260" s="3" t="s">
        <v>18121</v>
      </c>
      <c r="S6260" s="4" t="n">
        <v>45746.9983680556</v>
      </c>
      <c r="T6260" s="3" t="s">
        <v>239</v>
      </c>
      <c r="U6260" s="3" t="s">
        <v>239</v>
      </c>
      <c r="V6260" s="3" t="n">
        <v>0</v>
      </c>
      <c r="W6260" s="3" t="n">
        <v>0</v>
      </c>
      <c r="X6260" s="3" t="n">
        <v>0</v>
      </c>
      <c r="Y6260" s="3" t="s">
        <v>30</v>
      </c>
      <c r="Z6260" s="3" t="s">
        <v>30</v>
      </c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  <c r="AZ6260" s="3"/>
      <c r="BA6260" s="3"/>
      <c r="BB6260" s="3"/>
      <c r="BC6260" s="3"/>
      <c r="BD6260" s="3"/>
      <c r="BE6260" s="3"/>
      <c r="BF6260" s="3"/>
      <c r="BG6260" s="3"/>
      <c r="BH6260" s="3"/>
      <c r="BI6260" s="3"/>
      <c r="BJ6260" s="3"/>
    </row>
    <row r="6261" customFormat="false" ht="15.75" hidden="false" customHeight="false" outlineLevel="0" collapsed="false">
      <c r="A6261" s="3" t="n">
        <v>6260</v>
      </c>
      <c r="B6261" s="3" t="s">
        <v>18122</v>
      </c>
      <c r="C6261" s="3" t="s">
        <v>18123</v>
      </c>
      <c r="D6261" s="3" t="n">
        <v>1</v>
      </c>
      <c r="E6261" s="3" t="n">
        <v>0.0255591</v>
      </c>
      <c r="F6261" s="3" t="n">
        <v>5</v>
      </c>
      <c r="G6261" s="3" t="n">
        <v>5</v>
      </c>
      <c r="H6261" s="3" t="n">
        <v>4</v>
      </c>
      <c r="I6261" s="3" t="n">
        <v>4</v>
      </c>
      <c r="J6261" s="3" t="n">
        <v>4</v>
      </c>
      <c r="K6261" s="3" t="n">
        <v>4</v>
      </c>
      <c r="L6261" s="3" t="n">
        <v>0</v>
      </c>
      <c r="M6261" s="3" t="n">
        <v>0</v>
      </c>
      <c r="N6261" s="3" t="n">
        <v>0</v>
      </c>
      <c r="O6261" s="3" t="n">
        <v>0</v>
      </c>
      <c r="P6261" s="3" t="n">
        <v>7.2</v>
      </c>
      <c r="Q6261" s="3" t="n">
        <v>24.2</v>
      </c>
      <c r="R6261" s="3" t="s">
        <v>18124</v>
      </c>
      <c r="S6261" s="4" t="n">
        <v>45819.8832291667</v>
      </c>
      <c r="T6261" s="3" t="s">
        <v>29</v>
      </c>
      <c r="U6261" s="3" t="s">
        <v>29</v>
      </c>
      <c r="V6261" s="3" t="n">
        <v>1</v>
      </c>
      <c r="W6261" s="3" t="n">
        <v>1</v>
      </c>
      <c r="X6261" s="3" t="n">
        <v>0</v>
      </c>
      <c r="Y6261" s="3" t="s">
        <v>81</v>
      </c>
      <c r="Z6261" s="3" t="s">
        <v>81</v>
      </c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  <c r="AY6261" s="3"/>
      <c r="AZ6261" s="3"/>
      <c r="BA6261" s="3"/>
      <c r="BB6261" s="3"/>
      <c r="BC6261" s="3"/>
      <c r="BD6261" s="3"/>
      <c r="BE6261" s="3"/>
      <c r="BF6261" s="3"/>
      <c r="BG6261" s="3"/>
      <c r="BH6261" s="3"/>
      <c r="BI6261" s="3"/>
      <c r="BJ6261" s="3"/>
    </row>
    <row r="6262" customFormat="false" ht="15.75" hidden="false" customHeight="false" outlineLevel="0" collapsed="false">
      <c r="A6262" s="3" t="n">
        <v>6261</v>
      </c>
      <c r="B6262" s="3" t="s">
        <v>18125</v>
      </c>
      <c r="C6262" s="3" t="s">
        <v>18126</v>
      </c>
      <c r="D6262" s="3" t="n">
        <v>1</v>
      </c>
      <c r="E6262" s="3" t="n">
        <v>0.1719229</v>
      </c>
      <c r="F6262" s="3" t="n">
        <v>5</v>
      </c>
      <c r="G6262" s="3" t="n">
        <v>5</v>
      </c>
      <c r="H6262" s="3" t="n">
        <v>4</v>
      </c>
      <c r="I6262" s="3" t="n">
        <v>4</v>
      </c>
      <c r="J6262" s="3" t="n">
        <v>3</v>
      </c>
      <c r="K6262" s="3" t="n">
        <v>3</v>
      </c>
      <c r="L6262" s="3" t="n">
        <v>0</v>
      </c>
      <c r="M6262" s="3" t="n">
        <v>0</v>
      </c>
      <c r="N6262" s="3" t="n">
        <v>2</v>
      </c>
      <c r="O6262" s="3" t="n">
        <v>2</v>
      </c>
      <c r="P6262" s="3" t="n">
        <v>7.2</v>
      </c>
      <c r="Q6262" s="3" t="n">
        <v>24.2</v>
      </c>
      <c r="R6262" s="3" t="s">
        <v>18127</v>
      </c>
      <c r="S6262" s="4" t="n">
        <v>45746.9984837963</v>
      </c>
      <c r="T6262" s="3" t="s">
        <v>29</v>
      </c>
      <c r="U6262" s="3" t="s">
        <v>29</v>
      </c>
      <c r="V6262" s="3" t="n">
        <v>1</v>
      </c>
      <c r="W6262" s="3" t="n">
        <v>1</v>
      </c>
      <c r="X6262" s="3" t="n">
        <v>0</v>
      </c>
      <c r="Y6262" s="3" t="s">
        <v>81</v>
      </c>
      <c r="Z6262" s="3" t="s">
        <v>81</v>
      </c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  <c r="AY6262" s="3"/>
      <c r="AZ6262" s="3"/>
      <c r="BA6262" s="3"/>
      <c r="BB6262" s="3"/>
      <c r="BC6262" s="3"/>
      <c r="BD6262" s="3"/>
      <c r="BE6262" s="3"/>
      <c r="BF6262" s="3"/>
      <c r="BG6262" s="3"/>
      <c r="BH6262" s="3"/>
      <c r="BI6262" s="3"/>
      <c r="BJ6262" s="3"/>
    </row>
    <row r="6263" customFormat="false" ht="15.75" hidden="false" customHeight="false" outlineLevel="0" collapsed="false">
      <c r="A6263" s="3" t="n">
        <v>6262</v>
      </c>
      <c r="B6263" s="3" t="s">
        <v>18128</v>
      </c>
      <c r="C6263" s="3" t="s">
        <v>18129</v>
      </c>
      <c r="D6263" s="3" t="n">
        <v>1</v>
      </c>
      <c r="E6263" s="3" t="n">
        <v>0.0990304</v>
      </c>
      <c r="F6263" s="3" t="n">
        <v>4</v>
      </c>
      <c r="G6263" s="3" t="n">
        <v>4</v>
      </c>
      <c r="H6263" s="3" t="n">
        <v>3</v>
      </c>
      <c r="I6263" s="3" t="n">
        <v>3</v>
      </c>
      <c r="J6263" s="3" t="n">
        <v>2</v>
      </c>
      <c r="K6263" s="3" t="n">
        <v>2</v>
      </c>
      <c r="L6263" s="3" t="n">
        <v>0</v>
      </c>
      <c r="M6263" s="3" t="n">
        <v>0</v>
      </c>
      <c r="N6263" s="3" t="n">
        <v>0</v>
      </c>
      <c r="O6263" s="3" t="n">
        <v>0</v>
      </c>
      <c r="P6263" s="3" t="n">
        <v>7.2</v>
      </c>
      <c r="Q6263" s="3" t="n">
        <v>24.2</v>
      </c>
      <c r="R6263" s="3" t="s">
        <v>18130</v>
      </c>
      <c r="S6263" s="4" t="n">
        <v>45746.9985532407</v>
      </c>
      <c r="T6263" s="3" t="s">
        <v>29</v>
      </c>
      <c r="U6263" s="3" t="s">
        <v>29</v>
      </c>
      <c r="V6263" s="3" t="n">
        <v>1</v>
      </c>
      <c r="W6263" s="3" t="n">
        <v>1</v>
      </c>
      <c r="X6263" s="3" t="n">
        <v>0</v>
      </c>
      <c r="Y6263" s="3" t="s">
        <v>81</v>
      </c>
      <c r="Z6263" s="3" t="s">
        <v>81</v>
      </c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  <c r="AY6263" s="3"/>
      <c r="AZ6263" s="3"/>
      <c r="BA6263" s="3"/>
      <c r="BB6263" s="3"/>
      <c r="BC6263" s="3"/>
      <c r="BD6263" s="3"/>
      <c r="BE6263" s="3"/>
      <c r="BF6263" s="3"/>
      <c r="BG6263" s="3"/>
      <c r="BH6263" s="3"/>
      <c r="BI6263" s="3"/>
      <c r="BJ6263" s="3"/>
    </row>
    <row r="6264" customFormat="false" ht="15.75" hidden="false" customHeight="false" outlineLevel="0" collapsed="false">
      <c r="A6264" s="3" t="n">
        <v>6263</v>
      </c>
      <c r="B6264" s="3" t="s">
        <v>18131</v>
      </c>
      <c r="C6264" s="3" t="s">
        <v>18132</v>
      </c>
      <c r="D6264" s="3" t="n">
        <v>1</v>
      </c>
      <c r="E6264" s="3" t="n">
        <v>18.0594087</v>
      </c>
      <c r="F6264" s="3" t="n">
        <v>515</v>
      </c>
      <c r="G6264" s="3" t="n">
        <v>515</v>
      </c>
      <c r="H6264" s="3" t="n">
        <v>21</v>
      </c>
      <c r="I6264" s="3" t="n">
        <v>21</v>
      </c>
      <c r="J6264" s="3" t="n">
        <v>560</v>
      </c>
      <c r="K6264" s="3" t="n">
        <v>560</v>
      </c>
      <c r="L6264" s="3" t="n">
        <v>66</v>
      </c>
      <c r="M6264" s="3" t="n">
        <v>66</v>
      </c>
      <c r="N6264" s="3" t="n">
        <v>151</v>
      </c>
      <c r="O6264" s="3" t="n">
        <v>-1</v>
      </c>
      <c r="P6264" s="3" t="n">
        <v>7.2</v>
      </c>
      <c r="Q6264" s="3" t="n">
        <v>24.2</v>
      </c>
      <c r="R6264" s="3" t="s">
        <v>18133</v>
      </c>
      <c r="S6264" s="4" t="n">
        <v>45746.999837963</v>
      </c>
      <c r="T6264" s="3" t="s">
        <v>29</v>
      </c>
      <c r="U6264" s="3" t="s">
        <v>29</v>
      </c>
      <c r="V6264" s="3" t="n">
        <v>1</v>
      </c>
      <c r="W6264" s="3" t="n">
        <v>0</v>
      </c>
      <c r="X6264" s="3" t="n">
        <v>0</v>
      </c>
      <c r="Y6264" s="3" t="s">
        <v>30</v>
      </c>
      <c r="Z6264" s="3" t="s">
        <v>30</v>
      </c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  <c r="AY6264" s="3"/>
      <c r="AZ6264" s="3"/>
      <c r="BA6264" s="3"/>
      <c r="BB6264" s="3"/>
      <c r="BC6264" s="3"/>
      <c r="BD6264" s="3"/>
      <c r="BE6264" s="3"/>
      <c r="BF6264" s="3"/>
      <c r="BG6264" s="3"/>
      <c r="BH6264" s="3"/>
      <c r="BI6264" s="3"/>
      <c r="BJ6264" s="3"/>
    </row>
    <row r="6265" customFormat="false" ht="15.75" hidden="false" customHeight="false" outlineLevel="0" collapsed="false">
      <c r="A6265" s="3" t="n">
        <v>6264</v>
      </c>
      <c r="B6265" s="3" t="s">
        <v>18134</v>
      </c>
      <c r="C6265" s="3" t="s">
        <v>18135</v>
      </c>
      <c r="D6265" s="3" t="n">
        <v>1</v>
      </c>
      <c r="E6265" s="3" t="n">
        <v>0.0867677</v>
      </c>
      <c r="F6265" s="3" t="n">
        <v>2</v>
      </c>
      <c r="G6265" s="3" t="n">
        <v>2</v>
      </c>
      <c r="H6265" s="3" t="n">
        <v>9</v>
      </c>
      <c r="I6265" s="3" t="n">
        <v>9</v>
      </c>
      <c r="J6265" s="3" t="n">
        <v>0</v>
      </c>
      <c r="K6265" s="3" t="n">
        <v>0</v>
      </c>
      <c r="L6265" s="3" t="n">
        <v>0</v>
      </c>
      <c r="M6265" s="3" t="n">
        <v>0</v>
      </c>
      <c r="N6265" s="3" t="n">
        <v>-1</v>
      </c>
      <c r="O6265" s="3" t="n">
        <v>-1</v>
      </c>
      <c r="P6265" s="3" t="n">
        <v>7.2</v>
      </c>
      <c r="Q6265" s="3" t="n">
        <v>24.2</v>
      </c>
      <c r="R6265" s="3" t="s">
        <v>18136</v>
      </c>
      <c r="S6265" s="4" t="n">
        <v>45746.9999189815</v>
      </c>
      <c r="T6265" s="3" t="s">
        <v>65</v>
      </c>
      <c r="U6265" s="3" t="s">
        <v>65</v>
      </c>
      <c r="V6265" s="3" t="n">
        <v>0</v>
      </c>
      <c r="W6265" s="3" t="n">
        <v>0</v>
      </c>
      <c r="X6265" s="3" t="n">
        <v>0</v>
      </c>
      <c r="Y6265" s="3" t="s">
        <v>30</v>
      </c>
      <c r="Z6265" s="3" t="s">
        <v>30</v>
      </c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  <c r="AY6265" s="3"/>
      <c r="AZ6265" s="3"/>
      <c r="BA6265" s="3"/>
      <c r="BB6265" s="3"/>
      <c r="BC6265" s="3"/>
      <c r="BD6265" s="3"/>
      <c r="BE6265" s="3"/>
      <c r="BF6265" s="3"/>
      <c r="BG6265" s="3"/>
      <c r="BH6265" s="3"/>
      <c r="BI6265" s="3"/>
      <c r="BJ6265" s="3"/>
    </row>
    <row r="6266" customFormat="false" ht="15.75" hidden="false" customHeight="false" outlineLevel="0" collapsed="false">
      <c r="A6266" s="3" t="n">
        <v>6265</v>
      </c>
      <c r="B6266" s="3" t="s">
        <v>18137</v>
      </c>
      <c r="C6266" s="3" t="s">
        <v>18138</v>
      </c>
      <c r="D6266" s="3" t="n">
        <v>1</v>
      </c>
      <c r="E6266" s="3" t="n">
        <v>0.7298731</v>
      </c>
      <c r="F6266" s="3" t="n">
        <v>17</v>
      </c>
      <c r="G6266" s="3" t="n">
        <v>17</v>
      </c>
      <c r="H6266" s="3" t="n">
        <v>9</v>
      </c>
      <c r="I6266" s="3" t="n">
        <v>9</v>
      </c>
      <c r="J6266" s="3" t="n">
        <v>17</v>
      </c>
      <c r="K6266" s="3" t="n">
        <v>17</v>
      </c>
      <c r="L6266" s="3" t="n">
        <v>4</v>
      </c>
      <c r="M6266" s="3" t="n">
        <v>4</v>
      </c>
      <c r="N6266" s="3" t="n">
        <v>-1</v>
      </c>
      <c r="O6266" s="3" t="n">
        <v>-1</v>
      </c>
      <c r="P6266" s="3" t="n">
        <v>7.2</v>
      </c>
      <c r="Q6266" s="3" t="n">
        <v>24.2</v>
      </c>
      <c r="R6266" s="3" t="s">
        <v>18139</v>
      </c>
      <c r="S6266" s="4" t="n">
        <v>45746.9999768519</v>
      </c>
      <c r="T6266" s="3" t="s">
        <v>246</v>
      </c>
      <c r="U6266" s="3" t="s">
        <v>246</v>
      </c>
      <c r="V6266" s="3" t="n">
        <v>0</v>
      </c>
      <c r="W6266" s="3" t="n">
        <v>0</v>
      </c>
      <c r="X6266" s="3" t="n">
        <v>0</v>
      </c>
      <c r="Y6266" s="3" t="s">
        <v>30</v>
      </c>
      <c r="Z6266" s="3" t="s">
        <v>30</v>
      </c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  <c r="AY6266" s="3"/>
      <c r="AZ6266" s="3"/>
      <c r="BA6266" s="3"/>
      <c r="BB6266" s="3"/>
      <c r="BC6266" s="3"/>
      <c r="BD6266" s="3"/>
      <c r="BE6266" s="3"/>
      <c r="BF6266" s="3"/>
      <c r="BG6266" s="3"/>
      <c r="BH6266" s="3"/>
      <c r="BI6266" s="3"/>
      <c r="BJ6266" s="3"/>
    </row>
    <row r="6267" customFormat="false" ht="15.75" hidden="false" customHeight="false" outlineLevel="0" collapsed="false">
      <c r="A6267" s="3" t="n">
        <v>6266</v>
      </c>
      <c r="B6267" s="3" t="s">
        <v>18140</v>
      </c>
      <c r="C6267" s="3" t="s">
        <v>18141</v>
      </c>
      <c r="D6267" s="3" t="n">
        <v>1</v>
      </c>
      <c r="E6267" s="3" t="n">
        <v>3.1766948</v>
      </c>
      <c r="F6267" s="3" t="n">
        <v>18</v>
      </c>
      <c r="G6267" s="3" t="n">
        <v>18</v>
      </c>
      <c r="H6267" s="3" t="n">
        <v>9</v>
      </c>
      <c r="I6267" s="3" t="n">
        <v>9</v>
      </c>
      <c r="J6267" s="3" t="n">
        <v>14</v>
      </c>
      <c r="K6267" s="3" t="n">
        <v>14</v>
      </c>
      <c r="L6267" s="3" t="n">
        <v>3</v>
      </c>
      <c r="M6267" s="3" t="n">
        <v>3</v>
      </c>
      <c r="N6267" s="3" t="n">
        <v>-1</v>
      </c>
      <c r="O6267" s="3" t="n">
        <v>-1</v>
      </c>
      <c r="P6267" s="3" t="n">
        <v>7.1</v>
      </c>
      <c r="Q6267" s="3" t="n">
        <v>24.2</v>
      </c>
      <c r="R6267" s="3" t="s">
        <v>18142</v>
      </c>
      <c r="S6267" s="4" t="n">
        <v>45747.0000925926</v>
      </c>
      <c r="T6267" s="3" t="s">
        <v>29</v>
      </c>
      <c r="U6267" s="3" t="s">
        <v>29</v>
      </c>
      <c r="V6267" s="3" t="n">
        <v>0</v>
      </c>
      <c r="W6267" s="3" t="n">
        <v>0</v>
      </c>
      <c r="X6267" s="3" t="n">
        <v>0</v>
      </c>
      <c r="Y6267" s="3" t="s">
        <v>30</v>
      </c>
      <c r="Z6267" s="3" t="s">
        <v>30</v>
      </c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  <c r="AZ6267" s="3"/>
      <c r="BA6267" s="3"/>
      <c r="BB6267" s="3"/>
      <c r="BC6267" s="3"/>
      <c r="BD6267" s="3"/>
      <c r="BE6267" s="3"/>
      <c r="BF6267" s="3"/>
      <c r="BG6267" s="3"/>
      <c r="BH6267" s="3"/>
      <c r="BI6267" s="3"/>
      <c r="BJ6267" s="3"/>
    </row>
    <row r="6268" customFormat="false" ht="15.75" hidden="false" customHeight="false" outlineLevel="0" collapsed="false">
      <c r="A6268" s="3" t="n">
        <v>6267</v>
      </c>
      <c r="B6268" s="3" t="s">
        <v>18143</v>
      </c>
      <c r="C6268" s="3" t="s">
        <v>18144</v>
      </c>
      <c r="D6268" s="3" t="n">
        <v>1</v>
      </c>
      <c r="E6268" s="3" t="n">
        <v>3.3571755</v>
      </c>
      <c r="F6268" s="3" t="n">
        <v>32</v>
      </c>
      <c r="G6268" s="3" t="n">
        <v>32</v>
      </c>
      <c r="H6268" s="3" t="n">
        <v>15</v>
      </c>
      <c r="I6268" s="3" t="n">
        <v>15</v>
      </c>
      <c r="J6268" s="3" t="n">
        <v>30</v>
      </c>
      <c r="K6268" s="3" t="n">
        <v>30</v>
      </c>
      <c r="L6268" s="3" t="n">
        <v>5</v>
      </c>
      <c r="M6268" s="3" t="n">
        <v>5</v>
      </c>
      <c r="N6268" s="3" t="n">
        <v>-1</v>
      </c>
      <c r="O6268" s="3" t="n">
        <v>-1</v>
      </c>
      <c r="P6268" s="3" t="n">
        <v>7.2</v>
      </c>
      <c r="Q6268" s="3" t="n">
        <v>24.2</v>
      </c>
      <c r="R6268" s="3" t="s">
        <v>18145</v>
      </c>
      <c r="S6268" s="4" t="n">
        <v>45747.0001967593</v>
      </c>
      <c r="T6268" s="3" t="s">
        <v>29</v>
      </c>
      <c r="U6268" s="3" t="s">
        <v>29</v>
      </c>
      <c r="V6268" s="3" t="n">
        <v>0</v>
      </c>
      <c r="W6268" s="3" t="n">
        <v>0</v>
      </c>
      <c r="X6268" s="3" t="n">
        <v>0</v>
      </c>
      <c r="Y6268" s="3" t="s">
        <v>30</v>
      </c>
      <c r="Z6268" s="3" t="s">
        <v>30</v>
      </c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  <c r="AY6268" s="3"/>
      <c r="AZ6268" s="3"/>
      <c r="BA6268" s="3"/>
      <c r="BB6268" s="3"/>
      <c r="BC6268" s="3"/>
      <c r="BD6268" s="3"/>
      <c r="BE6268" s="3"/>
      <c r="BF6268" s="3"/>
      <c r="BG6268" s="3"/>
      <c r="BH6268" s="3"/>
      <c r="BI6268" s="3"/>
      <c r="BJ6268" s="3"/>
    </row>
    <row r="6269" customFormat="false" ht="15.75" hidden="false" customHeight="false" outlineLevel="0" collapsed="false">
      <c r="A6269" s="3" t="n">
        <v>6268</v>
      </c>
      <c r="B6269" s="3" t="s">
        <v>18146</v>
      </c>
      <c r="C6269" s="3" t="s">
        <v>18147</v>
      </c>
      <c r="D6269" s="3" t="n">
        <v>1</v>
      </c>
      <c r="E6269" s="3" t="n">
        <v>2.8376381</v>
      </c>
      <c r="F6269" s="3" t="n">
        <v>18</v>
      </c>
      <c r="G6269" s="3" t="n">
        <v>18</v>
      </c>
      <c r="H6269" s="3" t="n">
        <v>9</v>
      </c>
      <c r="I6269" s="3" t="n">
        <v>9</v>
      </c>
      <c r="J6269" s="3" t="n">
        <v>14</v>
      </c>
      <c r="K6269" s="3" t="n">
        <v>14</v>
      </c>
      <c r="L6269" s="3" t="n">
        <v>3</v>
      </c>
      <c r="M6269" s="3" t="n">
        <v>3</v>
      </c>
      <c r="N6269" s="3" t="n">
        <v>-1</v>
      </c>
      <c r="O6269" s="3" t="n">
        <v>-1</v>
      </c>
      <c r="P6269" s="3" t="n">
        <v>7.1</v>
      </c>
      <c r="Q6269" s="3" t="n">
        <v>24.2</v>
      </c>
      <c r="R6269" s="3" t="s">
        <v>18148</v>
      </c>
      <c r="S6269" s="4" t="n">
        <v>45747.0002893519</v>
      </c>
      <c r="T6269" s="3" t="s">
        <v>29</v>
      </c>
      <c r="U6269" s="3" t="s">
        <v>29</v>
      </c>
      <c r="V6269" s="3" t="n">
        <v>0</v>
      </c>
      <c r="W6269" s="3" t="n">
        <v>0</v>
      </c>
      <c r="X6269" s="3" t="n">
        <v>0</v>
      </c>
      <c r="Y6269" s="3" t="s">
        <v>30</v>
      </c>
      <c r="Z6269" s="3" t="s">
        <v>30</v>
      </c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  <c r="AZ6269" s="3"/>
      <c r="BA6269" s="3"/>
      <c r="BB6269" s="3"/>
      <c r="BC6269" s="3"/>
      <c r="BD6269" s="3"/>
      <c r="BE6269" s="3"/>
      <c r="BF6269" s="3"/>
      <c r="BG6269" s="3"/>
      <c r="BH6269" s="3"/>
      <c r="BI6269" s="3"/>
      <c r="BJ6269" s="3"/>
    </row>
    <row r="6270" customFormat="false" ht="15.75" hidden="false" customHeight="false" outlineLevel="0" collapsed="false">
      <c r="A6270" s="3" t="n">
        <v>6269</v>
      </c>
      <c r="B6270" s="3" t="s">
        <v>18149</v>
      </c>
      <c r="C6270" s="3" t="s">
        <v>18150</v>
      </c>
      <c r="D6270" s="3" t="n">
        <v>1</v>
      </c>
      <c r="E6270" s="3" t="n">
        <v>0.9405744</v>
      </c>
      <c r="F6270" s="3" t="n">
        <v>10</v>
      </c>
      <c r="G6270" s="3" t="n">
        <v>10</v>
      </c>
      <c r="H6270" s="3" t="n">
        <v>2</v>
      </c>
      <c r="I6270" s="3" t="n">
        <v>2</v>
      </c>
      <c r="J6270" s="3" t="n">
        <v>20</v>
      </c>
      <c r="K6270" s="3" t="n">
        <v>20</v>
      </c>
      <c r="L6270" s="3" t="n">
        <v>0</v>
      </c>
      <c r="M6270" s="3" t="n">
        <v>0</v>
      </c>
      <c r="N6270" s="3" t="n">
        <v>-1</v>
      </c>
      <c r="O6270" s="3" t="n">
        <v>-1</v>
      </c>
      <c r="P6270" s="3" t="n">
        <v>7.1</v>
      </c>
      <c r="Q6270" s="3" t="n">
        <v>24.2</v>
      </c>
      <c r="R6270" s="3" t="s">
        <v>18151</v>
      </c>
      <c r="S6270" s="4" t="n">
        <v>45747.0003356482</v>
      </c>
      <c r="T6270" s="3" t="s">
        <v>29</v>
      </c>
      <c r="U6270" s="3" t="s">
        <v>29</v>
      </c>
      <c r="V6270" s="3" t="n">
        <v>0</v>
      </c>
      <c r="W6270" s="3" t="n">
        <v>0</v>
      </c>
      <c r="X6270" s="3" t="n">
        <v>0</v>
      </c>
      <c r="Y6270" s="3" t="s">
        <v>30</v>
      </c>
      <c r="Z6270" s="3" t="s">
        <v>30</v>
      </c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  <c r="AY6270" s="3"/>
      <c r="AZ6270" s="3"/>
      <c r="BA6270" s="3"/>
      <c r="BB6270" s="3"/>
      <c r="BC6270" s="3"/>
      <c r="BD6270" s="3"/>
      <c r="BE6270" s="3"/>
      <c r="BF6270" s="3"/>
      <c r="BG6270" s="3"/>
      <c r="BH6270" s="3"/>
      <c r="BI6270" s="3"/>
      <c r="BJ6270" s="3"/>
    </row>
    <row r="6271" customFormat="false" ht="15.75" hidden="false" customHeight="false" outlineLevel="0" collapsed="false">
      <c r="A6271" s="3" t="n">
        <v>6270</v>
      </c>
      <c r="B6271" s="3" t="s">
        <v>18152</v>
      </c>
      <c r="C6271" s="3" t="s">
        <v>18153</v>
      </c>
      <c r="D6271" s="3" t="n">
        <v>1</v>
      </c>
      <c r="E6271" s="3" t="n">
        <v>4.6500381</v>
      </c>
      <c r="F6271" s="3" t="n">
        <v>30</v>
      </c>
      <c r="G6271" s="3" t="n">
        <v>30</v>
      </c>
      <c r="H6271" s="3" t="n">
        <v>11</v>
      </c>
      <c r="I6271" s="3" t="n">
        <v>11</v>
      </c>
      <c r="J6271" s="3" t="n">
        <v>28</v>
      </c>
      <c r="K6271" s="3" t="n">
        <v>28</v>
      </c>
      <c r="L6271" s="3" t="n">
        <v>4</v>
      </c>
      <c r="M6271" s="3" t="n">
        <v>4</v>
      </c>
      <c r="N6271" s="3" t="n">
        <v>-1</v>
      </c>
      <c r="O6271" s="3" t="n">
        <v>-1</v>
      </c>
      <c r="P6271" s="3" t="n">
        <v>7.1</v>
      </c>
      <c r="Q6271" s="3" t="n">
        <v>24.2</v>
      </c>
      <c r="R6271" s="3" t="s">
        <v>18154</v>
      </c>
      <c r="S6271" s="4" t="n">
        <v>45747.0005439815</v>
      </c>
      <c r="T6271" s="3" t="s">
        <v>29</v>
      </c>
      <c r="U6271" s="3" t="s">
        <v>29</v>
      </c>
      <c r="V6271" s="3" t="n">
        <v>0</v>
      </c>
      <c r="W6271" s="3" t="n">
        <v>0</v>
      </c>
      <c r="X6271" s="3" t="n">
        <v>0</v>
      </c>
      <c r="Y6271" s="3" t="s">
        <v>30</v>
      </c>
      <c r="Z6271" s="3" t="s">
        <v>30</v>
      </c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  <c r="AZ6271" s="3"/>
      <c r="BA6271" s="3"/>
      <c r="BB6271" s="3"/>
      <c r="BC6271" s="3"/>
      <c r="BD6271" s="3"/>
      <c r="BE6271" s="3"/>
      <c r="BF6271" s="3"/>
      <c r="BG6271" s="3"/>
      <c r="BH6271" s="3"/>
      <c r="BI6271" s="3"/>
      <c r="BJ6271" s="3"/>
    </row>
    <row r="6272" customFormat="false" ht="15.75" hidden="false" customHeight="false" outlineLevel="0" collapsed="false">
      <c r="A6272" s="3" t="n">
        <v>6271</v>
      </c>
      <c r="B6272" s="3" t="s">
        <v>18155</v>
      </c>
      <c r="C6272" s="3" t="s">
        <v>18156</v>
      </c>
      <c r="D6272" s="3" t="n">
        <v>1</v>
      </c>
      <c r="E6272" s="3" t="n">
        <v>4.5252476</v>
      </c>
      <c r="F6272" s="3" t="n">
        <v>53</v>
      </c>
      <c r="G6272" s="3" t="n">
        <v>53</v>
      </c>
      <c r="H6272" s="3" t="n">
        <v>18</v>
      </c>
      <c r="I6272" s="3" t="n">
        <v>18</v>
      </c>
      <c r="J6272" s="3" t="n">
        <v>49</v>
      </c>
      <c r="K6272" s="3" t="n">
        <v>49</v>
      </c>
      <c r="L6272" s="3" t="n">
        <v>7</v>
      </c>
      <c r="M6272" s="3" t="n">
        <v>7</v>
      </c>
      <c r="N6272" s="3" t="n">
        <v>-1</v>
      </c>
      <c r="O6272" s="3" t="n">
        <v>-1</v>
      </c>
      <c r="P6272" s="3" t="n">
        <v>7.1</v>
      </c>
      <c r="Q6272" s="3" t="n">
        <v>24.2</v>
      </c>
      <c r="R6272" s="3" t="s">
        <v>18157</v>
      </c>
      <c r="S6272" s="4" t="n">
        <v>45747.0006944445</v>
      </c>
      <c r="T6272" s="3" t="s">
        <v>29</v>
      </c>
      <c r="U6272" s="3" t="s">
        <v>29</v>
      </c>
      <c r="V6272" s="3" t="n">
        <v>0</v>
      </c>
      <c r="W6272" s="3" t="n">
        <v>0</v>
      </c>
      <c r="X6272" s="3" t="n">
        <v>0</v>
      </c>
      <c r="Y6272" s="3" t="s">
        <v>30</v>
      </c>
      <c r="Z6272" s="3" t="s">
        <v>30</v>
      </c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  <c r="AY6272" s="3"/>
      <c r="AZ6272" s="3"/>
      <c r="BA6272" s="3"/>
      <c r="BB6272" s="3"/>
      <c r="BC6272" s="3"/>
      <c r="BD6272" s="3"/>
      <c r="BE6272" s="3"/>
      <c r="BF6272" s="3"/>
      <c r="BG6272" s="3"/>
      <c r="BH6272" s="3"/>
      <c r="BI6272" s="3"/>
      <c r="BJ6272" s="3"/>
    </row>
    <row r="6273" customFormat="false" ht="15.75" hidden="false" customHeight="false" outlineLevel="0" collapsed="false">
      <c r="A6273" s="3" t="n">
        <v>6272</v>
      </c>
      <c r="B6273" s="3" t="s">
        <v>18158</v>
      </c>
      <c r="C6273" s="3" t="s">
        <v>18159</v>
      </c>
      <c r="D6273" s="3" t="n">
        <v>1</v>
      </c>
      <c r="E6273" s="3" t="n">
        <v>5.8794335</v>
      </c>
      <c r="F6273" s="3" t="n">
        <v>42</v>
      </c>
      <c r="G6273" s="3" t="n">
        <v>42</v>
      </c>
      <c r="H6273" s="3" t="n">
        <v>15</v>
      </c>
      <c r="I6273" s="3" t="n">
        <v>15</v>
      </c>
      <c r="J6273" s="3" t="n">
        <v>42</v>
      </c>
      <c r="K6273" s="3" t="n">
        <v>42</v>
      </c>
      <c r="L6273" s="3" t="n">
        <v>5</v>
      </c>
      <c r="M6273" s="3" t="n">
        <v>5</v>
      </c>
      <c r="N6273" s="3" t="n">
        <v>-1</v>
      </c>
      <c r="O6273" s="3" t="n">
        <v>-1</v>
      </c>
      <c r="P6273" s="3" t="n">
        <v>7.1</v>
      </c>
      <c r="Q6273" s="3" t="n">
        <v>24.2</v>
      </c>
      <c r="R6273" s="3" t="s">
        <v>18160</v>
      </c>
      <c r="S6273" s="4" t="n">
        <v>45747.0008449074</v>
      </c>
      <c r="T6273" s="3" t="s">
        <v>29</v>
      </c>
      <c r="U6273" s="3" t="s">
        <v>29</v>
      </c>
      <c r="V6273" s="3" t="n">
        <v>0</v>
      </c>
      <c r="W6273" s="3" t="n">
        <v>0</v>
      </c>
      <c r="X6273" s="3" t="n">
        <v>0</v>
      </c>
      <c r="Y6273" s="3" t="s">
        <v>30</v>
      </c>
      <c r="Z6273" s="3" t="s">
        <v>30</v>
      </c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  <c r="AY6273" s="3"/>
      <c r="AZ6273" s="3"/>
      <c r="BA6273" s="3"/>
      <c r="BB6273" s="3"/>
      <c r="BC6273" s="3"/>
      <c r="BD6273" s="3"/>
      <c r="BE6273" s="3"/>
      <c r="BF6273" s="3"/>
      <c r="BG6273" s="3"/>
      <c r="BH6273" s="3"/>
      <c r="BI6273" s="3"/>
      <c r="BJ6273" s="3"/>
    </row>
    <row r="6274" customFormat="false" ht="15.75" hidden="false" customHeight="false" outlineLevel="0" collapsed="false">
      <c r="A6274" s="3" t="n">
        <v>6273</v>
      </c>
      <c r="B6274" s="3" t="s">
        <v>18161</v>
      </c>
      <c r="C6274" s="3" t="s">
        <v>18162</v>
      </c>
      <c r="D6274" s="3" t="n">
        <v>1</v>
      </c>
      <c r="E6274" s="3" t="n">
        <v>3.4592461</v>
      </c>
      <c r="F6274" s="3" t="n">
        <v>27</v>
      </c>
      <c r="G6274" s="3" t="n">
        <v>27</v>
      </c>
      <c r="H6274" s="3" t="n">
        <v>9</v>
      </c>
      <c r="I6274" s="3" t="n">
        <v>9</v>
      </c>
      <c r="J6274" s="3" t="n">
        <v>23</v>
      </c>
      <c r="K6274" s="3" t="n">
        <v>23</v>
      </c>
      <c r="L6274" s="3" t="n">
        <v>5</v>
      </c>
      <c r="M6274" s="3" t="n">
        <v>5</v>
      </c>
      <c r="N6274" s="3" t="n">
        <v>-1</v>
      </c>
      <c r="O6274" s="3" t="n">
        <v>-1</v>
      </c>
      <c r="P6274" s="3" t="n">
        <v>7.1</v>
      </c>
      <c r="Q6274" s="3" t="n">
        <v>24.2</v>
      </c>
      <c r="R6274" s="3" t="s">
        <v>18163</v>
      </c>
      <c r="S6274" s="4" t="n">
        <v>45747.0009606482</v>
      </c>
      <c r="T6274" s="3" t="s">
        <v>29</v>
      </c>
      <c r="U6274" s="3" t="s">
        <v>29</v>
      </c>
      <c r="V6274" s="3" t="n">
        <v>0</v>
      </c>
      <c r="W6274" s="3" t="n">
        <v>0</v>
      </c>
      <c r="X6274" s="3" t="n">
        <v>0</v>
      </c>
      <c r="Y6274" s="3" t="s">
        <v>30</v>
      </c>
      <c r="Z6274" s="3" t="s">
        <v>30</v>
      </c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  <c r="AY6274" s="3"/>
      <c r="AZ6274" s="3"/>
      <c r="BA6274" s="3"/>
      <c r="BB6274" s="3"/>
      <c r="BC6274" s="3"/>
      <c r="BD6274" s="3"/>
      <c r="BE6274" s="3"/>
      <c r="BF6274" s="3"/>
      <c r="BG6274" s="3"/>
      <c r="BH6274" s="3"/>
      <c r="BI6274" s="3"/>
      <c r="BJ6274" s="3"/>
    </row>
    <row r="6275" customFormat="false" ht="15.75" hidden="false" customHeight="false" outlineLevel="0" collapsed="false">
      <c r="A6275" s="3" t="n">
        <v>6274</v>
      </c>
      <c r="B6275" s="3" t="s">
        <v>18164</v>
      </c>
      <c r="C6275" s="3" t="s">
        <v>18165</v>
      </c>
      <c r="D6275" s="3" t="n">
        <v>1</v>
      </c>
      <c r="E6275" s="3" t="n">
        <v>3.2079372</v>
      </c>
      <c r="F6275" s="3" t="n">
        <v>27</v>
      </c>
      <c r="G6275" s="3" t="n">
        <v>27</v>
      </c>
      <c r="H6275" s="3" t="n">
        <v>9</v>
      </c>
      <c r="I6275" s="3" t="n">
        <v>9</v>
      </c>
      <c r="J6275" s="3" t="n">
        <v>23</v>
      </c>
      <c r="K6275" s="3" t="n">
        <v>23</v>
      </c>
      <c r="L6275" s="3" t="n">
        <v>5</v>
      </c>
      <c r="M6275" s="3" t="n">
        <v>5</v>
      </c>
      <c r="N6275" s="3" t="n">
        <v>-1</v>
      </c>
      <c r="O6275" s="3" t="n">
        <v>-1</v>
      </c>
      <c r="P6275" s="3" t="n">
        <v>7.2</v>
      </c>
      <c r="Q6275" s="3" t="n">
        <v>24.2</v>
      </c>
      <c r="R6275" s="3" t="s">
        <v>18166</v>
      </c>
      <c r="S6275" s="4" t="n">
        <v>45747.0010648148</v>
      </c>
      <c r="T6275" s="3" t="s">
        <v>29</v>
      </c>
      <c r="U6275" s="3" t="s">
        <v>29</v>
      </c>
      <c r="V6275" s="3" t="n">
        <v>0</v>
      </c>
      <c r="W6275" s="3" t="n">
        <v>0</v>
      </c>
      <c r="X6275" s="3" t="n">
        <v>0</v>
      </c>
      <c r="Y6275" s="3" t="s">
        <v>30</v>
      </c>
      <c r="Z6275" s="3" t="s">
        <v>30</v>
      </c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  <c r="AY6275" s="3"/>
      <c r="AZ6275" s="3"/>
      <c r="BA6275" s="3"/>
      <c r="BB6275" s="3"/>
      <c r="BC6275" s="3"/>
      <c r="BD6275" s="3"/>
      <c r="BE6275" s="3"/>
      <c r="BF6275" s="3"/>
      <c r="BG6275" s="3"/>
      <c r="BH6275" s="3"/>
      <c r="BI6275" s="3"/>
      <c r="BJ6275" s="3"/>
    </row>
    <row r="6276" customFormat="false" ht="15.75" hidden="false" customHeight="false" outlineLevel="0" collapsed="false">
      <c r="A6276" s="3" t="n">
        <v>6275</v>
      </c>
      <c r="B6276" s="3" t="s">
        <v>18167</v>
      </c>
      <c r="C6276" s="3" t="s">
        <v>18168</v>
      </c>
      <c r="D6276" s="3" t="n">
        <v>1</v>
      </c>
      <c r="E6276" s="3" t="n">
        <v>3.3604603</v>
      </c>
      <c r="F6276" s="3" t="n">
        <v>27</v>
      </c>
      <c r="G6276" s="3" t="n">
        <v>27</v>
      </c>
      <c r="H6276" s="3" t="n">
        <v>9</v>
      </c>
      <c r="I6276" s="3" t="n">
        <v>9</v>
      </c>
      <c r="J6276" s="3" t="n">
        <v>23</v>
      </c>
      <c r="K6276" s="3" t="n">
        <v>23</v>
      </c>
      <c r="L6276" s="3" t="n">
        <v>5</v>
      </c>
      <c r="M6276" s="3" t="n">
        <v>5</v>
      </c>
      <c r="N6276" s="3" t="n">
        <v>-1</v>
      </c>
      <c r="O6276" s="3" t="n">
        <v>-1</v>
      </c>
      <c r="P6276" s="3" t="n">
        <v>7.1</v>
      </c>
      <c r="Q6276" s="3" t="n">
        <v>24.2</v>
      </c>
      <c r="R6276" s="3" t="s">
        <v>18169</v>
      </c>
      <c r="S6276" s="4" t="n">
        <v>45747.0011689815</v>
      </c>
      <c r="T6276" s="3" t="s">
        <v>29</v>
      </c>
      <c r="U6276" s="3" t="s">
        <v>29</v>
      </c>
      <c r="V6276" s="3" t="n">
        <v>0</v>
      </c>
      <c r="W6276" s="3" t="n">
        <v>0</v>
      </c>
      <c r="X6276" s="3" t="n">
        <v>0</v>
      </c>
      <c r="Y6276" s="3" t="s">
        <v>30</v>
      </c>
      <c r="Z6276" s="3" t="s">
        <v>30</v>
      </c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  <c r="AZ6276" s="3"/>
      <c r="BA6276" s="3"/>
      <c r="BB6276" s="3"/>
      <c r="BC6276" s="3"/>
      <c r="BD6276" s="3"/>
      <c r="BE6276" s="3"/>
      <c r="BF6276" s="3"/>
      <c r="BG6276" s="3"/>
      <c r="BH6276" s="3"/>
      <c r="BI6276" s="3"/>
      <c r="BJ6276" s="3"/>
    </row>
    <row r="6277" customFormat="false" ht="15.75" hidden="false" customHeight="false" outlineLevel="0" collapsed="false">
      <c r="A6277" s="3" t="n">
        <v>6276</v>
      </c>
      <c r="B6277" s="3" t="s">
        <v>18170</v>
      </c>
      <c r="C6277" s="3" t="s">
        <v>18171</v>
      </c>
      <c r="D6277" s="3" t="n">
        <v>1</v>
      </c>
      <c r="E6277" s="3" t="n">
        <v>5.2870812</v>
      </c>
      <c r="F6277" s="3" t="n">
        <v>28</v>
      </c>
      <c r="G6277" s="3" t="n">
        <v>28</v>
      </c>
      <c r="H6277" s="3" t="n">
        <v>9</v>
      </c>
      <c r="I6277" s="3" t="n">
        <v>9</v>
      </c>
      <c r="J6277" s="3" t="n">
        <v>24</v>
      </c>
      <c r="K6277" s="3" t="n">
        <v>24</v>
      </c>
      <c r="L6277" s="3" t="n">
        <v>5</v>
      </c>
      <c r="M6277" s="3" t="n">
        <v>5</v>
      </c>
      <c r="N6277" s="3" t="n">
        <v>-1</v>
      </c>
      <c r="O6277" s="3" t="n">
        <v>-1</v>
      </c>
      <c r="P6277" s="3" t="n">
        <v>7.1</v>
      </c>
      <c r="Q6277" s="3" t="n">
        <v>24.2</v>
      </c>
      <c r="R6277" s="3" t="s">
        <v>18172</v>
      </c>
      <c r="S6277" s="4" t="n">
        <v>45747.0012962963</v>
      </c>
      <c r="T6277" s="3" t="s">
        <v>29</v>
      </c>
      <c r="U6277" s="3" t="s">
        <v>29</v>
      </c>
      <c r="V6277" s="3" t="n">
        <v>0</v>
      </c>
      <c r="W6277" s="3" t="n">
        <v>0</v>
      </c>
      <c r="X6277" s="3" t="n">
        <v>0</v>
      </c>
      <c r="Y6277" s="3" t="s">
        <v>30</v>
      </c>
      <c r="Z6277" s="3" t="s">
        <v>30</v>
      </c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  <c r="AY6277" s="3"/>
      <c r="AZ6277" s="3"/>
      <c r="BA6277" s="3"/>
      <c r="BB6277" s="3"/>
      <c r="BC6277" s="3"/>
      <c r="BD6277" s="3"/>
      <c r="BE6277" s="3"/>
      <c r="BF6277" s="3"/>
      <c r="BG6277" s="3"/>
      <c r="BH6277" s="3"/>
      <c r="BI6277" s="3"/>
      <c r="BJ6277" s="3"/>
    </row>
    <row r="6278" customFormat="false" ht="15.75" hidden="false" customHeight="false" outlineLevel="0" collapsed="false">
      <c r="A6278" s="3" t="n">
        <v>6277</v>
      </c>
      <c r="B6278" s="3" t="s">
        <v>18173</v>
      </c>
      <c r="C6278" s="3" t="s">
        <v>18174</v>
      </c>
      <c r="D6278" s="3" t="n">
        <v>1</v>
      </c>
      <c r="E6278" s="3" t="n">
        <v>4.1907193</v>
      </c>
      <c r="F6278" s="3" t="n">
        <v>42</v>
      </c>
      <c r="G6278" s="3" t="n">
        <v>42</v>
      </c>
      <c r="H6278" s="3" t="n">
        <v>16</v>
      </c>
      <c r="I6278" s="3" t="n">
        <v>16</v>
      </c>
      <c r="J6278" s="3" t="n">
        <v>68</v>
      </c>
      <c r="K6278" s="3" t="n">
        <v>68</v>
      </c>
      <c r="L6278" s="3" t="n">
        <v>14</v>
      </c>
      <c r="M6278" s="3" t="n">
        <v>14</v>
      </c>
      <c r="N6278" s="3" t="n">
        <v>-1</v>
      </c>
      <c r="O6278" s="3" t="n">
        <v>-1</v>
      </c>
      <c r="P6278" s="3" t="n">
        <v>7.1</v>
      </c>
      <c r="Q6278" s="3" t="n">
        <v>24.2</v>
      </c>
      <c r="R6278" s="3" t="s">
        <v>18175</v>
      </c>
      <c r="S6278" s="4" t="n">
        <v>45747.0014814815</v>
      </c>
      <c r="T6278" s="3" t="s">
        <v>3197</v>
      </c>
      <c r="U6278" s="3" t="s">
        <v>3197</v>
      </c>
      <c r="V6278" s="3" t="n">
        <v>0</v>
      </c>
      <c r="W6278" s="3" t="n">
        <v>0</v>
      </c>
      <c r="X6278" s="3" t="n">
        <v>0</v>
      </c>
      <c r="Y6278" s="3" t="s">
        <v>30</v>
      </c>
      <c r="Z6278" s="3" t="s">
        <v>30</v>
      </c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  <c r="AZ6278" s="3"/>
      <c r="BA6278" s="3"/>
      <c r="BB6278" s="3"/>
      <c r="BC6278" s="3"/>
      <c r="BD6278" s="3"/>
      <c r="BE6278" s="3"/>
      <c r="BF6278" s="3"/>
      <c r="BG6278" s="3"/>
      <c r="BH6278" s="3"/>
      <c r="BI6278" s="3"/>
      <c r="BJ6278" s="3"/>
    </row>
    <row r="6279" customFormat="false" ht="15.75" hidden="false" customHeight="false" outlineLevel="0" collapsed="false">
      <c r="A6279" s="3" t="n">
        <v>6278</v>
      </c>
      <c r="B6279" s="3" t="s">
        <v>18176</v>
      </c>
      <c r="C6279" s="3" t="s">
        <v>18177</v>
      </c>
      <c r="D6279" s="3" t="n">
        <v>1</v>
      </c>
      <c r="E6279" s="3" t="n">
        <v>4.5122235</v>
      </c>
      <c r="F6279" s="3" t="n">
        <v>48</v>
      </c>
      <c r="G6279" s="3" t="n">
        <v>48</v>
      </c>
      <c r="H6279" s="3" t="n">
        <v>11</v>
      </c>
      <c r="I6279" s="3" t="n">
        <v>11</v>
      </c>
      <c r="J6279" s="3" t="n">
        <v>58</v>
      </c>
      <c r="K6279" s="3" t="n">
        <v>58</v>
      </c>
      <c r="L6279" s="3" t="n">
        <v>5</v>
      </c>
      <c r="M6279" s="3" t="n">
        <v>5</v>
      </c>
      <c r="N6279" s="3" t="n">
        <v>-1</v>
      </c>
      <c r="O6279" s="3" t="n">
        <v>-1</v>
      </c>
      <c r="P6279" s="3" t="n">
        <v>6.1</v>
      </c>
      <c r="Q6279" s="3" t="n">
        <v>24.2</v>
      </c>
      <c r="R6279" s="3" t="s">
        <v>18178</v>
      </c>
      <c r="S6279" s="4" t="n">
        <v>45747.0016087963</v>
      </c>
      <c r="T6279" s="3" t="s">
        <v>29</v>
      </c>
      <c r="U6279" s="3" t="s">
        <v>29</v>
      </c>
      <c r="V6279" s="3" t="n">
        <v>0</v>
      </c>
      <c r="W6279" s="3" t="n">
        <v>0</v>
      </c>
      <c r="X6279" s="3" t="n">
        <v>0</v>
      </c>
      <c r="Y6279" s="3" t="s">
        <v>30</v>
      </c>
      <c r="Z6279" s="3" t="s">
        <v>30</v>
      </c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3"/>
      <c r="AW6279" s="3"/>
      <c r="AX6279" s="3"/>
      <c r="AY6279" s="3"/>
      <c r="AZ6279" s="3"/>
      <c r="BA6279" s="3"/>
      <c r="BB6279" s="3"/>
      <c r="BC6279" s="3"/>
      <c r="BD6279" s="3"/>
      <c r="BE6279" s="3"/>
      <c r="BF6279" s="3"/>
      <c r="BG6279" s="3"/>
      <c r="BH6279" s="3"/>
      <c r="BI6279" s="3"/>
      <c r="BJ6279" s="3"/>
    </row>
    <row r="6280" customFormat="false" ht="15.75" hidden="false" customHeight="false" outlineLevel="0" collapsed="false">
      <c r="A6280" s="3" t="n">
        <v>6279</v>
      </c>
      <c r="B6280" s="3" t="s">
        <v>18179</v>
      </c>
      <c r="C6280" s="3" t="s">
        <v>18180</v>
      </c>
      <c r="D6280" s="3" t="n">
        <v>1</v>
      </c>
      <c r="E6280" s="3" t="n">
        <v>11.3793951</v>
      </c>
      <c r="F6280" s="3" t="n">
        <v>137</v>
      </c>
      <c r="G6280" s="3" t="n">
        <v>137</v>
      </c>
      <c r="H6280" s="3" t="n">
        <v>14</v>
      </c>
      <c r="I6280" s="3" t="n">
        <v>14</v>
      </c>
      <c r="J6280" s="3" t="n">
        <v>140</v>
      </c>
      <c r="K6280" s="3" t="n">
        <v>140</v>
      </c>
      <c r="L6280" s="3" t="n">
        <v>11</v>
      </c>
      <c r="M6280" s="3" t="n">
        <v>11</v>
      </c>
      <c r="N6280" s="3" t="n">
        <v>-1</v>
      </c>
      <c r="O6280" s="3" t="n">
        <v>-1</v>
      </c>
      <c r="P6280" s="3" t="n">
        <v>7.2</v>
      </c>
      <c r="Q6280" s="3" t="n">
        <v>24.2</v>
      </c>
      <c r="R6280" s="3" t="s">
        <v>18181</v>
      </c>
      <c r="S6280" s="4" t="n">
        <v>45747.0018402778</v>
      </c>
      <c r="T6280" s="3" t="s">
        <v>65</v>
      </c>
      <c r="U6280" s="3" t="s">
        <v>65</v>
      </c>
      <c r="V6280" s="3" t="n">
        <v>0</v>
      </c>
      <c r="W6280" s="3" t="n">
        <v>0</v>
      </c>
      <c r="X6280" s="3" t="n">
        <v>0</v>
      </c>
      <c r="Y6280" s="3" t="s">
        <v>30</v>
      </c>
      <c r="Z6280" s="3" t="s">
        <v>30</v>
      </c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  <c r="AZ6280" s="3"/>
      <c r="BA6280" s="3"/>
      <c r="BB6280" s="3"/>
      <c r="BC6280" s="3"/>
      <c r="BD6280" s="3"/>
      <c r="BE6280" s="3"/>
      <c r="BF6280" s="3"/>
      <c r="BG6280" s="3"/>
      <c r="BH6280" s="3"/>
      <c r="BI6280" s="3"/>
      <c r="BJ6280" s="3"/>
    </row>
    <row r="6281" customFormat="false" ht="15.75" hidden="false" customHeight="false" outlineLevel="0" collapsed="false">
      <c r="A6281" s="3" t="n">
        <v>6280</v>
      </c>
      <c r="B6281" s="3" t="s">
        <v>18182</v>
      </c>
      <c r="C6281" s="3" t="s">
        <v>18183</v>
      </c>
      <c r="D6281" s="3" t="n">
        <v>1</v>
      </c>
      <c r="E6281" s="3" t="n">
        <v>0.2295052</v>
      </c>
      <c r="F6281" s="3" t="n">
        <v>18</v>
      </c>
      <c r="G6281" s="3" t="n">
        <v>18</v>
      </c>
      <c r="H6281" s="3" t="n">
        <v>8</v>
      </c>
      <c r="I6281" s="3" t="n">
        <v>8</v>
      </c>
      <c r="J6281" s="3" t="n">
        <v>20</v>
      </c>
      <c r="K6281" s="3" t="n">
        <v>20</v>
      </c>
      <c r="L6281" s="3" t="n">
        <v>2</v>
      </c>
      <c r="M6281" s="3" t="n">
        <v>2</v>
      </c>
      <c r="N6281" s="3" t="n">
        <v>-1</v>
      </c>
      <c r="O6281" s="3" t="n">
        <v>-1</v>
      </c>
      <c r="P6281" s="3" t="n">
        <v>7.2</v>
      </c>
      <c r="Q6281" s="3" t="n">
        <v>24.2</v>
      </c>
      <c r="R6281" s="3" t="s">
        <v>18184</v>
      </c>
      <c r="S6281" s="4" t="n">
        <v>45747.0018865741</v>
      </c>
      <c r="T6281" s="3" t="s">
        <v>29</v>
      </c>
      <c r="U6281" s="3" t="s">
        <v>29</v>
      </c>
      <c r="V6281" s="3" t="n">
        <v>0</v>
      </c>
      <c r="W6281" s="3" t="n">
        <v>0</v>
      </c>
      <c r="X6281" s="3" t="n">
        <v>0</v>
      </c>
      <c r="Y6281" s="3" t="s">
        <v>30</v>
      </c>
      <c r="Z6281" s="3" t="s">
        <v>30</v>
      </c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  <c r="AY6281" s="3"/>
      <c r="AZ6281" s="3"/>
      <c r="BA6281" s="3"/>
      <c r="BB6281" s="3"/>
      <c r="BC6281" s="3"/>
      <c r="BD6281" s="3"/>
      <c r="BE6281" s="3"/>
      <c r="BF6281" s="3"/>
      <c r="BG6281" s="3"/>
      <c r="BH6281" s="3"/>
      <c r="BI6281" s="3"/>
      <c r="BJ6281" s="3"/>
    </row>
    <row r="6282" customFormat="false" ht="15.75" hidden="false" customHeight="false" outlineLevel="0" collapsed="false">
      <c r="A6282" s="3" t="n">
        <v>6281</v>
      </c>
      <c r="B6282" s="3" t="s">
        <v>18185</v>
      </c>
      <c r="C6282" s="3" t="s">
        <v>18186</v>
      </c>
      <c r="D6282" s="3" t="n">
        <v>1</v>
      </c>
      <c r="E6282" s="3" t="n">
        <v>0.3291768</v>
      </c>
      <c r="F6282" s="3" t="n">
        <v>18</v>
      </c>
      <c r="G6282" s="3" t="n">
        <v>18</v>
      </c>
      <c r="H6282" s="3" t="n">
        <v>8</v>
      </c>
      <c r="I6282" s="3" t="n">
        <v>8</v>
      </c>
      <c r="J6282" s="3" t="n">
        <v>20</v>
      </c>
      <c r="K6282" s="3" t="n">
        <v>20</v>
      </c>
      <c r="L6282" s="3" t="n">
        <v>2</v>
      </c>
      <c r="M6282" s="3" t="n">
        <v>2</v>
      </c>
      <c r="N6282" s="3" t="n">
        <v>-1</v>
      </c>
      <c r="O6282" s="3" t="n">
        <v>-1</v>
      </c>
      <c r="P6282" s="3" t="n">
        <v>7.2</v>
      </c>
      <c r="Q6282" s="3" t="n">
        <v>24.2</v>
      </c>
      <c r="R6282" s="3" t="s">
        <v>18187</v>
      </c>
      <c r="S6282" s="4" t="n">
        <v>45747.0019212963</v>
      </c>
      <c r="T6282" s="3" t="s">
        <v>29</v>
      </c>
      <c r="U6282" s="3" t="s">
        <v>29</v>
      </c>
      <c r="V6282" s="3" t="n">
        <v>0</v>
      </c>
      <c r="W6282" s="3" t="n">
        <v>0</v>
      </c>
      <c r="X6282" s="3" t="n">
        <v>0</v>
      </c>
      <c r="Y6282" s="3" t="s">
        <v>30</v>
      </c>
      <c r="Z6282" s="3" t="s">
        <v>30</v>
      </c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  <c r="AY6282" s="3"/>
      <c r="AZ6282" s="3"/>
      <c r="BA6282" s="3"/>
      <c r="BB6282" s="3"/>
      <c r="BC6282" s="3"/>
      <c r="BD6282" s="3"/>
      <c r="BE6282" s="3"/>
      <c r="BF6282" s="3"/>
      <c r="BG6282" s="3"/>
      <c r="BH6282" s="3"/>
      <c r="BI6282" s="3"/>
      <c r="BJ6282" s="3"/>
    </row>
    <row r="6283" customFormat="false" ht="15.75" hidden="false" customHeight="false" outlineLevel="0" collapsed="false">
      <c r="A6283" s="3" t="n">
        <v>6282</v>
      </c>
      <c r="B6283" s="3" t="s">
        <v>18188</v>
      </c>
      <c r="C6283" s="3" t="s">
        <v>18189</v>
      </c>
      <c r="D6283" s="3" t="n">
        <v>1</v>
      </c>
      <c r="E6283" s="3" t="n">
        <v>0.3276124</v>
      </c>
      <c r="F6283" s="3" t="n">
        <v>19</v>
      </c>
      <c r="G6283" s="3" t="n">
        <v>19</v>
      </c>
      <c r="H6283" s="3" t="n">
        <v>9</v>
      </c>
      <c r="I6283" s="3" t="n">
        <v>9</v>
      </c>
      <c r="J6283" s="3" t="n">
        <v>21</v>
      </c>
      <c r="K6283" s="3" t="n">
        <v>21</v>
      </c>
      <c r="L6283" s="3" t="n">
        <v>2</v>
      </c>
      <c r="M6283" s="3" t="n">
        <v>2</v>
      </c>
      <c r="N6283" s="3" t="n">
        <v>-1</v>
      </c>
      <c r="O6283" s="3" t="n">
        <v>-1</v>
      </c>
      <c r="P6283" s="3" t="n">
        <v>7.2</v>
      </c>
      <c r="Q6283" s="3" t="n">
        <v>24.2</v>
      </c>
      <c r="R6283" s="3" t="s">
        <v>18190</v>
      </c>
      <c r="S6283" s="4" t="n">
        <v>45747.0019560185</v>
      </c>
      <c r="T6283" s="3" t="s">
        <v>29</v>
      </c>
      <c r="U6283" s="3" t="s">
        <v>29</v>
      </c>
      <c r="V6283" s="3" t="n">
        <v>0</v>
      </c>
      <c r="W6283" s="3" t="n">
        <v>0</v>
      </c>
      <c r="X6283" s="3" t="n">
        <v>0</v>
      </c>
      <c r="Y6283" s="3" t="s">
        <v>30</v>
      </c>
      <c r="Z6283" s="3" t="s">
        <v>30</v>
      </c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3"/>
      <c r="AW6283" s="3"/>
      <c r="AX6283" s="3"/>
      <c r="AY6283" s="3"/>
      <c r="AZ6283" s="3"/>
      <c r="BA6283" s="3"/>
      <c r="BB6283" s="3"/>
      <c r="BC6283" s="3"/>
      <c r="BD6283" s="3"/>
      <c r="BE6283" s="3"/>
      <c r="BF6283" s="3"/>
      <c r="BG6283" s="3"/>
      <c r="BH6283" s="3"/>
      <c r="BI6283" s="3"/>
      <c r="BJ6283" s="3"/>
    </row>
    <row r="6284" customFormat="false" ht="15.75" hidden="false" customHeight="false" outlineLevel="0" collapsed="false">
      <c r="A6284" s="3" t="n">
        <v>6283</v>
      </c>
      <c r="B6284" s="3" t="s">
        <v>18191</v>
      </c>
      <c r="C6284" s="3" t="s">
        <v>18192</v>
      </c>
      <c r="D6284" s="3" t="n">
        <v>1</v>
      </c>
      <c r="E6284" s="3" t="n">
        <v>0.4230245</v>
      </c>
      <c r="F6284" s="3" t="n">
        <v>19</v>
      </c>
      <c r="G6284" s="3" t="n">
        <v>19</v>
      </c>
      <c r="H6284" s="3" t="n">
        <v>9</v>
      </c>
      <c r="I6284" s="3" t="n">
        <v>9</v>
      </c>
      <c r="J6284" s="3" t="n">
        <v>21</v>
      </c>
      <c r="K6284" s="3" t="n">
        <v>21</v>
      </c>
      <c r="L6284" s="3" t="n">
        <v>2</v>
      </c>
      <c r="M6284" s="3" t="n">
        <v>2</v>
      </c>
      <c r="N6284" s="3" t="n">
        <v>-1</v>
      </c>
      <c r="O6284" s="3" t="n">
        <v>-1</v>
      </c>
      <c r="P6284" s="3" t="n">
        <v>7.2</v>
      </c>
      <c r="Q6284" s="3" t="n">
        <v>24.2</v>
      </c>
      <c r="R6284" s="3" t="s">
        <v>18193</v>
      </c>
      <c r="S6284" s="4" t="n">
        <v>45747.0019907407</v>
      </c>
      <c r="T6284" s="3" t="s">
        <v>29</v>
      </c>
      <c r="U6284" s="3" t="s">
        <v>29</v>
      </c>
      <c r="V6284" s="3" t="n">
        <v>0</v>
      </c>
      <c r="W6284" s="3" t="n">
        <v>0</v>
      </c>
      <c r="X6284" s="3" t="n">
        <v>0</v>
      </c>
      <c r="Y6284" s="3" t="s">
        <v>30</v>
      </c>
      <c r="Z6284" s="3" t="s">
        <v>30</v>
      </c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  <c r="AY6284" s="3"/>
      <c r="AZ6284" s="3"/>
      <c r="BA6284" s="3"/>
      <c r="BB6284" s="3"/>
      <c r="BC6284" s="3"/>
      <c r="BD6284" s="3"/>
      <c r="BE6284" s="3"/>
      <c r="BF6284" s="3"/>
      <c r="BG6284" s="3"/>
      <c r="BH6284" s="3"/>
      <c r="BI6284" s="3"/>
      <c r="BJ6284" s="3"/>
    </row>
    <row r="6285" customFormat="false" ht="15.75" hidden="false" customHeight="false" outlineLevel="0" collapsed="false">
      <c r="A6285" s="3" t="n">
        <v>6284</v>
      </c>
      <c r="B6285" s="3" t="s">
        <v>18194</v>
      </c>
      <c r="C6285" s="3" t="s">
        <v>18195</v>
      </c>
      <c r="D6285" s="3" t="n">
        <v>1</v>
      </c>
      <c r="E6285" s="3" t="n">
        <v>0.1160556</v>
      </c>
      <c r="F6285" s="3" t="n">
        <v>2</v>
      </c>
      <c r="G6285" s="3" t="n">
        <v>2</v>
      </c>
      <c r="H6285" s="3" t="n">
        <v>10</v>
      </c>
      <c r="I6285" s="3" t="n">
        <v>10</v>
      </c>
      <c r="J6285" s="3" t="n">
        <v>0</v>
      </c>
      <c r="K6285" s="3" t="n">
        <v>0</v>
      </c>
      <c r="L6285" s="3" t="n">
        <v>0</v>
      </c>
      <c r="M6285" s="3" t="n">
        <v>0</v>
      </c>
      <c r="N6285" s="3" t="n">
        <v>-1</v>
      </c>
      <c r="O6285" s="3" t="n">
        <v>-1</v>
      </c>
      <c r="P6285" s="3" t="n">
        <v>7.6</v>
      </c>
      <c r="Q6285" s="3" t="n">
        <v>24.2</v>
      </c>
      <c r="R6285" s="3" t="s">
        <v>18196</v>
      </c>
      <c r="S6285" s="4" t="n">
        <v>45747.0020138889</v>
      </c>
      <c r="T6285" s="3" t="s">
        <v>65</v>
      </c>
      <c r="U6285" s="3" t="s">
        <v>65</v>
      </c>
      <c r="V6285" s="3" t="n">
        <v>0</v>
      </c>
      <c r="W6285" s="3" t="n">
        <v>0</v>
      </c>
      <c r="X6285" s="3" t="n">
        <v>0</v>
      </c>
      <c r="Y6285" s="3" t="s">
        <v>30</v>
      </c>
      <c r="Z6285" s="3" t="s">
        <v>30</v>
      </c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  <c r="AY6285" s="3"/>
      <c r="AZ6285" s="3"/>
      <c r="BA6285" s="3"/>
      <c r="BB6285" s="3"/>
      <c r="BC6285" s="3"/>
      <c r="BD6285" s="3"/>
      <c r="BE6285" s="3"/>
      <c r="BF6285" s="3"/>
      <c r="BG6285" s="3"/>
      <c r="BH6285" s="3"/>
      <c r="BI6285" s="3"/>
      <c r="BJ6285" s="3"/>
    </row>
    <row r="6286" customFormat="false" ht="15.75" hidden="false" customHeight="false" outlineLevel="0" collapsed="false">
      <c r="A6286" s="3" t="n">
        <v>6285</v>
      </c>
      <c r="B6286" s="3" t="s">
        <v>18197</v>
      </c>
      <c r="C6286" s="3" t="s">
        <v>18198</v>
      </c>
      <c r="D6286" s="3" t="n">
        <v>1</v>
      </c>
      <c r="E6286" s="3" t="n">
        <v>1.4698468</v>
      </c>
      <c r="F6286" s="3" t="n">
        <v>15</v>
      </c>
      <c r="G6286" s="3" t="n">
        <v>15</v>
      </c>
      <c r="H6286" s="3" t="n">
        <v>9</v>
      </c>
      <c r="I6286" s="3" t="n">
        <v>9</v>
      </c>
      <c r="J6286" s="3" t="n">
        <v>20</v>
      </c>
      <c r="K6286" s="3" t="n">
        <v>20</v>
      </c>
      <c r="L6286" s="3" t="n">
        <v>1</v>
      </c>
      <c r="M6286" s="3" t="n">
        <v>1</v>
      </c>
      <c r="N6286" s="3" t="n">
        <v>-1</v>
      </c>
      <c r="O6286" s="3" t="n">
        <v>-1</v>
      </c>
      <c r="P6286" s="3" t="n">
        <v>7.6</v>
      </c>
      <c r="Q6286" s="3" t="n">
        <v>24.2</v>
      </c>
      <c r="R6286" s="3" t="s">
        <v>18199</v>
      </c>
      <c r="S6286" s="4" t="n">
        <v>45747.0020717593</v>
      </c>
      <c r="T6286" s="3" t="s">
        <v>3197</v>
      </c>
      <c r="U6286" s="3" t="s">
        <v>3197</v>
      </c>
      <c r="V6286" s="3" t="n">
        <v>0</v>
      </c>
      <c r="W6286" s="3" t="n">
        <v>0</v>
      </c>
      <c r="X6286" s="3" t="n">
        <v>0</v>
      </c>
      <c r="Y6286" s="3" t="s">
        <v>30</v>
      </c>
      <c r="Z6286" s="3" t="s">
        <v>30</v>
      </c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  <c r="AY6286" s="3"/>
      <c r="AZ6286" s="3"/>
      <c r="BA6286" s="3"/>
      <c r="BB6286" s="3"/>
      <c r="BC6286" s="3"/>
      <c r="BD6286" s="3"/>
      <c r="BE6286" s="3"/>
      <c r="BF6286" s="3"/>
      <c r="BG6286" s="3"/>
      <c r="BH6286" s="3"/>
      <c r="BI6286" s="3"/>
      <c r="BJ6286" s="3"/>
    </row>
    <row r="6287" customFormat="false" ht="15.75" hidden="false" customHeight="false" outlineLevel="0" collapsed="false">
      <c r="A6287" s="3" t="n">
        <v>6286</v>
      </c>
      <c r="B6287" s="3" t="s">
        <v>18200</v>
      </c>
      <c r="C6287" s="3" t="s">
        <v>18201</v>
      </c>
      <c r="D6287" s="3" t="n">
        <v>1</v>
      </c>
      <c r="E6287" s="3" t="n">
        <v>6.860722</v>
      </c>
      <c r="F6287" s="3" t="n">
        <v>98</v>
      </c>
      <c r="G6287" s="3" t="n">
        <v>98</v>
      </c>
      <c r="H6287" s="3" t="n">
        <v>23</v>
      </c>
      <c r="I6287" s="3" t="n">
        <v>23</v>
      </c>
      <c r="J6287" s="3" t="n">
        <v>87</v>
      </c>
      <c r="K6287" s="3" t="n">
        <v>87</v>
      </c>
      <c r="L6287" s="3" t="n">
        <v>15</v>
      </c>
      <c r="M6287" s="3" t="n">
        <v>15</v>
      </c>
      <c r="N6287" s="3" t="n">
        <v>-1</v>
      </c>
      <c r="O6287" s="3" t="n">
        <v>-1</v>
      </c>
      <c r="P6287" s="3" t="n">
        <v>6.1</v>
      </c>
      <c r="Q6287" s="3" t="n">
        <v>24.2</v>
      </c>
      <c r="R6287" s="3" t="s">
        <v>18202</v>
      </c>
      <c r="S6287" s="4" t="n">
        <v>45747.0022569444</v>
      </c>
      <c r="T6287" s="3" t="s">
        <v>85</v>
      </c>
      <c r="U6287" s="3" t="s">
        <v>85</v>
      </c>
      <c r="V6287" s="3" t="n">
        <v>0</v>
      </c>
      <c r="W6287" s="3" t="n">
        <v>0</v>
      </c>
      <c r="X6287" s="3" t="n">
        <v>0</v>
      </c>
      <c r="Y6287" s="3" t="s">
        <v>30</v>
      </c>
      <c r="Z6287" s="3" t="s">
        <v>30</v>
      </c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  <c r="AY6287" s="3"/>
      <c r="AZ6287" s="3"/>
      <c r="BA6287" s="3"/>
      <c r="BB6287" s="3"/>
      <c r="BC6287" s="3"/>
      <c r="BD6287" s="3"/>
      <c r="BE6287" s="3"/>
      <c r="BF6287" s="3"/>
      <c r="BG6287" s="3"/>
      <c r="BH6287" s="3"/>
      <c r="BI6287" s="3"/>
      <c r="BJ6287" s="3"/>
    </row>
    <row r="6288" customFormat="false" ht="15.75" hidden="false" customHeight="false" outlineLevel="0" collapsed="false">
      <c r="A6288" s="3" t="n">
        <v>6287</v>
      </c>
      <c r="B6288" s="3" t="s">
        <v>18203</v>
      </c>
      <c r="C6288" s="3" t="s">
        <v>18204</v>
      </c>
      <c r="D6288" s="3" t="n">
        <v>1</v>
      </c>
      <c r="E6288" s="3" t="n">
        <v>31.5461224</v>
      </c>
      <c r="F6288" s="3" t="n">
        <v>863</v>
      </c>
      <c r="G6288" s="3" t="n">
        <v>863</v>
      </c>
      <c r="H6288" s="3" t="n">
        <v>47</v>
      </c>
      <c r="I6288" s="3" t="n">
        <v>47</v>
      </c>
      <c r="J6288" s="3" t="n">
        <v>859</v>
      </c>
      <c r="K6288" s="3" t="n">
        <v>859</v>
      </c>
      <c r="L6288" s="3" t="n">
        <v>151</v>
      </c>
      <c r="M6288" s="3" t="n">
        <v>151</v>
      </c>
      <c r="N6288" s="3" t="n">
        <v>-1</v>
      </c>
      <c r="O6288" s="3" t="n">
        <v>-1</v>
      </c>
      <c r="P6288" s="3" t="n">
        <v>6.1</v>
      </c>
      <c r="Q6288" s="3" t="n">
        <v>24.2</v>
      </c>
      <c r="R6288" s="3" t="s">
        <v>18205</v>
      </c>
      <c r="S6288" s="4" t="n">
        <v>45747.0034606482</v>
      </c>
      <c r="T6288" s="3" t="s">
        <v>256</v>
      </c>
      <c r="U6288" s="3" t="s">
        <v>256</v>
      </c>
      <c r="V6288" s="3" t="n">
        <v>0</v>
      </c>
      <c r="W6288" s="3" t="n">
        <v>0</v>
      </c>
      <c r="X6288" s="3" t="n">
        <v>0</v>
      </c>
      <c r="Y6288" s="3" t="s">
        <v>30</v>
      </c>
      <c r="Z6288" s="3" t="s">
        <v>30</v>
      </c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  <c r="AY6288" s="3"/>
      <c r="AZ6288" s="3"/>
      <c r="BA6288" s="3"/>
      <c r="BB6288" s="3"/>
      <c r="BC6288" s="3"/>
      <c r="BD6288" s="3"/>
      <c r="BE6288" s="3"/>
      <c r="BF6288" s="3"/>
      <c r="BG6288" s="3"/>
      <c r="BH6288" s="3"/>
      <c r="BI6288" s="3"/>
      <c r="BJ6288" s="3"/>
    </row>
    <row r="6289" customFormat="false" ht="15.75" hidden="false" customHeight="false" outlineLevel="0" collapsed="false">
      <c r="A6289" s="3" t="n">
        <v>6288</v>
      </c>
      <c r="B6289" s="3" t="s">
        <v>18206</v>
      </c>
      <c r="C6289" s="3" t="s">
        <v>18207</v>
      </c>
      <c r="D6289" s="3" t="n">
        <v>1</v>
      </c>
      <c r="E6289" s="3" t="n">
        <v>5.1233828</v>
      </c>
      <c r="F6289" s="3" t="n">
        <v>98</v>
      </c>
      <c r="G6289" s="3" t="n">
        <v>98</v>
      </c>
      <c r="H6289" s="3" t="n">
        <v>23</v>
      </c>
      <c r="I6289" s="3" t="n">
        <v>23</v>
      </c>
      <c r="J6289" s="3" t="n">
        <v>87</v>
      </c>
      <c r="K6289" s="3" t="n">
        <v>87</v>
      </c>
      <c r="L6289" s="3" t="n">
        <v>15</v>
      </c>
      <c r="M6289" s="3" t="n">
        <v>15</v>
      </c>
      <c r="N6289" s="3" t="n">
        <v>-1</v>
      </c>
      <c r="O6289" s="3" t="n">
        <v>-1</v>
      </c>
      <c r="P6289" s="3" t="n">
        <v>5</v>
      </c>
      <c r="Q6289" s="3" t="n">
        <v>24.2</v>
      </c>
      <c r="R6289" s="3" t="s">
        <v>18208</v>
      </c>
      <c r="S6289" s="4" t="n">
        <v>45747.0036574074</v>
      </c>
      <c r="T6289" s="3" t="s">
        <v>85</v>
      </c>
      <c r="U6289" s="3" t="s">
        <v>85</v>
      </c>
      <c r="V6289" s="3" t="n">
        <v>0</v>
      </c>
      <c r="W6289" s="3" t="n">
        <v>0</v>
      </c>
      <c r="X6289" s="3" t="n">
        <v>0</v>
      </c>
      <c r="Y6289" s="3" t="s">
        <v>30</v>
      </c>
      <c r="Z6289" s="3" t="s">
        <v>30</v>
      </c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3"/>
      <c r="AW6289" s="3"/>
      <c r="AX6289" s="3"/>
      <c r="AY6289" s="3"/>
      <c r="AZ6289" s="3"/>
      <c r="BA6289" s="3"/>
      <c r="BB6289" s="3"/>
      <c r="BC6289" s="3"/>
      <c r="BD6289" s="3"/>
      <c r="BE6289" s="3"/>
      <c r="BF6289" s="3"/>
      <c r="BG6289" s="3"/>
      <c r="BH6289" s="3"/>
      <c r="BI6289" s="3"/>
      <c r="BJ6289" s="3"/>
    </row>
    <row r="6290" customFormat="false" ht="15.75" hidden="false" customHeight="false" outlineLevel="0" collapsed="false">
      <c r="A6290" s="3" t="n">
        <v>6289</v>
      </c>
      <c r="B6290" s="3" t="s">
        <v>18209</v>
      </c>
      <c r="C6290" s="3" t="s">
        <v>18210</v>
      </c>
      <c r="D6290" s="3" t="n">
        <v>1</v>
      </c>
      <c r="E6290" s="3" t="n">
        <v>27.4375215</v>
      </c>
      <c r="F6290" s="3" t="n">
        <v>863</v>
      </c>
      <c r="G6290" s="3" t="n">
        <v>863</v>
      </c>
      <c r="H6290" s="3" t="n">
        <v>47</v>
      </c>
      <c r="I6290" s="3" t="n">
        <v>47</v>
      </c>
      <c r="J6290" s="3" t="n">
        <v>859</v>
      </c>
      <c r="K6290" s="3" t="n">
        <v>859</v>
      </c>
      <c r="L6290" s="3" t="n">
        <v>151</v>
      </c>
      <c r="M6290" s="3" t="n">
        <v>151</v>
      </c>
      <c r="N6290" s="3" t="n">
        <v>-1</v>
      </c>
      <c r="O6290" s="3" t="n">
        <v>-1</v>
      </c>
      <c r="P6290" s="3" t="n">
        <v>5</v>
      </c>
      <c r="Q6290" s="3" t="n">
        <v>24.2</v>
      </c>
      <c r="R6290" s="3" t="s">
        <v>18211</v>
      </c>
      <c r="S6290" s="4" t="n">
        <v>45747.0046527778</v>
      </c>
      <c r="T6290" s="3" t="s">
        <v>256</v>
      </c>
      <c r="U6290" s="3" t="s">
        <v>256</v>
      </c>
      <c r="V6290" s="3" t="n">
        <v>0</v>
      </c>
      <c r="W6290" s="3" t="n">
        <v>0</v>
      </c>
      <c r="X6290" s="3" t="n">
        <v>0</v>
      </c>
      <c r="Y6290" s="3" t="s">
        <v>30</v>
      </c>
      <c r="Z6290" s="3" t="s">
        <v>30</v>
      </c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3"/>
      <c r="AW6290" s="3"/>
      <c r="AX6290" s="3"/>
      <c r="AY6290" s="3"/>
      <c r="AZ6290" s="3"/>
      <c r="BA6290" s="3"/>
      <c r="BB6290" s="3"/>
      <c r="BC6290" s="3"/>
      <c r="BD6290" s="3"/>
      <c r="BE6290" s="3"/>
      <c r="BF6290" s="3"/>
      <c r="BG6290" s="3"/>
      <c r="BH6290" s="3"/>
      <c r="BI6290" s="3"/>
      <c r="BJ6290" s="3"/>
    </row>
    <row r="6291" customFormat="false" ht="15.75" hidden="false" customHeight="false" outlineLevel="0" collapsed="false">
      <c r="A6291" s="3" t="n">
        <v>6290</v>
      </c>
      <c r="B6291" s="3" t="s">
        <v>18212</v>
      </c>
      <c r="C6291" s="3" t="s">
        <v>18213</v>
      </c>
      <c r="D6291" s="3" t="n">
        <v>1</v>
      </c>
      <c r="E6291" s="3" t="n">
        <v>1.1961636</v>
      </c>
      <c r="F6291" s="3" t="n">
        <v>14</v>
      </c>
      <c r="G6291" s="3" t="n">
        <v>14</v>
      </c>
      <c r="H6291" s="3" t="n">
        <v>9</v>
      </c>
      <c r="I6291" s="3" t="n">
        <v>9</v>
      </c>
      <c r="J6291" s="3" t="n">
        <v>18</v>
      </c>
      <c r="K6291" s="3" t="n">
        <v>18</v>
      </c>
      <c r="L6291" s="3" t="n">
        <v>0</v>
      </c>
      <c r="M6291" s="3" t="n">
        <v>0</v>
      </c>
      <c r="N6291" s="3" t="n">
        <v>0</v>
      </c>
      <c r="O6291" s="3" t="n">
        <v>0</v>
      </c>
      <c r="P6291" s="3" t="n">
        <v>6</v>
      </c>
      <c r="Q6291" s="3" t="n">
        <v>24.2</v>
      </c>
      <c r="R6291" s="3" t="s">
        <v>18214</v>
      </c>
      <c r="S6291" s="4" t="n">
        <v>45747.0047685185</v>
      </c>
      <c r="T6291" s="3" t="s">
        <v>65</v>
      </c>
      <c r="U6291" s="3" t="s">
        <v>65</v>
      </c>
      <c r="V6291" s="3" t="n">
        <v>1</v>
      </c>
      <c r="W6291" s="3" t="n">
        <v>1</v>
      </c>
      <c r="X6291" s="3" t="n">
        <v>0</v>
      </c>
      <c r="Y6291" s="3" t="s">
        <v>30</v>
      </c>
      <c r="Z6291" s="3" t="s">
        <v>30</v>
      </c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  <c r="AY6291" s="3"/>
      <c r="AZ6291" s="3"/>
      <c r="BA6291" s="3"/>
      <c r="BB6291" s="3"/>
      <c r="BC6291" s="3"/>
      <c r="BD6291" s="3"/>
      <c r="BE6291" s="3"/>
      <c r="BF6291" s="3"/>
      <c r="BG6291" s="3"/>
      <c r="BH6291" s="3"/>
      <c r="BI6291" s="3"/>
      <c r="BJ6291" s="3"/>
    </row>
    <row r="6292" customFormat="false" ht="15.75" hidden="false" customHeight="false" outlineLevel="0" collapsed="false">
      <c r="A6292" s="3" t="n">
        <v>6291</v>
      </c>
      <c r="B6292" s="3" t="s">
        <v>18215</v>
      </c>
      <c r="C6292" s="3" t="s">
        <v>18216</v>
      </c>
      <c r="D6292" s="3" t="n">
        <v>1</v>
      </c>
      <c r="E6292" s="3" t="n">
        <v>1.0202168</v>
      </c>
      <c r="F6292" s="3" t="n">
        <v>24</v>
      </c>
      <c r="G6292" s="3" t="n">
        <v>24</v>
      </c>
      <c r="H6292" s="3" t="n">
        <v>15</v>
      </c>
      <c r="I6292" s="3" t="n">
        <v>15</v>
      </c>
      <c r="J6292" s="3" t="n">
        <v>28</v>
      </c>
      <c r="K6292" s="3" t="n">
        <v>28</v>
      </c>
      <c r="L6292" s="3" t="n">
        <v>1</v>
      </c>
      <c r="M6292" s="3" t="n">
        <v>1</v>
      </c>
      <c r="N6292" s="3" t="n">
        <v>0</v>
      </c>
      <c r="O6292" s="3" t="n">
        <v>0</v>
      </c>
      <c r="P6292" s="3" t="n">
        <v>6</v>
      </c>
      <c r="Q6292" s="3" t="n">
        <v>24.2</v>
      </c>
      <c r="R6292" s="3" t="s">
        <v>18217</v>
      </c>
      <c r="S6292" s="4" t="n">
        <v>45747.004837963</v>
      </c>
      <c r="T6292" s="3" t="s">
        <v>65</v>
      </c>
      <c r="U6292" s="3" t="s">
        <v>65</v>
      </c>
      <c r="V6292" s="3" t="n">
        <v>1</v>
      </c>
      <c r="W6292" s="3" t="n">
        <v>1</v>
      </c>
      <c r="X6292" s="3" t="n">
        <v>0</v>
      </c>
      <c r="Y6292" s="3" t="s">
        <v>30</v>
      </c>
      <c r="Z6292" s="3" t="s">
        <v>30</v>
      </c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  <c r="AY6292" s="3"/>
      <c r="AZ6292" s="3"/>
      <c r="BA6292" s="3"/>
      <c r="BB6292" s="3"/>
      <c r="BC6292" s="3"/>
      <c r="BD6292" s="3"/>
      <c r="BE6292" s="3"/>
      <c r="BF6292" s="3"/>
      <c r="BG6292" s="3"/>
      <c r="BH6292" s="3"/>
      <c r="BI6292" s="3"/>
      <c r="BJ6292" s="3"/>
    </row>
    <row r="6293" customFormat="false" ht="15.75" hidden="false" customHeight="false" outlineLevel="0" collapsed="false">
      <c r="A6293" s="3" t="n">
        <v>6292</v>
      </c>
      <c r="B6293" s="3" t="s">
        <v>18218</v>
      </c>
      <c r="C6293" s="3" t="s">
        <v>18219</v>
      </c>
      <c r="D6293" s="3" t="n">
        <v>1</v>
      </c>
      <c r="E6293" s="3" t="n">
        <v>0.2738639</v>
      </c>
      <c r="F6293" s="3" t="n">
        <v>17</v>
      </c>
      <c r="G6293" s="3" t="n">
        <v>17</v>
      </c>
      <c r="H6293" s="3" t="n">
        <v>3</v>
      </c>
      <c r="I6293" s="3" t="n">
        <v>3</v>
      </c>
      <c r="J6293" s="3" t="n">
        <v>7</v>
      </c>
      <c r="K6293" s="3" t="n">
        <v>7</v>
      </c>
      <c r="L6293" s="3" t="n">
        <v>2</v>
      </c>
      <c r="M6293" s="3" t="n">
        <v>2</v>
      </c>
      <c r="N6293" s="3" t="n">
        <v>0</v>
      </c>
      <c r="O6293" s="3" t="n">
        <v>0</v>
      </c>
      <c r="P6293" s="3" t="n">
        <v>7.2</v>
      </c>
      <c r="Q6293" s="3" t="n">
        <v>24.2</v>
      </c>
      <c r="R6293" s="3" t="s">
        <v>17357</v>
      </c>
      <c r="S6293" s="4" t="n">
        <v>45747.0048958333</v>
      </c>
      <c r="T6293" s="3" t="s">
        <v>29</v>
      </c>
      <c r="U6293" s="3" t="s">
        <v>29</v>
      </c>
      <c r="V6293" s="3" t="n">
        <v>1</v>
      </c>
      <c r="W6293" s="3" t="n">
        <v>1</v>
      </c>
      <c r="X6293" s="3" t="n">
        <v>0</v>
      </c>
      <c r="Y6293" s="3" t="s">
        <v>30</v>
      </c>
      <c r="Z6293" s="3" t="s">
        <v>30</v>
      </c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3"/>
      <c r="AU6293" s="3"/>
      <c r="AV6293" s="3"/>
      <c r="AW6293" s="3"/>
      <c r="AX6293" s="3"/>
      <c r="AY6293" s="3"/>
      <c r="AZ6293" s="3"/>
      <c r="BA6293" s="3"/>
      <c r="BB6293" s="3"/>
      <c r="BC6293" s="3"/>
      <c r="BD6293" s="3"/>
      <c r="BE6293" s="3"/>
      <c r="BF6293" s="3"/>
      <c r="BG6293" s="3"/>
      <c r="BH6293" s="3"/>
      <c r="BI6293" s="3"/>
      <c r="BJ6293" s="3"/>
    </row>
    <row r="6294" customFormat="false" ht="15.75" hidden="false" customHeight="false" outlineLevel="0" collapsed="false">
      <c r="A6294" s="3" t="n">
        <v>6293</v>
      </c>
      <c r="B6294" s="3" t="s">
        <v>18220</v>
      </c>
      <c r="C6294" s="3" t="s">
        <v>18221</v>
      </c>
      <c r="D6294" s="3" t="n">
        <v>1</v>
      </c>
      <c r="E6294" s="3" t="n">
        <v>0.4487982</v>
      </c>
      <c r="F6294" s="3" t="n">
        <v>5</v>
      </c>
      <c r="G6294" s="3" t="n">
        <v>5</v>
      </c>
      <c r="H6294" s="3" t="n">
        <v>2</v>
      </c>
      <c r="I6294" s="3" t="n">
        <v>2</v>
      </c>
      <c r="J6294" s="3" t="n">
        <v>5</v>
      </c>
      <c r="K6294" s="3" t="n">
        <v>5</v>
      </c>
      <c r="L6294" s="3" t="n">
        <v>0</v>
      </c>
      <c r="M6294" s="3" t="n">
        <v>0</v>
      </c>
      <c r="N6294" s="3" t="n">
        <v>-1</v>
      </c>
      <c r="O6294" s="3" t="n">
        <v>-1</v>
      </c>
      <c r="P6294" s="3" t="n">
        <v>7.2</v>
      </c>
      <c r="Q6294" s="3" t="n">
        <v>24.2</v>
      </c>
      <c r="R6294" s="3" t="s">
        <v>18222</v>
      </c>
      <c r="S6294" s="4" t="n">
        <v>45747.0049421296</v>
      </c>
      <c r="T6294" s="3" t="s">
        <v>29</v>
      </c>
      <c r="U6294" s="3" t="s">
        <v>29</v>
      </c>
      <c r="V6294" s="3" t="n">
        <v>0</v>
      </c>
      <c r="W6294" s="3" t="n">
        <v>0</v>
      </c>
      <c r="X6294" s="3" t="n">
        <v>0</v>
      </c>
      <c r="Y6294" s="3" t="s">
        <v>30</v>
      </c>
      <c r="Z6294" s="3" t="s">
        <v>30</v>
      </c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3"/>
      <c r="AW6294" s="3"/>
      <c r="AX6294" s="3"/>
      <c r="AY6294" s="3"/>
      <c r="AZ6294" s="3"/>
      <c r="BA6294" s="3"/>
      <c r="BB6294" s="3"/>
      <c r="BC6294" s="3"/>
      <c r="BD6294" s="3"/>
      <c r="BE6294" s="3"/>
      <c r="BF6294" s="3"/>
      <c r="BG6294" s="3"/>
      <c r="BH6294" s="3"/>
      <c r="BI6294" s="3"/>
      <c r="BJ6294" s="3"/>
    </row>
    <row r="6295" customFormat="false" ht="15.75" hidden="false" customHeight="false" outlineLevel="0" collapsed="false">
      <c r="A6295" s="3" t="n">
        <v>6294</v>
      </c>
      <c r="B6295" s="3" t="s">
        <v>18223</v>
      </c>
      <c r="C6295" s="3" t="s">
        <v>18224</v>
      </c>
      <c r="D6295" s="3" t="n">
        <v>1</v>
      </c>
      <c r="E6295" s="3" t="n">
        <v>0.0951361</v>
      </c>
      <c r="F6295" s="3" t="n">
        <v>3</v>
      </c>
      <c r="G6295" s="3" t="n">
        <v>3</v>
      </c>
      <c r="H6295" s="3" t="n">
        <v>1</v>
      </c>
      <c r="I6295" s="3" t="n">
        <v>1</v>
      </c>
      <c r="J6295" s="3" t="n">
        <v>0</v>
      </c>
      <c r="K6295" s="3" t="n">
        <v>0</v>
      </c>
      <c r="L6295" s="3" t="n">
        <v>0</v>
      </c>
      <c r="M6295" s="3" t="n">
        <v>0</v>
      </c>
      <c r="N6295" s="3" t="n">
        <v>-1</v>
      </c>
      <c r="O6295" s="3" t="n">
        <v>-1</v>
      </c>
      <c r="P6295" s="3" t="n">
        <v>7.2</v>
      </c>
      <c r="Q6295" s="3" t="n">
        <v>24.2</v>
      </c>
      <c r="R6295" s="3" t="s">
        <v>18225</v>
      </c>
      <c r="S6295" s="4" t="n">
        <v>45747.0049652778</v>
      </c>
      <c r="T6295" s="3" t="s">
        <v>65</v>
      </c>
      <c r="U6295" s="3" t="s">
        <v>65</v>
      </c>
      <c r="V6295" s="3" t="n">
        <v>0</v>
      </c>
      <c r="W6295" s="3" t="n">
        <v>0</v>
      </c>
      <c r="X6295" s="3" t="n">
        <v>0</v>
      </c>
      <c r="Y6295" s="3" t="s">
        <v>30</v>
      </c>
      <c r="Z6295" s="3" t="s">
        <v>30</v>
      </c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3"/>
      <c r="AW6295" s="3"/>
      <c r="AX6295" s="3"/>
      <c r="AY6295" s="3"/>
      <c r="AZ6295" s="3"/>
      <c r="BA6295" s="3"/>
      <c r="BB6295" s="3"/>
      <c r="BC6295" s="3"/>
      <c r="BD6295" s="3"/>
      <c r="BE6295" s="3"/>
      <c r="BF6295" s="3"/>
      <c r="BG6295" s="3"/>
      <c r="BH6295" s="3"/>
      <c r="BI6295" s="3"/>
      <c r="BJ6295" s="3"/>
    </row>
    <row r="6296" customFormat="false" ht="15.75" hidden="false" customHeight="false" outlineLevel="0" collapsed="false">
      <c r="A6296" s="3" t="n">
        <v>6295</v>
      </c>
      <c r="B6296" s="3" t="s">
        <v>18226</v>
      </c>
      <c r="C6296" s="3" t="s">
        <v>18227</v>
      </c>
      <c r="D6296" s="3" t="n">
        <v>1</v>
      </c>
      <c r="E6296" s="3" t="n">
        <v>0.819435</v>
      </c>
      <c r="F6296" s="3" t="n">
        <v>6</v>
      </c>
      <c r="G6296" s="3" t="n">
        <v>6</v>
      </c>
      <c r="H6296" s="3" t="n">
        <v>5</v>
      </c>
      <c r="I6296" s="3" t="n">
        <v>5</v>
      </c>
      <c r="J6296" s="3" t="n">
        <v>6</v>
      </c>
      <c r="K6296" s="3" t="n">
        <v>6</v>
      </c>
      <c r="L6296" s="3" t="n">
        <v>0</v>
      </c>
      <c r="M6296" s="3" t="n">
        <v>0</v>
      </c>
      <c r="N6296" s="3" t="n">
        <v>3</v>
      </c>
      <c r="O6296" s="3" t="n">
        <v>3</v>
      </c>
      <c r="P6296" s="3" t="n">
        <v>6</v>
      </c>
      <c r="Q6296" s="3" t="n">
        <v>24.2</v>
      </c>
      <c r="R6296" s="3" t="s">
        <v>18228</v>
      </c>
      <c r="S6296" s="4" t="n">
        <v>45747.0050115741</v>
      </c>
      <c r="T6296" s="3" t="s">
        <v>65</v>
      </c>
      <c r="U6296" s="3" t="s">
        <v>65</v>
      </c>
      <c r="V6296" s="3" t="n">
        <v>1</v>
      </c>
      <c r="W6296" s="3" t="n">
        <v>1</v>
      </c>
      <c r="X6296" s="3" t="n">
        <v>0</v>
      </c>
      <c r="Y6296" s="3" t="s">
        <v>30</v>
      </c>
      <c r="Z6296" s="3" t="s">
        <v>30</v>
      </c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3"/>
      <c r="AW6296" s="3"/>
      <c r="AX6296" s="3"/>
      <c r="AY6296" s="3"/>
      <c r="AZ6296" s="3"/>
      <c r="BA6296" s="3"/>
      <c r="BB6296" s="3"/>
      <c r="BC6296" s="3"/>
      <c r="BD6296" s="3"/>
      <c r="BE6296" s="3"/>
      <c r="BF6296" s="3"/>
      <c r="BG6296" s="3"/>
      <c r="BH6296" s="3"/>
      <c r="BI6296" s="3"/>
      <c r="BJ6296" s="3"/>
    </row>
    <row r="6297" customFormat="false" ht="15.75" hidden="false" customHeight="false" outlineLevel="0" collapsed="false">
      <c r="A6297" s="3" t="n">
        <v>6296</v>
      </c>
      <c r="B6297" s="3" t="s">
        <v>18229</v>
      </c>
      <c r="C6297" s="3" t="s">
        <v>18230</v>
      </c>
      <c r="D6297" s="3" t="n">
        <v>1</v>
      </c>
      <c r="E6297" s="3" t="n">
        <v>1.1978089</v>
      </c>
      <c r="F6297" s="3" t="n">
        <v>47</v>
      </c>
      <c r="G6297" s="3" t="n">
        <v>47</v>
      </c>
      <c r="H6297" s="3" t="n">
        <v>17</v>
      </c>
      <c r="I6297" s="3" t="n">
        <v>17</v>
      </c>
      <c r="J6297" s="3" t="n">
        <v>53</v>
      </c>
      <c r="K6297" s="3" t="n">
        <v>53</v>
      </c>
      <c r="L6297" s="3" t="n">
        <v>6</v>
      </c>
      <c r="M6297" s="3" t="n">
        <v>6</v>
      </c>
      <c r="N6297" s="3" t="n">
        <v>-1</v>
      </c>
      <c r="O6297" s="3" t="n">
        <v>-1</v>
      </c>
      <c r="P6297" s="3" t="n">
        <v>6</v>
      </c>
      <c r="Q6297" s="3" t="n">
        <v>24.2</v>
      </c>
      <c r="R6297" s="3" t="s">
        <v>18231</v>
      </c>
      <c r="S6297" s="4" t="n">
        <v>45747.0050694444</v>
      </c>
      <c r="T6297" s="3" t="s">
        <v>29</v>
      </c>
      <c r="U6297" s="3" t="s">
        <v>29</v>
      </c>
      <c r="V6297" s="3" t="n">
        <v>0</v>
      </c>
      <c r="W6297" s="3" t="n">
        <v>0</v>
      </c>
      <c r="X6297" s="3" t="n">
        <v>0</v>
      </c>
      <c r="Y6297" s="3" t="s">
        <v>30</v>
      </c>
      <c r="Z6297" s="3" t="s">
        <v>30</v>
      </c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  <c r="AY6297" s="3"/>
      <c r="AZ6297" s="3"/>
      <c r="BA6297" s="3"/>
      <c r="BB6297" s="3"/>
      <c r="BC6297" s="3"/>
      <c r="BD6297" s="3"/>
      <c r="BE6297" s="3"/>
      <c r="BF6297" s="3"/>
      <c r="BG6297" s="3"/>
      <c r="BH6297" s="3"/>
      <c r="BI6297" s="3"/>
      <c r="BJ6297" s="3"/>
    </row>
    <row r="6298" customFormat="false" ht="15.75" hidden="false" customHeight="false" outlineLevel="0" collapsed="false">
      <c r="A6298" s="3" t="n">
        <v>6297</v>
      </c>
      <c r="B6298" s="3" t="s">
        <v>18232</v>
      </c>
      <c r="C6298" s="3" t="s">
        <v>18233</v>
      </c>
      <c r="D6298" s="3" t="n">
        <v>1</v>
      </c>
      <c r="E6298" s="3" t="n">
        <v>0.9713089</v>
      </c>
      <c r="F6298" s="3" t="n">
        <v>36</v>
      </c>
      <c r="G6298" s="3" t="n">
        <v>36</v>
      </c>
      <c r="H6298" s="3" t="n">
        <v>14</v>
      </c>
      <c r="I6298" s="3" t="n">
        <v>14</v>
      </c>
      <c r="J6298" s="3" t="n">
        <v>37</v>
      </c>
      <c r="K6298" s="3" t="n">
        <v>37</v>
      </c>
      <c r="L6298" s="3" t="n">
        <v>4</v>
      </c>
      <c r="M6298" s="3" t="n">
        <v>4</v>
      </c>
      <c r="N6298" s="3" t="n">
        <v>-1</v>
      </c>
      <c r="O6298" s="3" t="n">
        <v>-1</v>
      </c>
      <c r="P6298" s="3" t="n">
        <v>6</v>
      </c>
      <c r="Q6298" s="3" t="n">
        <v>24.2</v>
      </c>
      <c r="R6298" s="3" t="s">
        <v>18234</v>
      </c>
      <c r="S6298" s="4" t="n">
        <v>45747.0051041667</v>
      </c>
      <c r="T6298" s="3" t="s">
        <v>29</v>
      </c>
      <c r="U6298" s="3" t="s">
        <v>29</v>
      </c>
      <c r="V6298" s="3" t="n">
        <v>0</v>
      </c>
      <c r="W6298" s="3" t="n">
        <v>0</v>
      </c>
      <c r="X6298" s="3" t="n">
        <v>0</v>
      </c>
      <c r="Y6298" s="3" t="s">
        <v>30</v>
      </c>
      <c r="Z6298" s="3" t="s">
        <v>30</v>
      </c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  <c r="AY6298" s="3"/>
      <c r="AZ6298" s="3"/>
      <c r="BA6298" s="3"/>
      <c r="BB6298" s="3"/>
      <c r="BC6298" s="3"/>
      <c r="BD6298" s="3"/>
      <c r="BE6298" s="3"/>
      <c r="BF6298" s="3"/>
      <c r="BG6298" s="3"/>
      <c r="BH6298" s="3"/>
      <c r="BI6298" s="3"/>
      <c r="BJ6298" s="3"/>
    </row>
    <row r="6299" customFormat="false" ht="15.75" hidden="false" customHeight="false" outlineLevel="0" collapsed="false">
      <c r="A6299" s="3" t="n">
        <v>6298</v>
      </c>
      <c r="B6299" s="3" t="s">
        <v>18235</v>
      </c>
      <c r="C6299" s="3" t="s">
        <v>18236</v>
      </c>
      <c r="D6299" s="3" t="n">
        <v>1</v>
      </c>
      <c r="E6299" s="3" t="n">
        <v>3.5188249</v>
      </c>
      <c r="F6299" s="3" t="n">
        <v>75</v>
      </c>
      <c r="G6299" s="3" t="n">
        <v>75</v>
      </c>
      <c r="H6299" s="3" t="n">
        <v>14</v>
      </c>
      <c r="I6299" s="3" t="n">
        <v>14</v>
      </c>
      <c r="J6299" s="3" t="n">
        <v>107</v>
      </c>
      <c r="K6299" s="3" t="n">
        <v>107</v>
      </c>
      <c r="L6299" s="3" t="n">
        <v>3</v>
      </c>
      <c r="M6299" s="3" t="n">
        <v>3</v>
      </c>
      <c r="N6299" s="3" t="n">
        <v>-1</v>
      </c>
      <c r="O6299" s="3" t="n">
        <v>-1</v>
      </c>
      <c r="P6299" s="3" t="n">
        <v>7.2</v>
      </c>
      <c r="Q6299" s="3" t="n">
        <v>24.2</v>
      </c>
      <c r="R6299" s="3" t="s">
        <v>18237</v>
      </c>
      <c r="S6299" s="4" t="n">
        <v>45747.0051967593</v>
      </c>
      <c r="T6299" s="3" t="s">
        <v>1920</v>
      </c>
      <c r="U6299" s="3" t="s">
        <v>1920</v>
      </c>
      <c r="V6299" s="3" t="n">
        <v>0</v>
      </c>
      <c r="W6299" s="3" t="n">
        <v>0</v>
      </c>
      <c r="X6299" s="3" t="n">
        <v>0</v>
      </c>
      <c r="Y6299" s="3" t="s">
        <v>30</v>
      </c>
      <c r="Z6299" s="3" t="s">
        <v>30</v>
      </c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  <c r="AY6299" s="3"/>
      <c r="AZ6299" s="3"/>
      <c r="BA6299" s="3"/>
      <c r="BB6299" s="3"/>
      <c r="BC6299" s="3"/>
      <c r="BD6299" s="3"/>
      <c r="BE6299" s="3"/>
      <c r="BF6299" s="3"/>
      <c r="BG6299" s="3"/>
      <c r="BH6299" s="3"/>
      <c r="BI6299" s="3"/>
      <c r="BJ6299" s="3"/>
    </row>
    <row r="6300" customFormat="false" ht="15.75" hidden="false" customHeight="false" outlineLevel="0" collapsed="false">
      <c r="A6300" s="3" t="n">
        <v>6299</v>
      </c>
      <c r="B6300" s="3" t="s">
        <v>18238</v>
      </c>
      <c r="C6300" s="3" t="s">
        <v>18239</v>
      </c>
      <c r="D6300" s="3" t="n">
        <v>1</v>
      </c>
      <c r="E6300" s="3" t="n">
        <v>0.5933224</v>
      </c>
      <c r="F6300" s="3" t="n">
        <v>31</v>
      </c>
      <c r="G6300" s="3" t="n">
        <v>31</v>
      </c>
      <c r="H6300" s="3" t="n">
        <v>10</v>
      </c>
      <c r="I6300" s="3" t="n">
        <v>10</v>
      </c>
      <c r="J6300" s="3" t="n">
        <v>22</v>
      </c>
      <c r="K6300" s="3" t="n">
        <v>22</v>
      </c>
      <c r="L6300" s="3" t="n">
        <v>3</v>
      </c>
      <c r="M6300" s="3" t="n">
        <v>3</v>
      </c>
      <c r="N6300" s="3" t="n">
        <v>-1</v>
      </c>
      <c r="O6300" s="3" t="n">
        <v>-1</v>
      </c>
      <c r="P6300" s="3" t="n">
        <v>5</v>
      </c>
      <c r="Q6300" s="3" t="n">
        <v>24.2</v>
      </c>
      <c r="R6300" s="3" t="s">
        <v>18240</v>
      </c>
      <c r="S6300" s="4" t="n">
        <v>45747.0052314815</v>
      </c>
      <c r="T6300" s="3" t="s">
        <v>256</v>
      </c>
      <c r="U6300" s="3" t="s">
        <v>256</v>
      </c>
      <c r="V6300" s="3" t="n">
        <v>0</v>
      </c>
      <c r="W6300" s="3" t="n">
        <v>0</v>
      </c>
      <c r="X6300" s="3" t="n">
        <v>0</v>
      </c>
      <c r="Y6300" s="3" t="s">
        <v>30</v>
      </c>
      <c r="Z6300" s="3" t="s">
        <v>30</v>
      </c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3"/>
      <c r="AW6300" s="3"/>
      <c r="AX6300" s="3"/>
      <c r="AY6300" s="3"/>
      <c r="AZ6300" s="3"/>
      <c r="BA6300" s="3"/>
      <c r="BB6300" s="3"/>
      <c r="BC6300" s="3"/>
      <c r="BD6300" s="3"/>
      <c r="BE6300" s="3"/>
      <c r="BF6300" s="3"/>
      <c r="BG6300" s="3"/>
      <c r="BH6300" s="3"/>
      <c r="BI6300" s="3"/>
      <c r="BJ6300" s="3"/>
    </row>
    <row r="6301" customFormat="false" ht="15.75" hidden="false" customHeight="false" outlineLevel="0" collapsed="false">
      <c r="A6301" s="3" t="n">
        <v>6300</v>
      </c>
      <c r="B6301" s="3" t="s">
        <v>18241</v>
      </c>
      <c r="C6301" s="3" t="s">
        <v>18242</v>
      </c>
      <c r="D6301" s="3" t="n">
        <v>1</v>
      </c>
      <c r="E6301" s="3" t="n">
        <v>5.1957426</v>
      </c>
      <c r="F6301" s="3" t="n">
        <v>193</v>
      </c>
      <c r="G6301" s="3" t="n">
        <v>193</v>
      </c>
      <c r="H6301" s="3" t="n">
        <v>21</v>
      </c>
      <c r="I6301" s="3" t="n">
        <v>21</v>
      </c>
      <c r="J6301" s="3" t="n">
        <v>234</v>
      </c>
      <c r="K6301" s="3" t="n">
        <v>234</v>
      </c>
      <c r="L6301" s="3" t="n">
        <v>12</v>
      </c>
      <c r="M6301" s="3" t="n">
        <v>12</v>
      </c>
      <c r="N6301" s="3" t="n">
        <v>-1</v>
      </c>
      <c r="O6301" s="3" t="n">
        <v>-1</v>
      </c>
      <c r="P6301" s="3" t="n">
        <v>5</v>
      </c>
      <c r="Q6301" s="3" t="n">
        <v>24.2</v>
      </c>
      <c r="R6301" s="3" t="s">
        <v>18243</v>
      </c>
      <c r="S6301" s="4" t="n">
        <v>45747.0053587963</v>
      </c>
      <c r="T6301" s="3" t="s">
        <v>65</v>
      </c>
      <c r="U6301" s="3" t="s">
        <v>65</v>
      </c>
      <c r="V6301" s="3" t="n">
        <v>0</v>
      </c>
      <c r="W6301" s="3" t="n">
        <v>0</v>
      </c>
      <c r="X6301" s="3" t="n">
        <v>0</v>
      </c>
      <c r="Y6301" s="3" t="s">
        <v>30</v>
      </c>
      <c r="Z6301" s="3" t="s">
        <v>30</v>
      </c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  <c r="AY6301" s="3"/>
      <c r="AZ6301" s="3"/>
      <c r="BA6301" s="3"/>
      <c r="BB6301" s="3"/>
      <c r="BC6301" s="3"/>
      <c r="BD6301" s="3"/>
      <c r="BE6301" s="3"/>
      <c r="BF6301" s="3"/>
      <c r="BG6301" s="3"/>
      <c r="BH6301" s="3"/>
      <c r="BI6301" s="3"/>
      <c r="BJ6301" s="3"/>
    </row>
    <row r="6302" customFormat="false" ht="15.75" hidden="false" customHeight="false" outlineLevel="0" collapsed="false">
      <c r="A6302" s="3" t="n">
        <v>6301</v>
      </c>
      <c r="B6302" s="3" t="s">
        <v>18244</v>
      </c>
      <c r="C6302" s="3" t="s">
        <v>18245</v>
      </c>
      <c r="D6302" s="3" t="n">
        <v>1</v>
      </c>
      <c r="E6302" s="3" t="n">
        <v>1.6578232</v>
      </c>
      <c r="F6302" s="3" t="n">
        <v>36</v>
      </c>
      <c r="G6302" s="3" t="n">
        <v>36</v>
      </c>
      <c r="H6302" s="3" t="n">
        <v>6</v>
      </c>
      <c r="I6302" s="3" t="n">
        <v>6</v>
      </c>
      <c r="J6302" s="3" t="n">
        <v>32</v>
      </c>
      <c r="K6302" s="3" t="n">
        <v>32</v>
      </c>
      <c r="L6302" s="3" t="n">
        <v>0</v>
      </c>
      <c r="M6302" s="3" t="n">
        <v>0</v>
      </c>
      <c r="N6302" s="3" t="n">
        <v>-1</v>
      </c>
      <c r="O6302" s="3" t="n">
        <v>-1</v>
      </c>
      <c r="P6302" s="3" t="n">
        <v>5</v>
      </c>
      <c r="Q6302" s="3" t="n">
        <v>24.2</v>
      </c>
      <c r="R6302" s="3" t="s">
        <v>18246</v>
      </c>
      <c r="S6302" s="4" t="n">
        <v>45747.0054050926</v>
      </c>
      <c r="T6302" s="3" t="s">
        <v>65</v>
      </c>
      <c r="U6302" s="3" t="s">
        <v>65</v>
      </c>
      <c r="V6302" s="3" t="n">
        <v>0</v>
      </c>
      <c r="W6302" s="3" t="n">
        <v>0</v>
      </c>
      <c r="X6302" s="3" t="n">
        <v>0</v>
      </c>
      <c r="Y6302" s="3" t="s">
        <v>30</v>
      </c>
      <c r="Z6302" s="3" t="s">
        <v>30</v>
      </c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3"/>
      <c r="AW6302" s="3"/>
      <c r="AX6302" s="3"/>
      <c r="AY6302" s="3"/>
      <c r="AZ6302" s="3"/>
      <c r="BA6302" s="3"/>
      <c r="BB6302" s="3"/>
      <c r="BC6302" s="3"/>
      <c r="BD6302" s="3"/>
      <c r="BE6302" s="3"/>
      <c r="BF6302" s="3"/>
      <c r="BG6302" s="3"/>
      <c r="BH6302" s="3"/>
      <c r="BI6302" s="3"/>
      <c r="BJ6302" s="3"/>
    </row>
    <row r="6303" customFormat="false" ht="15.75" hidden="false" customHeight="false" outlineLevel="0" collapsed="false">
      <c r="A6303" s="3" t="n">
        <v>6302</v>
      </c>
      <c r="B6303" s="3" t="s">
        <v>18247</v>
      </c>
      <c r="C6303" s="3" t="s">
        <v>18248</v>
      </c>
      <c r="D6303" s="3" t="n">
        <v>1</v>
      </c>
      <c r="E6303" s="3" t="n">
        <v>0.7408024</v>
      </c>
      <c r="F6303" s="3" t="n">
        <v>13</v>
      </c>
      <c r="G6303" s="3" t="n">
        <v>13</v>
      </c>
      <c r="H6303" s="3" t="n">
        <v>5</v>
      </c>
      <c r="I6303" s="3" t="n">
        <v>5</v>
      </c>
      <c r="J6303" s="3" t="n">
        <v>10</v>
      </c>
      <c r="K6303" s="3" t="n">
        <v>10</v>
      </c>
      <c r="L6303" s="3" t="n">
        <v>1</v>
      </c>
      <c r="M6303" s="3" t="n">
        <v>1</v>
      </c>
      <c r="N6303" s="3" t="n">
        <v>-1</v>
      </c>
      <c r="O6303" s="3" t="n">
        <v>-1</v>
      </c>
      <c r="P6303" s="3" t="n">
        <v>5</v>
      </c>
      <c r="Q6303" s="3" t="n">
        <v>24.2</v>
      </c>
      <c r="R6303" s="3" t="s">
        <v>18249</v>
      </c>
      <c r="S6303" s="4" t="n">
        <v>45747.0054513889</v>
      </c>
      <c r="T6303" s="3" t="s">
        <v>256</v>
      </c>
      <c r="U6303" s="3" t="s">
        <v>256</v>
      </c>
      <c r="V6303" s="3" t="n">
        <v>0</v>
      </c>
      <c r="W6303" s="3" t="n">
        <v>0</v>
      </c>
      <c r="X6303" s="3" t="n">
        <v>0</v>
      </c>
      <c r="Y6303" s="3" t="s">
        <v>30</v>
      </c>
      <c r="Z6303" s="3" t="s">
        <v>30</v>
      </c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  <c r="AY6303" s="3"/>
      <c r="AZ6303" s="3"/>
      <c r="BA6303" s="3"/>
      <c r="BB6303" s="3"/>
      <c r="BC6303" s="3"/>
      <c r="BD6303" s="3"/>
      <c r="BE6303" s="3"/>
      <c r="BF6303" s="3"/>
      <c r="BG6303" s="3"/>
      <c r="BH6303" s="3"/>
      <c r="BI6303" s="3"/>
      <c r="BJ6303" s="3"/>
    </row>
    <row r="6304" customFormat="false" ht="15.75" hidden="false" customHeight="false" outlineLevel="0" collapsed="false">
      <c r="A6304" s="3" t="n">
        <v>6303</v>
      </c>
      <c r="B6304" s="3" t="s">
        <v>18250</v>
      </c>
      <c r="C6304" s="3" t="s">
        <v>18251</v>
      </c>
      <c r="D6304" s="3" t="n">
        <v>1</v>
      </c>
      <c r="E6304" s="3" t="n">
        <v>1.842157</v>
      </c>
      <c r="F6304" s="3" t="n">
        <v>56</v>
      </c>
      <c r="G6304" s="3" t="n">
        <v>56</v>
      </c>
      <c r="H6304" s="3" t="n">
        <v>7</v>
      </c>
      <c r="I6304" s="3" t="n">
        <v>7</v>
      </c>
      <c r="J6304" s="3" t="n">
        <v>51</v>
      </c>
      <c r="K6304" s="3" t="n">
        <v>51</v>
      </c>
      <c r="L6304" s="3" t="n">
        <v>0</v>
      </c>
      <c r="M6304" s="3" t="n">
        <v>0</v>
      </c>
      <c r="N6304" s="3" t="n">
        <v>-1</v>
      </c>
      <c r="O6304" s="3" t="n">
        <v>-1</v>
      </c>
      <c r="P6304" s="3" t="n">
        <v>5</v>
      </c>
      <c r="Q6304" s="3" t="n">
        <v>24.2</v>
      </c>
      <c r="R6304" s="3" t="s">
        <v>18252</v>
      </c>
      <c r="S6304" s="4" t="n">
        <v>45747.0054976852</v>
      </c>
      <c r="T6304" s="3" t="s">
        <v>65</v>
      </c>
      <c r="U6304" s="3" t="s">
        <v>65</v>
      </c>
      <c r="V6304" s="3" t="n">
        <v>0</v>
      </c>
      <c r="W6304" s="3" t="n">
        <v>0</v>
      </c>
      <c r="X6304" s="3" t="n">
        <v>0</v>
      </c>
      <c r="Y6304" s="3" t="s">
        <v>30</v>
      </c>
      <c r="Z6304" s="3" t="s">
        <v>30</v>
      </c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3"/>
      <c r="AW6304" s="3"/>
      <c r="AX6304" s="3"/>
      <c r="AY6304" s="3"/>
      <c r="AZ6304" s="3"/>
      <c r="BA6304" s="3"/>
      <c r="BB6304" s="3"/>
      <c r="BC6304" s="3"/>
      <c r="BD6304" s="3"/>
      <c r="BE6304" s="3"/>
      <c r="BF6304" s="3"/>
      <c r="BG6304" s="3"/>
      <c r="BH6304" s="3"/>
      <c r="BI6304" s="3"/>
      <c r="BJ6304" s="3"/>
    </row>
    <row r="6305" customFormat="false" ht="15.75" hidden="false" customHeight="false" outlineLevel="0" collapsed="false">
      <c r="A6305" s="3" t="n">
        <v>6304</v>
      </c>
      <c r="B6305" s="3" t="s">
        <v>18253</v>
      </c>
      <c r="C6305" s="3" t="s">
        <v>18254</v>
      </c>
      <c r="D6305" s="3" t="n">
        <v>1</v>
      </c>
      <c r="E6305" s="3" t="n">
        <v>0.0515896</v>
      </c>
      <c r="F6305" s="3" t="n">
        <v>2</v>
      </c>
      <c r="G6305" s="3" t="n">
        <v>2</v>
      </c>
      <c r="H6305" s="3" t="n">
        <v>10</v>
      </c>
      <c r="I6305" s="3" t="n">
        <v>10</v>
      </c>
      <c r="J6305" s="3" t="n">
        <v>0</v>
      </c>
      <c r="K6305" s="3" t="n">
        <v>0</v>
      </c>
      <c r="L6305" s="3" t="n">
        <v>0</v>
      </c>
      <c r="M6305" s="3" t="n">
        <v>0</v>
      </c>
      <c r="N6305" s="3" t="n">
        <v>-1</v>
      </c>
      <c r="O6305" s="3" t="n">
        <v>-1</v>
      </c>
      <c r="P6305" s="3" t="n">
        <v>7.2</v>
      </c>
      <c r="Q6305" s="3" t="n">
        <v>24.2</v>
      </c>
      <c r="R6305" s="3" t="s">
        <v>18255</v>
      </c>
      <c r="S6305" s="4" t="n">
        <v>45747.0055208333</v>
      </c>
      <c r="T6305" s="3" t="s">
        <v>239</v>
      </c>
      <c r="U6305" s="3" t="s">
        <v>239</v>
      </c>
      <c r="V6305" s="3" t="n">
        <v>0</v>
      </c>
      <c r="W6305" s="3" t="n">
        <v>0</v>
      </c>
      <c r="X6305" s="3" t="n">
        <v>0</v>
      </c>
      <c r="Y6305" s="3" t="s">
        <v>30</v>
      </c>
      <c r="Z6305" s="3" t="s">
        <v>30</v>
      </c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3"/>
      <c r="AW6305" s="3"/>
      <c r="AX6305" s="3"/>
      <c r="AY6305" s="3"/>
      <c r="AZ6305" s="3"/>
      <c r="BA6305" s="3"/>
      <c r="BB6305" s="3"/>
      <c r="BC6305" s="3"/>
      <c r="BD6305" s="3"/>
      <c r="BE6305" s="3"/>
      <c r="BF6305" s="3"/>
      <c r="BG6305" s="3"/>
      <c r="BH6305" s="3"/>
      <c r="BI6305" s="3"/>
      <c r="BJ6305" s="3"/>
    </row>
    <row r="6306" customFormat="false" ht="15.75" hidden="false" customHeight="false" outlineLevel="0" collapsed="false">
      <c r="A6306" s="3" t="n">
        <v>6305</v>
      </c>
      <c r="B6306" s="3" t="s">
        <v>18256</v>
      </c>
      <c r="C6306" s="3" t="s">
        <v>18257</v>
      </c>
      <c r="D6306" s="3" t="n">
        <v>1</v>
      </c>
      <c r="E6306" s="3" t="n">
        <v>0.9695313</v>
      </c>
      <c r="F6306" s="3" t="n">
        <v>19</v>
      </c>
      <c r="G6306" s="3" t="n">
        <v>19</v>
      </c>
      <c r="H6306" s="3" t="n">
        <v>8</v>
      </c>
      <c r="I6306" s="3" t="n">
        <v>8</v>
      </c>
      <c r="J6306" s="3" t="n">
        <v>18</v>
      </c>
      <c r="K6306" s="3" t="n">
        <v>18</v>
      </c>
      <c r="L6306" s="3" t="n">
        <v>4</v>
      </c>
      <c r="M6306" s="3" t="n">
        <v>4</v>
      </c>
      <c r="N6306" s="3" t="n">
        <v>-1</v>
      </c>
      <c r="O6306" s="3" t="n">
        <v>-1</v>
      </c>
      <c r="P6306" s="3" t="n">
        <v>7.3</v>
      </c>
      <c r="Q6306" s="3" t="n">
        <v>24.2</v>
      </c>
      <c r="R6306" s="3" t="s">
        <v>18258</v>
      </c>
      <c r="S6306" s="4" t="n">
        <v>45747.0055671296</v>
      </c>
      <c r="T6306" s="3" t="s">
        <v>246</v>
      </c>
      <c r="U6306" s="3" t="s">
        <v>246</v>
      </c>
      <c r="V6306" s="3" t="n">
        <v>0</v>
      </c>
      <c r="W6306" s="3" t="n">
        <v>0</v>
      </c>
      <c r="X6306" s="3" t="n">
        <v>0</v>
      </c>
      <c r="Y6306" s="3" t="s">
        <v>30</v>
      </c>
      <c r="Z6306" s="3" t="s">
        <v>30</v>
      </c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3"/>
      <c r="AW6306" s="3"/>
      <c r="AX6306" s="3"/>
      <c r="AY6306" s="3"/>
      <c r="AZ6306" s="3"/>
      <c r="BA6306" s="3"/>
      <c r="BB6306" s="3"/>
      <c r="BC6306" s="3"/>
      <c r="BD6306" s="3"/>
      <c r="BE6306" s="3"/>
      <c r="BF6306" s="3"/>
      <c r="BG6306" s="3"/>
      <c r="BH6306" s="3"/>
      <c r="BI6306" s="3"/>
      <c r="BJ6306" s="3"/>
    </row>
    <row r="6307" customFormat="false" ht="15.75" hidden="false" customHeight="false" outlineLevel="0" collapsed="false">
      <c r="A6307" s="3" t="n">
        <v>6306</v>
      </c>
      <c r="B6307" s="3" t="s">
        <v>18259</v>
      </c>
      <c r="C6307" s="3" t="s">
        <v>18260</v>
      </c>
      <c r="D6307" s="3" t="n">
        <v>1</v>
      </c>
      <c r="E6307" s="3" t="n">
        <v>1.1358018</v>
      </c>
      <c r="F6307" s="3" t="n">
        <v>19</v>
      </c>
      <c r="G6307" s="3" t="n">
        <v>19</v>
      </c>
      <c r="H6307" s="3" t="n">
        <v>8</v>
      </c>
      <c r="I6307" s="3" t="n">
        <v>8</v>
      </c>
      <c r="J6307" s="3" t="n">
        <v>18</v>
      </c>
      <c r="K6307" s="3" t="n">
        <v>18</v>
      </c>
      <c r="L6307" s="3" t="n">
        <v>4</v>
      </c>
      <c r="M6307" s="3" t="n">
        <v>4</v>
      </c>
      <c r="N6307" s="3" t="n">
        <v>-1</v>
      </c>
      <c r="O6307" s="3" t="n">
        <v>-1</v>
      </c>
      <c r="P6307" s="3" t="n">
        <v>7.3</v>
      </c>
      <c r="Q6307" s="3" t="n">
        <v>24.2</v>
      </c>
      <c r="R6307" s="3" t="s">
        <v>18261</v>
      </c>
      <c r="S6307" s="4" t="n">
        <v>45747.005625</v>
      </c>
      <c r="T6307" s="3" t="s">
        <v>246</v>
      </c>
      <c r="U6307" s="3" t="s">
        <v>246</v>
      </c>
      <c r="V6307" s="3" t="n">
        <v>0</v>
      </c>
      <c r="W6307" s="3" t="n">
        <v>0</v>
      </c>
      <c r="X6307" s="3" t="n">
        <v>0</v>
      </c>
      <c r="Y6307" s="3" t="s">
        <v>30</v>
      </c>
      <c r="Z6307" s="3" t="s">
        <v>30</v>
      </c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  <c r="AY6307" s="3"/>
      <c r="AZ6307" s="3"/>
      <c r="BA6307" s="3"/>
      <c r="BB6307" s="3"/>
      <c r="BC6307" s="3"/>
      <c r="BD6307" s="3"/>
      <c r="BE6307" s="3"/>
      <c r="BF6307" s="3"/>
      <c r="BG6307" s="3"/>
      <c r="BH6307" s="3"/>
      <c r="BI6307" s="3"/>
      <c r="BJ6307" s="3"/>
    </row>
    <row r="6308" customFormat="false" ht="15.75" hidden="false" customHeight="false" outlineLevel="0" collapsed="false">
      <c r="A6308" s="3" t="n">
        <v>6307</v>
      </c>
      <c r="B6308" s="3" t="s">
        <v>18262</v>
      </c>
      <c r="C6308" s="3" t="s">
        <v>18263</v>
      </c>
      <c r="D6308" s="3" t="n">
        <v>1</v>
      </c>
      <c r="E6308" s="3" t="n">
        <v>0.8952489</v>
      </c>
      <c r="F6308" s="3" t="n">
        <v>19</v>
      </c>
      <c r="G6308" s="3" t="n">
        <v>19</v>
      </c>
      <c r="H6308" s="3" t="n">
        <v>8</v>
      </c>
      <c r="I6308" s="3" t="n">
        <v>8</v>
      </c>
      <c r="J6308" s="3" t="n">
        <v>18</v>
      </c>
      <c r="K6308" s="3" t="n">
        <v>18</v>
      </c>
      <c r="L6308" s="3" t="n">
        <v>4</v>
      </c>
      <c r="M6308" s="3" t="n">
        <v>4</v>
      </c>
      <c r="N6308" s="3" t="n">
        <v>-1</v>
      </c>
      <c r="O6308" s="3" t="n">
        <v>-1</v>
      </c>
      <c r="P6308" s="3" t="n">
        <v>7.3</v>
      </c>
      <c r="Q6308" s="3" t="n">
        <v>24.2</v>
      </c>
      <c r="R6308" s="3" t="s">
        <v>18264</v>
      </c>
      <c r="S6308" s="4" t="n">
        <v>45747.0056712963</v>
      </c>
      <c r="T6308" s="3" t="s">
        <v>246</v>
      </c>
      <c r="U6308" s="3" t="s">
        <v>246</v>
      </c>
      <c r="V6308" s="3" t="n">
        <v>0</v>
      </c>
      <c r="W6308" s="3" t="n">
        <v>0</v>
      </c>
      <c r="X6308" s="3" t="n">
        <v>0</v>
      </c>
      <c r="Y6308" s="3" t="s">
        <v>30</v>
      </c>
      <c r="Z6308" s="3" t="s">
        <v>30</v>
      </c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  <c r="AY6308" s="3"/>
      <c r="AZ6308" s="3"/>
      <c r="BA6308" s="3"/>
      <c r="BB6308" s="3"/>
      <c r="BC6308" s="3"/>
      <c r="BD6308" s="3"/>
      <c r="BE6308" s="3"/>
      <c r="BF6308" s="3"/>
      <c r="BG6308" s="3"/>
      <c r="BH6308" s="3"/>
      <c r="BI6308" s="3"/>
      <c r="BJ6308" s="3"/>
    </row>
    <row r="6309" customFormat="false" ht="15.75" hidden="false" customHeight="false" outlineLevel="0" collapsed="false">
      <c r="A6309" s="3" t="n">
        <v>6308</v>
      </c>
      <c r="B6309" s="3" t="s">
        <v>18265</v>
      </c>
      <c r="C6309" s="3" t="s">
        <v>18266</v>
      </c>
      <c r="D6309" s="3" t="n">
        <v>1</v>
      </c>
      <c r="E6309" s="3" t="n">
        <v>1.0044968</v>
      </c>
      <c r="F6309" s="3" t="n">
        <v>19</v>
      </c>
      <c r="G6309" s="3" t="n">
        <v>19</v>
      </c>
      <c r="H6309" s="3" t="n">
        <v>8</v>
      </c>
      <c r="I6309" s="3" t="n">
        <v>8</v>
      </c>
      <c r="J6309" s="3" t="n">
        <v>18</v>
      </c>
      <c r="K6309" s="3" t="n">
        <v>18</v>
      </c>
      <c r="L6309" s="3" t="n">
        <v>4</v>
      </c>
      <c r="M6309" s="3" t="n">
        <v>4</v>
      </c>
      <c r="N6309" s="3" t="n">
        <v>-1</v>
      </c>
      <c r="O6309" s="3" t="n">
        <v>-1</v>
      </c>
      <c r="P6309" s="3" t="n">
        <v>7.3</v>
      </c>
      <c r="Q6309" s="3" t="n">
        <v>24.2</v>
      </c>
      <c r="R6309" s="3" t="s">
        <v>18267</v>
      </c>
      <c r="S6309" s="4" t="n">
        <v>45747.0057291667</v>
      </c>
      <c r="T6309" s="3" t="s">
        <v>246</v>
      </c>
      <c r="U6309" s="3" t="s">
        <v>246</v>
      </c>
      <c r="V6309" s="3" t="n">
        <v>0</v>
      </c>
      <c r="W6309" s="3" t="n">
        <v>0</v>
      </c>
      <c r="X6309" s="3" t="n">
        <v>0</v>
      </c>
      <c r="Y6309" s="3" t="s">
        <v>30</v>
      </c>
      <c r="Z6309" s="3" t="s">
        <v>30</v>
      </c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  <c r="AY6309" s="3"/>
      <c r="AZ6309" s="3"/>
      <c r="BA6309" s="3"/>
      <c r="BB6309" s="3"/>
      <c r="BC6309" s="3"/>
      <c r="BD6309" s="3"/>
      <c r="BE6309" s="3"/>
      <c r="BF6309" s="3"/>
      <c r="BG6309" s="3"/>
      <c r="BH6309" s="3"/>
      <c r="BI6309" s="3"/>
      <c r="BJ6309" s="3"/>
    </row>
    <row r="6310" customFormat="false" ht="15.75" hidden="false" customHeight="false" outlineLevel="0" collapsed="false">
      <c r="A6310" s="3" t="n">
        <v>6309</v>
      </c>
      <c r="B6310" s="3" t="s">
        <v>18268</v>
      </c>
      <c r="C6310" s="3" t="s">
        <v>18269</v>
      </c>
      <c r="D6310" s="3" t="n">
        <v>1</v>
      </c>
      <c r="E6310" s="3" t="n">
        <v>0.9416877</v>
      </c>
      <c r="F6310" s="3" t="n">
        <v>19</v>
      </c>
      <c r="G6310" s="3" t="n">
        <v>19</v>
      </c>
      <c r="H6310" s="3" t="n">
        <v>8</v>
      </c>
      <c r="I6310" s="3" t="n">
        <v>8</v>
      </c>
      <c r="J6310" s="3" t="n">
        <v>18</v>
      </c>
      <c r="K6310" s="3" t="n">
        <v>18</v>
      </c>
      <c r="L6310" s="3" t="n">
        <v>4</v>
      </c>
      <c r="M6310" s="3" t="n">
        <v>4</v>
      </c>
      <c r="N6310" s="3" t="n">
        <v>-1</v>
      </c>
      <c r="O6310" s="3" t="n">
        <v>-1</v>
      </c>
      <c r="P6310" s="3" t="n">
        <v>7.3</v>
      </c>
      <c r="Q6310" s="3" t="n">
        <v>24.2</v>
      </c>
      <c r="R6310" s="3" t="s">
        <v>18270</v>
      </c>
      <c r="S6310" s="4" t="n">
        <v>45747.005787037</v>
      </c>
      <c r="T6310" s="3" t="s">
        <v>246</v>
      </c>
      <c r="U6310" s="3" t="s">
        <v>246</v>
      </c>
      <c r="V6310" s="3" t="n">
        <v>0</v>
      </c>
      <c r="W6310" s="3" t="n">
        <v>0</v>
      </c>
      <c r="X6310" s="3" t="n">
        <v>0</v>
      </c>
      <c r="Y6310" s="3" t="s">
        <v>30</v>
      </c>
      <c r="Z6310" s="3" t="s">
        <v>30</v>
      </c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  <c r="AY6310" s="3"/>
      <c r="AZ6310" s="3"/>
      <c r="BA6310" s="3"/>
      <c r="BB6310" s="3"/>
      <c r="BC6310" s="3"/>
      <c r="BD6310" s="3"/>
      <c r="BE6310" s="3"/>
      <c r="BF6310" s="3"/>
      <c r="BG6310" s="3"/>
      <c r="BH6310" s="3"/>
      <c r="BI6310" s="3"/>
      <c r="BJ6310" s="3"/>
    </row>
    <row r="6311" customFormat="false" ht="15.75" hidden="false" customHeight="false" outlineLevel="0" collapsed="false">
      <c r="A6311" s="3" t="n">
        <v>6310</v>
      </c>
      <c r="B6311" s="3" t="s">
        <v>18271</v>
      </c>
      <c r="C6311" s="3" t="s">
        <v>18272</v>
      </c>
      <c r="D6311" s="3" t="n">
        <v>1</v>
      </c>
      <c r="E6311" s="3" t="n">
        <v>0.9601541</v>
      </c>
      <c r="F6311" s="3" t="n">
        <v>19</v>
      </c>
      <c r="G6311" s="3" t="n">
        <v>19</v>
      </c>
      <c r="H6311" s="3" t="n">
        <v>8</v>
      </c>
      <c r="I6311" s="3" t="n">
        <v>8</v>
      </c>
      <c r="J6311" s="3" t="n">
        <v>18</v>
      </c>
      <c r="K6311" s="3" t="n">
        <v>18</v>
      </c>
      <c r="L6311" s="3" t="n">
        <v>4</v>
      </c>
      <c r="M6311" s="3" t="n">
        <v>4</v>
      </c>
      <c r="N6311" s="3" t="n">
        <v>-1</v>
      </c>
      <c r="O6311" s="3" t="n">
        <v>-1</v>
      </c>
      <c r="P6311" s="3" t="n">
        <v>7.3</v>
      </c>
      <c r="Q6311" s="3" t="n">
        <v>24.2</v>
      </c>
      <c r="R6311" s="3" t="s">
        <v>18273</v>
      </c>
      <c r="S6311" s="4" t="n">
        <v>45747.0058333333</v>
      </c>
      <c r="T6311" s="3" t="s">
        <v>246</v>
      </c>
      <c r="U6311" s="3" t="s">
        <v>246</v>
      </c>
      <c r="V6311" s="3" t="n">
        <v>0</v>
      </c>
      <c r="W6311" s="3" t="n">
        <v>0</v>
      </c>
      <c r="X6311" s="3" t="n">
        <v>0</v>
      </c>
      <c r="Y6311" s="3" t="s">
        <v>30</v>
      </c>
      <c r="Z6311" s="3" t="s">
        <v>30</v>
      </c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  <c r="AY6311" s="3"/>
      <c r="AZ6311" s="3"/>
      <c r="BA6311" s="3"/>
      <c r="BB6311" s="3"/>
      <c r="BC6311" s="3"/>
      <c r="BD6311" s="3"/>
      <c r="BE6311" s="3"/>
      <c r="BF6311" s="3"/>
      <c r="BG6311" s="3"/>
      <c r="BH6311" s="3"/>
      <c r="BI6311" s="3"/>
      <c r="BJ6311" s="3"/>
    </row>
    <row r="6312" customFormat="false" ht="15.75" hidden="false" customHeight="false" outlineLevel="0" collapsed="false">
      <c r="A6312" s="3" t="n">
        <v>6311</v>
      </c>
      <c r="B6312" s="3" t="s">
        <v>18274</v>
      </c>
      <c r="C6312" s="3" t="s">
        <v>18275</v>
      </c>
      <c r="D6312" s="3" t="n">
        <v>1</v>
      </c>
      <c r="E6312" s="3" t="n">
        <v>1.2269355</v>
      </c>
      <c r="F6312" s="3" t="n">
        <v>21</v>
      </c>
      <c r="G6312" s="3" t="n">
        <v>21</v>
      </c>
      <c r="H6312" s="3" t="n">
        <v>9</v>
      </c>
      <c r="I6312" s="3" t="n">
        <v>9</v>
      </c>
      <c r="J6312" s="3" t="n">
        <v>21</v>
      </c>
      <c r="K6312" s="3" t="n">
        <v>21</v>
      </c>
      <c r="L6312" s="3" t="n">
        <v>5</v>
      </c>
      <c r="M6312" s="3" t="n">
        <v>5</v>
      </c>
      <c r="N6312" s="3" t="n">
        <v>-1</v>
      </c>
      <c r="O6312" s="3" t="n">
        <v>-1</v>
      </c>
      <c r="P6312" s="3" t="n">
        <v>7.3</v>
      </c>
      <c r="Q6312" s="3" t="n">
        <v>24.2</v>
      </c>
      <c r="R6312" s="3" t="s">
        <v>18276</v>
      </c>
      <c r="S6312" s="4" t="n">
        <v>45747.0058912037</v>
      </c>
      <c r="T6312" s="3" t="s">
        <v>246</v>
      </c>
      <c r="U6312" s="3" t="s">
        <v>246</v>
      </c>
      <c r="V6312" s="3" t="n">
        <v>0</v>
      </c>
      <c r="W6312" s="3" t="n">
        <v>0</v>
      </c>
      <c r="X6312" s="3" t="n">
        <v>0</v>
      </c>
      <c r="Y6312" s="3" t="s">
        <v>30</v>
      </c>
      <c r="Z6312" s="3" t="s">
        <v>30</v>
      </c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  <c r="AY6312" s="3"/>
      <c r="AZ6312" s="3"/>
      <c r="BA6312" s="3"/>
      <c r="BB6312" s="3"/>
      <c r="BC6312" s="3"/>
      <c r="BD6312" s="3"/>
      <c r="BE6312" s="3"/>
      <c r="BF6312" s="3"/>
      <c r="BG6312" s="3"/>
      <c r="BH6312" s="3"/>
      <c r="BI6312" s="3"/>
      <c r="BJ6312" s="3"/>
    </row>
    <row r="6313" customFormat="false" ht="15.75" hidden="false" customHeight="false" outlineLevel="0" collapsed="false">
      <c r="A6313" s="3" t="n">
        <v>6312</v>
      </c>
      <c r="B6313" s="3" t="s">
        <v>18277</v>
      </c>
      <c r="C6313" s="3" t="s">
        <v>18278</v>
      </c>
      <c r="D6313" s="3" t="n">
        <v>1</v>
      </c>
      <c r="E6313" s="3" t="n">
        <v>1.4322465</v>
      </c>
      <c r="F6313" s="3" t="n">
        <v>31</v>
      </c>
      <c r="G6313" s="3" t="n">
        <v>31</v>
      </c>
      <c r="H6313" s="3" t="n">
        <v>12</v>
      </c>
      <c r="I6313" s="3" t="n">
        <v>12</v>
      </c>
      <c r="J6313" s="3" t="n">
        <v>32</v>
      </c>
      <c r="K6313" s="3" t="n">
        <v>32</v>
      </c>
      <c r="L6313" s="3" t="n">
        <v>7</v>
      </c>
      <c r="M6313" s="3" t="n">
        <v>7</v>
      </c>
      <c r="N6313" s="3" t="n">
        <v>-1</v>
      </c>
      <c r="O6313" s="3" t="n">
        <v>-1</v>
      </c>
      <c r="P6313" s="3" t="n">
        <v>7.3</v>
      </c>
      <c r="Q6313" s="3" t="n">
        <v>24.2</v>
      </c>
      <c r="R6313" s="3" t="s">
        <v>18279</v>
      </c>
      <c r="S6313" s="4" t="n">
        <v>45747.0059490741</v>
      </c>
      <c r="T6313" s="3" t="s">
        <v>246</v>
      </c>
      <c r="U6313" s="3" t="s">
        <v>246</v>
      </c>
      <c r="V6313" s="3" t="n">
        <v>0</v>
      </c>
      <c r="W6313" s="3" t="n">
        <v>0</v>
      </c>
      <c r="X6313" s="3" t="n">
        <v>0</v>
      </c>
      <c r="Y6313" s="3" t="s">
        <v>30</v>
      </c>
      <c r="Z6313" s="3" t="s">
        <v>30</v>
      </c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3"/>
      <c r="AW6313" s="3"/>
      <c r="AX6313" s="3"/>
      <c r="AY6313" s="3"/>
      <c r="AZ6313" s="3"/>
      <c r="BA6313" s="3"/>
      <c r="BB6313" s="3"/>
      <c r="BC6313" s="3"/>
      <c r="BD6313" s="3"/>
      <c r="BE6313" s="3"/>
      <c r="BF6313" s="3"/>
      <c r="BG6313" s="3"/>
      <c r="BH6313" s="3"/>
      <c r="BI6313" s="3"/>
      <c r="BJ6313" s="3"/>
    </row>
    <row r="6314" customFormat="false" ht="15.75" hidden="false" customHeight="false" outlineLevel="0" collapsed="false">
      <c r="A6314" s="3" t="n">
        <v>6313</v>
      </c>
      <c r="B6314" s="3" t="s">
        <v>18280</v>
      </c>
      <c r="C6314" s="3" t="s">
        <v>18281</v>
      </c>
      <c r="D6314" s="3" t="n">
        <v>1</v>
      </c>
      <c r="E6314" s="3" t="n">
        <v>0.2638345</v>
      </c>
      <c r="F6314" s="3" t="n">
        <v>18</v>
      </c>
      <c r="G6314" s="3" t="n">
        <v>18</v>
      </c>
      <c r="H6314" s="3" t="n">
        <v>9</v>
      </c>
      <c r="I6314" s="3" t="n">
        <v>9</v>
      </c>
      <c r="J6314" s="3" t="n">
        <v>21</v>
      </c>
      <c r="K6314" s="3" t="n">
        <v>21</v>
      </c>
      <c r="L6314" s="3" t="n">
        <v>0</v>
      </c>
      <c r="M6314" s="3" t="n">
        <v>0</v>
      </c>
      <c r="N6314" s="3" t="n">
        <v>3</v>
      </c>
      <c r="O6314" s="3" t="n">
        <v>3</v>
      </c>
      <c r="P6314" s="3" t="n">
        <v>7.1</v>
      </c>
      <c r="Q6314" s="3" t="n">
        <v>24.2</v>
      </c>
      <c r="R6314" s="3" t="s">
        <v>18282</v>
      </c>
      <c r="S6314" s="4" t="n">
        <v>45747.0060069444</v>
      </c>
      <c r="T6314" s="3" t="s">
        <v>29</v>
      </c>
      <c r="U6314" s="3" t="s">
        <v>29</v>
      </c>
      <c r="V6314" s="3" t="n">
        <v>1</v>
      </c>
      <c r="W6314" s="3" t="n">
        <v>1</v>
      </c>
      <c r="X6314" s="3" t="n">
        <v>0</v>
      </c>
      <c r="Y6314" s="3" t="s">
        <v>81</v>
      </c>
      <c r="Z6314" s="3" t="s">
        <v>30</v>
      </c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  <c r="AY6314" s="3"/>
      <c r="AZ6314" s="3"/>
      <c r="BA6314" s="3"/>
      <c r="BB6314" s="3"/>
      <c r="BC6314" s="3"/>
      <c r="BD6314" s="3"/>
      <c r="BE6314" s="3"/>
      <c r="BF6314" s="3"/>
      <c r="BG6314" s="3"/>
      <c r="BH6314" s="3"/>
      <c r="BI6314" s="3"/>
      <c r="BJ6314" s="3"/>
    </row>
    <row r="6315" customFormat="false" ht="15.75" hidden="false" customHeight="false" outlineLevel="0" collapsed="false">
      <c r="A6315" s="3" t="n">
        <v>6314</v>
      </c>
      <c r="B6315" s="3" t="s">
        <v>18283</v>
      </c>
      <c r="C6315" s="3" t="s">
        <v>18284</v>
      </c>
      <c r="D6315" s="3" t="n">
        <v>1</v>
      </c>
      <c r="E6315" s="3" t="n">
        <v>0.2875972</v>
      </c>
      <c r="F6315" s="3" t="n">
        <v>18</v>
      </c>
      <c r="G6315" s="3" t="n">
        <v>18</v>
      </c>
      <c r="H6315" s="3" t="n">
        <v>9</v>
      </c>
      <c r="I6315" s="3" t="n">
        <v>9</v>
      </c>
      <c r="J6315" s="3" t="n">
        <v>21</v>
      </c>
      <c r="K6315" s="3" t="n">
        <v>21</v>
      </c>
      <c r="L6315" s="3" t="n">
        <v>0</v>
      </c>
      <c r="M6315" s="3" t="n">
        <v>0</v>
      </c>
      <c r="N6315" s="3" t="n">
        <v>3</v>
      </c>
      <c r="O6315" s="3" t="n">
        <v>3</v>
      </c>
      <c r="P6315" s="3" t="n">
        <v>7.1</v>
      </c>
      <c r="Q6315" s="3" t="n">
        <v>24.2</v>
      </c>
      <c r="R6315" s="3" t="s">
        <v>18285</v>
      </c>
      <c r="S6315" s="4" t="n">
        <v>45747.0060763889</v>
      </c>
      <c r="T6315" s="3" t="s">
        <v>29</v>
      </c>
      <c r="U6315" s="3" t="s">
        <v>29</v>
      </c>
      <c r="V6315" s="3" t="n">
        <v>1</v>
      </c>
      <c r="W6315" s="3" t="n">
        <v>1</v>
      </c>
      <c r="X6315" s="3" t="n">
        <v>0</v>
      </c>
      <c r="Y6315" s="3" t="s">
        <v>81</v>
      </c>
      <c r="Z6315" s="3" t="s">
        <v>30</v>
      </c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  <c r="AY6315" s="3"/>
      <c r="AZ6315" s="3"/>
      <c r="BA6315" s="3"/>
      <c r="BB6315" s="3"/>
      <c r="BC6315" s="3"/>
      <c r="BD6315" s="3"/>
      <c r="BE6315" s="3"/>
      <c r="BF6315" s="3"/>
      <c r="BG6315" s="3"/>
      <c r="BH6315" s="3"/>
      <c r="BI6315" s="3"/>
      <c r="BJ6315" s="3"/>
    </row>
    <row r="6316" customFormat="false" ht="15.75" hidden="false" customHeight="false" outlineLevel="0" collapsed="false">
      <c r="A6316" s="3" t="n">
        <v>6315</v>
      </c>
      <c r="B6316" s="3" t="s">
        <v>18286</v>
      </c>
      <c r="C6316" s="3" t="s">
        <v>18287</v>
      </c>
      <c r="D6316" s="3" t="n">
        <v>1</v>
      </c>
      <c r="E6316" s="3" t="n">
        <v>0.2632623</v>
      </c>
      <c r="F6316" s="3" t="n">
        <v>18</v>
      </c>
      <c r="G6316" s="3" t="n">
        <v>18</v>
      </c>
      <c r="H6316" s="3" t="n">
        <v>9</v>
      </c>
      <c r="I6316" s="3" t="n">
        <v>9</v>
      </c>
      <c r="J6316" s="3" t="n">
        <v>21</v>
      </c>
      <c r="K6316" s="3" t="n">
        <v>21</v>
      </c>
      <c r="L6316" s="3" t="n">
        <v>0</v>
      </c>
      <c r="M6316" s="3" t="n">
        <v>0</v>
      </c>
      <c r="N6316" s="3" t="n">
        <v>3</v>
      </c>
      <c r="O6316" s="3" t="n">
        <v>3</v>
      </c>
      <c r="P6316" s="3" t="n">
        <v>7.1</v>
      </c>
      <c r="Q6316" s="3" t="n">
        <v>24.2</v>
      </c>
      <c r="R6316" s="3" t="s">
        <v>18288</v>
      </c>
      <c r="S6316" s="4" t="n">
        <v>45747.0061458333</v>
      </c>
      <c r="T6316" s="3" t="s">
        <v>29</v>
      </c>
      <c r="U6316" s="3" t="s">
        <v>29</v>
      </c>
      <c r="V6316" s="3" t="n">
        <v>1</v>
      </c>
      <c r="W6316" s="3" t="n">
        <v>1</v>
      </c>
      <c r="X6316" s="3" t="n">
        <v>0</v>
      </c>
      <c r="Y6316" s="3" t="s">
        <v>81</v>
      </c>
      <c r="Z6316" s="3" t="s">
        <v>30</v>
      </c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  <c r="AY6316" s="3"/>
      <c r="AZ6316" s="3"/>
      <c r="BA6316" s="3"/>
      <c r="BB6316" s="3"/>
      <c r="BC6316" s="3"/>
      <c r="BD6316" s="3"/>
      <c r="BE6316" s="3"/>
      <c r="BF6316" s="3"/>
      <c r="BG6316" s="3"/>
      <c r="BH6316" s="3"/>
      <c r="BI6316" s="3"/>
      <c r="BJ6316" s="3"/>
    </row>
    <row r="6317" customFormat="false" ht="15.75" hidden="false" customHeight="false" outlineLevel="0" collapsed="false">
      <c r="A6317" s="3" t="n">
        <v>6316</v>
      </c>
      <c r="B6317" s="3" t="s">
        <v>18289</v>
      </c>
      <c r="C6317" s="3" t="s">
        <v>18290</v>
      </c>
      <c r="D6317" s="3" t="n">
        <v>1</v>
      </c>
      <c r="E6317" s="3" t="n">
        <v>0.336763</v>
      </c>
      <c r="F6317" s="3" t="n">
        <v>18</v>
      </c>
      <c r="G6317" s="3" t="n">
        <v>18</v>
      </c>
      <c r="H6317" s="3" t="n">
        <v>9</v>
      </c>
      <c r="I6317" s="3" t="n">
        <v>9</v>
      </c>
      <c r="J6317" s="3" t="n">
        <v>21</v>
      </c>
      <c r="K6317" s="3" t="n">
        <v>21</v>
      </c>
      <c r="L6317" s="3" t="n">
        <v>0</v>
      </c>
      <c r="M6317" s="3" t="n">
        <v>0</v>
      </c>
      <c r="N6317" s="3" t="n">
        <v>3</v>
      </c>
      <c r="O6317" s="3" t="n">
        <v>3</v>
      </c>
      <c r="P6317" s="3" t="n">
        <v>7.1</v>
      </c>
      <c r="Q6317" s="3" t="n">
        <v>24.2</v>
      </c>
      <c r="R6317" s="3" t="s">
        <v>18291</v>
      </c>
      <c r="S6317" s="4" t="n">
        <v>45747.0062152778</v>
      </c>
      <c r="T6317" s="3" t="s">
        <v>29</v>
      </c>
      <c r="U6317" s="3" t="s">
        <v>29</v>
      </c>
      <c r="V6317" s="3" t="n">
        <v>1</v>
      </c>
      <c r="W6317" s="3" t="n">
        <v>1</v>
      </c>
      <c r="X6317" s="3" t="n">
        <v>0</v>
      </c>
      <c r="Y6317" s="3" t="s">
        <v>81</v>
      </c>
      <c r="Z6317" s="3" t="s">
        <v>30</v>
      </c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  <c r="AY6317" s="3"/>
      <c r="AZ6317" s="3"/>
      <c r="BA6317" s="3"/>
      <c r="BB6317" s="3"/>
      <c r="BC6317" s="3"/>
      <c r="BD6317" s="3"/>
      <c r="BE6317" s="3"/>
      <c r="BF6317" s="3"/>
      <c r="BG6317" s="3"/>
      <c r="BH6317" s="3"/>
      <c r="BI6317" s="3"/>
      <c r="BJ6317" s="3"/>
    </row>
    <row r="6318" customFormat="false" ht="15.75" hidden="false" customHeight="false" outlineLevel="0" collapsed="false">
      <c r="A6318" s="3" t="n">
        <v>6317</v>
      </c>
      <c r="B6318" s="3" t="s">
        <v>18292</v>
      </c>
      <c r="C6318" s="3" t="s">
        <v>18293</v>
      </c>
      <c r="D6318" s="3" t="n">
        <v>1</v>
      </c>
      <c r="E6318" s="3" t="n">
        <v>0.3037762</v>
      </c>
      <c r="F6318" s="3" t="n">
        <v>18</v>
      </c>
      <c r="G6318" s="3" t="n">
        <v>18</v>
      </c>
      <c r="H6318" s="3" t="n">
        <v>9</v>
      </c>
      <c r="I6318" s="3" t="n">
        <v>9</v>
      </c>
      <c r="J6318" s="3" t="n">
        <v>21</v>
      </c>
      <c r="K6318" s="3" t="n">
        <v>21</v>
      </c>
      <c r="L6318" s="3" t="n">
        <v>0</v>
      </c>
      <c r="M6318" s="3" t="n">
        <v>0</v>
      </c>
      <c r="N6318" s="3" t="n">
        <v>3</v>
      </c>
      <c r="O6318" s="3" t="n">
        <v>3</v>
      </c>
      <c r="P6318" s="3" t="n">
        <v>7.1</v>
      </c>
      <c r="Q6318" s="3" t="n">
        <v>24.2</v>
      </c>
      <c r="R6318" s="3" t="s">
        <v>18294</v>
      </c>
      <c r="S6318" s="4" t="n">
        <v>45747.0062962963</v>
      </c>
      <c r="T6318" s="3" t="s">
        <v>29</v>
      </c>
      <c r="U6318" s="3" t="s">
        <v>29</v>
      </c>
      <c r="V6318" s="3" t="n">
        <v>1</v>
      </c>
      <c r="W6318" s="3" t="n">
        <v>1</v>
      </c>
      <c r="X6318" s="3" t="n">
        <v>0</v>
      </c>
      <c r="Y6318" s="3" t="s">
        <v>81</v>
      </c>
      <c r="Z6318" s="3" t="s">
        <v>30</v>
      </c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  <c r="AY6318" s="3"/>
      <c r="AZ6318" s="3"/>
      <c r="BA6318" s="3"/>
      <c r="BB6318" s="3"/>
      <c r="BC6318" s="3"/>
      <c r="BD6318" s="3"/>
      <c r="BE6318" s="3"/>
      <c r="BF6318" s="3"/>
      <c r="BG6318" s="3"/>
      <c r="BH6318" s="3"/>
      <c r="BI6318" s="3"/>
      <c r="BJ6318" s="3"/>
    </row>
    <row r="6319" customFormat="false" ht="15.75" hidden="false" customHeight="false" outlineLevel="0" collapsed="false">
      <c r="A6319" s="3" t="n">
        <v>6318</v>
      </c>
      <c r="B6319" s="3" t="s">
        <v>18295</v>
      </c>
      <c r="C6319" s="3" t="s">
        <v>18296</v>
      </c>
      <c r="D6319" s="3" t="n">
        <v>1</v>
      </c>
      <c r="E6319" s="3" t="n">
        <v>0.1874903</v>
      </c>
      <c r="F6319" s="3" t="n">
        <v>10</v>
      </c>
      <c r="G6319" s="3" t="n">
        <v>10</v>
      </c>
      <c r="H6319" s="3" t="n">
        <v>4</v>
      </c>
      <c r="I6319" s="3" t="n">
        <v>4</v>
      </c>
      <c r="J6319" s="3" t="n">
        <v>26</v>
      </c>
      <c r="K6319" s="3" t="n">
        <v>26</v>
      </c>
      <c r="L6319" s="3" t="n">
        <v>0</v>
      </c>
      <c r="M6319" s="3" t="n">
        <v>0</v>
      </c>
      <c r="N6319" s="3" t="n">
        <v>-1</v>
      </c>
      <c r="O6319" s="3" t="n">
        <v>-1</v>
      </c>
      <c r="P6319" s="3" t="n">
        <v>7.3</v>
      </c>
      <c r="Q6319" s="3" t="n">
        <v>24.2</v>
      </c>
      <c r="R6319" s="3" t="s">
        <v>18297</v>
      </c>
      <c r="S6319" s="4" t="n">
        <v>45747.0063425926</v>
      </c>
      <c r="T6319" s="3" t="s">
        <v>29</v>
      </c>
      <c r="U6319" s="3" t="s">
        <v>29</v>
      </c>
      <c r="V6319" s="3" t="n">
        <v>0</v>
      </c>
      <c r="W6319" s="3" t="n">
        <v>0</v>
      </c>
      <c r="X6319" s="3" t="n">
        <v>0</v>
      </c>
      <c r="Y6319" s="3" t="s">
        <v>30</v>
      </c>
      <c r="Z6319" s="3" t="s">
        <v>30</v>
      </c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  <c r="AY6319" s="3"/>
      <c r="AZ6319" s="3"/>
      <c r="BA6319" s="3"/>
      <c r="BB6319" s="3"/>
      <c r="BC6319" s="3"/>
      <c r="BD6319" s="3"/>
      <c r="BE6319" s="3"/>
      <c r="BF6319" s="3"/>
      <c r="BG6319" s="3"/>
      <c r="BH6319" s="3"/>
      <c r="BI6319" s="3"/>
      <c r="BJ6319" s="3"/>
    </row>
    <row r="6320" customFormat="false" ht="15.75" hidden="false" customHeight="false" outlineLevel="0" collapsed="false">
      <c r="A6320" s="3" t="n">
        <v>6319</v>
      </c>
      <c r="B6320" s="3" t="s">
        <v>18298</v>
      </c>
      <c r="C6320" s="3" t="s">
        <v>18299</v>
      </c>
      <c r="D6320" s="3" t="n">
        <v>1</v>
      </c>
      <c r="E6320" s="3" t="n">
        <v>0.233123</v>
      </c>
      <c r="F6320" s="3" t="n">
        <v>11</v>
      </c>
      <c r="G6320" s="3" t="n">
        <v>11</v>
      </c>
      <c r="H6320" s="3" t="n">
        <v>4</v>
      </c>
      <c r="I6320" s="3" t="n">
        <v>4</v>
      </c>
      <c r="J6320" s="3" t="n">
        <v>33</v>
      </c>
      <c r="K6320" s="3" t="n">
        <v>33</v>
      </c>
      <c r="L6320" s="3" t="n">
        <v>0</v>
      </c>
      <c r="M6320" s="3" t="n">
        <v>0</v>
      </c>
      <c r="N6320" s="3" t="n">
        <v>-1</v>
      </c>
      <c r="O6320" s="3" t="n">
        <v>-1</v>
      </c>
      <c r="P6320" s="3" t="n">
        <v>7.2</v>
      </c>
      <c r="Q6320" s="3" t="n">
        <v>24.2</v>
      </c>
      <c r="R6320" s="3" t="s">
        <v>18300</v>
      </c>
      <c r="S6320" s="4" t="n">
        <v>45747.0063773148</v>
      </c>
      <c r="T6320" s="3" t="s">
        <v>29</v>
      </c>
      <c r="U6320" s="3" t="s">
        <v>29</v>
      </c>
      <c r="V6320" s="3" t="n">
        <v>0</v>
      </c>
      <c r="W6320" s="3" t="n">
        <v>0</v>
      </c>
      <c r="X6320" s="3" t="n">
        <v>0</v>
      </c>
      <c r="Y6320" s="3" t="s">
        <v>30</v>
      </c>
      <c r="Z6320" s="3" t="s">
        <v>30</v>
      </c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3"/>
      <c r="AW6320" s="3"/>
      <c r="AX6320" s="3"/>
      <c r="AY6320" s="3"/>
      <c r="AZ6320" s="3"/>
      <c r="BA6320" s="3"/>
      <c r="BB6320" s="3"/>
      <c r="BC6320" s="3"/>
      <c r="BD6320" s="3"/>
      <c r="BE6320" s="3"/>
      <c r="BF6320" s="3"/>
      <c r="BG6320" s="3"/>
      <c r="BH6320" s="3"/>
      <c r="BI6320" s="3"/>
      <c r="BJ6320" s="3"/>
    </row>
    <row r="6321" customFormat="false" ht="15.75" hidden="false" customHeight="false" outlineLevel="0" collapsed="false">
      <c r="A6321" s="3" t="n">
        <v>6320</v>
      </c>
      <c r="B6321" s="3" t="s">
        <v>18301</v>
      </c>
      <c r="C6321" s="3" t="s">
        <v>18302</v>
      </c>
      <c r="D6321" s="3" t="n">
        <v>1</v>
      </c>
      <c r="E6321" s="3" t="n">
        <v>0.1195652</v>
      </c>
      <c r="F6321" s="3" t="n">
        <v>6</v>
      </c>
      <c r="G6321" s="3" t="n">
        <v>6</v>
      </c>
      <c r="H6321" s="3" t="n">
        <v>3</v>
      </c>
      <c r="I6321" s="3" t="n">
        <v>3</v>
      </c>
      <c r="J6321" s="3" t="n">
        <v>4</v>
      </c>
      <c r="K6321" s="3" t="n">
        <v>4</v>
      </c>
      <c r="L6321" s="3" t="n">
        <v>0</v>
      </c>
      <c r="M6321" s="3" t="n">
        <v>0</v>
      </c>
      <c r="N6321" s="3" t="n">
        <v>-1</v>
      </c>
      <c r="O6321" s="3" t="n">
        <v>-1</v>
      </c>
      <c r="P6321" s="3" t="n">
        <v>7.2</v>
      </c>
      <c r="Q6321" s="3" t="n">
        <v>24.2</v>
      </c>
      <c r="R6321" s="3" t="s">
        <v>18303</v>
      </c>
      <c r="S6321" s="4" t="n">
        <v>45747.006400463</v>
      </c>
      <c r="T6321" s="3" t="s">
        <v>29</v>
      </c>
      <c r="U6321" s="3" t="s">
        <v>29</v>
      </c>
      <c r="V6321" s="3" t="n">
        <v>0</v>
      </c>
      <c r="W6321" s="3" t="n">
        <v>0</v>
      </c>
      <c r="X6321" s="3" t="n">
        <v>0</v>
      </c>
      <c r="Y6321" s="3" t="s">
        <v>30</v>
      </c>
      <c r="Z6321" s="3" t="s">
        <v>30</v>
      </c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  <c r="AY6321" s="3"/>
      <c r="AZ6321" s="3"/>
      <c r="BA6321" s="3"/>
      <c r="BB6321" s="3"/>
      <c r="BC6321" s="3"/>
      <c r="BD6321" s="3"/>
      <c r="BE6321" s="3"/>
      <c r="BF6321" s="3"/>
      <c r="BG6321" s="3"/>
      <c r="BH6321" s="3"/>
      <c r="BI6321" s="3"/>
      <c r="BJ6321" s="3"/>
    </row>
    <row r="6322" customFormat="false" ht="15.75" hidden="false" customHeight="false" outlineLevel="0" collapsed="false">
      <c r="A6322" s="3" t="n">
        <v>6321</v>
      </c>
      <c r="B6322" s="3" t="s">
        <v>18304</v>
      </c>
      <c r="C6322" s="3" t="s">
        <v>18305</v>
      </c>
      <c r="D6322" s="3" t="n">
        <v>1</v>
      </c>
      <c r="E6322" s="3" t="n">
        <v>0.0957112</v>
      </c>
      <c r="F6322" s="3" t="n">
        <v>6</v>
      </c>
      <c r="G6322" s="3" t="n">
        <v>6</v>
      </c>
      <c r="H6322" s="3" t="n">
        <v>3</v>
      </c>
      <c r="I6322" s="3" t="n">
        <v>3</v>
      </c>
      <c r="J6322" s="3" t="n">
        <v>4</v>
      </c>
      <c r="K6322" s="3" t="n">
        <v>4</v>
      </c>
      <c r="L6322" s="3" t="n">
        <v>0</v>
      </c>
      <c r="M6322" s="3" t="n">
        <v>0</v>
      </c>
      <c r="N6322" s="3" t="n">
        <v>-1</v>
      </c>
      <c r="O6322" s="3" t="n">
        <v>-1</v>
      </c>
      <c r="P6322" s="3" t="n">
        <v>7.2</v>
      </c>
      <c r="Q6322" s="3" t="n">
        <v>24.2</v>
      </c>
      <c r="R6322" s="3" t="s">
        <v>18306</v>
      </c>
      <c r="S6322" s="4" t="n">
        <v>45747.0064236111</v>
      </c>
      <c r="T6322" s="3" t="s">
        <v>29</v>
      </c>
      <c r="U6322" s="3" t="s">
        <v>29</v>
      </c>
      <c r="V6322" s="3" t="n">
        <v>0</v>
      </c>
      <c r="W6322" s="3" t="n">
        <v>0</v>
      </c>
      <c r="X6322" s="3" t="n">
        <v>0</v>
      </c>
      <c r="Y6322" s="3" t="s">
        <v>30</v>
      </c>
      <c r="Z6322" s="3" t="s">
        <v>30</v>
      </c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3"/>
      <c r="AW6322" s="3"/>
      <c r="AX6322" s="3"/>
      <c r="AY6322" s="3"/>
      <c r="AZ6322" s="3"/>
      <c r="BA6322" s="3"/>
      <c r="BB6322" s="3"/>
      <c r="BC6322" s="3"/>
      <c r="BD6322" s="3"/>
      <c r="BE6322" s="3"/>
      <c r="BF6322" s="3"/>
      <c r="BG6322" s="3"/>
      <c r="BH6322" s="3"/>
      <c r="BI6322" s="3"/>
      <c r="BJ6322" s="3"/>
    </row>
    <row r="6323" customFormat="false" ht="15.75" hidden="false" customHeight="false" outlineLevel="0" collapsed="false">
      <c r="A6323" s="3" t="n">
        <v>6322</v>
      </c>
      <c r="B6323" s="3" t="s">
        <v>18307</v>
      </c>
      <c r="C6323" s="3" t="s">
        <v>18308</v>
      </c>
      <c r="D6323" s="3" t="n">
        <v>1</v>
      </c>
      <c r="E6323" s="3" t="n">
        <v>0.1280057</v>
      </c>
      <c r="F6323" s="3" t="n">
        <v>6</v>
      </c>
      <c r="G6323" s="3" t="n">
        <v>6</v>
      </c>
      <c r="H6323" s="3" t="n">
        <v>3</v>
      </c>
      <c r="I6323" s="3" t="n">
        <v>3</v>
      </c>
      <c r="J6323" s="3" t="n">
        <v>4</v>
      </c>
      <c r="K6323" s="3" t="n">
        <v>4</v>
      </c>
      <c r="L6323" s="3" t="n">
        <v>0</v>
      </c>
      <c r="M6323" s="3" t="n">
        <v>0</v>
      </c>
      <c r="N6323" s="3" t="n">
        <v>-1</v>
      </c>
      <c r="O6323" s="3" t="n">
        <v>-1</v>
      </c>
      <c r="P6323" s="3" t="n">
        <v>7.2</v>
      </c>
      <c r="Q6323" s="3" t="n">
        <v>24.2</v>
      </c>
      <c r="R6323" s="3" t="s">
        <v>18309</v>
      </c>
      <c r="S6323" s="4" t="n">
        <v>45747.0064467593</v>
      </c>
      <c r="T6323" s="3" t="s">
        <v>29</v>
      </c>
      <c r="U6323" s="3" t="s">
        <v>29</v>
      </c>
      <c r="V6323" s="3" t="n">
        <v>0</v>
      </c>
      <c r="W6323" s="3" t="n">
        <v>0</v>
      </c>
      <c r="X6323" s="3" t="n">
        <v>0</v>
      </c>
      <c r="Y6323" s="3" t="s">
        <v>30</v>
      </c>
      <c r="Z6323" s="3" t="s">
        <v>30</v>
      </c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  <c r="AY6323" s="3"/>
      <c r="AZ6323" s="3"/>
      <c r="BA6323" s="3"/>
      <c r="BB6323" s="3"/>
      <c r="BC6323" s="3"/>
      <c r="BD6323" s="3"/>
      <c r="BE6323" s="3"/>
      <c r="BF6323" s="3"/>
      <c r="BG6323" s="3"/>
      <c r="BH6323" s="3"/>
      <c r="BI6323" s="3"/>
      <c r="BJ6323" s="3"/>
    </row>
    <row r="6324" customFormat="false" ht="15.75" hidden="false" customHeight="false" outlineLevel="0" collapsed="false">
      <c r="A6324" s="3" t="n">
        <v>6323</v>
      </c>
      <c r="B6324" s="3" t="s">
        <v>18310</v>
      </c>
      <c r="C6324" s="3" t="s">
        <v>18311</v>
      </c>
      <c r="D6324" s="3" t="n">
        <v>1</v>
      </c>
      <c r="E6324" s="3" t="n">
        <v>0.1251486</v>
      </c>
      <c r="F6324" s="3" t="n">
        <v>6</v>
      </c>
      <c r="G6324" s="3" t="n">
        <v>6</v>
      </c>
      <c r="H6324" s="3" t="n">
        <v>3</v>
      </c>
      <c r="I6324" s="3" t="n">
        <v>3</v>
      </c>
      <c r="J6324" s="3" t="n">
        <v>4</v>
      </c>
      <c r="K6324" s="3" t="n">
        <v>4</v>
      </c>
      <c r="L6324" s="3" t="n">
        <v>0</v>
      </c>
      <c r="M6324" s="3" t="n">
        <v>0</v>
      </c>
      <c r="N6324" s="3" t="n">
        <v>-1</v>
      </c>
      <c r="O6324" s="3" t="n">
        <v>-1</v>
      </c>
      <c r="P6324" s="3" t="n">
        <v>7.2</v>
      </c>
      <c r="Q6324" s="3" t="n">
        <v>24.2</v>
      </c>
      <c r="R6324" s="3" t="s">
        <v>18312</v>
      </c>
      <c r="S6324" s="4" t="n">
        <v>45747.0064699074</v>
      </c>
      <c r="T6324" s="3" t="s">
        <v>29</v>
      </c>
      <c r="U6324" s="3" t="s">
        <v>29</v>
      </c>
      <c r="V6324" s="3" t="n">
        <v>0</v>
      </c>
      <c r="W6324" s="3" t="n">
        <v>0</v>
      </c>
      <c r="X6324" s="3" t="n">
        <v>0</v>
      </c>
      <c r="Y6324" s="3" t="s">
        <v>30</v>
      </c>
      <c r="Z6324" s="3" t="s">
        <v>30</v>
      </c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3"/>
      <c r="AW6324" s="3"/>
      <c r="AX6324" s="3"/>
      <c r="AY6324" s="3"/>
      <c r="AZ6324" s="3"/>
      <c r="BA6324" s="3"/>
      <c r="BB6324" s="3"/>
      <c r="BC6324" s="3"/>
      <c r="BD6324" s="3"/>
      <c r="BE6324" s="3"/>
      <c r="BF6324" s="3"/>
      <c r="BG6324" s="3"/>
      <c r="BH6324" s="3"/>
      <c r="BI6324" s="3"/>
      <c r="BJ6324" s="3"/>
    </row>
    <row r="6325" customFormat="false" ht="15.75" hidden="false" customHeight="false" outlineLevel="0" collapsed="false">
      <c r="A6325" s="3" t="n">
        <v>6324</v>
      </c>
      <c r="B6325" s="3" t="s">
        <v>18313</v>
      </c>
      <c r="C6325" s="3" t="s">
        <v>18314</v>
      </c>
      <c r="D6325" s="3" t="n">
        <v>1</v>
      </c>
      <c r="E6325" s="3" t="n">
        <v>0.2164478</v>
      </c>
      <c r="F6325" s="3" t="n">
        <v>11</v>
      </c>
      <c r="G6325" s="3" t="n">
        <v>11</v>
      </c>
      <c r="H6325" s="3" t="n">
        <v>4</v>
      </c>
      <c r="I6325" s="3" t="n">
        <v>4</v>
      </c>
      <c r="J6325" s="3" t="n">
        <v>33</v>
      </c>
      <c r="K6325" s="3" t="n">
        <v>33</v>
      </c>
      <c r="L6325" s="3" t="n">
        <v>0</v>
      </c>
      <c r="M6325" s="3" t="n">
        <v>0</v>
      </c>
      <c r="N6325" s="3" t="n">
        <v>-1</v>
      </c>
      <c r="O6325" s="3" t="n">
        <v>-1</v>
      </c>
      <c r="P6325" s="3" t="n">
        <v>7.2</v>
      </c>
      <c r="Q6325" s="3" t="n">
        <v>24.2</v>
      </c>
      <c r="R6325" s="3" t="s">
        <v>18315</v>
      </c>
      <c r="S6325" s="4" t="n">
        <v>45747.0065046296</v>
      </c>
      <c r="T6325" s="3" t="s">
        <v>29</v>
      </c>
      <c r="U6325" s="3" t="s">
        <v>29</v>
      </c>
      <c r="V6325" s="3" t="n">
        <v>0</v>
      </c>
      <c r="W6325" s="3" t="n">
        <v>0</v>
      </c>
      <c r="X6325" s="3" t="n">
        <v>0</v>
      </c>
      <c r="Y6325" s="3" t="s">
        <v>30</v>
      </c>
      <c r="Z6325" s="3" t="s">
        <v>30</v>
      </c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  <c r="AY6325" s="3"/>
      <c r="AZ6325" s="3"/>
      <c r="BA6325" s="3"/>
      <c r="BB6325" s="3"/>
      <c r="BC6325" s="3"/>
      <c r="BD6325" s="3"/>
      <c r="BE6325" s="3"/>
      <c r="BF6325" s="3"/>
      <c r="BG6325" s="3"/>
      <c r="BH6325" s="3"/>
      <c r="BI6325" s="3"/>
      <c r="BJ6325" s="3"/>
    </row>
    <row r="6326" customFormat="false" ht="15.75" hidden="false" customHeight="false" outlineLevel="0" collapsed="false">
      <c r="A6326" s="3" t="n">
        <v>6325</v>
      </c>
      <c r="B6326" s="3" t="s">
        <v>18316</v>
      </c>
      <c r="C6326" s="3" t="s">
        <v>18317</v>
      </c>
      <c r="D6326" s="3" t="n">
        <v>1</v>
      </c>
      <c r="E6326" s="3" t="n">
        <v>0.123203</v>
      </c>
      <c r="F6326" s="3" t="n">
        <v>6</v>
      </c>
      <c r="G6326" s="3" t="n">
        <v>6</v>
      </c>
      <c r="H6326" s="3" t="n">
        <v>3</v>
      </c>
      <c r="I6326" s="3" t="n">
        <v>3</v>
      </c>
      <c r="J6326" s="3" t="n">
        <v>4</v>
      </c>
      <c r="K6326" s="3" t="n">
        <v>4</v>
      </c>
      <c r="L6326" s="3" t="n">
        <v>0</v>
      </c>
      <c r="M6326" s="3" t="n">
        <v>0</v>
      </c>
      <c r="N6326" s="3" t="n">
        <v>-1</v>
      </c>
      <c r="O6326" s="3" t="n">
        <v>-1</v>
      </c>
      <c r="P6326" s="3" t="n">
        <v>7.2</v>
      </c>
      <c r="Q6326" s="3" t="n">
        <v>24.2</v>
      </c>
      <c r="R6326" s="3" t="s">
        <v>18318</v>
      </c>
      <c r="S6326" s="4" t="n">
        <v>45747.0065277778</v>
      </c>
      <c r="T6326" s="3" t="s">
        <v>29</v>
      </c>
      <c r="U6326" s="3" t="s">
        <v>29</v>
      </c>
      <c r="V6326" s="3" t="n">
        <v>0</v>
      </c>
      <c r="W6326" s="3" t="n">
        <v>0</v>
      </c>
      <c r="X6326" s="3" t="n">
        <v>0</v>
      </c>
      <c r="Y6326" s="3" t="s">
        <v>30</v>
      </c>
      <c r="Z6326" s="3" t="s">
        <v>30</v>
      </c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  <c r="AY6326" s="3"/>
      <c r="AZ6326" s="3"/>
      <c r="BA6326" s="3"/>
      <c r="BB6326" s="3"/>
      <c r="BC6326" s="3"/>
      <c r="BD6326" s="3"/>
      <c r="BE6326" s="3"/>
      <c r="BF6326" s="3"/>
      <c r="BG6326" s="3"/>
      <c r="BH6326" s="3"/>
      <c r="BI6326" s="3"/>
      <c r="BJ6326" s="3"/>
    </row>
    <row r="6327" customFormat="false" ht="15.75" hidden="false" customHeight="false" outlineLevel="0" collapsed="false">
      <c r="A6327" s="3" t="n">
        <v>6326</v>
      </c>
      <c r="B6327" s="3" t="s">
        <v>18319</v>
      </c>
      <c r="C6327" s="3" t="s">
        <v>18320</v>
      </c>
      <c r="D6327" s="3" t="n">
        <v>1</v>
      </c>
      <c r="E6327" s="3" t="n">
        <v>0.2335147</v>
      </c>
      <c r="F6327" s="3" t="n">
        <v>10</v>
      </c>
      <c r="G6327" s="3" t="n">
        <v>10</v>
      </c>
      <c r="H6327" s="3" t="n">
        <v>4</v>
      </c>
      <c r="I6327" s="3" t="n">
        <v>4</v>
      </c>
      <c r="J6327" s="3" t="n">
        <v>26</v>
      </c>
      <c r="K6327" s="3" t="n">
        <v>26</v>
      </c>
      <c r="L6327" s="3" t="n">
        <v>0</v>
      </c>
      <c r="M6327" s="3" t="n">
        <v>0</v>
      </c>
      <c r="N6327" s="3" t="n">
        <v>-1</v>
      </c>
      <c r="O6327" s="3" t="n">
        <v>-1</v>
      </c>
      <c r="P6327" s="3" t="n">
        <v>7.2</v>
      </c>
      <c r="Q6327" s="3" t="n">
        <v>24.2</v>
      </c>
      <c r="R6327" s="3" t="s">
        <v>18321</v>
      </c>
      <c r="S6327" s="4" t="n">
        <v>45747.0065625</v>
      </c>
      <c r="T6327" s="3" t="s">
        <v>29</v>
      </c>
      <c r="U6327" s="3" t="s">
        <v>29</v>
      </c>
      <c r="V6327" s="3" t="n">
        <v>0</v>
      </c>
      <c r="W6327" s="3" t="n">
        <v>0</v>
      </c>
      <c r="X6327" s="3" t="n">
        <v>0</v>
      </c>
      <c r="Y6327" s="3" t="s">
        <v>30</v>
      </c>
      <c r="Z6327" s="3" t="s">
        <v>30</v>
      </c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3"/>
      <c r="AU6327" s="3"/>
      <c r="AV6327" s="3"/>
      <c r="AW6327" s="3"/>
      <c r="AX6327" s="3"/>
      <c r="AY6327" s="3"/>
      <c r="AZ6327" s="3"/>
      <c r="BA6327" s="3"/>
      <c r="BB6327" s="3"/>
      <c r="BC6327" s="3"/>
      <c r="BD6327" s="3"/>
      <c r="BE6327" s="3"/>
      <c r="BF6327" s="3"/>
      <c r="BG6327" s="3"/>
      <c r="BH6327" s="3"/>
      <c r="BI6327" s="3"/>
      <c r="BJ6327" s="3"/>
    </row>
    <row r="6328" customFormat="false" ht="15.75" hidden="false" customHeight="false" outlineLevel="0" collapsed="false">
      <c r="A6328" s="3" t="n">
        <v>6327</v>
      </c>
      <c r="B6328" s="3" t="s">
        <v>18322</v>
      </c>
      <c r="C6328" s="3" t="s">
        <v>18323</v>
      </c>
      <c r="D6328" s="3" t="n">
        <v>1</v>
      </c>
      <c r="E6328" s="3" t="n">
        <v>0.204656</v>
      </c>
      <c r="F6328" s="3" t="n">
        <v>10</v>
      </c>
      <c r="G6328" s="3" t="n">
        <v>10</v>
      </c>
      <c r="H6328" s="3" t="n">
        <v>4</v>
      </c>
      <c r="I6328" s="3" t="n">
        <v>4</v>
      </c>
      <c r="J6328" s="3" t="n">
        <v>26</v>
      </c>
      <c r="K6328" s="3" t="n">
        <v>26</v>
      </c>
      <c r="L6328" s="3" t="n">
        <v>0</v>
      </c>
      <c r="M6328" s="3" t="n">
        <v>0</v>
      </c>
      <c r="N6328" s="3" t="n">
        <v>-1</v>
      </c>
      <c r="O6328" s="3" t="n">
        <v>-1</v>
      </c>
      <c r="P6328" s="3" t="n">
        <v>7.3</v>
      </c>
      <c r="Q6328" s="3" t="n">
        <v>24.2</v>
      </c>
      <c r="R6328" s="3" t="s">
        <v>18324</v>
      </c>
      <c r="S6328" s="4" t="n">
        <v>45747.0065972222</v>
      </c>
      <c r="T6328" s="3" t="s">
        <v>29</v>
      </c>
      <c r="U6328" s="3" t="s">
        <v>29</v>
      </c>
      <c r="V6328" s="3" t="n">
        <v>0</v>
      </c>
      <c r="W6328" s="3" t="n">
        <v>0</v>
      </c>
      <c r="X6328" s="3" t="n">
        <v>0</v>
      </c>
      <c r="Y6328" s="3" t="s">
        <v>30</v>
      </c>
      <c r="Z6328" s="3" t="s">
        <v>30</v>
      </c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  <c r="AY6328" s="3"/>
      <c r="AZ6328" s="3"/>
      <c r="BA6328" s="3"/>
      <c r="BB6328" s="3"/>
      <c r="BC6328" s="3"/>
      <c r="BD6328" s="3"/>
      <c r="BE6328" s="3"/>
      <c r="BF6328" s="3"/>
      <c r="BG6328" s="3"/>
      <c r="BH6328" s="3"/>
      <c r="BI6328" s="3"/>
      <c r="BJ6328" s="3"/>
    </row>
    <row r="6329" customFormat="false" ht="15.75" hidden="false" customHeight="false" outlineLevel="0" collapsed="false">
      <c r="A6329" s="3" t="n">
        <v>6328</v>
      </c>
      <c r="B6329" s="3" t="s">
        <v>18325</v>
      </c>
      <c r="C6329" s="3" t="s">
        <v>18326</v>
      </c>
      <c r="D6329" s="3" t="n">
        <v>1</v>
      </c>
      <c r="E6329" s="3" t="n">
        <v>1.0859673</v>
      </c>
      <c r="F6329" s="3" t="n">
        <v>5</v>
      </c>
      <c r="G6329" s="3" t="n">
        <v>5</v>
      </c>
      <c r="H6329" s="3" t="n">
        <v>4</v>
      </c>
      <c r="I6329" s="3" t="n">
        <v>4</v>
      </c>
      <c r="J6329" s="3" t="n">
        <v>4</v>
      </c>
      <c r="K6329" s="3" t="n">
        <v>4</v>
      </c>
      <c r="L6329" s="3" t="n">
        <v>0</v>
      </c>
      <c r="M6329" s="3" t="n">
        <v>0</v>
      </c>
      <c r="N6329" s="3" t="n">
        <v>-1</v>
      </c>
      <c r="O6329" s="3" t="n">
        <v>-1</v>
      </c>
      <c r="P6329" s="3" t="n">
        <v>4</v>
      </c>
      <c r="Q6329" s="3" t="n">
        <v>24.2</v>
      </c>
      <c r="R6329" s="3" t="s">
        <v>18327</v>
      </c>
      <c r="S6329" s="4" t="n">
        <v>45747.0066319444</v>
      </c>
      <c r="T6329" s="3" t="s">
        <v>744</v>
      </c>
      <c r="U6329" s="3" t="s">
        <v>744</v>
      </c>
      <c r="V6329" s="3" t="n">
        <v>0</v>
      </c>
      <c r="W6329" s="3" t="n">
        <v>0</v>
      </c>
      <c r="X6329" s="3" t="n">
        <v>0</v>
      </c>
      <c r="Y6329" s="3" t="s">
        <v>30</v>
      </c>
      <c r="Z6329" s="3" t="s">
        <v>30</v>
      </c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3"/>
      <c r="AW6329" s="3"/>
      <c r="AX6329" s="3"/>
      <c r="AY6329" s="3"/>
      <c r="AZ6329" s="3"/>
      <c r="BA6329" s="3"/>
      <c r="BB6329" s="3"/>
      <c r="BC6329" s="3"/>
      <c r="BD6329" s="3"/>
      <c r="BE6329" s="3"/>
      <c r="BF6329" s="3"/>
      <c r="BG6329" s="3"/>
      <c r="BH6329" s="3"/>
      <c r="BI6329" s="3"/>
      <c r="BJ6329" s="3"/>
    </row>
    <row r="6330" customFormat="false" ht="15.75" hidden="false" customHeight="false" outlineLevel="0" collapsed="false">
      <c r="A6330" s="3" t="n">
        <v>6329</v>
      </c>
      <c r="B6330" s="3" t="s">
        <v>18328</v>
      </c>
      <c r="C6330" s="3" t="s">
        <v>18329</v>
      </c>
      <c r="D6330" s="3" t="n">
        <v>1</v>
      </c>
      <c r="E6330" s="3" t="n">
        <v>1.0315906</v>
      </c>
      <c r="F6330" s="3" t="n">
        <v>6</v>
      </c>
      <c r="G6330" s="3" t="n">
        <v>6</v>
      </c>
      <c r="H6330" s="3" t="n">
        <v>5</v>
      </c>
      <c r="I6330" s="3" t="n">
        <v>5</v>
      </c>
      <c r="J6330" s="3" t="n">
        <v>6</v>
      </c>
      <c r="K6330" s="3" t="n">
        <v>6</v>
      </c>
      <c r="L6330" s="3" t="n">
        <v>0</v>
      </c>
      <c r="M6330" s="3" t="n">
        <v>0</v>
      </c>
      <c r="N6330" s="3" t="n">
        <v>0</v>
      </c>
      <c r="O6330" s="3" t="n">
        <v>0</v>
      </c>
      <c r="P6330" s="3" t="n">
        <v>5</v>
      </c>
      <c r="Q6330" s="3" t="n">
        <v>24.2</v>
      </c>
      <c r="R6330" s="3" t="s">
        <v>18330</v>
      </c>
      <c r="S6330" s="4" t="n">
        <v>45747.0066898148</v>
      </c>
      <c r="T6330" s="3" t="s">
        <v>65</v>
      </c>
      <c r="U6330" s="3" t="s">
        <v>65</v>
      </c>
      <c r="V6330" s="3" t="n">
        <v>1</v>
      </c>
      <c r="W6330" s="3" t="n">
        <v>1</v>
      </c>
      <c r="X6330" s="3" t="n">
        <v>0</v>
      </c>
      <c r="Y6330" s="3" t="s">
        <v>30</v>
      </c>
      <c r="Z6330" s="3" t="s">
        <v>30</v>
      </c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3"/>
      <c r="AW6330" s="3"/>
      <c r="AX6330" s="3"/>
      <c r="AY6330" s="3"/>
      <c r="AZ6330" s="3"/>
      <c r="BA6330" s="3"/>
      <c r="BB6330" s="3"/>
      <c r="BC6330" s="3"/>
      <c r="BD6330" s="3"/>
      <c r="BE6330" s="3"/>
      <c r="BF6330" s="3"/>
      <c r="BG6330" s="3"/>
      <c r="BH6330" s="3"/>
      <c r="BI6330" s="3"/>
      <c r="BJ6330" s="3"/>
    </row>
    <row r="6331" customFormat="false" ht="15.75" hidden="false" customHeight="false" outlineLevel="0" collapsed="false">
      <c r="A6331" s="3" t="n">
        <v>6330</v>
      </c>
      <c r="B6331" s="3" t="s">
        <v>18331</v>
      </c>
      <c r="C6331" s="3" t="s">
        <v>18332</v>
      </c>
      <c r="D6331" s="3" t="n">
        <v>1</v>
      </c>
      <c r="E6331" s="3" t="n">
        <v>0.5523119</v>
      </c>
      <c r="F6331" s="3" t="n">
        <v>31</v>
      </c>
      <c r="G6331" s="3" t="n">
        <v>31</v>
      </c>
      <c r="H6331" s="3" t="n">
        <v>6</v>
      </c>
      <c r="I6331" s="3" t="n">
        <v>6</v>
      </c>
      <c r="J6331" s="3" t="n">
        <v>49</v>
      </c>
      <c r="K6331" s="3" t="n">
        <v>49</v>
      </c>
      <c r="L6331" s="3" t="n">
        <v>0</v>
      </c>
      <c r="M6331" s="3" t="n">
        <v>0</v>
      </c>
      <c r="N6331" s="3" t="n">
        <v>-1</v>
      </c>
      <c r="O6331" s="3" t="n">
        <v>0</v>
      </c>
      <c r="P6331" s="3" t="n">
        <v>7.1</v>
      </c>
      <c r="Q6331" s="3" t="n">
        <v>24.2</v>
      </c>
      <c r="R6331" s="3" t="s">
        <v>18333</v>
      </c>
      <c r="S6331" s="4" t="n">
        <v>45747.0067708333</v>
      </c>
      <c r="T6331" s="3" t="s">
        <v>65</v>
      </c>
      <c r="U6331" s="3" t="s">
        <v>65</v>
      </c>
      <c r="V6331" s="3" t="n">
        <v>1</v>
      </c>
      <c r="W6331" s="3" t="n">
        <v>1</v>
      </c>
      <c r="X6331" s="3" t="n">
        <v>0</v>
      </c>
      <c r="Y6331" s="3" t="s">
        <v>81</v>
      </c>
      <c r="Z6331" s="3" t="s">
        <v>81</v>
      </c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3"/>
      <c r="AW6331" s="3"/>
      <c r="AX6331" s="3"/>
      <c r="AY6331" s="3"/>
      <c r="AZ6331" s="3"/>
      <c r="BA6331" s="3"/>
      <c r="BB6331" s="3"/>
      <c r="BC6331" s="3"/>
      <c r="BD6331" s="3"/>
      <c r="BE6331" s="3"/>
      <c r="BF6331" s="3"/>
      <c r="BG6331" s="3"/>
      <c r="BH6331" s="3"/>
      <c r="BI6331" s="3"/>
      <c r="BJ6331" s="3"/>
    </row>
    <row r="6332" customFormat="false" ht="15.75" hidden="false" customHeight="false" outlineLevel="0" collapsed="false">
      <c r="A6332" s="3" t="n">
        <v>6331</v>
      </c>
      <c r="B6332" s="3" t="s">
        <v>18334</v>
      </c>
      <c r="C6332" s="3" t="s">
        <v>18335</v>
      </c>
      <c r="D6332" s="3" t="n">
        <v>1</v>
      </c>
      <c r="E6332" s="3" t="n">
        <v>0.9734759</v>
      </c>
      <c r="F6332" s="3" t="n">
        <v>9</v>
      </c>
      <c r="G6332" s="3" t="n">
        <v>9</v>
      </c>
      <c r="H6332" s="3" t="n">
        <v>5</v>
      </c>
      <c r="I6332" s="3" t="n">
        <v>5</v>
      </c>
      <c r="J6332" s="3" t="n">
        <v>11</v>
      </c>
      <c r="K6332" s="3" t="n">
        <v>11</v>
      </c>
      <c r="L6332" s="3" t="n">
        <v>0</v>
      </c>
      <c r="M6332" s="3" t="n">
        <v>0</v>
      </c>
      <c r="N6332" s="3" t="n">
        <v>0</v>
      </c>
      <c r="O6332" s="3" t="n">
        <v>0</v>
      </c>
      <c r="P6332" s="3" t="n">
        <v>5</v>
      </c>
      <c r="Q6332" s="3" t="n">
        <v>24.2</v>
      </c>
      <c r="R6332" s="3" t="s">
        <v>18336</v>
      </c>
      <c r="S6332" s="4" t="n">
        <v>45747.0068402778</v>
      </c>
      <c r="T6332" s="3" t="s">
        <v>65</v>
      </c>
      <c r="U6332" s="3" t="s">
        <v>65</v>
      </c>
      <c r="V6332" s="3" t="n">
        <v>1</v>
      </c>
      <c r="W6332" s="3" t="n">
        <v>1</v>
      </c>
      <c r="X6332" s="3" t="n">
        <v>0</v>
      </c>
      <c r="Y6332" s="3" t="s">
        <v>30</v>
      </c>
      <c r="Z6332" s="3" t="s">
        <v>30</v>
      </c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  <c r="AY6332" s="3"/>
      <c r="AZ6332" s="3"/>
      <c r="BA6332" s="3"/>
      <c r="BB6332" s="3"/>
      <c r="BC6332" s="3"/>
      <c r="BD6332" s="3"/>
      <c r="BE6332" s="3"/>
      <c r="BF6332" s="3"/>
      <c r="BG6332" s="3"/>
      <c r="BH6332" s="3"/>
      <c r="BI6332" s="3"/>
      <c r="BJ6332" s="3"/>
    </row>
    <row r="6333" customFormat="false" ht="15.75" hidden="false" customHeight="false" outlineLevel="0" collapsed="false">
      <c r="A6333" s="3" t="n">
        <v>6332</v>
      </c>
      <c r="B6333" s="3" t="s">
        <v>18337</v>
      </c>
      <c r="C6333" s="3" t="s">
        <v>18338</v>
      </c>
      <c r="D6333" s="3" t="n">
        <v>1</v>
      </c>
      <c r="E6333" s="3" t="n">
        <v>0.1842641</v>
      </c>
      <c r="F6333" s="3" t="n">
        <v>8</v>
      </c>
      <c r="G6333" s="3" t="n">
        <v>8</v>
      </c>
      <c r="H6333" s="3" t="n">
        <v>6</v>
      </c>
      <c r="I6333" s="3" t="n">
        <v>6</v>
      </c>
      <c r="J6333" s="3" t="n">
        <v>14</v>
      </c>
      <c r="K6333" s="3" t="n">
        <v>14</v>
      </c>
      <c r="L6333" s="3" t="n">
        <v>0</v>
      </c>
      <c r="M6333" s="3" t="n">
        <v>0</v>
      </c>
      <c r="N6333" s="3" t="n">
        <v>0</v>
      </c>
      <c r="O6333" s="3" t="n">
        <v>0</v>
      </c>
      <c r="P6333" s="3" t="n">
        <v>5</v>
      </c>
      <c r="Q6333" s="3" t="n">
        <v>24.2</v>
      </c>
      <c r="R6333" s="3" t="s">
        <v>18339</v>
      </c>
      <c r="S6333" s="4" t="n">
        <v>45747.0069097222</v>
      </c>
      <c r="T6333" s="3" t="s">
        <v>65</v>
      </c>
      <c r="U6333" s="3" t="s">
        <v>65</v>
      </c>
      <c r="V6333" s="3" t="n">
        <v>1</v>
      </c>
      <c r="W6333" s="3" t="n">
        <v>1</v>
      </c>
      <c r="X6333" s="3" t="n">
        <v>0</v>
      </c>
      <c r="Y6333" s="3" t="s">
        <v>30</v>
      </c>
      <c r="Z6333" s="3" t="s">
        <v>30</v>
      </c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3"/>
      <c r="AW6333" s="3"/>
      <c r="AX6333" s="3"/>
      <c r="AY6333" s="3"/>
      <c r="AZ6333" s="3"/>
      <c r="BA6333" s="3"/>
      <c r="BB6333" s="3"/>
      <c r="BC6333" s="3"/>
      <c r="BD6333" s="3"/>
      <c r="BE6333" s="3"/>
      <c r="BF6333" s="3"/>
      <c r="BG6333" s="3"/>
      <c r="BH6333" s="3"/>
      <c r="BI6333" s="3"/>
      <c r="BJ6333" s="3"/>
    </row>
    <row r="6334" customFormat="false" ht="15.75" hidden="false" customHeight="false" outlineLevel="0" collapsed="false">
      <c r="A6334" s="3" t="n">
        <v>6333</v>
      </c>
      <c r="B6334" s="3" t="s">
        <v>18340</v>
      </c>
      <c r="C6334" s="3" t="s">
        <v>18341</v>
      </c>
      <c r="D6334" s="3" t="n">
        <v>1</v>
      </c>
      <c r="E6334" s="3" t="n">
        <v>0.8920015</v>
      </c>
      <c r="F6334" s="3" t="n">
        <v>10</v>
      </c>
      <c r="G6334" s="3" t="n">
        <v>10</v>
      </c>
      <c r="H6334" s="3" t="n">
        <v>6</v>
      </c>
      <c r="I6334" s="3" t="n">
        <v>6</v>
      </c>
      <c r="J6334" s="3" t="n">
        <v>14</v>
      </c>
      <c r="K6334" s="3" t="n">
        <v>14</v>
      </c>
      <c r="L6334" s="3" t="n">
        <v>0</v>
      </c>
      <c r="M6334" s="3" t="n">
        <v>0</v>
      </c>
      <c r="N6334" s="3" t="n">
        <v>0</v>
      </c>
      <c r="O6334" s="3" t="n">
        <v>0</v>
      </c>
      <c r="P6334" s="3" t="n">
        <v>5</v>
      </c>
      <c r="Q6334" s="3" t="n">
        <v>24.2</v>
      </c>
      <c r="R6334" s="3" t="s">
        <v>18342</v>
      </c>
      <c r="S6334" s="4" t="n">
        <v>45747.0069791667</v>
      </c>
      <c r="T6334" s="3" t="s">
        <v>65</v>
      </c>
      <c r="U6334" s="3" t="s">
        <v>65</v>
      </c>
      <c r="V6334" s="3" t="n">
        <v>1</v>
      </c>
      <c r="W6334" s="3" t="n">
        <v>1</v>
      </c>
      <c r="X6334" s="3" t="n">
        <v>0</v>
      </c>
      <c r="Y6334" s="3" t="s">
        <v>30</v>
      </c>
      <c r="Z6334" s="3" t="s">
        <v>30</v>
      </c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3"/>
      <c r="AW6334" s="3"/>
      <c r="AX6334" s="3"/>
      <c r="AY6334" s="3"/>
      <c r="AZ6334" s="3"/>
      <c r="BA6334" s="3"/>
      <c r="BB6334" s="3"/>
      <c r="BC6334" s="3"/>
      <c r="BD6334" s="3"/>
      <c r="BE6334" s="3"/>
      <c r="BF6334" s="3"/>
      <c r="BG6334" s="3"/>
      <c r="BH6334" s="3"/>
      <c r="BI6334" s="3"/>
      <c r="BJ6334" s="3"/>
    </row>
    <row r="6335" customFormat="false" ht="15.75" hidden="false" customHeight="false" outlineLevel="0" collapsed="false">
      <c r="A6335" s="3" t="n">
        <v>6334</v>
      </c>
      <c r="B6335" s="3" t="s">
        <v>18343</v>
      </c>
      <c r="C6335" s="3" t="s">
        <v>18344</v>
      </c>
      <c r="D6335" s="3" t="n">
        <v>1</v>
      </c>
      <c r="E6335" s="3" t="n">
        <v>1.0966505</v>
      </c>
      <c r="F6335" s="3" t="n">
        <v>15</v>
      </c>
      <c r="G6335" s="3" t="n">
        <v>15</v>
      </c>
      <c r="H6335" s="3" t="n">
        <v>12</v>
      </c>
      <c r="I6335" s="3" t="n">
        <v>12</v>
      </c>
      <c r="J6335" s="3" t="n">
        <v>16</v>
      </c>
      <c r="K6335" s="3" t="n">
        <v>16</v>
      </c>
      <c r="L6335" s="3" t="n">
        <v>1</v>
      </c>
      <c r="M6335" s="3" t="n">
        <v>1</v>
      </c>
      <c r="N6335" s="3" t="n">
        <v>0</v>
      </c>
      <c r="O6335" s="3" t="n">
        <v>-1</v>
      </c>
      <c r="P6335" s="3" t="n">
        <v>5</v>
      </c>
      <c r="Q6335" s="3" t="n">
        <v>24.2</v>
      </c>
      <c r="R6335" s="3" t="s">
        <v>18345</v>
      </c>
      <c r="S6335" s="4" t="n">
        <v>45747.0070486111</v>
      </c>
      <c r="T6335" s="3" t="s">
        <v>29</v>
      </c>
      <c r="U6335" s="3" t="s">
        <v>29</v>
      </c>
      <c r="V6335" s="3" t="n">
        <v>1</v>
      </c>
      <c r="W6335" s="3" t="n">
        <v>0</v>
      </c>
      <c r="X6335" s="3" t="n">
        <v>0</v>
      </c>
      <c r="Y6335" s="3" t="s">
        <v>30</v>
      </c>
      <c r="Z6335" s="3" t="s">
        <v>30</v>
      </c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  <c r="AY6335" s="3"/>
      <c r="AZ6335" s="3"/>
      <c r="BA6335" s="3"/>
      <c r="BB6335" s="3"/>
      <c r="BC6335" s="3"/>
      <c r="BD6335" s="3"/>
      <c r="BE6335" s="3"/>
      <c r="BF6335" s="3"/>
      <c r="BG6335" s="3"/>
      <c r="BH6335" s="3"/>
      <c r="BI6335" s="3"/>
      <c r="BJ6335" s="3"/>
    </row>
    <row r="6336" customFormat="false" ht="15.75" hidden="false" customHeight="false" outlineLevel="0" collapsed="false">
      <c r="A6336" s="3" t="n">
        <v>6335</v>
      </c>
      <c r="B6336" s="3" t="s">
        <v>18346</v>
      </c>
      <c r="C6336" s="3" t="s">
        <v>18347</v>
      </c>
      <c r="D6336" s="3" t="n">
        <v>1</v>
      </c>
      <c r="E6336" s="3" t="n">
        <v>0.9740652</v>
      </c>
      <c r="F6336" s="3" t="n">
        <v>13</v>
      </c>
      <c r="G6336" s="3" t="n">
        <v>13</v>
      </c>
      <c r="H6336" s="3" t="n">
        <v>7</v>
      </c>
      <c r="I6336" s="3" t="n">
        <v>7</v>
      </c>
      <c r="J6336" s="3" t="n">
        <v>17</v>
      </c>
      <c r="K6336" s="3" t="n">
        <v>17</v>
      </c>
      <c r="L6336" s="3" t="n">
        <v>0</v>
      </c>
      <c r="M6336" s="3" t="n">
        <v>0</v>
      </c>
      <c r="N6336" s="3" t="n">
        <v>0</v>
      </c>
      <c r="O6336" s="3" t="n">
        <v>0</v>
      </c>
      <c r="P6336" s="3" t="n">
        <v>5</v>
      </c>
      <c r="Q6336" s="3" t="n">
        <v>24.2</v>
      </c>
      <c r="R6336" s="3" t="s">
        <v>18348</v>
      </c>
      <c r="S6336" s="4" t="n">
        <v>45747.0071064815</v>
      </c>
      <c r="T6336" s="3" t="s">
        <v>29</v>
      </c>
      <c r="U6336" s="3" t="s">
        <v>29</v>
      </c>
      <c r="V6336" s="3" t="n">
        <v>1</v>
      </c>
      <c r="W6336" s="3" t="n">
        <v>1</v>
      </c>
      <c r="X6336" s="3" t="n">
        <v>0</v>
      </c>
      <c r="Y6336" s="3" t="s">
        <v>30</v>
      </c>
      <c r="Z6336" s="3" t="s">
        <v>30</v>
      </c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  <c r="AY6336" s="3"/>
      <c r="AZ6336" s="3"/>
      <c r="BA6336" s="3"/>
      <c r="BB6336" s="3"/>
      <c r="BC6336" s="3"/>
      <c r="BD6336" s="3"/>
      <c r="BE6336" s="3"/>
      <c r="BF6336" s="3"/>
      <c r="BG6336" s="3"/>
      <c r="BH6336" s="3"/>
      <c r="BI6336" s="3"/>
      <c r="BJ6336" s="3"/>
    </row>
    <row r="6337" customFormat="false" ht="15.75" hidden="false" customHeight="false" outlineLevel="0" collapsed="false">
      <c r="A6337" s="3" t="n">
        <v>6336</v>
      </c>
      <c r="B6337" s="3" t="s">
        <v>18349</v>
      </c>
      <c r="C6337" s="3" t="s">
        <v>18350</v>
      </c>
      <c r="D6337" s="3" t="n">
        <v>1</v>
      </c>
      <c r="E6337" s="3" t="n">
        <v>0.1869859</v>
      </c>
      <c r="F6337" s="3" t="n">
        <v>9</v>
      </c>
      <c r="G6337" s="3" t="n">
        <v>9</v>
      </c>
      <c r="H6337" s="3" t="n">
        <v>6</v>
      </c>
      <c r="I6337" s="3" t="n">
        <v>6</v>
      </c>
      <c r="J6337" s="3" t="n">
        <v>13</v>
      </c>
      <c r="K6337" s="3" t="n">
        <v>13</v>
      </c>
      <c r="L6337" s="3" t="n">
        <v>0</v>
      </c>
      <c r="M6337" s="3" t="n">
        <v>0</v>
      </c>
      <c r="N6337" s="3" t="n">
        <v>0</v>
      </c>
      <c r="O6337" s="3" t="n">
        <v>0</v>
      </c>
      <c r="P6337" s="3" t="n">
        <v>5</v>
      </c>
      <c r="Q6337" s="3" t="n">
        <v>24.2</v>
      </c>
      <c r="R6337" s="3" t="s">
        <v>18351</v>
      </c>
      <c r="S6337" s="4" t="n">
        <v>45747.0071643519</v>
      </c>
      <c r="T6337" s="3" t="s">
        <v>65</v>
      </c>
      <c r="U6337" s="3" t="s">
        <v>65</v>
      </c>
      <c r="V6337" s="3" t="n">
        <v>1</v>
      </c>
      <c r="W6337" s="3" t="n">
        <v>1</v>
      </c>
      <c r="X6337" s="3" t="n">
        <v>0</v>
      </c>
      <c r="Y6337" s="3" t="s">
        <v>81</v>
      </c>
      <c r="Z6337" s="3" t="s">
        <v>81</v>
      </c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  <c r="AY6337" s="3"/>
      <c r="AZ6337" s="3"/>
      <c r="BA6337" s="3"/>
      <c r="BB6337" s="3"/>
      <c r="BC6337" s="3"/>
      <c r="BD6337" s="3"/>
      <c r="BE6337" s="3"/>
      <c r="BF6337" s="3"/>
      <c r="BG6337" s="3"/>
      <c r="BH6337" s="3"/>
      <c r="BI6337" s="3"/>
      <c r="BJ6337" s="3"/>
    </row>
    <row r="6338" customFormat="false" ht="15.75" hidden="false" customHeight="false" outlineLevel="0" collapsed="false">
      <c r="A6338" s="3" t="n">
        <v>6337</v>
      </c>
      <c r="B6338" s="3" t="s">
        <v>18352</v>
      </c>
      <c r="C6338" s="3" t="s">
        <v>18353</v>
      </c>
      <c r="D6338" s="3" t="n">
        <v>1</v>
      </c>
      <c r="E6338" s="3" t="n">
        <v>0.2988828</v>
      </c>
      <c r="F6338" s="3" t="n">
        <v>20</v>
      </c>
      <c r="G6338" s="3" t="n">
        <v>20</v>
      </c>
      <c r="H6338" s="3" t="n">
        <v>6</v>
      </c>
      <c r="I6338" s="3" t="n">
        <v>6</v>
      </c>
      <c r="J6338" s="3" t="n">
        <v>30</v>
      </c>
      <c r="K6338" s="3" t="n">
        <v>30</v>
      </c>
      <c r="L6338" s="3" t="n">
        <v>0</v>
      </c>
      <c r="M6338" s="3" t="n">
        <v>0</v>
      </c>
      <c r="N6338" s="3" t="n">
        <v>0</v>
      </c>
      <c r="O6338" s="3" t="n">
        <v>0</v>
      </c>
      <c r="P6338" s="3" t="n">
        <v>5</v>
      </c>
      <c r="Q6338" s="3" t="n">
        <v>24.2</v>
      </c>
      <c r="R6338" s="3" t="s">
        <v>18354</v>
      </c>
      <c r="S6338" s="4" t="n">
        <v>45747.0072337963</v>
      </c>
      <c r="T6338" s="3" t="s">
        <v>65</v>
      </c>
      <c r="U6338" s="3" t="s">
        <v>65</v>
      </c>
      <c r="V6338" s="3" t="n">
        <v>1</v>
      </c>
      <c r="W6338" s="3" t="n">
        <v>1</v>
      </c>
      <c r="X6338" s="3" t="n">
        <v>0</v>
      </c>
      <c r="Y6338" s="3" t="s">
        <v>81</v>
      </c>
      <c r="Z6338" s="3" t="s">
        <v>81</v>
      </c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  <c r="AY6338" s="3"/>
      <c r="AZ6338" s="3"/>
      <c r="BA6338" s="3"/>
      <c r="BB6338" s="3"/>
      <c r="BC6338" s="3"/>
      <c r="BD6338" s="3"/>
      <c r="BE6338" s="3"/>
      <c r="BF6338" s="3"/>
      <c r="BG6338" s="3"/>
      <c r="BH6338" s="3"/>
      <c r="BI6338" s="3"/>
      <c r="BJ6338" s="3"/>
    </row>
    <row r="6339" customFormat="false" ht="15.75" hidden="false" customHeight="false" outlineLevel="0" collapsed="false">
      <c r="A6339" s="3" t="n">
        <v>6338</v>
      </c>
      <c r="B6339" s="3" t="s">
        <v>18355</v>
      </c>
      <c r="C6339" s="3" t="s">
        <v>18356</v>
      </c>
      <c r="D6339" s="3" t="n">
        <v>1</v>
      </c>
      <c r="E6339" s="3" t="n">
        <v>1.1080073</v>
      </c>
      <c r="F6339" s="3" t="n">
        <v>13</v>
      </c>
      <c r="G6339" s="3" t="n">
        <v>13</v>
      </c>
      <c r="H6339" s="3" t="n">
        <v>9</v>
      </c>
      <c r="I6339" s="3" t="n">
        <v>9</v>
      </c>
      <c r="J6339" s="3" t="n">
        <v>15</v>
      </c>
      <c r="K6339" s="3" t="n">
        <v>15</v>
      </c>
      <c r="L6339" s="3" t="n">
        <v>1</v>
      </c>
      <c r="M6339" s="3" t="n">
        <v>1</v>
      </c>
      <c r="N6339" s="3" t="n">
        <v>0</v>
      </c>
      <c r="O6339" s="3" t="n">
        <v>0</v>
      </c>
      <c r="P6339" s="3" t="n">
        <v>5</v>
      </c>
      <c r="Q6339" s="3" t="n">
        <v>24.2</v>
      </c>
      <c r="R6339" s="3" t="s">
        <v>18357</v>
      </c>
      <c r="S6339" s="4" t="n">
        <v>45747.0073148148</v>
      </c>
      <c r="T6339" s="3" t="s">
        <v>29</v>
      </c>
      <c r="U6339" s="3" t="s">
        <v>29</v>
      </c>
      <c r="V6339" s="3" t="n">
        <v>1</v>
      </c>
      <c r="W6339" s="3" t="n">
        <v>1</v>
      </c>
      <c r="X6339" s="3" t="n">
        <v>0</v>
      </c>
      <c r="Y6339" s="3" t="s">
        <v>30</v>
      </c>
      <c r="Z6339" s="3" t="s">
        <v>30</v>
      </c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3"/>
      <c r="AW6339" s="3"/>
      <c r="AX6339" s="3"/>
      <c r="AY6339" s="3"/>
      <c r="AZ6339" s="3"/>
      <c r="BA6339" s="3"/>
      <c r="BB6339" s="3"/>
      <c r="BC6339" s="3"/>
      <c r="BD6339" s="3"/>
      <c r="BE6339" s="3"/>
      <c r="BF6339" s="3"/>
      <c r="BG6339" s="3"/>
      <c r="BH6339" s="3"/>
      <c r="BI6339" s="3"/>
      <c r="BJ6339" s="3"/>
    </row>
    <row r="6340" customFormat="false" ht="15.75" hidden="false" customHeight="false" outlineLevel="0" collapsed="false">
      <c r="A6340" s="3" t="n">
        <v>6339</v>
      </c>
      <c r="B6340" s="3" t="s">
        <v>18358</v>
      </c>
      <c r="C6340" s="3" t="s">
        <v>18359</v>
      </c>
      <c r="D6340" s="3" t="n">
        <v>1</v>
      </c>
      <c r="E6340" s="3" t="n">
        <v>45.6234264</v>
      </c>
      <c r="F6340" s="3" t="n">
        <v>711</v>
      </c>
      <c r="G6340" s="3" t="n">
        <v>711</v>
      </c>
      <c r="H6340" s="3" t="n">
        <v>24</v>
      </c>
      <c r="I6340" s="3" t="n">
        <v>24</v>
      </c>
      <c r="J6340" s="3" t="n">
        <v>819</v>
      </c>
      <c r="K6340" s="3" t="n">
        <v>819</v>
      </c>
      <c r="L6340" s="3" t="n">
        <v>74</v>
      </c>
      <c r="M6340" s="3" t="n">
        <v>74</v>
      </c>
      <c r="N6340" s="3" t="n">
        <v>-1</v>
      </c>
      <c r="O6340" s="3" t="n">
        <v>-1</v>
      </c>
      <c r="P6340" s="3" t="n">
        <v>7.3</v>
      </c>
      <c r="Q6340" s="3" t="n">
        <v>24.2</v>
      </c>
      <c r="R6340" s="3" t="s">
        <v>18360</v>
      </c>
      <c r="S6340" s="4" t="n">
        <v>45747.0081597222</v>
      </c>
      <c r="T6340" s="3" t="s">
        <v>7643</v>
      </c>
      <c r="U6340" s="3" t="s">
        <v>7643</v>
      </c>
      <c r="V6340" s="3" t="n">
        <v>0</v>
      </c>
      <c r="W6340" s="3" t="n">
        <v>0</v>
      </c>
      <c r="X6340" s="3" t="n">
        <v>0</v>
      </c>
      <c r="Y6340" s="3" t="s">
        <v>30</v>
      </c>
      <c r="Z6340" s="3" t="s">
        <v>30</v>
      </c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  <c r="AY6340" s="3"/>
      <c r="AZ6340" s="3"/>
      <c r="BA6340" s="3"/>
      <c r="BB6340" s="3"/>
      <c r="BC6340" s="3"/>
      <c r="BD6340" s="3"/>
      <c r="BE6340" s="3"/>
      <c r="BF6340" s="3"/>
      <c r="BG6340" s="3"/>
      <c r="BH6340" s="3"/>
      <c r="BI6340" s="3"/>
      <c r="BJ6340" s="3"/>
    </row>
    <row r="6341" customFormat="false" ht="15.75" hidden="false" customHeight="false" outlineLevel="0" collapsed="false">
      <c r="A6341" s="3" t="n">
        <v>6340</v>
      </c>
      <c r="B6341" s="3" t="s">
        <v>18361</v>
      </c>
      <c r="C6341" s="3" t="s">
        <v>18362</v>
      </c>
      <c r="D6341" s="3" t="n">
        <v>1</v>
      </c>
      <c r="E6341" s="3" t="n">
        <v>1.1285921</v>
      </c>
      <c r="F6341" s="3" t="n">
        <v>18</v>
      </c>
      <c r="G6341" s="3" t="n">
        <v>18</v>
      </c>
      <c r="H6341" s="3" t="n">
        <v>5</v>
      </c>
      <c r="I6341" s="3" t="n">
        <v>5</v>
      </c>
      <c r="J6341" s="3" t="n">
        <v>22</v>
      </c>
      <c r="K6341" s="3" t="n">
        <v>22</v>
      </c>
      <c r="L6341" s="3" t="n">
        <v>0</v>
      </c>
      <c r="M6341" s="3" t="n">
        <v>0</v>
      </c>
      <c r="N6341" s="3" t="n">
        <v>0</v>
      </c>
      <c r="O6341" s="3" t="n">
        <v>0</v>
      </c>
      <c r="P6341" s="3" t="n">
        <v>7.2</v>
      </c>
      <c r="Q6341" s="3" t="n">
        <v>24.2</v>
      </c>
      <c r="R6341" s="3" t="s">
        <v>18363</v>
      </c>
      <c r="S6341" s="4" t="n">
        <v>45747.008287037</v>
      </c>
      <c r="T6341" s="3" t="s">
        <v>65</v>
      </c>
      <c r="U6341" s="3" t="s">
        <v>65</v>
      </c>
      <c r="V6341" s="3" t="n">
        <v>1</v>
      </c>
      <c r="W6341" s="3" t="n">
        <v>1</v>
      </c>
      <c r="X6341" s="3" t="n">
        <v>0</v>
      </c>
      <c r="Y6341" s="3" t="s">
        <v>30</v>
      </c>
      <c r="Z6341" s="3" t="s">
        <v>30</v>
      </c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3"/>
      <c r="AW6341" s="3"/>
      <c r="AX6341" s="3"/>
      <c r="AY6341" s="3"/>
      <c r="AZ6341" s="3"/>
      <c r="BA6341" s="3"/>
      <c r="BB6341" s="3"/>
      <c r="BC6341" s="3"/>
      <c r="BD6341" s="3"/>
      <c r="BE6341" s="3"/>
      <c r="BF6341" s="3"/>
      <c r="BG6341" s="3"/>
      <c r="BH6341" s="3"/>
      <c r="BI6341" s="3"/>
      <c r="BJ6341" s="3"/>
    </row>
    <row r="6342" customFormat="false" ht="15.75" hidden="false" customHeight="false" outlineLevel="0" collapsed="false">
      <c r="A6342" s="3" t="n">
        <v>6341</v>
      </c>
      <c r="B6342" s="3" t="s">
        <v>18364</v>
      </c>
      <c r="C6342" s="3" t="s">
        <v>18365</v>
      </c>
      <c r="D6342" s="3" t="n">
        <v>1</v>
      </c>
      <c r="E6342" s="3" t="n">
        <v>1.007689</v>
      </c>
      <c r="F6342" s="3" t="n">
        <v>9</v>
      </c>
      <c r="G6342" s="3" t="n">
        <v>9</v>
      </c>
      <c r="H6342" s="3" t="n">
        <v>4</v>
      </c>
      <c r="I6342" s="3" t="n">
        <v>4</v>
      </c>
      <c r="J6342" s="3" t="n">
        <v>7</v>
      </c>
      <c r="K6342" s="3" t="n">
        <v>7</v>
      </c>
      <c r="L6342" s="3" t="n">
        <v>0</v>
      </c>
      <c r="M6342" s="3" t="n">
        <v>0</v>
      </c>
      <c r="N6342" s="3" t="n">
        <v>-1</v>
      </c>
      <c r="O6342" s="3" t="n">
        <v>-1</v>
      </c>
      <c r="P6342" s="3" t="n">
        <v>7.2</v>
      </c>
      <c r="Q6342" s="3" t="n">
        <v>24.2</v>
      </c>
      <c r="R6342" s="3" t="s">
        <v>18366</v>
      </c>
      <c r="S6342" s="4" t="n">
        <v>45747.0083449074</v>
      </c>
      <c r="T6342" s="3" t="s">
        <v>65</v>
      </c>
      <c r="U6342" s="3" t="s">
        <v>65</v>
      </c>
      <c r="V6342" s="3" t="n">
        <v>0</v>
      </c>
      <c r="W6342" s="3" t="n">
        <v>0</v>
      </c>
      <c r="X6342" s="3" t="n">
        <v>0</v>
      </c>
      <c r="Y6342" s="3" t="s">
        <v>30</v>
      </c>
      <c r="Z6342" s="3" t="s">
        <v>30</v>
      </c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  <c r="AY6342" s="3"/>
      <c r="AZ6342" s="3"/>
      <c r="BA6342" s="3"/>
      <c r="BB6342" s="3"/>
      <c r="BC6342" s="3"/>
      <c r="BD6342" s="3"/>
      <c r="BE6342" s="3"/>
      <c r="BF6342" s="3"/>
      <c r="BG6342" s="3"/>
      <c r="BH6342" s="3"/>
      <c r="BI6342" s="3"/>
      <c r="BJ6342" s="3"/>
    </row>
    <row r="6343" customFormat="false" ht="15.75" hidden="false" customHeight="false" outlineLevel="0" collapsed="false">
      <c r="A6343" s="3" t="n">
        <v>6342</v>
      </c>
      <c r="B6343" s="3" t="s">
        <v>18367</v>
      </c>
      <c r="C6343" s="3" t="s">
        <v>18368</v>
      </c>
      <c r="D6343" s="3" t="n">
        <v>1</v>
      </c>
      <c r="E6343" s="3" t="n">
        <v>1.3595175</v>
      </c>
      <c r="F6343" s="3" t="n">
        <v>27</v>
      </c>
      <c r="G6343" s="3" t="n">
        <v>27</v>
      </c>
      <c r="H6343" s="3" t="n">
        <v>8</v>
      </c>
      <c r="I6343" s="3" t="n">
        <v>8</v>
      </c>
      <c r="J6343" s="3" t="n">
        <v>28</v>
      </c>
      <c r="K6343" s="3" t="n">
        <v>28</v>
      </c>
      <c r="L6343" s="3" t="n">
        <v>3</v>
      </c>
      <c r="M6343" s="3" t="n">
        <v>3</v>
      </c>
      <c r="N6343" s="3" t="n">
        <v>0</v>
      </c>
      <c r="O6343" s="3" t="n">
        <v>0</v>
      </c>
      <c r="P6343" s="3" t="n">
        <v>7.2</v>
      </c>
      <c r="Q6343" s="3" t="n">
        <v>24.2</v>
      </c>
      <c r="R6343" s="3" t="s">
        <v>18369</v>
      </c>
      <c r="S6343" s="4" t="n">
        <v>45747.0084027778</v>
      </c>
      <c r="T6343" s="3" t="s">
        <v>65</v>
      </c>
      <c r="U6343" s="3" t="s">
        <v>65</v>
      </c>
      <c r="V6343" s="3" t="n">
        <v>1</v>
      </c>
      <c r="W6343" s="3" t="n">
        <v>1</v>
      </c>
      <c r="X6343" s="3" t="n">
        <v>0</v>
      </c>
      <c r="Y6343" s="3" t="s">
        <v>30</v>
      </c>
      <c r="Z6343" s="3" t="s">
        <v>30</v>
      </c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  <c r="AY6343" s="3"/>
      <c r="AZ6343" s="3"/>
      <c r="BA6343" s="3"/>
      <c r="BB6343" s="3"/>
      <c r="BC6343" s="3"/>
      <c r="BD6343" s="3"/>
      <c r="BE6343" s="3"/>
      <c r="BF6343" s="3"/>
      <c r="BG6343" s="3"/>
      <c r="BH6343" s="3"/>
      <c r="BI6343" s="3"/>
      <c r="BJ6343" s="3"/>
    </row>
    <row r="6344" customFormat="false" ht="15.75" hidden="false" customHeight="false" outlineLevel="0" collapsed="false">
      <c r="A6344" s="3" t="n">
        <v>6343</v>
      </c>
      <c r="B6344" s="3" t="s">
        <v>18370</v>
      </c>
      <c r="C6344" s="3" t="s">
        <v>18371</v>
      </c>
      <c r="D6344" s="3" t="n">
        <v>1</v>
      </c>
      <c r="E6344" s="3" t="n">
        <v>0.1435921</v>
      </c>
      <c r="F6344" s="3" t="n">
        <v>7</v>
      </c>
      <c r="G6344" s="3" t="n">
        <v>7</v>
      </c>
      <c r="H6344" s="3" t="n">
        <v>5</v>
      </c>
      <c r="I6344" s="3" t="n">
        <v>5</v>
      </c>
      <c r="J6344" s="3" t="n">
        <v>7</v>
      </c>
      <c r="K6344" s="3" t="n">
        <v>7</v>
      </c>
      <c r="L6344" s="3" t="n">
        <v>0</v>
      </c>
      <c r="M6344" s="3" t="n">
        <v>0</v>
      </c>
      <c r="N6344" s="3" t="n">
        <v>0</v>
      </c>
      <c r="O6344" s="3" t="n">
        <v>0</v>
      </c>
      <c r="P6344" s="3" t="n">
        <v>7.2</v>
      </c>
      <c r="Q6344" s="3" t="n">
        <v>24.2</v>
      </c>
      <c r="R6344" s="3" t="s">
        <v>18372</v>
      </c>
      <c r="S6344" s="4" t="n">
        <v>45747.0084606482</v>
      </c>
      <c r="T6344" s="3" t="s">
        <v>65</v>
      </c>
      <c r="U6344" s="3" t="s">
        <v>65</v>
      </c>
      <c r="V6344" s="3" t="n">
        <v>1</v>
      </c>
      <c r="W6344" s="3" t="n">
        <v>1</v>
      </c>
      <c r="X6344" s="3" t="n">
        <v>0</v>
      </c>
      <c r="Y6344" s="3" t="s">
        <v>81</v>
      </c>
      <c r="Z6344" s="3" t="s">
        <v>81</v>
      </c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  <c r="AY6344" s="3"/>
      <c r="AZ6344" s="3"/>
      <c r="BA6344" s="3"/>
      <c r="BB6344" s="3"/>
      <c r="BC6344" s="3"/>
      <c r="BD6344" s="3"/>
      <c r="BE6344" s="3"/>
      <c r="BF6344" s="3"/>
      <c r="BG6344" s="3"/>
      <c r="BH6344" s="3"/>
      <c r="BI6344" s="3"/>
      <c r="BJ6344" s="3"/>
    </row>
    <row r="6345" customFormat="false" ht="15.75" hidden="false" customHeight="false" outlineLevel="0" collapsed="false">
      <c r="A6345" s="3" t="n">
        <v>6344</v>
      </c>
      <c r="B6345" s="3" t="s">
        <v>18373</v>
      </c>
      <c r="C6345" s="3" t="s">
        <v>18374</v>
      </c>
      <c r="D6345" s="3" t="n">
        <v>1</v>
      </c>
      <c r="E6345" s="3" t="n">
        <v>1.6754841</v>
      </c>
      <c r="F6345" s="3" t="n">
        <v>13</v>
      </c>
      <c r="G6345" s="3" t="n">
        <v>13</v>
      </c>
      <c r="H6345" s="3" t="n">
        <v>8</v>
      </c>
      <c r="I6345" s="3" t="n">
        <v>8</v>
      </c>
      <c r="J6345" s="3" t="n">
        <v>18</v>
      </c>
      <c r="K6345" s="3" t="n">
        <v>18</v>
      </c>
      <c r="L6345" s="3" t="n">
        <v>1</v>
      </c>
      <c r="M6345" s="3" t="n">
        <v>1</v>
      </c>
      <c r="N6345" s="3" t="n">
        <v>0</v>
      </c>
      <c r="O6345" s="3" t="n">
        <v>0</v>
      </c>
      <c r="P6345" s="3" t="n">
        <v>7.2</v>
      </c>
      <c r="Q6345" s="3" t="n">
        <v>24.2</v>
      </c>
      <c r="R6345" s="3" t="s">
        <v>18375</v>
      </c>
      <c r="S6345" s="4" t="n">
        <v>45747.0085532407</v>
      </c>
      <c r="T6345" s="3" t="s">
        <v>65</v>
      </c>
      <c r="U6345" s="3" t="s">
        <v>65</v>
      </c>
      <c r="V6345" s="3" t="n">
        <v>1</v>
      </c>
      <c r="W6345" s="3" t="n">
        <v>1</v>
      </c>
      <c r="X6345" s="3" t="n">
        <v>0</v>
      </c>
      <c r="Y6345" s="3" t="s">
        <v>30</v>
      </c>
      <c r="Z6345" s="3" t="s">
        <v>30</v>
      </c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  <c r="AY6345" s="3"/>
      <c r="AZ6345" s="3"/>
      <c r="BA6345" s="3"/>
      <c r="BB6345" s="3"/>
      <c r="BC6345" s="3"/>
      <c r="BD6345" s="3"/>
      <c r="BE6345" s="3"/>
      <c r="BF6345" s="3"/>
      <c r="BG6345" s="3"/>
      <c r="BH6345" s="3"/>
      <c r="BI6345" s="3"/>
      <c r="BJ6345" s="3"/>
    </row>
    <row r="6346" customFormat="false" ht="15.75" hidden="false" customHeight="false" outlineLevel="0" collapsed="false">
      <c r="A6346" s="3" t="n">
        <v>6345</v>
      </c>
      <c r="B6346" s="3" t="s">
        <v>18376</v>
      </c>
      <c r="C6346" s="3" t="s">
        <v>18377</v>
      </c>
      <c r="D6346" s="3" t="n">
        <v>1</v>
      </c>
      <c r="E6346" s="3" t="n">
        <v>2.0276049</v>
      </c>
      <c r="F6346" s="3" t="n">
        <v>14</v>
      </c>
      <c r="G6346" s="3" t="n">
        <v>14</v>
      </c>
      <c r="H6346" s="3" t="n">
        <v>8</v>
      </c>
      <c r="I6346" s="3" t="n">
        <v>8</v>
      </c>
      <c r="J6346" s="3" t="n">
        <v>18</v>
      </c>
      <c r="K6346" s="3" t="n">
        <v>18</v>
      </c>
      <c r="L6346" s="3" t="n">
        <v>2</v>
      </c>
      <c r="M6346" s="3" t="n">
        <v>2</v>
      </c>
      <c r="N6346" s="3" t="n">
        <v>0</v>
      </c>
      <c r="O6346" s="3" t="n">
        <v>-1</v>
      </c>
      <c r="P6346" s="3" t="n">
        <v>7.2</v>
      </c>
      <c r="Q6346" s="3" t="n">
        <v>24.2</v>
      </c>
      <c r="R6346" s="3" t="s">
        <v>18378</v>
      </c>
      <c r="S6346" s="4" t="n">
        <v>45747.0086342593</v>
      </c>
      <c r="T6346" s="3" t="s">
        <v>65</v>
      </c>
      <c r="U6346" s="3" t="s">
        <v>65</v>
      </c>
      <c r="V6346" s="3" t="n">
        <v>1</v>
      </c>
      <c r="W6346" s="3" t="n">
        <v>0</v>
      </c>
      <c r="X6346" s="3" t="n">
        <v>0</v>
      </c>
      <c r="Y6346" s="3" t="s">
        <v>30</v>
      </c>
      <c r="Z6346" s="3" t="s">
        <v>30</v>
      </c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  <c r="AY6346" s="3"/>
      <c r="AZ6346" s="3"/>
      <c r="BA6346" s="3"/>
      <c r="BB6346" s="3"/>
      <c r="BC6346" s="3"/>
      <c r="BD6346" s="3"/>
      <c r="BE6346" s="3"/>
      <c r="BF6346" s="3"/>
      <c r="BG6346" s="3"/>
      <c r="BH6346" s="3"/>
      <c r="BI6346" s="3"/>
      <c r="BJ6346" s="3"/>
    </row>
    <row r="6347" customFormat="false" ht="15.75" hidden="false" customHeight="false" outlineLevel="0" collapsed="false">
      <c r="A6347" s="3" t="n">
        <v>6346</v>
      </c>
      <c r="B6347" s="3" t="s">
        <v>18379</v>
      </c>
      <c r="C6347" s="3" t="s">
        <v>18380</v>
      </c>
      <c r="D6347" s="3" t="n">
        <v>1</v>
      </c>
      <c r="E6347" s="3" t="n">
        <v>2.4641083</v>
      </c>
      <c r="F6347" s="3" t="n">
        <v>7</v>
      </c>
      <c r="G6347" s="3" t="n">
        <v>7</v>
      </c>
      <c r="H6347" s="3" t="n">
        <v>3</v>
      </c>
      <c r="I6347" s="3" t="n">
        <v>3</v>
      </c>
      <c r="J6347" s="3" t="n">
        <v>7</v>
      </c>
      <c r="K6347" s="3" t="n">
        <v>7</v>
      </c>
      <c r="L6347" s="3" t="n">
        <v>0</v>
      </c>
      <c r="M6347" s="3" t="n">
        <v>0</v>
      </c>
      <c r="N6347" s="3" t="n">
        <v>0</v>
      </c>
      <c r="O6347" s="3" t="n">
        <v>0</v>
      </c>
      <c r="P6347" s="3" t="n">
        <v>7.2</v>
      </c>
      <c r="Q6347" s="3" t="n">
        <v>24.2</v>
      </c>
      <c r="R6347" s="3" t="s">
        <v>18381</v>
      </c>
      <c r="S6347" s="4" t="n">
        <v>45747.0087152778</v>
      </c>
      <c r="T6347" s="3" t="s">
        <v>65</v>
      </c>
      <c r="U6347" s="3" t="s">
        <v>65</v>
      </c>
      <c r="V6347" s="3" t="n">
        <v>1</v>
      </c>
      <c r="W6347" s="3" t="n">
        <v>1</v>
      </c>
      <c r="X6347" s="3" t="n">
        <v>0</v>
      </c>
      <c r="Y6347" s="3" t="s">
        <v>30</v>
      </c>
      <c r="Z6347" s="3" t="s">
        <v>30</v>
      </c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3"/>
      <c r="AW6347" s="3"/>
      <c r="AX6347" s="3"/>
      <c r="AY6347" s="3"/>
      <c r="AZ6347" s="3"/>
      <c r="BA6347" s="3"/>
      <c r="BB6347" s="3"/>
      <c r="BC6347" s="3"/>
      <c r="BD6347" s="3"/>
      <c r="BE6347" s="3"/>
      <c r="BF6347" s="3"/>
      <c r="BG6347" s="3"/>
      <c r="BH6347" s="3"/>
      <c r="BI6347" s="3"/>
      <c r="BJ6347" s="3"/>
    </row>
    <row r="6348" customFormat="false" ht="15.75" hidden="false" customHeight="false" outlineLevel="0" collapsed="false">
      <c r="A6348" s="3" t="n">
        <v>6347</v>
      </c>
      <c r="B6348" s="3" t="s">
        <v>18382</v>
      </c>
      <c r="C6348" s="3" t="s">
        <v>18383</v>
      </c>
      <c r="D6348" s="3" t="n">
        <v>1</v>
      </c>
      <c r="E6348" s="3" t="n">
        <v>0.9223154</v>
      </c>
      <c r="F6348" s="3" t="n">
        <v>5</v>
      </c>
      <c r="G6348" s="3" t="n">
        <v>5</v>
      </c>
      <c r="H6348" s="3" t="n">
        <v>3</v>
      </c>
      <c r="I6348" s="3" t="n">
        <v>3</v>
      </c>
      <c r="J6348" s="3" t="n">
        <v>3</v>
      </c>
      <c r="K6348" s="3" t="n">
        <v>3</v>
      </c>
      <c r="L6348" s="3" t="n">
        <v>0</v>
      </c>
      <c r="M6348" s="3" t="n">
        <v>0</v>
      </c>
      <c r="N6348" s="3" t="n">
        <v>0</v>
      </c>
      <c r="O6348" s="3" t="n">
        <v>0</v>
      </c>
      <c r="P6348" s="3" t="n">
        <v>7.2</v>
      </c>
      <c r="Q6348" s="3" t="n">
        <v>24.2</v>
      </c>
      <c r="R6348" s="3" t="s">
        <v>18384</v>
      </c>
      <c r="S6348" s="4" t="n">
        <v>45747.0087847222</v>
      </c>
      <c r="T6348" s="3" t="s">
        <v>65</v>
      </c>
      <c r="U6348" s="3" t="s">
        <v>65</v>
      </c>
      <c r="V6348" s="3" t="n">
        <v>1</v>
      </c>
      <c r="W6348" s="3" t="n">
        <v>1</v>
      </c>
      <c r="X6348" s="3" t="n">
        <v>0</v>
      </c>
      <c r="Y6348" s="3" t="s">
        <v>30</v>
      </c>
      <c r="Z6348" s="3" t="s">
        <v>30</v>
      </c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  <c r="AY6348" s="3"/>
      <c r="AZ6348" s="3"/>
      <c r="BA6348" s="3"/>
      <c r="BB6348" s="3"/>
      <c r="BC6348" s="3"/>
      <c r="BD6348" s="3"/>
      <c r="BE6348" s="3"/>
      <c r="BF6348" s="3"/>
      <c r="BG6348" s="3"/>
      <c r="BH6348" s="3"/>
      <c r="BI6348" s="3"/>
      <c r="BJ6348" s="3"/>
    </row>
    <row r="6349" customFormat="false" ht="15.75" hidden="false" customHeight="false" outlineLevel="0" collapsed="false">
      <c r="A6349" s="3" t="n">
        <v>6348</v>
      </c>
      <c r="B6349" s="3" t="s">
        <v>18385</v>
      </c>
      <c r="C6349" s="3" t="s">
        <v>18386</v>
      </c>
      <c r="D6349" s="3" t="n">
        <v>1</v>
      </c>
      <c r="E6349" s="3" t="n">
        <v>0.9084119</v>
      </c>
      <c r="F6349" s="3" t="n">
        <v>5</v>
      </c>
      <c r="G6349" s="3" t="n">
        <v>5</v>
      </c>
      <c r="H6349" s="3" t="n">
        <v>3</v>
      </c>
      <c r="I6349" s="3" t="n">
        <v>3</v>
      </c>
      <c r="J6349" s="3" t="n">
        <v>3</v>
      </c>
      <c r="K6349" s="3" t="n">
        <v>3</v>
      </c>
      <c r="L6349" s="3" t="n">
        <v>0</v>
      </c>
      <c r="M6349" s="3" t="n">
        <v>0</v>
      </c>
      <c r="N6349" s="3" t="n">
        <v>0</v>
      </c>
      <c r="O6349" s="3" t="n">
        <v>0</v>
      </c>
      <c r="P6349" s="3" t="n">
        <v>7.2</v>
      </c>
      <c r="Q6349" s="3" t="n">
        <v>24.2</v>
      </c>
      <c r="R6349" s="3" t="s">
        <v>18387</v>
      </c>
      <c r="S6349" s="4" t="n">
        <v>45747.0088541667</v>
      </c>
      <c r="T6349" s="3" t="s">
        <v>65</v>
      </c>
      <c r="U6349" s="3" t="s">
        <v>65</v>
      </c>
      <c r="V6349" s="3" t="n">
        <v>1</v>
      </c>
      <c r="W6349" s="3" t="n">
        <v>1</v>
      </c>
      <c r="X6349" s="3" t="n">
        <v>0</v>
      </c>
      <c r="Y6349" s="3" t="s">
        <v>30</v>
      </c>
      <c r="Z6349" s="3" t="s">
        <v>30</v>
      </c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3"/>
      <c r="AW6349" s="3"/>
      <c r="AX6349" s="3"/>
      <c r="AY6349" s="3"/>
      <c r="AZ6349" s="3"/>
      <c r="BA6349" s="3"/>
      <c r="BB6349" s="3"/>
      <c r="BC6349" s="3"/>
      <c r="BD6349" s="3"/>
      <c r="BE6349" s="3"/>
      <c r="BF6349" s="3"/>
      <c r="BG6349" s="3"/>
      <c r="BH6349" s="3"/>
      <c r="BI6349" s="3"/>
      <c r="BJ6349" s="3"/>
    </row>
    <row r="6350" customFormat="false" ht="15.75" hidden="false" customHeight="false" outlineLevel="0" collapsed="false">
      <c r="A6350" s="3" t="n">
        <v>6349</v>
      </c>
      <c r="B6350" s="3" t="s">
        <v>18388</v>
      </c>
      <c r="C6350" s="3" t="s">
        <v>18389</v>
      </c>
      <c r="D6350" s="3" t="n">
        <v>1</v>
      </c>
      <c r="E6350" s="3" t="n">
        <v>1.5565772</v>
      </c>
      <c r="F6350" s="3" t="n">
        <v>5</v>
      </c>
      <c r="G6350" s="3" t="n">
        <v>5</v>
      </c>
      <c r="H6350" s="3" t="n">
        <v>3</v>
      </c>
      <c r="I6350" s="3" t="n">
        <v>3</v>
      </c>
      <c r="J6350" s="3" t="n">
        <v>7</v>
      </c>
      <c r="K6350" s="3" t="n">
        <v>7</v>
      </c>
      <c r="L6350" s="3" t="n">
        <v>0</v>
      </c>
      <c r="M6350" s="3" t="n">
        <v>0</v>
      </c>
      <c r="N6350" s="3" t="n">
        <v>0</v>
      </c>
      <c r="O6350" s="3" t="n">
        <v>0</v>
      </c>
      <c r="P6350" s="3" t="n">
        <v>7.2</v>
      </c>
      <c r="Q6350" s="3" t="n">
        <v>24.2</v>
      </c>
      <c r="R6350" s="3" t="s">
        <v>18390</v>
      </c>
      <c r="S6350" s="4" t="n">
        <v>45747.0089351852</v>
      </c>
      <c r="T6350" s="3" t="s">
        <v>65</v>
      </c>
      <c r="U6350" s="3" t="s">
        <v>65</v>
      </c>
      <c r="V6350" s="3" t="n">
        <v>1</v>
      </c>
      <c r="W6350" s="3" t="n">
        <v>1</v>
      </c>
      <c r="X6350" s="3" t="n">
        <v>0</v>
      </c>
      <c r="Y6350" s="3" t="s">
        <v>30</v>
      </c>
      <c r="Z6350" s="3" t="s">
        <v>30</v>
      </c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  <c r="AY6350" s="3"/>
      <c r="AZ6350" s="3"/>
      <c r="BA6350" s="3"/>
      <c r="BB6350" s="3"/>
      <c r="BC6350" s="3"/>
      <c r="BD6350" s="3"/>
      <c r="BE6350" s="3"/>
      <c r="BF6350" s="3"/>
      <c r="BG6350" s="3"/>
      <c r="BH6350" s="3"/>
      <c r="BI6350" s="3"/>
      <c r="BJ6350" s="3"/>
    </row>
    <row r="6351" customFormat="false" ht="15.75" hidden="false" customHeight="false" outlineLevel="0" collapsed="false">
      <c r="A6351" s="3" t="n">
        <v>6350</v>
      </c>
      <c r="B6351" s="3" t="s">
        <v>18391</v>
      </c>
      <c r="C6351" s="3" t="s">
        <v>18392</v>
      </c>
      <c r="D6351" s="3" t="n">
        <v>1</v>
      </c>
      <c r="E6351" s="3" t="n">
        <v>1.5206063</v>
      </c>
      <c r="F6351" s="3" t="n">
        <v>5</v>
      </c>
      <c r="G6351" s="3" t="n">
        <v>5</v>
      </c>
      <c r="H6351" s="3" t="n">
        <v>3</v>
      </c>
      <c r="I6351" s="3" t="n">
        <v>3</v>
      </c>
      <c r="J6351" s="3" t="n">
        <v>7</v>
      </c>
      <c r="K6351" s="3" t="n">
        <v>7</v>
      </c>
      <c r="L6351" s="3" t="n">
        <v>0</v>
      </c>
      <c r="M6351" s="3" t="n">
        <v>0</v>
      </c>
      <c r="N6351" s="3" t="n">
        <v>0</v>
      </c>
      <c r="O6351" s="3" t="n">
        <v>0</v>
      </c>
      <c r="P6351" s="3" t="n">
        <v>7.2</v>
      </c>
      <c r="Q6351" s="3" t="n">
        <v>24.2</v>
      </c>
      <c r="R6351" s="3" t="s">
        <v>18393</v>
      </c>
      <c r="S6351" s="4" t="n">
        <v>45747.0090046296</v>
      </c>
      <c r="T6351" s="3" t="s">
        <v>65</v>
      </c>
      <c r="U6351" s="3" t="s">
        <v>65</v>
      </c>
      <c r="V6351" s="3" t="n">
        <v>1</v>
      </c>
      <c r="W6351" s="3" t="n">
        <v>1</v>
      </c>
      <c r="X6351" s="3" t="n">
        <v>0</v>
      </c>
      <c r="Y6351" s="3" t="s">
        <v>30</v>
      </c>
      <c r="Z6351" s="3" t="s">
        <v>30</v>
      </c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  <c r="AY6351" s="3"/>
      <c r="AZ6351" s="3"/>
      <c r="BA6351" s="3"/>
      <c r="BB6351" s="3"/>
      <c r="BC6351" s="3"/>
      <c r="BD6351" s="3"/>
      <c r="BE6351" s="3"/>
      <c r="BF6351" s="3"/>
      <c r="BG6351" s="3"/>
      <c r="BH6351" s="3"/>
      <c r="BI6351" s="3"/>
      <c r="BJ6351" s="3"/>
    </row>
    <row r="6352" customFormat="false" ht="15.75" hidden="false" customHeight="false" outlineLevel="0" collapsed="false">
      <c r="A6352" s="3" t="n">
        <v>6351</v>
      </c>
      <c r="B6352" s="3" t="s">
        <v>18394</v>
      </c>
      <c r="C6352" s="3" t="s">
        <v>18395</v>
      </c>
      <c r="D6352" s="3" t="n">
        <v>1</v>
      </c>
      <c r="E6352" s="3" t="n">
        <v>1.4879045</v>
      </c>
      <c r="F6352" s="3" t="n">
        <v>5</v>
      </c>
      <c r="G6352" s="3" t="n">
        <v>5</v>
      </c>
      <c r="H6352" s="3" t="n">
        <v>3</v>
      </c>
      <c r="I6352" s="3" t="n">
        <v>3</v>
      </c>
      <c r="J6352" s="3" t="n">
        <v>7</v>
      </c>
      <c r="K6352" s="3" t="n">
        <v>7</v>
      </c>
      <c r="L6352" s="3" t="n">
        <v>0</v>
      </c>
      <c r="M6352" s="3" t="n">
        <v>0</v>
      </c>
      <c r="N6352" s="3" t="n">
        <v>0</v>
      </c>
      <c r="O6352" s="3" t="n">
        <v>0</v>
      </c>
      <c r="P6352" s="3" t="n">
        <v>7.2</v>
      </c>
      <c r="Q6352" s="3" t="n">
        <v>24.2</v>
      </c>
      <c r="R6352" s="3" t="s">
        <v>18396</v>
      </c>
      <c r="S6352" s="4" t="n">
        <v>45747.0090740741</v>
      </c>
      <c r="T6352" s="3" t="s">
        <v>65</v>
      </c>
      <c r="U6352" s="3" t="s">
        <v>65</v>
      </c>
      <c r="V6352" s="3" t="n">
        <v>1</v>
      </c>
      <c r="W6352" s="3" t="n">
        <v>1</v>
      </c>
      <c r="X6352" s="3" t="n">
        <v>0</v>
      </c>
      <c r="Y6352" s="3" t="s">
        <v>30</v>
      </c>
      <c r="Z6352" s="3" t="s">
        <v>30</v>
      </c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3"/>
      <c r="AW6352" s="3"/>
      <c r="AX6352" s="3"/>
      <c r="AY6352" s="3"/>
      <c r="AZ6352" s="3"/>
      <c r="BA6352" s="3"/>
      <c r="BB6352" s="3"/>
      <c r="BC6352" s="3"/>
      <c r="BD6352" s="3"/>
      <c r="BE6352" s="3"/>
      <c r="BF6352" s="3"/>
      <c r="BG6352" s="3"/>
      <c r="BH6352" s="3"/>
      <c r="BI6352" s="3"/>
      <c r="BJ6352" s="3"/>
    </row>
    <row r="6353" customFormat="false" ht="15.75" hidden="false" customHeight="false" outlineLevel="0" collapsed="false">
      <c r="A6353" s="3" t="n">
        <v>6352</v>
      </c>
      <c r="B6353" s="3" t="s">
        <v>18397</v>
      </c>
      <c r="C6353" s="3" t="s">
        <v>18398</v>
      </c>
      <c r="D6353" s="3" t="n">
        <v>1</v>
      </c>
      <c r="E6353" s="3" t="n">
        <v>1.7317665</v>
      </c>
      <c r="F6353" s="3" t="n">
        <v>5</v>
      </c>
      <c r="G6353" s="3" t="n">
        <v>5</v>
      </c>
      <c r="H6353" s="3" t="n">
        <v>3</v>
      </c>
      <c r="I6353" s="3" t="n">
        <v>3</v>
      </c>
      <c r="J6353" s="3" t="n">
        <v>7</v>
      </c>
      <c r="K6353" s="3" t="n">
        <v>7</v>
      </c>
      <c r="L6353" s="3" t="n">
        <v>0</v>
      </c>
      <c r="M6353" s="3" t="n">
        <v>0</v>
      </c>
      <c r="N6353" s="3" t="n">
        <v>0</v>
      </c>
      <c r="O6353" s="3" t="n">
        <v>0</v>
      </c>
      <c r="P6353" s="3" t="n">
        <v>7.2</v>
      </c>
      <c r="Q6353" s="3" t="n">
        <v>24.2</v>
      </c>
      <c r="R6353" s="3" t="s">
        <v>18399</v>
      </c>
      <c r="S6353" s="4" t="n">
        <v>45747.0091550926</v>
      </c>
      <c r="T6353" s="3" t="s">
        <v>65</v>
      </c>
      <c r="U6353" s="3" t="s">
        <v>65</v>
      </c>
      <c r="V6353" s="3" t="n">
        <v>1</v>
      </c>
      <c r="W6353" s="3" t="n">
        <v>1</v>
      </c>
      <c r="X6353" s="3" t="n">
        <v>0</v>
      </c>
      <c r="Y6353" s="3" t="s">
        <v>30</v>
      </c>
      <c r="Z6353" s="3" t="s">
        <v>30</v>
      </c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  <c r="AY6353" s="3"/>
      <c r="AZ6353" s="3"/>
      <c r="BA6353" s="3"/>
      <c r="BB6353" s="3"/>
      <c r="BC6353" s="3"/>
      <c r="BD6353" s="3"/>
      <c r="BE6353" s="3"/>
      <c r="BF6353" s="3"/>
      <c r="BG6353" s="3"/>
      <c r="BH6353" s="3"/>
      <c r="BI6353" s="3"/>
      <c r="BJ6353" s="3"/>
    </row>
    <row r="6354" customFormat="false" ht="15.75" hidden="false" customHeight="false" outlineLevel="0" collapsed="false">
      <c r="A6354" s="3" t="n">
        <v>6353</v>
      </c>
      <c r="B6354" s="3" t="s">
        <v>18400</v>
      </c>
      <c r="C6354" s="3" t="s">
        <v>18401</v>
      </c>
      <c r="D6354" s="3" t="n">
        <v>1</v>
      </c>
      <c r="E6354" s="3" t="n">
        <v>1.0982725</v>
      </c>
      <c r="F6354" s="3" t="n">
        <v>5</v>
      </c>
      <c r="G6354" s="3" t="n">
        <v>5</v>
      </c>
      <c r="H6354" s="3" t="n">
        <v>3</v>
      </c>
      <c r="I6354" s="3" t="n">
        <v>3</v>
      </c>
      <c r="J6354" s="3" t="n">
        <v>3</v>
      </c>
      <c r="K6354" s="3" t="n">
        <v>3</v>
      </c>
      <c r="L6354" s="3" t="n">
        <v>0</v>
      </c>
      <c r="M6354" s="3" t="n">
        <v>0</v>
      </c>
      <c r="N6354" s="3" t="n">
        <v>0</v>
      </c>
      <c r="O6354" s="3" t="n">
        <v>0</v>
      </c>
      <c r="P6354" s="3" t="n">
        <v>7.2</v>
      </c>
      <c r="Q6354" s="3" t="n">
        <v>24.2</v>
      </c>
      <c r="R6354" s="3" t="s">
        <v>18402</v>
      </c>
      <c r="S6354" s="4" t="n">
        <v>45747.0092361111</v>
      </c>
      <c r="T6354" s="3" t="s">
        <v>65</v>
      </c>
      <c r="U6354" s="3" t="s">
        <v>65</v>
      </c>
      <c r="V6354" s="3" t="n">
        <v>1</v>
      </c>
      <c r="W6354" s="3" t="n">
        <v>1</v>
      </c>
      <c r="X6354" s="3" t="n">
        <v>0</v>
      </c>
      <c r="Y6354" s="3" t="s">
        <v>30</v>
      </c>
      <c r="Z6354" s="3" t="s">
        <v>30</v>
      </c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  <c r="AY6354" s="3"/>
      <c r="AZ6354" s="3"/>
      <c r="BA6354" s="3"/>
      <c r="BB6354" s="3"/>
      <c r="BC6354" s="3"/>
      <c r="BD6354" s="3"/>
      <c r="BE6354" s="3"/>
      <c r="BF6354" s="3"/>
      <c r="BG6354" s="3"/>
      <c r="BH6354" s="3"/>
      <c r="BI6354" s="3"/>
      <c r="BJ6354" s="3"/>
    </row>
    <row r="6355" customFormat="false" ht="15.75" hidden="false" customHeight="false" outlineLevel="0" collapsed="false">
      <c r="A6355" s="3" t="n">
        <v>6354</v>
      </c>
      <c r="B6355" s="3" t="s">
        <v>18403</v>
      </c>
      <c r="C6355" s="3" t="s">
        <v>18404</v>
      </c>
      <c r="D6355" s="3" t="n">
        <v>1</v>
      </c>
      <c r="E6355" s="3" t="n">
        <v>1.3433767</v>
      </c>
      <c r="F6355" s="3" t="n">
        <v>9</v>
      </c>
      <c r="G6355" s="3" t="n">
        <v>9</v>
      </c>
      <c r="H6355" s="3" t="n">
        <v>7</v>
      </c>
      <c r="I6355" s="3" t="n">
        <v>7</v>
      </c>
      <c r="J6355" s="3" t="n">
        <v>6</v>
      </c>
      <c r="K6355" s="3" t="n">
        <v>6</v>
      </c>
      <c r="L6355" s="3" t="n">
        <v>2</v>
      </c>
      <c r="M6355" s="3" t="n">
        <v>2</v>
      </c>
      <c r="N6355" s="3" t="n">
        <v>5</v>
      </c>
      <c r="O6355" s="3" t="n">
        <v>-1</v>
      </c>
      <c r="P6355" s="3" t="n">
        <v>7.2</v>
      </c>
      <c r="Q6355" s="3" t="n">
        <v>24.2</v>
      </c>
      <c r="R6355" s="3" t="s">
        <v>18405</v>
      </c>
      <c r="S6355" s="4" t="n">
        <v>45747.009375</v>
      </c>
      <c r="T6355" s="3" t="s">
        <v>65</v>
      </c>
      <c r="U6355" s="3" t="s">
        <v>65</v>
      </c>
      <c r="V6355" s="3" t="n">
        <v>1</v>
      </c>
      <c r="W6355" s="3" t="n">
        <v>0</v>
      </c>
      <c r="X6355" s="3" t="n">
        <v>0</v>
      </c>
      <c r="Y6355" s="3" t="s">
        <v>30</v>
      </c>
      <c r="Z6355" s="3" t="s">
        <v>30</v>
      </c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  <c r="AY6355" s="3"/>
      <c r="AZ6355" s="3"/>
      <c r="BA6355" s="3"/>
      <c r="BB6355" s="3"/>
      <c r="BC6355" s="3"/>
      <c r="BD6355" s="3"/>
      <c r="BE6355" s="3"/>
      <c r="BF6355" s="3"/>
      <c r="BG6355" s="3"/>
      <c r="BH6355" s="3"/>
      <c r="BI6355" s="3"/>
      <c r="BJ6355" s="3"/>
    </row>
    <row r="6356" customFormat="false" ht="15.75" hidden="false" customHeight="false" outlineLevel="0" collapsed="false">
      <c r="A6356" s="3" t="n">
        <v>6355</v>
      </c>
      <c r="B6356" s="3" t="s">
        <v>18406</v>
      </c>
      <c r="C6356" s="3" t="s">
        <v>18407</v>
      </c>
      <c r="D6356" s="3" t="n">
        <v>1</v>
      </c>
      <c r="E6356" s="3" t="n">
        <v>1.0172611</v>
      </c>
      <c r="F6356" s="3" t="n">
        <v>3</v>
      </c>
      <c r="G6356" s="3" t="n">
        <v>3</v>
      </c>
      <c r="H6356" s="3" t="n">
        <v>2</v>
      </c>
      <c r="I6356" s="3" t="n">
        <v>2</v>
      </c>
      <c r="J6356" s="3" t="n">
        <v>1</v>
      </c>
      <c r="K6356" s="3" t="n">
        <v>1</v>
      </c>
      <c r="L6356" s="3" t="n">
        <v>0</v>
      </c>
      <c r="M6356" s="3" t="n">
        <v>0</v>
      </c>
      <c r="N6356" s="3" t="n">
        <v>-1</v>
      </c>
      <c r="O6356" s="3" t="n">
        <v>-1</v>
      </c>
      <c r="P6356" s="3" t="n">
        <v>7.2</v>
      </c>
      <c r="Q6356" s="3" t="n">
        <v>24.2</v>
      </c>
      <c r="R6356" s="3" t="s">
        <v>18408</v>
      </c>
      <c r="S6356" s="4" t="n">
        <v>45747.0094212963</v>
      </c>
      <c r="T6356" s="3" t="s">
        <v>65</v>
      </c>
      <c r="U6356" s="3" t="s">
        <v>65</v>
      </c>
      <c r="V6356" s="3" t="n">
        <v>0</v>
      </c>
      <c r="W6356" s="3" t="n">
        <v>0</v>
      </c>
      <c r="X6356" s="3" t="n">
        <v>0</v>
      </c>
      <c r="Y6356" s="3" t="s">
        <v>30</v>
      </c>
      <c r="Z6356" s="3" t="s">
        <v>30</v>
      </c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3"/>
      <c r="AW6356" s="3"/>
      <c r="AX6356" s="3"/>
      <c r="AY6356" s="3"/>
      <c r="AZ6356" s="3"/>
      <c r="BA6356" s="3"/>
      <c r="BB6356" s="3"/>
      <c r="BC6356" s="3"/>
      <c r="BD6356" s="3"/>
      <c r="BE6356" s="3"/>
      <c r="BF6356" s="3"/>
      <c r="BG6356" s="3"/>
      <c r="BH6356" s="3"/>
      <c r="BI6356" s="3"/>
      <c r="BJ6356" s="3"/>
    </row>
    <row r="6357" customFormat="false" ht="15.75" hidden="false" customHeight="false" outlineLevel="0" collapsed="false">
      <c r="A6357" s="3" t="n">
        <v>6356</v>
      </c>
      <c r="B6357" s="3" t="s">
        <v>18409</v>
      </c>
      <c r="C6357" s="3" t="s">
        <v>18410</v>
      </c>
      <c r="D6357" s="3" t="n">
        <v>1</v>
      </c>
      <c r="E6357" s="3" t="n">
        <v>1.1429289</v>
      </c>
      <c r="F6357" s="3" t="n">
        <v>9</v>
      </c>
      <c r="G6357" s="3" t="n">
        <v>9</v>
      </c>
      <c r="H6357" s="3" t="n">
        <v>7</v>
      </c>
      <c r="I6357" s="3" t="n">
        <v>7</v>
      </c>
      <c r="J6357" s="3" t="n">
        <v>6</v>
      </c>
      <c r="K6357" s="3" t="n">
        <v>6</v>
      </c>
      <c r="L6357" s="3" t="n">
        <v>2</v>
      </c>
      <c r="M6357" s="3" t="n">
        <v>2</v>
      </c>
      <c r="N6357" s="3" t="n">
        <v>5</v>
      </c>
      <c r="O6357" s="3" t="n">
        <v>-1</v>
      </c>
      <c r="P6357" s="3" t="n">
        <v>7.2</v>
      </c>
      <c r="Q6357" s="3" t="n">
        <v>24.2</v>
      </c>
      <c r="R6357" s="3" t="s">
        <v>18411</v>
      </c>
      <c r="S6357" s="4" t="n">
        <v>45747.009537037</v>
      </c>
      <c r="T6357" s="3" t="s">
        <v>65</v>
      </c>
      <c r="U6357" s="3" t="s">
        <v>65</v>
      </c>
      <c r="V6357" s="3" t="n">
        <v>1</v>
      </c>
      <c r="W6357" s="3" t="n">
        <v>0</v>
      </c>
      <c r="X6357" s="3" t="n">
        <v>0</v>
      </c>
      <c r="Y6357" s="3" t="s">
        <v>30</v>
      </c>
      <c r="Z6357" s="3" t="s">
        <v>30</v>
      </c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3"/>
      <c r="AV6357" s="3"/>
      <c r="AW6357" s="3"/>
      <c r="AX6357" s="3"/>
      <c r="AY6357" s="3"/>
      <c r="AZ6357" s="3"/>
      <c r="BA6357" s="3"/>
      <c r="BB6357" s="3"/>
      <c r="BC6357" s="3"/>
      <c r="BD6357" s="3"/>
      <c r="BE6357" s="3"/>
      <c r="BF6357" s="3"/>
      <c r="BG6357" s="3"/>
      <c r="BH6357" s="3"/>
      <c r="BI6357" s="3"/>
      <c r="BJ6357" s="3"/>
    </row>
    <row r="6358" customFormat="false" ht="15.75" hidden="false" customHeight="false" outlineLevel="0" collapsed="false">
      <c r="A6358" s="3" t="n">
        <v>6357</v>
      </c>
      <c r="B6358" s="3" t="s">
        <v>18412</v>
      </c>
      <c r="C6358" s="3" t="s">
        <v>18413</v>
      </c>
      <c r="D6358" s="3" t="n">
        <v>1</v>
      </c>
      <c r="E6358" s="3" t="n">
        <v>1.610779</v>
      </c>
      <c r="F6358" s="3" t="n">
        <v>8</v>
      </c>
      <c r="G6358" s="3" t="n">
        <v>8</v>
      </c>
      <c r="H6358" s="3" t="n">
        <v>5</v>
      </c>
      <c r="I6358" s="3" t="n">
        <v>5</v>
      </c>
      <c r="J6358" s="3" t="n">
        <v>14</v>
      </c>
      <c r="K6358" s="3" t="n">
        <v>14</v>
      </c>
      <c r="L6358" s="3" t="n">
        <v>0</v>
      </c>
      <c r="M6358" s="3" t="n">
        <v>0</v>
      </c>
      <c r="N6358" s="3" t="n">
        <v>0</v>
      </c>
      <c r="O6358" s="3" t="n">
        <v>0</v>
      </c>
      <c r="P6358" s="3" t="n">
        <v>7.2</v>
      </c>
      <c r="Q6358" s="3" t="n">
        <v>24.2</v>
      </c>
      <c r="R6358" s="3" t="s">
        <v>18414</v>
      </c>
      <c r="S6358" s="4" t="n">
        <v>45747.0095949074</v>
      </c>
      <c r="T6358" s="3" t="s">
        <v>65</v>
      </c>
      <c r="U6358" s="3" t="s">
        <v>65</v>
      </c>
      <c r="V6358" s="3" t="n">
        <v>1</v>
      </c>
      <c r="W6358" s="3" t="n">
        <v>1</v>
      </c>
      <c r="X6358" s="3" t="n">
        <v>0</v>
      </c>
      <c r="Y6358" s="3" t="s">
        <v>30</v>
      </c>
      <c r="Z6358" s="3" t="s">
        <v>30</v>
      </c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3"/>
      <c r="AV6358" s="3"/>
      <c r="AW6358" s="3"/>
      <c r="AX6358" s="3"/>
      <c r="AY6358" s="3"/>
      <c r="AZ6358" s="3"/>
      <c r="BA6358" s="3"/>
      <c r="BB6358" s="3"/>
      <c r="BC6358" s="3"/>
      <c r="BD6358" s="3"/>
      <c r="BE6358" s="3"/>
      <c r="BF6358" s="3"/>
      <c r="BG6358" s="3"/>
      <c r="BH6358" s="3"/>
      <c r="BI6358" s="3"/>
      <c r="BJ6358" s="3"/>
    </row>
    <row r="6359" customFormat="false" ht="15.75" hidden="false" customHeight="false" outlineLevel="0" collapsed="false">
      <c r="A6359" s="3" t="n">
        <v>6358</v>
      </c>
      <c r="B6359" s="3" t="s">
        <v>18415</v>
      </c>
      <c r="C6359" s="3" t="s">
        <v>18416</v>
      </c>
      <c r="D6359" s="3" t="n">
        <v>1</v>
      </c>
      <c r="E6359" s="3" t="n">
        <v>1.6311569</v>
      </c>
      <c r="F6359" s="3" t="n">
        <v>10</v>
      </c>
      <c r="G6359" s="3" t="n">
        <v>10</v>
      </c>
      <c r="H6359" s="3" t="n">
        <v>6</v>
      </c>
      <c r="I6359" s="3" t="n">
        <v>6</v>
      </c>
      <c r="J6359" s="3" t="n">
        <v>18</v>
      </c>
      <c r="K6359" s="3" t="n">
        <v>18</v>
      </c>
      <c r="L6359" s="3" t="n">
        <v>0</v>
      </c>
      <c r="M6359" s="3" t="n">
        <v>0</v>
      </c>
      <c r="N6359" s="3" t="n">
        <v>0</v>
      </c>
      <c r="O6359" s="3" t="n">
        <v>-1</v>
      </c>
      <c r="P6359" s="3" t="n">
        <v>7.2</v>
      </c>
      <c r="Q6359" s="3" t="n">
        <v>24.2</v>
      </c>
      <c r="R6359" s="3" t="s">
        <v>18417</v>
      </c>
      <c r="S6359" s="4" t="n">
        <v>45747.0096759259</v>
      </c>
      <c r="T6359" s="3" t="s">
        <v>65</v>
      </c>
      <c r="U6359" s="3" t="s">
        <v>65</v>
      </c>
      <c r="V6359" s="3" t="n">
        <v>1</v>
      </c>
      <c r="W6359" s="3" t="n">
        <v>0</v>
      </c>
      <c r="X6359" s="3" t="n">
        <v>0</v>
      </c>
      <c r="Y6359" s="3" t="s">
        <v>30</v>
      </c>
      <c r="Z6359" s="3" t="s">
        <v>30</v>
      </c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3"/>
      <c r="AW6359" s="3"/>
      <c r="AX6359" s="3"/>
      <c r="AY6359" s="3"/>
      <c r="AZ6359" s="3"/>
      <c r="BA6359" s="3"/>
      <c r="BB6359" s="3"/>
      <c r="BC6359" s="3"/>
      <c r="BD6359" s="3"/>
      <c r="BE6359" s="3"/>
      <c r="BF6359" s="3"/>
      <c r="BG6359" s="3"/>
      <c r="BH6359" s="3"/>
      <c r="BI6359" s="3"/>
      <c r="BJ6359" s="3"/>
    </row>
    <row r="6360" customFormat="false" ht="15.75" hidden="false" customHeight="false" outlineLevel="0" collapsed="false">
      <c r="A6360" s="3" t="n">
        <v>6359</v>
      </c>
      <c r="B6360" s="3" t="s">
        <v>18418</v>
      </c>
      <c r="C6360" s="3" t="s">
        <v>18419</v>
      </c>
      <c r="D6360" s="3" t="n">
        <v>1</v>
      </c>
      <c r="E6360" s="3" t="n">
        <v>1.7326956</v>
      </c>
      <c r="F6360" s="3" t="n">
        <v>13</v>
      </c>
      <c r="G6360" s="3" t="n">
        <v>13</v>
      </c>
      <c r="H6360" s="3" t="n">
        <v>8</v>
      </c>
      <c r="I6360" s="3" t="n">
        <v>8</v>
      </c>
      <c r="J6360" s="3" t="n">
        <v>18</v>
      </c>
      <c r="K6360" s="3" t="n">
        <v>18</v>
      </c>
      <c r="L6360" s="3" t="n">
        <v>1</v>
      </c>
      <c r="M6360" s="3" t="n">
        <v>1</v>
      </c>
      <c r="N6360" s="3" t="n">
        <v>0</v>
      </c>
      <c r="O6360" s="3" t="n">
        <v>0</v>
      </c>
      <c r="P6360" s="3" t="n">
        <v>7.2</v>
      </c>
      <c r="Q6360" s="3" t="n">
        <v>24.2</v>
      </c>
      <c r="R6360" s="3" t="s">
        <v>18420</v>
      </c>
      <c r="S6360" s="4" t="n">
        <v>45747.0097453704</v>
      </c>
      <c r="T6360" s="3" t="s">
        <v>65</v>
      </c>
      <c r="U6360" s="3" t="s">
        <v>65</v>
      </c>
      <c r="V6360" s="3" t="n">
        <v>1</v>
      </c>
      <c r="W6360" s="3" t="n">
        <v>1</v>
      </c>
      <c r="X6360" s="3" t="n">
        <v>0</v>
      </c>
      <c r="Y6360" s="3" t="s">
        <v>30</v>
      </c>
      <c r="Z6360" s="3" t="s">
        <v>30</v>
      </c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  <c r="AP6360" s="3"/>
      <c r="AQ6360" s="3"/>
      <c r="AR6360" s="3"/>
      <c r="AS6360" s="3"/>
      <c r="AT6360" s="3"/>
      <c r="AU6360" s="3"/>
      <c r="AV6360" s="3"/>
      <c r="AW6360" s="3"/>
      <c r="AX6360" s="3"/>
      <c r="AY6360" s="3"/>
      <c r="AZ6360" s="3"/>
      <c r="BA6360" s="3"/>
      <c r="BB6360" s="3"/>
      <c r="BC6360" s="3"/>
      <c r="BD6360" s="3"/>
      <c r="BE6360" s="3"/>
      <c r="BF6360" s="3"/>
      <c r="BG6360" s="3"/>
      <c r="BH6360" s="3"/>
      <c r="BI6360" s="3"/>
      <c r="BJ6360" s="3"/>
    </row>
    <row r="6361" customFormat="false" ht="15.75" hidden="false" customHeight="false" outlineLevel="0" collapsed="false">
      <c r="A6361" s="3" t="n">
        <v>6360</v>
      </c>
      <c r="B6361" s="3" t="s">
        <v>18421</v>
      </c>
      <c r="C6361" s="3" t="s">
        <v>18422</v>
      </c>
      <c r="D6361" s="3" t="n">
        <v>1</v>
      </c>
      <c r="E6361" s="3" t="n">
        <v>1.7949257</v>
      </c>
      <c r="F6361" s="3" t="n">
        <v>13</v>
      </c>
      <c r="G6361" s="3" t="n">
        <v>13</v>
      </c>
      <c r="H6361" s="3" t="n">
        <v>8</v>
      </c>
      <c r="I6361" s="3" t="n">
        <v>8</v>
      </c>
      <c r="J6361" s="3" t="n">
        <v>18</v>
      </c>
      <c r="K6361" s="3" t="n">
        <v>18</v>
      </c>
      <c r="L6361" s="3" t="n">
        <v>1</v>
      </c>
      <c r="M6361" s="3" t="n">
        <v>1</v>
      </c>
      <c r="N6361" s="3" t="n">
        <v>0</v>
      </c>
      <c r="O6361" s="3" t="n">
        <v>0</v>
      </c>
      <c r="P6361" s="3" t="n">
        <v>7.2</v>
      </c>
      <c r="Q6361" s="3" t="n">
        <v>24.2</v>
      </c>
      <c r="R6361" s="3" t="s">
        <v>18423</v>
      </c>
      <c r="S6361" s="4" t="n">
        <v>45747.0098263889</v>
      </c>
      <c r="T6361" s="3" t="s">
        <v>65</v>
      </c>
      <c r="U6361" s="3" t="s">
        <v>65</v>
      </c>
      <c r="V6361" s="3" t="n">
        <v>1</v>
      </c>
      <c r="W6361" s="3" t="n">
        <v>1</v>
      </c>
      <c r="X6361" s="3" t="n">
        <v>0</v>
      </c>
      <c r="Y6361" s="3" t="s">
        <v>30</v>
      </c>
      <c r="Z6361" s="3" t="s">
        <v>30</v>
      </c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  <c r="AP6361" s="3"/>
      <c r="AQ6361" s="3"/>
      <c r="AR6361" s="3"/>
      <c r="AS6361" s="3"/>
      <c r="AT6361" s="3"/>
      <c r="AU6361" s="3"/>
      <c r="AV6361" s="3"/>
      <c r="AW6361" s="3"/>
      <c r="AX6361" s="3"/>
      <c r="AY6361" s="3"/>
      <c r="AZ6361" s="3"/>
      <c r="BA6361" s="3"/>
      <c r="BB6361" s="3"/>
      <c r="BC6361" s="3"/>
      <c r="BD6361" s="3"/>
      <c r="BE6361" s="3"/>
      <c r="BF6361" s="3"/>
      <c r="BG6361" s="3"/>
      <c r="BH6361" s="3"/>
      <c r="BI6361" s="3"/>
      <c r="BJ6361" s="3"/>
    </row>
    <row r="6362" customFormat="false" ht="15.75" hidden="false" customHeight="false" outlineLevel="0" collapsed="false">
      <c r="A6362" s="3" t="n">
        <v>6361</v>
      </c>
      <c r="B6362" s="3" t="s">
        <v>18424</v>
      </c>
      <c r="C6362" s="3" t="s">
        <v>18425</v>
      </c>
      <c r="D6362" s="3" t="n">
        <v>1</v>
      </c>
      <c r="E6362" s="3" t="n">
        <v>0.0915801</v>
      </c>
      <c r="F6362" s="3" t="n">
        <v>5</v>
      </c>
      <c r="G6362" s="3" t="n">
        <v>5</v>
      </c>
      <c r="H6362" s="3" t="n">
        <v>2</v>
      </c>
      <c r="I6362" s="3" t="n">
        <v>2</v>
      </c>
      <c r="J6362" s="3" t="n">
        <v>2</v>
      </c>
      <c r="K6362" s="3" t="n">
        <v>2</v>
      </c>
      <c r="L6362" s="3" t="n">
        <v>0</v>
      </c>
      <c r="M6362" s="3" t="n">
        <v>0</v>
      </c>
      <c r="N6362" s="3" t="n">
        <v>-1</v>
      </c>
      <c r="O6362" s="3" t="n">
        <v>-1</v>
      </c>
      <c r="P6362" s="3" t="n">
        <v>7.2</v>
      </c>
      <c r="Q6362" s="3" t="n">
        <v>24.2</v>
      </c>
      <c r="R6362" s="3" t="s">
        <v>18426</v>
      </c>
      <c r="S6362" s="4" t="n">
        <v>45747.0098726852</v>
      </c>
      <c r="T6362" s="3" t="s">
        <v>65</v>
      </c>
      <c r="U6362" s="3" t="s">
        <v>65</v>
      </c>
      <c r="V6362" s="3" t="n">
        <v>0</v>
      </c>
      <c r="W6362" s="3" t="n">
        <v>0</v>
      </c>
      <c r="X6362" s="3" t="n">
        <v>0</v>
      </c>
      <c r="Y6362" s="3" t="s">
        <v>30</v>
      </c>
      <c r="Z6362" s="3" t="s">
        <v>30</v>
      </c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3"/>
      <c r="AW6362" s="3"/>
      <c r="AX6362" s="3"/>
      <c r="AY6362" s="3"/>
      <c r="AZ6362" s="3"/>
      <c r="BA6362" s="3"/>
      <c r="BB6362" s="3"/>
      <c r="BC6362" s="3"/>
      <c r="BD6362" s="3"/>
      <c r="BE6362" s="3"/>
      <c r="BF6362" s="3"/>
      <c r="BG6362" s="3"/>
      <c r="BH6362" s="3"/>
      <c r="BI6362" s="3"/>
      <c r="BJ6362" s="3"/>
    </row>
    <row r="6363" customFormat="false" ht="15.75" hidden="false" customHeight="false" outlineLevel="0" collapsed="false">
      <c r="A6363" s="3" t="n">
        <v>6362</v>
      </c>
      <c r="B6363" s="3" t="s">
        <v>18427</v>
      </c>
      <c r="C6363" s="3" t="s">
        <v>18428</v>
      </c>
      <c r="D6363" s="3" t="n">
        <v>1</v>
      </c>
      <c r="E6363" s="3" t="n">
        <v>0.1506616</v>
      </c>
      <c r="F6363" s="3" t="n">
        <v>7</v>
      </c>
      <c r="G6363" s="3" t="n">
        <v>7</v>
      </c>
      <c r="H6363" s="3" t="n">
        <v>2</v>
      </c>
      <c r="I6363" s="3" t="n">
        <v>2</v>
      </c>
      <c r="J6363" s="3" t="n">
        <v>3</v>
      </c>
      <c r="K6363" s="3" t="n">
        <v>3</v>
      </c>
      <c r="L6363" s="3" t="n">
        <v>0</v>
      </c>
      <c r="M6363" s="3" t="n">
        <v>0</v>
      </c>
      <c r="N6363" s="3" t="n">
        <v>-1</v>
      </c>
      <c r="O6363" s="3" t="n">
        <v>-1</v>
      </c>
      <c r="P6363" s="3" t="n">
        <v>7.2</v>
      </c>
      <c r="Q6363" s="3" t="n">
        <v>24.2</v>
      </c>
      <c r="R6363" s="3" t="s">
        <v>18429</v>
      </c>
      <c r="S6363" s="4" t="n">
        <v>45747.0098958333</v>
      </c>
      <c r="T6363" s="3" t="s">
        <v>65</v>
      </c>
      <c r="U6363" s="3" t="s">
        <v>65</v>
      </c>
      <c r="V6363" s="3" t="n">
        <v>0</v>
      </c>
      <c r="W6363" s="3" t="n">
        <v>0</v>
      </c>
      <c r="X6363" s="3" t="n">
        <v>0</v>
      </c>
      <c r="Y6363" s="3" t="s">
        <v>30</v>
      </c>
      <c r="Z6363" s="3" t="s">
        <v>30</v>
      </c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3"/>
      <c r="AW6363" s="3"/>
      <c r="AX6363" s="3"/>
      <c r="AY6363" s="3"/>
      <c r="AZ6363" s="3"/>
      <c r="BA6363" s="3"/>
      <c r="BB6363" s="3"/>
      <c r="BC6363" s="3"/>
      <c r="BD6363" s="3"/>
      <c r="BE6363" s="3"/>
      <c r="BF6363" s="3"/>
      <c r="BG6363" s="3"/>
      <c r="BH6363" s="3"/>
      <c r="BI6363" s="3"/>
      <c r="BJ6363" s="3"/>
    </row>
    <row r="6364" customFormat="false" ht="15.75" hidden="false" customHeight="false" outlineLevel="0" collapsed="false">
      <c r="A6364" s="3" t="n">
        <v>6363</v>
      </c>
      <c r="B6364" s="3" t="s">
        <v>18430</v>
      </c>
      <c r="C6364" s="3" t="s">
        <v>18431</v>
      </c>
      <c r="D6364" s="3" t="n">
        <v>1</v>
      </c>
      <c r="E6364" s="3" t="n">
        <v>1.3899936</v>
      </c>
      <c r="F6364" s="3" t="n">
        <v>4</v>
      </c>
      <c r="G6364" s="3" t="n">
        <v>4</v>
      </c>
      <c r="H6364" s="3" t="n">
        <v>3</v>
      </c>
      <c r="I6364" s="3" t="n">
        <v>3</v>
      </c>
      <c r="J6364" s="3" t="n">
        <v>4</v>
      </c>
      <c r="K6364" s="3" t="n">
        <v>4</v>
      </c>
      <c r="L6364" s="3" t="n">
        <v>0</v>
      </c>
      <c r="M6364" s="3" t="n">
        <v>0</v>
      </c>
      <c r="N6364" s="3" t="n">
        <v>0</v>
      </c>
      <c r="O6364" s="3" t="n">
        <v>0</v>
      </c>
      <c r="P6364" s="3" t="n">
        <v>7.2</v>
      </c>
      <c r="Q6364" s="3" t="n">
        <v>24.2</v>
      </c>
      <c r="R6364" s="3" t="s">
        <v>18432</v>
      </c>
      <c r="S6364" s="4" t="n">
        <v>45747.0099537037</v>
      </c>
      <c r="T6364" s="3" t="s">
        <v>239</v>
      </c>
      <c r="U6364" s="3" t="s">
        <v>239</v>
      </c>
      <c r="V6364" s="3" t="n">
        <v>1</v>
      </c>
      <c r="W6364" s="3" t="n">
        <v>1</v>
      </c>
      <c r="X6364" s="3" t="n">
        <v>0</v>
      </c>
      <c r="Y6364" s="3" t="s">
        <v>30</v>
      </c>
      <c r="Z6364" s="3" t="s">
        <v>30</v>
      </c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3"/>
      <c r="AW6364" s="3"/>
      <c r="AX6364" s="3"/>
      <c r="AY6364" s="3"/>
      <c r="AZ6364" s="3"/>
      <c r="BA6364" s="3"/>
      <c r="BB6364" s="3"/>
      <c r="BC6364" s="3"/>
      <c r="BD6364" s="3"/>
      <c r="BE6364" s="3"/>
      <c r="BF6364" s="3"/>
      <c r="BG6364" s="3"/>
      <c r="BH6364" s="3"/>
      <c r="BI6364" s="3"/>
      <c r="BJ6364" s="3"/>
    </row>
    <row r="6365" customFormat="false" ht="15.75" hidden="false" customHeight="false" outlineLevel="0" collapsed="false">
      <c r="A6365" s="3" t="n">
        <v>6364</v>
      </c>
      <c r="B6365" s="3" t="s">
        <v>18433</v>
      </c>
      <c r="C6365" s="3" t="s">
        <v>18434</v>
      </c>
      <c r="D6365" s="3" t="n">
        <v>1</v>
      </c>
      <c r="E6365" s="3" t="n">
        <v>1.6125982</v>
      </c>
      <c r="F6365" s="3" t="n">
        <v>4</v>
      </c>
      <c r="G6365" s="3" t="n">
        <v>4</v>
      </c>
      <c r="H6365" s="3" t="n">
        <v>3</v>
      </c>
      <c r="I6365" s="3" t="n">
        <v>3</v>
      </c>
      <c r="J6365" s="3" t="n">
        <v>6</v>
      </c>
      <c r="K6365" s="3" t="n">
        <v>6</v>
      </c>
      <c r="L6365" s="3" t="n">
        <v>0</v>
      </c>
      <c r="M6365" s="3" t="n">
        <v>0</v>
      </c>
      <c r="N6365" s="3" t="n">
        <v>0</v>
      </c>
      <c r="O6365" s="3" t="n">
        <v>0</v>
      </c>
      <c r="P6365" s="3" t="n">
        <v>7.1</v>
      </c>
      <c r="Q6365" s="3" t="n">
        <v>24.2</v>
      </c>
      <c r="R6365" s="3" t="s">
        <v>18435</v>
      </c>
      <c r="S6365" s="4" t="n">
        <v>45747.0100347222</v>
      </c>
      <c r="T6365" s="3" t="s">
        <v>239</v>
      </c>
      <c r="U6365" s="3" t="s">
        <v>239</v>
      </c>
      <c r="V6365" s="3" t="n">
        <v>1</v>
      </c>
      <c r="W6365" s="3" t="n">
        <v>1</v>
      </c>
      <c r="X6365" s="3" t="n">
        <v>0</v>
      </c>
      <c r="Y6365" s="3" t="s">
        <v>30</v>
      </c>
      <c r="Z6365" s="3" t="s">
        <v>30</v>
      </c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3"/>
      <c r="AW6365" s="3"/>
      <c r="AX6365" s="3"/>
      <c r="AY6365" s="3"/>
      <c r="AZ6365" s="3"/>
      <c r="BA6365" s="3"/>
      <c r="BB6365" s="3"/>
      <c r="BC6365" s="3"/>
      <c r="BD6365" s="3"/>
      <c r="BE6365" s="3"/>
      <c r="BF6365" s="3"/>
      <c r="BG6365" s="3"/>
      <c r="BH6365" s="3"/>
      <c r="BI6365" s="3"/>
      <c r="BJ6365" s="3"/>
    </row>
    <row r="6366" customFormat="false" ht="15.75" hidden="false" customHeight="false" outlineLevel="0" collapsed="false">
      <c r="A6366" s="3" t="n">
        <v>6365</v>
      </c>
      <c r="B6366" s="3" t="s">
        <v>18436</v>
      </c>
      <c r="C6366" s="3" t="s">
        <v>18437</v>
      </c>
      <c r="D6366" s="3" t="n">
        <v>1</v>
      </c>
      <c r="E6366" s="3" t="n">
        <v>1.5482613</v>
      </c>
      <c r="F6366" s="3" t="n">
        <v>5</v>
      </c>
      <c r="G6366" s="3" t="n">
        <v>5</v>
      </c>
      <c r="H6366" s="3" t="n">
        <v>4</v>
      </c>
      <c r="I6366" s="3" t="n">
        <v>4</v>
      </c>
      <c r="J6366" s="3" t="n">
        <v>7</v>
      </c>
      <c r="K6366" s="3" t="n">
        <v>7</v>
      </c>
      <c r="L6366" s="3" t="n">
        <v>0</v>
      </c>
      <c r="M6366" s="3" t="n">
        <v>0</v>
      </c>
      <c r="N6366" s="3" t="n">
        <v>0</v>
      </c>
      <c r="O6366" s="3" t="n">
        <v>0</v>
      </c>
      <c r="P6366" s="3" t="n">
        <v>7.2</v>
      </c>
      <c r="Q6366" s="3" t="n">
        <v>24.2</v>
      </c>
      <c r="R6366" s="3" t="s">
        <v>18438</v>
      </c>
      <c r="S6366" s="4" t="n">
        <v>45747.0101157407</v>
      </c>
      <c r="T6366" s="3" t="s">
        <v>65</v>
      </c>
      <c r="U6366" s="3" t="s">
        <v>65</v>
      </c>
      <c r="V6366" s="3" t="n">
        <v>1</v>
      </c>
      <c r="W6366" s="3" t="n">
        <v>1</v>
      </c>
      <c r="X6366" s="3" t="n">
        <v>0</v>
      </c>
      <c r="Y6366" s="3" t="s">
        <v>30</v>
      </c>
      <c r="Z6366" s="3" t="s">
        <v>30</v>
      </c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  <c r="AP6366" s="3"/>
      <c r="AQ6366" s="3"/>
      <c r="AR6366" s="3"/>
      <c r="AS6366" s="3"/>
      <c r="AT6366" s="3"/>
      <c r="AU6366" s="3"/>
      <c r="AV6366" s="3"/>
      <c r="AW6366" s="3"/>
      <c r="AX6366" s="3"/>
      <c r="AY6366" s="3"/>
      <c r="AZ6366" s="3"/>
      <c r="BA6366" s="3"/>
      <c r="BB6366" s="3"/>
      <c r="BC6366" s="3"/>
      <c r="BD6366" s="3"/>
      <c r="BE6366" s="3"/>
      <c r="BF6366" s="3"/>
      <c r="BG6366" s="3"/>
      <c r="BH6366" s="3"/>
      <c r="BI6366" s="3"/>
      <c r="BJ6366" s="3"/>
    </row>
    <row r="6367" customFormat="false" ht="15.75" hidden="false" customHeight="false" outlineLevel="0" collapsed="false">
      <c r="A6367" s="3" t="n">
        <v>6366</v>
      </c>
      <c r="B6367" s="3" t="s">
        <v>18439</v>
      </c>
      <c r="C6367" s="3" t="s">
        <v>18440</v>
      </c>
      <c r="D6367" s="3" t="n">
        <v>1</v>
      </c>
      <c r="E6367" s="3" t="n">
        <v>0.1614411</v>
      </c>
      <c r="F6367" s="3" t="n">
        <v>7</v>
      </c>
      <c r="G6367" s="3" t="n">
        <v>7</v>
      </c>
      <c r="H6367" s="3" t="n">
        <v>4</v>
      </c>
      <c r="I6367" s="3" t="n">
        <v>4</v>
      </c>
      <c r="J6367" s="3" t="n">
        <v>5</v>
      </c>
      <c r="K6367" s="3" t="n">
        <v>5</v>
      </c>
      <c r="L6367" s="3" t="n">
        <v>0</v>
      </c>
      <c r="M6367" s="3" t="n">
        <v>0</v>
      </c>
      <c r="N6367" s="3" t="n">
        <v>-1</v>
      </c>
      <c r="O6367" s="3" t="n">
        <v>-1</v>
      </c>
      <c r="P6367" s="3" t="n">
        <v>7.2</v>
      </c>
      <c r="Q6367" s="3" t="n">
        <v>24.2</v>
      </c>
      <c r="R6367" s="3" t="s">
        <v>18441</v>
      </c>
      <c r="S6367" s="4" t="n">
        <v>45747.010150463</v>
      </c>
      <c r="T6367" s="3" t="s">
        <v>65</v>
      </c>
      <c r="U6367" s="3" t="s">
        <v>65</v>
      </c>
      <c r="V6367" s="3" t="n">
        <v>0</v>
      </c>
      <c r="W6367" s="3" t="n">
        <v>0</v>
      </c>
      <c r="X6367" s="3" t="n">
        <v>0</v>
      </c>
      <c r="Y6367" s="3" t="s">
        <v>30</v>
      </c>
      <c r="Z6367" s="3" t="s">
        <v>30</v>
      </c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3"/>
      <c r="AU6367" s="3"/>
      <c r="AV6367" s="3"/>
      <c r="AW6367" s="3"/>
      <c r="AX6367" s="3"/>
      <c r="AY6367" s="3"/>
      <c r="AZ6367" s="3"/>
      <c r="BA6367" s="3"/>
      <c r="BB6367" s="3"/>
      <c r="BC6367" s="3"/>
      <c r="BD6367" s="3"/>
      <c r="BE6367" s="3"/>
      <c r="BF6367" s="3"/>
      <c r="BG6367" s="3"/>
      <c r="BH6367" s="3"/>
      <c r="BI6367" s="3"/>
      <c r="BJ6367" s="3"/>
    </row>
    <row r="6368" customFormat="false" ht="15.75" hidden="false" customHeight="false" outlineLevel="0" collapsed="false">
      <c r="A6368" s="3" t="n">
        <v>6367</v>
      </c>
      <c r="B6368" s="3" t="s">
        <v>18442</v>
      </c>
      <c r="C6368" s="3" t="s">
        <v>18443</v>
      </c>
      <c r="D6368" s="3" t="n">
        <v>1</v>
      </c>
      <c r="E6368" s="3" t="n">
        <v>0.1655599</v>
      </c>
      <c r="F6368" s="3" t="n">
        <v>9</v>
      </c>
      <c r="G6368" s="3" t="n">
        <v>9</v>
      </c>
      <c r="H6368" s="3" t="n">
        <v>4</v>
      </c>
      <c r="I6368" s="3" t="n">
        <v>4</v>
      </c>
      <c r="J6368" s="3" t="n">
        <v>7</v>
      </c>
      <c r="K6368" s="3" t="n">
        <v>7</v>
      </c>
      <c r="L6368" s="3" t="n">
        <v>0</v>
      </c>
      <c r="M6368" s="3" t="n">
        <v>0</v>
      </c>
      <c r="N6368" s="3" t="n">
        <v>-1</v>
      </c>
      <c r="O6368" s="3" t="n">
        <v>-1</v>
      </c>
      <c r="P6368" s="3" t="n">
        <v>7.2</v>
      </c>
      <c r="Q6368" s="3" t="n">
        <v>24.2</v>
      </c>
      <c r="R6368" s="3" t="s">
        <v>18444</v>
      </c>
      <c r="S6368" s="4" t="n">
        <v>45747.0101736111</v>
      </c>
      <c r="T6368" s="3" t="s">
        <v>65</v>
      </c>
      <c r="U6368" s="3" t="s">
        <v>65</v>
      </c>
      <c r="V6368" s="3" t="n">
        <v>0</v>
      </c>
      <c r="W6368" s="3" t="n">
        <v>0</v>
      </c>
      <c r="X6368" s="3" t="n">
        <v>0</v>
      </c>
      <c r="Y6368" s="3" t="s">
        <v>30</v>
      </c>
      <c r="Z6368" s="3" t="s">
        <v>30</v>
      </c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  <c r="AP6368" s="3"/>
      <c r="AQ6368" s="3"/>
      <c r="AR6368" s="3"/>
      <c r="AS6368" s="3"/>
      <c r="AT6368" s="3"/>
      <c r="AU6368" s="3"/>
      <c r="AV6368" s="3"/>
      <c r="AW6368" s="3"/>
      <c r="AX6368" s="3"/>
      <c r="AY6368" s="3"/>
      <c r="AZ6368" s="3"/>
      <c r="BA6368" s="3"/>
      <c r="BB6368" s="3"/>
      <c r="BC6368" s="3"/>
      <c r="BD6368" s="3"/>
      <c r="BE6368" s="3"/>
      <c r="BF6368" s="3"/>
      <c r="BG6368" s="3"/>
      <c r="BH6368" s="3"/>
      <c r="BI6368" s="3"/>
      <c r="BJ6368" s="3"/>
    </row>
    <row r="6369" customFormat="false" ht="15.75" hidden="false" customHeight="false" outlineLevel="0" collapsed="false">
      <c r="A6369" s="3" t="n">
        <v>6368</v>
      </c>
      <c r="B6369" s="3" t="s">
        <v>18445</v>
      </c>
      <c r="C6369" s="3" t="s">
        <v>18446</v>
      </c>
      <c r="D6369" s="3" t="n">
        <v>1</v>
      </c>
      <c r="E6369" s="3" t="n">
        <v>0.1497458</v>
      </c>
      <c r="F6369" s="3" t="n">
        <v>7</v>
      </c>
      <c r="G6369" s="3" t="n">
        <v>7</v>
      </c>
      <c r="H6369" s="3" t="n">
        <v>5</v>
      </c>
      <c r="I6369" s="3" t="n">
        <v>5</v>
      </c>
      <c r="J6369" s="3" t="n">
        <v>7</v>
      </c>
      <c r="K6369" s="3" t="n">
        <v>7</v>
      </c>
      <c r="L6369" s="3" t="n">
        <v>0</v>
      </c>
      <c r="M6369" s="3" t="n">
        <v>0</v>
      </c>
      <c r="N6369" s="3" t="n">
        <v>0</v>
      </c>
      <c r="O6369" s="3" t="n">
        <v>0</v>
      </c>
      <c r="P6369" s="3" t="n">
        <v>7.2</v>
      </c>
      <c r="Q6369" s="3" t="n">
        <v>24.2</v>
      </c>
      <c r="R6369" s="3" t="s">
        <v>18447</v>
      </c>
      <c r="S6369" s="4" t="n">
        <v>45747.0102199074</v>
      </c>
      <c r="T6369" s="3" t="s">
        <v>65</v>
      </c>
      <c r="U6369" s="3" t="s">
        <v>65</v>
      </c>
      <c r="V6369" s="3" t="n">
        <v>1</v>
      </c>
      <c r="W6369" s="3" t="n">
        <v>1</v>
      </c>
      <c r="X6369" s="3" t="n">
        <v>0</v>
      </c>
      <c r="Y6369" s="3" t="s">
        <v>81</v>
      </c>
      <c r="Z6369" s="3" t="s">
        <v>81</v>
      </c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3"/>
      <c r="AU6369" s="3"/>
      <c r="AV6369" s="3"/>
      <c r="AW6369" s="3"/>
      <c r="AX6369" s="3"/>
      <c r="AY6369" s="3"/>
      <c r="AZ6369" s="3"/>
      <c r="BA6369" s="3"/>
      <c r="BB6369" s="3"/>
      <c r="BC6369" s="3"/>
      <c r="BD6369" s="3"/>
      <c r="BE6369" s="3"/>
      <c r="BF6369" s="3"/>
      <c r="BG6369" s="3"/>
      <c r="BH6369" s="3"/>
      <c r="BI6369" s="3"/>
      <c r="BJ6369" s="3"/>
    </row>
    <row r="6370" customFormat="false" ht="15.75" hidden="false" customHeight="false" outlineLevel="0" collapsed="false">
      <c r="A6370" s="3" t="n">
        <v>6369</v>
      </c>
      <c r="B6370" s="3" t="s">
        <v>18448</v>
      </c>
      <c r="C6370" s="3" t="s">
        <v>18449</v>
      </c>
      <c r="D6370" s="3" t="n">
        <v>1</v>
      </c>
      <c r="E6370" s="3" t="n">
        <v>0.8805778</v>
      </c>
      <c r="F6370" s="3" t="n">
        <v>3</v>
      </c>
      <c r="G6370" s="3" t="n">
        <v>3</v>
      </c>
      <c r="H6370" s="3" t="n">
        <v>2</v>
      </c>
      <c r="I6370" s="3" t="n">
        <v>2</v>
      </c>
      <c r="J6370" s="3" t="n">
        <v>1</v>
      </c>
      <c r="K6370" s="3" t="n">
        <v>1</v>
      </c>
      <c r="L6370" s="3" t="n">
        <v>0</v>
      </c>
      <c r="M6370" s="3" t="n">
        <v>0</v>
      </c>
      <c r="N6370" s="3" t="n">
        <v>0</v>
      </c>
      <c r="O6370" s="3" t="n">
        <v>0</v>
      </c>
      <c r="P6370" s="3" t="n">
        <v>7.2</v>
      </c>
      <c r="Q6370" s="3" t="n">
        <v>24.2</v>
      </c>
      <c r="R6370" s="3" t="s">
        <v>18450</v>
      </c>
      <c r="S6370" s="4" t="n">
        <v>45747.0103009259</v>
      </c>
      <c r="T6370" s="3" t="s">
        <v>65</v>
      </c>
      <c r="U6370" s="3" t="s">
        <v>65</v>
      </c>
      <c r="V6370" s="3" t="n">
        <v>1</v>
      </c>
      <c r="W6370" s="3" t="n">
        <v>1</v>
      </c>
      <c r="X6370" s="3" t="n">
        <v>0</v>
      </c>
      <c r="Y6370" s="3" t="s">
        <v>30</v>
      </c>
      <c r="Z6370" s="3" t="s">
        <v>30</v>
      </c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  <c r="AP6370" s="3"/>
      <c r="AQ6370" s="3"/>
      <c r="AR6370" s="3"/>
      <c r="AS6370" s="3"/>
      <c r="AT6370" s="3"/>
      <c r="AU6370" s="3"/>
      <c r="AV6370" s="3"/>
      <c r="AW6370" s="3"/>
      <c r="AX6370" s="3"/>
      <c r="AY6370" s="3"/>
      <c r="AZ6370" s="3"/>
      <c r="BA6370" s="3"/>
      <c r="BB6370" s="3"/>
      <c r="BC6370" s="3"/>
      <c r="BD6370" s="3"/>
      <c r="BE6370" s="3"/>
      <c r="BF6370" s="3"/>
      <c r="BG6370" s="3"/>
      <c r="BH6370" s="3"/>
      <c r="BI6370" s="3"/>
      <c r="BJ6370" s="3"/>
    </row>
    <row r="6371" customFormat="false" ht="15.75" hidden="false" customHeight="false" outlineLevel="0" collapsed="false">
      <c r="A6371" s="3" t="n">
        <v>6370</v>
      </c>
      <c r="B6371" s="3" t="s">
        <v>18451</v>
      </c>
      <c r="C6371" s="3" t="s">
        <v>18452</v>
      </c>
      <c r="D6371" s="3" t="n">
        <v>1</v>
      </c>
      <c r="E6371" s="3" t="n">
        <v>1.0163135</v>
      </c>
      <c r="F6371" s="3" t="n">
        <v>5</v>
      </c>
      <c r="G6371" s="3" t="n">
        <v>5</v>
      </c>
      <c r="H6371" s="3" t="n">
        <v>4</v>
      </c>
      <c r="I6371" s="3" t="n">
        <v>4</v>
      </c>
      <c r="J6371" s="3" t="n">
        <v>5</v>
      </c>
      <c r="K6371" s="3" t="n">
        <v>5</v>
      </c>
      <c r="L6371" s="3" t="n">
        <v>0</v>
      </c>
      <c r="M6371" s="3" t="n">
        <v>0</v>
      </c>
      <c r="N6371" s="3" t="n">
        <v>0</v>
      </c>
      <c r="O6371" s="3" t="n">
        <v>0</v>
      </c>
      <c r="P6371" s="3" t="n">
        <v>7.2</v>
      </c>
      <c r="Q6371" s="3" t="n">
        <v>24.2</v>
      </c>
      <c r="R6371" s="3" t="s">
        <v>18453</v>
      </c>
      <c r="S6371" s="4" t="n">
        <v>45747.0103703704</v>
      </c>
      <c r="T6371" s="3" t="s">
        <v>65</v>
      </c>
      <c r="U6371" s="3" t="s">
        <v>65</v>
      </c>
      <c r="V6371" s="3" t="n">
        <v>1</v>
      </c>
      <c r="W6371" s="3" t="n">
        <v>1</v>
      </c>
      <c r="X6371" s="3" t="n">
        <v>0</v>
      </c>
      <c r="Y6371" s="3" t="s">
        <v>30</v>
      </c>
      <c r="Z6371" s="3" t="s">
        <v>30</v>
      </c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3"/>
      <c r="AW6371" s="3"/>
      <c r="AX6371" s="3"/>
      <c r="AY6371" s="3"/>
      <c r="AZ6371" s="3"/>
      <c r="BA6371" s="3"/>
      <c r="BB6371" s="3"/>
      <c r="BC6371" s="3"/>
      <c r="BD6371" s="3"/>
      <c r="BE6371" s="3"/>
      <c r="BF6371" s="3"/>
      <c r="BG6371" s="3"/>
      <c r="BH6371" s="3"/>
      <c r="BI6371" s="3"/>
      <c r="BJ6371" s="3"/>
    </row>
    <row r="6372" customFormat="false" ht="15.75" hidden="false" customHeight="false" outlineLevel="0" collapsed="false">
      <c r="A6372" s="3" t="n">
        <v>6371</v>
      </c>
      <c r="B6372" s="3" t="s">
        <v>18454</v>
      </c>
      <c r="C6372" s="3" t="s">
        <v>18455</v>
      </c>
      <c r="D6372" s="3" t="n">
        <v>1</v>
      </c>
      <c r="E6372" s="3" t="n">
        <v>0.9173489</v>
      </c>
      <c r="F6372" s="3" t="n">
        <v>4</v>
      </c>
      <c r="G6372" s="3" t="n">
        <v>4</v>
      </c>
      <c r="H6372" s="3" t="n">
        <v>3</v>
      </c>
      <c r="I6372" s="3" t="n">
        <v>3</v>
      </c>
      <c r="J6372" s="3" t="n">
        <v>2</v>
      </c>
      <c r="K6372" s="3" t="n">
        <v>2</v>
      </c>
      <c r="L6372" s="3" t="n">
        <v>0</v>
      </c>
      <c r="M6372" s="3" t="n">
        <v>0</v>
      </c>
      <c r="N6372" s="3" t="n">
        <v>0</v>
      </c>
      <c r="O6372" s="3" t="n">
        <v>0</v>
      </c>
      <c r="P6372" s="3" t="n">
        <v>7.2</v>
      </c>
      <c r="Q6372" s="3" t="n">
        <v>24.2</v>
      </c>
      <c r="R6372" s="3" t="s">
        <v>18456</v>
      </c>
      <c r="S6372" s="4" t="n">
        <v>45747.0104398148</v>
      </c>
      <c r="T6372" s="3" t="s">
        <v>65</v>
      </c>
      <c r="U6372" s="3" t="s">
        <v>65</v>
      </c>
      <c r="V6372" s="3" t="n">
        <v>1</v>
      </c>
      <c r="W6372" s="3" t="n">
        <v>1</v>
      </c>
      <c r="X6372" s="3" t="n">
        <v>0</v>
      </c>
      <c r="Y6372" s="3" t="s">
        <v>30</v>
      </c>
      <c r="Z6372" s="3" t="s">
        <v>30</v>
      </c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3"/>
      <c r="AW6372" s="3"/>
      <c r="AX6372" s="3"/>
      <c r="AY6372" s="3"/>
      <c r="AZ6372" s="3"/>
      <c r="BA6372" s="3"/>
      <c r="BB6372" s="3"/>
      <c r="BC6372" s="3"/>
      <c r="BD6372" s="3"/>
      <c r="BE6372" s="3"/>
      <c r="BF6372" s="3"/>
      <c r="BG6372" s="3"/>
      <c r="BH6372" s="3"/>
      <c r="BI6372" s="3"/>
      <c r="BJ6372" s="3"/>
    </row>
    <row r="6373" customFormat="false" ht="15.75" hidden="false" customHeight="false" outlineLevel="0" collapsed="false">
      <c r="A6373" s="3" t="n">
        <v>6372</v>
      </c>
      <c r="B6373" s="3" t="s">
        <v>18457</v>
      </c>
      <c r="C6373" s="3" t="s">
        <v>18458</v>
      </c>
      <c r="D6373" s="3" t="n">
        <v>1</v>
      </c>
      <c r="E6373" s="3" t="n">
        <v>1.5858734</v>
      </c>
      <c r="F6373" s="3" t="n">
        <v>5</v>
      </c>
      <c r="G6373" s="3" t="n">
        <v>5</v>
      </c>
      <c r="H6373" s="3" t="n">
        <v>3</v>
      </c>
      <c r="I6373" s="3" t="n">
        <v>3</v>
      </c>
      <c r="J6373" s="3" t="n">
        <v>2</v>
      </c>
      <c r="K6373" s="3" t="n">
        <v>2</v>
      </c>
      <c r="L6373" s="3" t="n">
        <v>0</v>
      </c>
      <c r="M6373" s="3" t="n">
        <v>0</v>
      </c>
      <c r="N6373" s="3" t="n">
        <v>0</v>
      </c>
      <c r="O6373" s="3" t="n">
        <v>0</v>
      </c>
      <c r="P6373" s="3" t="n">
        <v>7.2</v>
      </c>
      <c r="Q6373" s="3" t="n">
        <v>24.2</v>
      </c>
      <c r="R6373" s="3" t="s">
        <v>18459</v>
      </c>
      <c r="S6373" s="4" t="n">
        <v>45747.0105439815</v>
      </c>
      <c r="T6373" s="3" t="s">
        <v>65</v>
      </c>
      <c r="U6373" s="3" t="s">
        <v>65</v>
      </c>
      <c r="V6373" s="3" t="n">
        <v>1</v>
      </c>
      <c r="W6373" s="3" t="n">
        <v>1</v>
      </c>
      <c r="X6373" s="3" t="n">
        <v>0</v>
      </c>
      <c r="Y6373" s="3" t="s">
        <v>30</v>
      </c>
      <c r="Z6373" s="3" t="s">
        <v>30</v>
      </c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3"/>
      <c r="AV6373" s="3"/>
      <c r="AW6373" s="3"/>
      <c r="AX6373" s="3"/>
      <c r="AY6373" s="3"/>
      <c r="AZ6373" s="3"/>
      <c r="BA6373" s="3"/>
      <c r="BB6373" s="3"/>
      <c r="BC6373" s="3"/>
      <c r="BD6373" s="3"/>
      <c r="BE6373" s="3"/>
      <c r="BF6373" s="3"/>
      <c r="BG6373" s="3"/>
      <c r="BH6373" s="3"/>
      <c r="BI6373" s="3"/>
      <c r="BJ6373" s="3"/>
    </row>
    <row r="6374" customFormat="false" ht="15.75" hidden="false" customHeight="false" outlineLevel="0" collapsed="false">
      <c r="A6374" s="3" t="n">
        <v>6373</v>
      </c>
      <c r="B6374" s="3" t="s">
        <v>18460</v>
      </c>
      <c r="C6374" s="3" t="s">
        <v>18461</v>
      </c>
      <c r="D6374" s="3" t="n">
        <v>1</v>
      </c>
      <c r="E6374" s="3" t="n">
        <v>1.7152948</v>
      </c>
      <c r="F6374" s="3" t="n">
        <v>5</v>
      </c>
      <c r="G6374" s="3" t="n">
        <v>5</v>
      </c>
      <c r="H6374" s="3" t="n">
        <v>3</v>
      </c>
      <c r="I6374" s="3" t="n">
        <v>3</v>
      </c>
      <c r="J6374" s="3" t="n">
        <v>7</v>
      </c>
      <c r="K6374" s="3" t="n">
        <v>7</v>
      </c>
      <c r="L6374" s="3" t="n">
        <v>0</v>
      </c>
      <c r="M6374" s="3" t="n">
        <v>0</v>
      </c>
      <c r="N6374" s="3" t="n">
        <v>0</v>
      </c>
      <c r="O6374" s="3" t="n">
        <v>0</v>
      </c>
      <c r="P6374" s="3" t="n">
        <v>7.2</v>
      </c>
      <c r="Q6374" s="3" t="n">
        <v>24.2</v>
      </c>
      <c r="R6374" s="3" t="s">
        <v>18462</v>
      </c>
      <c r="S6374" s="4" t="n">
        <v>45747.010625</v>
      </c>
      <c r="T6374" s="3" t="s">
        <v>65</v>
      </c>
      <c r="U6374" s="3" t="s">
        <v>65</v>
      </c>
      <c r="V6374" s="3" t="n">
        <v>1</v>
      </c>
      <c r="W6374" s="3" t="n">
        <v>1</v>
      </c>
      <c r="X6374" s="3" t="n">
        <v>0</v>
      </c>
      <c r="Y6374" s="3" t="s">
        <v>30</v>
      </c>
      <c r="Z6374" s="3" t="s">
        <v>30</v>
      </c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3"/>
      <c r="AW6374" s="3"/>
      <c r="AX6374" s="3"/>
      <c r="AY6374" s="3"/>
      <c r="AZ6374" s="3"/>
      <c r="BA6374" s="3"/>
      <c r="BB6374" s="3"/>
      <c r="BC6374" s="3"/>
      <c r="BD6374" s="3"/>
      <c r="BE6374" s="3"/>
      <c r="BF6374" s="3"/>
      <c r="BG6374" s="3"/>
      <c r="BH6374" s="3"/>
      <c r="BI6374" s="3"/>
      <c r="BJ6374" s="3"/>
    </row>
    <row r="6375" customFormat="false" ht="15.75" hidden="false" customHeight="false" outlineLevel="0" collapsed="false">
      <c r="A6375" s="3" t="n">
        <v>6374</v>
      </c>
      <c r="B6375" s="3" t="s">
        <v>18463</v>
      </c>
      <c r="C6375" s="3" t="s">
        <v>18464</v>
      </c>
      <c r="D6375" s="3" t="n">
        <v>1</v>
      </c>
      <c r="E6375" s="3" t="n">
        <v>0.9777545</v>
      </c>
      <c r="F6375" s="3" t="n">
        <v>6</v>
      </c>
      <c r="G6375" s="3" t="n">
        <v>6</v>
      </c>
      <c r="H6375" s="3" t="n">
        <v>4</v>
      </c>
      <c r="I6375" s="3" t="n">
        <v>4</v>
      </c>
      <c r="J6375" s="3" t="n">
        <v>8</v>
      </c>
      <c r="K6375" s="3" t="n">
        <v>8</v>
      </c>
      <c r="L6375" s="3" t="n">
        <v>0</v>
      </c>
      <c r="M6375" s="3" t="n">
        <v>0</v>
      </c>
      <c r="N6375" s="3" t="n">
        <v>0</v>
      </c>
      <c r="O6375" s="3" t="n">
        <v>0</v>
      </c>
      <c r="P6375" s="3" t="n">
        <v>7.2</v>
      </c>
      <c r="Q6375" s="3" t="n">
        <v>24.2</v>
      </c>
      <c r="R6375" s="3" t="s">
        <v>18465</v>
      </c>
      <c r="S6375" s="4" t="n">
        <v>45747.0106944444</v>
      </c>
      <c r="T6375" s="3" t="s">
        <v>65</v>
      </c>
      <c r="U6375" s="3" t="s">
        <v>65</v>
      </c>
      <c r="V6375" s="3" t="n">
        <v>1</v>
      </c>
      <c r="W6375" s="3" t="n">
        <v>1</v>
      </c>
      <c r="X6375" s="3" t="n">
        <v>0</v>
      </c>
      <c r="Y6375" s="3" t="s">
        <v>30</v>
      </c>
      <c r="Z6375" s="3" t="s">
        <v>30</v>
      </c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3"/>
      <c r="AW6375" s="3"/>
      <c r="AX6375" s="3"/>
      <c r="AY6375" s="3"/>
      <c r="AZ6375" s="3"/>
      <c r="BA6375" s="3"/>
      <c r="BB6375" s="3"/>
      <c r="BC6375" s="3"/>
      <c r="BD6375" s="3"/>
      <c r="BE6375" s="3"/>
      <c r="BF6375" s="3"/>
      <c r="BG6375" s="3"/>
      <c r="BH6375" s="3"/>
      <c r="BI6375" s="3"/>
      <c r="BJ6375" s="3"/>
    </row>
    <row r="6376" customFormat="false" ht="15.75" hidden="false" customHeight="false" outlineLevel="0" collapsed="false">
      <c r="A6376" s="3" t="n">
        <v>6375</v>
      </c>
      <c r="B6376" s="3" t="s">
        <v>18466</v>
      </c>
      <c r="C6376" s="3" t="s">
        <v>18467</v>
      </c>
      <c r="D6376" s="3" t="n">
        <v>1</v>
      </c>
      <c r="E6376" s="3" t="n">
        <v>0.8577183</v>
      </c>
      <c r="F6376" s="3" t="n">
        <v>5</v>
      </c>
      <c r="G6376" s="3" t="n">
        <v>5</v>
      </c>
      <c r="H6376" s="3" t="n">
        <v>3</v>
      </c>
      <c r="I6376" s="3" t="n">
        <v>3</v>
      </c>
      <c r="J6376" s="3" t="n">
        <v>3</v>
      </c>
      <c r="K6376" s="3" t="n">
        <v>3</v>
      </c>
      <c r="L6376" s="3" t="n">
        <v>0</v>
      </c>
      <c r="M6376" s="3" t="n">
        <v>0</v>
      </c>
      <c r="N6376" s="3" t="n">
        <v>0</v>
      </c>
      <c r="O6376" s="3" t="n">
        <v>0</v>
      </c>
      <c r="P6376" s="3" t="n">
        <v>7.2</v>
      </c>
      <c r="Q6376" s="3" t="n">
        <v>24.2</v>
      </c>
      <c r="R6376" s="3" t="s">
        <v>18468</v>
      </c>
      <c r="S6376" s="4" t="n">
        <v>45747.0107638889</v>
      </c>
      <c r="T6376" s="3" t="s">
        <v>65</v>
      </c>
      <c r="U6376" s="3" t="s">
        <v>65</v>
      </c>
      <c r="V6376" s="3" t="n">
        <v>1</v>
      </c>
      <c r="W6376" s="3" t="n">
        <v>1</v>
      </c>
      <c r="X6376" s="3" t="n">
        <v>0</v>
      </c>
      <c r="Y6376" s="3" t="s">
        <v>30</v>
      </c>
      <c r="Z6376" s="3" t="s">
        <v>30</v>
      </c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3"/>
      <c r="AU6376" s="3"/>
      <c r="AV6376" s="3"/>
      <c r="AW6376" s="3"/>
      <c r="AX6376" s="3"/>
      <c r="AY6376" s="3"/>
      <c r="AZ6376" s="3"/>
      <c r="BA6376" s="3"/>
      <c r="BB6376" s="3"/>
      <c r="BC6376" s="3"/>
      <c r="BD6376" s="3"/>
      <c r="BE6376" s="3"/>
      <c r="BF6376" s="3"/>
      <c r="BG6376" s="3"/>
      <c r="BH6376" s="3"/>
      <c r="BI6376" s="3"/>
      <c r="BJ6376" s="3"/>
    </row>
    <row r="6377" customFormat="false" ht="15.75" hidden="false" customHeight="false" outlineLevel="0" collapsed="false">
      <c r="A6377" s="3" t="n">
        <v>6376</v>
      </c>
      <c r="B6377" s="3" t="s">
        <v>18469</v>
      </c>
      <c r="C6377" s="3" t="s">
        <v>18470</v>
      </c>
      <c r="D6377" s="3" t="n">
        <v>1</v>
      </c>
      <c r="E6377" s="3" t="n">
        <v>0.9501902</v>
      </c>
      <c r="F6377" s="3" t="n">
        <v>4</v>
      </c>
      <c r="G6377" s="3" t="n">
        <v>4</v>
      </c>
      <c r="H6377" s="3" t="n">
        <v>3</v>
      </c>
      <c r="I6377" s="3" t="n">
        <v>3</v>
      </c>
      <c r="J6377" s="3" t="n">
        <v>3</v>
      </c>
      <c r="K6377" s="3" t="n">
        <v>3</v>
      </c>
      <c r="L6377" s="3" t="n">
        <v>0</v>
      </c>
      <c r="M6377" s="3" t="n">
        <v>0</v>
      </c>
      <c r="N6377" s="3" t="n">
        <v>0</v>
      </c>
      <c r="O6377" s="3" t="n">
        <v>0</v>
      </c>
      <c r="P6377" s="3" t="n">
        <v>7.2</v>
      </c>
      <c r="Q6377" s="3" t="n">
        <v>24.2</v>
      </c>
      <c r="R6377" s="3" t="s">
        <v>18471</v>
      </c>
      <c r="S6377" s="4" t="n">
        <v>45747.0108333333</v>
      </c>
      <c r="T6377" s="3" t="s">
        <v>65</v>
      </c>
      <c r="U6377" s="3" t="s">
        <v>65</v>
      </c>
      <c r="V6377" s="3" t="n">
        <v>1</v>
      </c>
      <c r="W6377" s="3" t="n">
        <v>1</v>
      </c>
      <c r="X6377" s="3" t="n">
        <v>0</v>
      </c>
      <c r="Y6377" s="3" t="s">
        <v>30</v>
      </c>
      <c r="Z6377" s="3" t="s">
        <v>30</v>
      </c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3"/>
      <c r="AW6377" s="3"/>
      <c r="AX6377" s="3"/>
      <c r="AY6377" s="3"/>
      <c r="AZ6377" s="3"/>
      <c r="BA6377" s="3"/>
      <c r="BB6377" s="3"/>
      <c r="BC6377" s="3"/>
      <c r="BD6377" s="3"/>
      <c r="BE6377" s="3"/>
      <c r="BF6377" s="3"/>
      <c r="BG6377" s="3"/>
      <c r="BH6377" s="3"/>
      <c r="BI6377" s="3"/>
      <c r="BJ6377" s="3"/>
    </row>
    <row r="6378" customFormat="false" ht="15.75" hidden="false" customHeight="false" outlineLevel="0" collapsed="false">
      <c r="A6378" s="3" t="n">
        <v>6377</v>
      </c>
      <c r="B6378" s="3" t="s">
        <v>18472</v>
      </c>
      <c r="C6378" s="3" t="s">
        <v>18473</v>
      </c>
      <c r="D6378" s="3" t="n">
        <v>1</v>
      </c>
      <c r="E6378" s="3" t="n">
        <v>0.9728109</v>
      </c>
      <c r="F6378" s="3" t="n">
        <v>4</v>
      </c>
      <c r="G6378" s="3" t="n">
        <v>4</v>
      </c>
      <c r="H6378" s="3" t="n">
        <v>3</v>
      </c>
      <c r="I6378" s="3" t="n">
        <v>3</v>
      </c>
      <c r="J6378" s="3" t="n">
        <v>3</v>
      </c>
      <c r="K6378" s="3" t="n">
        <v>3</v>
      </c>
      <c r="L6378" s="3" t="n">
        <v>0</v>
      </c>
      <c r="M6378" s="3" t="n">
        <v>0</v>
      </c>
      <c r="N6378" s="3" t="n">
        <v>0</v>
      </c>
      <c r="O6378" s="3" t="n">
        <v>0</v>
      </c>
      <c r="P6378" s="3" t="n">
        <v>7.2</v>
      </c>
      <c r="Q6378" s="3" t="n">
        <v>24.2</v>
      </c>
      <c r="R6378" s="3" t="s">
        <v>18474</v>
      </c>
      <c r="S6378" s="4" t="n">
        <v>45747.0109027778</v>
      </c>
      <c r="T6378" s="3" t="s">
        <v>65</v>
      </c>
      <c r="U6378" s="3" t="s">
        <v>65</v>
      </c>
      <c r="V6378" s="3" t="n">
        <v>1</v>
      </c>
      <c r="W6378" s="3" t="n">
        <v>1</v>
      </c>
      <c r="X6378" s="3" t="n">
        <v>0</v>
      </c>
      <c r="Y6378" s="3" t="s">
        <v>30</v>
      </c>
      <c r="Z6378" s="3" t="s">
        <v>30</v>
      </c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3"/>
      <c r="AU6378" s="3"/>
      <c r="AV6378" s="3"/>
      <c r="AW6378" s="3"/>
      <c r="AX6378" s="3"/>
      <c r="AY6378" s="3"/>
      <c r="AZ6378" s="3"/>
      <c r="BA6378" s="3"/>
      <c r="BB6378" s="3"/>
      <c r="BC6378" s="3"/>
      <c r="BD6378" s="3"/>
      <c r="BE6378" s="3"/>
      <c r="BF6378" s="3"/>
      <c r="BG6378" s="3"/>
      <c r="BH6378" s="3"/>
      <c r="BI6378" s="3"/>
      <c r="BJ6378" s="3"/>
    </row>
    <row r="6379" customFormat="false" ht="15.75" hidden="false" customHeight="false" outlineLevel="0" collapsed="false">
      <c r="A6379" s="3" t="n">
        <v>6378</v>
      </c>
      <c r="B6379" s="3" t="s">
        <v>18475</v>
      </c>
      <c r="C6379" s="3" t="s">
        <v>18476</v>
      </c>
      <c r="D6379" s="3" t="n">
        <v>1</v>
      </c>
      <c r="E6379" s="3" t="n">
        <v>1.6008523</v>
      </c>
      <c r="F6379" s="3" t="n">
        <v>5</v>
      </c>
      <c r="G6379" s="3" t="n">
        <v>5</v>
      </c>
      <c r="H6379" s="3" t="n">
        <v>3</v>
      </c>
      <c r="I6379" s="3" t="n">
        <v>3</v>
      </c>
      <c r="J6379" s="3" t="n">
        <v>7</v>
      </c>
      <c r="K6379" s="3" t="n">
        <v>7</v>
      </c>
      <c r="L6379" s="3" t="n">
        <v>0</v>
      </c>
      <c r="M6379" s="3" t="n">
        <v>0</v>
      </c>
      <c r="N6379" s="3" t="n">
        <v>-1</v>
      </c>
      <c r="O6379" s="3" t="n">
        <v>0</v>
      </c>
      <c r="P6379" s="3" t="n">
        <v>7.2</v>
      </c>
      <c r="Q6379" s="3" t="n">
        <v>24.2</v>
      </c>
      <c r="R6379" s="3" t="s">
        <v>18477</v>
      </c>
      <c r="S6379" s="4" t="n">
        <v>45747.0109722222</v>
      </c>
      <c r="T6379" s="3" t="s">
        <v>65</v>
      </c>
      <c r="U6379" s="3" t="s">
        <v>65</v>
      </c>
      <c r="V6379" s="3" t="n">
        <v>0</v>
      </c>
      <c r="W6379" s="3" t="n">
        <v>1</v>
      </c>
      <c r="X6379" s="3" t="n">
        <v>0</v>
      </c>
      <c r="Y6379" s="3" t="s">
        <v>30</v>
      </c>
      <c r="Z6379" s="3" t="s">
        <v>30</v>
      </c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3"/>
      <c r="AW6379" s="3"/>
      <c r="AX6379" s="3"/>
      <c r="AY6379" s="3"/>
      <c r="AZ6379" s="3"/>
      <c r="BA6379" s="3"/>
      <c r="BB6379" s="3"/>
      <c r="BC6379" s="3"/>
      <c r="BD6379" s="3"/>
      <c r="BE6379" s="3"/>
      <c r="BF6379" s="3"/>
      <c r="BG6379" s="3"/>
      <c r="BH6379" s="3"/>
      <c r="BI6379" s="3"/>
      <c r="BJ6379" s="3"/>
    </row>
    <row r="6380" customFormat="false" ht="15.75" hidden="false" customHeight="false" outlineLevel="0" collapsed="false">
      <c r="A6380" s="3" t="n">
        <v>6379</v>
      </c>
      <c r="B6380" s="3" t="s">
        <v>18478</v>
      </c>
      <c r="C6380" s="3" t="s">
        <v>18479</v>
      </c>
      <c r="D6380" s="3" t="n">
        <v>1</v>
      </c>
      <c r="E6380" s="3" t="n">
        <v>0.9731043</v>
      </c>
      <c r="F6380" s="3" t="n">
        <v>3</v>
      </c>
      <c r="G6380" s="3" t="n">
        <v>3</v>
      </c>
      <c r="H6380" s="3" t="n">
        <v>2</v>
      </c>
      <c r="I6380" s="3" t="n">
        <v>2</v>
      </c>
      <c r="J6380" s="3" t="n">
        <v>1</v>
      </c>
      <c r="K6380" s="3" t="n">
        <v>1</v>
      </c>
      <c r="L6380" s="3" t="n">
        <v>0</v>
      </c>
      <c r="M6380" s="3" t="n">
        <v>0</v>
      </c>
      <c r="N6380" s="3" t="n">
        <v>0</v>
      </c>
      <c r="O6380" s="3" t="n">
        <v>-1</v>
      </c>
      <c r="P6380" s="3" t="n">
        <v>7.2</v>
      </c>
      <c r="Q6380" s="3" t="n">
        <v>24.2</v>
      </c>
      <c r="R6380" s="3" t="s">
        <v>18480</v>
      </c>
      <c r="S6380" s="4" t="n">
        <v>45747.0110416667</v>
      </c>
      <c r="T6380" s="3" t="s">
        <v>65</v>
      </c>
      <c r="U6380" s="3" t="s">
        <v>65</v>
      </c>
      <c r="V6380" s="3" t="n">
        <v>1</v>
      </c>
      <c r="W6380" s="3" t="n">
        <v>0</v>
      </c>
      <c r="X6380" s="3" t="n">
        <v>0</v>
      </c>
      <c r="Y6380" s="3" t="s">
        <v>30</v>
      </c>
      <c r="Z6380" s="3" t="s">
        <v>30</v>
      </c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3"/>
      <c r="AU6380" s="3"/>
      <c r="AV6380" s="3"/>
      <c r="AW6380" s="3"/>
      <c r="AX6380" s="3"/>
      <c r="AY6380" s="3"/>
      <c r="AZ6380" s="3"/>
      <c r="BA6380" s="3"/>
      <c r="BB6380" s="3"/>
      <c r="BC6380" s="3"/>
      <c r="BD6380" s="3"/>
      <c r="BE6380" s="3"/>
      <c r="BF6380" s="3"/>
      <c r="BG6380" s="3"/>
      <c r="BH6380" s="3"/>
      <c r="BI6380" s="3"/>
      <c r="BJ6380" s="3"/>
    </row>
    <row r="6381" customFormat="false" ht="15.75" hidden="false" customHeight="false" outlineLevel="0" collapsed="false">
      <c r="A6381" s="3" t="n">
        <v>6380</v>
      </c>
      <c r="B6381" s="3" t="s">
        <v>18481</v>
      </c>
      <c r="C6381" s="3" t="s">
        <v>18482</v>
      </c>
      <c r="D6381" s="3" t="n">
        <v>1</v>
      </c>
      <c r="E6381" s="3" t="n">
        <v>0.8850762</v>
      </c>
      <c r="F6381" s="3" t="n">
        <v>3</v>
      </c>
      <c r="G6381" s="3" t="n">
        <v>3</v>
      </c>
      <c r="H6381" s="3" t="n">
        <v>2</v>
      </c>
      <c r="I6381" s="3" t="n">
        <v>2</v>
      </c>
      <c r="J6381" s="3" t="n">
        <v>1</v>
      </c>
      <c r="K6381" s="3" t="n">
        <v>1</v>
      </c>
      <c r="L6381" s="3" t="n">
        <v>0</v>
      </c>
      <c r="M6381" s="3" t="n">
        <v>0</v>
      </c>
      <c r="N6381" s="3" t="n">
        <v>-1</v>
      </c>
      <c r="O6381" s="3" t="n">
        <v>0</v>
      </c>
      <c r="P6381" s="3" t="n">
        <v>7.2</v>
      </c>
      <c r="Q6381" s="3" t="n">
        <v>24.2</v>
      </c>
      <c r="R6381" s="3" t="s">
        <v>18483</v>
      </c>
      <c r="S6381" s="4" t="n">
        <v>45747.0110763889</v>
      </c>
      <c r="T6381" s="3" t="s">
        <v>65</v>
      </c>
      <c r="U6381" s="3" t="s">
        <v>65</v>
      </c>
      <c r="V6381" s="3" t="n">
        <v>0</v>
      </c>
      <c r="W6381" s="3" t="n">
        <v>1</v>
      </c>
      <c r="X6381" s="3" t="n">
        <v>0</v>
      </c>
      <c r="Y6381" s="3" t="s">
        <v>30</v>
      </c>
      <c r="Z6381" s="3" t="s">
        <v>30</v>
      </c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3"/>
      <c r="AW6381" s="3"/>
      <c r="AX6381" s="3"/>
      <c r="AY6381" s="3"/>
      <c r="AZ6381" s="3"/>
      <c r="BA6381" s="3"/>
      <c r="BB6381" s="3"/>
      <c r="BC6381" s="3"/>
      <c r="BD6381" s="3"/>
      <c r="BE6381" s="3"/>
      <c r="BF6381" s="3"/>
      <c r="BG6381" s="3"/>
      <c r="BH6381" s="3"/>
      <c r="BI6381" s="3"/>
      <c r="BJ6381" s="3"/>
    </row>
    <row r="6382" customFormat="false" ht="15.75" hidden="false" customHeight="false" outlineLevel="0" collapsed="false">
      <c r="A6382" s="3" t="n">
        <v>6381</v>
      </c>
      <c r="B6382" s="3" t="s">
        <v>18484</v>
      </c>
      <c r="C6382" s="3" t="s">
        <v>18485</v>
      </c>
      <c r="D6382" s="3" t="n">
        <v>1</v>
      </c>
      <c r="E6382" s="3" t="n">
        <v>0.9423766</v>
      </c>
      <c r="F6382" s="3" t="n">
        <v>5</v>
      </c>
      <c r="G6382" s="3" t="n">
        <v>5</v>
      </c>
      <c r="H6382" s="3" t="n">
        <v>3</v>
      </c>
      <c r="I6382" s="3" t="n">
        <v>3</v>
      </c>
      <c r="J6382" s="3" t="n">
        <v>3</v>
      </c>
      <c r="K6382" s="3" t="n">
        <v>3</v>
      </c>
      <c r="L6382" s="3" t="n">
        <v>0</v>
      </c>
      <c r="M6382" s="3" t="n">
        <v>0</v>
      </c>
      <c r="N6382" s="3" t="n">
        <v>-1</v>
      </c>
      <c r="O6382" s="3" t="n">
        <v>0</v>
      </c>
      <c r="P6382" s="3" t="n">
        <v>7.2</v>
      </c>
      <c r="Q6382" s="3" t="n">
        <v>24.2</v>
      </c>
      <c r="R6382" s="3" t="s">
        <v>18486</v>
      </c>
      <c r="S6382" s="4" t="n">
        <v>45747.0111342593</v>
      </c>
      <c r="T6382" s="3" t="s">
        <v>65</v>
      </c>
      <c r="U6382" s="3" t="s">
        <v>65</v>
      </c>
      <c r="V6382" s="3" t="n">
        <v>0</v>
      </c>
      <c r="W6382" s="3" t="n">
        <v>1</v>
      </c>
      <c r="X6382" s="3" t="n">
        <v>0</v>
      </c>
      <c r="Y6382" s="3" t="s">
        <v>30</v>
      </c>
      <c r="Z6382" s="3" t="s">
        <v>30</v>
      </c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3"/>
      <c r="AR6382" s="3"/>
      <c r="AS6382" s="3"/>
      <c r="AT6382" s="3"/>
      <c r="AU6382" s="3"/>
      <c r="AV6382" s="3"/>
      <c r="AW6382" s="3"/>
      <c r="AX6382" s="3"/>
      <c r="AY6382" s="3"/>
      <c r="AZ6382" s="3"/>
      <c r="BA6382" s="3"/>
      <c r="BB6382" s="3"/>
      <c r="BC6382" s="3"/>
      <c r="BD6382" s="3"/>
      <c r="BE6382" s="3"/>
      <c r="BF6382" s="3"/>
      <c r="BG6382" s="3"/>
      <c r="BH6382" s="3"/>
      <c r="BI6382" s="3"/>
      <c r="BJ6382" s="3"/>
    </row>
    <row r="6383" customFormat="false" ht="15.75" hidden="false" customHeight="false" outlineLevel="0" collapsed="false">
      <c r="A6383" s="3" t="n">
        <v>6382</v>
      </c>
      <c r="B6383" s="3" t="s">
        <v>18487</v>
      </c>
      <c r="C6383" s="3" t="s">
        <v>18488</v>
      </c>
      <c r="D6383" s="3" t="n">
        <v>1</v>
      </c>
      <c r="E6383" s="3" t="n">
        <v>1.024736</v>
      </c>
      <c r="F6383" s="3" t="n">
        <v>4</v>
      </c>
      <c r="G6383" s="3" t="n">
        <v>4</v>
      </c>
      <c r="H6383" s="3" t="n">
        <v>3</v>
      </c>
      <c r="I6383" s="3" t="n">
        <v>3</v>
      </c>
      <c r="J6383" s="3" t="n">
        <v>2</v>
      </c>
      <c r="K6383" s="3" t="n">
        <v>2</v>
      </c>
      <c r="L6383" s="3" t="n">
        <v>1</v>
      </c>
      <c r="M6383" s="3" t="n">
        <v>1</v>
      </c>
      <c r="N6383" s="3" t="n">
        <v>0</v>
      </c>
      <c r="O6383" s="3" t="n">
        <v>0</v>
      </c>
      <c r="P6383" s="3" t="n">
        <v>7.2</v>
      </c>
      <c r="Q6383" s="3" t="n">
        <v>24.2</v>
      </c>
      <c r="R6383" s="3" t="s">
        <v>18489</v>
      </c>
      <c r="S6383" s="4" t="n">
        <v>45747.0112152778</v>
      </c>
      <c r="T6383" s="3" t="s">
        <v>65</v>
      </c>
      <c r="U6383" s="3" t="s">
        <v>65</v>
      </c>
      <c r="V6383" s="3" t="n">
        <v>1</v>
      </c>
      <c r="W6383" s="3" t="n">
        <v>1</v>
      </c>
      <c r="X6383" s="3" t="n">
        <v>0</v>
      </c>
      <c r="Y6383" s="3" t="s">
        <v>30</v>
      </c>
      <c r="Z6383" s="3" t="s">
        <v>30</v>
      </c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  <c r="AY6383" s="3"/>
      <c r="AZ6383" s="3"/>
      <c r="BA6383" s="3"/>
      <c r="BB6383" s="3"/>
      <c r="BC6383" s="3"/>
      <c r="BD6383" s="3"/>
      <c r="BE6383" s="3"/>
      <c r="BF6383" s="3"/>
      <c r="BG6383" s="3"/>
      <c r="BH6383" s="3"/>
      <c r="BI6383" s="3"/>
      <c r="BJ6383" s="3"/>
    </row>
    <row r="6384" customFormat="false" ht="15.75" hidden="false" customHeight="false" outlineLevel="0" collapsed="false">
      <c r="A6384" s="3" t="n">
        <v>6383</v>
      </c>
      <c r="B6384" s="3" t="s">
        <v>18490</v>
      </c>
      <c r="C6384" s="3" t="s">
        <v>18491</v>
      </c>
      <c r="D6384" s="3" t="n">
        <v>1</v>
      </c>
      <c r="E6384" s="3" t="n">
        <v>1.0598258</v>
      </c>
      <c r="F6384" s="3" t="n">
        <v>4</v>
      </c>
      <c r="G6384" s="3" t="n">
        <v>4</v>
      </c>
      <c r="H6384" s="3" t="n">
        <v>3</v>
      </c>
      <c r="I6384" s="3" t="n">
        <v>3</v>
      </c>
      <c r="J6384" s="3" t="n">
        <v>2</v>
      </c>
      <c r="K6384" s="3" t="n">
        <v>2</v>
      </c>
      <c r="L6384" s="3" t="n">
        <v>1</v>
      </c>
      <c r="M6384" s="3" t="n">
        <v>1</v>
      </c>
      <c r="N6384" s="3" t="n">
        <v>0</v>
      </c>
      <c r="O6384" s="3" t="n">
        <v>0</v>
      </c>
      <c r="P6384" s="3" t="n">
        <v>7.2</v>
      </c>
      <c r="Q6384" s="3" t="n">
        <v>24.2</v>
      </c>
      <c r="R6384" s="3" t="s">
        <v>18492</v>
      </c>
      <c r="S6384" s="4" t="n">
        <v>45747.0112962963</v>
      </c>
      <c r="T6384" s="3" t="s">
        <v>65</v>
      </c>
      <c r="U6384" s="3" t="s">
        <v>65</v>
      </c>
      <c r="V6384" s="3" t="n">
        <v>1</v>
      </c>
      <c r="W6384" s="3" t="n">
        <v>1</v>
      </c>
      <c r="X6384" s="3" t="n">
        <v>0</v>
      </c>
      <c r="Y6384" s="3" t="s">
        <v>30</v>
      </c>
      <c r="Z6384" s="3" t="s">
        <v>30</v>
      </c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  <c r="AY6384" s="3"/>
      <c r="AZ6384" s="3"/>
      <c r="BA6384" s="3"/>
      <c r="BB6384" s="3"/>
      <c r="BC6384" s="3"/>
      <c r="BD6384" s="3"/>
      <c r="BE6384" s="3"/>
      <c r="BF6384" s="3"/>
      <c r="BG6384" s="3"/>
      <c r="BH6384" s="3"/>
      <c r="BI6384" s="3"/>
      <c r="BJ6384" s="3"/>
    </row>
    <row r="6385" customFormat="false" ht="15.75" hidden="false" customHeight="false" outlineLevel="0" collapsed="false">
      <c r="A6385" s="3" t="n">
        <v>6384</v>
      </c>
      <c r="B6385" s="3" t="s">
        <v>18493</v>
      </c>
      <c r="C6385" s="3" t="s">
        <v>18494</v>
      </c>
      <c r="D6385" s="3" t="n">
        <v>1</v>
      </c>
      <c r="E6385" s="3" t="n">
        <v>1.0317318</v>
      </c>
      <c r="F6385" s="3" t="n">
        <v>4</v>
      </c>
      <c r="G6385" s="3" t="n">
        <v>4</v>
      </c>
      <c r="H6385" s="3" t="n">
        <v>3</v>
      </c>
      <c r="I6385" s="3" t="n">
        <v>3</v>
      </c>
      <c r="J6385" s="3" t="n">
        <v>2</v>
      </c>
      <c r="K6385" s="3" t="n">
        <v>2</v>
      </c>
      <c r="L6385" s="3" t="n">
        <v>1</v>
      </c>
      <c r="M6385" s="3" t="n">
        <v>1</v>
      </c>
      <c r="N6385" s="3" t="n">
        <v>0</v>
      </c>
      <c r="O6385" s="3" t="n">
        <v>0</v>
      </c>
      <c r="P6385" s="3" t="n">
        <v>7.2</v>
      </c>
      <c r="Q6385" s="3" t="n">
        <v>24.2</v>
      </c>
      <c r="R6385" s="3" t="s">
        <v>18495</v>
      </c>
      <c r="S6385" s="4" t="n">
        <v>45747.0113888889</v>
      </c>
      <c r="T6385" s="3" t="s">
        <v>65</v>
      </c>
      <c r="U6385" s="3" t="s">
        <v>65</v>
      </c>
      <c r="V6385" s="3" t="n">
        <v>1</v>
      </c>
      <c r="W6385" s="3" t="n">
        <v>1</v>
      </c>
      <c r="X6385" s="3" t="n">
        <v>0</v>
      </c>
      <c r="Y6385" s="3" t="s">
        <v>30</v>
      </c>
      <c r="Z6385" s="3" t="s">
        <v>30</v>
      </c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3"/>
      <c r="AU6385" s="3"/>
      <c r="AV6385" s="3"/>
      <c r="AW6385" s="3"/>
      <c r="AX6385" s="3"/>
      <c r="AY6385" s="3"/>
      <c r="AZ6385" s="3"/>
      <c r="BA6385" s="3"/>
      <c r="BB6385" s="3"/>
      <c r="BC6385" s="3"/>
      <c r="BD6385" s="3"/>
      <c r="BE6385" s="3"/>
      <c r="BF6385" s="3"/>
      <c r="BG6385" s="3"/>
      <c r="BH6385" s="3"/>
      <c r="BI6385" s="3"/>
      <c r="BJ6385" s="3"/>
    </row>
    <row r="6386" customFormat="false" ht="15.75" hidden="false" customHeight="false" outlineLevel="0" collapsed="false">
      <c r="A6386" s="3" t="n">
        <v>6385</v>
      </c>
      <c r="B6386" s="3" t="s">
        <v>18496</v>
      </c>
      <c r="C6386" s="3" t="s">
        <v>18497</v>
      </c>
      <c r="D6386" s="3" t="n">
        <v>1</v>
      </c>
      <c r="E6386" s="3" t="n">
        <v>1.0112427</v>
      </c>
      <c r="F6386" s="3" t="n">
        <v>4</v>
      </c>
      <c r="G6386" s="3" t="n">
        <v>4</v>
      </c>
      <c r="H6386" s="3" t="n">
        <v>3</v>
      </c>
      <c r="I6386" s="3" t="n">
        <v>3</v>
      </c>
      <c r="J6386" s="3" t="n">
        <v>2</v>
      </c>
      <c r="K6386" s="3" t="n">
        <v>2</v>
      </c>
      <c r="L6386" s="3" t="n">
        <v>1</v>
      </c>
      <c r="M6386" s="3" t="n">
        <v>1</v>
      </c>
      <c r="N6386" s="3" t="n">
        <v>0</v>
      </c>
      <c r="O6386" s="3" t="n">
        <v>0</v>
      </c>
      <c r="P6386" s="3" t="n">
        <v>7.2</v>
      </c>
      <c r="Q6386" s="3" t="n">
        <v>24.2</v>
      </c>
      <c r="R6386" s="3" t="s">
        <v>18498</v>
      </c>
      <c r="S6386" s="4" t="n">
        <v>45747.0114814815</v>
      </c>
      <c r="T6386" s="3" t="s">
        <v>65</v>
      </c>
      <c r="U6386" s="3" t="s">
        <v>65</v>
      </c>
      <c r="V6386" s="3" t="n">
        <v>1</v>
      </c>
      <c r="W6386" s="3" t="n">
        <v>1</v>
      </c>
      <c r="X6386" s="3" t="n">
        <v>0</v>
      </c>
      <c r="Y6386" s="3" t="s">
        <v>30</v>
      </c>
      <c r="Z6386" s="3" t="s">
        <v>30</v>
      </c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3"/>
      <c r="AW6386" s="3"/>
      <c r="AX6386" s="3"/>
      <c r="AY6386" s="3"/>
      <c r="AZ6386" s="3"/>
      <c r="BA6386" s="3"/>
      <c r="BB6386" s="3"/>
      <c r="BC6386" s="3"/>
      <c r="BD6386" s="3"/>
      <c r="BE6386" s="3"/>
      <c r="BF6386" s="3"/>
      <c r="BG6386" s="3"/>
      <c r="BH6386" s="3"/>
      <c r="BI6386" s="3"/>
      <c r="BJ6386" s="3"/>
    </row>
    <row r="6387" customFormat="false" ht="15.75" hidden="false" customHeight="false" outlineLevel="0" collapsed="false">
      <c r="A6387" s="3" t="n">
        <v>6386</v>
      </c>
      <c r="B6387" s="3" t="s">
        <v>18499</v>
      </c>
      <c r="C6387" s="3" t="s">
        <v>18500</v>
      </c>
      <c r="D6387" s="3" t="n">
        <v>1</v>
      </c>
      <c r="E6387" s="3" t="n">
        <v>0.6099314</v>
      </c>
      <c r="F6387" s="3" t="n">
        <v>4</v>
      </c>
      <c r="G6387" s="3" t="n">
        <v>4</v>
      </c>
      <c r="H6387" s="3" t="n">
        <v>3</v>
      </c>
      <c r="I6387" s="3" t="n">
        <v>3</v>
      </c>
      <c r="J6387" s="3" t="n">
        <v>2</v>
      </c>
      <c r="K6387" s="3" t="n">
        <v>2</v>
      </c>
      <c r="L6387" s="3" t="n">
        <v>1</v>
      </c>
      <c r="M6387" s="3" t="n">
        <v>1</v>
      </c>
      <c r="N6387" s="3" t="n">
        <v>0</v>
      </c>
      <c r="O6387" s="3" t="n">
        <v>0</v>
      </c>
      <c r="P6387" s="3" t="n">
        <v>7.2</v>
      </c>
      <c r="Q6387" s="3" t="n">
        <v>24.2</v>
      </c>
      <c r="R6387" s="3" t="s">
        <v>18501</v>
      </c>
      <c r="S6387" s="4" t="n">
        <v>45747.0115625</v>
      </c>
      <c r="T6387" s="3" t="s">
        <v>65</v>
      </c>
      <c r="U6387" s="3" t="s">
        <v>65</v>
      </c>
      <c r="V6387" s="3" t="n">
        <v>1</v>
      </c>
      <c r="W6387" s="3" t="n">
        <v>1</v>
      </c>
      <c r="X6387" s="3" t="n">
        <v>0</v>
      </c>
      <c r="Y6387" s="3" t="s">
        <v>30</v>
      </c>
      <c r="Z6387" s="3" t="s">
        <v>30</v>
      </c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3"/>
      <c r="AW6387" s="3"/>
      <c r="AX6387" s="3"/>
      <c r="AY6387" s="3"/>
      <c r="AZ6387" s="3"/>
      <c r="BA6387" s="3"/>
      <c r="BB6387" s="3"/>
      <c r="BC6387" s="3"/>
      <c r="BD6387" s="3"/>
      <c r="BE6387" s="3"/>
      <c r="BF6387" s="3"/>
      <c r="BG6387" s="3"/>
      <c r="BH6387" s="3"/>
      <c r="BI6387" s="3"/>
      <c r="BJ6387" s="3"/>
    </row>
    <row r="6388" customFormat="false" ht="15.75" hidden="false" customHeight="false" outlineLevel="0" collapsed="false">
      <c r="A6388" s="3" t="n">
        <v>6387</v>
      </c>
      <c r="B6388" s="3" t="s">
        <v>18502</v>
      </c>
      <c r="C6388" s="3" t="s">
        <v>18503</v>
      </c>
      <c r="D6388" s="3" t="n">
        <v>1</v>
      </c>
      <c r="E6388" s="3" t="n">
        <v>1.058344</v>
      </c>
      <c r="F6388" s="3" t="n">
        <v>9</v>
      </c>
      <c r="G6388" s="3" t="n">
        <v>9</v>
      </c>
      <c r="H6388" s="3" t="n">
        <v>7</v>
      </c>
      <c r="I6388" s="3" t="n">
        <v>7</v>
      </c>
      <c r="J6388" s="3" t="n">
        <v>6</v>
      </c>
      <c r="K6388" s="3" t="n">
        <v>6</v>
      </c>
      <c r="L6388" s="3" t="n">
        <v>2</v>
      </c>
      <c r="M6388" s="3" t="n">
        <v>2</v>
      </c>
      <c r="N6388" s="3" t="n">
        <v>5</v>
      </c>
      <c r="O6388" s="3" t="n">
        <v>-1</v>
      </c>
      <c r="P6388" s="3" t="n">
        <v>7.2</v>
      </c>
      <c r="Q6388" s="3" t="n">
        <v>24.2</v>
      </c>
      <c r="R6388" s="3" t="s">
        <v>18504</v>
      </c>
      <c r="S6388" s="4" t="n">
        <v>45747.0116666667</v>
      </c>
      <c r="T6388" s="3" t="s">
        <v>65</v>
      </c>
      <c r="U6388" s="3" t="s">
        <v>65</v>
      </c>
      <c r="V6388" s="3" t="n">
        <v>1</v>
      </c>
      <c r="W6388" s="3" t="n">
        <v>0</v>
      </c>
      <c r="X6388" s="3" t="n">
        <v>0</v>
      </c>
      <c r="Y6388" s="3" t="s">
        <v>30</v>
      </c>
      <c r="Z6388" s="3" t="s">
        <v>30</v>
      </c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  <c r="AY6388" s="3"/>
      <c r="AZ6388" s="3"/>
      <c r="BA6388" s="3"/>
      <c r="BB6388" s="3"/>
      <c r="BC6388" s="3"/>
      <c r="BD6388" s="3"/>
      <c r="BE6388" s="3"/>
      <c r="BF6388" s="3"/>
      <c r="BG6388" s="3"/>
      <c r="BH6388" s="3"/>
      <c r="BI6388" s="3"/>
      <c r="BJ6388" s="3"/>
    </row>
    <row r="6389" customFormat="false" ht="15.75" hidden="false" customHeight="false" outlineLevel="0" collapsed="false">
      <c r="A6389" s="3" t="n">
        <v>6388</v>
      </c>
      <c r="B6389" s="3" t="s">
        <v>18505</v>
      </c>
      <c r="C6389" s="3" t="s">
        <v>18506</v>
      </c>
      <c r="D6389" s="3" t="n">
        <v>1</v>
      </c>
      <c r="E6389" s="3" t="n">
        <v>0.2413879</v>
      </c>
      <c r="F6389" s="3" t="n">
        <v>9</v>
      </c>
      <c r="G6389" s="3" t="n">
        <v>9</v>
      </c>
      <c r="H6389" s="3" t="n">
        <v>7</v>
      </c>
      <c r="I6389" s="3" t="n">
        <v>7</v>
      </c>
      <c r="J6389" s="3" t="n">
        <v>6</v>
      </c>
      <c r="K6389" s="3" t="n">
        <v>6</v>
      </c>
      <c r="L6389" s="3" t="n">
        <v>2</v>
      </c>
      <c r="M6389" s="3" t="n">
        <v>2</v>
      </c>
      <c r="N6389" s="3" t="n">
        <v>5</v>
      </c>
      <c r="O6389" s="3" t="n">
        <v>-1</v>
      </c>
      <c r="P6389" s="3" t="n">
        <v>7.2</v>
      </c>
      <c r="Q6389" s="3" t="n">
        <v>24.2</v>
      </c>
      <c r="R6389" s="3" t="s">
        <v>18507</v>
      </c>
      <c r="S6389" s="4" t="n">
        <v>45747.0117361111</v>
      </c>
      <c r="T6389" s="3" t="s">
        <v>239</v>
      </c>
      <c r="U6389" s="3" t="s">
        <v>239</v>
      </c>
      <c r="V6389" s="3" t="n">
        <v>1</v>
      </c>
      <c r="W6389" s="3" t="n">
        <v>0</v>
      </c>
      <c r="X6389" s="3" t="n">
        <v>0</v>
      </c>
      <c r="Y6389" s="3" t="s">
        <v>30</v>
      </c>
      <c r="Z6389" s="3" t="s">
        <v>30</v>
      </c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3"/>
      <c r="AW6389" s="3"/>
      <c r="AX6389" s="3"/>
      <c r="AY6389" s="3"/>
      <c r="AZ6389" s="3"/>
      <c r="BA6389" s="3"/>
      <c r="BB6389" s="3"/>
      <c r="BC6389" s="3"/>
      <c r="BD6389" s="3"/>
      <c r="BE6389" s="3"/>
      <c r="BF6389" s="3"/>
      <c r="BG6389" s="3"/>
      <c r="BH6389" s="3"/>
      <c r="BI6389" s="3"/>
      <c r="BJ6389" s="3"/>
    </row>
    <row r="6390" customFormat="false" ht="15.75" hidden="false" customHeight="false" outlineLevel="0" collapsed="false">
      <c r="A6390" s="3" t="n">
        <v>6389</v>
      </c>
      <c r="B6390" s="3" t="s">
        <v>18508</v>
      </c>
      <c r="C6390" s="3" t="s">
        <v>18509</v>
      </c>
      <c r="D6390" s="3" t="n">
        <v>1</v>
      </c>
      <c r="E6390" s="3" t="n">
        <v>0.9492443</v>
      </c>
      <c r="F6390" s="3" t="n">
        <v>5</v>
      </c>
      <c r="G6390" s="3" t="n">
        <v>5</v>
      </c>
      <c r="H6390" s="3" t="n">
        <v>4</v>
      </c>
      <c r="I6390" s="3" t="n">
        <v>4</v>
      </c>
      <c r="J6390" s="3" t="n">
        <v>5</v>
      </c>
      <c r="K6390" s="3" t="n">
        <v>5</v>
      </c>
      <c r="L6390" s="3" t="n">
        <v>0</v>
      </c>
      <c r="M6390" s="3" t="n">
        <v>0</v>
      </c>
      <c r="N6390" s="3" t="n">
        <v>-1</v>
      </c>
      <c r="O6390" s="3" t="n">
        <v>-1</v>
      </c>
      <c r="P6390" s="3" t="n">
        <v>7.2</v>
      </c>
      <c r="Q6390" s="3" t="n">
        <v>24.2</v>
      </c>
      <c r="R6390" s="3" t="s">
        <v>18510</v>
      </c>
      <c r="S6390" s="4" t="n">
        <v>45747.0117708333</v>
      </c>
      <c r="T6390" s="3" t="s">
        <v>65</v>
      </c>
      <c r="U6390" s="3" t="s">
        <v>65</v>
      </c>
      <c r="V6390" s="3" t="n">
        <v>0</v>
      </c>
      <c r="W6390" s="3" t="n">
        <v>0</v>
      </c>
      <c r="X6390" s="3" t="n">
        <v>0</v>
      </c>
      <c r="Y6390" s="3" t="s">
        <v>30</v>
      </c>
      <c r="Z6390" s="3" t="s">
        <v>30</v>
      </c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3"/>
      <c r="AW6390" s="3"/>
      <c r="AX6390" s="3"/>
      <c r="AY6390" s="3"/>
      <c r="AZ6390" s="3"/>
      <c r="BA6390" s="3"/>
      <c r="BB6390" s="3"/>
      <c r="BC6390" s="3"/>
      <c r="BD6390" s="3"/>
      <c r="BE6390" s="3"/>
      <c r="BF6390" s="3"/>
      <c r="BG6390" s="3"/>
      <c r="BH6390" s="3"/>
      <c r="BI6390" s="3"/>
      <c r="BJ6390" s="3"/>
    </row>
    <row r="6391" customFormat="false" ht="15.75" hidden="false" customHeight="false" outlineLevel="0" collapsed="false">
      <c r="A6391" s="3" t="n">
        <v>6390</v>
      </c>
      <c r="B6391" s="3" t="s">
        <v>18511</v>
      </c>
      <c r="C6391" s="3" t="s">
        <v>18512</v>
      </c>
      <c r="D6391" s="3" t="n">
        <v>1</v>
      </c>
      <c r="E6391" s="3" t="n">
        <v>1.4128387</v>
      </c>
      <c r="F6391" s="3" t="n">
        <v>5</v>
      </c>
      <c r="G6391" s="3" t="n">
        <v>5</v>
      </c>
      <c r="H6391" s="3" t="n">
        <v>4</v>
      </c>
      <c r="I6391" s="3" t="n">
        <v>4</v>
      </c>
      <c r="J6391" s="3" t="n">
        <v>5</v>
      </c>
      <c r="K6391" s="3" t="n">
        <v>5</v>
      </c>
      <c r="L6391" s="3" t="n">
        <v>0</v>
      </c>
      <c r="M6391" s="3" t="n">
        <v>0</v>
      </c>
      <c r="N6391" s="3" t="n">
        <v>-1</v>
      </c>
      <c r="O6391" s="3" t="n">
        <v>-1</v>
      </c>
      <c r="P6391" s="3" t="n">
        <v>7.2</v>
      </c>
      <c r="Q6391" s="3" t="n">
        <v>24.2</v>
      </c>
      <c r="R6391" s="3" t="s">
        <v>18513</v>
      </c>
      <c r="S6391" s="4" t="n">
        <v>45747.0118171296</v>
      </c>
      <c r="T6391" s="3" t="s">
        <v>65</v>
      </c>
      <c r="U6391" s="3" t="s">
        <v>65</v>
      </c>
      <c r="V6391" s="3" t="n">
        <v>0</v>
      </c>
      <c r="W6391" s="3" t="n">
        <v>0</v>
      </c>
      <c r="X6391" s="3" t="n">
        <v>0</v>
      </c>
      <c r="Y6391" s="3" t="s">
        <v>30</v>
      </c>
      <c r="Z6391" s="3" t="s">
        <v>30</v>
      </c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  <c r="AY6391" s="3"/>
      <c r="AZ6391" s="3"/>
      <c r="BA6391" s="3"/>
      <c r="BB6391" s="3"/>
      <c r="BC6391" s="3"/>
      <c r="BD6391" s="3"/>
      <c r="BE6391" s="3"/>
      <c r="BF6391" s="3"/>
      <c r="BG6391" s="3"/>
      <c r="BH6391" s="3"/>
      <c r="BI6391" s="3"/>
      <c r="BJ6391" s="3"/>
    </row>
    <row r="6392" customFormat="false" ht="15.75" hidden="false" customHeight="false" outlineLevel="0" collapsed="false">
      <c r="A6392" s="3" t="n">
        <v>6391</v>
      </c>
      <c r="B6392" s="3" t="s">
        <v>18514</v>
      </c>
      <c r="C6392" s="3" t="s">
        <v>18515</v>
      </c>
      <c r="D6392" s="3" t="n">
        <v>1</v>
      </c>
      <c r="E6392" s="3" t="n">
        <v>0.8217386</v>
      </c>
      <c r="F6392" s="3" t="n">
        <v>3</v>
      </c>
      <c r="G6392" s="3" t="n">
        <v>3</v>
      </c>
      <c r="H6392" s="3" t="n">
        <v>2</v>
      </c>
      <c r="I6392" s="3" t="n">
        <v>2</v>
      </c>
      <c r="J6392" s="3" t="n">
        <v>1</v>
      </c>
      <c r="K6392" s="3" t="n">
        <v>1</v>
      </c>
      <c r="L6392" s="3" t="n">
        <v>0</v>
      </c>
      <c r="M6392" s="3" t="n">
        <v>0</v>
      </c>
      <c r="N6392" s="3" t="n">
        <v>0</v>
      </c>
      <c r="O6392" s="3" t="n">
        <v>0</v>
      </c>
      <c r="P6392" s="3" t="n">
        <v>7.2</v>
      </c>
      <c r="Q6392" s="3" t="n">
        <v>24.2</v>
      </c>
      <c r="R6392" s="3" t="s">
        <v>18516</v>
      </c>
      <c r="S6392" s="4" t="n">
        <v>45747.0118634259</v>
      </c>
      <c r="T6392" s="3" t="s">
        <v>239</v>
      </c>
      <c r="U6392" s="3" t="s">
        <v>239</v>
      </c>
      <c r="V6392" s="3" t="n">
        <v>1</v>
      </c>
      <c r="W6392" s="3" t="n">
        <v>1</v>
      </c>
      <c r="X6392" s="3" t="n">
        <v>0</v>
      </c>
      <c r="Y6392" s="3" t="s">
        <v>30</v>
      </c>
      <c r="Z6392" s="3" t="s">
        <v>30</v>
      </c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3"/>
      <c r="AV6392" s="3"/>
      <c r="AW6392" s="3"/>
      <c r="AX6392" s="3"/>
      <c r="AY6392" s="3"/>
      <c r="AZ6392" s="3"/>
      <c r="BA6392" s="3"/>
      <c r="BB6392" s="3"/>
      <c r="BC6392" s="3"/>
      <c r="BD6392" s="3"/>
      <c r="BE6392" s="3"/>
      <c r="BF6392" s="3"/>
      <c r="BG6392" s="3"/>
      <c r="BH6392" s="3"/>
      <c r="BI6392" s="3"/>
      <c r="BJ6392" s="3"/>
    </row>
    <row r="6393" customFormat="false" ht="15.75" hidden="false" customHeight="false" outlineLevel="0" collapsed="false">
      <c r="A6393" s="3" t="n">
        <v>6392</v>
      </c>
      <c r="B6393" s="3" t="s">
        <v>18517</v>
      </c>
      <c r="C6393" s="3" t="s">
        <v>18518</v>
      </c>
      <c r="D6393" s="3" t="n">
        <v>1</v>
      </c>
      <c r="E6393" s="3" t="n">
        <v>1.5989075</v>
      </c>
      <c r="F6393" s="3" t="n">
        <v>6</v>
      </c>
      <c r="G6393" s="3" t="n">
        <v>6</v>
      </c>
      <c r="H6393" s="3" t="n">
        <v>4</v>
      </c>
      <c r="I6393" s="3" t="n">
        <v>4</v>
      </c>
      <c r="J6393" s="3" t="n">
        <v>9</v>
      </c>
      <c r="K6393" s="3" t="n">
        <v>9</v>
      </c>
      <c r="L6393" s="3" t="n">
        <v>0</v>
      </c>
      <c r="M6393" s="3" t="n">
        <v>0</v>
      </c>
      <c r="N6393" s="3" t="n">
        <v>0</v>
      </c>
      <c r="O6393" s="3" t="n">
        <v>0</v>
      </c>
      <c r="P6393" s="3" t="n">
        <v>7.2</v>
      </c>
      <c r="Q6393" s="3" t="n">
        <v>24.2</v>
      </c>
      <c r="R6393" s="3" t="s">
        <v>18519</v>
      </c>
      <c r="S6393" s="4" t="n">
        <v>45747.0119444444</v>
      </c>
      <c r="T6393" s="3" t="s">
        <v>65</v>
      </c>
      <c r="U6393" s="3" t="s">
        <v>65</v>
      </c>
      <c r="V6393" s="3" t="n">
        <v>1</v>
      </c>
      <c r="W6393" s="3" t="n">
        <v>1</v>
      </c>
      <c r="X6393" s="3" t="n">
        <v>0</v>
      </c>
      <c r="Y6393" s="3" t="s">
        <v>30</v>
      </c>
      <c r="Z6393" s="3" t="s">
        <v>30</v>
      </c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3"/>
      <c r="AR6393" s="3"/>
      <c r="AS6393" s="3"/>
      <c r="AT6393" s="3"/>
      <c r="AU6393" s="3"/>
      <c r="AV6393" s="3"/>
      <c r="AW6393" s="3"/>
      <c r="AX6393" s="3"/>
      <c r="AY6393" s="3"/>
      <c r="AZ6393" s="3"/>
      <c r="BA6393" s="3"/>
      <c r="BB6393" s="3"/>
      <c r="BC6393" s="3"/>
      <c r="BD6393" s="3"/>
      <c r="BE6393" s="3"/>
      <c r="BF6393" s="3"/>
      <c r="BG6393" s="3"/>
      <c r="BH6393" s="3"/>
      <c r="BI6393" s="3"/>
      <c r="BJ6393" s="3"/>
    </row>
    <row r="6394" customFormat="false" ht="15.75" hidden="false" customHeight="false" outlineLevel="0" collapsed="false">
      <c r="A6394" s="3" t="n">
        <v>6393</v>
      </c>
      <c r="B6394" s="3" t="s">
        <v>18520</v>
      </c>
      <c r="C6394" s="3" t="s">
        <v>18521</v>
      </c>
      <c r="D6394" s="3" t="n">
        <v>1</v>
      </c>
      <c r="E6394" s="3" t="n">
        <v>1.5780981</v>
      </c>
      <c r="F6394" s="3" t="n">
        <v>6</v>
      </c>
      <c r="G6394" s="3" t="n">
        <v>6</v>
      </c>
      <c r="H6394" s="3" t="n">
        <v>4</v>
      </c>
      <c r="I6394" s="3" t="n">
        <v>4</v>
      </c>
      <c r="J6394" s="3" t="n">
        <v>9</v>
      </c>
      <c r="K6394" s="3" t="n">
        <v>9</v>
      </c>
      <c r="L6394" s="3" t="n">
        <v>0</v>
      </c>
      <c r="M6394" s="3" t="n">
        <v>0</v>
      </c>
      <c r="N6394" s="3" t="n">
        <v>0</v>
      </c>
      <c r="O6394" s="3" t="n">
        <v>0</v>
      </c>
      <c r="P6394" s="3" t="n">
        <v>7.2</v>
      </c>
      <c r="Q6394" s="3" t="n">
        <v>24.2</v>
      </c>
      <c r="R6394" s="3" t="s">
        <v>18522</v>
      </c>
      <c r="S6394" s="4" t="n">
        <v>45747.012025463</v>
      </c>
      <c r="T6394" s="3" t="s">
        <v>65</v>
      </c>
      <c r="U6394" s="3" t="s">
        <v>65</v>
      </c>
      <c r="V6394" s="3" t="n">
        <v>1</v>
      </c>
      <c r="W6394" s="3" t="n">
        <v>1</v>
      </c>
      <c r="X6394" s="3" t="n">
        <v>0</v>
      </c>
      <c r="Y6394" s="3" t="s">
        <v>30</v>
      </c>
      <c r="Z6394" s="3" t="s">
        <v>30</v>
      </c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3"/>
      <c r="AW6394" s="3"/>
      <c r="AX6394" s="3"/>
      <c r="AY6394" s="3"/>
      <c r="AZ6394" s="3"/>
      <c r="BA6394" s="3"/>
      <c r="BB6394" s="3"/>
      <c r="BC6394" s="3"/>
      <c r="BD6394" s="3"/>
      <c r="BE6394" s="3"/>
      <c r="BF6394" s="3"/>
      <c r="BG6394" s="3"/>
      <c r="BH6394" s="3"/>
      <c r="BI6394" s="3"/>
      <c r="BJ6394" s="3"/>
    </row>
    <row r="6395" customFormat="false" ht="15.75" hidden="false" customHeight="false" outlineLevel="0" collapsed="false">
      <c r="A6395" s="3" t="n">
        <v>6394</v>
      </c>
      <c r="B6395" s="3" t="s">
        <v>18523</v>
      </c>
      <c r="C6395" s="3" t="s">
        <v>18524</v>
      </c>
      <c r="D6395" s="3" t="n">
        <v>1</v>
      </c>
      <c r="E6395" s="3" t="n">
        <v>1.3639018</v>
      </c>
      <c r="F6395" s="3" t="n">
        <v>6</v>
      </c>
      <c r="G6395" s="3" t="n">
        <v>6</v>
      </c>
      <c r="H6395" s="3" t="n">
        <v>4</v>
      </c>
      <c r="I6395" s="3" t="n">
        <v>4</v>
      </c>
      <c r="J6395" s="3" t="n">
        <v>9</v>
      </c>
      <c r="K6395" s="3" t="n">
        <v>9</v>
      </c>
      <c r="L6395" s="3" t="n">
        <v>0</v>
      </c>
      <c r="M6395" s="3" t="n">
        <v>0</v>
      </c>
      <c r="N6395" s="3" t="n">
        <v>0</v>
      </c>
      <c r="O6395" s="3" t="n">
        <v>0</v>
      </c>
      <c r="P6395" s="3" t="n">
        <v>7.2</v>
      </c>
      <c r="Q6395" s="3" t="n">
        <v>24.2</v>
      </c>
      <c r="R6395" s="3" t="s">
        <v>18525</v>
      </c>
      <c r="S6395" s="4" t="n">
        <v>45747.0120949074</v>
      </c>
      <c r="T6395" s="3" t="s">
        <v>65</v>
      </c>
      <c r="U6395" s="3" t="s">
        <v>65</v>
      </c>
      <c r="V6395" s="3" t="n">
        <v>1</v>
      </c>
      <c r="W6395" s="3" t="n">
        <v>1</v>
      </c>
      <c r="X6395" s="3" t="n">
        <v>0</v>
      </c>
      <c r="Y6395" s="3" t="s">
        <v>30</v>
      </c>
      <c r="Z6395" s="3" t="s">
        <v>30</v>
      </c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3"/>
      <c r="AW6395" s="3"/>
      <c r="AX6395" s="3"/>
      <c r="AY6395" s="3"/>
      <c r="AZ6395" s="3"/>
      <c r="BA6395" s="3"/>
      <c r="BB6395" s="3"/>
      <c r="BC6395" s="3"/>
      <c r="BD6395" s="3"/>
      <c r="BE6395" s="3"/>
      <c r="BF6395" s="3"/>
      <c r="BG6395" s="3"/>
      <c r="BH6395" s="3"/>
      <c r="BI6395" s="3"/>
      <c r="BJ6395" s="3"/>
    </row>
    <row r="6396" customFormat="false" ht="15.75" hidden="false" customHeight="false" outlineLevel="0" collapsed="false">
      <c r="A6396" s="3" t="n">
        <v>6395</v>
      </c>
      <c r="B6396" s="3" t="s">
        <v>18526</v>
      </c>
      <c r="C6396" s="3" t="s">
        <v>18527</v>
      </c>
      <c r="D6396" s="3" t="n">
        <v>1</v>
      </c>
      <c r="E6396" s="3" t="n">
        <v>1.8429497</v>
      </c>
      <c r="F6396" s="3" t="n">
        <v>7</v>
      </c>
      <c r="G6396" s="3" t="n">
        <v>7</v>
      </c>
      <c r="H6396" s="3" t="n">
        <v>5</v>
      </c>
      <c r="I6396" s="3" t="n">
        <v>5</v>
      </c>
      <c r="J6396" s="3" t="n">
        <v>10</v>
      </c>
      <c r="K6396" s="3" t="n">
        <v>10</v>
      </c>
      <c r="L6396" s="3" t="n">
        <v>0</v>
      </c>
      <c r="M6396" s="3" t="n">
        <v>0</v>
      </c>
      <c r="N6396" s="3" t="n">
        <v>0</v>
      </c>
      <c r="O6396" s="3" t="n">
        <v>0</v>
      </c>
      <c r="P6396" s="3" t="n">
        <v>7.2</v>
      </c>
      <c r="Q6396" s="3" t="n">
        <v>24.2</v>
      </c>
      <c r="R6396" s="3" t="s">
        <v>18528</v>
      </c>
      <c r="S6396" s="4" t="n">
        <v>45747.0121759259</v>
      </c>
      <c r="T6396" s="3" t="s">
        <v>65</v>
      </c>
      <c r="U6396" s="3" t="s">
        <v>65</v>
      </c>
      <c r="V6396" s="3" t="n">
        <v>1</v>
      </c>
      <c r="W6396" s="3" t="n">
        <v>1</v>
      </c>
      <c r="X6396" s="3" t="n">
        <v>0</v>
      </c>
      <c r="Y6396" s="3" t="s">
        <v>30</v>
      </c>
      <c r="Z6396" s="3" t="s">
        <v>30</v>
      </c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3"/>
      <c r="AW6396" s="3"/>
      <c r="AX6396" s="3"/>
      <c r="AY6396" s="3"/>
      <c r="AZ6396" s="3"/>
      <c r="BA6396" s="3"/>
      <c r="BB6396" s="3"/>
      <c r="BC6396" s="3"/>
      <c r="BD6396" s="3"/>
      <c r="BE6396" s="3"/>
      <c r="BF6396" s="3"/>
      <c r="BG6396" s="3"/>
      <c r="BH6396" s="3"/>
      <c r="BI6396" s="3"/>
      <c r="BJ6396" s="3"/>
    </row>
    <row r="6397" customFormat="false" ht="15.75" hidden="false" customHeight="false" outlineLevel="0" collapsed="false">
      <c r="A6397" s="3" t="n">
        <v>6396</v>
      </c>
      <c r="B6397" s="3" t="s">
        <v>18529</v>
      </c>
      <c r="C6397" s="3" t="s">
        <v>18530</v>
      </c>
      <c r="D6397" s="3" t="n">
        <v>1</v>
      </c>
      <c r="E6397" s="3" t="n">
        <v>1.4205645</v>
      </c>
      <c r="F6397" s="3" t="n">
        <v>9</v>
      </c>
      <c r="G6397" s="3" t="n">
        <v>9</v>
      </c>
      <c r="H6397" s="3" t="n">
        <v>4</v>
      </c>
      <c r="I6397" s="3" t="n">
        <v>4</v>
      </c>
      <c r="J6397" s="3" t="n">
        <v>13</v>
      </c>
      <c r="K6397" s="3" t="n">
        <v>13</v>
      </c>
      <c r="L6397" s="3" t="n">
        <v>0</v>
      </c>
      <c r="M6397" s="3" t="n">
        <v>0</v>
      </c>
      <c r="N6397" s="3" t="n">
        <v>0</v>
      </c>
      <c r="O6397" s="3" t="n">
        <v>0</v>
      </c>
      <c r="P6397" s="3" t="n">
        <v>7.2</v>
      </c>
      <c r="Q6397" s="3" t="n">
        <v>24.2</v>
      </c>
      <c r="R6397" s="3" t="s">
        <v>18531</v>
      </c>
      <c r="S6397" s="4" t="n">
        <v>45747.0122453704</v>
      </c>
      <c r="T6397" s="3" t="s">
        <v>65</v>
      </c>
      <c r="U6397" s="3" t="s">
        <v>65</v>
      </c>
      <c r="V6397" s="3" t="n">
        <v>1</v>
      </c>
      <c r="W6397" s="3" t="n">
        <v>1</v>
      </c>
      <c r="X6397" s="3" t="n">
        <v>0</v>
      </c>
      <c r="Y6397" s="3" t="s">
        <v>30</v>
      </c>
      <c r="Z6397" s="3" t="s">
        <v>30</v>
      </c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3"/>
      <c r="AU6397" s="3"/>
      <c r="AV6397" s="3"/>
      <c r="AW6397" s="3"/>
      <c r="AX6397" s="3"/>
      <c r="AY6397" s="3"/>
      <c r="AZ6397" s="3"/>
      <c r="BA6397" s="3"/>
      <c r="BB6397" s="3"/>
      <c r="BC6397" s="3"/>
      <c r="BD6397" s="3"/>
      <c r="BE6397" s="3"/>
      <c r="BF6397" s="3"/>
      <c r="BG6397" s="3"/>
      <c r="BH6397" s="3"/>
      <c r="BI6397" s="3"/>
      <c r="BJ6397" s="3"/>
    </row>
    <row r="6398" customFormat="false" ht="15.75" hidden="false" customHeight="false" outlineLevel="0" collapsed="false">
      <c r="A6398" s="3" t="n">
        <v>6397</v>
      </c>
      <c r="B6398" s="3" t="s">
        <v>18532</v>
      </c>
      <c r="C6398" s="3" t="s">
        <v>18533</v>
      </c>
      <c r="D6398" s="3" t="n">
        <v>1</v>
      </c>
      <c r="E6398" s="3" t="n">
        <v>1.7136778</v>
      </c>
      <c r="F6398" s="3" t="n">
        <v>13</v>
      </c>
      <c r="G6398" s="3" t="n">
        <v>13</v>
      </c>
      <c r="H6398" s="3" t="n">
        <v>6</v>
      </c>
      <c r="I6398" s="3" t="n">
        <v>6</v>
      </c>
      <c r="J6398" s="3" t="n">
        <v>16</v>
      </c>
      <c r="K6398" s="3" t="n">
        <v>16</v>
      </c>
      <c r="L6398" s="3" t="n">
        <v>1</v>
      </c>
      <c r="M6398" s="3" t="n">
        <v>1</v>
      </c>
      <c r="N6398" s="3" t="n">
        <v>0</v>
      </c>
      <c r="O6398" s="3" t="n">
        <v>0</v>
      </c>
      <c r="P6398" s="3" t="n">
        <v>7.2</v>
      </c>
      <c r="Q6398" s="3" t="n">
        <v>24.2</v>
      </c>
      <c r="R6398" s="3" t="s">
        <v>18534</v>
      </c>
      <c r="S6398" s="4" t="n">
        <v>45747.0123148148</v>
      </c>
      <c r="T6398" s="3" t="s">
        <v>65</v>
      </c>
      <c r="U6398" s="3" t="s">
        <v>65</v>
      </c>
      <c r="V6398" s="3" t="n">
        <v>1</v>
      </c>
      <c r="W6398" s="3" t="n">
        <v>1</v>
      </c>
      <c r="X6398" s="3" t="n">
        <v>0</v>
      </c>
      <c r="Y6398" s="3" t="s">
        <v>30</v>
      </c>
      <c r="Z6398" s="3" t="s">
        <v>30</v>
      </c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  <c r="AP6398" s="3"/>
      <c r="AQ6398" s="3"/>
      <c r="AR6398" s="3"/>
      <c r="AS6398" s="3"/>
      <c r="AT6398" s="3"/>
      <c r="AU6398" s="3"/>
      <c r="AV6398" s="3"/>
      <c r="AW6398" s="3"/>
      <c r="AX6398" s="3"/>
      <c r="AY6398" s="3"/>
      <c r="AZ6398" s="3"/>
      <c r="BA6398" s="3"/>
      <c r="BB6398" s="3"/>
      <c r="BC6398" s="3"/>
      <c r="BD6398" s="3"/>
      <c r="BE6398" s="3"/>
      <c r="BF6398" s="3"/>
      <c r="BG6398" s="3"/>
      <c r="BH6398" s="3"/>
      <c r="BI6398" s="3"/>
      <c r="BJ6398" s="3"/>
    </row>
    <row r="6399" customFormat="false" ht="15.75" hidden="false" customHeight="false" outlineLevel="0" collapsed="false">
      <c r="A6399" s="3" t="n">
        <v>6398</v>
      </c>
      <c r="B6399" s="3" t="s">
        <v>18535</v>
      </c>
      <c r="C6399" s="3" t="s">
        <v>18536</v>
      </c>
      <c r="D6399" s="3" t="n">
        <v>1</v>
      </c>
      <c r="E6399" s="3" t="n">
        <v>1.7999405</v>
      </c>
      <c r="F6399" s="3" t="n">
        <v>13</v>
      </c>
      <c r="G6399" s="3" t="n">
        <v>13</v>
      </c>
      <c r="H6399" s="3" t="n">
        <v>6</v>
      </c>
      <c r="I6399" s="3" t="n">
        <v>6</v>
      </c>
      <c r="J6399" s="3" t="n">
        <v>16</v>
      </c>
      <c r="K6399" s="3" t="n">
        <v>16</v>
      </c>
      <c r="L6399" s="3" t="n">
        <v>1</v>
      </c>
      <c r="M6399" s="3" t="n">
        <v>1</v>
      </c>
      <c r="N6399" s="3" t="n">
        <v>0</v>
      </c>
      <c r="O6399" s="3" t="n">
        <v>0</v>
      </c>
      <c r="P6399" s="3" t="n">
        <v>7.2</v>
      </c>
      <c r="Q6399" s="3" t="n">
        <v>24.2</v>
      </c>
      <c r="R6399" s="3" t="s">
        <v>18537</v>
      </c>
      <c r="S6399" s="4" t="n">
        <v>45747.0124074074</v>
      </c>
      <c r="T6399" s="3" t="s">
        <v>65</v>
      </c>
      <c r="U6399" s="3" t="s">
        <v>65</v>
      </c>
      <c r="V6399" s="3" t="n">
        <v>1</v>
      </c>
      <c r="W6399" s="3" t="n">
        <v>1</v>
      </c>
      <c r="X6399" s="3" t="n">
        <v>0</v>
      </c>
      <c r="Y6399" s="3" t="s">
        <v>30</v>
      </c>
      <c r="Z6399" s="3" t="s">
        <v>30</v>
      </c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3"/>
      <c r="AW6399" s="3"/>
      <c r="AX6399" s="3"/>
      <c r="AY6399" s="3"/>
      <c r="AZ6399" s="3"/>
      <c r="BA6399" s="3"/>
      <c r="BB6399" s="3"/>
      <c r="BC6399" s="3"/>
      <c r="BD6399" s="3"/>
      <c r="BE6399" s="3"/>
      <c r="BF6399" s="3"/>
      <c r="BG6399" s="3"/>
      <c r="BH6399" s="3"/>
      <c r="BI6399" s="3"/>
      <c r="BJ6399" s="3"/>
    </row>
    <row r="6400" customFormat="false" ht="15.75" hidden="false" customHeight="false" outlineLevel="0" collapsed="false">
      <c r="A6400" s="3" t="n">
        <v>6399</v>
      </c>
      <c r="B6400" s="3" t="s">
        <v>18538</v>
      </c>
      <c r="C6400" s="3" t="s">
        <v>18539</v>
      </c>
      <c r="D6400" s="3" t="n">
        <v>1</v>
      </c>
      <c r="E6400" s="3" t="n">
        <v>1.6622137</v>
      </c>
      <c r="F6400" s="3" t="n">
        <v>13</v>
      </c>
      <c r="G6400" s="3" t="n">
        <v>13</v>
      </c>
      <c r="H6400" s="3" t="n">
        <v>6</v>
      </c>
      <c r="I6400" s="3" t="n">
        <v>6</v>
      </c>
      <c r="J6400" s="3" t="n">
        <v>16</v>
      </c>
      <c r="K6400" s="3" t="n">
        <v>16</v>
      </c>
      <c r="L6400" s="3" t="n">
        <v>1</v>
      </c>
      <c r="M6400" s="3" t="n">
        <v>1</v>
      </c>
      <c r="N6400" s="3" t="n">
        <v>0</v>
      </c>
      <c r="O6400" s="3" t="n">
        <v>0</v>
      </c>
      <c r="P6400" s="3" t="n">
        <v>7.2</v>
      </c>
      <c r="Q6400" s="3" t="n">
        <v>24.2</v>
      </c>
      <c r="R6400" s="3" t="s">
        <v>18540</v>
      </c>
      <c r="S6400" s="4" t="n">
        <v>45747.0124768519</v>
      </c>
      <c r="T6400" s="3" t="s">
        <v>65</v>
      </c>
      <c r="U6400" s="3" t="s">
        <v>65</v>
      </c>
      <c r="V6400" s="3" t="n">
        <v>1</v>
      </c>
      <c r="W6400" s="3" t="n">
        <v>1</v>
      </c>
      <c r="X6400" s="3" t="n">
        <v>0</v>
      </c>
      <c r="Y6400" s="3" t="s">
        <v>30</v>
      </c>
      <c r="Z6400" s="3" t="s">
        <v>30</v>
      </c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3"/>
      <c r="AW6400" s="3"/>
      <c r="AX6400" s="3"/>
      <c r="AY6400" s="3"/>
      <c r="AZ6400" s="3"/>
      <c r="BA6400" s="3"/>
      <c r="BB6400" s="3"/>
      <c r="BC6400" s="3"/>
      <c r="BD6400" s="3"/>
      <c r="BE6400" s="3"/>
      <c r="BF6400" s="3"/>
      <c r="BG6400" s="3"/>
      <c r="BH6400" s="3"/>
      <c r="BI6400" s="3"/>
      <c r="BJ6400" s="3"/>
    </row>
    <row r="6401" customFormat="false" ht="15.75" hidden="false" customHeight="false" outlineLevel="0" collapsed="false">
      <c r="A6401" s="3" t="n">
        <v>6400</v>
      </c>
      <c r="B6401" s="3" t="s">
        <v>18541</v>
      </c>
      <c r="C6401" s="3" t="s">
        <v>18542</v>
      </c>
      <c r="D6401" s="3" t="n">
        <v>1</v>
      </c>
      <c r="E6401" s="3" t="n">
        <v>1.6265395</v>
      </c>
      <c r="F6401" s="3" t="n">
        <v>13</v>
      </c>
      <c r="G6401" s="3" t="n">
        <v>13</v>
      </c>
      <c r="H6401" s="3" t="n">
        <v>6</v>
      </c>
      <c r="I6401" s="3" t="n">
        <v>6</v>
      </c>
      <c r="J6401" s="3" t="n">
        <v>16</v>
      </c>
      <c r="K6401" s="3" t="n">
        <v>16</v>
      </c>
      <c r="L6401" s="3" t="n">
        <v>1</v>
      </c>
      <c r="M6401" s="3" t="n">
        <v>1</v>
      </c>
      <c r="N6401" s="3" t="n">
        <v>0</v>
      </c>
      <c r="O6401" s="3" t="n">
        <v>0</v>
      </c>
      <c r="P6401" s="3" t="n">
        <v>7.2</v>
      </c>
      <c r="Q6401" s="3" t="n">
        <v>24.2</v>
      </c>
      <c r="R6401" s="3" t="s">
        <v>18543</v>
      </c>
      <c r="S6401" s="4" t="n">
        <v>45747.0125578704</v>
      </c>
      <c r="T6401" s="3" t="s">
        <v>65</v>
      </c>
      <c r="U6401" s="3" t="s">
        <v>65</v>
      </c>
      <c r="V6401" s="3" t="n">
        <v>1</v>
      </c>
      <c r="W6401" s="3" t="n">
        <v>1</v>
      </c>
      <c r="X6401" s="3" t="n">
        <v>0</v>
      </c>
      <c r="Y6401" s="3" t="s">
        <v>30</v>
      </c>
      <c r="Z6401" s="3" t="s">
        <v>30</v>
      </c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3"/>
      <c r="AW6401" s="3"/>
      <c r="AX6401" s="3"/>
      <c r="AY6401" s="3"/>
      <c r="AZ6401" s="3"/>
      <c r="BA6401" s="3"/>
      <c r="BB6401" s="3"/>
      <c r="BC6401" s="3"/>
      <c r="BD6401" s="3"/>
      <c r="BE6401" s="3"/>
      <c r="BF6401" s="3"/>
      <c r="BG6401" s="3"/>
      <c r="BH6401" s="3"/>
      <c r="BI6401" s="3"/>
      <c r="BJ6401" s="3"/>
    </row>
    <row r="6402" customFormat="false" ht="15.75" hidden="false" customHeight="false" outlineLevel="0" collapsed="false">
      <c r="A6402" s="3" t="n">
        <v>6401</v>
      </c>
      <c r="B6402" s="3" t="s">
        <v>18544</v>
      </c>
      <c r="C6402" s="3" t="s">
        <v>18545</v>
      </c>
      <c r="D6402" s="3" t="n">
        <v>1</v>
      </c>
      <c r="E6402" s="3" t="n">
        <v>1.7654373</v>
      </c>
      <c r="F6402" s="3" t="n">
        <v>13</v>
      </c>
      <c r="G6402" s="3" t="n">
        <v>13</v>
      </c>
      <c r="H6402" s="3" t="n">
        <v>6</v>
      </c>
      <c r="I6402" s="3" t="n">
        <v>6</v>
      </c>
      <c r="J6402" s="3" t="n">
        <v>16</v>
      </c>
      <c r="K6402" s="3" t="n">
        <v>16</v>
      </c>
      <c r="L6402" s="3" t="n">
        <v>1</v>
      </c>
      <c r="M6402" s="3" t="n">
        <v>1</v>
      </c>
      <c r="N6402" s="3" t="n">
        <v>0</v>
      </c>
      <c r="O6402" s="3" t="n">
        <v>0</v>
      </c>
      <c r="P6402" s="3" t="n">
        <v>7.2</v>
      </c>
      <c r="Q6402" s="3" t="n">
        <v>24.2</v>
      </c>
      <c r="R6402" s="3" t="s">
        <v>18546</v>
      </c>
      <c r="S6402" s="4" t="n">
        <v>45747.0126388889</v>
      </c>
      <c r="T6402" s="3" t="s">
        <v>65</v>
      </c>
      <c r="U6402" s="3" t="s">
        <v>65</v>
      </c>
      <c r="V6402" s="3" t="n">
        <v>1</v>
      </c>
      <c r="W6402" s="3" t="n">
        <v>1</v>
      </c>
      <c r="X6402" s="3" t="n">
        <v>0</v>
      </c>
      <c r="Y6402" s="3" t="s">
        <v>30</v>
      </c>
      <c r="Z6402" s="3" t="s">
        <v>30</v>
      </c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/>
      <c r="AU6402" s="3"/>
      <c r="AV6402" s="3"/>
      <c r="AW6402" s="3"/>
      <c r="AX6402" s="3"/>
      <c r="AY6402" s="3"/>
      <c r="AZ6402" s="3"/>
      <c r="BA6402" s="3"/>
      <c r="BB6402" s="3"/>
      <c r="BC6402" s="3"/>
      <c r="BD6402" s="3"/>
      <c r="BE6402" s="3"/>
      <c r="BF6402" s="3"/>
      <c r="BG6402" s="3"/>
      <c r="BH6402" s="3"/>
      <c r="BI6402" s="3"/>
      <c r="BJ6402" s="3"/>
    </row>
    <row r="6403" customFormat="false" ht="15.75" hidden="false" customHeight="false" outlineLevel="0" collapsed="false">
      <c r="A6403" s="3" t="n">
        <v>6402</v>
      </c>
      <c r="B6403" s="3" t="s">
        <v>18547</v>
      </c>
      <c r="C6403" s="3" t="s">
        <v>18548</v>
      </c>
      <c r="D6403" s="3" t="n">
        <v>1</v>
      </c>
      <c r="E6403" s="3" t="n">
        <v>1.6809589</v>
      </c>
      <c r="F6403" s="3" t="n">
        <v>13</v>
      </c>
      <c r="G6403" s="3" t="n">
        <v>13</v>
      </c>
      <c r="H6403" s="3" t="n">
        <v>6</v>
      </c>
      <c r="I6403" s="3" t="n">
        <v>6</v>
      </c>
      <c r="J6403" s="3" t="n">
        <v>16</v>
      </c>
      <c r="K6403" s="3" t="n">
        <v>16</v>
      </c>
      <c r="L6403" s="3" t="n">
        <v>1</v>
      </c>
      <c r="M6403" s="3" t="n">
        <v>1</v>
      </c>
      <c r="N6403" s="3" t="n">
        <v>0</v>
      </c>
      <c r="O6403" s="3" t="n">
        <v>0</v>
      </c>
      <c r="P6403" s="3" t="n">
        <v>7.2</v>
      </c>
      <c r="Q6403" s="3" t="n">
        <v>24.2</v>
      </c>
      <c r="R6403" s="3" t="s">
        <v>18549</v>
      </c>
      <c r="S6403" s="4" t="n">
        <v>45747.0127083333</v>
      </c>
      <c r="T6403" s="3" t="s">
        <v>65</v>
      </c>
      <c r="U6403" s="3" t="s">
        <v>65</v>
      </c>
      <c r="V6403" s="3" t="n">
        <v>1</v>
      </c>
      <c r="W6403" s="3" t="n">
        <v>1</v>
      </c>
      <c r="X6403" s="3" t="n">
        <v>0</v>
      </c>
      <c r="Y6403" s="3" t="s">
        <v>30</v>
      </c>
      <c r="Z6403" s="3" t="s">
        <v>30</v>
      </c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3"/>
      <c r="AW6403" s="3"/>
      <c r="AX6403" s="3"/>
      <c r="AY6403" s="3"/>
      <c r="AZ6403" s="3"/>
      <c r="BA6403" s="3"/>
      <c r="BB6403" s="3"/>
      <c r="BC6403" s="3"/>
      <c r="BD6403" s="3"/>
      <c r="BE6403" s="3"/>
      <c r="BF6403" s="3"/>
      <c r="BG6403" s="3"/>
      <c r="BH6403" s="3"/>
      <c r="BI6403" s="3"/>
      <c r="BJ6403" s="3"/>
    </row>
    <row r="6404" customFormat="false" ht="15.75" hidden="false" customHeight="false" outlineLevel="0" collapsed="false">
      <c r="A6404" s="3" t="n">
        <v>6403</v>
      </c>
      <c r="B6404" s="3" t="s">
        <v>18550</v>
      </c>
      <c r="C6404" s="3" t="s">
        <v>18551</v>
      </c>
      <c r="D6404" s="3" t="n">
        <v>1</v>
      </c>
      <c r="E6404" s="3" t="n">
        <v>1.7826417</v>
      </c>
      <c r="F6404" s="3" t="n">
        <v>13</v>
      </c>
      <c r="G6404" s="3" t="n">
        <v>13</v>
      </c>
      <c r="H6404" s="3" t="n">
        <v>6</v>
      </c>
      <c r="I6404" s="3" t="n">
        <v>6</v>
      </c>
      <c r="J6404" s="3" t="n">
        <v>16</v>
      </c>
      <c r="K6404" s="3" t="n">
        <v>16</v>
      </c>
      <c r="L6404" s="3" t="n">
        <v>1</v>
      </c>
      <c r="M6404" s="3" t="n">
        <v>1</v>
      </c>
      <c r="N6404" s="3" t="n">
        <v>0</v>
      </c>
      <c r="O6404" s="3" t="n">
        <v>0</v>
      </c>
      <c r="P6404" s="3" t="n">
        <v>7.2</v>
      </c>
      <c r="Q6404" s="3" t="n">
        <v>24.2</v>
      </c>
      <c r="R6404" s="3" t="s">
        <v>18552</v>
      </c>
      <c r="S6404" s="4" t="n">
        <v>45747.0127893519</v>
      </c>
      <c r="T6404" s="3" t="s">
        <v>65</v>
      </c>
      <c r="U6404" s="3" t="s">
        <v>65</v>
      </c>
      <c r="V6404" s="3" t="n">
        <v>1</v>
      </c>
      <c r="W6404" s="3" t="n">
        <v>1</v>
      </c>
      <c r="X6404" s="3" t="n">
        <v>0</v>
      </c>
      <c r="Y6404" s="3" t="s">
        <v>30</v>
      </c>
      <c r="Z6404" s="3" t="s">
        <v>30</v>
      </c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3"/>
      <c r="AW6404" s="3"/>
      <c r="AX6404" s="3"/>
      <c r="AY6404" s="3"/>
      <c r="AZ6404" s="3"/>
      <c r="BA6404" s="3"/>
      <c r="BB6404" s="3"/>
      <c r="BC6404" s="3"/>
      <c r="BD6404" s="3"/>
      <c r="BE6404" s="3"/>
      <c r="BF6404" s="3"/>
      <c r="BG6404" s="3"/>
      <c r="BH6404" s="3"/>
      <c r="BI6404" s="3"/>
      <c r="BJ6404" s="3"/>
    </row>
    <row r="6405" customFormat="false" ht="15.75" hidden="false" customHeight="false" outlineLevel="0" collapsed="false">
      <c r="A6405" s="3" t="n">
        <v>6404</v>
      </c>
      <c r="B6405" s="3" t="s">
        <v>18553</v>
      </c>
      <c r="C6405" s="3" t="s">
        <v>18554</v>
      </c>
      <c r="D6405" s="3" t="n">
        <v>1</v>
      </c>
      <c r="E6405" s="3" t="n">
        <v>1.1678288</v>
      </c>
      <c r="F6405" s="3" t="n">
        <v>8</v>
      </c>
      <c r="G6405" s="3" t="n">
        <v>8</v>
      </c>
      <c r="H6405" s="3" t="n">
        <v>6</v>
      </c>
      <c r="I6405" s="3" t="n">
        <v>6</v>
      </c>
      <c r="J6405" s="3" t="n">
        <v>6</v>
      </c>
      <c r="K6405" s="3" t="n">
        <v>6</v>
      </c>
      <c r="L6405" s="3" t="n">
        <v>1</v>
      </c>
      <c r="M6405" s="3" t="n">
        <v>1</v>
      </c>
      <c r="N6405" s="3" t="n">
        <v>2</v>
      </c>
      <c r="O6405" s="3" t="n">
        <v>2</v>
      </c>
      <c r="P6405" s="3" t="n">
        <v>7.2</v>
      </c>
      <c r="Q6405" s="3" t="n">
        <v>24.2</v>
      </c>
      <c r="R6405" s="3" t="s">
        <v>18555</v>
      </c>
      <c r="S6405" s="4" t="n">
        <v>45747.0128703704</v>
      </c>
      <c r="T6405" s="3" t="s">
        <v>65</v>
      </c>
      <c r="U6405" s="3" t="s">
        <v>65</v>
      </c>
      <c r="V6405" s="3" t="n">
        <v>1</v>
      </c>
      <c r="W6405" s="3" t="n">
        <v>1</v>
      </c>
      <c r="X6405" s="3" t="n">
        <v>0</v>
      </c>
      <c r="Y6405" s="3" t="s">
        <v>30</v>
      </c>
      <c r="Z6405" s="3" t="s">
        <v>30</v>
      </c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3"/>
      <c r="AW6405" s="3"/>
      <c r="AX6405" s="3"/>
      <c r="AY6405" s="3"/>
      <c r="AZ6405" s="3"/>
      <c r="BA6405" s="3"/>
      <c r="BB6405" s="3"/>
      <c r="BC6405" s="3"/>
      <c r="BD6405" s="3"/>
      <c r="BE6405" s="3"/>
      <c r="BF6405" s="3"/>
      <c r="BG6405" s="3"/>
      <c r="BH6405" s="3"/>
      <c r="BI6405" s="3"/>
      <c r="BJ6405" s="3"/>
    </row>
    <row r="6406" customFormat="false" ht="15.75" hidden="false" customHeight="false" outlineLevel="0" collapsed="false">
      <c r="A6406" s="3" t="n">
        <v>6405</v>
      </c>
      <c r="B6406" s="3" t="s">
        <v>18556</v>
      </c>
      <c r="C6406" s="3" t="s">
        <v>18557</v>
      </c>
      <c r="D6406" s="3" t="n">
        <v>1</v>
      </c>
      <c r="E6406" s="3" t="n">
        <v>1.2925382</v>
      </c>
      <c r="F6406" s="3" t="n">
        <v>10</v>
      </c>
      <c r="G6406" s="3" t="n">
        <v>10</v>
      </c>
      <c r="H6406" s="3" t="n">
        <v>7</v>
      </c>
      <c r="I6406" s="3" t="n">
        <v>7</v>
      </c>
      <c r="J6406" s="3" t="n">
        <v>7</v>
      </c>
      <c r="K6406" s="3" t="n">
        <v>7</v>
      </c>
      <c r="L6406" s="3" t="n">
        <v>2</v>
      </c>
      <c r="M6406" s="3" t="n">
        <v>2</v>
      </c>
      <c r="N6406" s="3" t="n">
        <v>-1</v>
      </c>
      <c r="O6406" s="3" t="n">
        <v>2</v>
      </c>
      <c r="P6406" s="3" t="n">
        <v>7.2</v>
      </c>
      <c r="Q6406" s="3" t="n">
        <v>24.2</v>
      </c>
      <c r="R6406" s="3" t="s">
        <v>18558</v>
      </c>
      <c r="S6406" s="4" t="n">
        <v>45747.0129398148</v>
      </c>
      <c r="T6406" s="3" t="s">
        <v>65</v>
      </c>
      <c r="U6406" s="3" t="s">
        <v>65</v>
      </c>
      <c r="V6406" s="3" t="n">
        <v>0</v>
      </c>
      <c r="W6406" s="3" t="n">
        <v>1</v>
      </c>
      <c r="X6406" s="3" t="n">
        <v>0</v>
      </c>
      <c r="Y6406" s="3" t="s">
        <v>30</v>
      </c>
      <c r="Z6406" s="3" t="s">
        <v>30</v>
      </c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3"/>
      <c r="AV6406" s="3"/>
      <c r="AW6406" s="3"/>
      <c r="AX6406" s="3"/>
      <c r="AY6406" s="3"/>
      <c r="AZ6406" s="3"/>
      <c r="BA6406" s="3"/>
      <c r="BB6406" s="3"/>
      <c r="BC6406" s="3"/>
      <c r="BD6406" s="3"/>
      <c r="BE6406" s="3"/>
      <c r="BF6406" s="3"/>
      <c r="BG6406" s="3"/>
      <c r="BH6406" s="3"/>
      <c r="BI6406" s="3"/>
      <c r="BJ6406" s="3"/>
    </row>
    <row r="6407" customFormat="false" ht="15.75" hidden="false" customHeight="false" outlineLevel="0" collapsed="false">
      <c r="A6407" s="3" t="n">
        <v>6406</v>
      </c>
      <c r="B6407" s="3" t="s">
        <v>18559</v>
      </c>
      <c r="C6407" s="3" t="s">
        <v>18560</v>
      </c>
      <c r="D6407" s="3" t="n">
        <v>1</v>
      </c>
      <c r="E6407" s="3" t="n">
        <v>1.716213</v>
      </c>
      <c r="F6407" s="3" t="n">
        <v>9</v>
      </c>
      <c r="G6407" s="3" t="n">
        <v>9</v>
      </c>
      <c r="H6407" s="3" t="n">
        <v>4</v>
      </c>
      <c r="I6407" s="3" t="n">
        <v>4</v>
      </c>
      <c r="J6407" s="3" t="n">
        <v>13</v>
      </c>
      <c r="K6407" s="3" t="n">
        <v>13</v>
      </c>
      <c r="L6407" s="3" t="n">
        <v>0</v>
      </c>
      <c r="M6407" s="3" t="n">
        <v>0</v>
      </c>
      <c r="N6407" s="3" t="n">
        <v>-1</v>
      </c>
      <c r="O6407" s="3" t="n">
        <v>0</v>
      </c>
      <c r="P6407" s="3" t="n">
        <v>7.2</v>
      </c>
      <c r="Q6407" s="3" t="n">
        <v>24.2</v>
      </c>
      <c r="R6407" s="3" t="s">
        <v>18561</v>
      </c>
      <c r="S6407" s="4" t="n">
        <v>45747.0130092593</v>
      </c>
      <c r="T6407" s="3" t="s">
        <v>65</v>
      </c>
      <c r="U6407" s="3" t="s">
        <v>65</v>
      </c>
      <c r="V6407" s="3" t="n">
        <v>0</v>
      </c>
      <c r="W6407" s="3" t="n">
        <v>1</v>
      </c>
      <c r="X6407" s="3" t="n">
        <v>0</v>
      </c>
      <c r="Y6407" s="3" t="s">
        <v>30</v>
      </c>
      <c r="Z6407" s="3" t="s">
        <v>30</v>
      </c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3"/>
      <c r="AV6407" s="3"/>
      <c r="AW6407" s="3"/>
      <c r="AX6407" s="3"/>
      <c r="AY6407" s="3"/>
      <c r="AZ6407" s="3"/>
      <c r="BA6407" s="3"/>
      <c r="BB6407" s="3"/>
      <c r="BC6407" s="3"/>
      <c r="BD6407" s="3"/>
      <c r="BE6407" s="3"/>
      <c r="BF6407" s="3"/>
      <c r="BG6407" s="3"/>
      <c r="BH6407" s="3"/>
      <c r="BI6407" s="3"/>
      <c r="BJ6407" s="3"/>
    </row>
    <row r="6408" customFormat="false" ht="15.75" hidden="false" customHeight="false" outlineLevel="0" collapsed="false">
      <c r="A6408" s="3" t="n">
        <v>6407</v>
      </c>
      <c r="B6408" s="3" t="s">
        <v>18562</v>
      </c>
      <c r="C6408" s="3" t="s">
        <v>18563</v>
      </c>
      <c r="D6408" s="3" t="n">
        <v>1</v>
      </c>
      <c r="E6408" s="3" t="n">
        <v>1.7377495</v>
      </c>
      <c r="F6408" s="3" t="n">
        <v>9</v>
      </c>
      <c r="G6408" s="3" t="n">
        <v>9</v>
      </c>
      <c r="H6408" s="3" t="n">
        <v>4</v>
      </c>
      <c r="I6408" s="3" t="n">
        <v>4</v>
      </c>
      <c r="J6408" s="3" t="n">
        <v>13</v>
      </c>
      <c r="K6408" s="3" t="n">
        <v>13</v>
      </c>
      <c r="L6408" s="3" t="n">
        <v>0</v>
      </c>
      <c r="M6408" s="3" t="n">
        <v>0</v>
      </c>
      <c r="N6408" s="3" t="n">
        <v>-1</v>
      </c>
      <c r="O6408" s="3" t="n">
        <v>-1</v>
      </c>
      <c r="P6408" s="3" t="n">
        <v>7.2</v>
      </c>
      <c r="Q6408" s="3" t="n">
        <v>24.2</v>
      </c>
      <c r="R6408" s="3" t="s">
        <v>18564</v>
      </c>
      <c r="S6408" s="4" t="n">
        <v>45747.0130787037</v>
      </c>
      <c r="T6408" s="3" t="s">
        <v>65</v>
      </c>
      <c r="U6408" s="3" t="s">
        <v>65</v>
      </c>
      <c r="V6408" s="3" t="n">
        <v>0</v>
      </c>
      <c r="W6408" s="3" t="n">
        <v>0</v>
      </c>
      <c r="X6408" s="3" t="n">
        <v>0</v>
      </c>
      <c r="Y6408" s="3" t="s">
        <v>30</v>
      </c>
      <c r="Z6408" s="3" t="s">
        <v>30</v>
      </c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  <c r="AY6408" s="3"/>
      <c r="AZ6408" s="3"/>
      <c r="BA6408" s="3"/>
      <c r="BB6408" s="3"/>
      <c r="BC6408" s="3"/>
      <c r="BD6408" s="3"/>
      <c r="BE6408" s="3"/>
      <c r="BF6408" s="3"/>
      <c r="BG6408" s="3"/>
      <c r="BH6408" s="3"/>
      <c r="BI6408" s="3"/>
      <c r="BJ6408" s="3"/>
    </row>
    <row r="6409" customFormat="false" ht="15.75" hidden="false" customHeight="false" outlineLevel="0" collapsed="false">
      <c r="A6409" s="3" t="n">
        <v>6408</v>
      </c>
      <c r="B6409" s="3" t="s">
        <v>18565</v>
      </c>
      <c r="C6409" s="3" t="s">
        <v>18566</v>
      </c>
      <c r="D6409" s="3" t="n">
        <v>1</v>
      </c>
      <c r="E6409" s="3" t="n">
        <v>1.781536</v>
      </c>
      <c r="F6409" s="3" t="n">
        <v>9</v>
      </c>
      <c r="G6409" s="3" t="n">
        <v>9</v>
      </c>
      <c r="H6409" s="3" t="n">
        <v>4</v>
      </c>
      <c r="I6409" s="3" t="n">
        <v>4</v>
      </c>
      <c r="J6409" s="3" t="n">
        <v>13</v>
      </c>
      <c r="K6409" s="3" t="n">
        <v>13</v>
      </c>
      <c r="L6409" s="3" t="n">
        <v>0</v>
      </c>
      <c r="M6409" s="3" t="n">
        <v>0</v>
      </c>
      <c r="N6409" s="3" t="n">
        <v>-1</v>
      </c>
      <c r="O6409" s="3" t="n">
        <v>-1</v>
      </c>
      <c r="P6409" s="3" t="n">
        <v>7.2</v>
      </c>
      <c r="Q6409" s="3" t="n">
        <v>24.2</v>
      </c>
      <c r="R6409" s="3" t="s">
        <v>18567</v>
      </c>
      <c r="S6409" s="4" t="n">
        <v>45747.0131365741</v>
      </c>
      <c r="T6409" s="3" t="s">
        <v>65</v>
      </c>
      <c r="U6409" s="3" t="s">
        <v>65</v>
      </c>
      <c r="V6409" s="3" t="n">
        <v>0</v>
      </c>
      <c r="W6409" s="3" t="n">
        <v>0</v>
      </c>
      <c r="X6409" s="3" t="n">
        <v>0</v>
      </c>
      <c r="Y6409" s="3" t="s">
        <v>30</v>
      </c>
      <c r="Z6409" s="3" t="s">
        <v>30</v>
      </c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3"/>
      <c r="AW6409" s="3"/>
      <c r="AX6409" s="3"/>
      <c r="AY6409" s="3"/>
      <c r="AZ6409" s="3"/>
      <c r="BA6409" s="3"/>
      <c r="BB6409" s="3"/>
      <c r="BC6409" s="3"/>
      <c r="BD6409" s="3"/>
      <c r="BE6409" s="3"/>
      <c r="BF6409" s="3"/>
      <c r="BG6409" s="3"/>
      <c r="BH6409" s="3"/>
      <c r="BI6409" s="3"/>
      <c r="BJ6409" s="3"/>
    </row>
    <row r="6410" customFormat="false" ht="15.75" hidden="false" customHeight="false" outlineLevel="0" collapsed="false">
      <c r="A6410" s="3" t="n">
        <v>6409</v>
      </c>
      <c r="B6410" s="3" t="s">
        <v>18568</v>
      </c>
      <c r="C6410" s="3" t="s">
        <v>18569</v>
      </c>
      <c r="D6410" s="3" t="n">
        <v>1</v>
      </c>
      <c r="E6410" s="3" t="n">
        <v>2.3279858</v>
      </c>
      <c r="F6410" s="3" t="n">
        <v>10</v>
      </c>
      <c r="G6410" s="3" t="n">
        <v>10</v>
      </c>
      <c r="H6410" s="3" t="n">
        <v>5</v>
      </c>
      <c r="I6410" s="3" t="n">
        <v>5</v>
      </c>
      <c r="J6410" s="3" t="n">
        <v>13</v>
      </c>
      <c r="K6410" s="3" t="n">
        <v>13</v>
      </c>
      <c r="L6410" s="3" t="n">
        <v>1</v>
      </c>
      <c r="M6410" s="3" t="n">
        <v>1</v>
      </c>
      <c r="N6410" s="3" t="n">
        <v>-1</v>
      </c>
      <c r="O6410" s="3" t="n">
        <v>-1</v>
      </c>
      <c r="P6410" s="3" t="n">
        <v>7.2</v>
      </c>
      <c r="Q6410" s="3" t="n">
        <v>24.2</v>
      </c>
      <c r="R6410" s="3" t="s">
        <v>18570</v>
      </c>
      <c r="S6410" s="4" t="n">
        <v>45747.0132175926</v>
      </c>
      <c r="T6410" s="3" t="s">
        <v>65</v>
      </c>
      <c r="U6410" s="3" t="s">
        <v>65</v>
      </c>
      <c r="V6410" s="3" t="n">
        <v>0</v>
      </c>
      <c r="W6410" s="3" t="n">
        <v>0</v>
      </c>
      <c r="X6410" s="3" t="n">
        <v>0</v>
      </c>
      <c r="Y6410" s="3" t="s">
        <v>30</v>
      </c>
      <c r="Z6410" s="3" t="s">
        <v>30</v>
      </c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3"/>
      <c r="AW6410" s="3"/>
      <c r="AX6410" s="3"/>
      <c r="AY6410" s="3"/>
      <c r="AZ6410" s="3"/>
      <c r="BA6410" s="3"/>
      <c r="BB6410" s="3"/>
      <c r="BC6410" s="3"/>
      <c r="BD6410" s="3"/>
      <c r="BE6410" s="3"/>
      <c r="BF6410" s="3"/>
      <c r="BG6410" s="3"/>
      <c r="BH6410" s="3"/>
      <c r="BI6410" s="3"/>
      <c r="BJ6410" s="3"/>
    </row>
    <row r="6411" customFormat="false" ht="15.75" hidden="false" customHeight="false" outlineLevel="0" collapsed="false">
      <c r="A6411" s="3" t="n">
        <v>6410</v>
      </c>
      <c r="B6411" s="3" t="s">
        <v>18571</v>
      </c>
      <c r="C6411" s="3" t="s">
        <v>18572</v>
      </c>
      <c r="D6411" s="3" t="n">
        <v>1</v>
      </c>
      <c r="E6411" s="3" t="n">
        <v>2.0302045</v>
      </c>
      <c r="F6411" s="3" t="n">
        <v>14</v>
      </c>
      <c r="G6411" s="3" t="n">
        <v>14</v>
      </c>
      <c r="H6411" s="3" t="n">
        <v>8</v>
      </c>
      <c r="I6411" s="3" t="n">
        <v>8</v>
      </c>
      <c r="J6411" s="3" t="n">
        <v>11</v>
      </c>
      <c r="K6411" s="3" t="n">
        <v>11</v>
      </c>
      <c r="L6411" s="3" t="n">
        <v>4</v>
      </c>
      <c r="M6411" s="3" t="n">
        <v>4</v>
      </c>
      <c r="N6411" s="3" t="n">
        <v>-1</v>
      </c>
      <c r="O6411" s="3" t="n">
        <v>-1</v>
      </c>
      <c r="P6411" s="3" t="n">
        <v>7.2</v>
      </c>
      <c r="Q6411" s="3" t="n">
        <v>24.2</v>
      </c>
      <c r="R6411" s="3" t="s">
        <v>18573</v>
      </c>
      <c r="S6411" s="4" t="n">
        <v>45747.013275463</v>
      </c>
      <c r="T6411" s="3" t="s">
        <v>65</v>
      </c>
      <c r="U6411" s="3" t="s">
        <v>65</v>
      </c>
      <c r="V6411" s="3" t="n">
        <v>0</v>
      </c>
      <c r="W6411" s="3" t="n">
        <v>0</v>
      </c>
      <c r="X6411" s="3" t="n">
        <v>0</v>
      </c>
      <c r="Y6411" s="3" t="s">
        <v>30</v>
      </c>
      <c r="Z6411" s="3" t="s">
        <v>30</v>
      </c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3"/>
      <c r="AV6411" s="3"/>
      <c r="AW6411" s="3"/>
      <c r="AX6411" s="3"/>
      <c r="AY6411" s="3"/>
      <c r="AZ6411" s="3"/>
      <c r="BA6411" s="3"/>
      <c r="BB6411" s="3"/>
      <c r="BC6411" s="3"/>
      <c r="BD6411" s="3"/>
      <c r="BE6411" s="3"/>
      <c r="BF6411" s="3"/>
      <c r="BG6411" s="3"/>
      <c r="BH6411" s="3"/>
      <c r="BI6411" s="3"/>
      <c r="BJ6411" s="3"/>
    </row>
    <row r="6412" customFormat="false" ht="15.75" hidden="false" customHeight="false" outlineLevel="0" collapsed="false">
      <c r="A6412" s="3" t="n">
        <v>6411</v>
      </c>
      <c r="B6412" s="3" t="s">
        <v>18574</v>
      </c>
      <c r="C6412" s="3" t="s">
        <v>18575</v>
      </c>
      <c r="D6412" s="3" t="n">
        <v>1</v>
      </c>
      <c r="E6412" s="3" t="n">
        <v>7.5607621</v>
      </c>
      <c r="F6412" s="3" t="n">
        <v>206</v>
      </c>
      <c r="G6412" s="3" t="n">
        <v>206</v>
      </c>
      <c r="H6412" s="3" t="n">
        <v>28</v>
      </c>
      <c r="I6412" s="3" t="n">
        <v>28</v>
      </c>
      <c r="J6412" s="3" t="n">
        <v>225</v>
      </c>
      <c r="K6412" s="3" t="n">
        <v>225</v>
      </c>
      <c r="L6412" s="3" t="n">
        <v>18</v>
      </c>
      <c r="M6412" s="3" t="n">
        <v>18</v>
      </c>
      <c r="N6412" s="3" t="n">
        <v>-1</v>
      </c>
      <c r="O6412" s="3" t="n">
        <v>-1</v>
      </c>
      <c r="P6412" s="3" t="n">
        <v>7</v>
      </c>
      <c r="Q6412" s="3" t="n">
        <v>24.2</v>
      </c>
      <c r="R6412" s="3" t="s">
        <v>18576</v>
      </c>
      <c r="S6412" s="4" t="n">
        <v>45747.0134490741</v>
      </c>
      <c r="T6412" s="3" t="s">
        <v>65</v>
      </c>
      <c r="U6412" s="3" t="s">
        <v>65</v>
      </c>
      <c r="V6412" s="3" t="n">
        <v>0</v>
      </c>
      <c r="W6412" s="3" t="n">
        <v>0</v>
      </c>
      <c r="X6412" s="3" t="n">
        <v>0</v>
      </c>
      <c r="Y6412" s="3" t="s">
        <v>30</v>
      </c>
      <c r="Z6412" s="3" t="s">
        <v>30</v>
      </c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3"/>
      <c r="AW6412" s="3"/>
      <c r="AX6412" s="3"/>
      <c r="AY6412" s="3"/>
      <c r="AZ6412" s="3"/>
      <c r="BA6412" s="3"/>
      <c r="BB6412" s="3"/>
      <c r="BC6412" s="3"/>
      <c r="BD6412" s="3"/>
      <c r="BE6412" s="3"/>
      <c r="BF6412" s="3"/>
      <c r="BG6412" s="3"/>
      <c r="BH6412" s="3"/>
      <c r="BI6412" s="3"/>
      <c r="BJ6412" s="3"/>
    </row>
    <row r="6413" customFormat="false" ht="15.75" hidden="false" customHeight="false" outlineLevel="0" collapsed="false">
      <c r="A6413" s="3" t="n">
        <v>6412</v>
      </c>
      <c r="B6413" s="3" t="s">
        <v>18577</v>
      </c>
      <c r="C6413" s="3" t="s">
        <v>18578</v>
      </c>
      <c r="D6413" s="3" t="n">
        <v>1</v>
      </c>
      <c r="E6413" s="3" t="n">
        <v>10.8054766</v>
      </c>
      <c r="F6413" s="3" t="n">
        <v>356</v>
      </c>
      <c r="G6413" s="3" t="n">
        <v>356</v>
      </c>
      <c r="H6413" s="3" t="n">
        <v>28</v>
      </c>
      <c r="I6413" s="3" t="n">
        <v>28</v>
      </c>
      <c r="J6413" s="3" t="n">
        <v>348</v>
      </c>
      <c r="K6413" s="3" t="n">
        <v>348</v>
      </c>
      <c r="L6413" s="3" t="n">
        <v>32</v>
      </c>
      <c r="M6413" s="3" t="n">
        <v>32</v>
      </c>
      <c r="N6413" s="3" t="n">
        <v>-1</v>
      </c>
      <c r="O6413" s="3" t="n">
        <v>-1</v>
      </c>
      <c r="P6413" s="3" t="n">
        <v>7</v>
      </c>
      <c r="Q6413" s="3" t="n">
        <v>24.2</v>
      </c>
      <c r="R6413" s="3" t="s">
        <v>18579</v>
      </c>
      <c r="S6413" s="4" t="n">
        <v>45747.0136805556</v>
      </c>
      <c r="T6413" s="3" t="s">
        <v>29</v>
      </c>
      <c r="U6413" s="3" t="s">
        <v>29</v>
      </c>
      <c r="V6413" s="3" t="n">
        <v>0</v>
      </c>
      <c r="W6413" s="3" t="n">
        <v>0</v>
      </c>
      <c r="X6413" s="3" t="n">
        <v>0</v>
      </c>
      <c r="Y6413" s="3" t="s">
        <v>30</v>
      </c>
      <c r="Z6413" s="3" t="s">
        <v>30</v>
      </c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3"/>
      <c r="AW6413" s="3"/>
      <c r="AX6413" s="3"/>
      <c r="AY6413" s="3"/>
      <c r="AZ6413" s="3"/>
      <c r="BA6413" s="3"/>
      <c r="BB6413" s="3"/>
      <c r="BC6413" s="3"/>
      <c r="BD6413" s="3"/>
      <c r="BE6413" s="3"/>
      <c r="BF6413" s="3"/>
      <c r="BG6413" s="3"/>
      <c r="BH6413" s="3"/>
      <c r="BI6413" s="3"/>
      <c r="BJ6413" s="3"/>
    </row>
    <row r="6414" customFormat="false" ht="15.75" hidden="false" customHeight="false" outlineLevel="0" collapsed="false">
      <c r="A6414" s="3" t="n">
        <v>6413</v>
      </c>
      <c r="B6414" s="3" t="s">
        <v>18580</v>
      </c>
      <c r="C6414" s="3" t="s">
        <v>18581</v>
      </c>
      <c r="D6414" s="3" t="n">
        <v>1</v>
      </c>
      <c r="E6414" s="3" t="n">
        <v>9.9182653</v>
      </c>
      <c r="F6414" s="3" t="n">
        <v>305</v>
      </c>
      <c r="G6414" s="3" t="n">
        <v>305</v>
      </c>
      <c r="H6414" s="3" t="n">
        <v>28</v>
      </c>
      <c r="I6414" s="3" t="n">
        <v>28</v>
      </c>
      <c r="J6414" s="3" t="n">
        <v>364</v>
      </c>
      <c r="K6414" s="3" t="n">
        <v>364</v>
      </c>
      <c r="L6414" s="3" t="n">
        <v>28</v>
      </c>
      <c r="M6414" s="3" t="n">
        <v>28</v>
      </c>
      <c r="N6414" s="3" t="n">
        <v>-1</v>
      </c>
      <c r="O6414" s="3" t="n">
        <v>-1</v>
      </c>
      <c r="P6414" s="3" t="n">
        <v>7</v>
      </c>
      <c r="Q6414" s="3" t="n">
        <v>24.2</v>
      </c>
      <c r="R6414" s="3" t="s">
        <v>18582</v>
      </c>
      <c r="S6414" s="4" t="n">
        <v>45747.0139236111</v>
      </c>
      <c r="T6414" s="3" t="s">
        <v>65</v>
      </c>
      <c r="U6414" s="3" t="s">
        <v>65</v>
      </c>
      <c r="V6414" s="3" t="n">
        <v>0</v>
      </c>
      <c r="W6414" s="3" t="n">
        <v>0</v>
      </c>
      <c r="X6414" s="3" t="n">
        <v>0</v>
      </c>
      <c r="Y6414" s="3" t="s">
        <v>30</v>
      </c>
      <c r="Z6414" s="3" t="s">
        <v>30</v>
      </c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/>
      <c r="AV6414" s="3"/>
      <c r="AW6414" s="3"/>
      <c r="AX6414" s="3"/>
      <c r="AY6414" s="3"/>
      <c r="AZ6414" s="3"/>
      <c r="BA6414" s="3"/>
      <c r="BB6414" s="3"/>
      <c r="BC6414" s="3"/>
      <c r="BD6414" s="3"/>
      <c r="BE6414" s="3"/>
      <c r="BF6414" s="3"/>
      <c r="BG6414" s="3"/>
      <c r="BH6414" s="3"/>
      <c r="BI6414" s="3"/>
      <c r="BJ6414" s="3"/>
    </row>
    <row r="6415" customFormat="false" ht="15.75" hidden="false" customHeight="false" outlineLevel="0" collapsed="false">
      <c r="A6415" s="3" t="n">
        <v>6414</v>
      </c>
      <c r="B6415" s="3" t="s">
        <v>18583</v>
      </c>
      <c r="C6415" s="3" t="s">
        <v>18584</v>
      </c>
      <c r="D6415" s="3" t="n">
        <v>1</v>
      </c>
      <c r="E6415" s="3" t="n">
        <v>0.2409934</v>
      </c>
      <c r="F6415" s="3" t="n">
        <v>15</v>
      </c>
      <c r="G6415" s="3" t="n">
        <v>15</v>
      </c>
      <c r="H6415" s="3" t="n">
        <v>9</v>
      </c>
      <c r="I6415" s="3" t="n">
        <v>9</v>
      </c>
      <c r="J6415" s="3" t="n">
        <v>19</v>
      </c>
      <c r="K6415" s="3" t="n">
        <v>19</v>
      </c>
      <c r="L6415" s="3" t="n">
        <v>1</v>
      </c>
      <c r="M6415" s="3" t="n">
        <v>1</v>
      </c>
      <c r="N6415" s="3" t="n">
        <v>-1</v>
      </c>
      <c r="O6415" s="3" t="n">
        <v>3</v>
      </c>
      <c r="P6415" s="3" t="n">
        <v>7.1</v>
      </c>
      <c r="Q6415" s="3" t="n">
        <v>24.2</v>
      </c>
      <c r="R6415" s="3" t="s">
        <v>18585</v>
      </c>
      <c r="S6415" s="4" t="n">
        <v>45747.0139583333</v>
      </c>
      <c r="T6415" s="3" t="s">
        <v>65</v>
      </c>
      <c r="U6415" s="3" t="s">
        <v>65</v>
      </c>
      <c r="V6415" s="3" t="n">
        <v>0</v>
      </c>
      <c r="W6415" s="3" t="n">
        <v>1</v>
      </c>
      <c r="X6415" s="3" t="n">
        <v>0</v>
      </c>
      <c r="Y6415" s="3" t="s">
        <v>30</v>
      </c>
      <c r="Z6415" s="3" t="s">
        <v>30</v>
      </c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3"/>
      <c r="AW6415" s="3"/>
      <c r="AX6415" s="3"/>
      <c r="AY6415" s="3"/>
      <c r="AZ6415" s="3"/>
      <c r="BA6415" s="3"/>
      <c r="BB6415" s="3"/>
      <c r="BC6415" s="3"/>
      <c r="BD6415" s="3"/>
      <c r="BE6415" s="3"/>
      <c r="BF6415" s="3"/>
      <c r="BG6415" s="3"/>
      <c r="BH6415" s="3"/>
      <c r="BI6415" s="3"/>
      <c r="BJ6415" s="3"/>
    </row>
    <row r="6416" customFormat="false" ht="15.75" hidden="false" customHeight="false" outlineLevel="0" collapsed="false">
      <c r="A6416" s="3" t="n">
        <v>6415</v>
      </c>
      <c r="B6416" s="3" t="s">
        <v>18586</v>
      </c>
      <c r="C6416" s="3" t="s">
        <v>18587</v>
      </c>
      <c r="D6416" s="3" t="n">
        <v>1</v>
      </c>
      <c r="E6416" s="3" t="n">
        <v>9.735335</v>
      </c>
      <c r="F6416" s="3" t="n">
        <v>103</v>
      </c>
      <c r="G6416" s="3" t="n">
        <v>103</v>
      </c>
      <c r="H6416" s="3" t="n">
        <v>28</v>
      </c>
      <c r="I6416" s="3" t="n">
        <v>28</v>
      </c>
      <c r="J6416" s="3" t="n">
        <v>143</v>
      </c>
      <c r="K6416" s="3" t="n">
        <v>143</v>
      </c>
      <c r="L6416" s="3" t="n">
        <v>16</v>
      </c>
      <c r="M6416" s="3" t="n">
        <v>16</v>
      </c>
      <c r="N6416" s="3" t="n">
        <v>6</v>
      </c>
      <c r="O6416" s="3" t="n">
        <v>-1</v>
      </c>
      <c r="P6416" s="3" t="n">
        <v>7.1</v>
      </c>
      <c r="Q6416" s="3" t="n">
        <v>24.2</v>
      </c>
      <c r="R6416" s="3" t="s">
        <v>18588</v>
      </c>
      <c r="S6416" s="4" t="n">
        <v>45747.0143055556</v>
      </c>
      <c r="T6416" s="3" t="s">
        <v>3197</v>
      </c>
      <c r="U6416" s="3" t="s">
        <v>3197</v>
      </c>
      <c r="V6416" s="3" t="n">
        <v>1</v>
      </c>
      <c r="W6416" s="3" t="n">
        <v>0</v>
      </c>
      <c r="X6416" s="3" t="n">
        <v>0</v>
      </c>
      <c r="Y6416" s="3" t="s">
        <v>30</v>
      </c>
      <c r="Z6416" s="3" t="s">
        <v>30</v>
      </c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3"/>
      <c r="AW6416" s="3"/>
      <c r="AX6416" s="3"/>
      <c r="AY6416" s="3"/>
      <c r="AZ6416" s="3"/>
      <c r="BA6416" s="3"/>
      <c r="BB6416" s="3"/>
      <c r="BC6416" s="3"/>
      <c r="BD6416" s="3"/>
      <c r="BE6416" s="3"/>
      <c r="BF6416" s="3"/>
      <c r="BG6416" s="3"/>
      <c r="BH6416" s="3"/>
      <c r="BI6416" s="3"/>
      <c r="BJ6416" s="3"/>
    </row>
    <row r="6417" customFormat="false" ht="15.75" hidden="false" customHeight="false" outlineLevel="0" collapsed="false">
      <c r="A6417" s="3" t="n">
        <v>6416</v>
      </c>
      <c r="B6417" s="3" t="s">
        <v>18589</v>
      </c>
      <c r="C6417" s="3" t="s">
        <v>18590</v>
      </c>
      <c r="D6417" s="3" t="n">
        <v>1</v>
      </c>
      <c r="E6417" s="3" t="n">
        <v>1.8024926</v>
      </c>
      <c r="F6417" s="3" t="n">
        <v>5</v>
      </c>
      <c r="G6417" s="3" t="n">
        <v>5</v>
      </c>
      <c r="H6417" s="3" t="n">
        <v>3</v>
      </c>
      <c r="I6417" s="3" t="n">
        <v>3</v>
      </c>
      <c r="J6417" s="3" t="n">
        <v>4</v>
      </c>
      <c r="K6417" s="3" t="n">
        <v>4</v>
      </c>
      <c r="L6417" s="3" t="n">
        <v>0</v>
      </c>
      <c r="M6417" s="3" t="n">
        <v>0</v>
      </c>
      <c r="N6417" s="3" t="n">
        <v>-1</v>
      </c>
      <c r="O6417" s="3" t="n">
        <v>-1</v>
      </c>
      <c r="P6417" s="3" t="n">
        <v>7.1</v>
      </c>
      <c r="Q6417" s="3" t="n">
        <v>24.2</v>
      </c>
      <c r="R6417" s="3" t="s">
        <v>18591</v>
      </c>
      <c r="S6417" s="4" t="n">
        <v>45747.0143865741</v>
      </c>
      <c r="T6417" s="3" t="s">
        <v>29</v>
      </c>
      <c r="U6417" s="3" t="s">
        <v>29</v>
      </c>
      <c r="V6417" s="3" t="n">
        <v>0</v>
      </c>
      <c r="W6417" s="3" t="n">
        <v>0</v>
      </c>
      <c r="X6417" s="3" t="n">
        <v>0</v>
      </c>
      <c r="Y6417" s="3" t="s">
        <v>30</v>
      </c>
      <c r="Z6417" s="3" t="s">
        <v>30</v>
      </c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3"/>
      <c r="AW6417" s="3"/>
      <c r="AX6417" s="3"/>
      <c r="AY6417" s="3"/>
      <c r="AZ6417" s="3"/>
      <c r="BA6417" s="3"/>
      <c r="BB6417" s="3"/>
      <c r="BC6417" s="3"/>
      <c r="BD6417" s="3"/>
      <c r="BE6417" s="3"/>
      <c r="BF6417" s="3"/>
      <c r="BG6417" s="3"/>
      <c r="BH6417" s="3"/>
      <c r="BI6417" s="3"/>
      <c r="BJ6417" s="3"/>
    </row>
    <row r="6418" customFormat="false" ht="15.75" hidden="false" customHeight="false" outlineLevel="0" collapsed="false">
      <c r="A6418" s="3" t="n">
        <v>6417</v>
      </c>
      <c r="B6418" s="3" t="s">
        <v>18592</v>
      </c>
      <c r="C6418" s="3" t="s">
        <v>18593</v>
      </c>
      <c r="D6418" s="3" t="n">
        <v>1</v>
      </c>
      <c r="E6418" s="3" t="n">
        <v>1.4359814</v>
      </c>
      <c r="F6418" s="3" t="n">
        <v>4</v>
      </c>
      <c r="G6418" s="3" t="n">
        <v>4</v>
      </c>
      <c r="H6418" s="3" t="n">
        <v>3</v>
      </c>
      <c r="I6418" s="3" t="n">
        <v>3</v>
      </c>
      <c r="J6418" s="3" t="n">
        <v>2</v>
      </c>
      <c r="K6418" s="3" t="n">
        <v>2</v>
      </c>
      <c r="L6418" s="3" t="n">
        <v>0</v>
      </c>
      <c r="M6418" s="3" t="n">
        <v>0</v>
      </c>
      <c r="N6418" s="3" t="n">
        <v>0</v>
      </c>
      <c r="O6418" s="3" t="n">
        <v>0</v>
      </c>
      <c r="P6418" s="3" t="n">
        <v>7.2</v>
      </c>
      <c r="Q6418" s="3" t="n">
        <v>24.2</v>
      </c>
      <c r="R6418" s="3" t="s">
        <v>18594</v>
      </c>
      <c r="S6418" s="4" t="n">
        <v>45747.0150462963</v>
      </c>
      <c r="T6418" s="3" t="s">
        <v>29</v>
      </c>
      <c r="U6418" s="3" t="s">
        <v>29</v>
      </c>
      <c r="V6418" s="3" t="n">
        <v>1</v>
      </c>
      <c r="W6418" s="3" t="n">
        <v>1</v>
      </c>
      <c r="X6418" s="3" t="n">
        <v>0</v>
      </c>
      <c r="Y6418" s="3" t="s">
        <v>30</v>
      </c>
      <c r="Z6418" s="3" t="s">
        <v>30</v>
      </c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3"/>
      <c r="AU6418" s="3"/>
      <c r="AV6418" s="3"/>
      <c r="AW6418" s="3"/>
      <c r="AX6418" s="3"/>
      <c r="AY6418" s="3"/>
      <c r="AZ6418" s="3"/>
      <c r="BA6418" s="3"/>
      <c r="BB6418" s="3"/>
      <c r="BC6418" s="3"/>
      <c r="BD6418" s="3"/>
      <c r="BE6418" s="3"/>
      <c r="BF6418" s="3"/>
      <c r="BG6418" s="3"/>
      <c r="BH6418" s="3"/>
      <c r="BI6418" s="3"/>
      <c r="BJ6418" s="3"/>
    </row>
    <row r="6419" customFormat="false" ht="15.75" hidden="false" customHeight="false" outlineLevel="0" collapsed="false">
      <c r="A6419" s="3" t="n">
        <v>6418</v>
      </c>
      <c r="B6419" s="3" t="s">
        <v>18595</v>
      </c>
      <c r="C6419" s="3" t="s">
        <v>18596</v>
      </c>
      <c r="D6419" s="3" t="n">
        <v>1</v>
      </c>
      <c r="E6419" s="3" t="n">
        <v>3.0716387</v>
      </c>
      <c r="F6419" s="3" t="n">
        <v>35</v>
      </c>
      <c r="G6419" s="3" t="n">
        <v>35</v>
      </c>
      <c r="H6419" s="3" t="n">
        <v>15</v>
      </c>
      <c r="I6419" s="3" t="n">
        <v>15</v>
      </c>
      <c r="J6419" s="3" t="n">
        <v>53</v>
      </c>
      <c r="K6419" s="3" t="n">
        <v>53</v>
      </c>
      <c r="L6419" s="3" t="n">
        <v>4</v>
      </c>
      <c r="M6419" s="3" t="n">
        <v>4</v>
      </c>
      <c r="N6419" s="3" t="n">
        <v>-1</v>
      </c>
      <c r="O6419" s="3" t="n">
        <v>-1</v>
      </c>
      <c r="P6419" s="3" t="n">
        <v>7.3</v>
      </c>
      <c r="Q6419" s="3" t="n">
        <v>24.2</v>
      </c>
      <c r="R6419" s="3" t="s">
        <v>18597</v>
      </c>
      <c r="S6419" s="4" t="n">
        <v>45747.0153240741</v>
      </c>
      <c r="T6419" s="3" t="s">
        <v>29</v>
      </c>
      <c r="U6419" s="3" t="s">
        <v>29</v>
      </c>
      <c r="V6419" s="3" t="n">
        <v>0</v>
      </c>
      <c r="W6419" s="3" t="n">
        <v>0</v>
      </c>
      <c r="X6419" s="3" t="n">
        <v>0</v>
      </c>
      <c r="Y6419" s="3" t="s">
        <v>30</v>
      </c>
      <c r="Z6419" s="3" t="s">
        <v>30</v>
      </c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3"/>
      <c r="AW6419" s="3"/>
      <c r="AX6419" s="3"/>
      <c r="AY6419" s="3"/>
      <c r="AZ6419" s="3"/>
      <c r="BA6419" s="3"/>
      <c r="BB6419" s="3"/>
      <c r="BC6419" s="3"/>
      <c r="BD6419" s="3"/>
      <c r="BE6419" s="3"/>
      <c r="BF6419" s="3"/>
      <c r="BG6419" s="3"/>
      <c r="BH6419" s="3"/>
      <c r="BI6419" s="3"/>
      <c r="BJ6419" s="3"/>
    </row>
    <row r="6420" customFormat="false" ht="15.75" hidden="false" customHeight="false" outlineLevel="0" collapsed="false">
      <c r="A6420" s="3" t="n">
        <v>6419</v>
      </c>
      <c r="B6420" s="3" t="s">
        <v>18598</v>
      </c>
      <c r="C6420" s="3" t="s">
        <v>18599</v>
      </c>
      <c r="D6420" s="3" t="n">
        <v>1</v>
      </c>
      <c r="E6420" s="3" t="n">
        <v>0.9866127</v>
      </c>
      <c r="F6420" s="3" t="n">
        <v>31</v>
      </c>
      <c r="G6420" s="3" t="n">
        <v>31</v>
      </c>
      <c r="H6420" s="3" t="n">
        <v>10</v>
      </c>
      <c r="I6420" s="3" t="n">
        <v>10</v>
      </c>
      <c r="J6420" s="3" t="n">
        <v>37</v>
      </c>
      <c r="K6420" s="3" t="n">
        <v>37</v>
      </c>
      <c r="L6420" s="3" t="n">
        <v>4</v>
      </c>
      <c r="M6420" s="3" t="n">
        <v>4</v>
      </c>
      <c r="N6420" s="3" t="n">
        <v>-1</v>
      </c>
      <c r="O6420" s="3" t="n">
        <v>-1</v>
      </c>
      <c r="P6420" s="3" t="n">
        <v>7.3</v>
      </c>
      <c r="Q6420" s="3" t="n">
        <v>24.2</v>
      </c>
      <c r="R6420" s="3" t="s">
        <v>18600</v>
      </c>
      <c r="S6420" s="4" t="n">
        <v>45747.0153819444</v>
      </c>
      <c r="T6420" s="3" t="s">
        <v>29</v>
      </c>
      <c r="U6420" s="3" t="s">
        <v>29</v>
      </c>
      <c r="V6420" s="3" t="n">
        <v>0</v>
      </c>
      <c r="W6420" s="3" t="n">
        <v>0</v>
      </c>
      <c r="X6420" s="3" t="n">
        <v>0</v>
      </c>
      <c r="Y6420" s="3" t="s">
        <v>30</v>
      </c>
      <c r="Z6420" s="3" t="s">
        <v>30</v>
      </c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3"/>
      <c r="AW6420" s="3"/>
      <c r="AX6420" s="3"/>
      <c r="AY6420" s="3"/>
      <c r="AZ6420" s="3"/>
      <c r="BA6420" s="3"/>
      <c r="BB6420" s="3"/>
      <c r="BC6420" s="3"/>
      <c r="BD6420" s="3"/>
      <c r="BE6420" s="3"/>
      <c r="BF6420" s="3"/>
      <c r="BG6420" s="3"/>
      <c r="BH6420" s="3"/>
      <c r="BI6420" s="3"/>
      <c r="BJ6420" s="3"/>
    </row>
    <row r="6421" customFormat="false" ht="15.75" hidden="false" customHeight="false" outlineLevel="0" collapsed="false">
      <c r="A6421" s="3" t="n">
        <v>6420</v>
      </c>
      <c r="B6421" s="3" t="s">
        <v>18601</v>
      </c>
      <c r="C6421" s="3" t="s">
        <v>18602</v>
      </c>
      <c r="D6421" s="3" t="n">
        <v>1</v>
      </c>
      <c r="E6421" s="3" t="n">
        <v>1.3716913</v>
      </c>
      <c r="F6421" s="3" t="n">
        <v>31</v>
      </c>
      <c r="G6421" s="3" t="n">
        <v>31</v>
      </c>
      <c r="H6421" s="3" t="n">
        <v>11</v>
      </c>
      <c r="I6421" s="3" t="n">
        <v>11</v>
      </c>
      <c r="J6421" s="3" t="n">
        <v>44</v>
      </c>
      <c r="K6421" s="3" t="n">
        <v>44</v>
      </c>
      <c r="L6421" s="3" t="n">
        <v>4</v>
      </c>
      <c r="M6421" s="3" t="n">
        <v>4</v>
      </c>
      <c r="N6421" s="3" t="n">
        <v>-1</v>
      </c>
      <c r="O6421" s="3" t="n">
        <v>-1</v>
      </c>
      <c r="P6421" s="3" t="n">
        <v>7.3</v>
      </c>
      <c r="Q6421" s="3" t="n">
        <v>24.2</v>
      </c>
      <c r="R6421" s="3" t="s">
        <v>18603</v>
      </c>
      <c r="S6421" s="4" t="n">
        <v>45747.0154398148</v>
      </c>
      <c r="T6421" s="3" t="s">
        <v>29</v>
      </c>
      <c r="U6421" s="3" t="s">
        <v>29</v>
      </c>
      <c r="V6421" s="3" t="n">
        <v>0</v>
      </c>
      <c r="W6421" s="3" t="n">
        <v>0</v>
      </c>
      <c r="X6421" s="3" t="n">
        <v>0</v>
      </c>
      <c r="Y6421" s="3" t="s">
        <v>30</v>
      </c>
      <c r="Z6421" s="3" t="s">
        <v>30</v>
      </c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  <c r="AY6421" s="3"/>
      <c r="AZ6421" s="3"/>
      <c r="BA6421" s="3"/>
      <c r="BB6421" s="3"/>
      <c r="BC6421" s="3"/>
      <c r="BD6421" s="3"/>
      <c r="BE6421" s="3"/>
      <c r="BF6421" s="3"/>
      <c r="BG6421" s="3"/>
      <c r="BH6421" s="3"/>
      <c r="BI6421" s="3"/>
      <c r="BJ6421" s="3"/>
    </row>
    <row r="6422" customFormat="false" ht="15.75" hidden="false" customHeight="false" outlineLevel="0" collapsed="false">
      <c r="A6422" s="3" t="n">
        <v>6421</v>
      </c>
      <c r="B6422" s="3" t="s">
        <v>18604</v>
      </c>
      <c r="C6422" s="3" t="s">
        <v>18605</v>
      </c>
      <c r="D6422" s="3" t="n">
        <v>1</v>
      </c>
      <c r="E6422" s="3" t="n">
        <v>1.8786996</v>
      </c>
      <c r="F6422" s="3" t="n">
        <v>11</v>
      </c>
      <c r="G6422" s="3" t="n">
        <v>11</v>
      </c>
      <c r="H6422" s="3" t="n">
        <v>9</v>
      </c>
      <c r="I6422" s="3" t="n">
        <v>9</v>
      </c>
      <c r="J6422" s="3" t="n">
        <v>15</v>
      </c>
      <c r="K6422" s="3" t="n">
        <v>15</v>
      </c>
      <c r="L6422" s="3" t="n">
        <v>1</v>
      </c>
      <c r="M6422" s="3" t="n">
        <v>1</v>
      </c>
      <c r="N6422" s="3" t="n">
        <v>-1</v>
      </c>
      <c r="O6422" s="3" t="n">
        <v>-1</v>
      </c>
      <c r="P6422" s="3" t="n">
        <v>7.3</v>
      </c>
      <c r="Q6422" s="3" t="n">
        <v>24.2</v>
      </c>
      <c r="R6422" s="3" t="s">
        <v>18606</v>
      </c>
      <c r="S6422" s="4" t="n">
        <v>45747.0155324074</v>
      </c>
      <c r="T6422" s="3" t="s">
        <v>29</v>
      </c>
      <c r="U6422" s="3" t="s">
        <v>29</v>
      </c>
      <c r="V6422" s="3" t="n">
        <v>0</v>
      </c>
      <c r="W6422" s="3" t="n">
        <v>0</v>
      </c>
      <c r="X6422" s="3" t="n">
        <v>0</v>
      </c>
      <c r="Y6422" s="3" t="s">
        <v>30</v>
      </c>
      <c r="Z6422" s="3" t="s">
        <v>30</v>
      </c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  <c r="AY6422" s="3"/>
      <c r="AZ6422" s="3"/>
      <c r="BA6422" s="3"/>
      <c r="BB6422" s="3"/>
      <c r="BC6422" s="3"/>
      <c r="BD6422" s="3"/>
      <c r="BE6422" s="3"/>
      <c r="BF6422" s="3"/>
      <c r="BG6422" s="3"/>
      <c r="BH6422" s="3"/>
      <c r="BI6422" s="3"/>
      <c r="BJ6422" s="3"/>
    </row>
    <row r="6423" customFormat="false" ht="15.75" hidden="false" customHeight="false" outlineLevel="0" collapsed="false">
      <c r="A6423" s="3" t="n">
        <v>6422</v>
      </c>
      <c r="B6423" s="3" t="s">
        <v>18607</v>
      </c>
      <c r="C6423" s="3" t="s">
        <v>18608</v>
      </c>
      <c r="D6423" s="3" t="n">
        <v>1</v>
      </c>
      <c r="E6423" s="3" t="n">
        <v>1.398696</v>
      </c>
      <c r="F6423" s="3" t="n">
        <v>7</v>
      </c>
      <c r="G6423" s="3" t="n">
        <v>7</v>
      </c>
      <c r="H6423" s="3" t="n">
        <v>5</v>
      </c>
      <c r="I6423" s="3" t="n">
        <v>5</v>
      </c>
      <c r="J6423" s="3" t="n">
        <v>7</v>
      </c>
      <c r="K6423" s="3" t="n">
        <v>7</v>
      </c>
      <c r="L6423" s="3" t="n">
        <v>0</v>
      </c>
      <c r="M6423" s="3" t="n">
        <v>0</v>
      </c>
      <c r="N6423" s="3" t="n">
        <v>-1</v>
      </c>
      <c r="O6423" s="3" t="n">
        <v>-1</v>
      </c>
      <c r="P6423" s="3" t="n">
        <v>7.3</v>
      </c>
      <c r="Q6423" s="3" t="n">
        <v>24.2</v>
      </c>
      <c r="R6423" s="3" t="s">
        <v>18609</v>
      </c>
      <c r="S6423" s="4" t="n">
        <v>45747.0155902778</v>
      </c>
      <c r="T6423" s="3" t="s">
        <v>29</v>
      </c>
      <c r="U6423" s="3" t="s">
        <v>29</v>
      </c>
      <c r="V6423" s="3" t="n">
        <v>0</v>
      </c>
      <c r="W6423" s="3" t="n">
        <v>0</v>
      </c>
      <c r="X6423" s="3" t="n">
        <v>0</v>
      </c>
      <c r="Y6423" s="3" t="s">
        <v>30</v>
      </c>
      <c r="Z6423" s="3" t="s">
        <v>30</v>
      </c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3"/>
      <c r="AW6423" s="3"/>
      <c r="AX6423" s="3"/>
      <c r="AY6423" s="3"/>
      <c r="AZ6423" s="3"/>
      <c r="BA6423" s="3"/>
      <c r="BB6423" s="3"/>
      <c r="BC6423" s="3"/>
      <c r="BD6423" s="3"/>
      <c r="BE6423" s="3"/>
      <c r="BF6423" s="3"/>
      <c r="BG6423" s="3"/>
      <c r="BH6423" s="3"/>
      <c r="BI6423" s="3"/>
      <c r="BJ6423" s="3"/>
    </row>
    <row r="6424" customFormat="false" ht="15.75" hidden="false" customHeight="false" outlineLevel="0" collapsed="false">
      <c r="A6424" s="3" t="n">
        <v>6423</v>
      </c>
      <c r="B6424" s="3" t="s">
        <v>18610</v>
      </c>
      <c r="C6424" s="3" t="s">
        <v>18611</v>
      </c>
      <c r="D6424" s="3" t="n">
        <v>1</v>
      </c>
      <c r="E6424" s="3" t="n">
        <v>1.8682253</v>
      </c>
      <c r="F6424" s="3" t="n">
        <v>23</v>
      </c>
      <c r="G6424" s="3" t="n">
        <v>23</v>
      </c>
      <c r="H6424" s="3" t="n">
        <v>9</v>
      </c>
      <c r="I6424" s="3" t="n">
        <v>9</v>
      </c>
      <c r="J6424" s="3" t="n">
        <v>28</v>
      </c>
      <c r="K6424" s="3" t="n">
        <v>28</v>
      </c>
      <c r="L6424" s="3" t="n">
        <v>0</v>
      </c>
      <c r="M6424" s="3" t="n">
        <v>0</v>
      </c>
      <c r="N6424" s="3" t="n">
        <v>-1</v>
      </c>
      <c r="O6424" s="3" t="n">
        <v>-1</v>
      </c>
      <c r="P6424" s="3" t="n">
        <v>7.1</v>
      </c>
      <c r="Q6424" s="3" t="n">
        <v>24.2</v>
      </c>
      <c r="R6424" s="3" t="s">
        <v>18612</v>
      </c>
      <c r="S6424" s="4" t="n">
        <v>45747.0156481481</v>
      </c>
      <c r="T6424" s="3" t="s">
        <v>29</v>
      </c>
      <c r="U6424" s="3" t="s">
        <v>29</v>
      </c>
      <c r="V6424" s="3" t="n">
        <v>0</v>
      </c>
      <c r="W6424" s="3" t="n">
        <v>0</v>
      </c>
      <c r="X6424" s="3" t="n">
        <v>0</v>
      </c>
      <c r="Y6424" s="3" t="s">
        <v>30</v>
      </c>
      <c r="Z6424" s="3" t="s">
        <v>30</v>
      </c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3"/>
      <c r="AU6424" s="3"/>
      <c r="AV6424" s="3"/>
      <c r="AW6424" s="3"/>
      <c r="AX6424" s="3"/>
      <c r="AY6424" s="3"/>
      <c r="AZ6424" s="3"/>
      <c r="BA6424" s="3"/>
      <c r="BB6424" s="3"/>
      <c r="BC6424" s="3"/>
      <c r="BD6424" s="3"/>
      <c r="BE6424" s="3"/>
      <c r="BF6424" s="3"/>
      <c r="BG6424" s="3"/>
      <c r="BH6424" s="3"/>
      <c r="BI6424" s="3"/>
      <c r="BJ6424" s="3"/>
    </row>
    <row r="6425" customFormat="false" ht="15.75" hidden="false" customHeight="false" outlineLevel="0" collapsed="false">
      <c r="A6425" s="3" t="n">
        <v>6424</v>
      </c>
      <c r="B6425" s="3" t="s">
        <v>18613</v>
      </c>
      <c r="C6425" s="3" t="s">
        <v>18614</v>
      </c>
      <c r="D6425" s="3" t="n">
        <v>1</v>
      </c>
      <c r="E6425" s="3" t="n">
        <v>0.5505126</v>
      </c>
      <c r="F6425" s="3" t="n">
        <v>31</v>
      </c>
      <c r="G6425" s="3" t="n">
        <v>31</v>
      </c>
      <c r="H6425" s="3" t="n">
        <v>12</v>
      </c>
      <c r="I6425" s="3" t="n">
        <v>12</v>
      </c>
      <c r="J6425" s="3" t="n">
        <v>34</v>
      </c>
      <c r="K6425" s="3" t="n">
        <v>34</v>
      </c>
      <c r="L6425" s="3" t="n">
        <v>2</v>
      </c>
      <c r="M6425" s="3" t="n">
        <v>2</v>
      </c>
      <c r="N6425" s="3" t="n">
        <v>-1</v>
      </c>
      <c r="O6425" s="3" t="n">
        <v>-1</v>
      </c>
      <c r="P6425" s="3" t="n">
        <v>7.2</v>
      </c>
      <c r="Q6425" s="3" t="n">
        <v>24.2</v>
      </c>
      <c r="R6425" s="3" t="s">
        <v>18615</v>
      </c>
      <c r="S6425" s="4" t="n">
        <v>45747.0156828704</v>
      </c>
      <c r="T6425" s="3" t="s">
        <v>29</v>
      </c>
      <c r="U6425" s="3" t="s">
        <v>29</v>
      </c>
      <c r="V6425" s="3" t="n">
        <v>0</v>
      </c>
      <c r="W6425" s="3" t="n">
        <v>0</v>
      </c>
      <c r="X6425" s="3" t="n">
        <v>0</v>
      </c>
      <c r="Y6425" s="3" t="s">
        <v>30</v>
      </c>
      <c r="Z6425" s="3" t="s">
        <v>30</v>
      </c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3"/>
      <c r="AU6425" s="3"/>
      <c r="AV6425" s="3"/>
      <c r="AW6425" s="3"/>
      <c r="AX6425" s="3"/>
      <c r="AY6425" s="3"/>
      <c r="AZ6425" s="3"/>
      <c r="BA6425" s="3"/>
      <c r="BB6425" s="3"/>
      <c r="BC6425" s="3"/>
      <c r="BD6425" s="3"/>
      <c r="BE6425" s="3"/>
      <c r="BF6425" s="3"/>
      <c r="BG6425" s="3"/>
      <c r="BH6425" s="3"/>
      <c r="BI6425" s="3"/>
      <c r="BJ6425" s="3"/>
    </row>
    <row r="6426" customFormat="false" ht="15.75" hidden="false" customHeight="false" outlineLevel="0" collapsed="false">
      <c r="A6426" s="3" t="n">
        <v>6425</v>
      </c>
      <c r="B6426" s="3" t="s">
        <v>18616</v>
      </c>
      <c r="C6426" s="3" t="s">
        <v>18617</v>
      </c>
      <c r="D6426" s="3" t="n">
        <v>1</v>
      </c>
      <c r="E6426" s="3" t="n">
        <v>0.7184485</v>
      </c>
      <c r="F6426" s="3" t="n">
        <v>31</v>
      </c>
      <c r="G6426" s="3" t="n">
        <v>31</v>
      </c>
      <c r="H6426" s="3" t="n">
        <v>12</v>
      </c>
      <c r="I6426" s="3" t="n">
        <v>12</v>
      </c>
      <c r="J6426" s="3" t="n">
        <v>34</v>
      </c>
      <c r="K6426" s="3" t="n">
        <v>34</v>
      </c>
      <c r="L6426" s="3" t="n">
        <v>2</v>
      </c>
      <c r="M6426" s="3" t="n">
        <v>2</v>
      </c>
      <c r="N6426" s="3" t="n">
        <v>-1</v>
      </c>
      <c r="O6426" s="3" t="n">
        <v>-1</v>
      </c>
      <c r="P6426" s="3" t="n">
        <v>7.2</v>
      </c>
      <c r="Q6426" s="3" t="n">
        <v>24.2</v>
      </c>
      <c r="R6426" s="3" t="s">
        <v>18615</v>
      </c>
      <c r="S6426" s="4" t="n">
        <v>45747.0157291667</v>
      </c>
      <c r="T6426" s="3" t="s">
        <v>29</v>
      </c>
      <c r="U6426" s="3" t="s">
        <v>29</v>
      </c>
      <c r="V6426" s="3" t="n">
        <v>0</v>
      </c>
      <c r="W6426" s="3" t="n">
        <v>0</v>
      </c>
      <c r="X6426" s="3" t="n">
        <v>0</v>
      </c>
      <c r="Y6426" s="3" t="s">
        <v>30</v>
      </c>
      <c r="Z6426" s="3" t="s">
        <v>30</v>
      </c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3"/>
      <c r="AU6426" s="3"/>
      <c r="AV6426" s="3"/>
      <c r="AW6426" s="3"/>
      <c r="AX6426" s="3"/>
      <c r="AY6426" s="3"/>
      <c r="AZ6426" s="3"/>
      <c r="BA6426" s="3"/>
      <c r="BB6426" s="3"/>
      <c r="BC6426" s="3"/>
      <c r="BD6426" s="3"/>
      <c r="BE6426" s="3"/>
      <c r="BF6426" s="3"/>
      <c r="BG6426" s="3"/>
      <c r="BH6426" s="3"/>
      <c r="BI6426" s="3"/>
      <c r="BJ6426" s="3"/>
    </row>
    <row r="6427" customFormat="false" ht="15.75" hidden="false" customHeight="false" outlineLevel="0" collapsed="false">
      <c r="A6427" s="3" t="n">
        <v>6426</v>
      </c>
      <c r="B6427" s="3" t="s">
        <v>18618</v>
      </c>
      <c r="C6427" s="3" t="s">
        <v>18619</v>
      </c>
      <c r="D6427" s="3" t="n">
        <v>1</v>
      </c>
      <c r="E6427" s="3" t="n">
        <v>1.7332975</v>
      </c>
      <c r="F6427" s="3" t="n">
        <v>23</v>
      </c>
      <c r="G6427" s="3" t="n">
        <v>23</v>
      </c>
      <c r="H6427" s="3" t="n">
        <v>9</v>
      </c>
      <c r="I6427" s="3" t="n">
        <v>9</v>
      </c>
      <c r="J6427" s="3" t="n">
        <v>28</v>
      </c>
      <c r="K6427" s="3" t="n">
        <v>28</v>
      </c>
      <c r="L6427" s="3" t="n">
        <v>0</v>
      </c>
      <c r="M6427" s="3" t="n">
        <v>0</v>
      </c>
      <c r="N6427" s="3" t="n">
        <v>-1</v>
      </c>
      <c r="O6427" s="3" t="n">
        <v>-1</v>
      </c>
      <c r="P6427" s="3" t="n">
        <v>7.2</v>
      </c>
      <c r="Q6427" s="3" t="n">
        <v>24.2</v>
      </c>
      <c r="R6427" s="3" t="s">
        <v>18620</v>
      </c>
      <c r="S6427" s="4" t="n">
        <v>45747.015787037</v>
      </c>
      <c r="T6427" s="3" t="s">
        <v>29</v>
      </c>
      <c r="U6427" s="3" t="s">
        <v>29</v>
      </c>
      <c r="V6427" s="3" t="n">
        <v>0</v>
      </c>
      <c r="W6427" s="3" t="n">
        <v>0</v>
      </c>
      <c r="X6427" s="3" t="n">
        <v>0</v>
      </c>
      <c r="Y6427" s="3" t="s">
        <v>30</v>
      </c>
      <c r="Z6427" s="3" t="s">
        <v>30</v>
      </c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3"/>
      <c r="AU6427" s="3"/>
      <c r="AV6427" s="3"/>
      <c r="AW6427" s="3"/>
      <c r="AX6427" s="3"/>
      <c r="AY6427" s="3"/>
      <c r="AZ6427" s="3"/>
      <c r="BA6427" s="3"/>
      <c r="BB6427" s="3"/>
      <c r="BC6427" s="3"/>
      <c r="BD6427" s="3"/>
      <c r="BE6427" s="3"/>
      <c r="BF6427" s="3"/>
      <c r="BG6427" s="3"/>
      <c r="BH6427" s="3"/>
      <c r="BI6427" s="3"/>
      <c r="BJ6427" s="3"/>
    </row>
    <row r="6428" customFormat="false" ht="15.75" hidden="false" customHeight="false" outlineLevel="0" collapsed="false">
      <c r="A6428" s="3" t="n">
        <v>6427</v>
      </c>
      <c r="B6428" s="3" t="s">
        <v>18621</v>
      </c>
      <c r="C6428" s="3" t="s">
        <v>18622</v>
      </c>
      <c r="D6428" s="3" t="n">
        <v>1</v>
      </c>
      <c r="E6428" s="3" t="n">
        <v>0.4395992</v>
      </c>
      <c r="F6428" s="3" t="n">
        <v>25</v>
      </c>
      <c r="G6428" s="3" t="n">
        <v>25</v>
      </c>
      <c r="H6428" s="3" t="n">
        <v>12</v>
      </c>
      <c r="I6428" s="3" t="n">
        <v>12</v>
      </c>
      <c r="J6428" s="3" t="n">
        <v>23</v>
      </c>
      <c r="K6428" s="3" t="n">
        <v>23</v>
      </c>
      <c r="L6428" s="3" t="n">
        <v>2</v>
      </c>
      <c r="M6428" s="3" t="n">
        <v>2</v>
      </c>
      <c r="N6428" s="3" t="n">
        <v>-1</v>
      </c>
      <c r="O6428" s="3" t="n">
        <v>-1</v>
      </c>
      <c r="P6428" s="3" t="n">
        <v>7.2</v>
      </c>
      <c r="Q6428" s="3" t="n">
        <v>24.2</v>
      </c>
      <c r="R6428" s="3" t="s">
        <v>18623</v>
      </c>
      <c r="S6428" s="4" t="n">
        <v>45747.0158333333</v>
      </c>
      <c r="T6428" s="3" t="s">
        <v>29</v>
      </c>
      <c r="U6428" s="3" t="s">
        <v>29</v>
      </c>
      <c r="V6428" s="3" t="n">
        <v>0</v>
      </c>
      <c r="W6428" s="3" t="n">
        <v>0</v>
      </c>
      <c r="X6428" s="3" t="n">
        <v>0</v>
      </c>
      <c r="Y6428" s="3" t="s">
        <v>30</v>
      </c>
      <c r="Z6428" s="3" t="s">
        <v>30</v>
      </c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/>
      <c r="AV6428" s="3"/>
      <c r="AW6428" s="3"/>
      <c r="AX6428" s="3"/>
      <c r="AY6428" s="3"/>
      <c r="AZ6428" s="3"/>
      <c r="BA6428" s="3"/>
      <c r="BB6428" s="3"/>
      <c r="BC6428" s="3"/>
      <c r="BD6428" s="3"/>
      <c r="BE6428" s="3"/>
      <c r="BF6428" s="3"/>
      <c r="BG6428" s="3"/>
      <c r="BH6428" s="3"/>
      <c r="BI6428" s="3"/>
      <c r="BJ6428" s="3"/>
    </row>
    <row r="6429" customFormat="false" ht="15.75" hidden="false" customHeight="false" outlineLevel="0" collapsed="false">
      <c r="A6429" s="3" t="n">
        <v>6428</v>
      </c>
      <c r="B6429" s="3" t="s">
        <v>18624</v>
      </c>
      <c r="C6429" s="3" t="s">
        <v>18625</v>
      </c>
      <c r="D6429" s="3" t="n">
        <v>1</v>
      </c>
      <c r="E6429" s="3" t="n">
        <v>0.6887749</v>
      </c>
      <c r="F6429" s="3" t="n">
        <v>24</v>
      </c>
      <c r="G6429" s="3" t="n">
        <v>24</v>
      </c>
      <c r="H6429" s="3" t="n">
        <v>13</v>
      </c>
      <c r="I6429" s="3" t="n">
        <v>13</v>
      </c>
      <c r="J6429" s="3" t="n">
        <v>23</v>
      </c>
      <c r="K6429" s="3" t="n">
        <v>23</v>
      </c>
      <c r="L6429" s="3" t="n">
        <v>2</v>
      </c>
      <c r="M6429" s="3" t="n">
        <v>2</v>
      </c>
      <c r="N6429" s="3" t="n">
        <v>-1</v>
      </c>
      <c r="O6429" s="3" t="n">
        <v>-1</v>
      </c>
      <c r="P6429" s="3" t="n">
        <v>7.1</v>
      </c>
      <c r="Q6429" s="3" t="n">
        <v>24.2</v>
      </c>
      <c r="R6429" s="3" t="s">
        <v>18626</v>
      </c>
      <c r="S6429" s="4" t="n">
        <v>45747.0158680556</v>
      </c>
      <c r="T6429" s="3" t="s">
        <v>29</v>
      </c>
      <c r="U6429" s="3" t="s">
        <v>29</v>
      </c>
      <c r="V6429" s="3" t="n">
        <v>0</v>
      </c>
      <c r="W6429" s="3" t="n">
        <v>0</v>
      </c>
      <c r="X6429" s="3" t="n">
        <v>0</v>
      </c>
      <c r="Y6429" s="3" t="s">
        <v>30</v>
      </c>
      <c r="Z6429" s="3" t="s">
        <v>30</v>
      </c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3"/>
      <c r="AV6429" s="3"/>
      <c r="AW6429" s="3"/>
      <c r="AX6429" s="3"/>
      <c r="AY6429" s="3"/>
      <c r="AZ6429" s="3"/>
      <c r="BA6429" s="3"/>
      <c r="BB6429" s="3"/>
      <c r="BC6429" s="3"/>
      <c r="BD6429" s="3"/>
      <c r="BE6429" s="3"/>
      <c r="BF6429" s="3"/>
      <c r="BG6429" s="3"/>
      <c r="BH6429" s="3"/>
      <c r="BI6429" s="3"/>
      <c r="BJ6429" s="3"/>
    </row>
    <row r="6430" customFormat="false" ht="15.75" hidden="false" customHeight="false" outlineLevel="0" collapsed="false">
      <c r="A6430" s="3" t="n">
        <v>6429</v>
      </c>
      <c r="B6430" s="3" t="s">
        <v>18627</v>
      </c>
      <c r="C6430" s="3" t="s">
        <v>18628</v>
      </c>
      <c r="D6430" s="3" t="n">
        <v>1</v>
      </c>
      <c r="E6430" s="3" t="n">
        <v>2.7006413</v>
      </c>
      <c r="F6430" s="3" t="n">
        <v>133</v>
      </c>
      <c r="G6430" s="3" t="n">
        <v>133</v>
      </c>
      <c r="H6430" s="3" t="n">
        <v>13</v>
      </c>
      <c r="I6430" s="3" t="n">
        <v>13</v>
      </c>
      <c r="J6430" s="3" t="n">
        <v>200</v>
      </c>
      <c r="K6430" s="3" t="n">
        <v>200</v>
      </c>
      <c r="L6430" s="3" t="n">
        <v>4</v>
      </c>
      <c r="M6430" s="3" t="n">
        <v>4</v>
      </c>
      <c r="N6430" s="3" t="n">
        <v>-1</v>
      </c>
      <c r="O6430" s="3" t="n">
        <v>-1</v>
      </c>
      <c r="P6430" s="3" t="n">
        <v>7.1</v>
      </c>
      <c r="Q6430" s="3" t="n">
        <v>24.2</v>
      </c>
      <c r="R6430" s="3" t="s">
        <v>18629</v>
      </c>
      <c r="S6430" s="4" t="n">
        <v>45747.0161458333</v>
      </c>
      <c r="T6430" s="3" t="s">
        <v>29</v>
      </c>
      <c r="U6430" s="3" t="s">
        <v>29</v>
      </c>
      <c r="V6430" s="3" t="n">
        <v>0</v>
      </c>
      <c r="W6430" s="3" t="n">
        <v>0</v>
      </c>
      <c r="X6430" s="3" t="n">
        <v>0</v>
      </c>
      <c r="Y6430" s="3" t="s">
        <v>30</v>
      </c>
      <c r="Z6430" s="3" t="s">
        <v>30</v>
      </c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3"/>
      <c r="AW6430" s="3"/>
      <c r="AX6430" s="3"/>
      <c r="AY6430" s="3"/>
      <c r="AZ6430" s="3"/>
      <c r="BA6430" s="3"/>
      <c r="BB6430" s="3"/>
      <c r="BC6430" s="3"/>
      <c r="BD6430" s="3"/>
      <c r="BE6430" s="3"/>
      <c r="BF6430" s="3"/>
      <c r="BG6430" s="3"/>
      <c r="BH6430" s="3"/>
      <c r="BI6430" s="3"/>
      <c r="BJ6430" s="3"/>
    </row>
    <row r="6431" customFormat="false" ht="15.75" hidden="false" customHeight="false" outlineLevel="0" collapsed="false">
      <c r="A6431" s="3" t="n">
        <v>6430</v>
      </c>
      <c r="B6431" s="3" t="s">
        <v>18630</v>
      </c>
      <c r="C6431" s="3" t="s">
        <v>18631</v>
      </c>
      <c r="D6431" s="3" t="n">
        <v>1</v>
      </c>
      <c r="E6431" s="3" t="n">
        <v>1.8614526</v>
      </c>
      <c r="F6431" s="3" t="n">
        <v>39</v>
      </c>
      <c r="G6431" s="3" t="n">
        <v>39</v>
      </c>
      <c r="H6431" s="3" t="n">
        <v>13</v>
      </c>
      <c r="I6431" s="3" t="n">
        <v>13</v>
      </c>
      <c r="J6431" s="3" t="n">
        <v>41</v>
      </c>
      <c r="K6431" s="3" t="n">
        <v>41</v>
      </c>
      <c r="L6431" s="3" t="n">
        <v>4</v>
      </c>
      <c r="M6431" s="3" t="n">
        <v>4</v>
      </c>
      <c r="N6431" s="3" t="n">
        <v>-1</v>
      </c>
      <c r="O6431" s="3" t="n">
        <v>-1</v>
      </c>
      <c r="P6431" s="3" t="n">
        <v>7.1</v>
      </c>
      <c r="Q6431" s="3" t="n">
        <v>24.2</v>
      </c>
      <c r="R6431" s="3" t="s">
        <v>18632</v>
      </c>
      <c r="S6431" s="4" t="n">
        <v>45747.0162152778</v>
      </c>
      <c r="T6431" s="3" t="s">
        <v>29</v>
      </c>
      <c r="U6431" s="3" t="s">
        <v>29</v>
      </c>
      <c r="V6431" s="3" t="n">
        <v>0</v>
      </c>
      <c r="W6431" s="3" t="n">
        <v>0</v>
      </c>
      <c r="X6431" s="3" t="n">
        <v>0</v>
      </c>
      <c r="Y6431" s="3" t="s">
        <v>30</v>
      </c>
      <c r="Z6431" s="3" t="s">
        <v>30</v>
      </c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  <c r="AP6431" s="3"/>
      <c r="AQ6431" s="3"/>
      <c r="AR6431" s="3"/>
      <c r="AS6431" s="3"/>
      <c r="AT6431" s="3"/>
      <c r="AU6431" s="3"/>
      <c r="AV6431" s="3"/>
      <c r="AW6431" s="3"/>
      <c r="AX6431" s="3"/>
      <c r="AY6431" s="3"/>
      <c r="AZ6431" s="3"/>
      <c r="BA6431" s="3"/>
      <c r="BB6431" s="3"/>
      <c r="BC6431" s="3"/>
      <c r="BD6431" s="3"/>
      <c r="BE6431" s="3"/>
      <c r="BF6431" s="3"/>
      <c r="BG6431" s="3"/>
      <c r="BH6431" s="3"/>
      <c r="BI6431" s="3"/>
      <c r="BJ6431" s="3"/>
    </row>
    <row r="6432" customFormat="false" ht="15.75" hidden="false" customHeight="false" outlineLevel="0" collapsed="false">
      <c r="A6432" s="3" t="n">
        <v>6431</v>
      </c>
      <c r="B6432" s="3" t="s">
        <v>18633</v>
      </c>
      <c r="C6432" s="3" t="s">
        <v>18634</v>
      </c>
      <c r="D6432" s="3" t="n">
        <v>1</v>
      </c>
      <c r="E6432" s="3" t="n">
        <v>7.9178081</v>
      </c>
      <c r="F6432" s="3" t="n">
        <v>15</v>
      </c>
      <c r="G6432" s="3" t="n">
        <v>15</v>
      </c>
      <c r="H6432" s="3" t="n">
        <v>9</v>
      </c>
      <c r="I6432" s="3" t="n">
        <v>9</v>
      </c>
      <c r="J6432" s="3" t="n">
        <v>15</v>
      </c>
      <c r="K6432" s="3" t="n">
        <v>15</v>
      </c>
      <c r="L6432" s="3" t="n">
        <v>2</v>
      </c>
      <c r="M6432" s="3" t="n">
        <v>2</v>
      </c>
      <c r="N6432" s="3" t="n">
        <v>-1</v>
      </c>
      <c r="O6432" s="3" t="n">
        <v>-1</v>
      </c>
      <c r="P6432" s="3" t="n">
        <v>7.3</v>
      </c>
      <c r="Q6432" s="3" t="n">
        <v>24.2</v>
      </c>
      <c r="R6432" s="3" t="s">
        <v>18635</v>
      </c>
      <c r="S6432" s="4" t="n">
        <v>45747.0164351852</v>
      </c>
      <c r="T6432" s="3" t="s">
        <v>85</v>
      </c>
      <c r="U6432" s="3" t="s">
        <v>85</v>
      </c>
      <c r="V6432" s="3" t="n">
        <v>0</v>
      </c>
      <c r="W6432" s="3" t="n">
        <v>0</v>
      </c>
      <c r="X6432" s="3" t="n">
        <v>0</v>
      </c>
      <c r="Y6432" s="3" t="s">
        <v>30</v>
      </c>
      <c r="Z6432" s="3" t="s">
        <v>30</v>
      </c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  <c r="AP6432" s="3"/>
      <c r="AQ6432" s="3"/>
      <c r="AR6432" s="3"/>
      <c r="AS6432" s="3"/>
      <c r="AT6432" s="3"/>
      <c r="AU6432" s="3"/>
      <c r="AV6432" s="3"/>
      <c r="AW6432" s="3"/>
      <c r="AX6432" s="3"/>
      <c r="AY6432" s="3"/>
      <c r="AZ6432" s="3"/>
      <c r="BA6432" s="3"/>
      <c r="BB6432" s="3"/>
      <c r="BC6432" s="3"/>
      <c r="BD6432" s="3"/>
      <c r="BE6432" s="3"/>
      <c r="BF6432" s="3"/>
      <c r="BG6432" s="3"/>
      <c r="BH6432" s="3"/>
      <c r="BI6432" s="3"/>
      <c r="BJ6432" s="3"/>
    </row>
    <row r="6433" customFormat="false" ht="15.75" hidden="false" customHeight="false" outlineLevel="0" collapsed="false">
      <c r="A6433" s="3" t="n">
        <v>6432</v>
      </c>
      <c r="B6433" s="3" t="s">
        <v>18636</v>
      </c>
      <c r="C6433" s="3" t="s">
        <v>18637</v>
      </c>
      <c r="D6433" s="3" t="n">
        <v>1</v>
      </c>
      <c r="E6433" s="3" t="n">
        <v>8.7787046</v>
      </c>
      <c r="F6433" s="3" t="n">
        <v>83</v>
      </c>
      <c r="G6433" s="3" t="n">
        <v>83</v>
      </c>
      <c r="H6433" s="3" t="n">
        <v>11</v>
      </c>
      <c r="I6433" s="3" t="n">
        <v>11</v>
      </c>
      <c r="J6433" s="3" t="n">
        <v>79</v>
      </c>
      <c r="K6433" s="3" t="n">
        <v>79</v>
      </c>
      <c r="L6433" s="3" t="n">
        <v>16</v>
      </c>
      <c r="M6433" s="3" t="n">
        <v>16</v>
      </c>
      <c r="N6433" s="3" t="n">
        <v>-1</v>
      </c>
      <c r="O6433" s="3" t="n">
        <v>-1</v>
      </c>
      <c r="P6433" s="3" t="n">
        <v>7.2</v>
      </c>
      <c r="Q6433" s="3" t="n">
        <v>24.2</v>
      </c>
      <c r="R6433" s="3" t="s">
        <v>18638</v>
      </c>
      <c r="S6433" s="4" t="n">
        <v>45747.016724537</v>
      </c>
      <c r="T6433" s="3" t="s">
        <v>29</v>
      </c>
      <c r="U6433" s="3" t="s">
        <v>29</v>
      </c>
      <c r="V6433" s="3" t="n">
        <v>0</v>
      </c>
      <c r="W6433" s="3" t="n">
        <v>0</v>
      </c>
      <c r="X6433" s="3" t="n">
        <v>0</v>
      </c>
      <c r="Y6433" s="3" t="s">
        <v>30</v>
      </c>
      <c r="Z6433" s="3" t="s">
        <v>30</v>
      </c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  <c r="AP6433" s="3"/>
      <c r="AQ6433" s="3"/>
      <c r="AR6433" s="3"/>
      <c r="AS6433" s="3"/>
      <c r="AT6433" s="3"/>
      <c r="AU6433" s="3"/>
      <c r="AV6433" s="3"/>
      <c r="AW6433" s="3"/>
      <c r="AX6433" s="3"/>
      <c r="AY6433" s="3"/>
      <c r="AZ6433" s="3"/>
      <c r="BA6433" s="3"/>
      <c r="BB6433" s="3"/>
      <c r="BC6433" s="3"/>
      <c r="BD6433" s="3"/>
      <c r="BE6433" s="3"/>
      <c r="BF6433" s="3"/>
      <c r="BG6433" s="3"/>
      <c r="BH6433" s="3"/>
      <c r="BI6433" s="3"/>
      <c r="BJ6433" s="3"/>
    </row>
    <row r="6434" customFormat="false" ht="15.75" hidden="false" customHeight="false" outlineLevel="0" collapsed="false">
      <c r="A6434" s="3" t="n">
        <v>6433</v>
      </c>
      <c r="B6434" s="3" t="s">
        <v>18639</v>
      </c>
      <c r="C6434" s="3" t="s">
        <v>18640</v>
      </c>
      <c r="D6434" s="3" t="n">
        <v>1</v>
      </c>
      <c r="E6434" s="3" t="n">
        <v>5.6867927</v>
      </c>
      <c r="F6434" s="3" t="n">
        <v>43</v>
      </c>
      <c r="G6434" s="3" t="n">
        <v>43</v>
      </c>
      <c r="H6434" s="3" t="n">
        <v>10</v>
      </c>
      <c r="I6434" s="3" t="n">
        <v>10</v>
      </c>
      <c r="J6434" s="3" t="n">
        <v>38</v>
      </c>
      <c r="K6434" s="3" t="n">
        <v>38</v>
      </c>
      <c r="L6434" s="3" t="n">
        <v>7</v>
      </c>
      <c r="M6434" s="3" t="n">
        <v>7</v>
      </c>
      <c r="N6434" s="3" t="n">
        <v>-1</v>
      </c>
      <c r="O6434" s="3" t="n">
        <v>-1</v>
      </c>
      <c r="P6434" s="3" t="n">
        <v>7.2</v>
      </c>
      <c r="Q6434" s="3" t="n">
        <v>24.2</v>
      </c>
      <c r="R6434" s="3" t="s">
        <v>18641</v>
      </c>
      <c r="S6434" s="4" t="n">
        <v>45747.0168865741</v>
      </c>
      <c r="T6434" s="3" t="s">
        <v>29</v>
      </c>
      <c r="U6434" s="3" t="s">
        <v>29</v>
      </c>
      <c r="V6434" s="3" t="n">
        <v>0</v>
      </c>
      <c r="W6434" s="3" t="n">
        <v>0</v>
      </c>
      <c r="X6434" s="3" t="n">
        <v>0</v>
      </c>
      <c r="Y6434" s="3" t="s">
        <v>30</v>
      </c>
      <c r="Z6434" s="3" t="s">
        <v>30</v>
      </c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  <c r="AP6434" s="3"/>
      <c r="AQ6434" s="3"/>
      <c r="AR6434" s="3"/>
      <c r="AS6434" s="3"/>
      <c r="AT6434" s="3"/>
      <c r="AU6434" s="3"/>
      <c r="AV6434" s="3"/>
      <c r="AW6434" s="3"/>
      <c r="AX6434" s="3"/>
      <c r="AY6434" s="3"/>
      <c r="AZ6434" s="3"/>
      <c r="BA6434" s="3"/>
      <c r="BB6434" s="3"/>
      <c r="BC6434" s="3"/>
      <c r="BD6434" s="3"/>
      <c r="BE6434" s="3"/>
      <c r="BF6434" s="3"/>
      <c r="BG6434" s="3"/>
      <c r="BH6434" s="3"/>
      <c r="BI6434" s="3"/>
      <c r="BJ6434" s="3"/>
    </row>
    <row r="6435" customFormat="false" ht="15.75" hidden="false" customHeight="false" outlineLevel="0" collapsed="false">
      <c r="A6435" s="3" t="n">
        <v>6434</v>
      </c>
      <c r="B6435" s="3" t="s">
        <v>18642</v>
      </c>
      <c r="C6435" s="3" t="s">
        <v>18643</v>
      </c>
      <c r="D6435" s="3" t="n">
        <v>1</v>
      </c>
      <c r="E6435" s="3" t="n">
        <v>8.867379</v>
      </c>
      <c r="F6435" s="3" t="n">
        <v>25</v>
      </c>
      <c r="G6435" s="3" t="n">
        <v>25</v>
      </c>
      <c r="H6435" s="3" t="n">
        <v>8</v>
      </c>
      <c r="I6435" s="3" t="n">
        <v>8</v>
      </c>
      <c r="J6435" s="3" t="n">
        <v>24</v>
      </c>
      <c r="K6435" s="3" t="n">
        <v>24</v>
      </c>
      <c r="L6435" s="3" t="n">
        <v>3</v>
      </c>
      <c r="M6435" s="3" t="n">
        <v>3</v>
      </c>
      <c r="N6435" s="3" t="n">
        <v>-1</v>
      </c>
      <c r="O6435" s="3" t="n">
        <v>-1</v>
      </c>
      <c r="P6435" s="3" t="n">
        <v>7.3</v>
      </c>
      <c r="Q6435" s="3" t="n">
        <v>24.2</v>
      </c>
      <c r="R6435" s="3" t="s">
        <v>18644</v>
      </c>
      <c r="S6435" s="4" t="n">
        <v>45747.0171527778</v>
      </c>
      <c r="T6435" s="3" t="s">
        <v>29</v>
      </c>
      <c r="U6435" s="3" t="s">
        <v>29</v>
      </c>
      <c r="V6435" s="3" t="n">
        <v>0</v>
      </c>
      <c r="W6435" s="3" t="n">
        <v>0</v>
      </c>
      <c r="X6435" s="3" t="n">
        <v>0</v>
      </c>
      <c r="Y6435" s="3" t="s">
        <v>30</v>
      </c>
      <c r="Z6435" s="3" t="s">
        <v>30</v>
      </c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  <c r="AP6435" s="3"/>
      <c r="AQ6435" s="3"/>
      <c r="AR6435" s="3"/>
      <c r="AS6435" s="3"/>
      <c r="AT6435" s="3"/>
      <c r="AU6435" s="3"/>
      <c r="AV6435" s="3"/>
      <c r="AW6435" s="3"/>
      <c r="AX6435" s="3"/>
      <c r="AY6435" s="3"/>
      <c r="AZ6435" s="3"/>
      <c r="BA6435" s="3"/>
      <c r="BB6435" s="3"/>
      <c r="BC6435" s="3"/>
      <c r="BD6435" s="3"/>
      <c r="BE6435" s="3"/>
      <c r="BF6435" s="3"/>
      <c r="BG6435" s="3"/>
      <c r="BH6435" s="3"/>
      <c r="BI6435" s="3"/>
      <c r="BJ6435" s="3"/>
    </row>
    <row r="6436" customFormat="false" ht="15.75" hidden="false" customHeight="false" outlineLevel="0" collapsed="false">
      <c r="A6436" s="3" t="n">
        <v>6435</v>
      </c>
      <c r="B6436" s="3" t="s">
        <v>18645</v>
      </c>
      <c r="C6436" s="3" t="s">
        <v>18646</v>
      </c>
      <c r="D6436" s="3" t="n">
        <v>1</v>
      </c>
      <c r="E6436" s="3" t="n">
        <v>5.3678111</v>
      </c>
      <c r="F6436" s="3" t="n">
        <v>51</v>
      </c>
      <c r="G6436" s="3" t="n">
        <v>51</v>
      </c>
      <c r="H6436" s="3" t="n">
        <v>12</v>
      </c>
      <c r="I6436" s="3" t="n">
        <v>12</v>
      </c>
      <c r="J6436" s="3" t="n">
        <v>63</v>
      </c>
      <c r="K6436" s="3" t="n">
        <v>63</v>
      </c>
      <c r="L6436" s="3" t="n">
        <v>7</v>
      </c>
      <c r="M6436" s="3" t="n">
        <v>7</v>
      </c>
      <c r="N6436" s="3" t="n">
        <v>-1</v>
      </c>
      <c r="O6436" s="3" t="n">
        <v>-1</v>
      </c>
      <c r="P6436" s="3" t="n">
        <v>7.2</v>
      </c>
      <c r="Q6436" s="3" t="n">
        <v>24.2</v>
      </c>
      <c r="R6436" s="3" t="s">
        <v>18647</v>
      </c>
      <c r="S6436" s="4" t="n">
        <v>45747.017349537</v>
      </c>
      <c r="T6436" s="3" t="s">
        <v>85</v>
      </c>
      <c r="U6436" s="3" t="s">
        <v>85</v>
      </c>
      <c r="V6436" s="3" t="n">
        <v>0</v>
      </c>
      <c r="W6436" s="3" t="n">
        <v>0</v>
      </c>
      <c r="X6436" s="3" t="n">
        <v>0</v>
      </c>
      <c r="Y6436" s="3" t="s">
        <v>30</v>
      </c>
      <c r="Z6436" s="3" t="s">
        <v>30</v>
      </c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  <c r="AP6436" s="3"/>
      <c r="AQ6436" s="3"/>
      <c r="AR6436" s="3"/>
      <c r="AS6436" s="3"/>
      <c r="AT6436" s="3"/>
      <c r="AU6436" s="3"/>
      <c r="AV6436" s="3"/>
      <c r="AW6436" s="3"/>
      <c r="AX6436" s="3"/>
      <c r="AY6436" s="3"/>
      <c r="AZ6436" s="3"/>
      <c r="BA6436" s="3"/>
      <c r="BB6436" s="3"/>
      <c r="BC6436" s="3"/>
      <c r="BD6436" s="3"/>
      <c r="BE6436" s="3"/>
      <c r="BF6436" s="3"/>
      <c r="BG6436" s="3"/>
      <c r="BH6436" s="3"/>
      <c r="BI6436" s="3"/>
      <c r="BJ6436" s="3"/>
    </row>
    <row r="6437" customFormat="false" ht="15.75" hidden="false" customHeight="false" outlineLevel="0" collapsed="false">
      <c r="A6437" s="3" t="n">
        <v>6436</v>
      </c>
      <c r="B6437" s="3" t="s">
        <v>18648</v>
      </c>
      <c r="C6437" s="3" t="s">
        <v>18649</v>
      </c>
      <c r="D6437" s="3" t="n">
        <v>1</v>
      </c>
      <c r="E6437" s="3" t="n">
        <v>0.4214299</v>
      </c>
      <c r="F6437" s="3" t="n">
        <v>11</v>
      </c>
      <c r="G6437" s="3" t="n">
        <v>11</v>
      </c>
      <c r="H6437" s="3" t="n">
        <v>7</v>
      </c>
      <c r="I6437" s="3" t="n">
        <v>7</v>
      </c>
      <c r="J6437" s="3" t="n">
        <v>3</v>
      </c>
      <c r="K6437" s="3" t="n">
        <v>3</v>
      </c>
      <c r="L6437" s="3" t="n">
        <v>2</v>
      </c>
      <c r="M6437" s="3" t="n">
        <v>2</v>
      </c>
      <c r="N6437" s="3" t="n">
        <v>-1</v>
      </c>
      <c r="O6437" s="3" t="n">
        <v>-1</v>
      </c>
      <c r="P6437" s="3" t="n">
        <v>7.2</v>
      </c>
      <c r="Q6437" s="3" t="n">
        <v>24.2</v>
      </c>
      <c r="R6437" s="3" t="s">
        <v>18650</v>
      </c>
      <c r="S6437" s="4" t="n">
        <v>45747.8555092593</v>
      </c>
      <c r="T6437" s="3" t="s">
        <v>29</v>
      </c>
      <c r="U6437" s="3" t="s">
        <v>29</v>
      </c>
      <c r="V6437" s="3" t="n">
        <v>0</v>
      </c>
      <c r="W6437" s="3" t="n">
        <v>0</v>
      </c>
      <c r="X6437" s="3" t="n">
        <v>0</v>
      </c>
      <c r="Y6437" s="3" t="s">
        <v>30</v>
      </c>
      <c r="Z6437" s="3" t="s">
        <v>30</v>
      </c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3"/>
      <c r="AV6437" s="3"/>
      <c r="AW6437" s="3"/>
      <c r="AX6437" s="3"/>
      <c r="AY6437" s="3"/>
      <c r="AZ6437" s="3"/>
      <c r="BA6437" s="3"/>
      <c r="BB6437" s="3"/>
      <c r="BC6437" s="3"/>
      <c r="BD6437" s="3"/>
      <c r="BE6437" s="3"/>
      <c r="BF6437" s="3"/>
      <c r="BG6437" s="3"/>
      <c r="BH6437" s="3"/>
      <c r="BI6437" s="3"/>
      <c r="BJ6437" s="3"/>
    </row>
    <row r="6438" customFormat="false" ht="15.75" hidden="false" customHeight="false" outlineLevel="0" collapsed="false">
      <c r="A6438" s="3" t="n">
        <v>6437</v>
      </c>
      <c r="B6438" s="3" t="s">
        <v>18651</v>
      </c>
      <c r="C6438" s="3" t="s">
        <v>18652</v>
      </c>
      <c r="D6438" s="3" t="n">
        <v>1</v>
      </c>
      <c r="E6438" s="3" t="n">
        <v>0.4215563</v>
      </c>
      <c r="F6438" s="3" t="n">
        <v>11</v>
      </c>
      <c r="G6438" s="3" t="n">
        <v>11</v>
      </c>
      <c r="H6438" s="3" t="n">
        <v>7</v>
      </c>
      <c r="I6438" s="3" t="n">
        <v>7</v>
      </c>
      <c r="J6438" s="3" t="n">
        <v>9</v>
      </c>
      <c r="K6438" s="3" t="n">
        <v>9</v>
      </c>
      <c r="L6438" s="3" t="n">
        <v>2</v>
      </c>
      <c r="M6438" s="3" t="n">
        <v>2</v>
      </c>
      <c r="N6438" s="3" t="n">
        <v>-1</v>
      </c>
      <c r="O6438" s="3" t="n">
        <v>-1</v>
      </c>
      <c r="P6438" s="3" t="n">
        <v>7.2</v>
      </c>
      <c r="Q6438" s="3" t="n">
        <v>24.2</v>
      </c>
      <c r="R6438" s="3" t="s">
        <v>18653</v>
      </c>
      <c r="S6438" s="4" t="n">
        <v>45747.8555324074</v>
      </c>
      <c r="T6438" s="3" t="s">
        <v>29</v>
      </c>
      <c r="U6438" s="3" t="s">
        <v>29</v>
      </c>
      <c r="V6438" s="3" t="n">
        <v>0</v>
      </c>
      <c r="W6438" s="3" t="n">
        <v>0</v>
      </c>
      <c r="X6438" s="3" t="n">
        <v>0</v>
      </c>
      <c r="Y6438" s="3" t="s">
        <v>30</v>
      </c>
      <c r="Z6438" s="3" t="s">
        <v>30</v>
      </c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  <c r="AP6438" s="3"/>
      <c r="AQ6438" s="3"/>
      <c r="AR6438" s="3"/>
      <c r="AS6438" s="3"/>
      <c r="AT6438" s="3"/>
      <c r="AU6438" s="3"/>
      <c r="AV6438" s="3"/>
      <c r="AW6438" s="3"/>
      <c r="AX6438" s="3"/>
      <c r="AY6438" s="3"/>
      <c r="AZ6438" s="3"/>
      <c r="BA6438" s="3"/>
      <c r="BB6438" s="3"/>
      <c r="BC6438" s="3"/>
      <c r="BD6438" s="3"/>
      <c r="BE6438" s="3"/>
      <c r="BF6438" s="3"/>
      <c r="BG6438" s="3"/>
      <c r="BH6438" s="3"/>
      <c r="BI6438" s="3"/>
      <c r="BJ6438" s="3"/>
    </row>
    <row r="6439" customFormat="false" ht="15.75" hidden="false" customHeight="false" outlineLevel="0" collapsed="false">
      <c r="A6439" s="3" t="n">
        <v>6438</v>
      </c>
      <c r="B6439" s="3" t="s">
        <v>18654</v>
      </c>
      <c r="C6439" s="3" t="s">
        <v>18655</v>
      </c>
      <c r="D6439" s="3" t="n">
        <v>1</v>
      </c>
      <c r="E6439" s="3" t="n">
        <v>0.0883973</v>
      </c>
      <c r="F6439" s="3" t="n">
        <v>8</v>
      </c>
      <c r="G6439" s="3" t="n">
        <v>8</v>
      </c>
      <c r="H6439" s="3" t="n">
        <v>6</v>
      </c>
      <c r="I6439" s="3" t="n">
        <v>6</v>
      </c>
      <c r="J6439" s="3" t="n">
        <v>6</v>
      </c>
      <c r="K6439" s="3" t="n">
        <v>6</v>
      </c>
      <c r="L6439" s="3" t="n">
        <v>1</v>
      </c>
      <c r="M6439" s="3" t="n">
        <v>1</v>
      </c>
      <c r="N6439" s="3" t="n">
        <v>0</v>
      </c>
      <c r="O6439" s="3" t="n">
        <v>-1</v>
      </c>
      <c r="P6439" s="3" t="n">
        <v>7.2</v>
      </c>
      <c r="Q6439" s="3" t="n">
        <v>24.2</v>
      </c>
      <c r="R6439" s="3" t="s">
        <v>18656</v>
      </c>
      <c r="S6439" s="4" t="n">
        <v>45747.8555671296</v>
      </c>
      <c r="T6439" s="3" t="s">
        <v>29</v>
      </c>
      <c r="U6439" s="3" t="s">
        <v>29</v>
      </c>
      <c r="V6439" s="3" t="n">
        <v>1</v>
      </c>
      <c r="W6439" s="3" t="n">
        <v>0</v>
      </c>
      <c r="X6439" s="3" t="n">
        <v>0</v>
      </c>
      <c r="Y6439" s="3" t="s">
        <v>30</v>
      </c>
      <c r="Z6439" s="3" t="s">
        <v>30</v>
      </c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  <c r="AP6439" s="3"/>
      <c r="AQ6439" s="3"/>
      <c r="AR6439" s="3"/>
      <c r="AS6439" s="3"/>
      <c r="AT6439" s="3"/>
      <c r="AU6439" s="3"/>
      <c r="AV6439" s="3"/>
      <c r="AW6439" s="3"/>
      <c r="AX6439" s="3"/>
      <c r="AY6439" s="3"/>
      <c r="AZ6439" s="3"/>
      <c r="BA6439" s="3"/>
      <c r="BB6439" s="3"/>
      <c r="BC6439" s="3"/>
      <c r="BD6439" s="3"/>
      <c r="BE6439" s="3"/>
      <c r="BF6439" s="3"/>
      <c r="BG6439" s="3"/>
      <c r="BH6439" s="3"/>
      <c r="BI6439" s="3"/>
      <c r="BJ6439" s="3"/>
    </row>
    <row r="6440" customFormat="false" ht="15.75" hidden="false" customHeight="false" outlineLevel="0" collapsed="false">
      <c r="A6440" s="3" t="n">
        <v>6439</v>
      </c>
      <c r="B6440" s="3" t="s">
        <v>18657</v>
      </c>
      <c r="C6440" s="3" t="s">
        <v>18658</v>
      </c>
      <c r="D6440" s="3" t="n">
        <v>1</v>
      </c>
      <c r="E6440" s="3" t="n">
        <v>3.8500206</v>
      </c>
      <c r="F6440" s="3" t="n">
        <v>49</v>
      </c>
      <c r="G6440" s="3" t="n">
        <v>49</v>
      </c>
      <c r="H6440" s="3" t="n">
        <v>14</v>
      </c>
      <c r="I6440" s="3" t="n">
        <v>14</v>
      </c>
      <c r="J6440" s="3" t="n">
        <v>56</v>
      </c>
      <c r="K6440" s="3" t="n">
        <v>56</v>
      </c>
      <c r="L6440" s="3" t="n">
        <v>6</v>
      </c>
      <c r="M6440" s="3" t="n">
        <v>6</v>
      </c>
      <c r="N6440" s="3" t="n">
        <v>-1</v>
      </c>
      <c r="O6440" s="3" t="n">
        <v>-1</v>
      </c>
      <c r="P6440" s="3" t="n">
        <v>7.2</v>
      </c>
      <c r="Q6440" s="3" t="n">
        <v>24.2</v>
      </c>
      <c r="R6440" s="3" t="s">
        <v>18659</v>
      </c>
      <c r="S6440" s="4" t="n">
        <v>45747.0177083333</v>
      </c>
      <c r="T6440" s="3" t="s">
        <v>29</v>
      </c>
      <c r="U6440" s="3" t="s">
        <v>29</v>
      </c>
      <c r="V6440" s="3" t="n">
        <v>0</v>
      </c>
      <c r="W6440" s="3" t="n">
        <v>0</v>
      </c>
      <c r="X6440" s="3" t="n">
        <v>0</v>
      </c>
      <c r="Y6440" s="3" t="s">
        <v>30</v>
      </c>
      <c r="Z6440" s="3" t="s">
        <v>30</v>
      </c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  <c r="AP6440" s="3"/>
      <c r="AQ6440" s="3"/>
      <c r="AR6440" s="3"/>
      <c r="AS6440" s="3"/>
      <c r="AT6440" s="3"/>
      <c r="AU6440" s="3"/>
      <c r="AV6440" s="3"/>
      <c r="AW6440" s="3"/>
      <c r="AX6440" s="3"/>
      <c r="AY6440" s="3"/>
      <c r="AZ6440" s="3"/>
      <c r="BA6440" s="3"/>
      <c r="BB6440" s="3"/>
      <c r="BC6440" s="3"/>
      <c r="BD6440" s="3"/>
      <c r="BE6440" s="3"/>
      <c r="BF6440" s="3"/>
      <c r="BG6440" s="3"/>
      <c r="BH6440" s="3"/>
      <c r="BI6440" s="3"/>
      <c r="BJ6440" s="3"/>
    </row>
    <row r="6441" customFormat="false" ht="15.75" hidden="false" customHeight="false" outlineLevel="0" collapsed="false">
      <c r="A6441" s="3" t="n">
        <v>6440</v>
      </c>
      <c r="B6441" s="3" t="s">
        <v>18660</v>
      </c>
      <c r="C6441" s="3" t="s">
        <v>18661</v>
      </c>
      <c r="D6441" s="3" t="n">
        <v>1</v>
      </c>
      <c r="E6441" s="3" t="n">
        <v>4.7189157</v>
      </c>
      <c r="F6441" s="3" t="n">
        <v>78</v>
      </c>
      <c r="G6441" s="3" t="n">
        <v>78</v>
      </c>
      <c r="H6441" s="3" t="n">
        <v>14</v>
      </c>
      <c r="I6441" s="3" t="n">
        <v>14</v>
      </c>
      <c r="J6441" s="3" t="n">
        <v>97</v>
      </c>
      <c r="K6441" s="3" t="n">
        <v>97</v>
      </c>
      <c r="L6441" s="3" t="n">
        <v>10</v>
      </c>
      <c r="M6441" s="3" t="n">
        <v>10</v>
      </c>
      <c r="N6441" s="3" t="n">
        <v>-1</v>
      </c>
      <c r="O6441" s="3" t="n">
        <v>-1</v>
      </c>
      <c r="P6441" s="3" t="n">
        <v>7.2</v>
      </c>
      <c r="Q6441" s="3" t="n">
        <v>24.2</v>
      </c>
      <c r="R6441" s="3" t="s">
        <v>18662</v>
      </c>
      <c r="S6441" s="4" t="n">
        <v>45747.0178819444</v>
      </c>
      <c r="T6441" s="3" t="s">
        <v>65</v>
      </c>
      <c r="U6441" s="3" t="s">
        <v>65</v>
      </c>
      <c r="V6441" s="3" t="n">
        <v>0</v>
      </c>
      <c r="W6441" s="3" t="n">
        <v>0</v>
      </c>
      <c r="X6441" s="3" t="n">
        <v>0</v>
      </c>
      <c r="Y6441" s="3" t="s">
        <v>30</v>
      </c>
      <c r="Z6441" s="3" t="s">
        <v>30</v>
      </c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  <c r="AP6441" s="3"/>
      <c r="AQ6441" s="3"/>
      <c r="AR6441" s="3"/>
      <c r="AS6441" s="3"/>
      <c r="AT6441" s="3"/>
      <c r="AU6441" s="3"/>
      <c r="AV6441" s="3"/>
      <c r="AW6441" s="3"/>
      <c r="AX6441" s="3"/>
      <c r="AY6441" s="3"/>
      <c r="AZ6441" s="3"/>
      <c r="BA6441" s="3"/>
      <c r="BB6441" s="3"/>
      <c r="BC6441" s="3"/>
      <c r="BD6441" s="3"/>
      <c r="BE6441" s="3"/>
      <c r="BF6441" s="3"/>
      <c r="BG6441" s="3"/>
      <c r="BH6441" s="3"/>
      <c r="BI6441" s="3"/>
      <c r="BJ6441" s="3"/>
    </row>
    <row r="6442" customFormat="false" ht="15.75" hidden="false" customHeight="false" outlineLevel="0" collapsed="false">
      <c r="A6442" s="3" t="n">
        <v>6441</v>
      </c>
      <c r="B6442" s="3" t="s">
        <v>18663</v>
      </c>
      <c r="C6442" s="3" t="s">
        <v>18664</v>
      </c>
      <c r="D6442" s="3" t="n">
        <v>1</v>
      </c>
      <c r="E6442" s="3" t="n">
        <v>5.1324389</v>
      </c>
      <c r="F6442" s="3" t="n">
        <v>30</v>
      </c>
      <c r="G6442" s="3" t="n">
        <v>30</v>
      </c>
      <c r="H6442" s="3" t="n">
        <v>13</v>
      </c>
      <c r="I6442" s="3" t="n">
        <v>13</v>
      </c>
      <c r="J6442" s="3" t="n">
        <v>31</v>
      </c>
      <c r="K6442" s="3" t="n">
        <v>31</v>
      </c>
      <c r="L6442" s="3" t="n">
        <v>4</v>
      </c>
      <c r="M6442" s="3" t="n">
        <v>4</v>
      </c>
      <c r="N6442" s="3" t="n">
        <v>2</v>
      </c>
      <c r="O6442" s="3" t="n">
        <v>-1</v>
      </c>
      <c r="P6442" s="3" t="n">
        <v>7.2</v>
      </c>
      <c r="Q6442" s="3" t="n">
        <v>24.2</v>
      </c>
      <c r="R6442" s="3" t="s">
        <v>18665</v>
      </c>
      <c r="S6442" s="4" t="n">
        <v>45747.0181018519</v>
      </c>
      <c r="T6442" s="3" t="s">
        <v>29</v>
      </c>
      <c r="U6442" s="3" t="s">
        <v>29</v>
      </c>
      <c r="V6442" s="3" t="n">
        <v>1</v>
      </c>
      <c r="W6442" s="3" t="n">
        <v>0</v>
      </c>
      <c r="X6442" s="3" t="n">
        <v>0</v>
      </c>
      <c r="Y6442" s="3" t="s">
        <v>30</v>
      </c>
      <c r="Z6442" s="3" t="s">
        <v>30</v>
      </c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3"/>
      <c r="AV6442" s="3"/>
      <c r="AW6442" s="3"/>
      <c r="AX6442" s="3"/>
      <c r="AY6442" s="3"/>
      <c r="AZ6442" s="3"/>
      <c r="BA6442" s="3"/>
      <c r="BB6442" s="3"/>
      <c r="BC6442" s="3"/>
      <c r="BD6442" s="3"/>
      <c r="BE6442" s="3"/>
      <c r="BF6442" s="3"/>
      <c r="BG6442" s="3"/>
      <c r="BH6442" s="3"/>
      <c r="BI6442" s="3"/>
      <c r="BJ6442" s="3"/>
    </row>
    <row r="6443" customFormat="false" ht="15.75" hidden="false" customHeight="false" outlineLevel="0" collapsed="false">
      <c r="A6443" s="3" t="n">
        <v>6442</v>
      </c>
      <c r="B6443" s="3" t="s">
        <v>18666</v>
      </c>
      <c r="C6443" s="3" t="s">
        <v>18667</v>
      </c>
      <c r="D6443" s="3" t="n">
        <v>1</v>
      </c>
      <c r="E6443" s="3" t="n">
        <v>1.7383028</v>
      </c>
      <c r="F6443" s="3" t="n">
        <v>11</v>
      </c>
      <c r="G6443" s="3" t="n">
        <v>11</v>
      </c>
      <c r="H6443" s="3" t="n">
        <v>6</v>
      </c>
      <c r="I6443" s="3" t="n">
        <v>6</v>
      </c>
      <c r="J6443" s="3" t="n">
        <v>16</v>
      </c>
      <c r="K6443" s="3" t="n">
        <v>16</v>
      </c>
      <c r="L6443" s="3" t="n">
        <v>1</v>
      </c>
      <c r="M6443" s="3" t="n">
        <v>1</v>
      </c>
      <c r="N6443" s="3" t="n">
        <v>-1</v>
      </c>
      <c r="O6443" s="3" t="n">
        <v>-1</v>
      </c>
      <c r="P6443" s="3" t="n">
        <v>6.6</v>
      </c>
      <c r="Q6443" s="3" t="n">
        <v>24.2</v>
      </c>
      <c r="R6443" s="3" t="s">
        <v>18668</v>
      </c>
      <c r="S6443" s="4" t="n">
        <v>45747.0181944444</v>
      </c>
      <c r="T6443" s="3" t="s">
        <v>29</v>
      </c>
      <c r="U6443" s="3" t="s">
        <v>29</v>
      </c>
      <c r="V6443" s="3" t="n">
        <v>0</v>
      </c>
      <c r="W6443" s="3" t="n">
        <v>0</v>
      </c>
      <c r="X6443" s="3" t="n">
        <v>0</v>
      </c>
      <c r="Y6443" s="3" t="s">
        <v>30</v>
      </c>
      <c r="Z6443" s="3" t="s">
        <v>30</v>
      </c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3"/>
      <c r="AW6443" s="3"/>
      <c r="AX6443" s="3"/>
      <c r="AY6443" s="3"/>
      <c r="AZ6443" s="3"/>
      <c r="BA6443" s="3"/>
      <c r="BB6443" s="3"/>
      <c r="BC6443" s="3"/>
      <c r="BD6443" s="3"/>
      <c r="BE6443" s="3"/>
      <c r="BF6443" s="3"/>
      <c r="BG6443" s="3"/>
      <c r="BH6443" s="3"/>
      <c r="BI6443" s="3"/>
      <c r="BJ6443" s="3"/>
    </row>
    <row r="6444" customFormat="false" ht="15.75" hidden="false" customHeight="false" outlineLevel="0" collapsed="false">
      <c r="A6444" s="3" t="n">
        <v>6443</v>
      </c>
      <c r="B6444" s="3" t="s">
        <v>18669</v>
      </c>
      <c r="C6444" s="3" t="s">
        <v>18670</v>
      </c>
      <c r="D6444" s="3" t="n">
        <v>1</v>
      </c>
      <c r="E6444" s="3" t="n">
        <v>22.8966518</v>
      </c>
      <c r="F6444" s="3" t="n">
        <v>202</v>
      </c>
      <c r="G6444" s="3" t="n">
        <v>202</v>
      </c>
      <c r="H6444" s="3" t="n">
        <v>23</v>
      </c>
      <c r="I6444" s="3" t="n">
        <v>23</v>
      </c>
      <c r="J6444" s="3" t="n">
        <v>258</v>
      </c>
      <c r="K6444" s="3" t="n">
        <v>258</v>
      </c>
      <c r="L6444" s="3" t="n">
        <v>26</v>
      </c>
      <c r="M6444" s="3" t="n">
        <v>26</v>
      </c>
      <c r="N6444" s="3" t="n">
        <v>-1</v>
      </c>
      <c r="O6444" s="3" t="n">
        <v>-1</v>
      </c>
      <c r="P6444" s="3" t="n">
        <v>7.1</v>
      </c>
      <c r="Q6444" s="3" t="n">
        <v>24.2</v>
      </c>
      <c r="R6444" s="3" t="s">
        <v>18671</v>
      </c>
      <c r="S6444" s="4" t="n">
        <v>45747.0185648148</v>
      </c>
      <c r="T6444" s="3" t="s">
        <v>29</v>
      </c>
      <c r="U6444" s="3" t="s">
        <v>29</v>
      </c>
      <c r="V6444" s="3" t="n">
        <v>0</v>
      </c>
      <c r="W6444" s="3" t="n">
        <v>0</v>
      </c>
      <c r="X6444" s="3" t="n">
        <v>0</v>
      </c>
      <c r="Y6444" s="3" t="s">
        <v>30</v>
      </c>
      <c r="Z6444" s="3" t="s">
        <v>30</v>
      </c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  <c r="AP6444" s="3"/>
      <c r="AQ6444" s="3"/>
      <c r="AR6444" s="3"/>
      <c r="AS6444" s="3"/>
      <c r="AT6444" s="3"/>
      <c r="AU6444" s="3"/>
      <c r="AV6444" s="3"/>
      <c r="AW6444" s="3"/>
      <c r="AX6444" s="3"/>
      <c r="AY6444" s="3"/>
      <c r="AZ6444" s="3"/>
      <c r="BA6444" s="3"/>
      <c r="BB6444" s="3"/>
      <c r="BC6444" s="3"/>
      <c r="BD6444" s="3"/>
      <c r="BE6444" s="3"/>
      <c r="BF6444" s="3"/>
      <c r="BG6444" s="3"/>
      <c r="BH6444" s="3"/>
      <c r="BI6444" s="3"/>
      <c r="BJ6444" s="3"/>
    </row>
    <row r="6445" customFormat="false" ht="15.75" hidden="false" customHeight="false" outlineLevel="0" collapsed="false">
      <c r="A6445" s="3" t="n">
        <v>6444</v>
      </c>
      <c r="B6445" s="3" t="s">
        <v>18672</v>
      </c>
      <c r="C6445" s="3" t="s">
        <v>18673</v>
      </c>
      <c r="D6445" s="3" t="n">
        <v>1</v>
      </c>
      <c r="E6445" s="3" t="n">
        <v>3.3497666</v>
      </c>
      <c r="F6445" s="3" t="n">
        <v>53</v>
      </c>
      <c r="G6445" s="3" t="n">
        <v>53</v>
      </c>
      <c r="H6445" s="3" t="n">
        <v>15</v>
      </c>
      <c r="I6445" s="3" t="n">
        <v>15</v>
      </c>
      <c r="J6445" s="3" t="n">
        <v>56</v>
      </c>
      <c r="K6445" s="3" t="n">
        <v>56</v>
      </c>
      <c r="L6445" s="3" t="n">
        <v>12</v>
      </c>
      <c r="M6445" s="3" t="n">
        <v>12</v>
      </c>
      <c r="N6445" s="3" t="n">
        <v>-1</v>
      </c>
      <c r="O6445" s="3" t="n">
        <v>-1</v>
      </c>
      <c r="P6445" s="3" t="n">
        <v>7.1</v>
      </c>
      <c r="Q6445" s="3" t="n">
        <v>24.2</v>
      </c>
      <c r="R6445" s="3" t="s">
        <v>18674</v>
      </c>
      <c r="S6445" s="4" t="n">
        <v>45747.0187037037</v>
      </c>
      <c r="T6445" s="3" t="s">
        <v>29</v>
      </c>
      <c r="U6445" s="3" t="s">
        <v>29</v>
      </c>
      <c r="V6445" s="3" t="n">
        <v>0</v>
      </c>
      <c r="W6445" s="3" t="n">
        <v>0</v>
      </c>
      <c r="X6445" s="3" t="n">
        <v>0</v>
      </c>
      <c r="Y6445" s="3" t="s">
        <v>30</v>
      </c>
      <c r="Z6445" s="3" t="s">
        <v>30</v>
      </c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3"/>
      <c r="AW6445" s="3"/>
      <c r="AX6445" s="3"/>
      <c r="AY6445" s="3"/>
      <c r="AZ6445" s="3"/>
      <c r="BA6445" s="3"/>
      <c r="BB6445" s="3"/>
      <c r="BC6445" s="3"/>
      <c r="BD6445" s="3"/>
      <c r="BE6445" s="3"/>
      <c r="BF6445" s="3"/>
      <c r="BG6445" s="3"/>
      <c r="BH6445" s="3"/>
      <c r="BI6445" s="3"/>
      <c r="BJ6445" s="3"/>
    </row>
    <row r="6446" customFormat="false" ht="15.75" hidden="false" customHeight="false" outlineLevel="0" collapsed="false">
      <c r="A6446" s="3" t="n">
        <v>6445</v>
      </c>
      <c r="B6446" s="3" t="s">
        <v>18675</v>
      </c>
      <c r="C6446" s="3" t="s">
        <v>18676</v>
      </c>
      <c r="D6446" s="3" t="n">
        <v>1</v>
      </c>
      <c r="E6446" s="3" t="n">
        <v>1.1422324</v>
      </c>
      <c r="F6446" s="3" t="n">
        <v>21</v>
      </c>
      <c r="G6446" s="3" t="n">
        <v>21</v>
      </c>
      <c r="H6446" s="3" t="n">
        <v>9</v>
      </c>
      <c r="I6446" s="3" t="n">
        <v>9</v>
      </c>
      <c r="J6446" s="3" t="n">
        <v>29</v>
      </c>
      <c r="K6446" s="3" t="n">
        <v>29</v>
      </c>
      <c r="L6446" s="3" t="n">
        <v>2</v>
      </c>
      <c r="M6446" s="3" t="n">
        <v>2</v>
      </c>
      <c r="N6446" s="3" t="n">
        <v>-1</v>
      </c>
      <c r="O6446" s="3" t="n">
        <v>-1</v>
      </c>
      <c r="P6446" s="3" t="n">
        <v>7.3</v>
      </c>
      <c r="Q6446" s="3" t="n">
        <v>24.2</v>
      </c>
      <c r="R6446" s="3" t="s">
        <v>18677</v>
      </c>
      <c r="S6446" s="4" t="n">
        <v>45747.0187731482</v>
      </c>
      <c r="T6446" s="3" t="s">
        <v>29</v>
      </c>
      <c r="U6446" s="3" t="s">
        <v>29</v>
      </c>
      <c r="V6446" s="3" t="n">
        <v>0</v>
      </c>
      <c r="W6446" s="3" t="n">
        <v>0</v>
      </c>
      <c r="X6446" s="3" t="n">
        <v>0</v>
      </c>
      <c r="Y6446" s="3" t="s">
        <v>30</v>
      </c>
      <c r="Z6446" s="3" t="s">
        <v>30</v>
      </c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  <c r="AP6446" s="3"/>
      <c r="AQ6446" s="3"/>
      <c r="AR6446" s="3"/>
      <c r="AS6446" s="3"/>
      <c r="AT6446" s="3"/>
      <c r="AU6446" s="3"/>
      <c r="AV6446" s="3"/>
      <c r="AW6446" s="3"/>
      <c r="AX6446" s="3"/>
      <c r="AY6446" s="3"/>
      <c r="AZ6446" s="3"/>
      <c r="BA6446" s="3"/>
      <c r="BB6446" s="3"/>
      <c r="BC6446" s="3"/>
      <c r="BD6446" s="3"/>
      <c r="BE6446" s="3"/>
      <c r="BF6446" s="3"/>
      <c r="BG6446" s="3"/>
      <c r="BH6446" s="3"/>
      <c r="BI6446" s="3"/>
      <c r="BJ6446" s="3"/>
    </row>
    <row r="6447" customFormat="false" ht="15.75" hidden="false" customHeight="false" outlineLevel="0" collapsed="false">
      <c r="A6447" s="3" t="n">
        <v>6446</v>
      </c>
      <c r="B6447" s="3" t="s">
        <v>18678</v>
      </c>
      <c r="C6447" s="3" t="s">
        <v>18679</v>
      </c>
      <c r="D6447" s="3" t="n">
        <v>1</v>
      </c>
      <c r="E6447" s="3" t="n">
        <v>4.6838305</v>
      </c>
      <c r="F6447" s="3" t="n">
        <v>81</v>
      </c>
      <c r="G6447" s="3" t="n">
        <v>81</v>
      </c>
      <c r="H6447" s="3" t="n">
        <v>20</v>
      </c>
      <c r="I6447" s="3" t="n">
        <v>20</v>
      </c>
      <c r="J6447" s="3" t="n">
        <v>90</v>
      </c>
      <c r="K6447" s="3" t="n">
        <v>90</v>
      </c>
      <c r="L6447" s="3" t="n">
        <v>20</v>
      </c>
      <c r="M6447" s="3" t="n">
        <v>20</v>
      </c>
      <c r="N6447" s="3" t="n">
        <v>-1</v>
      </c>
      <c r="O6447" s="3" t="n">
        <v>-1</v>
      </c>
      <c r="P6447" s="3" t="n">
        <v>7.3</v>
      </c>
      <c r="Q6447" s="3" t="n">
        <v>24.2</v>
      </c>
      <c r="R6447" s="3" t="s">
        <v>18680</v>
      </c>
      <c r="S6447" s="4" t="n">
        <v>45747.018900463</v>
      </c>
      <c r="T6447" s="3" t="s">
        <v>29</v>
      </c>
      <c r="U6447" s="3" t="s">
        <v>29</v>
      </c>
      <c r="V6447" s="3" t="n">
        <v>0</v>
      </c>
      <c r="W6447" s="3" t="n">
        <v>0</v>
      </c>
      <c r="X6447" s="3" t="n">
        <v>0</v>
      </c>
      <c r="Y6447" s="3" t="s">
        <v>30</v>
      </c>
      <c r="Z6447" s="3" t="s">
        <v>30</v>
      </c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/>
      <c r="AV6447" s="3"/>
      <c r="AW6447" s="3"/>
      <c r="AX6447" s="3"/>
      <c r="AY6447" s="3"/>
      <c r="AZ6447" s="3"/>
      <c r="BA6447" s="3"/>
      <c r="BB6447" s="3"/>
      <c r="BC6447" s="3"/>
      <c r="BD6447" s="3"/>
      <c r="BE6447" s="3"/>
      <c r="BF6447" s="3"/>
      <c r="BG6447" s="3"/>
      <c r="BH6447" s="3"/>
      <c r="BI6447" s="3"/>
      <c r="BJ6447" s="3"/>
    </row>
    <row r="6448" customFormat="false" ht="15.75" hidden="false" customHeight="false" outlineLevel="0" collapsed="false">
      <c r="A6448" s="3" t="n">
        <v>6447</v>
      </c>
      <c r="B6448" s="3" t="s">
        <v>18681</v>
      </c>
      <c r="C6448" s="3" t="s">
        <v>18682</v>
      </c>
      <c r="D6448" s="3" t="n">
        <v>1</v>
      </c>
      <c r="E6448" s="3" t="n">
        <v>23.6970192</v>
      </c>
      <c r="F6448" s="3" t="n">
        <v>112</v>
      </c>
      <c r="G6448" s="3" t="n">
        <v>112</v>
      </c>
      <c r="H6448" s="3" t="n">
        <v>18</v>
      </c>
      <c r="I6448" s="3" t="n">
        <v>18</v>
      </c>
      <c r="J6448" s="3" t="n">
        <v>146</v>
      </c>
      <c r="K6448" s="3" t="n">
        <v>146</v>
      </c>
      <c r="L6448" s="3" t="n">
        <v>24</v>
      </c>
      <c r="M6448" s="3" t="n">
        <v>24</v>
      </c>
      <c r="N6448" s="3" t="n">
        <v>8</v>
      </c>
      <c r="O6448" s="3" t="n">
        <v>-1</v>
      </c>
      <c r="P6448" s="3" t="n">
        <v>7.2</v>
      </c>
      <c r="Q6448" s="3" t="n">
        <v>24.2</v>
      </c>
      <c r="R6448" s="3" t="s">
        <v>18683</v>
      </c>
      <c r="S6448" s="4" t="n">
        <v>45747.0194444444</v>
      </c>
      <c r="T6448" s="3" t="s">
        <v>3197</v>
      </c>
      <c r="U6448" s="3" t="s">
        <v>3197</v>
      </c>
      <c r="V6448" s="3" t="n">
        <v>1</v>
      </c>
      <c r="W6448" s="3" t="n">
        <v>0</v>
      </c>
      <c r="X6448" s="3" t="n">
        <v>0</v>
      </c>
      <c r="Y6448" s="3" t="s">
        <v>30</v>
      </c>
      <c r="Z6448" s="3" t="s">
        <v>30</v>
      </c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3"/>
      <c r="AU6448" s="3"/>
      <c r="AV6448" s="3"/>
      <c r="AW6448" s="3"/>
      <c r="AX6448" s="3"/>
      <c r="AY6448" s="3"/>
      <c r="AZ6448" s="3"/>
      <c r="BA6448" s="3"/>
      <c r="BB6448" s="3"/>
      <c r="BC6448" s="3"/>
      <c r="BD6448" s="3"/>
      <c r="BE6448" s="3"/>
      <c r="BF6448" s="3"/>
      <c r="BG6448" s="3"/>
      <c r="BH6448" s="3"/>
      <c r="BI6448" s="3"/>
      <c r="BJ6448" s="3"/>
    </row>
    <row r="6449" customFormat="false" ht="15.75" hidden="false" customHeight="false" outlineLevel="0" collapsed="false">
      <c r="A6449" s="3" t="n">
        <v>6448</v>
      </c>
      <c r="B6449" s="3" t="s">
        <v>18684</v>
      </c>
      <c r="C6449" s="3" t="s">
        <v>18685</v>
      </c>
      <c r="D6449" s="3" t="n">
        <v>1</v>
      </c>
      <c r="E6449" s="3" t="n">
        <v>12.0231681</v>
      </c>
      <c r="F6449" s="3" t="n">
        <v>176</v>
      </c>
      <c r="G6449" s="3" t="n">
        <v>176</v>
      </c>
      <c r="H6449" s="3" t="n">
        <v>18</v>
      </c>
      <c r="I6449" s="3" t="n">
        <v>18</v>
      </c>
      <c r="J6449" s="3" t="n">
        <v>308</v>
      </c>
      <c r="K6449" s="3" t="n">
        <v>308</v>
      </c>
      <c r="L6449" s="3" t="n">
        <v>9</v>
      </c>
      <c r="M6449" s="3" t="n">
        <v>9</v>
      </c>
      <c r="N6449" s="3" t="n">
        <v>-1</v>
      </c>
      <c r="O6449" s="3" t="n">
        <v>-1</v>
      </c>
      <c r="P6449" s="3" t="n">
        <v>7.2</v>
      </c>
      <c r="Q6449" s="3" t="n">
        <v>24.2</v>
      </c>
      <c r="R6449" s="3" t="s">
        <v>18686</v>
      </c>
      <c r="S6449" s="4" t="n">
        <v>45747.0196759259</v>
      </c>
      <c r="T6449" s="3" t="s">
        <v>3197</v>
      </c>
      <c r="U6449" s="3" t="s">
        <v>3197</v>
      </c>
      <c r="V6449" s="3" t="n">
        <v>0</v>
      </c>
      <c r="W6449" s="3" t="n">
        <v>0</v>
      </c>
      <c r="X6449" s="3" t="n">
        <v>0</v>
      </c>
      <c r="Y6449" s="3" t="s">
        <v>30</v>
      </c>
      <c r="Z6449" s="3" t="s">
        <v>30</v>
      </c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  <c r="AP6449" s="3"/>
      <c r="AQ6449" s="3"/>
      <c r="AR6449" s="3"/>
      <c r="AS6449" s="3"/>
      <c r="AT6449" s="3"/>
      <c r="AU6449" s="3"/>
      <c r="AV6449" s="3"/>
      <c r="AW6449" s="3"/>
      <c r="AX6449" s="3"/>
      <c r="AY6449" s="3"/>
      <c r="AZ6449" s="3"/>
      <c r="BA6449" s="3"/>
      <c r="BB6449" s="3"/>
      <c r="BC6449" s="3"/>
      <c r="BD6449" s="3"/>
      <c r="BE6449" s="3"/>
      <c r="BF6449" s="3"/>
      <c r="BG6449" s="3"/>
      <c r="BH6449" s="3"/>
      <c r="BI6449" s="3"/>
      <c r="BJ6449" s="3"/>
    </row>
    <row r="6450" customFormat="false" ht="15.75" hidden="false" customHeight="false" outlineLevel="0" collapsed="false">
      <c r="A6450" s="3" t="n">
        <v>6449</v>
      </c>
      <c r="B6450" s="3" t="s">
        <v>18687</v>
      </c>
      <c r="C6450" s="3" t="s">
        <v>18688</v>
      </c>
      <c r="D6450" s="3" t="n">
        <v>1</v>
      </c>
      <c r="E6450" s="3" t="n">
        <v>0.9405385</v>
      </c>
      <c r="F6450" s="3" t="n">
        <v>24</v>
      </c>
      <c r="G6450" s="3" t="n">
        <v>24</v>
      </c>
      <c r="H6450" s="3" t="n">
        <v>6</v>
      </c>
      <c r="I6450" s="3" t="n">
        <v>6</v>
      </c>
      <c r="J6450" s="3" t="n">
        <v>23</v>
      </c>
      <c r="K6450" s="3" t="n">
        <v>23</v>
      </c>
      <c r="L6450" s="3" t="n">
        <v>7</v>
      </c>
      <c r="M6450" s="3" t="n">
        <v>7</v>
      </c>
      <c r="N6450" s="3" t="n">
        <v>-1</v>
      </c>
      <c r="O6450" s="3" t="n">
        <v>-1</v>
      </c>
      <c r="P6450" s="3" t="n">
        <v>7</v>
      </c>
      <c r="Q6450" s="3" t="n">
        <v>24.2</v>
      </c>
      <c r="R6450" s="3" t="s">
        <v>18689</v>
      </c>
      <c r="S6450" s="4" t="n">
        <v>45747.0197337963</v>
      </c>
      <c r="T6450" s="3" t="s">
        <v>65</v>
      </c>
      <c r="U6450" s="3" t="s">
        <v>65</v>
      </c>
      <c r="V6450" s="3" t="n">
        <v>0</v>
      </c>
      <c r="W6450" s="3" t="n">
        <v>0</v>
      </c>
      <c r="X6450" s="3" t="n">
        <v>0</v>
      </c>
      <c r="Y6450" s="3" t="s">
        <v>30</v>
      </c>
      <c r="Z6450" s="3" t="s">
        <v>30</v>
      </c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3"/>
      <c r="AU6450" s="3"/>
      <c r="AV6450" s="3"/>
      <c r="AW6450" s="3"/>
      <c r="AX6450" s="3"/>
      <c r="AY6450" s="3"/>
      <c r="AZ6450" s="3"/>
      <c r="BA6450" s="3"/>
      <c r="BB6450" s="3"/>
      <c r="BC6450" s="3"/>
      <c r="BD6450" s="3"/>
      <c r="BE6450" s="3"/>
      <c r="BF6450" s="3"/>
      <c r="BG6450" s="3"/>
      <c r="BH6450" s="3"/>
      <c r="BI6450" s="3"/>
      <c r="BJ6450" s="3"/>
    </row>
    <row r="6451" customFormat="false" ht="15.75" hidden="false" customHeight="false" outlineLevel="0" collapsed="false">
      <c r="A6451" s="3" t="n">
        <v>6450</v>
      </c>
      <c r="B6451" s="3" t="s">
        <v>18690</v>
      </c>
      <c r="C6451" s="3" t="s">
        <v>18691</v>
      </c>
      <c r="D6451" s="3" t="n">
        <v>1</v>
      </c>
      <c r="E6451" s="3" t="n">
        <v>13.2152373</v>
      </c>
      <c r="F6451" s="3" t="n">
        <v>81</v>
      </c>
      <c r="G6451" s="3" t="n">
        <v>81</v>
      </c>
      <c r="H6451" s="3" t="n">
        <v>15</v>
      </c>
      <c r="I6451" s="3" t="n">
        <v>15</v>
      </c>
      <c r="J6451" s="3" t="n">
        <v>112</v>
      </c>
      <c r="K6451" s="3" t="n">
        <v>112</v>
      </c>
      <c r="L6451" s="3" t="n">
        <v>20</v>
      </c>
      <c r="M6451" s="3" t="n">
        <v>20</v>
      </c>
      <c r="N6451" s="3" t="n">
        <v>-1</v>
      </c>
      <c r="O6451" s="3" t="n">
        <v>-1</v>
      </c>
      <c r="P6451" s="3" t="n">
        <v>7.2</v>
      </c>
      <c r="Q6451" s="3" t="n">
        <v>24.2</v>
      </c>
      <c r="R6451" s="3" t="s">
        <v>18692</v>
      </c>
      <c r="S6451" s="4" t="n">
        <v>45747.0200694444</v>
      </c>
      <c r="T6451" s="3" t="s">
        <v>65</v>
      </c>
      <c r="U6451" s="3" t="s">
        <v>65</v>
      </c>
      <c r="V6451" s="3" t="n">
        <v>0</v>
      </c>
      <c r="W6451" s="3" t="n">
        <v>0</v>
      </c>
      <c r="X6451" s="3" t="n">
        <v>0</v>
      </c>
      <c r="Y6451" s="3" t="s">
        <v>30</v>
      </c>
      <c r="Z6451" s="3" t="s">
        <v>30</v>
      </c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3"/>
      <c r="AU6451" s="3"/>
      <c r="AV6451" s="3"/>
      <c r="AW6451" s="3"/>
      <c r="AX6451" s="3"/>
      <c r="AY6451" s="3"/>
      <c r="AZ6451" s="3"/>
      <c r="BA6451" s="3"/>
      <c r="BB6451" s="3"/>
      <c r="BC6451" s="3"/>
      <c r="BD6451" s="3"/>
      <c r="BE6451" s="3"/>
      <c r="BF6451" s="3"/>
      <c r="BG6451" s="3"/>
      <c r="BH6451" s="3"/>
      <c r="BI6451" s="3"/>
      <c r="BJ6451" s="3"/>
    </row>
    <row r="6452" customFormat="false" ht="15.75" hidden="false" customHeight="false" outlineLevel="0" collapsed="false">
      <c r="A6452" s="3" t="n">
        <v>6451</v>
      </c>
      <c r="B6452" s="3" t="s">
        <v>18693</v>
      </c>
      <c r="C6452" s="3" t="s">
        <v>18694</v>
      </c>
      <c r="D6452" s="3" t="n">
        <v>1</v>
      </c>
      <c r="E6452" s="3" t="n">
        <v>6.8861024</v>
      </c>
      <c r="F6452" s="3" t="n">
        <v>83</v>
      </c>
      <c r="G6452" s="3" t="n">
        <v>83</v>
      </c>
      <c r="H6452" s="3" t="n">
        <v>10</v>
      </c>
      <c r="I6452" s="3" t="n">
        <v>10</v>
      </c>
      <c r="J6452" s="3" t="n">
        <v>88</v>
      </c>
      <c r="K6452" s="3" t="n">
        <v>88</v>
      </c>
      <c r="L6452" s="3" t="n">
        <v>11</v>
      </c>
      <c r="M6452" s="3" t="n">
        <v>11</v>
      </c>
      <c r="N6452" s="3" t="n">
        <v>9</v>
      </c>
      <c r="O6452" s="3" t="n">
        <v>-1</v>
      </c>
      <c r="P6452" s="3" t="n">
        <v>7.2</v>
      </c>
      <c r="Q6452" s="3" t="n">
        <v>24.2</v>
      </c>
      <c r="R6452" s="3" t="s">
        <v>18695</v>
      </c>
      <c r="S6452" s="4" t="n">
        <v>45747.0203587963</v>
      </c>
      <c r="T6452" s="3" t="s">
        <v>65</v>
      </c>
      <c r="U6452" s="3" t="s">
        <v>65</v>
      </c>
      <c r="V6452" s="3" t="n">
        <v>1</v>
      </c>
      <c r="W6452" s="3" t="n">
        <v>0</v>
      </c>
      <c r="X6452" s="3" t="n">
        <v>0</v>
      </c>
      <c r="Y6452" s="3" t="s">
        <v>30</v>
      </c>
      <c r="Z6452" s="3" t="s">
        <v>30</v>
      </c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  <c r="AP6452" s="3"/>
      <c r="AQ6452" s="3"/>
      <c r="AR6452" s="3"/>
      <c r="AS6452" s="3"/>
      <c r="AT6452" s="3"/>
      <c r="AU6452" s="3"/>
      <c r="AV6452" s="3"/>
      <c r="AW6452" s="3"/>
      <c r="AX6452" s="3"/>
      <c r="AY6452" s="3"/>
      <c r="AZ6452" s="3"/>
      <c r="BA6452" s="3"/>
      <c r="BB6452" s="3"/>
      <c r="BC6452" s="3"/>
      <c r="BD6452" s="3"/>
      <c r="BE6452" s="3"/>
      <c r="BF6452" s="3"/>
      <c r="BG6452" s="3"/>
      <c r="BH6452" s="3"/>
      <c r="BI6452" s="3"/>
      <c r="BJ6452" s="3"/>
    </row>
    <row r="6453" customFormat="false" ht="15.75" hidden="false" customHeight="false" outlineLevel="0" collapsed="false">
      <c r="A6453" s="3" t="n">
        <v>6452</v>
      </c>
      <c r="B6453" s="3" t="s">
        <v>18696</v>
      </c>
      <c r="C6453" s="3" t="s">
        <v>18697</v>
      </c>
      <c r="D6453" s="3" t="n">
        <v>1</v>
      </c>
      <c r="E6453" s="3" t="n">
        <v>11.1544757</v>
      </c>
      <c r="F6453" s="3" t="n">
        <v>263</v>
      </c>
      <c r="G6453" s="3" t="n">
        <v>263</v>
      </c>
      <c r="H6453" s="3" t="n">
        <v>19</v>
      </c>
      <c r="I6453" s="3" t="n">
        <v>19</v>
      </c>
      <c r="J6453" s="3" t="n">
        <v>353</v>
      </c>
      <c r="K6453" s="3" t="n">
        <v>353</v>
      </c>
      <c r="L6453" s="3" t="n">
        <v>21</v>
      </c>
      <c r="M6453" s="3" t="n">
        <v>21</v>
      </c>
      <c r="N6453" s="3" t="n">
        <v>-1</v>
      </c>
      <c r="O6453" s="3" t="n">
        <v>-1</v>
      </c>
      <c r="P6453" s="3" t="n">
        <v>7.1</v>
      </c>
      <c r="Q6453" s="3" t="n">
        <v>24.2</v>
      </c>
      <c r="R6453" s="3" t="s">
        <v>18698</v>
      </c>
      <c r="S6453" s="4" t="n">
        <v>45747.0206134259</v>
      </c>
      <c r="T6453" s="3" t="s">
        <v>2259</v>
      </c>
      <c r="U6453" s="3" t="s">
        <v>2259</v>
      </c>
      <c r="V6453" s="3" t="n">
        <v>0</v>
      </c>
      <c r="W6453" s="3" t="n">
        <v>0</v>
      </c>
      <c r="X6453" s="3" t="n">
        <v>0</v>
      </c>
      <c r="Y6453" s="3" t="s">
        <v>30</v>
      </c>
      <c r="Z6453" s="3" t="s">
        <v>30</v>
      </c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  <c r="AP6453" s="3"/>
      <c r="AQ6453" s="3"/>
      <c r="AR6453" s="3"/>
      <c r="AS6453" s="3"/>
      <c r="AT6453" s="3"/>
      <c r="AU6453" s="3"/>
      <c r="AV6453" s="3"/>
      <c r="AW6453" s="3"/>
      <c r="AX6453" s="3"/>
      <c r="AY6453" s="3"/>
      <c r="AZ6453" s="3"/>
      <c r="BA6453" s="3"/>
      <c r="BB6453" s="3"/>
      <c r="BC6453" s="3"/>
      <c r="BD6453" s="3"/>
      <c r="BE6453" s="3"/>
      <c r="BF6453" s="3"/>
      <c r="BG6453" s="3"/>
      <c r="BH6453" s="3"/>
      <c r="BI6453" s="3"/>
      <c r="BJ6453" s="3"/>
    </row>
    <row r="6454" customFormat="false" ht="15.75" hidden="false" customHeight="false" outlineLevel="0" collapsed="false">
      <c r="A6454" s="3" t="n">
        <v>6453</v>
      </c>
      <c r="B6454" s="3" t="s">
        <v>18699</v>
      </c>
      <c r="C6454" s="3" t="s">
        <v>18700</v>
      </c>
      <c r="D6454" s="3" t="n">
        <v>1</v>
      </c>
      <c r="E6454" s="3" t="n">
        <v>2.2495692</v>
      </c>
      <c r="F6454" s="3" t="n">
        <v>20</v>
      </c>
      <c r="G6454" s="3" t="n">
        <v>20</v>
      </c>
      <c r="H6454" s="3" t="n">
        <v>8</v>
      </c>
      <c r="I6454" s="3" t="n">
        <v>8</v>
      </c>
      <c r="J6454" s="3" t="n">
        <v>19</v>
      </c>
      <c r="K6454" s="3" t="n">
        <v>19</v>
      </c>
      <c r="L6454" s="3" t="n">
        <v>3</v>
      </c>
      <c r="M6454" s="3" t="n">
        <v>3</v>
      </c>
      <c r="N6454" s="3" t="n">
        <v>0</v>
      </c>
      <c r="O6454" s="3" t="n">
        <v>0</v>
      </c>
      <c r="P6454" s="3" t="n">
        <v>7.3</v>
      </c>
      <c r="Q6454" s="3" t="n">
        <v>24.2</v>
      </c>
      <c r="R6454" s="3" t="s">
        <v>18701</v>
      </c>
      <c r="S6454" s="4" t="n">
        <v>45747.0207060185</v>
      </c>
      <c r="T6454" s="3" t="s">
        <v>65</v>
      </c>
      <c r="U6454" s="3" t="s">
        <v>65</v>
      </c>
      <c r="V6454" s="3" t="n">
        <v>1</v>
      </c>
      <c r="W6454" s="3" t="n">
        <v>1</v>
      </c>
      <c r="X6454" s="3" t="n">
        <v>0</v>
      </c>
      <c r="Y6454" s="3" t="s">
        <v>30</v>
      </c>
      <c r="Z6454" s="3" t="s">
        <v>30</v>
      </c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  <c r="AP6454" s="3"/>
      <c r="AQ6454" s="3"/>
      <c r="AR6454" s="3"/>
      <c r="AS6454" s="3"/>
      <c r="AT6454" s="3"/>
      <c r="AU6454" s="3"/>
      <c r="AV6454" s="3"/>
      <c r="AW6454" s="3"/>
      <c r="AX6454" s="3"/>
      <c r="AY6454" s="3"/>
      <c r="AZ6454" s="3"/>
      <c r="BA6454" s="3"/>
      <c r="BB6454" s="3"/>
      <c r="BC6454" s="3"/>
      <c r="BD6454" s="3"/>
      <c r="BE6454" s="3"/>
      <c r="BF6454" s="3"/>
      <c r="BG6454" s="3"/>
      <c r="BH6454" s="3"/>
      <c r="BI6454" s="3"/>
      <c r="BJ6454" s="3"/>
    </row>
    <row r="6455" customFormat="false" ht="15.75" hidden="false" customHeight="false" outlineLevel="0" collapsed="false">
      <c r="A6455" s="3" t="n">
        <v>6454</v>
      </c>
      <c r="B6455" s="3" t="s">
        <v>18702</v>
      </c>
      <c r="C6455" s="3" t="s">
        <v>18703</v>
      </c>
      <c r="D6455" s="3" t="n">
        <v>1</v>
      </c>
      <c r="E6455" s="3" t="n">
        <v>2.2816713</v>
      </c>
      <c r="F6455" s="3" t="n">
        <v>58</v>
      </c>
      <c r="G6455" s="3" t="n">
        <v>58</v>
      </c>
      <c r="H6455" s="3" t="n">
        <v>10</v>
      </c>
      <c r="I6455" s="3" t="n">
        <v>10</v>
      </c>
      <c r="J6455" s="3" t="n">
        <v>60</v>
      </c>
      <c r="K6455" s="3" t="n">
        <v>60</v>
      </c>
      <c r="L6455" s="3" t="n">
        <v>8</v>
      </c>
      <c r="M6455" s="3" t="n">
        <v>8</v>
      </c>
      <c r="N6455" s="3" t="n">
        <v>-1</v>
      </c>
      <c r="O6455" s="3" t="n">
        <v>-1</v>
      </c>
      <c r="P6455" s="3" t="n">
        <v>7.3</v>
      </c>
      <c r="Q6455" s="3" t="n">
        <v>24.2</v>
      </c>
      <c r="R6455" s="3" t="s">
        <v>18704</v>
      </c>
      <c r="S6455" s="4" t="n">
        <v>45747.0208101852</v>
      </c>
      <c r="T6455" s="3" t="s">
        <v>65</v>
      </c>
      <c r="U6455" s="3" t="s">
        <v>65</v>
      </c>
      <c r="V6455" s="3" t="n">
        <v>0</v>
      </c>
      <c r="W6455" s="3" t="n">
        <v>0</v>
      </c>
      <c r="X6455" s="3" t="n">
        <v>0</v>
      </c>
      <c r="Y6455" s="3" t="s">
        <v>30</v>
      </c>
      <c r="Z6455" s="3" t="s">
        <v>30</v>
      </c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3"/>
      <c r="AU6455" s="3"/>
      <c r="AV6455" s="3"/>
      <c r="AW6455" s="3"/>
      <c r="AX6455" s="3"/>
      <c r="AY6455" s="3"/>
      <c r="AZ6455" s="3"/>
      <c r="BA6455" s="3"/>
      <c r="BB6455" s="3"/>
      <c r="BC6455" s="3"/>
      <c r="BD6455" s="3"/>
      <c r="BE6455" s="3"/>
      <c r="BF6455" s="3"/>
      <c r="BG6455" s="3"/>
      <c r="BH6455" s="3"/>
      <c r="BI6455" s="3"/>
      <c r="BJ6455" s="3"/>
    </row>
    <row r="6456" customFormat="false" ht="15.75" hidden="false" customHeight="false" outlineLevel="0" collapsed="false">
      <c r="A6456" s="3" t="n">
        <v>6455</v>
      </c>
      <c r="B6456" s="3" t="s">
        <v>18705</v>
      </c>
      <c r="C6456" s="3" t="s">
        <v>18706</v>
      </c>
      <c r="D6456" s="3" t="n">
        <v>1</v>
      </c>
      <c r="E6456" s="3" t="n">
        <v>0.1932344</v>
      </c>
      <c r="F6456" s="3" t="n">
        <v>9</v>
      </c>
      <c r="G6456" s="3" t="n">
        <v>9</v>
      </c>
      <c r="H6456" s="3" t="n">
        <v>6</v>
      </c>
      <c r="I6456" s="3" t="n">
        <v>6</v>
      </c>
      <c r="J6456" s="3" t="n">
        <v>8</v>
      </c>
      <c r="K6456" s="3" t="n">
        <v>8</v>
      </c>
      <c r="L6456" s="3" t="n">
        <v>1</v>
      </c>
      <c r="M6456" s="3" t="n">
        <v>1</v>
      </c>
      <c r="N6456" s="3" t="n">
        <v>-1</v>
      </c>
      <c r="O6456" s="3" t="n">
        <v>-1</v>
      </c>
      <c r="P6456" s="3" t="n">
        <v>7.3</v>
      </c>
      <c r="Q6456" s="3" t="n">
        <v>24.2</v>
      </c>
      <c r="R6456" s="3" t="s">
        <v>18707</v>
      </c>
      <c r="S6456" s="4" t="n">
        <v>45747.0208564815</v>
      </c>
      <c r="T6456" s="3" t="s">
        <v>65</v>
      </c>
      <c r="U6456" s="3" t="s">
        <v>65</v>
      </c>
      <c r="V6456" s="3" t="n">
        <v>0</v>
      </c>
      <c r="W6456" s="3" t="n">
        <v>0</v>
      </c>
      <c r="X6456" s="3" t="n">
        <v>0</v>
      </c>
      <c r="Y6456" s="3" t="s">
        <v>30</v>
      </c>
      <c r="Z6456" s="3" t="s">
        <v>30</v>
      </c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/>
      <c r="AV6456" s="3"/>
      <c r="AW6456" s="3"/>
      <c r="AX6456" s="3"/>
      <c r="AY6456" s="3"/>
      <c r="AZ6456" s="3"/>
      <c r="BA6456" s="3"/>
      <c r="BB6456" s="3"/>
      <c r="BC6456" s="3"/>
      <c r="BD6456" s="3"/>
      <c r="BE6456" s="3"/>
      <c r="BF6456" s="3"/>
      <c r="BG6456" s="3"/>
      <c r="BH6456" s="3"/>
      <c r="BI6456" s="3"/>
      <c r="BJ6456" s="3"/>
    </row>
    <row r="6457" customFormat="false" ht="15.75" hidden="false" customHeight="false" outlineLevel="0" collapsed="false">
      <c r="A6457" s="3" t="n">
        <v>6456</v>
      </c>
      <c r="B6457" s="3" t="s">
        <v>18708</v>
      </c>
      <c r="C6457" s="3" t="s">
        <v>18709</v>
      </c>
      <c r="D6457" s="3" t="n">
        <v>1</v>
      </c>
      <c r="E6457" s="3" t="n">
        <v>38.8946572</v>
      </c>
      <c r="F6457" s="3" t="n">
        <v>890</v>
      </c>
      <c r="G6457" s="3" t="n">
        <v>890</v>
      </c>
      <c r="H6457" s="3" t="n">
        <v>25</v>
      </c>
      <c r="I6457" s="3" t="n">
        <v>25</v>
      </c>
      <c r="J6457" s="3" t="n">
        <v>1133</v>
      </c>
      <c r="K6457" s="3" t="n">
        <v>1133</v>
      </c>
      <c r="L6457" s="3" t="n">
        <v>84</v>
      </c>
      <c r="M6457" s="3" t="n">
        <v>84</v>
      </c>
      <c r="N6457" s="3" t="n">
        <v>-1</v>
      </c>
      <c r="O6457" s="3" t="n">
        <v>-1</v>
      </c>
      <c r="P6457" s="3" t="n">
        <v>7</v>
      </c>
      <c r="Q6457" s="3" t="n">
        <v>24.2</v>
      </c>
      <c r="R6457" s="3" t="s">
        <v>18710</v>
      </c>
      <c r="S6457" s="4" t="n">
        <v>45747.0216666667</v>
      </c>
      <c r="T6457" s="3" t="s">
        <v>65</v>
      </c>
      <c r="U6457" s="3" t="s">
        <v>65</v>
      </c>
      <c r="V6457" s="3" t="n">
        <v>0</v>
      </c>
      <c r="W6457" s="3" t="n">
        <v>0</v>
      </c>
      <c r="X6457" s="3" t="n">
        <v>0</v>
      </c>
      <c r="Y6457" s="3" t="s">
        <v>30</v>
      </c>
      <c r="Z6457" s="3" t="s">
        <v>30</v>
      </c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  <c r="AP6457" s="3"/>
      <c r="AQ6457" s="3"/>
      <c r="AR6457" s="3"/>
      <c r="AS6457" s="3"/>
      <c r="AT6457" s="3"/>
      <c r="AU6457" s="3"/>
      <c r="AV6457" s="3"/>
      <c r="AW6457" s="3"/>
      <c r="AX6457" s="3"/>
      <c r="AY6457" s="3"/>
      <c r="AZ6457" s="3"/>
      <c r="BA6457" s="3"/>
      <c r="BB6457" s="3"/>
      <c r="BC6457" s="3"/>
      <c r="BD6457" s="3"/>
      <c r="BE6457" s="3"/>
      <c r="BF6457" s="3"/>
      <c r="BG6457" s="3"/>
      <c r="BH6457" s="3"/>
      <c r="BI6457" s="3"/>
      <c r="BJ6457" s="3"/>
    </row>
    <row r="6458" customFormat="false" ht="15.75" hidden="false" customHeight="false" outlineLevel="0" collapsed="false">
      <c r="A6458" s="3" t="n">
        <v>6457</v>
      </c>
      <c r="B6458" s="3" t="s">
        <v>18711</v>
      </c>
      <c r="C6458" s="3" t="s">
        <v>18712</v>
      </c>
      <c r="D6458" s="3" t="n">
        <v>1</v>
      </c>
      <c r="E6458" s="3" t="n">
        <v>4.0529951</v>
      </c>
      <c r="F6458" s="3" t="n">
        <v>60</v>
      </c>
      <c r="G6458" s="3" t="n">
        <v>60</v>
      </c>
      <c r="H6458" s="3" t="n">
        <v>16</v>
      </c>
      <c r="I6458" s="3" t="n">
        <v>16</v>
      </c>
      <c r="J6458" s="3" t="n">
        <v>53</v>
      </c>
      <c r="K6458" s="3" t="n">
        <v>53</v>
      </c>
      <c r="L6458" s="3" t="n">
        <v>5</v>
      </c>
      <c r="M6458" s="3" t="n">
        <v>5</v>
      </c>
      <c r="N6458" s="3" t="n">
        <v>7</v>
      </c>
      <c r="O6458" s="3" t="n">
        <v>-1</v>
      </c>
      <c r="P6458" s="3" t="n">
        <v>7</v>
      </c>
      <c r="Q6458" s="3" t="n">
        <v>24.2</v>
      </c>
      <c r="R6458" s="3" t="s">
        <v>18713</v>
      </c>
      <c r="S6458" s="4" t="n">
        <v>45747.0219328704</v>
      </c>
      <c r="T6458" s="3" t="s">
        <v>65</v>
      </c>
      <c r="U6458" s="3" t="s">
        <v>65</v>
      </c>
      <c r="V6458" s="3" t="n">
        <v>1</v>
      </c>
      <c r="W6458" s="3" t="n">
        <v>0</v>
      </c>
      <c r="X6458" s="3" t="n">
        <v>0</v>
      </c>
      <c r="Y6458" s="3" t="s">
        <v>30</v>
      </c>
      <c r="Z6458" s="3" t="s">
        <v>30</v>
      </c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AU6458" s="3"/>
      <c r="AV6458" s="3"/>
      <c r="AW6458" s="3"/>
      <c r="AX6458" s="3"/>
      <c r="AY6458" s="3"/>
      <c r="AZ6458" s="3"/>
      <c r="BA6458" s="3"/>
      <c r="BB6458" s="3"/>
      <c r="BC6458" s="3"/>
      <c r="BD6458" s="3"/>
      <c r="BE6458" s="3"/>
      <c r="BF6458" s="3"/>
      <c r="BG6458" s="3"/>
      <c r="BH6458" s="3"/>
      <c r="BI6458" s="3"/>
      <c r="BJ6458" s="3"/>
    </row>
    <row r="6459" customFormat="false" ht="15.75" hidden="false" customHeight="false" outlineLevel="0" collapsed="false">
      <c r="A6459" s="3" t="n">
        <v>6458</v>
      </c>
      <c r="B6459" s="3" t="s">
        <v>18714</v>
      </c>
      <c r="C6459" s="3" t="s">
        <v>18715</v>
      </c>
      <c r="D6459" s="3" t="n">
        <v>1</v>
      </c>
      <c r="E6459" s="3" t="n">
        <v>7.1935035</v>
      </c>
      <c r="F6459" s="3" t="n">
        <v>34</v>
      </c>
      <c r="G6459" s="3" t="n">
        <v>34</v>
      </c>
      <c r="H6459" s="3" t="n">
        <v>6</v>
      </c>
      <c r="I6459" s="3" t="n">
        <v>6</v>
      </c>
      <c r="J6459" s="3" t="n">
        <v>48</v>
      </c>
      <c r="K6459" s="3" t="n">
        <v>48</v>
      </c>
      <c r="L6459" s="3" t="n">
        <v>16</v>
      </c>
      <c r="M6459" s="3" t="n">
        <v>16</v>
      </c>
      <c r="N6459" s="3" t="n">
        <v>5</v>
      </c>
      <c r="O6459" s="3" t="n">
        <v>-1</v>
      </c>
      <c r="P6459" s="3" t="n">
        <v>7.2</v>
      </c>
      <c r="Q6459" s="3" t="n">
        <v>24.2</v>
      </c>
      <c r="R6459" s="3" t="s">
        <v>18716</v>
      </c>
      <c r="S6459" s="4" t="n">
        <v>45747.0222337963</v>
      </c>
      <c r="T6459" s="3" t="s">
        <v>65</v>
      </c>
      <c r="U6459" s="3" t="s">
        <v>65</v>
      </c>
      <c r="V6459" s="3" t="n">
        <v>1</v>
      </c>
      <c r="W6459" s="3" t="n">
        <v>0</v>
      </c>
      <c r="X6459" s="3" t="n">
        <v>0</v>
      </c>
      <c r="Y6459" s="3" t="s">
        <v>30</v>
      </c>
      <c r="Z6459" s="3" t="s">
        <v>30</v>
      </c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  <c r="AP6459" s="3"/>
      <c r="AQ6459" s="3"/>
      <c r="AR6459" s="3"/>
      <c r="AS6459" s="3"/>
      <c r="AT6459" s="3"/>
      <c r="AU6459" s="3"/>
      <c r="AV6459" s="3"/>
      <c r="AW6459" s="3"/>
      <c r="AX6459" s="3"/>
      <c r="AY6459" s="3"/>
      <c r="AZ6459" s="3"/>
      <c r="BA6459" s="3"/>
      <c r="BB6459" s="3"/>
      <c r="BC6459" s="3"/>
      <c r="BD6459" s="3"/>
      <c r="BE6459" s="3"/>
      <c r="BF6459" s="3"/>
      <c r="BG6459" s="3"/>
      <c r="BH6459" s="3"/>
      <c r="BI6459" s="3"/>
      <c r="BJ6459" s="3"/>
    </row>
    <row r="6460" customFormat="false" ht="15.75" hidden="false" customHeight="false" outlineLevel="0" collapsed="false">
      <c r="A6460" s="3" t="n">
        <v>6459</v>
      </c>
      <c r="B6460" s="3" t="s">
        <v>18717</v>
      </c>
      <c r="C6460" s="3" t="s">
        <v>18718</v>
      </c>
      <c r="D6460" s="3" t="n">
        <v>1</v>
      </c>
      <c r="E6460" s="3" t="n">
        <v>2.5343589</v>
      </c>
      <c r="F6460" s="3" t="n">
        <v>11</v>
      </c>
      <c r="G6460" s="3" t="n">
        <v>11</v>
      </c>
      <c r="H6460" s="3" t="n">
        <v>5</v>
      </c>
      <c r="I6460" s="3" t="n">
        <v>5</v>
      </c>
      <c r="J6460" s="3" t="n">
        <v>18</v>
      </c>
      <c r="K6460" s="3" t="n">
        <v>18</v>
      </c>
      <c r="L6460" s="3" t="n">
        <v>0</v>
      </c>
      <c r="M6460" s="3" t="n">
        <v>0</v>
      </c>
      <c r="N6460" s="3" t="n">
        <v>-1</v>
      </c>
      <c r="O6460" s="3" t="n">
        <v>-1</v>
      </c>
      <c r="P6460" s="3" t="n">
        <v>6</v>
      </c>
      <c r="Q6460" s="3" t="n">
        <v>24.2</v>
      </c>
      <c r="R6460" s="3" t="s">
        <v>18719</v>
      </c>
      <c r="S6460" s="4" t="n">
        <v>45747.0223611111</v>
      </c>
      <c r="T6460" s="3" t="s">
        <v>65</v>
      </c>
      <c r="U6460" s="3" t="s">
        <v>65</v>
      </c>
      <c r="V6460" s="3" t="n">
        <v>0</v>
      </c>
      <c r="W6460" s="3" t="n">
        <v>0</v>
      </c>
      <c r="X6460" s="3" t="n">
        <v>0</v>
      </c>
      <c r="Y6460" s="3" t="s">
        <v>30</v>
      </c>
      <c r="Z6460" s="3" t="s">
        <v>30</v>
      </c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3"/>
      <c r="AU6460" s="3"/>
      <c r="AV6460" s="3"/>
      <c r="AW6460" s="3"/>
      <c r="AX6460" s="3"/>
      <c r="AY6460" s="3"/>
      <c r="AZ6460" s="3"/>
      <c r="BA6460" s="3"/>
      <c r="BB6460" s="3"/>
      <c r="BC6460" s="3"/>
      <c r="BD6460" s="3"/>
      <c r="BE6460" s="3"/>
      <c r="BF6460" s="3"/>
      <c r="BG6460" s="3"/>
      <c r="BH6460" s="3"/>
      <c r="BI6460" s="3"/>
      <c r="BJ6460" s="3"/>
    </row>
    <row r="6461" customFormat="false" ht="15.75" hidden="false" customHeight="false" outlineLevel="0" collapsed="false">
      <c r="A6461" s="3" t="n">
        <v>6460</v>
      </c>
      <c r="B6461" s="3" t="s">
        <v>18720</v>
      </c>
      <c r="C6461" s="3" t="s">
        <v>18721</v>
      </c>
      <c r="D6461" s="3" t="n">
        <v>1</v>
      </c>
      <c r="E6461" s="3" t="n">
        <v>1.4569584</v>
      </c>
      <c r="F6461" s="3" t="n">
        <v>10</v>
      </c>
      <c r="G6461" s="3" t="n">
        <v>10</v>
      </c>
      <c r="H6461" s="3" t="n">
        <v>6</v>
      </c>
      <c r="I6461" s="3" t="n">
        <v>6</v>
      </c>
      <c r="J6461" s="3" t="n">
        <v>12</v>
      </c>
      <c r="K6461" s="3" t="n">
        <v>12</v>
      </c>
      <c r="L6461" s="3" t="n">
        <v>0</v>
      </c>
      <c r="M6461" s="3" t="n">
        <v>0</v>
      </c>
      <c r="N6461" s="3" t="n">
        <v>0</v>
      </c>
      <c r="O6461" s="3" t="n">
        <v>0</v>
      </c>
      <c r="P6461" s="3" t="n">
        <v>6.6</v>
      </c>
      <c r="Q6461" s="3" t="n">
        <v>24.2</v>
      </c>
      <c r="R6461" s="3" t="s">
        <v>18722</v>
      </c>
      <c r="S6461" s="4" t="n">
        <v>45747.0224189815</v>
      </c>
      <c r="T6461" s="3" t="s">
        <v>65</v>
      </c>
      <c r="U6461" s="3" t="s">
        <v>65</v>
      </c>
      <c r="V6461" s="3" t="n">
        <v>0</v>
      </c>
      <c r="W6461" s="3" t="n">
        <v>0</v>
      </c>
      <c r="X6461" s="3" t="n">
        <v>0</v>
      </c>
      <c r="Y6461" s="3" t="s">
        <v>30</v>
      </c>
      <c r="Z6461" s="3" t="s">
        <v>30</v>
      </c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  <c r="AP6461" s="3"/>
      <c r="AQ6461" s="3"/>
      <c r="AR6461" s="3"/>
      <c r="AS6461" s="3"/>
      <c r="AT6461" s="3"/>
      <c r="AU6461" s="3"/>
      <c r="AV6461" s="3"/>
      <c r="AW6461" s="3"/>
      <c r="AX6461" s="3"/>
      <c r="AY6461" s="3"/>
      <c r="AZ6461" s="3"/>
      <c r="BA6461" s="3"/>
      <c r="BB6461" s="3"/>
      <c r="BC6461" s="3"/>
      <c r="BD6461" s="3"/>
      <c r="BE6461" s="3"/>
      <c r="BF6461" s="3"/>
      <c r="BG6461" s="3"/>
      <c r="BH6461" s="3"/>
      <c r="BI6461" s="3"/>
      <c r="BJ6461" s="3"/>
    </row>
    <row r="6462" customFormat="false" ht="15.75" hidden="false" customHeight="false" outlineLevel="0" collapsed="false">
      <c r="A6462" s="3" t="n">
        <v>6461</v>
      </c>
      <c r="B6462" s="3" t="s">
        <v>18723</v>
      </c>
      <c r="C6462" s="3" t="s">
        <v>18724</v>
      </c>
      <c r="D6462" s="3" t="n">
        <v>1</v>
      </c>
      <c r="E6462" s="3" t="n">
        <v>2.6402345</v>
      </c>
      <c r="F6462" s="3" t="n">
        <v>33</v>
      </c>
      <c r="G6462" s="3" t="n">
        <v>33</v>
      </c>
      <c r="H6462" s="3" t="n">
        <v>12</v>
      </c>
      <c r="I6462" s="3" t="n">
        <v>12</v>
      </c>
      <c r="J6462" s="3" t="n">
        <v>46</v>
      </c>
      <c r="K6462" s="3" t="n">
        <v>46</v>
      </c>
      <c r="L6462" s="3" t="n">
        <v>1</v>
      </c>
      <c r="M6462" s="3" t="n">
        <v>1</v>
      </c>
      <c r="N6462" s="3" t="n">
        <v>9</v>
      </c>
      <c r="O6462" s="3" t="n">
        <v>9</v>
      </c>
      <c r="P6462" s="3" t="n">
        <v>7.1</v>
      </c>
      <c r="Q6462" s="3" t="n">
        <v>24.2</v>
      </c>
      <c r="R6462" s="3" t="s">
        <v>18725</v>
      </c>
      <c r="S6462" s="4" t="n">
        <v>45747.0225231481</v>
      </c>
      <c r="T6462" s="3" t="s">
        <v>65</v>
      </c>
      <c r="U6462" s="3" t="s">
        <v>65</v>
      </c>
      <c r="V6462" s="3" t="n">
        <v>1</v>
      </c>
      <c r="W6462" s="3" t="n">
        <v>1</v>
      </c>
      <c r="X6462" s="3" t="n">
        <v>0</v>
      </c>
      <c r="Y6462" s="3" t="s">
        <v>81</v>
      </c>
      <c r="Z6462" s="3" t="s">
        <v>81</v>
      </c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3"/>
      <c r="AU6462" s="3"/>
      <c r="AV6462" s="3"/>
      <c r="AW6462" s="3"/>
      <c r="AX6462" s="3"/>
      <c r="AY6462" s="3"/>
      <c r="AZ6462" s="3"/>
      <c r="BA6462" s="3"/>
      <c r="BB6462" s="3"/>
      <c r="BC6462" s="3"/>
      <c r="BD6462" s="3"/>
      <c r="BE6462" s="3"/>
      <c r="BF6462" s="3"/>
      <c r="BG6462" s="3"/>
      <c r="BH6462" s="3"/>
      <c r="BI6462" s="3"/>
      <c r="BJ6462" s="3"/>
    </row>
    <row r="6463" customFormat="false" ht="15.75" hidden="false" customHeight="false" outlineLevel="0" collapsed="false">
      <c r="A6463" s="3" t="n">
        <v>6462</v>
      </c>
      <c r="B6463" s="3" t="s">
        <v>18726</v>
      </c>
      <c r="C6463" s="3" t="s">
        <v>18727</v>
      </c>
      <c r="D6463" s="3" t="n">
        <v>1</v>
      </c>
      <c r="E6463" s="3" t="n">
        <v>1.4233994</v>
      </c>
      <c r="F6463" s="3" t="n">
        <v>18</v>
      </c>
      <c r="G6463" s="3" t="n">
        <v>18</v>
      </c>
      <c r="H6463" s="3" t="n">
        <v>11</v>
      </c>
      <c r="I6463" s="3" t="n">
        <v>11</v>
      </c>
      <c r="J6463" s="3" t="n">
        <v>23</v>
      </c>
      <c r="K6463" s="3" t="n">
        <v>23</v>
      </c>
      <c r="L6463" s="3" t="n">
        <v>1</v>
      </c>
      <c r="M6463" s="3" t="n">
        <v>1</v>
      </c>
      <c r="N6463" s="3" t="n">
        <v>-1</v>
      </c>
      <c r="O6463" s="3" t="n">
        <v>0</v>
      </c>
      <c r="P6463" s="3" t="n">
        <v>7.1</v>
      </c>
      <c r="Q6463" s="3" t="n">
        <v>24.2</v>
      </c>
      <c r="R6463" s="3" t="s">
        <v>18728</v>
      </c>
      <c r="S6463" s="4" t="n">
        <v>45747.0226041667</v>
      </c>
      <c r="T6463" s="3" t="s">
        <v>2259</v>
      </c>
      <c r="U6463" s="3" t="s">
        <v>2259</v>
      </c>
      <c r="V6463" s="3" t="n">
        <v>0</v>
      </c>
      <c r="W6463" s="3" t="n">
        <v>1</v>
      </c>
      <c r="X6463" s="3" t="n">
        <v>0</v>
      </c>
      <c r="Y6463" s="3" t="s">
        <v>30</v>
      </c>
      <c r="Z6463" s="3" t="s">
        <v>30</v>
      </c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3"/>
      <c r="AU6463" s="3"/>
      <c r="AV6463" s="3"/>
      <c r="AW6463" s="3"/>
      <c r="AX6463" s="3"/>
      <c r="AY6463" s="3"/>
      <c r="AZ6463" s="3"/>
      <c r="BA6463" s="3"/>
      <c r="BB6463" s="3"/>
      <c r="BC6463" s="3"/>
      <c r="BD6463" s="3"/>
      <c r="BE6463" s="3"/>
      <c r="BF6463" s="3"/>
      <c r="BG6463" s="3"/>
      <c r="BH6463" s="3"/>
      <c r="BI6463" s="3"/>
      <c r="BJ6463" s="3"/>
    </row>
    <row r="6464" customFormat="false" ht="15.75" hidden="false" customHeight="false" outlineLevel="0" collapsed="false">
      <c r="A6464" s="3" t="n">
        <v>6463</v>
      </c>
      <c r="B6464" s="3" t="s">
        <v>18729</v>
      </c>
      <c r="C6464" s="3" t="s">
        <v>18730</v>
      </c>
      <c r="D6464" s="3" t="n">
        <v>1</v>
      </c>
      <c r="E6464" s="3" t="n">
        <v>10.4548253</v>
      </c>
      <c r="F6464" s="3" t="n">
        <v>253</v>
      </c>
      <c r="G6464" s="3" t="n">
        <v>253</v>
      </c>
      <c r="H6464" s="3" t="n">
        <v>17</v>
      </c>
      <c r="I6464" s="3" t="n">
        <v>17</v>
      </c>
      <c r="J6464" s="3" t="n">
        <v>332</v>
      </c>
      <c r="K6464" s="3" t="n">
        <v>332</v>
      </c>
      <c r="L6464" s="3" t="n">
        <v>12</v>
      </c>
      <c r="M6464" s="3" t="n">
        <v>12</v>
      </c>
      <c r="N6464" s="3" t="n">
        <v>-1</v>
      </c>
      <c r="O6464" s="3" t="n">
        <v>9</v>
      </c>
      <c r="P6464" s="3" t="n">
        <v>7.1</v>
      </c>
      <c r="Q6464" s="3" t="n">
        <v>24.2</v>
      </c>
      <c r="R6464" s="3" t="s">
        <v>18731</v>
      </c>
      <c r="S6464" s="4" t="n">
        <v>45747.0228240741</v>
      </c>
      <c r="T6464" s="3" t="s">
        <v>2259</v>
      </c>
      <c r="U6464" s="3" t="s">
        <v>2259</v>
      </c>
      <c r="V6464" s="3" t="n">
        <v>0</v>
      </c>
      <c r="W6464" s="3" t="n">
        <v>1</v>
      </c>
      <c r="X6464" s="3" t="n">
        <v>0</v>
      </c>
      <c r="Y6464" s="3" t="s">
        <v>30</v>
      </c>
      <c r="Z6464" s="3" t="s">
        <v>30</v>
      </c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/>
      <c r="AV6464" s="3"/>
      <c r="AW6464" s="3"/>
      <c r="AX6464" s="3"/>
      <c r="AY6464" s="3"/>
      <c r="AZ6464" s="3"/>
      <c r="BA6464" s="3"/>
      <c r="BB6464" s="3"/>
      <c r="BC6464" s="3"/>
      <c r="BD6464" s="3"/>
      <c r="BE6464" s="3"/>
      <c r="BF6464" s="3"/>
      <c r="BG6464" s="3"/>
      <c r="BH6464" s="3"/>
      <c r="BI6464" s="3"/>
      <c r="BJ6464" s="3"/>
    </row>
    <row r="6465" customFormat="false" ht="15.75" hidden="false" customHeight="false" outlineLevel="0" collapsed="false">
      <c r="A6465" s="3" t="n">
        <v>6464</v>
      </c>
      <c r="B6465" s="3" t="s">
        <v>18732</v>
      </c>
      <c r="C6465" s="3" t="s">
        <v>18733</v>
      </c>
      <c r="D6465" s="3" t="n">
        <v>1</v>
      </c>
      <c r="E6465" s="3" t="n">
        <v>3.461085</v>
      </c>
      <c r="F6465" s="3" t="n">
        <v>159</v>
      </c>
      <c r="G6465" s="3" t="n">
        <v>159</v>
      </c>
      <c r="H6465" s="3" t="n">
        <v>16</v>
      </c>
      <c r="I6465" s="3" t="n">
        <v>16</v>
      </c>
      <c r="J6465" s="3" t="n">
        <v>198</v>
      </c>
      <c r="K6465" s="3" t="n">
        <v>198</v>
      </c>
      <c r="L6465" s="3" t="n">
        <v>12</v>
      </c>
      <c r="M6465" s="3" t="n">
        <v>12</v>
      </c>
      <c r="N6465" s="3" t="n">
        <v>-1</v>
      </c>
      <c r="O6465" s="3" t="n">
        <v>3</v>
      </c>
      <c r="P6465" s="3" t="n">
        <v>7.1</v>
      </c>
      <c r="Q6465" s="3" t="n">
        <v>24.2</v>
      </c>
      <c r="R6465" s="3" t="s">
        <v>18734</v>
      </c>
      <c r="S6465" s="4" t="n">
        <v>45747.0229282407</v>
      </c>
      <c r="T6465" s="3" t="s">
        <v>2259</v>
      </c>
      <c r="U6465" s="3" t="s">
        <v>2259</v>
      </c>
      <c r="V6465" s="3" t="n">
        <v>0</v>
      </c>
      <c r="W6465" s="3" t="n">
        <v>1</v>
      </c>
      <c r="X6465" s="3" t="n">
        <v>0</v>
      </c>
      <c r="Y6465" s="3" t="s">
        <v>30</v>
      </c>
      <c r="Z6465" s="3" t="s">
        <v>30</v>
      </c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/>
      <c r="AV6465" s="3"/>
      <c r="AW6465" s="3"/>
      <c r="AX6465" s="3"/>
      <c r="AY6465" s="3"/>
      <c r="AZ6465" s="3"/>
      <c r="BA6465" s="3"/>
      <c r="BB6465" s="3"/>
      <c r="BC6465" s="3"/>
      <c r="BD6465" s="3"/>
      <c r="BE6465" s="3"/>
      <c r="BF6465" s="3"/>
      <c r="BG6465" s="3"/>
      <c r="BH6465" s="3"/>
      <c r="BI6465" s="3"/>
      <c r="BJ6465" s="3"/>
    </row>
    <row r="6466" customFormat="false" ht="15.75" hidden="false" customHeight="false" outlineLevel="0" collapsed="false">
      <c r="A6466" s="3" t="n">
        <v>6465</v>
      </c>
      <c r="B6466" s="3" t="s">
        <v>18735</v>
      </c>
      <c r="C6466" s="3" t="s">
        <v>18736</v>
      </c>
      <c r="D6466" s="3" t="n">
        <v>1</v>
      </c>
      <c r="E6466" s="3" t="n">
        <v>16.0953411</v>
      </c>
      <c r="F6466" s="3" t="n">
        <v>1122</v>
      </c>
      <c r="G6466" s="3" t="n">
        <v>1122</v>
      </c>
      <c r="H6466" s="3" t="n">
        <v>12</v>
      </c>
      <c r="I6466" s="3" t="n">
        <v>12</v>
      </c>
      <c r="J6466" s="3" t="n">
        <v>1567</v>
      </c>
      <c r="K6466" s="3" t="n">
        <v>1567</v>
      </c>
      <c r="L6466" s="3" t="n">
        <v>16</v>
      </c>
      <c r="M6466" s="3" t="n">
        <v>16</v>
      </c>
      <c r="N6466" s="3" t="n">
        <v>0</v>
      </c>
      <c r="O6466" s="3" t="n">
        <v>-1</v>
      </c>
      <c r="P6466" s="3" t="n">
        <v>6.6</v>
      </c>
      <c r="Q6466" s="3" t="n">
        <v>24.2</v>
      </c>
      <c r="R6466" s="3" t="s">
        <v>18737</v>
      </c>
      <c r="S6466" s="4" t="n">
        <v>45747.0233564815</v>
      </c>
      <c r="T6466" s="3" t="s">
        <v>246</v>
      </c>
      <c r="U6466" s="3" t="s">
        <v>246</v>
      </c>
      <c r="V6466" s="3" t="n">
        <v>1</v>
      </c>
      <c r="W6466" s="3" t="n">
        <v>0</v>
      </c>
      <c r="X6466" s="3" t="n">
        <v>0</v>
      </c>
      <c r="Y6466" s="3" t="s">
        <v>30</v>
      </c>
      <c r="Z6466" s="3" t="s">
        <v>30</v>
      </c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3"/>
      <c r="AU6466" s="3"/>
      <c r="AV6466" s="3"/>
      <c r="AW6466" s="3"/>
      <c r="AX6466" s="3"/>
      <c r="AY6466" s="3"/>
      <c r="AZ6466" s="3"/>
      <c r="BA6466" s="3"/>
      <c r="BB6466" s="3"/>
      <c r="BC6466" s="3"/>
      <c r="BD6466" s="3"/>
      <c r="BE6466" s="3"/>
      <c r="BF6466" s="3"/>
      <c r="BG6466" s="3"/>
      <c r="BH6466" s="3"/>
      <c r="BI6466" s="3"/>
      <c r="BJ6466" s="3"/>
    </row>
    <row r="6467" customFormat="false" ht="15.75" hidden="false" customHeight="false" outlineLevel="0" collapsed="false">
      <c r="A6467" s="3" t="n">
        <v>6466</v>
      </c>
      <c r="B6467" s="3" t="s">
        <v>18738</v>
      </c>
      <c r="C6467" s="3" t="s">
        <v>18739</v>
      </c>
      <c r="D6467" s="3" t="n">
        <v>1</v>
      </c>
      <c r="E6467" s="3" t="n">
        <v>8.3597185</v>
      </c>
      <c r="F6467" s="3" t="n">
        <v>66</v>
      </c>
      <c r="G6467" s="3" t="n">
        <v>66</v>
      </c>
      <c r="H6467" s="3" t="n">
        <v>17</v>
      </c>
      <c r="I6467" s="3" t="n">
        <v>17</v>
      </c>
      <c r="J6467" s="3" t="n">
        <v>79</v>
      </c>
      <c r="K6467" s="3" t="n">
        <v>79</v>
      </c>
      <c r="L6467" s="3" t="n">
        <v>6</v>
      </c>
      <c r="M6467" s="3" t="n">
        <v>6</v>
      </c>
      <c r="N6467" s="3" t="n">
        <v>-1</v>
      </c>
      <c r="O6467" s="3" t="n">
        <v>-1</v>
      </c>
      <c r="P6467" s="3" t="n">
        <v>7.3</v>
      </c>
      <c r="Q6467" s="3" t="n">
        <v>24.2</v>
      </c>
      <c r="R6467" s="3" t="s">
        <v>18740</v>
      </c>
      <c r="S6467" s="4" t="n">
        <v>45747.0235416667</v>
      </c>
      <c r="T6467" s="3" t="s">
        <v>29</v>
      </c>
      <c r="U6467" s="3" t="s">
        <v>29</v>
      </c>
      <c r="V6467" s="3" t="n">
        <v>0</v>
      </c>
      <c r="W6467" s="3" t="n">
        <v>0</v>
      </c>
      <c r="X6467" s="3" t="n">
        <v>0</v>
      </c>
      <c r="Y6467" s="3" t="s">
        <v>30</v>
      </c>
      <c r="Z6467" s="3" t="s">
        <v>30</v>
      </c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/>
      <c r="AV6467" s="3"/>
      <c r="AW6467" s="3"/>
      <c r="AX6467" s="3"/>
      <c r="AY6467" s="3"/>
      <c r="AZ6467" s="3"/>
      <c r="BA6467" s="3"/>
      <c r="BB6467" s="3"/>
      <c r="BC6467" s="3"/>
      <c r="BD6467" s="3"/>
      <c r="BE6467" s="3"/>
      <c r="BF6467" s="3"/>
      <c r="BG6467" s="3"/>
      <c r="BH6467" s="3"/>
      <c r="BI6467" s="3"/>
      <c r="BJ6467" s="3"/>
    </row>
    <row r="6468" customFormat="false" ht="15.75" hidden="false" customHeight="false" outlineLevel="0" collapsed="false">
      <c r="A6468" s="3" t="n">
        <v>6467</v>
      </c>
      <c r="B6468" s="3" t="s">
        <v>18741</v>
      </c>
      <c r="C6468" s="3" t="s">
        <v>18742</v>
      </c>
      <c r="D6468" s="3" t="n">
        <v>1</v>
      </c>
      <c r="E6468" s="3" t="n">
        <v>3.0299372</v>
      </c>
      <c r="F6468" s="3" t="n">
        <v>31</v>
      </c>
      <c r="G6468" s="3" t="n">
        <v>31</v>
      </c>
      <c r="H6468" s="3" t="n">
        <v>5</v>
      </c>
      <c r="I6468" s="3" t="n">
        <v>5</v>
      </c>
      <c r="J6468" s="3" t="n">
        <v>34</v>
      </c>
      <c r="K6468" s="3" t="n">
        <v>34</v>
      </c>
      <c r="L6468" s="3" t="n">
        <v>9</v>
      </c>
      <c r="M6468" s="3" t="n">
        <v>9</v>
      </c>
      <c r="N6468" s="3" t="n">
        <v>-1</v>
      </c>
      <c r="O6468" s="3" t="n">
        <v>-1</v>
      </c>
      <c r="P6468" s="3" t="n">
        <v>7.3</v>
      </c>
      <c r="Q6468" s="3" t="n">
        <v>24.2</v>
      </c>
      <c r="R6468" s="3" t="s">
        <v>18743</v>
      </c>
      <c r="S6468" s="4" t="n">
        <v>45747.0236226852</v>
      </c>
      <c r="T6468" s="3" t="s">
        <v>2259</v>
      </c>
      <c r="U6468" s="3" t="s">
        <v>2259</v>
      </c>
      <c r="V6468" s="3" t="n">
        <v>0</v>
      </c>
      <c r="W6468" s="3" t="n">
        <v>0</v>
      </c>
      <c r="X6468" s="3" t="n">
        <v>0</v>
      </c>
      <c r="Y6468" s="3" t="s">
        <v>30</v>
      </c>
      <c r="Z6468" s="3" t="s">
        <v>30</v>
      </c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3"/>
      <c r="AV6468" s="3"/>
      <c r="AW6468" s="3"/>
      <c r="AX6468" s="3"/>
      <c r="AY6468" s="3"/>
      <c r="AZ6468" s="3"/>
      <c r="BA6468" s="3"/>
      <c r="BB6468" s="3"/>
      <c r="BC6468" s="3"/>
      <c r="BD6468" s="3"/>
      <c r="BE6468" s="3"/>
      <c r="BF6468" s="3"/>
      <c r="BG6468" s="3"/>
      <c r="BH6468" s="3"/>
      <c r="BI6468" s="3"/>
      <c r="BJ6468" s="3"/>
    </row>
    <row r="6469" customFormat="false" ht="15.75" hidden="false" customHeight="false" outlineLevel="0" collapsed="false">
      <c r="A6469" s="3" t="n">
        <v>6468</v>
      </c>
      <c r="B6469" s="3" t="s">
        <v>18744</v>
      </c>
      <c r="C6469" s="3" t="s">
        <v>18745</v>
      </c>
      <c r="D6469" s="3" t="n">
        <v>1</v>
      </c>
      <c r="E6469" s="3" t="n">
        <v>0.9280692</v>
      </c>
      <c r="F6469" s="3" t="n">
        <v>4</v>
      </c>
      <c r="G6469" s="3" t="n">
        <v>4</v>
      </c>
      <c r="H6469" s="3" t="n">
        <v>3</v>
      </c>
      <c r="I6469" s="3" t="n">
        <v>3</v>
      </c>
      <c r="J6469" s="3" t="n">
        <v>2</v>
      </c>
      <c r="K6469" s="3" t="n">
        <v>2</v>
      </c>
      <c r="L6469" s="3" t="n">
        <v>0</v>
      </c>
      <c r="M6469" s="3" t="n">
        <v>0</v>
      </c>
      <c r="N6469" s="3" t="n">
        <v>-1</v>
      </c>
      <c r="O6469" s="3" t="n">
        <v>-1</v>
      </c>
      <c r="P6469" s="3" t="n">
        <v>7.4</v>
      </c>
      <c r="Q6469" s="3" t="n">
        <v>24.2</v>
      </c>
      <c r="R6469" s="3" t="s">
        <v>18746</v>
      </c>
      <c r="S6469" s="4" t="n">
        <v>45747.0236921296</v>
      </c>
      <c r="T6469" s="3" t="s">
        <v>85</v>
      </c>
      <c r="U6469" s="3" t="s">
        <v>85</v>
      </c>
      <c r="V6469" s="3" t="n">
        <v>0</v>
      </c>
      <c r="W6469" s="3" t="n">
        <v>0</v>
      </c>
      <c r="X6469" s="3" t="n">
        <v>0</v>
      </c>
      <c r="Y6469" s="3" t="s">
        <v>30</v>
      </c>
      <c r="Z6469" s="3" t="s">
        <v>30</v>
      </c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3"/>
      <c r="AU6469" s="3"/>
      <c r="AV6469" s="3"/>
      <c r="AW6469" s="3"/>
      <c r="AX6469" s="3"/>
      <c r="AY6469" s="3"/>
      <c r="AZ6469" s="3"/>
      <c r="BA6469" s="3"/>
      <c r="BB6469" s="3"/>
      <c r="BC6469" s="3"/>
      <c r="BD6469" s="3"/>
      <c r="BE6469" s="3"/>
      <c r="BF6469" s="3"/>
      <c r="BG6469" s="3"/>
      <c r="BH6469" s="3"/>
      <c r="BI6469" s="3"/>
      <c r="BJ6469" s="3"/>
    </row>
    <row r="6470" customFormat="false" ht="15.75" hidden="false" customHeight="false" outlineLevel="0" collapsed="false">
      <c r="A6470" s="3" t="n">
        <v>6469</v>
      </c>
      <c r="B6470" s="3" t="s">
        <v>18747</v>
      </c>
      <c r="C6470" s="3" t="s">
        <v>18748</v>
      </c>
      <c r="D6470" s="3" t="n">
        <v>1</v>
      </c>
      <c r="E6470" s="3" t="n">
        <v>7.0825461</v>
      </c>
      <c r="F6470" s="3" t="n">
        <v>34</v>
      </c>
      <c r="G6470" s="3" t="n">
        <v>34</v>
      </c>
      <c r="H6470" s="3" t="n">
        <v>10</v>
      </c>
      <c r="I6470" s="3" t="n">
        <v>10</v>
      </c>
      <c r="J6470" s="3" t="n">
        <v>39</v>
      </c>
      <c r="K6470" s="3" t="n">
        <v>39</v>
      </c>
      <c r="L6470" s="3" t="n">
        <v>2</v>
      </c>
      <c r="M6470" s="3" t="n">
        <v>2</v>
      </c>
      <c r="N6470" s="3" t="n">
        <v>-1</v>
      </c>
      <c r="O6470" s="3" t="n">
        <v>-1</v>
      </c>
      <c r="P6470" s="3" t="n">
        <v>7.3</v>
      </c>
      <c r="Q6470" s="3" t="n">
        <v>24.2</v>
      </c>
      <c r="R6470" s="3" t="s">
        <v>18749</v>
      </c>
      <c r="S6470" s="4" t="n">
        <v>45747.0238194445</v>
      </c>
      <c r="T6470" s="3" t="s">
        <v>4910</v>
      </c>
      <c r="U6470" s="3" t="s">
        <v>4910</v>
      </c>
      <c r="V6470" s="3" t="n">
        <v>0</v>
      </c>
      <c r="W6470" s="3" t="n">
        <v>0</v>
      </c>
      <c r="X6470" s="3" t="n">
        <v>0</v>
      </c>
      <c r="Y6470" s="3" t="s">
        <v>30</v>
      </c>
      <c r="Z6470" s="3" t="s">
        <v>30</v>
      </c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3"/>
      <c r="AU6470" s="3"/>
      <c r="AV6470" s="3"/>
      <c r="AW6470" s="3"/>
      <c r="AX6470" s="3"/>
      <c r="AY6470" s="3"/>
      <c r="AZ6470" s="3"/>
      <c r="BA6470" s="3"/>
      <c r="BB6470" s="3"/>
      <c r="BC6470" s="3"/>
      <c r="BD6470" s="3"/>
      <c r="BE6470" s="3"/>
      <c r="BF6470" s="3"/>
      <c r="BG6470" s="3"/>
      <c r="BH6470" s="3"/>
      <c r="BI6470" s="3"/>
      <c r="BJ6470" s="3"/>
    </row>
    <row r="6471" customFormat="false" ht="15.75" hidden="false" customHeight="false" outlineLevel="0" collapsed="false">
      <c r="A6471" s="3" t="n">
        <v>6470</v>
      </c>
      <c r="B6471" s="3" t="s">
        <v>18750</v>
      </c>
      <c r="C6471" s="3" t="s">
        <v>18751</v>
      </c>
      <c r="D6471" s="3" t="n">
        <v>1</v>
      </c>
      <c r="E6471" s="3" t="n">
        <v>1.520632</v>
      </c>
      <c r="F6471" s="3" t="n">
        <v>47</v>
      </c>
      <c r="G6471" s="3" t="n">
        <v>47</v>
      </c>
      <c r="H6471" s="3" t="n">
        <v>19</v>
      </c>
      <c r="I6471" s="3" t="n">
        <v>19</v>
      </c>
      <c r="J6471" s="3" t="n">
        <v>47</v>
      </c>
      <c r="K6471" s="3" t="n">
        <v>47</v>
      </c>
      <c r="L6471" s="3" t="n">
        <v>4</v>
      </c>
      <c r="M6471" s="3" t="n">
        <v>4</v>
      </c>
      <c r="N6471" s="3" t="n">
        <v>-1</v>
      </c>
      <c r="O6471" s="3" t="n">
        <v>-1</v>
      </c>
      <c r="P6471" s="3" t="n">
        <v>7.2</v>
      </c>
      <c r="Q6471" s="3" t="n">
        <v>24.2</v>
      </c>
      <c r="R6471" s="3" t="s">
        <v>18752</v>
      </c>
      <c r="S6471" s="4" t="n">
        <v>45747.0238888889</v>
      </c>
      <c r="T6471" s="3" t="s">
        <v>65</v>
      </c>
      <c r="U6471" s="3" t="s">
        <v>65</v>
      </c>
      <c r="V6471" s="3" t="n">
        <v>0</v>
      </c>
      <c r="W6471" s="3" t="n">
        <v>0</v>
      </c>
      <c r="X6471" s="3" t="n">
        <v>0</v>
      </c>
      <c r="Y6471" s="3" t="s">
        <v>30</v>
      </c>
      <c r="Z6471" s="3" t="s">
        <v>30</v>
      </c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3"/>
      <c r="AU6471" s="3"/>
      <c r="AV6471" s="3"/>
      <c r="AW6471" s="3"/>
      <c r="AX6471" s="3"/>
      <c r="AY6471" s="3"/>
      <c r="AZ6471" s="3"/>
      <c r="BA6471" s="3"/>
      <c r="BB6471" s="3"/>
      <c r="BC6471" s="3"/>
      <c r="BD6471" s="3"/>
      <c r="BE6471" s="3"/>
      <c r="BF6471" s="3"/>
      <c r="BG6471" s="3"/>
      <c r="BH6471" s="3"/>
      <c r="BI6471" s="3"/>
      <c r="BJ6471" s="3"/>
    </row>
    <row r="6472" customFormat="false" ht="15.75" hidden="false" customHeight="false" outlineLevel="0" collapsed="false">
      <c r="A6472" s="3" t="n">
        <v>6471</v>
      </c>
      <c r="B6472" s="3" t="s">
        <v>18753</v>
      </c>
      <c r="C6472" s="3" t="s">
        <v>18754</v>
      </c>
      <c r="D6472" s="3" t="n">
        <v>1</v>
      </c>
      <c r="E6472" s="3" t="n">
        <v>4.121383</v>
      </c>
      <c r="F6472" s="3" t="n">
        <v>33</v>
      </c>
      <c r="G6472" s="3" t="n">
        <v>33</v>
      </c>
      <c r="H6472" s="3" t="n">
        <v>9</v>
      </c>
      <c r="I6472" s="3" t="n">
        <v>9</v>
      </c>
      <c r="J6472" s="3" t="n">
        <v>32</v>
      </c>
      <c r="K6472" s="3" t="n">
        <v>32</v>
      </c>
      <c r="L6472" s="3" t="n">
        <v>7</v>
      </c>
      <c r="M6472" s="3" t="n">
        <v>7</v>
      </c>
      <c r="N6472" s="3" t="n">
        <v>-1</v>
      </c>
      <c r="O6472" s="3" t="n">
        <v>-1</v>
      </c>
      <c r="P6472" s="3" t="n">
        <v>7.3</v>
      </c>
      <c r="Q6472" s="3" t="n">
        <v>24.2</v>
      </c>
      <c r="R6472" s="3" t="s">
        <v>18755</v>
      </c>
      <c r="S6472" s="4" t="n">
        <v>45747.0240046296</v>
      </c>
      <c r="T6472" s="3" t="s">
        <v>1920</v>
      </c>
      <c r="U6472" s="3" t="s">
        <v>1920</v>
      </c>
      <c r="V6472" s="3" t="n">
        <v>0</v>
      </c>
      <c r="W6472" s="3" t="n">
        <v>0</v>
      </c>
      <c r="X6472" s="3" t="n">
        <v>0</v>
      </c>
      <c r="Y6472" s="3" t="s">
        <v>30</v>
      </c>
      <c r="Z6472" s="3" t="s">
        <v>30</v>
      </c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3"/>
      <c r="AU6472" s="3"/>
      <c r="AV6472" s="3"/>
      <c r="AW6472" s="3"/>
      <c r="AX6472" s="3"/>
      <c r="AY6472" s="3"/>
      <c r="AZ6472" s="3"/>
      <c r="BA6472" s="3"/>
      <c r="BB6472" s="3"/>
      <c r="BC6472" s="3"/>
      <c r="BD6472" s="3"/>
      <c r="BE6472" s="3"/>
      <c r="BF6472" s="3"/>
      <c r="BG6472" s="3"/>
      <c r="BH6472" s="3"/>
      <c r="BI6472" s="3"/>
      <c r="BJ6472" s="3"/>
    </row>
    <row r="6473" customFormat="false" ht="15.75" hidden="false" customHeight="false" outlineLevel="0" collapsed="false">
      <c r="A6473" s="3" t="n">
        <v>6472</v>
      </c>
      <c r="B6473" s="3" t="s">
        <v>18756</v>
      </c>
      <c r="C6473" s="3" t="s">
        <v>18757</v>
      </c>
      <c r="D6473" s="3" t="n">
        <v>1</v>
      </c>
      <c r="E6473" s="3" t="n">
        <v>0.343824</v>
      </c>
      <c r="F6473" s="3" t="n">
        <v>15</v>
      </c>
      <c r="G6473" s="3" t="n">
        <v>15</v>
      </c>
      <c r="H6473" s="3" t="n">
        <v>9</v>
      </c>
      <c r="I6473" s="3" t="n">
        <v>9</v>
      </c>
      <c r="J6473" s="3" t="n">
        <v>14</v>
      </c>
      <c r="K6473" s="3" t="n">
        <v>14</v>
      </c>
      <c r="L6473" s="3" t="n">
        <v>1</v>
      </c>
      <c r="M6473" s="3" t="n">
        <v>1</v>
      </c>
      <c r="N6473" s="3" t="n">
        <v>-1</v>
      </c>
      <c r="O6473" s="3" t="n">
        <v>-1</v>
      </c>
      <c r="P6473" s="3" t="n">
        <v>7.3</v>
      </c>
      <c r="Q6473" s="3" t="n">
        <v>24.2</v>
      </c>
      <c r="R6473" s="3" t="s">
        <v>18758</v>
      </c>
      <c r="S6473" s="4" t="n">
        <v>45747.0240509259</v>
      </c>
      <c r="T6473" s="3" t="s">
        <v>65</v>
      </c>
      <c r="U6473" s="3" t="s">
        <v>65</v>
      </c>
      <c r="V6473" s="3" t="n">
        <v>0</v>
      </c>
      <c r="W6473" s="3" t="n">
        <v>0</v>
      </c>
      <c r="X6473" s="3" t="n">
        <v>0</v>
      </c>
      <c r="Y6473" s="3" t="s">
        <v>30</v>
      </c>
      <c r="Z6473" s="3" t="s">
        <v>30</v>
      </c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3"/>
      <c r="AU6473" s="3"/>
      <c r="AV6473" s="3"/>
      <c r="AW6473" s="3"/>
      <c r="AX6473" s="3"/>
      <c r="AY6473" s="3"/>
      <c r="AZ6473" s="3"/>
      <c r="BA6473" s="3"/>
      <c r="BB6473" s="3"/>
      <c r="BC6473" s="3"/>
      <c r="BD6473" s="3"/>
      <c r="BE6473" s="3"/>
      <c r="BF6473" s="3"/>
      <c r="BG6473" s="3"/>
      <c r="BH6473" s="3"/>
      <c r="BI6473" s="3"/>
      <c r="BJ6473" s="3"/>
    </row>
    <row r="6474" customFormat="false" ht="15.75" hidden="false" customHeight="false" outlineLevel="0" collapsed="false">
      <c r="A6474" s="3" t="n">
        <v>6473</v>
      </c>
      <c r="B6474" s="3" t="s">
        <v>18759</v>
      </c>
      <c r="C6474" s="3" t="s">
        <v>18760</v>
      </c>
      <c r="D6474" s="3" t="n">
        <v>1</v>
      </c>
      <c r="E6474" s="3" t="n">
        <v>0.294892</v>
      </c>
      <c r="F6474" s="3" t="n">
        <v>15</v>
      </c>
      <c r="G6474" s="3" t="n">
        <v>15</v>
      </c>
      <c r="H6474" s="3" t="n">
        <v>9</v>
      </c>
      <c r="I6474" s="3" t="n">
        <v>9</v>
      </c>
      <c r="J6474" s="3" t="n">
        <v>14</v>
      </c>
      <c r="K6474" s="3" t="n">
        <v>14</v>
      </c>
      <c r="L6474" s="3" t="n">
        <v>1</v>
      </c>
      <c r="M6474" s="3" t="n">
        <v>1</v>
      </c>
      <c r="N6474" s="3" t="n">
        <v>-1</v>
      </c>
      <c r="O6474" s="3" t="n">
        <v>-1</v>
      </c>
      <c r="P6474" s="3" t="n">
        <v>7.3</v>
      </c>
      <c r="Q6474" s="3" t="n">
        <v>24.2</v>
      </c>
      <c r="R6474" s="3" t="s">
        <v>18761</v>
      </c>
      <c r="S6474" s="4" t="n">
        <v>45747.0240856482</v>
      </c>
      <c r="T6474" s="3" t="s">
        <v>65</v>
      </c>
      <c r="U6474" s="3" t="s">
        <v>65</v>
      </c>
      <c r="V6474" s="3" t="n">
        <v>0</v>
      </c>
      <c r="W6474" s="3" t="n">
        <v>0</v>
      </c>
      <c r="X6474" s="3" t="n">
        <v>0</v>
      </c>
      <c r="Y6474" s="3" t="s">
        <v>30</v>
      </c>
      <c r="Z6474" s="3" t="s">
        <v>30</v>
      </c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3"/>
      <c r="AU6474" s="3"/>
      <c r="AV6474" s="3"/>
      <c r="AW6474" s="3"/>
      <c r="AX6474" s="3"/>
      <c r="AY6474" s="3"/>
      <c r="AZ6474" s="3"/>
      <c r="BA6474" s="3"/>
      <c r="BB6474" s="3"/>
      <c r="BC6474" s="3"/>
      <c r="BD6474" s="3"/>
      <c r="BE6474" s="3"/>
      <c r="BF6474" s="3"/>
      <c r="BG6474" s="3"/>
      <c r="BH6474" s="3"/>
      <c r="BI6474" s="3"/>
      <c r="BJ6474" s="3"/>
    </row>
    <row r="6475" customFormat="false" ht="15.75" hidden="false" customHeight="false" outlineLevel="0" collapsed="false">
      <c r="A6475" s="3" t="n">
        <v>6474</v>
      </c>
      <c r="B6475" s="3" t="s">
        <v>18762</v>
      </c>
      <c r="C6475" s="3" t="s">
        <v>18763</v>
      </c>
      <c r="D6475" s="3" t="n">
        <v>1</v>
      </c>
      <c r="E6475" s="3" t="n">
        <v>1.0031242</v>
      </c>
      <c r="F6475" s="3" t="n">
        <v>4</v>
      </c>
      <c r="G6475" s="3" t="n">
        <v>4</v>
      </c>
      <c r="H6475" s="3" t="n">
        <v>3</v>
      </c>
      <c r="I6475" s="3" t="n">
        <v>3</v>
      </c>
      <c r="J6475" s="3" t="n">
        <v>2</v>
      </c>
      <c r="K6475" s="3" t="n">
        <v>2</v>
      </c>
      <c r="L6475" s="3" t="n">
        <v>0</v>
      </c>
      <c r="M6475" s="3" t="n">
        <v>0</v>
      </c>
      <c r="N6475" s="3" t="n">
        <v>0</v>
      </c>
      <c r="O6475" s="3" t="n">
        <v>0</v>
      </c>
      <c r="P6475" s="3" t="n">
        <v>7.3</v>
      </c>
      <c r="Q6475" s="3" t="n">
        <v>24.2</v>
      </c>
      <c r="R6475" s="3" t="s">
        <v>18764</v>
      </c>
      <c r="S6475" s="4" t="n">
        <v>45747.0241435185</v>
      </c>
      <c r="T6475" s="3" t="s">
        <v>65</v>
      </c>
      <c r="U6475" s="3" t="s">
        <v>65</v>
      </c>
      <c r="V6475" s="3" t="n">
        <v>1</v>
      </c>
      <c r="W6475" s="3" t="n">
        <v>1</v>
      </c>
      <c r="X6475" s="3" t="n">
        <v>0</v>
      </c>
      <c r="Y6475" s="3" t="s">
        <v>30</v>
      </c>
      <c r="Z6475" s="3" t="s">
        <v>30</v>
      </c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  <c r="AP6475" s="3"/>
      <c r="AQ6475" s="3"/>
      <c r="AR6475" s="3"/>
      <c r="AS6475" s="3"/>
      <c r="AT6475" s="3"/>
      <c r="AU6475" s="3"/>
      <c r="AV6475" s="3"/>
      <c r="AW6475" s="3"/>
      <c r="AX6475" s="3"/>
      <c r="AY6475" s="3"/>
      <c r="AZ6475" s="3"/>
      <c r="BA6475" s="3"/>
      <c r="BB6475" s="3"/>
      <c r="BC6475" s="3"/>
      <c r="BD6475" s="3"/>
      <c r="BE6475" s="3"/>
      <c r="BF6475" s="3"/>
      <c r="BG6475" s="3"/>
      <c r="BH6475" s="3"/>
      <c r="BI6475" s="3"/>
      <c r="BJ6475" s="3"/>
    </row>
    <row r="6476" customFormat="false" ht="15.75" hidden="false" customHeight="false" outlineLevel="0" collapsed="false">
      <c r="A6476" s="3" t="n">
        <v>6475</v>
      </c>
      <c r="B6476" s="3" t="s">
        <v>18765</v>
      </c>
      <c r="C6476" s="3" t="s">
        <v>18766</v>
      </c>
      <c r="D6476" s="3" t="n">
        <v>1</v>
      </c>
      <c r="E6476" s="3" t="n">
        <v>1.1373312</v>
      </c>
      <c r="F6476" s="3" t="n">
        <v>5</v>
      </c>
      <c r="G6476" s="3" t="n">
        <v>5</v>
      </c>
      <c r="H6476" s="3" t="n">
        <v>4</v>
      </c>
      <c r="I6476" s="3" t="n">
        <v>4</v>
      </c>
      <c r="J6476" s="3" t="n">
        <v>3</v>
      </c>
      <c r="K6476" s="3" t="n">
        <v>3</v>
      </c>
      <c r="L6476" s="3" t="n">
        <v>0</v>
      </c>
      <c r="M6476" s="3" t="n">
        <v>0</v>
      </c>
      <c r="N6476" s="3" t="n">
        <v>3</v>
      </c>
      <c r="O6476" s="3" t="n">
        <v>3</v>
      </c>
      <c r="P6476" s="3" t="n">
        <v>7.3</v>
      </c>
      <c r="Q6476" s="3" t="n">
        <v>24.2</v>
      </c>
      <c r="R6476" s="3" t="s">
        <v>18767</v>
      </c>
      <c r="S6476" s="4" t="n">
        <v>45747.024224537</v>
      </c>
      <c r="T6476" s="3" t="s">
        <v>65</v>
      </c>
      <c r="U6476" s="3" t="s">
        <v>65</v>
      </c>
      <c r="V6476" s="3" t="n">
        <v>1</v>
      </c>
      <c r="W6476" s="3" t="n">
        <v>1</v>
      </c>
      <c r="X6476" s="3" t="n">
        <v>0</v>
      </c>
      <c r="Y6476" s="3" t="s">
        <v>30</v>
      </c>
      <c r="Z6476" s="3" t="s">
        <v>30</v>
      </c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  <c r="AP6476" s="3"/>
      <c r="AQ6476" s="3"/>
      <c r="AR6476" s="3"/>
      <c r="AS6476" s="3"/>
      <c r="AT6476" s="3"/>
      <c r="AU6476" s="3"/>
      <c r="AV6476" s="3"/>
      <c r="AW6476" s="3"/>
      <c r="AX6476" s="3"/>
      <c r="AY6476" s="3"/>
      <c r="AZ6476" s="3"/>
      <c r="BA6476" s="3"/>
      <c r="BB6476" s="3"/>
      <c r="BC6476" s="3"/>
      <c r="BD6476" s="3"/>
      <c r="BE6476" s="3"/>
      <c r="BF6476" s="3"/>
      <c r="BG6476" s="3"/>
      <c r="BH6476" s="3"/>
      <c r="BI6476" s="3"/>
      <c r="BJ6476" s="3"/>
    </row>
    <row r="6477" customFormat="false" ht="15.75" hidden="false" customHeight="false" outlineLevel="0" collapsed="false">
      <c r="A6477" s="3" t="n">
        <v>6476</v>
      </c>
      <c r="B6477" s="3" t="s">
        <v>18768</v>
      </c>
      <c r="C6477" s="3" t="s">
        <v>18769</v>
      </c>
      <c r="D6477" s="3" t="n">
        <v>1</v>
      </c>
      <c r="E6477" s="3" t="n">
        <v>1.3423807</v>
      </c>
      <c r="F6477" s="3" t="n">
        <v>12</v>
      </c>
      <c r="G6477" s="3" t="n">
        <v>12</v>
      </c>
      <c r="H6477" s="3" t="n">
        <v>11</v>
      </c>
      <c r="I6477" s="3" t="n">
        <v>11</v>
      </c>
      <c r="J6477" s="3" t="n">
        <v>9</v>
      </c>
      <c r="K6477" s="3" t="n">
        <v>9</v>
      </c>
      <c r="L6477" s="3" t="n">
        <v>1</v>
      </c>
      <c r="M6477" s="3" t="n">
        <v>1</v>
      </c>
      <c r="N6477" s="3" t="n">
        <v>5</v>
      </c>
      <c r="O6477" s="3" t="n">
        <v>-1</v>
      </c>
      <c r="P6477" s="3" t="n">
        <v>7.3</v>
      </c>
      <c r="Q6477" s="3" t="n">
        <v>24.2</v>
      </c>
      <c r="R6477" s="3" t="s">
        <v>18770</v>
      </c>
      <c r="S6477" s="4" t="n">
        <v>45747.0243634259</v>
      </c>
      <c r="T6477" s="3" t="s">
        <v>65</v>
      </c>
      <c r="U6477" s="3" t="s">
        <v>65</v>
      </c>
      <c r="V6477" s="3" t="n">
        <v>1</v>
      </c>
      <c r="W6477" s="3" t="n">
        <v>0</v>
      </c>
      <c r="X6477" s="3" t="n">
        <v>0</v>
      </c>
      <c r="Y6477" s="3" t="s">
        <v>30</v>
      </c>
      <c r="Z6477" s="3" t="s">
        <v>30</v>
      </c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/>
      <c r="AV6477" s="3"/>
      <c r="AW6477" s="3"/>
      <c r="AX6477" s="3"/>
      <c r="AY6477" s="3"/>
      <c r="AZ6477" s="3"/>
      <c r="BA6477" s="3"/>
      <c r="BB6477" s="3"/>
      <c r="BC6477" s="3"/>
      <c r="BD6477" s="3"/>
      <c r="BE6477" s="3"/>
      <c r="BF6477" s="3"/>
      <c r="BG6477" s="3"/>
      <c r="BH6477" s="3"/>
      <c r="BI6477" s="3"/>
      <c r="BJ6477" s="3"/>
    </row>
    <row r="6478" customFormat="false" ht="15.75" hidden="false" customHeight="false" outlineLevel="0" collapsed="false">
      <c r="A6478" s="3" t="n">
        <v>6477</v>
      </c>
      <c r="B6478" s="3" t="s">
        <v>18771</v>
      </c>
      <c r="C6478" s="3" t="s">
        <v>18772</v>
      </c>
      <c r="D6478" s="3" t="n">
        <v>1</v>
      </c>
      <c r="E6478" s="3" t="n">
        <v>1.1693111</v>
      </c>
      <c r="F6478" s="3" t="n">
        <v>12</v>
      </c>
      <c r="G6478" s="3" t="n">
        <v>12</v>
      </c>
      <c r="H6478" s="3" t="n">
        <v>11</v>
      </c>
      <c r="I6478" s="3" t="n">
        <v>11</v>
      </c>
      <c r="J6478" s="3" t="n">
        <v>9</v>
      </c>
      <c r="K6478" s="3" t="n">
        <v>9</v>
      </c>
      <c r="L6478" s="3" t="n">
        <v>1</v>
      </c>
      <c r="M6478" s="3" t="n">
        <v>1</v>
      </c>
      <c r="N6478" s="3" t="n">
        <v>5</v>
      </c>
      <c r="O6478" s="3" t="n">
        <v>-1</v>
      </c>
      <c r="P6478" s="3" t="n">
        <v>7.3</v>
      </c>
      <c r="Q6478" s="3" t="n">
        <v>24.2</v>
      </c>
      <c r="R6478" s="3" t="s">
        <v>18773</v>
      </c>
      <c r="S6478" s="4" t="n">
        <v>45747.0244444445</v>
      </c>
      <c r="T6478" s="3" t="s">
        <v>65</v>
      </c>
      <c r="U6478" s="3" t="s">
        <v>65</v>
      </c>
      <c r="V6478" s="3" t="n">
        <v>1</v>
      </c>
      <c r="W6478" s="3" t="n">
        <v>0</v>
      </c>
      <c r="X6478" s="3" t="n">
        <v>0</v>
      </c>
      <c r="Y6478" s="3" t="s">
        <v>30</v>
      </c>
      <c r="Z6478" s="3" t="s">
        <v>30</v>
      </c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3"/>
      <c r="AU6478" s="3"/>
      <c r="AV6478" s="3"/>
      <c r="AW6478" s="3"/>
      <c r="AX6478" s="3"/>
      <c r="AY6478" s="3"/>
      <c r="AZ6478" s="3"/>
      <c r="BA6478" s="3"/>
      <c r="BB6478" s="3"/>
      <c r="BC6478" s="3"/>
      <c r="BD6478" s="3"/>
      <c r="BE6478" s="3"/>
      <c r="BF6478" s="3"/>
      <c r="BG6478" s="3"/>
      <c r="BH6478" s="3"/>
      <c r="BI6478" s="3"/>
      <c r="BJ6478" s="3"/>
    </row>
    <row r="6479" customFormat="false" ht="15.75" hidden="false" customHeight="false" outlineLevel="0" collapsed="false">
      <c r="A6479" s="3" t="n">
        <v>6478</v>
      </c>
      <c r="B6479" s="3" t="s">
        <v>18774</v>
      </c>
      <c r="C6479" s="3" t="s">
        <v>18775</v>
      </c>
      <c r="D6479" s="3" t="n">
        <v>1</v>
      </c>
      <c r="E6479" s="3" t="n">
        <v>1.5111062</v>
      </c>
      <c r="F6479" s="3" t="n">
        <v>14</v>
      </c>
      <c r="G6479" s="3" t="n">
        <v>14</v>
      </c>
      <c r="H6479" s="3" t="n">
        <v>12</v>
      </c>
      <c r="I6479" s="3" t="n">
        <v>12</v>
      </c>
      <c r="J6479" s="3" t="n">
        <v>15</v>
      </c>
      <c r="K6479" s="3" t="n">
        <v>15</v>
      </c>
      <c r="L6479" s="3" t="n">
        <v>1</v>
      </c>
      <c r="M6479" s="3" t="n">
        <v>1</v>
      </c>
      <c r="N6479" s="3" t="n">
        <v>-1</v>
      </c>
      <c r="O6479" s="3" t="n">
        <v>-1</v>
      </c>
      <c r="P6479" s="3" t="n">
        <v>7.3</v>
      </c>
      <c r="Q6479" s="3" t="n">
        <v>24.2</v>
      </c>
      <c r="R6479" s="3" t="s">
        <v>18776</v>
      </c>
      <c r="S6479" s="4" t="n">
        <v>45747.0244907407</v>
      </c>
      <c r="T6479" s="3" t="s">
        <v>65</v>
      </c>
      <c r="U6479" s="3" t="s">
        <v>65</v>
      </c>
      <c r="V6479" s="3" t="n">
        <v>0</v>
      </c>
      <c r="W6479" s="3" t="n">
        <v>0</v>
      </c>
      <c r="X6479" s="3" t="n">
        <v>0</v>
      </c>
      <c r="Y6479" s="3" t="s">
        <v>30</v>
      </c>
      <c r="Z6479" s="3" t="s">
        <v>30</v>
      </c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3"/>
      <c r="AW6479" s="3"/>
      <c r="AX6479" s="3"/>
      <c r="AY6479" s="3"/>
      <c r="AZ6479" s="3"/>
      <c r="BA6479" s="3"/>
      <c r="BB6479" s="3"/>
      <c r="BC6479" s="3"/>
      <c r="BD6479" s="3"/>
      <c r="BE6479" s="3"/>
      <c r="BF6479" s="3"/>
      <c r="BG6479" s="3"/>
      <c r="BH6479" s="3"/>
      <c r="BI6479" s="3"/>
      <c r="BJ6479" s="3"/>
    </row>
    <row r="6480" customFormat="false" ht="15.75" hidden="false" customHeight="false" outlineLevel="0" collapsed="false">
      <c r="A6480" s="3" t="n">
        <v>6479</v>
      </c>
      <c r="B6480" s="3" t="s">
        <v>18777</v>
      </c>
      <c r="C6480" s="3" t="s">
        <v>18778</v>
      </c>
      <c r="D6480" s="3" t="n">
        <v>1</v>
      </c>
      <c r="E6480" s="3" t="n">
        <v>1.7985114</v>
      </c>
      <c r="F6480" s="3" t="n">
        <v>19</v>
      </c>
      <c r="G6480" s="3" t="n">
        <v>19</v>
      </c>
      <c r="H6480" s="3" t="n">
        <v>12</v>
      </c>
      <c r="I6480" s="3" t="n">
        <v>12</v>
      </c>
      <c r="J6480" s="3" t="n">
        <v>19</v>
      </c>
      <c r="K6480" s="3" t="n">
        <v>19</v>
      </c>
      <c r="L6480" s="3" t="n">
        <v>2</v>
      </c>
      <c r="M6480" s="3" t="n">
        <v>2</v>
      </c>
      <c r="N6480" s="3" t="n">
        <v>-1</v>
      </c>
      <c r="O6480" s="3" t="n">
        <v>-1</v>
      </c>
      <c r="P6480" s="3" t="n">
        <v>7.3</v>
      </c>
      <c r="Q6480" s="3" t="n">
        <v>24.2</v>
      </c>
      <c r="R6480" s="3" t="s">
        <v>18779</v>
      </c>
      <c r="S6480" s="4" t="n">
        <v>45747.0245601852</v>
      </c>
      <c r="T6480" s="3" t="s">
        <v>65</v>
      </c>
      <c r="U6480" s="3" t="s">
        <v>65</v>
      </c>
      <c r="V6480" s="3" t="n">
        <v>0</v>
      </c>
      <c r="W6480" s="3" t="n">
        <v>0</v>
      </c>
      <c r="X6480" s="3" t="n">
        <v>0</v>
      </c>
      <c r="Y6480" s="3" t="s">
        <v>30</v>
      </c>
      <c r="Z6480" s="3" t="s">
        <v>30</v>
      </c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/>
      <c r="AV6480" s="3"/>
      <c r="AW6480" s="3"/>
      <c r="AX6480" s="3"/>
      <c r="AY6480" s="3"/>
      <c r="AZ6480" s="3"/>
      <c r="BA6480" s="3"/>
      <c r="BB6480" s="3"/>
      <c r="BC6480" s="3"/>
      <c r="BD6480" s="3"/>
      <c r="BE6480" s="3"/>
      <c r="BF6480" s="3"/>
      <c r="BG6480" s="3"/>
      <c r="BH6480" s="3"/>
      <c r="BI6480" s="3"/>
      <c r="BJ6480" s="3"/>
    </row>
    <row r="6481" customFormat="false" ht="15.75" hidden="false" customHeight="false" outlineLevel="0" collapsed="false">
      <c r="A6481" s="3" t="n">
        <v>6480</v>
      </c>
      <c r="B6481" s="3" t="s">
        <v>18780</v>
      </c>
      <c r="C6481" s="3" t="s">
        <v>18781</v>
      </c>
      <c r="D6481" s="3" t="n">
        <v>1</v>
      </c>
      <c r="E6481" s="3" t="n">
        <v>1.586161</v>
      </c>
      <c r="F6481" s="3" t="n">
        <v>5</v>
      </c>
      <c r="G6481" s="3" t="n">
        <v>5</v>
      </c>
      <c r="H6481" s="3" t="n">
        <v>4</v>
      </c>
      <c r="I6481" s="3" t="n">
        <v>4</v>
      </c>
      <c r="J6481" s="3" t="n">
        <v>5</v>
      </c>
      <c r="K6481" s="3" t="n">
        <v>5</v>
      </c>
      <c r="L6481" s="3" t="n">
        <v>0</v>
      </c>
      <c r="M6481" s="3" t="n">
        <v>0</v>
      </c>
      <c r="N6481" s="3" t="n">
        <v>-1</v>
      </c>
      <c r="O6481" s="3" t="n">
        <v>-1</v>
      </c>
      <c r="P6481" s="3" t="n">
        <v>7.3</v>
      </c>
      <c r="Q6481" s="3" t="n">
        <v>24.2</v>
      </c>
      <c r="R6481" s="3" t="s">
        <v>18782</v>
      </c>
      <c r="S6481" s="4" t="n">
        <v>45747.0246064815</v>
      </c>
      <c r="T6481" s="3" t="s">
        <v>65</v>
      </c>
      <c r="U6481" s="3" t="s">
        <v>65</v>
      </c>
      <c r="V6481" s="3" t="n">
        <v>0</v>
      </c>
      <c r="W6481" s="3" t="n">
        <v>0</v>
      </c>
      <c r="X6481" s="3" t="n">
        <v>0</v>
      </c>
      <c r="Y6481" s="3" t="s">
        <v>30</v>
      </c>
      <c r="Z6481" s="3" t="s">
        <v>30</v>
      </c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  <c r="AP6481" s="3"/>
      <c r="AQ6481" s="3"/>
      <c r="AR6481" s="3"/>
      <c r="AS6481" s="3"/>
      <c r="AT6481" s="3"/>
      <c r="AU6481" s="3"/>
      <c r="AV6481" s="3"/>
      <c r="AW6481" s="3"/>
      <c r="AX6481" s="3"/>
      <c r="AY6481" s="3"/>
      <c r="AZ6481" s="3"/>
      <c r="BA6481" s="3"/>
      <c r="BB6481" s="3"/>
      <c r="BC6481" s="3"/>
      <c r="BD6481" s="3"/>
      <c r="BE6481" s="3"/>
      <c r="BF6481" s="3"/>
      <c r="BG6481" s="3"/>
      <c r="BH6481" s="3"/>
      <c r="BI6481" s="3"/>
      <c r="BJ6481" s="3"/>
    </row>
    <row r="6482" customFormat="false" ht="15.75" hidden="false" customHeight="false" outlineLevel="0" collapsed="false">
      <c r="A6482" s="3" t="n">
        <v>6481</v>
      </c>
      <c r="B6482" s="3" t="s">
        <v>18783</v>
      </c>
      <c r="C6482" s="3" t="s">
        <v>18784</v>
      </c>
      <c r="D6482" s="3" t="n">
        <v>1</v>
      </c>
      <c r="E6482" s="3" t="n">
        <v>1.5350406</v>
      </c>
      <c r="F6482" s="3" t="n">
        <v>6</v>
      </c>
      <c r="G6482" s="3" t="n">
        <v>6</v>
      </c>
      <c r="H6482" s="3" t="n">
        <v>5</v>
      </c>
      <c r="I6482" s="3" t="n">
        <v>5</v>
      </c>
      <c r="J6482" s="3" t="n">
        <v>6</v>
      </c>
      <c r="K6482" s="3" t="n">
        <v>6</v>
      </c>
      <c r="L6482" s="3" t="n">
        <v>0</v>
      </c>
      <c r="M6482" s="3" t="n">
        <v>0</v>
      </c>
      <c r="N6482" s="3" t="n">
        <v>-1</v>
      </c>
      <c r="O6482" s="3" t="n">
        <v>-1</v>
      </c>
      <c r="P6482" s="3" t="n">
        <v>7.3</v>
      </c>
      <c r="Q6482" s="3" t="n">
        <v>24.2</v>
      </c>
      <c r="R6482" s="3" t="s">
        <v>18785</v>
      </c>
      <c r="S6482" s="4" t="n">
        <v>45747.0246643519</v>
      </c>
      <c r="T6482" s="3" t="s">
        <v>65</v>
      </c>
      <c r="U6482" s="3" t="s">
        <v>65</v>
      </c>
      <c r="V6482" s="3" t="n">
        <v>0</v>
      </c>
      <c r="W6482" s="3" t="n">
        <v>0</v>
      </c>
      <c r="X6482" s="3" t="n">
        <v>0</v>
      </c>
      <c r="Y6482" s="3" t="s">
        <v>30</v>
      </c>
      <c r="Z6482" s="3" t="s">
        <v>30</v>
      </c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3"/>
      <c r="AW6482" s="3"/>
      <c r="AX6482" s="3"/>
      <c r="AY6482" s="3"/>
      <c r="AZ6482" s="3"/>
      <c r="BA6482" s="3"/>
      <c r="BB6482" s="3"/>
      <c r="BC6482" s="3"/>
      <c r="BD6482" s="3"/>
      <c r="BE6482" s="3"/>
      <c r="BF6482" s="3"/>
      <c r="BG6482" s="3"/>
      <c r="BH6482" s="3"/>
      <c r="BI6482" s="3"/>
      <c r="BJ6482" s="3"/>
    </row>
    <row r="6483" customFormat="false" ht="15.75" hidden="false" customHeight="false" outlineLevel="0" collapsed="false">
      <c r="A6483" s="3" t="n">
        <v>6482</v>
      </c>
      <c r="B6483" s="3" t="s">
        <v>18786</v>
      </c>
      <c r="C6483" s="3" t="s">
        <v>18787</v>
      </c>
      <c r="D6483" s="3" t="n">
        <v>1</v>
      </c>
      <c r="E6483" s="3" t="n">
        <v>8.8670044</v>
      </c>
      <c r="F6483" s="3" t="n">
        <v>212</v>
      </c>
      <c r="G6483" s="3" t="n">
        <v>212</v>
      </c>
      <c r="H6483" s="3" t="n">
        <v>26</v>
      </c>
      <c r="I6483" s="3" t="n">
        <v>26</v>
      </c>
      <c r="J6483" s="3" t="n">
        <v>197</v>
      </c>
      <c r="K6483" s="3" t="n">
        <v>197</v>
      </c>
      <c r="L6483" s="3" t="n">
        <v>26</v>
      </c>
      <c r="M6483" s="3" t="n">
        <v>26</v>
      </c>
      <c r="N6483" s="3" t="n">
        <v>-1</v>
      </c>
      <c r="O6483" s="3" t="n">
        <v>-1</v>
      </c>
      <c r="P6483" s="3" t="n">
        <v>6.5</v>
      </c>
      <c r="Q6483" s="3" t="n">
        <v>24.2</v>
      </c>
      <c r="R6483" s="3" t="s">
        <v>18788</v>
      </c>
      <c r="S6483" s="4" t="n">
        <v>45747.0249189815</v>
      </c>
      <c r="T6483" s="3" t="s">
        <v>65</v>
      </c>
      <c r="U6483" s="3" t="s">
        <v>65</v>
      </c>
      <c r="V6483" s="3" t="n">
        <v>0</v>
      </c>
      <c r="W6483" s="3" t="n">
        <v>0</v>
      </c>
      <c r="X6483" s="3" t="n">
        <v>0</v>
      </c>
      <c r="Y6483" s="3" t="s">
        <v>30</v>
      </c>
      <c r="Z6483" s="3" t="s">
        <v>30</v>
      </c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3"/>
      <c r="AW6483" s="3"/>
      <c r="AX6483" s="3"/>
      <c r="AY6483" s="3"/>
      <c r="AZ6483" s="3"/>
      <c r="BA6483" s="3"/>
      <c r="BB6483" s="3"/>
      <c r="BC6483" s="3"/>
      <c r="BD6483" s="3"/>
      <c r="BE6483" s="3"/>
      <c r="BF6483" s="3"/>
      <c r="BG6483" s="3"/>
      <c r="BH6483" s="3"/>
      <c r="BI6483" s="3"/>
      <c r="BJ6483" s="3"/>
    </row>
    <row r="6484" customFormat="false" ht="15.75" hidden="false" customHeight="false" outlineLevel="0" collapsed="false">
      <c r="A6484" s="3" t="n">
        <v>6483</v>
      </c>
      <c r="B6484" s="3" t="s">
        <v>18789</v>
      </c>
      <c r="C6484" s="3" t="s">
        <v>18790</v>
      </c>
      <c r="D6484" s="3" t="n">
        <v>1</v>
      </c>
      <c r="E6484" s="3" t="n">
        <v>4.4569241</v>
      </c>
      <c r="F6484" s="3" t="n">
        <v>51</v>
      </c>
      <c r="G6484" s="3" t="n">
        <v>51</v>
      </c>
      <c r="H6484" s="3" t="n">
        <v>13</v>
      </c>
      <c r="I6484" s="3" t="n">
        <v>13</v>
      </c>
      <c r="J6484" s="3" t="n">
        <v>96</v>
      </c>
      <c r="K6484" s="3" t="n">
        <v>96</v>
      </c>
      <c r="L6484" s="3" t="n">
        <v>1</v>
      </c>
      <c r="M6484" s="3" t="n">
        <v>1</v>
      </c>
      <c r="N6484" s="3" t="n">
        <v>0</v>
      </c>
      <c r="O6484" s="3" t="n">
        <v>0</v>
      </c>
      <c r="P6484" s="3" t="n">
        <v>6.6</v>
      </c>
      <c r="Q6484" s="3" t="n">
        <v>24.2</v>
      </c>
      <c r="R6484" s="3" t="s">
        <v>18791</v>
      </c>
      <c r="S6484" s="4" t="n">
        <v>45747.0250810185</v>
      </c>
      <c r="T6484" s="3" t="s">
        <v>744</v>
      </c>
      <c r="U6484" s="3" t="s">
        <v>744</v>
      </c>
      <c r="V6484" s="3" t="n">
        <v>1</v>
      </c>
      <c r="W6484" s="3" t="n">
        <v>1</v>
      </c>
      <c r="X6484" s="3" t="n">
        <v>0</v>
      </c>
      <c r="Y6484" s="3" t="s">
        <v>30</v>
      </c>
      <c r="Z6484" s="3" t="s">
        <v>30</v>
      </c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/>
      <c r="AV6484" s="3"/>
      <c r="AW6484" s="3"/>
      <c r="AX6484" s="3"/>
      <c r="AY6484" s="3"/>
      <c r="AZ6484" s="3"/>
      <c r="BA6484" s="3"/>
      <c r="BB6484" s="3"/>
      <c r="BC6484" s="3"/>
      <c r="BD6484" s="3"/>
      <c r="BE6484" s="3"/>
      <c r="BF6484" s="3"/>
      <c r="BG6484" s="3"/>
      <c r="BH6484" s="3"/>
      <c r="BI6484" s="3"/>
      <c r="BJ6484" s="3"/>
    </row>
    <row r="6485" customFormat="false" ht="15.75" hidden="false" customHeight="false" outlineLevel="0" collapsed="false">
      <c r="A6485" s="3" t="n">
        <v>6484</v>
      </c>
      <c r="B6485" s="3" t="s">
        <v>18792</v>
      </c>
      <c r="C6485" s="3" t="s">
        <v>18793</v>
      </c>
      <c r="D6485" s="3" t="n">
        <v>1</v>
      </c>
      <c r="E6485" s="3" t="n">
        <v>12.4375482</v>
      </c>
      <c r="F6485" s="3" t="n">
        <v>138</v>
      </c>
      <c r="G6485" s="3" t="n">
        <v>138</v>
      </c>
      <c r="H6485" s="3" t="n">
        <v>22</v>
      </c>
      <c r="I6485" s="3" t="n">
        <v>22</v>
      </c>
      <c r="J6485" s="3" t="n">
        <v>194</v>
      </c>
      <c r="K6485" s="3" t="n">
        <v>194</v>
      </c>
      <c r="L6485" s="3" t="n">
        <v>31</v>
      </c>
      <c r="M6485" s="3" t="n">
        <v>31</v>
      </c>
      <c r="N6485" s="3" t="n">
        <v>55</v>
      </c>
      <c r="O6485" s="3" t="n">
        <v>-1</v>
      </c>
      <c r="P6485" s="3" t="n">
        <v>6</v>
      </c>
      <c r="Q6485" s="3" t="n">
        <v>24.2</v>
      </c>
      <c r="R6485" s="3" t="s">
        <v>18794</v>
      </c>
      <c r="S6485" s="4" t="n">
        <v>45747.0256481482</v>
      </c>
      <c r="T6485" s="3" t="s">
        <v>3197</v>
      </c>
      <c r="U6485" s="3" t="s">
        <v>3197</v>
      </c>
      <c r="V6485" s="3" t="n">
        <v>1</v>
      </c>
      <c r="W6485" s="3" t="n">
        <v>0</v>
      </c>
      <c r="X6485" s="3" t="n">
        <v>0</v>
      </c>
      <c r="Y6485" s="3" t="s">
        <v>30</v>
      </c>
      <c r="Z6485" s="3" t="s">
        <v>30</v>
      </c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3"/>
      <c r="AU6485" s="3"/>
      <c r="AV6485" s="3"/>
      <c r="AW6485" s="3"/>
      <c r="AX6485" s="3"/>
      <c r="AY6485" s="3"/>
      <c r="AZ6485" s="3"/>
      <c r="BA6485" s="3"/>
      <c r="BB6485" s="3"/>
      <c r="BC6485" s="3"/>
      <c r="BD6485" s="3"/>
      <c r="BE6485" s="3"/>
      <c r="BF6485" s="3"/>
      <c r="BG6485" s="3"/>
      <c r="BH6485" s="3"/>
      <c r="BI6485" s="3"/>
      <c r="BJ6485" s="3"/>
    </row>
    <row r="6486" customFormat="false" ht="15.75" hidden="false" customHeight="false" outlineLevel="0" collapsed="false">
      <c r="A6486" s="3" t="n">
        <v>6485</v>
      </c>
      <c r="B6486" s="3" t="s">
        <v>18795</v>
      </c>
      <c r="C6486" s="3" t="s">
        <v>18796</v>
      </c>
      <c r="D6486" s="3" t="n">
        <v>1</v>
      </c>
      <c r="E6486" s="3" t="n">
        <v>14.7201852</v>
      </c>
      <c r="F6486" s="3" t="n">
        <v>124</v>
      </c>
      <c r="G6486" s="3" t="n">
        <v>124</v>
      </c>
      <c r="H6486" s="3" t="n">
        <v>20</v>
      </c>
      <c r="I6486" s="3" t="n">
        <v>20</v>
      </c>
      <c r="J6486" s="3" t="n">
        <v>197</v>
      </c>
      <c r="K6486" s="3" t="n">
        <v>197</v>
      </c>
      <c r="L6486" s="3" t="n">
        <v>31</v>
      </c>
      <c r="M6486" s="3" t="n">
        <v>31</v>
      </c>
      <c r="N6486" s="3" t="n">
        <v>-1</v>
      </c>
      <c r="O6486" s="3" t="n">
        <v>-1</v>
      </c>
      <c r="P6486" s="3" t="n">
        <v>6</v>
      </c>
      <c r="Q6486" s="3" t="n">
        <v>24.2</v>
      </c>
      <c r="R6486" s="3" t="s">
        <v>18797</v>
      </c>
      <c r="S6486" s="4" t="n">
        <v>45747.0262615741</v>
      </c>
      <c r="T6486" s="3" t="s">
        <v>29</v>
      </c>
      <c r="U6486" s="3" t="s">
        <v>29</v>
      </c>
      <c r="V6486" s="3" t="n">
        <v>0</v>
      </c>
      <c r="W6486" s="3" t="n">
        <v>0</v>
      </c>
      <c r="X6486" s="3" t="n">
        <v>0</v>
      </c>
      <c r="Y6486" s="3" t="s">
        <v>30</v>
      </c>
      <c r="Z6486" s="3" t="s">
        <v>30</v>
      </c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3"/>
      <c r="AU6486" s="3"/>
      <c r="AV6486" s="3"/>
      <c r="AW6486" s="3"/>
      <c r="AX6486" s="3"/>
      <c r="AY6486" s="3"/>
      <c r="AZ6486" s="3"/>
      <c r="BA6486" s="3"/>
      <c r="BB6486" s="3"/>
      <c r="BC6486" s="3"/>
      <c r="BD6486" s="3"/>
      <c r="BE6486" s="3"/>
      <c r="BF6486" s="3"/>
      <c r="BG6486" s="3"/>
      <c r="BH6486" s="3"/>
      <c r="BI6486" s="3"/>
      <c r="BJ6486" s="3"/>
    </row>
    <row r="6487" customFormat="false" ht="15.75" hidden="false" customHeight="false" outlineLevel="0" collapsed="false">
      <c r="A6487" s="3" t="n">
        <v>6486</v>
      </c>
      <c r="B6487" s="3" t="s">
        <v>18798</v>
      </c>
      <c r="C6487" s="3" t="s">
        <v>18799</v>
      </c>
      <c r="D6487" s="3" t="n">
        <v>1</v>
      </c>
      <c r="E6487" s="3" t="n">
        <v>3.7777433</v>
      </c>
      <c r="F6487" s="3" t="n">
        <v>25</v>
      </c>
      <c r="G6487" s="3" t="n">
        <v>25</v>
      </c>
      <c r="H6487" s="3" t="n">
        <v>9</v>
      </c>
      <c r="I6487" s="3" t="n">
        <v>9</v>
      </c>
      <c r="J6487" s="3" t="n">
        <v>25</v>
      </c>
      <c r="K6487" s="3" t="n">
        <v>25</v>
      </c>
      <c r="L6487" s="3" t="n">
        <v>2</v>
      </c>
      <c r="M6487" s="3" t="n">
        <v>2</v>
      </c>
      <c r="N6487" s="3" t="n">
        <v>-1</v>
      </c>
      <c r="O6487" s="3" t="n">
        <v>-1</v>
      </c>
      <c r="P6487" s="3" t="n">
        <v>7.2</v>
      </c>
      <c r="Q6487" s="3" t="n">
        <v>24.2</v>
      </c>
      <c r="R6487" s="3" t="s">
        <v>18800</v>
      </c>
      <c r="S6487" s="4" t="n">
        <v>45747.0264583333</v>
      </c>
      <c r="T6487" s="3" t="s">
        <v>65</v>
      </c>
      <c r="U6487" s="3" t="s">
        <v>65</v>
      </c>
      <c r="V6487" s="3" t="n">
        <v>0</v>
      </c>
      <c r="W6487" s="3" t="n">
        <v>0</v>
      </c>
      <c r="X6487" s="3" t="n">
        <v>0</v>
      </c>
      <c r="Y6487" s="3" t="s">
        <v>30</v>
      </c>
      <c r="Z6487" s="3" t="s">
        <v>30</v>
      </c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/>
      <c r="AV6487" s="3"/>
      <c r="AW6487" s="3"/>
      <c r="AX6487" s="3"/>
      <c r="AY6487" s="3"/>
      <c r="AZ6487" s="3"/>
      <c r="BA6487" s="3"/>
      <c r="BB6487" s="3"/>
      <c r="BC6487" s="3"/>
      <c r="BD6487" s="3"/>
      <c r="BE6487" s="3"/>
      <c r="BF6487" s="3"/>
      <c r="BG6487" s="3"/>
      <c r="BH6487" s="3"/>
      <c r="BI6487" s="3"/>
      <c r="BJ6487" s="3"/>
    </row>
    <row r="6488" customFormat="false" ht="15.75" hidden="false" customHeight="false" outlineLevel="0" collapsed="false">
      <c r="A6488" s="3" t="n">
        <v>6487</v>
      </c>
      <c r="B6488" s="3" t="s">
        <v>18801</v>
      </c>
      <c r="C6488" s="3" t="s">
        <v>18802</v>
      </c>
      <c r="D6488" s="3" t="n">
        <v>1</v>
      </c>
      <c r="E6488" s="3" t="n">
        <v>5.2290098</v>
      </c>
      <c r="F6488" s="3" t="n">
        <v>26</v>
      </c>
      <c r="G6488" s="3" t="n">
        <v>26</v>
      </c>
      <c r="H6488" s="3" t="n">
        <v>10</v>
      </c>
      <c r="I6488" s="3" t="n">
        <v>10</v>
      </c>
      <c r="J6488" s="3" t="n">
        <v>38</v>
      </c>
      <c r="K6488" s="3" t="n">
        <v>38</v>
      </c>
      <c r="L6488" s="3" t="n">
        <v>1</v>
      </c>
      <c r="M6488" s="3" t="n">
        <v>1</v>
      </c>
      <c r="N6488" s="3" t="n">
        <v>-1</v>
      </c>
      <c r="O6488" s="3" t="n">
        <v>-1</v>
      </c>
      <c r="P6488" s="3" t="n">
        <v>7.2</v>
      </c>
      <c r="Q6488" s="3" t="n">
        <v>24.2</v>
      </c>
      <c r="R6488" s="3" t="s">
        <v>18803</v>
      </c>
      <c r="S6488" s="4" t="n">
        <v>45747.0265856482</v>
      </c>
      <c r="T6488" s="3" t="s">
        <v>65</v>
      </c>
      <c r="U6488" s="3" t="s">
        <v>65</v>
      </c>
      <c r="V6488" s="3" t="n">
        <v>0</v>
      </c>
      <c r="W6488" s="3" t="n">
        <v>0</v>
      </c>
      <c r="X6488" s="3" t="n">
        <v>0</v>
      </c>
      <c r="Y6488" s="3" t="s">
        <v>30</v>
      </c>
      <c r="Z6488" s="3" t="s">
        <v>30</v>
      </c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3"/>
      <c r="AU6488" s="3"/>
      <c r="AV6488" s="3"/>
      <c r="AW6488" s="3"/>
      <c r="AX6488" s="3"/>
      <c r="AY6488" s="3"/>
      <c r="AZ6488" s="3"/>
      <c r="BA6488" s="3"/>
      <c r="BB6488" s="3"/>
      <c r="BC6488" s="3"/>
      <c r="BD6488" s="3"/>
      <c r="BE6488" s="3"/>
      <c r="BF6488" s="3"/>
      <c r="BG6488" s="3"/>
      <c r="BH6488" s="3"/>
      <c r="BI6488" s="3"/>
      <c r="BJ6488" s="3"/>
    </row>
    <row r="6489" customFormat="false" ht="15.75" hidden="false" customHeight="false" outlineLevel="0" collapsed="false">
      <c r="A6489" s="3" t="n">
        <v>6488</v>
      </c>
      <c r="B6489" s="3" t="s">
        <v>18804</v>
      </c>
      <c r="C6489" s="3" t="s">
        <v>18805</v>
      </c>
      <c r="D6489" s="3" t="n">
        <v>1</v>
      </c>
      <c r="E6489" s="3" t="n">
        <v>3.1684553</v>
      </c>
      <c r="F6489" s="3" t="n">
        <v>19</v>
      </c>
      <c r="G6489" s="3" t="n">
        <v>19</v>
      </c>
      <c r="H6489" s="3" t="n">
        <v>5</v>
      </c>
      <c r="I6489" s="3" t="n">
        <v>5</v>
      </c>
      <c r="J6489" s="3" t="n">
        <v>19</v>
      </c>
      <c r="K6489" s="3" t="n">
        <v>19</v>
      </c>
      <c r="L6489" s="3" t="n">
        <v>1</v>
      </c>
      <c r="M6489" s="3" t="n">
        <v>1</v>
      </c>
      <c r="N6489" s="3" t="n">
        <v>-1</v>
      </c>
      <c r="O6489" s="3" t="n">
        <v>-1</v>
      </c>
      <c r="P6489" s="3" t="n">
        <v>7.2</v>
      </c>
      <c r="Q6489" s="3" t="n">
        <v>24.2</v>
      </c>
      <c r="R6489" s="3" t="s">
        <v>18806</v>
      </c>
      <c r="S6489" s="4" t="n">
        <v>45747.0266782407</v>
      </c>
      <c r="T6489" s="3" t="s">
        <v>65</v>
      </c>
      <c r="U6489" s="3" t="s">
        <v>65</v>
      </c>
      <c r="V6489" s="3" t="n">
        <v>0</v>
      </c>
      <c r="W6489" s="3" t="n">
        <v>0</v>
      </c>
      <c r="X6489" s="3" t="n">
        <v>0</v>
      </c>
      <c r="Y6489" s="3" t="s">
        <v>30</v>
      </c>
      <c r="Z6489" s="3" t="s">
        <v>30</v>
      </c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3"/>
      <c r="AU6489" s="3"/>
      <c r="AV6489" s="3"/>
      <c r="AW6489" s="3"/>
      <c r="AX6489" s="3"/>
      <c r="AY6489" s="3"/>
      <c r="AZ6489" s="3"/>
      <c r="BA6489" s="3"/>
      <c r="BB6489" s="3"/>
      <c r="BC6489" s="3"/>
      <c r="BD6489" s="3"/>
      <c r="BE6489" s="3"/>
      <c r="BF6489" s="3"/>
      <c r="BG6489" s="3"/>
      <c r="BH6489" s="3"/>
      <c r="BI6489" s="3"/>
      <c r="BJ6489" s="3"/>
    </row>
    <row r="6490" customFormat="false" ht="15.75" hidden="false" customHeight="false" outlineLevel="0" collapsed="false">
      <c r="A6490" s="3" t="n">
        <v>6489</v>
      </c>
      <c r="B6490" s="3" t="s">
        <v>18807</v>
      </c>
      <c r="C6490" s="3" t="s">
        <v>18808</v>
      </c>
      <c r="D6490" s="3" t="n">
        <v>1</v>
      </c>
      <c r="E6490" s="3" t="n">
        <v>5.1686069</v>
      </c>
      <c r="F6490" s="3" t="n">
        <v>215</v>
      </c>
      <c r="G6490" s="3" t="n">
        <v>215</v>
      </c>
      <c r="H6490" s="3" t="n">
        <v>11</v>
      </c>
      <c r="I6490" s="3" t="n">
        <v>11</v>
      </c>
      <c r="J6490" s="3" t="n">
        <v>321</v>
      </c>
      <c r="K6490" s="3" t="n">
        <v>321</v>
      </c>
      <c r="L6490" s="3" t="n">
        <v>25</v>
      </c>
      <c r="M6490" s="3" t="n">
        <v>25</v>
      </c>
      <c r="N6490" s="3" t="n">
        <v>0</v>
      </c>
      <c r="O6490" s="3" t="n">
        <v>-1</v>
      </c>
      <c r="P6490" s="3" t="n">
        <v>7.1</v>
      </c>
      <c r="Q6490" s="3" t="n">
        <v>24.2</v>
      </c>
      <c r="R6490" s="3" t="s">
        <v>18809</v>
      </c>
      <c r="S6490" s="4" t="n">
        <v>45747.0268634259</v>
      </c>
      <c r="T6490" s="3" t="s">
        <v>85</v>
      </c>
      <c r="U6490" s="3" t="s">
        <v>85</v>
      </c>
      <c r="V6490" s="3" t="n">
        <v>1</v>
      </c>
      <c r="W6490" s="3" t="n">
        <v>0</v>
      </c>
      <c r="X6490" s="3" t="n">
        <v>0</v>
      </c>
      <c r="Y6490" s="3" t="s">
        <v>30</v>
      </c>
      <c r="Z6490" s="3" t="s">
        <v>30</v>
      </c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/>
      <c r="AV6490" s="3"/>
      <c r="AW6490" s="3"/>
      <c r="AX6490" s="3"/>
      <c r="AY6490" s="3"/>
      <c r="AZ6490" s="3"/>
      <c r="BA6490" s="3"/>
      <c r="BB6490" s="3"/>
      <c r="BC6490" s="3"/>
      <c r="BD6490" s="3"/>
      <c r="BE6490" s="3"/>
      <c r="BF6490" s="3"/>
      <c r="BG6490" s="3"/>
      <c r="BH6490" s="3"/>
      <c r="BI6490" s="3"/>
      <c r="BJ6490" s="3"/>
    </row>
    <row r="6491" customFormat="false" ht="15.75" hidden="false" customHeight="false" outlineLevel="0" collapsed="false">
      <c r="A6491" s="3" t="n">
        <v>6490</v>
      </c>
      <c r="B6491" s="3" t="s">
        <v>18810</v>
      </c>
      <c r="C6491" s="3" t="s">
        <v>18811</v>
      </c>
      <c r="D6491" s="3" t="n">
        <v>1</v>
      </c>
      <c r="E6491" s="3" t="n">
        <v>5.6896402</v>
      </c>
      <c r="F6491" s="3" t="n">
        <v>13</v>
      </c>
      <c r="G6491" s="3" t="n">
        <v>13</v>
      </c>
      <c r="H6491" s="3" t="n">
        <v>7</v>
      </c>
      <c r="I6491" s="3" t="n">
        <v>7</v>
      </c>
      <c r="J6491" s="3" t="n">
        <v>16</v>
      </c>
      <c r="K6491" s="3" t="n">
        <v>16</v>
      </c>
      <c r="L6491" s="3" t="n">
        <v>0</v>
      </c>
      <c r="M6491" s="3" t="n">
        <v>0</v>
      </c>
      <c r="N6491" s="3" t="n">
        <v>-1</v>
      </c>
      <c r="O6491" s="3" t="n">
        <v>-1</v>
      </c>
      <c r="P6491" s="3" t="n">
        <v>7.1</v>
      </c>
      <c r="Q6491" s="3" t="n">
        <v>24.2</v>
      </c>
      <c r="R6491" s="3" t="s">
        <v>18812</v>
      </c>
      <c r="S6491" s="4" t="n">
        <v>45747.0271990741</v>
      </c>
      <c r="T6491" s="3" t="s">
        <v>4910</v>
      </c>
      <c r="U6491" s="3" t="s">
        <v>4910</v>
      </c>
      <c r="V6491" s="3" t="n">
        <v>0</v>
      </c>
      <c r="W6491" s="3" t="n">
        <v>0</v>
      </c>
      <c r="X6491" s="3" t="n">
        <v>0</v>
      </c>
      <c r="Y6491" s="3" t="s">
        <v>30</v>
      </c>
      <c r="Z6491" s="3" t="s">
        <v>30</v>
      </c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/>
      <c r="AV6491" s="3"/>
      <c r="AW6491" s="3"/>
      <c r="AX6491" s="3"/>
      <c r="AY6491" s="3"/>
      <c r="AZ6491" s="3"/>
      <c r="BA6491" s="3"/>
      <c r="BB6491" s="3"/>
      <c r="BC6491" s="3"/>
      <c r="BD6491" s="3"/>
      <c r="BE6491" s="3"/>
      <c r="BF6491" s="3"/>
      <c r="BG6491" s="3"/>
      <c r="BH6491" s="3"/>
      <c r="BI6491" s="3"/>
      <c r="BJ6491" s="3"/>
    </row>
    <row r="6492" customFormat="false" ht="15.75" hidden="false" customHeight="false" outlineLevel="0" collapsed="false">
      <c r="A6492" s="3" t="n">
        <v>6491</v>
      </c>
      <c r="B6492" s="3" t="s">
        <v>18813</v>
      </c>
      <c r="C6492" s="3" t="s">
        <v>18814</v>
      </c>
      <c r="D6492" s="3" t="n">
        <v>1</v>
      </c>
      <c r="E6492" s="3" t="n">
        <v>2.5983653</v>
      </c>
      <c r="F6492" s="3" t="n">
        <v>25</v>
      </c>
      <c r="G6492" s="3" t="n">
        <v>25</v>
      </c>
      <c r="H6492" s="3" t="n">
        <v>8</v>
      </c>
      <c r="I6492" s="3" t="n">
        <v>8</v>
      </c>
      <c r="J6492" s="3" t="n">
        <v>30</v>
      </c>
      <c r="K6492" s="3" t="n">
        <v>30</v>
      </c>
      <c r="L6492" s="3" t="n">
        <v>6</v>
      </c>
      <c r="M6492" s="3" t="n">
        <v>6</v>
      </c>
      <c r="N6492" s="3" t="n">
        <v>-1</v>
      </c>
      <c r="O6492" s="3" t="n">
        <v>-1</v>
      </c>
      <c r="P6492" s="3" t="n">
        <v>7.4</v>
      </c>
      <c r="Q6492" s="3" t="n">
        <v>24.2</v>
      </c>
      <c r="R6492" s="3" t="s">
        <v>18815</v>
      </c>
      <c r="S6492" s="4" t="n">
        <v>45747.0273263889</v>
      </c>
      <c r="T6492" s="3" t="s">
        <v>1920</v>
      </c>
      <c r="U6492" s="3" t="s">
        <v>1920</v>
      </c>
      <c r="V6492" s="3" t="n">
        <v>0</v>
      </c>
      <c r="W6492" s="3" t="n">
        <v>0</v>
      </c>
      <c r="X6492" s="3" t="n">
        <v>0</v>
      </c>
      <c r="Y6492" s="3" t="s">
        <v>30</v>
      </c>
      <c r="Z6492" s="3" t="s">
        <v>30</v>
      </c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3"/>
      <c r="AW6492" s="3"/>
      <c r="AX6492" s="3"/>
      <c r="AY6492" s="3"/>
      <c r="AZ6492" s="3"/>
      <c r="BA6492" s="3"/>
      <c r="BB6492" s="3"/>
      <c r="BC6492" s="3"/>
      <c r="BD6492" s="3"/>
      <c r="BE6492" s="3"/>
      <c r="BF6492" s="3"/>
      <c r="BG6492" s="3"/>
      <c r="BH6492" s="3"/>
      <c r="BI6492" s="3"/>
      <c r="BJ6492" s="3"/>
    </row>
    <row r="6493" customFormat="false" ht="15.75" hidden="false" customHeight="false" outlineLevel="0" collapsed="false">
      <c r="A6493" s="3" t="n">
        <v>6492</v>
      </c>
      <c r="B6493" s="3" t="s">
        <v>18816</v>
      </c>
      <c r="C6493" s="3" t="s">
        <v>18817</v>
      </c>
      <c r="D6493" s="3" t="n">
        <v>1</v>
      </c>
      <c r="E6493" s="3" t="n">
        <v>2.3833665</v>
      </c>
      <c r="F6493" s="3" t="n">
        <v>32</v>
      </c>
      <c r="G6493" s="3" t="n">
        <v>32</v>
      </c>
      <c r="H6493" s="3" t="n">
        <v>14</v>
      </c>
      <c r="I6493" s="3" t="n">
        <v>14</v>
      </c>
      <c r="J6493" s="3" t="n">
        <v>43</v>
      </c>
      <c r="K6493" s="3" t="n">
        <v>43</v>
      </c>
      <c r="L6493" s="3" t="n">
        <v>2</v>
      </c>
      <c r="M6493" s="3" t="n">
        <v>2</v>
      </c>
      <c r="N6493" s="3" t="n">
        <v>-1</v>
      </c>
      <c r="O6493" s="3" t="n">
        <v>-1</v>
      </c>
      <c r="P6493" s="3" t="n">
        <v>6.5</v>
      </c>
      <c r="Q6493" s="3" t="n">
        <v>24.2</v>
      </c>
      <c r="R6493" s="3" t="s">
        <v>18818</v>
      </c>
      <c r="S6493" s="4" t="n">
        <v>45747.0273958333</v>
      </c>
      <c r="T6493" s="3" t="s">
        <v>65</v>
      </c>
      <c r="U6493" s="3" t="s">
        <v>65</v>
      </c>
      <c r="V6493" s="3" t="n">
        <v>0</v>
      </c>
      <c r="W6493" s="3" t="n">
        <v>0</v>
      </c>
      <c r="X6493" s="3" t="n">
        <v>0</v>
      </c>
      <c r="Y6493" s="3" t="s">
        <v>30</v>
      </c>
      <c r="Z6493" s="3" t="s">
        <v>30</v>
      </c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3"/>
      <c r="AW6493" s="3"/>
      <c r="AX6493" s="3"/>
      <c r="AY6493" s="3"/>
      <c r="AZ6493" s="3"/>
      <c r="BA6493" s="3"/>
      <c r="BB6493" s="3"/>
      <c r="BC6493" s="3"/>
      <c r="BD6493" s="3"/>
      <c r="BE6493" s="3"/>
      <c r="BF6493" s="3"/>
      <c r="BG6493" s="3"/>
      <c r="BH6493" s="3"/>
      <c r="BI6493" s="3"/>
      <c r="BJ6493" s="3"/>
    </row>
    <row r="6494" customFormat="false" ht="15.75" hidden="false" customHeight="false" outlineLevel="0" collapsed="false">
      <c r="A6494" s="3" t="n">
        <v>6493</v>
      </c>
      <c r="B6494" s="3" t="s">
        <v>18819</v>
      </c>
      <c r="C6494" s="3" t="s">
        <v>18820</v>
      </c>
      <c r="D6494" s="3" t="n">
        <v>1</v>
      </c>
      <c r="E6494" s="3" t="n">
        <v>1.0558364</v>
      </c>
      <c r="F6494" s="3" t="n">
        <v>7</v>
      </c>
      <c r="G6494" s="3" t="n">
        <v>7</v>
      </c>
      <c r="H6494" s="3" t="n">
        <v>5</v>
      </c>
      <c r="I6494" s="3" t="n">
        <v>5</v>
      </c>
      <c r="J6494" s="3" t="n">
        <v>7</v>
      </c>
      <c r="K6494" s="3" t="n">
        <v>7</v>
      </c>
      <c r="L6494" s="3" t="n">
        <v>0</v>
      </c>
      <c r="M6494" s="3" t="n">
        <v>0</v>
      </c>
      <c r="N6494" s="3" t="n">
        <v>0</v>
      </c>
      <c r="O6494" s="3" t="n">
        <v>0</v>
      </c>
      <c r="P6494" s="3" t="n">
        <v>6</v>
      </c>
      <c r="Q6494" s="3" t="n">
        <v>24.2</v>
      </c>
      <c r="R6494" s="3" t="s">
        <v>18821</v>
      </c>
      <c r="S6494" s="4" t="n">
        <v>45747.0274537037</v>
      </c>
      <c r="T6494" s="3" t="s">
        <v>65</v>
      </c>
      <c r="U6494" s="3" t="s">
        <v>65</v>
      </c>
      <c r="V6494" s="3" t="n">
        <v>1</v>
      </c>
      <c r="W6494" s="3" t="n">
        <v>1</v>
      </c>
      <c r="X6494" s="3" t="n">
        <v>0</v>
      </c>
      <c r="Y6494" s="3" t="s">
        <v>30</v>
      </c>
      <c r="Z6494" s="3" t="s">
        <v>30</v>
      </c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3"/>
      <c r="AV6494" s="3"/>
      <c r="AW6494" s="3"/>
      <c r="AX6494" s="3"/>
      <c r="AY6494" s="3"/>
      <c r="AZ6494" s="3"/>
      <c r="BA6494" s="3"/>
      <c r="BB6494" s="3"/>
      <c r="BC6494" s="3"/>
      <c r="BD6494" s="3"/>
      <c r="BE6494" s="3"/>
      <c r="BF6494" s="3"/>
      <c r="BG6494" s="3"/>
      <c r="BH6494" s="3"/>
      <c r="BI6494" s="3"/>
      <c r="BJ6494" s="3"/>
    </row>
    <row r="6495" customFormat="false" ht="15.75" hidden="false" customHeight="false" outlineLevel="0" collapsed="false">
      <c r="A6495" s="3" t="n">
        <v>6494</v>
      </c>
      <c r="B6495" s="3" t="s">
        <v>18822</v>
      </c>
      <c r="C6495" s="3" t="s">
        <v>18823</v>
      </c>
      <c r="D6495" s="3" t="n">
        <v>1</v>
      </c>
      <c r="E6495" s="3" t="n">
        <v>4.0603342</v>
      </c>
      <c r="F6495" s="3" t="n">
        <v>22</v>
      </c>
      <c r="G6495" s="3" t="n">
        <v>22</v>
      </c>
      <c r="H6495" s="3" t="n">
        <v>10</v>
      </c>
      <c r="I6495" s="3" t="n">
        <v>10</v>
      </c>
      <c r="J6495" s="3" t="n">
        <v>35</v>
      </c>
      <c r="K6495" s="3" t="n">
        <v>35</v>
      </c>
      <c r="L6495" s="3" t="n">
        <v>0</v>
      </c>
      <c r="M6495" s="3" t="n">
        <v>0</v>
      </c>
      <c r="N6495" s="3" t="n">
        <v>-1</v>
      </c>
      <c r="O6495" s="3" t="n">
        <v>-1</v>
      </c>
      <c r="P6495" s="3" t="n">
        <v>7.3</v>
      </c>
      <c r="Q6495" s="3" t="n">
        <v>24.2</v>
      </c>
      <c r="R6495" s="3" t="s">
        <v>18824</v>
      </c>
      <c r="S6495" s="4" t="n">
        <v>45747.0275578704</v>
      </c>
      <c r="T6495" s="3" t="s">
        <v>65</v>
      </c>
      <c r="U6495" s="3" t="s">
        <v>65</v>
      </c>
      <c r="V6495" s="3" t="n">
        <v>0</v>
      </c>
      <c r="W6495" s="3" t="n">
        <v>0</v>
      </c>
      <c r="X6495" s="3" t="n">
        <v>0</v>
      </c>
      <c r="Y6495" s="3" t="s">
        <v>30</v>
      </c>
      <c r="Z6495" s="3" t="s">
        <v>30</v>
      </c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  <c r="AP6495" s="3"/>
      <c r="AQ6495" s="3"/>
      <c r="AR6495" s="3"/>
      <c r="AS6495" s="3"/>
      <c r="AT6495" s="3"/>
      <c r="AU6495" s="3"/>
      <c r="AV6495" s="3"/>
      <c r="AW6495" s="3"/>
      <c r="AX6495" s="3"/>
      <c r="AY6495" s="3"/>
      <c r="AZ6495" s="3"/>
      <c r="BA6495" s="3"/>
      <c r="BB6495" s="3"/>
      <c r="BC6495" s="3"/>
      <c r="BD6495" s="3"/>
      <c r="BE6495" s="3"/>
      <c r="BF6495" s="3"/>
      <c r="BG6495" s="3"/>
      <c r="BH6495" s="3"/>
      <c r="BI6495" s="3"/>
      <c r="BJ6495" s="3"/>
    </row>
    <row r="6496" customFormat="false" ht="15.75" hidden="false" customHeight="false" outlineLevel="0" collapsed="false">
      <c r="A6496" s="3" t="n">
        <v>6495</v>
      </c>
      <c r="B6496" s="3" t="s">
        <v>18825</v>
      </c>
      <c r="C6496" s="3" t="s">
        <v>18826</v>
      </c>
      <c r="D6496" s="3" t="n">
        <v>1</v>
      </c>
      <c r="E6496" s="3" t="n">
        <v>3.1107062</v>
      </c>
      <c r="F6496" s="3" t="n">
        <v>28</v>
      </c>
      <c r="G6496" s="3" t="n">
        <v>28</v>
      </c>
      <c r="H6496" s="3" t="n">
        <v>8</v>
      </c>
      <c r="I6496" s="3" t="n">
        <v>8</v>
      </c>
      <c r="J6496" s="3" t="n">
        <v>42</v>
      </c>
      <c r="K6496" s="3" t="n">
        <v>42</v>
      </c>
      <c r="L6496" s="3" t="n">
        <v>0</v>
      </c>
      <c r="M6496" s="3" t="n">
        <v>0</v>
      </c>
      <c r="N6496" s="3" t="n">
        <v>0</v>
      </c>
      <c r="O6496" s="3" t="n">
        <v>0</v>
      </c>
      <c r="P6496" s="3" t="n">
        <v>6.2</v>
      </c>
      <c r="Q6496" s="3" t="n">
        <v>24.2</v>
      </c>
      <c r="R6496" s="3" t="s">
        <v>18827</v>
      </c>
      <c r="S6496" s="4" t="n">
        <v>45747.027650463</v>
      </c>
      <c r="T6496" s="3" t="s">
        <v>65</v>
      </c>
      <c r="U6496" s="3" t="s">
        <v>65</v>
      </c>
      <c r="V6496" s="3" t="n">
        <v>1</v>
      </c>
      <c r="W6496" s="3" t="n">
        <v>1</v>
      </c>
      <c r="X6496" s="3" t="n">
        <v>0</v>
      </c>
      <c r="Y6496" s="3" t="s">
        <v>30</v>
      </c>
      <c r="Z6496" s="3" t="s">
        <v>30</v>
      </c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  <c r="AP6496" s="3"/>
      <c r="AQ6496" s="3"/>
      <c r="AR6496" s="3"/>
      <c r="AS6496" s="3"/>
      <c r="AT6496" s="3"/>
      <c r="AU6496" s="3"/>
      <c r="AV6496" s="3"/>
      <c r="AW6496" s="3"/>
      <c r="AX6496" s="3"/>
      <c r="AY6496" s="3"/>
      <c r="AZ6496" s="3"/>
      <c r="BA6496" s="3"/>
      <c r="BB6496" s="3"/>
      <c r="BC6496" s="3"/>
      <c r="BD6496" s="3"/>
      <c r="BE6496" s="3"/>
      <c r="BF6496" s="3"/>
      <c r="BG6496" s="3"/>
      <c r="BH6496" s="3"/>
      <c r="BI6496" s="3"/>
      <c r="BJ6496" s="3"/>
    </row>
    <row r="6497" customFormat="false" ht="15.75" hidden="false" customHeight="false" outlineLevel="0" collapsed="false">
      <c r="A6497" s="3" t="n">
        <v>6496</v>
      </c>
      <c r="B6497" s="3" t="s">
        <v>18828</v>
      </c>
      <c r="C6497" s="3" t="s">
        <v>18829</v>
      </c>
      <c r="D6497" s="3" t="n">
        <v>1</v>
      </c>
      <c r="E6497" s="3" t="n">
        <v>2.1631834</v>
      </c>
      <c r="F6497" s="3" t="n">
        <v>10</v>
      </c>
      <c r="G6497" s="3" t="n">
        <v>10</v>
      </c>
      <c r="H6497" s="3" t="n">
        <v>8</v>
      </c>
      <c r="I6497" s="3" t="n">
        <v>8</v>
      </c>
      <c r="J6497" s="3" t="n">
        <v>12</v>
      </c>
      <c r="K6497" s="3" t="n">
        <v>12</v>
      </c>
      <c r="L6497" s="3" t="n">
        <v>1</v>
      </c>
      <c r="M6497" s="3" t="n">
        <v>1</v>
      </c>
      <c r="N6497" s="3" t="n">
        <v>-1</v>
      </c>
      <c r="O6497" s="3" t="n">
        <v>-1</v>
      </c>
      <c r="P6497" s="3" t="n">
        <v>6</v>
      </c>
      <c r="Q6497" s="3" t="n">
        <v>24.2</v>
      </c>
      <c r="R6497" s="3" t="s">
        <v>18830</v>
      </c>
      <c r="S6497" s="4" t="n">
        <v>45747.0277199074</v>
      </c>
      <c r="T6497" s="3" t="s">
        <v>65</v>
      </c>
      <c r="U6497" s="3" t="s">
        <v>65</v>
      </c>
      <c r="V6497" s="3" t="n">
        <v>0</v>
      </c>
      <c r="W6497" s="3" t="n">
        <v>0</v>
      </c>
      <c r="X6497" s="3" t="n">
        <v>0</v>
      </c>
      <c r="Y6497" s="3" t="s">
        <v>30</v>
      </c>
      <c r="Z6497" s="3" t="s">
        <v>30</v>
      </c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3"/>
      <c r="AV6497" s="3"/>
      <c r="AW6497" s="3"/>
      <c r="AX6497" s="3"/>
      <c r="AY6497" s="3"/>
      <c r="AZ6497" s="3"/>
      <c r="BA6497" s="3"/>
      <c r="BB6497" s="3"/>
      <c r="BC6497" s="3"/>
      <c r="BD6497" s="3"/>
      <c r="BE6497" s="3"/>
      <c r="BF6497" s="3"/>
      <c r="BG6497" s="3"/>
      <c r="BH6497" s="3"/>
      <c r="BI6497" s="3"/>
      <c r="BJ6497" s="3"/>
    </row>
    <row r="6498" customFormat="false" ht="15.75" hidden="false" customHeight="false" outlineLevel="0" collapsed="false">
      <c r="A6498" s="3" t="n">
        <v>6497</v>
      </c>
      <c r="B6498" s="3" t="s">
        <v>18831</v>
      </c>
      <c r="C6498" s="3" t="s">
        <v>18832</v>
      </c>
      <c r="D6498" s="3" t="n">
        <v>1</v>
      </c>
      <c r="E6498" s="3" t="n">
        <v>1.7168852</v>
      </c>
      <c r="F6498" s="3" t="n">
        <v>7</v>
      </c>
      <c r="G6498" s="3" t="n">
        <v>7</v>
      </c>
      <c r="H6498" s="3" t="n">
        <v>4</v>
      </c>
      <c r="I6498" s="3" t="n">
        <v>4</v>
      </c>
      <c r="J6498" s="3" t="n">
        <v>7</v>
      </c>
      <c r="K6498" s="3" t="n">
        <v>7</v>
      </c>
      <c r="L6498" s="3" t="n">
        <v>3</v>
      </c>
      <c r="M6498" s="3" t="n">
        <v>3</v>
      </c>
      <c r="N6498" s="3" t="n">
        <v>-1</v>
      </c>
      <c r="O6498" s="3" t="n">
        <v>-1</v>
      </c>
      <c r="P6498" s="3" t="n">
        <v>7.4</v>
      </c>
      <c r="Q6498" s="3" t="n">
        <v>24.2</v>
      </c>
      <c r="R6498" s="3" t="s">
        <v>18833</v>
      </c>
      <c r="S6498" s="4" t="n">
        <v>45747.0277893519</v>
      </c>
      <c r="T6498" s="3" t="s">
        <v>65</v>
      </c>
      <c r="U6498" s="3" t="s">
        <v>65</v>
      </c>
      <c r="V6498" s="3" t="n">
        <v>0</v>
      </c>
      <c r="W6498" s="3" t="n">
        <v>0</v>
      </c>
      <c r="X6498" s="3" t="n">
        <v>0</v>
      </c>
      <c r="Y6498" s="3" t="s">
        <v>30</v>
      </c>
      <c r="Z6498" s="3" t="s">
        <v>30</v>
      </c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/>
      <c r="AV6498" s="3"/>
      <c r="AW6498" s="3"/>
      <c r="AX6498" s="3"/>
      <c r="AY6498" s="3"/>
      <c r="AZ6498" s="3"/>
      <c r="BA6498" s="3"/>
      <c r="BB6498" s="3"/>
      <c r="BC6498" s="3"/>
      <c r="BD6498" s="3"/>
      <c r="BE6498" s="3"/>
      <c r="BF6498" s="3"/>
      <c r="BG6498" s="3"/>
      <c r="BH6498" s="3"/>
      <c r="BI6498" s="3"/>
      <c r="BJ6498" s="3"/>
    </row>
    <row r="6499" customFormat="false" ht="15.75" hidden="false" customHeight="false" outlineLevel="0" collapsed="false">
      <c r="A6499" s="3" t="n">
        <v>6498</v>
      </c>
      <c r="B6499" s="3" t="s">
        <v>18834</v>
      </c>
      <c r="C6499" s="3" t="s">
        <v>18835</v>
      </c>
      <c r="D6499" s="3" t="n">
        <v>1</v>
      </c>
      <c r="E6499" s="3" t="n">
        <v>20.1117521</v>
      </c>
      <c r="F6499" s="3" t="n">
        <v>828</v>
      </c>
      <c r="G6499" s="3" t="n">
        <v>828</v>
      </c>
      <c r="H6499" s="3" t="n">
        <v>28</v>
      </c>
      <c r="I6499" s="3" t="n">
        <v>28</v>
      </c>
      <c r="J6499" s="3" t="n">
        <v>967</v>
      </c>
      <c r="K6499" s="3" t="n">
        <v>967</v>
      </c>
      <c r="L6499" s="3" t="n">
        <v>115</v>
      </c>
      <c r="M6499" s="3" t="n">
        <v>115</v>
      </c>
      <c r="N6499" s="3" t="n">
        <v>-1</v>
      </c>
      <c r="O6499" s="3" t="n">
        <v>-1</v>
      </c>
      <c r="P6499" s="3" t="n">
        <v>7.4</v>
      </c>
      <c r="Q6499" s="3" t="n">
        <v>24.2</v>
      </c>
      <c r="R6499" s="3" t="s">
        <v>18836</v>
      </c>
      <c r="S6499" s="4" t="n">
        <v>45747.0282407407</v>
      </c>
      <c r="T6499" s="3" t="s">
        <v>29</v>
      </c>
      <c r="U6499" s="3" t="s">
        <v>29</v>
      </c>
      <c r="V6499" s="3" t="n">
        <v>0</v>
      </c>
      <c r="W6499" s="3" t="n">
        <v>0</v>
      </c>
      <c r="X6499" s="3" t="n">
        <v>0</v>
      </c>
      <c r="Y6499" s="3" t="s">
        <v>30</v>
      </c>
      <c r="Z6499" s="3" t="s">
        <v>30</v>
      </c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3"/>
      <c r="AV6499" s="3"/>
      <c r="AW6499" s="3"/>
      <c r="AX6499" s="3"/>
      <c r="AY6499" s="3"/>
      <c r="AZ6499" s="3"/>
      <c r="BA6499" s="3"/>
      <c r="BB6499" s="3"/>
      <c r="BC6499" s="3"/>
      <c r="BD6499" s="3"/>
      <c r="BE6499" s="3"/>
      <c r="BF6499" s="3"/>
      <c r="BG6499" s="3"/>
      <c r="BH6499" s="3"/>
      <c r="BI6499" s="3"/>
      <c r="BJ6499" s="3"/>
    </row>
    <row r="6500" customFormat="false" ht="15.75" hidden="false" customHeight="false" outlineLevel="0" collapsed="false">
      <c r="A6500" s="3" t="n">
        <v>6499</v>
      </c>
      <c r="B6500" s="3" t="s">
        <v>18837</v>
      </c>
      <c r="C6500" s="3" t="s">
        <v>18838</v>
      </c>
      <c r="D6500" s="3" t="n">
        <v>1</v>
      </c>
      <c r="E6500" s="3" t="n">
        <v>8.4015908</v>
      </c>
      <c r="F6500" s="3" t="n">
        <v>118</v>
      </c>
      <c r="G6500" s="3" t="n">
        <v>118</v>
      </c>
      <c r="H6500" s="3" t="n">
        <v>14</v>
      </c>
      <c r="I6500" s="3" t="n">
        <v>14</v>
      </c>
      <c r="J6500" s="3" t="n">
        <v>125</v>
      </c>
      <c r="K6500" s="3" t="n">
        <v>125</v>
      </c>
      <c r="L6500" s="3" t="n">
        <v>14</v>
      </c>
      <c r="M6500" s="3" t="n">
        <v>14</v>
      </c>
      <c r="N6500" s="3" t="n">
        <v>-1</v>
      </c>
      <c r="O6500" s="3" t="n">
        <v>-1</v>
      </c>
      <c r="P6500" s="3" t="n">
        <v>7.4</v>
      </c>
      <c r="Q6500" s="3" t="n">
        <v>24.2</v>
      </c>
      <c r="R6500" s="3" t="s">
        <v>18839</v>
      </c>
      <c r="S6500" s="4" t="n">
        <v>45747.0284837963</v>
      </c>
      <c r="T6500" s="3" t="s">
        <v>1920</v>
      </c>
      <c r="U6500" s="3" t="s">
        <v>1920</v>
      </c>
      <c r="V6500" s="3" t="n">
        <v>0</v>
      </c>
      <c r="W6500" s="3" t="n">
        <v>0</v>
      </c>
      <c r="X6500" s="3" t="n">
        <v>0</v>
      </c>
      <c r="Y6500" s="3" t="s">
        <v>30</v>
      </c>
      <c r="Z6500" s="3" t="s">
        <v>30</v>
      </c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3"/>
      <c r="AV6500" s="3"/>
      <c r="AW6500" s="3"/>
      <c r="AX6500" s="3"/>
      <c r="AY6500" s="3"/>
      <c r="AZ6500" s="3"/>
      <c r="BA6500" s="3"/>
      <c r="BB6500" s="3"/>
      <c r="BC6500" s="3"/>
      <c r="BD6500" s="3"/>
      <c r="BE6500" s="3"/>
      <c r="BF6500" s="3"/>
      <c r="BG6500" s="3"/>
      <c r="BH6500" s="3"/>
      <c r="BI6500" s="3"/>
      <c r="BJ6500" s="3"/>
    </row>
    <row r="6501" customFormat="false" ht="15.75" hidden="false" customHeight="false" outlineLevel="0" collapsed="false">
      <c r="A6501" s="3" t="n">
        <v>6500</v>
      </c>
      <c r="B6501" s="3" t="s">
        <v>18840</v>
      </c>
      <c r="C6501" s="3" t="s">
        <v>18841</v>
      </c>
      <c r="D6501" s="3" t="n">
        <v>1</v>
      </c>
      <c r="E6501" s="3" t="n">
        <v>10.8725784</v>
      </c>
      <c r="F6501" s="3" t="n">
        <v>160</v>
      </c>
      <c r="G6501" s="3" t="n">
        <v>160</v>
      </c>
      <c r="H6501" s="3" t="n">
        <v>22</v>
      </c>
      <c r="I6501" s="3" t="n">
        <v>22</v>
      </c>
      <c r="J6501" s="3" t="n">
        <v>168</v>
      </c>
      <c r="K6501" s="3" t="n">
        <v>168</v>
      </c>
      <c r="L6501" s="3" t="n">
        <v>17</v>
      </c>
      <c r="M6501" s="3" t="n">
        <v>17</v>
      </c>
      <c r="N6501" s="3" t="n">
        <v>-1</v>
      </c>
      <c r="O6501" s="3" t="n">
        <v>-1</v>
      </c>
      <c r="P6501" s="3" t="n">
        <v>7.4</v>
      </c>
      <c r="Q6501" s="3" t="n">
        <v>24.2</v>
      </c>
      <c r="R6501" s="3" t="s">
        <v>18842</v>
      </c>
      <c r="S6501" s="4" t="n">
        <v>45747.02875</v>
      </c>
      <c r="T6501" s="3" t="s">
        <v>1920</v>
      </c>
      <c r="U6501" s="3" t="s">
        <v>1920</v>
      </c>
      <c r="V6501" s="3" t="n">
        <v>0</v>
      </c>
      <c r="W6501" s="3" t="n">
        <v>0</v>
      </c>
      <c r="X6501" s="3" t="n">
        <v>0</v>
      </c>
      <c r="Y6501" s="3" t="s">
        <v>30</v>
      </c>
      <c r="Z6501" s="3" t="s">
        <v>30</v>
      </c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3"/>
      <c r="AV6501" s="3"/>
      <c r="AW6501" s="3"/>
      <c r="AX6501" s="3"/>
      <c r="AY6501" s="3"/>
      <c r="AZ6501" s="3"/>
      <c r="BA6501" s="3"/>
      <c r="BB6501" s="3"/>
      <c r="BC6501" s="3"/>
      <c r="BD6501" s="3"/>
      <c r="BE6501" s="3"/>
      <c r="BF6501" s="3"/>
      <c r="BG6501" s="3"/>
      <c r="BH6501" s="3"/>
      <c r="BI6501" s="3"/>
      <c r="BJ6501" s="3"/>
    </row>
    <row r="6502" customFormat="false" ht="15.75" hidden="false" customHeight="false" outlineLevel="0" collapsed="false">
      <c r="A6502" s="3" t="n">
        <v>6501</v>
      </c>
      <c r="B6502" s="3" t="s">
        <v>18843</v>
      </c>
      <c r="C6502" s="3" t="s">
        <v>18844</v>
      </c>
      <c r="D6502" s="3" t="n">
        <v>1</v>
      </c>
      <c r="E6502" s="3" t="n">
        <v>1.7289166</v>
      </c>
      <c r="F6502" s="3" t="n">
        <v>9</v>
      </c>
      <c r="G6502" s="3" t="n">
        <v>9</v>
      </c>
      <c r="H6502" s="3" t="n">
        <v>5</v>
      </c>
      <c r="I6502" s="3" t="n">
        <v>5</v>
      </c>
      <c r="J6502" s="3" t="n">
        <v>11</v>
      </c>
      <c r="K6502" s="3" t="n">
        <v>11</v>
      </c>
      <c r="L6502" s="3" t="n">
        <v>0</v>
      </c>
      <c r="M6502" s="3" t="n">
        <v>0</v>
      </c>
      <c r="N6502" s="3" t="n">
        <v>-1</v>
      </c>
      <c r="O6502" s="3" t="n">
        <v>-1</v>
      </c>
      <c r="P6502" s="3" t="n">
        <v>7.4</v>
      </c>
      <c r="Q6502" s="3" t="n">
        <v>24.2</v>
      </c>
      <c r="R6502" s="3" t="s">
        <v>18845</v>
      </c>
      <c r="S6502" s="4" t="n">
        <v>45747.0288310185</v>
      </c>
      <c r="T6502" s="3" t="s">
        <v>65</v>
      </c>
      <c r="U6502" s="3" t="s">
        <v>65</v>
      </c>
      <c r="V6502" s="3" t="n">
        <v>0</v>
      </c>
      <c r="W6502" s="3" t="n">
        <v>0</v>
      </c>
      <c r="X6502" s="3" t="n">
        <v>0</v>
      </c>
      <c r="Y6502" s="3" t="s">
        <v>30</v>
      </c>
      <c r="Z6502" s="3" t="s">
        <v>30</v>
      </c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3"/>
      <c r="AU6502" s="3"/>
      <c r="AV6502" s="3"/>
      <c r="AW6502" s="3"/>
      <c r="AX6502" s="3"/>
      <c r="AY6502" s="3"/>
      <c r="AZ6502" s="3"/>
      <c r="BA6502" s="3"/>
      <c r="BB6502" s="3"/>
      <c r="BC6502" s="3"/>
      <c r="BD6502" s="3"/>
      <c r="BE6502" s="3"/>
      <c r="BF6502" s="3"/>
      <c r="BG6502" s="3"/>
      <c r="BH6502" s="3"/>
      <c r="BI6502" s="3"/>
      <c r="BJ6502" s="3"/>
    </row>
    <row r="6503" customFormat="false" ht="15.75" hidden="false" customHeight="false" outlineLevel="0" collapsed="false">
      <c r="A6503" s="3" t="n">
        <v>6502</v>
      </c>
      <c r="B6503" s="3" t="s">
        <v>18846</v>
      </c>
      <c r="C6503" s="3" t="s">
        <v>18847</v>
      </c>
      <c r="D6503" s="3" t="n">
        <v>1</v>
      </c>
      <c r="E6503" s="3" t="n">
        <v>8.4887584</v>
      </c>
      <c r="F6503" s="3" t="n">
        <v>29</v>
      </c>
      <c r="G6503" s="3" t="n">
        <v>29</v>
      </c>
      <c r="H6503" s="3" t="n">
        <v>12</v>
      </c>
      <c r="I6503" s="3" t="n">
        <v>12</v>
      </c>
      <c r="J6503" s="3" t="n">
        <v>40</v>
      </c>
      <c r="K6503" s="3" t="n">
        <v>40</v>
      </c>
      <c r="L6503" s="3" t="n">
        <v>5</v>
      </c>
      <c r="M6503" s="3" t="n">
        <v>5</v>
      </c>
      <c r="N6503" s="3" t="n">
        <v>-1</v>
      </c>
      <c r="O6503" s="3" t="n">
        <v>-1</v>
      </c>
      <c r="P6503" s="3" t="n">
        <v>7.2</v>
      </c>
      <c r="Q6503" s="3" t="n">
        <v>24.2</v>
      </c>
      <c r="R6503" s="3" t="s">
        <v>18848</v>
      </c>
      <c r="S6503" s="4" t="n">
        <v>45747.0290162037</v>
      </c>
      <c r="T6503" s="3" t="s">
        <v>65</v>
      </c>
      <c r="U6503" s="3" t="s">
        <v>65</v>
      </c>
      <c r="V6503" s="3" t="n">
        <v>0</v>
      </c>
      <c r="W6503" s="3" t="n">
        <v>0</v>
      </c>
      <c r="X6503" s="3" t="n">
        <v>0</v>
      </c>
      <c r="Y6503" s="3" t="s">
        <v>30</v>
      </c>
      <c r="Z6503" s="3" t="s">
        <v>30</v>
      </c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3"/>
      <c r="AU6503" s="3"/>
      <c r="AV6503" s="3"/>
      <c r="AW6503" s="3"/>
      <c r="AX6503" s="3"/>
      <c r="AY6503" s="3"/>
      <c r="AZ6503" s="3"/>
      <c r="BA6503" s="3"/>
      <c r="BB6503" s="3"/>
      <c r="BC6503" s="3"/>
      <c r="BD6503" s="3"/>
      <c r="BE6503" s="3"/>
      <c r="BF6503" s="3"/>
      <c r="BG6503" s="3"/>
      <c r="BH6503" s="3"/>
      <c r="BI6503" s="3"/>
      <c r="BJ6503" s="3"/>
    </row>
    <row r="6504" customFormat="false" ht="15.75" hidden="false" customHeight="false" outlineLevel="0" collapsed="false">
      <c r="A6504" s="3" t="n">
        <v>6503</v>
      </c>
      <c r="B6504" s="3" t="s">
        <v>18849</v>
      </c>
      <c r="C6504" s="3" t="s">
        <v>18850</v>
      </c>
      <c r="D6504" s="3" t="n">
        <v>1</v>
      </c>
      <c r="E6504" s="3" t="n">
        <v>9.5106261</v>
      </c>
      <c r="F6504" s="3" t="n">
        <v>29</v>
      </c>
      <c r="G6504" s="3" t="n">
        <v>29</v>
      </c>
      <c r="H6504" s="3" t="n">
        <v>12</v>
      </c>
      <c r="I6504" s="3" t="n">
        <v>12</v>
      </c>
      <c r="J6504" s="3" t="n">
        <v>40</v>
      </c>
      <c r="K6504" s="3" t="n">
        <v>40</v>
      </c>
      <c r="L6504" s="3" t="n">
        <v>5</v>
      </c>
      <c r="M6504" s="3" t="n">
        <v>5</v>
      </c>
      <c r="N6504" s="3" t="n">
        <v>-1</v>
      </c>
      <c r="O6504" s="3" t="n">
        <v>-1</v>
      </c>
      <c r="P6504" s="3" t="n">
        <v>7.2</v>
      </c>
      <c r="Q6504" s="3" t="n">
        <v>24.2</v>
      </c>
      <c r="R6504" s="3" t="s">
        <v>18851</v>
      </c>
      <c r="S6504" s="4" t="n">
        <v>45747.0292476852</v>
      </c>
      <c r="T6504" s="3" t="s">
        <v>65</v>
      </c>
      <c r="U6504" s="3" t="s">
        <v>65</v>
      </c>
      <c r="V6504" s="3" t="n">
        <v>0</v>
      </c>
      <c r="W6504" s="3" t="n">
        <v>0</v>
      </c>
      <c r="X6504" s="3" t="n">
        <v>0</v>
      </c>
      <c r="Y6504" s="3" t="s">
        <v>30</v>
      </c>
      <c r="Z6504" s="3" t="s">
        <v>30</v>
      </c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  <c r="AP6504" s="3"/>
      <c r="AQ6504" s="3"/>
      <c r="AR6504" s="3"/>
      <c r="AS6504" s="3"/>
      <c r="AT6504" s="3"/>
      <c r="AU6504" s="3"/>
      <c r="AV6504" s="3"/>
      <c r="AW6504" s="3"/>
      <c r="AX6504" s="3"/>
      <c r="AY6504" s="3"/>
      <c r="AZ6504" s="3"/>
      <c r="BA6504" s="3"/>
      <c r="BB6504" s="3"/>
      <c r="BC6504" s="3"/>
      <c r="BD6504" s="3"/>
      <c r="BE6504" s="3"/>
      <c r="BF6504" s="3"/>
      <c r="BG6504" s="3"/>
      <c r="BH6504" s="3"/>
      <c r="BI6504" s="3"/>
      <c r="BJ6504" s="3"/>
    </row>
    <row r="6505" customFormat="false" ht="15.75" hidden="false" customHeight="false" outlineLevel="0" collapsed="false">
      <c r="A6505" s="3" t="n">
        <v>6504</v>
      </c>
      <c r="B6505" s="3" t="s">
        <v>18852</v>
      </c>
      <c r="C6505" s="3" t="s">
        <v>18853</v>
      </c>
      <c r="D6505" s="3" t="n">
        <v>1</v>
      </c>
      <c r="E6505" s="3" t="n">
        <v>3.8686613</v>
      </c>
      <c r="F6505" s="3" t="n">
        <v>30</v>
      </c>
      <c r="G6505" s="3" t="n">
        <v>30</v>
      </c>
      <c r="H6505" s="3" t="n">
        <v>12</v>
      </c>
      <c r="I6505" s="3" t="n">
        <v>12</v>
      </c>
      <c r="J6505" s="3" t="n">
        <v>27</v>
      </c>
      <c r="K6505" s="3" t="n">
        <v>27</v>
      </c>
      <c r="L6505" s="3" t="n">
        <v>7</v>
      </c>
      <c r="M6505" s="3" t="n">
        <v>7</v>
      </c>
      <c r="N6505" s="3" t="n">
        <v>-1</v>
      </c>
      <c r="O6505" s="3" t="n">
        <v>-1</v>
      </c>
      <c r="P6505" s="3" t="n">
        <v>7.2</v>
      </c>
      <c r="Q6505" s="3" t="n">
        <v>24.2</v>
      </c>
      <c r="R6505" s="3" t="s">
        <v>18854</v>
      </c>
      <c r="S6505" s="4" t="n">
        <v>45747.029375</v>
      </c>
      <c r="T6505" s="3" t="s">
        <v>65</v>
      </c>
      <c r="U6505" s="3" t="s">
        <v>65</v>
      </c>
      <c r="V6505" s="3" t="n">
        <v>0</v>
      </c>
      <c r="W6505" s="3" t="n">
        <v>0</v>
      </c>
      <c r="X6505" s="3" t="n">
        <v>0</v>
      </c>
      <c r="Y6505" s="3" t="s">
        <v>30</v>
      </c>
      <c r="Z6505" s="3" t="s">
        <v>30</v>
      </c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3"/>
      <c r="AW6505" s="3"/>
      <c r="AX6505" s="3"/>
      <c r="AY6505" s="3"/>
      <c r="AZ6505" s="3"/>
      <c r="BA6505" s="3"/>
      <c r="BB6505" s="3"/>
      <c r="BC6505" s="3"/>
      <c r="BD6505" s="3"/>
      <c r="BE6505" s="3"/>
      <c r="BF6505" s="3"/>
      <c r="BG6505" s="3"/>
      <c r="BH6505" s="3"/>
      <c r="BI6505" s="3"/>
      <c r="BJ6505" s="3"/>
    </row>
    <row r="6506" customFormat="false" ht="15.75" hidden="false" customHeight="false" outlineLevel="0" collapsed="false">
      <c r="A6506" s="3" t="n">
        <v>6505</v>
      </c>
      <c r="B6506" s="3" t="s">
        <v>18855</v>
      </c>
      <c r="C6506" s="3" t="s">
        <v>18856</v>
      </c>
      <c r="D6506" s="3" t="n">
        <v>1</v>
      </c>
      <c r="E6506" s="3" t="n">
        <v>8.4949536</v>
      </c>
      <c r="F6506" s="3" t="n">
        <v>29</v>
      </c>
      <c r="G6506" s="3" t="n">
        <v>29</v>
      </c>
      <c r="H6506" s="3" t="n">
        <v>12</v>
      </c>
      <c r="I6506" s="3" t="n">
        <v>12</v>
      </c>
      <c r="J6506" s="3" t="n">
        <v>40</v>
      </c>
      <c r="K6506" s="3" t="n">
        <v>40</v>
      </c>
      <c r="L6506" s="3" t="n">
        <v>5</v>
      </c>
      <c r="M6506" s="3" t="n">
        <v>5</v>
      </c>
      <c r="N6506" s="3" t="n">
        <v>-1</v>
      </c>
      <c r="O6506" s="3" t="n">
        <v>-1</v>
      </c>
      <c r="P6506" s="3" t="n">
        <v>7.2</v>
      </c>
      <c r="Q6506" s="3" t="n">
        <v>24.2</v>
      </c>
      <c r="R6506" s="3" t="s">
        <v>18857</v>
      </c>
      <c r="S6506" s="4" t="n">
        <v>45747.0295717593</v>
      </c>
      <c r="T6506" s="3" t="s">
        <v>65</v>
      </c>
      <c r="U6506" s="3" t="s">
        <v>65</v>
      </c>
      <c r="V6506" s="3" t="n">
        <v>0</v>
      </c>
      <c r="W6506" s="3" t="n">
        <v>0</v>
      </c>
      <c r="X6506" s="3" t="n">
        <v>0</v>
      </c>
      <c r="Y6506" s="3" t="s">
        <v>30</v>
      </c>
      <c r="Z6506" s="3" t="s">
        <v>30</v>
      </c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3"/>
      <c r="AU6506" s="3"/>
      <c r="AV6506" s="3"/>
      <c r="AW6506" s="3"/>
      <c r="AX6506" s="3"/>
      <c r="AY6506" s="3"/>
      <c r="AZ6506" s="3"/>
      <c r="BA6506" s="3"/>
      <c r="BB6506" s="3"/>
      <c r="BC6506" s="3"/>
      <c r="BD6506" s="3"/>
      <c r="BE6506" s="3"/>
      <c r="BF6506" s="3"/>
      <c r="BG6506" s="3"/>
      <c r="BH6506" s="3"/>
      <c r="BI6506" s="3"/>
      <c r="BJ6506" s="3"/>
    </row>
    <row r="6507" customFormat="false" ht="15.75" hidden="false" customHeight="false" outlineLevel="0" collapsed="false">
      <c r="A6507" s="3" t="n">
        <v>6506</v>
      </c>
      <c r="B6507" s="3" t="s">
        <v>18858</v>
      </c>
      <c r="C6507" s="3" t="s">
        <v>18859</v>
      </c>
      <c r="D6507" s="3" t="n">
        <v>1</v>
      </c>
      <c r="E6507" s="3" t="n">
        <v>10.6722515</v>
      </c>
      <c r="F6507" s="3" t="n">
        <v>68</v>
      </c>
      <c r="G6507" s="3" t="n">
        <v>68</v>
      </c>
      <c r="H6507" s="3" t="n">
        <v>17</v>
      </c>
      <c r="I6507" s="3" t="n">
        <v>17</v>
      </c>
      <c r="J6507" s="3" t="n">
        <v>84</v>
      </c>
      <c r="K6507" s="3" t="n">
        <v>84</v>
      </c>
      <c r="L6507" s="3" t="n">
        <v>11</v>
      </c>
      <c r="M6507" s="3" t="n">
        <v>11</v>
      </c>
      <c r="N6507" s="3" t="n">
        <v>-1</v>
      </c>
      <c r="O6507" s="3" t="n">
        <v>-1</v>
      </c>
      <c r="P6507" s="3" t="n">
        <v>7.2</v>
      </c>
      <c r="Q6507" s="3" t="n">
        <v>24.2</v>
      </c>
      <c r="R6507" s="3" t="s">
        <v>18860</v>
      </c>
      <c r="S6507" s="4" t="n">
        <v>45747.0298263889</v>
      </c>
      <c r="T6507" s="3" t="s">
        <v>65</v>
      </c>
      <c r="U6507" s="3" t="s">
        <v>65</v>
      </c>
      <c r="V6507" s="3" t="n">
        <v>0</v>
      </c>
      <c r="W6507" s="3" t="n">
        <v>0</v>
      </c>
      <c r="X6507" s="3" t="n">
        <v>0</v>
      </c>
      <c r="Y6507" s="3" t="s">
        <v>30</v>
      </c>
      <c r="Z6507" s="3" t="s">
        <v>30</v>
      </c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3"/>
      <c r="AU6507" s="3"/>
      <c r="AV6507" s="3"/>
      <c r="AW6507" s="3"/>
      <c r="AX6507" s="3"/>
      <c r="AY6507" s="3"/>
      <c r="AZ6507" s="3"/>
      <c r="BA6507" s="3"/>
      <c r="BB6507" s="3"/>
      <c r="BC6507" s="3"/>
      <c r="BD6507" s="3"/>
      <c r="BE6507" s="3"/>
      <c r="BF6507" s="3"/>
      <c r="BG6507" s="3"/>
      <c r="BH6507" s="3"/>
      <c r="BI6507" s="3"/>
      <c r="BJ6507" s="3"/>
    </row>
    <row r="6508" customFormat="false" ht="15.75" hidden="false" customHeight="false" outlineLevel="0" collapsed="false">
      <c r="A6508" s="3" t="n">
        <v>6507</v>
      </c>
      <c r="B6508" s="3" t="s">
        <v>18861</v>
      </c>
      <c r="C6508" s="3" t="s">
        <v>18862</v>
      </c>
      <c r="D6508" s="3" t="n">
        <v>1</v>
      </c>
      <c r="E6508" s="3" t="n">
        <v>15.4103843</v>
      </c>
      <c r="F6508" s="3" t="n">
        <v>129</v>
      </c>
      <c r="G6508" s="3" t="n">
        <v>129</v>
      </c>
      <c r="H6508" s="3" t="n">
        <v>15</v>
      </c>
      <c r="I6508" s="3" t="n">
        <v>15</v>
      </c>
      <c r="J6508" s="3" t="n">
        <v>147</v>
      </c>
      <c r="K6508" s="3" t="n">
        <v>147</v>
      </c>
      <c r="L6508" s="3" t="n">
        <v>7</v>
      </c>
      <c r="M6508" s="3" t="n">
        <v>7</v>
      </c>
      <c r="N6508" s="3" t="n">
        <v>-1</v>
      </c>
      <c r="O6508" s="3" t="n">
        <v>-1</v>
      </c>
      <c r="P6508" s="3" t="n">
        <v>6.1</v>
      </c>
      <c r="Q6508" s="3" t="n">
        <v>24.2</v>
      </c>
      <c r="R6508" s="3" t="s">
        <v>18863</v>
      </c>
      <c r="S6508" s="4" t="n">
        <v>45747.030150463</v>
      </c>
      <c r="T6508" s="3" t="s">
        <v>65</v>
      </c>
      <c r="U6508" s="3" t="s">
        <v>65</v>
      </c>
      <c r="V6508" s="3" t="n">
        <v>0</v>
      </c>
      <c r="W6508" s="3" t="n">
        <v>0</v>
      </c>
      <c r="X6508" s="3" t="n">
        <v>0</v>
      </c>
      <c r="Y6508" s="3" t="s">
        <v>30</v>
      </c>
      <c r="Z6508" s="3" t="s">
        <v>30</v>
      </c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  <c r="AP6508" s="3"/>
      <c r="AQ6508" s="3"/>
      <c r="AR6508" s="3"/>
      <c r="AS6508" s="3"/>
      <c r="AT6508" s="3"/>
      <c r="AU6508" s="3"/>
      <c r="AV6508" s="3"/>
      <c r="AW6508" s="3"/>
      <c r="AX6508" s="3"/>
      <c r="AY6508" s="3"/>
      <c r="AZ6508" s="3"/>
      <c r="BA6508" s="3"/>
      <c r="BB6508" s="3"/>
      <c r="BC6508" s="3"/>
      <c r="BD6508" s="3"/>
      <c r="BE6508" s="3"/>
      <c r="BF6508" s="3"/>
      <c r="BG6508" s="3"/>
      <c r="BH6508" s="3"/>
      <c r="BI6508" s="3"/>
      <c r="BJ6508" s="3"/>
    </row>
    <row r="6509" customFormat="false" ht="15.75" hidden="false" customHeight="false" outlineLevel="0" collapsed="false">
      <c r="A6509" s="3" t="n">
        <v>6508</v>
      </c>
      <c r="B6509" s="3" t="s">
        <v>18864</v>
      </c>
      <c r="C6509" s="3" t="s">
        <v>18865</v>
      </c>
      <c r="D6509" s="3" t="n">
        <v>1</v>
      </c>
      <c r="E6509" s="3" t="n">
        <v>2.3743098</v>
      </c>
      <c r="F6509" s="3" t="n">
        <v>178</v>
      </c>
      <c r="G6509" s="3" t="n">
        <v>178</v>
      </c>
      <c r="H6509" s="3" t="n">
        <v>18</v>
      </c>
      <c r="I6509" s="3" t="n">
        <v>18</v>
      </c>
      <c r="J6509" s="3" t="n">
        <v>230</v>
      </c>
      <c r="K6509" s="3" t="n">
        <v>230</v>
      </c>
      <c r="L6509" s="3" t="n">
        <v>9</v>
      </c>
      <c r="M6509" s="3" t="n">
        <v>9</v>
      </c>
      <c r="N6509" s="3" t="n">
        <v>0</v>
      </c>
      <c r="O6509" s="3" t="n">
        <v>-1</v>
      </c>
      <c r="P6509" s="3" t="n">
        <v>3</v>
      </c>
      <c r="Q6509" s="3" t="n">
        <v>24.2</v>
      </c>
      <c r="R6509" s="3" t="s">
        <v>18866</v>
      </c>
      <c r="S6509" s="4" t="n">
        <v>45747.0302662037</v>
      </c>
      <c r="T6509" s="3" t="s">
        <v>65</v>
      </c>
      <c r="U6509" s="3" t="s">
        <v>65</v>
      </c>
      <c r="V6509" s="3" t="n">
        <v>1</v>
      </c>
      <c r="W6509" s="3" t="n">
        <v>0</v>
      </c>
      <c r="X6509" s="3" t="n">
        <v>0</v>
      </c>
      <c r="Y6509" s="3" t="s">
        <v>30</v>
      </c>
      <c r="Z6509" s="3" t="s">
        <v>30</v>
      </c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  <c r="AP6509" s="3"/>
      <c r="AQ6509" s="3"/>
      <c r="AR6509" s="3"/>
      <c r="AS6509" s="3"/>
      <c r="AT6509" s="3"/>
      <c r="AU6509" s="3"/>
      <c r="AV6509" s="3"/>
      <c r="AW6509" s="3"/>
      <c r="AX6509" s="3"/>
      <c r="AY6509" s="3"/>
      <c r="AZ6509" s="3"/>
      <c r="BA6509" s="3"/>
      <c r="BB6509" s="3"/>
      <c r="BC6509" s="3"/>
      <c r="BD6509" s="3"/>
      <c r="BE6509" s="3"/>
      <c r="BF6509" s="3"/>
      <c r="BG6509" s="3"/>
      <c r="BH6509" s="3"/>
      <c r="BI6509" s="3"/>
      <c r="BJ6509" s="3"/>
    </row>
    <row r="6510" customFormat="false" ht="15.75" hidden="false" customHeight="false" outlineLevel="0" collapsed="false">
      <c r="A6510" s="3" t="n">
        <v>6509</v>
      </c>
      <c r="B6510" s="3" t="s">
        <v>18867</v>
      </c>
      <c r="C6510" s="3" t="s">
        <v>18868</v>
      </c>
      <c r="D6510" s="3" t="n">
        <v>1</v>
      </c>
      <c r="E6510" s="3" t="n">
        <v>6.9428673</v>
      </c>
      <c r="F6510" s="3" t="n">
        <v>49</v>
      </c>
      <c r="G6510" s="3" t="n">
        <v>49</v>
      </c>
      <c r="H6510" s="3" t="n">
        <v>15</v>
      </c>
      <c r="I6510" s="3" t="n">
        <v>15</v>
      </c>
      <c r="J6510" s="3" t="n">
        <v>53</v>
      </c>
      <c r="K6510" s="3" t="n">
        <v>53</v>
      </c>
      <c r="L6510" s="3" t="n">
        <v>8</v>
      </c>
      <c r="M6510" s="3" t="n">
        <v>8</v>
      </c>
      <c r="N6510" s="3" t="n">
        <v>-1</v>
      </c>
      <c r="O6510" s="3" t="n">
        <v>-1</v>
      </c>
      <c r="P6510" s="3" t="n">
        <v>7.2</v>
      </c>
      <c r="Q6510" s="3" t="n">
        <v>24.2</v>
      </c>
      <c r="R6510" s="3" t="s">
        <v>18869</v>
      </c>
      <c r="S6510" s="4" t="n">
        <v>45747.0304513889</v>
      </c>
      <c r="T6510" s="3" t="s">
        <v>3197</v>
      </c>
      <c r="U6510" s="3" t="s">
        <v>3197</v>
      </c>
      <c r="V6510" s="3" t="n">
        <v>0</v>
      </c>
      <c r="W6510" s="3" t="n">
        <v>0</v>
      </c>
      <c r="X6510" s="3" t="n">
        <v>0</v>
      </c>
      <c r="Y6510" s="3" t="s">
        <v>30</v>
      </c>
      <c r="Z6510" s="3" t="s">
        <v>30</v>
      </c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  <c r="AP6510" s="3"/>
      <c r="AQ6510" s="3"/>
      <c r="AR6510" s="3"/>
      <c r="AS6510" s="3"/>
      <c r="AT6510" s="3"/>
      <c r="AU6510" s="3"/>
      <c r="AV6510" s="3"/>
      <c r="AW6510" s="3"/>
      <c r="AX6510" s="3"/>
      <c r="AY6510" s="3"/>
      <c r="AZ6510" s="3"/>
      <c r="BA6510" s="3"/>
      <c r="BB6510" s="3"/>
      <c r="BC6510" s="3"/>
      <c r="BD6510" s="3"/>
      <c r="BE6510" s="3"/>
      <c r="BF6510" s="3"/>
      <c r="BG6510" s="3"/>
      <c r="BH6510" s="3"/>
      <c r="BI6510" s="3"/>
      <c r="BJ6510" s="3"/>
    </row>
    <row r="6511" customFormat="false" ht="15.75" hidden="false" customHeight="false" outlineLevel="0" collapsed="false">
      <c r="A6511" s="3" t="n">
        <v>6510</v>
      </c>
      <c r="B6511" s="3" t="s">
        <v>18870</v>
      </c>
      <c r="C6511" s="3" t="s">
        <v>18871</v>
      </c>
      <c r="D6511" s="3" t="n">
        <v>1</v>
      </c>
      <c r="E6511" s="3" t="n">
        <v>1.742577</v>
      </c>
      <c r="F6511" s="3" t="n">
        <v>9</v>
      </c>
      <c r="G6511" s="3" t="n">
        <v>9</v>
      </c>
      <c r="H6511" s="3" t="n">
        <v>1</v>
      </c>
      <c r="I6511" s="3" t="n">
        <v>1</v>
      </c>
      <c r="J6511" s="3" t="n">
        <v>7</v>
      </c>
      <c r="K6511" s="3" t="n">
        <v>7</v>
      </c>
      <c r="L6511" s="3" t="n">
        <v>0</v>
      </c>
      <c r="M6511" s="3" t="n">
        <v>0</v>
      </c>
      <c r="N6511" s="3" t="n">
        <v>-1</v>
      </c>
      <c r="O6511" s="3" t="n">
        <v>-1</v>
      </c>
      <c r="P6511" s="3" t="n">
        <v>7.2</v>
      </c>
      <c r="Q6511" s="3" t="n">
        <v>24.2</v>
      </c>
      <c r="R6511" s="3" t="s">
        <v>18872</v>
      </c>
      <c r="S6511" s="4" t="n">
        <v>45747.0305439815</v>
      </c>
      <c r="T6511" s="3" t="s">
        <v>65</v>
      </c>
      <c r="U6511" s="3" t="s">
        <v>65</v>
      </c>
      <c r="V6511" s="3" t="n">
        <v>0</v>
      </c>
      <c r="W6511" s="3" t="n">
        <v>0</v>
      </c>
      <c r="X6511" s="3" t="n">
        <v>0</v>
      </c>
      <c r="Y6511" s="3" t="s">
        <v>30</v>
      </c>
      <c r="Z6511" s="3" t="s">
        <v>30</v>
      </c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3"/>
      <c r="AV6511" s="3"/>
      <c r="AW6511" s="3"/>
      <c r="AX6511" s="3"/>
      <c r="AY6511" s="3"/>
      <c r="AZ6511" s="3"/>
      <c r="BA6511" s="3"/>
      <c r="BB6511" s="3"/>
      <c r="BC6511" s="3"/>
      <c r="BD6511" s="3"/>
      <c r="BE6511" s="3"/>
      <c r="BF6511" s="3"/>
      <c r="BG6511" s="3"/>
      <c r="BH6511" s="3"/>
      <c r="BI6511" s="3"/>
      <c r="BJ6511" s="3"/>
    </row>
    <row r="6512" customFormat="false" ht="15.75" hidden="false" customHeight="false" outlineLevel="0" collapsed="false">
      <c r="A6512" s="3" t="n">
        <v>6511</v>
      </c>
      <c r="B6512" s="3" t="s">
        <v>18873</v>
      </c>
      <c r="C6512" s="3" t="s">
        <v>18874</v>
      </c>
      <c r="D6512" s="3" t="n">
        <v>1</v>
      </c>
      <c r="E6512" s="3" t="n">
        <v>2.7337838</v>
      </c>
      <c r="F6512" s="3" t="n">
        <v>17</v>
      </c>
      <c r="G6512" s="3" t="n">
        <v>17</v>
      </c>
      <c r="H6512" s="3" t="n">
        <v>11</v>
      </c>
      <c r="I6512" s="3" t="n">
        <v>11</v>
      </c>
      <c r="J6512" s="3" t="n">
        <v>21</v>
      </c>
      <c r="K6512" s="3" t="n">
        <v>21</v>
      </c>
      <c r="L6512" s="3" t="n">
        <v>2</v>
      </c>
      <c r="M6512" s="3" t="n">
        <v>2</v>
      </c>
      <c r="N6512" s="3" t="n">
        <v>-1</v>
      </c>
      <c r="O6512" s="3" t="n">
        <v>-1</v>
      </c>
      <c r="P6512" s="3" t="n">
        <v>7.4</v>
      </c>
      <c r="Q6512" s="3" t="n">
        <v>24.2</v>
      </c>
      <c r="R6512" s="3" t="s">
        <v>18875</v>
      </c>
      <c r="S6512" s="4" t="n">
        <v>45747.0307060185</v>
      </c>
      <c r="T6512" s="3" t="s">
        <v>65</v>
      </c>
      <c r="U6512" s="3" t="s">
        <v>65</v>
      </c>
      <c r="V6512" s="3" t="n">
        <v>0</v>
      </c>
      <c r="W6512" s="3" t="n">
        <v>0</v>
      </c>
      <c r="X6512" s="3" t="n">
        <v>0</v>
      </c>
      <c r="Y6512" s="3" t="s">
        <v>30</v>
      </c>
      <c r="Z6512" s="3" t="s">
        <v>30</v>
      </c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3"/>
      <c r="AV6512" s="3"/>
      <c r="AW6512" s="3"/>
      <c r="AX6512" s="3"/>
      <c r="AY6512" s="3"/>
      <c r="AZ6512" s="3"/>
      <c r="BA6512" s="3"/>
      <c r="BB6512" s="3"/>
      <c r="BC6512" s="3"/>
      <c r="BD6512" s="3"/>
      <c r="BE6512" s="3"/>
      <c r="BF6512" s="3"/>
      <c r="BG6512" s="3"/>
      <c r="BH6512" s="3"/>
      <c r="BI6512" s="3"/>
      <c r="BJ6512" s="3"/>
    </row>
    <row r="6513" customFormat="false" ht="15.75" hidden="false" customHeight="false" outlineLevel="0" collapsed="false">
      <c r="A6513" s="3" t="n">
        <v>6512</v>
      </c>
      <c r="B6513" s="3" t="s">
        <v>18876</v>
      </c>
      <c r="C6513" s="3" t="s">
        <v>18877</v>
      </c>
      <c r="D6513" s="3" t="n">
        <v>1</v>
      </c>
      <c r="E6513" s="3" t="n">
        <v>23.0604422</v>
      </c>
      <c r="F6513" s="3" t="n">
        <v>769</v>
      </c>
      <c r="G6513" s="3" t="n">
        <v>769</v>
      </c>
      <c r="H6513" s="3" t="n">
        <v>12</v>
      </c>
      <c r="I6513" s="3" t="n">
        <v>12</v>
      </c>
      <c r="J6513" s="3" t="n">
        <v>1251</v>
      </c>
      <c r="K6513" s="3" t="n">
        <v>1251</v>
      </c>
      <c r="L6513" s="3" t="n">
        <v>10</v>
      </c>
      <c r="M6513" s="3" t="n">
        <v>10</v>
      </c>
      <c r="N6513" s="3" t="n">
        <v>0</v>
      </c>
      <c r="O6513" s="3" t="n">
        <v>-1</v>
      </c>
      <c r="P6513" s="3" t="n">
        <v>7.1</v>
      </c>
      <c r="Q6513" s="3" t="n">
        <v>24.2</v>
      </c>
      <c r="R6513" s="3" t="s">
        <v>18878</v>
      </c>
      <c r="S6513" s="4" t="n">
        <v>45747.0313773148</v>
      </c>
      <c r="T6513" s="3" t="s">
        <v>65</v>
      </c>
      <c r="U6513" s="3" t="s">
        <v>65</v>
      </c>
      <c r="V6513" s="3" t="n">
        <v>1</v>
      </c>
      <c r="W6513" s="3" t="n">
        <v>0</v>
      </c>
      <c r="X6513" s="3" t="n">
        <v>0</v>
      </c>
      <c r="Y6513" s="3" t="s">
        <v>30</v>
      </c>
      <c r="Z6513" s="3" t="s">
        <v>30</v>
      </c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3"/>
      <c r="AU6513" s="3"/>
      <c r="AV6513" s="3"/>
      <c r="AW6513" s="3"/>
      <c r="AX6513" s="3"/>
      <c r="AY6513" s="3"/>
      <c r="AZ6513" s="3"/>
      <c r="BA6513" s="3"/>
      <c r="BB6513" s="3"/>
      <c r="BC6513" s="3"/>
      <c r="BD6513" s="3"/>
      <c r="BE6513" s="3"/>
      <c r="BF6513" s="3"/>
      <c r="BG6513" s="3"/>
      <c r="BH6513" s="3"/>
      <c r="BI6513" s="3"/>
      <c r="BJ6513" s="3"/>
    </row>
    <row r="6514" customFormat="false" ht="15.75" hidden="false" customHeight="false" outlineLevel="0" collapsed="false">
      <c r="A6514" s="3" t="n">
        <v>6513</v>
      </c>
      <c r="B6514" s="3" t="s">
        <v>18879</v>
      </c>
      <c r="C6514" s="3" t="s">
        <v>18880</v>
      </c>
      <c r="D6514" s="3" t="n">
        <v>1</v>
      </c>
      <c r="E6514" s="3" t="n">
        <v>1.844199</v>
      </c>
      <c r="F6514" s="3" t="n">
        <v>16</v>
      </c>
      <c r="G6514" s="3" t="n">
        <v>16</v>
      </c>
      <c r="H6514" s="3" t="n">
        <v>7</v>
      </c>
      <c r="I6514" s="3" t="n">
        <v>7</v>
      </c>
      <c r="J6514" s="3" t="n">
        <v>21</v>
      </c>
      <c r="K6514" s="3" t="n">
        <v>21</v>
      </c>
      <c r="L6514" s="3" t="n">
        <v>0</v>
      </c>
      <c r="M6514" s="3" t="n">
        <v>0</v>
      </c>
      <c r="N6514" s="3" t="n">
        <v>0</v>
      </c>
      <c r="O6514" s="3" t="n">
        <v>0</v>
      </c>
      <c r="P6514" s="3" t="n">
        <v>5</v>
      </c>
      <c r="Q6514" s="3" t="n">
        <v>24.2</v>
      </c>
      <c r="R6514" s="3" t="s">
        <v>18881</v>
      </c>
      <c r="S6514" s="4" t="n">
        <v>45747.0315046296</v>
      </c>
      <c r="T6514" s="3" t="s">
        <v>65</v>
      </c>
      <c r="U6514" s="3" t="s">
        <v>65</v>
      </c>
      <c r="V6514" s="3" t="n">
        <v>1</v>
      </c>
      <c r="W6514" s="3" t="n">
        <v>1</v>
      </c>
      <c r="X6514" s="3" t="n">
        <v>0</v>
      </c>
      <c r="Y6514" s="3" t="s">
        <v>81</v>
      </c>
      <c r="Z6514" s="3" t="s">
        <v>81</v>
      </c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3"/>
      <c r="AW6514" s="3"/>
      <c r="AX6514" s="3"/>
      <c r="AY6514" s="3"/>
      <c r="AZ6514" s="3"/>
      <c r="BA6514" s="3"/>
      <c r="BB6514" s="3"/>
      <c r="BC6514" s="3"/>
      <c r="BD6514" s="3"/>
      <c r="BE6514" s="3"/>
      <c r="BF6514" s="3"/>
      <c r="BG6514" s="3"/>
      <c r="BH6514" s="3"/>
      <c r="BI6514" s="3"/>
      <c r="BJ6514" s="3"/>
    </row>
    <row r="6515" customFormat="false" ht="15.75" hidden="false" customHeight="false" outlineLevel="0" collapsed="false">
      <c r="A6515" s="3" t="n">
        <v>6514</v>
      </c>
      <c r="B6515" s="3" t="s">
        <v>18882</v>
      </c>
      <c r="C6515" s="3" t="s">
        <v>18883</v>
      </c>
      <c r="D6515" s="3" t="n">
        <v>1</v>
      </c>
      <c r="E6515" s="3" t="n">
        <v>8.7290164</v>
      </c>
      <c r="F6515" s="3" t="n">
        <v>105</v>
      </c>
      <c r="G6515" s="3" t="n">
        <v>105</v>
      </c>
      <c r="H6515" s="3" t="n">
        <v>5</v>
      </c>
      <c r="I6515" s="3" t="n">
        <v>5</v>
      </c>
      <c r="J6515" s="3" t="n">
        <v>88</v>
      </c>
      <c r="K6515" s="3" t="n">
        <v>88</v>
      </c>
      <c r="L6515" s="3" t="n">
        <v>8</v>
      </c>
      <c r="M6515" s="3" t="n">
        <v>8</v>
      </c>
      <c r="N6515" s="3" t="n">
        <v>-1</v>
      </c>
      <c r="O6515" s="3" t="n">
        <v>-1</v>
      </c>
      <c r="P6515" s="3" t="n">
        <v>7.2</v>
      </c>
      <c r="Q6515" s="3" t="n">
        <v>24.2</v>
      </c>
      <c r="R6515" s="3" t="s">
        <v>18884</v>
      </c>
      <c r="S6515" s="4" t="n">
        <v>45747.0317013889</v>
      </c>
      <c r="T6515" s="3" t="s">
        <v>65</v>
      </c>
      <c r="U6515" s="3" t="s">
        <v>65</v>
      </c>
      <c r="V6515" s="3" t="n">
        <v>0</v>
      </c>
      <c r="W6515" s="3" t="n">
        <v>0</v>
      </c>
      <c r="X6515" s="3" t="n">
        <v>0</v>
      </c>
      <c r="Y6515" s="3" t="s">
        <v>30</v>
      </c>
      <c r="Z6515" s="3" t="s">
        <v>30</v>
      </c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3"/>
      <c r="AU6515" s="3"/>
      <c r="AV6515" s="3"/>
      <c r="AW6515" s="3"/>
      <c r="AX6515" s="3"/>
      <c r="AY6515" s="3"/>
      <c r="AZ6515" s="3"/>
      <c r="BA6515" s="3"/>
      <c r="BB6515" s="3"/>
      <c r="BC6515" s="3"/>
      <c r="BD6515" s="3"/>
      <c r="BE6515" s="3"/>
      <c r="BF6515" s="3"/>
      <c r="BG6515" s="3"/>
      <c r="BH6515" s="3"/>
      <c r="BI6515" s="3"/>
      <c r="BJ6515" s="3"/>
    </row>
    <row r="6516" customFormat="false" ht="15.75" hidden="false" customHeight="false" outlineLevel="0" collapsed="false">
      <c r="A6516" s="3" t="n">
        <v>6515</v>
      </c>
      <c r="B6516" s="3" t="s">
        <v>18885</v>
      </c>
      <c r="C6516" s="3" t="s">
        <v>18886</v>
      </c>
      <c r="D6516" s="3" t="n">
        <v>1</v>
      </c>
      <c r="E6516" s="3" t="n">
        <v>1.0333578</v>
      </c>
      <c r="F6516" s="3" t="n">
        <v>33</v>
      </c>
      <c r="G6516" s="3" t="n">
        <v>33</v>
      </c>
      <c r="H6516" s="3" t="n">
        <v>7</v>
      </c>
      <c r="I6516" s="3" t="n">
        <v>7</v>
      </c>
      <c r="J6516" s="3" t="n">
        <v>30</v>
      </c>
      <c r="K6516" s="3" t="n">
        <v>30</v>
      </c>
      <c r="L6516" s="3" t="n">
        <v>6</v>
      </c>
      <c r="M6516" s="3" t="n">
        <v>6</v>
      </c>
      <c r="N6516" s="3" t="n">
        <v>-1</v>
      </c>
      <c r="O6516" s="3" t="n">
        <v>-1</v>
      </c>
      <c r="P6516" s="3" t="n">
        <v>7.2</v>
      </c>
      <c r="Q6516" s="3" t="n">
        <v>24.2</v>
      </c>
      <c r="R6516" s="3" t="s">
        <v>18887</v>
      </c>
      <c r="S6516" s="4" t="n">
        <v>45747.0317824074</v>
      </c>
      <c r="T6516" s="3" t="s">
        <v>65</v>
      </c>
      <c r="U6516" s="3" t="s">
        <v>65</v>
      </c>
      <c r="V6516" s="3" t="n">
        <v>0</v>
      </c>
      <c r="W6516" s="3" t="n">
        <v>0</v>
      </c>
      <c r="X6516" s="3" t="n">
        <v>0</v>
      </c>
      <c r="Y6516" s="3" t="s">
        <v>30</v>
      </c>
      <c r="Z6516" s="3" t="s">
        <v>30</v>
      </c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3"/>
      <c r="AU6516" s="3"/>
      <c r="AV6516" s="3"/>
      <c r="AW6516" s="3"/>
      <c r="AX6516" s="3"/>
      <c r="AY6516" s="3"/>
      <c r="AZ6516" s="3"/>
      <c r="BA6516" s="3"/>
      <c r="BB6516" s="3"/>
      <c r="BC6516" s="3"/>
      <c r="BD6516" s="3"/>
      <c r="BE6516" s="3"/>
      <c r="BF6516" s="3"/>
      <c r="BG6516" s="3"/>
      <c r="BH6516" s="3"/>
      <c r="BI6516" s="3"/>
      <c r="BJ6516" s="3"/>
    </row>
    <row r="6517" customFormat="false" ht="15.75" hidden="false" customHeight="false" outlineLevel="0" collapsed="false">
      <c r="A6517" s="3" t="n">
        <v>6516</v>
      </c>
      <c r="B6517" s="3" t="s">
        <v>18888</v>
      </c>
      <c r="C6517" s="3" t="s">
        <v>18889</v>
      </c>
      <c r="D6517" s="3" t="n">
        <v>1</v>
      </c>
      <c r="E6517" s="3" t="n">
        <v>23.4340991</v>
      </c>
      <c r="F6517" s="3" t="n">
        <v>715</v>
      </c>
      <c r="G6517" s="3" t="n">
        <v>715</v>
      </c>
      <c r="H6517" s="3" t="n">
        <v>24</v>
      </c>
      <c r="I6517" s="3" t="n">
        <v>24</v>
      </c>
      <c r="J6517" s="3" t="n">
        <v>720</v>
      </c>
      <c r="K6517" s="3" t="n">
        <v>720</v>
      </c>
      <c r="L6517" s="3" t="n">
        <v>85</v>
      </c>
      <c r="M6517" s="3" t="n">
        <v>85</v>
      </c>
      <c r="N6517" s="3" t="n">
        <v>-1</v>
      </c>
      <c r="O6517" s="3" t="n">
        <v>-1</v>
      </c>
      <c r="P6517" s="3" t="n">
        <v>6</v>
      </c>
      <c r="Q6517" s="3" t="n">
        <v>24.2</v>
      </c>
      <c r="R6517" s="3" t="s">
        <v>18890</v>
      </c>
      <c r="S6517" s="4" t="n">
        <v>45747.0322685185</v>
      </c>
      <c r="T6517" s="3" t="s">
        <v>29</v>
      </c>
      <c r="U6517" s="3" t="s">
        <v>29</v>
      </c>
      <c r="V6517" s="3" t="n">
        <v>0</v>
      </c>
      <c r="W6517" s="3" t="n">
        <v>0</v>
      </c>
      <c r="X6517" s="3" t="n">
        <v>0</v>
      </c>
      <c r="Y6517" s="3" t="s">
        <v>30</v>
      </c>
      <c r="Z6517" s="3" t="s">
        <v>30</v>
      </c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3"/>
      <c r="AU6517" s="3"/>
      <c r="AV6517" s="3"/>
      <c r="AW6517" s="3"/>
      <c r="AX6517" s="3"/>
      <c r="AY6517" s="3"/>
      <c r="AZ6517" s="3"/>
      <c r="BA6517" s="3"/>
      <c r="BB6517" s="3"/>
      <c r="BC6517" s="3"/>
      <c r="BD6517" s="3"/>
      <c r="BE6517" s="3"/>
      <c r="BF6517" s="3"/>
      <c r="BG6517" s="3"/>
      <c r="BH6517" s="3"/>
      <c r="BI6517" s="3"/>
      <c r="BJ6517" s="3"/>
    </row>
    <row r="6518" customFormat="false" ht="15.75" hidden="false" customHeight="false" outlineLevel="0" collapsed="false">
      <c r="A6518" s="3" t="n">
        <v>6517</v>
      </c>
      <c r="B6518" s="3" t="s">
        <v>18891</v>
      </c>
      <c r="C6518" s="3" t="s">
        <v>18892</v>
      </c>
      <c r="D6518" s="3" t="n">
        <v>1</v>
      </c>
      <c r="E6518" s="3" t="n">
        <v>11.5882142</v>
      </c>
      <c r="F6518" s="3" t="n">
        <v>70</v>
      </c>
      <c r="G6518" s="3" t="n">
        <v>70</v>
      </c>
      <c r="H6518" s="3" t="n">
        <v>10</v>
      </c>
      <c r="I6518" s="3" t="n">
        <v>10</v>
      </c>
      <c r="J6518" s="3" t="n">
        <v>93</v>
      </c>
      <c r="K6518" s="3" t="n">
        <v>93</v>
      </c>
      <c r="L6518" s="3" t="n">
        <v>4</v>
      </c>
      <c r="M6518" s="3" t="n">
        <v>4</v>
      </c>
      <c r="N6518" s="3" t="n">
        <v>0</v>
      </c>
      <c r="O6518" s="3" t="n">
        <v>0</v>
      </c>
      <c r="P6518" s="3" t="n">
        <v>5</v>
      </c>
      <c r="Q6518" s="3" t="n">
        <v>24.2</v>
      </c>
      <c r="R6518" s="3" t="s">
        <v>18893</v>
      </c>
      <c r="S6518" s="4" t="n">
        <v>45747.0325115741</v>
      </c>
      <c r="T6518" s="3" t="s">
        <v>65</v>
      </c>
      <c r="U6518" s="3" t="s">
        <v>65</v>
      </c>
      <c r="V6518" s="3" t="n">
        <v>1</v>
      </c>
      <c r="W6518" s="3" t="n">
        <v>1</v>
      </c>
      <c r="X6518" s="3" t="n">
        <v>0</v>
      </c>
      <c r="Y6518" s="3" t="s">
        <v>30</v>
      </c>
      <c r="Z6518" s="3" t="s">
        <v>30</v>
      </c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  <c r="AP6518" s="3"/>
      <c r="AQ6518" s="3"/>
      <c r="AR6518" s="3"/>
      <c r="AS6518" s="3"/>
      <c r="AT6518" s="3"/>
      <c r="AU6518" s="3"/>
      <c r="AV6518" s="3"/>
      <c r="AW6518" s="3"/>
      <c r="AX6518" s="3"/>
      <c r="AY6518" s="3"/>
      <c r="AZ6518" s="3"/>
      <c r="BA6518" s="3"/>
      <c r="BB6518" s="3"/>
      <c r="BC6518" s="3"/>
      <c r="BD6518" s="3"/>
      <c r="BE6518" s="3"/>
      <c r="BF6518" s="3"/>
      <c r="BG6518" s="3"/>
      <c r="BH6518" s="3"/>
      <c r="BI6518" s="3"/>
      <c r="BJ6518" s="3"/>
    </row>
    <row r="6519" customFormat="false" ht="15.75" hidden="false" customHeight="false" outlineLevel="0" collapsed="false">
      <c r="A6519" s="3" t="n">
        <v>6518</v>
      </c>
      <c r="B6519" s="3" t="s">
        <v>18894</v>
      </c>
      <c r="C6519" s="3" t="s">
        <v>18895</v>
      </c>
      <c r="D6519" s="3" t="n">
        <v>1</v>
      </c>
      <c r="E6519" s="3" t="n">
        <v>0.4993944</v>
      </c>
      <c r="F6519" s="3" t="n">
        <v>7</v>
      </c>
      <c r="G6519" s="3" t="n">
        <v>7</v>
      </c>
      <c r="H6519" s="3" t="n">
        <v>6</v>
      </c>
      <c r="I6519" s="3" t="n">
        <v>6</v>
      </c>
      <c r="J6519" s="3" t="n">
        <v>7</v>
      </c>
      <c r="K6519" s="3" t="n">
        <v>7</v>
      </c>
      <c r="L6519" s="3" t="n">
        <v>0</v>
      </c>
      <c r="M6519" s="3" t="n">
        <v>0</v>
      </c>
      <c r="N6519" s="3" t="n">
        <v>0</v>
      </c>
      <c r="O6519" s="3" t="n">
        <v>0</v>
      </c>
      <c r="P6519" s="3" t="n">
        <v>5</v>
      </c>
      <c r="Q6519" s="3" t="n">
        <v>24.2</v>
      </c>
      <c r="R6519" s="3" t="s">
        <v>18896</v>
      </c>
      <c r="S6519" s="4" t="n">
        <v>45747.0325925926</v>
      </c>
      <c r="T6519" s="3" t="s">
        <v>65</v>
      </c>
      <c r="U6519" s="3" t="s">
        <v>65</v>
      </c>
      <c r="V6519" s="3" t="n">
        <v>1</v>
      </c>
      <c r="W6519" s="3" t="n">
        <v>1</v>
      </c>
      <c r="X6519" s="3" t="n">
        <v>0</v>
      </c>
      <c r="Y6519" s="3" t="s">
        <v>81</v>
      </c>
      <c r="Z6519" s="3" t="s">
        <v>81</v>
      </c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  <c r="AP6519" s="3"/>
      <c r="AQ6519" s="3"/>
      <c r="AR6519" s="3"/>
      <c r="AS6519" s="3"/>
      <c r="AT6519" s="3"/>
      <c r="AU6519" s="3"/>
      <c r="AV6519" s="3"/>
      <c r="AW6519" s="3"/>
      <c r="AX6519" s="3"/>
      <c r="AY6519" s="3"/>
      <c r="AZ6519" s="3"/>
      <c r="BA6519" s="3"/>
      <c r="BB6519" s="3"/>
      <c r="BC6519" s="3"/>
      <c r="BD6519" s="3"/>
      <c r="BE6519" s="3"/>
      <c r="BF6519" s="3"/>
      <c r="BG6519" s="3"/>
      <c r="BH6519" s="3"/>
      <c r="BI6519" s="3"/>
      <c r="BJ6519" s="3"/>
    </row>
    <row r="6520" customFormat="false" ht="15.75" hidden="false" customHeight="false" outlineLevel="0" collapsed="false">
      <c r="A6520" s="3" t="n">
        <v>6519</v>
      </c>
      <c r="B6520" s="3" t="s">
        <v>18897</v>
      </c>
      <c r="C6520" s="3" t="s">
        <v>18898</v>
      </c>
      <c r="D6520" s="3" t="n">
        <v>1</v>
      </c>
      <c r="E6520" s="3" t="n">
        <v>0.6709829</v>
      </c>
      <c r="F6520" s="3" t="n">
        <v>14</v>
      </c>
      <c r="G6520" s="3" t="n">
        <v>14</v>
      </c>
      <c r="H6520" s="3" t="n">
        <v>10</v>
      </c>
      <c r="I6520" s="3" t="n">
        <v>10</v>
      </c>
      <c r="J6520" s="3" t="n">
        <v>19</v>
      </c>
      <c r="K6520" s="3" t="n">
        <v>19</v>
      </c>
      <c r="L6520" s="3" t="n">
        <v>0</v>
      </c>
      <c r="M6520" s="3" t="n">
        <v>0</v>
      </c>
      <c r="N6520" s="3" t="n">
        <v>0</v>
      </c>
      <c r="O6520" s="3" t="n">
        <v>0</v>
      </c>
      <c r="P6520" s="3" t="n">
        <v>5</v>
      </c>
      <c r="Q6520" s="3" t="n">
        <v>24.2</v>
      </c>
      <c r="R6520" s="3" t="s">
        <v>18899</v>
      </c>
      <c r="S6520" s="4" t="n">
        <v>45747.0326736111</v>
      </c>
      <c r="T6520" s="3" t="s">
        <v>65</v>
      </c>
      <c r="U6520" s="3" t="s">
        <v>65</v>
      </c>
      <c r="V6520" s="3" t="n">
        <v>1</v>
      </c>
      <c r="W6520" s="3" t="n">
        <v>1</v>
      </c>
      <c r="X6520" s="3" t="n">
        <v>0</v>
      </c>
      <c r="Y6520" s="3" t="s">
        <v>81</v>
      </c>
      <c r="Z6520" s="3" t="s">
        <v>81</v>
      </c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3"/>
      <c r="AV6520" s="3"/>
      <c r="AW6520" s="3"/>
      <c r="AX6520" s="3"/>
      <c r="AY6520" s="3"/>
      <c r="AZ6520" s="3"/>
      <c r="BA6520" s="3"/>
      <c r="BB6520" s="3"/>
      <c r="BC6520" s="3"/>
      <c r="BD6520" s="3"/>
      <c r="BE6520" s="3"/>
      <c r="BF6520" s="3"/>
      <c r="BG6520" s="3"/>
      <c r="BH6520" s="3"/>
      <c r="BI6520" s="3"/>
      <c r="BJ6520" s="3"/>
    </row>
    <row r="6521" customFormat="false" ht="15.75" hidden="false" customHeight="false" outlineLevel="0" collapsed="false">
      <c r="A6521" s="3" t="n">
        <v>6520</v>
      </c>
      <c r="B6521" s="3" t="s">
        <v>18900</v>
      </c>
      <c r="C6521" s="3" t="s">
        <v>18901</v>
      </c>
      <c r="D6521" s="3" t="n">
        <v>1</v>
      </c>
      <c r="E6521" s="3" t="n">
        <v>10.9991357</v>
      </c>
      <c r="F6521" s="3" t="n">
        <v>71</v>
      </c>
      <c r="G6521" s="3" t="n">
        <v>71</v>
      </c>
      <c r="H6521" s="3" t="n">
        <v>10</v>
      </c>
      <c r="I6521" s="3" t="n">
        <v>10</v>
      </c>
      <c r="J6521" s="3" t="n">
        <v>93</v>
      </c>
      <c r="K6521" s="3" t="n">
        <v>93</v>
      </c>
      <c r="L6521" s="3" t="n">
        <v>5</v>
      </c>
      <c r="M6521" s="3" t="n">
        <v>5</v>
      </c>
      <c r="N6521" s="3" t="n">
        <v>0</v>
      </c>
      <c r="O6521" s="3" t="n">
        <v>-1</v>
      </c>
      <c r="P6521" s="3" t="n">
        <v>5</v>
      </c>
      <c r="Q6521" s="3" t="n">
        <v>24.2</v>
      </c>
      <c r="R6521" s="3" t="s">
        <v>18902</v>
      </c>
      <c r="S6521" s="4" t="n">
        <v>45747.0328935185</v>
      </c>
      <c r="T6521" s="3" t="s">
        <v>65</v>
      </c>
      <c r="U6521" s="3" t="s">
        <v>65</v>
      </c>
      <c r="V6521" s="3" t="n">
        <v>1</v>
      </c>
      <c r="W6521" s="3" t="n">
        <v>0</v>
      </c>
      <c r="X6521" s="3" t="n">
        <v>0</v>
      </c>
      <c r="Y6521" s="3" t="s">
        <v>30</v>
      </c>
      <c r="Z6521" s="3" t="s">
        <v>30</v>
      </c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  <c r="AP6521" s="3"/>
      <c r="AQ6521" s="3"/>
      <c r="AR6521" s="3"/>
      <c r="AS6521" s="3"/>
      <c r="AT6521" s="3"/>
      <c r="AU6521" s="3"/>
      <c r="AV6521" s="3"/>
      <c r="AW6521" s="3"/>
      <c r="AX6521" s="3"/>
      <c r="AY6521" s="3"/>
      <c r="AZ6521" s="3"/>
      <c r="BA6521" s="3"/>
      <c r="BB6521" s="3"/>
      <c r="BC6521" s="3"/>
      <c r="BD6521" s="3"/>
      <c r="BE6521" s="3"/>
      <c r="BF6521" s="3"/>
      <c r="BG6521" s="3"/>
      <c r="BH6521" s="3"/>
      <c r="BI6521" s="3"/>
      <c r="BJ6521" s="3"/>
    </row>
    <row r="6522" customFormat="false" ht="15.75" hidden="false" customHeight="false" outlineLevel="0" collapsed="false">
      <c r="A6522" s="3" t="n">
        <v>6521</v>
      </c>
      <c r="B6522" s="3" t="s">
        <v>18903</v>
      </c>
      <c r="C6522" s="3" t="s">
        <v>18904</v>
      </c>
      <c r="D6522" s="3" t="n">
        <v>1</v>
      </c>
      <c r="E6522" s="3" t="n">
        <v>10.9510609</v>
      </c>
      <c r="F6522" s="3" t="n">
        <v>72</v>
      </c>
      <c r="G6522" s="3" t="n">
        <v>72</v>
      </c>
      <c r="H6522" s="3" t="n">
        <v>10</v>
      </c>
      <c r="I6522" s="3" t="n">
        <v>10</v>
      </c>
      <c r="J6522" s="3" t="n">
        <v>93</v>
      </c>
      <c r="K6522" s="3" t="n">
        <v>93</v>
      </c>
      <c r="L6522" s="3" t="n">
        <v>6</v>
      </c>
      <c r="M6522" s="3" t="n">
        <v>6</v>
      </c>
      <c r="N6522" s="3" t="n">
        <v>0</v>
      </c>
      <c r="O6522" s="3" t="n">
        <v>-1</v>
      </c>
      <c r="P6522" s="3" t="n">
        <v>5</v>
      </c>
      <c r="Q6522" s="3" t="n">
        <v>24.2</v>
      </c>
      <c r="R6522" s="3" t="s">
        <v>18905</v>
      </c>
      <c r="S6522" s="4" t="n">
        <v>45747.0330902778</v>
      </c>
      <c r="T6522" s="3" t="s">
        <v>65</v>
      </c>
      <c r="U6522" s="3" t="s">
        <v>65</v>
      </c>
      <c r="V6522" s="3" t="n">
        <v>1</v>
      </c>
      <c r="W6522" s="3" t="n">
        <v>0</v>
      </c>
      <c r="X6522" s="3" t="n">
        <v>0</v>
      </c>
      <c r="Y6522" s="3" t="s">
        <v>30</v>
      </c>
      <c r="Z6522" s="3" t="s">
        <v>30</v>
      </c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3"/>
      <c r="AR6522" s="3"/>
      <c r="AS6522" s="3"/>
      <c r="AT6522" s="3"/>
      <c r="AU6522" s="3"/>
      <c r="AV6522" s="3"/>
      <c r="AW6522" s="3"/>
      <c r="AX6522" s="3"/>
      <c r="AY6522" s="3"/>
      <c r="AZ6522" s="3"/>
      <c r="BA6522" s="3"/>
      <c r="BB6522" s="3"/>
      <c r="BC6522" s="3"/>
      <c r="BD6522" s="3"/>
      <c r="BE6522" s="3"/>
      <c r="BF6522" s="3"/>
      <c r="BG6522" s="3"/>
      <c r="BH6522" s="3"/>
      <c r="BI6522" s="3"/>
      <c r="BJ6522" s="3"/>
    </row>
    <row r="6523" customFormat="false" ht="15.75" hidden="false" customHeight="false" outlineLevel="0" collapsed="false">
      <c r="A6523" s="3" t="n">
        <v>6522</v>
      </c>
      <c r="B6523" s="3" t="s">
        <v>18906</v>
      </c>
      <c r="C6523" s="3" t="s">
        <v>18907</v>
      </c>
      <c r="D6523" s="3" t="n">
        <v>1</v>
      </c>
      <c r="E6523" s="3" t="n">
        <v>1.2959919</v>
      </c>
      <c r="F6523" s="3" t="n">
        <v>16</v>
      </c>
      <c r="G6523" s="3" t="n">
        <v>16</v>
      </c>
      <c r="H6523" s="3" t="n">
        <v>11</v>
      </c>
      <c r="I6523" s="3" t="n">
        <v>11</v>
      </c>
      <c r="J6523" s="3" t="n">
        <v>20</v>
      </c>
      <c r="K6523" s="3" t="n">
        <v>20</v>
      </c>
      <c r="L6523" s="3" t="n">
        <v>1</v>
      </c>
      <c r="M6523" s="3" t="n">
        <v>1</v>
      </c>
      <c r="N6523" s="3" t="n">
        <v>0</v>
      </c>
      <c r="O6523" s="3" t="n">
        <v>-1</v>
      </c>
      <c r="P6523" s="3" t="n">
        <v>5</v>
      </c>
      <c r="Q6523" s="3" t="n">
        <v>24.2</v>
      </c>
      <c r="R6523" s="3" t="s">
        <v>18908</v>
      </c>
      <c r="S6523" s="4" t="n">
        <v>45747.0331712963</v>
      </c>
      <c r="T6523" s="3" t="s">
        <v>65</v>
      </c>
      <c r="U6523" s="3" t="s">
        <v>65</v>
      </c>
      <c r="V6523" s="3" t="n">
        <v>1</v>
      </c>
      <c r="W6523" s="3" t="n">
        <v>0</v>
      </c>
      <c r="X6523" s="3" t="n">
        <v>0</v>
      </c>
      <c r="Y6523" s="3" t="s">
        <v>81</v>
      </c>
      <c r="Z6523" s="3" t="s">
        <v>30</v>
      </c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3"/>
      <c r="AU6523" s="3"/>
      <c r="AV6523" s="3"/>
      <c r="AW6523" s="3"/>
      <c r="AX6523" s="3"/>
      <c r="AY6523" s="3"/>
      <c r="AZ6523" s="3"/>
      <c r="BA6523" s="3"/>
      <c r="BB6523" s="3"/>
      <c r="BC6523" s="3"/>
      <c r="BD6523" s="3"/>
      <c r="BE6523" s="3"/>
      <c r="BF6523" s="3"/>
      <c r="BG6523" s="3"/>
      <c r="BH6523" s="3"/>
      <c r="BI6523" s="3"/>
      <c r="BJ6523" s="3"/>
    </row>
    <row r="6524" customFormat="false" ht="15.75" hidden="false" customHeight="false" outlineLevel="0" collapsed="false">
      <c r="A6524" s="3" t="n">
        <v>6523</v>
      </c>
      <c r="B6524" s="3" t="s">
        <v>18909</v>
      </c>
      <c r="C6524" s="3" t="s">
        <v>18910</v>
      </c>
      <c r="D6524" s="3" t="n">
        <v>1</v>
      </c>
      <c r="E6524" s="3" t="n">
        <v>1.0299765</v>
      </c>
      <c r="F6524" s="3" t="n">
        <v>8</v>
      </c>
      <c r="G6524" s="3" t="n">
        <v>8</v>
      </c>
      <c r="H6524" s="3" t="n">
        <v>7</v>
      </c>
      <c r="I6524" s="3" t="n">
        <v>7</v>
      </c>
      <c r="J6524" s="3" t="n">
        <v>7</v>
      </c>
      <c r="K6524" s="3" t="n">
        <v>7</v>
      </c>
      <c r="L6524" s="3" t="n">
        <v>1</v>
      </c>
      <c r="M6524" s="3" t="n">
        <v>1</v>
      </c>
      <c r="N6524" s="3" t="n">
        <v>0</v>
      </c>
      <c r="O6524" s="3" t="n">
        <v>-1</v>
      </c>
      <c r="P6524" s="3" t="n">
        <v>5</v>
      </c>
      <c r="Q6524" s="3" t="n">
        <v>24.2</v>
      </c>
      <c r="R6524" s="3" t="s">
        <v>18911</v>
      </c>
      <c r="S6524" s="4" t="n">
        <v>45747.0332407407</v>
      </c>
      <c r="T6524" s="3" t="s">
        <v>65</v>
      </c>
      <c r="U6524" s="3" t="s">
        <v>65</v>
      </c>
      <c r="V6524" s="3" t="n">
        <v>1</v>
      </c>
      <c r="W6524" s="3" t="n">
        <v>0</v>
      </c>
      <c r="X6524" s="3" t="n">
        <v>0</v>
      </c>
      <c r="Y6524" s="3" t="s">
        <v>81</v>
      </c>
      <c r="Z6524" s="3" t="s">
        <v>30</v>
      </c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  <c r="AP6524" s="3"/>
      <c r="AQ6524" s="3"/>
      <c r="AR6524" s="3"/>
      <c r="AS6524" s="3"/>
      <c r="AT6524" s="3"/>
      <c r="AU6524" s="3"/>
      <c r="AV6524" s="3"/>
      <c r="AW6524" s="3"/>
      <c r="AX6524" s="3"/>
      <c r="AY6524" s="3"/>
      <c r="AZ6524" s="3"/>
      <c r="BA6524" s="3"/>
      <c r="BB6524" s="3"/>
      <c r="BC6524" s="3"/>
      <c r="BD6524" s="3"/>
      <c r="BE6524" s="3"/>
      <c r="BF6524" s="3"/>
      <c r="BG6524" s="3"/>
      <c r="BH6524" s="3"/>
      <c r="BI6524" s="3"/>
      <c r="BJ6524" s="3"/>
    </row>
    <row r="6525" customFormat="false" ht="15.75" hidden="false" customHeight="false" outlineLevel="0" collapsed="false">
      <c r="A6525" s="3" t="n">
        <v>6524</v>
      </c>
      <c r="B6525" s="3" t="s">
        <v>18912</v>
      </c>
      <c r="C6525" s="3" t="s">
        <v>18913</v>
      </c>
      <c r="D6525" s="3" t="n">
        <v>1</v>
      </c>
      <c r="E6525" s="3" t="n">
        <v>1.9243167</v>
      </c>
      <c r="F6525" s="3" t="n">
        <v>15</v>
      </c>
      <c r="G6525" s="3" t="n">
        <v>15</v>
      </c>
      <c r="H6525" s="3" t="n">
        <v>7</v>
      </c>
      <c r="I6525" s="3" t="n">
        <v>7</v>
      </c>
      <c r="J6525" s="3" t="n">
        <v>19</v>
      </c>
      <c r="K6525" s="3" t="n">
        <v>19</v>
      </c>
      <c r="L6525" s="3" t="n">
        <v>1</v>
      </c>
      <c r="M6525" s="3" t="n">
        <v>1</v>
      </c>
      <c r="N6525" s="3" t="n">
        <v>0</v>
      </c>
      <c r="O6525" s="3" t="n">
        <v>-1</v>
      </c>
      <c r="P6525" s="3" t="n">
        <v>5</v>
      </c>
      <c r="Q6525" s="3" t="n">
        <v>24.2</v>
      </c>
      <c r="R6525" s="3" t="s">
        <v>18914</v>
      </c>
      <c r="S6525" s="4" t="n">
        <v>45747.0333217593</v>
      </c>
      <c r="T6525" s="3" t="s">
        <v>65</v>
      </c>
      <c r="U6525" s="3" t="s">
        <v>65</v>
      </c>
      <c r="V6525" s="3" t="n">
        <v>1</v>
      </c>
      <c r="W6525" s="3" t="n">
        <v>0</v>
      </c>
      <c r="X6525" s="3" t="n">
        <v>0</v>
      </c>
      <c r="Y6525" s="3" t="s">
        <v>81</v>
      </c>
      <c r="Z6525" s="3" t="s">
        <v>30</v>
      </c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3"/>
      <c r="AU6525" s="3"/>
      <c r="AV6525" s="3"/>
      <c r="AW6525" s="3"/>
      <c r="AX6525" s="3"/>
      <c r="AY6525" s="3"/>
      <c r="AZ6525" s="3"/>
      <c r="BA6525" s="3"/>
      <c r="BB6525" s="3"/>
      <c r="BC6525" s="3"/>
      <c r="BD6525" s="3"/>
      <c r="BE6525" s="3"/>
      <c r="BF6525" s="3"/>
      <c r="BG6525" s="3"/>
      <c r="BH6525" s="3"/>
      <c r="BI6525" s="3"/>
      <c r="BJ6525" s="3"/>
    </row>
    <row r="6526" customFormat="false" ht="15.75" hidden="false" customHeight="false" outlineLevel="0" collapsed="false">
      <c r="A6526" s="3" t="n">
        <v>6525</v>
      </c>
      <c r="B6526" s="3" t="s">
        <v>18915</v>
      </c>
      <c r="C6526" s="3" t="s">
        <v>18916</v>
      </c>
      <c r="D6526" s="3" t="n">
        <v>1</v>
      </c>
      <c r="E6526" s="3" t="n">
        <v>2.0203689</v>
      </c>
      <c r="F6526" s="3" t="n">
        <v>15</v>
      </c>
      <c r="G6526" s="3" t="n">
        <v>15</v>
      </c>
      <c r="H6526" s="3" t="n">
        <v>6</v>
      </c>
      <c r="I6526" s="3" t="n">
        <v>6</v>
      </c>
      <c r="J6526" s="3" t="n">
        <v>19</v>
      </c>
      <c r="K6526" s="3" t="n">
        <v>19</v>
      </c>
      <c r="L6526" s="3" t="n">
        <v>2</v>
      </c>
      <c r="M6526" s="3" t="n">
        <v>2</v>
      </c>
      <c r="N6526" s="3" t="n">
        <v>0</v>
      </c>
      <c r="O6526" s="3" t="n">
        <v>-1</v>
      </c>
      <c r="P6526" s="3" t="n">
        <v>5</v>
      </c>
      <c r="Q6526" s="3" t="n">
        <v>24.2</v>
      </c>
      <c r="R6526" s="3" t="s">
        <v>18917</v>
      </c>
      <c r="S6526" s="4" t="n">
        <v>45747.0334143519</v>
      </c>
      <c r="T6526" s="3" t="s">
        <v>65</v>
      </c>
      <c r="U6526" s="3" t="s">
        <v>65</v>
      </c>
      <c r="V6526" s="3" t="n">
        <v>1</v>
      </c>
      <c r="W6526" s="3" t="n">
        <v>0</v>
      </c>
      <c r="X6526" s="3" t="n">
        <v>0</v>
      </c>
      <c r="Y6526" s="3" t="s">
        <v>81</v>
      </c>
      <c r="Z6526" s="3" t="s">
        <v>30</v>
      </c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3"/>
      <c r="AU6526" s="3"/>
      <c r="AV6526" s="3"/>
      <c r="AW6526" s="3"/>
      <c r="AX6526" s="3"/>
      <c r="AY6526" s="3"/>
      <c r="AZ6526" s="3"/>
      <c r="BA6526" s="3"/>
      <c r="BB6526" s="3"/>
      <c r="BC6526" s="3"/>
      <c r="BD6526" s="3"/>
      <c r="BE6526" s="3"/>
      <c r="BF6526" s="3"/>
      <c r="BG6526" s="3"/>
      <c r="BH6526" s="3"/>
      <c r="BI6526" s="3"/>
      <c r="BJ6526" s="3"/>
    </row>
    <row r="6527" customFormat="false" ht="15.75" hidden="false" customHeight="false" outlineLevel="0" collapsed="false">
      <c r="A6527" s="3" t="n">
        <v>6526</v>
      </c>
      <c r="B6527" s="3" t="s">
        <v>18918</v>
      </c>
      <c r="C6527" s="3" t="s">
        <v>18919</v>
      </c>
      <c r="D6527" s="3" t="n">
        <v>1</v>
      </c>
      <c r="E6527" s="3" t="n">
        <v>1.9318946</v>
      </c>
      <c r="F6527" s="3" t="n">
        <v>14</v>
      </c>
      <c r="G6527" s="3" t="n">
        <v>14</v>
      </c>
      <c r="H6527" s="3" t="n">
        <v>9</v>
      </c>
      <c r="I6527" s="3" t="n">
        <v>9</v>
      </c>
      <c r="J6527" s="3" t="n">
        <v>15</v>
      </c>
      <c r="K6527" s="3" t="n">
        <v>15</v>
      </c>
      <c r="L6527" s="3" t="n">
        <v>2</v>
      </c>
      <c r="M6527" s="3" t="n">
        <v>2</v>
      </c>
      <c r="N6527" s="3" t="n">
        <v>0</v>
      </c>
      <c r="O6527" s="3" t="n">
        <v>-1</v>
      </c>
      <c r="P6527" s="3" t="n">
        <v>5</v>
      </c>
      <c r="Q6527" s="3" t="n">
        <v>24.2</v>
      </c>
      <c r="R6527" s="3" t="s">
        <v>18920</v>
      </c>
      <c r="S6527" s="4" t="n">
        <v>45747.0334837963</v>
      </c>
      <c r="T6527" s="3" t="s">
        <v>65</v>
      </c>
      <c r="U6527" s="3" t="s">
        <v>65</v>
      </c>
      <c r="V6527" s="3" t="n">
        <v>1</v>
      </c>
      <c r="W6527" s="3" t="n">
        <v>0</v>
      </c>
      <c r="X6527" s="3" t="n">
        <v>0</v>
      </c>
      <c r="Y6527" s="3" t="s">
        <v>30</v>
      </c>
      <c r="Z6527" s="3" t="s">
        <v>30</v>
      </c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3"/>
      <c r="AU6527" s="3"/>
      <c r="AV6527" s="3"/>
      <c r="AW6527" s="3"/>
      <c r="AX6527" s="3"/>
      <c r="AY6527" s="3"/>
      <c r="AZ6527" s="3"/>
      <c r="BA6527" s="3"/>
      <c r="BB6527" s="3"/>
      <c r="BC6527" s="3"/>
      <c r="BD6527" s="3"/>
      <c r="BE6527" s="3"/>
      <c r="BF6527" s="3"/>
      <c r="BG6527" s="3"/>
      <c r="BH6527" s="3"/>
      <c r="BI6527" s="3"/>
      <c r="BJ6527" s="3"/>
    </row>
    <row r="6528" customFormat="false" ht="15.75" hidden="false" customHeight="false" outlineLevel="0" collapsed="false">
      <c r="A6528" s="3" t="n">
        <v>6527</v>
      </c>
      <c r="B6528" s="3" t="s">
        <v>18921</v>
      </c>
      <c r="C6528" s="3" t="s">
        <v>18922</v>
      </c>
      <c r="D6528" s="3" t="n">
        <v>1</v>
      </c>
      <c r="E6528" s="3" t="n">
        <v>1.3779778</v>
      </c>
      <c r="F6528" s="3" t="n">
        <v>28</v>
      </c>
      <c r="G6528" s="3" t="n">
        <v>28</v>
      </c>
      <c r="H6528" s="3" t="n">
        <v>11</v>
      </c>
      <c r="I6528" s="3" t="n">
        <v>11</v>
      </c>
      <c r="J6528" s="3" t="n">
        <v>35</v>
      </c>
      <c r="K6528" s="3" t="n">
        <v>35</v>
      </c>
      <c r="L6528" s="3" t="n">
        <v>4</v>
      </c>
      <c r="M6528" s="3" t="n">
        <v>4</v>
      </c>
      <c r="N6528" s="3" t="n">
        <v>-1</v>
      </c>
      <c r="O6528" s="3" t="n">
        <v>-1</v>
      </c>
      <c r="P6528" s="3" t="n">
        <v>7.4</v>
      </c>
      <c r="Q6528" s="3" t="n">
        <v>24.2</v>
      </c>
      <c r="R6528" s="3" t="s">
        <v>18923</v>
      </c>
      <c r="S6528" s="4" t="n">
        <v>45747.033599537</v>
      </c>
      <c r="T6528" s="3" t="s">
        <v>65</v>
      </c>
      <c r="U6528" s="3" t="s">
        <v>65</v>
      </c>
      <c r="V6528" s="3" t="n">
        <v>0</v>
      </c>
      <c r="W6528" s="3" t="n">
        <v>0</v>
      </c>
      <c r="X6528" s="3" t="n">
        <v>0</v>
      </c>
      <c r="Y6528" s="3" t="s">
        <v>30</v>
      </c>
      <c r="Z6528" s="3" t="s">
        <v>30</v>
      </c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3"/>
      <c r="AU6528" s="3"/>
      <c r="AV6528" s="3"/>
      <c r="AW6528" s="3"/>
      <c r="AX6528" s="3"/>
      <c r="AY6528" s="3"/>
      <c r="AZ6528" s="3"/>
      <c r="BA6528" s="3"/>
      <c r="BB6528" s="3"/>
      <c r="BC6528" s="3"/>
      <c r="BD6528" s="3"/>
      <c r="BE6528" s="3"/>
      <c r="BF6528" s="3"/>
      <c r="BG6528" s="3"/>
      <c r="BH6528" s="3"/>
      <c r="BI6528" s="3"/>
      <c r="BJ6528" s="3"/>
    </row>
    <row r="6529" customFormat="false" ht="15.75" hidden="false" customHeight="false" outlineLevel="0" collapsed="false">
      <c r="A6529" s="3" t="n">
        <v>6528</v>
      </c>
      <c r="B6529" s="3" t="s">
        <v>18924</v>
      </c>
      <c r="C6529" s="3" t="s">
        <v>18925</v>
      </c>
      <c r="D6529" s="3" t="n">
        <v>1</v>
      </c>
      <c r="E6529" s="3" t="n">
        <v>43.2784053</v>
      </c>
      <c r="F6529" s="3" t="n">
        <v>1046</v>
      </c>
      <c r="G6529" s="3" t="n">
        <v>1046</v>
      </c>
      <c r="H6529" s="3" t="n">
        <v>41</v>
      </c>
      <c r="I6529" s="3" t="n">
        <v>41</v>
      </c>
      <c r="J6529" s="3" t="n">
        <v>1076</v>
      </c>
      <c r="K6529" s="3" t="n">
        <v>1076</v>
      </c>
      <c r="L6529" s="3" t="n">
        <v>143</v>
      </c>
      <c r="M6529" s="3" t="n">
        <v>143</v>
      </c>
      <c r="N6529" s="3" t="n">
        <v>-1</v>
      </c>
      <c r="O6529" s="3" t="n">
        <v>-1</v>
      </c>
      <c r="P6529" s="3" t="n">
        <v>4</v>
      </c>
      <c r="Q6529" s="3" t="n">
        <v>24.2</v>
      </c>
      <c r="R6529" s="3" t="s">
        <v>18926</v>
      </c>
      <c r="S6529" s="4" t="n">
        <v>45747.0344212963</v>
      </c>
      <c r="T6529" s="3" t="s">
        <v>256</v>
      </c>
      <c r="U6529" s="3" t="s">
        <v>256</v>
      </c>
      <c r="V6529" s="3" t="n">
        <v>0</v>
      </c>
      <c r="W6529" s="3" t="n">
        <v>0</v>
      </c>
      <c r="X6529" s="3" t="n">
        <v>0</v>
      </c>
      <c r="Y6529" s="3" t="s">
        <v>30</v>
      </c>
      <c r="Z6529" s="3" t="s">
        <v>30</v>
      </c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3"/>
      <c r="AU6529" s="3"/>
      <c r="AV6529" s="3"/>
      <c r="AW6529" s="3"/>
      <c r="AX6529" s="3"/>
      <c r="AY6529" s="3"/>
      <c r="AZ6529" s="3"/>
      <c r="BA6529" s="3"/>
      <c r="BB6529" s="3"/>
      <c r="BC6529" s="3"/>
      <c r="BD6529" s="3"/>
      <c r="BE6529" s="3"/>
      <c r="BF6529" s="3"/>
      <c r="BG6529" s="3"/>
      <c r="BH6529" s="3"/>
      <c r="BI6529" s="3"/>
      <c r="BJ6529" s="3"/>
    </row>
    <row r="6530" customFormat="false" ht="15.75" hidden="false" customHeight="false" outlineLevel="0" collapsed="false">
      <c r="A6530" s="3" t="n">
        <v>6529</v>
      </c>
      <c r="B6530" s="3" t="s">
        <v>18927</v>
      </c>
      <c r="C6530" s="3" t="s">
        <v>18928</v>
      </c>
      <c r="D6530" s="3" t="n">
        <v>1</v>
      </c>
      <c r="E6530" s="3" t="n">
        <v>22.8243901</v>
      </c>
      <c r="F6530" s="3" t="n">
        <v>213</v>
      </c>
      <c r="G6530" s="3" t="n">
        <v>213</v>
      </c>
      <c r="H6530" s="3" t="n">
        <v>21</v>
      </c>
      <c r="I6530" s="3" t="n">
        <v>21</v>
      </c>
      <c r="J6530" s="3" t="n">
        <v>233</v>
      </c>
      <c r="K6530" s="3" t="n">
        <v>233</v>
      </c>
      <c r="L6530" s="3" t="n">
        <v>33</v>
      </c>
      <c r="M6530" s="3" t="n">
        <v>33</v>
      </c>
      <c r="N6530" s="3" t="n">
        <v>-1</v>
      </c>
      <c r="O6530" s="3" t="n">
        <v>-1</v>
      </c>
      <c r="P6530" s="3" t="n">
        <v>7.4</v>
      </c>
      <c r="Q6530" s="3" t="n">
        <v>24.2</v>
      </c>
      <c r="R6530" s="3" t="s">
        <v>18929</v>
      </c>
      <c r="S6530" s="4" t="n">
        <v>45747.035150463</v>
      </c>
      <c r="T6530" s="3" t="s">
        <v>7729</v>
      </c>
      <c r="U6530" s="3" t="s">
        <v>7729</v>
      </c>
      <c r="V6530" s="3" t="n">
        <v>0</v>
      </c>
      <c r="W6530" s="3" t="n">
        <v>0</v>
      </c>
      <c r="X6530" s="3" t="n">
        <v>0</v>
      </c>
      <c r="Y6530" s="3" t="s">
        <v>30</v>
      </c>
      <c r="Z6530" s="3" t="s">
        <v>30</v>
      </c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3"/>
      <c r="AU6530" s="3"/>
      <c r="AV6530" s="3"/>
      <c r="AW6530" s="3"/>
      <c r="AX6530" s="3"/>
      <c r="AY6530" s="3"/>
      <c r="AZ6530" s="3"/>
      <c r="BA6530" s="3"/>
      <c r="BB6530" s="3"/>
      <c r="BC6530" s="3"/>
      <c r="BD6530" s="3"/>
      <c r="BE6530" s="3"/>
      <c r="BF6530" s="3"/>
      <c r="BG6530" s="3"/>
      <c r="BH6530" s="3"/>
      <c r="BI6530" s="3"/>
      <c r="BJ6530" s="3"/>
    </row>
    <row r="6531" customFormat="false" ht="15.75" hidden="false" customHeight="false" outlineLevel="0" collapsed="false">
      <c r="A6531" s="3" t="n">
        <v>6530</v>
      </c>
      <c r="B6531" s="3" t="s">
        <v>18930</v>
      </c>
      <c r="C6531" s="3" t="s">
        <v>18931</v>
      </c>
      <c r="D6531" s="3" t="n">
        <v>1</v>
      </c>
      <c r="E6531" s="3" t="n">
        <v>7.7684664</v>
      </c>
      <c r="F6531" s="3" t="n">
        <v>49</v>
      </c>
      <c r="G6531" s="3" t="n">
        <v>49</v>
      </c>
      <c r="H6531" s="3" t="n">
        <v>12</v>
      </c>
      <c r="I6531" s="3" t="n">
        <v>12</v>
      </c>
      <c r="J6531" s="3" t="n">
        <v>67</v>
      </c>
      <c r="K6531" s="3" t="n">
        <v>67</v>
      </c>
      <c r="L6531" s="3" t="n">
        <v>3</v>
      </c>
      <c r="M6531" s="3" t="n">
        <v>3</v>
      </c>
      <c r="N6531" s="3" t="n">
        <v>-1</v>
      </c>
      <c r="O6531" s="3" t="n">
        <v>0</v>
      </c>
      <c r="P6531" s="3" t="n">
        <v>5</v>
      </c>
      <c r="Q6531" s="3" t="n">
        <v>24.2</v>
      </c>
      <c r="R6531" s="3" t="s">
        <v>18932</v>
      </c>
      <c r="S6531" s="4" t="n">
        <v>45747.0353472222</v>
      </c>
      <c r="T6531" s="3" t="s">
        <v>65</v>
      </c>
      <c r="U6531" s="3" t="s">
        <v>65</v>
      </c>
      <c r="V6531" s="3" t="n">
        <v>0</v>
      </c>
      <c r="W6531" s="3" t="n">
        <v>1</v>
      </c>
      <c r="X6531" s="3" t="n">
        <v>0</v>
      </c>
      <c r="Y6531" s="3" t="s">
        <v>30</v>
      </c>
      <c r="Z6531" s="3" t="s">
        <v>30</v>
      </c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3"/>
      <c r="AV6531" s="3"/>
      <c r="AW6531" s="3"/>
      <c r="AX6531" s="3"/>
      <c r="AY6531" s="3"/>
      <c r="AZ6531" s="3"/>
      <c r="BA6531" s="3"/>
      <c r="BB6531" s="3"/>
      <c r="BC6531" s="3"/>
      <c r="BD6531" s="3"/>
      <c r="BE6531" s="3"/>
      <c r="BF6531" s="3"/>
      <c r="BG6531" s="3"/>
      <c r="BH6531" s="3"/>
      <c r="BI6531" s="3"/>
      <c r="BJ6531" s="3"/>
    </row>
    <row r="6532" customFormat="false" ht="15.75" hidden="false" customHeight="false" outlineLevel="0" collapsed="false">
      <c r="A6532" s="3" t="n">
        <v>6531</v>
      </c>
      <c r="B6532" s="3" t="s">
        <v>18933</v>
      </c>
      <c r="C6532" s="3" t="s">
        <v>18934</v>
      </c>
      <c r="D6532" s="3" t="n">
        <v>1</v>
      </c>
      <c r="E6532" s="3" t="n">
        <v>7.0914766</v>
      </c>
      <c r="F6532" s="3" t="n">
        <v>36</v>
      </c>
      <c r="G6532" s="3" t="n">
        <v>36</v>
      </c>
      <c r="H6532" s="3" t="n">
        <v>8</v>
      </c>
      <c r="I6532" s="3" t="n">
        <v>8</v>
      </c>
      <c r="J6532" s="3" t="n">
        <v>48</v>
      </c>
      <c r="K6532" s="3" t="n">
        <v>48</v>
      </c>
      <c r="L6532" s="3" t="n">
        <v>2</v>
      </c>
      <c r="M6532" s="3" t="n">
        <v>2</v>
      </c>
      <c r="N6532" s="3" t="n">
        <v>0</v>
      </c>
      <c r="O6532" s="3" t="n">
        <v>0</v>
      </c>
      <c r="P6532" s="3" t="n">
        <v>5</v>
      </c>
      <c r="Q6532" s="3" t="n">
        <v>24.2</v>
      </c>
      <c r="R6532" s="3" t="s">
        <v>18935</v>
      </c>
      <c r="S6532" s="4" t="n">
        <v>45747.0355208333</v>
      </c>
      <c r="T6532" s="3" t="s">
        <v>65</v>
      </c>
      <c r="U6532" s="3" t="s">
        <v>65</v>
      </c>
      <c r="V6532" s="3" t="n">
        <v>1</v>
      </c>
      <c r="W6532" s="3" t="n">
        <v>1</v>
      </c>
      <c r="X6532" s="3" t="n">
        <v>0</v>
      </c>
      <c r="Y6532" s="3" t="s">
        <v>30</v>
      </c>
      <c r="Z6532" s="3" t="s">
        <v>30</v>
      </c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3"/>
      <c r="AR6532" s="3"/>
      <c r="AS6532" s="3"/>
      <c r="AT6532" s="3"/>
      <c r="AU6532" s="3"/>
      <c r="AV6532" s="3"/>
      <c r="AW6532" s="3"/>
      <c r="AX6532" s="3"/>
      <c r="AY6532" s="3"/>
      <c r="AZ6532" s="3"/>
      <c r="BA6532" s="3"/>
      <c r="BB6532" s="3"/>
      <c r="BC6532" s="3"/>
      <c r="BD6532" s="3"/>
      <c r="BE6532" s="3"/>
      <c r="BF6532" s="3"/>
      <c r="BG6532" s="3"/>
      <c r="BH6532" s="3"/>
      <c r="BI6532" s="3"/>
      <c r="BJ6532" s="3"/>
    </row>
    <row r="6533" customFormat="false" ht="15.75" hidden="false" customHeight="false" outlineLevel="0" collapsed="false">
      <c r="A6533" s="3" t="n">
        <v>6532</v>
      </c>
      <c r="B6533" s="3" t="s">
        <v>18936</v>
      </c>
      <c r="C6533" s="3" t="s">
        <v>18937</v>
      </c>
      <c r="D6533" s="3" t="n">
        <v>1</v>
      </c>
      <c r="E6533" s="3" t="n">
        <v>20.3938369</v>
      </c>
      <c r="F6533" s="3" t="n">
        <v>126</v>
      </c>
      <c r="G6533" s="3" t="n">
        <v>126</v>
      </c>
      <c r="H6533" s="3" t="n">
        <v>13</v>
      </c>
      <c r="I6533" s="3" t="n">
        <v>13</v>
      </c>
      <c r="J6533" s="3" t="n">
        <v>166</v>
      </c>
      <c r="K6533" s="3" t="n">
        <v>166</v>
      </c>
      <c r="L6533" s="3" t="n">
        <v>8</v>
      </c>
      <c r="M6533" s="3" t="n">
        <v>8</v>
      </c>
      <c r="N6533" s="3" t="n">
        <v>0</v>
      </c>
      <c r="O6533" s="3" t="n">
        <v>0</v>
      </c>
      <c r="P6533" s="3" t="n">
        <v>5</v>
      </c>
      <c r="Q6533" s="3" t="n">
        <v>24.2</v>
      </c>
      <c r="R6533" s="3" t="s">
        <v>18938</v>
      </c>
      <c r="S6533" s="4" t="n">
        <v>45747.0358912037</v>
      </c>
      <c r="T6533" s="3" t="s">
        <v>65</v>
      </c>
      <c r="U6533" s="3" t="s">
        <v>65</v>
      </c>
      <c r="V6533" s="3" t="n">
        <v>1</v>
      </c>
      <c r="W6533" s="3" t="n">
        <v>1</v>
      </c>
      <c r="X6533" s="3" t="n">
        <v>0</v>
      </c>
      <c r="Y6533" s="3" t="s">
        <v>30</v>
      </c>
      <c r="Z6533" s="3" t="s">
        <v>30</v>
      </c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3"/>
      <c r="AU6533" s="3"/>
      <c r="AV6533" s="3"/>
      <c r="AW6533" s="3"/>
      <c r="AX6533" s="3"/>
      <c r="AY6533" s="3"/>
      <c r="AZ6533" s="3"/>
      <c r="BA6533" s="3"/>
      <c r="BB6533" s="3"/>
      <c r="BC6533" s="3"/>
      <c r="BD6533" s="3"/>
      <c r="BE6533" s="3"/>
      <c r="BF6533" s="3"/>
      <c r="BG6533" s="3"/>
      <c r="BH6533" s="3"/>
      <c r="BI6533" s="3"/>
      <c r="BJ6533" s="3"/>
    </row>
    <row r="6534" customFormat="false" ht="15.75" hidden="false" customHeight="false" outlineLevel="0" collapsed="false">
      <c r="A6534" s="3" t="n">
        <v>6533</v>
      </c>
      <c r="B6534" s="3" t="s">
        <v>18939</v>
      </c>
      <c r="C6534" s="3" t="s">
        <v>18940</v>
      </c>
      <c r="D6534" s="3" t="n">
        <v>1</v>
      </c>
      <c r="E6534" s="3" t="n">
        <v>2.1654204</v>
      </c>
      <c r="F6534" s="3" t="n">
        <v>44</v>
      </c>
      <c r="G6534" s="3" t="n">
        <v>44</v>
      </c>
      <c r="H6534" s="3" t="n">
        <v>10</v>
      </c>
      <c r="I6534" s="3" t="n">
        <v>10</v>
      </c>
      <c r="J6534" s="3" t="n">
        <v>51</v>
      </c>
      <c r="K6534" s="3" t="n">
        <v>51</v>
      </c>
      <c r="L6534" s="3" t="n">
        <v>6</v>
      </c>
      <c r="M6534" s="3" t="n">
        <v>6</v>
      </c>
      <c r="N6534" s="3" t="n">
        <v>0</v>
      </c>
      <c r="O6534" s="3" t="n">
        <v>-1</v>
      </c>
      <c r="P6534" s="3" t="n">
        <v>7.4</v>
      </c>
      <c r="Q6534" s="3" t="n">
        <v>24.2</v>
      </c>
      <c r="R6534" s="3" t="s">
        <v>18941</v>
      </c>
      <c r="S6534" s="4" t="n">
        <v>45747.0360069444</v>
      </c>
      <c r="T6534" s="3" t="s">
        <v>239</v>
      </c>
      <c r="U6534" s="3" t="s">
        <v>239</v>
      </c>
      <c r="V6534" s="3" t="n">
        <v>1</v>
      </c>
      <c r="W6534" s="3" t="n">
        <v>0</v>
      </c>
      <c r="X6534" s="3" t="n">
        <v>0</v>
      </c>
      <c r="Y6534" s="3" t="s">
        <v>30</v>
      </c>
      <c r="Z6534" s="3" t="s">
        <v>30</v>
      </c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3"/>
      <c r="AR6534" s="3"/>
      <c r="AS6534" s="3"/>
      <c r="AT6534" s="3"/>
      <c r="AU6534" s="3"/>
      <c r="AV6534" s="3"/>
      <c r="AW6534" s="3"/>
      <c r="AX6534" s="3"/>
      <c r="AY6534" s="3"/>
      <c r="AZ6534" s="3"/>
      <c r="BA6534" s="3"/>
      <c r="BB6534" s="3"/>
      <c r="BC6534" s="3"/>
      <c r="BD6534" s="3"/>
      <c r="BE6534" s="3"/>
      <c r="BF6534" s="3"/>
      <c r="BG6534" s="3"/>
      <c r="BH6534" s="3"/>
      <c r="BI6534" s="3"/>
      <c r="BJ6534" s="3"/>
    </row>
    <row r="6535" customFormat="false" ht="15.75" hidden="false" customHeight="false" outlineLevel="0" collapsed="false">
      <c r="A6535" s="3" t="n">
        <v>6534</v>
      </c>
      <c r="B6535" s="3" t="s">
        <v>18942</v>
      </c>
      <c r="C6535" s="3" t="s">
        <v>18943</v>
      </c>
      <c r="D6535" s="3" t="n">
        <v>1</v>
      </c>
      <c r="E6535" s="3" t="n">
        <v>2.1487809</v>
      </c>
      <c r="F6535" s="3" t="n">
        <v>136</v>
      </c>
      <c r="G6535" s="3" t="n">
        <v>136</v>
      </c>
      <c r="H6535" s="3" t="n">
        <v>12</v>
      </c>
      <c r="I6535" s="3" t="n">
        <v>12</v>
      </c>
      <c r="J6535" s="3" t="n">
        <v>171</v>
      </c>
      <c r="K6535" s="3" t="n">
        <v>171</v>
      </c>
      <c r="L6535" s="3" t="n">
        <v>11</v>
      </c>
      <c r="M6535" s="3" t="n">
        <v>11</v>
      </c>
      <c r="N6535" s="3" t="n">
        <v>0</v>
      </c>
      <c r="O6535" s="3" t="n">
        <v>-1</v>
      </c>
      <c r="P6535" s="3" t="n">
        <v>7.4</v>
      </c>
      <c r="Q6535" s="3" t="n">
        <v>24.2</v>
      </c>
      <c r="R6535" s="3" t="s">
        <v>18944</v>
      </c>
      <c r="S6535" s="4" t="n">
        <v>45747.0361226852</v>
      </c>
      <c r="T6535" s="3" t="s">
        <v>65</v>
      </c>
      <c r="U6535" s="3" t="s">
        <v>65</v>
      </c>
      <c r="V6535" s="3" t="n">
        <v>1</v>
      </c>
      <c r="W6535" s="3" t="n">
        <v>0</v>
      </c>
      <c r="X6535" s="3" t="n">
        <v>0</v>
      </c>
      <c r="Y6535" s="3" t="s">
        <v>30</v>
      </c>
      <c r="Z6535" s="3" t="s">
        <v>30</v>
      </c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3"/>
      <c r="AR6535" s="3"/>
      <c r="AS6535" s="3"/>
      <c r="AT6535" s="3"/>
      <c r="AU6535" s="3"/>
      <c r="AV6535" s="3"/>
      <c r="AW6535" s="3"/>
      <c r="AX6535" s="3"/>
      <c r="AY6535" s="3"/>
      <c r="AZ6535" s="3"/>
      <c r="BA6535" s="3"/>
      <c r="BB6535" s="3"/>
      <c r="BC6535" s="3"/>
      <c r="BD6535" s="3"/>
      <c r="BE6535" s="3"/>
      <c r="BF6535" s="3"/>
      <c r="BG6535" s="3"/>
      <c r="BH6535" s="3"/>
      <c r="BI6535" s="3"/>
      <c r="BJ6535" s="3"/>
    </row>
    <row r="6536" customFormat="false" ht="15.75" hidden="false" customHeight="false" outlineLevel="0" collapsed="false">
      <c r="A6536" s="3" t="n">
        <v>6535</v>
      </c>
      <c r="B6536" s="3" t="s">
        <v>18945</v>
      </c>
      <c r="C6536" s="3" t="s">
        <v>18946</v>
      </c>
      <c r="D6536" s="3" t="n">
        <v>1</v>
      </c>
      <c r="E6536" s="3" t="n">
        <v>1.1929883</v>
      </c>
      <c r="F6536" s="3" t="n">
        <v>19</v>
      </c>
      <c r="G6536" s="3" t="n">
        <v>19</v>
      </c>
      <c r="H6536" s="3" t="n">
        <v>8</v>
      </c>
      <c r="I6536" s="3" t="n">
        <v>8</v>
      </c>
      <c r="J6536" s="3" t="n">
        <v>33</v>
      </c>
      <c r="K6536" s="3" t="n">
        <v>33</v>
      </c>
      <c r="L6536" s="3" t="n">
        <v>0</v>
      </c>
      <c r="M6536" s="3" t="n">
        <v>0</v>
      </c>
      <c r="N6536" s="3" t="n">
        <v>0</v>
      </c>
      <c r="O6536" s="3" t="n">
        <v>-1</v>
      </c>
      <c r="P6536" s="3" t="n">
        <v>6.6</v>
      </c>
      <c r="Q6536" s="3" t="n">
        <v>24.2</v>
      </c>
      <c r="R6536" s="3" t="s">
        <v>18947</v>
      </c>
      <c r="S6536" s="4" t="n">
        <v>45747.0361805556</v>
      </c>
      <c r="T6536" s="3" t="s">
        <v>65</v>
      </c>
      <c r="U6536" s="3" t="s">
        <v>65</v>
      </c>
      <c r="V6536" s="3" t="n">
        <v>1</v>
      </c>
      <c r="W6536" s="3" t="n">
        <v>0</v>
      </c>
      <c r="X6536" s="3" t="n">
        <v>0</v>
      </c>
      <c r="Y6536" s="3" t="s">
        <v>30</v>
      </c>
      <c r="Z6536" s="3" t="s">
        <v>30</v>
      </c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3"/>
      <c r="AU6536" s="3"/>
      <c r="AV6536" s="3"/>
      <c r="AW6536" s="3"/>
      <c r="AX6536" s="3"/>
      <c r="AY6536" s="3"/>
      <c r="AZ6536" s="3"/>
      <c r="BA6536" s="3"/>
      <c r="BB6536" s="3"/>
      <c r="BC6536" s="3"/>
      <c r="BD6536" s="3"/>
      <c r="BE6536" s="3"/>
      <c r="BF6536" s="3"/>
      <c r="BG6536" s="3"/>
      <c r="BH6536" s="3"/>
      <c r="BI6536" s="3"/>
      <c r="BJ6536" s="3"/>
    </row>
    <row r="6537" customFormat="false" ht="15.75" hidden="false" customHeight="false" outlineLevel="0" collapsed="false">
      <c r="A6537" s="3" t="n">
        <v>6536</v>
      </c>
      <c r="B6537" s="3" t="s">
        <v>18948</v>
      </c>
      <c r="C6537" s="3" t="s">
        <v>18949</v>
      </c>
      <c r="D6537" s="3" t="n">
        <v>1</v>
      </c>
      <c r="E6537" s="3" t="n">
        <v>9.8843272</v>
      </c>
      <c r="F6537" s="3" t="n">
        <v>550</v>
      </c>
      <c r="G6537" s="3" t="n">
        <v>550</v>
      </c>
      <c r="H6537" s="3" t="n">
        <v>14</v>
      </c>
      <c r="I6537" s="3" t="n">
        <v>14</v>
      </c>
      <c r="J6537" s="3" t="n">
        <v>792</v>
      </c>
      <c r="K6537" s="3" t="n">
        <v>792</v>
      </c>
      <c r="L6537" s="3" t="n">
        <v>41</v>
      </c>
      <c r="M6537" s="3" t="n">
        <v>41</v>
      </c>
      <c r="N6537" s="3" t="n">
        <v>13</v>
      </c>
      <c r="O6537" s="3" t="n">
        <v>-1</v>
      </c>
      <c r="P6537" s="3" t="n">
        <v>6.6</v>
      </c>
      <c r="Q6537" s="3" t="n">
        <v>24.2</v>
      </c>
      <c r="R6537" s="3" t="s">
        <v>18950</v>
      </c>
      <c r="S6537" s="4" t="n">
        <v>45747.0364814815</v>
      </c>
      <c r="T6537" s="3" t="s">
        <v>744</v>
      </c>
      <c r="U6537" s="3" t="s">
        <v>744</v>
      </c>
      <c r="V6537" s="3" t="n">
        <v>1</v>
      </c>
      <c r="W6537" s="3" t="n">
        <v>0</v>
      </c>
      <c r="X6537" s="3" t="n">
        <v>0</v>
      </c>
      <c r="Y6537" s="3" t="s">
        <v>30</v>
      </c>
      <c r="Z6537" s="3" t="s">
        <v>30</v>
      </c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3"/>
      <c r="AU6537" s="3"/>
      <c r="AV6537" s="3"/>
      <c r="AW6537" s="3"/>
      <c r="AX6537" s="3"/>
      <c r="AY6537" s="3"/>
      <c r="AZ6537" s="3"/>
      <c r="BA6537" s="3"/>
      <c r="BB6537" s="3"/>
      <c r="BC6537" s="3"/>
      <c r="BD6537" s="3"/>
      <c r="BE6537" s="3"/>
      <c r="BF6537" s="3"/>
      <c r="BG6537" s="3"/>
      <c r="BH6537" s="3"/>
      <c r="BI6537" s="3"/>
      <c r="BJ6537" s="3"/>
    </row>
    <row r="6538" customFormat="false" ht="15.75" hidden="false" customHeight="false" outlineLevel="0" collapsed="false">
      <c r="A6538" s="3" t="n">
        <v>6537</v>
      </c>
      <c r="B6538" s="3" t="s">
        <v>18951</v>
      </c>
      <c r="C6538" s="3" t="s">
        <v>18952</v>
      </c>
      <c r="D6538" s="3" t="n">
        <v>1</v>
      </c>
      <c r="E6538" s="3" t="n">
        <v>3.3172507</v>
      </c>
      <c r="F6538" s="3" t="n">
        <v>77</v>
      </c>
      <c r="G6538" s="3" t="n">
        <v>77</v>
      </c>
      <c r="H6538" s="3" t="n">
        <v>13</v>
      </c>
      <c r="I6538" s="3" t="n">
        <v>13</v>
      </c>
      <c r="J6538" s="3" t="n">
        <v>120</v>
      </c>
      <c r="K6538" s="3" t="n">
        <v>120</v>
      </c>
      <c r="L6538" s="3" t="n">
        <v>5</v>
      </c>
      <c r="M6538" s="3" t="n">
        <v>5</v>
      </c>
      <c r="N6538" s="3" t="n">
        <v>2</v>
      </c>
      <c r="O6538" s="3" t="n">
        <v>-1</v>
      </c>
      <c r="P6538" s="3" t="n">
        <v>6</v>
      </c>
      <c r="Q6538" s="3" t="n">
        <v>24.2</v>
      </c>
      <c r="R6538" s="3" t="s">
        <v>18953</v>
      </c>
      <c r="S6538" s="4" t="n">
        <v>45747.0366087963</v>
      </c>
      <c r="T6538" s="3" t="s">
        <v>246</v>
      </c>
      <c r="U6538" s="3" t="s">
        <v>246</v>
      </c>
      <c r="V6538" s="3" t="n">
        <v>1</v>
      </c>
      <c r="W6538" s="3" t="n">
        <v>0</v>
      </c>
      <c r="X6538" s="3" t="n">
        <v>0</v>
      </c>
      <c r="Y6538" s="3" t="s">
        <v>30</v>
      </c>
      <c r="Z6538" s="3" t="s">
        <v>30</v>
      </c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/>
      <c r="AV6538" s="3"/>
      <c r="AW6538" s="3"/>
      <c r="AX6538" s="3"/>
      <c r="AY6538" s="3"/>
      <c r="AZ6538" s="3"/>
      <c r="BA6538" s="3"/>
      <c r="BB6538" s="3"/>
      <c r="BC6538" s="3"/>
      <c r="BD6538" s="3"/>
      <c r="BE6538" s="3"/>
      <c r="BF6538" s="3"/>
      <c r="BG6538" s="3"/>
      <c r="BH6538" s="3"/>
      <c r="BI6538" s="3"/>
      <c r="BJ6538" s="3"/>
    </row>
    <row r="6539" customFormat="false" ht="15.75" hidden="false" customHeight="false" outlineLevel="0" collapsed="false">
      <c r="A6539" s="3" t="n">
        <v>6538</v>
      </c>
      <c r="B6539" s="3" t="s">
        <v>18954</v>
      </c>
      <c r="C6539" s="3" t="s">
        <v>18955</v>
      </c>
      <c r="D6539" s="3" t="n">
        <v>1</v>
      </c>
      <c r="E6539" s="3" t="n">
        <v>8.254012</v>
      </c>
      <c r="F6539" s="3" t="n">
        <v>18</v>
      </c>
      <c r="G6539" s="3" t="n">
        <v>18</v>
      </c>
      <c r="H6539" s="3" t="n">
        <v>9</v>
      </c>
      <c r="I6539" s="3" t="n">
        <v>9</v>
      </c>
      <c r="J6539" s="3" t="n">
        <v>15</v>
      </c>
      <c r="K6539" s="3" t="n">
        <v>15</v>
      </c>
      <c r="L6539" s="3" t="n">
        <v>3</v>
      </c>
      <c r="M6539" s="3" t="n">
        <v>3</v>
      </c>
      <c r="N6539" s="3" t="n">
        <v>0</v>
      </c>
      <c r="O6539" s="3" t="n">
        <v>0</v>
      </c>
      <c r="P6539" s="3" t="n">
        <v>7.4</v>
      </c>
      <c r="Q6539" s="3" t="n">
        <v>24.2</v>
      </c>
      <c r="R6539" s="3" t="s">
        <v>18956</v>
      </c>
      <c r="S6539" s="4" t="n">
        <v>45747.0369675926</v>
      </c>
      <c r="T6539" s="3" t="s">
        <v>65</v>
      </c>
      <c r="U6539" s="3" t="s">
        <v>65</v>
      </c>
      <c r="V6539" s="3" t="n">
        <v>1</v>
      </c>
      <c r="W6539" s="3" t="n">
        <v>1</v>
      </c>
      <c r="X6539" s="3" t="n">
        <v>0</v>
      </c>
      <c r="Y6539" s="3" t="s">
        <v>30</v>
      </c>
      <c r="Z6539" s="3" t="s">
        <v>30</v>
      </c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3"/>
      <c r="AU6539" s="3"/>
      <c r="AV6539" s="3"/>
      <c r="AW6539" s="3"/>
      <c r="AX6539" s="3"/>
      <c r="AY6539" s="3"/>
      <c r="AZ6539" s="3"/>
      <c r="BA6539" s="3"/>
      <c r="BB6539" s="3"/>
      <c r="BC6539" s="3"/>
      <c r="BD6539" s="3"/>
      <c r="BE6539" s="3"/>
      <c r="BF6539" s="3"/>
      <c r="BG6539" s="3"/>
      <c r="BH6539" s="3"/>
      <c r="BI6539" s="3"/>
      <c r="BJ6539" s="3"/>
    </row>
    <row r="6540" customFormat="false" ht="15.75" hidden="false" customHeight="false" outlineLevel="0" collapsed="false">
      <c r="A6540" s="3" t="n">
        <v>6539</v>
      </c>
      <c r="B6540" s="3" t="s">
        <v>18957</v>
      </c>
      <c r="C6540" s="3" t="s">
        <v>18958</v>
      </c>
      <c r="D6540" s="3" t="n">
        <v>1</v>
      </c>
      <c r="E6540" s="3" t="n">
        <v>10.7590198</v>
      </c>
      <c r="F6540" s="3" t="n">
        <v>73</v>
      </c>
      <c r="G6540" s="3" t="n">
        <v>73</v>
      </c>
      <c r="H6540" s="3" t="n">
        <v>10</v>
      </c>
      <c r="I6540" s="3" t="n">
        <v>10</v>
      </c>
      <c r="J6540" s="3" t="n">
        <v>93</v>
      </c>
      <c r="K6540" s="3" t="n">
        <v>93</v>
      </c>
      <c r="L6540" s="3" t="n">
        <v>7</v>
      </c>
      <c r="M6540" s="3" t="n">
        <v>7</v>
      </c>
      <c r="N6540" s="3" t="n">
        <v>0</v>
      </c>
      <c r="O6540" s="3" t="n">
        <v>-1</v>
      </c>
      <c r="P6540" s="3" t="n">
        <v>5</v>
      </c>
      <c r="Q6540" s="3" t="n">
        <v>24.2</v>
      </c>
      <c r="R6540" s="3" t="s">
        <v>18959</v>
      </c>
      <c r="S6540" s="4" t="n">
        <v>45747.0372106481</v>
      </c>
      <c r="T6540" s="3" t="s">
        <v>65</v>
      </c>
      <c r="U6540" s="3" t="s">
        <v>65</v>
      </c>
      <c r="V6540" s="3" t="n">
        <v>1</v>
      </c>
      <c r="W6540" s="3" t="n">
        <v>0</v>
      </c>
      <c r="X6540" s="3" t="n">
        <v>0</v>
      </c>
      <c r="Y6540" s="3" t="s">
        <v>30</v>
      </c>
      <c r="Z6540" s="3" t="s">
        <v>30</v>
      </c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3"/>
      <c r="AU6540" s="3"/>
      <c r="AV6540" s="3"/>
      <c r="AW6540" s="3"/>
      <c r="AX6540" s="3"/>
      <c r="AY6540" s="3"/>
      <c r="AZ6540" s="3"/>
      <c r="BA6540" s="3"/>
      <c r="BB6540" s="3"/>
      <c r="BC6540" s="3"/>
      <c r="BD6540" s="3"/>
      <c r="BE6540" s="3"/>
      <c r="BF6540" s="3"/>
      <c r="BG6540" s="3"/>
      <c r="BH6540" s="3"/>
      <c r="BI6540" s="3"/>
      <c r="BJ6540" s="3"/>
    </row>
    <row r="6541" customFormat="false" ht="15.75" hidden="false" customHeight="false" outlineLevel="0" collapsed="false">
      <c r="A6541" s="3" t="n">
        <v>6540</v>
      </c>
      <c r="B6541" s="3" t="s">
        <v>18960</v>
      </c>
      <c r="C6541" s="3"/>
      <c r="D6541" s="3" t="n">
        <v>0</v>
      </c>
      <c r="E6541" s="3" t="s">
        <v>1901</v>
      </c>
      <c r="F6541" s="3" t="s">
        <v>1901</v>
      </c>
      <c r="G6541" s="3" t="s">
        <v>1901</v>
      </c>
      <c r="H6541" s="3" t="s">
        <v>1901</v>
      </c>
      <c r="I6541" s="3" t="s">
        <v>1901</v>
      </c>
      <c r="J6541" s="3" t="s">
        <v>1901</v>
      </c>
      <c r="K6541" s="3" t="s">
        <v>1901</v>
      </c>
      <c r="L6541" s="3" t="s">
        <v>1901</v>
      </c>
      <c r="M6541" s="3" t="s">
        <v>1901</v>
      </c>
      <c r="N6541" s="3" t="s">
        <v>1901</v>
      </c>
      <c r="O6541" s="3" t="s">
        <v>1901</v>
      </c>
      <c r="P6541" s="3"/>
      <c r="Q6541" s="3"/>
      <c r="R6541" s="3"/>
      <c r="S6541" s="3"/>
      <c r="T6541" s="3"/>
      <c r="U6541" s="3"/>
      <c r="V6541" s="3" t="s">
        <v>1901</v>
      </c>
      <c r="W6541" s="3" t="s">
        <v>1901</v>
      </c>
      <c r="X6541" s="3" t="s">
        <v>1901</v>
      </c>
      <c r="Y6541" s="3"/>
      <c r="Z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  <c r="AP6541" s="3"/>
      <c r="AQ6541" s="3"/>
      <c r="AR6541" s="3"/>
      <c r="AS6541" s="3"/>
      <c r="AT6541" s="3"/>
      <c r="AU6541" s="3"/>
      <c r="AV6541" s="3"/>
      <c r="AW6541" s="3"/>
      <c r="AX6541" s="3"/>
      <c r="AY6541" s="3"/>
      <c r="AZ6541" s="3"/>
      <c r="BA6541" s="3"/>
      <c r="BB6541" s="3"/>
      <c r="BC6541" s="3"/>
      <c r="BD6541" s="3"/>
      <c r="BE6541" s="3"/>
      <c r="BF6541" s="3"/>
      <c r="BG6541" s="3"/>
      <c r="BH6541" s="3"/>
      <c r="BI6541" s="3"/>
      <c r="BJ6541" s="3"/>
    </row>
    <row r="6542" customFormat="false" ht="15.75" hidden="false" customHeight="false" outlineLevel="0" collapsed="false">
      <c r="A6542" s="3" t="n">
        <v>6541</v>
      </c>
      <c r="B6542" s="3" t="s">
        <v>18961</v>
      </c>
      <c r="C6542" s="3" t="s">
        <v>18962</v>
      </c>
      <c r="D6542" s="3" t="n">
        <v>1</v>
      </c>
      <c r="E6542" s="3" t="n">
        <v>2.3021116</v>
      </c>
      <c r="F6542" s="3" t="n">
        <v>13</v>
      </c>
      <c r="G6542" s="3" t="n">
        <v>13</v>
      </c>
      <c r="H6542" s="3" t="n">
        <v>4</v>
      </c>
      <c r="I6542" s="3" t="n">
        <v>4</v>
      </c>
      <c r="J6542" s="3" t="n">
        <v>14</v>
      </c>
      <c r="K6542" s="3" t="n">
        <v>14</v>
      </c>
      <c r="L6542" s="3" t="n">
        <v>0</v>
      </c>
      <c r="M6542" s="3" t="n">
        <v>0</v>
      </c>
      <c r="N6542" s="3" t="n">
        <v>4</v>
      </c>
      <c r="O6542" s="3" t="n">
        <v>4</v>
      </c>
      <c r="P6542" s="3" t="n">
        <v>6.1</v>
      </c>
      <c r="Q6542" s="3" t="n">
        <v>24.2</v>
      </c>
      <c r="R6542" s="3" t="s">
        <v>18963</v>
      </c>
      <c r="S6542" s="4" t="n">
        <v>45747.0374074074</v>
      </c>
      <c r="T6542" s="3" t="s">
        <v>65</v>
      </c>
      <c r="U6542" s="3" t="s">
        <v>65</v>
      </c>
      <c r="V6542" s="3" t="n">
        <v>1</v>
      </c>
      <c r="W6542" s="3" t="n">
        <v>1</v>
      </c>
      <c r="X6542" s="3" t="n">
        <v>0</v>
      </c>
      <c r="Y6542" s="3" t="s">
        <v>30</v>
      </c>
      <c r="Z6542" s="3" t="s">
        <v>30</v>
      </c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3"/>
      <c r="AU6542" s="3"/>
      <c r="AV6542" s="3"/>
      <c r="AW6542" s="3"/>
      <c r="AX6542" s="3"/>
      <c r="AY6542" s="3"/>
      <c r="AZ6542" s="3"/>
      <c r="BA6542" s="3"/>
      <c r="BB6542" s="3"/>
      <c r="BC6542" s="3"/>
      <c r="BD6542" s="3"/>
      <c r="BE6542" s="3"/>
      <c r="BF6542" s="3"/>
      <c r="BG6542" s="3"/>
      <c r="BH6542" s="3"/>
      <c r="BI6542" s="3"/>
      <c r="BJ6542" s="3"/>
    </row>
    <row r="6543" customFormat="false" ht="15.75" hidden="false" customHeight="false" outlineLevel="0" collapsed="false">
      <c r="A6543" s="3" t="n">
        <v>6542</v>
      </c>
      <c r="B6543" s="3" t="s">
        <v>18964</v>
      </c>
      <c r="C6543" s="3" t="s">
        <v>18965</v>
      </c>
      <c r="D6543" s="3" t="n">
        <v>1</v>
      </c>
      <c r="E6543" s="3" t="n">
        <v>9.4528785</v>
      </c>
      <c r="F6543" s="3" t="n">
        <v>70</v>
      </c>
      <c r="G6543" s="3" t="n">
        <v>70</v>
      </c>
      <c r="H6543" s="3" t="n">
        <v>10</v>
      </c>
      <c r="I6543" s="3" t="n">
        <v>10</v>
      </c>
      <c r="J6543" s="3" t="n">
        <v>93</v>
      </c>
      <c r="K6543" s="3" t="n">
        <v>93</v>
      </c>
      <c r="L6543" s="3" t="n">
        <v>7</v>
      </c>
      <c r="M6543" s="3" t="n">
        <v>7</v>
      </c>
      <c r="N6543" s="3" t="n">
        <v>0</v>
      </c>
      <c r="O6543" s="3" t="n">
        <v>-1</v>
      </c>
      <c r="P6543" s="3" t="n">
        <v>5</v>
      </c>
      <c r="Q6543" s="3" t="n">
        <v>24.2</v>
      </c>
      <c r="R6543" s="3" t="s">
        <v>18966</v>
      </c>
      <c r="S6543" s="4" t="n">
        <v>45747.0376157407</v>
      </c>
      <c r="T6543" s="3" t="s">
        <v>65</v>
      </c>
      <c r="U6543" s="3" t="s">
        <v>65</v>
      </c>
      <c r="V6543" s="3" t="n">
        <v>1</v>
      </c>
      <c r="W6543" s="3" t="n">
        <v>0</v>
      </c>
      <c r="X6543" s="3" t="n">
        <v>0</v>
      </c>
      <c r="Y6543" s="3" t="s">
        <v>30</v>
      </c>
      <c r="Z6543" s="3" t="s">
        <v>30</v>
      </c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  <c r="AP6543" s="3"/>
      <c r="AQ6543" s="3"/>
      <c r="AR6543" s="3"/>
      <c r="AS6543" s="3"/>
      <c r="AT6543" s="3"/>
      <c r="AU6543" s="3"/>
      <c r="AV6543" s="3"/>
      <c r="AW6543" s="3"/>
      <c r="AX6543" s="3"/>
      <c r="AY6543" s="3"/>
      <c r="AZ6543" s="3"/>
      <c r="BA6543" s="3"/>
      <c r="BB6543" s="3"/>
      <c r="BC6543" s="3"/>
      <c r="BD6543" s="3"/>
      <c r="BE6543" s="3"/>
      <c r="BF6543" s="3"/>
      <c r="BG6543" s="3"/>
      <c r="BH6543" s="3"/>
      <c r="BI6543" s="3"/>
      <c r="BJ6543" s="3"/>
    </row>
    <row r="6544" customFormat="false" ht="15.75" hidden="false" customHeight="false" outlineLevel="0" collapsed="false">
      <c r="A6544" s="3" t="n">
        <v>6543</v>
      </c>
      <c r="B6544" s="3" t="s">
        <v>18967</v>
      </c>
      <c r="C6544" s="3" t="s">
        <v>18968</v>
      </c>
      <c r="D6544" s="3" t="n">
        <v>1</v>
      </c>
      <c r="E6544" s="3" t="n">
        <v>1.1490072</v>
      </c>
      <c r="F6544" s="3" t="n">
        <v>32</v>
      </c>
      <c r="G6544" s="3" t="n">
        <v>32</v>
      </c>
      <c r="H6544" s="3" t="n">
        <v>13</v>
      </c>
      <c r="I6544" s="3" t="n">
        <v>13</v>
      </c>
      <c r="J6544" s="3" t="n">
        <v>44</v>
      </c>
      <c r="K6544" s="3" t="n">
        <v>44</v>
      </c>
      <c r="L6544" s="3" t="n">
        <v>1</v>
      </c>
      <c r="M6544" s="3" t="n">
        <v>1</v>
      </c>
      <c r="N6544" s="3" t="n">
        <v>-1</v>
      </c>
      <c r="O6544" s="3" t="n">
        <v>-1</v>
      </c>
      <c r="P6544" s="3" t="n">
        <v>7.4</v>
      </c>
      <c r="Q6544" s="3" t="n">
        <v>24.2</v>
      </c>
      <c r="R6544" s="3" t="s">
        <v>18969</v>
      </c>
      <c r="S6544" s="4" t="n">
        <v>45747.0376851852</v>
      </c>
      <c r="T6544" s="3" t="s">
        <v>65</v>
      </c>
      <c r="U6544" s="3" t="s">
        <v>65</v>
      </c>
      <c r="V6544" s="3" t="n">
        <v>0</v>
      </c>
      <c r="W6544" s="3" t="n">
        <v>0</v>
      </c>
      <c r="X6544" s="3" t="n">
        <v>0</v>
      </c>
      <c r="Y6544" s="3" t="s">
        <v>30</v>
      </c>
      <c r="Z6544" s="3" t="s">
        <v>30</v>
      </c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3"/>
      <c r="AU6544" s="3"/>
      <c r="AV6544" s="3"/>
      <c r="AW6544" s="3"/>
      <c r="AX6544" s="3"/>
      <c r="AY6544" s="3"/>
      <c r="AZ6544" s="3"/>
      <c r="BA6544" s="3"/>
      <c r="BB6544" s="3"/>
      <c r="BC6544" s="3"/>
      <c r="BD6544" s="3"/>
      <c r="BE6544" s="3"/>
      <c r="BF6544" s="3"/>
      <c r="BG6544" s="3"/>
      <c r="BH6544" s="3"/>
      <c r="BI6544" s="3"/>
      <c r="BJ6544" s="3"/>
    </row>
    <row r="6545" customFormat="false" ht="15.75" hidden="false" customHeight="false" outlineLevel="0" collapsed="false">
      <c r="A6545" s="3" t="n">
        <v>6544</v>
      </c>
      <c r="B6545" s="3" t="s">
        <v>18970</v>
      </c>
      <c r="C6545" s="3" t="s">
        <v>18971</v>
      </c>
      <c r="D6545" s="3" t="n">
        <v>1</v>
      </c>
      <c r="E6545" s="3" t="n">
        <v>15.9466207</v>
      </c>
      <c r="F6545" s="3" t="n">
        <v>237</v>
      </c>
      <c r="G6545" s="3" t="n">
        <v>237</v>
      </c>
      <c r="H6545" s="3" t="n">
        <v>28</v>
      </c>
      <c r="I6545" s="3" t="n">
        <v>28</v>
      </c>
      <c r="J6545" s="3" t="n">
        <v>231</v>
      </c>
      <c r="K6545" s="3" t="n">
        <v>231</v>
      </c>
      <c r="L6545" s="3" t="n">
        <v>43</v>
      </c>
      <c r="M6545" s="3" t="n">
        <v>43</v>
      </c>
      <c r="N6545" s="3" t="n">
        <v>-1</v>
      </c>
      <c r="O6545" s="3" t="n">
        <v>-1</v>
      </c>
      <c r="P6545" s="3" t="n">
        <v>7.2</v>
      </c>
      <c r="Q6545" s="3" t="n">
        <v>24.2</v>
      </c>
      <c r="R6545" s="3" t="s">
        <v>18972</v>
      </c>
      <c r="S6545" s="4" t="n">
        <v>45747.0380671296</v>
      </c>
      <c r="T6545" s="3" t="s">
        <v>29</v>
      </c>
      <c r="U6545" s="3" t="s">
        <v>29</v>
      </c>
      <c r="V6545" s="3" t="n">
        <v>0</v>
      </c>
      <c r="W6545" s="3" t="n">
        <v>0</v>
      </c>
      <c r="X6545" s="3" t="n">
        <v>0</v>
      </c>
      <c r="Y6545" s="3" t="s">
        <v>30</v>
      </c>
      <c r="Z6545" s="3" t="s">
        <v>30</v>
      </c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3"/>
      <c r="AU6545" s="3"/>
      <c r="AV6545" s="3"/>
      <c r="AW6545" s="3"/>
      <c r="AX6545" s="3"/>
      <c r="AY6545" s="3"/>
      <c r="AZ6545" s="3"/>
      <c r="BA6545" s="3"/>
      <c r="BB6545" s="3"/>
      <c r="BC6545" s="3"/>
      <c r="BD6545" s="3"/>
      <c r="BE6545" s="3"/>
      <c r="BF6545" s="3"/>
      <c r="BG6545" s="3"/>
      <c r="BH6545" s="3"/>
      <c r="BI6545" s="3"/>
      <c r="BJ6545" s="3"/>
    </row>
    <row r="6546" customFormat="false" ht="15.75" hidden="false" customHeight="false" outlineLevel="0" collapsed="false">
      <c r="A6546" s="3" t="n">
        <v>6545</v>
      </c>
      <c r="B6546" s="3" t="s">
        <v>18973</v>
      </c>
      <c r="C6546" s="3" t="s">
        <v>18974</v>
      </c>
      <c r="D6546" s="3" t="n">
        <v>1</v>
      </c>
      <c r="E6546" s="3" t="n">
        <v>11.5663112</v>
      </c>
      <c r="F6546" s="3" t="n">
        <v>70</v>
      </c>
      <c r="G6546" s="3" t="n">
        <v>70</v>
      </c>
      <c r="H6546" s="3" t="n">
        <v>10</v>
      </c>
      <c r="I6546" s="3" t="n">
        <v>10</v>
      </c>
      <c r="J6546" s="3" t="n">
        <v>93</v>
      </c>
      <c r="K6546" s="3" t="n">
        <v>93</v>
      </c>
      <c r="L6546" s="3" t="n">
        <v>7</v>
      </c>
      <c r="M6546" s="3" t="n">
        <v>7</v>
      </c>
      <c r="N6546" s="3" t="n">
        <v>0</v>
      </c>
      <c r="O6546" s="3" t="n">
        <v>-1</v>
      </c>
      <c r="P6546" s="3" t="n">
        <v>5</v>
      </c>
      <c r="Q6546" s="3" t="n">
        <v>24.2</v>
      </c>
      <c r="R6546" s="3" t="s">
        <v>18975</v>
      </c>
      <c r="S6546" s="4" t="n">
        <v>45747.0383449074</v>
      </c>
      <c r="T6546" s="3" t="s">
        <v>65</v>
      </c>
      <c r="U6546" s="3" t="s">
        <v>65</v>
      </c>
      <c r="V6546" s="3" t="n">
        <v>1</v>
      </c>
      <c r="W6546" s="3" t="n">
        <v>0</v>
      </c>
      <c r="X6546" s="3" t="n">
        <v>0</v>
      </c>
      <c r="Y6546" s="3" t="s">
        <v>30</v>
      </c>
      <c r="Z6546" s="3" t="s">
        <v>30</v>
      </c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3"/>
      <c r="AV6546" s="3"/>
      <c r="AW6546" s="3"/>
      <c r="AX6546" s="3"/>
      <c r="AY6546" s="3"/>
      <c r="AZ6546" s="3"/>
      <c r="BA6546" s="3"/>
      <c r="BB6546" s="3"/>
      <c r="BC6546" s="3"/>
      <c r="BD6546" s="3"/>
      <c r="BE6546" s="3"/>
      <c r="BF6546" s="3"/>
      <c r="BG6546" s="3"/>
      <c r="BH6546" s="3"/>
      <c r="BI6546" s="3"/>
      <c r="BJ6546" s="3"/>
    </row>
    <row r="6547" customFormat="false" ht="15.75" hidden="false" customHeight="false" outlineLevel="0" collapsed="false">
      <c r="A6547" s="3" t="n">
        <v>6546</v>
      </c>
      <c r="B6547" s="3" t="s">
        <v>18976</v>
      </c>
      <c r="C6547" s="3" t="s">
        <v>18977</v>
      </c>
      <c r="D6547" s="3" t="n">
        <v>1</v>
      </c>
      <c r="E6547" s="3" t="n">
        <v>10.7311635</v>
      </c>
      <c r="F6547" s="3" t="n">
        <v>71</v>
      </c>
      <c r="G6547" s="3" t="n">
        <v>71</v>
      </c>
      <c r="H6547" s="3" t="n">
        <v>10</v>
      </c>
      <c r="I6547" s="3" t="n">
        <v>10</v>
      </c>
      <c r="J6547" s="3" t="n">
        <v>93</v>
      </c>
      <c r="K6547" s="3" t="n">
        <v>93</v>
      </c>
      <c r="L6547" s="3" t="n">
        <v>8</v>
      </c>
      <c r="M6547" s="3" t="n">
        <v>8</v>
      </c>
      <c r="N6547" s="3" t="n">
        <v>0</v>
      </c>
      <c r="O6547" s="3" t="n">
        <v>-1</v>
      </c>
      <c r="P6547" s="3" t="n">
        <v>5</v>
      </c>
      <c r="Q6547" s="3" t="n">
        <v>24.2</v>
      </c>
      <c r="R6547" s="3" t="s">
        <v>18978</v>
      </c>
      <c r="S6547" s="4" t="n">
        <v>45747.0385648148</v>
      </c>
      <c r="T6547" s="3" t="s">
        <v>65</v>
      </c>
      <c r="U6547" s="3" t="s">
        <v>65</v>
      </c>
      <c r="V6547" s="3" t="n">
        <v>1</v>
      </c>
      <c r="W6547" s="3" t="n">
        <v>0</v>
      </c>
      <c r="X6547" s="3" t="n">
        <v>0</v>
      </c>
      <c r="Y6547" s="3" t="s">
        <v>30</v>
      </c>
      <c r="Z6547" s="3" t="s">
        <v>30</v>
      </c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3"/>
      <c r="AU6547" s="3"/>
      <c r="AV6547" s="3"/>
      <c r="AW6547" s="3"/>
      <c r="AX6547" s="3"/>
      <c r="AY6547" s="3"/>
      <c r="AZ6547" s="3"/>
      <c r="BA6547" s="3"/>
      <c r="BB6547" s="3"/>
      <c r="BC6547" s="3"/>
      <c r="BD6547" s="3"/>
      <c r="BE6547" s="3"/>
      <c r="BF6547" s="3"/>
      <c r="BG6547" s="3"/>
      <c r="BH6547" s="3"/>
      <c r="BI6547" s="3"/>
      <c r="BJ6547" s="3"/>
    </row>
    <row r="6548" customFormat="false" ht="15.75" hidden="false" customHeight="false" outlineLevel="0" collapsed="false">
      <c r="A6548" s="3" t="n">
        <v>6547</v>
      </c>
      <c r="B6548" s="3" t="s">
        <v>18979</v>
      </c>
      <c r="C6548" s="3" t="s">
        <v>18980</v>
      </c>
      <c r="D6548" s="3" t="n">
        <v>1</v>
      </c>
      <c r="E6548" s="3" t="n">
        <v>17.1948077</v>
      </c>
      <c r="F6548" s="3" t="n">
        <v>227</v>
      </c>
      <c r="G6548" s="3" t="n">
        <v>227</v>
      </c>
      <c r="H6548" s="3" t="n">
        <v>25</v>
      </c>
      <c r="I6548" s="3" t="n">
        <v>25</v>
      </c>
      <c r="J6548" s="3" t="n">
        <v>220</v>
      </c>
      <c r="K6548" s="3" t="n">
        <v>220</v>
      </c>
      <c r="L6548" s="3" t="n">
        <v>42</v>
      </c>
      <c r="M6548" s="3" t="n">
        <v>42</v>
      </c>
      <c r="N6548" s="3" t="n">
        <v>-1</v>
      </c>
      <c r="O6548" s="3" t="n">
        <v>-1</v>
      </c>
      <c r="P6548" s="3" t="n">
        <v>7.1</v>
      </c>
      <c r="Q6548" s="3" t="n">
        <v>24.2</v>
      </c>
      <c r="R6548" s="3" t="s">
        <v>18981</v>
      </c>
      <c r="S6548" s="4" t="n">
        <v>45747.0389814815</v>
      </c>
      <c r="T6548" s="3" t="s">
        <v>29</v>
      </c>
      <c r="U6548" s="3" t="s">
        <v>29</v>
      </c>
      <c r="V6548" s="3" t="n">
        <v>0</v>
      </c>
      <c r="W6548" s="3" t="n">
        <v>0</v>
      </c>
      <c r="X6548" s="3" t="n">
        <v>0</v>
      </c>
      <c r="Y6548" s="3" t="s">
        <v>30</v>
      </c>
      <c r="Z6548" s="3" t="s">
        <v>30</v>
      </c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3"/>
      <c r="AU6548" s="3"/>
      <c r="AV6548" s="3"/>
      <c r="AW6548" s="3"/>
      <c r="AX6548" s="3"/>
      <c r="AY6548" s="3"/>
      <c r="AZ6548" s="3"/>
      <c r="BA6548" s="3"/>
      <c r="BB6548" s="3"/>
      <c r="BC6548" s="3"/>
      <c r="BD6548" s="3"/>
      <c r="BE6548" s="3"/>
      <c r="BF6548" s="3"/>
      <c r="BG6548" s="3"/>
      <c r="BH6548" s="3"/>
      <c r="BI6548" s="3"/>
      <c r="BJ6548" s="3"/>
    </row>
    <row r="6549" customFormat="false" ht="15.75" hidden="false" customHeight="false" outlineLevel="0" collapsed="false">
      <c r="A6549" s="3" t="n">
        <v>6548</v>
      </c>
      <c r="B6549" s="3" t="s">
        <v>18982</v>
      </c>
      <c r="C6549" s="3" t="s">
        <v>18983</v>
      </c>
      <c r="D6549" s="3" t="n">
        <v>1</v>
      </c>
      <c r="E6549" s="3" t="n">
        <v>21.6417742</v>
      </c>
      <c r="F6549" s="3" t="n">
        <v>120</v>
      </c>
      <c r="G6549" s="3" t="n">
        <v>120</v>
      </c>
      <c r="H6549" s="3" t="n">
        <v>12</v>
      </c>
      <c r="I6549" s="3" t="n">
        <v>12</v>
      </c>
      <c r="J6549" s="3" t="n">
        <v>159</v>
      </c>
      <c r="K6549" s="3" t="n">
        <v>159</v>
      </c>
      <c r="L6549" s="3" t="n">
        <v>9</v>
      </c>
      <c r="M6549" s="3" t="n">
        <v>9</v>
      </c>
      <c r="N6549" s="3" t="n">
        <v>0</v>
      </c>
      <c r="O6549" s="3" t="n">
        <v>-1</v>
      </c>
      <c r="P6549" s="3" t="n">
        <v>5</v>
      </c>
      <c r="Q6549" s="3" t="n">
        <v>24.2</v>
      </c>
      <c r="R6549" s="3" t="s">
        <v>18984</v>
      </c>
      <c r="S6549" s="4" t="n">
        <v>45747.0394212963</v>
      </c>
      <c r="T6549" s="3" t="s">
        <v>65</v>
      </c>
      <c r="U6549" s="3" t="s">
        <v>65</v>
      </c>
      <c r="V6549" s="3" t="n">
        <v>1</v>
      </c>
      <c r="W6549" s="3" t="n">
        <v>0</v>
      </c>
      <c r="X6549" s="3" t="n">
        <v>0</v>
      </c>
      <c r="Y6549" s="3" t="s">
        <v>30</v>
      </c>
      <c r="Z6549" s="3" t="s">
        <v>30</v>
      </c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3"/>
      <c r="AR6549" s="3"/>
      <c r="AS6549" s="3"/>
      <c r="AT6549" s="3"/>
      <c r="AU6549" s="3"/>
      <c r="AV6549" s="3"/>
      <c r="AW6549" s="3"/>
      <c r="AX6549" s="3"/>
      <c r="AY6549" s="3"/>
      <c r="AZ6549" s="3"/>
      <c r="BA6549" s="3"/>
      <c r="BB6549" s="3"/>
      <c r="BC6549" s="3"/>
      <c r="BD6549" s="3"/>
      <c r="BE6549" s="3"/>
      <c r="BF6549" s="3"/>
      <c r="BG6549" s="3"/>
      <c r="BH6549" s="3"/>
      <c r="BI6549" s="3"/>
      <c r="BJ6549" s="3"/>
    </row>
    <row r="6550" customFormat="false" ht="15.75" hidden="false" customHeight="false" outlineLevel="0" collapsed="false">
      <c r="A6550" s="3" t="n">
        <v>6549</v>
      </c>
      <c r="B6550" s="3" t="s">
        <v>18985</v>
      </c>
      <c r="C6550" s="3" t="s">
        <v>18986</v>
      </c>
      <c r="D6550" s="3" t="n">
        <v>1</v>
      </c>
      <c r="E6550" s="3" t="n">
        <v>8.9859741</v>
      </c>
      <c r="F6550" s="3" t="n">
        <v>166</v>
      </c>
      <c r="G6550" s="3" t="n">
        <v>166</v>
      </c>
      <c r="H6550" s="3" t="n">
        <v>24</v>
      </c>
      <c r="I6550" s="3" t="n">
        <v>24</v>
      </c>
      <c r="J6550" s="3" t="n">
        <v>209</v>
      </c>
      <c r="K6550" s="3" t="n">
        <v>209</v>
      </c>
      <c r="L6550" s="3" t="n">
        <v>19</v>
      </c>
      <c r="M6550" s="3" t="n">
        <v>19</v>
      </c>
      <c r="N6550" s="3" t="n">
        <v>-1</v>
      </c>
      <c r="O6550" s="3" t="n">
        <v>-1</v>
      </c>
      <c r="P6550" s="3" t="n">
        <v>6.4</v>
      </c>
      <c r="Q6550" s="3" t="n">
        <v>24.2</v>
      </c>
      <c r="R6550" s="3" t="s">
        <v>17288</v>
      </c>
      <c r="S6550" s="4" t="n">
        <v>45747.0396180556</v>
      </c>
      <c r="T6550" s="3" t="s">
        <v>256</v>
      </c>
      <c r="U6550" s="3" t="s">
        <v>256</v>
      </c>
      <c r="V6550" s="3" t="n">
        <v>0</v>
      </c>
      <c r="W6550" s="3" t="n">
        <v>0</v>
      </c>
      <c r="X6550" s="3" t="n">
        <v>0</v>
      </c>
      <c r="Y6550" s="3" t="s">
        <v>30</v>
      </c>
      <c r="Z6550" s="3" t="s">
        <v>30</v>
      </c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  <c r="AP6550" s="3"/>
      <c r="AQ6550" s="3"/>
      <c r="AR6550" s="3"/>
      <c r="AS6550" s="3"/>
      <c r="AT6550" s="3"/>
      <c r="AU6550" s="3"/>
      <c r="AV6550" s="3"/>
      <c r="AW6550" s="3"/>
      <c r="AX6550" s="3"/>
      <c r="AY6550" s="3"/>
      <c r="AZ6550" s="3"/>
      <c r="BA6550" s="3"/>
      <c r="BB6550" s="3"/>
      <c r="BC6550" s="3"/>
      <c r="BD6550" s="3"/>
      <c r="BE6550" s="3"/>
      <c r="BF6550" s="3"/>
      <c r="BG6550" s="3"/>
      <c r="BH6550" s="3"/>
      <c r="BI6550" s="3"/>
      <c r="BJ6550" s="3"/>
    </row>
    <row r="6551" customFormat="false" ht="15.75" hidden="false" customHeight="false" outlineLevel="0" collapsed="false">
      <c r="A6551" s="3" t="n">
        <v>6550</v>
      </c>
      <c r="B6551" s="3" t="s">
        <v>18987</v>
      </c>
      <c r="C6551" s="3" t="s">
        <v>18988</v>
      </c>
      <c r="D6551" s="3" t="n">
        <v>1</v>
      </c>
      <c r="E6551" s="3" t="n">
        <v>37.3652173</v>
      </c>
      <c r="F6551" s="3" t="n">
        <v>327</v>
      </c>
      <c r="G6551" s="3" t="n">
        <v>327</v>
      </c>
      <c r="H6551" s="3" t="n">
        <v>32</v>
      </c>
      <c r="I6551" s="3" t="n">
        <v>32</v>
      </c>
      <c r="J6551" s="3" t="n">
        <v>449</v>
      </c>
      <c r="K6551" s="3" t="n">
        <v>449</v>
      </c>
      <c r="L6551" s="3" t="n">
        <v>24</v>
      </c>
      <c r="M6551" s="3" t="n">
        <v>24</v>
      </c>
      <c r="N6551" s="3" t="n">
        <v>-1</v>
      </c>
      <c r="O6551" s="3" t="n">
        <v>-1</v>
      </c>
      <c r="P6551" s="3" t="n">
        <v>7.2</v>
      </c>
      <c r="Q6551" s="3" t="n">
        <v>24.2</v>
      </c>
      <c r="R6551" s="3" t="s">
        <v>18989</v>
      </c>
      <c r="S6551" s="4" t="n">
        <v>45747.0401967593</v>
      </c>
      <c r="T6551" s="3" t="s">
        <v>65</v>
      </c>
      <c r="U6551" s="3" t="s">
        <v>65</v>
      </c>
      <c r="V6551" s="3" t="n">
        <v>0</v>
      </c>
      <c r="W6551" s="3" t="n">
        <v>0</v>
      </c>
      <c r="X6551" s="3" t="n">
        <v>0</v>
      </c>
      <c r="Y6551" s="3" t="s">
        <v>30</v>
      </c>
      <c r="Z6551" s="3" t="s">
        <v>30</v>
      </c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3"/>
      <c r="AU6551" s="3"/>
      <c r="AV6551" s="3"/>
      <c r="AW6551" s="3"/>
      <c r="AX6551" s="3"/>
      <c r="AY6551" s="3"/>
      <c r="AZ6551" s="3"/>
      <c r="BA6551" s="3"/>
      <c r="BB6551" s="3"/>
      <c r="BC6551" s="3"/>
      <c r="BD6551" s="3"/>
      <c r="BE6551" s="3"/>
      <c r="BF6551" s="3"/>
      <c r="BG6551" s="3"/>
      <c r="BH6551" s="3"/>
      <c r="BI6551" s="3"/>
      <c r="BJ6551" s="3"/>
    </row>
    <row r="6552" customFormat="false" ht="15.75" hidden="false" customHeight="false" outlineLevel="0" collapsed="false">
      <c r="A6552" s="3" t="n">
        <v>6551</v>
      </c>
      <c r="B6552" s="3" t="s">
        <v>18990</v>
      </c>
      <c r="C6552" s="3" t="s">
        <v>18991</v>
      </c>
      <c r="D6552" s="3" t="n">
        <v>1</v>
      </c>
      <c r="E6552" s="3" t="n">
        <v>7.9840634</v>
      </c>
      <c r="F6552" s="3" t="n">
        <v>23</v>
      </c>
      <c r="G6552" s="3" t="n">
        <v>23</v>
      </c>
      <c r="H6552" s="3" t="n">
        <v>4</v>
      </c>
      <c r="I6552" s="3" t="n">
        <v>4</v>
      </c>
      <c r="J6552" s="3" t="n">
        <v>47</v>
      </c>
      <c r="K6552" s="3" t="n">
        <v>47</v>
      </c>
      <c r="L6552" s="3" t="n">
        <v>12</v>
      </c>
      <c r="M6552" s="3" t="n">
        <v>12</v>
      </c>
      <c r="N6552" s="3" t="n">
        <v>18</v>
      </c>
      <c r="O6552" s="3" t="n">
        <v>10</v>
      </c>
      <c r="P6552" s="3" t="n">
        <v>7.4</v>
      </c>
      <c r="Q6552" s="3" t="n">
        <v>24.2</v>
      </c>
      <c r="R6552" s="3" t="s">
        <v>18992</v>
      </c>
      <c r="S6552" s="4" t="n">
        <v>45747.0405208333</v>
      </c>
      <c r="T6552" s="3" t="s">
        <v>4910</v>
      </c>
      <c r="U6552" s="3" t="s">
        <v>4910</v>
      </c>
      <c r="V6552" s="3" t="n">
        <v>1</v>
      </c>
      <c r="W6552" s="3" t="n">
        <v>1</v>
      </c>
      <c r="X6552" s="3" t="n">
        <v>0</v>
      </c>
      <c r="Y6552" s="3" t="s">
        <v>30</v>
      </c>
      <c r="Z6552" s="3" t="s">
        <v>30</v>
      </c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3"/>
      <c r="AU6552" s="3"/>
      <c r="AV6552" s="3"/>
      <c r="AW6552" s="3"/>
      <c r="AX6552" s="3"/>
      <c r="AY6552" s="3"/>
      <c r="AZ6552" s="3"/>
      <c r="BA6552" s="3"/>
      <c r="BB6552" s="3"/>
      <c r="BC6552" s="3"/>
      <c r="BD6552" s="3"/>
      <c r="BE6552" s="3"/>
      <c r="BF6552" s="3"/>
      <c r="BG6552" s="3"/>
      <c r="BH6552" s="3"/>
      <c r="BI6552" s="3"/>
      <c r="BJ6552" s="3"/>
    </row>
    <row r="6553" customFormat="false" ht="15.75" hidden="false" customHeight="false" outlineLevel="0" collapsed="false">
      <c r="A6553" s="3" t="n">
        <v>6552</v>
      </c>
      <c r="B6553" s="3" t="s">
        <v>18993</v>
      </c>
      <c r="C6553" s="3" t="s">
        <v>18994</v>
      </c>
      <c r="D6553" s="3" t="n">
        <v>1</v>
      </c>
      <c r="E6553" s="3" t="n">
        <v>23.5535688</v>
      </c>
      <c r="F6553" s="3" t="n">
        <v>122</v>
      </c>
      <c r="G6553" s="3" t="n">
        <v>122</v>
      </c>
      <c r="H6553" s="3" t="n">
        <v>12</v>
      </c>
      <c r="I6553" s="3" t="n">
        <v>12</v>
      </c>
      <c r="J6553" s="3" t="n">
        <v>164</v>
      </c>
      <c r="K6553" s="3" t="n">
        <v>164</v>
      </c>
      <c r="L6553" s="3" t="n">
        <v>10</v>
      </c>
      <c r="M6553" s="3" t="n">
        <v>10</v>
      </c>
      <c r="N6553" s="3" t="n">
        <v>0</v>
      </c>
      <c r="O6553" s="3" t="n">
        <v>-1</v>
      </c>
      <c r="P6553" s="3" t="n">
        <v>5</v>
      </c>
      <c r="Q6553" s="3" t="n">
        <v>24.2</v>
      </c>
      <c r="R6553" s="3" t="s">
        <v>18995</v>
      </c>
      <c r="S6553" s="4" t="n">
        <v>45747.0410069445</v>
      </c>
      <c r="T6553" s="3" t="s">
        <v>65</v>
      </c>
      <c r="U6553" s="3" t="s">
        <v>65</v>
      </c>
      <c r="V6553" s="3" t="n">
        <v>1</v>
      </c>
      <c r="W6553" s="3" t="n">
        <v>0</v>
      </c>
      <c r="X6553" s="3" t="n">
        <v>0</v>
      </c>
      <c r="Y6553" s="3" t="s">
        <v>30</v>
      </c>
      <c r="Z6553" s="3" t="s">
        <v>30</v>
      </c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  <c r="AP6553" s="3"/>
      <c r="AQ6553" s="3"/>
      <c r="AR6553" s="3"/>
      <c r="AS6553" s="3"/>
      <c r="AT6553" s="3"/>
      <c r="AU6553" s="3"/>
      <c r="AV6553" s="3"/>
      <c r="AW6553" s="3"/>
      <c r="AX6553" s="3"/>
      <c r="AY6553" s="3"/>
      <c r="AZ6553" s="3"/>
      <c r="BA6553" s="3"/>
      <c r="BB6553" s="3"/>
      <c r="BC6553" s="3"/>
      <c r="BD6553" s="3"/>
      <c r="BE6553" s="3"/>
      <c r="BF6553" s="3"/>
      <c r="BG6553" s="3"/>
      <c r="BH6553" s="3"/>
      <c r="BI6553" s="3"/>
      <c r="BJ6553" s="3"/>
    </row>
    <row r="6554" customFormat="false" ht="15.75" hidden="false" customHeight="false" outlineLevel="0" collapsed="false">
      <c r="A6554" s="3" t="n">
        <v>6553</v>
      </c>
      <c r="B6554" s="3" t="s">
        <v>18996</v>
      </c>
      <c r="C6554" s="3" t="s">
        <v>18997</v>
      </c>
      <c r="D6554" s="3" t="n">
        <v>1</v>
      </c>
      <c r="E6554" s="3" t="n">
        <v>9.3986755</v>
      </c>
      <c r="F6554" s="3" t="n">
        <v>72</v>
      </c>
      <c r="G6554" s="3" t="n">
        <v>72</v>
      </c>
      <c r="H6554" s="3" t="n">
        <v>10</v>
      </c>
      <c r="I6554" s="3" t="n">
        <v>10</v>
      </c>
      <c r="J6554" s="3" t="n">
        <v>96</v>
      </c>
      <c r="K6554" s="3" t="n">
        <v>96</v>
      </c>
      <c r="L6554" s="3" t="n">
        <v>8</v>
      </c>
      <c r="M6554" s="3" t="n">
        <v>8</v>
      </c>
      <c r="N6554" s="3" t="n">
        <v>0</v>
      </c>
      <c r="O6554" s="3" t="n">
        <v>-1</v>
      </c>
      <c r="P6554" s="3" t="n">
        <v>5</v>
      </c>
      <c r="Q6554" s="3" t="n">
        <v>24.2</v>
      </c>
      <c r="R6554" s="3" t="s">
        <v>18998</v>
      </c>
      <c r="S6554" s="4" t="n">
        <v>45747.0411921296</v>
      </c>
      <c r="T6554" s="3" t="s">
        <v>65</v>
      </c>
      <c r="U6554" s="3" t="s">
        <v>65</v>
      </c>
      <c r="V6554" s="3" t="n">
        <v>1</v>
      </c>
      <c r="W6554" s="3" t="n">
        <v>0</v>
      </c>
      <c r="X6554" s="3" t="n">
        <v>0</v>
      </c>
      <c r="Y6554" s="3" t="s">
        <v>30</v>
      </c>
      <c r="Z6554" s="3" t="s">
        <v>30</v>
      </c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  <c r="AP6554" s="3"/>
      <c r="AQ6554" s="3"/>
      <c r="AR6554" s="3"/>
      <c r="AS6554" s="3"/>
      <c r="AT6554" s="3"/>
      <c r="AU6554" s="3"/>
      <c r="AV6554" s="3"/>
      <c r="AW6554" s="3"/>
      <c r="AX6554" s="3"/>
      <c r="AY6554" s="3"/>
      <c r="AZ6554" s="3"/>
      <c r="BA6554" s="3"/>
      <c r="BB6554" s="3"/>
      <c r="BC6554" s="3"/>
      <c r="BD6554" s="3"/>
      <c r="BE6554" s="3"/>
      <c r="BF6554" s="3"/>
      <c r="BG6554" s="3"/>
      <c r="BH6554" s="3"/>
      <c r="BI6554" s="3"/>
      <c r="BJ6554" s="3"/>
    </row>
    <row r="6555" customFormat="false" ht="15.75" hidden="false" customHeight="false" outlineLevel="0" collapsed="false">
      <c r="A6555" s="3" t="n">
        <v>6554</v>
      </c>
      <c r="B6555" s="3" t="s">
        <v>18999</v>
      </c>
      <c r="C6555" s="3" t="s">
        <v>19000</v>
      </c>
      <c r="D6555" s="3" t="n">
        <v>1</v>
      </c>
      <c r="E6555" s="3" t="n">
        <v>0.4653307</v>
      </c>
      <c r="F6555" s="3" t="n">
        <v>15</v>
      </c>
      <c r="G6555" s="3" t="n">
        <v>15</v>
      </c>
      <c r="H6555" s="3" t="n">
        <v>10</v>
      </c>
      <c r="I6555" s="3" t="n">
        <v>10</v>
      </c>
      <c r="J6555" s="3" t="n">
        <v>16</v>
      </c>
      <c r="K6555" s="3" t="n">
        <v>16</v>
      </c>
      <c r="L6555" s="3" t="n">
        <v>2</v>
      </c>
      <c r="M6555" s="3" t="n">
        <v>2</v>
      </c>
      <c r="N6555" s="3" t="n">
        <v>2</v>
      </c>
      <c r="O6555" s="3" t="n">
        <v>2</v>
      </c>
      <c r="P6555" s="3" t="n">
        <v>7.5</v>
      </c>
      <c r="Q6555" s="3" t="n">
        <v>24.2</v>
      </c>
      <c r="R6555" s="3" t="s">
        <v>19001</v>
      </c>
      <c r="S6555" s="4" t="n">
        <v>45747.0412731482</v>
      </c>
      <c r="T6555" s="3" t="s">
        <v>65</v>
      </c>
      <c r="U6555" s="3" t="s">
        <v>65</v>
      </c>
      <c r="V6555" s="3" t="n">
        <v>1</v>
      </c>
      <c r="W6555" s="3" t="n">
        <v>1</v>
      </c>
      <c r="X6555" s="3" t="n">
        <v>0</v>
      </c>
      <c r="Y6555" s="3" t="s">
        <v>30</v>
      </c>
      <c r="Z6555" s="3" t="s">
        <v>30</v>
      </c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3"/>
      <c r="AR6555" s="3"/>
      <c r="AS6555" s="3"/>
      <c r="AT6555" s="3"/>
      <c r="AU6555" s="3"/>
      <c r="AV6555" s="3"/>
      <c r="AW6555" s="3"/>
      <c r="AX6555" s="3"/>
      <c r="AY6555" s="3"/>
      <c r="AZ6555" s="3"/>
      <c r="BA6555" s="3"/>
      <c r="BB6555" s="3"/>
      <c r="BC6555" s="3"/>
      <c r="BD6555" s="3"/>
      <c r="BE6555" s="3"/>
      <c r="BF6555" s="3"/>
      <c r="BG6555" s="3"/>
      <c r="BH6555" s="3"/>
      <c r="BI6555" s="3"/>
      <c r="BJ6555" s="3"/>
    </row>
    <row r="6556" customFormat="false" ht="15.75" hidden="false" customHeight="false" outlineLevel="0" collapsed="false">
      <c r="A6556" s="3" t="n">
        <v>6555</v>
      </c>
      <c r="B6556" s="3" t="s">
        <v>19002</v>
      </c>
      <c r="C6556" s="3" t="s">
        <v>19003</v>
      </c>
      <c r="D6556" s="3" t="n">
        <v>1</v>
      </c>
      <c r="E6556" s="3" t="n">
        <v>17.250947</v>
      </c>
      <c r="F6556" s="3" t="n">
        <v>464</v>
      </c>
      <c r="G6556" s="3" t="n">
        <v>464</v>
      </c>
      <c r="H6556" s="3" t="n">
        <v>22</v>
      </c>
      <c r="I6556" s="3" t="n">
        <v>22</v>
      </c>
      <c r="J6556" s="3" t="n">
        <v>677</v>
      </c>
      <c r="K6556" s="3" t="n">
        <v>677</v>
      </c>
      <c r="L6556" s="3" t="n">
        <v>55</v>
      </c>
      <c r="M6556" s="3" t="n">
        <v>55</v>
      </c>
      <c r="N6556" s="3" t="n">
        <v>-1</v>
      </c>
      <c r="O6556" s="3" t="n">
        <v>-1</v>
      </c>
      <c r="P6556" s="3" t="n">
        <v>2.3</v>
      </c>
      <c r="Q6556" s="3" t="n">
        <v>24.2</v>
      </c>
      <c r="R6556" s="3" t="s">
        <v>19004</v>
      </c>
      <c r="S6556" s="4" t="n">
        <v>45747.0416435185</v>
      </c>
      <c r="T6556" s="3" t="s">
        <v>256</v>
      </c>
      <c r="U6556" s="3" t="s">
        <v>256</v>
      </c>
      <c r="V6556" s="3" t="n">
        <v>0</v>
      </c>
      <c r="W6556" s="3" t="n">
        <v>0</v>
      </c>
      <c r="X6556" s="3" t="n">
        <v>0</v>
      </c>
      <c r="Y6556" s="3" t="s">
        <v>30</v>
      </c>
      <c r="Z6556" s="3" t="s">
        <v>30</v>
      </c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  <c r="AP6556" s="3"/>
      <c r="AQ6556" s="3"/>
      <c r="AR6556" s="3"/>
      <c r="AS6556" s="3"/>
      <c r="AT6556" s="3"/>
      <c r="AU6556" s="3"/>
      <c r="AV6556" s="3"/>
      <c r="AW6556" s="3"/>
      <c r="AX6556" s="3"/>
      <c r="AY6556" s="3"/>
      <c r="AZ6556" s="3"/>
      <c r="BA6556" s="3"/>
      <c r="BB6556" s="3"/>
      <c r="BC6556" s="3"/>
      <c r="BD6556" s="3"/>
      <c r="BE6556" s="3"/>
      <c r="BF6556" s="3"/>
      <c r="BG6556" s="3"/>
      <c r="BH6556" s="3"/>
      <c r="BI6556" s="3"/>
      <c r="BJ6556" s="3"/>
    </row>
    <row r="6557" customFormat="false" ht="15.75" hidden="false" customHeight="false" outlineLevel="0" collapsed="false">
      <c r="A6557" s="3" t="n">
        <v>6556</v>
      </c>
      <c r="B6557" s="3" t="s">
        <v>19005</v>
      </c>
      <c r="C6557" s="3" t="s">
        <v>19006</v>
      </c>
      <c r="D6557" s="3" t="n">
        <v>1</v>
      </c>
      <c r="E6557" s="3" t="n">
        <v>2.664</v>
      </c>
      <c r="F6557" s="3" t="n">
        <v>8</v>
      </c>
      <c r="G6557" s="3" t="n">
        <v>8</v>
      </c>
      <c r="H6557" s="3" t="n">
        <v>2</v>
      </c>
      <c r="I6557" s="3" t="n">
        <v>2</v>
      </c>
      <c r="J6557" s="3" t="n">
        <v>0</v>
      </c>
      <c r="K6557" s="3" t="n">
        <v>0</v>
      </c>
      <c r="L6557" s="3" t="n">
        <v>4</v>
      </c>
      <c r="M6557" s="3" t="n">
        <v>4</v>
      </c>
      <c r="N6557" s="3" t="n">
        <v>0</v>
      </c>
      <c r="O6557" s="3" t="n">
        <v>-1</v>
      </c>
      <c r="P6557" s="3" t="n">
        <v>5</v>
      </c>
      <c r="Q6557" s="3" t="n">
        <v>24.2</v>
      </c>
      <c r="R6557" s="3" t="s">
        <v>19007</v>
      </c>
      <c r="S6557" s="4" t="n">
        <v>45747.0417476852</v>
      </c>
      <c r="T6557" s="3" t="s">
        <v>65</v>
      </c>
      <c r="U6557" s="3" t="s">
        <v>65</v>
      </c>
      <c r="V6557" s="3" t="n">
        <v>1</v>
      </c>
      <c r="W6557" s="3" t="n">
        <v>0</v>
      </c>
      <c r="X6557" s="3" t="n">
        <v>0</v>
      </c>
      <c r="Y6557" s="3" t="s">
        <v>30</v>
      </c>
      <c r="Z6557" s="3" t="s">
        <v>30</v>
      </c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3"/>
      <c r="AR6557" s="3"/>
      <c r="AS6557" s="3"/>
      <c r="AT6557" s="3"/>
      <c r="AU6557" s="3"/>
      <c r="AV6557" s="3"/>
      <c r="AW6557" s="3"/>
      <c r="AX6557" s="3"/>
      <c r="AY6557" s="3"/>
      <c r="AZ6557" s="3"/>
      <c r="BA6557" s="3"/>
      <c r="BB6557" s="3"/>
      <c r="BC6557" s="3"/>
      <c r="BD6557" s="3"/>
      <c r="BE6557" s="3"/>
      <c r="BF6557" s="3"/>
      <c r="BG6557" s="3"/>
      <c r="BH6557" s="3"/>
      <c r="BI6557" s="3"/>
      <c r="BJ6557" s="3"/>
    </row>
    <row r="6558" customFormat="false" ht="15.75" hidden="false" customHeight="false" outlineLevel="0" collapsed="false">
      <c r="A6558" s="3" t="n">
        <v>6557</v>
      </c>
      <c r="B6558" s="3" t="s">
        <v>19008</v>
      </c>
      <c r="C6558" s="3" t="s">
        <v>19009</v>
      </c>
      <c r="D6558" s="3" t="n">
        <v>1</v>
      </c>
      <c r="E6558" s="3" t="n">
        <v>2.6516879</v>
      </c>
      <c r="F6558" s="3" t="n">
        <v>23</v>
      </c>
      <c r="G6558" s="3" t="n">
        <v>23</v>
      </c>
      <c r="H6558" s="3" t="n">
        <v>11</v>
      </c>
      <c r="I6558" s="3" t="n">
        <v>11</v>
      </c>
      <c r="J6558" s="3" t="n">
        <v>27</v>
      </c>
      <c r="K6558" s="3" t="n">
        <v>27</v>
      </c>
      <c r="L6558" s="3" t="n">
        <v>1</v>
      </c>
      <c r="M6558" s="3" t="n">
        <v>1</v>
      </c>
      <c r="N6558" s="3" t="n">
        <v>0</v>
      </c>
      <c r="O6558" s="3" t="n">
        <v>-1</v>
      </c>
      <c r="P6558" s="3" t="n">
        <v>6.1</v>
      </c>
      <c r="Q6558" s="3" t="n">
        <v>24.2</v>
      </c>
      <c r="R6558" s="3" t="s">
        <v>19010</v>
      </c>
      <c r="S6558" s="4" t="n">
        <v>45747.0418402778</v>
      </c>
      <c r="T6558" s="3" t="s">
        <v>65</v>
      </c>
      <c r="U6558" s="3" t="s">
        <v>65</v>
      </c>
      <c r="V6558" s="3" t="n">
        <v>1</v>
      </c>
      <c r="W6558" s="3" t="n">
        <v>0</v>
      </c>
      <c r="X6558" s="3" t="n">
        <v>0</v>
      </c>
      <c r="Y6558" s="3" t="s">
        <v>30</v>
      </c>
      <c r="Z6558" s="3" t="s">
        <v>30</v>
      </c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3"/>
      <c r="AR6558" s="3"/>
      <c r="AS6558" s="3"/>
      <c r="AT6558" s="3"/>
      <c r="AU6558" s="3"/>
      <c r="AV6558" s="3"/>
      <c r="AW6558" s="3"/>
      <c r="AX6558" s="3"/>
      <c r="AY6558" s="3"/>
      <c r="AZ6558" s="3"/>
      <c r="BA6558" s="3"/>
      <c r="BB6558" s="3"/>
      <c r="BC6558" s="3"/>
      <c r="BD6558" s="3"/>
      <c r="BE6558" s="3"/>
      <c r="BF6558" s="3"/>
      <c r="BG6558" s="3"/>
      <c r="BH6558" s="3"/>
      <c r="BI6558" s="3"/>
      <c r="BJ6558" s="3"/>
    </row>
    <row r="6559" customFormat="false" ht="15.75" hidden="false" customHeight="false" outlineLevel="0" collapsed="false">
      <c r="A6559" s="3" t="n">
        <v>6558</v>
      </c>
      <c r="B6559" s="3" t="s">
        <v>19011</v>
      </c>
      <c r="C6559" s="3" t="s">
        <v>19012</v>
      </c>
      <c r="D6559" s="3" t="n">
        <v>1</v>
      </c>
      <c r="E6559" s="3" t="n">
        <v>9.2342946</v>
      </c>
      <c r="F6559" s="3" t="n">
        <v>57</v>
      </c>
      <c r="G6559" s="3" t="n">
        <v>57</v>
      </c>
      <c r="H6559" s="3" t="n">
        <v>6</v>
      </c>
      <c r="I6559" s="3" t="n">
        <v>6</v>
      </c>
      <c r="J6559" s="3" t="n">
        <v>69</v>
      </c>
      <c r="K6559" s="3" t="n">
        <v>69</v>
      </c>
      <c r="L6559" s="3" t="n">
        <v>11</v>
      </c>
      <c r="M6559" s="3" t="n">
        <v>11</v>
      </c>
      <c r="N6559" s="3" t="n">
        <v>0</v>
      </c>
      <c r="O6559" s="3" t="n">
        <v>-1</v>
      </c>
      <c r="P6559" s="3" t="n">
        <v>7.3</v>
      </c>
      <c r="Q6559" s="3" t="n">
        <v>24.2</v>
      </c>
      <c r="R6559" s="3" t="s">
        <v>19013</v>
      </c>
      <c r="S6559" s="4" t="n">
        <v>45747.0423032407</v>
      </c>
      <c r="T6559" s="3" t="s">
        <v>1920</v>
      </c>
      <c r="U6559" s="3" t="s">
        <v>1920</v>
      </c>
      <c r="V6559" s="3" t="n">
        <v>1</v>
      </c>
      <c r="W6559" s="3" t="n">
        <v>0</v>
      </c>
      <c r="X6559" s="3" t="n">
        <v>0</v>
      </c>
      <c r="Y6559" s="3" t="s">
        <v>30</v>
      </c>
      <c r="Z6559" s="3" t="s">
        <v>30</v>
      </c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  <c r="AP6559" s="3"/>
      <c r="AQ6559" s="3"/>
      <c r="AR6559" s="3"/>
      <c r="AS6559" s="3"/>
      <c r="AT6559" s="3"/>
      <c r="AU6559" s="3"/>
      <c r="AV6559" s="3"/>
      <c r="AW6559" s="3"/>
      <c r="AX6559" s="3"/>
      <c r="AY6559" s="3"/>
      <c r="AZ6559" s="3"/>
      <c r="BA6559" s="3"/>
      <c r="BB6559" s="3"/>
      <c r="BC6559" s="3"/>
      <c r="BD6559" s="3"/>
      <c r="BE6559" s="3"/>
      <c r="BF6559" s="3"/>
      <c r="BG6559" s="3"/>
      <c r="BH6559" s="3"/>
      <c r="BI6559" s="3"/>
      <c r="BJ6559" s="3"/>
    </row>
    <row r="6560" customFormat="false" ht="15.75" hidden="false" customHeight="false" outlineLevel="0" collapsed="false">
      <c r="A6560" s="3" t="n">
        <v>6559</v>
      </c>
      <c r="B6560" s="3" t="s">
        <v>19014</v>
      </c>
      <c r="C6560" s="3" t="s">
        <v>19015</v>
      </c>
      <c r="D6560" s="3" t="n">
        <v>1</v>
      </c>
      <c r="E6560" s="3" t="n">
        <v>15.9557143</v>
      </c>
      <c r="F6560" s="3" t="n">
        <v>94</v>
      </c>
      <c r="G6560" s="3" t="n">
        <v>94</v>
      </c>
      <c r="H6560" s="3" t="n">
        <v>16</v>
      </c>
      <c r="I6560" s="3" t="n">
        <v>16</v>
      </c>
      <c r="J6560" s="3" t="n">
        <v>122</v>
      </c>
      <c r="K6560" s="3" t="n">
        <v>122</v>
      </c>
      <c r="L6560" s="3" t="n">
        <v>16</v>
      </c>
      <c r="M6560" s="3" t="n">
        <v>16</v>
      </c>
      <c r="N6560" s="3" t="n">
        <v>-1</v>
      </c>
      <c r="O6560" s="3" t="n">
        <v>-1</v>
      </c>
      <c r="P6560" s="3" t="n">
        <v>7.3</v>
      </c>
      <c r="Q6560" s="3" t="n">
        <v>24.2</v>
      </c>
      <c r="R6560" s="3" t="s">
        <v>19016</v>
      </c>
      <c r="S6560" s="4" t="n">
        <v>45747.0429050926</v>
      </c>
      <c r="T6560" s="3" t="s">
        <v>1920</v>
      </c>
      <c r="U6560" s="3" t="s">
        <v>1920</v>
      </c>
      <c r="V6560" s="3" t="n">
        <v>0</v>
      </c>
      <c r="W6560" s="3" t="n">
        <v>0</v>
      </c>
      <c r="X6560" s="3" t="n">
        <v>0</v>
      </c>
      <c r="Y6560" s="3" t="s">
        <v>30</v>
      </c>
      <c r="Z6560" s="3" t="s">
        <v>30</v>
      </c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  <c r="AP6560" s="3"/>
      <c r="AQ6560" s="3"/>
      <c r="AR6560" s="3"/>
      <c r="AS6560" s="3"/>
      <c r="AT6560" s="3"/>
      <c r="AU6560" s="3"/>
      <c r="AV6560" s="3"/>
      <c r="AW6560" s="3"/>
      <c r="AX6560" s="3"/>
      <c r="AY6560" s="3"/>
      <c r="AZ6560" s="3"/>
      <c r="BA6560" s="3"/>
      <c r="BB6560" s="3"/>
      <c r="BC6560" s="3"/>
      <c r="BD6560" s="3"/>
      <c r="BE6560" s="3"/>
      <c r="BF6560" s="3"/>
      <c r="BG6560" s="3"/>
      <c r="BH6560" s="3"/>
      <c r="BI6560" s="3"/>
      <c r="BJ6560" s="3"/>
    </row>
    <row r="6561" customFormat="false" ht="15.75" hidden="false" customHeight="false" outlineLevel="0" collapsed="false">
      <c r="A6561" s="3" t="n">
        <v>6560</v>
      </c>
      <c r="B6561" s="3" t="s">
        <v>19017</v>
      </c>
      <c r="C6561" s="3" t="s">
        <v>19018</v>
      </c>
      <c r="D6561" s="3" t="n">
        <v>1</v>
      </c>
      <c r="E6561" s="3" t="n">
        <v>3.0168639</v>
      </c>
      <c r="F6561" s="3" t="n">
        <v>80</v>
      </c>
      <c r="G6561" s="3" t="n">
        <v>80</v>
      </c>
      <c r="H6561" s="3" t="n">
        <v>19</v>
      </c>
      <c r="I6561" s="3" t="n">
        <v>19</v>
      </c>
      <c r="J6561" s="3" t="n">
        <v>81</v>
      </c>
      <c r="K6561" s="3" t="n">
        <v>81</v>
      </c>
      <c r="L6561" s="3" t="n">
        <v>2</v>
      </c>
      <c r="M6561" s="3" t="n">
        <v>2</v>
      </c>
      <c r="N6561" s="3" t="n">
        <v>-1</v>
      </c>
      <c r="O6561" s="3" t="n">
        <v>-1</v>
      </c>
      <c r="P6561" s="3" t="n">
        <v>3</v>
      </c>
      <c r="Q6561" s="3" t="n">
        <v>24.2</v>
      </c>
      <c r="R6561" s="3" t="s">
        <v>19019</v>
      </c>
      <c r="S6561" s="4" t="n">
        <v>45747.0430092593</v>
      </c>
      <c r="T6561" s="3" t="s">
        <v>65</v>
      </c>
      <c r="U6561" s="3" t="s">
        <v>65</v>
      </c>
      <c r="V6561" s="3" t="n">
        <v>0</v>
      </c>
      <c r="W6561" s="3" t="n">
        <v>0</v>
      </c>
      <c r="X6561" s="3" t="n">
        <v>0</v>
      </c>
      <c r="Y6561" s="3" t="s">
        <v>30</v>
      </c>
      <c r="Z6561" s="3" t="s">
        <v>30</v>
      </c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3"/>
      <c r="AR6561" s="3"/>
      <c r="AS6561" s="3"/>
      <c r="AT6561" s="3"/>
      <c r="AU6561" s="3"/>
      <c r="AV6561" s="3"/>
      <c r="AW6561" s="3"/>
      <c r="AX6561" s="3"/>
      <c r="AY6561" s="3"/>
      <c r="AZ6561" s="3"/>
      <c r="BA6561" s="3"/>
      <c r="BB6561" s="3"/>
      <c r="BC6561" s="3"/>
      <c r="BD6561" s="3"/>
      <c r="BE6561" s="3"/>
      <c r="BF6561" s="3"/>
      <c r="BG6561" s="3"/>
      <c r="BH6561" s="3"/>
      <c r="BI6561" s="3"/>
      <c r="BJ6561" s="3"/>
    </row>
    <row r="6562" customFormat="false" ht="15.75" hidden="false" customHeight="false" outlineLevel="0" collapsed="false">
      <c r="A6562" s="3" t="n">
        <v>6561</v>
      </c>
      <c r="B6562" s="3" t="s">
        <v>19020</v>
      </c>
      <c r="C6562" s="3" t="s">
        <v>19021</v>
      </c>
      <c r="D6562" s="3" t="n">
        <v>1</v>
      </c>
      <c r="E6562" s="3" t="n">
        <v>8.585915</v>
      </c>
      <c r="F6562" s="3" t="n">
        <v>132</v>
      </c>
      <c r="G6562" s="3" t="n">
        <v>132</v>
      </c>
      <c r="H6562" s="3" t="n">
        <v>20</v>
      </c>
      <c r="I6562" s="3" t="n">
        <v>20</v>
      </c>
      <c r="J6562" s="3" t="n">
        <v>163</v>
      </c>
      <c r="K6562" s="3" t="n">
        <v>163</v>
      </c>
      <c r="L6562" s="3" t="n">
        <v>6</v>
      </c>
      <c r="M6562" s="3" t="n">
        <v>6</v>
      </c>
      <c r="N6562" s="3" t="n">
        <v>-1</v>
      </c>
      <c r="O6562" s="3" t="n">
        <v>-1</v>
      </c>
      <c r="P6562" s="3" t="n">
        <v>3</v>
      </c>
      <c r="Q6562" s="3" t="n">
        <v>24.2</v>
      </c>
      <c r="R6562" s="3" t="s">
        <v>19022</v>
      </c>
      <c r="S6562" s="4" t="n">
        <v>45747.0431828704</v>
      </c>
      <c r="T6562" s="3" t="s">
        <v>246</v>
      </c>
      <c r="U6562" s="3" t="s">
        <v>246</v>
      </c>
      <c r="V6562" s="3" t="n">
        <v>0</v>
      </c>
      <c r="W6562" s="3" t="n">
        <v>0</v>
      </c>
      <c r="X6562" s="3" t="n">
        <v>0</v>
      </c>
      <c r="Y6562" s="3" t="s">
        <v>30</v>
      </c>
      <c r="Z6562" s="3" t="s">
        <v>30</v>
      </c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3"/>
      <c r="AR6562" s="3"/>
      <c r="AS6562" s="3"/>
      <c r="AT6562" s="3"/>
      <c r="AU6562" s="3"/>
      <c r="AV6562" s="3"/>
      <c r="AW6562" s="3"/>
      <c r="AX6562" s="3"/>
      <c r="AY6562" s="3"/>
      <c r="AZ6562" s="3"/>
      <c r="BA6562" s="3"/>
      <c r="BB6562" s="3"/>
      <c r="BC6562" s="3"/>
      <c r="BD6562" s="3"/>
      <c r="BE6562" s="3"/>
      <c r="BF6562" s="3"/>
      <c r="BG6562" s="3"/>
      <c r="BH6562" s="3"/>
      <c r="BI6562" s="3"/>
      <c r="BJ6562" s="3"/>
    </row>
    <row r="6563" customFormat="false" ht="15.75" hidden="false" customHeight="false" outlineLevel="0" collapsed="false">
      <c r="A6563" s="3" t="n">
        <v>6562</v>
      </c>
      <c r="B6563" s="3" t="s">
        <v>19023</v>
      </c>
      <c r="C6563" s="3" t="s">
        <v>19024</v>
      </c>
      <c r="D6563" s="3" t="n">
        <v>1</v>
      </c>
      <c r="E6563" s="3" t="n">
        <v>5.6773587</v>
      </c>
      <c r="F6563" s="3" t="n">
        <v>148</v>
      </c>
      <c r="G6563" s="3" t="n">
        <v>148</v>
      </c>
      <c r="H6563" s="3" t="n">
        <v>22</v>
      </c>
      <c r="I6563" s="3" t="n">
        <v>22</v>
      </c>
      <c r="J6563" s="3" t="n">
        <v>185</v>
      </c>
      <c r="K6563" s="3" t="n">
        <v>185</v>
      </c>
      <c r="L6563" s="3" t="n">
        <v>8</v>
      </c>
      <c r="M6563" s="3" t="n">
        <v>8</v>
      </c>
      <c r="N6563" s="3" t="n">
        <v>-1</v>
      </c>
      <c r="O6563" s="3" t="n">
        <v>-1</v>
      </c>
      <c r="P6563" s="3" t="n">
        <v>3</v>
      </c>
      <c r="Q6563" s="3" t="n">
        <v>24.2</v>
      </c>
      <c r="R6563" s="3" t="s">
        <v>19025</v>
      </c>
      <c r="S6563" s="4" t="n">
        <v>45747.0433101852</v>
      </c>
      <c r="T6563" s="3" t="s">
        <v>246</v>
      </c>
      <c r="U6563" s="3" t="s">
        <v>246</v>
      </c>
      <c r="V6563" s="3" t="n">
        <v>0</v>
      </c>
      <c r="W6563" s="3" t="n">
        <v>0</v>
      </c>
      <c r="X6563" s="3" t="n">
        <v>0</v>
      </c>
      <c r="Y6563" s="3" t="s">
        <v>30</v>
      </c>
      <c r="Z6563" s="3" t="s">
        <v>30</v>
      </c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3"/>
      <c r="AU6563" s="3"/>
      <c r="AV6563" s="3"/>
      <c r="AW6563" s="3"/>
      <c r="AX6563" s="3"/>
      <c r="AY6563" s="3"/>
      <c r="AZ6563" s="3"/>
      <c r="BA6563" s="3"/>
      <c r="BB6563" s="3"/>
      <c r="BC6563" s="3"/>
      <c r="BD6563" s="3"/>
      <c r="BE6563" s="3"/>
      <c r="BF6563" s="3"/>
      <c r="BG6563" s="3"/>
      <c r="BH6563" s="3"/>
      <c r="BI6563" s="3"/>
      <c r="BJ6563" s="3"/>
    </row>
    <row r="6564" customFormat="false" ht="15.75" hidden="false" customHeight="false" outlineLevel="0" collapsed="false">
      <c r="A6564" s="3" t="n">
        <v>6563</v>
      </c>
      <c r="B6564" s="3" t="s">
        <v>19026</v>
      </c>
      <c r="C6564" s="3" t="s">
        <v>19027</v>
      </c>
      <c r="D6564" s="3" t="n">
        <v>1</v>
      </c>
      <c r="E6564" s="3" t="n">
        <v>0.1751696</v>
      </c>
      <c r="F6564" s="3" t="n">
        <v>13</v>
      </c>
      <c r="G6564" s="3" t="n">
        <v>13</v>
      </c>
      <c r="H6564" s="3" t="n">
        <v>1</v>
      </c>
      <c r="I6564" s="3" t="n">
        <v>1</v>
      </c>
      <c r="J6564" s="3" t="n">
        <v>0</v>
      </c>
      <c r="K6564" s="3" t="n">
        <v>0</v>
      </c>
      <c r="L6564" s="3" t="n">
        <v>12</v>
      </c>
      <c r="M6564" s="3" t="n">
        <v>12</v>
      </c>
      <c r="N6564" s="3" t="n">
        <v>-1</v>
      </c>
      <c r="O6564" s="3" t="n">
        <v>-1</v>
      </c>
      <c r="P6564" s="3" t="n">
        <v>3</v>
      </c>
      <c r="Q6564" s="3" t="n">
        <v>24.2</v>
      </c>
      <c r="R6564" s="3" t="s">
        <v>19028</v>
      </c>
      <c r="S6564" s="4" t="n">
        <v>45747.0433333333</v>
      </c>
      <c r="T6564" s="3" t="s">
        <v>256</v>
      </c>
      <c r="U6564" s="3" t="s">
        <v>256</v>
      </c>
      <c r="V6564" s="3" t="n">
        <v>0</v>
      </c>
      <c r="W6564" s="3" t="n">
        <v>0</v>
      </c>
      <c r="X6564" s="3" t="n">
        <v>0</v>
      </c>
      <c r="Y6564" s="3" t="s">
        <v>30</v>
      </c>
      <c r="Z6564" s="3" t="s">
        <v>30</v>
      </c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3"/>
      <c r="AU6564" s="3"/>
      <c r="AV6564" s="3"/>
      <c r="AW6564" s="3"/>
      <c r="AX6564" s="3"/>
      <c r="AY6564" s="3"/>
      <c r="AZ6564" s="3"/>
      <c r="BA6564" s="3"/>
      <c r="BB6564" s="3"/>
      <c r="BC6564" s="3"/>
      <c r="BD6564" s="3"/>
      <c r="BE6564" s="3"/>
      <c r="BF6564" s="3"/>
      <c r="BG6564" s="3"/>
      <c r="BH6564" s="3"/>
      <c r="BI6564" s="3"/>
      <c r="BJ6564" s="3"/>
    </row>
    <row r="6565" customFormat="false" ht="15.75" hidden="false" customHeight="false" outlineLevel="0" collapsed="false">
      <c r="A6565" s="3" t="n">
        <v>6564</v>
      </c>
      <c r="B6565" s="3" t="s">
        <v>19029</v>
      </c>
      <c r="C6565" s="3" t="s">
        <v>19030</v>
      </c>
      <c r="D6565" s="3" t="n">
        <v>1</v>
      </c>
      <c r="E6565" s="3" t="n">
        <v>1.8590759</v>
      </c>
      <c r="F6565" s="3" t="n">
        <v>18</v>
      </c>
      <c r="G6565" s="3" t="n">
        <v>18</v>
      </c>
      <c r="H6565" s="3" t="n">
        <v>6</v>
      </c>
      <c r="I6565" s="3" t="n">
        <v>6</v>
      </c>
      <c r="J6565" s="3" t="n">
        <v>29</v>
      </c>
      <c r="K6565" s="3" t="n">
        <v>29</v>
      </c>
      <c r="L6565" s="3" t="n">
        <v>4</v>
      </c>
      <c r="M6565" s="3" t="n">
        <v>4</v>
      </c>
      <c r="N6565" s="3" t="n">
        <v>-1</v>
      </c>
      <c r="O6565" s="3" t="n">
        <v>-1</v>
      </c>
      <c r="P6565" s="3" t="n">
        <v>3</v>
      </c>
      <c r="Q6565" s="3" t="n">
        <v>24.2</v>
      </c>
      <c r="R6565" s="3" t="s">
        <v>19031</v>
      </c>
      <c r="S6565" s="4" t="n">
        <v>45747.0434027778</v>
      </c>
      <c r="T6565" s="3" t="s">
        <v>29</v>
      </c>
      <c r="U6565" s="3" t="s">
        <v>29</v>
      </c>
      <c r="V6565" s="3" t="n">
        <v>0</v>
      </c>
      <c r="W6565" s="3" t="n">
        <v>0</v>
      </c>
      <c r="X6565" s="3" t="n">
        <v>0</v>
      </c>
      <c r="Y6565" s="3" t="s">
        <v>30</v>
      </c>
      <c r="Z6565" s="3" t="s">
        <v>30</v>
      </c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3"/>
      <c r="AU6565" s="3"/>
      <c r="AV6565" s="3"/>
      <c r="AW6565" s="3"/>
      <c r="AX6565" s="3"/>
      <c r="AY6565" s="3"/>
      <c r="AZ6565" s="3"/>
      <c r="BA6565" s="3"/>
      <c r="BB6565" s="3"/>
      <c r="BC6565" s="3"/>
      <c r="BD6565" s="3"/>
      <c r="BE6565" s="3"/>
      <c r="BF6565" s="3"/>
      <c r="BG6565" s="3"/>
      <c r="BH6565" s="3"/>
      <c r="BI6565" s="3"/>
      <c r="BJ6565" s="3"/>
    </row>
    <row r="6566" customFormat="false" ht="15.75" hidden="false" customHeight="false" outlineLevel="0" collapsed="false">
      <c r="A6566" s="3" t="n">
        <v>6565</v>
      </c>
      <c r="B6566" s="3" t="s">
        <v>19032</v>
      </c>
      <c r="C6566" s="3" t="s">
        <v>19033</v>
      </c>
      <c r="D6566" s="3" t="n">
        <v>1</v>
      </c>
      <c r="E6566" s="3" t="n">
        <v>2.0291732</v>
      </c>
      <c r="F6566" s="3" t="n">
        <v>13</v>
      </c>
      <c r="G6566" s="3" t="n">
        <v>13</v>
      </c>
      <c r="H6566" s="3" t="n">
        <v>6</v>
      </c>
      <c r="I6566" s="3" t="n">
        <v>6</v>
      </c>
      <c r="J6566" s="3" t="n">
        <v>11</v>
      </c>
      <c r="K6566" s="3" t="n">
        <v>11</v>
      </c>
      <c r="L6566" s="3" t="n">
        <v>0</v>
      </c>
      <c r="M6566" s="3" t="n">
        <v>0</v>
      </c>
      <c r="N6566" s="3" t="n">
        <v>-1</v>
      </c>
      <c r="O6566" s="3" t="n">
        <v>-1</v>
      </c>
      <c r="P6566" s="3" t="n">
        <v>3</v>
      </c>
      <c r="Q6566" s="3" t="n">
        <v>24.2</v>
      </c>
      <c r="R6566" s="3" t="s">
        <v>19034</v>
      </c>
      <c r="S6566" s="4" t="n">
        <v>45747.0434606482</v>
      </c>
      <c r="T6566" s="3" t="s">
        <v>29</v>
      </c>
      <c r="U6566" s="3" t="s">
        <v>29</v>
      </c>
      <c r="V6566" s="3" t="n">
        <v>0</v>
      </c>
      <c r="W6566" s="3" t="n">
        <v>0</v>
      </c>
      <c r="X6566" s="3" t="n">
        <v>0</v>
      </c>
      <c r="Y6566" s="3" t="s">
        <v>30</v>
      </c>
      <c r="Z6566" s="3" t="s">
        <v>30</v>
      </c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  <c r="AP6566" s="3"/>
      <c r="AQ6566" s="3"/>
      <c r="AR6566" s="3"/>
      <c r="AS6566" s="3"/>
      <c r="AT6566" s="3"/>
      <c r="AU6566" s="3"/>
      <c r="AV6566" s="3"/>
      <c r="AW6566" s="3"/>
      <c r="AX6566" s="3"/>
      <c r="AY6566" s="3"/>
      <c r="AZ6566" s="3"/>
      <c r="BA6566" s="3"/>
      <c r="BB6566" s="3"/>
      <c r="BC6566" s="3"/>
      <c r="BD6566" s="3"/>
      <c r="BE6566" s="3"/>
      <c r="BF6566" s="3"/>
      <c r="BG6566" s="3"/>
      <c r="BH6566" s="3"/>
      <c r="BI6566" s="3"/>
      <c r="BJ6566" s="3"/>
    </row>
    <row r="6567" customFormat="false" ht="15.75" hidden="false" customHeight="false" outlineLevel="0" collapsed="false">
      <c r="A6567" s="3" t="n">
        <v>6566</v>
      </c>
      <c r="B6567" s="3" t="s">
        <v>19035</v>
      </c>
      <c r="C6567" s="3" t="s">
        <v>19036</v>
      </c>
      <c r="D6567" s="3" t="n">
        <v>1</v>
      </c>
      <c r="E6567" s="3" t="n">
        <v>4.3963903</v>
      </c>
      <c r="F6567" s="3" t="n">
        <v>17</v>
      </c>
      <c r="G6567" s="3" t="n">
        <v>17</v>
      </c>
      <c r="H6567" s="3" t="n">
        <v>7</v>
      </c>
      <c r="I6567" s="3" t="n">
        <v>7</v>
      </c>
      <c r="J6567" s="3" t="n">
        <v>22</v>
      </c>
      <c r="K6567" s="3" t="n">
        <v>22</v>
      </c>
      <c r="L6567" s="3" t="n">
        <v>2</v>
      </c>
      <c r="M6567" s="3" t="n">
        <v>2</v>
      </c>
      <c r="N6567" s="3" t="n">
        <v>-1</v>
      </c>
      <c r="O6567" s="3" t="n">
        <v>-1</v>
      </c>
      <c r="P6567" s="3" t="n">
        <v>3</v>
      </c>
      <c r="Q6567" s="3" t="n">
        <v>24.2</v>
      </c>
      <c r="R6567" s="3" t="s">
        <v>19037</v>
      </c>
      <c r="S6567" s="4" t="n">
        <v>45747.0435532407</v>
      </c>
      <c r="T6567" s="3" t="s">
        <v>29</v>
      </c>
      <c r="U6567" s="3" t="s">
        <v>29</v>
      </c>
      <c r="V6567" s="3" t="n">
        <v>0</v>
      </c>
      <c r="W6567" s="3" t="n">
        <v>0</v>
      </c>
      <c r="X6567" s="3" t="n">
        <v>0</v>
      </c>
      <c r="Y6567" s="3" t="s">
        <v>30</v>
      </c>
      <c r="Z6567" s="3" t="s">
        <v>30</v>
      </c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3"/>
      <c r="AU6567" s="3"/>
      <c r="AV6567" s="3"/>
      <c r="AW6567" s="3"/>
      <c r="AX6567" s="3"/>
      <c r="AY6567" s="3"/>
      <c r="AZ6567" s="3"/>
      <c r="BA6567" s="3"/>
      <c r="BB6567" s="3"/>
      <c r="BC6567" s="3"/>
      <c r="BD6567" s="3"/>
      <c r="BE6567" s="3"/>
      <c r="BF6567" s="3"/>
      <c r="BG6567" s="3"/>
      <c r="BH6567" s="3"/>
      <c r="BI6567" s="3"/>
      <c r="BJ6567" s="3"/>
    </row>
    <row r="6568" customFormat="false" ht="15.75" hidden="false" customHeight="false" outlineLevel="0" collapsed="false">
      <c r="A6568" s="3" t="n">
        <v>6567</v>
      </c>
      <c r="B6568" s="3" t="s">
        <v>19038</v>
      </c>
      <c r="C6568" s="3" t="s">
        <v>19039</v>
      </c>
      <c r="D6568" s="3" t="n">
        <v>1</v>
      </c>
      <c r="E6568" s="3" t="n">
        <v>4.9800977</v>
      </c>
      <c r="F6568" s="3" t="n">
        <v>21</v>
      </c>
      <c r="G6568" s="3" t="n">
        <v>21</v>
      </c>
      <c r="H6568" s="3" t="n">
        <v>6</v>
      </c>
      <c r="I6568" s="3" t="n">
        <v>6</v>
      </c>
      <c r="J6568" s="3" t="n">
        <v>26</v>
      </c>
      <c r="K6568" s="3" t="n">
        <v>26</v>
      </c>
      <c r="L6568" s="3" t="n">
        <v>3</v>
      </c>
      <c r="M6568" s="3" t="n">
        <v>3</v>
      </c>
      <c r="N6568" s="3" t="n">
        <v>-1</v>
      </c>
      <c r="O6568" s="3" t="n">
        <v>-1</v>
      </c>
      <c r="P6568" s="3" t="n">
        <v>3</v>
      </c>
      <c r="Q6568" s="3" t="n">
        <v>24.2</v>
      </c>
      <c r="R6568" s="3" t="s">
        <v>19040</v>
      </c>
      <c r="S6568" s="4" t="n">
        <v>45747.0436574074</v>
      </c>
      <c r="T6568" s="3" t="s">
        <v>29</v>
      </c>
      <c r="U6568" s="3" t="s">
        <v>29</v>
      </c>
      <c r="V6568" s="3" t="n">
        <v>0</v>
      </c>
      <c r="W6568" s="3" t="n">
        <v>0</v>
      </c>
      <c r="X6568" s="3" t="n">
        <v>0</v>
      </c>
      <c r="Y6568" s="3" t="s">
        <v>30</v>
      </c>
      <c r="Z6568" s="3" t="s">
        <v>30</v>
      </c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3"/>
      <c r="AU6568" s="3"/>
      <c r="AV6568" s="3"/>
      <c r="AW6568" s="3"/>
      <c r="AX6568" s="3"/>
      <c r="AY6568" s="3"/>
      <c r="AZ6568" s="3"/>
      <c r="BA6568" s="3"/>
      <c r="BB6568" s="3"/>
      <c r="BC6568" s="3"/>
      <c r="BD6568" s="3"/>
      <c r="BE6568" s="3"/>
      <c r="BF6568" s="3"/>
      <c r="BG6568" s="3"/>
      <c r="BH6568" s="3"/>
      <c r="BI6568" s="3"/>
      <c r="BJ6568" s="3"/>
    </row>
    <row r="6569" customFormat="false" ht="15.75" hidden="false" customHeight="false" outlineLevel="0" collapsed="false">
      <c r="A6569" s="3" t="n">
        <v>6568</v>
      </c>
      <c r="B6569" s="3" t="s">
        <v>19041</v>
      </c>
      <c r="C6569" s="3" t="s">
        <v>19042</v>
      </c>
      <c r="D6569" s="3" t="n">
        <v>1</v>
      </c>
      <c r="E6569" s="3" t="n">
        <v>0.3410782</v>
      </c>
      <c r="F6569" s="3" t="n">
        <v>6</v>
      </c>
      <c r="G6569" s="3" t="n">
        <v>6</v>
      </c>
      <c r="H6569" s="3" t="n">
        <v>4</v>
      </c>
      <c r="I6569" s="3" t="n">
        <v>4</v>
      </c>
      <c r="J6569" s="3" t="n">
        <v>4</v>
      </c>
      <c r="K6569" s="3" t="n">
        <v>4</v>
      </c>
      <c r="L6569" s="3" t="n">
        <v>0</v>
      </c>
      <c r="M6569" s="3" t="n">
        <v>0</v>
      </c>
      <c r="N6569" s="3" t="n">
        <v>-1</v>
      </c>
      <c r="O6569" s="3" t="n">
        <v>-1</v>
      </c>
      <c r="P6569" s="3" t="n">
        <v>3</v>
      </c>
      <c r="Q6569" s="3" t="n">
        <v>24.2</v>
      </c>
      <c r="R6569" s="3" t="s">
        <v>19043</v>
      </c>
      <c r="S6569" s="4" t="n">
        <v>45747.0436921296</v>
      </c>
      <c r="T6569" s="3" t="s">
        <v>29</v>
      </c>
      <c r="U6569" s="3" t="s">
        <v>29</v>
      </c>
      <c r="V6569" s="3" t="n">
        <v>0</v>
      </c>
      <c r="W6569" s="3" t="n">
        <v>0</v>
      </c>
      <c r="X6569" s="3" t="n">
        <v>0</v>
      </c>
      <c r="Y6569" s="3" t="s">
        <v>30</v>
      </c>
      <c r="Z6569" s="3" t="s">
        <v>30</v>
      </c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  <c r="AP6569" s="3"/>
      <c r="AQ6569" s="3"/>
      <c r="AR6569" s="3"/>
      <c r="AS6569" s="3"/>
      <c r="AT6569" s="3"/>
      <c r="AU6569" s="3"/>
      <c r="AV6569" s="3"/>
      <c r="AW6569" s="3"/>
      <c r="AX6569" s="3"/>
      <c r="AY6569" s="3"/>
      <c r="AZ6569" s="3"/>
      <c r="BA6569" s="3"/>
      <c r="BB6569" s="3"/>
      <c r="BC6569" s="3"/>
      <c r="BD6569" s="3"/>
      <c r="BE6569" s="3"/>
      <c r="BF6569" s="3"/>
      <c r="BG6569" s="3"/>
      <c r="BH6569" s="3"/>
      <c r="BI6569" s="3"/>
      <c r="BJ6569" s="3"/>
    </row>
    <row r="6570" customFormat="false" ht="15.75" hidden="false" customHeight="false" outlineLevel="0" collapsed="false">
      <c r="A6570" s="3" t="n">
        <v>6569</v>
      </c>
      <c r="B6570" s="3" t="s">
        <v>19044</v>
      </c>
      <c r="C6570" s="3" t="s">
        <v>19045</v>
      </c>
      <c r="D6570" s="3" t="n">
        <v>1</v>
      </c>
      <c r="E6570" s="3" t="n">
        <v>1.8603015</v>
      </c>
      <c r="F6570" s="3" t="n">
        <v>10</v>
      </c>
      <c r="G6570" s="3" t="n">
        <v>10</v>
      </c>
      <c r="H6570" s="3" t="n">
        <v>6</v>
      </c>
      <c r="I6570" s="3" t="n">
        <v>6</v>
      </c>
      <c r="J6570" s="3" t="n">
        <v>8</v>
      </c>
      <c r="K6570" s="3" t="n">
        <v>8</v>
      </c>
      <c r="L6570" s="3" t="n">
        <v>0</v>
      </c>
      <c r="M6570" s="3" t="n">
        <v>0</v>
      </c>
      <c r="N6570" s="3" t="n">
        <v>-1</v>
      </c>
      <c r="O6570" s="3" t="n">
        <v>-1</v>
      </c>
      <c r="P6570" s="3" t="n">
        <v>3</v>
      </c>
      <c r="Q6570" s="3" t="n">
        <v>24.2</v>
      </c>
      <c r="R6570" s="3" t="s">
        <v>19046</v>
      </c>
      <c r="S6570" s="4" t="n">
        <v>45747.0437384259</v>
      </c>
      <c r="T6570" s="3" t="s">
        <v>29</v>
      </c>
      <c r="U6570" s="3" t="s">
        <v>29</v>
      </c>
      <c r="V6570" s="3" t="n">
        <v>0</v>
      </c>
      <c r="W6570" s="3" t="n">
        <v>0</v>
      </c>
      <c r="X6570" s="3" t="n">
        <v>0</v>
      </c>
      <c r="Y6570" s="3" t="s">
        <v>30</v>
      </c>
      <c r="Z6570" s="3" t="s">
        <v>30</v>
      </c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  <c r="AP6570" s="3"/>
      <c r="AQ6570" s="3"/>
      <c r="AR6570" s="3"/>
      <c r="AS6570" s="3"/>
      <c r="AT6570" s="3"/>
      <c r="AU6570" s="3"/>
      <c r="AV6570" s="3"/>
      <c r="AW6570" s="3"/>
      <c r="AX6570" s="3"/>
      <c r="AY6570" s="3"/>
      <c r="AZ6570" s="3"/>
      <c r="BA6570" s="3"/>
      <c r="BB6570" s="3"/>
      <c r="BC6570" s="3"/>
      <c r="BD6570" s="3"/>
      <c r="BE6570" s="3"/>
      <c r="BF6570" s="3"/>
      <c r="BG6570" s="3"/>
      <c r="BH6570" s="3"/>
      <c r="BI6570" s="3"/>
      <c r="BJ6570" s="3"/>
    </row>
    <row r="6571" customFormat="false" ht="15.75" hidden="false" customHeight="false" outlineLevel="0" collapsed="false">
      <c r="A6571" s="3" t="n">
        <v>6570</v>
      </c>
      <c r="B6571" s="3" t="s">
        <v>19047</v>
      </c>
      <c r="C6571" s="3" t="s">
        <v>19048</v>
      </c>
      <c r="D6571" s="3" t="n">
        <v>1</v>
      </c>
      <c r="E6571" s="3" t="n">
        <v>4.0387399</v>
      </c>
      <c r="F6571" s="3" t="n">
        <v>15</v>
      </c>
      <c r="G6571" s="3" t="n">
        <v>15</v>
      </c>
      <c r="H6571" s="3" t="n">
        <v>4</v>
      </c>
      <c r="I6571" s="3" t="n">
        <v>4</v>
      </c>
      <c r="J6571" s="3" t="n">
        <v>23</v>
      </c>
      <c r="K6571" s="3" t="n">
        <v>23</v>
      </c>
      <c r="L6571" s="3" t="n">
        <v>0</v>
      </c>
      <c r="M6571" s="3" t="n">
        <v>0</v>
      </c>
      <c r="N6571" s="3" t="n">
        <v>-1</v>
      </c>
      <c r="O6571" s="3" t="n">
        <v>-1</v>
      </c>
      <c r="P6571" s="3" t="n">
        <v>3</v>
      </c>
      <c r="Q6571" s="3" t="n">
        <v>24.2</v>
      </c>
      <c r="R6571" s="3" t="s">
        <v>19049</v>
      </c>
      <c r="S6571" s="4" t="n">
        <v>45747.0438194444</v>
      </c>
      <c r="T6571" s="3" t="s">
        <v>29</v>
      </c>
      <c r="U6571" s="3" t="s">
        <v>29</v>
      </c>
      <c r="V6571" s="3" t="n">
        <v>0</v>
      </c>
      <c r="W6571" s="3" t="n">
        <v>0</v>
      </c>
      <c r="X6571" s="3" t="n">
        <v>0</v>
      </c>
      <c r="Y6571" s="3" t="s">
        <v>30</v>
      </c>
      <c r="Z6571" s="3" t="s">
        <v>30</v>
      </c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3"/>
      <c r="AW6571" s="3"/>
      <c r="AX6571" s="3"/>
      <c r="AY6571" s="3"/>
      <c r="AZ6571" s="3"/>
      <c r="BA6571" s="3"/>
      <c r="BB6571" s="3"/>
      <c r="BC6571" s="3"/>
      <c r="BD6571" s="3"/>
      <c r="BE6571" s="3"/>
      <c r="BF6571" s="3"/>
      <c r="BG6571" s="3"/>
      <c r="BH6571" s="3"/>
      <c r="BI6571" s="3"/>
      <c r="BJ6571" s="3"/>
    </row>
    <row r="6572" customFormat="false" ht="15.75" hidden="false" customHeight="false" outlineLevel="0" collapsed="false">
      <c r="A6572" s="3" t="n">
        <v>6571</v>
      </c>
      <c r="B6572" s="3" t="s">
        <v>19050</v>
      </c>
      <c r="C6572" s="3" t="s">
        <v>19051</v>
      </c>
      <c r="D6572" s="3" t="n">
        <v>1</v>
      </c>
      <c r="E6572" s="3" t="n">
        <v>2.4194666</v>
      </c>
      <c r="F6572" s="3" t="n">
        <v>11</v>
      </c>
      <c r="G6572" s="3" t="n">
        <v>11</v>
      </c>
      <c r="H6572" s="3" t="n">
        <v>5</v>
      </c>
      <c r="I6572" s="3" t="n">
        <v>5</v>
      </c>
      <c r="J6572" s="3" t="n">
        <v>16</v>
      </c>
      <c r="K6572" s="3" t="n">
        <v>16</v>
      </c>
      <c r="L6572" s="3" t="n">
        <v>1</v>
      </c>
      <c r="M6572" s="3" t="n">
        <v>1</v>
      </c>
      <c r="N6572" s="3" t="n">
        <v>-1</v>
      </c>
      <c r="O6572" s="3" t="n">
        <v>-1</v>
      </c>
      <c r="P6572" s="3" t="n">
        <v>3</v>
      </c>
      <c r="Q6572" s="3" t="n">
        <v>24.2</v>
      </c>
      <c r="R6572" s="3" t="s">
        <v>19052</v>
      </c>
      <c r="S6572" s="4" t="n">
        <v>45747.0438773148</v>
      </c>
      <c r="T6572" s="3" t="s">
        <v>29</v>
      </c>
      <c r="U6572" s="3" t="s">
        <v>29</v>
      </c>
      <c r="V6572" s="3" t="n">
        <v>0</v>
      </c>
      <c r="W6572" s="3" t="n">
        <v>0</v>
      </c>
      <c r="X6572" s="3" t="n">
        <v>0</v>
      </c>
      <c r="Y6572" s="3" t="s">
        <v>30</v>
      </c>
      <c r="Z6572" s="3" t="s">
        <v>30</v>
      </c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3"/>
      <c r="AW6572" s="3"/>
      <c r="AX6572" s="3"/>
      <c r="AY6572" s="3"/>
      <c r="AZ6572" s="3"/>
      <c r="BA6572" s="3"/>
      <c r="BB6572" s="3"/>
      <c r="BC6572" s="3"/>
      <c r="BD6572" s="3"/>
      <c r="BE6572" s="3"/>
      <c r="BF6572" s="3"/>
      <c r="BG6572" s="3"/>
      <c r="BH6572" s="3"/>
      <c r="BI6572" s="3"/>
      <c r="BJ6572" s="3"/>
    </row>
    <row r="6573" customFormat="false" ht="15.75" hidden="false" customHeight="false" outlineLevel="0" collapsed="false">
      <c r="A6573" s="3" t="n">
        <v>6572</v>
      </c>
      <c r="B6573" s="3" t="s">
        <v>19053</v>
      </c>
      <c r="C6573" s="3" t="s">
        <v>19054</v>
      </c>
      <c r="D6573" s="3" t="n">
        <v>1</v>
      </c>
      <c r="E6573" s="3" t="n">
        <v>0.1764055</v>
      </c>
      <c r="F6573" s="3" t="n">
        <v>4</v>
      </c>
      <c r="G6573" s="3" t="n">
        <v>4</v>
      </c>
      <c r="H6573" s="3" t="n">
        <v>3</v>
      </c>
      <c r="I6573" s="3" t="n">
        <v>3</v>
      </c>
      <c r="J6573" s="3" t="n">
        <v>2</v>
      </c>
      <c r="K6573" s="3" t="n">
        <v>2</v>
      </c>
      <c r="L6573" s="3" t="n">
        <v>0</v>
      </c>
      <c r="M6573" s="3" t="n">
        <v>0</v>
      </c>
      <c r="N6573" s="3" t="n">
        <v>-1</v>
      </c>
      <c r="O6573" s="3" t="n">
        <v>-1</v>
      </c>
      <c r="P6573" s="3" t="n">
        <v>3</v>
      </c>
      <c r="Q6573" s="3" t="n">
        <v>24.2</v>
      </c>
      <c r="R6573" s="3" t="s">
        <v>19055</v>
      </c>
      <c r="S6573" s="4" t="n">
        <v>45747.043912037</v>
      </c>
      <c r="T6573" s="3" t="s">
        <v>29</v>
      </c>
      <c r="U6573" s="3" t="s">
        <v>29</v>
      </c>
      <c r="V6573" s="3" t="n">
        <v>0</v>
      </c>
      <c r="W6573" s="3" t="n">
        <v>0</v>
      </c>
      <c r="X6573" s="3" t="n">
        <v>0</v>
      </c>
      <c r="Y6573" s="3" t="s">
        <v>30</v>
      </c>
      <c r="Z6573" s="3" t="s">
        <v>30</v>
      </c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3"/>
      <c r="AU6573" s="3"/>
      <c r="AV6573" s="3"/>
      <c r="AW6573" s="3"/>
      <c r="AX6573" s="3"/>
      <c r="AY6573" s="3"/>
      <c r="AZ6573" s="3"/>
      <c r="BA6573" s="3"/>
      <c r="BB6573" s="3"/>
      <c r="BC6573" s="3"/>
      <c r="BD6573" s="3"/>
      <c r="BE6573" s="3"/>
      <c r="BF6573" s="3"/>
      <c r="BG6573" s="3"/>
      <c r="BH6573" s="3"/>
      <c r="BI6573" s="3"/>
      <c r="BJ6573" s="3"/>
    </row>
    <row r="6574" customFormat="false" ht="15.75" hidden="false" customHeight="false" outlineLevel="0" collapsed="false">
      <c r="A6574" s="3" t="n">
        <v>6573</v>
      </c>
      <c r="B6574" s="3" t="s">
        <v>19056</v>
      </c>
      <c r="C6574" s="3" t="s">
        <v>19057</v>
      </c>
      <c r="D6574" s="3" t="n">
        <v>1</v>
      </c>
      <c r="E6574" s="3" t="n">
        <v>3.0788256</v>
      </c>
      <c r="F6574" s="3" t="n">
        <v>15</v>
      </c>
      <c r="G6574" s="3" t="n">
        <v>15</v>
      </c>
      <c r="H6574" s="3" t="n">
        <v>4</v>
      </c>
      <c r="I6574" s="3" t="n">
        <v>4</v>
      </c>
      <c r="J6574" s="3" t="n">
        <v>20</v>
      </c>
      <c r="K6574" s="3" t="n">
        <v>20</v>
      </c>
      <c r="L6574" s="3" t="n">
        <v>2</v>
      </c>
      <c r="M6574" s="3" t="n">
        <v>2</v>
      </c>
      <c r="N6574" s="3" t="n">
        <v>-1</v>
      </c>
      <c r="O6574" s="3" t="n">
        <v>-1</v>
      </c>
      <c r="P6574" s="3" t="n">
        <v>3</v>
      </c>
      <c r="Q6574" s="3" t="n">
        <v>24.2</v>
      </c>
      <c r="R6574" s="3" t="s">
        <v>19058</v>
      </c>
      <c r="S6574" s="4" t="n">
        <v>45747.0439930556</v>
      </c>
      <c r="T6574" s="3" t="s">
        <v>29</v>
      </c>
      <c r="U6574" s="3" t="s">
        <v>29</v>
      </c>
      <c r="V6574" s="3" t="n">
        <v>0</v>
      </c>
      <c r="W6574" s="3" t="n">
        <v>0</v>
      </c>
      <c r="X6574" s="3" t="n">
        <v>0</v>
      </c>
      <c r="Y6574" s="3" t="s">
        <v>30</v>
      </c>
      <c r="Z6574" s="3" t="s">
        <v>30</v>
      </c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3"/>
      <c r="AU6574" s="3"/>
      <c r="AV6574" s="3"/>
      <c r="AW6574" s="3"/>
      <c r="AX6574" s="3"/>
      <c r="AY6574" s="3"/>
      <c r="AZ6574" s="3"/>
      <c r="BA6574" s="3"/>
      <c r="BB6574" s="3"/>
      <c r="BC6574" s="3"/>
      <c r="BD6574" s="3"/>
      <c r="BE6574" s="3"/>
      <c r="BF6574" s="3"/>
      <c r="BG6574" s="3"/>
      <c r="BH6574" s="3"/>
      <c r="BI6574" s="3"/>
      <c r="BJ6574" s="3"/>
    </row>
    <row r="6575" customFormat="false" ht="15.75" hidden="false" customHeight="false" outlineLevel="0" collapsed="false">
      <c r="A6575" s="3" t="n">
        <v>6574</v>
      </c>
      <c r="B6575" s="3" t="s">
        <v>19059</v>
      </c>
      <c r="C6575" s="3" t="s">
        <v>19060</v>
      </c>
      <c r="D6575" s="3" t="n">
        <v>1</v>
      </c>
      <c r="E6575" s="3" t="n">
        <v>11.6585922</v>
      </c>
      <c r="F6575" s="3" t="n">
        <v>74</v>
      </c>
      <c r="G6575" s="3" t="n">
        <v>74</v>
      </c>
      <c r="H6575" s="3" t="n">
        <v>10</v>
      </c>
      <c r="I6575" s="3" t="n">
        <v>10</v>
      </c>
      <c r="J6575" s="3" t="n">
        <v>93</v>
      </c>
      <c r="K6575" s="3" t="n">
        <v>93</v>
      </c>
      <c r="L6575" s="3" t="n">
        <v>8</v>
      </c>
      <c r="M6575" s="3" t="n">
        <v>8</v>
      </c>
      <c r="N6575" s="3" t="n">
        <v>0</v>
      </c>
      <c r="O6575" s="3" t="n">
        <v>-1</v>
      </c>
      <c r="P6575" s="3" t="n">
        <v>5</v>
      </c>
      <c r="Q6575" s="3" t="n">
        <v>24.2</v>
      </c>
      <c r="R6575" s="3" t="s">
        <v>19061</v>
      </c>
      <c r="S6575" s="4" t="n">
        <v>45747.0442013889</v>
      </c>
      <c r="T6575" s="3" t="s">
        <v>65</v>
      </c>
      <c r="U6575" s="3" t="s">
        <v>65</v>
      </c>
      <c r="V6575" s="3" t="n">
        <v>1</v>
      </c>
      <c r="W6575" s="3" t="n">
        <v>0</v>
      </c>
      <c r="X6575" s="3" t="n">
        <v>0</v>
      </c>
      <c r="Y6575" s="3" t="s">
        <v>30</v>
      </c>
      <c r="Z6575" s="3" t="s">
        <v>30</v>
      </c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3"/>
      <c r="AU6575" s="3"/>
      <c r="AV6575" s="3"/>
      <c r="AW6575" s="3"/>
      <c r="AX6575" s="3"/>
      <c r="AY6575" s="3"/>
      <c r="AZ6575" s="3"/>
      <c r="BA6575" s="3"/>
      <c r="BB6575" s="3"/>
      <c r="BC6575" s="3"/>
      <c r="BD6575" s="3"/>
      <c r="BE6575" s="3"/>
      <c r="BF6575" s="3"/>
      <c r="BG6575" s="3"/>
      <c r="BH6575" s="3"/>
      <c r="BI6575" s="3"/>
      <c r="BJ6575" s="3"/>
    </row>
    <row r="6576" customFormat="false" ht="15.75" hidden="false" customHeight="false" outlineLevel="0" collapsed="false">
      <c r="A6576" s="3" t="n">
        <v>6575</v>
      </c>
      <c r="B6576" s="3" t="s">
        <v>19062</v>
      </c>
      <c r="C6576" s="3" t="s">
        <v>19063</v>
      </c>
      <c r="D6576" s="3" t="n">
        <v>1</v>
      </c>
      <c r="E6576" s="3" t="n">
        <v>3.6057937</v>
      </c>
      <c r="F6576" s="3" t="n">
        <v>144</v>
      </c>
      <c r="G6576" s="3" t="n">
        <v>144</v>
      </c>
      <c r="H6576" s="3" t="n">
        <v>16</v>
      </c>
      <c r="I6576" s="3" t="n">
        <v>16</v>
      </c>
      <c r="J6576" s="3" t="n">
        <v>182</v>
      </c>
      <c r="K6576" s="3" t="n">
        <v>182</v>
      </c>
      <c r="L6576" s="3" t="n">
        <v>12</v>
      </c>
      <c r="M6576" s="3" t="n">
        <v>12</v>
      </c>
      <c r="N6576" s="3" t="n">
        <v>-1</v>
      </c>
      <c r="O6576" s="3" t="n">
        <v>-1</v>
      </c>
      <c r="P6576" s="3" t="n">
        <v>7.3</v>
      </c>
      <c r="Q6576" s="3" t="n">
        <v>24.2</v>
      </c>
      <c r="R6576" s="3" t="s">
        <v>19064</v>
      </c>
      <c r="S6576" s="4" t="n">
        <v>45747.0443055556</v>
      </c>
      <c r="T6576" s="3" t="s">
        <v>2259</v>
      </c>
      <c r="U6576" s="3" t="s">
        <v>2259</v>
      </c>
      <c r="V6576" s="3" t="n">
        <v>0</v>
      </c>
      <c r="W6576" s="3" t="n">
        <v>0</v>
      </c>
      <c r="X6576" s="3" t="n">
        <v>0</v>
      </c>
      <c r="Y6576" s="3" t="s">
        <v>30</v>
      </c>
      <c r="Z6576" s="3" t="s">
        <v>30</v>
      </c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  <c r="AP6576" s="3"/>
      <c r="AQ6576" s="3"/>
      <c r="AR6576" s="3"/>
      <c r="AS6576" s="3"/>
      <c r="AT6576" s="3"/>
      <c r="AU6576" s="3"/>
      <c r="AV6576" s="3"/>
      <c r="AW6576" s="3"/>
      <c r="AX6576" s="3"/>
      <c r="AY6576" s="3"/>
      <c r="AZ6576" s="3"/>
      <c r="BA6576" s="3"/>
      <c r="BB6576" s="3"/>
      <c r="BC6576" s="3"/>
      <c r="BD6576" s="3"/>
      <c r="BE6576" s="3"/>
      <c r="BF6576" s="3"/>
      <c r="BG6576" s="3"/>
      <c r="BH6576" s="3"/>
      <c r="BI6576" s="3"/>
      <c r="BJ6576" s="3"/>
    </row>
    <row r="6577" customFormat="false" ht="15.75" hidden="false" customHeight="false" outlineLevel="0" collapsed="false">
      <c r="A6577" s="3" t="n">
        <v>6576</v>
      </c>
      <c r="B6577" s="3" t="s">
        <v>19065</v>
      </c>
      <c r="C6577" s="3" t="s">
        <v>19066</v>
      </c>
      <c r="D6577" s="3" t="n">
        <v>1</v>
      </c>
      <c r="E6577" s="3" t="n">
        <v>1.26037</v>
      </c>
      <c r="F6577" s="3" t="n">
        <v>19</v>
      </c>
      <c r="G6577" s="3" t="n">
        <v>19</v>
      </c>
      <c r="H6577" s="3" t="n">
        <v>7</v>
      </c>
      <c r="I6577" s="3" t="n">
        <v>7</v>
      </c>
      <c r="J6577" s="3" t="n">
        <v>38</v>
      </c>
      <c r="K6577" s="3" t="n">
        <v>38</v>
      </c>
      <c r="L6577" s="3" t="n">
        <v>1</v>
      </c>
      <c r="M6577" s="3" t="n">
        <v>1</v>
      </c>
      <c r="N6577" s="3" t="n">
        <v>0</v>
      </c>
      <c r="O6577" s="3" t="n">
        <v>-1</v>
      </c>
      <c r="P6577" s="3" t="n">
        <v>7.3</v>
      </c>
      <c r="Q6577" s="3" t="n">
        <v>24.2</v>
      </c>
      <c r="R6577" s="3" t="s">
        <v>19067</v>
      </c>
      <c r="S6577" s="4" t="n">
        <v>45747.044375</v>
      </c>
      <c r="T6577" s="3" t="s">
        <v>65</v>
      </c>
      <c r="U6577" s="3" t="s">
        <v>65</v>
      </c>
      <c r="V6577" s="3" t="n">
        <v>1</v>
      </c>
      <c r="W6577" s="3" t="n">
        <v>0</v>
      </c>
      <c r="X6577" s="3" t="n">
        <v>0</v>
      </c>
      <c r="Y6577" s="3" t="s">
        <v>30</v>
      </c>
      <c r="Z6577" s="3" t="s">
        <v>30</v>
      </c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3"/>
      <c r="AU6577" s="3"/>
      <c r="AV6577" s="3"/>
      <c r="AW6577" s="3"/>
      <c r="AX6577" s="3"/>
      <c r="AY6577" s="3"/>
      <c r="AZ6577" s="3"/>
      <c r="BA6577" s="3"/>
      <c r="BB6577" s="3"/>
      <c r="BC6577" s="3"/>
      <c r="BD6577" s="3"/>
      <c r="BE6577" s="3"/>
      <c r="BF6577" s="3"/>
      <c r="BG6577" s="3"/>
      <c r="BH6577" s="3"/>
      <c r="BI6577" s="3"/>
      <c r="BJ6577" s="3"/>
    </row>
    <row r="6578" customFormat="false" ht="15.75" hidden="false" customHeight="false" outlineLevel="0" collapsed="false">
      <c r="A6578" s="3" t="n">
        <v>6577</v>
      </c>
      <c r="B6578" s="3" t="s">
        <v>19068</v>
      </c>
      <c r="C6578" s="3" t="s">
        <v>19069</v>
      </c>
      <c r="D6578" s="3" t="n">
        <v>1</v>
      </c>
      <c r="E6578" s="3" t="n">
        <v>3.482971</v>
      </c>
      <c r="F6578" s="3" t="n">
        <v>120</v>
      </c>
      <c r="G6578" s="3" t="n">
        <v>120</v>
      </c>
      <c r="H6578" s="3" t="n">
        <v>18</v>
      </c>
      <c r="I6578" s="3" t="n">
        <v>18</v>
      </c>
      <c r="J6578" s="3" t="n">
        <v>178</v>
      </c>
      <c r="K6578" s="3" t="n">
        <v>178</v>
      </c>
      <c r="L6578" s="3" t="n">
        <v>9</v>
      </c>
      <c r="M6578" s="3" t="n">
        <v>9</v>
      </c>
      <c r="N6578" s="3" t="n">
        <v>-1</v>
      </c>
      <c r="O6578" s="3" t="n">
        <v>19</v>
      </c>
      <c r="P6578" s="3" t="n">
        <v>7.3</v>
      </c>
      <c r="Q6578" s="3" t="n">
        <v>24.2</v>
      </c>
      <c r="R6578" s="3" t="s">
        <v>19070</v>
      </c>
      <c r="S6578" s="4" t="n">
        <v>45747.0444675926</v>
      </c>
      <c r="T6578" s="3" t="s">
        <v>2259</v>
      </c>
      <c r="U6578" s="3" t="s">
        <v>2259</v>
      </c>
      <c r="V6578" s="3" t="n">
        <v>0</v>
      </c>
      <c r="W6578" s="3" t="n">
        <v>1</v>
      </c>
      <c r="X6578" s="3" t="n">
        <v>0</v>
      </c>
      <c r="Y6578" s="3" t="s">
        <v>30</v>
      </c>
      <c r="Z6578" s="3" t="s">
        <v>30</v>
      </c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3"/>
      <c r="AU6578" s="3"/>
      <c r="AV6578" s="3"/>
      <c r="AW6578" s="3"/>
      <c r="AX6578" s="3"/>
      <c r="AY6578" s="3"/>
      <c r="AZ6578" s="3"/>
      <c r="BA6578" s="3"/>
      <c r="BB6578" s="3"/>
      <c r="BC6578" s="3"/>
      <c r="BD6578" s="3"/>
      <c r="BE6578" s="3"/>
      <c r="BF6578" s="3"/>
      <c r="BG6578" s="3"/>
      <c r="BH6578" s="3"/>
      <c r="BI6578" s="3"/>
      <c r="BJ6578" s="3"/>
    </row>
    <row r="6579" customFormat="false" ht="15.75" hidden="false" customHeight="false" outlineLevel="0" collapsed="false">
      <c r="A6579" s="3" t="n">
        <v>6578</v>
      </c>
      <c r="B6579" s="3" t="s">
        <v>19071</v>
      </c>
      <c r="C6579" s="3" t="s">
        <v>19072</v>
      </c>
      <c r="D6579" s="3" t="n">
        <v>1</v>
      </c>
      <c r="E6579" s="3" t="n">
        <v>1.0880807</v>
      </c>
      <c r="F6579" s="3" t="n">
        <v>10</v>
      </c>
      <c r="G6579" s="3" t="n">
        <v>10</v>
      </c>
      <c r="H6579" s="3" t="n">
        <v>6</v>
      </c>
      <c r="I6579" s="3" t="n">
        <v>6</v>
      </c>
      <c r="J6579" s="3" t="n">
        <v>12</v>
      </c>
      <c r="K6579" s="3" t="n">
        <v>12</v>
      </c>
      <c r="L6579" s="3" t="n">
        <v>1</v>
      </c>
      <c r="M6579" s="3" t="n">
        <v>1</v>
      </c>
      <c r="N6579" s="3" t="n">
        <v>-1</v>
      </c>
      <c r="O6579" s="3" t="n">
        <v>-1</v>
      </c>
      <c r="P6579" s="3" t="n">
        <v>7.1</v>
      </c>
      <c r="Q6579" s="3" t="n">
        <v>24.2</v>
      </c>
      <c r="R6579" s="3" t="s">
        <v>19073</v>
      </c>
      <c r="S6579" s="4" t="n">
        <v>45747.0445486111</v>
      </c>
      <c r="T6579" s="3" t="s">
        <v>2259</v>
      </c>
      <c r="U6579" s="3" t="s">
        <v>2259</v>
      </c>
      <c r="V6579" s="3" t="n">
        <v>0</v>
      </c>
      <c r="W6579" s="3" t="n">
        <v>0</v>
      </c>
      <c r="X6579" s="3" t="n">
        <v>0</v>
      </c>
      <c r="Y6579" s="3" t="s">
        <v>30</v>
      </c>
      <c r="Z6579" s="3" t="s">
        <v>30</v>
      </c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  <c r="AP6579" s="3"/>
      <c r="AQ6579" s="3"/>
      <c r="AR6579" s="3"/>
      <c r="AS6579" s="3"/>
      <c r="AT6579" s="3"/>
      <c r="AU6579" s="3"/>
      <c r="AV6579" s="3"/>
      <c r="AW6579" s="3"/>
      <c r="AX6579" s="3"/>
      <c r="AY6579" s="3"/>
      <c r="AZ6579" s="3"/>
      <c r="BA6579" s="3"/>
      <c r="BB6579" s="3"/>
      <c r="BC6579" s="3"/>
      <c r="BD6579" s="3"/>
      <c r="BE6579" s="3"/>
      <c r="BF6579" s="3"/>
      <c r="BG6579" s="3"/>
      <c r="BH6579" s="3"/>
      <c r="BI6579" s="3"/>
      <c r="BJ6579" s="3"/>
    </row>
    <row r="6580" customFormat="false" ht="15.75" hidden="false" customHeight="false" outlineLevel="0" collapsed="false">
      <c r="A6580" s="3" t="n">
        <v>6579</v>
      </c>
      <c r="B6580" s="3" t="s">
        <v>19074</v>
      </c>
      <c r="C6580" s="3" t="s">
        <v>19075</v>
      </c>
      <c r="D6580" s="3" t="n">
        <v>1</v>
      </c>
      <c r="E6580" s="3" t="n">
        <v>5.6739923</v>
      </c>
      <c r="F6580" s="3" t="n">
        <v>337</v>
      </c>
      <c r="G6580" s="3" t="n">
        <v>337</v>
      </c>
      <c r="H6580" s="3" t="n">
        <v>15</v>
      </c>
      <c r="I6580" s="3" t="n">
        <v>15</v>
      </c>
      <c r="J6580" s="3" t="n">
        <v>434</v>
      </c>
      <c r="K6580" s="3" t="n">
        <v>434</v>
      </c>
      <c r="L6580" s="3" t="n">
        <v>29</v>
      </c>
      <c r="M6580" s="3" t="n">
        <v>29</v>
      </c>
      <c r="N6580" s="3" t="n">
        <v>-1</v>
      </c>
      <c r="O6580" s="3" t="n">
        <v>-1</v>
      </c>
      <c r="P6580" s="3" t="n">
        <v>7.3</v>
      </c>
      <c r="Q6580" s="3" t="n">
        <v>24.2</v>
      </c>
      <c r="R6580" s="3" t="s">
        <v>19076</v>
      </c>
      <c r="S6580" s="4" t="n">
        <v>45747.0446875</v>
      </c>
      <c r="T6580" s="3" t="s">
        <v>2259</v>
      </c>
      <c r="U6580" s="3" t="s">
        <v>2259</v>
      </c>
      <c r="V6580" s="3" t="n">
        <v>0</v>
      </c>
      <c r="W6580" s="3" t="n">
        <v>0</v>
      </c>
      <c r="X6580" s="3" t="n">
        <v>0</v>
      </c>
      <c r="Y6580" s="3" t="s">
        <v>30</v>
      </c>
      <c r="Z6580" s="3" t="s">
        <v>30</v>
      </c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3"/>
      <c r="AU6580" s="3"/>
      <c r="AV6580" s="3"/>
      <c r="AW6580" s="3"/>
      <c r="AX6580" s="3"/>
      <c r="AY6580" s="3"/>
      <c r="AZ6580" s="3"/>
      <c r="BA6580" s="3"/>
      <c r="BB6580" s="3"/>
      <c r="BC6580" s="3"/>
      <c r="BD6580" s="3"/>
      <c r="BE6580" s="3"/>
      <c r="BF6580" s="3"/>
      <c r="BG6580" s="3"/>
      <c r="BH6580" s="3"/>
      <c r="BI6580" s="3"/>
      <c r="BJ6580" s="3"/>
    </row>
    <row r="6581" customFormat="false" ht="15.75" hidden="false" customHeight="false" outlineLevel="0" collapsed="false">
      <c r="A6581" s="3" t="n">
        <v>6580</v>
      </c>
      <c r="B6581" s="3" t="s">
        <v>19077</v>
      </c>
      <c r="C6581" s="3" t="s">
        <v>19078</v>
      </c>
      <c r="D6581" s="3" t="n">
        <v>1</v>
      </c>
      <c r="E6581" s="3" t="n">
        <v>0.6260556</v>
      </c>
      <c r="F6581" s="3" t="n">
        <v>45</v>
      </c>
      <c r="G6581" s="3" t="n">
        <v>45</v>
      </c>
      <c r="H6581" s="3" t="n">
        <v>8</v>
      </c>
      <c r="I6581" s="3" t="n">
        <v>8</v>
      </c>
      <c r="J6581" s="3" t="n">
        <v>48</v>
      </c>
      <c r="K6581" s="3" t="n">
        <v>48</v>
      </c>
      <c r="L6581" s="3" t="n">
        <v>4</v>
      </c>
      <c r="M6581" s="3" t="n">
        <v>4</v>
      </c>
      <c r="N6581" s="3" t="n">
        <v>0</v>
      </c>
      <c r="O6581" s="3" t="n">
        <v>0</v>
      </c>
      <c r="P6581" s="3" t="n">
        <v>7.3</v>
      </c>
      <c r="Q6581" s="3" t="n">
        <v>24.2</v>
      </c>
      <c r="R6581" s="3" t="s">
        <v>19079</v>
      </c>
      <c r="S6581" s="4" t="n">
        <v>45747.0447685185</v>
      </c>
      <c r="T6581" s="3" t="s">
        <v>65</v>
      </c>
      <c r="U6581" s="3" t="s">
        <v>65</v>
      </c>
      <c r="V6581" s="3" t="n">
        <v>1</v>
      </c>
      <c r="W6581" s="3" t="n">
        <v>1</v>
      </c>
      <c r="X6581" s="3" t="n">
        <v>0</v>
      </c>
      <c r="Y6581" s="3" t="s">
        <v>30</v>
      </c>
      <c r="Z6581" s="3" t="s">
        <v>30</v>
      </c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3"/>
      <c r="AU6581" s="3"/>
      <c r="AV6581" s="3"/>
      <c r="AW6581" s="3"/>
      <c r="AX6581" s="3"/>
      <c r="AY6581" s="3"/>
      <c r="AZ6581" s="3"/>
      <c r="BA6581" s="3"/>
      <c r="BB6581" s="3"/>
      <c r="BC6581" s="3"/>
      <c r="BD6581" s="3"/>
      <c r="BE6581" s="3"/>
      <c r="BF6581" s="3"/>
      <c r="BG6581" s="3"/>
      <c r="BH6581" s="3"/>
      <c r="BI6581" s="3"/>
      <c r="BJ6581" s="3"/>
    </row>
    <row r="6582" customFormat="false" ht="15.75" hidden="false" customHeight="false" outlineLevel="0" collapsed="false">
      <c r="A6582" s="3" t="n">
        <v>6581</v>
      </c>
      <c r="B6582" s="3" t="s">
        <v>19080</v>
      </c>
      <c r="C6582" s="3" t="s">
        <v>19081</v>
      </c>
      <c r="D6582" s="3" t="n">
        <v>1</v>
      </c>
      <c r="E6582" s="3" t="n">
        <v>1.5183436</v>
      </c>
      <c r="F6582" s="3" t="n">
        <v>16</v>
      </c>
      <c r="G6582" s="3" t="n">
        <v>16</v>
      </c>
      <c r="H6582" s="3" t="n">
        <v>8</v>
      </c>
      <c r="I6582" s="3" t="n">
        <v>8</v>
      </c>
      <c r="J6582" s="3" t="n">
        <v>16</v>
      </c>
      <c r="K6582" s="3" t="n">
        <v>16</v>
      </c>
      <c r="L6582" s="3" t="n">
        <v>1</v>
      </c>
      <c r="M6582" s="3" t="n">
        <v>1</v>
      </c>
      <c r="N6582" s="3" t="n">
        <v>-1</v>
      </c>
      <c r="O6582" s="3" t="n">
        <v>-1</v>
      </c>
      <c r="P6582" s="3" t="n">
        <v>7.4</v>
      </c>
      <c r="Q6582" s="3" t="n">
        <v>24.2</v>
      </c>
      <c r="R6582" s="3" t="s">
        <v>19082</v>
      </c>
      <c r="S6582" s="4" t="n">
        <v>45747.0448611111</v>
      </c>
      <c r="T6582" s="3" t="s">
        <v>29</v>
      </c>
      <c r="U6582" s="3" t="s">
        <v>29</v>
      </c>
      <c r="V6582" s="3" t="n">
        <v>0</v>
      </c>
      <c r="W6582" s="3" t="n">
        <v>0</v>
      </c>
      <c r="X6582" s="3" t="n">
        <v>0</v>
      </c>
      <c r="Y6582" s="3" t="s">
        <v>30</v>
      </c>
      <c r="Z6582" s="3" t="s">
        <v>30</v>
      </c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3"/>
      <c r="AU6582" s="3"/>
      <c r="AV6582" s="3"/>
      <c r="AW6582" s="3"/>
      <c r="AX6582" s="3"/>
      <c r="AY6582" s="3"/>
      <c r="AZ6582" s="3"/>
      <c r="BA6582" s="3"/>
      <c r="BB6582" s="3"/>
      <c r="BC6582" s="3"/>
      <c r="BD6582" s="3"/>
      <c r="BE6582" s="3"/>
      <c r="BF6582" s="3"/>
      <c r="BG6582" s="3"/>
      <c r="BH6582" s="3"/>
      <c r="BI6582" s="3"/>
      <c r="BJ6582" s="3"/>
    </row>
    <row r="6583" customFormat="false" ht="15.75" hidden="false" customHeight="false" outlineLevel="0" collapsed="false">
      <c r="A6583" s="3" t="n">
        <v>6582</v>
      </c>
      <c r="B6583" s="3" t="s">
        <v>19083</v>
      </c>
      <c r="C6583" s="3" t="s">
        <v>19084</v>
      </c>
      <c r="D6583" s="3" t="n">
        <v>1</v>
      </c>
      <c r="E6583" s="3" t="n">
        <v>1.8197172</v>
      </c>
      <c r="F6583" s="3" t="n">
        <v>51</v>
      </c>
      <c r="G6583" s="3" t="n">
        <v>51</v>
      </c>
      <c r="H6583" s="3" t="n">
        <v>12</v>
      </c>
      <c r="I6583" s="3" t="n">
        <v>12</v>
      </c>
      <c r="J6583" s="3" t="n">
        <v>50</v>
      </c>
      <c r="K6583" s="3" t="n">
        <v>50</v>
      </c>
      <c r="L6583" s="3" t="n">
        <v>3</v>
      </c>
      <c r="M6583" s="3" t="n">
        <v>3</v>
      </c>
      <c r="N6583" s="3" t="n">
        <v>-1</v>
      </c>
      <c r="O6583" s="3" t="n">
        <v>-1</v>
      </c>
      <c r="P6583" s="3" t="n">
        <v>2.2</v>
      </c>
      <c r="Q6583" s="3" t="n">
        <v>24.2</v>
      </c>
      <c r="R6583" s="3" t="s">
        <v>19085</v>
      </c>
      <c r="S6583" s="4" t="n">
        <v>45747.0449189815</v>
      </c>
      <c r="T6583" s="3" t="s">
        <v>65</v>
      </c>
      <c r="U6583" s="3" t="s">
        <v>65</v>
      </c>
      <c r="V6583" s="3" t="n">
        <v>0</v>
      </c>
      <c r="W6583" s="3" t="n">
        <v>0</v>
      </c>
      <c r="X6583" s="3" t="n">
        <v>0</v>
      </c>
      <c r="Y6583" s="3" t="s">
        <v>30</v>
      </c>
      <c r="Z6583" s="3" t="s">
        <v>30</v>
      </c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3"/>
      <c r="AU6583" s="3"/>
      <c r="AV6583" s="3"/>
      <c r="AW6583" s="3"/>
      <c r="AX6583" s="3"/>
      <c r="AY6583" s="3"/>
      <c r="AZ6583" s="3"/>
      <c r="BA6583" s="3"/>
      <c r="BB6583" s="3"/>
      <c r="BC6583" s="3"/>
      <c r="BD6583" s="3"/>
      <c r="BE6583" s="3"/>
      <c r="BF6583" s="3"/>
      <c r="BG6583" s="3"/>
      <c r="BH6583" s="3"/>
      <c r="BI6583" s="3"/>
      <c r="BJ6583" s="3"/>
    </row>
    <row r="6584" customFormat="false" ht="15.75" hidden="false" customHeight="false" outlineLevel="0" collapsed="false">
      <c r="A6584" s="3" t="n">
        <v>6583</v>
      </c>
      <c r="B6584" s="3" t="s">
        <v>19086</v>
      </c>
      <c r="C6584" s="3" t="s">
        <v>19087</v>
      </c>
      <c r="D6584" s="3" t="n">
        <v>1</v>
      </c>
      <c r="E6584" s="3" t="n">
        <v>1.908554</v>
      </c>
      <c r="F6584" s="3" t="n">
        <v>51</v>
      </c>
      <c r="G6584" s="3" t="n">
        <v>51</v>
      </c>
      <c r="H6584" s="3" t="n">
        <v>13</v>
      </c>
      <c r="I6584" s="3" t="n">
        <v>13</v>
      </c>
      <c r="J6584" s="3" t="n">
        <v>51</v>
      </c>
      <c r="K6584" s="3" t="n">
        <v>51</v>
      </c>
      <c r="L6584" s="3" t="n">
        <v>3</v>
      </c>
      <c r="M6584" s="3" t="n">
        <v>3</v>
      </c>
      <c r="N6584" s="3" t="n">
        <v>-1</v>
      </c>
      <c r="O6584" s="3" t="n">
        <v>-1</v>
      </c>
      <c r="P6584" s="3" t="n">
        <v>2.2</v>
      </c>
      <c r="Q6584" s="3" t="n">
        <v>24.2</v>
      </c>
      <c r="R6584" s="3" t="s">
        <v>19088</v>
      </c>
      <c r="S6584" s="4" t="n">
        <v>45747.0449884259</v>
      </c>
      <c r="T6584" s="3" t="s">
        <v>65</v>
      </c>
      <c r="U6584" s="3" t="s">
        <v>65</v>
      </c>
      <c r="V6584" s="3" t="n">
        <v>0</v>
      </c>
      <c r="W6584" s="3" t="n">
        <v>0</v>
      </c>
      <c r="X6584" s="3" t="n">
        <v>0</v>
      </c>
      <c r="Y6584" s="3" t="s">
        <v>30</v>
      </c>
      <c r="Z6584" s="3" t="s">
        <v>30</v>
      </c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3"/>
      <c r="AU6584" s="3"/>
      <c r="AV6584" s="3"/>
      <c r="AW6584" s="3"/>
      <c r="AX6584" s="3"/>
      <c r="AY6584" s="3"/>
      <c r="AZ6584" s="3"/>
      <c r="BA6584" s="3"/>
      <c r="BB6584" s="3"/>
      <c r="BC6584" s="3"/>
      <c r="BD6584" s="3"/>
      <c r="BE6584" s="3"/>
      <c r="BF6584" s="3"/>
      <c r="BG6584" s="3"/>
      <c r="BH6584" s="3"/>
      <c r="BI6584" s="3"/>
      <c r="BJ6584" s="3"/>
    </row>
    <row r="6585" customFormat="false" ht="15.75" hidden="false" customHeight="false" outlineLevel="0" collapsed="false">
      <c r="A6585" s="3" t="n">
        <v>6584</v>
      </c>
      <c r="B6585" s="3" t="s">
        <v>19089</v>
      </c>
      <c r="C6585" s="3" t="s">
        <v>19090</v>
      </c>
      <c r="D6585" s="3" t="n">
        <v>1</v>
      </c>
      <c r="E6585" s="3" t="n">
        <v>0.5236695</v>
      </c>
      <c r="F6585" s="3" t="n">
        <v>35</v>
      </c>
      <c r="G6585" s="3" t="n">
        <v>35</v>
      </c>
      <c r="H6585" s="3" t="n">
        <v>7</v>
      </c>
      <c r="I6585" s="3" t="n">
        <v>7</v>
      </c>
      <c r="J6585" s="3" t="n">
        <v>57</v>
      </c>
      <c r="K6585" s="3" t="n">
        <v>57</v>
      </c>
      <c r="L6585" s="3" t="n">
        <v>0</v>
      </c>
      <c r="M6585" s="3" t="n">
        <v>0</v>
      </c>
      <c r="N6585" s="3" t="n">
        <v>0</v>
      </c>
      <c r="O6585" s="3" t="n">
        <v>0</v>
      </c>
      <c r="P6585" s="3" t="n">
        <v>6</v>
      </c>
      <c r="Q6585" s="3" t="n">
        <v>24.2</v>
      </c>
      <c r="R6585" s="3" t="s">
        <v>19091</v>
      </c>
      <c r="S6585" s="4" t="n">
        <v>45747.0450462963</v>
      </c>
      <c r="T6585" s="3" t="s">
        <v>65</v>
      </c>
      <c r="U6585" s="3" t="s">
        <v>65</v>
      </c>
      <c r="V6585" s="3" t="n">
        <v>1</v>
      </c>
      <c r="W6585" s="3" t="n">
        <v>1</v>
      </c>
      <c r="X6585" s="3" t="n">
        <v>0</v>
      </c>
      <c r="Y6585" s="3" t="s">
        <v>30</v>
      </c>
      <c r="Z6585" s="3" t="s">
        <v>10544</v>
      </c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3"/>
      <c r="AU6585" s="3"/>
      <c r="AV6585" s="3"/>
      <c r="AW6585" s="3"/>
      <c r="AX6585" s="3"/>
      <c r="AY6585" s="3"/>
      <c r="AZ6585" s="3"/>
      <c r="BA6585" s="3"/>
      <c r="BB6585" s="3"/>
      <c r="BC6585" s="3"/>
      <c r="BD6585" s="3"/>
      <c r="BE6585" s="3"/>
      <c r="BF6585" s="3"/>
      <c r="BG6585" s="3"/>
      <c r="BH6585" s="3"/>
      <c r="BI6585" s="3"/>
      <c r="BJ6585" s="3"/>
    </row>
    <row r="6586" customFormat="false" ht="15.75" hidden="false" customHeight="false" outlineLevel="0" collapsed="false">
      <c r="A6586" s="3" t="n">
        <v>6585</v>
      </c>
      <c r="B6586" s="3" t="s">
        <v>19092</v>
      </c>
      <c r="C6586" s="3" t="s">
        <v>19093</v>
      </c>
      <c r="D6586" s="3" t="n">
        <v>1</v>
      </c>
      <c r="E6586" s="3" t="n">
        <v>5.3938313</v>
      </c>
      <c r="F6586" s="3" t="n">
        <v>59</v>
      </c>
      <c r="G6586" s="3" t="n">
        <v>59</v>
      </c>
      <c r="H6586" s="3" t="n">
        <v>9</v>
      </c>
      <c r="I6586" s="3" t="n">
        <v>9</v>
      </c>
      <c r="J6586" s="3" t="n">
        <v>90</v>
      </c>
      <c r="K6586" s="3" t="n">
        <v>90</v>
      </c>
      <c r="L6586" s="3" t="n">
        <v>19</v>
      </c>
      <c r="M6586" s="3" t="n">
        <v>19</v>
      </c>
      <c r="N6586" s="3" t="n">
        <v>0</v>
      </c>
      <c r="O6586" s="3" t="n">
        <v>0</v>
      </c>
      <c r="P6586" s="3" t="n">
        <v>7.4</v>
      </c>
      <c r="Q6586" s="3" t="n">
        <v>24.2</v>
      </c>
      <c r="R6586" s="3" t="s">
        <v>19094</v>
      </c>
      <c r="S6586" s="4" t="n">
        <v>45747.0453819444</v>
      </c>
      <c r="T6586" s="3" t="s">
        <v>65</v>
      </c>
      <c r="U6586" s="3" t="s">
        <v>65</v>
      </c>
      <c r="V6586" s="3" t="n">
        <v>1</v>
      </c>
      <c r="W6586" s="3" t="n">
        <v>1</v>
      </c>
      <c r="X6586" s="3" t="n">
        <v>0</v>
      </c>
      <c r="Y6586" s="3" t="s">
        <v>30</v>
      </c>
      <c r="Z6586" s="3" t="s">
        <v>30</v>
      </c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  <c r="AP6586" s="3"/>
      <c r="AQ6586" s="3"/>
      <c r="AR6586" s="3"/>
      <c r="AS6586" s="3"/>
      <c r="AT6586" s="3"/>
      <c r="AU6586" s="3"/>
      <c r="AV6586" s="3"/>
      <c r="AW6586" s="3"/>
      <c r="AX6586" s="3"/>
      <c r="AY6586" s="3"/>
      <c r="AZ6586" s="3"/>
      <c r="BA6586" s="3"/>
      <c r="BB6586" s="3"/>
      <c r="BC6586" s="3"/>
      <c r="BD6586" s="3"/>
      <c r="BE6586" s="3"/>
      <c r="BF6586" s="3"/>
      <c r="BG6586" s="3"/>
      <c r="BH6586" s="3"/>
      <c r="BI6586" s="3"/>
      <c r="BJ6586" s="3"/>
    </row>
    <row r="6587" customFormat="false" ht="15.75" hidden="false" customHeight="false" outlineLevel="0" collapsed="false">
      <c r="A6587" s="3" t="n">
        <v>6586</v>
      </c>
      <c r="B6587" s="3" t="s">
        <v>19095</v>
      </c>
      <c r="C6587" s="3" t="s">
        <v>19096</v>
      </c>
      <c r="D6587" s="3" t="n">
        <v>1</v>
      </c>
      <c r="E6587" s="3" t="n">
        <v>5.0547062</v>
      </c>
      <c r="F6587" s="3" t="n">
        <v>28</v>
      </c>
      <c r="G6587" s="3" t="n">
        <v>28</v>
      </c>
      <c r="H6587" s="3" t="n">
        <v>7</v>
      </c>
      <c r="I6587" s="3" t="n">
        <v>7</v>
      </c>
      <c r="J6587" s="3" t="n">
        <v>43</v>
      </c>
      <c r="K6587" s="3" t="n">
        <v>43</v>
      </c>
      <c r="L6587" s="3" t="n">
        <v>9</v>
      </c>
      <c r="M6587" s="3" t="n">
        <v>9</v>
      </c>
      <c r="N6587" s="3" t="n">
        <v>0</v>
      </c>
      <c r="O6587" s="3" t="n">
        <v>0</v>
      </c>
      <c r="P6587" s="3" t="n">
        <v>7.4</v>
      </c>
      <c r="Q6587" s="3" t="n">
        <v>24.2</v>
      </c>
      <c r="R6587" s="3" t="s">
        <v>19097</v>
      </c>
      <c r="S6587" s="4" t="n">
        <v>45747.0457407407</v>
      </c>
      <c r="T6587" s="3" t="s">
        <v>65</v>
      </c>
      <c r="U6587" s="3" t="s">
        <v>65</v>
      </c>
      <c r="V6587" s="3" t="n">
        <v>1</v>
      </c>
      <c r="W6587" s="3" t="n">
        <v>1</v>
      </c>
      <c r="X6587" s="3" t="n">
        <v>0</v>
      </c>
      <c r="Y6587" s="3" t="s">
        <v>30</v>
      </c>
      <c r="Z6587" s="3" t="s">
        <v>30</v>
      </c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  <c r="AP6587" s="3"/>
      <c r="AQ6587" s="3"/>
      <c r="AR6587" s="3"/>
      <c r="AS6587" s="3"/>
      <c r="AT6587" s="3"/>
      <c r="AU6587" s="3"/>
      <c r="AV6587" s="3"/>
      <c r="AW6587" s="3"/>
      <c r="AX6587" s="3"/>
      <c r="AY6587" s="3"/>
      <c r="AZ6587" s="3"/>
      <c r="BA6587" s="3"/>
      <c r="BB6587" s="3"/>
      <c r="BC6587" s="3"/>
      <c r="BD6587" s="3"/>
      <c r="BE6587" s="3"/>
      <c r="BF6587" s="3"/>
      <c r="BG6587" s="3"/>
      <c r="BH6587" s="3"/>
      <c r="BI6587" s="3"/>
      <c r="BJ6587" s="3"/>
    </row>
    <row r="6588" customFormat="false" ht="15.75" hidden="false" customHeight="false" outlineLevel="0" collapsed="false">
      <c r="A6588" s="3" t="n">
        <v>6587</v>
      </c>
      <c r="B6588" s="3" t="s">
        <v>19098</v>
      </c>
      <c r="C6588" s="3" t="s">
        <v>19099</v>
      </c>
      <c r="D6588" s="3" t="n">
        <v>1</v>
      </c>
      <c r="E6588" s="3" t="n">
        <v>7.8612947</v>
      </c>
      <c r="F6588" s="3" t="n">
        <v>48</v>
      </c>
      <c r="G6588" s="3" t="n">
        <v>48</v>
      </c>
      <c r="H6588" s="3" t="n">
        <v>9</v>
      </c>
      <c r="I6588" s="3" t="n">
        <v>9</v>
      </c>
      <c r="J6588" s="3" t="n">
        <v>76</v>
      </c>
      <c r="K6588" s="3" t="n">
        <v>76</v>
      </c>
      <c r="L6588" s="3" t="n">
        <v>18</v>
      </c>
      <c r="M6588" s="3" t="n">
        <v>18</v>
      </c>
      <c r="N6588" s="3" t="n">
        <v>0</v>
      </c>
      <c r="O6588" s="3" t="n">
        <v>0</v>
      </c>
      <c r="P6588" s="3" t="n">
        <v>7.4</v>
      </c>
      <c r="Q6588" s="3" t="n">
        <v>24.2</v>
      </c>
      <c r="R6588" s="3" t="s">
        <v>19100</v>
      </c>
      <c r="S6588" s="4" t="n">
        <v>45747.0461805556</v>
      </c>
      <c r="T6588" s="3" t="s">
        <v>65</v>
      </c>
      <c r="U6588" s="3" t="s">
        <v>65</v>
      </c>
      <c r="V6588" s="3" t="n">
        <v>1</v>
      </c>
      <c r="W6588" s="3" t="n">
        <v>1</v>
      </c>
      <c r="X6588" s="3" t="n">
        <v>0</v>
      </c>
      <c r="Y6588" s="3" t="s">
        <v>30</v>
      </c>
      <c r="Z6588" s="3" t="s">
        <v>30</v>
      </c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3"/>
      <c r="AU6588" s="3"/>
      <c r="AV6588" s="3"/>
      <c r="AW6588" s="3"/>
      <c r="AX6588" s="3"/>
      <c r="AY6588" s="3"/>
      <c r="AZ6588" s="3"/>
      <c r="BA6588" s="3"/>
      <c r="BB6588" s="3"/>
      <c r="BC6588" s="3"/>
      <c r="BD6588" s="3"/>
      <c r="BE6588" s="3"/>
      <c r="BF6588" s="3"/>
      <c r="BG6588" s="3"/>
      <c r="BH6588" s="3"/>
      <c r="BI6588" s="3"/>
      <c r="BJ6588" s="3"/>
    </row>
    <row r="6589" customFormat="false" ht="15.75" hidden="false" customHeight="false" outlineLevel="0" collapsed="false">
      <c r="A6589" s="3" t="n">
        <v>6588</v>
      </c>
      <c r="B6589" s="3" t="s">
        <v>19101</v>
      </c>
      <c r="C6589" s="3" t="s">
        <v>19102</v>
      </c>
      <c r="D6589" s="3" t="n">
        <v>1</v>
      </c>
      <c r="E6589" s="3" t="n">
        <v>7.5915083</v>
      </c>
      <c r="F6589" s="3" t="n">
        <v>49</v>
      </c>
      <c r="G6589" s="3" t="n">
        <v>49</v>
      </c>
      <c r="H6589" s="3" t="n">
        <v>11</v>
      </c>
      <c r="I6589" s="3" t="n">
        <v>11</v>
      </c>
      <c r="J6589" s="3" t="n">
        <v>77</v>
      </c>
      <c r="K6589" s="3" t="n">
        <v>77</v>
      </c>
      <c r="L6589" s="3" t="n">
        <v>18</v>
      </c>
      <c r="M6589" s="3" t="n">
        <v>18</v>
      </c>
      <c r="N6589" s="3" t="n">
        <v>2</v>
      </c>
      <c r="O6589" s="3" t="n">
        <v>-1</v>
      </c>
      <c r="P6589" s="3" t="n">
        <v>7.4</v>
      </c>
      <c r="Q6589" s="3" t="n">
        <v>24.2</v>
      </c>
      <c r="R6589" s="3" t="s">
        <v>19103</v>
      </c>
      <c r="S6589" s="4" t="n">
        <v>45747.0466435185</v>
      </c>
      <c r="T6589" s="3" t="s">
        <v>65</v>
      </c>
      <c r="U6589" s="3" t="s">
        <v>65</v>
      </c>
      <c r="V6589" s="3" t="n">
        <v>1</v>
      </c>
      <c r="W6589" s="3" t="n">
        <v>0</v>
      </c>
      <c r="X6589" s="3" t="n">
        <v>0</v>
      </c>
      <c r="Y6589" s="3" t="s">
        <v>30</v>
      </c>
      <c r="Z6589" s="3" t="s">
        <v>30</v>
      </c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3"/>
      <c r="AR6589" s="3"/>
      <c r="AS6589" s="3"/>
      <c r="AT6589" s="3"/>
      <c r="AU6589" s="3"/>
      <c r="AV6589" s="3"/>
      <c r="AW6589" s="3"/>
      <c r="AX6589" s="3"/>
      <c r="AY6589" s="3"/>
      <c r="AZ6589" s="3"/>
      <c r="BA6589" s="3"/>
      <c r="BB6589" s="3"/>
      <c r="BC6589" s="3"/>
      <c r="BD6589" s="3"/>
      <c r="BE6589" s="3"/>
      <c r="BF6589" s="3"/>
      <c r="BG6589" s="3"/>
      <c r="BH6589" s="3"/>
      <c r="BI6589" s="3"/>
      <c r="BJ6589" s="3"/>
    </row>
    <row r="6590" customFormat="false" ht="15.75" hidden="false" customHeight="false" outlineLevel="0" collapsed="false">
      <c r="A6590" s="3" t="n">
        <v>6589</v>
      </c>
      <c r="B6590" s="3" t="s">
        <v>19104</v>
      </c>
      <c r="C6590" s="3" t="s">
        <v>19105</v>
      </c>
      <c r="D6590" s="3" t="n">
        <v>1</v>
      </c>
      <c r="E6590" s="3" t="n">
        <v>12.5367831</v>
      </c>
      <c r="F6590" s="3" t="n">
        <v>74</v>
      </c>
      <c r="G6590" s="3" t="n">
        <v>74</v>
      </c>
      <c r="H6590" s="3" t="n">
        <v>11</v>
      </c>
      <c r="I6590" s="3" t="n">
        <v>11</v>
      </c>
      <c r="J6590" s="3" t="n">
        <v>110</v>
      </c>
      <c r="K6590" s="3" t="n">
        <v>110</v>
      </c>
      <c r="L6590" s="3" t="n">
        <v>20</v>
      </c>
      <c r="M6590" s="3" t="n">
        <v>20</v>
      </c>
      <c r="N6590" s="3" t="n">
        <v>0</v>
      </c>
      <c r="O6590" s="3" t="n">
        <v>-1</v>
      </c>
      <c r="P6590" s="3" t="n">
        <v>7.4</v>
      </c>
      <c r="Q6590" s="3" t="n">
        <v>24.2</v>
      </c>
      <c r="R6590" s="3" t="s">
        <v>19106</v>
      </c>
      <c r="S6590" s="4" t="n">
        <v>45747.0471064815</v>
      </c>
      <c r="T6590" s="3" t="s">
        <v>65</v>
      </c>
      <c r="U6590" s="3" t="s">
        <v>65</v>
      </c>
      <c r="V6590" s="3" t="n">
        <v>1</v>
      </c>
      <c r="W6590" s="3" t="n">
        <v>0</v>
      </c>
      <c r="X6590" s="3" t="n">
        <v>0</v>
      </c>
      <c r="Y6590" s="3" t="s">
        <v>30</v>
      </c>
      <c r="Z6590" s="3" t="s">
        <v>30</v>
      </c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  <c r="AP6590" s="3"/>
      <c r="AQ6590" s="3"/>
      <c r="AR6590" s="3"/>
      <c r="AS6590" s="3"/>
      <c r="AT6590" s="3"/>
      <c r="AU6590" s="3"/>
      <c r="AV6590" s="3"/>
      <c r="AW6590" s="3"/>
      <c r="AX6590" s="3"/>
      <c r="AY6590" s="3"/>
      <c r="AZ6590" s="3"/>
      <c r="BA6590" s="3"/>
      <c r="BB6590" s="3"/>
      <c r="BC6590" s="3"/>
      <c r="BD6590" s="3"/>
      <c r="BE6590" s="3"/>
      <c r="BF6590" s="3"/>
      <c r="BG6590" s="3"/>
      <c r="BH6590" s="3"/>
      <c r="BI6590" s="3"/>
      <c r="BJ6590" s="3"/>
    </row>
    <row r="6591" customFormat="false" ht="15.75" hidden="false" customHeight="false" outlineLevel="0" collapsed="false">
      <c r="A6591" s="3" t="n">
        <v>6590</v>
      </c>
      <c r="B6591" s="3" t="s">
        <v>19107</v>
      </c>
      <c r="C6591" s="3" t="s">
        <v>19108</v>
      </c>
      <c r="D6591" s="3" t="n">
        <v>1</v>
      </c>
      <c r="E6591" s="3" t="n">
        <v>3.8352654</v>
      </c>
      <c r="F6591" s="3" t="n">
        <v>31</v>
      </c>
      <c r="G6591" s="3" t="n">
        <v>31</v>
      </c>
      <c r="H6591" s="3" t="n">
        <v>7</v>
      </c>
      <c r="I6591" s="3" t="n">
        <v>7</v>
      </c>
      <c r="J6591" s="3" t="n">
        <v>43</v>
      </c>
      <c r="K6591" s="3" t="n">
        <v>43</v>
      </c>
      <c r="L6591" s="3" t="n">
        <v>14</v>
      </c>
      <c r="M6591" s="3" t="n">
        <v>14</v>
      </c>
      <c r="N6591" s="3" t="n">
        <v>3</v>
      </c>
      <c r="O6591" s="3" t="n">
        <v>-1</v>
      </c>
      <c r="P6591" s="3" t="n">
        <v>7.4</v>
      </c>
      <c r="Q6591" s="3" t="n">
        <v>24.2</v>
      </c>
      <c r="R6591" s="3" t="s">
        <v>19109</v>
      </c>
      <c r="S6591" s="4" t="n">
        <v>45747.0473726852</v>
      </c>
      <c r="T6591" s="3" t="s">
        <v>4910</v>
      </c>
      <c r="U6591" s="3" t="s">
        <v>4910</v>
      </c>
      <c r="V6591" s="3" t="n">
        <v>1</v>
      </c>
      <c r="W6591" s="3" t="n">
        <v>0</v>
      </c>
      <c r="X6591" s="3" t="n">
        <v>0</v>
      </c>
      <c r="Y6591" s="3" t="s">
        <v>30</v>
      </c>
      <c r="Z6591" s="3" t="s">
        <v>30</v>
      </c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  <c r="AP6591" s="3"/>
      <c r="AQ6591" s="3"/>
      <c r="AR6591" s="3"/>
      <c r="AS6591" s="3"/>
      <c r="AT6591" s="3"/>
      <c r="AU6591" s="3"/>
      <c r="AV6591" s="3"/>
      <c r="AW6591" s="3"/>
      <c r="AX6591" s="3"/>
      <c r="AY6591" s="3"/>
      <c r="AZ6591" s="3"/>
      <c r="BA6591" s="3"/>
      <c r="BB6591" s="3"/>
      <c r="BC6591" s="3"/>
      <c r="BD6591" s="3"/>
      <c r="BE6591" s="3"/>
      <c r="BF6591" s="3"/>
      <c r="BG6591" s="3"/>
      <c r="BH6591" s="3"/>
      <c r="BI6591" s="3"/>
      <c r="BJ6591" s="3"/>
    </row>
    <row r="6592" customFormat="false" ht="15.75" hidden="false" customHeight="false" outlineLevel="0" collapsed="false">
      <c r="A6592" s="3" t="n">
        <v>6591</v>
      </c>
      <c r="B6592" s="3" t="s">
        <v>19110</v>
      </c>
      <c r="C6592" s="3" t="s">
        <v>19111</v>
      </c>
      <c r="D6592" s="3" t="n">
        <v>1</v>
      </c>
      <c r="E6592" s="3" t="n">
        <v>3.1035005</v>
      </c>
      <c r="F6592" s="3" t="n">
        <v>33</v>
      </c>
      <c r="G6592" s="3" t="n">
        <v>33</v>
      </c>
      <c r="H6592" s="3" t="n">
        <v>9</v>
      </c>
      <c r="I6592" s="3" t="n">
        <v>9</v>
      </c>
      <c r="J6592" s="3" t="n">
        <v>31</v>
      </c>
      <c r="K6592" s="3" t="n">
        <v>31</v>
      </c>
      <c r="L6592" s="3" t="n">
        <v>15</v>
      </c>
      <c r="M6592" s="3" t="n">
        <v>15</v>
      </c>
      <c r="N6592" s="3" t="n">
        <v>0</v>
      </c>
      <c r="O6592" s="3" t="n">
        <v>-1</v>
      </c>
      <c r="P6592" s="3" t="n">
        <v>7.5</v>
      </c>
      <c r="Q6592" s="3" t="n">
        <v>24.2</v>
      </c>
      <c r="R6592" s="3" t="s">
        <v>19112</v>
      </c>
      <c r="S6592" s="4" t="n">
        <v>45747.047662037</v>
      </c>
      <c r="T6592" s="3" t="s">
        <v>1920</v>
      </c>
      <c r="U6592" s="3" t="s">
        <v>1920</v>
      </c>
      <c r="V6592" s="3" t="n">
        <v>1</v>
      </c>
      <c r="W6592" s="3" t="n">
        <v>0</v>
      </c>
      <c r="X6592" s="3" t="n">
        <v>0</v>
      </c>
      <c r="Y6592" s="3" t="s">
        <v>81</v>
      </c>
      <c r="Z6592" s="3" t="s">
        <v>30</v>
      </c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3"/>
      <c r="AR6592" s="3"/>
      <c r="AS6592" s="3"/>
      <c r="AT6592" s="3"/>
      <c r="AU6592" s="3"/>
      <c r="AV6592" s="3"/>
      <c r="AW6592" s="3"/>
      <c r="AX6592" s="3"/>
      <c r="AY6592" s="3"/>
      <c r="AZ6592" s="3"/>
      <c r="BA6592" s="3"/>
      <c r="BB6592" s="3"/>
      <c r="BC6592" s="3"/>
      <c r="BD6592" s="3"/>
      <c r="BE6592" s="3"/>
      <c r="BF6592" s="3"/>
      <c r="BG6592" s="3"/>
      <c r="BH6592" s="3"/>
      <c r="BI6592" s="3"/>
      <c r="BJ6592" s="3"/>
    </row>
    <row r="6593" customFormat="false" ht="15.75" hidden="false" customHeight="false" outlineLevel="0" collapsed="false">
      <c r="A6593" s="3" t="n">
        <v>6592</v>
      </c>
      <c r="B6593" s="3" t="s">
        <v>19113</v>
      </c>
      <c r="C6593" s="3" t="s">
        <v>19114</v>
      </c>
      <c r="D6593" s="3" t="n">
        <v>1</v>
      </c>
      <c r="E6593" s="3" t="n">
        <v>2.4486911</v>
      </c>
      <c r="F6593" s="3" t="n">
        <v>24</v>
      </c>
      <c r="G6593" s="3" t="n">
        <v>24</v>
      </c>
      <c r="H6593" s="3" t="n">
        <v>9</v>
      </c>
      <c r="I6593" s="3" t="n">
        <v>9</v>
      </c>
      <c r="J6593" s="3" t="n">
        <v>23</v>
      </c>
      <c r="K6593" s="3" t="n">
        <v>23</v>
      </c>
      <c r="L6593" s="3" t="n">
        <v>8</v>
      </c>
      <c r="M6593" s="3" t="n">
        <v>8</v>
      </c>
      <c r="N6593" s="3" t="n">
        <v>0</v>
      </c>
      <c r="O6593" s="3" t="n">
        <v>-1</v>
      </c>
      <c r="P6593" s="3" t="n">
        <v>7.5</v>
      </c>
      <c r="Q6593" s="3" t="n">
        <v>24.2</v>
      </c>
      <c r="R6593" s="3" t="s">
        <v>19115</v>
      </c>
      <c r="S6593" s="4" t="n">
        <v>45747.0478125</v>
      </c>
      <c r="T6593" s="3" t="s">
        <v>1920</v>
      </c>
      <c r="U6593" s="3" t="s">
        <v>1920</v>
      </c>
      <c r="V6593" s="3" t="n">
        <v>1</v>
      </c>
      <c r="W6593" s="3" t="n">
        <v>0</v>
      </c>
      <c r="X6593" s="3" t="n">
        <v>0</v>
      </c>
      <c r="Y6593" s="3" t="s">
        <v>81</v>
      </c>
      <c r="Z6593" s="3" t="s">
        <v>30</v>
      </c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  <c r="AP6593" s="3"/>
      <c r="AQ6593" s="3"/>
      <c r="AR6593" s="3"/>
      <c r="AS6593" s="3"/>
      <c r="AT6593" s="3"/>
      <c r="AU6593" s="3"/>
      <c r="AV6593" s="3"/>
      <c r="AW6593" s="3"/>
      <c r="AX6593" s="3"/>
      <c r="AY6593" s="3"/>
      <c r="AZ6593" s="3"/>
      <c r="BA6593" s="3"/>
      <c r="BB6593" s="3"/>
      <c r="BC6593" s="3"/>
      <c r="BD6593" s="3"/>
      <c r="BE6593" s="3"/>
      <c r="BF6593" s="3"/>
      <c r="BG6593" s="3"/>
      <c r="BH6593" s="3"/>
      <c r="BI6593" s="3"/>
      <c r="BJ6593" s="3"/>
    </row>
    <row r="6594" customFormat="false" ht="15.75" hidden="false" customHeight="false" outlineLevel="0" collapsed="false">
      <c r="A6594" s="3" t="n">
        <v>6593</v>
      </c>
      <c r="B6594" s="3" t="s">
        <v>19116</v>
      </c>
      <c r="C6594" s="3" t="s">
        <v>19117</v>
      </c>
      <c r="D6594" s="3" t="n">
        <v>1</v>
      </c>
      <c r="E6594" s="3" t="n">
        <v>2.8792283</v>
      </c>
      <c r="F6594" s="3" t="n">
        <v>25</v>
      </c>
      <c r="G6594" s="3" t="n">
        <v>25</v>
      </c>
      <c r="H6594" s="3" t="n">
        <v>9</v>
      </c>
      <c r="I6594" s="3" t="n">
        <v>9</v>
      </c>
      <c r="J6594" s="3" t="n">
        <v>30</v>
      </c>
      <c r="K6594" s="3" t="n">
        <v>30</v>
      </c>
      <c r="L6594" s="3" t="n">
        <v>6</v>
      </c>
      <c r="M6594" s="3" t="n">
        <v>6</v>
      </c>
      <c r="N6594" s="3" t="n">
        <v>-1</v>
      </c>
      <c r="O6594" s="3" t="n">
        <v>-1</v>
      </c>
      <c r="P6594" s="3" t="n">
        <v>7.5</v>
      </c>
      <c r="Q6594" s="3" t="n">
        <v>24.2</v>
      </c>
      <c r="R6594" s="3" t="s">
        <v>19118</v>
      </c>
      <c r="S6594" s="4" t="n">
        <v>45747.0479050926</v>
      </c>
      <c r="T6594" s="3" t="s">
        <v>1920</v>
      </c>
      <c r="U6594" s="3" t="s">
        <v>1920</v>
      </c>
      <c r="V6594" s="3" t="n">
        <v>0</v>
      </c>
      <c r="W6594" s="3" t="n">
        <v>0</v>
      </c>
      <c r="X6594" s="3" t="n">
        <v>0</v>
      </c>
      <c r="Y6594" s="3" t="s">
        <v>30</v>
      </c>
      <c r="Z6594" s="3" t="s">
        <v>30</v>
      </c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  <c r="AP6594" s="3"/>
      <c r="AQ6594" s="3"/>
      <c r="AR6594" s="3"/>
      <c r="AS6594" s="3"/>
      <c r="AT6594" s="3"/>
      <c r="AU6594" s="3"/>
      <c r="AV6594" s="3"/>
      <c r="AW6594" s="3"/>
      <c r="AX6594" s="3"/>
      <c r="AY6594" s="3"/>
      <c r="AZ6594" s="3"/>
      <c r="BA6594" s="3"/>
      <c r="BB6594" s="3"/>
      <c r="BC6594" s="3"/>
      <c r="BD6594" s="3"/>
      <c r="BE6594" s="3"/>
      <c r="BF6594" s="3"/>
      <c r="BG6594" s="3"/>
      <c r="BH6594" s="3"/>
      <c r="BI6594" s="3"/>
      <c r="BJ6594" s="3"/>
    </row>
    <row r="6595" customFormat="false" ht="15.75" hidden="false" customHeight="false" outlineLevel="0" collapsed="false">
      <c r="A6595" s="3" t="n">
        <v>6594</v>
      </c>
      <c r="B6595" s="3" t="s">
        <v>19119</v>
      </c>
      <c r="C6595" s="3" t="s">
        <v>19120</v>
      </c>
      <c r="D6595" s="3" t="n">
        <v>1</v>
      </c>
      <c r="E6595" s="3" t="n">
        <v>1.9852168</v>
      </c>
      <c r="F6595" s="3" t="n">
        <v>24</v>
      </c>
      <c r="G6595" s="3" t="n">
        <v>24</v>
      </c>
      <c r="H6595" s="3" t="n">
        <v>14</v>
      </c>
      <c r="I6595" s="3" t="n">
        <v>14</v>
      </c>
      <c r="J6595" s="3" t="n">
        <v>23</v>
      </c>
      <c r="K6595" s="3" t="n">
        <v>23</v>
      </c>
      <c r="L6595" s="3" t="n">
        <v>8</v>
      </c>
      <c r="M6595" s="3" t="n">
        <v>8</v>
      </c>
      <c r="N6595" s="3" t="n">
        <v>4</v>
      </c>
      <c r="O6595" s="3" t="n">
        <v>-1</v>
      </c>
      <c r="P6595" s="3" t="n">
        <v>7.5</v>
      </c>
      <c r="Q6595" s="3" t="n">
        <v>24.2</v>
      </c>
      <c r="R6595" s="3" t="s">
        <v>19121</v>
      </c>
      <c r="S6595" s="4" t="n">
        <v>45747.0480324074</v>
      </c>
      <c r="T6595" s="3" t="s">
        <v>1920</v>
      </c>
      <c r="U6595" s="3" t="s">
        <v>1920</v>
      </c>
      <c r="V6595" s="3" t="n">
        <v>1</v>
      </c>
      <c r="W6595" s="3" t="n">
        <v>0</v>
      </c>
      <c r="X6595" s="3" t="n">
        <v>0</v>
      </c>
      <c r="Y6595" s="3" t="s">
        <v>81</v>
      </c>
      <c r="Z6595" s="3" t="s">
        <v>30</v>
      </c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  <c r="AP6595" s="3"/>
      <c r="AQ6595" s="3"/>
      <c r="AR6595" s="3"/>
      <c r="AS6595" s="3"/>
      <c r="AT6595" s="3"/>
      <c r="AU6595" s="3"/>
      <c r="AV6595" s="3"/>
      <c r="AW6595" s="3"/>
      <c r="AX6595" s="3"/>
      <c r="AY6595" s="3"/>
      <c r="AZ6595" s="3"/>
      <c r="BA6595" s="3"/>
      <c r="BB6595" s="3"/>
      <c r="BC6595" s="3"/>
      <c r="BD6595" s="3"/>
      <c r="BE6595" s="3"/>
      <c r="BF6595" s="3"/>
      <c r="BG6595" s="3"/>
      <c r="BH6595" s="3"/>
      <c r="BI6595" s="3"/>
      <c r="BJ6595" s="3"/>
    </row>
    <row r="6596" customFormat="false" ht="15.75" hidden="false" customHeight="false" outlineLevel="0" collapsed="false">
      <c r="A6596" s="3" t="n">
        <v>6595</v>
      </c>
      <c r="B6596" s="3" t="s">
        <v>19122</v>
      </c>
      <c r="C6596" s="3" t="s">
        <v>19123</v>
      </c>
      <c r="D6596" s="3" t="n">
        <v>1</v>
      </c>
      <c r="E6596" s="3" t="n">
        <v>2.6252082</v>
      </c>
      <c r="F6596" s="3" t="n">
        <v>31</v>
      </c>
      <c r="G6596" s="3" t="n">
        <v>31</v>
      </c>
      <c r="H6596" s="3" t="n">
        <v>13</v>
      </c>
      <c r="I6596" s="3" t="n">
        <v>13</v>
      </c>
      <c r="J6596" s="3" t="n">
        <v>35</v>
      </c>
      <c r="K6596" s="3" t="n">
        <v>35</v>
      </c>
      <c r="L6596" s="3" t="n">
        <v>9</v>
      </c>
      <c r="M6596" s="3" t="n">
        <v>9</v>
      </c>
      <c r="N6596" s="3" t="n">
        <v>3</v>
      </c>
      <c r="O6596" s="3" t="n">
        <v>-1</v>
      </c>
      <c r="P6596" s="3" t="n">
        <v>7.5</v>
      </c>
      <c r="Q6596" s="3" t="n">
        <v>24.2</v>
      </c>
      <c r="R6596" s="3" t="s">
        <v>19124</v>
      </c>
      <c r="S6596" s="4" t="n">
        <v>45747.0481597222</v>
      </c>
      <c r="T6596" s="3" t="s">
        <v>1920</v>
      </c>
      <c r="U6596" s="3" t="s">
        <v>1920</v>
      </c>
      <c r="V6596" s="3" t="n">
        <v>1</v>
      </c>
      <c r="W6596" s="3" t="n">
        <v>0</v>
      </c>
      <c r="X6596" s="3" t="n">
        <v>0</v>
      </c>
      <c r="Y6596" s="3" t="s">
        <v>81</v>
      </c>
      <c r="Z6596" s="3" t="s">
        <v>30</v>
      </c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  <c r="AP6596" s="3"/>
      <c r="AQ6596" s="3"/>
      <c r="AR6596" s="3"/>
      <c r="AS6596" s="3"/>
      <c r="AT6596" s="3"/>
      <c r="AU6596" s="3"/>
      <c r="AV6596" s="3"/>
      <c r="AW6596" s="3"/>
      <c r="AX6596" s="3"/>
      <c r="AY6596" s="3"/>
      <c r="AZ6596" s="3"/>
      <c r="BA6596" s="3"/>
      <c r="BB6596" s="3"/>
      <c r="BC6596" s="3"/>
      <c r="BD6596" s="3"/>
      <c r="BE6596" s="3"/>
      <c r="BF6596" s="3"/>
      <c r="BG6596" s="3"/>
      <c r="BH6596" s="3"/>
      <c r="BI6596" s="3"/>
      <c r="BJ6596" s="3"/>
    </row>
    <row r="6597" customFormat="false" ht="15.75" hidden="false" customHeight="false" outlineLevel="0" collapsed="false">
      <c r="A6597" s="3" t="n">
        <v>6596</v>
      </c>
      <c r="B6597" s="3" t="s">
        <v>19125</v>
      </c>
      <c r="C6597" s="3" t="s">
        <v>19126</v>
      </c>
      <c r="D6597" s="3" t="n">
        <v>1</v>
      </c>
      <c r="E6597" s="3" t="n">
        <v>0.8247809</v>
      </c>
      <c r="F6597" s="3" t="n">
        <v>10</v>
      </c>
      <c r="G6597" s="3" t="n">
        <v>10</v>
      </c>
      <c r="H6597" s="3" t="n">
        <v>6</v>
      </c>
      <c r="I6597" s="3" t="n">
        <v>6</v>
      </c>
      <c r="J6597" s="3" t="n">
        <v>13</v>
      </c>
      <c r="K6597" s="3" t="n">
        <v>13</v>
      </c>
      <c r="L6597" s="3" t="n">
        <v>0</v>
      </c>
      <c r="M6597" s="3" t="n">
        <v>0</v>
      </c>
      <c r="N6597" s="3" t="n">
        <v>0</v>
      </c>
      <c r="O6597" s="3" t="n">
        <v>0</v>
      </c>
      <c r="P6597" s="3" t="n">
        <v>7.5</v>
      </c>
      <c r="Q6597" s="3" t="n">
        <v>24.2</v>
      </c>
      <c r="R6597" s="3" t="s">
        <v>19127</v>
      </c>
      <c r="S6597" s="4" t="n">
        <v>45747.0482175926</v>
      </c>
      <c r="T6597" s="3" t="s">
        <v>1920</v>
      </c>
      <c r="U6597" s="3" t="s">
        <v>1920</v>
      </c>
      <c r="V6597" s="3" t="n">
        <v>1</v>
      </c>
      <c r="W6597" s="3" t="n">
        <v>1</v>
      </c>
      <c r="X6597" s="3" t="n">
        <v>0</v>
      </c>
      <c r="Y6597" s="3" t="s">
        <v>81</v>
      </c>
      <c r="Z6597" s="3" t="s">
        <v>81</v>
      </c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  <c r="AP6597" s="3"/>
      <c r="AQ6597" s="3"/>
      <c r="AR6597" s="3"/>
      <c r="AS6597" s="3"/>
      <c r="AT6597" s="3"/>
      <c r="AU6597" s="3"/>
      <c r="AV6597" s="3"/>
      <c r="AW6597" s="3"/>
      <c r="AX6597" s="3"/>
      <c r="AY6597" s="3"/>
      <c r="AZ6597" s="3"/>
      <c r="BA6597" s="3"/>
      <c r="BB6597" s="3"/>
      <c r="BC6597" s="3"/>
      <c r="BD6597" s="3"/>
      <c r="BE6597" s="3"/>
      <c r="BF6597" s="3"/>
      <c r="BG6597" s="3"/>
      <c r="BH6597" s="3"/>
      <c r="BI6597" s="3"/>
      <c r="BJ6597" s="3"/>
    </row>
    <row r="6598" customFormat="false" ht="15.75" hidden="false" customHeight="false" outlineLevel="0" collapsed="false">
      <c r="A6598" s="3" t="n">
        <v>6597</v>
      </c>
      <c r="B6598" s="3" t="s">
        <v>19128</v>
      </c>
      <c r="C6598" s="3" t="s">
        <v>19129</v>
      </c>
      <c r="D6598" s="3" t="n">
        <v>1</v>
      </c>
      <c r="E6598" s="3" t="n">
        <v>1.7245535</v>
      </c>
      <c r="F6598" s="3" t="n">
        <v>26</v>
      </c>
      <c r="G6598" s="3" t="n">
        <v>26</v>
      </c>
      <c r="H6598" s="3" t="n">
        <v>12</v>
      </c>
      <c r="I6598" s="3" t="n">
        <v>12</v>
      </c>
      <c r="J6598" s="3" t="n">
        <v>31</v>
      </c>
      <c r="K6598" s="3" t="n">
        <v>31</v>
      </c>
      <c r="L6598" s="3" t="n">
        <v>4</v>
      </c>
      <c r="M6598" s="3" t="n">
        <v>4</v>
      </c>
      <c r="N6598" s="3" t="n">
        <v>3</v>
      </c>
      <c r="O6598" s="3" t="n">
        <v>3</v>
      </c>
      <c r="P6598" s="3" t="n">
        <v>7.5</v>
      </c>
      <c r="Q6598" s="3" t="n">
        <v>24.2</v>
      </c>
      <c r="R6598" s="3" t="s">
        <v>19130</v>
      </c>
      <c r="S6598" s="4" t="n">
        <v>45747.0483217593</v>
      </c>
      <c r="T6598" s="3" t="s">
        <v>1920</v>
      </c>
      <c r="U6598" s="3" t="s">
        <v>1920</v>
      </c>
      <c r="V6598" s="3" t="n">
        <v>1</v>
      </c>
      <c r="W6598" s="3" t="n">
        <v>1</v>
      </c>
      <c r="X6598" s="3" t="n">
        <v>0</v>
      </c>
      <c r="Y6598" s="3" t="s">
        <v>81</v>
      </c>
      <c r="Z6598" s="3" t="s">
        <v>81</v>
      </c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3"/>
      <c r="AU6598" s="3"/>
      <c r="AV6598" s="3"/>
      <c r="AW6598" s="3"/>
      <c r="AX6598" s="3"/>
      <c r="AY6598" s="3"/>
      <c r="AZ6598" s="3"/>
      <c r="BA6598" s="3"/>
      <c r="BB6598" s="3"/>
      <c r="BC6598" s="3"/>
      <c r="BD6598" s="3"/>
      <c r="BE6598" s="3"/>
      <c r="BF6598" s="3"/>
      <c r="BG6598" s="3"/>
      <c r="BH6598" s="3"/>
      <c r="BI6598" s="3"/>
      <c r="BJ6598" s="3"/>
    </row>
    <row r="6599" customFormat="false" ht="15.75" hidden="false" customHeight="false" outlineLevel="0" collapsed="false">
      <c r="A6599" s="3" t="n">
        <v>6598</v>
      </c>
      <c r="B6599" s="3" t="s">
        <v>19131</v>
      </c>
      <c r="C6599" s="3" t="s">
        <v>19132</v>
      </c>
      <c r="D6599" s="3" t="n">
        <v>1</v>
      </c>
      <c r="E6599" s="3" t="n">
        <v>1.8979535</v>
      </c>
      <c r="F6599" s="3" t="n">
        <v>22</v>
      </c>
      <c r="G6599" s="3" t="n">
        <v>22</v>
      </c>
      <c r="H6599" s="3" t="n">
        <v>11</v>
      </c>
      <c r="I6599" s="3" t="n">
        <v>11</v>
      </c>
      <c r="J6599" s="3" t="n">
        <v>21</v>
      </c>
      <c r="K6599" s="3" t="n">
        <v>21</v>
      </c>
      <c r="L6599" s="3" t="n">
        <v>4</v>
      </c>
      <c r="M6599" s="3" t="n">
        <v>4</v>
      </c>
      <c r="N6599" s="3" t="n">
        <v>3</v>
      </c>
      <c r="O6599" s="3" t="n">
        <v>3</v>
      </c>
      <c r="P6599" s="3" t="n">
        <v>7.5</v>
      </c>
      <c r="Q6599" s="3" t="n">
        <v>24.2</v>
      </c>
      <c r="R6599" s="3" t="s">
        <v>19133</v>
      </c>
      <c r="S6599" s="4" t="n">
        <v>45747.0484143519</v>
      </c>
      <c r="T6599" s="3" t="s">
        <v>1920</v>
      </c>
      <c r="U6599" s="3" t="s">
        <v>1920</v>
      </c>
      <c r="V6599" s="3" t="n">
        <v>1</v>
      </c>
      <c r="W6599" s="3" t="n">
        <v>1</v>
      </c>
      <c r="X6599" s="3" t="n">
        <v>0</v>
      </c>
      <c r="Y6599" s="3" t="s">
        <v>81</v>
      </c>
      <c r="Z6599" s="3" t="s">
        <v>81</v>
      </c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  <c r="AP6599" s="3"/>
      <c r="AQ6599" s="3"/>
      <c r="AR6599" s="3"/>
      <c r="AS6599" s="3"/>
      <c r="AT6599" s="3"/>
      <c r="AU6599" s="3"/>
      <c r="AV6599" s="3"/>
      <c r="AW6599" s="3"/>
      <c r="AX6599" s="3"/>
      <c r="AY6599" s="3"/>
      <c r="AZ6599" s="3"/>
      <c r="BA6599" s="3"/>
      <c r="BB6599" s="3"/>
      <c r="BC6599" s="3"/>
      <c r="BD6599" s="3"/>
      <c r="BE6599" s="3"/>
      <c r="BF6599" s="3"/>
      <c r="BG6599" s="3"/>
      <c r="BH6599" s="3"/>
      <c r="BI6599" s="3"/>
      <c r="BJ6599" s="3"/>
    </row>
    <row r="6600" customFormat="false" ht="15.75" hidden="false" customHeight="false" outlineLevel="0" collapsed="false">
      <c r="A6600" s="3" t="n">
        <v>6599</v>
      </c>
      <c r="B6600" s="3" t="s">
        <v>19134</v>
      </c>
      <c r="C6600" s="3" t="s">
        <v>19135</v>
      </c>
      <c r="D6600" s="3" t="n">
        <v>1</v>
      </c>
      <c r="E6600" s="3" t="n">
        <v>3.0347692</v>
      </c>
      <c r="F6600" s="3" t="n">
        <v>44</v>
      </c>
      <c r="G6600" s="3" t="n">
        <v>44</v>
      </c>
      <c r="H6600" s="3" t="n">
        <v>14</v>
      </c>
      <c r="I6600" s="3" t="n">
        <v>14</v>
      </c>
      <c r="J6600" s="3" t="n">
        <v>51</v>
      </c>
      <c r="K6600" s="3" t="n">
        <v>51</v>
      </c>
      <c r="L6600" s="3" t="n">
        <v>5</v>
      </c>
      <c r="M6600" s="3" t="n">
        <v>5</v>
      </c>
      <c r="N6600" s="3" t="n">
        <v>17</v>
      </c>
      <c r="O6600" s="3" t="n">
        <v>-1</v>
      </c>
      <c r="P6600" s="3" t="n">
        <v>7.5</v>
      </c>
      <c r="Q6600" s="3" t="n">
        <v>24.2</v>
      </c>
      <c r="R6600" s="3" t="s">
        <v>19136</v>
      </c>
      <c r="S6600" s="4" t="n">
        <v>45747.048599537</v>
      </c>
      <c r="T6600" s="3" t="s">
        <v>1899</v>
      </c>
      <c r="U6600" s="3" t="s">
        <v>1899</v>
      </c>
      <c r="V6600" s="3" t="n">
        <v>1</v>
      </c>
      <c r="W6600" s="3" t="n">
        <v>0</v>
      </c>
      <c r="X6600" s="3" t="n">
        <v>0</v>
      </c>
      <c r="Y6600" s="3" t="s">
        <v>30</v>
      </c>
      <c r="Z6600" s="3" t="s">
        <v>30</v>
      </c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3"/>
      <c r="AU6600" s="3"/>
      <c r="AV6600" s="3"/>
      <c r="AW6600" s="3"/>
      <c r="AX6600" s="3"/>
      <c r="AY6600" s="3"/>
      <c r="AZ6600" s="3"/>
      <c r="BA6600" s="3"/>
      <c r="BB6600" s="3"/>
      <c r="BC6600" s="3"/>
      <c r="BD6600" s="3"/>
      <c r="BE6600" s="3"/>
      <c r="BF6600" s="3"/>
      <c r="BG6600" s="3"/>
      <c r="BH6600" s="3"/>
      <c r="BI6600" s="3"/>
      <c r="BJ6600" s="3"/>
    </row>
    <row r="6601" customFormat="false" ht="15.75" hidden="false" customHeight="false" outlineLevel="0" collapsed="false">
      <c r="A6601" s="3" t="n">
        <v>6600</v>
      </c>
      <c r="B6601" s="3" t="s">
        <v>19137</v>
      </c>
      <c r="C6601" s="3" t="s">
        <v>19138</v>
      </c>
      <c r="D6601" s="3" t="n">
        <v>1</v>
      </c>
      <c r="E6601" s="3" t="n">
        <v>10.1687609</v>
      </c>
      <c r="F6601" s="3" t="n">
        <v>98</v>
      </c>
      <c r="G6601" s="3" t="n">
        <v>98</v>
      </c>
      <c r="H6601" s="3" t="n">
        <v>17</v>
      </c>
      <c r="I6601" s="3" t="n">
        <v>17</v>
      </c>
      <c r="J6601" s="3" t="n">
        <v>147</v>
      </c>
      <c r="K6601" s="3" t="n">
        <v>147</v>
      </c>
      <c r="L6601" s="3" t="n">
        <v>23</v>
      </c>
      <c r="M6601" s="3" t="n">
        <v>23</v>
      </c>
      <c r="N6601" s="3" t="n">
        <v>0</v>
      </c>
      <c r="O6601" s="3" t="n">
        <v>-1</v>
      </c>
      <c r="P6601" s="3" t="n">
        <v>7.4</v>
      </c>
      <c r="Q6601" s="3" t="n">
        <v>24.2</v>
      </c>
      <c r="R6601" s="3" t="s">
        <v>19139</v>
      </c>
      <c r="S6601" s="4" t="n">
        <v>45747.0489467593</v>
      </c>
      <c r="T6601" s="3" t="s">
        <v>65</v>
      </c>
      <c r="U6601" s="3" t="s">
        <v>65</v>
      </c>
      <c r="V6601" s="3" t="n">
        <v>1</v>
      </c>
      <c r="W6601" s="3" t="n">
        <v>0</v>
      </c>
      <c r="X6601" s="3" t="n">
        <v>0</v>
      </c>
      <c r="Y6601" s="3" t="s">
        <v>30</v>
      </c>
      <c r="Z6601" s="3" t="s">
        <v>30</v>
      </c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3"/>
      <c r="AU6601" s="3"/>
      <c r="AV6601" s="3"/>
      <c r="AW6601" s="3"/>
      <c r="AX6601" s="3"/>
      <c r="AY6601" s="3"/>
      <c r="AZ6601" s="3"/>
      <c r="BA6601" s="3"/>
      <c r="BB6601" s="3"/>
      <c r="BC6601" s="3"/>
      <c r="BD6601" s="3"/>
      <c r="BE6601" s="3"/>
      <c r="BF6601" s="3"/>
      <c r="BG6601" s="3"/>
      <c r="BH6601" s="3"/>
      <c r="BI6601" s="3"/>
      <c r="BJ6601" s="3"/>
    </row>
    <row r="6602" customFormat="false" ht="15.75" hidden="false" customHeight="false" outlineLevel="0" collapsed="false">
      <c r="A6602" s="3" t="n">
        <v>6601</v>
      </c>
      <c r="B6602" s="3" t="s">
        <v>19140</v>
      </c>
      <c r="C6602" s="3" t="s">
        <v>19141</v>
      </c>
      <c r="D6602" s="3" t="n">
        <v>1</v>
      </c>
      <c r="E6602" s="3" t="n">
        <v>2.0859667</v>
      </c>
      <c r="F6602" s="3" t="n">
        <v>50</v>
      </c>
      <c r="G6602" s="3" t="n">
        <v>50</v>
      </c>
      <c r="H6602" s="3" t="n">
        <v>15</v>
      </c>
      <c r="I6602" s="3" t="n">
        <v>15</v>
      </c>
      <c r="J6602" s="3" t="n">
        <v>83</v>
      </c>
      <c r="K6602" s="3" t="n">
        <v>83</v>
      </c>
      <c r="L6602" s="3" t="n">
        <v>2</v>
      </c>
      <c r="M6602" s="3" t="n">
        <v>2</v>
      </c>
      <c r="N6602" s="3" t="n">
        <v>4</v>
      </c>
      <c r="O6602" s="3" t="n">
        <v>4</v>
      </c>
      <c r="P6602" s="3" t="n">
        <v>7.4</v>
      </c>
      <c r="Q6602" s="3" t="n">
        <v>24.2</v>
      </c>
      <c r="R6602" s="3" t="s">
        <v>19142</v>
      </c>
      <c r="S6602" s="4" t="n">
        <v>45747.0491087963</v>
      </c>
      <c r="T6602" s="3" t="s">
        <v>65</v>
      </c>
      <c r="U6602" s="3" t="s">
        <v>65</v>
      </c>
      <c r="V6602" s="3" t="n">
        <v>1</v>
      </c>
      <c r="W6602" s="3" t="n">
        <v>1</v>
      </c>
      <c r="X6602" s="3" t="n">
        <v>0</v>
      </c>
      <c r="Y6602" s="3" t="s">
        <v>30</v>
      </c>
      <c r="Z6602" s="3" t="s">
        <v>30</v>
      </c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3"/>
      <c r="AU6602" s="3"/>
      <c r="AV6602" s="3"/>
      <c r="AW6602" s="3"/>
      <c r="AX6602" s="3"/>
      <c r="AY6602" s="3"/>
      <c r="AZ6602" s="3"/>
      <c r="BA6602" s="3"/>
      <c r="BB6602" s="3"/>
      <c r="BC6602" s="3"/>
      <c r="BD6602" s="3"/>
      <c r="BE6602" s="3"/>
      <c r="BF6602" s="3"/>
      <c r="BG6602" s="3"/>
      <c r="BH6602" s="3"/>
      <c r="BI6602" s="3"/>
      <c r="BJ6602" s="3"/>
    </row>
    <row r="6603" customFormat="false" ht="15.75" hidden="false" customHeight="false" outlineLevel="0" collapsed="false">
      <c r="A6603" s="3" t="n">
        <v>6602</v>
      </c>
      <c r="B6603" s="3" t="s">
        <v>19143</v>
      </c>
      <c r="C6603" s="3" t="s">
        <v>19144</v>
      </c>
      <c r="D6603" s="3" t="n">
        <v>1</v>
      </c>
      <c r="E6603" s="3" t="n">
        <v>14.2008454</v>
      </c>
      <c r="F6603" s="3" t="n">
        <v>122</v>
      </c>
      <c r="G6603" s="3" t="n">
        <v>122</v>
      </c>
      <c r="H6603" s="3" t="n">
        <v>14</v>
      </c>
      <c r="I6603" s="3" t="n">
        <v>14</v>
      </c>
      <c r="J6603" s="3" t="n">
        <v>179</v>
      </c>
      <c r="K6603" s="3" t="n">
        <v>179</v>
      </c>
      <c r="L6603" s="3" t="n">
        <v>38</v>
      </c>
      <c r="M6603" s="3" t="n">
        <v>38</v>
      </c>
      <c r="N6603" s="3" t="n">
        <v>0</v>
      </c>
      <c r="O6603" s="3" t="n">
        <v>0</v>
      </c>
      <c r="P6603" s="3" t="n">
        <v>7.4</v>
      </c>
      <c r="Q6603" s="3" t="n">
        <v>24.2</v>
      </c>
      <c r="R6603" s="3" t="s">
        <v>19145</v>
      </c>
      <c r="S6603" s="4" t="n">
        <v>45747.0496990741</v>
      </c>
      <c r="T6603" s="3" t="s">
        <v>65</v>
      </c>
      <c r="U6603" s="3" t="s">
        <v>65</v>
      </c>
      <c r="V6603" s="3" t="n">
        <v>1</v>
      </c>
      <c r="W6603" s="3" t="n">
        <v>1</v>
      </c>
      <c r="X6603" s="3" t="n">
        <v>0</v>
      </c>
      <c r="Y6603" s="3" t="s">
        <v>30</v>
      </c>
      <c r="Z6603" s="3" t="s">
        <v>30</v>
      </c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  <c r="AP6603" s="3"/>
      <c r="AQ6603" s="3"/>
      <c r="AR6603" s="3"/>
      <c r="AS6603" s="3"/>
      <c r="AT6603" s="3"/>
      <c r="AU6603" s="3"/>
      <c r="AV6603" s="3"/>
      <c r="AW6603" s="3"/>
      <c r="AX6603" s="3"/>
      <c r="AY6603" s="3"/>
      <c r="AZ6603" s="3"/>
      <c r="BA6603" s="3"/>
      <c r="BB6603" s="3"/>
      <c r="BC6603" s="3"/>
      <c r="BD6603" s="3"/>
      <c r="BE6603" s="3"/>
      <c r="BF6603" s="3"/>
      <c r="BG6603" s="3"/>
      <c r="BH6603" s="3"/>
      <c r="BI6603" s="3"/>
      <c r="BJ6603" s="3"/>
    </row>
    <row r="6604" customFormat="false" ht="15.75" hidden="false" customHeight="false" outlineLevel="0" collapsed="false">
      <c r="A6604" s="3" t="n">
        <v>6603</v>
      </c>
      <c r="B6604" s="3" t="s">
        <v>19146</v>
      </c>
      <c r="C6604" s="3" t="s">
        <v>19147</v>
      </c>
      <c r="D6604" s="3" t="n">
        <v>1</v>
      </c>
      <c r="E6604" s="3" t="n">
        <v>4.481168</v>
      </c>
      <c r="F6604" s="3" t="n">
        <v>28</v>
      </c>
      <c r="G6604" s="3" t="n">
        <v>28</v>
      </c>
      <c r="H6604" s="3" t="n">
        <v>5</v>
      </c>
      <c r="I6604" s="3" t="n">
        <v>5</v>
      </c>
      <c r="J6604" s="3" t="n">
        <v>58</v>
      </c>
      <c r="K6604" s="3" t="n">
        <v>58</v>
      </c>
      <c r="L6604" s="3" t="n">
        <v>14</v>
      </c>
      <c r="M6604" s="3" t="n">
        <v>14</v>
      </c>
      <c r="N6604" s="3" t="n">
        <v>13</v>
      </c>
      <c r="O6604" s="3" t="n">
        <v>13</v>
      </c>
      <c r="P6604" s="3" t="n">
        <v>7.3</v>
      </c>
      <c r="Q6604" s="3" t="n">
        <v>24.2</v>
      </c>
      <c r="R6604" s="3" t="s">
        <v>19148</v>
      </c>
      <c r="S6604" s="4" t="n">
        <v>45747.0502083333</v>
      </c>
      <c r="T6604" s="3" t="s">
        <v>65</v>
      </c>
      <c r="U6604" s="3" t="s">
        <v>65</v>
      </c>
      <c r="V6604" s="3" t="n">
        <v>1</v>
      </c>
      <c r="W6604" s="3" t="n">
        <v>1</v>
      </c>
      <c r="X6604" s="3" t="n">
        <v>0</v>
      </c>
      <c r="Y6604" s="3" t="s">
        <v>30</v>
      </c>
      <c r="Z6604" s="3" t="s">
        <v>30</v>
      </c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  <c r="AP6604" s="3"/>
      <c r="AQ6604" s="3"/>
      <c r="AR6604" s="3"/>
      <c r="AS6604" s="3"/>
      <c r="AT6604" s="3"/>
      <c r="AU6604" s="3"/>
      <c r="AV6604" s="3"/>
      <c r="AW6604" s="3"/>
      <c r="AX6604" s="3"/>
      <c r="AY6604" s="3"/>
      <c r="AZ6604" s="3"/>
      <c r="BA6604" s="3"/>
      <c r="BB6604" s="3"/>
      <c r="BC6604" s="3"/>
      <c r="BD6604" s="3"/>
      <c r="BE6604" s="3"/>
      <c r="BF6604" s="3"/>
      <c r="BG6604" s="3"/>
      <c r="BH6604" s="3"/>
      <c r="BI6604" s="3"/>
      <c r="BJ6604" s="3"/>
    </row>
    <row r="6605" customFormat="false" ht="15.75" hidden="false" customHeight="false" outlineLevel="0" collapsed="false">
      <c r="A6605" s="3" t="n">
        <v>6604</v>
      </c>
      <c r="B6605" s="3" t="s">
        <v>19149</v>
      </c>
      <c r="C6605" s="3" t="s">
        <v>19150</v>
      </c>
      <c r="D6605" s="3" t="n">
        <v>1</v>
      </c>
      <c r="E6605" s="3" t="n">
        <v>6.6369148</v>
      </c>
      <c r="F6605" s="3" t="n">
        <v>37</v>
      </c>
      <c r="G6605" s="3" t="n">
        <v>37</v>
      </c>
      <c r="H6605" s="3" t="n">
        <v>11</v>
      </c>
      <c r="I6605" s="3" t="n">
        <v>11</v>
      </c>
      <c r="J6605" s="3" t="n">
        <v>44</v>
      </c>
      <c r="K6605" s="3" t="n">
        <v>44</v>
      </c>
      <c r="L6605" s="3" t="n">
        <v>5</v>
      </c>
      <c r="M6605" s="3" t="n">
        <v>5</v>
      </c>
      <c r="N6605" s="3" t="n">
        <v>0</v>
      </c>
      <c r="O6605" s="3" t="n">
        <v>0</v>
      </c>
      <c r="P6605" s="3" t="n">
        <v>7.4</v>
      </c>
      <c r="Q6605" s="3" t="n">
        <v>24.2</v>
      </c>
      <c r="R6605" s="3" t="s">
        <v>19151</v>
      </c>
      <c r="S6605" s="4" t="n">
        <v>45747.0506944444</v>
      </c>
      <c r="T6605" s="3" t="s">
        <v>4910</v>
      </c>
      <c r="U6605" s="3" t="s">
        <v>4910</v>
      </c>
      <c r="V6605" s="3" t="n">
        <v>1</v>
      </c>
      <c r="W6605" s="3" t="n">
        <v>1</v>
      </c>
      <c r="X6605" s="3" t="n">
        <v>0</v>
      </c>
      <c r="Y6605" s="3" t="s">
        <v>30</v>
      </c>
      <c r="Z6605" s="3" t="s">
        <v>30</v>
      </c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  <c r="AP6605" s="3"/>
      <c r="AQ6605" s="3"/>
      <c r="AR6605" s="3"/>
      <c r="AS6605" s="3"/>
      <c r="AT6605" s="3"/>
      <c r="AU6605" s="3"/>
      <c r="AV6605" s="3"/>
      <c r="AW6605" s="3"/>
      <c r="AX6605" s="3"/>
      <c r="AY6605" s="3"/>
      <c r="AZ6605" s="3"/>
      <c r="BA6605" s="3"/>
      <c r="BB6605" s="3"/>
      <c r="BC6605" s="3"/>
      <c r="BD6605" s="3"/>
      <c r="BE6605" s="3"/>
      <c r="BF6605" s="3"/>
      <c r="BG6605" s="3"/>
      <c r="BH6605" s="3"/>
      <c r="BI6605" s="3"/>
      <c r="BJ6605" s="3"/>
    </row>
    <row r="6606" customFormat="false" ht="15.75" hidden="false" customHeight="false" outlineLevel="0" collapsed="false">
      <c r="A6606" s="3" t="n">
        <v>6605</v>
      </c>
      <c r="B6606" s="3" t="s">
        <v>19152</v>
      </c>
      <c r="C6606" s="3" t="s">
        <v>19153</v>
      </c>
      <c r="D6606" s="3" t="n">
        <v>1</v>
      </c>
      <c r="E6606" s="3" t="n">
        <v>6.6079131</v>
      </c>
      <c r="F6606" s="3" t="n">
        <v>38</v>
      </c>
      <c r="G6606" s="3" t="n">
        <v>38</v>
      </c>
      <c r="H6606" s="3" t="n">
        <v>7</v>
      </c>
      <c r="I6606" s="3" t="n">
        <v>7</v>
      </c>
      <c r="J6606" s="3" t="n">
        <v>51</v>
      </c>
      <c r="K6606" s="3" t="n">
        <v>51</v>
      </c>
      <c r="L6606" s="3" t="n">
        <v>15</v>
      </c>
      <c r="M6606" s="3" t="n">
        <v>15</v>
      </c>
      <c r="N6606" s="3" t="n">
        <v>3</v>
      </c>
      <c r="O6606" s="3" t="n">
        <v>-1</v>
      </c>
      <c r="P6606" s="3" t="n">
        <v>7.2</v>
      </c>
      <c r="Q6606" s="3" t="n">
        <v>24.2</v>
      </c>
      <c r="R6606" s="3" t="s">
        <v>19154</v>
      </c>
      <c r="S6606" s="4" t="n">
        <v>45747.0511805556</v>
      </c>
      <c r="T6606" s="3" t="s">
        <v>4910</v>
      </c>
      <c r="U6606" s="3" t="s">
        <v>4910</v>
      </c>
      <c r="V6606" s="3" t="n">
        <v>1</v>
      </c>
      <c r="W6606" s="3" t="n">
        <v>0</v>
      </c>
      <c r="X6606" s="3" t="n">
        <v>0</v>
      </c>
      <c r="Y6606" s="3" t="s">
        <v>30</v>
      </c>
      <c r="Z6606" s="3" t="s">
        <v>30</v>
      </c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  <c r="AP6606" s="3"/>
      <c r="AQ6606" s="3"/>
      <c r="AR6606" s="3"/>
      <c r="AS6606" s="3"/>
      <c r="AT6606" s="3"/>
      <c r="AU6606" s="3"/>
      <c r="AV6606" s="3"/>
      <c r="AW6606" s="3"/>
      <c r="AX6606" s="3"/>
      <c r="AY6606" s="3"/>
      <c r="AZ6606" s="3"/>
      <c r="BA6606" s="3"/>
      <c r="BB6606" s="3"/>
      <c r="BC6606" s="3"/>
      <c r="BD6606" s="3"/>
      <c r="BE6606" s="3"/>
      <c r="BF6606" s="3"/>
      <c r="BG6606" s="3"/>
      <c r="BH6606" s="3"/>
      <c r="BI6606" s="3"/>
      <c r="BJ6606" s="3"/>
    </row>
    <row r="6607" customFormat="false" ht="15.75" hidden="false" customHeight="false" outlineLevel="0" collapsed="false">
      <c r="A6607" s="3" t="n">
        <v>6606</v>
      </c>
      <c r="B6607" s="3" t="s">
        <v>19155</v>
      </c>
      <c r="C6607" s="3" t="s">
        <v>19156</v>
      </c>
      <c r="D6607" s="3" t="n">
        <v>1</v>
      </c>
      <c r="E6607" s="3" t="n">
        <v>9.9631176</v>
      </c>
      <c r="F6607" s="3" t="n">
        <v>34</v>
      </c>
      <c r="G6607" s="3" t="n">
        <v>34</v>
      </c>
      <c r="H6607" s="3" t="n">
        <v>11</v>
      </c>
      <c r="I6607" s="3" t="n">
        <v>11</v>
      </c>
      <c r="J6607" s="3" t="n">
        <v>51</v>
      </c>
      <c r="K6607" s="3" t="n">
        <v>51</v>
      </c>
      <c r="L6607" s="3" t="n">
        <v>10</v>
      </c>
      <c r="M6607" s="3" t="n">
        <v>10</v>
      </c>
      <c r="N6607" s="3" t="n">
        <v>20</v>
      </c>
      <c r="O6607" s="3" t="n">
        <v>-1</v>
      </c>
      <c r="P6607" s="3" t="n">
        <v>7.2</v>
      </c>
      <c r="Q6607" s="3" t="n">
        <v>24.2</v>
      </c>
      <c r="R6607" s="3" t="s">
        <v>19157</v>
      </c>
      <c r="S6607" s="4" t="n">
        <v>45747.0515740741</v>
      </c>
      <c r="T6607" s="3" t="s">
        <v>4910</v>
      </c>
      <c r="U6607" s="3" t="s">
        <v>4910</v>
      </c>
      <c r="V6607" s="3" t="n">
        <v>1</v>
      </c>
      <c r="W6607" s="3" t="n">
        <v>0</v>
      </c>
      <c r="X6607" s="3" t="n">
        <v>0</v>
      </c>
      <c r="Y6607" s="3" t="s">
        <v>30</v>
      </c>
      <c r="Z6607" s="3" t="s">
        <v>30</v>
      </c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3"/>
      <c r="AU6607" s="3"/>
      <c r="AV6607" s="3"/>
      <c r="AW6607" s="3"/>
      <c r="AX6607" s="3"/>
      <c r="AY6607" s="3"/>
      <c r="AZ6607" s="3"/>
      <c r="BA6607" s="3"/>
      <c r="BB6607" s="3"/>
      <c r="BC6607" s="3"/>
      <c r="BD6607" s="3"/>
      <c r="BE6607" s="3"/>
      <c r="BF6607" s="3"/>
      <c r="BG6607" s="3"/>
      <c r="BH6607" s="3"/>
      <c r="BI6607" s="3"/>
      <c r="BJ6607" s="3"/>
    </row>
    <row r="6608" customFormat="false" ht="15.75" hidden="false" customHeight="false" outlineLevel="0" collapsed="false">
      <c r="A6608" s="3" t="n">
        <v>6607</v>
      </c>
      <c r="B6608" s="3" t="s">
        <v>19158</v>
      </c>
      <c r="C6608" s="3" t="s">
        <v>19159</v>
      </c>
      <c r="D6608" s="3" t="n">
        <v>1</v>
      </c>
      <c r="E6608" s="3" t="n">
        <v>22.9791393</v>
      </c>
      <c r="F6608" s="3" t="n">
        <v>241</v>
      </c>
      <c r="G6608" s="3" t="n">
        <v>241</v>
      </c>
      <c r="H6608" s="3" t="n">
        <v>16</v>
      </c>
      <c r="I6608" s="3" t="n">
        <v>16</v>
      </c>
      <c r="J6608" s="3" t="n">
        <v>372</v>
      </c>
      <c r="K6608" s="3" t="n">
        <v>372</v>
      </c>
      <c r="L6608" s="3" t="n">
        <v>72</v>
      </c>
      <c r="M6608" s="3" t="n">
        <v>72</v>
      </c>
      <c r="N6608" s="3" t="n">
        <v>0</v>
      </c>
      <c r="O6608" s="3" t="n">
        <v>0</v>
      </c>
      <c r="P6608" s="3" t="n">
        <v>7.4</v>
      </c>
      <c r="Q6608" s="3" t="n">
        <v>24.2</v>
      </c>
      <c r="R6608" s="3" t="s">
        <v>19160</v>
      </c>
      <c r="S6608" s="4" t="n">
        <v>45747.0525462963</v>
      </c>
      <c r="T6608" s="3" t="s">
        <v>65</v>
      </c>
      <c r="U6608" s="3" t="s">
        <v>65</v>
      </c>
      <c r="V6608" s="3" t="n">
        <v>1</v>
      </c>
      <c r="W6608" s="3" t="n">
        <v>1</v>
      </c>
      <c r="X6608" s="3" t="n">
        <v>0</v>
      </c>
      <c r="Y6608" s="3" t="s">
        <v>30</v>
      </c>
      <c r="Z6608" s="3" t="s">
        <v>30</v>
      </c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  <c r="AP6608" s="3"/>
      <c r="AQ6608" s="3"/>
      <c r="AR6608" s="3"/>
      <c r="AS6608" s="3"/>
      <c r="AT6608" s="3"/>
      <c r="AU6608" s="3"/>
      <c r="AV6608" s="3"/>
      <c r="AW6608" s="3"/>
      <c r="AX6608" s="3"/>
      <c r="AY6608" s="3"/>
      <c r="AZ6608" s="3"/>
      <c r="BA6608" s="3"/>
      <c r="BB6608" s="3"/>
      <c r="BC6608" s="3"/>
      <c r="BD6608" s="3"/>
      <c r="BE6608" s="3"/>
      <c r="BF6608" s="3"/>
      <c r="BG6608" s="3"/>
      <c r="BH6608" s="3"/>
      <c r="BI6608" s="3"/>
      <c r="BJ6608" s="3"/>
    </row>
    <row r="6609" customFormat="false" ht="15.75" hidden="false" customHeight="false" outlineLevel="0" collapsed="false">
      <c r="A6609" s="3" t="n">
        <v>6608</v>
      </c>
      <c r="B6609" s="3" t="s">
        <v>19161</v>
      </c>
      <c r="C6609" s="3" t="s">
        <v>19162</v>
      </c>
      <c r="D6609" s="3" t="n">
        <v>1</v>
      </c>
      <c r="E6609" s="3" t="n">
        <v>7.3039595</v>
      </c>
      <c r="F6609" s="3" t="n">
        <v>53</v>
      </c>
      <c r="G6609" s="3" t="n">
        <v>53</v>
      </c>
      <c r="H6609" s="3" t="n">
        <v>12</v>
      </c>
      <c r="I6609" s="3" t="n">
        <v>12</v>
      </c>
      <c r="J6609" s="3" t="n">
        <v>100</v>
      </c>
      <c r="K6609" s="3" t="n">
        <v>100</v>
      </c>
      <c r="L6609" s="3" t="n">
        <v>1</v>
      </c>
      <c r="M6609" s="3" t="n">
        <v>1</v>
      </c>
      <c r="N6609" s="3" t="n">
        <v>8</v>
      </c>
      <c r="O6609" s="3" t="n">
        <v>6</v>
      </c>
      <c r="P6609" s="3" t="n">
        <v>7.2</v>
      </c>
      <c r="Q6609" s="3" t="n">
        <v>24.2</v>
      </c>
      <c r="R6609" s="3" t="s">
        <v>19163</v>
      </c>
      <c r="S6609" s="4" t="n">
        <v>45747.052974537</v>
      </c>
      <c r="T6609" s="3" t="s">
        <v>65</v>
      </c>
      <c r="U6609" s="3" t="s">
        <v>65</v>
      </c>
      <c r="V6609" s="3" t="n">
        <v>1</v>
      </c>
      <c r="W6609" s="3" t="n">
        <v>1</v>
      </c>
      <c r="X6609" s="3" t="n">
        <v>0</v>
      </c>
      <c r="Y6609" s="3" t="s">
        <v>30</v>
      </c>
      <c r="Z6609" s="3" t="s">
        <v>30</v>
      </c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3"/>
      <c r="AU6609" s="3"/>
      <c r="AV6609" s="3"/>
      <c r="AW6609" s="3"/>
      <c r="AX6609" s="3"/>
      <c r="AY6609" s="3"/>
      <c r="AZ6609" s="3"/>
      <c r="BA6609" s="3"/>
      <c r="BB6609" s="3"/>
      <c r="BC6609" s="3"/>
      <c r="BD6609" s="3"/>
      <c r="BE6609" s="3"/>
      <c r="BF6609" s="3"/>
      <c r="BG6609" s="3"/>
      <c r="BH6609" s="3"/>
      <c r="BI6609" s="3"/>
      <c r="BJ6609" s="3"/>
    </row>
    <row r="6610" customFormat="false" ht="15.75" hidden="false" customHeight="false" outlineLevel="0" collapsed="false">
      <c r="A6610" s="3" t="n">
        <v>6609</v>
      </c>
      <c r="B6610" s="3" t="s">
        <v>19164</v>
      </c>
      <c r="C6610" s="3" t="s">
        <v>19165</v>
      </c>
      <c r="D6610" s="3" t="n">
        <v>1</v>
      </c>
      <c r="E6610" s="3" t="n">
        <v>10.7762739</v>
      </c>
      <c r="F6610" s="3" t="n">
        <v>65</v>
      </c>
      <c r="G6610" s="3" t="n">
        <v>65</v>
      </c>
      <c r="H6610" s="3" t="n">
        <v>13</v>
      </c>
      <c r="I6610" s="3" t="n">
        <v>13</v>
      </c>
      <c r="J6610" s="3" t="n">
        <v>98</v>
      </c>
      <c r="K6610" s="3" t="n">
        <v>98</v>
      </c>
      <c r="L6610" s="3" t="n">
        <v>20</v>
      </c>
      <c r="M6610" s="3" t="n">
        <v>20</v>
      </c>
      <c r="N6610" s="3" t="n">
        <v>20</v>
      </c>
      <c r="O6610" s="3" t="n">
        <v>-1</v>
      </c>
      <c r="P6610" s="3" t="n">
        <v>7.4</v>
      </c>
      <c r="Q6610" s="3" t="n">
        <v>24.2</v>
      </c>
      <c r="R6610" s="3" t="s">
        <v>19166</v>
      </c>
      <c r="S6610" s="4" t="n">
        <v>45747.0533449074</v>
      </c>
      <c r="T6610" s="3" t="s">
        <v>65</v>
      </c>
      <c r="U6610" s="3" t="s">
        <v>65</v>
      </c>
      <c r="V6610" s="3" t="n">
        <v>1</v>
      </c>
      <c r="W6610" s="3" t="n">
        <v>0</v>
      </c>
      <c r="X6610" s="3" t="n">
        <v>0</v>
      </c>
      <c r="Y6610" s="3" t="s">
        <v>30</v>
      </c>
      <c r="Z6610" s="3" t="s">
        <v>30</v>
      </c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3"/>
      <c r="AU6610" s="3"/>
      <c r="AV6610" s="3"/>
      <c r="AW6610" s="3"/>
      <c r="AX6610" s="3"/>
      <c r="AY6610" s="3"/>
      <c r="AZ6610" s="3"/>
      <c r="BA6610" s="3"/>
      <c r="BB6610" s="3"/>
      <c r="BC6610" s="3"/>
      <c r="BD6610" s="3"/>
      <c r="BE6610" s="3"/>
      <c r="BF6610" s="3"/>
      <c r="BG6610" s="3"/>
      <c r="BH6610" s="3"/>
      <c r="BI6610" s="3"/>
      <c r="BJ6610" s="3"/>
    </row>
    <row r="6611" customFormat="false" ht="15.75" hidden="false" customHeight="false" outlineLevel="0" collapsed="false">
      <c r="A6611" s="3" t="n">
        <v>6610</v>
      </c>
      <c r="B6611" s="3" t="s">
        <v>19167</v>
      </c>
      <c r="C6611" s="3" t="s">
        <v>19168</v>
      </c>
      <c r="D6611" s="3" t="n">
        <v>1</v>
      </c>
      <c r="E6611" s="3" t="n">
        <v>13.4470453</v>
      </c>
      <c r="F6611" s="3" t="n">
        <v>73</v>
      </c>
      <c r="G6611" s="3" t="n">
        <v>73</v>
      </c>
      <c r="H6611" s="3" t="n">
        <v>14</v>
      </c>
      <c r="I6611" s="3" t="n">
        <v>14</v>
      </c>
      <c r="J6611" s="3" t="n">
        <v>117</v>
      </c>
      <c r="K6611" s="3" t="n">
        <v>117</v>
      </c>
      <c r="L6611" s="3" t="n">
        <v>21</v>
      </c>
      <c r="M6611" s="3" t="n">
        <v>21</v>
      </c>
      <c r="N6611" s="3" t="n">
        <v>18</v>
      </c>
      <c r="O6611" s="3" t="n">
        <v>10</v>
      </c>
      <c r="P6611" s="3" t="n">
        <v>7.4</v>
      </c>
      <c r="Q6611" s="3" t="n">
        <v>24.2</v>
      </c>
      <c r="R6611" s="3" t="s">
        <v>19169</v>
      </c>
      <c r="S6611" s="4" t="n">
        <v>45747.0537962963</v>
      </c>
      <c r="T6611" s="3" t="s">
        <v>65</v>
      </c>
      <c r="U6611" s="3" t="s">
        <v>65</v>
      </c>
      <c r="V6611" s="3" t="n">
        <v>1</v>
      </c>
      <c r="W6611" s="3" t="n">
        <v>1</v>
      </c>
      <c r="X6611" s="3" t="n">
        <v>0</v>
      </c>
      <c r="Y6611" s="3" t="s">
        <v>30</v>
      </c>
      <c r="Z6611" s="3" t="s">
        <v>30</v>
      </c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  <c r="AP6611" s="3"/>
      <c r="AQ6611" s="3"/>
      <c r="AR6611" s="3"/>
      <c r="AS6611" s="3"/>
      <c r="AT6611" s="3"/>
      <c r="AU6611" s="3"/>
      <c r="AV6611" s="3"/>
      <c r="AW6611" s="3"/>
      <c r="AX6611" s="3"/>
      <c r="AY6611" s="3"/>
      <c r="AZ6611" s="3"/>
      <c r="BA6611" s="3"/>
      <c r="BB6611" s="3"/>
      <c r="BC6611" s="3"/>
      <c r="BD6611" s="3"/>
      <c r="BE6611" s="3"/>
      <c r="BF6611" s="3"/>
      <c r="BG6611" s="3"/>
      <c r="BH6611" s="3"/>
      <c r="BI6611" s="3"/>
      <c r="BJ6611" s="3"/>
    </row>
    <row r="6612" customFormat="false" ht="15.75" hidden="false" customHeight="false" outlineLevel="0" collapsed="false">
      <c r="A6612" s="3" t="n">
        <v>6611</v>
      </c>
      <c r="B6612" s="3" t="s">
        <v>19170</v>
      </c>
      <c r="C6612" s="3" t="s">
        <v>19171</v>
      </c>
      <c r="D6612" s="3" t="n">
        <v>1</v>
      </c>
      <c r="E6612" s="3" t="n">
        <v>4.1832312</v>
      </c>
      <c r="F6612" s="3" t="n">
        <v>53</v>
      </c>
      <c r="G6612" s="3" t="n">
        <v>53</v>
      </c>
      <c r="H6612" s="3" t="n">
        <v>16</v>
      </c>
      <c r="I6612" s="3" t="n">
        <v>16</v>
      </c>
      <c r="J6612" s="3" t="n">
        <v>65</v>
      </c>
      <c r="K6612" s="3" t="n">
        <v>65</v>
      </c>
      <c r="L6612" s="3" t="n">
        <v>7</v>
      </c>
      <c r="M6612" s="3" t="n">
        <v>7</v>
      </c>
      <c r="N6612" s="3" t="n">
        <v>5</v>
      </c>
      <c r="O6612" s="3" t="n">
        <v>5</v>
      </c>
      <c r="P6612" s="3" t="n">
        <v>7.4</v>
      </c>
      <c r="Q6612" s="3" t="n">
        <v>24.2</v>
      </c>
      <c r="R6612" s="3" t="s">
        <v>19172</v>
      </c>
      <c r="S6612" s="4" t="n">
        <v>45747.0540393519</v>
      </c>
      <c r="T6612" s="3" t="s">
        <v>65</v>
      </c>
      <c r="U6612" s="3" t="s">
        <v>65</v>
      </c>
      <c r="V6612" s="3" t="n">
        <v>1</v>
      </c>
      <c r="W6612" s="3" t="n">
        <v>1</v>
      </c>
      <c r="X6612" s="3" t="n">
        <v>0</v>
      </c>
      <c r="Y6612" s="3" t="s">
        <v>30</v>
      </c>
      <c r="Z6612" s="3" t="s">
        <v>30</v>
      </c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3"/>
      <c r="AU6612" s="3"/>
      <c r="AV6612" s="3"/>
      <c r="AW6612" s="3"/>
      <c r="AX6612" s="3"/>
      <c r="AY6612" s="3"/>
      <c r="AZ6612" s="3"/>
      <c r="BA6612" s="3"/>
      <c r="BB6612" s="3"/>
      <c r="BC6612" s="3"/>
      <c r="BD6612" s="3"/>
      <c r="BE6612" s="3"/>
      <c r="BF6612" s="3"/>
      <c r="BG6612" s="3"/>
      <c r="BH6612" s="3"/>
      <c r="BI6612" s="3"/>
      <c r="BJ6612" s="3"/>
    </row>
    <row r="6613" customFormat="false" ht="15.75" hidden="false" customHeight="false" outlineLevel="0" collapsed="false">
      <c r="A6613" s="3" t="n">
        <v>6612</v>
      </c>
      <c r="B6613" s="3" t="s">
        <v>19173</v>
      </c>
      <c r="C6613" s="3" t="s">
        <v>19174</v>
      </c>
      <c r="D6613" s="3" t="n">
        <v>1</v>
      </c>
      <c r="E6613" s="3" t="n">
        <v>4.5857956</v>
      </c>
      <c r="F6613" s="3" t="n">
        <v>55</v>
      </c>
      <c r="G6613" s="3" t="n">
        <v>55</v>
      </c>
      <c r="H6613" s="3" t="n">
        <v>17</v>
      </c>
      <c r="I6613" s="3" t="n">
        <v>17</v>
      </c>
      <c r="J6613" s="3" t="n">
        <v>67</v>
      </c>
      <c r="K6613" s="3" t="n">
        <v>67</v>
      </c>
      <c r="L6613" s="3" t="n">
        <v>7</v>
      </c>
      <c r="M6613" s="3" t="n">
        <v>7</v>
      </c>
      <c r="N6613" s="3" t="n">
        <v>5</v>
      </c>
      <c r="O6613" s="3" t="n">
        <v>5</v>
      </c>
      <c r="P6613" s="3" t="n">
        <v>7.4</v>
      </c>
      <c r="Q6613" s="3" t="n">
        <v>24.2</v>
      </c>
      <c r="R6613" s="3" t="s">
        <v>19175</v>
      </c>
      <c r="S6613" s="4" t="n">
        <v>45747.0541898148</v>
      </c>
      <c r="T6613" s="3" t="s">
        <v>65</v>
      </c>
      <c r="U6613" s="3" t="s">
        <v>65</v>
      </c>
      <c r="V6613" s="3" t="n">
        <v>1</v>
      </c>
      <c r="W6613" s="3" t="n">
        <v>1</v>
      </c>
      <c r="X6613" s="3" t="n">
        <v>0</v>
      </c>
      <c r="Y6613" s="3" t="s">
        <v>30</v>
      </c>
      <c r="Z6613" s="3" t="s">
        <v>30</v>
      </c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3"/>
      <c r="AU6613" s="3"/>
      <c r="AV6613" s="3"/>
      <c r="AW6613" s="3"/>
      <c r="AX6613" s="3"/>
      <c r="AY6613" s="3"/>
      <c r="AZ6613" s="3"/>
      <c r="BA6613" s="3"/>
      <c r="BB6613" s="3"/>
      <c r="BC6613" s="3"/>
      <c r="BD6613" s="3"/>
      <c r="BE6613" s="3"/>
      <c r="BF6613" s="3"/>
      <c r="BG6613" s="3"/>
      <c r="BH6613" s="3"/>
      <c r="BI6613" s="3"/>
      <c r="BJ6613" s="3"/>
    </row>
    <row r="6614" customFormat="false" ht="15.75" hidden="false" customHeight="false" outlineLevel="0" collapsed="false">
      <c r="A6614" s="3" t="n">
        <v>6613</v>
      </c>
      <c r="B6614" s="3" t="s">
        <v>19176</v>
      </c>
      <c r="C6614" s="3" t="s">
        <v>19177</v>
      </c>
      <c r="D6614" s="3" t="n">
        <v>1</v>
      </c>
      <c r="E6614" s="3" t="n">
        <v>16.1368998</v>
      </c>
      <c r="F6614" s="3" t="n">
        <v>227</v>
      </c>
      <c r="G6614" s="3" t="n">
        <v>227</v>
      </c>
      <c r="H6614" s="3" t="n">
        <v>25</v>
      </c>
      <c r="I6614" s="3" t="n">
        <v>25</v>
      </c>
      <c r="J6614" s="3" t="n">
        <v>344</v>
      </c>
      <c r="K6614" s="3" t="n">
        <v>344</v>
      </c>
      <c r="L6614" s="3" t="n">
        <v>31</v>
      </c>
      <c r="M6614" s="3" t="n">
        <v>31</v>
      </c>
      <c r="N6614" s="3" t="n">
        <v>-1</v>
      </c>
      <c r="O6614" s="3" t="n">
        <v>-1</v>
      </c>
      <c r="P6614" s="3" t="n">
        <v>7.4</v>
      </c>
      <c r="Q6614" s="3" t="n">
        <v>24.2</v>
      </c>
      <c r="R6614" s="3" t="s">
        <v>19178</v>
      </c>
      <c r="S6614" s="4" t="n">
        <v>45747.0545833333</v>
      </c>
      <c r="T6614" s="3" t="s">
        <v>65</v>
      </c>
      <c r="U6614" s="3" t="s">
        <v>65</v>
      </c>
      <c r="V6614" s="3" t="n">
        <v>0</v>
      </c>
      <c r="W6614" s="3" t="n">
        <v>0</v>
      </c>
      <c r="X6614" s="3" t="n">
        <v>0</v>
      </c>
      <c r="Y6614" s="3" t="s">
        <v>30</v>
      </c>
      <c r="Z6614" s="3" t="s">
        <v>30</v>
      </c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3"/>
      <c r="AU6614" s="3"/>
      <c r="AV6614" s="3"/>
      <c r="AW6614" s="3"/>
      <c r="AX6614" s="3"/>
      <c r="AY6614" s="3"/>
      <c r="AZ6614" s="3"/>
      <c r="BA6614" s="3"/>
      <c r="BB6614" s="3"/>
      <c r="BC6614" s="3"/>
      <c r="BD6614" s="3"/>
      <c r="BE6614" s="3"/>
      <c r="BF6614" s="3"/>
      <c r="BG6614" s="3"/>
      <c r="BH6614" s="3"/>
      <c r="BI6614" s="3"/>
      <c r="BJ6614" s="3"/>
    </row>
    <row r="6615" customFormat="false" ht="15.75" hidden="false" customHeight="false" outlineLevel="0" collapsed="false">
      <c r="A6615" s="3" t="n">
        <v>6614</v>
      </c>
      <c r="B6615" s="3" t="s">
        <v>19179</v>
      </c>
      <c r="C6615" s="3" t="s">
        <v>19180</v>
      </c>
      <c r="D6615" s="3" t="n">
        <v>1</v>
      </c>
      <c r="E6615" s="3" t="n">
        <v>4.240885</v>
      </c>
      <c r="F6615" s="3" t="n">
        <v>26</v>
      </c>
      <c r="G6615" s="3" t="n">
        <v>26</v>
      </c>
      <c r="H6615" s="3" t="n">
        <v>7</v>
      </c>
      <c r="I6615" s="3" t="n">
        <v>7</v>
      </c>
      <c r="J6615" s="3" t="n">
        <v>41</v>
      </c>
      <c r="K6615" s="3" t="n">
        <v>41</v>
      </c>
      <c r="L6615" s="3" t="n">
        <v>15</v>
      </c>
      <c r="M6615" s="3" t="n">
        <v>15</v>
      </c>
      <c r="N6615" s="3" t="n">
        <v>3</v>
      </c>
      <c r="O6615" s="3" t="n">
        <v>-1</v>
      </c>
      <c r="P6615" s="3" t="n">
        <v>7.2</v>
      </c>
      <c r="Q6615" s="3" t="n">
        <v>24.2</v>
      </c>
      <c r="R6615" s="3" t="s">
        <v>19181</v>
      </c>
      <c r="S6615" s="4" t="n">
        <v>45747.0548611111</v>
      </c>
      <c r="T6615" s="3" t="s">
        <v>4910</v>
      </c>
      <c r="U6615" s="3" t="s">
        <v>4910</v>
      </c>
      <c r="V6615" s="3" t="n">
        <v>1</v>
      </c>
      <c r="W6615" s="3" t="n">
        <v>0</v>
      </c>
      <c r="X6615" s="3" t="n">
        <v>0</v>
      </c>
      <c r="Y6615" s="3" t="s">
        <v>30</v>
      </c>
      <c r="Z6615" s="3" t="s">
        <v>30</v>
      </c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3"/>
      <c r="AU6615" s="3"/>
      <c r="AV6615" s="3"/>
      <c r="AW6615" s="3"/>
      <c r="AX6615" s="3"/>
      <c r="AY6615" s="3"/>
      <c r="AZ6615" s="3"/>
      <c r="BA6615" s="3"/>
      <c r="BB6615" s="3"/>
      <c r="BC6615" s="3"/>
      <c r="BD6615" s="3"/>
      <c r="BE6615" s="3"/>
      <c r="BF6615" s="3"/>
      <c r="BG6615" s="3"/>
      <c r="BH6615" s="3"/>
      <c r="BI6615" s="3"/>
      <c r="BJ6615" s="3"/>
    </row>
    <row r="6616" customFormat="false" ht="15.75" hidden="false" customHeight="false" outlineLevel="0" collapsed="false">
      <c r="A6616" s="3" t="n">
        <v>6615</v>
      </c>
      <c r="B6616" s="3" t="s">
        <v>19182</v>
      </c>
      <c r="C6616" s="3" t="s">
        <v>19183</v>
      </c>
      <c r="D6616" s="3" t="n">
        <v>1</v>
      </c>
      <c r="E6616" s="3" t="n">
        <v>7.8550486</v>
      </c>
      <c r="F6616" s="3" t="n">
        <v>36</v>
      </c>
      <c r="G6616" s="3" t="n">
        <v>36</v>
      </c>
      <c r="H6616" s="3" t="n">
        <v>8</v>
      </c>
      <c r="I6616" s="3" t="n">
        <v>8</v>
      </c>
      <c r="J6616" s="3" t="n">
        <v>62</v>
      </c>
      <c r="K6616" s="3" t="n">
        <v>62</v>
      </c>
      <c r="L6616" s="3" t="n">
        <v>15</v>
      </c>
      <c r="M6616" s="3" t="n">
        <v>15</v>
      </c>
      <c r="N6616" s="3" t="n">
        <v>15</v>
      </c>
      <c r="O6616" s="3" t="n">
        <v>7</v>
      </c>
      <c r="P6616" s="3" t="n">
        <v>7.4</v>
      </c>
      <c r="Q6616" s="3" t="n">
        <v>24.2</v>
      </c>
      <c r="R6616" s="3" t="s">
        <v>19184</v>
      </c>
      <c r="S6616" s="4" t="n">
        <v>45747.0551736111</v>
      </c>
      <c r="T6616" s="3" t="s">
        <v>65</v>
      </c>
      <c r="U6616" s="3" t="s">
        <v>65</v>
      </c>
      <c r="V6616" s="3" t="n">
        <v>1</v>
      </c>
      <c r="W6616" s="3" t="n">
        <v>1</v>
      </c>
      <c r="X6616" s="3" t="n">
        <v>0</v>
      </c>
      <c r="Y6616" s="3" t="s">
        <v>30</v>
      </c>
      <c r="Z6616" s="3" t="s">
        <v>30</v>
      </c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  <c r="AP6616" s="3"/>
      <c r="AQ6616" s="3"/>
      <c r="AR6616" s="3"/>
      <c r="AS6616" s="3"/>
      <c r="AT6616" s="3"/>
      <c r="AU6616" s="3"/>
      <c r="AV6616" s="3"/>
      <c r="AW6616" s="3"/>
      <c r="AX6616" s="3"/>
      <c r="AY6616" s="3"/>
      <c r="AZ6616" s="3"/>
      <c r="BA6616" s="3"/>
      <c r="BB6616" s="3"/>
      <c r="BC6616" s="3"/>
      <c r="BD6616" s="3"/>
      <c r="BE6616" s="3"/>
      <c r="BF6616" s="3"/>
      <c r="BG6616" s="3"/>
      <c r="BH6616" s="3"/>
      <c r="BI6616" s="3"/>
      <c r="BJ6616" s="3"/>
    </row>
    <row r="6617" customFormat="false" ht="15.75" hidden="false" customHeight="false" outlineLevel="0" collapsed="false">
      <c r="A6617" s="3" t="n">
        <v>6616</v>
      </c>
      <c r="B6617" s="3" t="s">
        <v>19185</v>
      </c>
      <c r="C6617" s="3" t="s">
        <v>19186</v>
      </c>
      <c r="D6617" s="3" t="n">
        <v>1</v>
      </c>
      <c r="E6617" s="3" t="n">
        <v>10.7693339</v>
      </c>
      <c r="F6617" s="3" t="n">
        <v>45</v>
      </c>
      <c r="G6617" s="3" t="n">
        <v>45</v>
      </c>
      <c r="H6617" s="3" t="n">
        <v>11</v>
      </c>
      <c r="I6617" s="3" t="n">
        <v>11</v>
      </c>
      <c r="J6617" s="3" t="n">
        <v>77</v>
      </c>
      <c r="K6617" s="3" t="n">
        <v>77</v>
      </c>
      <c r="L6617" s="3" t="n">
        <v>17</v>
      </c>
      <c r="M6617" s="3" t="n">
        <v>17</v>
      </c>
      <c r="N6617" s="3" t="n">
        <v>19</v>
      </c>
      <c r="O6617" s="3" t="n">
        <v>-1</v>
      </c>
      <c r="P6617" s="3" t="n">
        <v>7.4</v>
      </c>
      <c r="Q6617" s="3" t="n">
        <v>24.2</v>
      </c>
      <c r="R6617" s="3" t="s">
        <v>19187</v>
      </c>
      <c r="S6617" s="4" t="n">
        <v>45747.0555902778</v>
      </c>
      <c r="T6617" s="3" t="s">
        <v>65</v>
      </c>
      <c r="U6617" s="3" t="s">
        <v>65</v>
      </c>
      <c r="V6617" s="3" t="n">
        <v>1</v>
      </c>
      <c r="W6617" s="3" t="n">
        <v>0</v>
      </c>
      <c r="X6617" s="3" t="n">
        <v>0</v>
      </c>
      <c r="Y6617" s="3" t="s">
        <v>30</v>
      </c>
      <c r="Z6617" s="3" t="s">
        <v>30</v>
      </c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  <c r="AP6617" s="3"/>
      <c r="AQ6617" s="3"/>
      <c r="AR6617" s="3"/>
      <c r="AS6617" s="3"/>
      <c r="AT6617" s="3"/>
      <c r="AU6617" s="3"/>
      <c r="AV6617" s="3"/>
      <c r="AW6617" s="3"/>
      <c r="AX6617" s="3"/>
      <c r="AY6617" s="3"/>
      <c r="AZ6617" s="3"/>
      <c r="BA6617" s="3"/>
      <c r="BB6617" s="3"/>
      <c r="BC6617" s="3"/>
      <c r="BD6617" s="3"/>
      <c r="BE6617" s="3"/>
      <c r="BF6617" s="3"/>
      <c r="BG6617" s="3"/>
      <c r="BH6617" s="3"/>
      <c r="BI6617" s="3"/>
      <c r="BJ6617" s="3"/>
    </row>
    <row r="6618" customFormat="false" ht="15.75" hidden="false" customHeight="false" outlineLevel="0" collapsed="false">
      <c r="A6618" s="3" t="n">
        <v>6617</v>
      </c>
      <c r="B6618" s="3" t="s">
        <v>19188</v>
      </c>
      <c r="C6618" s="3" t="s">
        <v>19189</v>
      </c>
      <c r="D6618" s="3" t="n">
        <v>1</v>
      </c>
      <c r="E6618" s="3" t="n">
        <v>12.3098782</v>
      </c>
      <c r="F6618" s="3" t="n">
        <v>30</v>
      </c>
      <c r="G6618" s="3" t="n">
        <v>30</v>
      </c>
      <c r="H6618" s="3" t="n">
        <v>8</v>
      </c>
      <c r="I6618" s="3" t="n">
        <v>8</v>
      </c>
      <c r="J6618" s="3" t="n">
        <v>55</v>
      </c>
      <c r="K6618" s="3" t="n">
        <v>55</v>
      </c>
      <c r="L6618" s="3" t="n">
        <v>14</v>
      </c>
      <c r="M6618" s="3" t="n">
        <v>14</v>
      </c>
      <c r="N6618" s="3" t="n">
        <v>42</v>
      </c>
      <c r="O6618" s="3" t="n">
        <v>-1</v>
      </c>
      <c r="P6618" s="3" t="n">
        <v>7.2</v>
      </c>
      <c r="Q6618" s="3" t="n">
        <v>24.2</v>
      </c>
      <c r="R6618" s="3" t="s">
        <v>19190</v>
      </c>
      <c r="S6618" s="4" t="n">
        <v>45747.0560763889</v>
      </c>
      <c r="T6618" s="3" t="s">
        <v>4910</v>
      </c>
      <c r="U6618" s="3" t="s">
        <v>4910</v>
      </c>
      <c r="V6618" s="3" t="n">
        <v>1</v>
      </c>
      <c r="W6618" s="3" t="n">
        <v>0</v>
      </c>
      <c r="X6618" s="3" t="n">
        <v>0</v>
      </c>
      <c r="Y6618" s="3" t="s">
        <v>30</v>
      </c>
      <c r="Z6618" s="3" t="s">
        <v>30</v>
      </c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  <c r="AP6618" s="3"/>
      <c r="AQ6618" s="3"/>
      <c r="AR6618" s="3"/>
      <c r="AS6618" s="3"/>
      <c r="AT6618" s="3"/>
      <c r="AU6618" s="3"/>
      <c r="AV6618" s="3"/>
      <c r="AW6618" s="3"/>
      <c r="AX6618" s="3"/>
      <c r="AY6618" s="3"/>
      <c r="AZ6618" s="3"/>
      <c r="BA6618" s="3"/>
      <c r="BB6618" s="3"/>
      <c r="BC6618" s="3"/>
      <c r="BD6618" s="3"/>
      <c r="BE6618" s="3"/>
      <c r="BF6618" s="3"/>
      <c r="BG6618" s="3"/>
      <c r="BH6618" s="3"/>
      <c r="BI6618" s="3"/>
      <c r="BJ6618" s="3"/>
    </row>
    <row r="6619" customFormat="false" ht="15.75" hidden="false" customHeight="false" outlineLevel="0" collapsed="false">
      <c r="A6619" s="3" t="n">
        <v>6618</v>
      </c>
      <c r="B6619" s="3" t="s">
        <v>19191</v>
      </c>
      <c r="C6619" s="3" t="s">
        <v>19192</v>
      </c>
      <c r="D6619" s="3" t="n">
        <v>1</v>
      </c>
      <c r="E6619" s="3" t="n">
        <v>0.9203102</v>
      </c>
      <c r="F6619" s="3" t="n">
        <v>64</v>
      </c>
      <c r="G6619" s="3" t="n">
        <v>64</v>
      </c>
      <c r="H6619" s="3" t="n">
        <v>8</v>
      </c>
      <c r="I6619" s="3" t="n">
        <v>8</v>
      </c>
      <c r="J6619" s="3" t="n">
        <v>89</v>
      </c>
      <c r="K6619" s="3" t="n">
        <v>89</v>
      </c>
      <c r="L6619" s="3" t="n">
        <v>5</v>
      </c>
      <c r="M6619" s="3" t="n">
        <v>5</v>
      </c>
      <c r="N6619" s="3" t="n">
        <v>-1</v>
      </c>
      <c r="O6619" s="3" t="n">
        <v>0</v>
      </c>
      <c r="P6619" s="3" t="n">
        <v>7</v>
      </c>
      <c r="Q6619" s="3" t="n">
        <v>24.2</v>
      </c>
      <c r="R6619" s="3" t="s">
        <v>19193</v>
      </c>
      <c r="S6619" s="4" t="n">
        <v>45747.0562037037</v>
      </c>
      <c r="T6619" s="3" t="s">
        <v>65</v>
      </c>
      <c r="U6619" s="3" t="s">
        <v>65</v>
      </c>
      <c r="V6619" s="3" t="n">
        <v>0</v>
      </c>
      <c r="W6619" s="3" t="n">
        <v>1</v>
      </c>
      <c r="X6619" s="3" t="n">
        <v>0</v>
      </c>
      <c r="Y6619" s="3" t="s">
        <v>30</v>
      </c>
      <c r="Z6619" s="3" t="s">
        <v>81</v>
      </c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  <c r="AP6619" s="3"/>
      <c r="AQ6619" s="3"/>
      <c r="AR6619" s="3"/>
      <c r="AS6619" s="3"/>
      <c r="AT6619" s="3"/>
      <c r="AU6619" s="3"/>
      <c r="AV6619" s="3"/>
      <c r="AW6619" s="3"/>
      <c r="AX6619" s="3"/>
      <c r="AY6619" s="3"/>
      <c r="AZ6619" s="3"/>
      <c r="BA6619" s="3"/>
      <c r="BB6619" s="3"/>
      <c r="BC6619" s="3"/>
      <c r="BD6619" s="3"/>
      <c r="BE6619" s="3"/>
      <c r="BF6619" s="3"/>
      <c r="BG6619" s="3"/>
      <c r="BH6619" s="3"/>
      <c r="BI6619" s="3"/>
      <c r="BJ6619" s="3"/>
    </row>
    <row r="6620" customFormat="false" ht="15.75" hidden="false" customHeight="false" outlineLevel="0" collapsed="false">
      <c r="A6620" s="3" t="n">
        <v>6619</v>
      </c>
      <c r="B6620" s="3" t="s">
        <v>19194</v>
      </c>
      <c r="C6620" s="3" t="s">
        <v>19195</v>
      </c>
      <c r="D6620" s="3" t="n">
        <v>1</v>
      </c>
      <c r="E6620" s="3" t="n">
        <v>2.6314473</v>
      </c>
      <c r="F6620" s="3" t="n">
        <v>44</v>
      </c>
      <c r="G6620" s="3" t="n">
        <v>44</v>
      </c>
      <c r="H6620" s="3" t="n">
        <v>12</v>
      </c>
      <c r="I6620" s="3" t="n">
        <v>12</v>
      </c>
      <c r="J6620" s="3" t="n">
        <v>93</v>
      </c>
      <c r="K6620" s="3" t="n">
        <v>93</v>
      </c>
      <c r="L6620" s="3" t="n">
        <v>3</v>
      </c>
      <c r="M6620" s="3" t="n">
        <v>3</v>
      </c>
      <c r="N6620" s="3" t="n">
        <v>3</v>
      </c>
      <c r="O6620" s="3" t="n">
        <v>3</v>
      </c>
      <c r="P6620" s="3" t="n">
        <v>7.2</v>
      </c>
      <c r="Q6620" s="3" t="n">
        <v>24.2</v>
      </c>
      <c r="R6620" s="3" t="s">
        <v>19196</v>
      </c>
      <c r="S6620" s="4" t="n">
        <v>45747.0563310185</v>
      </c>
      <c r="T6620" s="3" t="s">
        <v>65</v>
      </c>
      <c r="U6620" s="3" t="s">
        <v>65</v>
      </c>
      <c r="V6620" s="3" t="n">
        <v>1</v>
      </c>
      <c r="W6620" s="3" t="n">
        <v>1</v>
      </c>
      <c r="X6620" s="3" t="n">
        <v>0</v>
      </c>
      <c r="Y6620" s="3" t="s">
        <v>30</v>
      </c>
      <c r="Z6620" s="3" t="s">
        <v>30</v>
      </c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  <c r="AP6620" s="3"/>
      <c r="AQ6620" s="3"/>
      <c r="AR6620" s="3"/>
      <c r="AS6620" s="3"/>
      <c r="AT6620" s="3"/>
      <c r="AU6620" s="3"/>
      <c r="AV6620" s="3"/>
      <c r="AW6620" s="3"/>
      <c r="AX6620" s="3"/>
      <c r="AY6620" s="3"/>
      <c r="AZ6620" s="3"/>
      <c r="BA6620" s="3"/>
      <c r="BB6620" s="3"/>
      <c r="BC6620" s="3"/>
      <c r="BD6620" s="3"/>
      <c r="BE6620" s="3"/>
      <c r="BF6620" s="3"/>
      <c r="BG6620" s="3"/>
      <c r="BH6620" s="3"/>
      <c r="BI6620" s="3"/>
      <c r="BJ6620" s="3"/>
    </row>
    <row r="6621" customFormat="false" ht="15.75" hidden="false" customHeight="false" outlineLevel="0" collapsed="false">
      <c r="A6621" s="3" t="n">
        <v>6620</v>
      </c>
      <c r="B6621" s="3" t="s">
        <v>19197</v>
      </c>
      <c r="C6621" s="3" t="s">
        <v>19198</v>
      </c>
      <c r="D6621" s="3" t="n">
        <v>1</v>
      </c>
      <c r="E6621" s="3" t="n">
        <v>1.9113645</v>
      </c>
      <c r="F6621" s="3" t="n">
        <v>142</v>
      </c>
      <c r="G6621" s="3" t="n">
        <v>142</v>
      </c>
      <c r="H6621" s="3" t="n">
        <v>9</v>
      </c>
      <c r="I6621" s="3" t="n">
        <v>9</v>
      </c>
      <c r="J6621" s="3" t="n">
        <v>234</v>
      </c>
      <c r="K6621" s="3" t="n">
        <v>234</v>
      </c>
      <c r="L6621" s="3" t="n">
        <v>1</v>
      </c>
      <c r="M6621" s="3" t="n">
        <v>1</v>
      </c>
      <c r="N6621" s="3" t="n">
        <v>0</v>
      </c>
      <c r="O6621" s="3" t="n">
        <v>0</v>
      </c>
      <c r="P6621" s="3" t="n">
        <v>7.2</v>
      </c>
      <c r="Q6621" s="3" t="n">
        <v>24.2</v>
      </c>
      <c r="R6621" s="3" t="s">
        <v>19199</v>
      </c>
      <c r="S6621" s="4" t="n">
        <v>45747.0564467593</v>
      </c>
      <c r="T6621" s="3" t="s">
        <v>3197</v>
      </c>
      <c r="U6621" s="3" t="s">
        <v>3197</v>
      </c>
      <c r="V6621" s="3" t="n">
        <v>1</v>
      </c>
      <c r="W6621" s="3" t="n">
        <v>1</v>
      </c>
      <c r="X6621" s="3" t="n">
        <v>0</v>
      </c>
      <c r="Y6621" s="3" t="s">
        <v>30</v>
      </c>
      <c r="Z6621" s="3" t="s">
        <v>30</v>
      </c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  <c r="AP6621" s="3"/>
      <c r="AQ6621" s="3"/>
      <c r="AR6621" s="3"/>
      <c r="AS6621" s="3"/>
      <c r="AT6621" s="3"/>
      <c r="AU6621" s="3"/>
      <c r="AV6621" s="3"/>
      <c r="AW6621" s="3"/>
      <c r="AX6621" s="3"/>
      <c r="AY6621" s="3"/>
      <c r="AZ6621" s="3"/>
      <c r="BA6621" s="3"/>
      <c r="BB6621" s="3"/>
      <c r="BC6621" s="3"/>
      <c r="BD6621" s="3"/>
      <c r="BE6621" s="3"/>
      <c r="BF6621" s="3"/>
      <c r="BG6621" s="3"/>
      <c r="BH6621" s="3"/>
      <c r="BI6621" s="3"/>
      <c r="BJ6621" s="3"/>
    </row>
    <row r="6622" customFormat="false" ht="15.75" hidden="false" customHeight="false" outlineLevel="0" collapsed="false">
      <c r="A6622" s="3" t="n">
        <v>6621</v>
      </c>
      <c r="B6622" s="3" t="s">
        <v>19200</v>
      </c>
      <c r="C6622" s="3" t="s">
        <v>19201</v>
      </c>
      <c r="D6622" s="3" t="n">
        <v>1</v>
      </c>
      <c r="E6622" s="3" t="n">
        <v>1.657262</v>
      </c>
      <c r="F6622" s="3" t="n">
        <v>14</v>
      </c>
      <c r="G6622" s="3" t="n">
        <v>14</v>
      </c>
      <c r="H6622" s="3" t="n">
        <v>5</v>
      </c>
      <c r="I6622" s="3" t="n">
        <v>5</v>
      </c>
      <c r="J6622" s="3" t="n">
        <v>18</v>
      </c>
      <c r="K6622" s="3" t="n">
        <v>18</v>
      </c>
      <c r="L6622" s="3" t="n">
        <v>0</v>
      </c>
      <c r="M6622" s="3" t="n">
        <v>0</v>
      </c>
      <c r="N6622" s="3" t="n">
        <v>0</v>
      </c>
      <c r="O6622" s="3" t="n">
        <v>0</v>
      </c>
      <c r="P6622" s="3" t="n">
        <v>7.4</v>
      </c>
      <c r="Q6622" s="3" t="n">
        <v>24.2</v>
      </c>
      <c r="R6622" s="3" t="s">
        <v>19202</v>
      </c>
      <c r="S6622" s="4" t="n">
        <v>45747.0565509259</v>
      </c>
      <c r="T6622" s="3" t="s">
        <v>65</v>
      </c>
      <c r="U6622" s="3" t="s">
        <v>65</v>
      </c>
      <c r="V6622" s="3" t="n">
        <v>1</v>
      </c>
      <c r="W6622" s="3" t="n">
        <v>1</v>
      </c>
      <c r="X6622" s="3" t="n">
        <v>0</v>
      </c>
      <c r="Y6622" s="3" t="s">
        <v>30</v>
      </c>
      <c r="Z6622" s="3" t="s">
        <v>30</v>
      </c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  <c r="AP6622" s="3"/>
      <c r="AQ6622" s="3"/>
      <c r="AR6622" s="3"/>
      <c r="AS6622" s="3"/>
      <c r="AT6622" s="3"/>
      <c r="AU6622" s="3"/>
      <c r="AV6622" s="3"/>
      <c r="AW6622" s="3"/>
      <c r="AX6622" s="3"/>
      <c r="AY6622" s="3"/>
      <c r="AZ6622" s="3"/>
      <c r="BA6622" s="3"/>
      <c r="BB6622" s="3"/>
      <c r="BC6622" s="3"/>
      <c r="BD6622" s="3"/>
      <c r="BE6622" s="3"/>
      <c r="BF6622" s="3"/>
      <c r="BG6622" s="3"/>
      <c r="BH6622" s="3"/>
      <c r="BI6622" s="3"/>
      <c r="BJ6622" s="3"/>
    </row>
    <row r="6623" customFormat="false" ht="15.75" hidden="false" customHeight="false" outlineLevel="0" collapsed="false">
      <c r="A6623" s="3" t="n">
        <v>6622</v>
      </c>
      <c r="B6623" s="3" t="s">
        <v>19203</v>
      </c>
      <c r="C6623" s="3" t="s">
        <v>19204</v>
      </c>
      <c r="D6623" s="3" t="n">
        <v>1</v>
      </c>
      <c r="E6623" s="3" t="n">
        <v>4.3176036</v>
      </c>
      <c r="F6623" s="3" t="n">
        <v>278</v>
      </c>
      <c r="G6623" s="3" t="n">
        <v>278</v>
      </c>
      <c r="H6623" s="3" t="n">
        <v>12</v>
      </c>
      <c r="I6623" s="3" t="n">
        <v>12</v>
      </c>
      <c r="J6623" s="3" t="n">
        <v>317</v>
      </c>
      <c r="K6623" s="3" t="n">
        <v>317</v>
      </c>
      <c r="L6623" s="3" t="n">
        <v>24</v>
      </c>
      <c r="M6623" s="3" t="n">
        <v>24</v>
      </c>
      <c r="N6623" s="3" t="n">
        <v>-1</v>
      </c>
      <c r="O6623" s="3" t="n">
        <v>17</v>
      </c>
      <c r="P6623" s="3" t="n">
        <v>7.5</v>
      </c>
      <c r="Q6623" s="3" t="n">
        <v>24.2</v>
      </c>
      <c r="R6623" s="3" t="s">
        <v>19205</v>
      </c>
      <c r="S6623" s="4" t="n">
        <v>45747.056724537</v>
      </c>
      <c r="T6623" s="3" t="s">
        <v>232</v>
      </c>
      <c r="U6623" s="3" t="s">
        <v>232</v>
      </c>
      <c r="V6623" s="3" t="n">
        <v>0</v>
      </c>
      <c r="W6623" s="3" t="n">
        <v>1</v>
      </c>
      <c r="X6623" s="3" t="n">
        <v>0</v>
      </c>
      <c r="Y6623" s="3" t="s">
        <v>30</v>
      </c>
      <c r="Z6623" s="3" t="s">
        <v>30</v>
      </c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3"/>
      <c r="AU6623" s="3"/>
      <c r="AV6623" s="3"/>
      <c r="AW6623" s="3"/>
      <c r="AX6623" s="3"/>
      <c r="AY6623" s="3"/>
      <c r="AZ6623" s="3"/>
      <c r="BA6623" s="3"/>
      <c r="BB6623" s="3"/>
      <c r="BC6623" s="3"/>
      <c r="BD6623" s="3"/>
      <c r="BE6623" s="3"/>
      <c r="BF6623" s="3"/>
      <c r="BG6623" s="3"/>
      <c r="BH6623" s="3"/>
      <c r="BI6623" s="3"/>
      <c r="BJ6623" s="3"/>
    </row>
    <row r="6624" customFormat="false" ht="15.75" hidden="false" customHeight="false" outlineLevel="0" collapsed="false">
      <c r="A6624" s="3" t="n">
        <v>6623</v>
      </c>
      <c r="B6624" s="3" t="s">
        <v>19206</v>
      </c>
      <c r="C6624" s="3" t="s">
        <v>19207</v>
      </c>
      <c r="D6624" s="3" t="n">
        <v>1</v>
      </c>
      <c r="E6624" s="3" t="n">
        <v>1.595687</v>
      </c>
      <c r="F6624" s="3" t="n">
        <v>11</v>
      </c>
      <c r="G6624" s="3" t="n">
        <v>11</v>
      </c>
      <c r="H6624" s="3" t="n">
        <v>3</v>
      </c>
      <c r="I6624" s="3" t="n">
        <v>3</v>
      </c>
      <c r="J6624" s="3" t="n">
        <v>8</v>
      </c>
      <c r="K6624" s="3" t="n">
        <v>8</v>
      </c>
      <c r="L6624" s="3" t="n">
        <v>1</v>
      </c>
      <c r="M6624" s="3" t="n">
        <v>1</v>
      </c>
      <c r="N6624" s="3" t="n">
        <v>-1</v>
      </c>
      <c r="O6624" s="3" t="n">
        <v>-1</v>
      </c>
      <c r="P6624" s="3" t="n">
        <v>7.5</v>
      </c>
      <c r="Q6624" s="3" t="n">
        <v>24.2</v>
      </c>
      <c r="R6624" s="3" t="s">
        <v>19208</v>
      </c>
      <c r="S6624" s="4" t="n">
        <v>45747.0568518519</v>
      </c>
      <c r="T6624" s="3" t="s">
        <v>65</v>
      </c>
      <c r="U6624" s="3" t="s">
        <v>65</v>
      </c>
      <c r="V6624" s="3" t="n">
        <v>0</v>
      </c>
      <c r="W6624" s="3" t="n">
        <v>0</v>
      </c>
      <c r="X6624" s="3" t="n">
        <v>0</v>
      </c>
      <c r="Y6624" s="3" t="s">
        <v>30</v>
      </c>
      <c r="Z6624" s="3" t="s">
        <v>30</v>
      </c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  <c r="AP6624" s="3"/>
      <c r="AQ6624" s="3"/>
      <c r="AR6624" s="3"/>
      <c r="AS6624" s="3"/>
      <c r="AT6624" s="3"/>
      <c r="AU6624" s="3"/>
      <c r="AV6624" s="3"/>
      <c r="AW6624" s="3"/>
      <c r="AX6624" s="3"/>
      <c r="AY6624" s="3"/>
      <c r="AZ6624" s="3"/>
      <c r="BA6624" s="3"/>
      <c r="BB6624" s="3"/>
      <c r="BC6624" s="3"/>
      <c r="BD6624" s="3"/>
      <c r="BE6624" s="3"/>
      <c r="BF6624" s="3"/>
      <c r="BG6624" s="3"/>
      <c r="BH6624" s="3"/>
      <c r="BI6624" s="3"/>
      <c r="BJ6624" s="3"/>
    </row>
    <row r="6625" customFormat="false" ht="15.75" hidden="false" customHeight="false" outlineLevel="0" collapsed="false">
      <c r="A6625" s="3" t="n">
        <v>6624</v>
      </c>
      <c r="B6625" s="3" t="s">
        <v>19209</v>
      </c>
      <c r="C6625" s="3" t="s">
        <v>19210</v>
      </c>
      <c r="D6625" s="3" t="n">
        <v>1</v>
      </c>
      <c r="E6625" s="3" t="n">
        <v>0.3286452</v>
      </c>
      <c r="F6625" s="3" t="n">
        <v>19</v>
      </c>
      <c r="G6625" s="3" t="n">
        <v>19</v>
      </c>
      <c r="H6625" s="3" t="n">
        <v>11</v>
      </c>
      <c r="I6625" s="3" t="n">
        <v>11</v>
      </c>
      <c r="J6625" s="3" t="n">
        <v>24</v>
      </c>
      <c r="K6625" s="3" t="n">
        <v>24</v>
      </c>
      <c r="L6625" s="3" t="n">
        <v>1</v>
      </c>
      <c r="M6625" s="3" t="n">
        <v>1</v>
      </c>
      <c r="N6625" s="3" t="n">
        <v>-1</v>
      </c>
      <c r="O6625" s="3" t="n">
        <v>-1</v>
      </c>
      <c r="P6625" s="3" t="n">
        <v>7.5</v>
      </c>
      <c r="Q6625" s="3" t="n">
        <v>24.2</v>
      </c>
      <c r="R6625" s="3" t="s">
        <v>19211</v>
      </c>
      <c r="S6625" s="4" t="n">
        <v>45747.0568981482</v>
      </c>
      <c r="T6625" s="3" t="s">
        <v>65</v>
      </c>
      <c r="U6625" s="3" t="s">
        <v>65</v>
      </c>
      <c r="V6625" s="3" t="n">
        <v>0</v>
      </c>
      <c r="W6625" s="3" t="n">
        <v>0</v>
      </c>
      <c r="X6625" s="3" t="n">
        <v>0</v>
      </c>
      <c r="Y6625" s="3" t="s">
        <v>30</v>
      </c>
      <c r="Z6625" s="3" t="s">
        <v>30</v>
      </c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  <c r="AP6625" s="3"/>
      <c r="AQ6625" s="3"/>
      <c r="AR6625" s="3"/>
      <c r="AS6625" s="3"/>
      <c r="AT6625" s="3"/>
      <c r="AU6625" s="3"/>
      <c r="AV6625" s="3"/>
      <c r="AW6625" s="3"/>
      <c r="AX6625" s="3"/>
      <c r="AY6625" s="3"/>
      <c r="AZ6625" s="3"/>
      <c r="BA6625" s="3"/>
      <c r="BB6625" s="3"/>
      <c r="BC6625" s="3"/>
      <c r="BD6625" s="3"/>
      <c r="BE6625" s="3"/>
      <c r="BF6625" s="3"/>
      <c r="BG6625" s="3"/>
      <c r="BH6625" s="3"/>
      <c r="BI6625" s="3"/>
      <c r="BJ6625" s="3"/>
    </row>
    <row r="6626" customFormat="false" ht="15.75" hidden="false" customHeight="false" outlineLevel="0" collapsed="false">
      <c r="A6626" s="3" t="n">
        <v>6625</v>
      </c>
      <c r="B6626" s="3" t="s">
        <v>19212</v>
      </c>
      <c r="C6626" s="3" t="s">
        <v>19213</v>
      </c>
      <c r="D6626" s="3" t="n">
        <v>1</v>
      </c>
      <c r="E6626" s="3" t="n">
        <v>3.1954587</v>
      </c>
      <c r="F6626" s="3" t="n">
        <v>11</v>
      </c>
      <c r="G6626" s="3" t="n">
        <v>11</v>
      </c>
      <c r="H6626" s="3" t="n">
        <v>4</v>
      </c>
      <c r="I6626" s="3" t="n">
        <v>4</v>
      </c>
      <c r="J6626" s="3" t="n">
        <v>18</v>
      </c>
      <c r="K6626" s="3" t="n">
        <v>18</v>
      </c>
      <c r="L6626" s="3" t="n">
        <v>5</v>
      </c>
      <c r="M6626" s="3" t="n">
        <v>5</v>
      </c>
      <c r="N6626" s="3" t="n">
        <v>0</v>
      </c>
      <c r="O6626" s="3" t="n">
        <v>0</v>
      </c>
      <c r="P6626" s="3" t="n">
        <v>7.2</v>
      </c>
      <c r="Q6626" s="3" t="n">
        <v>24.2</v>
      </c>
      <c r="R6626" s="3" t="s">
        <v>19214</v>
      </c>
      <c r="S6626" s="4" t="n">
        <v>45747.0570949074</v>
      </c>
      <c r="T6626" s="3" t="s">
        <v>4910</v>
      </c>
      <c r="U6626" s="3" t="s">
        <v>4910</v>
      </c>
      <c r="V6626" s="3" t="n">
        <v>1</v>
      </c>
      <c r="W6626" s="3" t="n">
        <v>1</v>
      </c>
      <c r="X6626" s="3" t="n">
        <v>0</v>
      </c>
      <c r="Y6626" s="3" t="s">
        <v>30</v>
      </c>
      <c r="Z6626" s="3" t="s">
        <v>30</v>
      </c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3"/>
      <c r="AU6626" s="3"/>
      <c r="AV6626" s="3"/>
      <c r="AW6626" s="3"/>
      <c r="AX6626" s="3"/>
      <c r="AY6626" s="3"/>
      <c r="AZ6626" s="3"/>
      <c r="BA6626" s="3"/>
      <c r="BB6626" s="3"/>
      <c r="BC6626" s="3"/>
      <c r="BD6626" s="3"/>
      <c r="BE6626" s="3"/>
      <c r="BF6626" s="3"/>
      <c r="BG6626" s="3"/>
      <c r="BH6626" s="3"/>
      <c r="BI6626" s="3"/>
      <c r="BJ6626" s="3"/>
    </row>
    <row r="6627" customFormat="false" ht="15.75" hidden="false" customHeight="false" outlineLevel="0" collapsed="false">
      <c r="A6627" s="3" t="n">
        <v>6626</v>
      </c>
      <c r="B6627" s="3" t="s">
        <v>19215</v>
      </c>
      <c r="C6627" s="3" t="s">
        <v>19216</v>
      </c>
      <c r="D6627" s="3" t="n">
        <v>1</v>
      </c>
      <c r="E6627" s="3" t="n">
        <v>15.4386638</v>
      </c>
      <c r="F6627" s="3" t="n">
        <v>91</v>
      </c>
      <c r="G6627" s="3" t="n">
        <v>91</v>
      </c>
      <c r="H6627" s="3" t="n">
        <v>15</v>
      </c>
      <c r="I6627" s="3" t="n">
        <v>15</v>
      </c>
      <c r="J6627" s="3" t="n">
        <v>145</v>
      </c>
      <c r="K6627" s="3" t="n">
        <v>145</v>
      </c>
      <c r="L6627" s="3" t="n">
        <v>21</v>
      </c>
      <c r="M6627" s="3" t="n">
        <v>21</v>
      </c>
      <c r="N6627" s="3" t="n">
        <v>0</v>
      </c>
      <c r="O6627" s="3" t="n">
        <v>-1</v>
      </c>
      <c r="P6627" s="3" t="n">
        <v>7.4</v>
      </c>
      <c r="Q6627" s="3" t="n">
        <v>24.2</v>
      </c>
      <c r="R6627" s="3" t="s">
        <v>19217</v>
      </c>
      <c r="S6627" s="4" t="n">
        <v>45747.0576157407</v>
      </c>
      <c r="T6627" s="3" t="s">
        <v>65</v>
      </c>
      <c r="U6627" s="3" t="s">
        <v>65</v>
      </c>
      <c r="V6627" s="3" t="n">
        <v>1</v>
      </c>
      <c r="W6627" s="3" t="n">
        <v>0</v>
      </c>
      <c r="X6627" s="3" t="n">
        <v>0</v>
      </c>
      <c r="Y6627" s="3" t="s">
        <v>30</v>
      </c>
      <c r="Z6627" s="3" t="s">
        <v>30</v>
      </c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3"/>
      <c r="AR6627" s="3"/>
      <c r="AS6627" s="3"/>
      <c r="AT6627" s="3"/>
      <c r="AU6627" s="3"/>
      <c r="AV6627" s="3"/>
      <c r="AW6627" s="3"/>
      <c r="AX6627" s="3"/>
      <c r="AY6627" s="3"/>
      <c r="AZ6627" s="3"/>
      <c r="BA6627" s="3"/>
      <c r="BB6627" s="3"/>
      <c r="BC6627" s="3"/>
      <c r="BD6627" s="3"/>
      <c r="BE6627" s="3"/>
      <c r="BF6627" s="3"/>
      <c r="BG6627" s="3"/>
      <c r="BH6627" s="3"/>
      <c r="BI6627" s="3"/>
      <c r="BJ6627" s="3"/>
    </row>
    <row r="6628" customFormat="false" ht="15.75" hidden="false" customHeight="false" outlineLevel="0" collapsed="false">
      <c r="A6628" s="3" t="n">
        <v>6627</v>
      </c>
      <c r="B6628" s="3" t="s">
        <v>19218</v>
      </c>
      <c r="C6628" s="3" t="s">
        <v>19219</v>
      </c>
      <c r="D6628" s="3" t="n">
        <v>1</v>
      </c>
      <c r="E6628" s="3" t="n">
        <v>10.2370455</v>
      </c>
      <c r="F6628" s="3" t="n">
        <v>306</v>
      </c>
      <c r="G6628" s="3" t="n">
        <v>306</v>
      </c>
      <c r="H6628" s="3" t="n">
        <v>27</v>
      </c>
      <c r="I6628" s="3" t="n">
        <v>27</v>
      </c>
      <c r="J6628" s="3" t="n">
        <v>283</v>
      </c>
      <c r="K6628" s="3" t="n">
        <v>283</v>
      </c>
      <c r="L6628" s="3" t="n">
        <v>31</v>
      </c>
      <c r="M6628" s="3" t="n">
        <v>31</v>
      </c>
      <c r="N6628" s="3" t="n">
        <v>-1</v>
      </c>
      <c r="O6628" s="3" t="n">
        <v>-1</v>
      </c>
      <c r="P6628" s="3" t="n">
        <v>7.2</v>
      </c>
      <c r="Q6628" s="3" t="n">
        <v>24.2</v>
      </c>
      <c r="R6628" s="3" t="s">
        <v>19220</v>
      </c>
      <c r="S6628" s="4" t="n">
        <v>45747.0579050926</v>
      </c>
      <c r="T6628" s="3" t="s">
        <v>29</v>
      </c>
      <c r="U6628" s="3" t="s">
        <v>29</v>
      </c>
      <c r="V6628" s="3" t="n">
        <v>0</v>
      </c>
      <c r="W6628" s="3" t="n">
        <v>0</v>
      </c>
      <c r="X6628" s="3" t="n">
        <v>0</v>
      </c>
      <c r="Y6628" s="3" t="s">
        <v>30</v>
      </c>
      <c r="Z6628" s="3" t="s">
        <v>30</v>
      </c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3"/>
      <c r="AU6628" s="3"/>
      <c r="AV6628" s="3"/>
      <c r="AW6628" s="3"/>
      <c r="AX6628" s="3"/>
      <c r="AY6628" s="3"/>
      <c r="AZ6628" s="3"/>
      <c r="BA6628" s="3"/>
      <c r="BB6628" s="3"/>
      <c r="BC6628" s="3"/>
      <c r="BD6628" s="3"/>
      <c r="BE6628" s="3"/>
      <c r="BF6628" s="3"/>
      <c r="BG6628" s="3"/>
      <c r="BH6628" s="3"/>
      <c r="BI6628" s="3"/>
      <c r="BJ6628" s="3"/>
    </row>
    <row r="6629" customFormat="false" ht="15.75" hidden="false" customHeight="false" outlineLevel="0" collapsed="false">
      <c r="A6629" s="3" t="n">
        <v>6628</v>
      </c>
      <c r="B6629" s="3" t="s">
        <v>19221</v>
      </c>
      <c r="C6629" s="3" t="s">
        <v>19222</v>
      </c>
      <c r="D6629" s="3" t="n">
        <v>1</v>
      </c>
      <c r="E6629" s="3" t="n">
        <v>5.5817374</v>
      </c>
      <c r="F6629" s="3" t="n">
        <v>212</v>
      </c>
      <c r="G6629" s="3" t="n">
        <v>212</v>
      </c>
      <c r="H6629" s="3" t="n">
        <v>26</v>
      </c>
      <c r="I6629" s="3" t="n">
        <v>26</v>
      </c>
      <c r="J6629" s="3" t="n">
        <v>235</v>
      </c>
      <c r="K6629" s="3" t="n">
        <v>235</v>
      </c>
      <c r="L6629" s="3" t="n">
        <v>19</v>
      </c>
      <c r="M6629" s="3" t="n">
        <v>19</v>
      </c>
      <c r="N6629" s="3" t="n">
        <v>-1</v>
      </c>
      <c r="O6629" s="3" t="n">
        <v>-1</v>
      </c>
      <c r="P6629" s="3" t="n">
        <v>7</v>
      </c>
      <c r="Q6629" s="3" t="n">
        <v>24.2</v>
      </c>
      <c r="R6629" s="3" t="s">
        <v>17838</v>
      </c>
      <c r="S6629" s="4" t="n">
        <v>45747.0580555556</v>
      </c>
      <c r="T6629" s="3" t="s">
        <v>65</v>
      </c>
      <c r="U6629" s="3" t="s">
        <v>65</v>
      </c>
      <c r="V6629" s="3" t="n">
        <v>0</v>
      </c>
      <c r="W6629" s="3" t="n">
        <v>0</v>
      </c>
      <c r="X6629" s="3" t="n">
        <v>0</v>
      </c>
      <c r="Y6629" s="3" t="s">
        <v>30</v>
      </c>
      <c r="Z6629" s="3" t="s">
        <v>30</v>
      </c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3"/>
      <c r="AU6629" s="3"/>
      <c r="AV6629" s="3"/>
      <c r="AW6629" s="3"/>
      <c r="AX6629" s="3"/>
      <c r="AY6629" s="3"/>
      <c r="AZ6629" s="3"/>
      <c r="BA6629" s="3"/>
      <c r="BB6629" s="3"/>
      <c r="BC6629" s="3"/>
      <c r="BD6629" s="3"/>
      <c r="BE6629" s="3"/>
      <c r="BF6629" s="3"/>
      <c r="BG6629" s="3"/>
      <c r="BH6629" s="3"/>
      <c r="BI6629" s="3"/>
      <c r="BJ6629" s="3"/>
    </row>
    <row r="6630" customFormat="false" ht="15.75" hidden="false" customHeight="false" outlineLevel="0" collapsed="false">
      <c r="A6630" s="3" t="n">
        <v>6629</v>
      </c>
      <c r="B6630" s="3" t="s">
        <v>19223</v>
      </c>
      <c r="C6630" s="3" t="s">
        <v>19224</v>
      </c>
      <c r="D6630" s="3" t="n">
        <v>1</v>
      </c>
      <c r="E6630" s="3" t="n">
        <v>9.973679</v>
      </c>
      <c r="F6630" s="3" t="n">
        <v>345</v>
      </c>
      <c r="G6630" s="3" t="n">
        <v>345</v>
      </c>
      <c r="H6630" s="3" t="n">
        <v>27</v>
      </c>
      <c r="I6630" s="3" t="n">
        <v>27</v>
      </c>
      <c r="J6630" s="3" t="n">
        <v>347</v>
      </c>
      <c r="K6630" s="3" t="n">
        <v>347</v>
      </c>
      <c r="L6630" s="3" t="n">
        <v>34</v>
      </c>
      <c r="M6630" s="3" t="n">
        <v>34</v>
      </c>
      <c r="N6630" s="3" t="n">
        <v>-1</v>
      </c>
      <c r="O6630" s="3" t="n">
        <v>-1</v>
      </c>
      <c r="P6630" s="3" t="n">
        <v>7.2</v>
      </c>
      <c r="Q6630" s="3" t="n">
        <v>24.2</v>
      </c>
      <c r="R6630" s="3" t="s">
        <v>19225</v>
      </c>
      <c r="S6630" s="4" t="n">
        <v>45747.058287037</v>
      </c>
      <c r="T6630" s="3" t="s">
        <v>29</v>
      </c>
      <c r="U6630" s="3" t="s">
        <v>29</v>
      </c>
      <c r="V6630" s="3" t="n">
        <v>0</v>
      </c>
      <c r="W6630" s="3" t="n">
        <v>0</v>
      </c>
      <c r="X6630" s="3" t="n">
        <v>0</v>
      </c>
      <c r="Y6630" s="3" t="s">
        <v>30</v>
      </c>
      <c r="Z6630" s="3" t="s">
        <v>30</v>
      </c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  <c r="AP6630" s="3"/>
      <c r="AQ6630" s="3"/>
      <c r="AR6630" s="3"/>
      <c r="AS6630" s="3"/>
      <c r="AT6630" s="3"/>
      <c r="AU6630" s="3"/>
      <c r="AV6630" s="3"/>
      <c r="AW6630" s="3"/>
      <c r="AX6630" s="3"/>
      <c r="AY6630" s="3"/>
      <c r="AZ6630" s="3"/>
      <c r="BA6630" s="3"/>
      <c r="BB6630" s="3"/>
      <c r="BC6630" s="3"/>
      <c r="BD6630" s="3"/>
      <c r="BE6630" s="3"/>
      <c r="BF6630" s="3"/>
      <c r="BG6630" s="3"/>
      <c r="BH6630" s="3"/>
      <c r="BI6630" s="3"/>
      <c r="BJ6630" s="3"/>
    </row>
    <row r="6631" customFormat="false" ht="15.75" hidden="false" customHeight="false" outlineLevel="0" collapsed="false">
      <c r="A6631" s="3" t="n">
        <v>6630</v>
      </c>
      <c r="B6631" s="3" t="s">
        <v>19226</v>
      </c>
      <c r="C6631" s="3" t="s">
        <v>19227</v>
      </c>
      <c r="D6631" s="3" t="n">
        <v>1</v>
      </c>
      <c r="E6631" s="3" t="n">
        <v>9.8091514</v>
      </c>
      <c r="F6631" s="3" t="n">
        <v>350</v>
      </c>
      <c r="G6631" s="3" t="n">
        <v>350</v>
      </c>
      <c r="H6631" s="3" t="n">
        <v>27</v>
      </c>
      <c r="I6631" s="3" t="n">
        <v>27</v>
      </c>
      <c r="J6631" s="3" t="n">
        <v>349</v>
      </c>
      <c r="K6631" s="3" t="n">
        <v>349</v>
      </c>
      <c r="L6631" s="3" t="n">
        <v>35</v>
      </c>
      <c r="M6631" s="3" t="n">
        <v>35</v>
      </c>
      <c r="N6631" s="3" t="n">
        <v>-1</v>
      </c>
      <c r="O6631" s="3" t="n">
        <v>-1</v>
      </c>
      <c r="P6631" s="3" t="n">
        <v>7.2</v>
      </c>
      <c r="Q6631" s="3" t="n">
        <v>24.2</v>
      </c>
      <c r="R6631" s="3" t="s">
        <v>19228</v>
      </c>
      <c r="S6631" s="4" t="n">
        <v>45747.0585416667</v>
      </c>
      <c r="T6631" s="3" t="s">
        <v>29</v>
      </c>
      <c r="U6631" s="3" t="s">
        <v>29</v>
      </c>
      <c r="V6631" s="3" t="n">
        <v>0</v>
      </c>
      <c r="W6631" s="3" t="n">
        <v>0</v>
      </c>
      <c r="X6631" s="3" t="n">
        <v>0</v>
      </c>
      <c r="Y6631" s="3" t="s">
        <v>30</v>
      </c>
      <c r="Z6631" s="3" t="s">
        <v>30</v>
      </c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3"/>
      <c r="AU6631" s="3"/>
      <c r="AV6631" s="3"/>
      <c r="AW6631" s="3"/>
      <c r="AX6631" s="3"/>
      <c r="AY6631" s="3"/>
      <c r="AZ6631" s="3"/>
      <c r="BA6631" s="3"/>
      <c r="BB6631" s="3"/>
      <c r="BC6631" s="3"/>
      <c r="BD6631" s="3"/>
      <c r="BE6631" s="3"/>
      <c r="BF6631" s="3"/>
      <c r="BG6631" s="3"/>
      <c r="BH6631" s="3"/>
      <c r="BI6631" s="3"/>
      <c r="BJ6631" s="3"/>
    </row>
    <row r="6632" customFormat="false" ht="15.75" hidden="false" customHeight="false" outlineLevel="0" collapsed="false">
      <c r="A6632" s="3" t="n">
        <v>6631</v>
      </c>
      <c r="B6632" s="3" t="s">
        <v>19229</v>
      </c>
      <c r="C6632" s="3" t="s">
        <v>19230</v>
      </c>
      <c r="D6632" s="3" t="n">
        <v>1</v>
      </c>
      <c r="E6632" s="3" t="n">
        <v>9.2314195</v>
      </c>
      <c r="F6632" s="3" t="n">
        <v>349</v>
      </c>
      <c r="G6632" s="3" t="n">
        <v>349</v>
      </c>
      <c r="H6632" s="3" t="n">
        <v>27</v>
      </c>
      <c r="I6632" s="3" t="n">
        <v>27</v>
      </c>
      <c r="J6632" s="3" t="n">
        <v>349</v>
      </c>
      <c r="K6632" s="3" t="n">
        <v>349</v>
      </c>
      <c r="L6632" s="3" t="n">
        <v>34</v>
      </c>
      <c r="M6632" s="3" t="n">
        <v>34</v>
      </c>
      <c r="N6632" s="3" t="n">
        <v>-1</v>
      </c>
      <c r="O6632" s="3" t="n">
        <v>-1</v>
      </c>
      <c r="P6632" s="3" t="n">
        <v>7</v>
      </c>
      <c r="Q6632" s="3" t="n">
        <v>24.2</v>
      </c>
      <c r="R6632" s="3" t="s">
        <v>17844</v>
      </c>
      <c r="S6632" s="4" t="n">
        <v>45747.0587731482</v>
      </c>
      <c r="T6632" s="3" t="s">
        <v>29</v>
      </c>
      <c r="U6632" s="3" t="s">
        <v>29</v>
      </c>
      <c r="V6632" s="3" t="n">
        <v>0</v>
      </c>
      <c r="W6632" s="3" t="n">
        <v>0</v>
      </c>
      <c r="X6632" s="3" t="n">
        <v>0</v>
      </c>
      <c r="Y6632" s="3" t="s">
        <v>30</v>
      </c>
      <c r="Z6632" s="3" t="s">
        <v>30</v>
      </c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3"/>
      <c r="AU6632" s="3"/>
      <c r="AV6632" s="3"/>
      <c r="AW6632" s="3"/>
      <c r="AX6632" s="3"/>
      <c r="AY6632" s="3"/>
      <c r="AZ6632" s="3"/>
      <c r="BA6632" s="3"/>
      <c r="BB6632" s="3"/>
      <c r="BC6632" s="3"/>
      <c r="BD6632" s="3"/>
      <c r="BE6632" s="3"/>
      <c r="BF6632" s="3"/>
      <c r="BG6632" s="3"/>
      <c r="BH6632" s="3"/>
      <c r="BI6632" s="3"/>
      <c r="BJ6632" s="3"/>
    </row>
    <row r="6633" customFormat="false" ht="15.75" hidden="false" customHeight="false" outlineLevel="0" collapsed="false">
      <c r="A6633" s="3" t="n">
        <v>6632</v>
      </c>
      <c r="B6633" s="3" t="s">
        <v>19231</v>
      </c>
      <c r="C6633" s="3" t="s">
        <v>19232</v>
      </c>
      <c r="D6633" s="3" t="n">
        <v>1</v>
      </c>
      <c r="E6633" s="3" t="n">
        <v>0.3858754</v>
      </c>
      <c r="F6633" s="3" t="n">
        <v>16</v>
      </c>
      <c r="G6633" s="3" t="n">
        <v>16</v>
      </c>
      <c r="H6633" s="3" t="n">
        <v>5</v>
      </c>
      <c r="I6633" s="3" t="n">
        <v>5</v>
      </c>
      <c r="J6633" s="3" t="n">
        <v>18</v>
      </c>
      <c r="K6633" s="3" t="n">
        <v>18</v>
      </c>
      <c r="L6633" s="3" t="n">
        <v>0</v>
      </c>
      <c r="M6633" s="3" t="n">
        <v>0</v>
      </c>
      <c r="N6633" s="3" t="n">
        <v>-1</v>
      </c>
      <c r="O6633" s="3" t="n">
        <v>-1</v>
      </c>
      <c r="P6633" s="3" t="n">
        <v>7</v>
      </c>
      <c r="Q6633" s="3" t="n">
        <v>24.2</v>
      </c>
      <c r="R6633" s="3" t="s">
        <v>17847</v>
      </c>
      <c r="S6633" s="4" t="n">
        <v>45747.0588194444</v>
      </c>
      <c r="T6633" s="3" t="s">
        <v>65</v>
      </c>
      <c r="U6633" s="3" t="s">
        <v>65</v>
      </c>
      <c r="V6633" s="3" t="n">
        <v>0</v>
      </c>
      <c r="W6633" s="3" t="n">
        <v>0</v>
      </c>
      <c r="X6633" s="3" t="n">
        <v>0</v>
      </c>
      <c r="Y6633" s="3" t="s">
        <v>30</v>
      </c>
      <c r="Z6633" s="3" t="s">
        <v>30</v>
      </c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3"/>
      <c r="AU6633" s="3"/>
      <c r="AV6633" s="3"/>
      <c r="AW6633" s="3"/>
      <c r="AX6633" s="3"/>
      <c r="AY6633" s="3"/>
      <c r="AZ6633" s="3"/>
      <c r="BA6633" s="3"/>
      <c r="BB6633" s="3"/>
      <c r="BC6633" s="3"/>
      <c r="BD6633" s="3"/>
      <c r="BE6633" s="3"/>
      <c r="BF6633" s="3"/>
      <c r="BG6633" s="3"/>
      <c r="BH6633" s="3"/>
      <c r="BI6633" s="3"/>
      <c r="BJ6633" s="3"/>
    </row>
    <row r="6634" customFormat="false" ht="15.75" hidden="false" customHeight="false" outlineLevel="0" collapsed="false">
      <c r="A6634" s="3" t="n">
        <v>6633</v>
      </c>
      <c r="B6634" s="3" t="s">
        <v>19233</v>
      </c>
      <c r="C6634" s="3" t="s">
        <v>19234</v>
      </c>
      <c r="D6634" s="3" t="n">
        <v>1</v>
      </c>
      <c r="E6634" s="3" t="n">
        <v>8.1724487</v>
      </c>
      <c r="F6634" s="3" t="n">
        <v>265</v>
      </c>
      <c r="G6634" s="3" t="n">
        <v>265</v>
      </c>
      <c r="H6634" s="3" t="n">
        <v>25</v>
      </c>
      <c r="I6634" s="3" t="n">
        <v>25</v>
      </c>
      <c r="J6634" s="3" t="n">
        <v>307</v>
      </c>
      <c r="K6634" s="3" t="n">
        <v>307</v>
      </c>
      <c r="L6634" s="3" t="n">
        <v>21</v>
      </c>
      <c r="M6634" s="3" t="n">
        <v>21</v>
      </c>
      <c r="N6634" s="3" t="n">
        <v>-1</v>
      </c>
      <c r="O6634" s="3" t="n">
        <v>-1</v>
      </c>
      <c r="P6634" s="3" t="n">
        <v>7.2</v>
      </c>
      <c r="Q6634" s="3" t="n">
        <v>24.2</v>
      </c>
      <c r="R6634" s="3" t="s">
        <v>19235</v>
      </c>
      <c r="S6634" s="4" t="n">
        <v>45747.0590277778</v>
      </c>
      <c r="T6634" s="3" t="s">
        <v>65</v>
      </c>
      <c r="U6634" s="3" t="s">
        <v>65</v>
      </c>
      <c r="V6634" s="3" t="n">
        <v>0</v>
      </c>
      <c r="W6634" s="3" t="n">
        <v>0</v>
      </c>
      <c r="X6634" s="3" t="n">
        <v>0</v>
      </c>
      <c r="Y6634" s="3" t="s">
        <v>30</v>
      </c>
      <c r="Z6634" s="3" t="s">
        <v>30</v>
      </c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3"/>
      <c r="AU6634" s="3"/>
      <c r="AV6634" s="3"/>
      <c r="AW6634" s="3"/>
      <c r="AX6634" s="3"/>
      <c r="AY6634" s="3"/>
      <c r="AZ6634" s="3"/>
      <c r="BA6634" s="3"/>
      <c r="BB6634" s="3"/>
      <c r="BC6634" s="3"/>
      <c r="BD6634" s="3"/>
      <c r="BE6634" s="3"/>
      <c r="BF6634" s="3"/>
      <c r="BG6634" s="3"/>
      <c r="BH6634" s="3"/>
      <c r="BI6634" s="3"/>
      <c r="BJ6634" s="3"/>
    </row>
    <row r="6635" customFormat="false" ht="15.75" hidden="false" customHeight="false" outlineLevel="0" collapsed="false">
      <c r="A6635" s="3" t="n">
        <v>6634</v>
      </c>
      <c r="B6635" s="3" t="s">
        <v>19236</v>
      </c>
      <c r="C6635" s="3" t="s">
        <v>19237</v>
      </c>
      <c r="D6635" s="3" t="n">
        <v>1</v>
      </c>
      <c r="E6635" s="3" t="n">
        <v>6.8543307</v>
      </c>
      <c r="F6635" s="3" t="n">
        <v>26</v>
      </c>
      <c r="G6635" s="3" t="n">
        <v>26</v>
      </c>
      <c r="H6635" s="3" t="n">
        <v>10</v>
      </c>
      <c r="I6635" s="3" t="n">
        <v>10</v>
      </c>
      <c r="J6635" s="3" t="n">
        <v>44</v>
      </c>
      <c r="K6635" s="3" t="n">
        <v>44</v>
      </c>
      <c r="L6635" s="3" t="n">
        <v>10</v>
      </c>
      <c r="M6635" s="3" t="n">
        <v>10</v>
      </c>
      <c r="N6635" s="3" t="n">
        <v>17</v>
      </c>
      <c r="O6635" s="3" t="n">
        <v>9</v>
      </c>
      <c r="P6635" s="3" t="n">
        <v>7.3</v>
      </c>
      <c r="Q6635" s="3" t="n">
        <v>24.2</v>
      </c>
      <c r="R6635" s="3" t="s">
        <v>19238</v>
      </c>
      <c r="S6635" s="4" t="n">
        <v>45747.0593171296</v>
      </c>
      <c r="T6635" s="3" t="s">
        <v>4910</v>
      </c>
      <c r="U6635" s="3" t="s">
        <v>4910</v>
      </c>
      <c r="V6635" s="3" t="n">
        <v>1</v>
      </c>
      <c r="W6635" s="3" t="n">
        <v>1</v>
      </c>
      <c r="X6635" s="3" t="n">
        <v>0</v>
      </c>
      <c r="Y6635" s="3" t="s">
        <v>30</v>
      </c>
      <c r="Z6635" s="3" t="s">
        <v>30</v>
      </c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T6635" s="3"/>
      <c r="AU6635" s="3"/>
      <c r="AV6635" s="3"/>
      <c r="AW6635" s="3"/>
      <c r="AX6635" s="3"/>
      <c r="AY6635" s="3"/>
      <c r="AZ6635" s="3"/>
      <c r="BA6635" s="3"/>
      <c r="BB6635" s="3"/>
      <c r="BC6635" s="3"/>
      <c r="BD6635" s="3"/>
      <c r="BE6635" s="3"/>
      <c r="BF6635" s="3"/>
      <c r="BG6635" s="3"/>
      <c r="BH6635" s="3"/>
      <c r="BI6635" s="3"/>
      <c r="BJ6635" s="3"/>
    </row>
    <row r="6636" customFormat="false" ht="15.75" hidden="false" customHeight="false" outlineLevel="0" collapsed="false">
      <c r="A6636" s="3" t="n">
        <v>6635</v>
      </c>
      <c r="B6636" s="3" t="s">
        <v>19239</v>
      </c>
      <c r="C6636" s="3" t="s">
        <v>19240</v>
      </c>
      <c r="D6636" s="3" t="n">
        <v>1</v>
      </c>
      <c r="E6636" s="3" t="n">
        <v>5.8108433</v>
      </c>
      <c r="F6636" s="3" t="n">
        <v>31</v>
      </c>
      <c r="G6636" s="3" t="n">
        <v>31</v>
      </c>
      <c r="H6636" s="3" t="n">
        <v>11</v>
      </c>
      <c r="I6636" s="3" t="n">
        <v>11</v>
      </c>
      <c r="J6636" s="3" t="n">
        <v>52</v>
      </c>
      <c r="K6636" s="3" t="n">
        <v>52</v>
      </c>
      <c r="L6636" s="3" t="n">
        <v>10</v>
      </c>
      <c r="M6636" s="3" t="n">
        <v>10</v>
      </c>
      <c r="N6636" s="3" t="n">
        <v>17</v>
      </c>
      <c r="O6636" s="3" t="n">
        <v>9</v>
      </c>
      <c r="P6636" s="3" t="n">
        <v>7.3</v>
      </c>
      <c r="Q6636" s="3" t="n">
        <v>24.2</v>
      </c>
      <c r="R6636" s="3" t="s">
        <v>19241</v>
      </c>
      <c r="S6636" s="4" t="n">
        <v>45747.0597106482</v>
      </c>
      <c r="T6636" s="3" t="s">
        <v>4910</v>
      </c>
      <c r="U6636" s="3" t="s">
        <v>4910</v>
      </c>
      <c r="V6636" s="3" t="n">
        <v>1</v>
      </c>
      <c r="W6636" s="3" t="n">
        <v>1</v>
      </c>
      <c r="X6636" s="3" t="n">
        <v>0</v>
      </c>
      <c r="Y6636" s="3" t="s">
        <v>30</v>
      </c>
      <c r="Z6636" s="3" t="s">
        <v>30</v>
      </c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3"/>
      <c r="AU6636" s="3"/>
      <c r="AV6636" s="3"/>
      <c r="AW6636" s="3"/>
      <c r="AX6636" s="3"/>
      <c r="AY6636" s="3"/>
      <c r="AZ6636" s="3"/>
      <c r="BA6636" s="3"/>
      <c r="BB6636" s="3"/>
      <c r="BC6636" s="3"/>
      <c r="BD6636" s="3"/>
      <c r="BE6636" s="3"/>
      <c r="BF6636" s="3"/>
      <c r="BG6636" s="3"/>
      <c r="BH6636" s="3"/>
      <c r="BI6636" s="3"/>
      <c r="BJ6636" s="3"/>
    </row>
    <row r="6637" customFormat="false" ht="15.75" hidden="false" customHeight="false" outlineLevel="0" collapsed="false">
      <c r="A6637" s="3" t="n">
        <v>6636</v>
      </c>
      <c r="B6637" s="3" t="s">
        <v>19242</v>
      </c>
      <c r="C6637" s="3" t="s">
        <v>19243</v>
      </c>
      <c r="D6637" s="3" t="n">
        <v>1</v>
      </c>
      <c r="E6637" s="3" t="n">
        <v>2.224198</v>
      </c>
      <c r="F6637" s="3" t="n">
        <v>36</v>
      </c>
      <c r="G6637" s="3" t="n">
        <v>36</v>
      </c>
      <c r="H6637" s="3" t="n">
        <v>11</v>
      </c>
      <c r="I6637" s="3" t="n">
        <v>11</v>
      </c>
      <c r="J6637" s="3" t="n">
        <v>47</v>
      </c>
      <c r="K6637" s="3" t="n">
        <v>47</v>
      </c>
      <c r="L6637" s="3" t="n">
        <v>5</v>
      </c>
      <c r="M6637" s="3" t="n">
        <v>5</v>
      </c>
      <c r="N6637" s="3" t="n">
        <v>-1</v>
      </c>
      <c r="O6637" s="3" t="n">
        <v>-1</v>
      </c>
      <c r="P6637" s="3" t="n">
        <v>7.6</v>
      </c>
      <c r="Q6637" s="3" t="n">
        <v>24.2</v>
      </c>
      <c r="R6637" s="3" t="s">
        <v>19244</v>
      </c>
      <c r="S6637" s="4" t="n">
        <v>45747.0599189815</v>
      </c>
      <c r="T6637" s="3" t="s">
        <v>29</v>
      </c>
      <c r="U6637" s="3" t="s">
        <v>29</v>
      </c>
      <c r="V6637" s="3" t="n">
        <v>0</v>
      </c>
      <c r="W6637" s="3" t="n">
        <v>0</v>
      </c>
      <c r="X6637" s="3" t="n">
        <v>0</v>
      </c>
      <c r="Y6637" s="3" t="s">
        <v>30</v>
      </c>
      <c r="Z6637" s="3" t="s">
        <v>30</v>
      </c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3"/>
      <c r="AU6637" s="3"/>
      <c r="AV6637" s="3"/>
      <c r="AW6637" s="3"/>
      <c r="AX6637" s="3"/>
      <c r="AY6637" s="3"/>
      <c r="AZ6637" s="3"/>
      <c r="BA6637" s="3"/>
      <c r="BB6637" s="3"/>
      <c r="BC6637" s="3"/>
      <c r="BD6637" s="3"/>
      <c r="BE6637" s="3"/>
      <c r="BF6637" s="3"/>
      <c r="BG6637" s="3"/>
      <c r="BH6637" s="3"/>
      <c r="BI6637" s="3"/>
      <c r="BJ6637" s="3"/>
    </row>
    <row r="6638" customFormat="false" ht="15.75" hidden="false" customHeight="false" outlineLevel="0" collapsed="false">
      <c r="A6638" s="3" t="n">
        <v>6637</v>
      </c>
      <c r="B6638" s="3" t="s">
        <v>19245</v>
      </c>
      <c r="C6638" s="3" t="s">
        <v>19246</v>
      </c>
      <c r="D6638" s="3" t="n">
        <v>1</v>
      </c>
      <c r="E6638" s="3" t="n">
        <v>5.6891239</v>
      </c>
      <c r="F6638" s="3" t="n">
        <v>20</v>
      </c>
      <c r="G6638" s="3" t="n">
        <v>20</v>
      </c>
      <c r="H6638" s="3" t="n">
        <v>5</v>
      </c>
      <c r="I6638" s="3" t="n">
        <v>5</v>
      </c>
      <c r="J6638" s="3" t="n">
        <v>40</v>
      </c>
      <c r="K6638" s="3" t="n">
        <v>40</v>
      </c>
      <c r="L6638" s="3" t="n">
        <v>10</v>
      </c>
      <c r="M6638" s="3" t="n">
        <v>10</v>
      </c>
      <c r="N6638" s="3" t="n">
        <v>8</v>
      </c>
      <c r="O6638" s="3" t="n">
        <v>-1</v>
      </c>
      <c r="P6638" s="3" t="n">
        <v>7.4</v>
      </c>
      <c r="Q6638" s="3" t="n">
        <v>24.2</v>
      </c>
      <c r="R6638" s="3" t="s">
        <v>19247</v>
      </c>
      <c r="S6638" s="4" t="n">
        <v>45747.060162037</v>
      </c>
      <c r="T6638" s="3" t="s">
        <v>4910</v>
      </c>
      <c r="U6638" s="3" t="s">
        <v>4910</v>
      </c>
      <c r="V6638" s="3" t="n">
        <v>1</v>
      </c>
      <c r="W6638" s="3" t="n">
        <v>0</v>
      </c>
      <c r="X6638" s="3" t="n">
        <v>0</v>
      </c>
      <c r="Y6638" s="3" t="s">
        <v>30</v>
      </c>
      <c r="Z6638" s="3" t="s">
        <v>30</v>
      </c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T6638" s="3"/>
      <c r="AU6638" s="3"/>
      <c r="AV6638" s="3"/>
      <c r="AW6638" s="3"/>
      <c r="AX6638" s="3"/>
      <c r="AY6638" s="3"/>
      <c r="AZ6638" s="3"/>
      <c r="BA6638" s="3"/>
      <c r="BB6638" s="3"/>
      <c r="BC6638" s="3"/>
      <c r="BD6638" s="3"/>
      <c r="BE6638" s="3"/>
      <c r="BF6638" s="3"/>
      <c r="BG6638" s="3"/>
      <c r="BH6638" s="3"/>
      <c r="BI6638" s="3"/>
      <c r="BJ6638" s="3"/>
    </row>
    <row r="6639" customFormat="false" ht="15.75" hidden="false" customHeight="false" outlineLevel="0" collapsed="false">
      <c r="A6639" s="3" t="n">
        <v>6638</v>
      </c>
      <c r="B6639" s="3" t="s">
        <v>19248</v>
      </c>
      <c r="C6639" s="3" t="s">
        <v>19249</v>
      </c>
      <c r="D6639" s="3" t="n">
        <v>1</v>
      </c>
      <c r="E6639" s="3" t="n">
        <v>2.4633047</v>
      </c>
      <c r="F6639" s="3" t="n">
        <v>43</v>
      </c>
      <c r="G6639" s="3" t="n">
        <v>43</v>
      </c>
      <c r="H6639" s="3" t="n">
        <v>14</v>
      </c>
      <c r="I6639" s="3" t="n">
        <v>14</v>
      </c>
      <c r="J6639" s="3" t="n">
        <v>57</v>
      </c>
      <c r="K6639" s="3" t="n">
        <v>57</v>
      </c>
      <c r="L6639" s="3" t="n">
        <v>4</v>
      </c>
      <c r="M6639" s="3" t="n">
        <v>4</v>
      </c>
      <c r="N6639" s="3" t="n">
        <v>-1</v>
      </c>
      <c r="O6639" s="3" t="n">
        <v>-1</v>
      </c>
      <c r="P6639" s="3" t="n">
        <v>7.1</v>
      </c>
      <c r="Q6639" s="3" t="n">
        <v>24.2</v>
      </c>
      <c r="R6639" s="3" t="s">
        <v>19250</v>
      </c>
      <c r="S6639" s="4" t="n">
        <v>45747.0602777778</v>
      </c>
      <c r="T6639" s="3" t="s">
        <v>29</v>
      </c>
      <c r="U6639" s="3" t="s">
        <v>29</v>
      </c>
      <c r="V6639" s="3" t="n">
        <v>0</v>
      </c>
      <c r="W6639" s="3" t="n">
        <v>0</v>
      </c>
      <c r="X6639" s="3" t="n">
        <v>0</v>
      </c>
      <c r="Y6639" s="3" t="s">
        <v>30</v>
      </c>
      <c r="Z6639" s="3" t="s">
        <v>30</v>
      </c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3"/>
      <c r="AU6639" s="3"/>
      <c r="AV6639" s="3"/>
      <c r="AW6639" s="3"/>
      <c r="AX6639" s="3"/>
      <c r="AY6639" s="3"/>
      <c r="AZ6639" s="3"/>
      <c r="BA6639" s="3"/>
      <c r="BB6639" s="3"/>
      <c r="BC6639" s="3"/>
      <c r="BD6639" s="3"/>
      <c r="BE6639" s="3"/>
      <c r="BF6639" s="3"/>
      <c r="BG6639" s="3"/>
      <c r="BH6639" s="3"/>
      <c r="BI6639" s="3"/>
      <c r="BJ6639" s="3"/>
    </row>
    <row r="6640" customFormat="false" ht="15.75" hidden="false" customHeight="false" outlineLevel="0" collapsed="false">
      <c r="A6640" s="3" t="n">
        <v>6639</v>
      </c>
      <c r="B6640" s="3" t="s">
        <v>19251</v>
      </c>
      <c r="C6640" s="3" t="s">
        <v>19252</v>
      </c>
      <c r="D6640" s="3" t="n">
        <v>1</v>
      </c>
      <c r="E6640" s="3" t="n">
        <v>14.8862377</v>
      </c>
      <c r="F6640" s="3" t="n">
        <v>33</v>
      </c>
      <c r="G6640" s="3" t="n">
        <v>33</v>
      </c>
      <c r="H6640" s="3" t="n">
        <v>3</v>
      </c>
      <c r="I6640" s="3" t="n">
        <v>3</v>
      </c>
      <c r="J6640" s="3" t="n">
        <v>34</v>
      </c>
      <c r="K6640" s="3" t="n">
        <v>34</v>
      </c>
      <c r="L6640" s="3" t="n">
        <v>2</v>
      </c>
      <c r="M6640" s="3" t="n">
        <v>2</v>
      </c>
      <c r="N6640" s="3" t="n">
        <v>-1</v>
      </c>
      <c r="O6640" s="3" t="n">
        <v>-1</v>
      </c>
      <c r="P6640" s="3" t="n">
        <v>7.4</v>
      </c>
      <c r="Q6640" s="3" t="n">
        <v>24.2</v>
      </c>
      <c r="R6640" s="3" t="s">
        <v>19253</v>
      </c>
      <c r="S6640" s="4" t="n">
        <v>45747.0606134259</v>
      </c>
      <c r="T6640" s="3" t="s">
        <v>65</v>
      </c>
      <c r="U6640" s="3" t="s">
        <v>65</v>
      </c>
      <c r="V6640" s="3" t="n">
        <v>0</v>
      </c>
      <c r="W6640" s="3" t="n">
        <v>0</v>
      </c>
      <c r="X6640" s="3" t="n">
        <v>0</v>
      </c>
      <c r="Y6640" s="3" t="s">
        <v>30</v>
      </c>
      <c r="Z6640" s="3" t="s">
        <v>30</v>
      </c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3"/>
      <c r="AU6640" s="3"/>
      <c r="AV6640" s="3"/>
      <c r="AW6640" s="3"/>
      <c r="AX6640" s="3"/>
      <c r="AY6640" s="3"/>
      <c r="AZ6640" s="3"/>
      <c r="BA6640" s="3"/>
      <c r="BB6640" s="3"/>
      <c r="BC6640" s="3"/>
      <c r="BD6640" s="3"/>
      <c r="BE6640" s="3"/>
      <c r="BF6640" s="3"/>
      <c r="BG6640" s="3"/>
      <c r="BH6640" s="3"/>
      <c r="BI6640" s="3"/>
      <c r="BJ6640" s="3"/>
    </row>
    <row r="6641" customFormat="false" ht="15.75" hidden="false" customHeight="false" outlineLevel="0" collapsed="false">
      <c r="A6641" s="3" t="n">
        <v>6640</v>
      </c>
      <c r="B6641" s="3" t="s">
        <v>19254</v>
      </c>
      <c r="C6641" s="3" t="s">
        <v>19255</v>
      </c>
      <c r="D6641" s="3" t="n">
        <v>1</v>
      </c>
      <c r="E6641" s="3" t="n">
        <v>1.8782503</v>
      </c>
      <c r="F6641" s="3" t="n">
        <v>20</v>
      </c>
      <c r="G6641" s="3" t="n">
        <v>20</v>
      </c>
      <c r="H6641" s="3" t="n">
        <v>7</v>
      </c>
      <c r="I6641" s="3" t="n">
        <v>7</v>
      </c>
      <c r="J6641" s="3" t="n">
        <v>13</v>
      </c>
      <c r="K6641" s="3" t="n">
        <v>13</v>
      </c>
      <c r="L6641" s="3" t="n">
        <v>3</v>
      </c>
      <c r="M6641" s="3" t="n">
        <v>3</v>
      </c>
      <c r="N6641" s="3" t="n">
        <v>-1</v>
      </c>
      <c r="O6641" s="3" t="n">
        <v>-1</v>
      </c>
      <c r="P6641" s="3" t="n">
        <v>7.1</v>
      </c>
      <c r="Q6641" s="3" t="n">
        <v>24.2</v>
      </c>
      <c r="R6641" s="3" t="s">
        <v>19256</v>
      </c>
      <c r="S6641" s="4" t="n">
        <v>45747.0607060185</v>
      </c>
      <c r="T6641" s="3" t="s">
        <v>29</v>
      </c>
      <c r="U6641" s="3" t="s">
        <v>29</v>
      </c>
      <c r="V6641" s="3" t="n">
        <v>0</v>
      </c>
      <c r="W6641" s="3" t="n">
        <v>0</v>
      </c>
      <c r="X6641" s="3" t="n">
        <v>0</v>
      </c>
      <c r="Y6641" s="3" t="s">
        <v>30</v>
      </c>
      <c r="Z6641" s="3" t="s">
        <v>30</v>
      </c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3"/>
      <c r="AU6641" s="3"/>
      <c r="AV6641" s="3"/>
      <c r="AW6641" s="3"/>
      <c r="AX6641" s="3"/>
      <c r="AY6641" s="3"/>
      <c r="AZ6641" s="3"/>
      <c r="BA6641" s="3"/>
      <c r="BB6641" s="3"/>
      <c r="BC6641" s="3"/>
      <c r="BD6641" s="3"/>
      <c r="BE6641" s="3"/>
      <c r="BF6641" s="3"/>
      <c r="BG6641" s="3"/>
      <c r="BH6641" s="3"/>
      <c r="BI6641" s="3"/>
      <c r="BJ6641" s="3"/>
    </row>
    <row r="6642" customFormat="false" ht="15.75" hidden="false" customHeight="false" outlineLevel="0" collapsed="false">
      <c r="A6642" s="3" t="n">
        <v>6641</v>
      </c>
      <c r="B6642" s="3" t="s">
        <v>19257</v>
      </c>
      <c r="C6642" s="3" t="s">
        <v>19258</v>
      </c>
      <c r="D6642" s="3" t="n">
        <v>1</v>
      </c>
      <c r="E6642" s="3" t="n">
        <v>2.4480246</v>
      </c>
      <c r="F6642" s="3" t="n">
        <v>46</v>
      </c>
      <c r="G6642" s="3" t="n">
        <v>46</v>
      </c>
      <c r="H6642" s="3" t="n">
        <v>14</v>
      </c>
      <c r="I6642" s="3" t="n">
        <v>14</v>
      </c>
      <c r="J6642" s="3" t="n">
        <v>45</v>
      </c>
      <c r="K6642" s="3" t="n">
        <v>45</v>
      </c>
      <c r="L6642" s="3" t="n">
        <v>11</v>
      </c>
      <c r="M6642" s="3" t="n">
        <v>11</v>
      </c>
      <c r="N6642" s="3" t="n">
        <v>-1</v>
      </c>
      <c r="O6642" s="3" t="n">
        <v>-1</v>
      </c>
      <c r="P6642" s="3" t="n">
        <v>7.1</v>
      </c>
      <c r="Q6642" s="3" t="n">
        <v>24.2</v>
      </c>
      <c r="R6642" s="3" t="s">
        <v>19259</v>
      </c>
      <c r="S6642" s="4" t="n">
        <v>45747.0608101852</v>
      </c>
      <c r="T6642" s="3" t="s">
        <v>29</v>
      </c>
      <c r="U6642" s="3" t="s">
        <v>29</v>
      </c>
      <c r="V6642" s="3" t="n">
        <v>0</v>
      </c>
      <c r="W6642" s="3" t="n">
        <v>0</v>
      </c>
      <c r="X6642" s="3" t="n">
        <v>0</v>
      </c>
      <c r="Y6642" s="3" t="s">
        <v>30</v>
      </c>
      <c r="Z6642" s="3" t="s">
        <v>30</v>
      </c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3"/>
      <c r="AU6642" s="3"/>
      <c r="AV6642" s="3"/>
      <c r="AW6642" s="3"/>
      <c r="AX6642" s="3"/>
      <c r="AY6642" s="3"/>
      <c r="AZ6642" s="3"/>
      <c r="BA6642" s="3"/>
      <c r="BB6642" s="3"/>
      <c r="BC6642" s="3"/>
      <c r="BD6642" s="3"/>
      <c r="BE6642" s="3"/>
      <c r="BF6642" s="3"/>
      <c r="BG6642" s="3"/>
      <c r="BH6642" s="3"/>
      <c r="BI6642" s="3"/>
      <c r="BJ6642" s="3"/>
    </row>
    <row r="6643" customFormat="false" ht="15.75" hidden="false" customHeight="false" outlineLevel="0" collapsed="false">
      <c r="A6643" s="3" t="n">
        <v>6642</v>
      </c>
      <c r="B6643" s="3" t="s">
        <v>19260</v>
      </c>
      <c r="C6643" s="3" t="s">
        <v>19261</v>
      </c>
      <c r="D6643" s="3" t="n">
        <v>1</v>
      </c>
      <c r="E6643" s="3" t="n">
        <v>1.089345</v>
      </c>
      <c r="F6643" s="3" t="n">
        <v>5</v>
      </c>
      <c r="G6643" s="3" t="n">
        <v>5</v>
      </c>
      <c r="H6643" s="3" t="n">
        <v>2</v>
      </c>
      <c r="I6643" s="3" t="n">
        <v>2</v>
      </c>
      <c r="J6643" s="3" t="n">
        <v>1</v>
      </c>
      <c r="K6643" s="3" t="n">
        <v>1</v>
      </c>
      <c r="L6643" s="3" t="n">
        <v>1</v>
      </c>
      <c r="M6643" s="3" t="n">
        <v>1</v>
      </c>
      <c r="N6643" s="3" t="n">
        <v>-1</v>
      </c>
      <c r="O6643" s="3" t="n">
        <v>-1</v>
      </c>
      <c r="P6643" s="3" t="n">
        <v>7.1</v>
      </c>
      <c r="Q6643" s="3" t="n">
        <v>24.2</v>
      </c>
      <c r="R6643" s="3" t="s">
        <v>19262</v>
      </c>
      <c r="S6643" s="4" t="n">
        <v>45747.0608912037</v>
      </c>
      <c r="T6643" s="3" t="s">
        <v>29</v>
      </c>
      <c r="U6643" s="3" t="s">
        <v>29</v>
      </c>
      <c r="V6643" s="3" t="n">
        <v>0</v>
      </c>
      <c r="W6643" s="3" t="n">
        <v>0</v>
      </c>
      <c r="X6643" s="3" t="n">
        <v>0</v>
      </c>
      <c r="Y6643" s="3" t="s">
        <v>30</v>
      </c>
      <c r="Z6643" s="3" t="s">
        <v>30</v>
      </c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3"/>
      <c r="AR6643" s="3"/>
      <c r="AS6643" s="3"/>
      <c r="AT6643" s="3"/>
      <c r="AU6643" s="3"/>
      <c r="AV6643" s="3"/>
      <c r="AW6643" s="3"/>
      <c r="AX6643" s="3"/>
      <c r="AY6643" s="3"/>
      <c r="AZ6643" s="3"/>
      <c r="BA6643" s="3"/>
      <c r="BB6643" s="3"/>
      <c r="BC6643" s="3"/>
      <c r="BD6643" s="3"/>
      <c r="BE6643" s="3"/>
      <c r="BF6643" s="3"/>
      <c r="BG6643" s="3"/>
      <c r="BH6643" s="3"/>
      <c r="BI6643" s="3"/>
      <c r="BJ6643" s="3"/>
    </row>
    <row r="6644" customFormat="false" ht="15.75" hidden="false" customHeight="false" outlineLevel="0" collapsed="false">
      <c r="A6644" s="3" t="n">
        <v>6643</v>
      </c>
      <c r="B6644" s="3" t="s">
        <v>19263</v>
      </c>
      <c r="C6644" s="3" t="s">
        <v>19264</v>
      </c>
      <c r="D6644" s="3" t="n">
        <v>1</v>
      </c>
      <c r="E6644" s="3" t="n">
        <v>0.9660118</v>
      </c>
      <c r="F6644" s="3" t="n">
        <v>9</v>
      </c>
      <c r="G6644" s="3" t="n">
        <v>9</v>
      </c>
      <c r="H6644" s="3" t="n">
        <v>4</v>
      </c>
      <c r="I6644" s="3" t="n">
        <v>4</v>
      </c>
      <c r="J6644" s="3" t="n">
        <v>4</v>
      </c>
      <c r="K6644" s="3" t="n">
        <v>4</v>
      </c>
      <c r="L6644" s="3" t="n">
        <v>0</v>
      </c>
      <c r="M6644" s="3" t="n">
        <v>0</v>
      </c>
      <c r="N6644" s="3" t="n">
        <v>-1</v>
      </c>
      <c r="O6644" s="3" t="n">
        <v>-1</v>
      </c>
      <c r="P6644" s="3" t="n">
        <v>7.1</v>
      </c>
      <c r="Q6644" s="3" t="n">
        <v>24.2</v>
      </c>
      <c r="R6644" s="3" t="s">
        <v>19265</v>
      </c>
      <c r="S6644" s="4" t="n">
        <v>45747.0609375</v>
      </c>
      <c r="T6644" s="3" t="s">
        <v>29</v>
      </c>
      <c r="U6644" s="3" t="s">
        <v>29</v>
      </c>
      <c r="V6644" s="3" t="n">
        <v>0</v>
      </c>
      <c r="W6644" s="3" t="n">
        <v>0</v>
      </c>
      <c r="X6644" s="3" t="n">
        <v>0</v>
      </c>
      <c r="Y6644" s="3" t="s">
        <v>30</v>
      </c>
      <c r="Z6644" s="3" t="s">
        <v>30</v>
      </c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  <c r="AP6644" s="3"/>
      <c r="AQ6644" s="3"/>
      <c r="AR6644" s="3"/>
      <c r="AS6644" s="3"/>
      <c r="AT6644" s="3"/>
      <c r="AU6644" s="3"/>
      <c r="AV6644" s="3"/>
      <c r="AW6644" s="3"/>
      <c r="AX6644" s="3"/>
      <c r="AY6644" s="3"/>
      <c r="AZ6644" s="3"/>
      <c r="BA6644" s="3"/>
      <c r="BB6644" s="3"/>
      <c r="BC6644" s="3"/>
      <c r="BD6644" s="3"/>
      <c r="BE6644" s="3"/>
      <c r="BF6644" s="3"/>
      <c r="BG6644" s="3"/>
      <c r="BH6644" s="3"/>
      <c r="BI6644" s="3"/>
      <c r="BJ6644" s="3"/>
    </row>
    <row r="6645" customFormat="false" ht="15.75" hidden="false" customHeight="false" outlineLevel="0" collapsed="false">
      <c r="A6645" s="3" t="n">
        <v>6644</v>
      </c>
      <c r="B6645" s="3" t="s">
        <v>19266</v>
      </c>
      <c r="C6645" s="3" t="s">
        <v>19267</v>
      </c>
      <c r="D6645" s="3" t="n">
        <v>1</v>
      </c>
      <c r="E6645" s="3" t="n">
        <v>1.6887621</v>
      </c>
      <c r="F6645" s="3" t="n">
        <v>6</v>
      </c>
      <c r="G6645" s="3" t="n">
        <v>6</v>
      </c>
      <c r="H6645" s="3" t="n">
        <v>3</v>
      </c>
      <c r="I6645" s="3" t="n">
        <v>3</v>
      </c>
      <c r="J6645" s="3" t="n">
        <v>4</v>
      </c>
      <c r="K6645" s="3" t="n">
        <v>4</v>
      </c>
      <c r="L6645" s="3" t="n">
        <v>1</v>
      </c>
      <c r="M6645" s="3" t="n">
        <v>1</v>
      </c>
      <c r="N6645" s="3" t="n">
        <v>-1</v>
      </c>
      <c r="O6645" s="3" t="n">
        <v>-1</v>
      </c>
      <c r="P6645" s="3" t="n">
        <v>7.1</v>
      </c>
      <c r="Q6645" s="3" t="n">
        <v>24.2</v>
      </c>
      <c r="R6645" s="3" t="s">
        <v>19268</v>
      </c>
      <c r="S6645" s="4" t="n">
        <v>45747.0609953704</v>
      </c>
      <c r="T6645" s="3" t="s">
        <v>29</v>
      </c>
      <c r="U6645" s="3" t="s">
        <v>29</v>
      </c>
      <c r="V6645" s="3" t="n">
        <v>0</v>
      </c>
      <c r="W6645" s="3" t="n">
        <v>0</v>
      </c>
      <c r="X6645" s="3" t="n">
        <v>0</v>
      </c>
      <c r="Y6645" s="3" t="s">
        <v>30</v>
      </c>
      <c r="Z6645" s="3" t="s">
        <v>30</v>
      </c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3"/>
      <c r="AU6645" s="3"/>
      <c r="AV6645" s="3"/>
      <c r="AW6645" s="3"/>
      <c r="AX6645" s="3"/>
      <c r="AY6645" s="3"/>
      <c r="AZ6645" s="3"/>
      <c r="BA6645" s="3"/>
      <c r="BB6645" s="3"/>
      <c r="BC6645" s="3"/>
      <c r="BD6645" s="3"/>
      <c r="BE6645" s="3"/>
      <c r="BF6645" s="3"/>
      <c r="BG6645" s="3"/>
      <c r="BH6645" s="3"/>
      <c r="BI6645" s="3"/>
      <c r="BJ6645" s="3"/>
    </row>
    <row r="6646" customFormat="false" ht="15.75" hidden="false" customHeight="false" outlineLevel="0" collapsed="false">
      <c r="A6646" s="3" t="n">
        <v>6645</v>
      </c>
      <c r="B6646" s="3" t="s">
        <v>19269</v>
      </c>
      <c r="C6646" s="3" t="s">
        <v>19270</v>
      </c>
      <c r="D6646" s="3" t="n">
        <v>1</v>
      </c>
      <c r="E6646" s="3" t="n">
        <v>1.7778524</v>
      </c>
      <c r="F6646" s="3" t="n">
        <v>8</v>
      </c>
      <c r="G6646" s="3" t="n">
        <v>8</v>
      </c>
      <c r="H6646" s="3" t="n">
        <v>4</v>
      </c>
      <c r="I6646" s="3" t="n">
        <v>4</v>
      </c>
      <c r="J6646" s="3" t="n">
        <v>3</v>
      </c>
      <c r="K6646" s="3" t="n">
        <v>3</v>
      </c>
      <c r="L6646" s="3" t="n">
        <v>1</v>
      </c>
      <c r="M6646" s="3" t="n">
        <v>1</v>
      </c>
      <c r="N6646" s="3" t="n">
        <v>-1</v>
      </c>
      <c r="O6646" s="3" t="n">
        <v>-1</v>
      </c>
      <c r="P6646" s="3" t="n">
        <v>7.1</v>
      </c>
      <c r="Q6646" s="3" t="n">
        <v>24.2</v>
      </c>
      <c r="R6646" s="3" t="s">
        <v>19271</v>
      </c>
      <c r="S6646" s="4" t="n">
        <v>45747.0610532407</v>
      </c>
      <c r="T6646" s="3" t="s">
        <v>29</v>
      </c>
      <c r="U6646" s="3" t="s">
        <v>29</v>
      </c>
      <c r="V6646" s="3" t="n">
        <v>0</v>
      </c>
      <c r="W6646" s="3" t="n">
        <v>0</v>
      </c>
      <c r="X6646" s="3" t="n">
        <v>0</v>
      </c>
      <c r="Y6646" s="3" t="s">
        <v>30</v>
      </c>
      <c r="Z6646" s="3" t="s">
        <v>30</v>
      </c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  <c r="AP6646" s="3"/>
      <c r="AQ6646" s="3"/>
      <c r="AR6646" s="3"/>
      <c r="AS6646" s="3"/>
      <c r="AT6646" s="3"/>
      <c r="AU6646" s="3"/>
      <c r="AV6646" s="3"/>
      <c r="AW6646" s="3"/>
      <c r="AX6646" s="3"/>
      <c r="AY6646" s="3"/>
      <c r="AZ6646" s="3"/>
      <c r="BA6646" s="3"/>
      <c r="BB6646" s="3"/>
      <c r="BC6646" s="3"/>
      <c r="BD6646" s="3"/>
      <c r="BE6646" s="3"/>
      <c r="BF6646" s="3"/>
      <c r="BG6646" s="3"/>
      <c r="BH6646" s="3"/>
      <c r="BI6646" s="3"/>
      <c r="BJ6646" s="3"/>
    </row>
    <row r="6647" customFormat="false" ht="15.75" hidden="false" customHeight="false" outlineLevel="0" collapsed="false">
      <c r="A6647" s="3" t="n">
        <v>6646</v>
      </c>
      <c r="B6647" s="3" t="s">
        <v>19272</v>
      </c>
      <c r="C6647" s="3" t="s">
        <v>19273</v>
      </c>
      <c r="D6647" s="3" t="n">
        <v>1</v>
      </c>
      <c r="E6647" s="3" t="n">
        <v>1.6927644</v>
      </c>
      <c r="F6647" s="3" t="n">
        <v>11</v>
      </c>
      <c r="G6647" s="3" t="n">
        <v>11</v>
      </c>
      <c r="H6647" s="3" t="n">
        <v>5</v>
      </c>
      <c r="I6647" s="3" t="n">
        <v>5</v>
      </c>
      <c r="J6647" s="3" t="n">
        <v>9</v>
      </c>
      <c r="K6647" s="3" t="n">
        <v>9</v>
      </c>
      <c r="L6647" s="3" t="n">
        <v>2</v>
      </c>
      <c r="M6647" s="3" t="n">
        <v>2</v>
      </c>
      <c r="N6647" s="3" t="n">
        <v>-1</v>
      </c>
      <c r="O6647" s="3" t="n">
        <v>-1</v>
      </c>
      <c r="P6647" s="3" t="n">
        <v>7.1</v>
      </c>
      <c r="Q6647" s="3" t="n">
        <v>24.2</v>
      </c>
      <c r="R6647" s="3" t="s">
        <v>19274</v>
      </c>
      <c r="S6647" s="4" t="n">
        <v>45747.0611226852</v>
      </c>
      <c r="T6647" s="3" t="s">
        <v>29</v>
      </c>
      <c r="U6647" s="3" t="s">
        <v>29</v>
      </c>
      <c r="V6647" s="3" t="n">
        <v>0</v>
      </c>
      <c r="W6647" s="3" t="n">
        <v>0</v>
      </c>
      <c r="X6647" s="3" t="n">
        <v>0</v>
      </c>
      <c r="Y6647" s="3" t="s">
        <v>30</v>
      </c>
      <c r="Z6647" s="3" t="s">
        <v>30</v>
      </c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3"/>
      <c r="AR6647" s="3"/>
      <c r="AS6647" s="3"/>
      <c r="AT6647" s="3"/>
      <c r="AU6647" s="3"/>
      <c r="AV6647" s="3"/>
      <c r="AW6647" s="3"/>
      <c r="AX6647" s="3"/>
      <c r="AY6647" s="3"/>
      <c r="AZ6647" s="3"/>
      <c r="BA6647" s="3"/>
      <c r="BB6647" s="3"/>
      <c r="BC6647" s="3"/>
      <c r="BD6647" s="3"/>
      <c r="BE6647" s="3"/>
      <c r="BF6647" s="3"/>
      <c r="BG6647" s="3"/>
      <c r="BH6647" s="3"/>
      <c r="BI6647" s="3"/>
      <c r="BJ6647" s="3"/>
    </row>
    <row r="6648" customFormat="false" ht="15.75" hidden="false" customHeight="false" outlineLevel="0" collapsed="false">
      <c r="A6648" s="3" t="n">
        <v>6647</v>
      </c>
      <c r="B6648" s="3" t="s">
        <v>19275</v>
      </c>
      <c r="C6648" s="3" t="s">
        <v>19276</v>
      </c>
      <c r="D6648" s="3" t="n">
        <v>1</v>
      </c>
      <c r="E6648" s="3" t="n">
        <v>11.2354118</v>
      </c>
      <c r="F6648" s="3" t="n">
        <v>102</v>
      </c>
      <c r="G6648" s="3" t="n">
        <v>102</v>
      </c>
      <c r="H6648" s="3" t="n">
        <v>19</v>
      </c>
      <c r="I6648" s="3" t="n">
        <v>19</v>
      </c>
      <c r="J6648" s="3" t="n">
        <v>170</v>
      </c>
      <c r="K6648" s="3" t="n">
        <v>170</v>
      </c>
      <c r="L6648" s="3" t="n">
        <v>18</v>
      </c>
      <c r="M6648" s="3" t="n">
        <v>18</v>
      </c>
      <c r="N6648" s="3" t="n">
        <v>10</v>
      </c>
      <c r="O6648" s="3" t="n">
        <v>-1</v>
      </c>
      <c r="P6648" s="3" t="n">
        <v>7.1</v>
      </c>
      <c r="Q6648" s="3" t="n">
        <v>24.2</v>
      </c>
      <c r="R6648" s="3" t="s">
        <v>19277</v>
      </c>
      <c r="S6648" s="4" t="n">
        <v>45747.0613773148</v>
      </c>
      <c r="T6648" s="3" t="s">
        <v>246</v>
      </c>
      <c r="U6648" s="3" t="s">
        <v>246</v>
      </c>
      <c r="V6648" s="3" t="n">
        <v>1</v>
      </c>
      <c r="W6648" s="3" t="n">
        <v>0</v>
      </c>
      <c r="X6648" s="3" t="n">
        <v>0</v>
      </c>
      <c r="Y6648" s="3" t="s">
        <v>30</v>
      </c>
      <c r="Z6648" s="3" t="s">
        <v>30</v>
      </c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  <c r="AP6648" s="3"/>
      <c r="AQ6648" s="3"/>
      <c r="AR6648" s="3"/>
      <c r="AS6648" s="3"/>
      <c r="AT6648" s="3"/>
      <c r="AU6648" s="3"/>
      <c r="AV6648" s="3"/>
      <c r="AW6648" s="3"/>
      <c r="AX6648" s="3"/>
      <c r="AY6648" s="3"/>
      <c r="AZ6648" s="3"/>
      <c r="BA6648" s="3"/>
      <c r="BB6648" s="3"/>
      <c r="BC6648" s="3"/>
      <c r="BD6648" s="3"/>
      <c r="BE6648" s="3"/>
      <c r="BF6648" s="3"/>
      <c r="BG6648" s="3"/>
      <c r="BH6648" s="3"/>
      <c r="BI6648" s="3"/>
      <c r="BJ6648" s="3"/>
    </row>
    <row r="6649" customFormat="false" ht="15.75" hidden="false" customHeight="false" outlineLevel="0" collapsed="false">
      <c r="A6649" s="3" t="n">
        <v>6648</v>
      </c>
      <c r="B6649" s="3" t="s">
        <v>19278</v>
      </c>
      <c r="C6649" s="3" t="s">
        <v>19279</v>
      </c>
      <c r="D6649" s="3" t="n">
        <v>1</v>
      </c>
      <c r="E6649" s="3" t="n">
        <v>33.3900208</v>
      </c>
      <c r="F6649" s="3" t="n">
        <v>296</v>
      </c>
      <c r="G6649" s="3" t="n">
        <v>296</v>
      </c>
      <c r="H6649" s="3" t="n">
        <v>30</v>
      </c>
      <c r="I6649" s="3" t="n">
        <v>30</v>
      </c>
      <c r="J6649" s="3" t="n">
        <v>542</v>
      </c>
      <c r="K6649" s="3" t="n">
        <v>542</v>
      </c>
      <c r="L6649" s="3" t="n">
        <v>29</v>
      </c>
      <c r="M6649" s="3" t="n">
        <v>29</v>
      </c>
      <c r="N6649" s="3" t="n">
        <v>-1</v>
      </c>
      <c r="O6649" s="3" t="n">
        <v>-1</v>
      </c>
      <c r="P6649" s="3" t="n">
        <v>6.3</v>
      </c>
      <c r="Q6649" s="3" t="n">
        <v>24.2</v>
      </c>
      <c r="R6649" s="3" t="s">
        <v>19280</v>
      </c>
      <c r="S6649" s="4" t="n">
        <v>45747.0619444444</v>
      </c>
      <c r="T6649" s="3" t="s">
        <v>4910</v>
      </c>
      <c r="U6649" s="3" t="s">
        <v>4910</v>
      </c>
      <c r="V6649" s="3" t="n">
        <v>0</v>
      </c>
      <c r="W6649" s="3" t="n">
        <v>0</v>
      </c>
      <c r="X6649" s="3" t="n">
        <v>0</v>
      </c>
      <c r="Y6649" s="3" t="s">
        <v>30</v>
      </c>
      <c r="Z6649" s="3" t="s">
        <v>30</v>
      </c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3"/>
      <c r="AR6649" s="3"/>
      <c r="AS6649" s="3"/>
      <c r="AT6649" s="3"/>
      <c r="AU6649" s="3"/>
      <c r="AV6649" s="3"/>
      <c r="AW6649" s="3"/>
      <c r="AX6649" s="3"/>
      <c r="AY6649" s="3"/>
      <c r="AZ6649" s="3"/>
      <c r="BA6649" s="3"/>
      <c r="BB6649" s="3"/>
      <c r="BC6649" s="3"/>
      <c r="BD6649" s="3"/>
      <c r="BE6649" s="3"/>
      <c r="BF6649" s="3"/>
      <c r="BG6649" s="3"/>
      <c r="BH6649" s="3"/>
      <c r="BI6649" s="3"/>
      <c r="BJ6649" s="3"/>
    </row>
    <row r="6650" customFormat="false" ht="15.75" hidden="false" customHeight="false" outlineLevel="0" collapsed="false">
      <c r="A6650" s="3" t="n">
        <v>6649</v>
      </c>
      <c r="B6650" s="3" t="s">
        <v>19281</v>
      </c>
      <c r="C6650" s="3" t="s">
        <v>19282</v>
      </c>
      <c r="D6650" s="3" t="n">
        <v>1</v>
      </c>
      <c r="E6650" s="3" t="n">
        <v>16.0306555</v>
      </c>
      <c r="F6650" s="3" t="n">
        <v>434</v>
      </c>
      <c r="G6650" s="3" t="n">
        <v>434</v>
      </c>
      <c r="H6650" s="3" t="n">
        <v>24</v>
      </c>
      <c r="I6650" s="3" t="n">
        <v>24</v>
      </c>
      <c r="J6650" s="3" t="n">
        <v>600</v>
      </c>
      <c r="K6650" s="3" t="n">
        <v>600</v>
      </c>
      <c r="L6650" s="3" t="n">
        <v>14</v>
      </c>
      <c r="M6650" s="3" t="n">
        <v>14</v>
      </c>
      <c r="N6650" s="3" t="n">
        <v>-1</v>
      </c>
      <c r="O6650" s="3" t="n">
        <v>-1</v>
      </c>
      <c r="P6650" s="3" t="n">
        <v>7.4</v>
      </c>
      <c r="Q6650" s="3" t="n">
        <v>24.2</v>
      </c>
      <c r="R6650" s="3" t="s">
        <v>19283</v>
      </c>
      <c r="S6650" s="4" t="n">
        <v>45747.0624537037</v>
      </c>
      <c r="T6650" s="3" t="s">
        <v>4910</v>
      </c>
      <c r="U6650" s="3" t="s">
        <v>4910</v>
      </c>
      <c r="V6650" s="3" t="n">
        <v>0</v>
      </c>
      <c r="W6650" s="3" t="n">
        <v>0</v>
      </c>
      <c r="X6650" s="3" t="n">
        <v>0</v>
      </c>
      <c r="Y6650" s="3" t="s">
        <v>30</v>
      </c>
      <c r="Z6650" s="3" t="s">
        <v>30</v>
      </c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/>
      <c r="AV6650" s="3"/>
      <c r="AW6650" s="3"/>
      <c r="AX6650" s="3"/>
      <c r="AY6650" s="3"/>
      <c r="AZ6650" s="3"/>
      <c r="BA6650" s="3"/>
      <c r="BB6650" s="3"/>
      <c r="BC6650" s="3"/>
      <c r="BD6650" s="3"/>
      <c r="BE6650" s="3"/>
      <c r="BF6650" s="3"/>
      <c r="BG6650" s="3"/>
      <c r="BH6650" s="3"/>
      <c r="BI6650" s="3"/>
      <c r="BJ6650" s="3"/>
    </row>
    <row r="6651" customFormat="false" ht="15.75" hidden="false" customHeight="false" outlineLevel="0" collapsed="false">
      <c r="A6651" s="3" t="n">
        <v>6650</v>
      </c>
      <c r="B6651" s="3" t="s">
        <v>19284</v>
      </c>
      <c r="C6651" s="3" t="s">
        <v>19285</v>
      </c>
      <c r="D6651" s="3" t="n">
        <v>1</v>
      </c>
      <c r="E6651" s="3" t="n">
        <v>13.0782006</v>
      </c>
      <c r="F6651" s="3" t="n">
        <v>462</v>
      </c>
      <c r="G6651" s="3" t="n">
        <v>462</v>
      </c>
      <c r="H6651" s="3" t="n">
        <v>22</v>
      </c>
      <c r="I6651" s="3" t="n">
        <v>22</v>
      </c>
      <c r="J6651" s="3" t="n">
        <v>637</v>
      </c>
      <c r="K6651" s="3" t="n">
        <v>637</v>
      </c>
      <c r="L6651" s="3" t="n">
        <v>15</v>
      </c>
      <c r="M6651" s="3" t="n">
        <v>15</v>
      </c>
      <c r="N6651" s="3" t="n">
        <v>-1</v>
      </c>
      <c r="O6651" s="3" t="n">
        <v>-1</v>
      </c>
      <c r="P6651" s="3" t="n">
        <v>7.4</v>
      </c>
      <c r="Q6651" s="3" t="n">
        <v>24.2</v>
      </c>
      <c r="R6651" s="3" t="s">
        <v>19286</v>
      </c>
      <c r="S6651" s="4" t="n">
        <v>45747.0627546296</v>
      </c>
      <c r="T6651" s="3" t="s">
        <v>4910</v>
      </c>
      <c r="U6651" s="3" t="s">
        <v>4910</v>
      </c>
      <c r="V6651" s="3" t="n">
        <v>1</v>
      </c>
      <c r="W6651" s="3" t="n">
        <v>0</v>
      </c>
      <c r="X6651" s="3" t="n">
        <v>0</v>
      </c>
      <c r="Y6651" s="3" t="s">
        <v>30</v>
      </c>
      <c r="Z6651" s="3" t="s">
        <v>30</v>
      </c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/>
      <c r="AV6651" s="3"/>
      <c r="AW6651" s="3"/>
      <c r="AX6651" s="3"/>
      <c r="AY6651" s="3"/>
      <c r="AZ6651" s="3"/>
      <c r="BA6651" s="3"/>
      <c r="BB6651" s="3"/>
      <c r="BC6651" s="3"/>
      <c r="BD6651" s="3"/>
      <c r="BE6651" s="3"/>
      <c r="BF6651" s="3"/>
      <c r="BG6651" s="3"/>
      <c r="BH6651" s="3"/>
      <c r="BI6651" s="3"/>
      <c r="BJ6651" s="3"/>
    </row>
    <row r="6652" customFormat="false" ht="15.75" hidden="false" customHeight="false" outlineLevel="0" collapsed="false">
      <c r="A6652" s="3" t="n">
        <v>6651</v>
      </c>
      <c r="B6652" s="3" t="s">
        <v>19287</v>
      </c>
      <c r="C6652" s="3" t="s">
        <v>19288</v>
      </c>
      <c r="D6652" s="3" t="n">
        <v>1</v>
      </c>
      <c r="E6652" s="3" t="n">
        <v>13.7741499</v>
      </c>
      <c r="F6652" s="3" t="n">
        <v>404</v>
      </c>
      <c r="G6652" s="3" t="n">
        <v>404</v>
      </c>
      <c r="H6652" s="3" t="n">
        <v>21</v>
      </c>
      <c r="I6652" s="3" t="n">
        <v>21</v>
      </c>
      <c r="J6652" s="3" t="n">
        <v>555</v>
      </c>
      <c r="K6652" s="3" t="n">
        <v>555</v>
      </c>
      <c r="L6652" s="3" t="n">
        <v>12</v>
      </c>
      <c r="M6652" s="3" t="n">
        <v>12</v>
      </c>
      <c r="N6652" s="3" t="n">
        <v>38</v>
      </c>
      <c r="O6652" s="3" t="n">
        <v>-1</v>
      </c>
      <c r="P6652" s="3" t="n">
        <v>7.4</v>
      </c>
      <c r="Q6652" s="3" t="n">
        <v>24.2</v>
      </c>
      <c r="R6652" s="3" t="s">
        <v>19289</v>
      </c>
      <c r="S6652" s="4" t="n">
        <v>45747.0630439815</v>
      </c>
      <c r="T6652" s="3" t="s">
        <v>4910</v>
      </c>
      <c r="U6652" s="3" t="s">
        <v>4910</v>
      </c>
      <c r="V6652" s="3" t="n">
        <v>1</v>
      </c>
      <c r="W6652" s="3" t="n">
        <v>0</v>
      </c>
      <c r="X6652" s="3" t="n">
        <v>0</v>
      </c>
      <c r="Y6652" s="3" t="s">
        <v>30</v>
      </c>
      <c r="Z6652" s="3" t="s">
        <v>30</v>
      </c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3"/>
      <c r="AV6652" s="3"/>
      <c r="AW6652" s="3"/>
      <c r="AX6652" s="3"/>
      <c r="AY6652" s="3"/>
      <c r="AZ6652" s="3"/>
      <c r="BA6652" s="3"/>
      <c r="BB6652" s="3"/>
      <c r="BC6652" s="3"/>
      <c r="BD6652" s="3"/>
      <c r="BE6652" s="3"/>
      <c r="BF6652" s="3"/>
      <c r="BG6652" s="3"/>
      <c r="BH6652" s="3"/>
      <c r="BI6652" s="3"/>
      <c r="BJ6652" s="3"/>
    </row>
    <row r="6653" customFormat="false" ht="15.75" hidden="false" customHeight="false" outlineLevel="0" collapsed="false">
      <c r="A6653" s="3" t="n">
        <v>6652</v>
      </c>
      <c r="B6653" s="3" t="s">
        <v>19290</v>
      </c>
      <c r="C6653" s="3" t="s">
        <v>19291</v>
      </c>
      <c r="D6653" s="3" t="n">
        <v>1</v>
      </c>
      <c r="E6653" s="3" t="n">
        <v>12.7058387</v>
      </c>
      <c r="F6653" s="3" t="n">
        <v>393</v>
      </c>
      <c r="G6653" s="3" t="n">
        <v>393</v>
      </c>
      <c r="H6653" s="3" t="n">
        <v>22</v>
      </c>
      <c r="I6653" s="3" t="n">
        <v>22</v>
      </c>
      <c r="J6653" s="3" t="n">
        <v>549</v>
      </c>
      <c r="K6653" s="3" t="n">
        <v>549</v>
      </c>
      <c r="L6653" s="3" t="n">
        <v>12</v>
      </c>
      <c r="M6653" s="3" t="n">
        <v>12</v>
      </c>
      <c r="N6653" s="3" t="n">
        <v>38</v>
      </c>
      <c r="O6653" s="3" t="n">
        <v>-1</v>
      </c>
      <c r="P6653" s="3" t="n">
        <v>7.4</v>
      </c>
      <c r="Q6653" s="3" t="n">
        <v>24.2</v>
      </c>
      <c r="R6653" s="3" t="s">
        <v>19292</v>
      </c>
      <c r="S6653" s="4" t="n">
        <v>45747.0633217593</v>
      </c>
      <c r="T6653" s="3" t="s">
        <v>3197</v>
      </c>
      <c r="U6653" s="3" t="s">
        <v>3197</v>
      </c>
      <c r="V6653" s="3" t="n">
        <v>1</v>
      </c>
      <c r="W6653" s="3" t="n">
        <v>0</v>
      </c>
      <c r="X6653" s="3" t="n">
        <v>0</v>
      </c>
      <c r="Y6653" s="3" t="s">
        <v>30</v>
      </c>
      <c r="Z6653" s="3" t="s">
        <v>30</v>
      </c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3"/>
      <c r="AU6653" s="3"/>
      <c r="AV6653" s="3"/>
      <c r="AW6653" s="3"/>
      <c r="AX6653" s="3"/>
      <c r="AY6653" s="3"/>
      <c r="AZ6653" s="3"/>
      <c r="BA6653" s="3"/>
      <c r="BB6653" s="3"/>
      <c r="BC6653" s="3"/>
      <c r="BD6653" s="3"/>
      <c r="BE6653" s="3"/>
      <c r="BF6653" s="3"/>
      <c r="BG6653" s="3"/>
      <c r="BH6653" s="3"/>
      <c r="BI6653" s="3"/>
      <c r="BJ6653" s="3"/>
    </row>
    <row r="6654" customFormat="false" ht="15.75" hidden="false" customHeight="false" outlineLevel="0" collapsed="false">
      <c r="A6654" s="3" t="n">
        <v>6653</v>
      </c>
      <c r="B6654" s="3" t="s">
        <v>19293</v>
      </c>
      <c r="C6654" s="3" t="s">
        <v>19294</v>
      </c>
      <c r="D6654" s="3" t="n">
        <v>1</v>
      </c>
      <c r="E6654" s="3" t="n">
        <v>24.0675285</v>
      </c>
      <c r="F6654" s="3" t="n">
        <v>263</v>
      </c>
      <c r="G6654" s="3" t="n">
        <v>263</v>
      </c>
      <c r="H6654" s="3" t="n">
        <v>29</v>
      </c>
      <c r="I6654" s="3" t="n">
        <v>29</v>
      </c>
      <c r="J6654" s="3" t="n">
        <v>455</v>
      </c>
      <c r="K6654" s="3" t="n">
        <v>455</v>
      </c>
      <c r="L6654" s="3" t="n">
        <v>23</v>
      </c>
      <c r="M6654" s="3" t="n">
        <v>23</v>
      </c>
      <c r="N6654" s="3" t="n">
        <v>55</v>
      </c>
      <c r="O6654" s="3" t="n">
        <v>-1</v>
      </c>
      <c r="P6654" s="3" t="n">
        <v>7.5</v>
      </c>
      <c r="Q6654" s="3" t="n">
        <v>24.2</v>
      </c>
      <c r="R6654" s="3" t="s">
        <v>19295</v>
      </c>
      <c r="S6654" s="4" t="n">
        <v>45747.0638194445</v>
      </c>
      <c r="T6654" s="3" t="s">
        <v>65</v>
      </c>
      <c r="U6654" s="3" t="s">
        <v>65</v>
      </c>
      <c r="V6654" s="3" t="n">
        <v>1</v>
      </c>
      <c r="W6654" s="3" t="n">
        <v>0</v>
      </c>
      <c r="X6654" s="3" t="n">
        <v>0</v>
      </c>
      <c r="Y6654" s="3" t="s">
        <v>30</v>
      </c>
      <c r="Z6654" s="3" t="s">
        <v>30</v>
      </c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  <c r="AP6654" s="3"/>
      <c r="AQ6654" s="3"/>
      <c r="AR6654" s="3"/>
      <c r="AS6654" s="3"/>
      <c r="AT6654" s="3"/>
      <c r="AU6654" s="3"/>
      <c r="AV6654" s="3"/>
      <c r="AW6654" s="3"/>
      <c r="AX6654" s="3"/>
      <c r="AY6654" s="3"/>
      <c r="AZ6654" s="3"/>
      <c r="BA6654" s="3"/>
      <c r="BB6654" s="3"/>
      <c r="BC6654" s="3"/>
      <c r="BD6654" s="3"/>
      <c r="BE6654" s="3"/>
      <c r="BF6654" s="3"/>
      <c r="BG6654" s="3"/>
      <c r="BH6654" s="3"/>
      <c r="BI6654" s="3"/>
      <c r="BJ6654" s="3"/>
    </row>
    <row r="6655" customFormat="false" ht="15.75" hidden="false" customHeight="false" outlineLevel="0" collapsed="false">
      <c r="A6655" s="3" t="n">
        <v>6654</v>
      </c>
      <c r="B6655" s="3" t="s">
        <v>19296</v>
      </c>
      <c r="C6655" s="3"/>
      <c r="D6655" s="3" t="n">
        <v>0</v>
      </c>
      <c r="E6655" s="3" t="s">
        <v>1901</v>
      </c>
      <c r="F6655" s="3" t="s">
        <v>1901</v>
      </c>
      <c r="G6655" s="3" t="s">
        <v>1901</v>
      </c>
      <c r="H6655" s="3" t="s">
        <v>1901</v>
      </c>
      <c r="I6655" s="3" t="s">
        <v>1901</v>
      </c>
      <c r="J6655" s="3" t="s">
        <v>1901</v>
      </c>
      <c r="K6655" s="3" t="s">
        <v>1901</v>
      </c>
      <c r="L6655" s="3" t="s">
        <v>1901</v>
      </c>
      <c r="M6655" s="3" t="s">
        <v>1901</v>
      </c>
      <c r="N6655" s="3" t="s">
        <v>1901</v>
      </c>
      <c r="O6655" s="3" t="s">
        <v>1901</v>
      </c>
      <c r="P6655" s="3"/>
      <c r="Q6655" s="3"/>
      <c r="R6655" s="3"/>
      <c r="S6655" s="3"/>
      <c r="T6655" s="3"/>
      <c r="U6655" s="3"/>
      <c r="V6655" s="3" t="s">
        <v>1901</v>
      </c>
      <c r="W6655" s="3" t="s">
        <v>1901</v>
      </c>
      <c r="X6655" s="3" t="s">
        <v>1901</v>
      </c>
      <c r="Y6655" s="3"/>
      <c r="Z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3"/>
      <c r="AU6655" s="3"/>
      <c r="AV6655" s="3"/>
      <c r="AW6655" s="3"/>
      <c r="AX6655" s="3"/>
      <c r="AY6655" s="3"/>
      <c r="AZ6655" s="3"/>
      <c r="BA6655" s="3"/>
      <c r="BB6655" s="3"/>
      <c r="BC6655" s="3"/>
      <c r="BD6655" s="3"/>
      <c r="BE6655" s="3"/>
      <c r="BF6655" s="3"/>
      <c r="BG6655" s="3"/>
      <c r="BH6655" s="3"/>
      <c r="BI6655" s="3"/>
      <c r="BJ6655" s="3"/>
    </row>
    <row r="6656" customFormat="false" ht="15.75" hidden="false" customHeight="false" outlineLevel="0" collapsed="false">
      <c r="A6656" s="3" t="n">
        <v>6655</v>
      </c>
      <c r="B6656" s="3" t="s">
        <v>19297</v>
      </c>
      <c r="C6656" s="3" t="s">
        <v>19298</v>
      </c>
      <c r="D6656" s="3" t="n">
        <v>1</v>
      </c>
      <c r="E6656" s="3" t="n">
        <v>10.2388547</v>
      </c>
      <c r="F6656" s="3" t="n">
        <v>171</v>
      </c>
      <c r="G6656" s="3" t="n">
        <v>171</v>
      </c>
      <c r="H6656" s="3" t="n">
        <v>18</v>
      </c>
      <c r="I6656" s="3" t="n">
        <v>18</v>
      </c>
      <c r="J6656" s="3" t="n">
        <v>231</v>
      </c>
      <c r="K6656" s="3" t="n">
        <v>231</v>
      </c>
      <c r="L6656" s="3" t="n">
        <v>51</v>
      </c>
      <c r="M6656" s="3" t="n">
        <v>51</v>
      </c>
      <c r="N6656" s="3" t="n">
        <v>56</v>
      </c>
      <c r="O6656" s="3" t="n">
        <v>57</v>
      </c>
      <c r="P6656" s="3" t="n">
        <v>7.1</v>
      </c>
      <c r="Q6656" s="3" t="n">
        <v>24.2</v>
      </c>
      <c r="R6656" s="3" t="s">
        <v>19299</v>
      </c>
      <c r="S6656" s="4" t="n">
        <v>45747.0643055556</v>
      </c>
      <c r="T6656" s="3" t="s">
        <v>3197</v>
      </c>
      <c r="U6656" s="3" t="s">
        <v>3197</v>
      </c>
      <c r="V6656" s="3" t="n">
        <v>1</v>
      </c>
      <c r="W6656" s="3" t="n">
        <v>1</v>
      </c>
      <c r="X6656" s="3" t="n">
        <v>0</v>
      </c>
      <c r="Y6656" s="3" t="s">
        <v>30</v>
      </c>
      <c r="Z6656" s="3" t="s">
        <v>30</v>
      </c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3"/>
      <c r="AU6656" s="3"/>
      <c r="AV6656" s="3"/>
      <c r="AW6656" s="3"/>
      <c r="AX6656" s="3"/>
      <c r="AY6656" s="3"/>
      <c r="AZ6656" s="3"/>
      <c r="BA6656" s="3"/>
      <c r="BB6656" s="3"/>
      <c r="BC6656" s="3"/>
      <c r="BD6656" s="3"/>
      <c r="BE6656" s="3"/>
      <c r="BF6656" s="3"/>
      <c r="BG6656" s="3"/>
      <c r="BH6656" s="3"/>
      <c r="BI6656" s="3"/>
      <c r="BJ6656" s="3"/>
    </row>
    <row r="6657" customFormat="false" ht="15.75" hidden="false" customHeight="false" outlineLevel="0" collapsed="false">
      <c r="A6657" s="3" t="n">
        <v>6656</v>
      </c>
      <c r="B6657" s="3" t="s">
        <v>19300</v>
      </c>
      <c r="C6657" s="3" t="s">
        <v>19301</v>
      </c>
      <c r="D6657" s="3" t="n">
        <v>1</v>
      </c>
      <c r="E6657" s="3" t="n">
        <v>23.991189</v>
      </c>
      <c r="F6657" s="3" t="n">
        <v>202</v>
      </c>
      <c r="G6657" s="3" t="n">
        <v>202</v>
      </c>
      <c r="H6657" s="3" t="n">
        <v>8</v>
      </c>
      <c r="I6657" s="3" t="n">
        <v>8</v>
      </c>
      <c r="J6657" s="3" t="n">
        <v>321</v>
      </c>
      <c r="K6657" s="3" t="n">
        <v>321</v>
      </c>
      <c r="L6657" s="3" t="n">
        <v>12</v>
      </c>
      <c r="M6657" s="3" t="n">
        <v>12</v>
      </c>
      <c r="N6657" s="3" t="n">
        <v>-1</v>
      </c>
      <c r="O6657" s="3" t="n">
        <v>-1</v>
      </c>
      <c r="P6657" s="3" t="n">
        <v>6.2</v>
      </c>
      <c r="Q6657" s="3" t="n">
        <v>24.2</v>
      </c>
      <c r="R6657" s="3" t="s">
        <v>19302</v>
      </c>
      <c r="S6657" s="4" t="n">
        <v>45747.0648611111</v>
      </c>
      <c r="T6657" s="3" t="s">
        <v>85</v>
      </c>
      <c r="U6657" s="3" t="s">
        <v>85</v>
      </c>
      <c r="V6657" s="3" t="n">
        <v>0</v>
      </c>
      <c r="W6657" s="3" t="n">
        <v>0</v>
      </c>
      <c r="X6657" s="3" t="n">
        <v>0</v>
      </c>
      <c r="Y6657" s="3" t="s">
        <v>30</v>
      </c>
      <c r="Z6657" s="3" t="s">
        <v>30</v>
      </c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3"/>
      <c r="AU6657" s="3"/>
      <c r="AV6657" s="3"/>
      <c r="AW6657" s="3"/>
      <c r="AX6657" s="3"/>
      <c r="AY6657" s="3"/>
      <c r="AZ6657" s="3"/>
      <c r="BA6657" s="3"/>
      <c r="BB6657" s="3"/>
      <c r="BC6657" s="3"/>
      <c r="BD6657" s="3"/>
      <c r="BE6657" s="3"/>
      <c r="BF6657" s="3"/>
      <c r="BG6657" s="3"/>
      <c r="BH6657" s="3"/>
      <c r="BI6657" s="3"/>
      <c r="BJ6657" s="3"/>
    </row>
    <row r="6658" customFormat="false" ht="15.75" hidden="false" customHeight="false" outlineLevel="0" collapsed="false">
      <c r="A6658" s="3" t="n">
        <v>6657</v>
      </c>
      <c r="B6658" s="3" t="s">
        <v>19303</v>
      </c>
      <c r="C6658" s="3" t="s">
        <v>19304</v>
      </c>
      <c r="D6658" s="3" t="n">
        <v>1</v>
      </c>
      <c r="E6658" s="3" t="n">
        <v>24.4568666</v>
      </c>
      <c r="F6658" s="3" t="n">
        <v>218</v>
      </c>
      <c r="G6658" s="3" t="n">
        <v>218</v>
      </c>
      <c r="H6658" s="3" t="n">
        <v>8</v>
      </c>
      <c r="I6658" s="3" t="n">
        <v>8</v>
      </c>
      <c r="J6658" s="3" t="n">
        <v>336</v>
      </c>
      <c r="K6658" s="3" t="n">
        <v>336</v>
      </c>
      <c r="L6658" s="3" t="n">
        <v>12</v>
      </c>
      <c r="M6658" s="3" t="n">
        <v>12</v>
      </c>
      <c r="N6658" s="3" t="n">
        <v>-1</v>
      </c>
      <c r="O6658" s="3" t="n">
        <v>-1</v>
      </c>
      <c r="P6658" s="3" t="n">
        <v>6.2</v>
      </c>
      <c r="Q6658" s="3" t="n">
        <v>24.2</v>
      </c>
      <c r="R6658" s="3" t="s">
        <v>19305</v>
      </c>
      <c r="S6658" s="4" t="n">
        <v>45747.0653472222</v>
      </c>
      <c r="T6658" s="3" t="s">
        <v>85</v>
      </c>
      <c r="U6658" s="3" t="s">
        <v>85</v>
      </c>
      <c r="V6658" s="3" t="n">
        <v>0</v>
      </c>
      <c r="W6658" s="3" t="n">
        <v>0</v>
      </c>
      <c r="X6658" s="3" t="n">
        <v>0</v>
      </c>
      <c r="Y6658" s="3" t="s">
        <v>30</v>
      </c>
      <c r="Z6658" s="3" t="s">
        <v>30</v>
      </c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  <c r="AP6658" s="3"/>
      <c r="AQ6658" s="3"/>
      <c r="AR6658" s="3"/>
      <c r="AS6658" s="3"/>
      <c r="AT6658" s="3"/>
      <c r="AU6658" s="3"/>
      <c r="AV6658" s="3"/>
      <c r="AW6658" s="3"/>
      <c r="AX6658" s="3"/>
      <c r="AY6658" s="3"/>
      <c r="AZ6658" s="3"/>
      <c r="BA6658" s="3"/>
      <c r="BB6658" s="3"/>
      <c r="BC6658" s="3"/>
      <c r="BD6658" s="3"/>
      <c r="BE6658" s="3"/>
      <c r="BF6658" s="3"/>
      <c r="BG6658" s="3"/>
      <c r="BH6658" s="3"/>
      <c r="BI6658" s="3"/>
      <c r="BJ6658" s="3"/>
    </row>
    <row r="6659" customFormat="false" ht="15.75" hidden="false" customHeight="false" outlineLevel="0" collapsed="false">
      <c r="A6659" s="3" t="n">
        <v>6658</v>
      </c>
      <c r="B6659" s="3" t="s">
        <v>19306</v>
      </c>
      <c r="C6659" s="3" t="s">
        <v>19307</v>
      </c>
      <c r="D6659" s="3" t="n">
        <v>1</v>
      </c>
      <c r="E6659" s="3" t="n">
        <v>2.6168364</v>
      </c>
      <c r="F6659" s="3" t="n">
        <v>58</v>
      </c>
      <c r="G6659" s="3" t="n">
        <v>58</v>
      </c>
      <c r="H6659" s="3" t="n">
        <v>19</v>
      </c>
      <c r="I6659" s="3" t="n">
        <v>19</v>
      </c>
      <c r="J6659" s="3" t="n">
        <v>67</v>
      </c>
      <c r="K6659" s="3" t="n">
        <v>67</v>
      </c>
      <c r="L6659" s="3" t="n">
        <v>9</v>
      </c>
      <c r="M6659" s="3" t="n">
        <v>9</v>
      </c>
      <c r="N6659" s="3" t="n">
        <v>-1</v>
      </c>
      <c r="O6659" s="3" t="n">
        <v>-1</v>
      </c>
      <c r="P6659" s="3" t="n">
        <v>6.1</v>
      </c>
      <c r="Q6659" s="3" t="n">
        <v>24.2</v>
      </c>
      <c r="R6659" s="3" t="s">
        <v>19308</v>
      </c>
      <c r="S6659" s="4" t="n">
        <v>45747.0654861111</v>
      </c>
      <c r="T6659" s="3" t="s">
        <v>29</v>
      </c>
      <c r="U6659" s="3" t="s">
        <v>29</v>
      </c>
      <c r="V6659" s="3" t="n">
        <v>0</v>
      </c>
      <c r="W6659" s="3" t="n">
        <v>0</v>
      </c>
      <c r="X6659" s="3" t="n">
        <v>0</v>
      </c>
      <c r="Y6659" s="3" t="s">
        <v>30</v>
      </c>
      <c r="Z6659" s="3" t="s">
        <v>30</v>
      </c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3"/>
      <c r="AU6659" s="3"/>
      <c r="AV6659" s="3"/>
      <c r="AW6659" s="3"/>
      <c r="AX6659" s="3"/>
      <c r="AY6659" s="3"/>
      <c r="AZ6659" s="3"/>
      <c r="BA6659" s="3"/>
      <c r="BB6659" s="3"/>
      <c r="BC6659" s="3"/>
      <c r="BD6659" s="3"/>
      <c r="BE6659" s="3"/>
      <c r="BF6659" s="3"/>
      <c r="BG6659" s="3"/>
      <c r="BH6659" s="3"/>
      <c r="BI6659" s="3"/>
      <c r="BJ6659" s="3"/>
    </row>
    <row r="6660" customFormat="false" ht="15.75" hidden="false" customHeight="false" outlineLevel="0" collapsed="false">
      <c r="A6660" s="3" t="n">
        <v>6659</v>
      </c>
      <c r="B6660" s="3" t="s">
        <v>19309</v>
      </c>
      <c r="C6660" s="3" t="s">
        <v>19310</v>
      </c>
      <c r="D6660" s="3" t="n">
        <v>1</v>
      </c>
      <c r="E6660" s="3" t="n">
        <v>3.4765163</v>
      </c>
      <c r="F6660" s="3" t="n">
        <v>193</v>
      </c>
      <c r="G6660" s="3" t="n">
        <v>193</v>
      </c>
      <c r="H6660" s="3" t="n">
        <v>22</v>
      </c>
      <c r="I6660" s="3" t="n">
        <v>22</v>
      </c>
      <c r="J6660" s="3" t="n">
        <v>310</v>
      </c>
      <c r="K6660" s="3" t="n">
        <v>310</v>
      </c>
      <c r="L6660" s="3" t="n">
        <v>13</v>
      </c>
      <c r="M6660" s="3" t="n">
        <v>13</v>
      </c>
      <c r="N6660" s="3" t="n">
        <v>-1</v>
      </c>
      <c r="O6660" s="3" t="n">
        <v>-1</v>
      </c>
      <c r="P6660" s="3" t="n">
        <v>6.1</v>
      </c>
      <c r="Q6660" s="3" t="n">
        <v>24.2</v>
      </c>
      <c r="R6660" s="3" t="s">
        <v>19311</v>
      </c>
      <c r="S6660" s="4" t="n">
        <v>45747.0655902778</v>
      </c>
      <c r="T6660" s="3" t="s">
        <v>85</v>
      </c>
      <c r="U6660" s="3" t="s">
        <v>85</v>
      </c>
      <c r="V6660" s="3" t="n">
        <v>0</v>
      </c>
      <c r="W6660" s="3" t="n">
        <v>0</v>
      </c>
      <c r="X6660" s="3" t="n">
        <v>0</v>
      </c>
      <c r="Y6660" s="3" t="s">
        <v>30</v>
      </c>
      <c r="Z6660" s="3" t="s">
        <v>30</v>
      </c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3"/>
      <c r="AU6660" s="3"/>
      <c r="AV6660" s="3"/>
      <c r="AW6660" s="3"/>
      <c r="AX6660" s="3"/>
      <c r="AY6660" s="3"/>
      <c r="AZ6660" s="3"/>
      <c r="BA6660" s="3"/>
      <c r="BB6660" s="3"/>
      <c r="BC6660" s="3"/>
      <c r="BD6660" s="3"/>
      <c r="BE6660" s="3"/>
      <c r="BF6660" s="3"/>
      <c r="BG6660" s="3"/>
      <c r="BH6660" s="3"/>
      <c r="BI6660" s="3"/>
      <c r="BJ6660" s="3"/>
    </row>
    <row r="6661" customFormat="false" ht="15.75" hidden="false" customHeight="false" outlineLevel="0" collapsed="false">
      <c r="A6661" s="3" t="n">
        <v>6660</v>
      </c>
      <c r="B6661" s="3" t="s">
        <v>19312</v>
      </c>
      <c r="C6661" s="3" t="s">
        <v>19313</v>
      </c>
      <c r="D6661" s="3" t="n">
        <v>1</v>
      </c>
      <c r="E6661" s="3" t="n">
        <v>2.8085613</v>
      </c>
      <c r="F6661" s="3" t="n">
        <v>163</v>
      </c>
      <c r="G6661" s="3" t="n">
        <v>163</v>
      </c>
      <c r="H6661" s="3" t="n">
        <v>24</v>
      </c>
      <c r="I6661" s="3" t="n">
        <v>24</v>
      </c>
      <c r="J6661" s="3" t="n">
        <v>208</v>
      </c>
      <c r="K6661" s="3" t="n">
        <v>208</v>
      </c>
      <c r="L6661" s="3" t="n">
        <v>13</v>
      </c>
      <c r="M6661" s="3" t="n">
        <v>13</v>
      </c>
      <c r="N6661" s="3" t="n">
        <v>21</v>
      </c>
      <c r="O6661" s="3" t="n">
        <v>-1</v>
      </c>
      <c r="P6661" s="3" t="n">
        <v>6.1</v>
      </c>
      <c r="Q6661" s="3" t="n">
        <v>24.2</v>
      </c>
      <c r="R6661" s="3" t="s">
        <v>19314</v>
      </c>
      <c r="S6661" s="4" t="n">
        <v>45747.0657291667</v>
      </c>
      <c r="T6661" s="3" t="s">
        <v>85</v>
      </c>
      <c r="U6661" s="3" t="s">
        <v>85</v>
      </c>
      <c r="V6661" s="3" t="n">
        <v>1</v>
      </c>
      <c r="W6661" s="3" t="n">
        <v>0</v>
      </c>
      <c r="X6661" s="3" t="n">
        <v>0</v>
      </c>
      <c r="Y6661" s="3" t="s">
        <v>30</v>
      </c>
      <c r="Z6661" s="3" t="s">
        <v>30</v>
      </c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3"/>
      <c r="AU6661" s="3"/>
      <c r="AV6661" s="3"/>
      <c r="AW6661" s="3"/>
      <c r="AX6661" s="3"/>
      <c r="AY6661" s="3"/>
      <c r="AZ6661" s="3"/>
      <c r="BA6661" s="3"/>
      <c r="BB6661" s="3"/>
      <c r="BC6661" s="3"/>
      <c r="BD6661" s="3"/>
      <c r="BE6661" s="3"/>
      <c r="BF6661" s="3"/>
      <c r="BG6661" s="3"/>
      <c r="BH6661" s="3"/>
      <c r="BI6661" s="3"/>
      <c r="BJ6661" s="3"/>
    </row>
    <row r="6662" customFormat="false" ht="15.75" hidden="false" customHeight="false" outlineLevel="0" collapsed="false">
      <c r="A6662" s="3" t="n">
        <v>6661</v>
      </c>
      <c r="B6662" s="3" t="s">
        <v>19315</v>
      </c>
      <c r="C6662" s="3" t="s">
        <v>19316</v>
      </c>
      <c r="D6662" s="3" t="n">
        <v>1</v>
      </c>
      <c r="E6662" s="3" t="n">
        <v>3.6857758</v>
      </c>
      <c r="F6662" s="3" t="n">
        <v>192</v>
      </c>
      <c r="G6662" s="3" t="n">
        <v>192</v>
      </c>
      <c r="H6662" s="3" t="n">
        <v>24</v>
      </c>
      <c r="I6662" s="3" t="n">
        <v>24</v>
      </c>
      <c r="J6662" s="3" t="n">
        <v>310</v>
      </c>
      <c r="K6662" s="3" t="n">
        <v>310</v>
      </c>
      <c r="L6662" s="3" t="n">
        <v>12</v>
      </c>
      <c r="M6662" s="3" t="n">
        <v>12</v>
      </c>
      <c r="N6662" s="3" t="n">
        <v>-1</v>
      </c>
      <c r="O6662" s="3" t="n">
        <v>-1</v>
      </c>
      <c r="P6662" s="3" t="n">
        <v>6.2</v>
      </c>
      <c r="Q6662" s="3" t="n">
        <v>24.2</v>
      </c>
      <c r="R6662" s="3" t="s">
        <v>19317</v>
      </c>
      <c r="S6662" s="4" t="n">
        <v>45747.0658333333</v>
      </c>
      <c r="T6662" s="3" t="s">
        <v>85</v>
      </c>
      <c r="U6662" s="3" t="s">
        <v>85</v>
      </c>
      <c r="V6662" s="3" t="n">
        <v>0</v>
      </c>
      <c r="W6662" s="3" t="n">
        <v>0</v>
      </c>
      <c r="X6662" s="3" t="n">
        <v>0</v>
      </c>
      <c r="Y6662" s="3" t="s">
        <v>30</v>
      </c>
      <c r="Z6662" s="3" t="s">
        <v>30</v>
      </c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3"/>
      <c r="AU6662" s="3"/>
      <c r="AV6662" s="3"/>
      <c r="AW6662" s="3"/>
      <c r="AX6662" s="3"/>
      <c r="AY6662" s="3"/>
      <c r="AZ6662" s="3"/>
      <c r="BA6662" s="3"/>
      <c r="BB6662" s="3"/>
      <c r="BC6662" s="3"/>
      <c r="BD6662" s="3"/>
      <c r="BE6662" s="3"/>
      <c r="BF6662" s="3"/>
      <c r="BG6662" s="3"/>
      <c r="BH6662" s="3"/>
      <c r="BI6662" s="3"/>
      <c r="BJ6662" s="3"/>
    </row>
    <row r="6663" customFormat="false" ht="15.75" hidden="false" customHeight="false" outlineLevel="0" collapsed="false">
      <c r="A6663" s="3" t="n">
        <v>6662</v>
      </c>
      <c r="B6663" s="3" t="s">
        <v>19318</v>
      </c>
      <c r="C6663" s="3" t="s">
        <v>19319</v>
      </c>
      <c r="D6663" s="3" t="n">
        <v>1</v>
      </c>
      <c r="E6663" s="3" t="n">
        <v>3.414654</v>
      </c>
      <c r="F6663" s="3" t="n">
        <v>195</v>
      </c>
      <c r="G6663" s="3" t="n">
        <v>195</v>
      </c>
      <c r="H6663" s="3" t="n">
        <v>23</v>
      </c>
      <c r="I6663" s="3" t="n">
        <v>23</v>
      </c>
      <c r="J6663" s="3" t="n">
        <v>313</v>
      </c>
      <c r="K6663" s="3" t="n">
        <v>313</v>
      </c>
      <c r="L6663" s="3" t="n">
        <v>12</v>
      </c>
      <c r="M6663" s="3" t="n">
        <v>12</v>
      </c>
      <c r="N6663" s="3" t="n">
        <v>-1</v>
      </c>
      <c r="O6663" s="3" t="n">
        <v>-1</v>
      </c>
      <c r="P6663" s="3" t="n">
        <v>6.2</v>
      </c>
      <c r="Q6663" s="3" t="n">
        <v>24.2</v>
      </c>
      <c r="R6663" s="3" t="s">
        <v>19320</v>
      </c>
      <c r="S6663" s="4" t="n">
        <v>45747.0659375</v>
      </c>
      <c r="T6663" s="3" t="s">
        <v>85</v>
      </c>
      <c r="U6663" s="3" t="s">
        <v>85</v>
      </c>
      <c r="V6663" s="3" t="n">
        <v>0</v>
      </c>
      <c r="W6663" s="3" t="n">
        <v>0</v>
      </c>
      <c r="X6663" s="3" t="n">
        <v>0</v>
      </c>
      <c r="Y6663" s="3" t="s">
        <v>30</v>
      </c>
      <c r="Z6663" s="3" t="s">
        <v>30</v>
      </c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3"/>
      <c r="AR6663" s="3"/>
      <c r="AS6663" s="3"/>
      <c r="AT6663" s="3"/>
      <c r="AU6663" s="3"/>
      <c r="AV6663" s="3"/>
      <c r="AW6663" s="3"/>
      <c r="AX6663" s="3"/>
      <c r="AY6663" s="3"/>
      <c r="AZ6663" s="3"/>
      <c r="BA6663" s="3"/>
      <c r="BB6663" s="3"/>
      <c r="BC6663" s="3"/>
      <c r="BD6663" s="3"/>
      <c r="BE6663" s="3"/>
      <c r="BF6663" s="3"/>
      <c r="BG6663" s="3"/>
      <c r="BH6663" s="3"/>
      <c r="BI6663" s="3"/>
      <c r="BJ6663" s="3"/>
    </row>
    <row r="6664" customFormat="false" ht="15.75" hidden="false" customHeight="false" outlineLevel="0" collapsed="false">
      <c r="A6664" s="3" t="n">
        <v>6663</v>
      </c>
      <c r="B6664" s="3" t="s">
        <v>19321</v>
      </c>
      <c r="C6664" s="3" t="s">
        <v>19322</v>
      </c>
      <c r="D6664" s="3" t="n">
        <v>1</v>
      </c>
      <c r="E6664" s="3" t="n">
        <v>31.6255737</v>
      </c>
      <c r="F6664" s="3" t="n">
        <v>295</v>
      </c>
      <c r="G6664" s="3" t="n">
        <v>295</v>
      </c>
      <c r="H6664" s="3" t="n">
        <v>9</v>
      </c>
      <c r="I6664" s="3" t="n">
        <v>9</v>
      </c>
      <c r="J6664" s="3" t="n">
        <v>401</v>
      </c>
      <c r="K6664" s="3" t="n">
        <v>401</v>
      </c>
      <c r="L6664" s="3" t="n">
        <v>13</v>
      </c>
      <c r="M6664" s="3" t="n">
        <v>13</v>
      </c>
      <c r="N6664" s="3" t="n">
        <v>-1</v>
      </c>
      <c r="O6664" s="3" t="n">
        <v>-1</v>
      </c>
      <c r="P6664" s="3" t="n">
        <v>6.2</v>
      </c>
      <c r="Q6664" s="3" t="n">
        <v>24.2</v>
      </c>
      <c r="R6664" s="3" t="s">
        <v>19323</v>
      </c>
      <c r="S6664" s="4" t="n">
        <v>45747.0665046296</v>
      </c>
      <c r="T6664" s="3" t="s">
        <v>85</v>
      </c>
      <c r="U6664" s="3" t="s">
        <v>85</v>
      </c>
      <c r="V6664" s="3" t="n">
        <v>0</v>
      </c>
      <c r="W6664" s="3" t="n">
        <v>0</v>
      </c>
      <c r="X6664" s="3" t="n">
        <v>0</v>
      </c>
      <c r="Y6664" s="3" t="s">
        <v>30</v>
      </c>
      <c r="Z6664" s="3" t="s">
        <v>30</v>
      </c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3"/>
      <c r="AU6664" s="3"/>
      <c r="AV6664" s="3"/>
      <c r="AW6664" s="3"/>
      <c r="AX6664" s="3"/>
      <c r="AY6664" s="3"/>
      <c r="AZ6664" s="3"/>
      <c r="BA6664" s="3"/>
      <c r="BB6664" s="3"/>
      <c r="BC6664" s="3"/>
      <c r="BD6664" s="3"/>
      <c r="BE6664" s="3"/>
      <c r="BF6664" s="3"/>
      <c r="BG6664" s="3"/>
      <c r="BH6664" s="3"/>
      <c r="BI6664" s="3"/>
      <c r="BJ6664" s="3"/>
    </row>
    <row r="6665" customFormat="false" ht="15.75" hidden="false" customHeight="false" outlineLevel="0" collapsed="false">
      <c r="A6665" s="3" t="n">
        <v>6664</v>
      </c>
      <c r="B6665" s="3" t="s">
        <v>19324</v>
      </c>
      <c r="C6665" s="3" t="s">
        <v>19325</v>
      </c>
      <c r="D6665" s="3" t="n">
        <v>1</v>
      </c>
      <c r="E6665" s="3" t="n">
        <v>3.1013089</v>
      </c>
      <c r="F6665" s="3" t="n">
        <v>107</v>
      </c>
      <c r="G6665" s="3" t="n">
        <v>107</v>
      </c>
      <c r="H6665" s="3" t="n">
        <v>17</v>
      </c>
      <c r="I6665" s="3" t="n">
        <v>17</v>
      </c>
      <c r="J6665" s="3" t="n">
        <v>212</v>
      </c>
      <c r="K6665" s="3" t="n">
        <v>212</v>
      </c>
      <c r="L6665" s="3" t="n">
        <v>3</v>
      </c>
      <c r="M6665" s="3" t="n">
        <v>3</v>
      </c>
      <c r="N6665" s="3" t="n">
        <v>-1</v>
      </c>
      <c r="O6665" s="3" t="n">
        <v>-1</v>
      </c>
      <c r="P6665" s="3" t="n">
        <v>6.2</v>
      </c>
      <c r="Q6665" s="3" t="n">
        <v>24.2</v>
      </c>
      <c r="R6665" s="3" t="s">
        <v>19326</v>
      </c>
      <c r="S6665" s="4" t="n">
        <v>45747.0666550926</v>
      </c>
      <c r="T6665" s="3" t="s">
        <v>29</v>
      </c>
      <c r="U6665" s="3" t="s">
        <v>29</v>
      </c>
      <c r="V6665" s="3" t="n">
        <v>0</v>
      </c>
      <c r="W6665" s="3" t="n">
        <v>0</v>
      </c>
      <c r="X6665" s="3" t="n">
        <v>0</v>
      </c>
      <c r="Y6665" s="3" t="s">
        <v>30</v>
      </c>
      <c r="Z6665" s="3" t="s">
        <v>30</v>
      </c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3"/>
      <c r="AU6665" s="3"/>
      <c r="AV6665" s="3"/>
      <c r="AW6665" s="3"/>
      <c r="AX6665" s="3"/>
      <c r="AY6665" s="3"/>
      <c r="AZ6665" s="3"/>
      <c r="BA6665" s="3"/>
      <c r="BB6665" s="3"/>
      <c r="BC6665" s="3"/>
      <c r="BD6665" s="3"/>
      <c r="BE6665" s="3"/>
      <c r="BF6665" s="3"/>
      <c r="BG6665" s="3"/>
      <c r="BH6665" s="3"/>
      <c r="BI6665" s="3"/>
      <c r="BJ6665" s="3"/>
    </row>
    <row r="6666" customFormat="false" ht="15.75" hidden="false" customHeight="false" outlineLevel="0" collapsed="false">
      <c r="A6666" s="3" t="n">
        <v>6665</v>
      </c>
      <c r="B6666" s="3" t="s">
        <v>19327</v>
      </c>
      <c r="C6666" s="3" t="s">
        <v>19328</v>
      </c>
      <c r="D6666" s="3" t="n">
        <v>1</v>
      </c>
      <c r="E6666" s="3" t="n">
        <v>5.2456368</v>
      </c>
      <c r="F6666" s="3" t="n">
        <v>233</v>
      </c>
      <c r="G6666" s="3" t="n">
        <v>233</v>
      </c>
      <c r="H6666" s="3" t="n">
        <v>27</v>
      </c>
      <c r="I6666" s="3" t="n">
        <v>27</v>
      </c>
      <c r="J6666" s="3" t="n">
        <v>357</v>
      </c>
      <c r="K6666" s="3" t="n">
        <v>357</v>
      </c>
      <c r="L6666" s="3" t="n">
        <v>20</v>
      </c>
      <c r="M6666" s="3" t="n">
        <v>20</v>
      </c>
      <c r="N6666" s="3" t="n">
        <v>-1</v>
      </c>
      <c r="O6666" s="3" t="n">
        <v>-1</v>
      </c>
      <c r="P6666" s="3" t="n">
        <v>6.2</v>
      </c>
      <c r="Q6666" s="3" t="n">
        <v>24.2</v>
      </c>
      <c r="R6666" s="3" t="s">
        <v>19329</v>
      </c>
      <c r="S6666" s="4" t="n">
        <v>45747.0667939815</v>
      </c>
      <c r="T6666" s="3" t="s">
        <v>29</v>
      </c>
      <c r="U6666" s="3" t="s">
        <v>29</v>
      </c>
      <c r="V6666" s="3" t="n">
        <v>0</v>
      </c>
      <c r="W6666" s="3" t="n">
        <v>0</v>
      </c>
      <c r="X6666" s="3" t="n">
        <v>0</v>
      </c>
      <c r="Y6666" s="3" t="s">
        <v>30</v>
      </c>
      <c r="Z6666" s="3" t="s">
        <v>30</v>
      </c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3"/>
      <c r="AU6666" s="3"/>
      <c r="AV6666" s="3"/>
      <c r="AW6666" s="3"/>
      <c r="AX6666" s="3"/>
      <c r="AY6666" s="3"/>
      <c r="AZ6666" s="3"/>
      <c r="BA6666" s="3"/>
      <c r="BB6666" s="3"/>
      <c r="BC6666" s="3"/>
      <c r="BD6666" s="3"/>
      <c r="BE6666" s="3"/>
      <c r="BF6666" s="3"/>
      <c r="BG6666" s="3"/>
      <c r="BH6666" s="3"/>
      <c r="BI6666" s="3"/>
      <c r="BJ6666" s="3"/>
    </row>
    <row r="6667" customFormat="false" ht="15.75" hidden="false" customHeight="false" outlineLevel="0" collapsed="false">
      <c r="A6667" s="3" t="n">
        <v>6666</v>
      </c>
      <c r="B6667" s="3" t="s">
        <v>19330</v>
      </c>
      <c r="C6667" s="3" t="s">
        <v>19331</v>
      </c>
      <c r="D6667" s="3" t="n">
        <v>1</v>
      </c>
      <c r="E6667" s="3" t="n">
        <v>4.9162956</v>
      </c>
      <c r="F6667" s="3" t="n">
        <v>150</v>
      </c>
      <c r="G6667" s="3" t="n">
        <v>150</v>
      </c>
      <c r="H6667" s="3" t="n">
        <v>20</v>
      </c>
      <c r="I6667" s="3" t="n">
        <v>20</v>
      </c>
      <c r="J6667" s="3" t="n">
        <v>239</v>
      </c>
      <c r="K6667" s="3" t="n">
        <v>239</v>
      </c>
      <c r="L6667" s="3" t="n">
        <v>14</v>
      </c>
      <c r="M6667" s="3" t="n">
        <v>14</v>
      </c>
      <c r="N6667" s="3" t="n">
        <v>-1</v>
      </c>
      <c r="O6667" s="3" t="n">
        <v>-1</v>
      </c>
      <c r="P6667" s="3" t="n">
        <v>6.2</v>
      </c>
      <c r="Q6667" s="3" t="n">
        <v>24.2</v>
      </c>
      <c r="R6667" s="3" t="s">
        <v>19332</v>
      </c>
      <c r="S6667" s="4" t="n">
        <v>45747.0669097222</v>
      </c>
      <c r="T6667" s="3" t="s">
        <v>29</v>
      </c>
      <c r="U6667" s="3" t="s">
        <v>29</v>
      </c>
      <c r="V6667" s="3" t="n">
        <v>0</v>
      </c>
      <c r="W6667" s="3" t="n">
        <v>0</v>
      </c>
      <c r="X6667" s="3" t="n">
        <v>0</v>
      </c>
      <c r="Y6667" s="3" t="s">
        <v>30</v>
      </c>
      <c r="Z6667" s="3" t="s">
        <v>30</v>
      </c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3"/>
      <c r="AU6667" s="3"/>
      <c r="AV6667" s="3"/>
      <c r="AW6667" s="3"/>
      <c r="AX6667" s="3"/>
      <c r="AY6667" s="3"/>
      <c r="AZ6667" s="3"/>
      <c r="BA6667" s="3"/>
      <c r="BB6667" s="3"/>
      <c r="BC6667" s="3"/>
      <c r="BD6667" s="3"/>
      <c r="BE6667" s="3"/>
      <c r="BF6667" s="3"/>
      <c r="BG6667" s="3"/>
      <c r="BH6667" s="3"/>
      <c r="BI6667" s="3"/>
      <c r="BJ6667" s="3"/>
    </row>
    <row r="6668" customFormat="false" ht="15.75" hidden="false" customHeight="false" outlineLevel="0" collapsed="false">
      <c r="A6668" s="3" t="n">
        <v>6667</v>
      </c>
      <c r="B6668" s="3" t="s">
        <v>19333</v>
      </c>
      <c r="C6668" s="3" t="s">
        <v>19334</v>
      </c>
      <c r="D6668" s="3" t="n">
        <v>1</v>
      </c>
      <c r="E6668" s="3" t="n">
        <v>4.2954687</v>
      </c>
      <c r="F6668" s="3" t="n">
        <v>411</v>
      </c>
      <c r="G6668" s="3" t="n">
        <v>411</v>
      </c>
      <c r="H6668" s="3" t="n">
        <v>29</v>
      </c>
      <c r="I6668" s="3" t="n">
        <v>29</v>
      </c>
      <c r="J6668" s="3" t="n">
        <v>656</v>
      </c>
      <c r="K6668" s="3" t="n">
        <v>656</v>
      </c>
      <c r="L6668" s="3" t="n">
        <v>30</v>
      </c>
      <c r="M6668" s="3" t="n">
        <v>30</v>
      </c>
      <c r="N6668" s="3" t="n">
        <v>-1</v>
      </c>
      <c r="O6668" s="3" t="n">
        <v>-1</v>
      </c>
      <c r="P6668" s="3" t="n">
        <v>6.2</v>
      </c>
      <c r="Q6668" s="3" t="n">
        <v>24.2</v>
      </c>
      <c r="R6668" s="3" t="s">
        <v>19335</v>
      </c>
      <c r="S6668" s="4" t="n">
        <v>45747.067025463</v>
      </c>
      <c r="T6668" s="3" t="s">
        <v>29</v>
      </c>
      <c r="U6668" s="3" t="s">
        <v>29</v>
      </c>
      <c r="V6668" s="3" t="n">
        <v>0</v>
      </c>
      <c r="W6668" s="3" t="n">
        <v>0</v>
      </c>
      <c r="X6668" s="3" t="n">
        <v>0</v>
      </c>
      <c r="Y6668" s="3" t="s">
        <v>30</v>
      </c>
      <c r="Z6668" s="3" t="s">
        <v>30</v>
      </c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3"/>
      <c r="AU6668" s="3"/>
      <c r="AV6668" s="3"/>
      <c r="AW6668" s="3"/>
      <c r="AX6668" s="3"/>
      <c r="AY6668" s="3"/>
      <c r="AZ6668" s="3"/>
      <c r="BA6668" s="3"/>
      <c r="BB6668" s="3"/>
      <c r="BC6668" s="3"/>
      <c r="BD6668" s="3"/>
      <c r="BE6668" s="3"/>
      <c r="BF6668" s="3"/>
      <c r="BG6668" s="3"/>
      <c r="BH6668" s="3"/>
      <c r="BI6668" s="3"/>
      <c r="BJ6668" s="3"/>
    </row>
    <row r="6669" customFormat="false" ht="15.75" hidden="false" customHeight="false" outlineLevel="0" collapsed="false">
      <c r="A6669" s="3" t="n">
        <v>6668</v>
      </c>
      <c r="B6669" s="3" t="s">
        <v>19336</v>
      </c>
      <c r="C6669" s="3" t="s">
        <v>19337</v>
      </c>
      <c r="D6669" s="3" t="n">
        <v>1</v>
      </c>
      <c r="E6669" s="3" t="n">
        <v>1.8618469</v>
      </c>
      <c r="F6669" s="3" t="n">
        <v>140</v>
      </c>
      <c r="G6669" s="3" t="n">
        <v>140</v>
      </c>
      <c r="H6669" s="3" t="n">
        <v>19</v>
      </c>
      <c r="I6669" s="3" t="n">
        <v>19</v>
      </c>
      <c r="J6669" s="3" t="n">
        <v>227</v>
      </c>
      <c r="K6669" s="3" t="n">
        <v>227</v>
      </c>
      <c r="L6669" s="3" t="n">
        <v>11</v>
      </c>
      <c r="M6669" s="3" t="n">
        <v>11</v>
      </c>
      <c r="N6669" s="3" t="n">
        <v>-1</v>
      </c>
      <c r="O6669" s="3" t="n">
        <v>-1</v>
      </c>
      <c r="P6669" s="3" t="n">
        <v>6.2</v>
      </c>
      <c r="Q6669" s="3" t="n">
        <v>24.2</v>
      </c>
      <c r="R6669" s="3" t="s">
        <v>19338</v>
      </c>
      <c r="S6669" s="4" t="n">
        <v>45747.0670717593</v>
      </c>
      <c r="T6669" s="3" t="s">
        <v>29</v>
      </c>
      <c r="U6669" s="3" t="s">
        <v>29</v>
      </c>
      <c r="V6669" s="3" t="n">
        <v>0</v>
      </c>
      <c r="W6669" s="3" t="n">
        <v>0</v>
      </c>
      <c r="X6669" s="3" t="n">
        <v>0</v>
      </c>
      <c r="Y6669" s="3" t="s">
        <v>30</v>
      </c>
      <c r="Z6669" s="3" t="s">
        <v>30</v>
      </c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3"/>
      <c r="AV6669" s="3"/>
      <c r="AW6669" s="3"/>
      <c r="AX6669" s="3"/>
      <c r="AY6669" s="3"/>
      <c r="AZ6669" s="3"/>
      <c r="BA6669" s="3"/>
      <c r="BB6669" s="3"/>
      <c r="BC6669" s="3"/>
      <c r="BD6669" s="3"/>
      <c r="BE6669" s="3"/>
      <c r="BF6669" s="3"/>
      <c r="BG6669" s="3"/>
      <c r="BH6669" s="3"/>
      <c r="BI6669" s="3"/>
      <c r="BJ6669" s="3"/>
    </row>
    <row r="6670" customFormat="false" ht="15.75" hidden="false" customHeight="false" outlineLevel="0" collapsed="false">
      <c r="A6670" s="3" t="n">
        <v>6669</v>
      </c>
      <c r="B6670" s="3" t="s">
        <v>19339</v>
      </c>
      <c r="C6670" s="3" t="s">
        <v>19340</v>
      </c>
      <c r="D6670" s="3" t="n">
        <v>1</v>
      </c>
      <c r="E6670" s="3" t="n">
        <v>3.91593</v>
      </c>
      <c r="F6670" s="3" t="n">
        <v>381</v>
      </c>
      <c r="G6670" s="3" t="n">
        <v>381</v>
      </c>
      <c r="H6670" s="3" t="n">
        <v>29</v>
      </c>
      <c r="I6670" s="3" t="n">
        <v>29</v>
      </c>
      <c r="J6670" s="3" t="n">
        <v>554</v>
      </c>
      <c r="K6670" s="3" t="n">
        <v>554</v>
      </c>
      <c r="L6670" s="3" t="n">
        <v>30</v>
      </c>
      <c r="M6670" s="3" t="n">
        <v>30</v>
      </c>
      <c r="N6670" s="3" t="n">
        <v>-1</v>
      </c>
      <c r="O6670" s="3" t="n">
        <v>-1</v>
      </c>
      <c r="P6670" s="3" t="n">
        <v>6.2</v>
      </c>
      <c r="Q6670" s="3" t="n">
        <v>24.2</v>
      </c>
      <c r="R6670" s="3" t="s">
        <v>19341</v>
      </c>
      <c r="S6670" s="4" t="n">
        <v>45747.0671643519</v>
      </c>
      <c r="T6670" s="3" t="s">
        <v>29</v>
      </c>
      <c r="U6670" s="3" t="s">
        <v>29</v>
      </c>
      <c r="V6670" s="3" t="n">
        <v>0</v>
      </c>
      <c r="W6670" s="3" t="n">
        <v>0</v>
      </c>
      <c r="X6670" s="3" t="n">
        <v>0</v>
      </c>
      <c r="Y6670" s="3" t="s">
        <v>30</v>
      </c>
      <c r="Z6670" s="3" t="s">
        <v>30</v>
      </c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3"/>
      <c r="AU6670" s="3"/>
      <c r="AV6670" s="3"/>
      <c r="AW6670" s="3"/>
      <c r="AX6670" s="3"/>
      <c r="AY6670" s="3"/>
      <c r="AZ6670" s="3"/>
      <c r="BA6670" s="3"/>
      <c r="BB6670" s="3"/>
      <c r="BC6670" s="3"/>
      <c r="BD6670" s="3"/>
      <c r="BE6670" s="3"/>
      <c r="BF6670" s="3"/>
      <c r="BG6670" s="3"/>
      <c r="BH6670" s="3"/>
      <c r="BI6670" s="3"/>
      <c r="BJ6670" s="3"/>
    </row>
    <row r="6671" customFormat="false" ht="15.75" hidden="false" customHeight="false" outlineLevel="0" collapsed="false">
      <c r="A6671" s="3" t="n">
        <v>6670</v>
      </c>
      <c r="B6671" s="3" t="s">
        <v>19342</v>
      </c>
      <c r="C6671" s="3" t="s">
        <v>19343</v>
      </c>
      <c r="D6671" s="3" t="n">
        <v>1</v>
      </c>
      <c r="E6671" s="3" t="n">
        <v>1.7219539</v>
      </c>
      <c r="F6671" s="3" t="n">
        <v>159</v>
      </c>
      <c r="G6671" s="3" t="n">
        <v>159</v>
      </c>
      <c r="H6671" s="3" t="n">
        <v>21</v>
      </c>
      <c r="I6671" s="3" t="n">
        <v>21</v>
      </c>
      <c r="J6671" s="3" t="n">
        <v>199</v>
      </c>
      <c r="K6671" s="3" t="n">
        <v>199</v>
      </c>
      <c r="L6671" s="3" t="n">
        <v>14</v>
      </c>
      <c r="M6671" s="3" t="n">
        <v>14</v>
      </c>
      <c r="N6671" s="3" t="n">
        <v>-1</v>
      </c>
      <c r="O6671" s="3" t="n">
        <v>-1</v>
      </c>
      <c r="P6671" s="3" t="n">
        <v>6.1</v>
      </c>
      <c r="Q6671" s="3" t="n">
        <v>24.2</v>
      </c>
      <c r="R6671" s="3" t="s">
        <v>19344</v>
      </c>
      <c r="S6671" s="4" t="n">
        <v>45747.0672222222</v>
      </c>
      <c r="T6671" s="3" t="s">
        <v>29</v>
      </c>
      <c r="U6671" s="3" t="s">
        <v>29</v>
      </c>
      <c r="V6671" s="3" t="n">
        <v>0</v>
      </c>
      <c r="W6671" s="3" t="n">
        <v>0</v>
      </c>
      <c r="X6671" s="3" t="n">
        <v>0</v>
      </c>
      <c r="Y6671" s="3" t="s">
        <v>30</v>
      </c>
      <c r="Z6671" s="3" t="s">
        <v>30</v>
      </c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3"/>
      <c r="AR6671" s="3"/>
      <c r="AS6671" s="3"/>
      <c r="AT6671" s="3"/>
      <c r="AU6671" s="3"/>
      <c r="AV6671" s="3"/>
      <c r="AW6671" s="3"/>
      <c r="AX6671" s="3"/>
      <c r="AY6671" s="3"/>
      <c r="AZ6671" s="3"/>
      <c r="BA6671" s="3"/>
      <c r="BB6671" s="3"/>
      <c r="BC6671" s="3"/>
      <c r="BD6671" s="3"/>
      <c r="BE6671" s="3"/>
      <c r="BF6671" s="3"/>
      <c r="BG6671" s="3"/>
      <c r="BH6671" s="3"/>
      <c r="BI6671" s="3"/>
      <c r="BJ6671" s="3"/>
    </row>
    <row r="6672" customFormat="false" ht="15.75" hidden="false" customHeight="false" outlineLevel="0" collapsed="false">
      <c r="A6672" s="3" t="n">
        <v>6671</v>
      </c>
      <c r="B6672" s="3" t="s">
        <v>19345</v>
      </c>
      <c r="C6672" s="3" t="s">
        <v>19346</v>
      </c>
      <c r="D6672" s="3" t="n">
        <v>1</v>
      </c>
      <c r="E6672" s="3" t="n">
        <v>1.9392082</v>
      </c>
      <c r="F6672" s="3" t="n">
        <v>159</v>
      </c>
      <c r="G6672" s="3" t="n">
        <v>159</v>
      </c>
      <c r="H6672" s="3" t="n">
        <v>21</v>
      </c>
      <c r="I6672" s="3" t="n">
        <v>21</v>
      </c>
      <c r="J6672" s="3" t="n">
        <v>199</v>
      </c>
      <c r="K6672" s="3" t="n">
        <v>199</v>
      </c>
      <c r="L6672" s="3" t="n">
        <v>14</v>
      </c>
      <c r="M6672" s="3" t="n">
        <v>14</v>
      </c>
      <c r="N6672" s="3" t="n">
        <v>-1</v>
      </c>
      <c r="O6672" s="3" t="n">
        <v>-1</v>
      </c>
      <c r="P6672" s="3" t="n">
        <v>6.1</v>
      </c>
      <c r="Q6672" s="3" t="n">
        <v>24.2</v>
      </c>
      <c r="R6672" s="3" t="s">
        <v>19347</v>
      </c>
      <c r="S6672" s="4" t="n">
        <v>45747.0672916667</v>
      </c>
      <c r="T6672" s="3" t="s">
        <v>29</v>
      </c>
      <c r="U6672" s="3" t="s">
        <v>29</v>
      </c>
      <c r="V6672" s="3" t="n">
        <v>0</v>
      </c>
      <c r="W6672" s="3" t="n">
        <v>0</v>
      </c>
      <c r="X6672" s="3" t="n">
        <v>0</v>
      </c>
      <c r="Y6672" s="3" t="s">
        <v>30</v>
      </c>
      <c r="Z6672" s="3" t="s">
        <v>30</v>
      </c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3"/>
      <c r="AU6672" s="3"/>
      <c r="AV6672" s="3"/>
      <c r="AW6672" s="3"/>
      <c r="AX6672" s="3"/>
      <c r="AY6672" s="3"/>
      <c r="AZ6672" s="3"/>
      <c r="BA6672" s="3"/>
      <c r="BB6672" s="3"/>
      <c r="BC6672" s="3"/>
      <c r="BD6672" s="3"/>
      <c r="BE6672" s="3"/>
      <c r="BF6672" s="3"/>
      <c r="BG6672" s="3"/>
      <c r="BH6672" s="3"/>
      <c r="BI6672" s="3"/>
      <c r="BJ6672" s="3"/>
    </row>
    <row r="6673" customFormat="false" ht="15.75" hidden="false" customHeight="false" outlineLevel="0" collapsed="false">
      <c r="A6673" s="3" t="n">
        <v>6672</v>
      </c>
      <c r="B6673" s="3" t="s">
        <v>19348</v>
      </c>
      <c r="C6673" s="3" t="s">
        <v>19349</v>
      </c>
      <c r="D6673" s="3" t="n">
        <v>1</v>
      </c>
      <c r="E6673" s="3" t="n">
        <v>1.7744427</v>
      </c>
      <c r="F6673" s="3" t="n">
        <v>159</v>
      </c>
      <c r="G6673" s="3" t="n">
        <v>159</v>
      </c>
      <c r="H6673" s="3" t="n">
        <v>21</v>
      </c>
      <c r="I6673" s="3" t="n">
        <v>21</v>
      </c>
      <c r="J6673" s="3" t="n">
        <v>199</v>
      </c>
      <c r="K6673" s="3" t="n">
        <v>199</v>
      </c>
      <c r="L6673" s="3" t="n">
        <v>14</v>
      </c>
      <c r="M6673" s="3" t="n">
        <v>14</v>
      </c>
      <c r="N6673" s="3" t="n">
        <v>-1</v>
      </c>
      <c r="O6673" s="3" t="n">
        <v>-1</v>
      </c>
      <c r="P6673" s="3" t="n">
        <v>6.2</v>
      </c>
      <c r="Q6673" s="3" t="n">
        <v>24.2</v>
      </c>
      <c r="R6673" s="3" t="s">
        <v>19350</v>
      </c>
      <c r="S6673" s="4" t="n">
        <v>45747.067349537</v>
      </c>
      <c r="T6673" s="3" t="s">
        <v>29</v>
      </c>
      <c r="U6673" s="3" t="s">
        <v>29</v>
      </c>
      <c r="V6673" s="3" t="n">
        <v>0</v>
      </c>
      <c r="W6673" s="3" t="n">
        <v>0</v>
      </c>
      <c r="X6673" s="3" t="n">
        <v>0</v>
      </c>
      <c r="Y6673" s="3" t="s">
        <v>30</v>
      </c>
      <c r="Z6673" s="3" t="s">
        <v>30</v>
      </c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3"/>
      <c r="AU6673" s="3"/>
      <c r="AV6673" s="3"/>
      <c r="AW6673" s="3"/>
      <c r="AX6673" s="3"/>
      <c r="AY6673" s="3"/>
      <c r="AZ6673" s="3"/>
      <c r="BA6673" s="3"/>
      <c r="BB6673" s="3"/>
      <c r="BC6673" s="3"/>
      <c r="BD6673" s="3"/>
      <c r="BE6673" s="3"/>
      <c r="BF6673" s="3"/>
      <c r="BG6673" s="3"/>
      <c r="BH6673" s="3"/>
      <c r="BI6673" s="3"/>
      <c r="BJ6673" s="3"/>
    </row>
    <row r="6674" customFormat="false" ht="15.75" hidden="false" customHeight="false" outlineLevel="0" collapsed="false">
      <c r="A6674" s="3" t="n">
        <v>6673</v>
      </c>
      <c r="B6674" s="3" t="s">
        <v>19351</v>
      </c>
      <c r="C6674" s="3" t="s">
        <v>19352</v>
      </c>
      <c r="D6674" s="3" t="n">
        <v>1</v>
      </c>
      <c r="E6674" s="3" t="n">
        <v>1.1244306</v>
      </c>
      <c r="F6674" s="3" t="n">
        <v>9</v>
      </c>
      <c r="G6674" s="3" t="n">
        <v>9</v>
      </c>
      <c r="H6674" s="3" t="n">
        <v>7</v>
      </c>
      <c r="I6674" s="3" t="n">
        <v>7</v>
      </c>
      <c r="J6674" s="3" t="n">
        <v>8</v>
      </c>
      <c r="K6674" s="3" t="n">
        <v>8</v>
      </c>
      <c r="L6674" s="3" t="n">
        <v>0</v>
      </c>
      <c r="M6674" s="3" t="n">
        <v>0</v>
      </c>
      <c r="N6674" s="3" t="n">
        <v>5</v>
      </c>
      <c r="O6674" s="3" t="n">
        <v>3</v>
      </c>
      <c r="P6674" s="3" t="n">
        <v>7.3</v>
      </c>
      <c r="Q6674" s="3" t="n">
        <v>24.2</v>
      </c>
      <c r="R6674" s="3" t="s">
        <v>19353</v>
      </c>
      <c r="S6674" s="4" t="n">
        <v>45747.0673958333</v>
      </c>
      <c r="T6674" s="3" t="s">
        <v>65</v>
      </c>
      <c r="U6674" s="3" t="s">
        <v>65</v>
      </c>
      <c r="V6674" s="3" t="n">
        <v>1</v>
      </c>
      <c r="W6674" s="3" t="n">
        <v>1</v>
      </c>
      <c r="X6674" s="3" t="n">
        <v>0</v>
      </c>
      <c r="Y6674" s="3" t="s">
        <v>30</v>
      </c>
      <c r="Z6674" s="3" t="s">
        <v>30</v>
      </c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3"/>
      <c r="AU6674" s="3"/>
      <c r="AV6674" s="3"/>
      <c r="AW6674" s="3"/>
      <c r="AX6674" s="3"/>
      <c r="AY6674" s="3"/>
      <c r="AZ6674" s="3"/>
      <c r="BA6674" s="3"/>
      <c r="BB6674" s="3"/>
      <c r="BC6674" s="3"/>
      <c r="BD6674" s="3"/>
      <c r="BE6674" s="3"/>
      <c r="BF6674" s="3"/>
      <c r="BG6674" s="3"/>
      <c r="BH6674" s="3"/>
      <c r="BI6674" s="3"/>
      <c r="BJ6674" s="3"/>
    </row>
    <row r="6675" customFormat="false" ht="15.75" hidden="false" customHeight="false" outlineLevel="0" collapsed="false">
      <c r="A6675" s="3" t="n">
        <v>6674</v>
      </c>
      <c r="B6675" s="3" t="s">
        <v>19354</v>
      </c>
      <c r="C6675" s="3" t="s">
        <v>19355</v>
      </c>
      <c r="D6675" s="3" t="n">
        <v>1</v>
      </c>
      <c r="E6675" s="3" t="n">
        <v>0.6534805</v>
      </c>
      <c r="F6675" s="3" t="n">
        <v>11</v>
      </c>
      <c r="G6675" s="3" t="n">
        <v>11</v>
      </c>
      <c r="H6675" s="3" t="n">
        <v>7</v>
      </c>
      <c r="I6675" s="3" t="n">
        <v>7</v>
      </c>
      <c r="J6675" s="3" t="n">
        <v>13</v>
      </c>
      <c r="K6675" s="3" t="n">
        <v>13</v>
      </c>
      <c r="L6675" s="3" t="n">
        <v>0</v>
      </c>
      <c r="M6675" s="3" t="n">
        <v>0</v>
      </c>
      <c r="N6675" s="3" t="n">
        <v>3</v>
      </c>
      <c r="O6675" s="3" t="n">
        <v>3</v>
      </c>
      <c r="P6675" s="3" t="n">
        <v>7.3</v>
      </c>
      <c r="Q6675" s="3" t="n">
        <v>24.2</v>
      </c>
      <c r="R6675" s="3" t="s">
        <v>19356</v>
      </c>
      <c r="S6675" s="4" t="n">
        <v>45747.0674652778</v>
      </c>
      <c r="T6675" s="3" t="s">
        <v>65</v>
      </c>
      <c r="U6675" s="3" t="s">
        <v>65</v>
      </c>
      <c r="V6675" s="3" t="n">
        <v>1</v>
      </c>
      <c r="W6675" s="3" t="n">
        <v>1</v>
      </c>
      <c r="X6675" s="3" t="n">
        <v>0</v>
      </c>
      <c r="Y6675" s="3" t="s">
        <v>30</v>
      </c>
      <c r="Z6675" s="3" t="s">
        <v>30</v>
      </c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3"/>
      <c r="AR6675" s="3"/>
      <c r="AS6675" s="3"/>
      <c r="AT6675" s="3"/>
      <c r="AU6675" s="3"/>
      <c r="AV6675" s="3"/>
      <c r="AW6675" s="3"/>
      <c r="AX6675" s="3"/>
      <c r="AY6675" s="3"/>
      <c r="AZ6675" s="3"/>
      <c r="BA6675" s="3"/>
      <c r="BB6675" s="3"/>
      <c r="BC6675" s="3"/>
      <c r="BD6675" s="3"/>
      <c r="BE6675" s="3"/>
      <c r="BF6675" s="3"/>
      <c r="BG6675" s="3"/>
      <c r="BH6675" s="3"/>
      <c r="BI6675" s="3"/>
      <c r="BJ6675" s="3"/>
    </row>
    <row r="6676" customFormat="false" ht="15.75" hidden="false" customHeight="false" outlineLevel="0" collapsed="false">
      <c r="A6676" s="3" t="n">
        <v>6675</v>
      </c>
      <c r="B6676" s="3" t="s">
        <v>19357</v>
      </c>
      <c r="C6676" s="3" t="s">
        <v>19358</v>
      </c>
      <c r="D6676" s="3" t="n">
        <v>1</v>
      </c>
      <c r="E6676" s="3" t="n">
        <v>7.8059719</v>
      </c>
      <c r="F6676" s="3" t="n">
        <v>119</v>
      </c>
      <c r="G6676" s="3" t="n">
        <v>119</v>
      </c>
      <c r="H6676" s="3" t="n">
        <v>13</v>
      </c>
      <c r="I6676" s="3" t="n">
        <v>13</v>
      </c>
      <c r="J6676" s="3" t="n">
        <v>210</v>
      </c>
      <c r="K6676" s="3" t="n">
        <v>210</v>
      </c>
      <c r="L6676" s="3" t="n">
        <v>28</v>
      </c>
      <c r="M6676" s="3" t="n">
        <v>28</v>
      </c>
      <c r="N6676" s="3" t="n">
        <v>0</v>
      </c>
      <c r="O6676" s="3" t="n">
        <v>0</v>
      </c>
      <c r="P6676" s="3" t="n">
        <v>7</v>
      </c>
      <c r="Q6676" s="3" t="n">
        <v>24.2</v>
      </c>
      <c r="R6676" s="3" t="s">
        <v>19359</v>
      </c>
      <c r="S6676" s="4" t="n">
        <v>45747.0677777778</v>
      </c>
      <c r="T6676" s="3" t="s">
        <v>65</v>
      </c>
      <c r="U6676" s="3" t="s">
        <v>65</v>
      </c>
      <c r="V6676" s="3" t="n">
        <v>1</v>
      </c>
      <c r="W6676" s="3" t="n">
        <v>1</v>
      </c>
      <c r="X6676" s="3" t="n">
        <v>0</v>
      </c>
      <c r="Y6676" s="3" t="s">
        <v>30</v>
      </c>
      <c r="Z6676" s="3" t="s">
        <v>30</v>
      </c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3"/>
      <c r="AR6676" s="3"/>
      <c r="AS6676" s="3"/>
      <c r="AT6676" s="3"/>
      <c r="AU6676" s="3"/>
      <c r="AV6676" s="3"/>
      <c r="AW6676" s="3"/>
      <c r="AX6676" s="3"/>
      <c r="AY6676" s="3"/>
      <c r="AZ6676" s="3"/>
      <c r="BA6676" s="3"/>
      <c r="BB6676" s="3"/>
      <c r="BC6676" s="3"/>
      <c r="BD6676" s="3"/>
      <c r="BE6676" s="3"/>
      <c r="BF6676" s="3"/>
      <c r="BG6676" s="3"/>
      <c r="BH6676" s="3"/>
      <c r="BI6676" s="3"/>
      <c r="BJ6676" s="3"/>
    </row>
    <row r="6677" customFormat="false" ht="15.75" hidden="false" customHeight="false" outlineLevel="0" collapsed="false">
      <c r="A6677" s="3" t="n">
        <v>6676</v>
      </c>
      <c r="B6677" s="3" t="s">
        <v>19360</v>
      </c>
      <c r="C6677" s="3" t="s">
        <v>19361</v>
      </c>
      <c r="D6677" s="3" t="n">
        <v>1</v>
      </c>
      <c r="E6677" s="3" t="n">
        <v>2.2481173</v>
      </c>
      <c r="F6677" s="3" t="n">
        <v>17</v>
      </c>
      <c r="G6677" s="3" t="n">
        <v>17</v>
      </c>
      <c r="H6677" s="3" t="n">
        <v>6</v>
      </c>
      <c r="I6677" s="3" t="n">
        <v>6</v>
      </c>
      <c r="J6677" s="3" t="n">
        <v>27</v>
      </c>
      <c r="K6677" s="3" t="n">
        <v>27</v>
      </c>
      <c r="L6677" s="3" t="n">
        <v>8</v>
      </c>
      <c r="M6677" s="3" t="n">
        <v>8</v>
      </c>
      <c r="N6677" s="3" t="n">
        <v>0</v>
      </c>
      <c r="O6677" s="3" t="n">
        <v>0</v>
      </c>
      <c r="P6677" s="3" t="n">
        <v>7.1</v>
      </c>
      <c r="Q6677" s="3" t="n">
        <v>24.2</v>
      </c>
      <c r="R6677" s="3" t="s">
        <v>19362</v>
      </c>
      <c r="S6677" s="4" t="n">
        <v>45747.067974537</v>
      </c>
      <c r="T6677" s="3" t="s">
        <v>65</v>
      </c>
      <c r="U6677" s="3" t="s">
        <v>65</v>
      </c>
      <c r="V6677" s="3" t="n">
        <v>1</v>
      </c>
      <c r="W6677" s="3" t="n">
        <v>1</v>
      </c>
      <c r="X6677" s="3" t="n">
        <v>0</v>
      </c>
      <c r="Y6677" s="3" t="s">
        <v>30</v>
      </c>
      <c r="Z6677" s="3" t="s">
        <v>30</v>
      </c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/>
      <c r="AV6677" s="3"/>
      <c r="AW6677" s="3"/>
      <c r="AX6677" s="3"/>
      <c r="AY6677" s="3"/>
      <c r="AZ6677" s="3"/>
      <c r="BA6677" s="3"/>
      <c r="BB6677" s="3"/>
      <c r="BC6677" s="3"/>
      <c r="BD6677" s="3"/>
      <c r="BE6677" s="3"/>
      <c r="BF6677" s="3"/>
      <c r="BG6677" s="3"/>
      <c r="BH6677" s="3"/>
      <c r="BI6677" s="3"/>
      <c r="BJ6677" s="3"/>
    </row>
    <row r="6678" customFormat="false" ht="15.75" hidden="false" customHeight="false" outlineLevel="0" collapsed="false">
      <c r="A6678" s="3" t="n">
        <v>6677</v>
      </c>
      <c r="B6678" s="3" t="s">
        <v>19363</v>
      </c>
      <c r="C6678" s="3" t="s">
        <v>19364</v>
      </c>
      <c r="D6678" s="3" t="n">
        <v>1</v>
      </c>
      <c r="E6678" s="3" t="n">
        <v>1.7301128</v>
      </c>
      <c r="F6678" s="3" t="n">
        <v>14</v>
      </c>
      <c r="G6678" s="3" t="n">
        <v>14</v>
      </c>
      <c r="H6678" s="3" t="n">
        <v>6</v>
      </c>
      <c r="I6678" s="3" t="n">
        <v>6</v>
      </c>
      <c r="J6678" s="3" t="n">
        <v>17</v>
      </c>
      <c r="K6678" s="3" t="n">
        <v>17</v>
      </c>
      <c r="L6678" s="3" t="n">
        <v>1</v>
      </c>
      <c r="M6678" s="3" t="n">
        <v>1</v>
      </c>
      <c r="N6678" s="3" t="n">
        <v>-1</v>
      </c>
      <c r="O6678" s="3" t="n">
        <v>-1</v>
      </c>
      <c r="P6678" s="3" t="n">
        <v>7.5</v>
      </c>
      <c r="Q6678" s="3" t="n">
        <v>24.2</v>
      </c>
      <c r="R6678" s="3" t="s">
        <v>19365</v>
      </c>
      <c r="S6678" s="4" t="n">
        <v>45747.0681365741</v>
      </c>
      <c r="T6678" s="3" t="s">
        <v>65</v>
      </c>
      <c r="U6678" s="3" t="s">
        <v>65</v>
      </c>
      <c r="V6678" s="3" t="n">
        <v>0</v>
      </c>
      <c r="W6678" s="3" t="n">
        <v>0</v>
      </c>
      <c r="X6678" s="3" t="n">
        <v>0</v>
      </c>
      <c r="Y6678" s="3" t="s">
        <v>30</v>
      </c>
      <c r="Z6678" s="3" t="s">
        <v>30</v>
      </c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3"/>
      <c r="AU6678" s="3"/>
      <c r="AV6678" s="3"/>
      <c r="AW6678" s="3"/>
      <c r="AX6678" s="3"/>
      <c r="AY6678" s="3"/>
      <c r="AZ6678" s="3"/>
      <c r="BA6678" s="3"/>
      <c r="BB6678" s="3"/>
      <c r="BC6678" s="3"/>
      <c r="BD6678" s="3"/>
      <c r="BE6678" s="3"/>
      <c r="BF6678" s="3"/>
      <c r="BG6678" s="3"/>
      <c r="BH6678" s="3"/>
      <c r="BI6678" s="3"/>
      <c r="BJ6678" s="3"/>
    </row>
    <row r="6679" customFormat="false" ht="15.75" hidden="false" customHeight="false" outlineLevel="0" collapsed="false">
      <c r="A6679" s="3" t="n">
        <v>6678</v>
      </c>
      <c r="B6679" s="3" t="s">
        <v>19366</v>
      </c>
      <c r="C6679" s="3" t="s">
        <v>19367</v>
      </c>
      <c r="D6679" s="3" t="n">
        <v>1</v>
      </c>
      <c r="E6679" s="3" t="n">
        <v>1.920451</v>
      </c>
      <c r="F6679" s="3" t="n">
        <v>129</v>
      </c>
      <c r="G6679" s="3" t="n">
        <v>129</v>
      </c>
      <c r="H6679" s="3" t="n">
        <v>19</v>
      </c>
      <c r="I6679" s="3" t="n">
        <v>19</v>
      </c>
      <c r="J6679" s="3" t="n">
        <v>171</v>
      </c>
      <c r="K6679" s="3" t="n">
        <v>171</v>
      </c>
      <c r="L6679" s="3" t="n">
        <v>21</v>
      </c>
      <c r="M6679" s="3" t="n">
        <v>21</v>
      </c>
      <c r="N6679" s="3" t="n">
        <v>-1</v>
      </c>
      <c r="O6679" s="3" t="n">
        <v>-1</v>
      </c>
      <c r="P6679" s="3" t="n">
        <v>7.5</v>
      </c>
      <c r="Q6679" s="3" t="n">
        <v>24.2</v>
      </c>
      <c r="R6679" s="3" t="s">
        <v>19368</v>
      </c>
      <c r="S6679" s="4" t="n">
        <v>45747.0682175926</v>
      </c>
      <c r="T6679" s="3" t="s">
        <v>1920</v>
      </c>
      <c r="U6679" s="3" t="s">
        <v>1920</v>
      </c>
      <c r="V6679" s="3" t="n">
        <v>0</v>
      </c>
      <c r="W6679" s="3" t="n">
        <v>0</v>
      </c>
      <c r="X6679" s="3" t="n">
        <v>0</v>
      </c>
      <c r="Y6679" s="3" t="s">
        <v>30</v>
      </c>
      <c r="Z6679" s="3" t="s">
        <v>30</v>
      </c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3"/>
      <c r="AR6679" s="3"/>
      <c r="AS6679" s="3"/>
      <c r="AT6679" s="3"/>
      <c r="AU6679" s="3"/>
      <c r="AV6679" s="3"/>
      <c r="AW6679" s="3"/>
      <c r="AX6679" s="3"/>
      <c r="AY6679" s="3"/>
      <c r="AZ6679" s="3"/>
      <c r="BA6679" s="3"/>
      <c r="BB6679" s="3"/>
      <c r="BC6679" s="3"/>
      <c r="BD6679" s="3"/>
      <c r="BE6679" s="3"/>
      <c r="BF6679" s="3"/>
      <c r="BG6679" s="3"/>
      <c r="BH6679" s="3"/>
      <c r="BI6679" s="3"/>
      <c r="BJ6679" s="3"/>
    </row>
    <row r="6680" customFormat="false" ht="15.75" hidden="false" customHeight="false" outlineLevel="0" collapsed="false">
      <c r="A6680" s="3" t="n">
        <v>6679</v>
      </c>
      <c r="B6680" s="3" t="s">
        <v>19369</v>
      </c>
      <c r="C6680" s="3" t="s">
        <v>19370</v>
      </c>
      <c r="D6680" s="3" t="n">
        <v>1</v>
      </c>
      <c r="E6680" s="3" t="n">
        <v>0.1748768</v>
      </c>
      <c r="F6680" s="3" t="n">
        <v>15</v>
      </c>
      <c r="G6680" s="3" t="n">
        <v>15</v>
      </c>
      <c r="H6680" s="3" t="n">
        <v>6</v>
      </c>
      <c r="I6680" s="3" t="n">
        <v>6</v>
      </c>
      <c r="J6680" s="3" t="n">
        <v>12</v>
      </c>
      <c r="K6680" s="3" t="n">
        <v>12</v>
      </c>
      <c r="L6680" s="3" t="n">
        <v>1</v>
      </c>
      <c r="M6680" s="3" t="n">
        <v>1</v>
      </c>
      <c r="N6680" s="3" t="n">
        <v>-1</v>
      </c>
      <c r="O6680" s="3" t="n">
        <v>-1</v>
      </c>
      <c r="P6680" s="3" t="n">
        <v>7.5</v>
      </c>
      <c r="Q6680" s="3" t="n">
        <v>24.2</v>
      </c>
      <c r="R6680" s="3" t="s">
        <v>19371</v>
      </c>
      <c r="S6680" s="4" t="n">
        <v>45747.0682407407</v>
      </c>
      <c r="T6680" s="3" t="s">
        <v>65</v>
      </c>
      <c r="U6680" s="3" t="s">
        <v>65</v>
      </c>
      <c r="V6680" s="3" t="n">
        <v>0</v>
      </c>
      <c r="W6680" s="3" t="n">
        <v>0</v>
      </c>
      <c r="X6680" s="3" t="n">
        <v>0</v>
      </c>
      <c r="Y6680" s="3" t="s">
        <v>30</v>
      </c>
      <c r="Z6680" s="3" t="s">
        <v>30</v>
      </c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3"/>
      <c r="AU6680" s="3"/>
      <c r="AV6680" s="3"/>
      <c r="AW6680" s="3"/>
      <c r="AX6680" s="3"/>
      <c r="AY6680" s="3"/>
      <c r="AZ6680" s="3"/>
      <c r="BA6680" s="3"/>
      <c r="BB6680" s="3"/>
      <c r="BC6680" s="3"/>
      <c r="BD6680" s="3"/>
      <c r="BE6680" s="3"/>
      <c r="BF6680" s="3"/>
      <c r="BG6680" s="3"/>
      <c r="BH6680" s="3"/>
      <c r="BI6680" s="3"/>
      <c r="BJ6680" s="3"/>
    </row>
    <row r="6681" customFormat="false" ht="15.75" hidden="false" customHeight="false" outlineLevel="0" collapsed="false">
      <c r="A6681" s="3" t="n">
        <v>6680</v>
      </c>
      <c r="B6681" s="3" t="s">
        <v>19372</v>
      </c>
      <c r="C6681" s="3" t="s">
        <v>19373</v>
      </c>
      <c r="D6681" s="3" t="n">
        <v>1</v>
      </c>
      <c r="E6681" s="3" t="n">
        <v>0.1564013</v>
      </c>
      <c r="F6681" s="3" t="n">
        <v>15</v>
      </c>
      <c r="G6681" s="3" t="n">
        <v>15</v>
      </c>
      <c r="H6681" s="3" t="n">
        <v>6</v>
      </c>
      <c r="I6681" s="3" t="n">
        <v>6</v>
      </c>
      <c r="J6681" s="3" t="n">
        <v>12</v>
      </c>
      <c r="K6681" s="3" t="n">
        <v>12</v>
      </c>
      <c r="L6681" s="3" t="n">
        <v>1</v>
      </c>
      <c r="M6681" s="3" t="n">
        <v>1</v>
      </c>
      <c r="N6681" s="3" t="n">
        <v>-1</v>
      </c>
      <c r="O6681" s="3" t="n">
        <v>-1</v>
      </c>
      <c r="P6681" s="3" t="n">
        <v>7.5</v>
      </c>
      <c r="Q6681" s="3" t="n">
        <v>24.2</v>
      </c>
      <c r="R6681" s="3" t="s">
        <v>19374</v>
      </c>
      <c r="S6681" s="4" t="n">
        <v>45747.068275463</v>
      </c>
      <c r="T6681" s="3" t="s">
        <v>65</v>
      </c>
      <c r="U6681" s="3" t="s">
        <v>65</v>
      </c>
      <c r="V6681" s="3" t="n">
        <v>0</v>
      </c>
      <c r="W6681" s="3" t="n">
        <v>0</v>
      </c>
      <c r="X6681" s="3" t="n">
        <v>0</v>
      </c>
      <c r="Y6681" s="3" t="s">
        <v>30</v>
      </c>
      <c r="Z6681" s="3" t="s">
        <v>30</v>
      </c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3"/>
      <c r="AU6681" s="3"/>
      <c r="AV6681" s="3"/>
      <c r="AW6681" s="3"/>
      <c r="AX6681" s="3"/>
      <c r="AY6681" s="3"/>
      <c r="AZ6681" s="3"/>
      <c r="BA6681" s="3"/>
      <c r="BB6681" s="3"/>
      <c r="BC6681" s="3"/>
      <c r="BD6681" s="3"/>
      <c r="BE6681" s="3"/>
      <c r="BF6681" s="3"/>
      <c r="BG6681" s="3"/>
      <c r="BH6681" s="3"/>
      <c r="BI6681" s="3"/>
      <c r="BJ6681" s="3"/>
    </row>
    <row r="6682" customFormat="false" ht="15.75" hidden="false" customHeight="false" outlineLevel="0" collapsed="false">
      <c r="A6682" s="3" t="n">
        <v>6681</v>
      </c>
      <c r="B6682" s="3" t="s">
        <v>19375</v>
      </c>
      <c r="C6682" s="3" t="s">
        <v>19376</v>
      </c>
      <c r="D6682" s="3" t="n">
        <v>1</v>
      </c>
      <c r="E6682" s="3" t="n">
        <v>8.2301855</v>
      </c>
      <c r="F6682" s="3" t="n">
        <v>108</v>
      </c>
      <c r="G6682" s="3" t="n">
        <v>108</v>
      </c>
      <c r="H6682" s="3" t="n">
        <v>17</v>
      </c>
      <c r="I6682" s="3" t="n">
        <v>17</v>
      </c>
      <c r="J6682" s="3" t="n">
        <v>176</v>
      </c>
      <c r="K6682" s="3" t="n">
        <v>176</v>
      </c>
      <c r="L6682" s="3" t="n">
        <v>7</v>
      </c>
      <c r="M6682" s="3" t="n">
        <v>7</v>
      </c>
      <c r="N6682" s="3" t="n">
        <v>-1</v>
      </c>
      <c r="O6682" s="3" t="n">
        <v>-1</v>
      </c>
      <c r="P6682" s="3" t="n">
        <v>7.5</v>
      </c>
      <c r="Q6682" s="3" t="n">
        <v>24.2</v>
      </c>
      <c r="R6682" s="3" t="s">
        <v>19377</v>
      </c>
      <c r="S6682" s="4" t="n">
        <v>45747.0684143519</v>
      </c>
      <c r="T6682" s="3" t="s">
        <v>65</v>
      </c>
      <c r="U6682" s="3" t="s">
        <v>65</v>
      </c>
      <c r="V6682" s="3" t="n">
        <v>0</v>
      </c>
      <c r="W6682" s="3" t="n">
        <v>0</v>
      </c>
      <c r="X6682" s="3" t="n">
        <v>0</v>
      </c>
      <c r="Y6682" s="3" t="s">
        <v>30</v>
      </c>
      <c r="Z6682" s="3" t="s">
        <v>30</v>
      </c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3"/>
      <c r="AU6682" s="3"/>
      <c r="AV6682" s="3"/>
      <c r="AW6682" s="3"/>
      <c r="AX6682" s="3"/>
      <c r="AY6682" s="3"/>
      <c r="AZ6682" s="3"/>
      <c r="BA6682" s="3"/>
      <c r="BB6682" s="3"/>
      <c r="BC6682" s="3"/>
      <c r="BD6682" s="3"/>
      <c r="BE6682" s="3"/>
      <c r="BF6682" s="3"/>
      <c r="BG6682" s="3"/>
      <c r="BH6682" s="3"/>
      <c r="BI6682" s="3"/>
      <c r="BJ6682" s="3"/>
    </row>
    <row r="6683" customFormat="false" ht="15.75" hidden="false" customHeight="false" outlineLevel="0" collapsed="false">
      <c r="A6683" s="3" t="n">
        <v>6682</v>
      </c>
      <c r="B6683" s="3" t="s">
        <v>19378</v>
      </c>
      <c r="C6683" s="3" t="s">
        <v>19379</v>
      </c>
      <c r="D6683" s="3" t="n">
        <v>1</v>
      </c>
      <c r="E6683" s="3" t="n">
        <v>4.7027185</v>
      </c>
      <c r="F6683" s="3" t="n">
        <v>90</v>
      </c>
      <c r="G6683" s="3" t="n">
        <v>90</v>
      </c>
      <c r="H6683" s="3" t="n">
        <v>14</v>
      </c>
      <c r="I6683" s="3" t="n">
        <v>14</v>
      </c>
      <c r="J6683" s="3" t="n">
        <v>138</v>
      </c>
      <c r="K6683" s="3" t="n">
        <v>138</v>
      </c>
      <c r="L6683" s="3" t="n">
        <v>7</v>
      </c>
      <c r="M6683" s="3" t="n">
        <v>7</v>
      </c>
      <c r="N6683" s="3" t="n">
        <v>-1</v>
      </c>
      <c r="O6683" s="3" t="n">
        <v>-1</v>
      </c>
      <c r="P6683" s="3" t="n">
        <v>7.5</v>
      </c>
      <c r="Q6683" s="3" t="n">
        <v>24.2</v>
      </c>
      <c r="R6683" s="3" t="s">
        <v>19380</v>
      </c>
      <c r="S6683" s="4" t="n">
        <v>45747.0684953704</v>
      </c>
      <c r="T6683" s="3" t="s">
        <v>65</v>
      </c>
      <c r="U6683" s="3" t="s">
        <v>65</v>
      </c>
      <c r="V6683" s="3" t="n">
        <v>0</v>
      </c>
      <c r="W6683" s="3" t="n">
        <v>0</v>
      </c>
      <c r="X6683" s="3" t="n">
        <v>0</v>
      </c>
      <c r="Y6683" s="3" t="s">
        <v>30</v>
      </c>
      <c r="Z6683" s="3" t="s">
        <v>30</v>
      </c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3"/>
      <c r="AU6683" s="3"/>
      <c r="AV6683" s="3"/>
      <c r="AW6683" s="3"/>
      <c r="AX6683" s="3"/>
      <c r="AY6683" s="3"/>
      <c r="AZ6683" s="3"/>
      <c r="BA6683" s="3"/>
      <c r="BB6683" s="3"/>
      <c r="BC6683" s="3"/>
      <c r="BD6683" s="3"/>
      <c r="BE6683" s="3"/>
      <c r="BF6683" s="3"/>
      <c r="BG6683" s="3"/>
      <c r="BH6683" s="3"/>
      <c r="BI6683" s="3"/>
      <c r="BJ6683" s="3"/>
    </row>
    <row r="6684" customFormat="false" ht="15.75" hidden="false" customHeight="false" outlineLevel="0" collapsed="false">
      <c r="A6684" s="3" t="n">
        <v>6683</v>
      </c>
      <c r="B6684" s="3" t="s">
        <v>19381</v>
      </c>
      <c r="C6684" s="3" t="s">
        <v>19382</v>
      </c>
      <c r="D6684" s="3" t="n">
        <v>1</v>
      </c>
      <c r="E6684" s="3" t="n">
        <v>0.1395381</v>
      </c>
      <c r="F6684" s="3" t="n">
        <v>18</v>
      </c>
      <c r="G6684" s="3" t="n">
        <v>18</v>
      </c>
      <c r="H6684" s="3" t="n">
        <v>9</v>
      </c>
      <c r="I6684" s="3" t="n">
        <v>9</v>
      </c>
      <c r="J6684" s="3" t="n">
        <v>22</v>
      </c>
      <c r="K6684" s="3" t="n">
        <v>22</v>
      </c>
      <c r="L6684" s="3" t="n">
        <v>1</v>
      </c>
      <c r="M6684" s="3" t="n">
        <v>1</v>
      </c>
      <c r="N6684" s="3" t="n">
        <v>-1</v>
      </c>
      <c r="O6684" s="3" t="n">
        <v>-1</v>
      </c>
      <c r="P6684" s="3" t="n">
        <v>6.5</v>
      </c>
      <c r="Q6684" s="3" t="n">
        <v>24.2</v>
      </c>
      <c r="R6684" s="3" t="s">
        <v>19383</v>
      </c>
      <c r="S6684" s="4" t="n">
        <v>45747.0685300926</v>
      </c>
      <c r="T6684" s="3" t="s">
        <v>29</v>
      </c>
      <c r="U6684" s="3" t="s">
        <v>29</v>
      </c>
      <c r="V6684" s="3" t="n">
        <v>0</v>
      </c>
      <c r="W6684" s="3" t="n">
        <v>0</v>
      </c>
      <c r="X6684" s="3" t="n">
        <v>0</v>
      </c>
      <c r="Y6684" s="3" t="s">
        <v>30</v>
      </c>
      <c r="Z6684" s="3" t="s">
        <v>30</v>
      </c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3"/>
      <c r="AU6684" s="3"/>
      <c r="AV6684" s="3"/>
      <c r="AW6684" s="3"/>
      <c r="AX6684" s="3"/>
      <c r="AY6684" s="3"/>
      <c r="AZ6684" s="3"/>
      <c r="BA6684" s="3"/>
      <c r="BB6684" s="3"/>
      <c r="BC6684" s="3"/>
      <c r="BD6684" s="3"/>
      <c r="BE6684" s="3"/>
      <c r="BF6684" s="3"/>
      <c r="BG6684" s="3"/>
      <c r="BH6684" s="3"/>
      <c r="BI6684" s="3"/>
      <c r="BJ6684" s="3"/>
    </row>
    <row r="6685" customFormat="false" ht="15.75" hidden="false" customHeight="false" outlineLevel="0" collapsed="false">
      <c r="A6685" s="3" t="n">
        <v>6684</v>
      </c>
      <c r="B6685" s="3" t="s">
        <v>19384</v>
      </c>
      <c r="C6685" s="3" t="s">
        <v>19385</v>
      </c>
      <c r="D6685" s="3" t="n">
        <v>1</v>
      </c>
      <c r="E6685" s="3" t="n">
        <v>0.1407989</v>
      </c>
      <c r="F6685" s="3" t="n">
        <v>18</v>
      </c>
      <c r="G6685" s="3" t="n">
        <v>18</v>
      </c>
      <c r="H6685" s="3" t="n">
        <v>9</v>
      </c>
      <c r="I6685" s="3" t="n">
        <v>9</v>
      </c>
      <c r="J6685" s="3" t="n">
        <v>22</v>
      </c>
      <c r="K6685" s="3" t="n">
        <v>22</v>
      </c>
      <c r="L6685" s="3" t="n">
        <v>1</v>
      </c>
      <c r="M6685" s="3" t="n">
        <v>1</v>
      </c>
      <c r="N6685" s="3" t="n">
        <v>-1</v>
      </c>
      <c r="O6685" s="3" t="n">
        <v>-1</v>
      </c>
      <c r="P6685" s="3" t="n">
        <v>6.5</v>
      </c>
      <c r="Q6685" s="3" t="n">
        <v>24.2</v>
      </c>
      <c r="R6685" s="3" t="s">
        <v>19386</v>
      </c>
      <c r="S6685" s="4" t="n">
        <v>45747.0685416667</v>
      </c>
      <c r="T6685" s="3" t="s">
        <v>29</v>
      </c>
      <c r="U6685" s="3" t="s">
        <v>29</v>
      </c>
      <c r="V6685" s="3" t="n">
        <v>0</v>
      </c>
      <c r="W6685" s="3" t="n">
        <v>0</v>
      </c>
      <c r="X6685" s="3" t="n">
        <v>0</v>
      </c>
      <c r="Y6685" s="3" t="s">
        <v>30</v>
      </c>
      <c r="Z6685" s="3" t="s">
        <v>30</v>
      </c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3"/>
      <c r="AU6685" s="3"/>
      <c r="AV6685" s="3"/>
      <c r="AW6685" s="3"/>
      <c r="AX6685" s="3"/>
      <c r="AY6685" s="3"/>
      <c r="AZ6685" s="3"/>
      <c r="BA6685" s="3"/>
      <c r="BB6685" s="3"/>
      <c r="BC6685" s="3"/>
      <c r="BD6685" s="3"/>
      <c r="BE6685" s="3"/>
      <c r="BF6685" s="3"/>
      <c r="BG6685" s="3"/>
      <c r="BH6685" s="3"/>
      <c r="BI6685" s="3"/>
      <c r="BJ6685" s="3"/>
    </row>
    <row r="6686" customFormat="false" ht="15.75" hidden="false" customHeight="false" outlineLevel="0" collapsed="false">
      <c r="A6686" s="3" t="n">
        <v>6685</v>
      </c>
      <c r="B6686" s="3" t="s">
        <v>19387</v>
      </c>
      <c r="C6686" s="3" t="s">
        <v>19388</v>
      </c>
      <c r="D6686" s="3" t="n">
        <v>1</v>
      </c>
      <c r="E6686" s="3" t="n">
        <v>0.164125</v>
      </c>
      <c r="F6686" s="3" t="n">
        <v>18</v>
      </c>
      <c r="G6686" s="3" t="n">
        <v>18</v>
      </c>
      <c r="H6686" s="3" t="n">
        <v>9</v>
      </c>
      <c r="I6686" s="3" t="n">
        <v>9</v>
      </c>
      <c r="J6686" s="3" t="n">
        <v>22</v>
      </c>
      <c r="K6686" s="3" t="n">
        <v>22</v>
      </c>
      <c r="L6686" s="3" t="n">
        <v>1</v>
      </c>
      <c r="M6686" s="3" t="n">
        <v>1</v>
      </c>
      <c r="N6686" s="3" t="n">
        <v>-1</v>
      </c>
      <c r="O6686" s="3" t="n">
        <v>-1</v>
      </c>
      <c r="P6686" s="3" t="n">
        <v>6.5</v>
      </c>
      <c r="Q6686" s="3" t="n">
        <v>24.2</v>
      </c>
      <c r="R6686" s="3" t="s">
        <v>19389</v>
      </c>
      <c r="S6686" s="4" t="n">
        <v>45747.0685648148</v>
      </c>
      <c r="T6686" s="3" t="s">
        <v>29</v>
      </c>
      <c r="U6686" s="3" t="s">
        <v>29</v>
      </c>
      <c r="V6686" s="3" t="n">
        <v>0</v>
      </c>
      <c r="W6686" s="3" t="n">
        <v>0</v>
      </c>
      <c r="X6686" s="3" t="n">
        <v>0</v>
      </c>
      <c r="Y6686" s="3" t="s">
        <v>30</v>
      </c>
      <c r="Z6686" s="3" t="s">
        <v>30</v>
      </c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  <c r="AP6686" s="3"/>
      <c r="AQ6686" s="3"/>
      <c r="AR6686" s="3"/>
      <c r="AS6686" s="3"/>
      <c r="AT6686" s="3"/>
      <c r="AU6686" s="3"/>
      <c r="AV6686" s="3"/>
      <c r="AW6686" s="3"/>
      <c r="AX6686" s="3"/>
      <c r="AY6686" s="3"/>
      <c r="AZ6686" s="3"/>
      <c r="BA6686" s="3"/>
      <c r="BB6686" s="3"/>
      <c r="BC6686" s="3"/>
      <c r="BD6686" s="3"/>
      <c r="BE6686" s="3"/>
      <c r="BF6686" s="3"/>
      <c r="BG6686" s="3"/>
      <c r="BH6686" s="3"/>
      <c r="BI6686" s="3"/>
      <c r="BJ6686" s="3"/>
    </row>
    <row r="6687" customFormat="false" ht="15.75" hidden="false" customHeight="false" outlineLevel="0" collapsed="false">
      <c r="A6687" s="3" t="n">
        <v>6686</v>
      </c>
      <c r="B6687" s="3" t="s">
        <v>19390</v>
      </c>
      <c r="C6687" s="3" t="s">
        <v>19391</v>
      </c>
      <c r="D6687" s="3" t="n">
        <v>1</v>
      </c>
      <c r="E6687" s="3" t="n">
        <v>0.1493114</v>
      </c>
      <c r="F6687" s="3" t="n">
        <v>18</v>
      </c>
      <c r="G6687" s="3" t="n">
        <v>18</v>
      </c>
      <c r="H6687" s="3" t="n">
        <v>9</v>
      </c>
      <c r="I6687" s="3" t="n">
        <v>9</v>
      </c>
      <c r="J6687" s="3" t="n">
        <v>22</v>
      </c>
      <c r="K6687" s="3" t="n">
        <v>22</v>
      </c>
      <c r="L6687" s="3" t="n">
        <v>1</v>
      </c>
      <c r="M6687" s="3" t="n">
        <v>1</v>
      </c>
      <c r="N6687" s="3" t="n">
        <v>-1</v>
      </c>
      <c r="O6687" s="3" t="n">
        <v>-1</v>
      </c>
      <c r="P6687" s="3" t="n">
        <v>6.5</v>
      </c>
      <c r="Q6687" s="3" t="n">
        <v>24.2</v>
      </c>
      <c r="R6687" s="3" t="s">
        <v>19392</v>
      </c>
      <c r="S6687" s="4" t="n">
        <v>45747.068587963</v>
      </c>
      <c r="T6687" s="3" t="s">
        <v>29</v>
      </c>
      <c r="U6687" s="3" t="s">
        <v>29</v>
      </c>
      <c r="V6687" s="3" t="n">
        <v>0</v>
      </c>
      <c r="W6687" s="3" t="n">
        <v>0</v>
      </c>
      <c r="X6687" s="3" t="n">
        <v>0</v>
      </c>
      <c r="Y6687" s="3" t="s">
        <v>30</v>
      </c>
      <c r="Z6687" s="3" t="s">
        <v>30</v>
      </c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3"/>
      <c r="AU6687" s="3"/>
      <c r="AV6687" s="3"/>
      <c r="AW6687" s="3"/>
      <c r="AX6687" s="3"/>
      <c r="AY6687" s="3"/>
      <c r="AZ6687" s="3"/>
      <c r="BA6687" s="3"/>
      <c r="BB6687" s="3"/>
      <c r="BC6687" s="3"/>
      <c r="BD6687" s="3"/>
      <c r="BE6687" s="3"/>
      <c r="BF6687" s="3"/>
      <c r="BG6687" s="3"/>
      <c r="BH6687" s="3"/>
      <c r="BI6687" s="3"/>
      <c r="BJ6687" s="3"/>
    </row>
    <row r="6688" customFormat="false" ht="15.75" hidden="false" customHeight="false" outlineLevel="0" collapsed="false">
      <c r="A6688" s="3" t="n">
        <v>6687</v>
      </c>
      <c r="B6688" s="3" t="s">
        <v>19393</v>
      </c>
      <c r="C6688" s="3" t="s">
        <v>19394</v>
      </c>
      <c r="D6688" s="3" t="n">
        <v>1</v>
      </c>
      <c r="E6688" s="3" t="n">
        <v>0.1416628</v>
      </c>
      <c r="F6688" s="3" t="n">
        <v>18</v>
      </c>
      <c r="G6688" s="3" t="n">
        <v>18</v>
      </c>
      <c r="H6688" s="3" t="n">
        <v>9</v>
      </c>
      <c r="I6688" s="3" t="n">
        <v>9</v>
      </c>
      <c r="J6688" s="3" t="n">
        <v>22</v>
      </c>
      <c r="K6688" s="3" t="n">
        <v>22</v>
      </c>
      <c r="L6688" s="3" t="n">
        <v>1</v>
      </c>
      <c r="M6688" s="3" t="n">
        <v>1</v>
      </c>
      <c r="N6688" s="3" t="n">
        <v>-1</v>
      </c>
      <c r="O6688" s="3" t="n">
        <v>-1</v>
      </c>
      <c r="P6688" s="3" t="n">
        <v>6.5</v>
      </c>
      <c r="Q6688" s="3" t="n">
        <v>24.2</v>
      </c>
      <c r="R6688" s="3" t="s">
        <v>19395</v>
      </c>
      <c r="S6688" s="4" t="n">
        <v>45747.0686111111</v>
      </c>
      <c r="T6688" s="3" t="s">
        <v>29</v>
      </c>
      <c r="U6688" s="3" t="s">
        <v>29</v>
      </c>
      <c r="V6688" s="3" t="n">
        <v>0</v>
      </c>
      <c r="W6688" s="3" t="n">
        <v>0</v>
      </c>
      <c r="X6688" s="3" t="n">
        <v>0</v>
      </c>
      <c r="Y6688" s="3" t="s">
        <v>30</v>
      </c>
      <c r="Z6688" s="3" t="s">
        <v>30</v>
      </c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3"/>
      <c r="AU6688" s="3"/>
      <c r="AV6688" s="3"/>
      <c r="AW6688" s="3"/>
      <c r="AX6688" s="3"/>
      <c r="AY6688" s="3"/>
      <c r="AZ6688" s="3"/>
      <c r="BA6688" s="3"/>
      <c r="BB6688" s="3"/>
      <c r="BC6688" s="3"/>
      <c r="BD6688" s="3"/>
      <c r="BE6688" s="3"/>
      <c r="BF6688" s="3"/>
      <c r="BG6688" s="3"/>
      <c r="BH6688" s="3"/>
      <c r="BI6688" s="3"/>
      <c r="BJ6688" s="3"/>
    </row>
    <row r="6689" customFormat="false" ht="15.75" hidden="false" customHeight="false" outlineLevel="0" collapsed="false">
      <c r="A6689" s="3" t="n">
        <v>6688</v>
      </c>
      <c r="B6689" s="3" t="s">
        <v>19396</v>
      </c>
      <c r="C6689" s="3" t="s">
        <v>19397</v>
      </c>
      <c r="D6689" s="3" t="n">
        <v>1</v>
      </c>
      <c r="E6689" s="3" t="n">
        <v>0.5037037</v>
      </c>
      <c r="F6689" s="3" t="n">
        <v>24</v>
      </c>
      <c r="G6689" s="3" t="n">
        <v>24</v>
      </c>
      <c r="H6689" s="3" t="n">
        <v>11</v>
      </c>
      <c r="I6689" s="3" t="n">
        <v>11</v>
      </c>
      <c r="J6689" s="3" t="n">
        <v>26</v>
      </c>
      <c r="K6689" s="3" t="n">
        <v>26</v>
      </c>
      <c r="L6689" s="3" t="n">
        <v>2</v>
      </c>
      <c r="M6689" s="3" t="n">
        <v>2</v>
      </c>
      <c r="N6689" s="3" t="n">
        <v>-1</v>
      </c>
      <c r="O6689" s="3" t="n">
        <v>-1</v>
      </c>
      <c r="P6689" s="3" t="n">
        <v>6.5</v>
      </c>
      <c r="Q6689" s="3" t="n">
        <v>24.2</v>
      </c>
      <c r="R6689" s="3" t="s">
        <v>19398</v>
      </c>
      <c r="S6689" s="4" t="n">
        <v>45747.0686342593</v>
      </c>
      <c r="T6689" s="3" t="s">
        <v>29</v>
      </c>
      <c r="U6689" s="3" t="s">
        <v>29</v>
      </c>
      <c r="V6689" s="3" t="n">
        <v>0</v>
      </c>
      <c r="W6689" s="3" t="n">
        <v>0</v>
      </c>
      <c r="X6689" s="3" t="n">
        <v>0</v>
      </c>
      <c r="Y6689" s="3" t="s">
        <v>30</v>
      </c>
      <c r="Z6689" s="3" t="s">
        <v>30</v>
      </c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3"/>
      <c r="AU6689" s="3"/>
      <c r="AV6689" s="3"/>
      <c r="AW6689" s="3"/>
      <c r="AX6689" s="3"/>
      <c r="AY6689" s="3"/>
      <c r="AZ6689" s="3"/>
      <c r="BA6689" s="3"/>
      <c r="BB6689" s="3"/>
      <c r="BC6689" s="3"/>
      <c r="BD6689" s="3"/>
      <c r="BE6689" s="3"/>
      <c r="BF6689" s="3"/>
      <c r="BG6689" s="3"/>
      <c r="BH6689" s="3"/>
      <c r="BI6689" s="3"/>
      <c r="BJ6689" s="3"/>
    </row>
    <row r="6690" customFormat="false" ht="15.75" hidden="false" customHeight="false" outlineLevel="0" collapsed="false">
      <c r="A6690" s="3" t="n">
        <v>6689</v>
      </c>
      <c r="B6690" s="3" t="s">
        <v>19399</v>
      </c>
      <c r="C6690" s="3" t="s">
        <v>19400</v>
      </c>
      <c r="D6690" s="3" t="n">
        <v>1</v>
      </c>
      <c r="E6690" s="3" t="n">
        <v>0.7754052</v>
      </c>
      <c r="F6690" s="3" t="n">
        <v>35</v>
      </c>
      <c r="G6690" s="3" t="n">
        <v>35</v>
      </c>
      <c r="H6690" s="3" t="n">
        <v>16</v>
      </c>
      <c r="I6690" s="3" t="n">
        <v>16</v>
      </c>
      <c r="J6690" s="3" t="n">
        <v>37</v>
      </c>
      <c r="K6690" s="3" t="n">
        <v>37</v>
      </c>
      <c r="L6690" s="3" t="n">
        <v>3</v>
      </c>
      <c r="M6690" s="3" t="n">
        <v>3</v>
      </c>
      <c r="N6690" s="3" t="n">
        <v>-1</v>
      </c>
      <c r="O6690" s="3" t="n">
        <v>-1</v>
      </c>
      <c r="P6690" s="3" t="n">
        <v>6.5</v>
      </c>
      <c r="Q6690" s="3" t="n">
        <v>24.2</v>
      </c>
      <c r="R6690" s="3" t="s">
        <v>19401</v>
      </c>
      <c r="S6690" s="4" t="n">
        <v>45747.0686689815</v>
      </c>
      <c r="T6690" s="3" t="s">
        <v>65</v>
      </c>
      <c r="U6690" s="3" t="s">
        <v>65</v>
      </c>
      <c r="V6690" s="3" t="n">
        <v>0</v>
      </c>
      <c r="W6690" s="3" t="n">
        <v>0</v>
      </c>
      <c r="X6690" s="3" t="n">
        <v>0</v>
      </c>
      <c r="Y6690" s="3" t="s">
        <v>30</v>
      </c>
      <c r="Z6690" s="3" t="s">
        <v>30</v>
      </c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  <c r="AP6690" s="3"/>
      <c r="AQ6690" s="3"/>
      <c r="AR6690" s="3"/>
      <c r="AS6690" s="3"/>
      <c r="AT6690" s="3"/>
      <c r="AU6690" s="3"/>
      <c r="AV6690" s="3"/>
      <c r="AW6690" s="3"/>
      <c r="AX6690" s="3"/>
      <c r="AY6690" s="3"/>
      <c r="AZ6690" s="3"/>
      <c r="BA6690" s="3"/>
      <c r="BB6690" s="3"/>
      <c r="BC6690" s="3"/>
      <c r="BD6690" s="3"/>
      <c r="BE6690" s="3"/>
      <c r="BF6690" s="3"/>
      <c r="BG6690" s="3"/>
      <c r="BH6690" s="3"/>
      <c r="BI6690" s="3"/>
      <c r="BJ6690" s="3"/>
    </row>
    <row r="6691" customFormat="false" ht="15.75" hidden="false" customHeight="false" outlineLevel="0" collapsed="false">
      <c r="A6691" s="3" t="n">
        <v>6690</v>
      </c>
      <c r="B6691" s="3" t="s">
        <v>19402</v>
      </c>
      <c r="C6691" s="3" t="s">
        <v>19403</v>
      </c>
      <c r="D6691" s="3" t="n">
        <v>1</v>
      </c>
      <c r="E6691" s="3" t="n">
        <v>0.2054877</v>
      </c>
      <c r="F6691" s="3" t="n">
        <v>10</v>
      </c>
      <c r="G6691" s="3" t="n">
        <v>10</v>
      </c>
      <c r="H6691" s="3" t="n">
        <v>6</v>
      </c>
      <c r="I6691" s="3" t="n">
        <v>6</v>
      </c>
      <c r="J6691" s="3" t="n">
        <v>9</v>
      </c>
      <c r="K6691" s="3" t="n">
        <v>9</v>
      </c>
      <c r="L6691" s="3" t="n">
        <v>2</v>
      </c>
      <c r="M6691" s="3" t="n">
        <v>2</v>
      </c>
      <c r="N6691" s="3" t="n">
        <v>-1</v>
      </c>
      <c r="O6691" s="3" t="n">
        <v>0</v>
      </c>
      <c r="P6691" s="3" t="n">
        <v>6.5</v>
      </c>
      <c r="Q6691" s="3" t="n">
        <v>24.2</v>
      </c>
      <c r="R6691" s="3" t="s">
        <v>19404</v>
      </c>
      <c r="S6691" s="4" t="n">
        <v>45747.0687037037</v>
      </c>
      <c r="T6691" s="3" t="s">
        <v>29</v>
      </c>
      <c r="U6691" s="3" t="s">
        <v>29</v>
      </c>
      <c r="V6691" s="3" t="n">
        <v>0</v>
      </c>
      <c r="W6691" s="3" t="n">
        <v>1</v>
      </c>
      <c r="X6691" s="3" t="n">
        <v>0</v>
      </c>
      <c r="Y6691" s="3" t="s">
        <v>30</v>
      </c>
      <c r="Z6691" s="3" t="s">
        <v>81</v>
      </c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  <c r="AP6691" s="3"/>
      <c r="AQ6691" s="3"/>
      <c r="AR6691" s="3"/>
      <c r="AS6691" s="3"/>
      <c r="AT6691" s="3"/>
      <c r="AU6691" s="3"/>
      <c r="AV6691" s="3"/>
      <c r="AW6691" s="3"/>
      <c r="AX6691" s="3"/>
      <c r="AY6691" s="3"/>
      <c r="AZ6691" s="3"/>
      <c r="BA6691" s="3"/>
      <c r="BB6691" s="3"/>
      <c r="BC6691" s="3"/>
      <c r="BD6691" s="3"/>
      <c r="BE6691" s="3"/>
      <c r="BF6691" s="3"/>
      <c r="BG6691" s="3"/>
      <c r="BH6691" s="3"/>
      <c r="BI6691" s="3"/>
      <c r="BJ6691" s="3"/>
    </row>
    <row r="6692" customFormat="false" ht="15.75" hidden="false" customHeight="false" outlineLevel="0" collapsed="false">
      <c r="A6692" s="3" t="n">
        <v>6691</v>
      </c>
      <c r="B6692" s="3" t="s">
        <v>19405</v>
      </c>
      <c r="C6692" s="3" t="s">
        <v>19406</v>
      </c>
      <c r="D6692" s="3" t="n">
        <v>1</v>
      </c>
      <c r="E6692" s="3" t="n">
        <v>0.3670472</v>
      </c>
      <c r="F6692" s="3" t="n">
        <v>16</v>
      </c>
      <c r="G6692" s="3" t="n">
        <v>16</v>
      </c>
      <c r="H6692" s="3" t="n">
        <v>8</v>
      </c>
      <c r="I6692" s="3" t="n">
        <v>8</v>
      </c>
      <c r="J6692" s="3" t="n">
        <v>14</v>
      </c>
      <c r="K6692" s="3" t="n">
        <v>14</v>
      </c>
      <c r="L6692" s="3" t="n">
        <v>3</v>
      </c>
      <c r="M6692" s="3" t="n">
        <v>3</v>
      </c>
      <c r="N6692" s="3" t="n">
        <v>-1</v>
      </c>
      <c r="O6692" s="3" t="n">
        <v>-1</v>
      </c>
      <c r="P6692" s="3" t="n">
        <v>6.5</v>
      </c>
      <c r="Q6692" s="3" t="n">
        <v>24.2</v>
      </c>
      <c r="R6692" s="3" t="s">
        <v>19407</v>
      </c>
      <c r="S6692" s="4" t="n">
        <v>45747.06875</v>
      </c>
      <c r="T6692" s="3" t="s">
        <v>29</v>
      </c>
      <c r="U6692" s="3" t="s">
        <v>29</v>
      </c>
      <c r="V6692" s="3" t="n">
        <v>0</v>
      </c>
      <c r="W6692" s="3" t="n">
        <v>0</v>
      </c>
      <c r="X6692" s="3" t="n">
        <v>0</v>
      </c>
      <c r="Y6692" s="3" t="s">
        <v>30</v>
      </c>
      <c r="Z6692" s="3" t="s">
        <v>30</v>
      </c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3"/>
      <c r="AU6692" s="3"/>
      <c r="AV6692" s="3"/>
      <c r="AW6692" s="3"/>
      <c r="AX6692" s="3"/>
      <c r="AY6692" s="3"/>
      <c r="AZ6692" s="3"/>
      <c r="BA6692" s="3"/>
      <c r="BB6692" s="3"/>
      <c r="BC6692" s="3"/>
      <c r="BD6692" s="3"/>
      <c r="BE6692" s="3"/>
      <c r="BF6692" s="3"/>
      <c r="BG6692" s="3"/>
      <c r="BH6692" s="3"/>
      <c r="BI6692" s="3"/>
      <c r="BJ6692" s="3"/>
    </row>
    <row r="6693" customFormat="false" ht="15.75" hidden="false" customHeight="false" outlineLevel="0" collapsed="false">
      <c r="A6693" s="3" t="n">
        <v>6692</v>
      </c>
      <c r="B6693" s="3" t="s">
        <v>19408</v>
      </c>
      <c r="C6693" s="3" t="s">
        <v>19409</v>
      </c>
      <c r="D6693" s="3" t="n">
        <v>1</v>
      </c>
      <c r="E6693" s="3" t="n">
        <v>0.1962047</v>
      </c>
      <c r="F6693" s="3" t="n">
        <v>10</v>
      </c>
      <c r="G6693" s="3" t="n">
        <v>10</v>
      </c>
      <c r="H6693" s="3" t="n">
        <v>6</v>
      </c>
      <c r="I6693" s="3" t="n">
        <v>6</v>
      </c>
      <c r="J6693" s="3" t="n">
        <v>9</v>
      </c>
      <c r="K6693" s="3" t="n">
        <v>9</v>
      </c>
      <c r="L6693" s="3" t="n">
        <v>2</v>
      </c>
      <c r="M6693" s="3" t="n">
        <v>2</v>
      </c>
      <c r="N6693" s="3" t="n">
        <v>-1</v>
      </c>
      <c r="O6693" s="3" t="n">
        <v>0</v>
      </c>
      <c r="P6693" s="3" t="n">
        <v>6.5</v>
      </c>
      <c r="Q6693" s="3" t="n">
        <v>24.2</v>
      </c>
      <c r="R6693" s="3" t="s">
        <v>19410</v>
      </c>
      <c r="S6693" s="4" t="n">
        <v>45747.0687847222</v>
      </c>
      <c r="T6693" s="3" t="s">
        <v>29</v>
      </c>
      <c r="U6693" s="3" t="s">
        <v>29</v>
      </c>
      <c r="V6693" s="3" t="n">
        <v>0</v>
      </c>
      <c r="W6693" s="3" t="n">
        <v>1</v>
      </c>
      <c r="X6693" s="3" t="n">
        <v>0</v>
      </c>
      <c r="Y6693" s="3" t="s">
        <v>30</v>
      </c>
      <c r="Z6693" s="3" t="s">
        <v>81</v>
      </c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  <c r="AP6693" s="3"/>
      <c r="AQ6693" s="3"/>
      <c r="AR6693" s="3"/>
      <c r="AS6693" s="3"/>
      <c r="AT6693" s="3"/>
      <c r="AU6693" s="3"/>
      <c r="AV6693" s="3"/>
      <c r="AW6693" s="3"/>
      <c r="AX6693" s="3"/>
      <c r="AY6693" s="3"/>
      <c r="AZ6693" s="3"/>
      <c r="BA6693" s="3"/>
      <c r="BB6693" s="3"/>
      <c r="BC6693" s="3"/>
      <c r="BD6693" s="3"/>
      <c r="BE6693" s="3"/>
      <c r="BF6693" s="3"/>
      <c r="BG6693" s="3"/>
      <c r="BH6693" s="3"/>
      <c r="BI6693" s="3"/>
      <c r="BJ6693" s="3"/>
    </row>
    <row r="6694" customFormat="false" ht="15.75" hidden="false" customHeight="false" outlineLevel="0" collapsed="false">
      <c r="A6694" s="3" t="n">
        <v>6693</v>
      </c>
      <c r="B6694" s="3" t="s">
        <v>19411</v>
      </c>
      <c r="C6694" s="3" t="s">
        <v>19412</v>
      </c>
      <c r="D6694" s="3" t="n">
        <v>1</v>
      </c>
      <c r="E6694" s="3" t="n">
        <v>0.2595054</v>
      </c>
      <c r="F6694" s="3" t="n">
        <v>16</v>
      </c>
      <c r="G6694" s="3" t="n">
        <v>16</v>
      </c>
      <c r="H6694" s="3" t="n">
        <v>8</v>
      </c>
      <c r="I6694" s="3" t="n">
        <v>8</v>
      </c>
      <c r="J6694" s="3" t="n">
        <v>14</v>
      </c>
      <c r="K6694" s="3" t="n">
        <v>14</v>
      </c>
      <c r="L6694" s="3" t="n">
        <v>3</v>
      </c>
      <c r="M6694" s="3" t="n">
        <v>3</v>
      </c>
      <c r="N6694" s="3" t="n">
        <v>-1</v>
      </c>
      <c r="O6694" s="3" t="n">
        <v>-1</v>
      </c>
      <c r="P6694" s="3" t="n">
        <v>6.5</v>
      </c>
      <c r="Q6694" s="3" t="n">
        <v>24.2</v>
      </c>
      <c r="R6694" s="3" t="s">
        <v>19413</v>
      </c>
      <c r="S6694" s="4" t="n">
        <v>45747.0688425926</v>
      </c>
      <c r="T6694" s="3" t="s">
        <v>29</v>
      </c>
      <c r="U6694" s="3" t="s">
        <v>29</v>
      </c>
      <c r="V6694" s="3" t="n">
        <v>0</v>
      </c>
      <c r="W6694" s="3" t="n">
        <v>0</v>
      </c>
      <c r="X6694" s="3" t="n">
        <v>0</v>
      </c>
      <c r="Y6694" s="3" t="s">
        <v>30</v>
      </c>
      <c r="Z6694" s="3" t="s">
        <v>30</v>
      </c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3"/>
      <c r="AU6694" s="3"/>
      <c r="AV6694" s="3"/>
      <c r="AW6694" s="3"/>
      <c r="AX6694" s="3"/>
      <c r="AY6694" s="3"/>
      <c r="AZ6694" s="3"/>
      <c r="BA6694" s="3"/>
      <c r="BB6694" s="3"/>
      <c r="BC6694" s="3"/>
      <c r="BD6694" s="3"/>
      <c r="BE6694" s="3"/>
      <c r="BF6694" s="3"/>
      <c r="BG6694" s="3"/>
      <c r="BH6694" s="3"/>
      <c r="BI6694" s="3"/>
      <c r="BJ6694" s="3"/>
    </row>
    <row r="6695" customFormat="false" ht="15.75" hidden="false" customHeight="false" outlineLevel="0" collapsed="false">
      <c r="A6695" s="3" t="n">
        <v>6694</v>
      </c>
      <c r="B6695" s="3" t="s">
        <v>19414</v>
      </c>
      <c r="C6695" s="3" t="s">
        <v>19415</v>
      </c>
      <c r="D6695" s="3" t="n">
        <v>1</v>
      </c>
      <c r="E6695" s="3" t="n">
        <v>0.2043939</v>
      </c>
      <c r="F6695" s="3" t="n">
        <v>10</v>
      </c>
      <c r="G6695" s="3" t="n">
        <v>10</v>
      </c>
      <c r="H6695" s="3" t="n">
        <v>6</v>
      </c>
      <c r="I6695" s="3" t="n">
        <v>6</v>
      </c>
      <c r="J6695" s="3" t="n">
        <v>9</v>
      </c>
      <c r="K6695" s="3" t="n">
        <v>9</v>
      </c>
      <c r="L6695" s="3" t="n">
        <v>2</v>
      </c>
      <c r="M6695" s="3" t="n">
        <v>2</v>
      </c>
      <c r="N6695" s="3" t="n">
        <v>-1</v>
      </c>
      <c r="O6695" s="3" t="n">
        <v>0</v>
      </c>
      <c r="P6695" s="3" t="n">
        <v>6.5</v>
      </c>
      <c r="Q6695" s="3" t="n">
        <v>24.2</v>
      </c>
      <c r="R6695" s="3" t="s">
        <v>19416</v>
      </c>
      <c r="S6695" s="4" t="n">
        <v>45747.0688657407</v>
      </c>
      <c r="T6695" s="3" t="s">
        <v>29</v>
      </c>
      <c r="U6695" s="3" t="s">
        <v>29</v>
      </c>
      <c r="V6695" s="3" t="n">
        <v>0</v>
      </c>
      <c r="W6695" s="3" t="n">
        <v>1</v>
      </c>
      <c r="X6695" s="3" t="n">
        <v>0</v>
      </c>
      <c r="Y6695" s="3" t="s">
        <v>30</v>
      </c>
      <c r="Z6695" s="3" t="s">
        <v>81</v>
      </c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  <c r="AP6695" s="3"/>
      <c r="AQ6695" s="3"/>
      <c r="AR6695" s="3"/>
      <c r="AS6695" s="3"/>
      <c r="AT6695" s="3"/>
      <c r="AU6695" s="3"/>
      <c r="AV6695" s="3"/>
      <c r="AW6695" s="3"/>
      <c r="AX6695" s="3"/>
      <c r="AY6695" s="3"/>
      <c r="AZ6695" s="3"/>
      <c r="BA6695" s="3"/>
      <c r="BB6695" s="3"/>
      <c r="BC6695" s="3"/>
      <c r="BD6695" s="3"/>
      <c r="BE6695" s="3"/>
      <c r="BF6695" s="3"/>
      <c r="BG6695" s="3"/>
      <c r="BH6695" s="3"/>
      <c r="BI6695" s="3"/>
      <c r="BJ6695" s="3"/>
    </row>
    <row r="6696" customFormat="false" ht="15.75" hidden="false" customHeight="false" outlineLevel="0" collapsed="false">
      <c r="A6696" s="3" t="n">
        <v>6695</v>
      </c>
      <c r="B6696" s="3" t="s">
        <v>19417</v>
      </c>
      <c r="C6696" s="3" t="s">
        <v>19418</v>
      </c>
      <c r="D6696" s="3" t="n">
        <v>1</v>
      </c>
      <c r="E6696" s="3" t="n">
        <v>0.2632733</v>
      </c>
      <c r="F6696" s="3" t="n">
        <v>16</v>
      </c>
      <c r="G6696" s="3" t="n">
        <v>16</v>
      </c>
      <c r="H6696" s="3" t="n">
        <v>8</v>
      </c>
      <c r="I6696" s="3" t="n">
        <v>8</v>
      </c>
      <c r="J6696" s="3" t="n">
        <v>14</v>
      </c>
      <c r="K6696" s="3" t="n">
        <v>14</v>
      </c>
      <c r="L6696" s="3" t="n">
        <v>3</v>
      </c>
      <c r="M6696" s="3" t="n">
        <v>3</v>
      </c>
      <c r="N6696" s="3" t="n">
        <v>-1</v>
      </c>
      <c r="O6696" s="3" t="n">
        <v>-1</v>
      </c>
      <c r="P6696" s="3" t="n">
        <v>6.5</v>
      </c>
      <c r="Q6696" s="3" t="n">
        <v>24.2</v>
      </c>
      <c r="R6696" s="3" t="s">
        <v>19419</v>
      </c>
      <c r="S6696" s="4" t="n">
        <v>45747.068912037</v>
      </c>
      <c r="T6696" s="3" t="s">
        <v>29</v>
      </c>
      <c r="U6696" s="3" t="s">
        <v>29</v>
      </c>
      <c r="V6696" s="3" t="n">
        <v>0</v>
      </c>
      <c r="W6696" s="3" t="n">
        <v>0</v>
      </c>
      <c r="X6696" s="3" t="n">
        <v>0</v>
      </c>
      <c r="Y6696" s="3" t="s">
        <v>30</v>
      </c>
      <c r="Z6696" s="3" t="s">
        <v>30</v>
      </c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  <c r="AP6696" s="3"/>
      <c r="AQ6696" s="3"/>
      <c r="AR6696" s="3"/>
      <c r="AS6696" s="3"/>
      <c r="AT6696" s="3"/>
      <c r="AU6696" s="3"/>
      <c r="AV6696" s="3"/>
      <c r="AW6696" s="3"/>
      <c r="AX6696" s="3"/>
      <c r="AY6696" s="3"/>
      <c r="AZ6696" s="3"/>
      <c r="BA6696" s="3"/>
      <c r="BB6696" s="3"/>
      <c r="BC6696" s="3"/>
      <c r="BD6696" s="3"/>
      <c r="BE6696" s="3"/>
      <c r="BF6696" s="3"/>
      <c r="BG6696" s="3"/>
      <c r="BH6696" s="3"/>
      <c r="BI6696" s="3"/>
      <c r="BJ6696" s="3"/>
    </row>
    <row r="6697" customFormat="false" ht="15.75" hidden="false" customHeight="false" outlineLevel="0" collapsed="false">
      <c r="A6697" s="3" t="n">
        <v>6696</v>
      </c>
      <c r="B6697" s="3" t="s">
        <v>19420</v>
      </c>
      <c r="C6697" s="3" t="s">
        <v>19421</v>
      </c>
      <c r="D6697" s="3" t="n">
        <v>1</v>
      </c>
      <c r="E6697" s="3" t="n">
        <v>0.2091092</v>
      </c>
      <c r="F6697" s="3" t="n">
        <v>10</v>
      </c>
      <c r="G6697" s="3" t="n">
        <v>10</v>
      </c>
      <c r="H6697" s="3" t="n">
        <v>6</v>
      </c>
      <c r="I6697" s="3" t="n">
        <v>6</v>
      </c>
      <c r="J6697" s="3" t="n">
        <v>9</v>
      </c>
      <c r="K6697" s="3" t="n">
        <v>9</v>
      </c>
      <c r="L6697" s="3" t="n">
        <v>2</v>
      </c>
      <c r="M6697" s="3" t="n">
        <v>2</v>
      </c>
      <c r="N6697" s="3" t="n">
        <v>-1</v>
      </c>
      <c r="O6697" s="3" t="n">
        <v>0</v>
      </c>
      <c r="P6697" s="3" t="n">
        <v>6.5</v>
      </c>
      <c r="Q6697" s="3" t="n">
        <v>24.2</v>
      </c>
      <c r="R6697" s="3" t="s">
        <v>19422</v>
      </c>
      <c r="S6697" s="4" t="n">
        <v>45747.0689467593</v>
      </c>
      <c r="T6697" s="3" t="s">
        <v>29</v>
      </c>
      <c r="U6697" s="3" t="s">
        <v>29</v>
      </c>
      <c r="V6697" s="3" t="n">
        <v>0</v>
      </c>
      <c r="W6697" s="3" t="n">
        <v>1</v>
      </c>
      <c r="X6697" s="3" t="n">
        <v>0</v>
      </c>
      <c r="Y6697" s="3" t="s">
        <v>30</v>
      </c>
      <c r="Z6697" s="3" t="s">
        <v>10544</v>
      </c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3"/>
      <c r="AR6697" s="3"/>
      <c r="AS6697" s="3"/>
      <c r="AT6697" s="3"/>
      <c r="AU6697" s="3"/>
      <c r="AV6697" s="3"/>
      <c r="AW6697" s="3"/>
      <c r="AX6697" s="3"/>
      <c r="AY6697" s="3"/>
      <c r="AZ6697" s="3"/>
      <c r="BA6697" s="3"/>
      <c r="BB6697" s="3"/>
      <c r="BC6697" s="3"/>
      <c r="BD6697" s="3"/>
      <c r="BE6697" s="3"/>
      <c r="BF6697" s="3"/>
      <c r="BG6697" s="3"/>
      <c r="BH6697" s="3"/>
      <c r="BI6697" s="3"/>
      <c r="BJ6697" s="3"/>
    </row>
    <row r="6698" customFormat="false" ht="15.75" hidden="false" customHeight="false" outlineLevel="0" collapsed="false">
      <c r="A6698" s="3" t="n">
        <v>6697</v>
      </c>
      <c r="B6698" s="3" t="s">
        <v>19423</v>
      </c>
      <c r="C6698" s="3" t="s">
        <v>19424</v>
      </c>
      <c r="D6698" s="3" t="n">
        <v>1</v>
      </c>
      <c r="E6698" s="3" t="n">
        <v>0.2553661</v>
      </c>
      <c r="F6698" s="3" t="n">
        <v>16</v>
      </c>
      <c r="G6698" s="3" t="n">
        <v>16</v>
      </c>
      <c r="H6698" s="3" t="n">
        <v>8</v>
      </c>
      <c r="I6698" s="3" t="n">
        <v>8</v>
      </c>
      <c r="J6698" s="3" t="n">
        <v>14</v>
      </c>
      <c r="K6698" s="3" t="n">
        <v>14</v>
      </c>
      <c r="L6698" s="3" t="n">
        <v>3</v>
      </c>
      <c r="M6698" s="3" t="n">
        <v>3</v>
      </c>
      <c r="N6698" s="3" t="n">
        <v>-1</v>
      </c>
      <c r="O6698" s="3" t="n">
        <v>-1</v>
      </c>
      <c r="P6698" s="3" t="n">
        <v>6.5</v>
      </c>
      <c r="Q6698" s="3" t="n">
        <v>24.2</v>
      </c>
      <c r="R6698" s="3" t="s">
        <v>19425</v>
      </c>
      <c r="S6698" s="4" t="n">
        <v>45747.0689930556</v>
      </c>
      <c r="T6698" s="3" t="s">
        <v>29</v>
      </c>
      <c r="U6698" s="3" t="s">
        <v>29</v>
      </c>
      <c r="V6698" s="3" t="n">
        <v>0</v>
      </c>
      <c r="W6698" s="3" t="n">
        <v>0</v>
      </c>
      <c r="X6698" s="3" t="n">
        <v>0</v>
      </c>
      <c r="Y6698" s="3" t="s">
        <v>30</v>
      </c>
      <c r="Z6698" s="3" t="s">
        <v>30</v>
      </c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  <c r="AP6698" s="3"/>
      <c r="AQ6698" s="3"/>
      <c r="AR6698" s="3"/>
      <c r="AS6698" s="3"/>
      <c r="AT6698" s="3"/>
      <c r="AU6698" s="3"/>
      <c r="AV6698" s="3"/>
      <c r="AW6698" s="3"/>
      <c r="AX6698" s="3"/>
      <c r="AY6698" s="3"/>
      <c r="AZ6698" s="3"/>
      <c r="BA6698" s="3"/>
      <c r="BB6698" s="3"/>
      <c r="BC6698" s="3"/>
      <c r="BD6698" s="3"/>
      <c r="BE6698" s="3"/>
      <c r="BF6698" s="3"/>
      <c r="BG6698" s="3"/>
      <c r="BH6698" s="3"/>
      <c r="BI6698" s="3"/>
      <c r="BJ6698" s="3"/>
    </row>
    <row r="6699" customFormat="false" ht="15.75" hidden="false" customHeight="false" outlineLevel="0" collapsed="false">
      <c r="A6699" s="3" t="n">
        <v>6698</v>
      </c>
      <c r="B6699" s="3" t="s">
        <v>19426</v>
      </c>
      <c r="C6699" s="3" t="s">
        <v>19427</v>
      </c>
      <c r="D6699" s="3" t="n">
        <v>1</v>
      </c>
      <c r="E6699" s="3" t="n">
        <v>0.1861331</v>
      </c>
      <c r="F6699" s="3" t="n">
        <v>10</v>
      </c>
      <c r="G6699" s="3" t="n">
        <v>10</v>
      </c>
      <c r="H6699" s="3" t="n">
        <v>6</v>
      </c>
      <c r="I6699" s="3" t="n">
        <v>6</v>
      </c>
      <c r="J6699" s="3" t="n">
        <v>9</v>
      </c>
      <c r="K6699" s="3" t="n">
        <v>9</v>
      </c>
      <c r="L6699" s="3" t="n">
        <v>2</v>
      </c>
      <c r="M6699" s="3" t="n">
        <v>2</v>
      </c>
      <c r="N6699" s="3" t="n">
        <v>-1</v>
      </c>
      <c r="O6699" s="3" t="n">
        <v>0</v>
      </c>
      <c r="P6699" s="3" t="n">
        <v>6.5</v>
      </c>
      <c r="Q6699" s="3" t="n">
        <v>24.2</v>
      </c>
      <c r="R6699" s="3" t="s">
        <v>19428</v>
      </c>
      <c r="S6699" s="4" t="n">
        <v>45747.0690277778</v>
      </c>
      <c r="T6699" s="3" t="s">
        <v>29</v>
      </c>
      <c r="U6699" s="3" t="s">
        <v>29</v>
      </c>
      <c r="V6699" s="3" t="n">
        <v>0</v>
      </c>
      <c r="W6699" s="3" t="n">
        <v>1</v>
      </c>
      <c r="X6699" s="3" t="n">
        <v>0</v>
      </c>
      <c r="Y6699" s="3" t="s">
        <v>30</v>
      </c>
      <c r="Z6699" s="3" t="s">
        <v>81</v>
      </c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  <c r="AP6699" s="3"/>
      <c r="AQ6699" s="3"/>
      <c r="AR6699" s="3"/>
      <c r="AS6699" s="3"/>
      <c r="AT6699" s="3"/>
      <c r="AU6699" s="3"/>
      <c r="AV6699" s="3"/>
      <c r="AW6699" s="3"/>
      <c r="AX6699" s="3"/>
      <c r="AY6699" s="3"/>
      <c r="AZ6699" s="3"/>
      <c r="BA6699" s="3"/>
      <c r="BB6699" s="3"/>
      <c r="BC6699" s="3"/>
      <c r="BD6699" s="3"/>
      <c r="BE6699" s="3"/>
      <c r="BF6699" s="3"/>
      <c r="BG6699" s="3"/>
      <c r="BH6699" s="3"/>
      <c r="BI6699" s="3"/>
      <c r="BJ6699" s="3"/>
    </row>
    <row r="6700" customFormat="false" ht="15.75" hidden="false" customHeight="false" outlineLevel="0" collapsed="false">
      <c r="A6700" s="3" t="n">
        <v>6699</v>
      </c>
      <c r="B6700" s="3" t="s">
        <v>19429</v>
      </c>
      <c r="C6700" s="3" t="s">
        <v>19430</v>
      </c>
      <c r="D6700" s="3" t="n">
        <v>1</v>
      </c>
      <c r="E6700" s="3" t="n">
        <v>0.2911103</v>
      </c>
      <c r="F6700" s="3" t="n">
        <v>16</v>
      </c>
      <c r="G6700" s="3" t="n">
        <v>16</v>
      </c>
      <c r="H6700" s="3" t="n">
        <v>8</v>
      </c>
      <c r="I6700" s="3" t="n">
        <v>8</v>
      </c>
      <c r="J6700" s="3" t="n">
        <v>14</v>
      </c>
      <c r="K6700" s="3" t="n">
        <v>14</v>
      </c>
      <c r="L6700" s="3" t="n">
        <v>3</v>
      </c>
      <c r="M6700" s="3" t="n">
        <v>3</v>
      </c>
      <c r="N6700" s="3" t="n">
        <v>-1</v>
      </c>
      <c r="O6700" s="3" t="n">
        <v>-1</v>
      </c>
      <c r="P6700" s="3" t="n">
        <v>6.5</v>
      </c>
      <c r="Q6700" s="3" t="n">
        <v>24.2</v>
      </c>
      <c r="R6700" s="3" t="s">
        <v>19431</v>
      </c>
      <c r="S6700" s="4" t="n">
        <v>45747.0690740741</v>
      </c>
      <c r="T6700" s="3" t="s">
        <v>29</v>
      </c>
      <c r="U6700" s="3" t="s">
        <v>29</v>
      </c>
      <c r="V6700" s="3" t="n">
        <v>0</v>
      </c>
      <c r="W6700" s="3" t="n">
        <v>0</v>
      </c>
      <c r="X6700" s="3" t="n">
        <v>0</v>
      </c>
      <c r="Y6700" s="3" t="s">
        <v>30</v>
      </c>
      <c r="Z6700" s="3" t="s">
        <v>30</v>
      </c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3"/>
      <c r="AU6700" s="3"/>
      <c r="AV6700" s="3"/>
      <c r="AW6700" s="3"/>
      <c r="AX6700" s="3"/>
      <c r="AY6700" s="3"/>
      <c r="AZ6700" s="3"/>
      <c r="BA6700" s="3"/>
      <c r="BB6700" s="3"/>
      <c r="BC6700" s="3"/>
      <c r="BD6700" s="3"/>
      <c r="BE6700" s="3"/>
      <c r="BF6700" s="3"/>
      <c r="BG6700" s="3"/>
      <c r="BH6700" s="3"/>
      <c r="BI6700" s="3"/>
      <c r="BJ6700" s="3"/>
    </row>
    <row r="6701" customFormat="false" ht="15.75" hidden="false" customHeight="false" outlineLevel="0" collapsed="false">
      <c r="A6701" s="3" t="n">
        <v>6700</v>
      </c>
      <c r="B6701" s="3" t="s">
        <v>19432</v>
      </c>
      <c r="C6701" s="3" t="s">
        <v>19433</v>
      </c>
      <c r="D6701" s="3" t="n">
        <v>1</v>
      </c>
      <c r="E6701" s="3" t="n">
        <v>0.1574277</v>
      </c>
      <c r="F6701" s="3" t="n">
        <v>16</v>
      </c>
      <c r="G6701" s="3" t="n">
        <v>16</v>
      </c>
      <c r="H6701" s="3" t="n">
        <v>7</v>
      </c>
      <c r="I6701" s="3" t="n">
        <v>7</v>
      </c>
      <c r="J6701" s="3" t="n">
        <v>20</v>
      </c>
      <c r="K6701" s="3" t="n">
        <v>20</v>
      </c>
      <c r="L6701" s="3" t="n">
        <v>1</v>
      </c>
      <c r="M6701" s="3" t="n">
        <v>1</v>
      </c>
      <c r="N6701" s="3" t="n">
        <v>-1</v>
      </c>
      <c r="O6701" s="3" t="n">
        <v>-1</v>
      </c>
      <c r="P6701" s="3" t="n">
        <v>6.5</v>
      </c>
      <c r="Q6701" s="3" t="n">
        <v>24.2</v>
      </c>
      <c r="R6701" s="3" t="s">
        <v>19434</v>
      </c>
      <c r="S6701" s="4" t="n">
        <v>45747.0691087963</v>
      </c>
      <c r="T6701" s="3" t="s">
        <v>29</v>
      </c>
      <c r="U6701" s="3" t="s">
        <v>29</v>
      </c>
      <c r="V6701" s="3" t="n">
        <v>0</v>
      </c>
      <c r="W6701" s="3" t="n">
        <v>0</v>
      </c>
      <c r="X6701" s="3" t="n">
        <v>0</v>
      </c>
      <c r="Y6701" s="3" t="s">
        <v>30</v>
      </c>
      <c r="Z6701" s="3" t="s">
        <v>30</v>
      </c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3"/>
      <c r="AU6701" s="3"/>
      <c r="AV6701" s="3"/>
      <c r="AW6701" s="3"/>
      <c r="AX6701" s="3"/>
      <c r="AY6701" s="3"/>
      <c r="AZ6701" s="3"/>
      <c r="BA6701" s="3"/>
      <c r="BB6701" s="3"/>
      <c r="BC6701" s="3"/>
      <c r="BD6701" s="3"/>
      <c r="BE6701" s="3"/>
      <c r="BF6701" s="3"/>
      <c r="BG6701" s="3"/>
      <c r="BH6701" s="3"/>
      <c r="BI6701" s="3"/>
      <c r="BJ6701" s="3"/>
    </row>
    <row r="6702" customFormat="false" ht="15.75" hidden="false" customHeight="false" outlineLevel="0" collapsed="false">
      <c r="A6702" s="3" t="n">
        <v>6701</v>
      </c>
      <c r="B6702" s="3" t="s">
        <v>19435</v>
      </c>
      <c r="C6702" s="3" t="s">
        <v>19436</v>
      </c>
      <c r="D6702" s="3" t="n">
        <v>1</v>
      </c>
      <c r="E6702" s="3" t="n">
        <v>0.9225548</v>
      </c>
      <c r="F6702" s="3" t="n">
        <v>35</v>
      </c>
      <c r="G6702" s="3" t="n">
        <v>35</v>
      </c>
      <c r="H6702" s="3" t="n">
        <v>16</v>
      </c>
      <c r="I6702" s="3" t="n">
        <v>16</v>
      </c>
      <c r="J6702" s="3" t="n">
        <v>37</v>
      </c>
      <c r="K6702" s="3" t="n">
        <v>37</v>
      </c>
      <c r="L6702" s="3" t="n">
        <v>3</v>
      </c>
      <c r="M6702" s="3" t="n">
        <v>3</v>
      </c>
      <c r="N6702" s="3" t="n">
        <v>-1</v>
      </c>
      <c r="O6702" s="3" t="n">
        <v>-1</v>
      </c>
      <c r="P6702" s="3" t="n">
        <v>6.5</v>
      </c>
      <c r="Q6702" s="3" t="n">
        <v>24.2</v>
      </c>
      <c r="R6702" s="3" t="s">
        <v>19437</v>
      </c>
      <c r="S6702" s="4" t="n">
        <v>45747.0691319444</v>
      </c>
      <c r="T6702" s="3" t="s">
        <v>65</v>
      </c>
      <c r="U6702" s="3" t="s">
        <v>65</v>
      </c>
      <c r="V6702" s="3" t="n">
        <v>0</v>
      </c>
      <c r="W6702" s="3" t="n">
        <v>0</v>
      </c>
      <c r="X6702" s="3" t="n">
        <v>0</v>
      </c>
      <c r="Y6702" s="3" t="s">
        <v>30</v>
      </c>
      <c r="Z6702" s="3" t="s">
        <v>30</v>
      </c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3"/>
      <c r="AU6702" s="3"/>
      <c r="AV6702" s="3"/>
      <c r="AW6702" s="3"/>
      <c r="AX6702" s="3"/>
      <c r="AY6702" s="3"/>
      <c r="AZ6702" s="3"/>
      <c r="BA6702" s="3"/>
      <c r="BB6702" s="3"/>
      <c r="BC6702" s="3"/>
      <c r="BD6702" s="3"/>
      <c r="BE6702" s="3"/>
      <c r="BF6702" s="3"/>
      <c r="BG6702" s="3"/>
      <c r="BH6702" s="3"/>
      <c r="BI6702" s="3"/>
      <c r="BJ6702" s="3"/>
    </row>
    <row r="6703" customFormat="false" ht="15.75" hidden="false" customHeight="false" outlineLevel="0" collapsed="false">
      <c r="A6703" s="3" t="n">
        <v>6702</v>
      </c>
      <c r="B6703" s="3" t="s">
        <v>19438</v>
      </c>
      <c r="C6703" s="3" t="s">
        <v>19439</v>
      </c>
      <c r="D6703" s="3" t="n">
        <v>1</v>
      </c>
      <c r="E6703" s="3" t="n">
        <v>1.1907604</v>
      </c>
      <c r="F6703" s="3" t="n">
        <v>51</v>
      </c>
      <c r="G6703" s="3" t="n">
        <v>51</v>
      </c>
      <c r="H6703" s="3" t="n">
        <v>17</v>
      </c>
      <c r="I6703" s="3" t="n">
        <v>17</v>
      </c>
      <c r="J6703" s="3" t="n">
        <v>59</v>
      </c>
      <c r="K6703" s="3" t="n">
        <v>59</v>
      </c>
      <c r="L6703" s="3" t="n">
        <v>5</v>
      </c>
      <c r="M6703" s="3" t="n">
        <v>5</v>
      </c>
      <c r="N6703" s="3" t="n">
        <v>-1</v>
      </c>
      <c r="O6703" s="3" t="n">
        <v>5</v>
      </c>
      <c r="P6703" s="3" t="n">
        <v>6.5</v>
      </c>
      <c r="Q6703" s="3" t="n">
        <v>24.2</v>
      </c>
      <c r="R6703" s="3" t="s">
        <v>19440</v>
      </c>
      <c r="S6703" s="4" t="n">
        <v>45747.0691666667</v>
      </c>
      <c r="T6703" s="3" t="s">
        <v>65</v>
      </c>
      <c r="U6703" s="3" t="s">
        <v>65</v>
      </c>
      <c r="V6703" s="3" t="n">
        <v>0</v>
      </c>
      <c r="W6703" s="3" t="n">
        <v>1</v>
      </c>
      <c r="X6703" s="3" t="n">
        <v>0</v>
      </c>
      <c r="Y6703" s="3" t="s">
        <v>30</v>
      </c>
      <c r="Z6703" s="3" t="s">
        <v>30</v>
      </c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3"/>
      <c r="AU6703" s="3"/>
      <c r="AV6703" s="3"/>
      <c r="AW6703" s="3"/>
      <c r="AX6703" s="3"/>
      <c r="AY6703" s="3"/>
      <c r="AZ6703" s="3"/>
      <c r="BA6703" s="3"/>
      <c r="BB6703" s="3"/>
      <c r="BC6703" s="3"/>
      <c r="BD6703" s="3"/>
      <c r="BE6703" s="3"/>
      <c r="BF6703" s="3"/>
      <c r="BG6703" s="3"/>
      <c r="BH6703" s="3"/>
      <c r="BI6703" s="3"/>
      <c r="BJ6703" s="3"/>
    </row>
    <row r="6704" customFormat="false" ht="15.75" hidden="false" customHeight="false" outlineLevel="0" collapsed="false">
      <c r="A6704" s="3" t="n">
        <v>6703</v>
      </c>
      <c r="B6704" s="3" t="s">
        <v>19441</v>
      </c>
      <c r="C6704" s="3" t="s">
        <v>19442</v>
      </c>
      <c r="D6704" s="3" t="n">
        <v>1</v>
      </c>
      <c r="E6704" s="3" t="n">
        <v>0.6852984</v>
      </c>
      <c r="F6704" s="3" t="n">
        <v>19</v>
      </c>
      <c r="G6704" s="3" t="n">
        <v>19</v>
      </c>
      <c r="H6704" s="3" t="n">
        <v>8</v>
      </c>
      <c r="I6704" s="3" t="n">
        <v>8</v>
      </c>
      <c r="J6704" s="3" t="n">
        <v>18</v>
      </c>
      <c r="K6704" s="3" t="n">
        <v>18</v>
      </c>
      <c r="L6704" s="3" t="n">
        <v>3</v>
      </c>
      <c r="M6704" s="3" t="n">
        <v>3</v>
      </c>
      <c r="N6704" s="3" t="n">
        <v>-1</v>
      </c>
      <c r="O6704" s="3" t="n">
        <v>-1</v>
      </c>
      <c r="P6704" s="3" t="n">
        <v>6.5</v>
      </c>
      <c r="Q6704" s="3" t="n">
        <v>24.2</v>
      </c>
      <c r="R6704" s="3" t="s">
        <v>19443</v>
      </c>
      <c r="S6704" s="4" t="n">
        <v>45747.0692476852</v>
      </c>
      <c r="T6704" s="3" t="s">
        <v>29</v>
      </c>
      <c r="U6704" s="3" t="s">
        <v>29</v>
      </c>
      <c r="V6704" s="3" t="n">
        <v>0</v>
      </c>
      <c r="W6704" s="3" t="n">
        <v>0</v>
      </c>
      <c r="X6704" s="3" t="n">
        <v>0</v>
      </c>
      <c r="Y6704" s="3" t="s">
        <v>30</v>
      </c>
      <c r="Z6704" s="3" t="s">
        <v>30</v>
      </c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3"/>
      <c r="AU6704" s="3"/>
      <c r="AV6704" s="3"/>
      <c r="AW6704" s="3"/>
      <c r="AX6704" s="3"/>
      <c r="AY6704" s="3"/>
      <c r="AZ6704" s="3"/>
      <c r="BA6704" s="3"/>
      <c r="BB6704" s="3"/>
      <c r="BC6704" s="3"/>
      <c r="BD6704" s="3"/>
      <c r="BE6704" s="3"/>
      <c r="BF6704" s="3"/>
      <c r="BG6704" s="3"/>
      <c r="BH6704" s="3"/>
      <c r="BI6704" s="3"/>
      <c r="BJ6704" s="3"/>
    </row>
    <row r="6705" customFormat="false" ht="15.75" hidden="false" customHeight="false" outlineLevel="0" collapsed="false">
      <c r="A6705" s="3" t="n">
        <v>6704</v>
      </c>
      <c r="B6705" s="3" t="s">
        <v>19444</v>
      </c>
      <c r="C6705" s="3" t="s">
        <v>19445</v>
      </c>
      <c r="D6705" s="3" t="n">
        <v>1</v>
      </c>
      <c r="E6705" s="3" t="n">
        <v>0.2858308</v>
      </c>
      <c r="F6705" s="3" t="n">
        <v>21</v>
      </c>
      <c r="G6705" s="3" t="n">
        <v>21</v>
      </c>
      <c r="H6705" s="3" t="n">
        <v>8</v>
      </c>
      <c r="I6705" s="3" t="n">
        <v>8</v>
      </c>
      <c r="J6705" s="3" t="n">
        <v>22</v>
      </c>
      <c r="K6705" s="3" t="n">
        <v>22</v>
      </c>
      <c r="L6705" s="3" t="n">
        <v>2</v>
      </c>
      <c r="M6705" s="3" t="n">
        <v>2</v>
      </c>
      <c r="N6705" s="3" t="n">
        <v>-1</v>
      </c>
      <c r="O6705" s="3" t="n">
        <v>-1</v>
      </c>
      <c r="P6705" s="3" t="n">
        <v>6.5</v>
      </c>
      <c r="Q6705" s="3" t="n">
        <v>24.2</v>
      </c>
      <c r="R6705" s="3" t="s">
        <v>19446</v>
      </c>
      <c r="S6705" s="4" t="n">
        <v>45747.0692824074</v>
      </c>
      <c r="T6705" s="3" t="s">
        <v>29</v>
      </c>
      <c r="U6705" s="3" t="s">
        <v>29</v>
      </c>
      <c r="V6705" s="3" t="n">
        <v>0</v>
      </c>
      <c r="W6705" s="3" t="n">
        <v>0</v>
      </c>
      <c r="X6705" s="3" t="n">
        <v>0</v>
      </c>
      <c r="Y6705" s="3" t="s">
        <v>30</v>
      </c>
      <c r="Z6705" s="3" t="s">
        <v>30</v>
      </c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  <c r="AP6705" s="3"/>
      <c r="AQ6705" s="3"/>
      <c r="AR6705" s="3"/>
      <c r="AS6705" s="3"/>
      <c r="AT6705" s="3"/>
      <c r="AU6705" s="3"/>
      <c r="AV6705" s="3"/>
      <c r="AW6705" s="3"/>
      <c r="AX6705" s="3"/>
      <c r="AY6705" s="3"/>
      <c r="AZ6705" s="3"/>
      <c r="BA6705" s="3"/>
      <c r="BB6705" s="3"/>
      <c r="BC6705" s="3"/>
      <c r="BD6705" s="3"/>
      <c r="BE6705" s="3"/>
      <c r="BF6705" s="3"/>
      <c r="BG6705" s="3"/>
      <c r="BH6705" s="3"/>
      <c r="BI6705" s="3"/>
      <c r="BJ6705" s="3"/>
    </row>
    <row r="6706" customFormat="false" ht="15.75" hidden="false" customHeight="false" outlineLevel="0" collapsed="false">
      <c r="A6706" s="3" t="n">
        <v>6705</v>
      </c>
      <c r="B6706" s="3" t="s">
        <v>19447</v>
      </c>
      <c r="C6706" s="3" t="s">
        <v>19448</v>
      </c>
      <c r="D6706" s="3" t="n">
        <v>1</v>
      </c>
      <c r="E6706" s="3" t="n">
        <v>2.1985341</v>
      </c>
      <c r="F6706" s="3" t="n">
        <v>23</v>
      </c>
      <c r="G6706" s="3" t="n">
        <v>23</v>
      </c>
      <c r="H6706" s="3" t="n">
        <v>12</v>
      </c>
      <c r="I6706" s="3" t="n">
        <v>12</v>
      </c>
      <c r="J6706" s="3" t="n">
        <v>27</v>
      </c>
      <c r="K6706" s="3" t="n">
        <v>27</v>
      </c>
      <c r="L6706" s="3" t="n">
        <v>3</v>
      </c>
      <c r="M6706" s="3" t="n">
        <v>3</v>
      </c>
      <c r="N6706" s="3" t="n">
        <v>-1</v>
      </c>
      <c r="O6706" s="3" t="n">
        <v>-1</v>
      </c>
      <c r="P6706" s="3" t="n">
        <v>6.6</v>
      </c>
      <c r="Q6706" s="3" t="n">
        <v>24.2</v>
      </c>
      <c r="R6706" s="3" t="s">
        <v>19449</v>
      </c>
      <c r="S6706" s="4" t="n">
        <v>45747.0693634259</v>
      </c>
      <c r="T6706" s="3" t="s">
        <v>29</v>
      </c>
      <c r="U6706" s="3" t="s">
        <v>29</v>
      </c>
      <c r="V6706" s="3" t="n">
        <v>0</v>
      </c>
      <c r="W6706" s="3" t="n">
        <v>0</v>
      </c>
      <c r="X6706" s="3" t="n">
        <v>0</v>
      </c>
      <c r="Y6706" s="3" t="s">
        <v>30</v>
      </c>
      <c r="Z6706" s="3" t="s">
        <v>30</v>
      </c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  <c r="AP6706" s="3"/>
      <c r="AQ6706" s="3"/>
      <c r="AR6706" s="3"/>
      <c r="AS6706" s="3"/>
      <c r="AT6706" s="3"/>
      <c r="AU6706" s="3"/>
      <c r="AV6706" s="3"/>
      <c r="AW6706" s="3"/>
      <c r="AX6706" s="3"/>
      <c r="AY6706" s="3"/>
      <c r="AZ6706" s="3"/>
      <c r="BA6706" s="3"/>
      <c r="BB6706" s="3"/>
      <c r="BC6706" s="3"/>
      <c r="BD6706" s="3"/>
      <c r="BE6706" s="3"/>
      <c r="BF6706" s="3"/>
      <c r="BG6706" s="3"/>
      <c r="BH6706" s="3"/>
      <c r="BI6706" s="3"/>
      <c r="BJ6706" s="3"/>
    </row>
    <row r="6707" customFormat="false" ht="15.75" hidden="false" customHeight="false" outlineLevel="0" collapsed="false">
      <c r="A6707" s="3" t="n">
        <v>6706</v>
      </c>
      <c r="B6707" s="3" t="s">
        <v>19450</v>
      </c>
      <c r="C6707" s="3" t="s">
        <v>19451</v>
      </c>
      <c r="D6707" s="3" t="n">
        <v>1</v>
      </c>
      <c r="E6707" s="3" t="n">
        <v>0.8966075</v>
      </c>
      <c r="F6707" s="3" t="n">
        <v>10</v>
      </c>
      <c r="G6707" s="3" t="n">
        <v>10</v>
      </c>
      <c r="H6707" s="3" t="n">
        <v>9</v>
      </c>
      <c r="I6707" s="3" t="n">
        <v>9</v>
      </c>
      <c r="J6707" s="3" t="n">
        <v>7</v>
      </c>
      <c r="K6707" s="3" t="n">
        <v>7</v>
      </c>
      <c r="L6707" s="3" t="n">
        <v>1</v>
      </c>
      <c r="M6707" s="3" t="n">
        <v>1</v>
      </c>
      <c r="N6707" s="3" t="n">
        <v>0</v>
      </c>
      <c r="O6707" s="3" t="n">
        <v>0</v>
      </c>
      <c r="P6707" s="3" t="n">
        <v>7.1</v>
      </c>
      <c r="Q6707" s="3" t="n">
        <v>24.2</v>
      </c>
      <c r="R6707" s="3" t="s">
        <v>19452</v>
      </c>
      <c r="S6707" s="4" t="n">
        <v>45747.0694212963</v>
      </c>
      <c r="T6707" s="3" t="s">
        <v>29</v>
      </c>
      <c r="U6707" s="3" t="s">
        <v>29</v>
      </c>
      <c r="V6707" s="3" t="n">
        <v>1</v>
      </c>
      <c r="W6707" s="3" t="n">
        <v>1</v>
      </c>
      <c r="X6707" s="3" t="n">
        <v>0</v>
      </c>
      <c r="Y6707" s="3" t="s">
        <v>30</v>
      </c>
      <c r="Z6707" s="3" t="s">
        <v>30</v>
      </c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  <c r="AP6707" s="3"/>
      <c r="AQ6707" s="3"/>
      <c r="AR6707" s="3"/>
      <c r="AS6707" s="3"/>
      <c r="AT6707" s="3"/>
      <c r="AU6707" s="3"/>
      <c r="AV6707" s="3"/>
      <c r="AW6707" s="3"/>
      <c r="AX6707" s="3"/>
      <c r="AY6707" s="3"/>
      <c r="AZ6707" s="3"/>
      <c r="BA6707" s="3"/>
      <c r="BB6707" s="3"/>
      <c r="BC6707" s="3"/>
      <c r="BD6707" s="3"/>
      <c r="BE6707" s="3"/>
      <c r="BF6707" s="3"/>
      <c r="BG6707" s="3"/>
      <c r="BH6707" s="3"/>
      <c r="BI6707" s="3"/>
      <c r="BJ6707" s="3"/>
    </row>
    <row r="6708" customFormat="false" ht="15.75" hidden="false" customHeight="false" outlineLevel="0" collapsed="false">
      <c r="A6708" s="3" t="n">
        <v>6707</v>
      </c>
      <c r="B6708" s="3" t="s">
        <v>19453</v>
      </c>
      <c r="C6708" s="3" t="s">
        <v>19454</v>
      </c>
      <c r="D6708" s="3" t="n">
        <v>1</v>
      </c>
      <c r="E6708" s="3" t="n">
        <v>0.0763913</v>
      </c>
      <c r="F6708" s="3" t="n">
        <v>5</v>
      </c>
      <c r="G6708" s="3" t="n">
        <v>5</v>
      </c>
      <c r="H6708" s="3" t="n">
        <v>3</v>
      </c>
      <c r="I6708" s="3" t="n">
        <v>3</v>
      </c>
      <c r="J6708" s="3" t="n">
        <v>5</v>
      </c>
      <c r="K6708" s="3" t="n">
        <v>5</v>
      </c>
      <c r="L6708" s="3" t="n">
        <v>0</v>
      </c>
      <c r="M6708" s="3" t="n">
        <v>0</v>
      </c>
      <c r="N6708" s="3" t="n">
        <v>0</v>
      </c>
      <c r="O6708" s="3" t="n">
        <v>0</v>
      </c>
      <c r="P6708" s="3" t="n">
        <v>7.1</v>
      </c>
      <c r="Q6708" s="3" t="n">
        <v>24.2</v>
      </c>
      <c r="R6708" s="3" t="s">
        <v>19455</v>
      </c>
      <c r="S6708" s="4" t="n">
        <v>45747.0694907407</v>
      </c>
      <c r="T6708" s="3" t="s">
        <v>29</v>
      </c>
      <c r="U6708" s="3" t="s">
        <v>29</v>
      </c>
      <c r="V6708" s="3" t="n">
        <v>1</v>
      </c>
      <c r="W6708" s="3" t="n">
        <v>1</v>
      </c>
      <c r="X6708" s="3" t="n">
        <v>0</v>
      </c>
      <c r="Y6708" s="3" t="s">
        <v>81</v>
      </c>
      <c r="Z6708" s="3" t="s">
        <v>81</v>
      </c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  <c r="AP6708" s="3"/>
      <c r="AQ6708" s="3"/>
      <c r="AR6708" s="3"/>
      <c r="AS6708" s="3"/>
      <c r="AT6708" s="3"/>
      <c r="AU6708" s="3"/>
      <c r="AV6708" s="3"/>
      <c r="AW6708" s="3"/>
      <c r="AX6708" s="3"/>
      <c r="AY6708" s="3"/>
      <c r="AZ6708" s="3"/>
      <c r="BA6708" s="3"/>
      <c r="BB6708" s="3"/>
      <c r="BC6708" s="3"/>
      <c r="BD6708" s="3"/>
      <c r="BE6708" s="3"/>
      <c r="BF6708" s="3"/>
      <c r="BG6708" s="3"/>
      <c r="BH6708" s="3"/>
      <c r="BI6708" s="3"/>
      <c r="BJ6708" s="3"/>
    </row>
    <row r="6709" customFormat="false" ht="15.75" hidden="false" customHeight="false" outlineLevel="0" collapsed="false">
      <c r="A6709" s="3" t="n">
        <v>6708</v>
      </c>
      <c r="B6709" s="3" t="s">
        <v>19456</v>
      </c>
      <c r="C6709" s="3" t="s">
        <v>19457</v>
      </c>
      <c r="D6709" s="3" t="n">
        <v>1</v>
      </c>
      <c r="E6709" s="3" t="n">
        <v>0.2476815</v>
      </c>
      <c r="F6709" s="3" t="n">
        <v>16</v>
      </c>
      <c r="G6709" s="3" t="n">
        <v>16</v>
      </c>
      <c r="H6709" s="3" t="n">
        <v>8</v>
      </c>
      <c r="I6709" s="3" t="n">
        <v>8</v>
      </c>
      <c r="J6709" s="3" t="n">
        <v>14</v>
      </c>
      <c r="K6709" s="3" t="n">
        <v>14</v>
      </c>
      <c r="L6709" s="3" t="n">
        <v>3</v>
      </c>
      <c r="M6709" s="3" t="n">
        <v>3</v>
      </c>
      <c r="N6709" s="3" t="n">
        <v>2</v>
      </c>
      <c r="O6709" s="3" t="n">
        <v>-1</v>
      </c>
      <c r="P6709" s="3" t="n">
        <v>7.1</v>
      </c>
      <c r="Q6709" s="3" t="n">
        <v>24.2</v>
      </c>
      <c r="R6709" s="3" t="s">
        <v>19458</v>
      </c>
      <c r="S6709" s="4" t="n">
        <v>45747.0695949074</v>
      </c>
      <c r="T6709" s="3" t="s">
        <v>29</v>
      </c>
      <c r="U6709" s="3" t="s">
        <v>29</v>
      </c>
      <c r="V6709" s="3" t="n">
        <v>1</v>
      </c>
      <c r="W6709" s="3" t="n">
        <v>0</v>
      </c>
      <c r="X6709" s="3" t="n">
        <v>0</v>
      </c>
      <c r="Y6709" s="3" t="s">
        <v>30</v>
      </c>
      <c r="Z6709" s="3" t="s">
        <v>30</v>
      </c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  <c r="AP6709" s="3"/>
      <c r="AQ6709" s="3"/>
      <c r="AR6709" s="3"/>
      <c r="AS6709" s="3"/>
      <c r="AT6709" s="3"/>
      <c r="AU6709" s="3"/>
      <c r="AV6709" s="3"/>
      <c r="AW6709" s="3"/>
      <c r="AX6709" s="3"/>
      <c r="AY6709" s="3"/>
      <c r="AZ6709" s="3"/>
      <c r="BA6709" s="3"/>
      <c r="BB6709" s="3"/>
      <c r="BC6709" s="3"/>
      <c r="BD6709" s="3"/>
      <c r="BE6709" s="3"/>
      <c r="BF6709" s="3"/>
      <c r="BG6709" s="3"/>
      <c r="BH6709" s="3"/>
      <c r="BI6709" s="3"/>
      <c r="BJ6709" s="3"/>
    </row>
    <row r="6710" customFormat="false" ht="15.75" hidden="false" customHeight="false" outlineLevel="0" collapsed="false">
      <c r="A6710" s="3" t="n">
        <v>6709</v>
      </c>
      <c r="B6710" s="3" t="s">
        <v>19459</v>
      </c>
      <c r="C6710" s="3" t="s">
        <v>19460</v>
      </c>
      <c r="D6710" s="3" t="n">
        <v>1</v>
      </c>
      <c r="E6710" s="3" t="n">
        <v>0.2768456</v>
      </c>
      <c r="F6710" s="3" t="n">
        <v>19</v>
      </c>
      <c r="G6710" s="3" t="n">
        <v>19</v>
      </c>
      <c r="H6710" s="3" t="n">
        <v>8</v>
      </c>
      <c r="I6710" s="3" t="n">
        <v>8</v>
      </c>
      <c r="J6710" s="3" t="n">
        <v>18</v>
      </c>
      <c r="K6710" s="3" t="n">
        <v>18</v>
      </c>
      <c r="L6710" s="3" t="n">
        <v>3</v>
      </c>
      <c r="M6710" s="3" t="n">
        <v>3</v>
      </c>
      <c r="N6710" s="3" t="n">
        <v>2</v>
      </c>
      <c r="O6710" s="3" t="n">
        <v>-1</v>
      </c>
      <c r="P6710" s="3" t="n">
        <v>7.1</v>
      </c>
      <c r="Q6710" s="3" t="n">
        <v>24.2</v>
      </c>
      <c r="R6710" s="3" t="s">
        <v>19461</v>
      </c>
      <c r="S6710" s="4" t="n">
        <v>45747.0696759259</v>
      </c>
      <c r="T6710" s="3" t="s">
        <v>29</v>
      </c>
      <c r="U6710" s="3" t="s">
        <v>29</v>
      </c>
      <c r="V6710" s="3" t="n">
        <v>1</v>
      </c>
      <c r="W6710" s="3" t="n">
        <v>0</v>
      </c>
      <c r="X6710" s="3" t="n">
        <v>0</v>
      </c>
      <c r="Y6710" s="3" t="s">
        <v>30</v>
      </c>
      <c r="Z6710" s="3" t="s">
        <v>30</v>
      </c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  <c r="AP6710" s="3"/>
      <c r="AQ6710" s="3"/>
      <c r="AR6710" s="3"/>
      <c r="AS6710" s="3"/>
      <c r="AT6710" s="3"/>
      <c r="AU6710" s="3"/>
      <c r="AV6710" s="3"/>
      <c r="AW6710" s="3"/>
      <c r="AX6710" s="3"/>
      <c r="AY6710" s="3"/>
      <c r="AZ6710" s="3"/>
      <c r="BA6710" s="3"/>
      <c r="BB6710" s="3"/>
      <c r="BC6710" s="3"/>
      <c r="BD6710" s="3"/>
      <c r="BE6710" s="3"/>
      <c r="BF6710" s="3"/>
      <c r="BG6710" s="3"/>
      <c r="BH6710" s="3"/>
      <c r="BI6710" s="3"/>
      <c r="BJ6710" s="3"/>
    </row>
    <row r="6711" customFormat="false" ht="15.75" hidden="false" customHeight="false" outlineLevel="0" collapsed="false">
      <c r="A6711" s="3" t="n">
        <v>6710</v>
      </c>
      <c r="B6711" s="3" t="s">
        <v>19462</v>
      </c>
      <c r="C6711" s="3" t="s">
        <v>19463</v>
      </c>
      <c r="D6711" s="3" t="n">
        <v>1</v>
      </c>
      <c r="E6711" s="3" t="n">
        <v>0.2404747</v>
      </c>
      <c r="F6711" s="3" t="n">
        <v>16</v>
      </c>
      <c r="G6711" s="3" t="n">
        <v>16</v>
      </c>
      <c r="H6711" s="3" t="n">
        <v>8</v>
      </c>
      <c r="I6711" s="3" t="n">
        <v>8</v>
      </c>
      <c r="J6711" s="3" t="n">
        <v>14</v>
      </c>
      <c r="K6711" s="3" t="n">
        <v>14</v>
      </c>
      <c r="L6711" s="3" t="n">
        <v>3</v>
      </c>
      <c r="M6711" s="3" t="n">
        <v>3</v>
      </c>
      <c r="N6711" s="3" t="n">
        <v>2</v>
      </c>
      <c r="O6711" s="3" t="n">
        <v>-1</v>
      </c>
      <c r="P6711" s="3" t="n">
        <v>7.1</v>
      </c>
      <c r="Q6711" s="3" t="n">
        <v>24.2</v>
      </c>
      <c r="R6711" s="3" t="s">
        <v>19464</v>
      </c>
      <c r="S6711" s="4" t="n">
        <v>45747.0697569444</v>
      </c>
      <c r="T6711" s="3" t="s">
        <v>29</v>
      </c>
      <c r="U6711" s="3" t="s">
        <v>29</v>
      </c>
      <c r="V6711" s="3" t="n">
        <v>1</v>
      </c>
      <c r="W6711" s="3" t="n">
        <v>0</v>
      </c>
      <c r="X6711" s="3" t="n">
        <v>0</v>
      </c>
      <c r="Y6711" s="3" t="s">
        <v>30</v>
      </c>
      <c r="Z6711" s="3" t="s">
        <v>30</v>
      </c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  <c r="AP6711" s="3"/>
      <c r="AQ6711" s="3"/>
      <c r="AR6711" s="3"/>
      <c r="AS6711" s="3"/>
      <c r="AT6711" s="3"/>
      <c r="AU6711" s="3"/>
      <c r="AV6711" s="3"/>
      <c r="AW6711" s="3"/>
      <c r="AX6711" s="3"/>
      <c r="AY6711" s="3"/>
      <c r="AZ6711" s="3"/>
      <c r="BA6711" s="3"/>
      <c r="BB6711" s="3"/>
      <c r="BC6711" s="3"/>
      <c r="BD6711" s="3"/>
      <c r="BE6711" s="3"/>
      <c r="BF6711" s="3"/>
      <c r="BG6711" s="3"/>
      <c r="BH6711" s="3"/>
      <c r="BI6711" s="3"/>
      <c r="BJ6711" s="3"/>
    </row>
    <row r="6712" customFormat="false" ht="15.75" hidden="false" customHeight="false" outlineLevel="0" collapsed="false">
      <c r="A6712" s="3" t="n">
        <v>6711</v>
      </c>
      <c r="B6712" s="3" t="s">
        <v>19465</v>
      </c>
      <c r="C6712" s="3" t="s">
        <v>19466</v>
      </c>
      <c r="D6712" s="3" t="n">
        <v>1</v>
      </c>
      <c r="E6712" s="3" t="n">
        <v>0.7771178</v>
      </c>
      <c r="F6712" s="3" t="n">
        <v>11</v>
      </c>
      <c r="G6712" s="3" t="n">
        <v>11</v>
      </c>
      <c r="H6712" s="3" t="n">
        <v>8</v>
      </c>
      <c r="I6712" s="3" t="n">
        <v>8</v>
      </c>
      <c r="J6712" s="3" t="n">
        <v>12</v>
      </c>
      <c r="K6712" s="3" t="n">
        <v>12</v>
      </c>
      <c r="L6712" s="3" t="n">
        <v>0</v>
      </c>
      <c r="M6712" s="3" t="n">
        <v>0</v>
      </c>
      <c r="N6712" s="3" t="n">
        <v>4</v>
      </c>
      <c r="O6712" s="3" t="n">
        <v>4</v>
      </c>
      <c r="P6712" s="3" t="n">
        <v>7.1</v>
      </c>
      <c r="Q6712" s="3" t="n">
        <v>24.2</v>
      </c>
      <c r="R6712" s="3" t="s">
        <v>19467</v>
      </c>
      <c r="S6712" s="4" t="n">
        <v>45747.0698263889</v>
      </c>
      <c r="T6712" s="3" t="s">
        <v>29</v>
      </c>
      <c r="U6712" s="3" t="s">
        <v>29</v>
      </c>
      <c r="V6712" s="3" t="n">
        <v>1</v>
      </c>
      <c r="W6712" s="3" t="n">
        <v>1</v>
      </c>
      <c r="X6712" s="3" t="n">
        <v>0</v>
      </c>
      <c r="Y6712" s="3" t="s">
        <v>30</v>
      </c>
      <c r="Z6712" s="3" t="s">
        <v>30</v>
      </c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  <c r="AP6712" s="3"/>
      <c r="AQ6712" s="3"/>
      <c r="AR6712" s="3"/>
      <c r="AS6712" s="3"/>
      <c r="AT6712" s="3"/>
      <c r="AU6712" s="3"/>
      <c r="AV6712" s="3"/>
      <c r="AW6712" s="3"/>
      <c r="AX6712" s="3"/>
      <c r="AY6712" s="3"/>
      <c r="AZ6712" s="3"/>
      <c r="BA6712" s="3"/>
      <c r="BB6712" s="3"/>
      <c r="BC6712" s="3"/>
      <c r="BD6712" s="3"/>
      <c r="BE6712" s="3"/>
      <c r="BF6712" s="3"/>
      <c r="BG6712" s="3"/>
      <c r="BH6712" s="3"/>
      <c r="BI6712" s="3"/>
      <c r="BJ6712" s="3"/>
    </row>
    <row r="6713" customFormat="false" ht="15.75" hidden="false" customHeight="false" outlineLevel="0" collapsed="false">
      <c r="A6713" s="3" t="n">
        <v>6712</v>
      </c>
      <c r="B6713" s="3" t="s">
        <v>19468</v>
      </c>
      <c r="C6713" s="3" t="s">
        <v>19469</v>
      </c>
      <c r="D6713" s="3" t="n">
        <v>1</v>
      </c>
      <c r="E6713" s="3" t="n">
        <v>0.1086853</v>
      </c>
      <c r="F6713" s="3" t="n">
        <v>5</v>
      </c>
      <c r="G6713" s="3" t="n">
        <v>5</v>
      </c>
      <c r="H6713" s="3" t="n">
        <v>3</v>
      </c>
      <c r="I6713" s="3" t="n">
        <v>3</v>
      </c>
      <c r="J6713" s="3" t="n">
        <v>5</v>
      </c>
      <c r="K6713" s="3" t="n">
        <v>5</v>
      </c>
      <c r="L6713" s="3" t="n">
        <v>0</v>
      </c>
      <c r="M6713" s="3" t="n">
        <v>0</v>
      </c>
      <c r="N6713" s="3" t="n">
        <v>0</v>
      </c>
      <c r="O6713" s="3" t="n">
        <v>0</v>
      </c>
      <c r="P6713" s="3" t="n">
        <v>7.1</v>
      </c>
      <c r="Q6713" s="3" t="n">
        <v>24.2</v>
      </c>
      <c r="R6713" s="3" t="s">
        <v>19470</v>
      </c>
      <c r="S6713" s="4" t="n">
        <v>45747.0698958333</v>
      </c>
      <c r="T6713" s="3" t="s">
        <v>29</v>
      </c>
      <c r="U6713" s="3" t="s">
        <v>29</v>
      </c>
      <c r="V6713" s="3" t="n">
        <v>1</v>
      </c>
      <c r="W6713" s="3" t="n">
        <v>1</v>
      </c>
      <c r="X6713" s="3" t="n">
        <v>0</v>
      </c>
      <c r="Y6713" s="3" t="s">
        <v>81</v>
      </c>
      <c r="Z6713" s="3" t="s">
        <v>81</v>
      </c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  <c r="AP6713" s="3"/>
      <c r="AQ6713" s="3"/>
      <c r="AR6713" s="3"/>
      <c r="AS6713" s="3"/>
      <c r="AT6713" s="3"/>
      <c r="AU6713" s="3"/>
      <c r="AV6713" s="3"/>
      <c r="AW6713" s="3"/>
      <c r="AX6713" s="3"/>
      <c r="AY6713" s="3"/>
      <c r="AZ6713" s="3"/>
      <c r="BA6713" s="3"/>
      <c r="BB6713" s="3"/>
      <c r="BC6713" s="3"/>
      <c r="BD6713" s="3"/>
      <c r="BE6713" s="3"/>
      <c r="BF6713" s="3"/>
      <c r="BG6713" s="3"/>
      <c r="BH6713" s="3"/>
      <c r="BI6713" s="3"/>
      <c r="BJ6713" s="3"/>
    </row>
    <row r="6714" customFormat="false" ht="15.75" hidden="false" customHeight="false" outlineLevel="0" collapsed="false">
      <c r="A6714" s="3" t="n">
        <v>6713</v>
      </c>
      <c r="B6714" s="3" t="s">
        <v>19471</v>
      </c>
      <c r="C6714" s="3" t="s">
        <v>19472</v>
      </c>
      <c r="D6714" s="3" t="n">
        <v>1</v>
      </c>
      <c r="E6714" s="3" t="n">
        <v>0.1609204</v>
      </c>
      <c r="F6714" s="3" t="n">
        <v>9</v>
      </c>
      <c r="G6714" s="3" t="n">
        <v>9</v>
      </c>
      <c r="H6714" s="3" t="n">
        <v>6</v>
      </c>
      <c r="I6714" s="3" t="n">
        <v>6</v>
      </c>
      <c r="J6714" s="3" t="n">
        <v>10</v>
      </c>
      <c r="K6714" s="3" t="n">
        <v>10</v>
      </c>
      <c r="L6714" s="3" t="n">
        <v>1</v>
      </c>
      <c r="M6714" s="3" t="n">
        <v>1</v>
      </c>
      <c r="N6714" s="3" t="n">
        <v>0</v>
      </c>
      <c r="O6714" s="3" t="n">
        <v>0</v>
      </c>
      <c r="P6714" s="3" t="n">
        <v>7.1</v>
      </c>
      <c r="Q6714" s="3" t="n">
        <v>24.2</v>
      </c>
      <c r="R6714" s="3" t="s">
        <v>19473</v>
      </c>
      <c r="S6714" s="4" t="n">
        <v>45747.0699652778</v>
      </c>
      <c r="T6714" s="3" t="s">
        <v>29</v>
      </c>
      <c r="U6714" s="3" t="s">
        <v>29</v>
      </c>
      <c r="V6714" s="3" t="n">
        <v>1</v>
      </c>
      <c r="W6714" s="3" t="n">
        <v>1</v>
      </c>
      <c r="X6714" s="3" t="n">
        <v>0</v>
      </c>
      <c r="Y6714" s="3" t="s">
        <v>30</v>
      </c>
      <c r="Z6714" s="3" t="s">
        <v>81</v>
      </c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  <c r="AP6714" s="3"/>
      <c r="AQ6714" s="3"/>
      <c r="AR6714" s="3"/>
      <c r="AS6714" s="3"/>
      <c r="AT6714" s="3"/>
      <c r="AU6714" s="3"/>
      <c r="AV6714" s="3"/>
      <c r="AW6714" s="3"/>
      <c r="AX6714" s="3"/>
      <c r="AY6714" s="3"/>
      <c r="AZ6714" s="3"/>
      <c r="BA6714" s="3"/>
      <c r="BB6714" s="3"/>
      <c r="BC6714" s="3"/>
      <c r="BD6714" s="3"/>
      <c r="BE6714" s="3"/>
      <c r="BF6714" s="3"/>
      <c r="BG6714" s="3"/>
      <c r="BH6714" s="3"/>
      <c r="BI6714" s="3"/>
      <c r="BJ6714" s="3"/>
    </row>
    <row r="6715" customFormat="false" ht="15.75" hidden="false" customHeight="false" outlineLevel="0" collapsed="false">
      <c r="A6715" s="3" t="n">
        <v>6714</v>
      </c>
      <c r="B6715" s="3" t="s">
        <v>19474</v>
      </c>
      <c r="C6715" s="3" t="s">
        <v>19475</v>
      </c>
      <c r="D6715" s="3" t="n">
        <v>1</v>
      </c>
      <c r="E6715" s="3" t="n">
        <v>0.1571474</v>
      </c>
      <c r="F6715" s="3" t="n">
        <v>10</v>
      </c>
      <c r="G6715" s="3" t="n">
        <v>10</v>
      </c>
      <c r="H6715" s="3" t="n">
        <v>6</v>
      </c>
      <c r="I6715" s="3" t="n">
        <v>6</v>
      </c>
      <c r="J6715" s="3" t="n">
        <v>11</v>
      </c>
      <c r="K6715" s="3" t="n">
        <v>11</v>
      </c>
      <c r="L6715" s="3" t="n">
        <v>1</v>
      </c>
      <c r="M6715" s="3" t="n">
        <v>1</v>
      </c>
      <c r="N6715" s="3" t="n">
        <v>0</v>
      </c>
      <c r="O6715" s="3" t="n">
        <v>0</v>
      </c>
      <c r="P6715" s="3" t="n">
        <v>7.1</v>
      </c>
      <c r="Q6715" s="3" t="n">
        <v>24.2</v>
      </c>
      <c r="R6715" s="3" t="s">
        <v>19476</v>
      </c>
      <c r="S6715" s="4" t="n">
        <v>45747.0700462963</v>
      </c>
      <c r="T6715" s="3" t="s">
        <v>29</v>
      </c>
      <c r="U6715" s="3" t="s">
        <v>29</v>
      </c>
      <c r="V6715" s="3" t="n">
        <v>1</v>
      </c>
      <c r="W6715" s="3" t="n">
        <v>1</v>
      </c>
      <c r="X6715" s="3" t="n">
        <v>0</v>
      </c>
      <c r="Y6715" s="3" t="s">
        <v>30</v>
      </c>
      <c r="Z6715" s="3" t="s">
        <v>81</v>
      </c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3"/>
      <c r="AU6715" s="3"/>
      <c r="AV6715" s="3"/>
      <c r="AW6715" s="3"/>
      <c r="AX6715" s="3"/>
      <c r="AY6715" s="3"/>
      <c r="AZ6715" s="3"/>
      <c r="BA6715" s="3"/>
      <c r="BB6715" s="3"/>
      <c r="BC6715" s="3"/>
      <c r="BD6715" s="3"/>
      <c r="BE6715" s="3"/>
      <c r="BF6715" s="3"/>
      <c r="BG6715" s="3"/>
      <c r="BH6715" s="3"/>
      <c r="BI6715" s="3"/>
      <c r="BJ6715" s="3"/>
    </row>
    <row r="6716" customFormat="false" ht="15.75" hidden="false" customHeight="false" outlineLevel="0" collapsed="false">
      <c r="A6716" s="3" t="n">
        <v>6715</v>
      </c>
      <c r="B6716" s="3" t="s">
        <v>19477</v>
      </c>
      <c r="C6716" s="3" t="s">
        <v>19478</v>
      </c>
      <c r="D6716" s="3" t="n">
        <v>1</v>
      </c>
      <c r="E6716" s="3" t="n">
        <v>0.1939376</v>
      </c>
      <c r="F6716" s="3" t="n">
        <v>13</v>
      </c>
      <c r="G6716" s="3" t="n">
        <v>13</v>
      </c>
      <c r="H6716" s="3" t="n">
        <v>6</v>
      </c>
      <c r="I6716" s="3" t="n">
        <v>6</v>
      </c>
      <c r="J6716" s="3" t="n">
        <v>16</v>
      </c>
      <c r="K6716" s="3" t="n">
        <v>16</v>
      </c>
      <c r="L6716" s="3" t="n">
        <v>2</v>
      </c>
      <c r="M6716" s="3" t="n">
        <v>2</v>
      </c>
      <c r="N6716" s="3" t="n">
        <v>0</v>
      </c>
      <c r="O6716" s="3" t="n">
        <v>0</v>
      </c>
      <c r="P6716" s="3" t="n">
        <v>7.1</v>
      </c>
      <c r="Q6716" s="3" t="n">
        <v>24.2</v>
      </c>
      <c r="R6716" s="3" t="s">
        <v>19479</v>
      </c>
      <c r="S6716" s="4" t="n">
        <v>45747.0701157407</v>
      </c>
      <c r="T6716" s="3" t="s">
        <v>29</v>
      </c>
      <c r="U6716" s="3" t="s">
        <v>29</v>
      </c>
      <c r="V6716" s="3" t="n">
        <v>1</v>
      </c>
      <c r="W6716" s="3" t="n">
        <v>1</v>
      </c>
      <c r="X6716" s="3" t="n">
        <v>0</v>
      </c>
      <c r="Y6716" s="3" t="s">
        <v>30</v>
      </c>
      <c r="Z6716" s="3" t="s">
        <v>81</v>
      </c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3"/>
      <c r="AU6716" s="3"/>
      <c r="AV6716" s="3"/>
      <c r="AW6716" s="3"/>
      <c r="AX6716" s="3"/>
      <c r="AY6716" s="3"/>
      <c r="AZ6716" s="3"/>
      <c r="BA6716" s="3"/>
      <c r="BB6716" s="3"/>
      <c r="BC6716" s="3"/>
      <c r="BD6716" s="3"/>
      <c r="BE6716" s="3"/>
      <c r="BF6716" s="3"/>
      <c r="BG6716" s="3"/>
      <c r="BH6716" s="3"/>
      <c r="BI6716" s="3"/>
      <c r="BJ6716" s="3"/>
    </row>
    <row r="6717" customFormat="false" ht="15.75" hidden="false" customHeight="false" outlineLevel="0" collapsed="false">
      <c r="A6717" s="3" t="n">
        <v>6716</v>
      </c>
      <c r="B6717" s="3" t="s">
        <v>19480</v>
      </c>
      <c r="C6717" s="3" t="s">
        <v>19481</v>
      </c>
      <c r="D6717" s="3" t="n">
        <v>1</v>
      </c>
      <c r="E6717" s="3" t="n">
        <v>0.1719234</v>
      </c>
      <c r="F6717" s="3" t="n">
        <v>10</v>
      </c>
      <c r="G6717" s="3" t="n">
        <v>10</v>
      </c>
      <c r="H6717" s="3" t="n">
        <v>6</v>
      </c>
      <c r="I6717" s="3" t="n">
        <v>6</v>
      </c>
      <c r="J6717" s="3" t="n">
        <v>9</v>
      </c>
      <c r="K6717" s="3" t="n">
        <v>9</v>
      </c>
      <c r="L6717" s="3" t="n">
        <v>2</v>
      </c>
      <c r="M6717" s="3" t="n">
        <v>2</v>
      </c>
      <c r="N6717" s="3" t="n">
        <v>0</v>
      </c>
      <c r="O6717" s="3" t="n">
        <v>0</v>
      </c>
      <c r="P6717" s="3" t="n">
        <v>7.1</v>
      </c>
      <c r="Q6717" s="3" t="n">
        <v>24.2</v>
      </c>
      <c r="R6717" s="3" t="s">
        <v>19482</v>
      </c>
      <c r="S6717" s="4" t="n">
        <v>45747.0701851852</v>
      </c>
      <c r="T6717" s="3" t="s">
        <v>29</v>
      </c>
      <c r="U6717" s="3" t="s">
        <v>29</v>
      </c>
      <c r="V6717" s="3" t="n">
        <v>1</v>
      </c>
      <c r="W6717" s="3" t="n">
        <v>1</v>
      </c>
      <c r="X6717" s="3" t="n">
        <v>0</v>
      </c>
      <c r="Y6717" s="3" t="s">
        <v>30</v>
      </c>
      <c r="Z6717" s="3" t="s">
        <v>81</v>
      </c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3"/>
      <c r="AU6717" s="3"/>
      <c r="AV6717" s="3"/>
      <c r="AW6717" s="3"/>
      <c r="AX6717" s="3"/>
      <c r="AY6717" s="3"/>
      <c r="AZ6717" s="3"/>
      <c r="BA6717" s="3"/>
      <c r="BB6717" s="3"/>
      <c r="BC6717" s="3"/>
      <c r="BD6717" s="3"/>
      <c r="BE6717" s="3"/>
      <c r="BF6717" s="3"/>
      <c r="BG6717" s="3"/>
      <c r="BH6717" s="3"/>
      <c r="BI6717" s="3"/>
      <c r="BJ6717" s="3"/>
    </row>
    <row r="6718" customFormat="false" ht="15.75" hidden="false" customHeight="false" outlineLevel="0" collapsed="false">
      <c r="A6718" s="3" t="n">
        <v>6717</v>
      </c>
      <c r="B6718" s="3" t="s">
        <v>19483</v>
      </c>
      <c r="C6718" s="3" t="s">
        <v>19484</v>
      </c>
      <c r="D6718" s="3" t="n">
        <v>1</v>
      </c>
      <c r="E6718" s="3" t="n">
        <v>0.1920268</v>
      </c>
      <c r="F6718" s="3" t="n">
        <v>10</v>
      </c>
      <c r="G6718" s="3" t="n">
        <v>10</v>
      </c>
      <c r="H6718" s="3" t="n">
        <v>6</v>
      </c>
      <c r="I6718" s="3" t="n">
        <v>6</v>
      </c>
      <c r="J6718" s="3" t="n">
        <v>9</v>
      </c>
      <c r="K6718" s="3" t="n">
        <v>9</v>
      </c>
      <c r="L6718" s="3" t="n">
        <v>2</v>
      </c>
      <c r="M6718" s="3" t="n">
        <v>2</v>
      </c>
      <c r="N6718" s="3" t="n">
        <v>0</v>
      </c>
      <c r="O6718" s="3" t="n">
        <v>0</v>
      </c>
      <c r="P6718" s="3" t="n">
        <v>7.1</v>
      </c>
      <c r="Q6718" s="3" t="n">
        <v>24.2</v>
      </c>
      <c r="R6718" s="3" t="s">
        <v>19485</v>
      </c>
      <c r="S6718" s="4" t="n">
        <v>45747.0702662037</v>
      </c>
      <c r="T6718" s="3" t="s">
        <v>29</v>
      </c>
      <c r="U6718" s="3" t="s">
        <v>29</v>
      </c>
      <c r="V6718" s="3" t="n">
        <v>1</v>
      </c>
      <c r="W6718" s="3" t="n">
        <v>1</v>
      </c>
      <c r="X6718" s="3" t="n">
        <v>0</v>
      </c>
      <c r="Y6718" s="3" t="s">
        <v>30</v>
      </c>
      <c r="Z6718" s="3" t="s">
        <v>81</v>
      </c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3"/>
      <c r="AU6718" s="3"/>
      <c r="AV6718" s="3"/>
      <c r="AW6718" s="3"/>
      <c r="AX6718" s="3"/>
      <c r="AY6718" s="3"/>
      <c r="AZ6718" s="3"/>
      <c r="BA6718" s="3"/>
      <c r="BB6718" s="3"/>
      <c r="BC6718" s="3"/>
      <c r="BD6718" s="3"/>
      <c r="BE6718" s="3"/>
      <c r="BF6718" s="3"/>
      <c r="BG6718" s="3"/>
      <c r="BH6718" s="3"/>
      <c r="BI6718" s="3"/>
      <c r="BJ6718" s="3"/>
    </row>
    <row r="6719" customFormat="false" ht="15.75" hidden="false" customHeight="false" outlineLevel="0" collapsed="false">
      <c r="A6719" s="3" t="n">
        <v>6718</v>
      </c>
      <c r="B6719" s="3" t="s">
        <v>19486</v>
      </c>
      <c r="C6719" s="3" t="s">
        <v>19487</v>
      </c>
      <c r="D6719" s="3" t="n">
        <v>1</v>
      </c>
      <c r="E6719" s="3" t="n">
        <v>0.3970349</v>
      </c>
      <c r="F6719" s="3" t="n">
        <v>10</v>
      </c>
      <c r="G6719" s="3" t="n">
        <v>10</v>
      </c>
      <c r="H6719" s="3" t="n">
        <v>6</v>
      </c>
      <c r="I6719" s="3" t="n">
        <v>6</v>
      </c>
      <c r="J6719" s="3" t="n">
        <v>9</v>
      </c>
      <c r="K6719" s="3" t="n">
        <v>9</v>
      </c>
      <c r="L6719" s="3" t="n">
        <v>2</v>
      </c>
      <c r="M6719" s="3" t="n">
        <v>2</v>
      </c>
      <c r="N6719" s="3" t="n">
        <v>0</v>
      </c>
      <c r="O6719" s="3" t="n">
        <v>0</v>
      </c>
      <c r="P6719" s="3" t="n">
        <v>7.1</v>
      </c>
      <c r="Q6719" s="3" t="n">
        <v>24.2</v>
      </c>
      <c r="R6719" s="3" t="s">
        <v>19488</v>
      </c>
      <c r="S6719" s="4" t="n">
        <v>45747.0703472222</v>
      </c>
      <c r="T6719" s="3" t="s">
        <v>29</v>
      </c>
      <c r="U6719" s="3" t="s">
        <v>29</v>
      </c>
      <c r="V6719" s="3" t="n">
        <v>1</v>
      </c>
      <c r="W6719" s="3" t="n">
        <v>1</v>
      </c>
      <c r="X6719" s="3" t="n">
        <v>0</v>
      </c>
      <c r="Y6719" s="3" t="s">
        <v>30</v>
      </c>
      <c r="Z6719" s="3" t="s">
        <v>81</v>
      </c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  <c r="AP6719" s="3"/>
      <c r="AQ6719" s="3"/>
      <c r="AR6719" s="3"/>
      <c r="AS6719" s="3"/>
      <c r="AT6719" s="3"/>
      <c r="AU6719" s="3"/>
      <c r="AV6719" s="3"/>
      <c r="AW6719" s="3"/>
      <c r="AX6719" s="3"/>
      <c r="AY6719" s="3"/>
      <c r="AZ6719" s="3"/>
      <c r="BA6719" s="3"/>
      <c r="BB6719" s="3"/>
      <c r="BC6719" s="3"/>
      <c r="BD6719" s="3"/>
      <c r="BE6719" s="3"/>
      <c r="BF6719" s="3"/>
      <c r="BG6719" s="3"/>
      <c r="BH6719" s="3"/>
      <c r="BI6719" s="3"/>
      <c r="BJ6719" s="3"/>
    </row>
    <row r="6720" customFormat="false" ht="15.75" hidden="false" customHeight="false" outlineLevel="0" collapsed="false">
      <c r="A6720" s="3" t="n">
        <v>6719</v>
      </c>
      <c r="B6720" s="3" t="s">
        <v>19489</v>
      </c>
      <c r="C6720" s="3" t="s">
        <v>19490</v>
      </c>
      <c r="D6720" s="3" t="n">
        <v>1</v>
      </c>
      <c r="E6720" s="3" t="n">
        <v>0.2910214</v>
      </c>
      <c r="F6720" s="3" t="n">
        <v>10</v>
      </c>
      <c r="G6720" s="3" t="n">
        <v>10</v>
      </c>
      <c r="H6720" s="3" t="n">
        <v>6</v>
      </c>
      <c r="I6720" s="3" t="n">
        <v>6</v>
      </c>
      <c r="J6720" s="3" t="n">
        <v>9</v>
      </c>
      <c r="K6720" s="3" t="n">
        <v>9</v>
      </c>
      <c r="L6720" s="3" t="n">
        <v>2</v>
      </c>
      <c r="M6720" s="3" t="n">
        <v>2</v>
      </c>
      <c r="N6720" s="3" t="n">
        <v>0</v>
      </c>
      <c r="O6720" s="3" t="n">
        <v>0</v>
      </c>
      <c r="P6720" s="3" t="n">
        <v>7.1</v>
      </c>
      <c r="Q6720" s="3" t="n">
        <v>24.2</v>
      </c>
      <c r="R6720" s="3" t="s">
        <v>19491</v>
      </c>
      <c r="S6720" s="4" t="n">
        <v>45747.0704398148</v>
      </c>
      <c r="T6720" s="3" t="s">
        <v>29</v>
      </c>
      <c r="U6720" s="3" t="s">
        <v>29</v>
      </c>
      <c r="V6720" s="3" t="n">
        <v>1</v>
      </c>
      <c r="W6720" s="3" t="n">
        <v>1</v>
      </c>
      <c r="X6720" s="3" t="n">
        <v>0</v>
      </c>
      <c r="Y6720" s="3" t="s">
        <v>30</v>
      </c>
      <c r="Z6720" s="3" t="s">
        <v>81</v>
      </c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3"/>
      <c r="AU6720" s="3"/>
      <c r="AV6720" s="3"/>
      <c r="AW6720" s="3"/>
      <c r="AX6720" s="3"/>
      <c r="AY6720" s="3"/>
      <c r="AZ6720" s="3"/>
      <c r="BA6720" s="3"/>
      <c r="BB6720" s="3"/>
      <c r="BC6720" s="3"/>
      <c r="BD6720" s="3"/>
      <c r="BE6720" s="3"/>
      <c r="BF6720" s="3"/>
      <c r="BG6720" s="3"/>
      <c r="BH6720" s="3"/>
      <c r="BI6720" s="3"/>
      <c r="BJ6720" s="3"/>
    </row>
    <row r="6721" customFormat="false" ht="15.75" hidden="false" customHeight="false" outlineLevel="0" collapsed="false">
      <c r="A6721" s="3" t="n">
        <v>6720</v>
      </c>
      <c r="B6721" s="3" t="s">
        <v>19492</v>
      </c>
      <c r="C6721" s="3" t="s">
        <v>19493</v>
      </c>
      <c r="D6721" s="3" t="n">
        <v>1</v>
      </c>
      <c r="E6721" s="3" t="n">
        <v>0.1713249</v>
      </c>
      <c r="F6721" s="3" t="n">
        <v>10</v>
      </c>
      <c r="G6721" s="3" t="n">
        <v>10</v>
      </c>
      <c r="H6721" s="3" t="n">
        <v>6</v>
      </c>
      <c r="I6721" s="3" t="n">
        <v>6</v>
      </c>
      <c r="J6721" s="3" t="n">
        <v>9</v>
      </c>
      <c r="K6721" s="3" t="n">
        <v>9</v>
      </c>
      <c r="L6721" s="3" t="n">
        <v>2</v>
      </c>
      <c r="M6721" s="3" t="n">
        <v>2</v>
      </c>
      <c r="N6721" s="3" t="n">
        <v>0</v>
      </c>
      <c r="O6721" s="3" t="n">
        <v>0</v>
      </c>
      <c r="P6721" s="3" t="n">
        <v>7.1</v>
      </c>
      <c r="Q6721" s="3" t="n">
        <v>24.2</v>
      </c>
      <c r="R6721" s="3" t="s">
        <v>19494</v>
      </c>
      <c r="S6721" s="4" t="n">
        <v>45747.0705324074</v>
      </c>
      <c r="T6721" s="3" t="s">
        <v>29</v>
      </c>
      <c r="U6721" s="3" t="s">
        <v>29</v>
      </c>
      <c r="V6721" s="3" t="n">
        <v>1</v>
      </c>
      <c r="W6721" s="3" t="n">
        <v>1</v>
      </c>
      <c r="X6721" s="3" t="n">
        <v>0</v>
      </c>
      <c r="Y6721" s="3" t="s">
        <v>30</v>
      </c>
      <c r="Z6721" s="3" t="s">
        <v>81</v>
      </c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3"/>
      <c r="AU6721" s="3"/>
      <c r="AV6721" s="3"/>
      <c r="AW6721" s="3"/>
      <c r="AX6721" s="3"/>
      <c r="AY6721" s="3"/>
      <c r="AZ6721" s="3"/>
      <c r="BA6721" s="3"/>
      <c r="BB6721" s="3"/>
      <c r="BC6721" s="3"/>
      <c r="BD6721" s="3"/>
      <c r="BE6721" s="3"/>
      <c r="BF6721" s="3"/>
      <c r="BG6721" s="3"/>
      <c r="BH6721" s="3"/>
      <c r="BI6721" s="3"/>
      <c r="BJ6721" s="3"/>
    </row>
    <row r="6722" customFormat="false" ht="15.75" hidden="false" customHeight="false" outlineLevel="0" collapsed="false">
      <c r="A6722" s="3" t="n">
        <v>6721</v>
      </c>
      <c r="B6722" s="3" t="s">
        <v>19495</v>
      </c>
      <c r="C6722" s="3" t="s">
        <v>19496</v>
      </c>
      <c r="D6722" s="3" t="n">
        <v>1</v>
      </c>
      <c r="E6722" s="3" t="n">
        <v>1.7585132</v>
      </c>
      <c r="F6722" s="3" t="n">
        <v>16</v>
      </c>
      <c r="G6722" s="3" t="n">
        <v>16</v>
      </c>
      <c r="H6722" s="3" t="n">
        <v>11</v>
      </c>
      <c r="I6722" s="3" t="n">
        <v>11</v>
      </c>
      <c r="J6722" s="3" t="n">
        <v>17</v>
      </c>
      <c r="K6722" s="3" t="n">
        <v>17</v>
      </c>
      <c r="L6722" s="3" t="n">
        <v>1</v>
      </c>
      <c r="M6722" s="3" t="n">
        <v>1</v>
      </c>
      <c r="N6722" s="3" t="n">
        <v>2</v>
      </c>
      <c r="O6722" s="3" t="n">
        <v>0</v>
      </c>
      <c r="P6722" s="3" t="n">
        <v>7.1</v>
      </c>
      <c r="Q6722" s="3" t="n">
        <v>24.2</v>
      </c>
      <c r="R6722" s="3" t="s">
        <v>19497</v>
      </c>
      <c r="S6722" s="4" t="n">
        <v>45747.0706365741</v>
      </c>
      <c r="T6722" s="3" t="s">
        <v>29</v>
      </c>
      <c r="U6722" s="3" t="s">
        <v>29</v>
      </c>
      <c r="V6722" s="3" t="n">
        <v>1</v>
      </c>
      <c r="W6722" s="3" t="n">
        <v>1</v>
      </c>
      <c r="X6722" s="3" t="n">
        <v>0</v>
      </c>
      <c r="Y6722" s="3" t="s">
        <v>30</v>
      </c>
      <c r="Z6722" s="3" t="s">
        <v>30</v>
      </c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3"/>
      <c r="AU6722" s="3"/>
      <c r="AV6722" s="3"/>
      <c r="AW6722" s="3"/>
      <c r="AX6722" s="3"/>
      <c r="AY6722" s="3"/>
      <c r="AZ6722" s="3"/>
      <c r="BA6722" s="3"/>
      <c r="BB6722" s="3"/>
      <c r="BC6722" s="3"/>
      <c r="BD6722" s="3"/>
      <c r="BE6722" s="3"/>
      <c r="BF6722" s="3"/>
      <c r="BG6722" s="3"/>
      <c r="BH6722" s="3"/>
      <c r="BI6722" s="3"/>
      <c r="BJ6722" s="3"/>
    </row>
    <row r="6723" customFormat="false" ht="15.75" hidden="false" customHeight="false" outlineLevel="0" collapsed="false">
      <c r="A6723" s="3" t="n">
        <v>6722</v>
      </c>
      <c r="B6723" s="3" t="s">
        <v>19498</v>
      </c>
      <c r="C6723" s="3" t="s">
        <v>19499</v>
      </c>
      <c r="D6723" s="3" t="n">
        <v>1</v>
      </c>
      <c r="E6723" s="3" t="n">
        <v>1.8544175</v>
      </c>
      <c r="F6723" s="3" t="n">
        <v>59</v>
      </c>
      <c r="G6723" s="3" t="n">
        <v>59</v>
      </c>
      <c r="H6723" s="3" t="n">
        <v>16</v>
      </c>
      <c r="I6723" s="3" t="n">
        <v>16</v>
      </c>
      <c r="J6723" s="3" t="n">
        <v>66</v>
      </c>
      <c r="K6723" s="3" t="n">
        <v>66</v>
      </c>
      <c r="L6723" s="3" t="n">
        <v>6</v>
      </c>
      <c r="M6723" s="3" t="n">
        <v>6</v>
      </c>
      <c r="N6723" s="3" t="n">
        <v>-1</v>
      </c>
      <c r="O6723" s="3" t="n">
        <v>-1</v>
      </c>
      <c r="P6723" s="3" t="n">
        <v>7.1</v>
      </c>
      <c r="Q6723" s="3" t="n">
        <v>24.2</v>
      </c>
      <c r="R6723" s="3" t="s">
        <v>19500</v>
      </c>
      <c r="S6723" s="4" t="n">
        <v>45747.0707291667</v>
      </c>
      <c r="T6723" s="3" t="s">
        <v>65</v>
      </c>
      <c r="U6723" s="3" t="s">
        <v>65</v>
      </c>
      <c r="V6723" s="3" t="n">
        <v>0</v>
      </c>
      <c r="W6723" s="3" t="n">
        <v>0</v>
      </c>
      <c r="X6723" s="3" t="n">
        <v>0</v>
      </c>
      <c r="Y6723" s="3" t="s">
        <v>30</v>
      </c>
      <c r="Z6723" s="3" t="s">
        <v>30</v>
      </c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3"/>
      <c r="AU6723" s="3"/>
      <c r="AV6723" s="3"/>
      <c r="AW6723" s="3"/>
      <c r="AX6723" s="3"/>
      <c r="AY6723" s="3"/>
      <c r="AZ6723" s="3"/>
      <c r="BA6723" s="3"/>
      <c r="BB6723" s="3"/>
      <c r="BC6723" s="3"/>
      <c r="BD6723" s="3"/>
      <c r="BE6723" s="3"/>
      <c r="BF6723" s="3"/>
      <c r="BG6723" s="3"/>
      <c r="BH6723" s="3"/>
      <c r="BI6723" s="3"/>
      <c r="BJ6723" s="3"/>
    </row>
    <row r="6724" customFormat="false" ht="15.75" hidden="false" customHeight="false" outlineLevel="0" collapsed="false">
      <c r="A6724" s="3" t="n">
        <v>6723</v>
      </c>
      <c r="B6724" s="3" t="s">
        <v>19501</v>
      </c>
      <c r="C6724" s="3" t="s">
        <v>19502</v>
      </c>
      <c r="D6724" s="3" t="n">
        <v>1</v>
      </c>
      <c r="E6724" s="3" t="n">
        <v>0.3544606</v>
      </c>
      <c r="F6724" s="3" t="n">
        <v>21</v>
      </c>
      <c r="G6724" s="3" t="n">
        <v>21</v>
      </c>
      <c r="H6724" s="3" t="n">
        <v>8</v>
      </c>
      <c r="I6724" s="3" t="n">
        <v>8</v>
      </c>
      <c r="J6724" s="3" t="n">
        <v>22</v>
      </c>
      <c r="K6724" s="3" t="n">
        <v>22</v>
      </c>
      <c r="L6724" s="3" t="n">
        <v>3</v>
      </c>
      <c r="M6724" s="3" t="n">
        <v>3</v>
      </c>
      <c r="N6724" s="3" t="n">
        <v>2</v>
      </c>
      <c r="O6724" s="3" t="n">
        <v>-1</v>
      </c>
      <c r="P6724" s="3" t="n">
        <v>7.1</v>
      </c>
      <c r="Q6724" s="3" t="n">
        <v>24.2</v>
      </c>
      <c r="R6724" s="3" t="s">
        <v>19503</v>
      </c>
      <c r="S6724" s="4" t="n">
        <v>45747.0708333333</v>
      </c>
      <c r="T6724" s="3" t="s">
        <v>29</v>
      </c>
      <c r="U6724" s="3" t="s">
        <v>29</v>
      </c>
      <c r="V6724" s="3" t="n">
        <v>1</v>
      </c>
      <c r="W6724" s="3" t="n">
        <v>0</v>
      </c>
      <c r="X6724" s="3" t="n">
        <v>0</v>
      </c>
      <c r="Y6724" s="3" t="s">
        <v>30</v>
      </c>
      <c r="Z6724" s="3" t="s">
        <v>30</v>
      </c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3"/>
      <c r="AR6724" s="3"/>
      <c r="AS6724" s="3"/>
      <c r="AT6724" s="3"/>
      <c r="AU6724" s="3"/>
      <c r="AV6724" s="3"/>
      <c r="AW6724" s="3"/>
      <c r="AX6724" s="3"/>
      <c r="AY6724" s="3"/>
      <c r="AZ6724" s="3"/>
      <c r="BA6724" s="3"/>
      <c r="BB6724" s="3"/>
      <c r="BC6724" s="3"/>
      <c r="BD6724" s="3"/>
      <c r="BE6724" s="3"/>
      <c r="BF6724" s="3"/>
      <c r="BG6724" s="3"/>
      <c r="BH6724" s="3"/>
      <c r="BI6724" s="3"/>
      <c r="BJ6724" s="3"/>
    </row>
    <row r="6725" customFormat="false" ht="15.75" hidden="false" customHeight="false" outlineLevel="0" collapsed="false">
      <c r="A6725" s="3" t="n">
        <v>6724</v>
      </c>
      <c r="B6725" s="3" t="s">
        <v>19504</v>
      </c>
      <c r="C6725" s="3" t="s">
        <v>19505</v>
      </c>
      <c r="D6725" s="3" t="n">
        <v>1</v>
      </c>
      <c r="E6725" s="3" t="n">
        <v>0.3710802</v>
      </c>
      <c r="F6725" s="3" t="n">
        <v>21</v>
      </c>
      <c r="G6725" s="3" t="n">
        <v>21</v>
      </c>
      <c r="H6725" s="3" t="n">
        <v>8</v>
      </c>
      <c r="I6725" s="3" t="n">
        <v>8</v>
      </c>
      <c r="J6725" s="3" t="n">
        <v>22</v>
      </c>
      <c r="K6725" s="3" t="n">
        <v>22</v>
      </c>
      <c r="L6725" s="3" t="n">
        <v>2</v>
      </c>
      <c r="M6725" s="3" t="n">
        <v>2</v>
      </c>
      <c r="N6725" s="3" t="n">
        <v>2</v>
      </c>
      <c r="O6725" s="3" t="n">
        <v>-1</v>
      </c>
      <c r="P6725" s="3" t="n">
        <v>7.1</v>
      </c>
      <c r="Q6725" s="3" t="n">
        <v>24.2</v>
      </c>
      <c r="R6725" s="3" t="s">
        <v>19506</v>
      </c>
      <c r="S6725" s="4" t="n">
        <v>45747.0709143519</v>
      </c>
      <c r="T6725" s="3" t="s">
        <v>29</v>
      </c>
      <c r="U6725" s="3" t="s">
        <v>29</v>
      </c>
      <c r="V6725" s="3" t="n">
        <v>1</v>
      </c>
      <c r="W6725" s="3" t="n">
        <v>0</v>
      </c>
      <c r="X6725" s="3" t="n">
        <v>0</v>
      </c>
      <c r="Y6725" s="3" t="s">
        <v>30</v>
      </c>
      <c r="Z6725" s="3" t="s">
        <v>30</v>
      </c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  <c r="AP6725" s="3"/>
      <c r="AQ6725" s="3"/>
      <c r="AR6725" s="3"/>
      <c r="AS6725" s="3"/>
      <c r="AT6725" s="3"/>
      <c r="AU6725" s="3"/>
      <c r="AV6725" s="3"/>
      <c r="AW6725" s="3"/>
      <c r="AX6725" s="3"/>
      <c r="AY6725" s="3"/>
      <c r="AZ6725" s="3"/>
      <c r="BA6725" s="3"/>
      <c r="BB6725" s="3"/>
      <c r="BC6725" s="3"/>
      <c r="BD6725" s="3"/>
      <c r="BE6725" s="3"/>
      <c r="BF6725" s="3"/>
      <c r="BG6725" s="3"/>
      <c r="BH6725" s="3"/>
      <c r="BI6725" s="3"/>
      <c r="BJ6725" s="3"/>
    </row>
    <row r="6726" customFormat="false" ht="15.75" hidden="false" customHeight="false" outlineLevel="0" collapsed="false">
      <c r="A6726" s="3" t="n">
        <v>6725</v>
      </c>
      <c r="B6726" s="3" t="s">
        <v>19507</v>
      </c>
      <c r="C6726" s="3" t="s">
        <v>19508</v>
      </c>
      <c r="D6726" s="3" t="n">
        <v>1</v>
      </c>
      <c r="E6726" s="3" t="n">
        <v>0.5032221</v>
      </c>
      <c r="F6726" s="3" t="n">
        <v>24</v>
      </c>
      <c r="G6726" s="3" t="n">
        <v>24</v>
      </c>
      <c r="H6726" s="3" t="n">
        <v>9</v>
      </c>
      <c r="I6726" s="3" t="n">
        <v>9</v>
      </c>
      <c r="J6726" s="3" t="n">
        <v>13</v>
      </c>
      <c r="K6726" s="3" t="n">
        <v>13</v>
      </c>
      <c r="L6726" s="3" t="n">
        <v>4</v>
      </c>
      <c r="M6726" s="3" t="n">
        <v>4</v>
      </c>
      <c r="N6726" s="3" t="n">
        <v>-1</v>
      </c>
      <c r="O6726" s="3" t="n">
        <v>-1</v>
      </c>
      <c r="P6726" s="3" t="n">
        <v>6.5</v>
      </c>
      <c r="Q6726" s="3" t="n">
        <v>24.2</v>
      </c>
      <c r="R6726" s="3" t="s">
        <v>19509</v>
      </c>
      <c r="S6726" s="4" t="n">
        <v>45747.0709606482</v>
      </c>
      <c r="T6726" s="3" t="s">
        <v>256</v>
      </c>
      <c r="U6726" s="3" t="s">
        <v>256</v>
      </c>
      <c r="V6726" s="3" t="n">
        <v>0</v>
      </c>
      <c r="W6726" s="3" t="n">
        <v>0</v>
      </c>
      <c r="X6726" s="3" t="n">
        <v>0</v>
      </c>
      <c r="Y6726" s="3" t="s">
        <v>30</v>
      </c>
      <c r="Z6726" s="3" t="s">
        <v>30</v>
      </c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3"/>
      <c r="AU6726" s="3"/>
      <c r="AV6726" s="3"/>
      <c r="AW6726" s="3"/>
      <c r="AX6726" s="3"/>
      <c r="AY6726" s="3"/>
      <c r="AZ6726" s="3"/>
      <c r="BA6726" s="3"/>
      <c r="BB6726" s="3"/>
      <c r="BC6726" s="3"/>
      <c r="BD6726" s="3"/>
      <c r="BE6726" s="3"/>
      <c r="BF6726" s="3"/>
      <c r="BG6726" s="3"/>
      <c r="BH6726" s="3"/>
      <c r="BI6726" s="3"/>
      <c r="BJ6726" s="3"/>
    </row>
    <row r="6727" customFormat="false" ht="15.75" hidden="false" customHeight="false" outlineLevel="0" collapsed="false">
      <c r="A6727" s="3" t="n">
        <v>6726</v>
      </c>
      <c r="B6727" s="3" t="s">
        <v>19510</v>
      </c>
      <c r="C6727" s="3" t="s">
        <v>19511</v>
      </c>
      <c r="D6727" s="3" t="n">
        <v>1</v>
      </c>
      <c r="E6727" s="3" t="n">
        <v>0.4879101</v>
      </c>
      <c r="F6727" s="3" t="n">
        <v>17</v>
      </c>
      <c r="G6727" s="3" t="n">
        <v>17</v>
      </c>
      <c r="H6727" s="3" t="n">
        <v>7</v>
      </c>
      <c r="I6727" s="3" t="n">
        <v>7</v>
      </c>
      <c r="J6727" s="3" t="n">
        <v>6</v>
      </c>
      <c r="K6727" s="3" t="n">
        <v>6</v>
      </c>
      <c r="L6727" s="3" t="n">
        <v>4</v>
      </c>
      <c r="M6727" s="3" t="n">
        <v>4</v>
      </c>
      <c r="N6727" s="3" t="n">
        <v>-1</v>
      </c>
      <c r="O6727" s="3" t="n">
        <v>-1</v>
      </c>
      <c r="P6727" s="3" t="n">
        <v>6.5</v>
      </c>
      <c r="Q6727" s="3" t="n">
        <v>24.2</v>
      </c>
      <c r="R6727" s="3" t="s">
        <v>19512</v>
      </c>
      <c r="S6727" s="4" t="n">
        <v>45747.0709953704</v>
      </c>
      <c r="T6727" s="3" t="s">
        <v>256</v>
      </c>
      <c r="U6727" s="3" t="s">
        <v>256</v>
      </c>
      <c r="V6727" s="3" t="n">
        <v>0</v>
      </c>
      <c r="W6727" s="3" t="n">
        <v>0</v>
      </c>
      <c r="X6727" s="3" t="n">
        <v>0</v>
      </c>
      <c r="Y6727" s="3" t="s">
        <v>30</v>
      </c>
      <c r="Z6727" s="3" t="s">
        <v>30</v>
      </c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  <c r="AP6727" s="3"/>
      <c r="AQ6727" s="3"/>
      <c r="AR6727" s="3"/>
      <c r="AS6727" s="3"/>
      <c r="AT6727" s="3"/>
      <c r="AU6727" s="3"/>
      <c r="AV6727" s="3"/>
      <c r="AW6727" s="3"/>
      <c r="AX6727" s="3"/>
      <c r="AY6727" s="3"/>
      <c r="AZ6727" s="3"/>
      <c r="BA6727" s="3"/>
      <c r="BB6727" s="3"/>
      <c r="BC6727" s="3"/>
      <c r="BD6727" s="3"/>
      <c r="BE6727" s="3"/>
      <c r="BF6727" s="3"/>
      <c r="BG6727" s="3"/>
      <c r="BH6727" s="3"/>
      <c r="BI6727" s="3"/>
      <c r="BJ6727" s="3"/>
    </row>
    <row r="6728" customFormat="false" ht="15.75" hidden="false" customHeight="false" outlineLevel="0" collapsed="false">
      <c r="A6728" s="3" t="n">
        <v>6727</v>
      </c>
      <c r="B6728" s="3" t="s">
        <v>19513</v>
      </c>
      <c r="C6728" s="3" t="s">
        <v>19514</v>
      </c>
      <c r="D6728" s="3" t="n">
        <v>1</v>
      </c>
      <c r="E6728" s="3" t="n">
        <v>3.212952</v>
      </c>
      <c r="F6728" s="3" t="n">
        <v>37</v>
      </c>
      <c r="G6728" s="3" t="n">
        <v>37</v>
      </c>
      <c r="H6728" s="3" t="n">
        <v>10</v>
      </c>
      <c r="I6728" s="3" t="n">
        <v>10</v>
      </c>
      <c r="J6728" s="3" t="n">
        <v>24</v>
      </c>
      <c r="K6728" s="3" t="n">
        <v>24</v>
      </c>
      <c r="L6728" s="3" t="n">
        <v>4</v>
      </c>
      <c r="M6728" s="3" t="n">
        <v>4</v>
      </c>
      <c r="N6728" s="3" t="n">
        <v>0</v>
      </c>
      <c r="O6728" s="3" t="n">
        <v>-1</v>
      </c>
      <c r="P6728" s="3" t="n">
        <v>7</v>
      </c>
      <c r="Q6728" s="3" t="n">
        <v>24.2</v>
      </c>
      <c r="R6728" s="3" t="s">
        <v>19515</v>
      </c>
      <c r="S6728" s="4" t="n">
        <v>45747.071099537</v>
      </c>
      <c r="T6728" s="3" t="s">
        <v>29</v>
      </c>
      <c r="U6728" s="3" t="s">
        <v>29</v>
      </c>
      <c r="V6728" s="3" t="n">
        <v>1</v>
      </c>
      <c r="W6728" s="3" t="n">
        <v>0</v>
      </c>
      <c r="X6728" s="3" t="n">
        <v>0</v>
      </c>
      <c r="Y6728" s="3" t="s">
        <v>81</v>
      </c>
      <c r="Z6728" s="3" t="s">
        <v>30</v>
      </c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  <c r="AP6728" s="3"/>
      <c r="AQ6728" s="3"/>
      <c r="AR6728" s="3"/>
      <c r="AS6728" s="3"/>
      <c r="AT6728" s="3"/>
      <c r="AU6728" s="3"/>
      <c r="AV6728" s="3"/>
      <c r="AW6728" s="3"/>
      <c r="AX6728" s="3"/>
      <c r="AY6728" s="3"/>
      <c r="AZ6728" s="3"/>
      <c r="BA6728" s="3"/>
      <c r="BB6728" s="3"/>
      <c r="BC6728" s="3"/>
      <c r="BD6728" s="3"/>
      <c r="BE6728" s="3"/>
      <c r="BF6728" s="3"/>
      <c r="BG6728" s="3"/>
      <c r="BH6728" s="3"/>
      <c r="BI6728" s="3"/>
      <c r="BJ6728" s="3"/>
    </row>
    <row r="6729" customFormat="false" ht="15.75" hidden="false" customHeight="false" outlineLevel="0" collapsed="false">
      <c r="A6729" s="3" t="n">
        <v>6728</v>
      </c>
      <c r="B6729" s="3" t="s">
        <v>19516</v>
      </c>
      <c r="C6729" s="3" t="s">
        <v>19517</v>
      </c>
      <c r="D6729" s="3" t="n">
        <v>1</v>
      </c>
      <c r="E6729" s="3" t="n">
        <v>6.0690925</v>
      </c>
      <c r="F6729" s="3" t="n">
        <v>76</v>
      </c>
      <c r="G6729" s="3" t="n">
        <v>76</v>
      </c>
      <c r="H6729" s="3" t="n">
        <v>15</v>
      </c>
      <c r="I6729" s="3" t="n">
        <v>15</v>
      </c>
      <c r="J6729" s="3" t="n">
        <v>64</v>
      </c>
      <c r="K6729" s="3" t="n">
        <v>64</v>
      </c>
      <c r="L6729" s="3" t="n">
        <v>10</v>
      </c>
      <c r="M6729" s="3" t="n">
        <v>10</v>
      </c>
      <c r="N6729" s="3" t="n">
        <v>-1</v>
      </c>
      <c r="O6729" s="3" t="n">
        <v>-1</v>
      </c>
      <c r="P6729" s="3" t="n">
        <v>6.5</v>
      </c>
      <c r="Q6729" s="3" t="n">
        <v>24.2</v>
      </c>
      <c r="R6729" s="3" t="s">
        <v>19518</v>
      </c>
      <c r="S6729" s="4" t="n">
        <v>45747.0712152778</v>
      </c>
      <c r="T6729" s="3" t="s">
        <v>29</v>
      </c>
      <c r="U6729" s="3" t="s">
        <v>29</v>
      </c>
      <c r="V6729" s="3" t="n">
        <v>0</v>
      </c>
      <c r="W6729" s="3" t="n">
        <v>0</v>
      </c>
      <c r="X6729" s="3" t="n">
        <v>0</v>
      </c>
      <c r="Y6729" s="3" t="s">
        <v>30</v>
      </c>
      <c r="Z6729" s="3" t="s">
        <v>30</v>
      </c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  <c r="AP6729" s="3"/>
      <c r="AQ6729" s="3"/>
      <c r="AR6729" s="3"/>
      <c r="AS6729" s="3"/>
      <c r="AT6729" s="3"/>
      <c r="AU6729" s="3"/>
      <c r="AV6729" s="3"/>
      <c r="AW6729" s="3"/>
      <c r="AX6729" s="3"/>
      <c r="AY6729" s="3"/>
      <c r="AZ6729" s="3"/>
      <c r="BA6729" s="3"/>
      <c r="BB6729" s="3"/>
      <c r="BC6729" s="3"/>
      <c r="BD6729" s="3"/>
      <c r="BE6729" s="3"/>
      <c r="BF6729" s="3"/>
      <c r="BG6729" s="3"/>
      <c r="BH6729" s="3"/>
      <c r="BI6729" s="3"/>
      <c r="BJ6729" s="3"/>
    </row>
    <row r="6730" customFormat="false" ht="15.75" hidden="false" customHeight="false" outlineLevel="0" collapsed="false">
      <c r="A6730" s="3" t="n">
        <v>6729</v>
      </c>
      <c r="B6730" s="3" t="s">
        <v>19519</v>
      </c>
      <c r="C6730" s="3" t="s">
        <v>19520</v>
      </c>
      <c r="D6730" s="3" t="n">
        <v>1</v>
      </c>
      <c r="E6730" s="3" t="n">
        <v>3.1450767</v>
      </c>
      <c r="F6730" s="3" t="n">
        <v>34</v>
      </c>
      <c r="G6730" s="3" t="n">
        <v>34</v>
      </c>
      <c r="H6730" s="3" t="n">
        <v>13</v>
      </c>
      <c r="I6730" s="3" t="n">
        <v>13</v>
      </c>
      <c r="J6730" s="3" t="n">
        <v>46</v>
      </c>
      <c r="K6730" s="3" t="n">
        <v>46</v>
      </c>
      <c r="L6730" s="3" t="n">
        <v>7</v>
      </c>
      <c r="M6730" s="3" t="n">
        <v>7</v>
      </c>
      <c r="N6730" s="3" t="n">
        <v>-1</v>
      </c>
      <c r="O6730" s="3" t="n">
        <v>-1</v>
      </c>
      <c r="P6730" s="3" t="n">
        <v>7.2</v>
      </c>
      <c r="Q6730" s="3" t="n">
        <v>24.2</v>
      </c>
      <c r="R6730" s="3" t="s">
        <v>19521</v>
      </c>
      <c r="S6730" s="4" t="n">
        <v>45747.0715162037</v>
      </c>
      <c r="T6730" s="3" t="s">
        <v>29</v>
      </c>
      <c r="U6730" s="3" t="s">
        <v>29</v>
      </c>
      <c r="V6730" s="3" t="n">
        <v>0</v>
      </c>
      <c r="W6730" s="3" t="n">
        <v>0</v>
      </c>
      <c r="X6730" s="3" t="n">
        <v>0</v>
      </c>
      <c r="Y6730" s="3" t="s">
        <v>30</v>
      </c>
      <c r="Z6730" s="3" t="s">
        <v>30</v>
      </c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  <c r="AP6730" s="3"/>
      <c r="AQ6730" s="3"/>
      <c r="AR6730" s="3"/>
      <c r="AS6730" s="3"/>
      <c r="AT6730" s="3"/>
      <c r="AU6730" s="3"/>
      <c r="AV6730" s="3"/>
      <c r="AW6730" s="3"/>
      <c r="AX6730" s="3"/>
      <c r="AY6730" s="3"/>
      <c r="AZ6730" s="3"/>
      <c r="BA6730" s="3"/>
      <c r="BB6730" s="3"/>
      <c r="BC6730" s="3"/>
      <c r="BD6730" s="3"/>
      <c r="BE6730" s="3"/>
      <c r="BF6730" s="3"/>
      <c r="BG6730" s="3"/>
      <c r="BH6730" s="3"/>
      <c r="BI6730" s="3"/>
      <c r="BJ6730" s="3"/>
    </row>
    <row r="6731" customFormat="false" ht="15.75" hidden="false" customHeight="false" outlineLevel="0" collapsed="false">
      <c r="A6731" s="3" t="n">
        <v>6730</v>
      </c>
      <c r="B6731" s="3" t="s">
        <v>19522</v>
      </c>
      <c r="C6731" s="3" t="s">
        <v>19523</v>
      </c>
      <c r="D6731" s="3" t="n">
        <v>1</v>
      </c>
      <c r="E6731" s="3" t="n">
        <v>0.2698504</v>
      </c>
      <c r="F6731" s="3" t="n">
        <v>13</v>
      </c>
      <c r="G6731" s="3" t="n">
        <v>13</v>
      </c>
      <c r="H6731" s="3" t="n">
        <v>7</v>
      </c>
      <c r="I6731" s="3" t="n">
        <v>7</v>
      </c>
      <c r="J6731" s="3" t="n">
        <v>12</v>
      </c>
      <c r="K6731" s="3" t="n">
        <v>12</v>
      </c>
      <c r="L6731" s="3" t="n">
        <v>1</v>
      </c>
      <c r="M6731" s="3" t="n">
        <v>1</v>
      </c>
      <c r="N6731" s="3" t="n">
        <v>0</v>
      </c>
      <c r="O6731" s="3" t="n">
        <v>0</v>
      </c>
      <c r="P6731" s="3" t="n">
        <v>7.2</v>
      </c>
      <c r="Q6731" s="3" t="n">
        <v>24.2</v>
      </c>
      <c r="R6731" s="3" t="s">
        <v>19524</v>
      </c>
      <c r="S6731" s="4" t="n">
        <v>45747.0715856482</v>
      </c>
      <c r="T6731" s="3" t="s">
        <v>29</v>
      </c>
      <c r="U6731" s="3" t="s">
        <v>29</v>
      </c>
      <c r="V6731" s="3" t="n">
        <v>1</v>
      </c>
      <c r="W6731" s="3" t="n">
        <v>1</v>
      </c>
      <c r="X6731" s="3" t="n">
        <v>0</v>
      </c>
      <c r="Y6731" s="3" t="s">
        <v>30</v>
      </c>
      <c r="Z6731" s="3" t="s">
        <v>30</v>
      </c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  <c r="AP6731" s="3"/>
      <c r="AQ6731" s="3"/>
      <c r="AR6731" s="3"/>
      <c r="AS6731" s="3"/>
      <c r="AT6731" s="3"/>
      <c r="AU6731" s="3"/>
      <c r="AV6731" s="3"/>
      <c r="AW6731" s="3"/>
      <c r="AX6731" s="3"/>
      <c r="AY6731" s="3"/>
      <c r="AZ6731" s="3"/>
      <c r="BA6731" s="3"/>
      <c r="BB6731" s="3"/>
      <c r="BC6731" s="3"/>
      <c r="BD6731" s="3"/>
      <c r="BE6731" s="3"/>
      <c r="BF6731" s="3"/>
      <c r="BG6731" s="3"/>
      <c r="BH6731" s="3"/>
      <c r="BI6731" s="3"/>
      <c r="BJ6731" s="3"/>
    </row>
    <row r="6732" customFormat="false" ht="15.75" hidden="false" customHeight="false" outlineLevel="0" collapsed="false">
      <c r="A6732" s="3" t="n">
        <v>6731</v>
      </c>
      <c r="B6732" s="3" t="s">
        <v>19525</v>
      </c>
      <c r="C6732" s="3" t="s">
        <v>19526</v>
      </c>
      <c r="D6732" s="3" t="n">
        <v>1</v>
      </c>
      <c r="E6732" s="3" t="n">
        <v>0.1649528</v>
      </c>
      <c r="F6732" s="3" t="n">
        <v>12</v>
      </c>
      <c r="G6732" s="3" t="n">
        <v>12</v>
      </c>
      <c r="H6732" s="3" t="n">
        <v>7</v>
      </c>
      <c r="I6732" s="3" t="n">
        <v>7</v>
      </c>
      <c r="J6732" s="3" t="n">
        <v>9</v>
      </c>
      <c r="K6732" s="3" t="n">
        <v>9</v>
      </c>
      <c r="L6732" s="3" t="n">
        <v>1</v>
      </c>
      <c r="M6732" s="3" t="n">
        <v>1</v>
      </c>
      <c r="N6732" s="3" t="n">
        <v>0</v>
      </c>
      <c r="O6732" s="3" t="n">
        <v>0</v>
      </c>
      <c r="P6732" s="3" t="n">
        <v>7.2</v>
      </c>
      <c r="Q6732" s="3" t="n">
        <v>24.2</v>
      </c>
      <c r="R6732" s="3" t="s">
        <v>19527</v>
      </c>
      <c r="S6732" s="4" t="n">
        <v>45747.0716550926</v>
      </c>
      <c r="T6732" s="3" t="s">
        <v>29</v>
      </c>
      <c r="U6732" s="3" t="s">
        <v>29</v>
      </c>
      <c r="V6732" s="3" t="n">
        <v>1</v>
      </c>
      <c r="W6732" s="3" t="n">
        <v>1</v>
      </c>
      <c r="X6732" s="3" t="n">
        <v>0</v>
      </c>
      <c r="Y6732" s="3" t="s">
        <v>30</v>
      </c>
      <c r="Z6732" s="3" t="s">
        <v>30</v>
      </c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  <c r="AP6732" s="3"/>
      <c r="AQ6732" s="3"/>
      <c r="AR6732" s="3"/>
      <c r="AS6732" s="3"/>
      <c r="AT6732" s="3"/>
      <c r="AU6732" s="3"/>
      <c r="AV6732" s="3"/>
      <c r="AW6732" s="3"/>
      <c r="AX6732" s="3"/>
      <c r="AY6732" s="3"/>
      <c r="AZ6732" s="3"/>
      <c r="BA6732" s="3"/>
      <c r="BB6732" s="3"/>
      <c r="BC6732" s="3"/>
      <c r="BD6732" s="3"/>
      <c r="BE6732" s="3"/>
      <c r="BF6732" s="3"/>
      <c r="BG6732" s="3"/>
      <c r="BH6732" s="3"/>
      <c r="BI6732" s="3"/>
      <c r="BJ6732" s="3"/>
    </row>
    <row r="6733" customFormat="false" ht="15.75" hidden="false" customHeight="false" outlineLevel="0" collapsed="false">
      <c r="A6733" s="3" t="n">
        <v>6732</v>
      </c>
      <c r="B6733" s="3" t="s">
        <v>19528</v>
      </c>
      <c r="C6733" s="3" t="s">
        <v>19529</v>
      </c>
      <c r="D6733" s="3" t="n">
        <v>1</v>
      </c>
      <c r="E6733" s="3" t="n">
        <v>0.1810653</v>
      </c>
      <c r="F6733" s="3" t="n">
        <v>12</v>
      </c>
      <c r="G6733" s="3" t="n">
        <v>12</v>
      </c>
      <c r="H6733" s="3" t="n">
        <v>7</v>
      </c>
      <c r="I6733" s="3" t="n">
        <v>7</v>
      </c>
      <c r="J6733" s="3" t="n">
        <v>9</v>
      </c>
      <c r="K6733" s="3" t="n">
        <v>9</v>
      </c>
      <c r="L6733" s="3" t="n">
        <v>1</v>
      </c>
      <c r="M6733" s="3" t="n">
        <v>1</v>
      </c>
      <c r="N6733" s="3" t="n">
        <v>0</v>
      </c>
      <c r="O6733" s="3" t="n">
        <v>0</v>
      </c>
      <c r="P6733" s="3" t="n">
        <v>7.2</v>
      </c>
      <c r="Q6733" s="3" t="n">
        <v>24.2</v>
      </c>
      <c r="R6733" s="3" t="s">
        <v>19530</v>
      </c>
      <c r="S6733" s="4" t="n">
        <v>45747.071724537</v>
      </c>
      <c r="T6733" s="3" t="s">
        <v>29</v>
      </c>
      <c r="U6733" s="3" t="s">
        <v>29</v>
      </c>
      <c r="V6733" s="3" t="n">
        <v>1</v>
      </c>
      <c r="W6733" s="3" t="n">
        <v>1</v>
      </c>
      <c r="X6733" s="3" t="n">
        <v>0</v>
      </c>
      <c r="Y6733" s="3" t="s">
        <v>30</v>
      </c>
      <c r="Z6733" s="3" t="s">
        <v>30</v>
      </c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  <c r="AP6733" s="3"/>
      <c r="AQ6733" s="3"/>
      <c r="AR6733" s="3"/>
      <c r="AS6733" s="3"/>
      <c r="AT6733" s="3"/>
      <c r="AU6733" s="3"/>
      <c r="AV6733" s="3"/>
      <c r="AW6733" s="3"/>
      <c r="AX6733" s="3"/>
      <c r="AY6733" s="3"/>
      <c r="AZ6733" s="3"/>
      <c r="BA6733" s="3"/>
      <c r="BB6733" s="3"/>
      <c r="BC6733" s="3"/>
      <c r="BD6733" s="3"/>
      <c r="BE6733" s="3"/>
      <c r="BF6733" s="3"/>
      <c r="BG6733" s="3"/>
      <c r="BH6733" s="3"/>
      <c r="BI6733" s="3"/>
      <c r="BJ6733" s="3"/>
    </row>
    <row r="6734" customFormat="false" ht="15.75" hidden="false" customHeight="false" outlineLevel="0" collapsed="false">
      <c r="A6734" s="3" t="n">
        <v>6733</v>
      </c>
      <c r="B6734" s="3" t="s">
        <v>19531</v>
      </c>
      <c r="C6734" s="3" t="s">
        <v>19532</v>
      </c>
      <c r="D6734" s="3" t="n">
        <v>1</v>
      </c>
      <c r="E6734" s="3" t="n">
        <v>0.2356037</v>
      </c>
      <c r="F6734" s="3" t="n">
        <v>15</v>
      </c>
      <c r="G6734" s="3" t="n">
        <v>15</v>
      </c>
      <c r="H6734" s="3" t="n">
        <v>6</v>
      </c>
      <c r="I6734" s="3" t="n">
        <v>6</v>
      </c>
      <c r="J6734" s="3" t="n">
        <v>12</v>
      </c>
      <c r="K6734" s="3" t="n">
        <v>12</v>
      </c>
      <c r="L6734" s="3" t="n">
        <v>1</v>
      </c>
      <c r="M6734" s="3" t="n">
        <v>1</v>
      </c>
      <c r="N6734" s="3" t="n">
        <v>0</v>
      </c>
      <c r="O6734" s="3" t="n">
        <v>0</v>
      </c>
      <c r="P6734" s="3" t="n">
        <v>7.2</v>
      </c>
      <c r="Q6734" s="3" t="n">
        <v>24.2</v>
      </c>
      <c r="R6734" s="3" t="s">
        <v>19533</v>
      </c>
      <c r="S6734" s="4" t="n">
        <v>45747.0718055556</v>
      </c>
      <c r="T6734" s="3" t="s">
        <v>29</v>
      </c>
      <c r="U6734" s="3" t="s">
        <v>29</v>
      </c>
      <c r="V6734" s="3" t="n">
        <v>1</v>
      </c>
      <c r="W6734" s="3" t="n">
        <v>1</v>
      </c>
      <c r="X6734" s="3" t="n">
        <v>0</v>
      </c>
      <c r="Y6734" s="3" t="s">
        <v>30</v>
      </c>
      <c r="Z6734" s="3" t="s">
        <v>30</v>
      </c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  <c r="AP6734" s="3"/>
      <c r="AQ6734" s="3"/>
      <c r="AR6734" s="3"/>
      <c r="AS6734" s="3"/>
      <c r="AT6734" s="3"/>
      <c r="AU6734" s="3"/>
      <c r="AV6734" s="3"/>
      <c r="AW6734" s="3"/>
      <c r="AX6734" s="3"/>
      <c r="AY6734" s="3"/>
      <c r="AZ6734" s="3"/>
      <c r="BA6734" s="3"/>
      <c r="BB6734" s="3"/>
      <c r="BC6734" s="3"/>
      <c r="BD6734" s="3"/>
      <c r="BE6734" s="3"/>
      <c r="BF6734" s="3"/>
      <c r="BG6734" s="3"/>
      <c r="BH6734" s="3"/>
      <c r="BI6734" s="3"/>
      <c r="BJ6734" s="3"/>
    </row>
    <row r="6735" customFormat="false" ht="15.75" hidden="false" customHeight="false" outlineLevel="0" collapsed="false">
      <c r="A6735" s="3" t="n">
        <v>6734</v>
      </c>
      <c r="B6735" s="3" t="s">
        <v>19534</v>
      </c>
      <c r="C6735" s="3" t="s">
        <v>19535</v>
      </c>
      <c r="D6735" s="3" t="n">
        <v>1</v>
      </c>
      <c r="E6735" s="3" t="n">
        <v>0.2123687</v>
      </c>
      <c r="F6735" s="3" t="n">
        <v>15</v>
      </c>
      <c r="G6735" s="3" t="n">
        <v>15</v>
      </c>
      <c r="H6735" s="3" t="n">
        <v>6</v>
      </c>
      <c r="I6735" s="3" t="n">
        <v>6</v>
      </c>
      <c r="J6735" s="3" t="n">
        <v>12</v>
      </c>
      <c r="K6735" s="3" t="n">
        <v>12</v>
      </c>
      <c r="L6735" s="3" t="n">
        <v>1</v>
      </c>
      <c r="M6735" s="3" t="n">
        <v>1</v>
      </c>
      <c r="N6735" s="3" t="n">
        <v>0</v>
      </c>
      <c r="O6735" s="3" t="n">
        <v>0</v>
      </c>
      <c r="P6735" s="3" t="n">
        <v>7.2</v>
      </c>
      <c r="Q6735" s="3" t="n">
        <v>24.2</v>
      </c>
      <c r="R6735" s="3" t="s">
        <v>19536</v>
      </c>
      <c r="S6735" s="4" t="n">
        <v>45747.0718865741</v>
      </c>
      <c r="T6735" s="3" t="s">
        <v>29</v>
      </c>
      <c r="U6735" s="3" t="s">
        <v>29</v>
      </c>
      <c r="V6735" s="3" t="n">
        <v>1</v>
      </c>
      <c r="W6735" s="3" t="n">
        <v>1</v>
      </c>
      <c r="X6735" s="3" t="n">
        <v>0</v>
      </c>
      <c r="Y6735" s="3" t="s">
        <v>30</v>
      </c>
      <c r="Z6735" s="3" t="s">
        <v>30</v>
      </c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3"/>
      <c r="AU6735" s="3"/>
      <c r="AV6735" s="3"/>
      <c r="AW6735" s="3"/>
      <c r="AX6735" s="3"/>
      <c r="AY6735" s="3"/>
      <c r="AZ6735" s="3"/>
      <c r="BA6735" s="3"/>
      <c r="BB6735" s="3"/>
      <c r="BC6735" s="3"/>
      <c r="BD6735" s="3"/>
      <c r="BE6735" s="3"/>
      <c r="BF6735" s="3"/>
      <c r="BG6735" s="3"/>
      <c r="BH6735" s="3"/>
      <c r="BI6735" s="3"/>
      <c r="BJ6735" s="3"/>
    </row>
    <row r="6736" customFormat="false" ht="15.75" hidden="false" customHeight="false" outlineLevel="0" collapsed="false">
      <c r="A6736" s="3" t="n">
        <v>6735</v>
      </c>
      <c r="B6736" s="3" t="s">
        <v>19537</v>
      </c>
      <c r="C6736" s="3" t="s">
        <v>19538</v>
      </c>
      <c r="D6736" s="3" t="n">
        <v>1</v>
      </c>
      <c r="E6736" s="3" t="n">
        <v>0.2155788</v>
      </c>
      <c r="F6736" s="3" t="n">
        <v>14</v>
      </c>
      <c r="G6736" s="3" t="n">
        <v>14</v>
      </c>
      <c r="H6736" s="3" t="n">
        <v>7</v>
      </c>
      <c r="I6736" s="3" t="n">
        <v>7</v>
      </c>
      <c r="J6736" s="3" t="n">
        <v>11</v>
      </c>
      <c r="K6736" s="3" t="n">
        <v>11</v>
      </c>
      <c r="L6736" s="3" t="n">
        <v>1</v>
      </c>
      <c r="M6736" s="3" t="n">
        <v>1</v>
      </c>
      <c r="N6736" s="3" t="n">
        <v>0</v>
      </c>
      <c r="O6736" s="3" t="n">
        <v>0</v>
      </c>
      <c r="P6736" s="3" t="n">
        <v>7.2</v>
      </c>
      <c r="Q6736" s="3" t="n">
        <v>24.2</v>
      </c>
      <c r="R6736" s="3" t="s">
        <v>19539</v>
      </c>
      <c r="S6736" s="4" t="n">
        <v>45747.0719560185</v>
      </c>
      <c r="T6736" s="3" t="s">
        <v>29</v>
      </c>
      <c r="U6736" s="3" t="s">
        <v>29</v>
      </c>
      <c r="V6736" s="3" t="n">
        <v>1</v>
      </c>
      <c r="W6736" s="3" t="n">
        <v>1</v>
      </c>
      <c r="X6736" s="3" t="n">
        <v>0</v>
      </c>
      <c r="Y6736" s="3" t="s">
        <v>30</v>
      </c>
      <c r="Z6736" s="3" t="s">
        <v>30</v>
      </c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  <c r="AP6736" s="3"/>
      <c r="AQ6736" s="3"/>
      <c r="AR6736" s="3"/>
      <c r="AS6736" s="3"/>
      <c r="AT6736" s="3"/>
      <c r="AU6736" s="3"/>
      <c r="AV6736" s="3"/>
      <c r="AW6736" s="3"/>
      <c r="AX6736" s="3"/>
      <c r="AY6736" s="3"/>
      <c r="AZ6736" s="3"/>
      <c r="BA6736" s="3"/>
      <c r="BB6736" s="3"/>
      <c r="BC6736" s="3"/>
      <c r="BD6736" s="3"/>
      <c r="BE6736" s="3"/>
      <c r="BF6736" s="3"/>
      <c r="BG6736" s="3"/>
      <c r="BH6736" s="3"/>
      <c r="BI6736" s="3"/>
      <c r="BJ6736" s="3"/>
    </row>
    <row r="6737" customFormat="false" ht="15.75" hidden="false" customHeight="false" outlineLevel="0" collapsed="false">
      <c r="A6737" s="3" t="n">
        <v>6736</v>
      </c>
      <c r="B6737" s="3" t="s">
        <v>19540</v>
      </c>
      <c r="C6737" s="3" t="s">
        <v>19541</v>
      </c>
      <c r="D6737" s="3" t="n">
        <v>1</v>
      </c>
      <c r="E6737" s="3" t="n">
        <v>0.2094797</v>
      </c>
      <c r="F6737" s="3" t="n">
        <v>12</v>
      </c>
      <c r="G6737" s="3" t="n">
        <v>12</v>
      </c>
      <c r="H6737" s="3" t="n">
        <v>7</v>
      </c>
      <c r="I6737" s="3" t="n">
        <v>7</v>
      </c>
      <c r="J6737" s="3" t="n">
        <v>9</v>
      </c>
      <c r="K6737" s="3" t="n">
        <v>9</v>
      </c>
      <c r="L6737" s="3" t="n">
        <v>1</v>
      </c>
      <c r="M6737" s="3" t="n">
        <v>1</v>
      </c>
      <c r="N6737" s="3" t="n">
        <v>0</v>
      </c>
      <c r="O6737" s="3" t="n">
        <v>0</v>
      </c>
      <c r="P6737" s="3" t="n">
        <v>7.2</v>
      </c>
      <c r="Q6737" s="3" t="n">
        <v>24.2</v>
      </c>
      <c r="R6737" s="3" t="s">
        <v>19542</v>
      </c>
      <c r="S6737" s="4" t="n">
        <v>45747.072025463</v>
      </c>
      <c r="T6737" s="3" t="s">
        <v>29</v>
      </c>
      <c r="U6737" s="3" t="s">
        <v>29</v>
      </c>
      <c r="V6737" s="3" t="n">
        <v>1</v>
      </c>
      <c r="W6737" s="3" t="n">
        <v>1</v>
      </c>
      <c r="X6737" s="3" t="n">
        <v>0</v>
      </c>
      <c r="Y6737" s="3" t="s">
        <v>30</v>
      </c>
      <c r="Z6737" s="3" t="s">
        <v>30</v>
      </c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3"/>
      <c r="AU6737" s="3"/>
      <c r="AV6737" s="3"/>
      <c r="AW6737" s="3"/>
      <c r="AX6737" s="3"/>
      <c r="AY6737" s="3"/>
      <c r="AZ6737" s="3"/>
      <c r="BA6737" s="3"/>
      <c r="BB6737" s="3"/>
      <c r="BC6737" s="3"/>
      <c r="BD6737" s="3"/>
      <c r="BE6737" s="3"/>
      <c r="BF6737" s="3"/>
      <c r="BG6737" s="3"/>
      <c r="BH6737" s="3"/>
      <c r="BI6737" s="3"/>
      <c r="BJ6737" s="3"/>
    </row>
    <row r="6738" customFormat="false" ht="15.75" hidden="false" customHeight="false" outlineLevel="0" collapsed="false">
      <c r="A6738" s="3" t="n">
        <v>6737</v>
      </c>
      <c r="B6738" s="3" t="s">
        <v>19543</v>
      </c>
      <c r="C6738" s="3" t="s">
        <v>19544</v>
      </c>
      <c r="D6738" s="3" t="n">
        <v>1</v>
      </c>
      <c r="E6738" s="3" t="n">
        <v>4.9453001</v>
      </c>
      <c r="F6738" s="3" t="n">
        <v>45</v>
      </c>
      <c r="G6738" s="3" t="n">
        <v>45</v>
      </c>
      <c r="H6738" s="3" t="n">
        <v>17</v>
      </c>
      <c r="I6738" s="3" t="n">
        <v>17</v>
      </c>
      <c r="J6738" s="3" t="n">
        <v>67</v>
      </c>
      <c r="K6738" s="3" t="n">
        <v>67</v>
      </c>
      <c r="L6738" s="3" t="n">
        <v>4</v>
      </c>
      <c r="M6738" s="3" t="n">
        <v>4</v>
      </c>
      <c r="N6738" s="3" t="n">
        <v>-1</v>
      </c>
      <c r="O6738" s="3" t="n">
        <v>-1</v>
      </c>
      <c r="P6738" s="3" t="n">
        <v>7.2</v>
      </c>
      <c r="Q6738" s="3" t="n">
        <v>24.2</v>
      </c>
      <c r="R6738" s="3" t="s">
        <v>19545</v>
      </c>
      <c r="S6738" s="4" t="n">
        <v>45747.0721990741</v>
      </c>
      <c r="T6738" s="3" t="s">
        <v>29</v>
      </c>
      <c r="U6738" s="3" t="s">
        <v>29</v>
      </c>
      <c r="V6738" s="3" t="n">
        <v>0</v>
      </c>
      <c r="W6738" s="3" t="n">
        <v>0</v>
      </c>
      <c r="X6738" s="3" t="n">
        <v>0</v>
      </c>
      <c r="Y6738" s="3" t="s">
        <v>30</v>
      </c>
      <c r="Z6738" s="3" t="s">
        <v>30</v>
      </c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3"/>
      <c r="AU6738" s="3"/>
      <c r="AV6738" s="3"/>
      <c r="AW6738" s="3"/>
      <c r="AX6738" s="3"/>
      <c r="AY6738" s="3"/>
      <c r="AZ6738" s="3"/>
      <c r="BA6738" s="3"/>
      <c r="BB6738" s="3"/>
      <c r="BC6738" s="3"/>
      <c r="BD6738" s="3"/>
      <c r="BE6738" s="3"/>
      <c r="BF6738" s="3"/>
      <c r="BG6738" s="3"/>
      <c r="BH6738" s="3"/>
      <c r="BI6738" s="3"/>
      <c r="BJ6738" s="3"/>
    </row>
    <row r="6739" customFormat="false" ht="15.75" hidden="false" customHeight="false" outlineLevel="0" collapsed="false">
      <c r="A6739" s="3" t="n">
        <v>6738</v>
      </c>
      <c r="B6739" s="3" t="s">
        <v>19546</v>
      </c>
      <c r="C6739" s="3" t="s">
        <v>19547</v>
      </c>
      <c r="D6739" s="3" t="n">
        <v>1</v>
      </c>
      <c r="E6739" s="3" t="n">
        <v>8.1585574</v>
      </c>
      <c r="F6739" s="3" t="n">
        <v>40</v>
      </c>
      <c r="G6739" s="3" t="n">
        <v>40</v>
      </c>
      <c r="H6739" s="3" t="n">
        <v>16</v>
      </c>
      <c r="I6739" s="3" t="n">
        <v>16</v>
      </c>
      <c r="J6739" s="3" t="n">
        <v>45</v>
      </c>
      <c r="K6739" s="3" t="n">
        <v>45</v>
      </c>
      <c r="L6739" s="3" t="n">
        <v>9</v>
      </c>
      <c r="M6739" s="3" t="n">
        <v>9</v>
      </c>
      <c r="N6739" s="3" t="n">
        <v>-1</v>
      </c>
      <c r="O6739" s="3" t="n">
        <v>-1</v>
      </c>
      <c r="P6739" s="3" t="n">
        <v>7.2</v>
      </c>
      <c r="Q6739" s="3" t="n">
        <v>24.2</v>
      </c>
      <c r="R6739" s="3" t="s">
        <v>19548</v>
      </c>
      <c r="S6739" s="4" t="n">
        <v>45747.0724421296</v>
      </c>
      <c r="T6739" s="3" t="s">
        <v>29</v>
      </c>
      <c r="U6739" s="3" t="s">
        <v>29</v>
      </c>
      <c r="V6739" s="3" t="n">
        <v>0</v>
      </c>
      <c r="W6739" s="3" t="n">
        <v>0</v>
      </c>
      <c r="X6739" s="3" t="n">
        <v>0</v>
      </c>
      <c r="Y6739" s="3" t="s">
        <v>30</v>
      </c>
      <c r="Z6739" s="3" t="s">
        <v>30</v>
      </c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3"/>
      <c r="AU6739" s="3"/>
      <c r="AV6739" s="3"/>
      <c r="AW6739" s="3"/>
      <c r="AX6739" s="3"/>
      <c r="AY6739" s="3"/>
      <c r="AZ6739" s="3"/>
      <c r="BA6739" s="3"/>
      <c r="BB6739" s="3"/>
      <c r="BC6739" s="3"/>
      <c r="BD6739" s="3"/>
      <c r="BE6739" s="3"/>
      <c r="BF6739" s="3"/>
      <c r="BG6739" s="3"/>
      <c r="BH6739" s="3"/>
      <c r="BI6739" s="3"/>
      <c r="BJ6739" s="3"/>
    </row>
    <row r="6740" customFormat="false" ht="15.75" hidden="false" customHeight="false" outlineLevel="0" collapsed="false">
      <c r="A6740" s="3" t="n">
        <v>6739</v>
      </c>
      <c r="B6740" s="3" t="s">
        <v>19549</v>
      </c>
      <c r="C6740" s="3" t="s">
        <v>19550</v>
      </c>
      <c r="D6740" s="3" t="n">
        <v>1</v>
      </c>
      <c r="E6740" s="3" t="n">
        <v>7.2015681</v>
      </c>
      <c r="F6740" s="3" t="n">
        <v>44</v>
      </c>
      <c r="G6740" s="3" t="n">
        <v>44</v>
      </c>
      <c r="H6740" s="3" t="n">
        <v>17</v>
      </c>
      <c r="I6740" s="3" t="n">
        <v>17</v>
      </c>
      <c r="J6740" s="3" t="n">
        <v>59</v>
      </c>
      <c r="K6740" s="3" t="n">
        <v>59</v>
      </c>
      <c r="L6740" s="3" t="n">
        <v>9</v>
      </c>
      <c r="M6740" s="3" t="n">
        <v>9</v>
      </c>
      <c r="N6740" s="3" t="n">
        <v>-1</v>
      </c>
      <c r="O6740" s="3" t="n">
        <v>-1</v>
      </c>
      <c r="P6740" s="3" t="n">
        <v>7.2</v>
      </c>
      <c r="Q6740" s="3" t="n">
        <v>24.2</v>
      </c>
      <c r="R6740" s="3" t="s">
        <v>19551</v>
      </c>
      <c r="S6740" s="4" t="n">
        <v>45747.072650463</v>
      </c>
      <c r="T6740" s="3" t="s">
        <v>29</v>
      </c>
      <c r="U6740" s="3" t="s">
        <v>29</v>
      </c>
      <c r="V6740" s="3" t="n">
        <v>0</v>
      </c>
      <c r="W6740" s="3" t="n">
        <v>0</v>
      </c>
      <c r="X6740" s="3" t="n">
        <v>0</v>
      </c>
      <c r="Y6740" s="3" t="s">
        <v>30</v>
      </c>
      <c r="Z6740" s="3" t="s">
        <v>30</v>
      </c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3"/>
      <c r="AU6740" s="3"/>
      <c r="AV6740" s="3"/>
      <c r="AW6740" s="3"/>
      <c r="AX6740" s="3"/>
      <c r="AY6740" s="3"/>
      <c r="AZ6740" s="3"/>
      <c r="BA6740" s="3"/>
      <c r="BB6740" s="3"/>
      <c r="BC6740" s="3"/>
      <c r="BD6740" s="3"/>
      <c r="BE6740" s="3"/>
      <c r="BF6740" s="3"/>
      <c r="BG6740" s="3"/>
      <c r="BH6740" s="3"/>
      <c r="BI6740" s="3"/>
      <c r="BJ6740" s="3"/>
    </row>
    <row r="6741" customFormat="false" ht="15.75" hidden="false" customHeight="false" outlineLevel="0" collapsed="false">
      <c r="A6741" s="3" t="n">
        <v>6740</v>
      </c>
      <c r="B6741" s="3" t="s">
        <v>19552</v>
      </c>
      <c r="C6741" s="3" t="s">
        <v>19553</v>
      </c>
      <c r="D6741" s="3" t="n">
        <v>1</v>
      </c>
      <c r="E6741" s="3" t="n">
        <v>7.4739049</v>
      </c>
      <c r="F6741" s="3" t="n">
        <v>79</v>
      </c>
      <c r="G6741" s="3" t="n">
        <v>79</v>
      </c>
      <c r="H6741" s="3" t="n">
        <v>16</v>
      </c>
      <c r="I6741" s="3" t="n">
        <v>16</v>
      </c>
      <c r="J6741" s="3" t="n">
        <v>101</v>
      </c>
      <c r="K6741" s="3" t="n">
        <v>101</v>
      </c>
      <c r="L6741" s="3" t="n">
        <v>12</v>
      </c>
      <c r="M6741" s="3" t="n">
        <v>12</v>
      </c>
      <c r="N6741" s="3" t="n">
        <v>7</v>
      </c>
      <c r="O6741" s="3" t="n">
        <v>-1</v>
      </c>
      <c r="P6741" s="3" t="n">
        <v>7.2</v>
      </c>
      <c r="Q6741" s="3" t="n">
        <v>24.2</v>
      </c>
      <c r="R6741" s="3" t="s">
        <v>19554</v>
      </c>
      <c r="S6741" s="4" t="n">
        <v>45747.0728935185</v>
      </c>
      <c r="T6741" s="3" t="s">
        <v>85</v>
      </c>
      <c r="U6741" s="3" t="s">
        <v>85</v>
      </c>
      <c r="V6741" s="3" t="n">
        <v>1</v>
      </c>
      <c r="W6741" s="3" t="n">
        <v>0</v>
      </c>
      <c r="X6741" s="3" t="n">
        <v>0</v>
      </c>
      <c r="Y6741" s="3" t="s">
        <v>30</v>
      </c>
      <c r="Z6741" s="3" t="s">
        <v>30</v>
      </c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  <c r="AP6741" s="3"/>
      <c r="AQ6741" s="3"/>
      <c r="AR6741" s="3"/>
      <c r="AS6741" s="3"/>
      <c r="AT6741" s="3"/>
      <c r="AU6741" s="3"/>
      <c r="AV6741" s="3"/>
      <c r="AW6741" s="3"/>
      <c r="AX6741" s="3"/>
      <c r="AY6741" s="3"/>
      <c r="AZ6741" s="3"/>
      <c r="BA6741" s="3"/>
      <c r="BB6741" s="3"/>
      <c r="BC6741" s="3"/>
      <c r="BD6741" s="3"/>
      <c r="BE6741" s="3"/>
      <c r="BF6741" s="3"/>
      <c r="BG6741" s="3"/>
      <c r="BH6741" s="3"/>
      <c r="BI6741" s="3"/>
      <c r="BJ6741" s="3"/>
    </row>
    <row r="6742" customFormat="false" ht="15.75" hidden="false" customHeight="false" outlineLevel="0" collapsed="false">
      <c r="A6742" s="3" t="n">
        <v>6741</v>
      </c>
      <c r="B6742" s="3" t="s">
        <v>19555</v>
      </c>
      <c r="C6742" s="3" t="s">
        <v>19556</v>
      </c>
      <c r="D6742" s="3" t="n">
        <v>1</v>
      </c>
      <c r="E6742" s="3" t="n">
        <v>2.6364524</v>
      </c>
      <c r="F6742" s="3" t="n">
        <v>34</v>
      </c>
      <c r="G6742" s="3" t="n">
        <v>34</v>
      </c>
      <c r="H6742" s="3" t="n">
        <v>11</v>
      </c>
      <c r="I6742" s="3" t="n">
        <v>11</v>
      </c>
      <c r="J6742" s="3" t="n">
        <v>37</v>
      </c>
      <c r="K6742" s="3" t="n">
        <v>37</v>
      </c>
      <c r="L6742" s="3" t="n">
        <v>5</v>
      </c>
      <c r="M6742" s="3" t="n">
        <v>5</v>
      </c>
      <c r="N6742" s="3" t="n">
        <v>0</v>
      </c>
      <c r="O6742" s="3" t="n">
        <v>-1</v>
      </c>
      <c r="P6742" s="3" t="n">
        <v>6.5</v>
      </c>
      <c r="Q6742" s="3" t="n">
        <v>24.2</v>
      </c>
      <c r="R6742" s="3" t="s">
        <v>19557</v>
      </c>
      <c r="S6742" s="4" t="n">
        <v>45747.0729976852</v>
      </c>
      <c r="T6742" s="3" t="s">
        <v>65</v>
      </c>
      <c r="U6742" s="3" t="s">
        <v>65</v>
      </c>
      <c r="V6742" s="3" t="n">
        <v>1</v>
      </c>
      <c r="W6742" s="3" t="n">
        <v>0</v>
      </c>
      <c r="X6742" s="3" t="n">
        <v>0</v>
      </c>
      <c r="Y6742" s="3" t="s">
        <v>30</v>
      </c>
      <c r="Z6742" s="3" t="s">
        <v>30</v>
      </c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3"/>
      <c r="AU6742" s="3"/>
      <c r="AV6742" s="3"/>
      <c r="AW6742" s="3"/>
      <c r="AX6742" s="3"/>
      <c r="AY6742" s="3"/>
      <c r="AZ6742" s="3"/>
      <c r="BA6742" s="3"/>
      <c r="BB6742" s="3"/>
      <c r="BC6742" s="3"/>
      <c r="BD6742" s="3"/>
      <c r="BE6742" s="3"/>
      <c r="BF6742" s="3"/>
      <c r="BG6742" s="3"/>
      <c r="BH6742" s="3"/>
      <c r="BI6742" s="3"/>
      <c r="BJ6742" s="3"/>
    </row>
    <row r="6743" customFormat="false" ht="15.75" hidden="false" customHeight="false" outlineLevel="0" collapsed="false">
      <c r="A6743" s="3" t="n">
        <v>6742</v>
      </c>
      <c r="B6743" s="3" t="s">
        <v>19558</v>
      </c>
      <c r="C6743" s="3" t="s">
        <v>19559</v>
      </c>
      <c r="D6743" s="3" t="n">
        <v>1</v>
      </c>
      <c r="E6743" s="3" t="n">
        <v>17.340812</v>
      </c>
      <c r="F6743" s="3" t="n">
        <v>270</v>
      </c>
      <c r="G6743" s="3" t="n">
        <v>270</v>
      </c>
      <c r="H6743" s="3" t="n">
        <v>26</v>
      </c>
      <c r="I6743" s="3" t="n">
        <v>26</v>
      </c>
      <c r="J6743" s="3" t="n">
        <v>286</v>
      </c>
      <c r="K6743" s="3" t="n">
        <v>286</v>
      </c>
      <c r="L6743" s="3" t="n">
        <v>37</v>
      </c>
      <c r="M6743" s="3" t="n">
        <v>37</v>
      </c>
      <c r="N6743" s="3" t="n">
        <v>-1</v>
      </c>
      <c r="O6743" s="3" t="n">
        <v>-1</v>
      </c>
      <c r="P6743" s="3" t="n">
        <v>7.5</v>
      </c>
      <c r="Q6743" s="3" t="n">
        <v>24.2</v>
      </c>
      <c r="R6743" s="3" t="s">
        <v>19560</v>
      </c>
      <c r="S6743" s="4" t="n">
        <v>45747.0734027778</v>
      </c>
      <c r="T6743" s="3" t="s">
        <v>65</v>
      </c>
      <c r="U6743" s="3" t="s">
        <v>65</v>
      </c>
      <c r="V6743" s="3" t="n">
        <v>0</v>
      </c>
      <c r="W6743" s="3" t="n">
        <v>0</v>
      </c>
      <c r="X6743" s="3" t="n">
        <v>0</v>
      </c>
      <c r="Y6743" s="3" t="s">
        <v>30</v>
      </c>
      <c r="Z6743" s="3" t="s">
        <v>30</v>
      </c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  <c r="AP6743" s="3"/>
      <c r="AQ6743" s="3"/>
      <c r="AR6743" s="3"/>
      <c r="AS6743" s="3"/>
      <c r="AT6743" s="3"/>
      <c r="AU6743" s="3"/>
      <c r="AV6743" s="3"/>
      <c r="AW6743" s="3"/>
      <c r="AX6743" s="3"/>
      <c r="AY6743" s="3"/>
      <c r="AZ6743" s="3"/>
      <c r="BA6743" s="3"/>
      <c r="BB6743" s="3"/>
      <c r="BC6743" s="3"/>
      <c r="BD6743" s="3"/>
      <c r="BE6743" s="3"/>
      <c r="BF6743" s="3"/>
      <c r="BG6743" s="3"/>
      <c r="BH6743" s="3"/>
      <c r="BI6743" s="3"/>
      <c r="BJ6743" s="3"/>
    </row>
    <row r="6744" customFormat="false" ht="15.75" hidden="false" customHeight="false" outlineLevel="0" collapsed="false">
      <c r="A6744" s="3" t="n">
        <v>6743</v>
      </c>
      <c r="B6744" s="3" t="s">
        <v>19561</v>
      </c>
      <c r="C6744" s="3" t="s">
        <v>19562</v>
      </c>
      <c r="D6744" s="3" t="n">
        <v>1</v>
      </c>
      <c r="E6744" s="3" t="n">
        <v>73.6770321</v>
      </c>
      <c r="F6744" s="3" t="n">
        <v>494</v>
      </c>
      <c r="G6744" s="3" t="n">
        <v>494</v>
      </c>
      <c r="H6744" s="3" t="n">
        <v>26</v>
      </c>
      <c r="I6744" s="3" t="n">
        <v>26</v>
      </c>
      <c r="J6744" s="3" t="n">
        <v>522</v>
      </c>
      <c r="K6744" s="3" t="n">
        <v>522</v>
      </c>
      <c r="L6744" s="3" t="n">
        <v>53</v>
      </c>
      <c r="M6744" s="3" t="n">
        <v>53</v>
      </c>
      <c r="N6744" s="3" t="n">
        <v>-1</v>
      </c>
      <c r="O6744" s="3" t="n">
        <v>-1</v>
      </c>
      <c r="P6744" s="3" t="n">
        <v>7.5</v>
      </c>
      <c r="Q6744" s="3" t="n">
        <v>24.2</v>
      </c>
      <c r="R6744" s="3" t="s">
        <v>19563</v>
      </c>
      <c r="S6744" s="4" t="n">
        <v>45747.075</v>
      </c>
      <c r="T6744" s="3" t="s">
        <v>1920</v>
      </c>
      <c r="U6744" s="3" t="s">
        <v>1920</v>
      </c>
      <c r="V6744" s="3" t="n">
        <v>0</v>
      </c>
      <c r="W6744" s="3" t="n">
        <v>0</v>
      </c>
      <c r="X6744" s="3" t="n">
        <v>0</v>
      </c>
      <c r="Y6744" s="3" t="s">
        <v>30</v>
      </c>
      <c r="Z6744" s="3" t="s">
        <v>30</v>
      </c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3"/>
      <c r="AU6744" s="3"/>
      <c r="AV6744" s="3"/>
      <c r="AW6744" s="3"/>
      <c r="AX6744" s="3"/>
      <c r="AY6744" s="3"/>
      <c r="AZ6744" s="3"/>
      <c r="BA6744" s="3"/>
      <c r="BB6744" s="3"/>
      <c r="BC6744" s="3"/>
      <c r="BD6744" s="3"/>
      <c r="BE6744" s="3"/>
      <c r="BF6744" s="3"/>
      <c r="BG6744" s="3"/>
      <c r="BH6744" s="3"/>
      <c r="BI6744" s="3"/>
      <c r="BJ6744" s="3"/>
    </row>
    <row r="6745" customFormat="false" ht="15.75" hidden="false" customHeight="false" outlineLevel="0" collapsed="false">
      <c r="A6745" s="3" t="n">
        <v>6744</v>
      </c>
      <c r="B6745" s="3" t="s">
        <v>19564</v>
      </c>
      <c r="C6745" s="3" t="s">
        <v>19565</v>
      </c>
      <c r="D6745" s="3" t="n">
        <v>1</v>
      </c>
      <c r="E6745" s="3" t="n">
        <v>7.2541632</v>
      </c>
      <c r="F6745" s="3" t="n">
        <v>76</v>
      </c>
      <c r="G6745" s="3" t="n">
        <v>76</v>
      </c>
      <c r="H6745" s="3" t="n">
        <v>17</v>
      </c>
      <c r="I6745" s="3" t="n">
        <v>17</v>
      </c>
      <c r="J6745" s="3" t="n">
        <v>95</v>
      </c>
      <c r="K6745" s="3" t="n">
        <v>95</v>
      </c>
      <c r="L6745" s="3" t="n">
        <v>18</v>
      </c>
      <c r="M6745" s="3" t="n">
        <v>18</v>
      </c>
      <c r="N6745" s="3" t="n">
        <v>7</v>
      </c>
      <c r="O6745" s="3" t="n">
        <v>-1</v>
      </c>
      <c r="P6745" s="3" t="n">
        <v>7.4</v>
      </c>
      <c r="Q6745" s="3" t="n">
        <v>24.2</v>
      </c>
      <c r="R6745" s="3" t="s">
        <v>19566</v>
      </c>
      <c r="S6745" s="4" t="n">
        <v>45747.0755092593</v>
      </c>
      <c r="T6745" s="3" t="s">
        <v>29</v>
      </c>
      <c r="U6745" s="3" t="s">
        <v>29</v>
      </c>
      <c r="V6745" s="3" t="n">
        <v>1</v>
      </c>
      <c r="W6745" s="3" t="n">
        <v>0</v>
      </c>
      <c r="X6745" s="3" t="n">
        <v>0</v>
      </c>
      <c r="Y6745" s="3" t="s">
        <v>30</v>
      </c>
      <c r="Z6745" s="3" t="s">
        <v>30</v>
      </c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  <c r="AP6745" s="3"/>
      <c r="AQ6745" s="3"/>
      <c r="AR6745" s="3"/>
      <c r="AS6745" s="3"/>
      <c r="AT6745" s="3"/>
      <c r="AU6745" s="3"/>
      <c r="AV6745" s="3"/>
      <c r="AW6745" s="3"/>
      <c r="AX6745" s="3"/>
      <c r="AY6745" s="3"/>
      <c r="AZ6745" s="3"/>
      <c r="BA6745" s="3"/>
      <c r="BB6745" s="3"/>
      <c r="BC6745" s="3"/>
      <c r="BD6745" s="3"/>
      <c r="BE6745" s="3"/>
      <c r="BF6745" s="3"/>
      <c r="BG6745" s="3"/>
      <c r="BH6745" s="3"/>
      <c r="BI6745" s="3"/>
      <c r="BJ6745" s="3"/>
    </row>
    <row r="6746" customFormat="false" ht="15.75" hidden="false" customHeight="false" outlineLevel="0" collapsed="false">
      <c r="A6746" s="3" t="n">
        <v>6745</v>
      </c>
      <c r="B6746" s="3" t="s">
        <v>19567</v>
      </c>
      <c r="C6746" s="3" t="s">
        <v>19568</v>
      </c>
      <c r="D6746" s="3" t="n">
        <v>1</v>
      </c>
      <c r="E6746" s="3" t="n">
        <v>14.4456014</v>
      </c>
      <c r="F6746" s="3" t="n">
        <v>101</v>
      </c>
      <c r="G6746" s="3" t="n">
        <v>101</v>
      </c>
      <c r="H6746" s="3" t="n">
        <v>18</v>
      </c>
      <c r="I6746" s="3" t="n">
        <v>18</v>
      </c>
      <c r="J6746" s="3" t="n">
        <v>160</v>
      </c>
      <c r="K6746" s="3" t="n">
        <v>160</v>
      </c>
      <c r="L6746" s="3" t="n">
        <v>21</v>
      </c>
      <c r="M6746" s="3" t="n">
        <v>21</v>
      </c>
      <c r="N6746" s="3" t="n">
        <v>0</v>
      </c>
      <c r="O6746" s="3" t="n">
        <v>-1</v>
      </c>
      <c r="P6746" s="3" t="n">
        <v>7.4</v>
      </c>
      <c r="Q6746" s="3" t="n">
        <v>24.2</v>
      </c>
      <c r="R6746" s="3" t="s">
        <v>19569</v>
      </c>
      <c r="S6746" s="4" t="n">
        <v>45747.0759953704</v>
      </c>
      <c r="T6746" s="3" t="s">
        <v>65</v>
      </c>
      <c r="U6746" s="3" t="s">
        <v>65</v>
      </c>
      <c r="V6746" s="3" t="n">
        <v>1</v>
      </c>
      <c r="W6746" s="3" t="n">
        <v>0</v>
      </c>
      <c r="X6746" s="3" t="n">
        <v>0</v>
      </c>
      <c r="Y6746" s="3" t="s">
        <v>30</v>
      </c>
      <c r="Z6746" s="3" t="s">
        <v>30</v>
      </c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3"/>
      <c r="AU6746" s="3"/>
      <c r="AV6746" s="3"/>
      <c r="AW6746" s="3"/>
      <c r="AX6746" s="3"/>
      <c r="AY6746" s="3"/>
      <c r="AZ6746" s="3"/>
      <c r="BA6746" s="3"/>
      <c r="BB6746" s="3"/>
      <c r="BC6746" s="3"/>
      <c r="BD6746" s="3"/>
      <c r="BE6746" s="3"/>
      <c r="BF6746" s="3"/>
      <c r="BG6746" s="3"/>
      <c r="BH6746" s="3"/>
      <c r="BI6746" s="3"/>
      <c r="BJ6746" s="3"/>
    </row>
    <row r="6747" customFormat="false" ht="15.75" hidden="false" customHeight="false" outlineLevel="0" collapsed="false">
      <c r="A6747" s="3" t="n">
        <v>6746</v>
      </c>
      <c r="B6747" s="3" t="s">
        <v>19570</v>
      </c>
      <c r="C6747" s="3" t="s">
        <v>19571</v>
      </c>
      <c r="D6747" s="3" t="n">
        <v>1</v>
      </c>
      <c r="E6747" s="3" t="n">
        <v>13.7679432</v>
      </c>
      <c r="F6747" s="3" t="n">
        <v>103</v>
      </c>
      <c r="G6747" s="3" t="n">
        <v>103</v>
      </c>
      <c r="H6747" s="3" t="n">
        <v>17</v>
      </c>
      <c r="I6747" s="3" t="n">
        <v>17</v>
      </c>
      <c r="J6747" s="3" t="n">
        <v>163</v>
      </c>
      <c r="K6747" s="3" t="n">
        <v>163</v>
      </c>
      <c r="L6747" s="3" t="n">
        <v>21</v>
      </c>
      <c r="M6747" s="3" t="n">
        <v>21</v>
      </c>
      <c r="N6747" s="3" t="n">
        <v>0</v>
      </c>
      <c r="O6747" s="3" t="n">
        <v>-1</v>
      </c>
      <c r="P6747" s="3" t="n">
        <v>7.4</v>
      </c>
      <c r="Q6747" s="3" t="n">
        <v>24.2</v>
      </c>
      <c r="R6747" s="3" t="s">
        <v>19572</v>
      </c>
      <c r="S6747" s="4" t="n">
        <v>45747.0764467593</v>
      </c>
      <c r="T6747" s="3" t="s">
        <v>65</v>
      </c>
      <c r="U6747" s="3" t="s">
        <v>65</v>
      </c>
      <c r="V6747" s="3" t="n">
        <v>1</v>
      </c>
      <c r="W6747" s="3" t="n">
        <v>0</v>
      </c>
      <c r="X6747" s="3" t="n">
        <v>0</v>
      </c>
      <c r="Y6747" s="3" t="s">
        <v>30</v>
      </c>
      <c r="Z6747" s="3" t="s">
        <v>30</v>
      </c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3"/>
      <c r="AU6747" s="3"/>
      <c r="AV6747" s="3"/>
      <c r="AW6747" s="3"/>
      <c r="AX6747" s="3"/>
      <c r="AY6747" s="3"/>
      <c r="AZ6747" s="3"/>
      <c r="BA6747" s="3"/>
      <c r="BB6747" s="3"/>
      <c r="BC6747" s="3"/>
      <c r="BD6747" s="3"/>
      <c r="BE6747" s="3"/>
      <c r="BF6747" s="3"/>
      <c r="BG6747" s="3"/>
      <c r="BH6747" s="3"/>
      <c r="BI6747" s="3"/>
      <c r="BJ6747" s="3"/>
    </row>
    <row r="6748" customFormat="false" ht="15.75" hidden="false" customHeight="false" outlineLevel="0" collapsed="false">
      <c r="A6748" s="3" t="n">
        <v>6747</v>
      </c>
      <c r="B6748" s="3" t="s">
        <v>19573</v>
      </c>
      <c r="C6748" s="3"/>
      <c r="D6748" s="3" t="n">
        <v>0</v>
      </c>
      <c r="E6748" s="3" t="s">
        <v>1901</v>
      </c>
      <c r="F6748" s="3" t="s">
        <v>1901</v>
      </c>
      <c r="G6748" s="3" t="s">
        <v>1901</v>
      </c>
      <c r="H6748" s="3" t="s">
        <v>1901</v>
      </c>
      <c r="I6748" s="3" t="s">
        <v>1901</v>
      </c>
      <c r="J6748" s="3" t="s">
        <v>1901</v>
      </c>
      <c r="K6748" s="3" t="s">
        <v>1901</v>
      </c>
      <c r="L6748" s="3" t="s">
        <v>1901</v>
      </c>
      <c r="M6748" s="3" t="s">
        <v>1901</v>
      </c>
      <c r="N6748" s="3" t="s">
        <v>1901</v>
      </c>
      <c r="O6748" s="3" t="s">
        <v>1901</v>
      </c>
      <c r="P6748" s="3"/>
      <c r="Q6748" s="3"/>
      <c r="R6748" s="3"/>
      <c r="S6748" s="3"/>
      <c r="T6748" s="3"/>
      <c r="U6748" s="3"/>
      <c r="V6748" s="3" t="s">
        <v>1901</v>
      </c>
      <c r="W6748" s="3" t="s">
        <v>1901</v>
      </c>
      <c r="X6748" s="3" t="s">
        <v>1901</v>
      </c>
      <c r="Y6748" s="3"/>
      <c r="Z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  <c r="AP6748" s="3"/>
      <c r="AQ6748" s="3"/>
      <c r="AR6748" s="3"/>
      <c r="AS6748" s="3"/>
      <c r="AT6748" s="3"/>
      <c r="AU6748" s="3"/>
      <c r="AV6748" s="3"/>
      <c r="AW6748" s="3"/>
      <c r="AX6748" s="3"/>
      <c r="AY6748" s="3"/>
      <c r="AZ6748" s="3"/>
      <c r="BA6748" s="3"/>
      <c r="BB6748" s="3"/>
      <c r="BC6748" s="3"/>
      <c r="BD6748" s="3"/>
      <c r="BE6748" s="3"/>
      <c r="BF6748" s="3"/>
      <c r="BG6748" s="3"/>
      <c r="BH6748" s="3"/>
      <c r="BI6748" s="3"/>
      <c r="BJ6748" s="3"/>
    </row>
    <row r="6749" customFormat="false" ht="15.75" hidden="false" customHeight="false" outlineLevel="0" collapsed="false">
      <c r="A6749" s="3" t="n">
        <v>6748</v>
      </c>
      <c r="B6749" s="3" t="s">
        <v>19574</v>
      </c>
      <c r="C6749" s="3" t="s">
        <v>19575</v>
      </c>
      <c r="D6749" s="3" t="n">
        <v>1</v>
      </c>
      <c r="E6749" s="3" t="n">
        <v>3.3220025</v>
      </c>
      <c r="F6749" s="3" t="n">
        <v>61</v>
      </c>
      <c r="G6749" s="3" t="n">
        <v>61</v>
      </c>
      <c r="H6749" s="3" t="n">
        <v>4</v>
      </c>
      <c r="I6749" s="3" t="n">
        <v>4</v>
      </c>
      <c r="J6749" s="3" t="n">
        <v>90</v>
      </c>
      <c r="K6749" s="3" t="n">
        <v>90</v>
      </c>
      <c r="L6749" s="3" t="n">
        <v>10</v>
      </c>
      <c r="M6749" s="3" t="n">
        <v>10</v>
      </c>
      <c r="N6749" s="3" t="n">
        <v>-1</v>
      </c>
      <c r="O6749" s="3" t="n">
        <v>-1</v>
      </c>
      <c r="P6749" s="3" t="n">
        <v>7.7</v>
      </c>
      <c r="Q6749" s="3" t="n">
        <v>24.2</v>
      </c>
      <c r="R6749" s="3" t="s">
        <v>19576</v>
      </c>
      <c r="S6749" s="4" t="n">
        <v>45747.0766898148</v>
      </c>
      <c r="T6749" s="3" t="s">
        <v>65</v>
      </c>
      <c r="U6749" s="3" t="s">
        <v>65</v>
      </c>
      <c r="V6749" s="3" t="n">
        <v>0</v>
      </c>
      <c r="W6749" s="3" t="n">
        <v>0</v>
      </c>
      <c r="X6749" s="3" t="n">
        <v>0</v>
      </c>
      <c r="Y6749" s="3" t="s">
        <v>30</v>
      </c>
      <c r="Z6749" s="3" t="s">
        <v>30</v>
      </c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  <c r="AP6749" s="3"/>
      <c r="AQ6749" s="3"/>
      <c r="AR6749" s="3"/>
      <c r="AS6749" s="3"/>
      <c r="AT6749" s="3"/>
      <c r="AU6749" s="3"/>
      <c r="AV6749" s="3"/>
      <c r="AW6749" s="3"/>
      <c r="AX6749" s="3"/>
      <c r="AY6749" s="3"/>
      <c r="AZ6749" s="3"/>
      <c r="BA6749" s="3"/>
      <c r="BB6749" s="3"/>
      <c r="BC6749" s="3"/>
      <c r="BD6749" s="3"/>
      <c r="BE6749" s="3"/>
      <c r="BF6749" s="3"/>
      <c r="BG6749" s="3"/>
      <c r="BH6749" s="3"/>
      <c r="BI6749" s="3"/>
      <c r="BJ6749" s="3"/>
    </row>
    <row r="6750" customFormat="false" ht="15.75" hidden="false" customHeight="false" outlineLevel="0" collapsed="false">
      <c r="A6750" s="3" t="n">
        <v>6749</v>
      </c>
      <c r="B6750" s="3" t="s">
        <v>19577</v>
      </c>
      <c r="C6750" s="3" t="s">
        <v>19578</v>
      </c>
      <c r="D6750" s="3" t="n">
        <v>1</v>
      </c>
      <c r="E6750" s="3" t="n">
        <v>16.1545196</v>
      </c>
      <c r="F6750" s="3" t="n">
        <v>238</v>
      </c>
      <c r="G6750" s="3" t="n">
        <v>238</v>
      </c>
      <c r="H6750" s="3" t="n">
        <v>13</v>
      </c>
      <c r="I6750" s="3" t="n">
        <v>13</v>
      </c>
      <c r="J6750" s="3" t="n">
        <v>330</v>
      </c>
      <c r="K6750" s="3" t="n">
        <v>330</v>
      </c>
      <c r="L6750" s="3" t="n">
        <v>61</v>
      </c>
      <c r="M6750" s="3" t="n">
        <v>61</v>
      </c>
      <c r="N6750" s="3" t="n">
        <v>-1</v>
      </c>
      <c r="O6750" s="3" t="n">
        <v>-1</v>
      </c>
      <c r="P6750" s="3" t="n">
        <v>7.7</v>
      </c>
      <c r="Q6750" s="3" t="n">
        <v>24.2</v>
      </c>
      <c r="R6750" s="3" t="s">
        <v>19576</v>
      </c>
      <c r="S6750" s="4" t="n">
        <v>45747.0772453704</v>
      </c>
      <c r="T6750" s="3" t="s">
        <v>65</v>
      </c>
      <c r="U6750" s="3" t="s">
        <v>65</v>
      </c>
      <c r="V6750" s="3" t="n">
        <v>0</v>
      </c>
      <c r="W6750" s="3" t="n">
        <v>0</v>
      </c>
      <c r="X6750" s="3" t="n">
        <v>0</v>
      </c>
      <c r="Y6750" s="3" t="s">
        <v>30</v>
      </c>
      <c r="Z6750" s="3" t="s">
        <v>30</v>
      </c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3"/>
      <c r="AR6750" s="3"/>
      <c r="AS6750" s="3"/>
      <c r="AT6750" s="3"/>
      <c r="AU6750" s="3"/>
      <c r="AV6750" s="3"/>
      <c r="AW6750" s="3"/>
      <c r="AX6750" s="3"/>
      <c r="AY6750" s="3"/>
      <c r="AZ6750" s="3"/>
      <c r="BA6750" s="3"/>
      <c r="BB6750" s="3"/>
      <c r="BC6750" s="3"/>
      <c r="BD6750" s="3"/>
      <c r="BE6750" s="3"/>
      <c r="BF6750" s="3"/>
      <c r="BG6750" s="3"/>
      <c r="BH6750" s="3"/>
      <c r="BI6750" s="3"/>
      <c r="BJ6750" s="3"/>
    </row>
    <row r="6751" customFormat="false" ht="15.75" hidden="false" customHeight="false" outlineLevel="0" collapsed="false">
      <c r="A6751" s="3" t="n">
        <v>6750</v>
      </c>
      <c r="B6751" s="3" t="s">
        <v>19579</v>
      </c>
      <c r="C6751" s="3" t="s">
        <v>19580</v>
      </c>
      <c r="D6751" s="3" t="n">
        <v>1</v>
      </c>
      <c r="E6751" s="3" t="n">
        <v>16.4075583</v>
      </c>
      <c r="F6751" s="3" t="n">
        <v>280</v>
      </c>
      <c r="G6751" s="3" t="n">
        <v>280</v>
      </c>
      <c r="H6751" s="3" t="n">
        <v>14</v>
      </c>
      <c r="I6751" s="3" t="n">
        <v>14</v>
      </c>
      <c r="J6751" s="3" t="n">
        <v>390</v>
      </c>
      <c r="K6751" s="3" t="n">
        <v>390</v>
      </c>
      <c r="L6751" s="3" t="n">
        <v>60</v>
      </c>
      <c r="M6751" s="3" t="n">
        <v>60</v>
      </c>
      <c r="N6751" s="3" t="n">
        <v>-1</v>
      </c>
      <c r="O6751" s="3" t="n">
        <v>-1</v>
      </c>
      <c r="P6751" s="3" t="n">
        <v>7.7</v>
      </c>
      <c r="Q6751" s="3" t="n">
        <v>24.2</v>
      </c>
      <c r="R6751" s="3" t="s">
        <v>19581</v>
      </c>
      <c r="S6751" s="4" t="n">
        <v>45747.0778240741</v>
      </c>
      <c r="T6751" s="3" t="s">
        <v>65</v>
      </c>
      <c r="U6751" s="3" t="s">
        <v>65</v>
      </c>
      <c r="V6751" s="3" t="n">
        <v>0</v>
      </c>
      <c r="W6751" s="3" t="n">
        <v>0</v>
      </c>
      <c r="X6751" s="3" t="n">
        <v>0</v>
      </c>
      <c r="Y6751" s="3" t="s">
        <v>30</v>
      </c>
      <c r="Z6751" s="3" t="s">
        <v>30</v>
      </c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3"/>
      <c r="AR6751" s="3"/>
      <c r="AS6751" s="3"/>
      <c r="AT6751" s="3"/>
      <c r="AU6751" s="3"/>
      <c r="AV6751" s="3"/>
      <c r="AW6751" s="3"/>
      <c r="AX6751" s="3"/>
      <c r="AY6751" s="3"/>
      <c r="AZ6751" s="3"/>
      <c r="BA6751" s="3"/>
      <c r="BB6751" s="3"/>
      <c r="BC6751" s="3"/>
      <c r="BD6751" s="3"/>
      <c r="BE6751" s="3"/>
      <c r="BF6751" s="3"/>
      <c r="BG6751" s="3"/>
      <c r="BH6751" s="3"/>
      <c r="BI6751" s="3"/>
      <c r="BJ6751" s="3"/>
    </row>
    <row r="6752" customFormat="false" ht="15.75" hidden="false" customHeight="false" outlineLevel="0" collapsed="false">
      <c r="A6752" s="3" t="n">
        <v>6751</v>
      </c>
      <c r="B6752" s="3" t="s">
        <v>19582</v>
      </c>
      <c r="C6752" s="3" t="s">
        <v>19583</v>
      </c>
      <c r="D6752" s="3" t="n">
        <v>1</v>
      </c>
      <c r="E6752" s="3" t="n">
        <v>3.3034279</v>
      </c>
      <c r="F6752" s="3" t="n">
        <v>11</v>
      </c>
      <c r="G6752" s="3" t="n">
        <v>11</v>
      </c>
      <c r="H6752" s="3" t="n">
        <v>7</v>
      </c>
      <c r="I6752" s="3" t="n">
        <v>7</v>
      </c>
      <c r="J6752" s="3" t="n">
        <v>11</v>
      </c>
      <c r="K6752" s="3" t="n">
        <v>11</v>
      </c>
      <c r="L6752" s="3" t="n">
        <v>3</v>
      </c>
      <c r="M6752" s="3" t="n">
        <v>3</v>
      </c>
      <c r="N6752" s="3" t="n">
        <v>-1</v>
      </c>
      <c r="O6752" s="3" t="n">
        <v>-1</v>
      </c>
      <c r="P6752" s="3" t="n">
        <v>7.7</v>
      </c>
      <c r="Q6752" s="3" t="n">
        <v>24.2</v>
      </c>
      <c r="R6752" s="3" t="s">
        <v>19584</v>
      </c>
      <c r="S6752" s="4" t="n">
        <v>45747.0779513889</v>
      </c>
      <c r="T6752" s="3" t="s">
        <v>3197</v>
      </c>
      <c r="U6752" s="3" t="s">
        <v>3197</v>
      </c>
      <c r="V6752" s="3" t="n">
        <v>0</v>
      </c>
      <c r="W6752" s="3" t="n">
        <v>0</v>
      </c>
      <c r="X6752" s="3" t="n">
        <v>0</v>
      </c>
      <c r="Y6752" s="3" t="s">
        <v>30</v>
      </c>
      <c r="Z6752" s="3" t="s">
        <v>30</v>
      </c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3"/>
      <c r="AR6752" s="3"/>
      <c r="AS6752" s="3"/>
      <c r="AT6752" s="3"/>
      <c r="AU6752" s="3"/>
      <c r="AV6752" s="3"/>
      <c r="AW6752" s="3"/>
      <c r="AX6752" s="3"/>
      <c r="AY6752" s="3"/>
      <c r="AZ6752" s="3"/>
      <c r="BA6752" s="3"/>
      <c r="BB6752" s="3"/>
      <c r="BC6752" s="3"/>
      <c r="BD6752" s="3"/>
      <c r="BE6752" s="3"/>
      <c r="BF6752" s="3"/>
      <c r="BG6752" s="3"/>
      <c r="BH6752" s="3"/>
      <c r="BI6752" s="3"/>
      <c r="BJ6752" s="3"/>
    </row>
    <row r="6753" customFormat="false" ht="15.75" hidden="false" customHeight="false" outlineLevel="0" collapsed="false">
      <c r="A6753" s="3" t="n">
        <v>6752</v>
      </c>
      <c r="B6753" s="3" t="s">
        <v>19585</v>
      </c>
      <c r="C6753" s="3" t="s">
        <v>19586</v>
      </c>
      <c r="D6753" s="3" t="n">
        <v>1</v>
      </c>
      <c r="E6753" s="3" t="n">
        <v>2.7059124</v>
      </c>
      <c r="F6753" s="3" t="n">
        <v>13</v>
      </c>
      <c r="G6753" s="3" t="n">
        <v>13</v>
      </c>
      <c r="H6753" s="3" t="n">
        <v>7</v>
      </c>
      <c r="I6753" s="3" t="n">
        <v>7</v>
      </c>
      <c r="J6753" s="3" t="n">
        <v>15</v>
      </c>
      <c r="K6753" s="3" t="n">
        <v>15</v>
      </c>
      <c r="L6753" s="3" t="n">
        <v>3</v>
      </c>
      <c r="M6753" s="3" t="n">
        <v>3</v>
      </c>
      <c r="N6753" s="3" t="n">
        <v>-1</v>
      </c>
      <c r="O6753" s="3" t="n">
        <v>-1</v>
      </c>
      <c r="P6753" s="3" t="n">
        <v>7.7</v>
      </c>
      <c r="Q6753" s="3" t="n">
        <v>24.2</v>
      </c>
      <c r="R6753" s="3" t="s">
        <v>19587</v>
      </c>
      <c r="S6753" s="4" t="n">
        <v>45747.0780439815</v>
      </c>
      <c r="T6753" s="3" t="s">
        <v>3197</v>
      </c>
      <c r="U6753" s="3" t="s">
        <v>3197</v>
      </c>
      <c r="V6753" s="3" t="n">
        <v>0</v>
      </c>
      <c r="W6753" s="3" t="n">
        <v>0</v>
      </c>
      <c r="X6753" s="3" t="n">
        <v>0</v>
      </c>
      <c r="Y6753" s="3" t="s">
        <v>30</v>
      </c>
      <c r="Z6753" s="3" t="s">
        <v>30</v>
      </c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3"/>
      <c r="AR6753" s="3"/>
      <c r="AS6753" s="3"/>
      <c r="AT6753" s="3"/>
      <c r="AU6753" s="3"/>
      <c r="AV6753" s="3"/>
      <c r="AW6753" s="3"/>
      <c r="AX6753" s="3"/>
      <c r="AY6753" s="3"/>
      <c r="AZ6753" s="3"/>
      <c r="BA6753" s="3"/>
      <c r="BB6753" s="3"/>
      <c r="BC6753" s="3"/>
      <c r="BD6753" s="3"/>
      <c r="BE6753" s="3"/>
      <c r="BF6753" s="3"/>
      <c r="BG6753" s="3"/>
      <c r="BH6753" s="3"/>
      <c r="BI6753" s="3"/>
      <c r="BJ6753" s="3"/>
    </row>
    <row r="6754" customFormat="false" ht="15.75" hidden="false" customHeight="false" outlineLevel="0" collapsed="false">
      <c r="A6754" s="3" t="n">
        <v>6753</v>
      </c>
      <c r="B6754" s="3" t="s">
        <v>19588</v>
      </c>
      <c r="C6754" s="3" t="s">
        <v>19589</v>
      </c>
      <c r="D6754" s="3" t="n">
        <v>1</v>
      </c>
      <c r="E6754" s="3" t="n">
        <v>14.158833</v>
      </c>
      <c r="F6754" s="3" t="n">
        <v>1155</v>
      </c>
      <c r="G6754" s="3" t="n">
        <v>1155</v>
      </c>
      <c r="H6754" s="3" t="n">
        <v>39</v>
      </c>
      <c r="I6754" s="3" t="n">
        <v>39</v>
      </c>
      <c r="J6754" s="3" t="n">
        <v>1505</v>
      </c>
      <c r="K6754" s="3" t="n">
        <v>1505</v>
      </c>
      <c r="L6754" s="3" t="n">
        <v>211</v>
      </c>
      <c r="M6754" s="3" t="n">
        <v>211</v>
      </c>
      <c r="N6754" s="3" t="n">
        <v>-1</v>
      </c>
      <c r="O6754" s="3" t="n">
        <v>-1</v>
      </c>
      <c r="P6754" s="3" t="n">
        <v>7.7</v>
      </c>
      <c r="Q6754" s="3" t="n">
        <v>24.2</v>
      </c>
      <c r="R6754" s="3" t="s">
        <v>19590</v>
      </c>
      <c r="S6754" s="6" t="n">
        <v>45813.7365277778</v>
      </c>
      <c r="T6754" s="3" t="s">
        <v>3197</v>
      </c>
      <c r="U6754" s="3" t="s">
        <v>3197</v>
      </c>
      <c r="V6754" s="3" t="n">
        <v>0</v>
      </c>
      <c r="W6754" s="3" t="n">
        <v>0</v>
      </c>
      <c r="X6754" s="3" t="n">
        <v>0</v>
      </c>
      <c r="Y6754" s="3" t="s">
        <v>30</v>
      </c>
      <c r="Z6754" s="3" t="s">
        <v>30</v>
      </c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3"/>
      <c r="AU6754" s="3"/>
      <c r="AV6754" s="3"/>
      <c r="AW6754" s="3"/>
      <c r="AX6754" s="3"/>
      <c r="AY6754" s="3"/>
      <c r="AZ6754" s="3"/>
      <c r="BA6754" s="3"/>
      <c r="BB6754" s="3"/>
      <c r="BC6754" s="3"/>
      <c r="BD6754" s="3"/>
      <c r="BE6754" s="3"/>
      <c r="BF6754" s="3"/>
      <c r="BG6754" s="3"/>
      <c r="BH6754" s="3"/>
      <c r="BI6754" s="3"/>
      <c r="BJ6754" s="3"/>
    </row>
    <row r="6755" customFormat="false" ht="15.75" hidden="false" customHeight="false" outlineLevel="0" collapsed="false">
      <c r="A6755" s="3" t="n">
        <v>6754</v>
      </c>
      <c r="B6755" s="3" t="s">
        <v>19591</v>
      </c>
      <c r="C6755" s="3" t="s">
        <v>19592</v>
      </c>
      <c r="D6755" s="3" t="n">
        <v>1</v>
      </c>
      <c r="E6755" s="3" t="n">
        <v>5.4347128</v>
      </c>
      <c r="F6755" s="3" t="n">
        <v>35</v>
      </c>
      <c r="G6755" s="3" t="n">
        <v>35</v>
      </c>
      <c r="H6755" s="3" t="n">
        <v>10</v>
      </c>
      <c r="I6755" s="3" t="n">
        <v>10</v>
      </c>
      <c r="J6755" s="3" t="n">
        <v>44</v>
      </c>
      <c r="K6755" s="3" t="n">
        <v>44</v>
      </c>
      <c r="L6755" s="3" t="n">
        <v>8</v>
      </c>
      <c r="M6755" s="3" t="n">
        <v>8</v>
      </c>
      <c r="N6755" s="3" t="n">
        <v>-1</v>
      </c>
      <c r="O6755" s="3" t="n">
        <v>-1</v>
      </c>
      <c r="P6755" s="3" t="n">
        <v>7.7</v>
      </c>
      <c r="Q6755" s="3" t="n">
        <v>24.2</v>
      </c>
      <c r="R6755" s="3" t="s">
        <v>19593</v>
      </c>
      <c r="S6755" s="4" t="n">
        <v>45747.0804861111</v>
      </c>
      <c r="T6755" s="3" t="s">
        <v>1920</v>
      </c>
      <c r="U6755" s="3" t="s">
        <v>1920</v>
      </c>
      <c r="V6755" s="3" t="n">
        <v>0</v>
      </c>
      <c r="W6755" s="3" t="n">
        <v>0</v>
      </c>
      <c r="X6755" s="3" t="n">
        <v>0</v>
      </c>
      <c r="Y6755" s="3" t="s">
        <v>30</v>
      </c>
      <c r="Z6755" s="3" t="s">
        <v>30</v>
      </c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3"/>
      <c r="AU6755" s="3"/>
      <c r="AV6755" s="3"/>
      <c r="AW6755" s="3"/>
      <c r="AX6755" s="3"/>
      <c r="AY6755" s="3"/>
      <c r="AZ6755" s="3"/>
      <c r="BA6755" s="3"/>
      <c r="BB6755" s="3"/>
      <c r="BC6755" s="3"/>
      <c r="BD6755" s="3"/>
      <c r="BE6755" s="3"/>
      <c r="BF6755" s="3"/>
      <c r="BG6755" s="3"/>
      <c r="BH6755" s="3"/>
      <c r="BI6755" s="3"/>
      <c r="BJ6755" s="3"/>
    </row>
    <row r="6756" customFormat="false" ht="15.75" hidden="false" customHeight="false" outlineLevel="0" collapsed="false">
      <c r="A6756" s="3" t="n">
        <v>6755</v>
      </c>
      <c r="B6756" s="3" t="s">
        <v>19594</v>
      </c>
      <c r="C6756" s="3" t="s">
        <v>19595</v>
      </c>
      <c r="D6756" s="3" t="n">
        <v>1</v>
      </c>
      <c r="E6756" s="3" t="n">
        <v>8.7494893</v>
      </c>
      <c r="F6756" s="3" t="n">
        <v>68</v>
      </c>
      <c r="G6756" s="3" t="n">
        <v>68</v>
      </c>
      <c r="H6756" s="3" t="n">
        <v>9</v>
      </c>
      <c r="I6756" s="3" t="n">
        <v>9</v>
      </c>
      <c r="J6756" s="3" t="n">
        <v>76</v>
      </c>
      <c r="K6756" s="3" t="n">
        <v>76</v>
      </c>
      <c r="L6756" s="3" t="n">
        <v>13</v>
      </c>
      <c r="M6756" s="3" t="n">
        <v>13</v>
      </c>
      <c r="N6756" s="3" t="n">
        <v>-1</v>
      </c>
      <c r="O6756" s="3" t="n">
        <v>-1</v>
      </c>
      <c r="P6756" s="3" t="n">
        <v>7.7</v>
      </c>
      <c r="Q6756" s="3" t="n">
        <v>24.2</v>
      </c>
      <c r="R6756" s="3" t="s">
        <v>19593</v>
      </c>
      <c r="S6756" s="4" t="n">
        <v>45747.0807060185</v>
      </c>
      <c r="T6756" s="3" t="s">
        <v>65</v>
      </c>
      <c r="U6756" s="3" t="s">
        <v>65</v>
      </c>
      <c r="V6756" s="3" t="n">
        <v>0</v>
      </c>
      <c r="W6756" s="3" t="n">
        <v>0</v>
      </c>
      <c r="X6756" s="3" t="n">
        <v>0</v>
      </c>
      <c r="Y6756" s="3" t="s">
        <v>30</v>
      </c>
      <c r="Z6756" s="3" t="s">
        <v>30</v>
      </c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3"/>
      <c r="AU6756" s="3"/>
      <c r="AV6756" s="3"/>
      <c r="AW6756" s="3"/>
      <c r="AX6756" s="3"/>
      <c r="AY6756" s="3"/>
      <c r="AZ6756" s="3"/>
      <c r="BA6756" s="3"/>
      <c r="BB6756" s="3"/>
      <c r="BC6756" s="3"/>
      <c r="BD6756" s="3"/>
      <c r="BE6756" s="3"/>
      <c r="BF6756" s="3"/>
      <c r="BG6756" s="3"/>
      <c r="BH6756" s="3"/>
      <c r="BI6756" s="3"/>
      <c r="BJ6756" s="3"/>
    </row>
    <row r="6757" customFormat="false" ht="15.75" hidden="false" customHeight="false" outlineLevel="0" collapsed="false">
      <c r="A6757" s="3" t="n">
        <v>6756</v>
      </c>
      <c r="B6757" s="3" t="s">
        <v>19596</v>
      </c>
      <c r="C6757" s="3" t="s">
        <v>19597</v>
      </c>
      <c r="D6757" s="3" t="n">
        <v>1</v>
      </c>
      <c r="E6757" s="3" t="n">
        <v>2.0424713</v>
      </c>
      <c r="F6757" s="3" t="n">
        <v>11</v>
      </c>
      <c r="G6757" s="3" t="n">
        <v>11</v>
      </c>
      <c r="H6757" s="3" t="n">
        <v>5</v>
      </c>
      <c r="I6757" s="3" t="n">
        <v>5</v>
      </c>
      <c r="J6757" s="3" t="n">
        <v>12</v>
      </c>
      <c r="K6757" s="3" t="n">
        <v>12</v>
      </c>
      <c r="L6757" s="3" t="n">
        <v>1</v>
      </c>
      <c r="M6757" s="3" t="n">
        <v>1</v>
      </c>
      <c r="N6757" s="3" t="n">
        <v>-1</v>
      </c>
      <c r="O6757" s="3" t="n">
        <v>-1</v>
      </c>
      <c r="P6757" s="3" t="n">
        <v>7.7</v>
      </c>
      <c r="Q6757" s="3" t="n">
        <v>24.2</v>
      </c>
      <c r="R6757" s="3" t="s">
        <v>19598</v>
      </c>
      <c r="S6757" s="4" t="n">
        <v>45747.0808101852</v>
      </c>
      <c r="T6757" s="3" t="s">
        <v>1920</v>
      </c>
      <c r="U6757" s="3" t="s">
        <v>1920</v>
      </c>
      <c r="V6757" s="3" t="n">
        <v>0</v>
      </c>
      <c r="W6757" s="3" t="n">
        <v>0</v>
      </c>
      <c r="X6757" s="3" t="n">
        <v>0</v>
      </c>
      <c r="Y6757" s="3" t="s">
        <v>30</v>
      </c>
      <c r="Z6757" s="3" t="s">
        <v>30</v>
      </c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3"/>
      <c r="AV6757" s="3"/>
      <c r="AW6757" s="3"/>
      <c r="AX6757" s="3"/>
      <c r="AY6757" s="3"/>
      <c r="AZ6757" s="3"/>
      <c r="BA6757" s="3"/>
      <c r="BB6757" s="3"/>
      <c r="BC6757" s="3"/>
      <c r="BD6757" s="3"/>
      <c r="BE6757" s="3"/>
      <c r="BF6757" s="3"/>
      <c r="BG6757" s="3"/>
      <c r="BH6757" s="3"/>
      <c r="BI6757" s="3"/>
      <c r="BJ6757" s="3"/>
    </row>
    <row r="6758" customFormat="false" ht="15.75" hidden="false" customHeight="false" outlineLevel="0" collapsed="false">
      <c r="A6758" s="3" t="n">
        <v>6757</v>
      </c>
      <c r="B6758" s="3" t="s">
        <v>19599</v>
      </c>
      <c r="C6758" s="3"/>
      <c r="D6758" s="3" t="n">
        <v>0</v>
      </c>
      <c r="E6758" s="3" t="s">
        <v>1901</v>
      </c>
      <c r="F6758" s="3" t="s">
        <v>1901</v>
      </c>
      <c r="G6758" s="3" t="s">
        <v>1901</v>
      </c>
      <c r="H6758" s="3" t="s">
        <v>1901</v>
      </c>
      <c r="I6758" s="3" t="s">
        <v>1901</v>
      </c>
      <c r="J6758" s="3" t="s">
        <v>1901</v>
      </c>
      <c r="K6758" s="3" t="s">
        <v>1901</v>
      </c>
      <c r="L6758" s="3" t="s">
        <v>1901</v>
      </c>
      <c r="M6758" s="3" t="s">
        <v>1901</v>
      </c>
      <c r="N6758" s="3" t="s">
        <v>1901</v>
      </c>
      <c r="O6758" s="3" t="s">
        <v>1901</v>
      </c>
      <c r="P6758" s="3"/>
      <c r="Q6758" s="3"/>
      <c r="R6758" s="3"/>
      <c r="S6758" s="3"/>
      <c r="T6758" s="3"/>
      <c r="U6758" s="3"/>
      <c r="V6758" s="3" t="s">
        <v>1901</v>
      </c>
      <c r="W6758" s="3" t="s">
        <v>1901</v>
      </c>
      <c r="X6758" s="3" t="s">
        <v>1901</v>
      </c>
      <c r="Y6758" s="3"/>
      <c r="Z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  <c r="AP6758" s="3"/>
      <c r="AQ6758" s="3"/>
      <c r="AR6758" s="3"/>
      <c r="AS6758" s="3"/>
      <c r="AT6758" s="3"/>
      <c r="AU6758" s="3"/>
      <c r="AV6758" s="3"/>
      <c r="AW6758" s="3"/>
      <c r="AX6758" s="3"/>
      <c r="AY6758" s="3"/>
      <c r="AZ6758" s="3"/>
      <c r="BA6758" s="3"/>
      <c r="BB6758" s="3"/>
      <c r="BC6758" s="3"/>
      <c r="BD6758" s="3"/>
      <c r="BE6758" s="3"/>
      <c r="BF6758" s="3"/>
      <c r="BG6758" s="3"/>
      <c r="BH6758" s="3"/>
      <c r="BI6758" s="3"/>
      <c r="BJ6758" s="3"/>
    </row>
    <row r="6759" customFormat="false" ht="15.75" hidden="false" customHeight="false" outlineLevel="0" collapsed="false">
      <c r="A6759" s="3" t="n">
        <v>6758</v>
      </c>
      <c r="B6759" s="3" t="s">
        <v>19600</v>
      </c>
      <c r="C6759" s="3"/>
      <c r="D6759" s="3" t="n">
        <v>0</v>
      </c>
      <c r="E6759" s="3" t="s">
        <v>1901</v>
      </c>
      <c r="F6759" s="3" t="s">
        <v>1901</v>
      </c>
      <c r="G6759" s="3" t="s">
        <v>1901</v>
      </c>
      <c r="H6759" s="3" t="s">
        <v>1901</v>
      </c>
      <c r="I6759" s="3" t="s">
        <v>1901</v>
      </c>
      <c r="J6759" s="3" t="s">
        <v>1901</v>
      </c>
      <c r="K6759" s="3" t="s">
        <v>1901</v>
      </c>
      <c r="L6759" s="3" t="s">
        <v>1901</v>
      </c>
      <c r="M6759" s="3" t="s">
        <v>1901</v>
      </c>
      <c r="N6759" s="3" t="s">
        <v>1901</v>
      </c>
      <c r="O6759" s="3" t="s">
        <v>1901</v>
      </c>
      <c r="P6759" s="3"/>
      <c r="Q6759" s="3"/>
      <c r="R6759" s="3"/>
      <c r="S6759" s="3"/>
      <c r="T6759" s="3"/>
      <c r="U6759" s="3"/>
      <c r="V6759" s="3" t="s">
        <v>1901</v>
      </c>
      <c r="W6759" s="3" t="s">
        <v>1901</v>
      </c>
      <c r="X6759" s="3" t="s">
        <v>1901</v>
      </c>
      <c r="Y6759" s="3"/>
      <c r="Z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3"/>
      <c r="AU6759" s="3"/>
      <c r="AV6759" s="3"/>
      <c r="AW6759" s="3"/>
      <c r="AX6759" s="3"/>
      <c r="AY6759" s="3"/>
      <c r="AZ6759" s="3"/>
      <c r="BA6759" s="3"/>
      <c r="BB6759" s="3"/>
      <c r="BC6759" s="3"/>
      <c r="BD6759" s="3"/>
      <c r="BE6759" s="3"/>
      <c r="BF6759" s="3"/>
      <c r="BG6759" s="3"/>
      <c r="BH6759" s="3"/>
      <c r="BI6759" s="3"/>
      <c r="BJ6759" s="3"/>
    </row>
    <row r="6760" customFormat="false" ht="15.75" hidden="false" customHeight="false" outlineLevel="0" collapsed="false">
      <c r="A6760" s="3" t="n">
        <v>6759</v>
      </c>
      <c r="B6760" s="3" t="s">
        <v>19601</v>
      </c>
      <c r="C6760" s="3" t="s">
        <v>19602</v>
      </c>
      <c r="D6760" s="3" t="n">
        <v>1</v>
      </c>
      <c r="E6760" s="3" t="n">
        <v>0.5532958</v>
      </c>
      <c r="F6760" s="3" t="n">
        <v>22</v>
      </c>
      <c r="G6760" s="3" t="n">
        <v>22</v>
      </c>
      <c r="H6760" s="3" t="n">
        <v>12</v>
      </c>
      <c r="I6760" s="3" t="n">
        <v>12</v>
      </c>
      <c r="J6760" s="3" t="n">
        <v>30</v>
      </c>
      <c r="K6760" s="3" t="n">
        <v>30</v>
      </c>
      <c r="L6760" s="3" t="n">
        <v>1</v>
      </c>
      <c r="M6760" s="3" t="n">
        <v>1</v>
      </c>
      <c r="N6760" s="3" t="n">
        <v>-1</v>
      </c>
      <c r="O6760" s="3" t="n">
        <v>-1</v>
      </c>
      <c r="P6760" s="3" t="n">
        <v>7.6</v>
      </c>
      <c r="Q6760" s="3" t="n">
        <v>24.2</v>
      </c>
      <c r="R6760" s="3" t="s">
        <v>19603</v>
      </c>
      <c r="S6760" s="4" t="n">
        <v>45747.0811805556</v>
      </c>
      <c r="T6760" s="3" t="s">
        <v>65</v>
      </c>
      <c r="U6760" s="3" t="s">
        <v>65</v>
      </c>
      <c r="V6760" s="3" t="n">
        <v>0</v>
      </c>
      <c r="W6760" s="3" t="n">
        <v>0</v>
      </c>
      <c r="X6760" s="3" t="n">
        <v>0</v>
      </c>
      <c r="Y6760" s="3" t="s">
        <v>30</v>
      </c>
      <c r="Z6760" s="3" t="s">
        <v>30</v>
      </c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3"/>
      <c r="AU6760" s="3"/>
      <c r="AV6760" s="3"/>
      <c r="AW6760" s="3"/>
      <c r="AX6760" s="3"/>
      <c r="AY6760" s="3"/>
      <c r="AZ6760" s="3"/>
      <c r="BA6760" s="3"/>
      <c r="BB6760" s="3"/>
      <c r="BC6760" s="3"/>
      <c r="BD6760" s="3"/>
      <c r="BE6760" s="3"/>
      <c r="BF6760" s="3"/>
      <c r="BG6760" s="3"/>
      <c r="BH6760" s="3"/>
      <c r="BI6760" s="3"/>
      <c r="BJ6760" s="3"/>
    </row>
    <row r="6761" customFormat="false" ht="15.75" hidden="false" customHeight="false" outlineLevel="0" collapsed="false">
      <c r="A6761" s="3" t="n">
        <v>6760</v>
      </c>
      <c r="B6761" s="3" t="s">
        <v>19604</v>
      </c>
      <c r="C6761" s="3" t="s">
        <v>19605</v>
      </c>
      <c r="D6761" s="3" t="n">
        <v>1</v>
      </c>
      <c r="E6761" s="3" t="n">
        <v>0.3370019</v>
      </c>
      <c r="F6761" s="3" t="n">
        <v>22</v>
      </c>
      <c r="G6761" s="3" t="n">
        <v>22</v>
      </c>
      <c r="H6761" s="3" t="n">
        <v>12</v>
      </c>
      <c r="I6761" s="3" t="n">
        <v>12</v>
      </c>
      <c r="J6761" s="3" t="n">
        <v>30</v>
      </c>
      <c r="K6761" s="3" t="n">
        <v>30</v>
      </c>
      <c r="L6761" s="3" t="n">
        <v>1</v>
      </c>
      <c r="M6761" s="3" t="n">
        <v>1</v>
      </c>
      <c r="N6761" s="3" t="n">
        <v>-1</v>
      </c>
      <c r="O6761" s="3" t="n">
        <v>-1</v>
      </c>
      <c r="P6761" s="3" t="n">
        <v>7.6</v>
      </c>
      <c r="Q6761" s="3" t="n">
        <v>24.2</v>
      </c>
      <c r="R6761" s="3" t="s">
        <v>19606</v>
      </c>
      <c r="S6761" s="4" t="n">
        <v>45747.0812268519</v>
      </c>
      <c r="T6761" s="3" t="s">
        <v>65</v>
      </c>
      <c r="U6761" s="3" t="s">
        <v>65</v>
      </c>
      <c r="V6761" s="3" t="n">
        <v>0</v>
      </c>
      <c r="W6761" s="3" t="n">
        <v>0</v>
      </c>
      <c r="X6761" s="3" t="n">
        <v>0</v>
      </c>
      <c r="Y6761" s="3" t="s">
        <v>30</v>
      </c>
      <c r="Z6761" s="3" t="s">
        <v>30</v>
      </c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  <c r="AP6761" s="3"/>
      <c r="AQ6761" s="3"/>
      <c r="AR6761" s="3"/>
      <c r="AS6761" s="3"/>
      <c r="AT6761" s="3"/>
      <c r="AU6761" s="3"/>
      <c r="AV6761" s="3"/>
      <c r="AW6761" s="3"/>
      <c r="AX6761" s="3"/>
      <c r="AY6761" s="3"/>
      <c r="AZ6761" s="3"/>
      <c r="BA6761" s="3"/>
      <c r="BB6761" s="3"/>
      <c r="BC6761" s="3"/>
      <c r="BD6761" s="3"/>
      <c r="BE6761" s="3"/>
      <c r="BF6761" s="3"/>
      <c r="BG6761" s="3"/>
      <c r="BH6761" s="3"/>
      <c r="BI6761" s="3"/>
      <c r="BJ6761" s="3"/>
    </row>
    <row r="6762" customFormat="false" ht="15.75" hidden="false" customHeight="false" outlineLevel="0" collapsed="false">
      <c r="A6762" s="3" t="n">
        <v>6761</v>
      </c>
      <c r="B6762" s="3" t="s">
        <v>19607</v>
      </c>
      <c r="C6762" s="3" t="s">
        <v>19608</v>
      </c>
      <c r="D6762" s="3" t="n">
        <v>1</v>
      </c>
      <c r="E6762" s="3" t="n">
        <v>4.5612153</v>
      </c>
      <c r="F6762" s="3" t="n">
        <v>81</v>
      </c>
      <c r="G6762" s="3" t="n">
        <v>81</v>
      </c>
      <c r="H6762" s="3" t="n">
        <v>21</v>
      </c>
      <c r="I6762" s="3" t="n">
        <v>21</v>
      </c>
      <c r="J6762" s="3" t="n">
        <v>107</v>
      </c>
      <c r="K6762" s="3" t="n">
        <v>107</v>
      </c>
      <c r="L6762" s="3" t="n">
        <v>9</v>
      </c>
      <c r="M6762" s="3" t="n">
        <v>9</v>
      </c>
      <c r="N6762" s="3" t="n">
        <v>40</v>
      </c>
      <c r="O6762" s="3" t="n">
        <v>-1</v>
      </c>
      <c r="P6762" s="3" t="n">
        <v>7.4</v>
      </c>
      <c r="Q6762" s="3" t="n">
        <v>24.2</v>
      </c>
      <c r="R6762" s="3" t="s">
        <v>19609</v>
      </c>
      <c r="S6762" s="4" t="n">
        <v>45747.0814236111</v>
      </c>
      <c r="T6762" s="3" t="s">
        <v>2259</v>
      </c>
      <c r="U6762" s="3" t="s">
        <v>2259</v>
      </c>
      <c r="V6762" s="3" t="n">
        <v>1</v>
      </c>
      <c r="W6762" s="3" t="n">
        <v>0</v>
      </c>
      <c r="X6762" s="3" t="n">
        <v>0</v>
      </c>
      <c r="Y6762" s="3" t="s">
        <v>30</v>
      </c>
      <c r="Z6762" s="3" t="s">
        <v>30</v>
      </c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  <c r="AP6762" s="3"/>
      <c r="AQ6762" s="3"/>
      <c r="AR6762" s="3"/>
      <c r="AS6762" s="3"/>
      <c r="AT6762" s="3"/>
      <c r="AU6762" s="3"/>
      <c r="AV6762" s="3"/>
      <c r="AW6762" s="3"/>
      <c r="AX6762" s="3"/>
      <c r="AY6762" s="3"/>
      <c r="AZ6762" s="3"/>
      <c r="BA6762" s="3"/>
      <c r="BB6762" s="3"/>
      <c r="BC6762" s="3"/>
      <c r="BD6762" s="3"/>
      <c r="BE6762" s="3"/>
      <c r="BF6762" s="3"/>
      <c r="BG6762" s="3"/>
      <c r="BH6762" s="3"/>
      <c r="BI6762" s="3"/>
      <c r="BJ6762" s="3"/>
    </row>
    <row r="6763" customFormat="false" ht="15.75" hidden="false" customHeight="false" outlineLevel="0" collapsed="false">
      <c r="A6763" s="3" t="n">
        <v>6762</v>
      </c>
      <c r="B6763" s="3" t="s">
        <v>19610</v>
      </c>
      <c r="C6763" s="3" t="s">
        <v>19611</v>
      </c>
      <c r="D6763" s="3" t="n">
        <v>1</v>
      </c>
      <c r="E6763" s="3" t="n">
        <v>9.5966567</v>
      </c>
      <c r="F6763" s="3" t="n">
        <v>213</v>
      </c>
      <c r="G6763" s="3" t="n">
        <v>213</v>
      </c>
      <c r="H6763" s="3" t="n">
        <v>26</v>
      </c>
      <c r="I6763" s="3" t="n">
        <v>26</v>
      </c>
      <c r="J6763" s="3" t="n">
        <v>197</v>
      </c>
      <c r="K6763" s="3" t="n">
        <v>197</v>
      </c>
      <c r="L6763" s="3" t="n">
        <v>27</v>
      </c>
      <c r="M6763" s="3" t="n">
        <v>27</v>
      </c>
      <c r="N6763" s="3" t="n">
        <v>-1</v>
      </c>
      <c r="O6763" s="3" t="n">
        <v>-1</v>
      </c>
      <c r="P6763" s="3" t="n">
        <v>7.5</v>
      </c>
      <c r="Q6763" s="3" t="n">
        <v>24.2</v>
      </c>
      <c r="R6763" s="3" t="s">
        <v>19612</v>
      </c>
      <c r="S6763" s="4" t="n">
        <v>45747.0817013889</v>
      </c>
      <c r="T6763" s="3" t="s">
        <v>65</v>
      </c>
      <c r="U6763" s="3" t="s">
        <v>65</v>
      </c>
      <c r="V6763" s="3" t="n">
        <v>0</v>
      </c>
      <c r="W6763" s="3" t="n">
        <v>0</v>
      </c>
      <c r="X6763" s="3" t="n">
        <v>0</v>
      </c>
      <c r="Y6763" s="3" t="s">
        <v>30</v>
      </c>
      <c r="Z6763" s="3" t="s">
        <v>30</v>
      </c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  <c r="AP6763" s="3"/>
      <c r="AQ6763" s="3"/>
      <c r="AR6763" s="3"/>
      <c r="AS6763" s="3"/>
      <c r="AT6763" s="3"/>
      <c r="AU6763" s="3"/>
      <c r="AV6763" s="3"/>
      <c r="AW6763" s="3"/>
      <c r="AX6763" s="3"/>
      <c r="AY6763" s="3"/>
      <c r="AZ6763" s="3"/>
      <c r="BA6763" s="3"/>
      <c r="BB6763" s="3"/>
      <c r="BC6763" s="3"/>
      <c r="BD6763" s="3"/>
      <c r="BE6763" s="3"/>
      <c r="BF6763" s="3"/>
      <c r="BG6763" s="3"/>
      <c r="BH6763" s="3"/>
      <c r="BI6763" s="3"/>
      <c r="BJ6763" s="3"/>
    </row>
    <row r="6764" customFormat="false" ht="15.75" hidden="false" customHeight="false" outlineLevel="0" collapsed="false">
      <c r="A6764" s="3" t="n">
        <v>6763</v>
      </c>
      <c r="B6764" s="3" t="s">
        <v>19613</v>
      </c>
      <c r="C6764" s="3" t="s">
        <v>19614</v>
      </c>
      <c r="D6764" s="3" t="n">
        <v>1</v>
      </c>
      <c r="E6764" s="3" t="n">
        <v>4.8457336</v>
      </c>
      <c r="F6764" s="3" t="n">
        <v>183</v>
      </c>
      <c r="G6764" s="3" t="n">
        <v>183</v>
      </c>
      <c r="H6764" s="3" t="n">
        <v>25</v>
      </c>
      <c r="I6764" s="3" t="n">
        <v>25</v>
      </c>
      <c r="J6764" s="3" t="n">
        <v>172</v>
      </c>
      <c r="K6764" s="3" t="n">
        <v>172</v>
      </c>
      <c r="L6764" s="3" t="n">
        <v>23</v>
      </c>
      <c r="M6764" s="3" t="n">
        <v>23</v>
      </c>
      <c r="N6764" s="3" t="n">
        <v>-1</v>
      </c>
      <c r="O6764" s="3" t="n">
        <v>-1</v>
      </c>
      <c r="P6764" s="3" t="n">
        <v>7.5</v>
      </c>
      <c r="Q6764" s="3" t="n">
        <v>24.2</v>
      </c>
      <c r="R6764" s="3" t="s">
        <v>19615</v>
      </c>
      <c r="S6764" s="4" t="n">
        <v>45747.0818402778</v>
      </c>
      <c r="T6764" s="3" t="s">
        <v>65</v>
      </c>
      <c r="U6764" s="3" t="s">
        <v>65</v>
      </c>
      <c r="V6764" s="3" t="n">
        <v>0</v>
      </c>
      <c r="W6764" s="3" t="n">
        <v>0</v>
      </c>
      <c r="X6764" s="3" t="n">
        <v>0</v>
      </c>
      <c r="Y6764" s="3" t="s">
        <v>30</v>
      </c>
      <c r="Z6764" s="3" t="s">
        <v>30</v>
      </c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  <c r="AP6764" s="3"/>
      <c r="AQ6764" s="3"/>
      <c r="AR6764" s="3"/>
      <c r="AS6764" s="3"/>
      <c r="AT6764" s="3"/>
      <c r="AU6764" s="3"/>
      <c r="AV6764" s="3"/>
      <c r="AW6764" s="3"/>
      <c r="AX6764" s="3"/>
      <c r="AY6764" s="3"/>
      <c r="AZ6764" s="3"/>
      <c r="BA6764" s="3"/>
      <c r="BB6764" s="3"/>
      <c r="BC6764" s="3"/>
      <c r="BD6764" s="3"/>
      <c r="BE6764" s="3"/>
      <c r="BF6764" s="3"/>
      <c r="BG6764" s="3"/>
      <c r="BH6764" s="3"/>
      <c r="BI6764" s="3"/>
      <c r="BJ6764" s="3"/>
    </row>
    <row r="6765" customFormat="false" ht="15.75" hidden="false" customHeight="false" outlineLevel="0" collapsed="false">
      <c r="A6765" s="3" t="n">
        <v>6764</v>
      </c>
      <c r="B6765" s="3" t="s">
        <v>19616</v>
      </c>
      <c r="C6765" s="3" t="s">
        <v>19617</v>
      </c>
      <c r="D6765" s="3" t="n">
        <v>1</v>
      </c>
      <c r="E6765" s="3" t="n">
        <v>0.514265</v>
      </c>
      <c r="F6765" s="3" t="n">
        <v>53</v>
      </c>
      <c r="G6765" s="3" t="n">
        <v>53</v>
      </c>
      <c r="H6765" s="3" t="n">
        <v>11</v>
      </c>
      <c r="I6765" s="3" t="n">
        <v>11</v>
      </c>
      <c r="J6765" s="3" t="n">
        <v>70</v>
      </c>
      <c r="K6765" s="3" t="n">
        <v>70</v>
      </c>
      <c r="L6765" s="3" t="n">
        <v>3</v>
      </c>
      <c r="M6765" s="3" t="n">
        <v>3</v>
      </c>
      <c r="N6765" s="3" t="n">
        <v>-1</v>
      </c>
      <c r="O6765" s="3" t="n">
        <v>-1</v>
      </c>
      <c r="P6765" s="3" t="n">
        <v>7.2</v>
      </c>
      <c r="Q6765" s="3" t="n">
        <v>24.2</v>
      </c>
      <c r="R6765" s="3" t="s">
        <v>17707</v>
      </c>
      <c r="S6765" s="4" t="n">
        <v>45747.0818865741</v>
      </c>
      <c r="T6765" s="3" t="s">
        <v>65</v>
      </c>
      <c r="U6765" s="3" t="s">
        <v>65</v>
      </c>
      <c r="V6765" s="3" t="n">
        <v>0</v>
      </c>
      <c r="W6765" s="3" t="n">
        <v>0</v>
      </c>
      <c r="X6765" s="3" t="n">
        <v>0</v>
      </c>
      <c r="Y6765" s="3" t="s">
        <v>30</v>
      </c>
      <c r="Z6765" s="3" t="s">
        <v>30</v>
      </c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  <c r="AP6765" s="3"/>
      <c r="AQ6765" s="3"/>
      <c r="AR6765" s="3"/>
      <c r="AS6765" s="3"/>
      <c r="AT6765" s="3"/>
      <c r="AU6765" s="3"/>
      <c r="AV6765" s="3"/>
      <c r="AW6765" s="3"/>
      <c r="AX6765" s="3"/>
      <c r="AY6765" s="3"/>
      <c r="AZ6765" s="3"/>
      <c r="BA6765" s="3"/>
      <c r="BB6765" s="3"/>
      <c r="BC6765" s="3"/>
      <c r="BD6765" s="3"/>
      <c r="BE6765" s="3"/>
      <c r="BF6765" s="3"/>
      <c r="BG6765" s="3"/>
      <c r="BH6765" s="3"/>
      <c r="BI6765" s="3"/>
      <c r="BJ6765" s="3"/>
    </row>
    <row r="6766" customFormat="false" ht="15.75" hidden="false" customHeight="false" outlineLevel="0" collapsed="false">
      <c r="A6766" s="3" t="n">
        <v>6765</v>
      </c>
      <c r="B6766" s="3" t="s">
        <v>19618</v>
      </c>
      <c r="C6766" s="3" t="s">
        <v>19619</v>
      </c>
      <c r="D6766" s="3" t="n">
        <v>1</v>
      </c>
      <c r="E6766" s="3" t="n">
        <v>3.0764056</v>
      </c>
      <c r="F6766" s="3" t="n">
        <v>45</v>
      </c>
      <c r="G6766" s="3" t="n">
        <v>45</v>
      </c>
      <c r="H6766" s="3" t="n">
        <v>8</v>
      </c>
      <c r="I6766" s="3" t="n">
        <v>8</v>
      </c>
      <c r="J6766" s="3" t="n">
        <v>78</v>
      </c>
      <c r="K6766" s="3" t="n">
        <v>78</v>
      </c>
      <c r="L6766" s="3" t="n">
        <v>16</v>
      </c>
      <c r="M6766" s="3" t="n">
        <v>16</v>
      </c>
      <c r="N6766" s="3" t="n">
        <v>0</v>
      </c>
      <c r="O6766" s="3" t="n">
        <v>0</v>
      </c>
      <c r="P6766" s="3" t="n">
        <v>7.4</v>
      </c>
      <c r="Q6766" s="3" t="n">
        <v>24.2</v>
      </c>
      <c r="R6766" s="3" t="s">
        <v>19620</v>
      </c>
      <c r="S6766" s="4" t="n">
        <v>45747.0820717593</v>
      </c>
      <c r="T6766" s="3" t="s">
        <v>65</v>
      </c>
      <c r="U6766" s="3" t="s">
        <v>65</v>
      </c>
      <c r="V6766" s="3" t="n">
        <v>1</v>
      </c>
      <c r="W6766" s="3" t="n">
        <v>1</v>
      </c>
      <c r="X6766" s="3" t="n">
        <v>0</v>
      </c>
      <c r="Y6766" s="3" t="s">
        <v>30</v>
      </c>
      <c r="Z6766" s="3" t="s">
        <v>30</v>
      </c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  <c r="AP6766" s="3"/>
      <c r="AQ6766" s="3"/>
      <c r="AR6766" s="3"/>
      <c r="AS6766" s="3"/>
      <c r="AT6766" s="3"/>
      <c r="AU6766" s="3"/>
      <c r="AV6766" s="3"/>
      <c r="AW6766" s="3"/>
      <c r="AX6766" s="3"/>
      <c r="AY6766" s="3"/>
      <c r="AZ6766" s="3"/>
      <c r="BA6766" s="3"/>
      <c r="BB6766" s="3"/>
      <c r="BC6766" s="3"/>
      <c r="BD6766" s="3"/>
      <c r="BE6766" s="3"/>
      <c r="BF6766" s="3"/>
      <c r="BG6766" s="3"/>
      <c r="BH6766" s="3"/>
      <c r="BI6766" s="3"/>
      <c r="BJ6766" s="3"/>
    </row>
    <row r="6767" customFormat="false" ht="15.75" hidden="false" customHeight="false" outlineLevel="0" collapsed="false">
      <c r="A6767" s="3" t="n">
        <v>6766</v>
      </c>
      <c r="B6767" s="3" t="s">
        <v>19621</v>
      </c>
      <c r="C6767" s="3" t="s">
        <v>19622</v>
      </c>
      <c r="D6767" s="3" t="n">
        <v>1</v>
      </c>
      <c r="E6767" s="3" t="n">
        <v>0.5654566</v>
      </c>
      <c r="F6767" s="3" t="n">
        <v>11</v>
      </c>
      <c r="G6767" s="3" t="n">
        <v>11</v>
      </c>
      <c r="H6767" s="3" t="n">
        <v>6</v>
      </c>
      <c r="I6767" s="3" t="n">
        <v>6</v>
      </c>
      <c r="J6767" s="3" t="n">
        <v>19</v>
      </c>
      <c r="K6767" s="3" t="n">
        <v>19</v>
      </c>
      <c r="L6767" s="3" t="n">
        <v>0</v>
      </c>
      <c r="M6767" s="3" t="n">
        <v>0</v>
      </c>
      <c r="N6767" s="3" t="n">
        <v>0</v>
      </c>
      <c r="O6767" s="3" t="n">
        <v>0</v>
      </c>
      <c r="P6767" s="3" t="n">
        <v>7.3</v>
      </c>
      <c r="Q6767" s="3" t="n">
        <v>24.2</v>
      </c>
      <c r="R6767" s="3" t="s">
        <v>19623</v>
      </c>
      <c r="S6767" s="4" t="n">
        <v>45747.0821875</v>
      </c>
      <c r="T6767" s="3" t="s">
        <v>65</v>
      </c>
      <c r="U6767" s="3" t="s">
        <v>65</v>
      </c>
      <c r="V6767" s="3" t="n">
        <v>1</v>
      </c>
      <c r="W6767" s="3" t="n">
        <v>1</v>
      </c>
      <c r="X6767" s="3" t="n">
        <v>0</v>
      </c>
      <c r="Y6767" s="3" t="s">
        <v>30</v>
      </c>
      <c r="Z6767" s="3" t="s">
        <v>30</v>
      </c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  <c r="AP6767" s="3"/>
      <c r="AQ6767" s="3"/>
      <c r="AR6767" s="3"/>
      <c r="AS6767" s="3"/>
      <c r="AT6767" s="3"/>
      <c r="AU6767" s="3"/>
      <c r="AV6767" s="3"/>
      <c r="AW6767" s="3"/>
      <c r="AX6767" s="3"/>
      <c r="AY6767" s="3"/>
      <c r="AZ6767" s="3"/>
      <c r="BA6767" s="3"/>
      <c r="BB6767" s="3"/>
      <c r="BC6767" s="3"/>
      <c r="BD6767" s="3"/>
      <c r="BE6767" s="3"/>
      <c r="BF6767" s="3"/>
      <c r="BG6767" s="3"/>
      <c r="BH6767" s="3"/>
      <c r="BI6767" s="3"/>
      <c r="BJ6767" s="3"/>
    </row>
    <row r="6768" customFormat="false" ht="15.75" hidden="false" customHeight="false" outlineLevel="0" collapsed="false">
      <c r="A6768" s="3" t="n">
        <v>6767</v>
      </c>
      <c r="B6768" s="3" t="s">
        <v>19624</v>
      </c>
      <c r="C6768" s="3" t="s">
        <v>19625</v>
      </c>
      <c r="D6768" s="3" t="n">
        <v>1</v>
      </c>
      <c r="E6768" s="3" t="n">
        <v>0.5657839</v>
      </c>
      <c r="F6768" s="3" t="n">
        <v>22</v>
      </c>
      <c r="G6768" s="3" t="n">
        <v>22</v>
      </c>
      <c r="H6768" s="3" t="n">
        <v>11</v>
      </c>
      <c r="I6768" s="3" t="n">
        <v>11</v>
      </c>
      <c r="J6768" s="3" t="n">
        <v>29</v>
      </c>
      <c r="K6768" s="3" t="n">
        <v>29</v>
      </c>
      <c r="L6768" s="3" t="n">
        <v>2</v>
      </c>
      <c r="M6768" s="3" t="n">
        <v>2</v>
      </c>
      <c r="N6768" s="3" t="n">
        <v>0</v>
      </c>
      <c r="O6768" s="3" t="n">
        <v>0</v>
      </c>
      <c r="P6768" s="3" t="n">
        <v>7.3</v>
      </c>
      <c r="Q6768" s="3" t="n">
        <v>24.2</v>
      </c>
      <c r="R6768" s="3" t="s">
        <v>19626</v>
      </c>
      <c r="S6768" s="4" t="n">
        <v>45747.0822569444</v>
      </c>
      <c r="T6768" s="3" t="s">
        <v>65</v>
      </c>
      <c r="U6768" s="3" t="s">
        <v>65</v>
      </c>
      <c r="V6768" s="3" t="n">
        <v>1</v>
      </c>
      <c r="W6768" s="3" t="n">
        <v>1</v>
      </c>
      <c r="X6768" s="3" t="n">
        <v>0</v>
      </c>
      <c r="Y6768" s="3" t="s">
        <v>30</v>
      </c>
      <c r="Z6768" s="3" t="s">
        <v>30</v>
      </c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  <c r="AP6768" s="3"/>
      <c r="AQ6768" s="3"/>
      <c r="AR6768" s="3"/>
      <c r="AS6768" s="3"/>
      <c r="AT6768" s="3"/>
      <c r="AU6768" s="3"/>
      <c r="AV6768" s="3"/>
      <c r="AW6768" s="3"/>
      <c r="AX6768" s="3"/>
      <c r="AY6768" s="3"/>
      <c r="AZ6768" s="3"/>
      <c r="BA6768" s="3"/>
      <c r="BB6768" s="3"/>
      <c r="BC6768" s="3"/>
      <c r="BD6768" s="3"/>
      <c r="BE6768" s="3"/>
      <c r="BF6768" s="3"/>
      <c r="BG6768" s="3"/>
      <c r="BH6768" s="3"/>
      <c r="BI6768" s="3"/>
      <c r="BJ6768" s="3"/>
    </row>
    <row r="6769" customFormat="false" ht="15.75" hidden="false" customHeight="false" outlineLevel="0" collapsed="false">
      <c r="A6769" s="3" t="n">
        <v>6768</v>
      </c>
      <c r="B6769" s="3" t="s">
        <v>19627</v>
      </c>
      <c r="C6769" s="3" t="s">
        <v>19628</v>
      </c>
      <c r="D6769" s="3" t="n">
        <v>1</v>
      </c>
      <c r="E6769" s="3" t="n">
        <v>0.8191379</v>
      </c>
      <c r="F6769" s="3" t="n">
        <v>19</v>
      </c>
      <c r="G6769" s="3" t="n">
        <v>19</v>
      </c>
      <c r="H6769" s="3" t="n">
        <v>10</v>
      </c>
      <c r="I6769" s="3" t="n">
        <v>10</v>
      </c>
      <c r="J6769" s="3" t="n">
        <v>25</v>
      </c>
      <c r="K6769" s="3" t="n">
        <v>25</v>
      </c>
      <c r="L6769" s="3" t="n">
        <v>1</v>
      </c>
      <c r="M6769" s="3" t="n">
        <v>1</v>
      </c>
      <c r="N6769" s="3" t="n">
        <v>0</v>
      </c>
      <c r="O6769" s="3" t="n">
        <v>0</v>
      </c>
      <c r="P6769" s="3" t="n">
        <v>7.3</v>
      </c>
      <c r="Q6769" s="3" t="n">
        <v>24.2</v>
      </c>
      <c r="R6769" s="3" t="s">
        <v>19629</v>
      </c>
      <c r="S6769" s="4" t="n">
        <v>45747.0823148148</v>
      </c>
      <c r="T6769" s="3" t="s">
        <v>65</v>
      </c>
      <c r="U6769" s="3" t="s">
        <v>65</v>
      </c>
      <c r="V6769" s="3" t="n">
        <v>1</v>
      </c>
      <c r="W6769" s="3" t="n">
        <v>1</v>
      </c>
      <c r="X6769" s="3" t="n">
        <v>0</v>
      </c>
      <c r="Y6769" s="3" t="s">
        <v>30</v>
      </c>
      <c r="Z6769" s="3" t="s">
        <v>30</v>
      </c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  <c r="AP6769" s="3"/>
      <c r="AQ6769" s="3"/>
      <c r="AR6769" s="3"/>
      <c r="AS6769" s="3"/>
      <c r="AT6769" s="3"/>
      <c r="AU6769" s="3"/>
      <c r="AV6769" s="3"/>
      <c r="AW6769" s="3"/>
      <c r="AX6769" s="3"/>
      <c r="AY6769" s="3"/>
      <c r="AZ6769" s="3"/>
      <c r="BA6769" s="3"/>
      <c r="BB6769" s="3"/>
      <c r="BC6769" s="3"/>
      <c r="BD6769" s="3"/>
      <c r="BE6769" s="3"/>
      <c r="BF6769" s="3"/>
      <c r="BG6769" s="3"/>
      <c r="BH6769" s="3"/>
      <c r="BI6769" s="3"/>
      <c r="BJ6769" s="3"/>
    </row>
    <row r="6770" customFormat="false" ht="15.75" hidden="false" customHeight="false" outlineLevel="0" collapsed="false">
      <c r="A6770" s="3" t="n">
        <v>6769</v>
      </c>
      <c r="B6770" s="3" t="s">
        <v>19630</v>
      </c>
      <c r="C6770" s="3" t="s">
        <v>19631</v>
      </c>
      <c r="D6770" s="3" t="n">
        <v>1</v>
      </c>
      <c r="E6770" s="3" t="n">
        <v>0.1448615</v>
      </c>
      <c r="F6770" s="3" t="n">
        <v>13</v>
      </c>
      <c r="G6770" s="3" t="n">
        <v>13</v>
      </c>
      <c r="H6770" s="3" t="n">
        <v>11</v>
      </c>
      <c r="I6770" s="3" t="n">
        <v>11</v>
      </c>
      <c r="J6770" s="3" t="n">
        <v>14</v>
      </c>
      <c r="K6770" s="3" t="n">
        <v>14</v>
      </c>
      <c r="L6770" s="3" t="n">
        <v>1</v>
      </c>
      <c r="M6770" s="3" t="n">
        <v>1</v>
      </c>
      <c r="N6770" s="3" t="n">
        <v>0</v>
      </c>
      <c r="O6770" s="3" t="n">
        <v>0</v>
      </c>
      <c r="P6770" s="3" t="n">
        <v>7.3</v>
      </c>
      <c r="Q6770" s="3" t="n">
        <v>24.2</v>
      </c>
      <c r="R6770" s="3" t="s">
        <v>19632</v>
      </c>
      <c r="S6770" s="4" t="n">
        <v>45747.0823611111</v>
      </c>
      <c r="T6770" s="3" t="s">
        <v>65</v>
      </c>
      <c r="U6770" s="3" t="s">
        <v>65</v>
      </c>
      <c r="V6770" s="3" t="n">
        <v>1</v>
      </c>
      <c r="W6770" s="3" t="n">
        <v>1</v>
      </c>
      <c r="X6770" s="3" t="n">
        <v>0</v>
      </c>
      <c r="Y6770" s="3" t="s">
        <v>30</v>
      </c>
      <c r="Z6770" s="3" t="s">
        <v>30</v>
      </c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  <c r="AP6770" s="3"/>
      <c r="AQ6770" s="3"/>
      <c r="AR6770" s="3"/>
      <c r="AS6770" s="3"/>
      <c r="AT6770" s="3"/>
      <c r="AU6770" s="3"/>
      <c r="AV6770" s="3"/>
      <c r="AW6770" s="3"/>
      <c r="AX6770" s="3"/>
      <c r="AY6770" s="3"/>
      <c r="AZ6770" s="3"/>
      <c r="BA6770" s="3"/>
      <c r="BB6770" s="3"/>
      <c r="BC6770" s="3"/>
      <c r="BD6770" s="3"/>
      <c r="BE6770" s="3"/>
      <c r="BF6770" s="3"/>
      <c r="BG6770" s="3"/>
      <c r="BH6770" s="3"/>
      <c r="BI6770" s="3"/>
      <c r="BJ6770" s="3"/>
    </row>
    <row r="6771" customFormat="false" ht="15.75" hidden="false" customHeight="false" outlineLevel="0" collapsed="false">
      <c r="A6771" s="3" t="n">
        <v>6770</v>
      </c>
      <c r="B6771" s="3" t="s">
        <v>19633</v>
      </c>
      <c r="C6771" s="3" t="s">
        <v>19634</v>
      </c>
      <c r="D6771" s="3" t="n">
        <v>1</v>
      </c>
      <c r="E6771" s="3" t="n">
        <v>0.1078125</v>
      </c>
      <c r="F6771" s="3" t="n">
        <v>9</v>
      </c>
      <c r="G6771" s="3" t="n">
        <v>9</v>
      </c>
      <c r="H6771" s="3" t="n">
        <v>6</v>
      </c>
      <c r="I6771" s="3" t="n">
        <v>6</v>
      </c>
      <c r="J6771" s="3" t="n">
        <v>8</v>
      </c>
      <c r="K6771" s="3" t="n">
        <v>8</v>
      </c>
      <c r="L6771" s="3" t="n">
        <v>0</v>
      </c>
      <c r="M6771" s="3" t="n">
        <v>0</v>
      </c>
      <c r="N6771" s="3" t="n">
        <v>-1</v>
      </c>
      <c r="O6771" s="3" t="n">
        <v>-1</v>
      </c>
      <c r="P6771" s="3" t="n">
        <v>3</v>
      </c>
      <c r="Q6771" s="3" t="n">
        <v>24.2</v>
      </c>
      <c r="R6771" s="3" t="s">
        <v>19635</v>
      </c>
      <c r="S6771" s="4" t="n">
        <v>45747.0823958333</v>
      </c>
      <c r="T6771" s="3" t="s">
        <v>4910</v>
      </c>
      <c r="U6771" s="3" t="s">
        <v>4910</v>
      </c>
      <c r="V6771" s="3" t="n">
        <v>0</v>
      </c>
      <c r="W6771" s="3" t="n">
        <v>0</v>
      </c>
      <c r="X6771" s="3" t="n">
        <v>0</v>
      </c>
      <c r="Y6771" s="3" t="s">
        <v>30</v>
      </c>
      <c r="Z6771" s="3" t="s">
        <v>30</v>
      </c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  <c r="AP6771" s="3"/>
      <c r="AQ6771" s="3"/>
      <c r="AR6771" s="3"/>
      <c r="AS6771" s="3"/>
      <c r="AT6771" s="3"/>
      <c r="AU6771" s="3"/>
      <c r="AV6771" s="3"/>
      <c r="AW6771" s="3"/>
      <c r="AX6771" s="3"/>
      <c r="AY6771" s="3"/>
      <c r="AZ6771" s="3"/>
      <c r="BA6771" s="3"/>
      <c r="BB6771" s="3"/>
      <c r="BC6771" s="3"/>
      <c r="BD6771" s="3"/>
      <c r="BE6771" s="3"/>
      <c r="BF6771" s="3"/>
      <c r="BG6771" s="3"/>
      <c r="BH6771" s="3"/>
      <c r="BI6771" s="3"/>
      <c r="BJ6771" s="3"/>
    </row>
    <row r="6772" customFormat="false" ht="15.75" hidden="false" customHeight="false" outlineLevel="0" collapsed="false">
      <c r="A6772" s="3" t="n">
        <v>6771</v>
      </c>
      <c r="B6772" s="3" t="s">
        <v>19636</v>
      </c>
      <c r="C6772" s="3" t="s">
        <v>19637</v>
      </c>
      <c r="D6772" s="3" t="n">
        <v>1</v>
      </c>
      <c r="E6772" s="3" t="n">
        <v>0.5913906</v>
      </c>
      <c r="F6772" s="3" t="n">
        <v>15</v>
      </c>
      <c r="G6772" s="3" t="n">
        <v>15</v>
      </c>
      <c r="H6772" s="3" t="n">
        <v>8</v>
      </c>
      <c r="I6772" s="3" t="n">
        <v>8</v>
      </c>
      <c r="J6772" s="3" t="n">
        <v>15</v>
      </c>
      <c r="K6772" s="3" t="n">
        <v>15</v>
      </c>
      <c r="L6772" s="3" t="n">
        <v>0</v>
      </c>
      <c r="M6772" s="3" t="n">
        <v>0</v>
      </c>
      <c r="N6772" s="3" t="n">
        <v>-1</v>
      </c>
      <c r="O6772" s="3" t="n">
        <v>-1</v>
      </c>
      <c r="P6772" s="3" t="n">
        <v>3</v>
      </c>
      <c r="Q6772" s="3" t="n">
        <v>24.2</v>
      </c>
      <c r="R6772" s="3" t="s">
        <v>19638</v>
      </c>
      <c r="S6772" s="4" t="n">
        <v>45747.0824305556</v>
      </c>
      <c r="T6772" s="3" t="s">
        <v>4910</v>
      </c>
      <c r="U6772" s="3" t="s">
        <v>4910</v>
      </c>
      <c r="V6772" s="3" t="n">
        <v>0</v>
      </c>
      <c r="W6772" s="3" t="n">
        <v>0</v>
      </c>
      <c r="X6772" s="3" t="n">
        <v>0</v>
      </c>
      <c r="Y6772" s="3" t="s">
        <v>30</v>
      </c>
      <c r="Z6772" s="3" t="s">
        <v>30</v>
      </c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  <c r="AP6772" s="3"/>
      <c r="AQ6772" s="3"/>
      <c r="AR6772" s="3"/>
      <c r="AS6772" s="3"/>
      <c r="AT6772" s="3"/>
      <c r="AU6772" s="3"/>
      <c r="AV6772" s="3"/>
      <c r="AW6772" s="3"/>
      <c r="AX6772" s="3"/>
      <c r="AY6772" s="3"/>
      <c r="AZ6772" s="3"/>
      <c r="BA6772" s="3"/>
      <c r="BB6772" s="3"/>
      <c r="BC6772" s="3"/>
      <c r="BD6772" s="3"/>
      <c r="BE6772" s="3"/>
      <c r="BF6772" s="3"/>
      <c r="BG6772" s="3"/>
      <c r="BH6772" s="3"/>
      <c r="BI6772" s="3"/>
      <c r="BJ6772" s="3"/>
    </row>
    <row r="6773" customFormat="false" ht="15.75" hidden="false" customHeight="false" outlineLevel="0" collapsed="false">
      <c r="A6773" s="3" t="n">
        <v>6772</v>
      </c>
      <c r="B6773" s="3" t="s">
        <v>19639</v>
      </c>
      <c r="C6773" s="3" t="s">
        <v>19640</v>
      </c>
      <c r="D6773" s="3" t="n">
        <v>1</v>
      </c>
      <c r="E6773" s="3" t="n">
        <v>0.1263835</v>
      </c>
      <c r="F6773" s="3" t="n">
        <v>12</v>
      </c>
      <c r="G6773" s="3" t="n">
        <v>12</v>
      </c>
      <c r="H6773" s="3" t="n">
        <v>7</v>
      </c>
      <c r="I6773" s="3" t="n">
        <v>7</v>
      </c>
      <c r="J6773" s="3" t="n">
        <v>12</v>
      </c>
      <c r="K6773" s="3" t="n">
        <v>12</v>
      </c>
      <c r="L6773" s="3" t="n">
        <v>0</v>
      </c>
      <c r="M6773" s="3" t="n">
        <v>0</v>
      </c>
      <c r="N6773" s="3" t="n">
        <v>-1</v>
      </c>
      <c r="O6773" s="3" t="n">
        <v>-1</v>
      </c>
      <c r="P6773" s="3" t="n">
        <v>3</v>
      </c>
      <c r="Q6773" s="3" t="n">
        <v>24.2</v>
      </c>
      <c r="R6773" s="3" t="s">
        <v>19641</v>
      </c>
      <c r="S6773" s="4" t="n">
        <v>45747.0824537037</v>
      </c>
      <c r="T6773" s="3" t="s">
        <v>4910</v>
      </c>
      <c r="U6773" s="3" t="s">
        <v>4910</v>
      </c>
      <c r="V6773" s="3" t="n">
        <v>0</v>
      </c>
      <c r="W6773" s="3" t="n">
        <v>0</v>
      </c>
      <c r="X6773" s="3" t="n">
        <v>0</v>
      </c>
      <c r="Y6773" s="3" t="s">
        <v>30</v>
      </c>
      <c r="Z6773" s="3" t="s">
        <v>30</v>
      </c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  <c r="AP6773" s="3"/>
      <c r="AQ6773" s="3"/>
      <c r="AR6773" s="3"/>
      <c r="AS6773" s="3"/>
      <c r="AT6773" s="3"/>
      <c r="AU6773" s="3"/>
      <c r="AV6773" s="3"/>
      <c r="AW6773" s="3"/>
      <c r="AX6773" s="3"/>
      <c r="AY6773" s="3"/>
      <c r="AZ6773" s="3"/>
      <c r="BA6773" s="3"/>
      <c r="BB6773" s="3"/>
      <c r="BC6773" s="3"/>
      <c r="BD6773" s="3"/>
      <c r="BE6773" s="3"/>
      <c r="BF6773" s="3"/>
      <c r="BG6773" s="3"/>
      <c r="BH6773" s="3"/>
      <c r="BI6773" s="3"/>
      <c r="BJ6773" s="3"/>
    </row>
    <row r="6774" customFormat="false" ht="15.75" hidden="false" customHeight="false" outlineLevel="0" collapsed="false">
      <c r="A6774" s="3" t="n">
        <v>6773</v>
      </c>
      <c r="B6774" s="3" t="s">
        <v>19642</v>
      </c>
      <c r="C6774" s="3" t="s">
        <v>19643</v>
      </c>
      <c r="D6774" s="3" t="n">
        <v>1</v>
      </c>
      <c r="E6774" s="3" t="n">
        <v>0.1127394</v>
      </c>
      <c r="F6774" s="3" t="n">
        <v>10</v>
      </c>
      <c r="G6774" s="3" t="n">
        <v>10</v>
      </c>
      <c r="H6774" s="3" t="n">
        <v>8</v>
      </c>
      <c r="I6774" s="3" t="n">
        <v>8</v>
      </c>
      <c r="J6774" s="3" t="n">
        <v>8</v>
      </c>
      <c r="K6774" s="3" t="n">
        <v>8</v>
      </c>
      <c r="L6774" s="3" t="n">
        <v>1</v>
      </c>
      <c r="M6774" s="3" t="n">
        <v>1</v>
      </c>
      <c r="N6774" s="3" t="n">
        <v>-1</v>
      </c>
      <c r="O6774" s="3" t="n">
        <v>-1</v>
      </c>
      <c r="P6774" s="3" t="n">
        <v>3</v>
      </c>
      <c r="Q6774" s="3" t="n">
        <v>24.2</v>
      </c>
      <c r="R6774" s="3" t="s">
        <v>19644</v>
      </c>
      <c r="S6774" s="4" t="n">
        <v>45747.0824768519</v>
      </c>
      <c r="T6774" s="3" t="s">
        <v>4910</v>
      </c>
      <c r="U6774" s="3" t="s">
        <v>4910</v>
      </c>
      <c r="V6774" s="3" t="n">
        <v>0</v>
      </c>
      <c r="W6774" s="3" t="n">
        <v>0</v>
      </c>
      <c r="X6774" s="3" t="n">
        <v>0</v>
      </c>
      <c r="Y6774" s="3" t="s">
        <v>30</v>
      </c>
      <c r="Z6774" s="3" t="s">
        <v>30</v>
      </c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  <c r="AP6774" s="3"/>
      <c r="AQ6774" s="3"/>
      <c r="AR6774" s="3"/>
      <c r="AS6774" s="3"/>
      <c r="AT6774" s="3"/>
      <c r="AU6774" s="3"/>
      <c r="AV6774" s="3"/>
      <c r="AW6774" s="3"/>
      <c r="AX6774" s="3"/>
      <c r="AY6774" s="3"/>
      <c r="AZ6774" s="3"/>
      <c r="BA6774" s="3"/>
      <c r="BB6774" s="3"/>
      <c r="BC6774" s="3"/>
      <c r="BD6774" s="3"/>
      <c r="BE6774" s="3"/>
      <c r="BF6774" s="3"/>
      <c r="BG6774" s="3"/>
      <c r="BH6774" s="3"/>
      <c r="BI6774" s="3"/>
      <c r="BJ6774" s="3"/>
    </row>
    <row r="6775" customFormat="false" ht="15.75" hidden="false" customHeight="false" outlineLevel="0" collapsed="false">
      <c r="A6775" s="3" t="n">
        <v>6774</v>
      </c>
      <c r="B6775" s="3" t="s">
        <v>19645</v>
      </c>
      <c r="C6775" s="3" t="s">
        <v>19646</v>
      </c>
      <c r="D6775" s="3" t="n">
        <v>1</v>
      </c>
      <c r="E6775" s="3" t="n">
        <v>0.7317858</v>
      </c>
      <c r="F6775" s="3" t="n">
        <v>12</v>
      </c>
      <c r="G6775" s="3" t="n">
        <v>12</v>
      </c>
      <c r="H6775" s="3" t="n">
        <v>8</v>
      </c>
      <c r="I6775" s="3" t="n">
        <v>8</v>
      </c>
      <c r="J6775" s="3" t="n">
        <v>9</v>
      </c>
      <c r="K6775" s="3" t="n">
        <v>9</v>
      </c>
      <c r="L6775" s="3" t="n">
        <v>3</v>
      </c>
      <c r="M6775" s="3" t="n">
        <v>3</v>
      </c>
      <c r="N6775" s="3" t="n">
        <v>-1</v>
      </c>
      <c r="O6775" s="3" t="n">
        <v>-1</v>
      </c>
      <c r="P6775" s="3" t="n">
        <v>3</v>
      </c>
      <c r="Q6775" s="3" t="n">
        <v>24.2</v>
      </c>
      <c r="R6775" s="3" t="s">
        <v>19647</v>
      </c>
      <c r="S6775" s="4" t="n">
        <v>45747.0825115741</v>
      </c>
      <c r="T6775" s="3" t="s">
        <v>4910</v>
      </c>
      <c r="U6775" s="3" t="s">
        <v>4910</v>
      </c>
      <c r="V6775" s="3" t="n">
        <v>0</v>
      </c>
      <c r="W6775" s="3" t="n">
        <v>0</v>
      </c>
      <c r="X6775" s="3" t="n">
        <v>0</v>
      </c>
      <c r="Y6775" s="3" t="s">
        <v>30</v>
      </c>
      <c r="Z6775" s="3" t="s">
        <v>30</v>
      </c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  <c r="AP6775" s="3"/>
      <c r="AQ6775" s="3"/>
      <c r="AR6775" s="3"/>
      <c r="AS6775" s="3"/>
      <c r="AT6775" s="3"/>
      <c r="AU6775" s="3"/>
      <c r="AV6775" s="3"/>
      <c r="AW6775" s="3"/>
      <c r="AX6775" s="3"/>
      <c r="AY6775" s="3"/>
      <c r="AZ6775" s="3"/>
      <c r="BA6775" s="3"/>
      <c r="BB6775" s="3"/>
      <c r="BC6775" s="3"/>
      <c r="BD6775" s="3"/>
      <c r="BE6775" s="3"/>
      <c r="BF6775" s="3"/>
      <c r="BG6775" s="3"/>
      <c r="BH6775" s="3"/>
      <c r="BI6775" s="3"/>
      <c r="BJ6775" s="3"/>
    </row>
    <row r="6776" customFormat="false" ht="15.75" hidden="false" customHeight="false" outlineLevel="0" collapsed="false">
      <c r="A6776" s="3" t="n">
        <v>6775</v>
      </c>
      <c r="B6776" s="3" t="s">
        <v>19648</v>
      </c>
      <c r="C6776" s="3" t="s">
        <v>19649</v>
      </c>
      <c r="D6776" s="3" t="n">
        <v>1</v>
      </c>
      <c r="E6776" s="3" t="n">
        <v>0.8999113</v>
      </c>
      <c r="F6776" s="3" t="n">
        <v>8</v>
      </c>
      <c r="G6776" s="3" t="n">
        <v>8</v>
      </c>
      <c r="H6776" s="3" t="n">
        <v>6</v>
      </c>
      <c r="I6776" s="3" t="n">
        <v>6</v>
      </c>
      <c r="J6776" s="3" t="n">
        <v>10</v>
      </c>
      <c r="K6776" s="3" t="n">
        <v>10</v>
      </c>
      <c r="L6776" s="3" t="n">
        <v>0</v>
      </c>
      <c r="M6776" s="3" t="n">
        <v>0</v>
      </c>
      <c r="N6776" s="3" t="n">
        <v>-1</v>
      </c>
      <c r="O6776" s="3" t="n">
        <v>-1</v>
      </c>
      <c r="P6776" s="3" t="n">
        <v>3</v>
      </c>
      <c r="Q6776" s="3" t="n">
        <v>24.2</v>
      </c>
      <c r="R6776" s="3" t="s">
        <v>19650</v>
      </c>
      <c r="S6776" s="4" t="n">
        <v>45747.0825347222</v>
      </c>
      <c r="T6776" s="3" t="s">
        <v>4910</v>
      </c>
      <c r="U6776" s="3" t="s">
        <v>4910</v>
      </c>
      <c r="V6776" s="3" t="n">
        <v>0</v>
      </c>
      <c r="W6776" s="3" t="n">
        <v>0</v>
      </c>
      <c r="X6776" s="3" t="n">
        <v>0</v>
      </c>
      <c r="Y6776" s="3" t="s">
        <v>30</v>
      </c>
      <c r="Z6776" s="3" t="s">
        <v>30</v>
      </c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  <c r="AP6776" s="3"/>
      <c r="AQ6776" s="3"/>
      <c r="AR6776" s="3"/>
      <c r="AS6776" s="3"/>
      <c r="AT6776" s="3"/>
      <c r="AU6776" s="3"/>
      <c r="AV6776" s="3"/>
      <c r="AW6776" s="3"/>
      <c r="AX6776" s="3"/>
      <c r="AY6776" s="3"/>
      <c r="AZ6776" s="3"/>
      <c r="BA6776" s="3"/>
      <c r="BB6776" s="3"/>
      <c r="BC6776" s="3"/>
      <c r="BD6776" s="3"/>
      <c r="BE6776" s="3"/>
      <c r="BF6776" s="3"/>
      <c r="BG6776" s="3"/>
      <c r="BH6776" s="3"/>
      <c r="BI6776" s="3"/>
      <c r="BJ6776" s="3"/>
    </row>
    <row r="6777" customFormat="false" ht="15.75" hidden="false" customHeight="false" outlineLevel="0" collapsed="false">
      <c r="A6777" s="3" t="n">
        <v>6776</v>
      </c>
      <c r="B6777" s="3" t="s">
        <v>19651</v>
      </c>
      <c r="C6777" s="3" t="s">
        <v>19652</v>
      </c>
      <c r="D6777" s="3" t="n">
        <v>1</v>
      </c>
      <c r="E6777" s="3" t="n">
        <v>0.0496038</v>
      </c>
      <c r="F6777" s="3" t="n">
        <v>2</v>
      </c>
      <c r="G6777" s="3" t="n">
        <v>2</v>
      </c>
      <c r="H6777" s="3" t="n">
        <v>6</v>
      </c>
      <c r="I6777" s="3" t="n">
        <v>6</v>
      </c>
      <c r="J6777" s="3" t="n">
        <v>0</v>
      </c>
      <c r="K6777" s="3" t="n">
        <v>0</v>
      </c>
      <c r="L6777" s="3" t="n">
        <v>0</v>
      </c>
      <c r="M6777" s="3" t="n">
        <v>0</v>
      </c>
      <c r="N6777" s="3" t="n">
        <v>0</v>
      </c>
      <c r="O6777" s="3" t="n">
        <v>0</v>
      </c>
      <c r="P6777" s="3" t="n">
        <v>3</v>
      </c>
      <c r="Q6777" s="3" t="n">
        <v>24.2</v>
      </c>
      <c r="R6777" s="3" t="s">
        <v>19653</v>
      </c>
      <c r="S6777" s="4" t="n">
        <v>45747.0825694444</v>
      </c>
      <c r="T6777" s="3" t="s">
        <v>65</v>
      </c>
      <c r="U6777" s="3" t="s">
        <v>65</v>
      </c>
      <c r="V6777" s="3" t="n">
        <v>1</v>
      </c>
      <c r="W6777" s="3" t="n">
        <v>1</v>
      </c>
      <c r="X6777" s="3" t="n">
        <v>0</v>
      </c>
      <c r="Y6777" s="3" t="s">
        <v>30</v>
      </c>
      <c r="Z6777" s="3" t="s">
        <v>30</v>
      </c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  <c r="AP6777" s="3"/>
      <c r="AQ6777" s="3"/>
      <c r="AR6777" s="3"/>
      <c r="AS6777" s="3"/>
      <c r="AT6777" s="3"/>
      <c r="AU6777" s="3"/>
      <c r="AV6777" s="3"/>
      <c r="AW6777" s="3"/>
      <c r="AX6777" s="3"/>
      <c r="AY6777" s="3"/>
      <c r="AZ6777" s="3"/>
      <c r="BA6777" s="3"/>
      <c r="BB6777" s="3"/>
      <c r="BC6777" s="3"/>
      <c r="BD6777" s="3"/>
      <c r="BE6777" s="3"/>
      <c r="BF6777" s="3"/>
      <c r="BG6777" s="3"/>
      <c r="BH6777" s="3"/>
      <c r="BI6777" s="3"/>
      <c r="BJ6777" s="3"/>
    </row>
    <row r="6778" customFormat="false" ht="15.75" hidden="false" customHeight="false" outlineLevel="0" collapsed="false">
      <c r="A6778" s="3" t="n">
        <v>6777</v>
      </c>
      <c r="B6778" s="3" t="s">
        <v>19654</v>
      </c>
      <c r="C6778" s="3" t="s">
        <v>19655</v>
      </c>
      <c r="D6778" s="3" t="n">
        <v>1</v>
      </c>
      <c r="E6778" s="3" t="n">
        <v>0.2049755</v>
      </c>
      <c r="F6778" s="3" t="n">
        <v>9</v>
      </c>
      <c r="G6778" s="3" t="n">
        <v>9</v>
      </c>
      <c r="H6778" s="3" t="n">
        <v>6</v>
      </c>
      <c r="I6778" s="3" t="n">
        <v>6</v>
      </c>
      <c r="J6778" s="3" t="n">
        <v>8</v>
      </c>
      <c r="K6778" s="3" t="n">
        <v>8</v>
      </c>
      <c r="L6778" s="3" t="n">
        <v>0</v>
      </c>
      <c r="M6778" s="3" t="n">
        <v>0</v>
      </c>
      <c r="N6778" s="3" t="n">
        <v>-1</v>
      </c>
      <c r="O6778" s="3" t="n">
        <v>-1</v>
      </c>
      <c r="P6778" s="3" t="n">
        <v>3</v>
      </c>
      <c r="Q6778" s="3" t="n">
        <v>24.2</v>
      </c>
      <c r="R6778" s="3" t="s">
        <v>19635</v>
      </c>
      <c r="S6778" s="4" t="n">
        <v>45747.0826041667</v>
      </c>
      <c r="T6778" s="3" t="s">
        <v>4910</v>
      </c>
      <c r="U6778" s="3" t="s">
        <v>4910</v>
      </c>
      <c r="V6778" s="3" t="n">
        <v>0</v>
      </c>
      <c r="W6778" s="3" t="n">
        <v>0</v>
      </c>
      <c r="X6778" s="3" t="n">
        <v>0</v>
      </c>
      <c r="Y6778" s="3" t="s">
        <v>30</v>
      </c>
      <c r="Z6778" s="3" t="s">
        <v>30</v>
      </c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  <c r="AP6778" s="3"/>
      <c r="AQ6778" s="3"/>
      <c r="AR6778" s="3"/>
      <c r="AS6778" s="3"/>
      <c r="AT6778" s="3"/>
      <c r="AU6778" s="3"/>
      <c r="AV6778" s="3"/>
      <c r="AW6778" s="3"/>
      <c r="AX6778" s="3"/>
      <c r="AY6778" s="3"/>
      <c r="AZ6778" s="3"/>
      <c r="BA6778" s="3"/>
      <c r="BB6778" s="3"/>
      <c r="BC6778" s="3"/>
      <c r="BD6778" s="3"/>
      <c r="BE6778" s="3"/>
      <c r="BF6778" s="3"/>
      <c r="BG6778" s="3"/>
      <c r="BH6778" s="3"/>
      <c r="BI6778" s="3"/>
      <c r="BJ6778" s="3"/>
    </row>
    <row r="6779" customFormat="false" ht="15.75" hidden="false" customHeight="false" outlineLevel="0" collapsed="false">
      <c r="A6779" s="3" t="n">
        <v>6778</v>
      </c>
      <c r="B6779" s="3" t="s">
        <v>19656</v>
      </c>
      <c r="C6779" s="3" t="s">
        <v>19657</v>
      </c>
      <c r="D6779" s="3" t="n">
        <v>1</v>
      </c>
      <c r="E6779" s="3" t="n">
        <v>0.6025182</v>
      </c>
      <c r="F6779" s="3" t="n">
        <v>15</v>
      </c>
      <c r="G6779" s="3" t="n">
        <v>15</v>
      </c>
      <c r="H6779" s="3" t="n">
        <v>8</v>
      </c>
      <c r="I6779" s="3" t="n">
        <v>8</v>
      </c>
      <c r="J6779" s="3" t="n">
        <v>15</v>
      </c>
      <c r="K6779" s="3" t="n">
        <v>15</v>
      </c>
      <c r="L6779" s="3" t="n">
        <v>0</v>
      </c>
      <c r="M6779" s="3" t="n">
        <v>0</v>
      </c>
      <c r="N6779" s="3" t="n">
        <v>-1</v>
      </c>
      <c r="O6779" s="3" t="n">
        <v>-1</v>
      </c>
      <c r="P6779" s="3" t="n">
        <v>3</v>
      </c>
      <c r="Q6779" s="3" t="n">
        <v>24.2</v>
      </c>
      <c r="R6779" s="3" t="s">
        <v>19638</v>
      </c>
      <c r="S6779" s="4" t="n">
        <v>45747.0826388889</v>
      </c>
      <c r="T6779" s="3" t="s">
        <v>4910</v>
      </c>
      <c r="U6779" s="3" t="s">
        <v>4910</v>
      </c>
      <c r="V6779" s="3" t="n">
        <v>0</v>
      </c>
      <c r="W6779" s="3" t="n">
        <v>0</v>
      </c>
      <c r="X6779" s="3" t="n">
        <v>0</v>
      </c>
      <c r="Y6779" s="3" t="s">
        <v>30</v>
      </c>
      <c r="Z6779" s="3" t="s">
        <v>30</v>
      </c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  <c r="AP6779" s="3"/>
      <c r="AQ6779" s="3"/>
      <c r="AR6779" s="3"/>
      <c r="AS6779" s="3"/>
      <c r="AT6779" s="3"/>
      <c r="AU6779" s="3"/>
      <c r="AV6779" s="3"/>
      <c r="AW6779" s="3"/>
      <c r="AX6779" s="3"/>
      <c r="AY6779" s="3"/>
      <c r="AZ6779" s="3"/>
      <c r="BA6779" s="3"/>
      <c r="BB6779" s="3"/>
      <c r="BC6779" s="3"/>
      <c r="BD6779" s="3"/>
      <c r="BE6779" s="3"/>
      <c r="BF6779" s="3"/>
      <c r="BG6779" s="3"/>
      <c r="BH6779" s="3"/>
      <c r="BI6779" s="3"/>
      <c r="BJ6779" s="3"/>
    </row>
    <row r="6780" customFormat="false" ht="15.75" hidden="false" customHeight="false" outlineLevel="0" collapsed="false">
      <c r="A6780" s="3" t="n">
        <v>6779</v>
      </c>
      <c r="B6780" s="3" t="s">
        <v>19658</v>
      </c>
      <c r="C6780" s="3" t="s">
        <v>19659</v>
      </c>
      <c r="D6780" s="3" t="n">
        <v>1</v>
      </c>
      <c r="E6780" s="3" t="n">
        <v>0.1183735</v>
      </c>
      <c r="F6780" s="3" t="n">
        <v>12</v>
      </c>
      <c r="G6780" s="3" t="n">
        <v>12</v>
      </c>
      <c r="H6780" s="3" t="n">
        <v>7</v>
      </c>
      <c r="I6780" s="3" t="n">
        <v>7</v>
      </c>
      <c r="J6780" s="3" t="n">
        <v>12</v>
      </c>
      <c r="K6780" s="3" t="n">
        <v>12</v>
      </c>
      <c r="L6780" s="3" t="n">
        <v>0</v>
      </c>
      <c r="M6780" s="3" t="n">
        <v>0</v>
      </c>
      <c r="N6780" s="3" t="n">
        <v>-1</v>
      </c>
      <c r="O6780" s="3" t="n">
        <v>-1</v>
      </c>
      <c r="P6780" s="3" t="n">
        <v>3</v>
      </c>
      <c r="Q6780" s="3" t="n">
        <v>24.2</v>
      </c>
      <c r="R6780" s="3" t="s">
        <v>19641</v>
      </c>
      <c r="S6780" s="4" t="n">
        <v>45747.082662037</v>
      </c>
      <c r="T6780" s="3" t="s">
        <v>4910</v>
      </c>
      <c r="U6780" s="3" t="s">
        <v>4910</v>
      </c>
      <c r="V6780" s="3" t="n">
        <v>0</v>
      </c>
      <c r="W6780" s="3" t="n">
        <v>0</v>
      </c>
      <c r="X6780" s="3" t="n">
        <v>0</v>
      </c>
      <c r="Y6780" s="3" t="s">
        <v>30</v>
      </c>
      <c r="Z6780" s="3" t="s">
        <v>30</v>
      </c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  <c r="AP6780" s="3"/>
      <c r="AQ6780" s="3"/>
      <c r="AR6780" s="3"/>
      <c r="AS6780" s="3"/>
      <c r="AT6780" s="3"/>
      <c r="AU6780" s="3"/>
      <c r="AV6780" s="3"/>
      <c r="AW6780" s="3"/>
      <c r="AX6780" s="3"/>
      <c r="AY6780" s="3"/>
      <c r="AZ6780" s="3"/>
      <c r="BA6780" s="3"/>
      <c r="BB6780" s="3"/>
      <c r="BC6780" s="3"/>
      <c r="BD6780" s="3"/>
      <c r="BE6780" s="3"/>
      <c r="BF6780" s="3"/>
      <c r="BG6780" s="3"/>
      <c r="BH6780" s="3"/>
      <c r="BI6780" s="3"/>
      <c r="BJ6780" s="3"/>
    </row>
    <row r="6781" customFormat="false" ht="15.75" hidden="false" customHeight="false" outlineLevel="0" collapsed="false">
      <c r="A6781" s="3" t="n">
        <v>6780</v>
      </c>
      <c r="B6781" s="3" t="s">
        <v>19660</v>
      </c>
      <c r="C6781" s="3" t="s">
        <v>19661</v>
      </c>
      <c r="D6781" s="3" t="n">
        <v>1</v>
      </c>
      <c r="E6781" s="3" t="n">
        <v>0.1168925</v>
      </c>
      <c r="F6781" s="3" t="n">
        <v>10</v>
      </c>
      <c r="G6781" s="3" t="n">
        <v>10</v>
      </c>
      <c r="H6781" s="3" t="n">
        <v>8</v>
      </c>
      <c r="I6781" s="3" t="n">
        <v>8</v>
      </c>
      <c r="J6781" s="3" t="n">
        <v>8</v>
      </c>
      <c r="K6781" s="3" t="n">
        <v>8</v>
      </c>
      <c r="L6781" s="3" t="n">
        <v>1</v>
      </c>
      <c r="M6781" s="3" t="n">
        <v>1</v>
      </c>
      <c r="N6781" s="3" t="n">
        <v>-1</v>
      </c>
      <c r="O6781" s="3" t="n">
        <v>-1</v>
      </c>
      <c r="P6781" s="3" t="n">
        <v>3</v>
      </c>
      <c r="Q6781" s="3" t="n">
        <v>24.2</v>
      </c>
      <c r="R6781" s="3" t="s">
        <v>19644</v>
      </c>
      <c r="S6781" s="4" t="n">
        <v>45747.0826851852</v>
      </c>
      <c r="T6781" s="3" t="s">
        <v>4910</v>
      </c>
      <c r="U6781" s="3" t="s">
        <v>4910</v>
      </c>
      <c r="V6781" s="3" t="n">
        <v>0</v>
      </c>
      <c r="W6781" s="3" t="n">
        <v>0</v>
      </c>
      <c r="X6781" s="3" t="n">
        <v>0</v>
      </c>
      <c r="Y6781" s="3" t="s">
        <v>30</v>
      </c>
      <c r="Z6781" s="3" t="s">
        <v>30</v>
      </c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  <c r="AP6781" s="3"/>
      <c r="AQ6781" s="3"/>
      <c r="AR6781" s="3"/>
      <c r="AS6781" s="3"/>
      <c r="AT6781" s="3"/>
      <c r="AU6781" s="3"/>
      <c r="AV6781" s="3"/>
      <c r="AW6781" s="3"/>
      <c r="AX6781" s="3"/>
      <c r="AY6781" s="3"/>
      <c r="AZ6781" s="3"/>
      <c r="BA6781" s="3"/>
      <c r="BB6781" s="3"/>
      <c r="BC6781" s="3"/>
      <c r="BD6781" s="3"/>
      <c r="BE6781" s="3"/>
      <c r="BF6781" s="3"/>
      <c r="BG6781" s="3"/>
      <c r="BH6781" s="3"/>
      <c r="BI6781" s="3"/>
      <c r="BJ6781" s="3"/>
    </row>
    <row r="6782" customFormat="false" ht="15.75" hidden="false" customHeight="false" outlineLevel="0" collapsed="false">
      <c r="A6782" s="3" t="n">
        <v>6781</v>
      </c>
      <c r="B6782" s="3" t="s">
        <v>19662</v>
      </c>
      <c r="C6782" s="3" t="s">
        <v>19663</v>
      </c>
      <c r="D6782" s="3" t="n">
        <v>1</v>
      </c>
      <c r="E6782" s="3" t="n">
        <v>0.5983314</v>
      </c>
      <c r="F6782" s="3" t="n">
        <v>12</v>
      </c>
      <c r="G6782" s="3" t="n">
        <v>12</v>
      </c>
      <c r="H6782" s="3" t="n">
        <v>8</v>
      </c>
      <c r="I6782" s="3" t="n">
        <v>8</v>
      </c>
      <c r="J6782" s="3" t="n">
        <v>9</v>
      </c>
      <c r="K6782" s="3" t="n">
        <v>9</v>
      </c>
      <c r="L6782" s="3" t="n">
        <v>3</v>
      </c>
      <c r="M6782" s="3" t="n">
        <v>3</v>
      </c>
      <c r="N6782" s="3" t="n">
        <v>-1</v>
      </c>
      <c r="O6782" s="3" t="n">
        <v>-1</v>
      </c>
      <c r="P6782" s="3" t="n">
        <v>3</v>
      </c>
      <c r="Q6782" s="3" t="n">
        <v>24.2</v>
      </c>
      <c r="R6782" s="3" t="s">
        <v>19647</v>
      </c>
      <c r="S6782" s="4" t="n">
        <v>45747.0827083333</v>
      </c>
      <c r="T6782" s="3" t="s">
        <v>4910</v>
      </c>
      <c r="U6782" s="3" t="s">
        <v>4910</v>
      </c>
      <c r="V6782" s="3" t="n">
        <v>0</v>
      </c>
      <c r="W6782" s="3" t="n">
        <v>0</v>
      </c>
      <c r="X6782" s="3" t="n">
        <v>0</v>
      </c>
      <c r="Y6782" s="3" t="s">
        <v>30</v>
      </c>
      <c r="Z6782" s="3" t="s">
        <v>30</v>
      </c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  <c r="AP6782" s="3"/>
      <c r="AQ6782" s="3"/>
      <c r="AR6782" s="3"/>
      <c r="AS6782" s="3"/>
      <c r="AT6782" s="3"/>
      <c r="AU6782" s="3"/>
      <c r="AV6782" s="3"/>
      <c r="AW6782" s="3"/>
      <c r="AX6782" s="3"/>
      <c r="AY6782" s="3"/>
      <c r="AZ6782" s="3"/>
      <c r="BA6782" s="3"/>
      <c r="BB6782" s="3"/>
      <c r="BC6782" s="3"/>
      <c r="BD6782" s="3"/>
      <c r="BE6782" s="3"/>
      <c r="BF6782" s="3"/>
      <c r="BG6782" s="3"/>
      <c r="BH6782" s="3"/>
      <c r="BI6782" s="3"/>
      <c r="BJ6782" s="3"/>
    </row>
    <row r="6783" customFormat="false" ht="15.75" hidden="false" customHeight="false" outlineLevel="0" collapsed="false">
      <c r="A6783" s="3" t="n">
        <v>6782</v>
      </c>
      <c r="B6783" s="3" t="s">
        <v>19664</v>
      </c>
      <c r="C6783" s="3" t="s">
        <v>19665</v>
      </c>
      <c r="D6783" s="3" t="n">
        <v>1</v>
      </c>
      <c r="E6783" s="3" t="n">
        <v>0.9848225</v>
      </c>
      <c r="F6783" s="3" t="n">
        <v>8</v>
      </c>
      <c r="G6783" s="3" t="n">
        <v>8</v>
      </c>
      <c r="H6783" s="3" t="n">
        <v>6</v>
      </c>
      <c r="I6783" s="3" t="n">
        <v>6</v>
      </c>
      <c r="J6783" s="3" t="n">
        <v>10</v>
      </c>
      <c r="K6783" s="3" t="n">
        <v>10</v>
      </c>
      <c r="L6783" s="3" t="n">
        <v>0</v>
      </c>
      <c r="M6783" s="3" t="n">
        <v>0</v>
      </c>
      <c r="N6783" s="3" t="n">
        <v>-1</v>
      </c>
      <c r="O6783" s="3" t="n">
        <v>-1</v>
      </c>
      <c r="P6783" s="3" t="n">
        <v>3</v>
      </c>
      <c r="Q6783" s="3" t="n">
        <v>24.2</v>
      </c>
      <c r="R6783" s="3" t="s">
        <v>19650</v>
      </c>
      <c r="S6783" s="4" t="n">
        <v>45747.0827430556</v>
      </c>
      <c r="T6783" s="3" t="s">
        <v>4910</v>
      </c>
      <c r="U6783" s="3" t="s">
        <v>4910</v>
      </c>
      <c r="V6783" s="3" t="n">
        <v>0</v>
      </c>
      <c r="W6783" s="3" t="n">
        <v>0</v>
      </c>
      <c r="X6783" s="3" t="n">
        <v>0</v>
      </c>
      <c r="Y6783" s="3" t="s">
        <v>30</v>
      </c>
      <c r="Z6783" s="3" t="s">
        <v>30</v>
      </c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  <c r="AP6783" s="3"/>
      <c r="AQ6783" s="3"/>
      <c r="AR6783" s="3"/>
      <c r="AS6783" s="3"/>
      <c r="AT6783" s="3"/>
      <c r="AU6783" s="3"/>
      <c r="AV6783" s="3"/>
      <c r="AW6783" s="3"/>
      <c r="AX6783" s="3"/>
      <c r="AY6783" s="3"/>
      <c r="AZ6783" s="3"/>
      <c r="BA6783" s="3"/>
      <c r="BB6783" s="3"/>
      <c r="BC6783" s="3"/>
      <c r="BD6783" s="3"/>
      <c r="BE6783" s="3"/>
      <c r="BF6783" s="3"/>
      <c r="BG6783" s="3"/>
      <c r="BH6783" s="3"/>
      <c r="BI6783" s="3"/>
      <c r="BJ6783" s="3"/>
    </row>
    <row r="6784" customFormat="false" ht="15.75" hidden="false" customHeight="false" outlineLevel="0" collapsed="false">
      <c r="A6784" s="3" t="n">
        <v>6783</v>
      </c>
      <c r="B6784" s="3" t="s">
        <v>19666</v>
      </c>
      <c r="C6784" s="3" t="s">
        <v>19667</v>
      </c>
      <c r="D6784" s="3" t="n">
        <v>1</v>
      </c>
      <c r="E6784" s="3" t="n">
        <v>1.3872335</v>
      </c>
      <c r="F6784" s="3" t="n">
        <v>31</v>
      </c>
      <c r="G6784" s="3" t="n">
        <v>31</v>
      </c>
      <c r="H6784" s="3" t="n">
        <v>3</v>
      </c>
      <c r="I6784" s="3" t="n">
        <v>3</v>
      </c>
      <c r="J6784" s="3" t="n">
        <v>29</v>
      </c>
      <c r="K6784" s="3" t="n">
        <v>29</v>
      </c>
      <c r="L6784" s="3" t="n">
        <v>0</v>
      </c>
      <c r="M6784" s="3" t="n">
        <v>0</v>
      </c>
      <c r="N6784" s="3" t="n">
        <v>-1</v>
      </c>
      <c r="O6784" s="3" t="n">
        <v>-1</v>
      </c>
      <c r="P6784" s="3" t="n">
        <v>7.3</v>
      </c>
      <c r="Q6784" s="3" t="n">
        <v>24.2</v>
      </c>
      <c r="R6784" s="3" t="s">
        <v>19668</v>
      </c>
      <c r="S6784" s="4" t="n">
        <v>45747.0827893519</v>
      </c>
      <c r="T6784" s="3" t="s">
        <v>65</v>
      </c>
      <c r="U6784" s="3" t="s">
        <v>65</v>
      </c>
      <c r="V6784" s="3" t="n">
        <v>0</v>
      </c>
      <c r="W6784" s="3" t="n">
        <v>0</v>
      </c>
      <c r="X6784" s="3" t="n">
        <v>0</v>
      </c>
      <c r="Y6784" s="3" t="s">
        <v>30</v>
      </c>
      <c r="Z6784" s="3" t="s">
        <v>30</v>
      </c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  <c r="AP6784" s="3"/>
      <c r="AQ6784" s="3"/>
      <c r="AR6784" s="3"/>
      <c r="AS6784" s="3"/>
      <c r="AT6784" s="3"/>
      <c r="AU6784" s="3"/>
      <c r="AV6784" s="3"/>
      <c r="AW6784" s="3"/>
      <c r="AX6784" s="3"/>
      <c r="AY6784" s="3"/>
      <c r="AZ6784" s="3"/>
      <c r="BA6784" s="3"/>
      <c r="BB6784" s="3"/>
      <c r="BC6784" s="3"/>
      <c r="BD6784" s="3"/>
      <c r="BE6784" s="3"/>
      <c r="BF6784" s="3"/>
      <c r="BG6784" s="3"/>
      <c r="BH6784" s="3"/>
      <c r="BI6784" s="3"/>
      <c r="BJ6784" s="3"/>
    </row>
    <row r="6785" customFormat="false" ht="15.75" hidden="false" customHeight="false" outlineLevel="0" collapsed="false">
      <c r="A6785" s="3" t="n">
        <v>6784</v>
      </c>
      <c r="B6785" s="3" t="s">
        <v>19669</v>
      </c>
      <c r="C6785" s="3" t="s">
        <v>19670</v>
      </c>
      <c r="D6785" s="3" t="n">
        <v>1</v>
      </c>
      <c r="E6785" s="3" t="n">
        <v>1.6292718</v>
      </c>
      <c r="F6785" s="3" t="n">
        <v>71</v>
      </c>
      <c r="G6785" s="3" t="n">
        <v>71</v>
      </c>
      <c r="H6785" s="3" t="n">
        <v>10</v>
      </c>
      <c r="I6785" s="3" t="n">
        <v>10</v>
      </c>
      <c r="J6785" s="3" t="n">
        <v>83</v>
      </c>
      <c r="K6785" s="3" t="n">
        <v>83</v>
      </c>
      <c r="L6785" s="3" t="n">
        <v>0</v>
      </c>
      <c r="M6785" s="3" t="n">
        <v>0</v>
      </c>
      <c r="N6785" s="3" t="n">
        <v>-1</v>
      </c>
      <c r="O6785" s="3" t="n">
        <v>-1</v>
      </c>
      <c r="P6785" s="3" t="n">
        <v>7.3</v>
      </c>
      <c r="Q6785" s="3" t="n">
        <v>24.2</v>
      </c>
      <c r="R6785" s="3" t="s">
        <v>19671</v>
      </c>
      <c r="S6785" s="4" t="n">
        <v>45747.0828472222</v>
      </c>
      <c r="T6785" s="3" t="s">
        <v>65</v>
      </c>
      <c r="U6785" s="3" t="s">
        <v>65</v>
      </c>
      <c r="V6785" s="3" t="n">
        <v>0</v>
      </c>
      <c r="W6785" s="3" t="n">
        <v>0</v>
      </c>
      <c r="X6785" s="3" t="n">
        <v>0</v>
      </c>
      <c r="Y6785" s="3" t="s">
        <v>30</v>
      </c>
      <c r="Z6785" s="3" t="s">
        <v>30</v>
      </c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  <c r="AP6785" s="3"/>
      <c r="AQ6785" s="3"/>
      <c r="AR6785" s="3"/>
      <c r="AS6785" s="3"/>
      <c r="AT6785" s="3"/>
      <c r="AU6785" s="3"/>
      <c r="AV6785" s="3"/>
      <c r="AW6785" s="3"/>
      <c r="AX6785" s="3"/>
      <c r="AY6785" s="3"/>
      <c r="AZ6785" s="3"/>
      <c r="BA6785" s="3"/>
      <c r="BB6785" s="3"/>
      <c r="BC6785" s="3"/>
      <c r="BD6785" s="3"/>
      <c r="BE6785" s="3"/>
      <c r="BF6785" s="3"/>
      <c r="BG6785" s="3"/>
      <c r="BH6785" s="3"/>
      <c r="BI6785" s="3"/>
      <c r="BJ6785" s="3"/>
    </row>
    <row r="6786" customFormat="false" ht="15.75" hidden="false" customHeight="false" outlineLevel="0" collapsed="false">
      <c r="A6786" s="3" t="n">
        <v>6785</v>
      </c>
      <c r="B6786" s="3" t="s">
        <v>19672</v>
      </c>
      <c r="C6786" s="3" t="s">
        <v>19673</v>
      </c>
      <c r="D6786" s="3" t="n">
        <v>1</v>
      </c>
      <c r="E6786" s="3" t="n">
        <v>1.3779879</v>
      </c>
      <c r="F6786" s="3" t="n">
        <v>31</v>
      </c>
      <c r="G6786" s="3" t="n">
        <v>31</v>
      </c>
      <c r="H6786" s="3" t="n">
        <v>3</v>
      </c>
      <c r="I6786" s="3" t="n">
        <v>3</v>
      </c>
      <c r="J6786" s="3" t="n">
        <v>29</v>
      </c>
      <c r="K6786" s="3" t="n">
        <v>29</v>
      </c>
      <c r="L6786" s="3" t="n">
        <v>0</v>
      </c>
      <c r="M6786" s="3" t="n">
        <v>0</v>
      </c>
      <c r="N6786" s="3" t="n">
        <v>-1</v>
      </c>
      <c r="O6786" s="3" t="n">
        <v>-1</v>
      </c>
      <c r="P6786" s="3" t="n">
        <v>7.3</v>
      </c>
      <c r="Q6786" s="3" t="n">
        <v>24.2</v>
      </c>
      <c r="R6786" s="3" t="s">
        <v>19674</v>
      </c>
      <c r="S6786" s="4" t="n">
        <v>45747.0828935185</v>
      </c>
      <c r="T6786" s="3" t="s">
        <v>65</v>
      </c>
      <c r="U6786" s="3" t="s">
        <v>65</v>
      </c>
      <c r="V6786" s="3" t="n">
        <v>0</v>
      </c>
      <c r="W6786" s="3" t="n">
        <v>0</v>
      </c>
      <c r="X6786" s="3" t="n">
        <v>0</v>
      </c>
      <c r="Y6786" s="3" t="s">
        <v>30</v>
      </c>
      <c r="Z6786" s="3" t="s">
        <v>30</v>
      </c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  <c r="AP6786" s="3"/>
      <c r="AQ6786" s="3"/>
      <c r="AR6786" s="3"/>
      <c r="AS6786" s="3"/>
      <c r="AT6786" s="3"/>
      <c r="AU6786" s="3"/>
      <c r="AV6786" s="3"/>
      <c r="AW6786" s="3"/>
      <c r="AX6786" s="3"/>
      <c r="AY6786" s="3"/>
      <c r="AZ6786" s="3"/>
      <c r="BA6786" s="3"/>
      <c r="BB6786" s="3"/>
      <c r="BC6786" s="3"/>
      <c r="BD6786" s="3"/>
      <c r="BE6786" s="3"/>
      <c r="BF6786" s="3"/>
      <c r="BG6786" s="3"/>
      <c r="BH6786" s="3"/>
      <c r="BI6786" s="3"/>
      <c r="BJ6786" s="3"/>
    </row>
    <row r="6787" customFormat="false" ht="15.75" hidden="false" customHeight="false" outlineLevel="0" collapsed="false">
      <c r="A6787" s="3" t="n">
        <v>6786</v>
      </c>
      <c r="B6787" s="3" t="s">
        <v>19675</v>
      </c>
      <c r="C6787" s="3" t="s">
        <v>19676</v>
      </c>
      <c r="D6787" s="3" t="n">
        <v>1</v>
      </c>
      <c r="E6787" s="3" t="n">
        <v>1.3296906</v>
      </c>
      <c r="F6787" s="3" t="n">
        <v>12</v>
      </c>
      <c r="G6787" s="3" t="n">
        <v>12</v>
      </c>
      <c r="H6787" s="3" t="n">
        <v>4</v>
      </c>
      <c r="I6787" s="3" t="n">
        <v>4</v>
      </c>
      <c r="J6787" s="3" t="n">
        <v>11</v>
      </c>
      <c r="K6787" s="3" t="n">
        <v>11</v>
      </c>
      <c r="L6787" s="3" t="n">
        <v>0</v>
      </c>
      <c r="M6787" s="3" t="n">
        <v>0</v>
      </c>
      <c r="N6787" s="3" t="n">
        <v>-1</v>
      </c>
      <c r="O6787" s="3" t="n">
        <v>-1</v>
      </c>
      <c r="P6787" s="3" t="n">
        <v>7.3</v>
      </c>
      <c r="Q6787" s="3" t="n">
        <v>24.2</v>
      </c>
      <c r="R6787" s="3" t="s">
        <v>19677</v>
      </c>
      <c r="S6787" s="4" t="n">
        <v>45747.0829398148</v>
      </c>
      <c r="T6787" s="3" t="s">
        <v>65</v>
      </c>
      <c r="U6787" s="3" t="s">
        <v>65</v>
      </c>
      <c r="V6787" s="3" t="n">
        <v>0</v>
      </c>
      <c r="W6787" s="3" t="n">
        <v>0</v>
      </c>
      <c r="X6787" s="3" t="n">
        <v>0</v>
      </c>
      <c r="Y6787" s="3" t="s">
        <v>30</v>
      </c>
      <c r="Z6787" s="3" t="s">
        <v>30</v>
      </c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3"/>
      <c r="AR6787" s="3"/>
      <c r="AS6787" s="3"/>
      <c r="AT6787" s="3"/>
      <c r="AU6787" s="3"/>
      <c r="AV6787" s="3"/>
      <c r="AW6787" s="3"/>
      <c r="AX6787" s="3"/>
      <c r="AY6787" s="3"/>
      <c r="AZ6787" s="3"/>
      <c r="BA6787" s="3"/>
      <c r="BB6787" s="3"/>
      <c r="BC6787" s="3"/>
      <c r="BD6787" s="3"/>
      <c r="BE6787" s="3"/>
      <c r="BF6787" s="3"/>
      <c r="BG6787" s="3"/>
      <c r="BH6787" s="3"/>
      <c r="BI6787" s="3"/>
      <c r="BJ6787" s="3"/>
    </row>
    <row r="6788" customFormat="false" ht="15.75" hidden="false" customHeight="false" outlineLevel="0" collapsed="false">
      <c r="A6788" s="3" t="n">
        <v>6787</v>
      </c>
      <c r="B6788" s="3" t="s">
        <v>19678</v>
      </c>
      <c r="C6788" s="3" t="s">
        <v>19679</v>
      </c>
      <c r="D6788" s="3" t="n">
        <v>1</v>
      </c>
      <c r="E6788" s="3" t="n">
        <v>1.671459</v>
      </c>
      <c r="F6788" s="3" t="n">
        <v>13</v>
      </c>
      <c r="G6788" s="3" t="n">
        <v>13</v>
      </c>
      <c r="H6788" s="3" t="n">
        <v>5</v>
      </c>
      <c r="I6788" s="3" t="n">
        <v>5</v>
      </c>
      <c r="J6788" s="3" t="n">
        <v>14</v>
      </c>
      <c r="K6788" s="3" t="n">
        <v>14</v>
      </c>
      <c r="L6788" s="3" t="n">
        <v>0</v>
      </c>
      <c r="M6788" s="3" t="n">
        <v>0</v>
      </c>
      <c r="N6788" s="3" t="n">
        <v>-1</v>
      </c>
      <c r="O6788" s="3" t="n">
        <v>-1</v>
      </c>
      <c r="P6788" s="3" t="n">
        <v>7.3</v>
      </c>
      <c r="Q6788" s="3" t="n">
        <v>24.2</v>
      </c>
      <c r="R6788" s="3" t="s">
        <v>19680</v>
      </c>
      <c r="S6788" s="4" t="n">
        <v>45747.0829861111</v>
      </c>
      <c r="T6788" s="3" t="s">
        <v>65</v>
      </c>
      <c r="U6788" s="3" t="s">
        <v>65</v>
      </c>
      <c r="V6788" s="3" t="n">
        <v>0</v>
      </c>
      <c r="W6788" s="3" t="n">
        <v>0</v>
      </c>
      <c r="X6788" s="3" t="n">
        <v>0</v>
      </c>
      <c r="Y6788" s="3" t="s">
        <v>30</v>
      </c>
      <c r="Z6788" s="3" t="s">
        <v>30</v>
      </c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  <c r="AP6788" s="3"/>
      <c r="AQ6788" s="3"/>
      <c r="AR6788" s="3"/>
      <c r="AS6788" s="3"/>
      <c r="AT6788" s="3"/>
      <c r="AU6788" s="3"/>
      <c r="AV6788" s="3"/>
      <c r="AW6788" s="3"/>
      <c r="AX6788" s="3"/>
      <c r="AY6788" s="3"/>
      <c r="AZ6788" s="3"/>
      <c r="BA6788" s="3"/>
      <c r="BB6788" s="3"/>
      <c r="BC6788" s="3"/>
      <c r="BD6788" s="3"/>
      <c r="BE6788" s="3"/>
      <c r="BF6788" s="3"/>
      <c r="BG6788" s="3"/>
      <c r="BH6788" s="3"/>
      <c r="BI6788" s="3"/>
      <c r="BJ6788" s="3"/>
    </row>
    <row r="6789" customFormat="false" ht="15.75" hidden="false" customHeight="false" outlineLevel="0" collapsed="false">
      <c r="A6789" s="3" t="n">
        <v>6788</v>
      </c>
      <c r="B6789" s="3" t="s">
        <v>19681</v>
      </c>
      <c r="C6789" s="3" t="s">
        <v>19682</v>
      </c>
      <c r="D6789" s="3" t="n">
        <v>1</v>
      </c>
      <c r="E6789" s="3" t="n">
        <v>1.3201728</v>
      </c>
      <c r="F6789" s="3" t="n">
        <v>13</v>
      </c>
      <c r="G6789" s="3" t="n">
        <v>13</v>
      </c>
      <c r="H6789" s="3" t="n">
        <v>5</v>
      </c>
      <c r="I6789" s="3" t="n">
        <v>5</v>
      </c>
      <c r="J6789" s="3" t="n">
        <v>14</v>
      </c>
      <c r="K6789" s="3" t="n">
        <v>14</v>
      </c>
      <c r="L6789" s="3" t="n">
        <v>0</v>
      </c>
      <c r="M6789" s="3" t="n">
        <v>0</v>
      </c>
      <c r="N6789" s="3" t="n">
        <v>-1</v>
      </c>
      <c r="O6789" s="3" t="n">
        <v>-1</v>
      </c>
      <c r="P6789" s="3" t="n">
        <v>7.3</v>
      </c>
      <c r="Q6789" s="3" t="n">
        <v>24.2</v>
      </c>
      <c r="R6789" s="3" t="s">
        <v>19683</v>
      </c>
      <c r="S6789" s="4" t="n">
        <v>45747.0830208333</v>
      </c>
      <c r="T6789" s="3" t="s">
        <v>65</v>
      </c>
      <c r="U6789" s="3" t="s">
        <v>65</v>
      </c>
      <c r="V6789" s="3" t="n">
        <v>0</v>
      </c>
      <c r="W6789" s="3" t="n">
        <v>0</v>
      </c>
      <c r="X6789" s="3" t="n">
        <v>0</v>
      </c>
      <c r="Y6789" s="3" t="s">
        <v>30</v>
      </c>
      <c r="Z6789" s="3" t="s">
        <v>30</v>
      </c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  <c r="AP6789" s="3"/>
      <c r="AQ6789" s="3"/>
      <c r="AR6789" s="3"/>
      <c r="AS6789" s="3"/>
      <c r="AT6789" s="3"/>
      <c r="AU6789" s="3"/>
      <c r="AV6789" s="3"/>
      <c r="AW6789" s="3"/>
      <c r="AX6789" s="3"/>
      <c r="AY6789" s="3"/>
      <c r="AZ6789" s="3"/>
      <c r="BA6789" s="3"/>
      <c r="BB6789" s="3"/>
      <c r="BC6789" s="3"/>
      <c r="BD6789" s="3"/>
      <c r="BE6789" s="3"/>
      <c r="BF6789" s="3"/>
      <c r="BG6789" s="3"/>
      <c r="BH6789" s="3"/>
      <c r="BI6789" s="3"/>
      <c r="BJ6789" s="3"/>
    </row>
    <row r="6790" customFormat="false" ht="15.75" hidden="false" customHeight="false" outlineLevel="0" collapsed="false">
      <c r="A6790" s="3" t="n">
        <v>6789</v>
      </c>
      <c r="B6790" s="3" t="s">
        <v>19684</v>
      </c>
      <c r="C6790" s="3" t="s">
        <v>19685</v>
      </c>
      <c r="D6790" s="3" t="n">
        <v>1</v>
      </c>
      <c r="E6790" s="3" t="n">
        <v>1.3520793</v>
      </c>
      <c r="F6790" s="3" t="n">
        <v>11</v>
      </c>
      <c r="G6790" s="3" t="n">
        <v>11</v>
      </c>
      <c r="H6790" s="3" t="n">
        <v>6</v>
      </c>
      <c r="I6790" s="3" t="n">
        <v>6</v>
      </c>
      <c r="J6790" s="3" t="n">
        <v>14</v>
      </c>
      <c r="K6790" s="3" t="n">
        <v>14</v>
      </c>
      <c r="L6790" s="3" t="n">
        <v>4</v>
      </c>
      <c r="M6790" s="3" t="n">
        <v>4</v>
      </c>
      <c r="N6790" s="3" t="n">
        <v>-1</v>
      </c>
      <c r="O6790" s="3" t="n">
        <v>-1</v>
      </c>
      <c r="P6790" s="3" t="n">
        <v>7.6</v>
      </c>
      <c r="Q6790" s="3" t="n">
        <v>24.2</v>
      </c>
      <c r="R6790" s="3" t="s">
        <v>19686</v>
      </c>
      <c r="S6790" s="4" t="n">
        <v>45747.0830787037</v>
      </c>
      <c r="T6790" s="3" t="s">
        <v>65</v>
      </c>
      <c r="U6790" s="3" t="s">
        <v>65</v>
      </c>
      <c r="V6790" s="3" t="n">
        <v>0</v>
      </c>
      <c r="W6790" s="3" t="n">
        <v>0</v>
      </c>
      <c r="X6790" s="3" t="n">
        <v>0</v>
      </c>
      <c r="Y6790" s="3" t="s">
        <v>30</v>
      </c>
      <c r="Z6790" s="3" t="s">
        <v>30</v>
      </c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  <c r="AP6790" s="3"/>
      <c r="AQ6790" s="3"/>
      <c r="AR6790" s="3"/>
      <c r="AS6790" s="3"/>
      <c r="AT6790" s="3"/>
      <c r="AU6790" s="3"/>
      <c r="AV6790" s="3"/>
      <c r="AW6790" s="3"/>
      <c r="AX6790" s="3"/>
      <c r="AY6790" s="3"/>
      <c r="AZ6790" s="3"/>
      <c r="BA6790" s="3"/>
      <c r="BB6790" s="3"/>
      <c r="BC6790" s="3"/>
      <c r="BD6790" s="3"/>
      <c r="BE6790" s="3"/>
      <c r="BF6790" s="3"/>
      <c r="BG6790" s="3"/>
      <c r="BH6790" s="3"/>
      <c r="BI6790" s="3"/>
      <c r="BJ6790" s="3"/>
    </row>
    <row r="6791" customFormat="false" ht="15.75" hidden="false" customHeight="false" outlineLevel="0" collapsed="false">
      <c r="A6791" s="3" t="n">
        <v>6790</v>
      </c>
      <c r="B6791" s="3" t="s">
        <v>19687</v>
      </c>
      <c r="C6791" s="3" t="s">
        <v>19688</v>
      </c>
      <c r="D6791" s="3" t="n">
        <v>1</v>
      </c>
      <c r="E6791" s="3" t="n">
        <v>0.0463645</v>
      </c>
      <c r="F6791" s="3" t="n">
        <v>3</v>
      </c>
      <c r="G6791" s="3" t="n">
        <v>3</v>
      </c>
      <c r="H6791" s="3" t="n">
        <v>2</v>
      </c>
      <c r="I6791" s="3" t="n">
        <v>2</v>
      </c>
      <c r="J6791" s="3" t="n">
        <v>0</v>
      </c>
      <c r="K6791" s="3" t="n">
        <v>0</v>
      </c>
      <c r="L6791" s="3" t="n">
        <v>1</v>
      </c>
      <c r="M6791" s="3" t="n">
        <v>1</v>
      </c>
      <c r="N6791" s="3" t="n">
        <v>-1</v>
      </c>
      <c r="O6791" s="3" t="n">
        <v>-1</v>
      </c>
      <c r="P6791" s="3" t="n">
        <v>7.5</v>
      </c>
      <c r="Q6791" s="3" t="n">
        <v>24.2</v>
      </c>
      <c r="R6791" s="3" t="s">
        <v>19689</v>
      </c>
      <c r="S6791" s="4" t="n">
        <v>45747.0831134259</v>
      </c>
      <c r="T6791" s="3" t="s">
        <v>65</v>
      </c>
      <c r="U6791" s="3" t="s">
        <v>65</v>
      </c>
      <c r="V6791" s="3" t="n">
        <v>0</v>
      </c>
      <c r="W6791" s="3" t="n">
        <v>0</v>
      </c>
      <c r="X6791" s="3" t="n">
        <v>0</v>
      </c>
      <c r="Y6791" s="3" t="s">
        <v>30</v>
      </c>
      <c r="Z6791" s="3" t="s">
        <v>30</v>
      </c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  <c r="AP6791" s="3"/>
      <c r="AQ6791" s="3"/>
      <c r="AR6791" s="3"/>
      <c r="AS6791" s="3"/>
      <c r="AT6791" s="3"/>
      <c r="AU6791" s="3"/>
      <c r="AV6791" s="3"/>
      <c r="AW6791" s="3"/>
      <c r="AX6791" s="3"/>
      <c r="AY6791" s="3"/>
      <c r="AZ6791" s="3"/>
      <c r="BA6791" s="3"/>
      <c r="BB6791" s="3"/>
      <c r="BC6791" s="3"/>
      <c r="BD6791" s="3"/>
      <c r="BE6791" s="3"/>
      <c r="BF6791" s="3"/>
      <c r="BG6791" s="3"/>
      <c r="BH6791" s="3"/>
      <c r="BI6791" s="3"/>
      <c r="BJ6791" s="3"/>
    </row>
    <row r="6792" customFormat="false" ht="15.75" hidden="false" customHeight="false" outlineLevel="0" collapsed="false">
      <c r="A6792" s="3" t="n">
        <v>6791</v>
      </c>
      <c r="B6792" s="3" t="s">
        <v>19690</v>
      </c>
      <c r="C6792" s="3" t="s">
        <v>19691</v>
      </c>
      <c r="D6792" s="3" t="n">
        <v>1</v>
      </c>
      <c r="E6792" s="3" t="n">
        <v>1.4398864</v>
      </c>
      <c r="F6792" s="3" t="n">
        <v>39</v>
      </c>
      <c r="G6792" s="3" t="n">
        <v>39</v>
      </c>
      <c r="H6792" s="3" t="n">
        <v>12</v>
      </c>
      <c r="I6792" s="3" t="n">
        <v>12</v>
      </c>
      <c r="J6792" s="3" t="n">
        <v>58</v>
      </c>
      <c r="K6792" s="3" t="n">
        <v>58</v>
      </c>
      <c r="L6792" s="3" t="n">
        <v>3</v>
      </c>
      <c r="M6792" s="3" t="n">
        <v>3</v>
      </c>
      <c r="N6792" s="3" t="n">
        <v>-1</v>
      </c>
      <c r="O6792" s="3" t="n">
        <v>-1</v>
      </c>
      <c r="P6792" s="3" t="n">
        <v>7.2</v>
      </c>
      <c r="Q6792" s="3" t="n">
        <v>24.2</v>
      </c>
      <c r="R6792" s="3" t="s">
        <v>19692</v>
      </c>
      <c r="S6792" s="4" t="n">
        <v>45747.0831481482</v>
      </c>
      <c r="T6792" s="3" t="s">
        <v>232</v>
      </c>
      <c r="U6792" s="3" t="s">
        <v>232</v>
      </c>
      <c r="V6792" s="3" t="n">
        <v>0</v>
      </c>
      <c r="W6792" s="3" t="n">
        <v>0</v>
      </c>
      <c r="X6792" s="3" t="n">
        <v>0</v>
      </c>
      <c r="Y6792" s="3" t="s">
        <v>30</v>
      </c>
      <c r="Z6792" s="3" t="s">
        <v>30</v>
      </c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  <c r="AP6792" s="3"/>
      <c r="AQ6792" s="3"/>
      <c r="AR6792" s="3"/>
      <c r="AS6792" s="3"/>
      <c r="AT6792" s="3"/>
      <c r="AU6792" s="3"/>
      <c r="AV6792" s="3"/>
      <c r="AW6792" s="3"/>
      <c r="AX6792" s="3"/>
      <c r="AY6792" s="3"/>
      <c r="AZ6792" s="3"/>
      <c r="BA6792" s="3"/>
      <c r="BB6792" s="3"/>
      <c r="BC6792" s="3"/>
      <c r="BD6792" s="3"/>
      <c r="BE6792" s="3"/>
      <c r="BF6792" s="3"/>
      <c r="BG6792" s="3"/>
      <c r="BH6792" s="3"/>
      <c r="BI6792" s="3"/>
      <c r="BJ6792" s="3"/>
    </row>
    <row r="6793" customFormat="false" ht="15.75" hidden="false" customHeight="false" outlineLevel="0" collapsed="false">
      <c r="A6793" s="3" t="n">
        <v>6792</v>
      </c>
      <c r="B6793" s="3" t="s">
        <v>19693</v>
      </c>
      <c r="C6793" s="3" t="s">
        <v>19694</v>
      </c>
      <c r="D6793" s="3" t="n">
        <v>1</v>
      </c>
      <c r="E6793" s="3" t="n">
        <v>5.0778294</v>
      </c>
      <c r="F6793" s="3" t="n">
        <v>56</v>
      </c>
      <c r="G6793" s="3" t="n">
        <v>56</v>
      </c>
      <c r="H6793" s="3" t="n">
        <v>16</v>
      </c>
      <c r="I6793" s="3" t="n">
        <v>16</v>
      </c>
      <c r="J6793" s="3" t="n">
        <v>94</v>
      </c>
      <c r="K6793" s="3" t="n">
        <v>94</v>
      </c>
      <c r="L6793" s="3" t="n">
        <v>18</v>
      </c>
      <c r="M6793" s="3" t="n">
        <v>18</v>
      </c>
      <c r="N6793" s="3" t="n">
        <v>11</v>
      </c>
      <c r="O6793" s="3" t="n">
        <v>-1</v>
      </c>
      <c r="P6793" s="3" t="n">
        <v>7.3</v>
      </c>
      <c r="Q6793" s="3" t="n">
        <v>24.2</v>
      </c>
      <c r="R6793" s="3" t="s">
        <v>19695</v>
      </c>
      <c r="S6793" s="4" t="n">
        <v>45747.0833217593</v>
      </c>
      <c r="T6793" s="3" t="s">
        <v>3197</v>
      </c>
      <c r="U6793" s="3" t="s">
        <v>3197</v>
      </c>
      <c r="V6793" s="3" t="n">
        <v>1</v>
      </c>
      <c r="W6793" s="3" t="n">
        <v>0</v>
      </c>
      <c r="X6793" s="3" t="n">
        <v>0</v>
      </c>
      <c r="Y6793" s="3" t="s">
        <v>30</v>
      </c>
      <c r="Z6793" s="3" t="s">
        <v>30</v>
      </c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  <c r="AP6793" s="3"/>
      <c r="AQ6793" s="3"/>
      <c r="AR6793" s="3"/>
      <c r="AS6793" s="3"/>
      <c r="AT6793" s="3"/>
      <c r="AU6793" s="3"/>
      <c r="AV6793" s="3"/>
      <c r="AW6793" s="3"/>
      <c r="AX6793" s="3"/>
      <c r="AY6793" s="3"/>
      <c r="AZ6793" s="3"/>
      <c r="BA6793" s="3"/>
      <c r="BB6793" s="3"/>
      <c r="BC6793" s="3"/>
      <c r="BD6793" s="3"/>
      <c r="BE6793" s="3"/>
      <c r="BF6793" s="3"/>
      <c r="BG6793" s="3"/>
      <c r="BH6793" s="3"/>
      <c r="BI6793" s="3"/>
      <c r="BJ6793" s="3"/>
    </row>
    <row r="6794" customFormat="false" ht="15.75" hidden="false" customHeight="false" outlineLevel="0" collapsed="false">
      <c r="A6794" s="3" t="n">
        <v>6793</v>
      </c>
      <c r="B6794" s="3" t="s">
        <v>19696</v>
      </c>
      <c r="C6794" s="3" t="s">
        <v>19697</v>
      </c>
      <c r="D6794" s="3" t="n">
        <v>1</v>
      </c>
      <c r="E6794" s="3" t="n">
        <v>7.2565453</v>
      </c>
      <c r="F6794" s="3" t="n">
        <v>76</v>
      </c>
      <c r="G6794" s="3" t="n">
        <v>76</v>
      </c>
      <c r="H6794" s="3" t="n">
        <v>7</v>
      </c>
      <c r="I6794" s="3" t="n">
        <v>7</v>
      </c>
      <c r="J6794" s="3" t="n">
        <v>129</v>
      </c>
      <c r="K6794" s="3" t="n">
        <v>129</v>
      </c>
      <c r="L6794" s="3" t="n">
        <v>39</v>
      </c>
      <c r="M6794" s="3" t="n">
        <v>39</v>
      </c>
      <c r="N6794" s="3" t="n">
        <v>7</v>
      </c>
      <c r="O6794" s="3" t="n">
        <v>7</v>
      </c>
      <c r="P6794" s="3" t="n">
        <v>7.4</v>
      </c>
      <c r="Q6794" s="3" t="n">
        <v>24.2</v>
      </c>
      <c r="R6794" s="3" t="s">
        <v>19698</v>
      </c>
      <c r="S6794" s="4" t="n">
        <v>45747.0836458333</v>
      </c>
      <c r="T6794" s="3" t="s">
        <v>65</v>
      </c>
      <c r="U6794" s="3" t="s">
        <v>65</v>
      </c>
      <c r="V6794" s="3" t="n">
        <v>1</v>
      </c>
      <c r="W6794" s="3" t="n">
        <v>1</v>
      </c>
      <c r="X6794" s="3" t="n">
        <v>0</v>
      </c>
      <c r="Y6794" s="3" t="s">
        <v>30</v>
      </c>
      <c r="Z6794" s="3" t="s">
        <v>30</v>
      </c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  <c r="AP6794" s="3"/>
      <c r="AQ6794" s="3"/>
      <c r="AR6794" s="3"/>
      <c r="AS6794" s="3"/>
      <c r="AT6794" s="3"/>
      <c r="AU6794" s="3"/>
      <c r="AV6794" s="3"/>
      <c r="AW6794" s="3"/>
      <c r="AX6794" s="3"/>
      <c r="AY6794" s="3"/>
      <c r="AZ6794" s="3"/>
      <c r="BA6794" s="3"/>
      <c r="BB6794" s="3"/>
      <c r="BC6794" s="3"/>
      <c r="BD6794" s="3"/>
      <c r="BE6794" s="3"/>
      <c r="BF6794" s="3"/>
      <c r="BG6794" s="3"/>
      <c r="BH6794" s="3"/>
      <c r="BI6794" s="3"/>
      <c r="BJ6794" s="3"/>
    </row>
    <row r="6795" customFormat="false" ht="15.75" hidden="false" customHeight="false" outlineLevel="0" collapsed="false">
      <c r="A6795" s="3" t="n">
        <v>6794</v>
      </c>
      <c r="B6795" s="3" t="s">
        <v>19699</v>
      </c>
      <c r="C6795" s="3" t="s">
        <v>19700</v>
      </c>
      <c r="D6795" s="3" t="n">
        <v>1</v>
      </c>
      <c r="E6795" s="3" t="n">
        <v>0.1768802</v>
      </c>
      <c r="F6795" s="3" t="n">
        <v>21</v>
      </c>
      <c r="G6795" s="3" t="n">
        <v>21</v>
      </c>
      <c r="H6795" s="3" t="n">
        <v>7</v>
      </c>
      <c r="I6795" s="3" t="n">
        <v>7</v>
      </c>
      <c r="J6795" s="3" t="n">
        <v>16</v>
      </c>
      <c r="K6795" s="3" t="n">
        <v>16</v>
      </c>
      <c r="L6795" s="3" t="n">
        <v>2</v>
      </c>
      <c r="M6795" s="3" t="n">
        <v>2</v>
      </c>
      <c r="N6795" s="3" t="n">
        <v>-1</v>
      </c>
      <c r="O6795" s="3" t="n">
        <v>-1</v>
      </c>
      <c r="P6795" s="3" t="n">
        <v>7.4</v>
      </c>
      <c r="Q6795" s="3" t="n">
        <v>24.2</v>
      </c>
      <c r="R6795" s="3" t="s">
        <v>19701</v>
      </c>
      <c r="S6795" s="4" t="n">
        <v>45747.0837615741</v>
      </c>
      <c r="T6795" s="3" t="s">
        <v>29</v>
      </c>
      <c r="U6795" s="3" t="s">
        <v>29</v>
      </c>
      <c r="V6795" s="3" t="n">
        <v>0</v>
      </c>
      <c r="W6795" s="3" t="n">
        <v>0</v>
      </c>
      <c r="X6795" s="3" t="n">
        <v>0</v>
      </c>
      <c r="Y6795" s="3" t="s">
        <v>30</v>
      </c>
      <c r="Z6795" s="3" t="s">
        <v>30</v>
      </c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  <c r="AP6795" s="3"/>
      <c r="AQ6795" s="3"/>
      <c r="AR6795" s="3"/>
      <c r="AS6795" s="3"/>
      <c r="AT6795" s="3"/>
      <c r="AU6795" s="3"/>
      <c r="AV6795" s="3"/>
      <c r="AW6795" s="3"/>
      <c r="AX6795" s="3"/>
      <c r="AY6795" s="3"/>
      <c r="AZ6795" s="3"/>
      <c r="BA6795" s="3"/>
      <c r="BB6795" s="3"/>
      <c r="BC6795" s="3"/>
      <c r="BD6795" s="3"/>
      <c r="BE6795" s="3"/>
      <c r="BF6795" s="3"/>
      <c r="BG6795" s="3"/>
      <c r="BH6795" s="3"/>
      <c r="BI6795" s="3"/>
      <c r="BJ6795" s="3"/>
    </row>
    <row r="6796" customFormat="false" ht="15.75" hidden="false" customHeight="false" outlineLevel="0" collapsed="false">
      <c r="A6796" s="3" t="n">
        <v>6795</v>
      </c>
      <c r="B6796" s="3" t="s">
        <v>19702</v>
      </c>
      <c r="C6796" s="3" t="s">
        <v>19703</v>
      </c>
      <c r="D6796" s="3" t="n">
        <v>1</v>
      </c>
      <c r="E6796" s="3" t="n">
        <v>1.2078742</v>
      </c>
      <c r="F6796" s="3" t="n">
        <v>117</v>
      </c>
      <c r="G6796" s="3" t="n">
        <v>117</v>
      </c>
      <c r="H6796" s="3" t="n">
        <v>21</v>
      </c>
      <c r="I6796" s="3" t="n">
        <v>21</v>
      </c>
      <c r="J6796" s="3" t="n">
        <v>167</v>
      </c>
      <c r="K6796" s="3" t="n">
        <v>167</v>
      </c>
      <c r="L6796" s="3" t="n">
        <v>4</v>
      </c>
      <c r="M6796" s="3" t="n">
        <v>4</v>
      </c>
      <c r="N6796" s="3" t="n">
        <v>-1</v>
      </c>
      <c r="O6796" s="3" t="n">
        <v>-1</v>
      </c>
      <c r="P6796" s="3" t="n">
        <v>7.4</v>
      </c>
      <c r="Q6796" s="3" t="n">
        <v>24.2</v>
      </c>
      <c r="R6796" s="3" t="s">
        <v>19704</v>
      </c>
      <c r="S6796" s="4" t="n">
        <v>45747.0838078704</v>
      </c>
      <c r="T6796" s="3" t="s">
        <v>29</v>
      </c>
      <c r="U6796" s="3" t="s">
        <v>29</v>
      </c>
      <c r="V6796" s="3" t="n">
        <v>0</v>
      </c>
      <c r="W6796" s="3" t="n">
        <v>0</v>
      </c>
      <c r="X6796" s="3" t="n">
        <v>0</v>
      </c>
      <c r="Y6796" s="3" t="s">
        <v>30</v>
      </c>
      <c r="Z6796" s="3" t="s">
        <v>30</v>
      </c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  <c r="AP6796" s="3"/>
      <c r="AQ6796" s="3"/>
      <c r="AR6796" s="3"/>
      <c r="AS6796" s="3"/>
      <c r="AT6796" s="3"/>
      <c r="AU6796" s="3"/>
      <c r="AV6796" s="3"/>
      <c r="AW6796" s="3"/>
      <c r="AX6796" s="3"/>
      <c r="AY6796" s="3"/>
      <c r="AZ6796" s="3"/>
      <c r="BA6796" s="3"/>
      <c r="BB6796" s="3"/>
      <c r="BC6796" s="3"/>
      <c r="BD6796" s="3"/>
      <c r="BE6796" s="3"/>
      <c r="BF6796" s="3"/>
      <c r="BG6796" s="3"/>
      <c r="BH6796" s="3"/>
      <c r="BI6796" s="3"/>
      <c r="BJ6796" s="3"/>
    </row>
    <row r="6797" customFormat="false" ht="15.75" hidden="false" customHeight="false" outlineLevel="0" collapsed="false">
      <c r="A6797" s="3" t="n">
        <v>6796</v>
      </c>
      <c r="B6797" s="3" t="s">
        <v>19705</v>
      </c>
      <c r="C6797" s="3" t="s">
        <v>19706</v>
      </c>
      <c r="D6797" s="3" t="n">
        <v>1</v>
      </c>
      <c r="E6797" s="3" t="n">
        <v>24.9813363</v>
      </c>
      <c r="F6797" s="3" t="n">
        <v>1792</v>
      </c>
      <c r="G6797" s="3" t="n">
        <v>1792</v>
      </c>
      <c r="H6797" s="3" t="n">
        <v>29</v>
      </c>
      <c r="I6797" s="3" t="n">
        <v>29</v>
      </c>
      <c r="J6797" s="3" t="n">
        <v>2284</v>
      </c>
      <c r="K6797" s="3" t="n">
        <v>2284</v>
      </c>
      <c r="L6797" s="3" t="n">
        <v>77</v>
      </c>
      <c r="M6797" s="3" t="n">
        <v>77</v>
      </c>
      <c r="N6797" s="3" t="n">
        <v>-1</v>
      </c>
      <c r="O6797" s="3" t="n">
        <v>-1</v>
      </c>
      <c r="P6797" s="3" t="n">
        <v>7.4</v>
      </c>
      <c r="Q6797" s="3" t="n">
        <v>24.2</v>
      </c>
      <c r="R6797" s="3" t="s">
        <v>19707</v>
      </c>
      <c r="S6797" s="4" t="n">
        <v>45747.0842824074</v>
      </c>
      <c r="T6797" s="3" t="s">
        <v>29</v>
      </c>
      <c r="U6797" s="3" t="s">
        <v>29</v>
      </c>
      <c r="V6797" s="3" t="n">
        <v>0</v>
      </c>
      <c r="W6797" s="3" t="n">
        <v>0</v>
      </c>
      <c r="X6797" s="3" t="n">
        <v>0</v>
      </c>
      <c r="Y6797" s="3" t="s">
        <v>30</v>
      </c>
      <c r="Z6797" s="3" t="s">
        <v>30</v>
      </c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  <c r="AP6797" s="3"/>
      <c r="AQ6797" s="3"/>
      <c r="AR6797" s="3"/>
      <c r="AS6797" s="3"/>
      <c r="AT6797" s="3"/>
      <c r="AU6797" s="3"/>
      <c r="AV6797" s="3"/>
      <c r="AW6797" s="3"/>
      <c r="AX6797" s="3"/>
      <c r="AY6797" s="3"/>
      <c r="AZ6797" s="3"/>
      <c r="BA6797" s="3"/>
      <c r="BB6797" s="3"/>
      <c r="BC6797" s="3"/>
      <c r="BD6797" s="3"/>
      <c r="BE6797" s="3"/>
      <c r="BF6797" s="3"/>
      <c r="BG6797" s="3"/>
      <c r="BH6797" s="3"/>
      <c r="BI6797" s="3"/>
      <c r="BJ6797" s="3"/>
    </row>
    <row r="6798" customFormat="false" ht="15.75" hidden="false" customHeight="false" outlineLevel="0" collapsed="false">
      <c r="A6798" s="3" t="n">
        <v>6797</v>
      </c>
      <c r="B6798" s="3" t="s">
        <v>19708</v>
      </c>
      <c r="C6798" s="3" t="s">
        <v>19709</v>
      </c>
      <c r="D6798" s="3" t="n">
        <v>1</v>
      </c>
      <c r="E6798" s="3" t="n">
        <v>1.3075005</v>
      </c>
      <c r="F6798" s="3" t="n">
        <v>119</v>
      </c>
      <c r="G6798" s="3" t="n">
        <v>119</v>
      </c>
      <c r="H6798" s="3" t="n">
        <v>20</v>
      </c>
      <c r="I6798" s="3" t="n">
        <v>20</v>
      </c>
      <c r="J6798" s="3" t="n">
        <v>133</v>
      </c>
      <c r="K6798" s="3" t="n">
        <v>133</v>
      </c>
      <c r="L6798" s="3" t="n">
        <v>4</v>
      </c>
      <c r="M6798" s="3" t="n">
        <v>4</v>
      </c>
      <c r="N6798" s="3" t="n">
        <v>-1</v>
      </c>
      <c r="O6798" s="3" t="n">
        <v>-1</v>
      </c>
      <c r="P6798" s="3" t="n">
        <v>7.4</v>
      </c>
      <c r="Q6798" s="3" t="n">
        <v>24.2</v>
      </c>
      <c r="R6798" s="3" t="s">
        <v>19710</v>
      </c>
      <c r="S6798" s="4" t="n">
        <v>45747.0843518519</v>
      </c>
      <c r="T6798" s="3" t="s">
        <v>29</v>
      </c>
      <c r="U6798" s="3" t="s">
        <v>29</v>
      </c>
      <c r="V6798" s="3" t="n">
        <v>0</v>
      </c>
      <c r="W6798" s="3" t="n">
        <v>0</v>
      </c>
      <c r="X6798" s="3" t="n">
        <v>0</v>
      </c>
      <c r="Y6798" s="3" t="s">
        <v>30</v>
      </c>
      <c r="Z6798" s="3" t="s">
        <v>30</v>
      </c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  <c r="AP6798" s="3"/>
      <c r="AQ6798" s="3"/>
      <c r="AR6798" s="3"/>
      <c r="AS6798" s="3"/>
      <c r="AT6798" s="3"/>
      <c r="AU6798" s="3"/>
      <c r="AV6798" s="3"/>
      <c r="AW6798" s="3"/>
      <c r="AX6798" s="3"/>
      <c r="AY6798" s="3"/>
      <c r="AZ6798" s="3"/>
      <c r="BA6798" s="3"/>
      <c r="BB6798" s="3"/>
      <c r="BC6798" s="3"/>
      <c r="BD6798" s="3"/>
      <c r="BE6798" s="3"/>
      <c r="BF6798" s="3"/>
      <c r="BG6798" s="3"/>
      <c r="BH6798" s="3"/>
      <c r="BI6798" s="3"/>
      <c r="BJ6798" s="3"/>
    </row>
    <row r="6799" customFormat="false" ht="15.75" hidden="false" customHeight="false" outlineLevel="0" collapsed="false">
      <c r="A6799" s="3" t="n">
        <v>6798</v>
      </c>
      <c r="B6799" s="3" t="s">
        <v>19711</v>
      </c>
      <c r="C6799" s="3" t="s">
        <v>19712</v>
      </c>
      <c r="D6799" s="3" t="n">
        <v>1</v>
      </c>
      <c r="E6799" s="3" t="n">
        <v>4.3218398</v>
      </c>
      <c r="F6799" s="3" t="n">
        <v>86</v>
      </c>
      <c r="G6799" s="3" t="n">
        <v>86</v>
      </c>
      <c r="H6799" s="3" t="n">
        <v>17</v>
      </c>
      <c r="I6799" s="3" t="n">
        <v>17</v>
      </c>
      <c r="J6799" s="3" t="n">
        <v>114</v>
      </c>
      <c r="K6799" s="3" t="n">
        <v>114</v>
      </c>
      <c r="L6799" s="3" t="n">
        <v>23</v>
      </c>
      <c r="M6799" s="3" t="n">
        <v>23</v>
      </c>
      <c r="N6799" s="3" t="n">
        <v>71</v>
      </c>
      <c r="O6799" s="3" t="n">
        <v>-1</v>
      </c>
      <c r="P6799" s="3" t="n">
        <v>7.1</v>
      </c>
      <c r="Q6799" s="3" t="n">
        <v>24.2</v>
      </c>
      <c r="R6799" s="3" t="s">
        <v>19713</v>
      </c>
      <c r="S6799" s="4" t="n">
        <v>45747.0845601852</v>
      </c>
      <c r="T6799" s="3" t="s">
        <v>29</v>
      </c>
      <c r="U6799" s="3" t="s">
        <v>29</v>
      </c>
      <c r="V6799" s="3" t="n">
        <v>1</v>
      </c>
      <c r="W6799" s="3" t="n">
        <v>0</v>
      </c>
      <c r="X6799" s="3" t="n">
        <v>0</v>
      </c>
      <c r="Y6799" s="3" t="s">
        <v>30</v>
      </c>
      <c r="Z6799" s="3" t="s">
        <v>30</v>
      </c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3"/>
      <c r="AR6799" s="3"/>
      <c r="AS6799" s="3"/>
      <c r="AT6799" s="3"/>
      <c r="AU6799" s="3"/>
      <c r="AV6799" s="3"/>
      <c r="AW6799" s="3"/>
      <c r="AX6799" s="3"/>
      <c r="AY6799" s="3"/>
      <c r="AZ6799" s="3"/>
      <c r="BA6799" s="3"/>
      <c r="BB6799" s="3"/>
      <c r="BC6799" s="3"/>
      <c r="BD6799" s="3"/>
      <c r="BE6799" s="3"/>
      <c r="BF6799" s="3"/>
      <c r="BG6799" s="3"/>
      <c r="BH6799" s="3"/>
      <c r="BI6799" s="3"/>
      <c r="BJ6799" s="3"/>
    </row>
    <row r="6800" customFormat="false" ht="15.75" hidden="false" customHeight="false" outlineLevel="0" collapsed="false">
      <c r="A6800" s="3" t="n">
        <v>6799</v>
      </c>
      <c r="B6800" s="3" t="s">
        <v>19714</v>
      </c>
      <c r="C6800" s="3" t="s">
        <v>19715</v>
      </c>
      <c r="D6800" s="3" t="n">
        <v>1</v>
      </c>
      <c r="E6800" s="3" t="n">
        <v>9.6887842</v>
      </c>
      <c r="F6800" s="3" t="n">
        <v>30</v>
      </c>
      <c r="G6800" s="3" t="n">
        <v>30</v>
      </c>
      <c r="H6800" s="3" t="n">
        <v>3</v>
      </c>
      <c r="I6800" s="3" t="n">
        <v>3</v>
      </c>
      <c r="J6800" s="3" t="n">
        <v>71</v>
      </c>
      <c r="K6800" s="3" t="n">
        <v>71</v>
      </c>
      <c r="L6800" s="3" t="n">
        <v>4</v>
      </c>
      <c r="M6800" s="3" t="n">
        <v>4</v>
      </c>
      <c r="N6800" s="3" t="n">
        <v>-1</v>
      </c>
      <c r="O6800" s="3" t="n">
        <v>-1</v>
      </c>
      <c r="P6800" s="3" t="n">
        <v>7.4</v>
      </c>
      <c r="Q6800" s="3" t="n">
        <v>24.2</v>
      </c>
      <c r="R6800" s="3" t="s">
        <v>19716</v>
      </c>
      <c r="S6800" s="4" t="n">
        <v>45747.0847916667</v>
      </c>
      <c r="T6800" s="3" t="s">
        <v>65</v>
      </c>
      <c r="U6800" s="3" t="s">
        <v>65</v>
      </c>
      <c r="V6800" s="3" t="n">
        <v>0</v>
      </c>
      <c r="W6800" s="3" t="n">
        <v>0</v>
      </c>
      <c r="X6800" s="3" t="n">
        <v>0</v>
      </c>
      <c r="Y6800" s="3" t="s">
        <v>30</v>
      </c>
      <c r="Z6800" s="3" t="s">
        <v>30</v>
      </c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  <c r="AP6800" s="3"/>
      <c r="AQ6800" s="3"/>
      <c r="AR6800" s="3"/>
      <c r="AS6800" s="3"/>
      <c r="AT6800" s="3"/>
      <c r="AU6800" s="3"/>
      <c r="AV6800" s="3"/>
      <c r="AW6800" s="3"/>
      <c r="AX6800" s="3"/>
      <c r="AY6800" s="3"/>
      <c r="AZ6800" s="3"/>
      <c r="BA6800" s="3"/>
      <c r="BB6800" s="3"/>
      <c r="BC6800" s="3"/>
      <c r="BD6800" s="3"/>
      <c r="BE6800" s="3"/>
      <c r="BF6800" s="3"/>
      <c r="BG6800" s="3"/>
      <c r="BH6800" s="3"/>
      <c r="BI6800" s="3"/>
      <c r="BJ6800" s="3"/>
    </row>
    <row r="6801" customFormat="false" ht="15.75" hidden="false" customHeight="false" outlineLevel="0" collapsed="false">
      <c r="A6801" s="3" t="n">
        <v>6800</v>
      </c>
      <c r="B6801" s="3" t="s">
        <v>19717</v>
      </c>
      <c r="C6801" s="3" t="s">
        <v>19718</v>
      </c>
      <c r="D6801" s="3" t="n">
        <v>1</v>
      </c>
      <c r="E6801" s="3" t="n">
        <v>0.0862055</v>
      </c>
      <c r="F6801" s="3" t="n">
        <v>9</v>
      </c>
      <c r="G6801" s="3" t="n">
        <v>9</v>
      </c>
      <c r="H6801" s="3" t="n">
        <v>5</v>
      </c>
      <c r="I6801" s="3" t="n">
        <v>5</v>
      </c>
      <c r="J6801" s="3" t="n">
        <v>13</v>
      </c>
      <c r="K6801" s="3" t="n">
        <v>13</v>
      </c>
      <c r="L6801" s="3" t="n">
        <v>0</v>
      </c>
      <c r="M6801" s="3" t="n">
        <v>0</v>
      </c>
      <c r="N6801" s="3" t="n">
        <v>3</v>
      </c>
      <c r="O6801" s="3" t="n">
        <v>3</v>
      </c>
      <c r="P6801" s="3" t="n">
        <v>7.3</v>
      </c>
      <c r="Q6801" s="3" t="n">
        <v>24.2</v>
      </c>
      <c r="R6801" s="3" t="s">
        <v>19719</v>
      </c>
      <c r="S6801" s="4" t="n">
        <v>45747.084837963</v>
      </c>
      <c r="T6801" s="3" t="s">
        <v>65</v>
      </c>
      <c r="U6801" s="3" t="s">
        <v>65</v>
      </c>
      <c r="V6801" s="3" t="n">
        <v>1</v>
      </c>
      <c r="W6801" s="3" t="n">
        <v>1</v>
      </c>
      <c r="X6801" s="3" t="n">
        <v>0</v>
      </c>
      <c r="Y6801" s="3" t="s">
        <v>30</v>
      </c>
      <c r="Z6801" s="3" t="s">
        <v>30</v>
      </c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  <c r="AP6801" s="3"/>
      <c r="AQ6801" s="3"/>
      <c r="AR6801" s="3"/>
      <c r="AS6801" s="3"/>
      <c r="AT6801" s="3"/>
      <c r="AU6801" s="3"/>
      <c r="AV6801" s="3"/>
      <c r="AW6801" s="3"/>
      <c r="AX6801" s="3"/>
      <c r="AY6801" s="3"/>
      <c r="AZ6801" s="3"/>
      <c r="BA6801" s="3"/>
      <c r="BB6801" s="3"/>
      <c r="BC6801" s="3"/>
      <c r="BD6801" s="3"/>
      <c r="BE6801" s="3"/>
      <c r="BF6801" s="3"/>
      <c r="BG6801" s="3"/>
      <c r="BH6801" s="3"/>
      <c r="BI6801" s="3"/>
      <c r="BJ6801" s="3"/>
    </row>
    <row r="6802" customFormat="false" ht="15.75" hidden="false" customHeight="false" outlineLevel="0" collapsed="false">
      <c r="A6802" s="3" t="n">
        <v>6801</v>
      </c>
      <c r="B6802" s="3" t="s">
        <v>19720</v>
      </c>
      <c r="C6802" s="3" t="s">
        <v>19721</v>
      </c>
      <c r="D6802" s="3" t="n">
        <v>1</v>
      </c>
      <c r="E6802" s="3" t="n">
        <v>1.2743799</v>
      </c>
      <c r="F6802" s="3" t="n">
        <v>10</v>
      </c>
      <c r="G6802" s="3" t="n">
        <v>10</v>
      </c>
      <c r="H6802" s="3" t="n">
        <v>6</v>
      </c>
      <c r="I6802" s="3" t="n">
        <v>6</v>
      </c>
      <c r="J6802" s="3" t="n">
        <v>8</v>
      </c>
      <c r="K6802" s="3" t="n">
        <v>8</v>
      </c>
      <c r="L6802" s="3" t="n">
        <v>0</v>
      </c>
      <c r="M6802" s="3" t="n">
        <v>0</v>
      </c>
      <c r="N6802" s="3" t="n">
        <v>-1</v>
      </c>
      <c r="O6802" s="3" t="n">
        <v>-1</v>
      </c>
      <c r="P6802" s="3" t="n">
        <v>7.5</v>
      </c>
      <c r="Q6802" s="3" t="n">
        <v>24.2</v>
      </c>
      <c r="R6802" s="3" t="s">
        <v>15771</v>
      </c>
      <c r="S6802" s="4" t="n">
        <v>45747.0848958333</v>
      </c>
      <c r="T6802" s="3" t="s">
        <v>239</v>
      </c>
      <c r="U6802" s="3" t="s">
        <v>239</v>
      </c>
      <c r="V6802" s="3" t="n">
        <v>0</v>
      </c>
      <c r="W6802" s="3" t="n">
        <v>0</v>
      </c>
      <c r="X6802" s="3" t="n">
        <v>0</v>
      </c>
      <c r="Y6802" s="3" t="s">
        <v>30</v>
      </c>
      <c r="Z6802" s="3" t="s">
        <v>30</v>
      </c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  <c r="AP6802" s="3"/>
      <c r="AQ6802" s="3"/>
      <c r="AR6802" s="3"/>
      <c r="AS6802" s="3"/>
      <c r="AT6802" s="3"/>
      <c r="AU6802" s="3"/>
      <c r="AV6802" s="3"/>
      <c r="AW6802" s="3"/>
      <c r="AX6802" s="3"/>
      <c r="AY6802" s="3"/>
      <c r="AZ6802" s="3"/>
      <c r="BA6802" s="3"/>
      <c r="BB6802" s="3"/>
      <c r="BC6802" s="3"/>
      <c r="BD6802" s="3"/>
      <c r="BE6802" s="3"/>
      <c r="BF6802" s="3"/>
      <c r="BG6802" s="3"/>
      <c r="BH6802" s="3"/>
      <c r="BI6802" s="3"/>
      <c r="BJ6802" s="3"/>
    </row>
    <row r="6803" customFormat="false" ht="15.75" hidden="false" customHeight="false" outlineLevel="0" collapsed="false">
      <c r="A6803" s="3" t="n">
        <v>6802</v>
      </c>
      <c r="B6803" s="3" t="s">
        <v>19722</v>
      </c>
      <c r="C6803" s="3" t="s">
        <v>19723</v>
      </c>
      <c r="D6803" s="3" t="n">
        <v>1</v>
      </c>
      <c r="E6803" s="3" t="n">
        <v>0.04426</v>
      </c>
      <c r="F6803" s="3" t="n">
        <v>3</v>
      </c>
      <c r="G6803" s="3" t="n">
        <v>3</v>
      </c>
      <c r="H6803" s="3" t="n">
        <v>1</v>
      </c>
      <c r="I6803" s="3" t="n">
        <v>1</v>
      </c>
      <c r="J6803" s="3" t="n">
        <v>0</v>
      </c>
      <c r="K6803" s="3" t="n">
        <v>0</v>
      </c>
      <c r="L6803" s="3" t="n">
        <v>0</v>
      </c>
      <c r="M6803" s="3" t="n">
        <v>0</v>
      </c>
      <c r="N6803" s="3" t="n">
        <v>-1</v>
      </c>
      <c r="O6803" s="3" t="n">
        <v>-1</v>
      </c>
      <c r="P6803" s="3" t="n">
        <v>7.5</v>
      </c>
      <c r="Q6803" s="3" t="n">
        <v>24.2</v>
      </c>
      <c r="R6803" s="3" t="s">
        <v>19724</v>
      </c>
      <c r="S6803" s="4" t="n">
        <v>45747.0849189815</v>
      </c>
      <c r="T6803" s="3" t="s">
        <v>65</v>
      </c>
      <c r="U6803" s="3" t="s">
        <v>65</v>
      </c>
      <c r="V6803" s="3" t="n">
        <v>0</v>
      </c>
      <c r="W6803" s="3" t="n">
        <v>0</v>
      </c>
      <c r="X6803" s="3" t="n">
        <v>0</v>
      </c>
      <c r="Y6803" s="3" t="s">
        <v>30</v>
      </c>
      <c r="Z6803" s="3" t="s">
        <v>30</v>
      </c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  <c r="AP6803" s="3"/>
      <c r="AQ6803" s="3"/>
      <c r="AR6803" s="3"/>
      <c r="AS6803" s="3"/>
      <c r="AT6803" s="3"/>
      <c r="AU6803" s="3"/>
      <c r="AV6803" s="3"/>
      <c r="AW6803" s="3"/>
      <c r="AX6803" s="3"/>
      <c r="AY6803" s="3"/>
      <c r="AZ6803" s="3"/>
      <c r="BA6803" s="3"/>
      <c r="BB6803" s="3"/>
      <c r="BC6803" s="3"/>
      <c r="BD6803" s="3"/>
      <c r="BE6803" s="3"/>
      <c r="BF6803" s="3"/>
      <c r="BG6803" s="3"/>
      <c r="BH6803" s="3"/>
      <c r="BI6803" s="3"/>
      <c r="BJ6803" s="3"/>
    </row>
    <row r="6804" customFormat="false" ht="15.75" hidden="false" customHeight="false" outlineLevel="0" collapsed="false">
      <c r="A6804" s="3" t="n">
        <v>6803</v>
      </c>
      <c r="B6804" s="3" t="s">
        <v>19725</v>
      </c>
      <c r="C6804" s="3" t="s">
        <v>19726</v>
      </c>
      <c r="D6804" s="3" t="n">
        <v>1</v>
      </c>
      <c r="E6804" s="3" t="n">
        <v>3.0927249</v>
      </c>
      <c r="F6804" s="3" t="n">
        <v>42</v>
      </c>
      <c r="G6804" s="3" t="n">
        <v>42</v>
      </c>
      <c r="H6804" s="3" t="n">
        <v>7</v>
      </c>
      <c r="I6804" s="3" t="n">
        <v>7</v>
      </c>
      <c r="J6804" s="3" t="n">
        <v>45</v>
      </c>
      <c r="K6804" s="3" t="n">
        <v>45</v>
      </c>
      <c r="L6804" s="3" t="n">
        <v>11</v>
      </c>
      <c r="M6804" s="3" t="n">
        <v>11</v>
      </c>
      <c r="N6804" s="3" t="n">
        <v>0</v>
      </c>
      <c r="O6804" s="3" t="n">
        <v>0</v>
      </c>
      <c r="P6804" s="3" t="n">
        <v>7.3</v>
      </c>
      <c r="Q6804" s="3" t="n">
        <v>24.2</v>
      </c>
      <c r="R6804" s="3" t="s">
        <v>19727</v>
      </c>
      <c r="S6804" s="4" t="n">
        <v>45747.0850810185</v>
      </c>
      <c r="T6804" s="3" t="s">
        <v>65</v>
      </c>
      <c r="U6804" s="3" t="s">
        <v>65</v>
      </c>
      <c r="V6804" s="3" t="n">
        <v>1</v>
      </c>
      <c r="W6804" s="3" t="n">
        <v>1</v>
      </c>
      <c r="X6804" s="3" t="n">
        <v>0</v>
      </c>
      <c r="Y6804" s="3" t="s">
        <v>30</v>
      </c>
      <c r="Z6804" s="3" t="s">
        <v>30</v>
      </c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  <c r="AP6804" s="3"/>
      <c r="AQ6804" s="3"/>
      <c r="AR6804" s="3"/>
      <c r="AS6804" s="3"/>
      <c r="AT6804" s="3"/>
      <c r="AU6804" s="3"/>
      <c r="AV6804" s="3"/>
      <c r="AW6804" s="3"/>
      <c r="AX6804" s="3"/>
      <c r="AY6804" s="3"/>
      <c r="AZ6804" s="3"/>
      <c r="BA6804" s="3"/>
      <c r="BB6804" s="3"/>
      <c r="BC6804" s="3"/>
      <c r="BD6804" s="3"/>
      <c r="BE6804" s="3"/>
      <c r="BF6804" s="3"/>
      <c r="BG6804" s="3"/>
      <c r="BH6804" s="3"/>
      <c r="BI6804" s="3"/>
      <c r="BJ6804" s="3"/>
    </row>
    <row r="6805" customFormat="false" ht="15.75" hidden="false" customHeight="false" outlineLevel="0" collapsed="false">
      <c r="A6805" s="3" t="n">
        <v>6804</v>
      </c>
      <c r="B6805" s="3" t="s">
        <v>19728</v>
      </c>
      <c r="C6805" s="3" t="s">
        <v>19729</v>
      </c>
      <c r="D6805" s="3" t="n">
        <v>1</v>
      </c>
      <c r="E6805" s="3" t="n">
        <v>0.142931</v>
      </c>
      <c r="F6805" s="3" t="n">
        <v>12</v>
      </c>
      <c r="G6805" s="3" t="n">
        <v>12</v>
      </c>
      <c r="H6805" s="3" t="n">
        <v>7</v>
      </c>
      <c r="I6805" s="3" t="n">
        <v>7</v>
      </c>
      <c r="J6805" s="3" t="n">
        <v>8</v>
      </c>
      <c r="K6805" s="3" t="n">
        <v>8</v>
      </c>
      <c r="L6805" s="3" t="n">
        <v>4</v>
      </c>
      <c r="M6805" s="3" t="n">
        <v>4</v>
      </c>
      <c r="N6805" s="3" t="n">
        <v>-1</v>
      </c>
      <c r="O6805" s="3" t="n">
        <v>-1</v>
      </c>
      <c r="P6805" s="3" t="n">
        <v>7.6</v>
      </c>
      <c r="Q6805" s="3" t="n">
        <v>24.2</v>
      </c>
      <c r="R6805" s="3" t="s">
        <v>19730</v>
      </c>
      <c r="S6805" s="4" t="n">
        <v>45747.085150463</v>
      </c>
      <c r="T6805" s="3" t="s">
        <v>65</v>
      </c>
      <c r="U6805" s="3" t="s">
        <v>65</v>
      </c>
      <c r="V6805" s="3" t="n">
        <v>0</v>
      </c>
      <c r="W6805" s="3" t="n">
        <v>0</v>
      </c>
      <c r="X6805" s="3" t="n">
        <v>0</v>
      </c>
      <c r="Y6805" s="3" t="s">
        <v>30</v>
      </c>
      <c r="Z6805" s="3" t="s">
        <v>30</v>
      </c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  <c r="AP6805" s="3"/>
      <c r="AQ6805" s="3"/>
      <c r="AR6805" s="3"/>
      <c r="AS6805" s="3"/>
      <c r="AT6805" s="3"/>
      <c r="AU6805" s="3"/>
      <c r="AV6805" s="3"/>
      <c r="AW6805" s="3"/>
      <c r="AX6805" s="3"/>
      <c r="AY6805" s="3"/>
      <c r="AZ6805" s="3"/>
      <c r="BA6805" s="3"/>
      <c r="BB6805" s="3"/>
      <c r="BC6805" s="3"/>
      <c r="BD6805" s="3"/>
      <c r="BE6805" s="3"/>
      <c r="BF6805" s="3"/>
      <c r="BG6805" s="3"/>
      <c r="BH6805" s="3"/>
      <c r="BI6805" s="3"/>
      <c r="BJ6805" s="3"/>
    </row>
    <row r="6806" customFormat="false" ht="15.75" hidden="false" customHeight="false" outlineLevel="0" collapsed="false">
      <c r="A6806" s="3" t="n">
        <v>6805</v>
      </c>
      <c r="B6806" s="3" t="s">
        <v>19731</v>
      </c>
      <c r="C6806" s="3" t="s">
        <v>19732</v>
      </c>
      <c r="D6806" s="3" t="n">
        <v>1</v>
      </c>
      <c r="E6806" s="3" t="n">
        <v>0.2482824</v>
      </c>
      <c r="F6806" s="3" t="n">
        <v>34</v>
      </c>
      <c r="G6806" s="3" t="n">
        <v>34</v>
      </c>
      <c r="H6806" s="3" t="n">
        <v>9</v>
      </c>
      <c r="I6806" s="3" t="n">
        <v>9</v>
      </c>
      <c r="J6806" s="3" t="n">
        <v>35</v>
      </c>
      <c r="K6806" s="3" t="n">
        <v>35</v>
      </c>
      <c r="L6806" s="3" t="n">
        <v>2</v>
      </c>
      <c r="M6806" s="3" t="n">
        <v>2</v>
      </c>
      <c r="N6806" s="3" t="n">
        <v>-1</v>
      </c>
      <c r="O6806" s="3" t="n">
        <v>-1</v>
      </c>
      <c r="P6806" s="3" t="n">
        <v>7.6</v>
      </c>
      <c r="Q6806" s="3" t="n">
        <v>24.2</v>
      </c>
      <c r="R6806" s="3" t="s">
        <v>19733</v>
      </c>
      <c r="S6806" s="4" t="n">
        <v>45747.0851736111</v>
      </c>
      <c r="T6806" s="3" t="s">
        <v>65</v>
      </c>
      <c r="U6806" s="3" t="s">
        <v>65</v>
      </c>
      <c r="V6806" s="3" t="n">
        <v>0</v>
      </c>
      <c r="W6806" s="3" t="n">
        <v>0</v>
      </c>
      <c r="X6806" s="3" t="n">
        <v>0</v>
      </c>
      <c r="Y6806" s="3" t="s">
        <v>30</v>
      </c>
      <c r="Z6806" s="3" t="s">
        <v>30</v>
      </c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  <c r="AP6806" s="3"/>
      <c r="AQ6806" s="3"/>
      <c r="AR6806" s="3"/>
      <c r="AS6806" s="3"/>
      <c r="AT6806" s="3"/>
      <c r="AU6806" s="3"/>
      <c r="AV6806" s="3"/>
      <c r="AW6806" s="3"/>
      <c r="AX6806" s="3"/>
      <c r="AY6806" s="3"/>
      <c r="AZ6806" s="3"/>
      <c r="BA6806" s="3"/>
      <c r="BB6806" s="3"/>
      <c r="BC6806" s="3"/>
      <c r="BD6806" s="3"/>
      <c r="BE6806" s="3"/>
      <c r="BF6806" s="3"/>
      <c r="BG6806" s="3"/>
      <c r="BH6806" s="3"/>
      <c r="BI6806" s="3"/>
      <c r="BJ6806" s="3"/>
    </row>
    <row r="6807" customFormat="false" ht="15.75" hidden="false" customHeight="false" outlineLevel="0" collapsed="false">
      <c r="A6807" s="3" t="n">
        <v>6806</v>
      </c>
      <c r="B6807" s="3" t="s">
        <v>19734</v>
      </c>
      <c r="C6807" s="3" t="s">
        <v>19735</v>
      </c>
      <c r="D6807" s="3" t="n">
        <v>1</v>
      </c>
      <c r="E6807" s="3" t="n">
        <v>0.0484835</v>
      </c>
      <c r="F6807" s="3" t="n">
        <v>4</v>
      </c>
      <c r="G6807" s="3" t="n">
        <v>4</v>
      </c>
      <c r="H6807" s="3" t="n">
        <v>1</v>
      </c>
      <c r="I6807" s="3" t="n">
        <v>1</v>
      </c>
      <c r="J6807" s="3" t="n">
        <v>0</v>
      </c>
      <c r="K6807" s="3" t="n">
        <v>0</v>
      </c>
      <c r="L6807" s="3" t="n">
        <v>3</v>
      </c>
      <c r="M6807" s="3" t="n">
        <v>3</v>
      </c>
      <c r="N6807" s="3" t="n">
        <v>-1</v>
      </c>
      <c r="O6807" s="3" t="n">
        <v>-1</v>
      </c>
      <c r="P6807" s="3" t="n">
        <v>7.6</v>
      </c>
      <c r="Q6807" s="3" t="n">
        <v>24.2</v>
      </c>
      <c r="R6807" s="3" t="s">
        <v>19736</v>
      </c>
      <c r="S6807" s="4" t="n">
        <v>45747.0851967593</v>
      </c>
      <c r="T6807" s="3" t="s">
        <v>65</v>
      </c>
      <c r="U6807" s="3" t="s">
        <v>65</v>
      </c>
      <c r="V6807" s="3" t="n">
        <v>0</v>
      </c>
      <c r="W6807" s="3" t="n">
        <v>0</v>
      </c>
      <c r="X6807" s="3" t="n">
        <v>0</v>
      </c>
      <c r="Y6807" s="3" t="s">
        <v>30</v>
      </c>
      <c r="Z6807" s="3" t="s">
        <v>30</v>
      </c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  <c r="AP6807" s="3"/>
      <c r="AQ6807" s="3"/>
      <c r="AR6807" s="3"/>
      <c r="AS6807" s="3"/>
      <c r="AT6807" s="3"/>
      <c r="AU6807" s="3"/>
      <c r="AV6807" s="3"/>
      <c r="AW6807" s="3"/>
      <c r="AX6807" s="3"/>
      <c r="AY6807" s="3"/>
      <c r="AZ6807" s="3"/>
      <c r="BA6807" s="3"/>
      <c r="BB6807" s="3"/>
      <c r="BC6807" s="3"/>
      <c r="BD6807" s="3"/>
      <c r="BE6807" s="3"/>
      <c r="BF6807" s="3"/>
      <c r="BG6807" s="3"/>
      <c r="BH6807" s="3"/>
      <c r="BI6807" s="3"/>
      <c r="BJ6807" s="3"/>
    </row>
    <row r="6808" customFormat="false" ht="15.75" hidden="false" customHeight="false" outlineLevel="0" collapsed="false">
      <c r="A6808" s="3" t="n">
        <v>6807</v>
      </c>
      <c r="B6808" s="3" t="s">
        <v>19737</v>
      </c>
      <c r="C6808" s="3" t="s">
        <v>19738</v>
      </c>
      <c r="D6808" s="3" t="n">
        <v>1</v>
      </c>
      <c r="E6808" s="3" t="n">
        <v>1.2620146</v>
      </c>
      <c r="F6808" s="3" t="n">
        <v>14</v>
      </c>
      <c r="G6808" s="3" t="n">
        <v>14</v>
      </c>
      <c r="H6808" s="3" t="n">
        <v>6</v>
      </c>
      <c r="I6808" s="3" t="n">
        <v>6</v>
      </c>
      <c r="J6808" s="3" t="n">
        <v>24</v>
      </c>
      <c r="K6808" s="3" t="n">
        <v>24</v>
      </c>
      <c r="L6808" s="3" t="n">
        <v>2</v>
      </c>
      <c r="M6808" s="3" t="n">
        <v>2</v>
      </c>
      <c r="N6808" s="3" t="n">
        <v>-1</v>
      </c>
      <c r="O6808" s="3" t="n">
        <v>-1</v>
      </c>
      <c r="P6808" s="3" t="n">
        <v>7.6</v>
      </c>
      <c r="Q6808" s="3" t="n">
        <v>24.2</v>
      </c>
      <c r="R6808" s="3" t="s">
        <v>19739</v>
      </c>
      <c r="S6808" s="4" t="n">
        <v>45747.0852314815</v>
      </c>
      <c r="T6808" s="3" t="s">
        <v>239</v>
      </c>
      <c r="U6808" s="3" t="s">
        <v>239</v>
      </c>
      <c r="V6808" s="3" t="n">
        <v>0</v>
      </c>
      <c r="W6808" s="3" t="n">
        <v>0</v>
      </c>
      <c r="X6808" s="3" t="n">
        <v>0</v>
      </c>
      <c r="Y6808" s="3" t="s">
        <v>30</v>
      </c>
      <c r="Z6808" s="3" t="s">
        <v>30</v>
      </c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  <c r="AP6808" s="3"/>
      <c r="AQ6808" s="3"/>
      <c r="AR6808" s="3"/>
      <c r="AS6808" s="3"/>
      <c r="AT6808" s="3"/>
      <c r="AU6808" s="3"/>
      <c r="AV6808" s="3"/>
      <c r="AW6808" s="3"/>
      <c r="AX6808" s="3"/>
      <c r="AY6808" s="3"/>
      <c r="AZ6808" s="3"/>
      <c r="BA6808" s="3"/>
      <c r="BB6808" s="3"/>
      <c r="BC6808" s="3"/>
      <c r="BD6808" s="3"/>
      <c r="BE6808" s="3"/>
      <c r="BF6808" s="3"/>
      <c r="BG6808" s="3"/>
      <c r="BH6808" s="3"/>
      <c r="BI6808" s="3"/>
      <c r="BJ6808" s="3"/>
    </row>
    <row r="6809" customFormat="false" ht="15.75" hidden="false" customHeight="false" outlineLevel="0" collapsed="false">
      <c r="A6809" s="3" t="n">
        <v>6808</v>
      </c>
      <c r="B6809" s="3" t="s">
        <v>19740</v>
      </c>
      <c r="C6809" s="3" t="s">
        <v>19741</v>
      </c>
      <c r="D6809" s="3" t="n">
        <v>1</v>
      </c>
      <c r="E6809" s="3" t="n">
        <v>1.4136304</v>
      </c>
      <c r="F6809" s="3" t="n">
        <v>29</v>
      </c>
      <c r="G6809" s="3" t="n">
        <v>29</v>
      </c>
      <c r="H6809" s="3" t="n">
        <v>10</v>
      </c>
      <c r="I6809" s="3" t="n">
        <v>10</v>
      </c>
      <c r="J6809" s="3" t="n">
        <v>43</v>
      </c>
      <c r="K6809" s="3" t="n">
        <v>43</v>
      </c>
      <c r="L6809" s="3" t="n">
        <v>4</v>
      </c>
      <c r="M6809" s="3" t="n">
        <v>4</v>
      </c>
      <c r="N6809" s="3" t="n">
        <v>-1</v>
      </c>
      <c r="O6809" s="3" t="n">
        <v>-1</v>
      </c>
      <c r="P6809" s="3" t="n">
        <v>7.6</v>
      </c>
      <c r="Q6809" s="3" t="n">
        <v>24.2</v>
      </c>
      <c r="R6809" s="3" t="s">
        <v>19742</v>
      </c>
      <c r="S6809" s="4" t="n">
        <v>45747.0852777778</v>
      </c>
      <c r="T6809" s="3" t="s">
        <v>65</v>
      </c>
      <c r="U6809" s="3" t="s">
        <v>65</v>
      </c>
      <c r="V6809" s="3" t="n">
        <v>0</v>
      </c>
      <c r="W6809" s="3" t="n">
        <v>0</v>
      </c>
      <c r="X6809" s="3" t="n">
        <v>0</v>
      </c>
      <c r="Y6809" s="3" t="s">
        <v>30</v>
      </c>
      <c r="Z6809" s="3" t="s">
        <v>30</v>
      </c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  <c r="AP6809" s="3"/>
      <c r="AQ6809" s="3"/>
      <c r="AR6809" s="3"/>
      <c r="AS6809" s="3"/>
      <c r="AT6809" s="3"/>
      <c r="AU6809" s="3"/>
      <c r="AV6809" s="3"/>
      <c r="AW6809" s="3"/>
      <c r="AX6809" s="3"/>
      <c r="AY6809" s="3"/>
      <c r="AZ6809" s="3"/>
      <c r="BA6809" s="3"/>
      <c r="BB6809" s="3"/>
      <c r="BC6809" s="3"/>
      <c r="BD6809" s="3"/>
      <c r="BE6809" s="3"/>
      <c r="BF6809" s="3"/>
      <c r="BG6809" s="3"/>
      <c r="BH6809" s="3"/>
      <c r="BI6809" s="3"/>
      <c r="BJ6809" s="3"/>
    </row>
    <row r="6810" customFormat="false" ht="15.75" hidden="false" customHeight="false" outlineLevel="0" collapsed="false">
      <c r="A6810" s="3" t="n">
        <v>6809</v>
      </c>
      <c r="B6810" s="3" t="s">
        <v>19743</v>
      </c>
      <c r="C6810" s="3" t="s">
        <v>19744</v>
      </c>
      <c r="D6810" s="3" t="n">
        <v>1</v>
      </c>
      <c r="E6810" s="3" t="n">
        <v>6.6840904</v>
      </c>
      <c r="F6810" s="3" t="n">
        <v>39</v>
      </c>
      <c r="G6810" s="3" t="n">
        <v>39</v>
      </c>
      <c r="H6810" s="3" t="n">
        <v>12</v>
      </c>
      <c r="I6810" s="3" t="n">
        <v>12</v>
      </c>
      <c r="J6810" s="3" t="n">
        <v>47</v>
      </c>
      <c r="K6810" s="3" t="n">
        <v>47</v>
      </c>
      <c r="L6810" s="3" t="n">
        <v>5</v>
      </c>
      <c r="M6810" s="3" t="n">
        <v>5</v>
      </c>
      <c r="N6810" s="3" t="n">
        <v>-1</v>
      </c>
      <c r="O6810" s="3" t="n">
        <v>-1</v>
      </c>
      <c r="P6810" s="3" t="n">
        <v>7.6</v>
      </c>
      <c r="Q6810" s="3" t="n">
        <v>24.2</v>
      </c>
      <c r="R6810" s="3" t="s">
        <v>19745</v>
      </c>
      <c r="S6810" s="4" t="n">
        <v>45747.0854861111</v>
      </c>
      <c r="T6810" s="3" t="s">
        <v>65</v>
      </c>
      <c r="U6810" s="3" t="s">
        <v>65</v>
      </c>
      <c r="V6810" s="3" t="n">
        <v>0</v>
      </c>
      <c r="W6810" s="3" t="n">
        <v>0</v>
      </c>
      <c r="X6810" s="3" t="n">
        <v>0</v>
      </c>
      <c r="Y6810" s="3" t="s">
        <v>30</v>
      </c>
      <c r="Z6810" s="3" t="s">
        <v>30</v>
      </c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3"/>
      <c r="AU6810" s="3"/>
      <c r="AV6810" s="3"/>
      <c r="AW6810" s="3"/>
      <c r="AX6810" s="3"/>
      <c r="AY6810" s="3"/>
      <c r="AZ6810" s="3"/>
      <c r="BA6810" s="3"/>
      <c r="BB6810" s="3"/>
      <c r="BC6810" s="3"/>
      <c r="BD6810" s="3"/>
      <c r="BE6810" s="3"/>
      <c r="BF6810" s="3"/>
      <c r="BG6810" s="3"/>
      <c r="BH6810" s="3"/>
      <c r="BI6810" s="3"/>
      <c r="BJ6810" s="3"/>
    </row>
    <row r="6811" customFormat="false" ht="15.75" hidden="false" customHeight="false" outlineLevel="0" collapsed="false">
      <c r="A6811" s="3" t="n">
        <v>6810</v>
      </c>
      <c r="B6811" s="3" t="s">
        <v>19746</v>
      </c>
      <c r="C6811" s="3" t="s">
        <v>19747</v>
      </c>
      <c r="D6811" s="3" t="n">
        <v>1</v>
      </c>
      <c r="E6811" s="3" t="n">
        <v>10.1966524</v>
      </c>
      <c r="F6811" s="3" t="n">
        <v>25</v>
      </c>
      <c r="G6811" s="3" t="n">
        <v>25</v>
      </c>
      <c r="H6811" s="3" t="n">
        <v>9</v>
      </c>
      <c r="I6811" s="3" t="n">
        <v>9</v>
      </c>
      <c r="J6811" s="3" t="n">
        <v>35</v>
      </c>
      <c r="K6811" s="3" t="n">
        <v>35</v>
      </c>
      <c r="L6811" s="3" t="n">
        <v>4</v>
      </c>
      <c r="M6811" s="3" t="n">
        <v>4</v>
      </c>
      <c r="N6811" s="3" t="n">
        <v>-1</v>
      </c>
      <c r="O6811" s="3" t="n">
        <v>-1</v>
      </c>
      <c r="P6811" s="3" t="n">
        <v>7.6</v>
      </c>
      <c r="Q6811" s="3" t="n">
        <v>24.2</v>
      </c>
      <c r="R6811" s="3" t="s">
        <v>19748</v>
      </c>
      <c r="S6811" s="4" t="n">
        <v>45747.0858101852</v>
      </c>
      <c r="T6811" s="3" t="s">
        <v>65</v>
      </c>
      <c r="U6811" s="3" t="s">
        <v>65</v>
      </c>
      <c r="V6811" s="3" t="n">
        <v>0</v>
      </c>
      <c r="W6811" s="3" t="n">
        <v>0</v>
      </c>
      <c r="X6811" s="3" t="n">
        <v>0</v>
      </c>
      <c r="Y6811" s="3" t="s">
        <v>30</v>
      </c>
      <c r="Z6811" s="3" t="s">
        <v>30</v>
      </c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  <c r="AP6811" s="3"/>
      <c r="AQ6811" s="3"/>
      <c r="AR6811" s="3"/>
      <c r="AS6811" s="3"/>
      <c r="AT6811" s="3"/>
      <c r="AU6811" s="3"/>
      <c r="AV6811" s="3"/>
      <c r="AW6811" s="3"/>
      <c r="AX6811" s="3"/>
      <c r="AY6811" s="3"/>
      <c r="AZ6811" s="3"/>
      <c r="BA6811" s="3"/>
      <c r="BB6811" s="3"/>
      <c r="BC6811" s="3"/>
      <c r="BD6811" s="3"/>
      <c r="BE6811" s="3"/>
      <c r="BF6811" s="3"/>
      <c r="BG6811" s="3"/>
      <c r="BH6811" s="3"/>
      <c r="BI6811" s="3"/>
      <c r="BJ6811" s="3"/>
    </row>
    <row r="6812" customFormat="false" ht="15.75" hidden="false" customHeight="false" outlineLevel="0" collapsed="false">
      <c r="A6812" s="3" t="n">
        <v>6811</v>
      </c>
      <c r="B6812" s="3" t="s">
        <v>19749</v>
      </c>
      <c r="C6812" s="3" t="s">
        <v>19750</v>
      </c>
      <c r="D6812" s="3" t="n">
        <v>1</v>
      </c>
      <c r="E6812" s="3" t="n">
        <v>11.6664755</v>
      </c>
      <c r="F6812" s="3" t="n">
        <v>44</v>
      </c>
      <c r="G6812" s="3" t="n">
        <v>44</v>
      </c>
      <c r="H6812" s="3" t="n">
        <v>15</v>
      </c>
      <c r="I6812" s="3" t="n">
        <v>15</v>
      </c>
      <c r="J6812" s="3" t="n">
        <v>64</v>
      </c>
      <c r="K6812" s="3" t="n">
        <v>64</v>
      </c>
      <c r="L6812" s="3" t="n">
        <v>5</v>
      </c>
      <c r="M6812" s="3" t="n">
        <v>5</v>
      </c>
      <c r="N6812" s="3" t="n">
        <v>-1</v>
      </c>
      <c r="O6812" s="3" t="n">
        <v>-1</v>
      </c>
      <c r="P6812" s="3" t="n">
        <v>7.6</v>
      </c>
      <c r="Q6812" s="3" t="n">
        <v>24.2</v>
      </c>
      <c r="R6812" s="3" t="s">
        <v>19751</v>
      </c>
      <c r="S6812" s="4" t="n">
        <v>45747.0861689815</v>
      </c>
      <c r="T6812" s="3" t="s">
        <v>65</v>
      </c>
      <c r="U6812" s="3" t="s">
        <v>65</v>
      </c>
      <c r="V6812" s="3" t="n">
        <v>0</v>
      </c>
      <c r="W6812" s="3" t="n">
        <v>0</v>
      </c>
      <c r="X6812" s="3" t="n">
        <v>0</v>
      </c>
      <c r="Y6812" s="3" t="s">
        <v>30</v>
      </c>
      <c r="Z6812" s="3" t="s">
        <v>30</v>
      </c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  <c r="AP6812" s="3"/>
      <c r="AQ6812" s="3"/>
      <c r="AR6812" s="3"/>
      <c r="AS6812" s="3"/>
      <c r="AT6812" s="3"/>
      <c r="AU6812" s="3"/>
      <c r="AV6812" s="3"/>
      <c r="AW6812" s="3"/>
      <c r="AX6812" s="3"/>
      <c r="AY6812" s="3"/>
      <c r="AZ6812" s="3"/>
      <c r="BA6812" s="3"/>
      <c r="BB6812" s="3"/>
      <c r="BC6812" s="3"/>
      <c r="BD6812" s="3"/>
      <c r="BE6812" s="3"/>
      <c r="BF6812" s="3"/>
      <c r="BG6812" s="3"/>
      <c r="BH6812" s="3"/>
      <c r="BI6812" s="3"/>
      <c r="BJ6812" s="3"/>
    </row>
    <row r="6813" customFormat="false" ht="15.75" hidden="false" customHeight="false" outlineLevel="0" collapsed="false">
      <c r="A6813" s="3" t="n">
        <v>6812</v>
      </c>
      <c r="B6813" s="3" t="s">
        <v>19752</v>
      </c>
      <c r="C6813" s="3" t="s">
        <v>19753</v>
      </c>
      <c r="D6813" s="3" t="n">
        <v>1</v>
      </c>
      <c r="E6813" s="3" t="n">
        <v>2.0112936</v>
      </c>
      <c r="F6813" s="3" t="n">
        <v>15</v>
      </c>
      <c r="G6813" s="3" t="n">
        <v>15</v>
      </c>
      <c r="H6813" s="3" t="n">
        <v>9</v>
      </c>
      <c r="I6813" s="3" t="n">
        <v>9</v>
      </c>
      <c r="J6813" s="3" t="n">
        <v>19</v>
      </c>
      <c r="K6813" s="3" t="n">
        <v>19</v>
      </c>
      <c r="L6813" s="3" t="n">
        <v>3</v>
      </c>
      <c r="M6813" s="3" t="n">
        <v>3</v>
      </c>
      <c r="N6813" s="3" t="n">
        <v>-1</v>
      </c>
      <c r="O6813" s="3" t="n">
        <v>-1</v>
      </c>
      <c r="P6813" s="3" t="n">
        <v>7.6</v>
      </c>
      <c r="Q6813" s="3" t="n">
        <v>24.2</v>
      </c>
      <c r="R6813" s="3" t="s">
        <v>19754</v>
      </c>
      <c r="S6813" s="4" t="n">
        <v>45747.08625</v>
      </c>
      <c r="T6813" s="3" t="s">
        <v>65</v>
      </c>
      <c r="U6813" s="3" t="s">
        <v>65</v>
      </c>
      <c r="V6813" s="3" t="n">
        <v>0</v>
      </c>
      <c r="W6813" s="3" t="n">
        <v>0</v>
      </c>
      <c r="X6813" s="3" t="n">
        <v>0</v>
      </c>
      <c r="Y6813" s="3" t="s">
        <v>30</v>
      </c>
      <c r="Z6813" s="3" t="s">
        <v>30</v>
      </c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  <c r="AP6813" s="3"/>
      <c r="AQ6813" s="3"/>
      <c r="AR6813" s="3"/>
      <c r="AS6813" s="3"/>
      <c r="AT6813" s="3"/>
      <c r="AU6813" s="3"/>
      <c r="AV6813" s="3"/>
      <c r="AW6813" s="3"/>
      <c r="AX6813" s="3"/>
      <c r="AY6813" s="3"/>
      <c r="AZ6813" s="3"/>
      <c r="BA6813" s="3"/>
      <c r="BB6813" s="3"/>
      <c r="BC6813" s="3"/>
      <c r="BD6813" s="3"/>
      <c r="BE6813" s="3"/>
      <c r="BF6813" s="3"/>
      <c r="BG6813" s="3"/>
      <c r="BH6813" s="3"/>
      <c r="BI6813" s="3"/>
      <c r="BJ6813" s="3"/>
    </row>
    <row r="6814" customFormat="false" ht="15.75" hidden="false" customHeight="false" outlineLevel="0" collapsed="false">
      <c r="A6814" s="3" t="n">
        <v>6813</v>
      </c>
      <c r="B6814" s="3" t="s">
        <v>19755</v>
      </c>
      <c r="C6814" s="3" t="s">
        <v>19756</v>
      </c>
      <c r="D6814" s="3" t="n">
        <v>1</v>
      </c>
      <c r="E6814" s="3" t="n">
        <v>0.2915865</v>
      </c>
      <c r="F6814" s="3" t="n">
        <v>13</v>
      </c>
      <c r="G6814" s="3" t="n">
        <v>13</v>
      </c>
      <c r="H6814" s="3" t="n">
        <v>2</v>
      </c>
      <c r="I6814" s="3" t="n">
        <v>2</v>
      </c>
      <c r="J6814" s="3" t="n">
        <v>0</v>
      </c>
      <c r="K6814" s="3" t="n">
        <v>0</v>
      </c>
      <c r="L6814" s="3" t="n">
        <v>6</v>
      </c>
      <c r="M6814" s="3" t="n">
        <v>6</v>
      </c>
      <c r="N6814" s="3" t="n">
        <v>-1</v>
      </c>
      <c r="O6814" s="3" t="n">
        <v>-1</v>
      </c>
      <c r="P6814" s="3" t="n">
        <v>7.6</v>
      </c>
      <c r="Q6814" s="3" t="n">
        <v>24.2</v>
      </c>
      <c r="R6814" s="3" t="s">
        <v>19757</v>
      </c>
      <c r="S6814" s="4" t="n">
        <v>45747.0862847222</v>
      </c>
      <c r="T6814" s="3" t="s">
        <v>65</v>
      </c>
      <c r="U6814" s="3" t="s">
        <v>65</v>
      </c>
      <c r="V6814" s="3" t="n">
        <v>0</v>
      </c>
      <c r="W6814" s="3" t="n">
        <v>0</v>
      </c>
      <c r="X6814" s="3" t="n">
        <v>0</v>
      </c>
      <c r="Y6814" s="3" t="s">
        <v>30</v>
      </c>
      <c r="Z6814" s="3" t="s">
        <v>30</v>
      </c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3"/>
      <c r="AV6814" s="3"/>
      <c r="AW6814" s="3"/>
      <c r="AX6814" s="3"/>
      <c r="AY6814" s="3"/>
      <c r="AZ6814" s="3"/>
      <c r="BA6814" s="3"/>
      <c r="BB6814" s="3"/>
      <c r="BC6814" s="3"/>
      <c r="BD6814" s="3"/>
      <c r="BE6814" s="3"/>
      <c r="BF6814" s="3"/>
      <c r="BG6814" s="3"/>
      <c r="BH6814" s="3"/>
      <c r="BI6814" s="3"/>
      <c r="BJ6814" s="3"/>
    </row>
    <row r="6815" customFormat="false" ht="15.75" hidden="false" customHeight="false" outlineLevel="0" collapsed="false">
      <c r="A6815" s="3" t="n">
        <v>6814</v>
      </c>
      <c r="B6815" s="3" t="s">
        <v>19758</v>
      </c>
      <c r="C6815" s="3" t="s">
        <v>19759</v>
      </c>
      <c r="D6815" s="3" t="n">
        <v>1</v>
      </c>
      <c r="E6815" s="3" t="n">
        <v>0.5184443</v>
      </c>
      <c r="F6815" s="3" t="n">
        <v>49</v>
      </c>
      <c r="G6815" s="3" t="n">
        <v>49</v>
      </c>
      <c r="H6815" s="3" t="n">
        <v>9</v>
      </c>
      <c r="I6815" s="3" t="n">
        <v>9</v>
      </c>
      <c r="J6815" s="3" t="n">
        <v>52</v>
      </c>
      <c r="K6815" s="3" t="n">
        <v>52</v>
      </c>
      <c r="L6815" s="3" t="n">
        <v>3</v>
      </c>
      <c r="M6815" s="3" t="n">
        <v>3</v>
      </c>
      <c r="N6815" s="3" t="n">
        <v>-1</v>
      </c>
      <c r="O6815" s="3" t="n">
        <v>-1</v>
      </c>
      <c r="P6815" s="3" t="n">
        <v>7.6</v>
      </c>
      <c r="Q6815" s="3" t="n">
        <v>24.2</v>
      </c>
      <c r="R6815" s="3" t="s">
        <v>19760</v>
      </c>
      <c r="S6815" s="4" t="n">
        <v>45747.0863310185</v>
      </c>
      <c r="T6815" s="3" t="s">
        <v>65</v>
      </c>
      <c r="U6815" s="3" t="s">
        <v>65</v>
      </c>
      <c r="V6815" s="3" t="n">
        <v>0</v>
      </c>
      <c r="W6815" s="3" t="n">
        <v>0</v>
      </c>
      <c r="X6815" s="3" t="n">
        <v>0</v>
      </c>
      <c r="Y6815" s="3" t="s">
        <v>30</v>
      </c>
      <c r="Z6815" s="3" t="s">
        <v>30</v>
      </c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  <c r="AP6815" s="3"/>
      <c r="AQ6815" s="3"/>
      <c r="AR6815" s="3"/>
      <c r="AS6815" s="3"/>
      <c r="AT6815" s="3"/>
      <c r="AU6815" s="3"/>
      <c r="AV6815" s="3"/>
      <c r="AW6815" s="3"/>
      <c r="AX6815" s="3"/>
      <c r="AY6815" s="3"/>
      <c r="AZ6815" s="3"/>
      <c r="BA6815" s="3"/>
      <c r="BB6815" s="3"/>
      <c r="BC6815" s="3"/>
      <c r="BD6815" s="3"/>
      <c r="BE6815" s="3"/>
      <c r="BF6815" s="3"/>
      <c r="BG6815" s="3"/>
      <c r="BH6815" s="3"/>
      <c r="BI6815" s="3"/>
      <c r="BJ6815" s="3"/>
    </row>
    <row r="6816" customFormat="false" ht="15.75" hidden="false" customHeight="false" outlineLevel="0" collapsed="false">
      <c r="A6816" s="3" t="n">
        <v>6815</v>
      </c>
      <c r="B6816" s="3" t="s">
        <v>19761</v>
      </c>
      <c r="C6816" s="3" t="s">
        <v>19762</v>
      </c>
      <c r="D6816" s="3" t="n">
        <v>1</v>
      </c>
      <c r="E6816" s="3" t="n">
        <v>0.2005963</v>
      </c>
      <c r="F6816" s="3" t="n">
        <v>16</v>
      </c>
      <c r="G6816" s="3" t="n">
        <v>16</v>
      </c>
      <c r="H6816" s="3" t="n">
        <v>7</v>
      </c>
      <c r="I6816" s="3" t="n">
        <v>7</v>
      </c>
      <c r="J6816" s="3" t="n">
        <v>15</v>
      </c>
      <c r="K6816" s="3" t="n">
        <v>15</v>
      </c>
      <c r="L6816" s="3" t="n">
        <v>2</v>
      </c>
      <c r="M6816" s="3" t="n">
        <v>2</v>
      </c>
      <c r="N6816" s="3" t="n">
        <v>-1</v>
      </c>
      <c r="O6816" s="3" t="n">
        <v>-1</v>
      </c>
      <c r="P6816" s="3" t="n">
        <v>7.6</v>
      </c>
      <c r="Q6816" s="3" t="n">
        <v>24.2</v>
      </c>
      <c r="R6816" s="3" t="s">
        <v>19763</v>
      </c>
      <c r="S6816" s="4" t="n">
        <v>45747.0863541667</v>
      </c>
      <c r="T6816" s="3" t="s">
        <v>65</v>
      </c>
      <c r="U6816" s="3" t="s">
        <v>65</v>
      </c>
      <c r="V6816" s="3" t="n">
        <v>0</v>
      </c>
      <c r="W6816" s="3" t="n">
        <v>0</v>
      </c>
      <c r="X6816" s="3" t="n">
        <v>0</v>
      </c>
      <c r="Y6816" s="3" t="s">
        <v>30</v>
      </c>
      <c r="Z6816" s="3" t="s">
        <v>30</v>
      </c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  <c r="AP6816" s="3"/>
      <c r="AQ6816" s="3"/>
      <c r="AR6816" s="3"/>
      <c r="AS6816" s="3"/>
      <c r="AT6816" s="3"/>
      <c r="AU6816" s="3"/>
      <c r="AV6816" s="3"/>
      <c r="AW6816" s="3"/>
      <c r="AX6816" s="3"/>
      <c r="AY6816" s="3"/>
      <c r="AZ6816" s="3"/>
      <c r="BA6816" s="3"/>
      <c r="BB6816" s="3"/>
      <c r="BC6816" s="3"/>
      <c r="BD6816" s="3"/>
      <c r="BE6816" s="3"/>
      <c r="BF6816" s="3"/>
      <c r="BG6816" s="3"/>
      <c r="BH6816" s="3"/>
      <c r="BI6816" s="3"/>
      <c r="BJ6816" s="3"/>
    </row>
    <row r="6817" customFormat="false" ht="15.75" hidden="false" customHeight="false" outlineLevel="0" collapsed="false">
      <c r="A6817" s="3" t="n">
        <v>6816</v>
      </c>
      <c r="B6817" s="3" t="s">
        <v>19764</v>
      </c>
      <c r="C6817" s="3" t="s">
        <v>19765</v>
      </c>
      <c r="D6817" s="3" t="n">
        <v>1</v>
      </c>
      <c r="E6817" s="3" t="n">
        <v>0.0619294</v>
      </c>
      <c r="F6817" s="3" t="n">
        <v>2</v>
      </c>
      <c r="G6817" s="3" t="n">
        <v>2</v>
      </c>
      <c r="H6817" s="3" t="n">
        <v>8</v>
      </c>
      <c r="I6817" s="3" t="n">
        <v>8</v>
      </c>
      <c r="J6817" s="3" t="n">
        <v>0</v>
      </c>
      <c r="K6817" s="3" t="n">
        <v>0</v>
      </c>
      <c r="L6817" s="3" t="n">
        <v>1</v>
      </c>
      <c r="M6817" s="3" t="n">
        <v>1</v>
      </c>
      <c r="N6817" s="3" t="n">
        <v>-1</v>
      </c>
      <c r="O6817" s="3" t="n">
        <v>-1</v>
      </c>
      <c r="P6817" s="3" t="n">
        <v>7.6</v>
      </c>
      <c r="Q6817" s="3" t="n">
        <v>24.2</v>
      </c>
      <c r="R6817" s="3" t="s">
        <v>19766</v>
      </c>
      <c r="S6817" s="4" t="n">
        <v>45747.0863773148</v>
      </c>
      <c r="T6817" s="3" t="s">
        <v>65</v>
      </c>
      <c r="U6817" s="3" t="s">
        <v>65</v>
      </c>
      <c r="V6817" s="3" t="n">
        <v>0</v>
      </c>
      <c r="W6817" s="3" t="n">
        <v>0</v>
      </c>
      <c r="X6817" s="3" t="n">
        <v>0</v>
      </c>
      <c r="Y6817" s="3" t="s">
        <v>30</v>
      </c>
      <c r="Z6817" s="3" t="s">
        <v>30</v>
      </c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  <c r="AP6817" s="3"/>
      <c r="AQ6817" s="3"/>
      <c r="AR6817" s="3"/>
      <c r="AS6817" s="3"/>
      <c r="AT6817" s="3"/>
      <c r="AU6817" s="3"/>
      <c r="AV6817" s="3"/>
      <c r="AW6817" s="3"/>
      <c r="AX6817" s="3"/>
      <c r="AY6817" s="3"/>
      <c r="AZ6817" s="3"/>
      <c r="BA6817" s="3"/>
      <c r="BB6817" s="3"/>
      <c r="BC6817" s="3"/>
      <c r="BD6817" s="3"/>
      <c r="BE6817" s="3"/>
      <c r="BF6817" s="3"/>
      <c r="BG6817" s="3"/>
      <c r="BH6817" s="3"/>
      <c r="BI6817" s="3"/>
      <c r="BJ6817" s="3"/>
    </row>
    <row r="6818" customFormat="false" ht="15.75" hidden="false" customHeight="false" outlineLevel="0" collapsed="false">
      <c r="A6818" s="3" t="n">
        <v>6817</v>
      </c>
      <c r="B6818" s="3" t="s">
        <v>19767</v>
      </c>
      <c r="C6818" s="3" t="s">
        <v>19768</v>
      </c>
      <c r="D6818" s="3" t="n">
        <v>1</v>
      </c>
      <c r="E6818" s="3" t="n">
        <v>0.1800112</v>
      </c>
      <c r="F6818" s="3" t="n">
        <v>16</v>
      </c>
      <c r="G6818" s="3" t="n">
        <v>16</v>
      </c>
      <c r="H6818" s="3" t="n">
        <v>6</v>
      </c>
      <c r="I6818" s="3" t="n">
        <v>6</v>
      </c>
      <c r="J6818" s="3" t="n">
        <v>18</v>
      </c>
      <c r="K6818" s="3" t="n">
        <v>18</v>
      </c>
      <c r="L6818" s="3" t="n">
        <v>1</v>
      </c>
      <c r="M6818" s="3" t="n">
        <v>1</v>
      </c>
      <c r="N6818" s="3" t="n">
        <v>-1</v>
      </c>
      <c r="O6818" s="3" t="n">
        <v>-1</v>
      </c>
      <c r="P6818" s="3" t="n">
        <v>7.6</v>
      </c>
      <c r="Q6818" s="3" t="n">
        <v>24.2</v>
      </c>
      <c r="R6818" s="3" t="s">
        <v>19769</v>
      </c>
      <c r="S6818" s="4" t="n">
        <v>45747.086412037</v>
      </c>
      <c r="T6818" s="3" t="s">
        <v>65</v>
      </c>
      <c r="U6818" s="3" t="s">
        <v>65</v>
      </c>
      <c r="V6818" s="3" t="n">
        <v>0</v>
      </c>
      <c r="W6818" s="3" t="n">
        <v>0</v>
      </c>
      <c r="X6818" s="3" t="n">
        <v>0</v>
      </c>
      <c r="Y6818" s="3" t="s">
        <v>30</v>
      </c>
      <c r="Z6818" s="3" t="s">
        <v>30</v>
      </c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  <c r="AP6818" s="3"/>
      <c r="AQ6818" s="3"/>
      <c r="AR6818" s="3"/>
      <c r="AS6818" s="3"/>
      <c r="AT6818" s="3"/>
      <c r="AU6818" s="3"/>
      <c r="AV6818" s="3"/>
      <c r="AW6818" s="3"/>
      <c r="AX6818" s="3"/>
      <c r="AY6818" s="3"/>
      <c r="AZ6818" s="3"/>
      <c r="BA6818" s="3"/>
      <c r="BB6818" s="3"/>
      <c r="BC6818" s="3"/>
      <c r="BD6818" s="3"/>
      <c r="BE6818" s="3"/>
      <c r="BF6818" s="3"/>
      <c r="BG6818" s="3"/>
      <c r="BH6818" s="3"/>
      <c r="BI6818" s="3"/>
      <c r="BJ6818" s="3"/>
    </row>
    <row r="6819" customFormat="false" ht="15.75" hidden="false" customHeight="false" outlineLevel="0" collapsed="false">
      <c r="A6819" s="3" t="n">
        <v>6818</v>
      </c>
      <c r="B6819" s="3" t="s">
        <v>19770</v>
      </c>
      <c r="C6819" s="3" t="s">
        <v>19771</v>
      </c>
      <c r="D6819" s="3" t="n">
        <v>1</v>
      </c>
      <c r="E6819" s="3" t="n">
        <v>0.3778328</v>
      </c>
      <c r="F6819" s="3" t="n">
        <v>27</v>
      </c>
      <c r="G6819" s="3" t="n">
        <v>27</v>
      </c>
      <c r="H6819" s="3" t="n">
        <v>9</v>
      </c>
      <c r="I6819" s="3" t="n">
        <v>9</v>
      </c>
      <c r="J6819" s="3" t="n">
        <v>23</v>
      </c>
      <c r="K6819" s="3" t="n">
        <v>23</v>
      </c>
      <c r="L6819" s="3" t="n">
        <v>3</v>
      </c>
      <c r="M6819" s="3" t="n">
        <v>3</v>
      </c>
      <c r="N6819" s="3" t="n">
        <v>-1</v>
      </c>
      <c r="O6819" s="3" t="n">
        <v>-1</v>
      </c>
      <c r="P6819" s="3" t="n">
        <v>7.6</v>
      </c>
      <c r="Q6819" s="3" t="n">
        <v>24.2</v>
      </c>
      <c r="R6819" s="3" t="s">
        <v>19772</v>
      </c>
      <c r="S6819" s="4" t="n">
        <v>45747.0864467593</v>
      </c>
      <c r="T6819" s="3" t="s">
        <v>65</v>
      </c>
      <c r="U6819" s="3" t="s">
        <v>65</v>
      </c>
      <c r="V6819" s="3" t="n">
        <v>0</v>
      </c>
      <c r="W6819" s="3" t="n">
        <v>0</v>
      </c>
      <c r="X6819" s="3" t="n">
        <v>0</v>
      </c>
      <c r="Y6819" s="3" t="s">
        <v>30</v>
      </c>
      <c r="Z6819" s="3" t="s">
        <v>30</v>
      </c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  <c r="AP6819" s="3"/>
      <c r="AQ6819" s="3"/>
      <c r="AR6819" s="3"/>
      <c r="AS6819" s="3"/>
      <c r="AT6819" s="3"/>
      <c r="AU6819" s="3"/>
      <c r="AV6819" s="3"/>
      <c r="AW6819" s="3"/>
      <c r="AX6819" s="3"/>
      <c r="AY6819" s="3"/>
      <c r="AZ6819" s="3"/>
      <c r="BA6819" s="3"/>
      <c r="BB6819" s="3"/>
      <c r="BC6819" s="3"/>
      <c r="BD6819" s="3"/>
      <c r="BE6819" s="3"/>
      <c r="BF6819" s="3"/>
      <c r="BG6819" s="3"/>
      <c r="BH6819" s="3"/>
      <c r="BI6819" s="3"/>
      <c r="BJ6819" s="3"/>
    </row>
    <row r="6820" customFormat="false" ht="15.75" hidden="false" customHeight="false" outlineLevel="0" collapsed="false">
      <c r="A6820" s="3" t="n">
        <v>6819</v>
      </c>
      <c r="B6820" s="3" t="s">
        <v>19773</v>
      </c>
      <c r="C6820" s="3" t="s">
        <v>19774</v>
      </c>
      <c r="D6820" s="3" t="n">
        <v>1</v>
      </c>
      <c r="E6820" s="3" t="n">
        <v>2.2137271</v>
      </c>
      <c r="F6820" s="3" t="n">
        <v>77</v>
      </c>
      <c r="G6820" s="3" t="n">
        <v>77</v>
      </c>
      <c r="H6820" s="3" t="n">
        <v>10</v>
      </c>
      <c r="I6820" s="3" t="n">
        <v>10</v>
      </c>
      <c r="J6820" s="3" t="n">
        <v>130</v>
      </c>
      <c r="K6820" s="3" t="n">
        <v>130</v>
      </c>
      <c r="L6820" s="3" t="n">
        <v>10</v>
      </c>
      <c r="M6820" s="3" t="n">
        <v>10</v>
      </c>
      <c r="N6820" s="3" t="n">
        <v>-1</v>
      </c>
      <c r="O6820" s="3" t="n">
        <v>-1</v>
      </c>
      <c r="P6820" s="3" t="n">
        <v>7.6</v>
      </c>
      <c r="Q6820" s="3" t="n">
        <v>24.2</v>
      </c>
      <c r="R6820" s="3" t="s">
        <v>19775</v>
      </c>
      <c r="S6820" s="4" t="n">
        <v>45747.0865277778</v>
      </c>
      <c r="T6820" s="3" t="s">
        <v>65</v>
      </c>
      <c r="U6820" s="3" t="s">
        <v>65</v>
      </c>
      <c r="V6820" s="3" t="n">
        <v>0</v>
      </c>
      <c r="W6820" s="3" t="n">
        <v>0</v>
      </c>
      <c r="X6820" s="3" t="n">
        <v>0</v>
      </c>
      <c r="Y6820" s="3" t="s">
        <v>30</v>
      </c>
      <c r="Z6820" s="3" t="s">
        <v>30</v>
      </c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  <c r="AP6820" s="3"/>
      <c r="AQ6820" s="3"/>
      <c r="AR6820" s="3"/>
      <c r="AS6820" s="3"/>
      <c r="AT6820" s="3"/>
      <c r="AU6820" s="3"/>
      <c r="AV6820" s="3"/>
      <c r="AW6820" s="3"/>
      <c r="AX6820" s="3"/>
      <c r="AY6820" s="3"/>
      <c r="AZ6820" s="3"/>
      <c r="BA6820" s="3"/>
      <c r="BB6820" s="3"/>
      <c r="BC6820" s="3"/>
      <c r="BD6820" s="3"/>
      <c r="BE6820" s="3"/>
      <c r="BF6820" s="3"/>
      <c r="BG6820" s="3"/>
      <c r="BH6820" s="3"/>
      <c r="BI6820" s="3"/>
      <c r="BJ6820" s="3"/>
    </row>
    <row r="6821" customFormat="false" ht="15.75" hidden="false" customHeight="false" outlineLevel="0" collapsed="false">
      <c r="A6821" s="3" t="n">
        <v>6820</v>
      </c>
      <c r="B6821" s="3" t="s">
        <v>19776</v>
      </c>
      <c r="C6821" s="3" t="s">
        <v>19777</v>
      </c>
      <c r="D6821" s="3" t="n">
        <v>1</v>
      </c>
      <c r="E6821" s="3" t="n">
        <v>0.0439044</v>
      </c>
      <c r="F6821" s="3" t="n">
        <v>2</v>
      </c>
      <c r="G6821" s="3" t="n">
        <v>2</v>
      </c>
      <c r="H6821" s="3" t="n">
        <v>8</v>
      </c>
      <c r="I6821" s="3" t="n">
        <v>8</v>
      </c>
      <c r="J6821" s="3" t="n">
        <v>0</v>
      </c>
      <c r="K6821" s="3" t="n">
        <v>0</v>
      </c>
      <c r="L6821" s="3" t="n">
        <v>1</v>
      </c>
      <c r="M6821" s="3" t="n">
        <v>1</v>
      </c>
      <c r="N6821" s="3" t="n">
        <v>-1</v>
      </c>
      <c r="O6821" s="3" t="n">
        <v>-1</v>
      </c>
      <c r="P6821" s="3" t="n">
        <v>7.6</v>
      </c>
      <c r="Q6821" s="3" t="n">
        <v>24.2</v>
      </c>
      <c r="R6821" s="3" t="s">
        <v>19778</v>
      </c>
      <c r="S6821" s="4" t="n">
        <v>45747.0865625</v>
      </c>
      <c r="T6821" s="3" t="s">
        <v>65</v>
      </c>
      <c r="U6821" s="3" t="s">
        <v>65</v>
      </c>
      <c r="V6821" s="3" t="n">
        <v>0</v>
      </c>
      <c r="W6821" s="3" t="n">
        <v>0</v>
      </c>
      <c r="X6821" s="3" t="n">
        <v>0</v>
      </c>
      <c r="Y6821" s="3" t="s">
        <v>30</v>
      </c>
      <c r="Z6821" s="3" t="s">
        <v>30</v>
      </c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  <c r="AP6821" s="3"/>
      <c r="AQ6821" s="3"/>
      <c r="AR6821" s="3"/>
      <c r="AS6821" s="3"/>
      <c r="AT6821" s="3"/>
      <c r="AU6821" s="3"/>
      <c r="AV6821" s="3"/>
      <c r="AW6821" s="3"/>
      <c r="AX6821" s="3"/>
      <c r="AY6821" s="3"/>
      <c r="AZ6821" s="3"/>
      <c r="BA6821" s="3"/>
      <c r="BB6821" s="3"/>
      <c r="BC6821" s="3"/>
      <c r="BD6821" s="3"/>
      <c r="BE6821" s="3"/>
      <c r="BF6821" s="3"/>
      <c r="BG6821" s="3"/>
      <c r="BH6821" s="3"/>
      <c r="BI6821" s="3"/>
      <c r="BJ6821" s="3"/>
    </row>
    <row r="6822" customFormat="false" ht="15.75" hidden="false" customHeight="false" outlineLevel="0" collapsed="false">
      <c r="A6822" s="3" t="n">
        <v>6821</v>
      </c>
      <c r="B6822" s="3" t="s">
        <v>19779</v>
      </c>
      <c r="C6822" s="3" t="s">
        <v>19780</v>
      </c>
      <c r="D6822" s="3" t="n">
        <v>1</v>
      </c>
      <c r="E6822" s="3" t="n">
        <v>0.256904</v>
      </c>
      <c r="F6822" s="3" t="n">
        <v>11</v>
      </c>
      <c r="G6822" s="3" t="n">
        <v>11</v>
      </c>
      <c r="H6822" s="3" t="n">
        <v>2</v>
      </c>
      <c r="I6822" s="3" t="n">
        <v>2</v>
      </c>
      <c r="J6822" s="3" t="n">
        <v>0</v>
      </c>
      <c r="K6822" s="3" t="n">
        <v>0</v>
      </c>
      <c r="L6822" s="3" t="n">
        <v>9</v>
      </c>
      <c r="M6822" s="3" t="n">
        <v>9</v>
      </c>
      <c r="N6822" s="3" t="n">
        <v>-1</v>
      </c>
      <c r="O6822" s="3" t="n">
        <v>-1</v>
      </c>
      <c r="P6822" s="3" t="n">
        <v>7.6</v>
      </c>
      <c r="Q6822" s="3" t="n">
        <v>24.2</v>
      </c>
      <c r="R6822" s="3" t="s">
        <v>19781</v>
      </c>
      <c r="S6822" s="4" t="n">
        <v>45747.0865856482</v>
      </c>
      <c r="T6822" s="3" t="s">
        <v>65</v>
      </c>
      <c r="U6822" s="3" t="s">
        <v>65</v>
      </c>
      <c r="V6822" s="3" t="n">
        <v>0</v>
      </c>
      <c r="W6822" s="3" t="n">
        <v>0</v>
      </c>
      <c r="X6822" s="3" t="n">
        <v>0</v>
      </c>
      <c r="Y6822" s="3" t="s">
        <v>30</v>
      </c>
      <c r="Z6822" s="3" t="s">
        <v>30</v>
      </c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  <c r="AP6822" s="3"/>
      <c r="AQ6822" s="3"/>
      <c r="AR6822" s="3"/>
      <c r="AS6822" s="3"/>
      <c r="AT6822" s="3"/>
      <c r="AU6822" s="3"/>
      <c r="AV6822" s="3"/>
      <c r="AW6822" s="3"/>
      <c r="AX6822" s="3"/>
      <c r="AY6822" s="3"/>
      <c r="AZ6822" s="3"/>
      <c r="BA6822" s="3"/>
      <c r="BB6822" s="3"/>
      <c r="BC6822" s="3"/>
      <c r="BD6822" s="3"/>
      <c r="BE6822" s="3"/>
      <c r="BF6822" s="3"/>
      <c r="BG6822" s="3"/>
      <c r="BH6822" s="3"/>
      <c r="BI6822" s="3"/>
      <c r="BJ6822" s="3"/>
    </row>
    <row r="6823" customFormat="false" ht="15.75" hidden="false" customHeight="false" outlineLevel="0" collapsed="false">
      <c r="A6823" s="3" t="n">
        <v>6822</v>
      </c>
      <c r="B6823" s="3" t="s">
        <v>19782</v>
      </c>
      <c r="C6823" s="3" t="s">
        <v>19783</v>
      </c>
      <c r="D6823" s="3" t="n">
        <v>1</v>
      </c>
      <c r="E6823" s="3" t="n">
        <v>0.604</v>
      </c>
      <c r="F6823" s="3" t="n">
        <v>34</v>
      </c>
      <c r="G6823" s="3" t="n">
        <v>34</v>
      </c>
      <c r="H6823" s="3" t="n">
        <v>8</v>
      </c>
      <c r="I6823" s="3" t="n">
        <v>8</v>
      </c>
      <c r="J6823" s="3" t="n">
        <v>39</v>
      </c>
      <c r="K6823" s="3" t="n">
        <v>39</v>
      </c>
      <c r="L6823" s="3" t="n">
        <v>9</v>
      </c>
      <c r="M6823" s="3" t="n">
        <v>9</v>
      </c>
      <c r="N6823" s="3" t="n">
        <v>-1</v>
      </c>
      <c r="O6823" s="3" t="n">
        <v>-1</v>
      </c>
      <c r="P6823" s="3" t="n">
        <v>7.6</v>
      </c>
      <c r="Q6823" s="3" t="n">
        <v>24.2</v>
      </c>
      <c r="R6823" s="3" t="s">
        <v>19784</v>
      </c>
      <c r="S6823" s="4" t="n">
        <v>45747.0866319445</v>
      </c>
      <c r="T6823" s="3" t="s">
        <v>65</v>
      </c>
      <c r="U6823" s="3" t="s">
        <v>65</v>
      </c>
      <c r="V6823" s="3" t="n">
        <v>0</v>
      </c>
      <c r="W6823" s="3" t="n">
        <v>0</v>
      </c>
      <c r="X6823" s="3" t="n">
        <v>0</v>
      </c>
      <c r="Y6823" s="3" t="s">
        <v>30</v>
      </c>
      <c r="Z6823" s="3" t="s">
        <v>30</v>
      </c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3"/>
      <c r="AR6823" s="3"/>
      <c r="AS6823" s="3"/>
      <c r="AT6823" s="3"/>
      <c r="AU6823" s="3"/>
      <c r="AV6823" s="3"/>
      <c r="AW6823" s="3"/>
      <c r="AX6823" s="3"/>
      <c r="AY6823" s="3"/>
      <c r="AZ6823" s="3"/>
      <c r="BA6823" s="3"/>
      <c r="BB6823" s="3"/>
      <c r="BC6823" s="3"/>
      <c r="BD6823" s="3"/>
      <c r="BE6823" s="3"/>
      <c r="BF6823" s="3"/>
      <c r="BG6823" s="3"/>
      <c r="BH6823" s="3"/>
      <c r="BI6823" s="3"/>
      <c r="BJ6823" s="3"/>
    </row>
    <row r="6824" customFormat="false" ht="15.75" hidden="false" customHeight="false" outlineLevel="0" collapsed="false">
      <c r="A6824" s="3" t="n">
        <v>6823</v>
      </c>
      <c r="B6824" s="3" t="s">
        <v>19785</v>
      </c>
      <c r="C6824" s="3" t="s">
        <v>19786</v>
      </c>
      <c r="D6824" s="3" t="n">
        <v>1</v>
      </c>
      <c r="E6824" s="3" t="n">
        <v>0.0558052</v>
      </c>
      <c r="F6824" s="3" t="n">
        <v>4</v>
      </c>
      <c r="G6824" s="3" t="n">
        <v>4</v>
      </c>
      <c r="H6824" s="3" t="n">
        <v>1</v>
      </c>
      <c r="I6824" s="3" t="n">
        <v>1</v>
      </c>
      <c r="J6824" s="3" t="n">
        <v>0</v>
      </c>
      <c r="K6824" s="3" t="n">
        <v>0</v>
      </c>
      <c r="L6824" s="3" t="n">
        <v>3</v>
      </c>
      <c r="M6824" s="3" t="n">
        <v>3</v>
      </c>
      <c r="N6824" s="3" t="n">
        <v>-1</v>
      </c>
      <c r="O6824" s="3" t="n">
        <v>-1</v>
      </c>
      <c r="P6824" s="3" t="n">
        <v>7.6</v>
      </c>
      <c r="Q6824" s="3" t="n">
        <v>24.2</v>
      </c>
      <c r="R6824" s="3" t="s">
        <v>19787</v>
      </c>
      <c r="S6824" s="4" t="n">
        <v>45747.0866550926</v>
      </c>
      <c r="T6824" s="3" t="s">
        <v>65</v>
      </c>
      <c r="U6824" s="3" t="s">
        <v>65</v>
      </c>
      <c r="V6824" s="3" t="n">
        <v>0</v>
      </c>
      <c r="W6824" s="3" t="n">
        <v>0</v>
      </c>
      <c r="X6824" s="3" t="n">
        <v>0</v>
      </c>
      <c r="Y6824" s="3" t="s">
        <v>30</v>
      </c>
      <c r="Z6824" s="3" t="s">
        <v>30</v>
      </c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  <c r="AP6824" s="3"/>
      <c r="AQ6824" s="3"/>
      <c r="AR6824" s="3"/>
      <c r="AS6824" s="3"/>
      <c r="AT6824" s="3"/>
      <c r="AU6824" s="3"/>
      <c r="AV6824" s="3"/>
      <c r="AW6824" s="3"/>
      <c r="AX6824" s="3"/>
      <c r="AY6824" s="3"/>
      <c r="AZ6824" s="3"/>
      <c r="BA6824" s="3"/>
      <c r="BB6824" s="3"/>
      <c r="BC6824" s="3"/>
      <c r="BD6824" s="3"/>
      <c r="BE6824" s="3"/>
      <c r="BF6824" s="3"/>
      <c r="BG6824" s="3"/>
      <c r="BH6824" s="3"/>
      <c r="BI6824" s="3"/>
      <c r="BJ6824" s="3"/>
    </row>
    <row r="6825" customFormat="false" ht="15.75" hidden="false" customHeight="false" outlineLevel="0" collapsed="false">
      <c r="A6825" s="3" t="n">
        <v>6824</v>
      </c>
      <c r="B6825" s="3" t="s">
        <v>19788</v>
      </c>
      <c r="C6825" s="3" t="s">
        <v>19789</v>
      </c>
      <c r="D6825" s="3" t="n">
        <v>1</v>
      </c>
      <c r="E6825" s="3" t="n">
        <v>0.0806851</v>
      </c>
      <c r="F6825" s="3" t="n">
        <v>6</v>
      </c>
      <c r="G6825" s="3" t="n">
        <v>6</v>
      </c>
      <c r="H6825" s="3" t="n">
        <v>5</v>
      </c>
      <c r="I6825" s="3" t="n">
        <v>5</v>
      </c>
      <c r="J6825" s="3" t="n">
        <v>3</v>
      </c>
      <c r="K6825" s="3" t="n">
        <v>3</v>
      </c>
      <c r="L6825" s="3" t="n">
        <v>1</v>
      </c>
      <c r="M6825" s="3" t="n">
        <v>1</v>
      </c>
      <c r="N6825" s="3" t="n">
        <v>-1</v>
      </c>
      <c r="O6825" s="3" t="n">
        <v>-1</v>
      </c>
      <c r="P6825" s="3" t="n">
        <v>7.6</v>
      </c>
      <c r="Q6825" s="3" t="n">
        <v>24.2</v>
      </c>
      <c r="R6825" s="3" t="s">
        <v>19790</v>
      </c>
      <c r="S6825" s="4" t="n">
        <v>45747.0866782407</v>
      </c>
      <c r="T6825" s="3" t="s">
        <v>65</v>
      </c>
      <c r="U6825" s="3" t="s">
        <v>65</v>
      </c>
      <c r="V6825" s="3" t="n">
        <v>0</v>
      </c>
      <c r="W6825" s="3" t="n">
        <v>0</v>
      </c>
      <c r="X6825" s="3" t="n">
        <v>0</v>
      </c>
      <c r="Y6825" s="3" t="s">
        <v>30</v>
      </c>
      <c r="Z6825" s="3" t="s">
        <v>30</v>
      </c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  <c r="AP6825" s="3"/>
      <c r="AQ6825" s="3"/>
      <c r="AR6825" s="3"/>
      <c r="AS6825" s="3"/>
      <c r="AT6825" s="3"/>
      <c r="AU6825" s="3"/>
      <c r="AV6825" s="3"/>
      <c r="AW6825" s="3"/>
      <c r="AX6825" s="3"/>
      <c r="AY6825" s="3"/>
      <c r="AZ6825" s="3"/>
      <c r="BA6825" s="3"/>
      <c r="BB6825" s="3"/>
      <c r="BC6825" s="3"/>
      <c r="BD6825" s="3"/>
      <c r="BE6825" s="3"/>
      <c r="BF6825" s="3"/>
      <c r="BG6825" s="3"/>
      <c r="BH6825" s="3"/>
      <c r="BI6825" s="3"/>
      <c r="BJ6825" s="3"/>
    </row>
    <row r="6826" customFormat="false" ht="15.75" hidden="false" customHeight="false" outlineLevel="0" collapsed="false">
      <c r="A6826" s="3" t="n">
        <v>6825</v>
      </c>
      <c r="B6826" s="3" t="s">
        <v>19791</v>
      </c>
      <c r="C6826" s="3" t="s">
        <v>19792</v>
      </c>
      <c r="D6826" s="3" t="n">
        <v>1</v>
      </c>
      <c r="E6826" s="3" t="n">
        <v>0.0503529</v>
      </c>
      <c r="F6826" s="3" t="n">
        <v>2</v>
      </c>
      <c r="G6826" s="3" t="n">
        <v>2</v>
      </c>
      <c r="H6826" s="3" t="n">
        <v>8</v>
      </c>
      <c r="I6826" s="3" t="n">
        <v>8</v>
      </c>
      <c r="J6826" s="3" t="n">
        <v>0</v>
      </c>
      <c r="K6826" s="3" t="n">
        <v>0</v>
      </c>
      <c r="L6826" s="3" t="n">
        <v>1</v>
      </c>
      <c r="M6826" s="3" t="n">
        <v>1</v>
      </c>
      <c r="N6826" s="3" t="n">
        <v>-1</v>
      </c>
      <c r="O6826" s="3" t="n">
        <v>-1</v>
      </c>
      <c r="P6826" s="3" t="n">
        <v>7.6</v>
      </c>
      <c r="Q6826" s="3" t="n">
        <v>24.2</v>
      </c>
      <c r="R6826" s="3" t="s">
        <v>19793</v>
      </c>
      <c r="S6826" s="4" t="n">
        <v>45747.0867013889</v>
      </c>
      <c r="T6826" s="3" t="s">
        <v>65</v>
      </c>
      <c r="U6826" s="3" t="s">
        <v>65</v>
      </c>
      <c r="V6826" s="3" t="n">
        <v>0</v>
      </c>
      <c r="W6826" s="3" t="n">
        <v>0</v>
      </c>
      <c r="X6826" s="3" t="n">
        <v>0</v>
      </c>
      <c r="Y6826" s="3" t="s">
        <v>30</v>
      </c>
      <c r="Z6826" s="3" t="s">
        <v>30</v>
      </c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3"/>
      <c r="AU6826" s="3"/>
      <c r="AV6826" s="3"/>
      <c r="AW6826" s="3"/>
      <c r="AX6826" s="3"/>
      <c r="AY6826" s="3"/>
      <c r="AZ6826" s="3"/>
      <c r="BA6826" s="3"/>
      <c r="BB6826" s="3"/>
      <c r="BC6826" s="3"/>
      <c r="BD6826" s="3"/>
      <c r="BE6826" s="3"/>
      <c r="BF6826" s="3"/>
      <c r="BG6826" s="3"/>
      <c r="BH6826" s="3"/>
      <c r="BI6826" s="3"/>
      <c r="BJ6826" s="3"/>
    </row>
    <row r="6827" customFormat="false" ht="15.75" hidden="false" customHeight="false" outlineLevel="0" collapsed="false">
      <c r="A6827" s="3" t="n">
        <v>6826</v>
      </c>
      <c r="B6827" s="3" t="s">
        <v>19794</v>
      </c>
      <c r="C6827" s="3" t="s">
        <v>19795</v>
      </c>
      <c r="D6827" s="3" t="n">
        <v>1</v>
      </c>
      <c r="E6827" s="3" t="n">
        <v>0.0581729</v>
      </c>
      <c r="F6827" s="3" t="n">
        <v>2</v>
      </c>
      <c r="G6827" s="3" t="n">
        <v>2</v>
      </c>
      <c r="H6827" s="3" t="n">
        <v>8</v>
      </c>
      <c r="I6827" s="3" t="n">
        <v>8</v>
      </c>
      <c r="J6827" s="3" t="n">
        <v>0</v>
      </c>
      <c r="K6827" s="3" t="n">
        <v>0</v>
      </c>
      <c r="L6827" s="3" t="n">
        <v>1</v>
      </c>
      <c r="M6827" s="3" t="n">
        <v>1</v>
      </c>
      <c r="N6827" s="3" t="n">
        <v>-1</v>
      </c>
      <c r="O6827" s="3" t="n">
        <v>-1</v>
      </c>
      <c r="P6827" s="3" t="n">
        <v>7.6</v>
      </c>
      <c r="Q6827" s="3" t="n">
        <v>24.2</v>
      </c>
      <c r="R6827" s="3" t="s">
        <v>19796</v>
      </c>
      <c r="S6827" s="4" t="n">
        <v>45747.0867361111</v>
      </c>
      <c r="T6827" s="3" t="s">
        <v>65</v>
      </c>
      <c r="U6827" s="3" t="s">
        <v>65</v>
      </c>
      <c r="V6827" s="3" t="n">
        <v>0</v>
      </c>
      <c r="W6827" s="3" t="n">
        <v>0</v>
      </c>
      <c r="X6827" s="3" t="n">
        <v>0</v>
      </c>
      <c r="Y6827" s="3" t="s">
        <v>30</v>
      </c>
      <c r="Z6827" s="3" t="s">
        <v>30</v>
      </c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3"/>
      <c r="AU6827" s="3"/>
      <c r="AV6827" s="3"/>
      <c r="AW6827" s="3"/>
      <c r="AX6827" s="3"/>
      <c r="AY6827" s="3"/>
      <c r="AZ6827" s="3"/>
      <c r="BA6827" s="3"/>
      <c r="BB6827" s="3"/>
      <c r="BC6827" s="3"/>
      <c r="BD6827" s="3"/>
      <c r="BE6827" s="3"/>
      <c r="BF6827" s="3"/>
      <c r="BG6827" s="3"/>
      <c r="BH6827" s="3"/>
      <c r="BI6827" s="3"/>
      <c r="BJ6827" s="3"/>
    </row>
    <row r="6828" customFormat="false" ht="15.75" hidden="false" customHeight="false" outlineLevel="0" collapsed="false">
      <c r="A6828" s="3" t="n">
        <v>6827</v>
      </c>
      <c r="B6828" s="3" t="s">
        <v>19797</v>
      </c>
      <c r="C6828" s="3" t="s">
        <v>19798</v>
      </c>
      <c r="D6828" s="3" t="n">
        <v>1</v>
      </c>
      <c r="E6828" s="3" t="n">
        <v>0.0473939</v>
      </c>
      <c r="F6828" s="3" t="n">
        <v>2</v>
      </c>
      <c r="G6828" s="3" t="n">
        <v>2</v>
      </c>
      <c r="H6828" s="3" t="n">
        <v>8</v>
      </c>
      <c r="I6828" s="3" t="n">
        <v>8</v>
      </c>
      <c r="J6828" s="3" t="n">
        <v>0</v>
      </c>
      <c r="K6828" s="3" t="n">
        <v>0</v>
      </c>
      <c r="L6828" s="3" t="n">
        <v>1</v>
      </c>
      <c r="M6828" s="3" t="n">
        <v>1</v>
      </c>
      <c r="N6828" s="3" t="n">
        <v>-1</v>
      </c>
      <c r="O6828" s="3" t="n">
        <v>-1</v>
      </c>
      <c r="P6828" s="3" t="n">
        <v>7.6</v>
      </c>
      <c r="Q6828" s="3" t="n">
        <v>24.2</v>
      </c>
      <c r="R6828" s="3" t="s">
        <v>19799</v>
      </c>
      <c r="S6828" s="4" t="n">
        <v>45747.0867592593</v>
      </c>
      <c r="T6828" s="3" t="s">
        <v>65</v>
      </c>
      <c r="U6828" s="3" t="s">
        <v>65</v>
      </c>
      <c r="V6828" s="3" t="n">
        <v>0</v>
      </c>
      <c r="W6828" s="3" t="n">
        <v>0</v>
      </c>
      <c r="X6828" s="3" t="n">
        <v>0</v>
      </c>
      <c r="Y6828" s="3" t="s">
        <v>30</v>
      </c>
      <c r="Z6828" s="3" t="s">
        <v>30</v>
      </c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3"/>
      <c r="AU6828" s="3"/>
      <c r="AV6828" s="3"/>
      <c r="AW6828" s="3"/>
      <c r="AX6828" s="3"/>
      <c r="AY6828" s="3"/>
      <c r="AZ6828" s="3"/>
      <c r="BA6828" s="3"/>
      <c r="BB6828" s="3"/>
      <c r="BC6828" s="3"/>
      <c r="BD6828" s="3"/>
      <c r="BE6828" s="3"/>
      <c r="BF6828" s="3"/>
      <c r="BG6828" s="3"/>
      <c r="BH6828" s="3"/>
      <c r="BI6828" s="3"/>
      <c r="BJ6828" s="3"/>
    </row>
    <row r="6829" customFormat="false" ht="15.75" hidden="false" customHeight="false" outlineLevel="0" collapsed="false">
      <c r="A6829" s="3" t="n">
        <v>6828</v>
      </c>
      <c r="B6829" s="3" t="s">
        <v>19800</v>
      </c>
      <c r="C6829" s="3" t="s">
        <v>19801</v>
      </c>
      <c r="D6829" s="3" t="n">
        <v>1</v>
      </c>
      <c r="E6829" s="3" t="n">
        <v>0.3376956</v>
      </c>
      <c r="F6829" s="3" t="n">
        <v>37</v>
      </c>
      <c r="G6829" s="3" t="n">
        <v>37</v>
      </c>
      <c r="H6829" s="3" t="n">
        <v>8</v>
      </c>
      <c r="I6829" s="3" t="n">
        <v>8</v>
      </c>
      <c r="J6829" s="3" t="n">
        <v>34</v>
      </c>
      <c r="K6829" s="3" t="n">
        <v>34</v>
      </c>
      <c r="L6829" s="3" t="n">
        <v>5</v>
      </c>
      <c r="M6829" s="3" t="n">
        <v>5</v>
      </c>
      <c r="N6829" s="3" t="n">
        <v>-1</v>
      </c>
      <c r="O6829" s="3" t="n">
        <v>-1</v>
      </c>
      <c r="P6829" s="3" t="n">
        <v>7.6</v>
      </c>
      <c r="Q6829" s="3" t="n">
        <v>24.2</v>
      </c>
      <c r="R6829" s="3" t="s">
        <v>19802</v>
      </c>
      <c r="S6829" s="4" t="n">
        <v>45747.0867939815</v>
      </c>
      <c r="T6829" s="3" t="s">
        <v>65</v>
      </c>
      <c r="U6829" s="3" t="s">
        <v>65</v>
      </c>
      <c r="V6829" s="3" t="n">
        <v>0</v>
      </c>
      <c r="W6829" s="3" t="n">
        <v>0</v>
      </c>
      <c r="X6829" s="3" t="n">
        <v>0</v>
      </c>
      <c r="Y6829" s="3" t="s">
        <v>30</v>
      </c>
      <c r="Z6829" s="3" t="s">
        <v>30</v>
      </c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3"/>
      <c r="AU6829" s="3"/>
      <c r="AV6829" s="3"/>
      <c r="AW6829" s="3"/>
      <c r="AX6829" s="3"/>
      <c r="AY6829" s="3"/>
      <c r="AZ6829" s="3"/>
      <c r="BA6829" s="3"/>
      <c r="BB6829" s="3"/>
      <c r="BC6829" s="3"/>
      <c r="BD6829" s="3"/>
      <c r="BE6829" s="3"/>
      <c r="BF6829" s="3"/>
      <c r="BG6829" s="3"/>
      <c r="BH6829" s="3"/>
      <c r="BI6829" s="3"/>
      <c r="BJ6829" s="3"/>
    </row>
    <row r="6830" customFormat="false" ht="15.75" hidden="false" customHeight="false" outlineLevel="0" collapsed="false">
      <c r="A6830" s="3" t="n">
        <v>6829</v>
      </c>
      <c r="B6830" s="3" t="s">
        <v>19803</v>
      </c>
      <c r="C6830" s="3" t="s">
        <v>19804</v>
      </c>
      <c r="D6830" s="3" t="n">
        <v>1</v>
      </c>
      <c r="E6830" s="3" t="n">
        <v>0.3798908</v>
      </c>
      <c r="F6830" s="3" t="n">
        <v>34</v>
      </c>
      <c r="G6830" s="3" t="n">
        <v>34</v>
      </c>
      <c r="H6830" s="3" t="n">
        <v>9</v>
      </c>
      <c r="I6830" s="3" t="n">
        <v>9</v>
      </c>
      <c r="J6830" s="3" t="n">
        <v>36</v>
      </c>
      <c r="K6830" s="3" t="n">
        <v>36</v>
      </c>
      <c r="L6830" s="3" t="n">
        <v>3</v>
      </c>
      <c r="M6830" s="3" t="n">
        <v>3</v>
      </c>
      <c r="N6830" s="3" t="n">
        <v>-1</v>
      </c>
      <c r="O6830" s="3" t="n">
        <v>-1</v>
      </c>
      <c r="P6830" s="3" t="n">
        <v>7.6</v>
      </c>
      <c r="Q6830" s="3" t="n">
        <v>24.2</v>
      </c>
      <c r="R6830" s="3" t="s">
        <v>19805</v>
      </c>
      <c r="S6830" s="4" t="n">
        <v>45747.0868171296</v>
      </c>
      <c r="T6830" s="3" t="s">
        <v>65</v>
      </c>
      <c r="U6830" s="3" t="s">
        <v>65</v>
      </c>
      <c r="V6830" s="3" t="n">
        <v>0</v>
      </c>
      <c r="W6830" s="3" t="n">
        <v>0</v>
      </c>
      <c r="X6830" s="3" t="n">
        <v>0</v>
      </c>
      <c r="Y6830" s="3" t="s">
        <v>30</v>
      </c>
      <c r="Z6830" s="3" t="s">
        <v>30</v>
      </c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3"/>
      <c r="AU6830" s="3"/>
      <c r="AV6830" s="3"/>
      <c r="AW6830" s="3"/>
      <c r="AX6830" s="3"/>
      <c r="AY6830" s="3"/>
      <c r="AZ6830" s="3"/>
      <c r="BA6830" s="3"/>
      <c r="BB6830" s="3"/>
      <c r="BC6830" s="3"/>
      <c r="BD6830" s="3"/>
      <c r="BE6830" s="3"/>
      <c r="BF6830" s="3"/>
      <c r="BG6830" s="3"/>
      <c r="BH6830" s="3"/>
      <c r="BI6830" s="3"/>
      <c r="BJ6830" s="3"/>
    </row>
    <row r="6831" customFormat="false" ht="15.75" hidden="false" customHeight="false" outlineLevel="0" collapsed="false">
      <c r="A6831" s="3" t="n">
        <v>6830</v>
      </c>
      <c r="B6831" s="3" t="s">
        <v>19806</v>
      </c>
      <c r="C6831" s="3" t="s">
        <v>19807</v>
      </c>
      <c r="D6831" s="3" t="n">
        <v>1</v>
      </c>
      <c r="E6831" s="3" t="n">
        <v>0.0783795</v>
      </c>
      <c r="F6831" s="3" t="n">
        <v>3</v>
      </c>
      <c r="G6831" s="3" t="n">
        <v>3</v>
      </c>
      <c r="H6831" s="3" t="n">
        <v>1</v>
      </c>
      <c r="I6831" s="3" t="n">
        <v>1</v>
      </c>
      <c r="J6831" s="3" t="n">
        <v>0</v>
      </c>
      <c r="K6831" s="3" t="n">
        <v>0</v>
      </c>
      <c r="L6831" s="3" t="n">
        <v>2</v>
      </c>
      <c r="M6831" s="3" t="n">
        <v>2</v>
      </c>
      <c r="N6831" s="3" t="n">
        <v>-1</v>
      </c>
      <c r="O6831" s="3" t="n">
        <v>-1</v>
      </c>
      <c r="P6831" s="3" t="n">
        <v>7.6</v>
      </c>
      <c r="Q6831" s="3" t="n">
        <v>24.2</v>
      </c>
      <c r="R6831" s="3" t="s">
        <v>19808</v>
      </c>
      <c r="S6831" s="4" t="n">
        <v>45747.0868402778</v>
      </c>
      <c r="T6831" s="3" t="s">
        <v>65</v>
      </c>
      <c r="U6831" s="3" t="s">
        <v>65</v>
      </c>
      <c r="V6831" s="3" t="n">
        <v>0</v>
      </c>
      <c r="W6831" s="3" t="n">
        <v>0</v>
      </c>
      <c r="X6831" s="3" t="n">
        <v>0</v>
      </c>
      <c r="Y6831" s="3" t="s">
        <v>30</v>
      </c>
      <c r="Z6831" s="3" t="s">
        <v>30</v>
      </c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3"/>
      <c r="AU6831" s="3"/>
      <c r="AV6831" s="3"/>
      <c r="AW6831" s="3"/>
      <c r="AX6831" s="3"/>
      <c r="AY6831" s="3"/>
      <c r="AZ6831" s="3"/>
      <c r="BA6831" s="3"/>
      <c r="BB6831" s="3"/>
      <c r="BC6831" s="3"/>
      <c r="BD6831" s="3"/>
      <c r="BE6831" s="3"/>
      <c r="BF6831" s="3"/>
      <c r="BG6831" s="3"/>
      <c r="BH6831" s="3"/>
      <c r="BI6831" s="3"/>
      <c r="BJ6831" s="3"/>
    </row>
    <row r="6832" customFormat="false" ht="15.75" hidden="false" customHeight="false" outlineLevel="0" collapsed="false">
      <c r="A6832" s="3" t="n">
        <v>6831</v>
      </c>
      <c r="B6832" s="3" t="s">
        <v>19809</v>
      </c>
      <c r="C6832" s="3" t="s">
        <v>19810</v>
      </c>
      <c r="D6832" s="3" t="n">
        <v>1</v>
      </c>
      <c r="E6832" s="3" t="n">
        <v>0.7761484</v>
      </c>
      <c r="F6832" s="3" t="n">
        <v>53</v>
      </c>
      <c r="G6832" s="3" t="n">
        <v>53</v>
      </c>
      <c r="H6832" s="3" t="n">
        <v>8</v>
      </c>
      <c r="I6832" s="3" t="n">
        <v>8</v>
      </c>
      <c r="J6832" s="3" t="n">
        <v>60</v>
      </c>
      <c r="K6832" s="3" t="n">
        <v>60</v>
      </c>
      <c r="L6832" s="3" t="n">
        <v>12</v>
      </c>
      <c r="M6832" s="3" t="n">
        <v>12</v>
      </c>
      <c r="N6832" s="3" t="n">
        <v>-1</v>
      </c>
      <c r="O6832" s="3" t="n">
        <v>-1</v>
      </c>
      <c r="P6832" s="3" t="n">
        <v>7.6</v>
      </c>
      <c r="Q6832" s="3" t="n">
        <v>24.2</v>
      </c>
      <c r="R6832" s="3" t="s">
        <v>19811</v>
      </c>
      <c r="S6832" s="4" t="n">
        <v>45747.0868865741</v>
      </c>
      <c r="T6832" s="3" t="s">
        <v>65</v>
      </c>
      <c r="U6832" s="3" t="s">
        <v>65</v>
      </c>
      <c r="V6832" s="3" t="n">
        <v>0</v>
      </c>
      <c r="W6832" s="3" t="n">
        <v>0</v>
      </c>
      <c r="X6832" s="3" t="n">
        <v>0</v>
      </c>
      <c r="Y6832" s="3" t="s">
        <v>30</v>
      </c>
      <c r="Z6832" s="3" t="s">
        <v>30</v>
      </c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3"/>
      <c r="AU6832" s="3"/>
      <c r="AV6832" s="3"/>
      <c r="AW6832" s="3"/>
      <c r="AX6832" s="3"/>
      <c r="AY6832" s="3"/>
      <c r="AZ6832" s="3"/>
      <c r="BA6832" s="3"/>
      <c r="BB6832" s="3"/>
      <c r="BC6832" s="3"/>
      <c r="BD6832" s="3"/>
      <c r="BE6832" s="3"/>
      <c r="BF6832" s="3"/>
      <c r="BG6832" s="3"/>
      <c r="BH6832" s="3"/>
      <c r="BI6832" s="3"/>
      <c r="BJ6832" s="3"/>
    </row>
    <row r="6833" customFormat="false" ht="15.75" hidden="false" customHeight="false" outlineLevel="0" collapsed="false">
      <c r="A6833" s="3" t="n">
        <v>6832</v>
      </c>
      <c r="B6833" s="3" t="s">
        <v>19812</v>
      </c>
      <c r="C6833" s="3" t="s">
        <v>19813</v>
      </c>
      <c r="D6833" s="3" t="n">
        <v>1</v>
      </c>
      <c r="E6833" s="3" t="n">
        <v>0.0825731</v>
      </c>
      <c r="F6833" s="3" t="n">
        <v>5</v>
      </c>
      <c r="G6833" s="3" t="n">
        <v>5</v>
      </c>
      <c r="H6833" s="3" t="n">
        <v>4</v>
      </c>
      <c r="I6833" s="3" t="n">
        <v>4</v>
      </c>
      <c r="J6833" s="3" t="n">
        <v>2</v>
      </c>
      <c r="K6833" s="3" t="n">
        <v>2</v>
      </c>
      <c r="L6833" s="3" t="n">
        <v>1</v>
      </c>
      <c r="M6833" s="3" t="n">
        <v>1</v>
      </c>
      <c r="N6833" s="3" t="n">
        <v>-1</v>
      </c>
      <c r="O6833" s="3" t="n">
        <v>-1</v>
      </c>
      <c r="P6833" s="3" t="n">
        <v>7.6</v>
      </c>
      <c r="Q6833" s="3" t="n">
        <v>24.2</v>
      </c>
      <c r="R6833" s="3" t="s">
        <v>19814</v>
      </c>
      <c r="S6833" s="4" t="n">
        <v>45747.0869097222</v>
      </c>
      <c r="T6833" s="3" t="s">
        <v>65</v>
      </c>
      <c r="U6833" s="3" t="s">
        <v>65</v>
      </c>
      <c r="V6833" s="3" t="n">
        <v>0</v>
      </c>
      <c r="W6833" s="3" t="n">
        <v>0</v>
      </c>
      <c r="X6833" s="3" t="n">
        <v>0</v>
      </c>
      <c r="Y6833" s="3" t="s">
        <v>30</v>
      </c>
      <c r="Z6833" s="3" t="s">
        <v>30</v>
      </c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3"/>
      <c r="AU6833" s="3"/>
      <c r="AV6833" s="3"/>
      <c r="AW6833" s="3"/>
      <c r="AX6833" s="3"/>
      <c r="AY6833" s="3"/>
      <c r="AZ6833" s="3"/>
      <c r="BA6833" s="3"/>
      <c r="BB6833" s="3"/>
      <c r="BC6833" s="3"/>
      <c r="BD6833" s="3"/>
      <c r="BE6833" s="3"/>
      <c r="BF6833" s="3"/>
      <c r="BG6833" s="3"/>
      <c r="BH6833" s="3"/>
      <c r="BI6833" s="3"/>
      <c r="BJ6833" s="3"/>
    </row>
    <row r="6834" customFormat="false" ht="15.75" hidden="false" customHeight="false" outlineLevel="0" collapsed="false">
      <c r="A6834" s="3" t="n">
        <v>6833</v>
      </c>
      <c r="B6834" s="3" t="s">
        <v>19815</v>
      </c>
      <c r="C6834" s="3" t="s">
        <v>19816</v>
      </c>
      <c r="D6834" s="3" t="n">
        <v>1</v>
      </c>
      <c r="E6834" s="3" t="n">
        <v>0.5845842</v>
      </c>
      <c r="F6834" s="3" t="n">
        <v>56</v>
      </c>
      <c r="G6834" s="3" t="n">
        <v>56</v>
      </c>
      <c r="H6834" s="3" t="n">
        <v>9</v>
      </c>
      <c r="I6834" s="3" t="n">
        <v>9</v>
      </c>
      <c r="J6834" s="3" t="n">
        <v>79</v>
      </c>
      <c r="K6834" s="3" t="n">
        <v>79</v>
      </c>
      <c r="L6834" s="3" t="n">
        <v>4</v>
      </c>
      <c r="M6834" s="3" t="n">
        <v>4</v>
      </c>
      <c r="N6834" s="3" t="n">
        <v>-1</v>
      </c>
      <c r="O6834" s="3" t="n">
        <v>-1</v>
      </c>
      <c r="P6834" s="3" t="n">
        <v>7.6</v>
      </c>
      <c r="Q6834" s="3" t="n">
        <v>24.2</v>
      </c>
      <c r="R6834" s="3" t="s">
        <v>19817</v>
      </c>
      <c r="S6834" s="4" t="n">
        <v>45747.0869444445</v>
      </c>
      <c r="T6834" s="3" t="s">
        <v>65</v>
      </c>
      <c r="U6834" s="3" t="s">
        <v>65</v>
      </c>
      <c r="V6834" s="3" t="n">
        <v>0</v>
      </c>
      <c r="W6834" s="3" t="n">
        <v>0</v>
      </c>
      <c r="X6834" s="3" t="n">
        <v>0</v>
      </c>
      <c r="Y6834" s="3" t="s">
        <v>30</v>
      </c>
      <c r="Z6834" s="3" t="s">
        <v>30</v>
      </c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3"/>
      <c r="AU6834" s="3"/>
      <c r="AV6834" s="3"/>
      <c r="AW6834" s="3"/>
      <c r="AX6834" s="3"/>
      <c r="AY6834" s="3"/>
      <c r="AZ6834" s="3"/>
      <c r="BA6834" s="3"/>
      <c r="BB6834" s="3"/>
      <c r="BC6834" s="3"/>
      <c r="BD6834" s="3"/>
      <c r="BE6834" s="3"/>
      <c r="BF6834" s="3"/>
      <c r="BG6834" s="3"/>
      <c r="BH6834" s="3"/>
      <c r="BI6834" s="3"/>
      <c r="BJ6834" s="3"/>
    </row>
    <row r="6835" customFormat="false" ht="15.75" hidden="false" customHeight="false" outlineLevel="0" collapsed="false">
      <c r="A6835" s="3" t="n">
        <v>6834</v>
      </c>
      <c r="B6835" s="3" t="s">
        <v>19818</v>
      </c>
      <c r="C6835" s="3" t="s">
        <v>19819</v>
      </c>
      <c r="D6835" s="3" t="n">
        <v>1</v>
      </c>
      <c r="E6835" s="3" t="n">
        <v>34.8455591</v>
      </c>
      <c r="F6835" s="3" t="n">
        <v>248</v>
      </c>
      <c r="G6835" s="3" t="n">
        <v>248</v>
      </c>
      <c r="H6835" s="3" t="n">
        <v>15</v>
      </c>
      <c r="I6835" s="3" t="n">
        <v>15</v>
      </c>
      <c r="J6835" s="3" t="n">
        <v>458</v>
      </c>
      <c r="K6835" s="3" t="n">
        <v>458</v>
      </c>
      <c r="L6835" s="3" t="n">
        <v>76</v>
      </c>
      <c r="M6835" s="3" t="n">
        <v>76</v>
      </c>
      <c r="N6835" s="3" t="n">
        <v>-1</v>
      </c>
      <c r="O6835" s="3" t="n">
        <v>-1</v>
      </c>
      <c r="P6835" s="3" t="n">
        <v>7.3</v>
      </c>
      <c r="Q6835" s="3" t="n">
        <v>24.2</v>
      </c>
      <c r="R6835" s="3" t="s">
        <v>19820</v>
      </c>
      <c r="S6835" s="4" t="n">
        <v>45747.0877662037</v>
      </c>
      <c r="T6835" s="3" t="s">
        <v>29</v>
      </c>
      <c r="U6835" s="3" t="s">
        <v>29</v>
      </c>
      <c r="V6835" s="3" t="n">
        <v>0</v>
      </c>
      <c r="W6835" s="3" t="n">
        <v>0</v>
      </c>
      <c r="X6835" s="3" t="n">
        <v>0</v>
      </c>
      <c r="Y6835" s="3" t="s">
        <v>30</v>
      </c>
      <c r="Z6835" s="3" t="s">
        <v>30</v>
      </c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  <c r="AP6835" s="3"/>
      <c r="AQ6835" s="3"/>
      <c r="AR6835" s="3"/>
      <c r="AS6835" s="3"/>
      <c r="AT6835" s="3"/>
      <c r="AU6835" s="3"/>
      <c r="AV6835" s="3"/>
      <c r="AW6835" s="3"/>
      <c r="AX6835" s="3"/>
      <c r="AY6835" s="3"/>
      <c r="AZ6835" s="3"/>
      <c r="BA6835" s="3"/>
      <c r="BB6835" s="3"/>
      <c r="BC6835" s="3"/>
      <c r="BD6835" s="3"/>
      <c r="BE6835" s="3"/>
      <c r="BF6835" s="3"/>
      <c r="BG6835" s="3"/>
      <c r="BH6835" s="3"/>
      <c r="BI6835" s="3"/>
      <c r="BJ6835" s="3"/>
    </row>
    <row r="6836" customFormat="false" ht="15.75" hidden="false" customHeight="false" outlineLevel="0" collapsed="false">
      <c r="A6836" s="3" t="n">
        <v>6835</v>
      </c>
      <c r="B6836" s="3" t="s">
        <v>19821</v>
      </c>
      <c r="C6836" s="3" t="s">
        <v>19822</v>
      </c>
      <c r="D6836" s="3" t="n">
        <v>1</v>
      </c>
      <c r="E6836" s="3" t="n">
        <v>110.5328563</v>
      </c>
      <c r="F6836" s="3" t="n">
        <v>331</v>
      </c>
      <c r="G6836" s="3" t="n">
        <v>331</v>
      </c>
      <c r="H6836" s="3" t="n">
        <v>12</v>
      </c>
      <c r="I6836" s="3" t="n">
        <v>12</v>
      </c>
      <c r="J6836" s="3" t="n">
        <v>512</v>
      </c>
      <c r="K6836" s="3" t="n">
        <v>512</v>
      </c>
      <c r="L6836" s="3" t="n">
        <v>244</v>
      </c>
      <c r="M6836" s="3" t="n">
        <v>244</v>
      </c>
      <c r="N6836" s="3" t="n">
        <v>-1</v>
      </c>
      <c r="O6836" s="3" t="n">
        <v>-1</v>
      </c>
      <c r="P6836" s="3" t="n">
        <v>7.3</v>
      </c>
      <c r="Q6836" s="3" t="n">
        <v>24.2</v>
      </c>
      <c r="R6836" s="3" t="s">
        <v>19823</v>
      </c>
      <c r="S6836" s="4" t="n">
        <v>45747.0902199074</v>
      </c>
      <c r="T6836" s="3" t="s">
        <v>65</v>
      </c>
      <c r="U6836" s="3" t="s">
        <v>65</v>
      </c>
      <c r="V6836" s="3" t="n">
        <v>0</v>
      </c>
      <c r="W6836" s="3" t="n">
        <v>0</v>
      </c>
      <c r="X6836" s="3" t="n">
        <v>0</v>
      </c>
      <c r="Y6836" s="3" t="s">
        <v>30</v>
      </c>
      <c r="Z6836" s="3" t="s">
        <v>30</v>
      </c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  <c r="AP6836" s="3"/>
      <c r="AQ6836" s="3"/>
      <c r="AR6836" s="3"/>
      <c r="AS6836" s="3"/>
      <c r="AT6836" s="3"/>
      <c r="AU6836" s="3"/>
      <c r="AV6836" s="3"/>
      <c r="AW6836" s="3"/>
      <c r="AX6836" s="3"/>
      <c r="AY6836" s="3"/>
      <c r="AZ6836" s="3"/>
      <c r="BA6836" s="3"/>
      <c r="BB6836" s="3"/>
      <c r="BC6836" s="3"/>
      <c r="BD6836" s="3"/>
      <c r="BE6836" s="3"/>
      <c r="BF6836" s="3"/>
      <c r="BG6836" s="3"/>
      <c r="BH6836" s="3"/>
      <c r="BI6836" s="3"/>
      <c r="BJ6836" s="3"/>
    </row>
    <row r="6837" customFormat="false" ht="15.75" hidden="false" customHeight="false" outlineLevel="0" collapsed="false">
      <c r="A6837" s="3" t="n">
        <v>6836</v>
      </c>
      <c r="B6837" s="3" t="s">
        <v>19824</v>
      </c>
      <c r="C6837" s="3" t="s">
        <v>19825</v>
      </c>
      <c r="D6837" s="3" t="n">
        <v>1</v>
      </c>
      <c r="E6837" s="3" t="n">
        <v>0.1525768</v>
      </c>
      <c r="F6837" s="3" t="n">
        <v>8</v>
      </c>
      <c r="G6837" s="3" t="n">
        <v>8</v>
      </c>
      <c r="H6837" s="3" t="n">
        <v>6</v>
      </c>
      <c r="I6837" s="3" t="n">
        <v>6</v>
      </c>
      <c r="J6837" s="3" t="n">
        <v>5</v>
      </c>
      <c r="K6837" s="3" t="n">
        <v>5</v>
      </c>
      <c r="L6837" s="3" t="n">
        <v>1</v>
      </c>
      <c r="M6837" s="3" t="n">
        <v>1</v>
      </c>
      <c r="N6837" s="3" t="n">
        <v>0</v>
      </c>
      <c r="O6837" s="3" t="n">
        <v>0</v>
      </c>
      <c r="P6837" s="3" t="n">
        <v>7.5</v>
      </c>
      <c r="Q6837" s="3" t="n">
        <v>24.2</v>
      </c>
      <c r="R6837" s="3" t="s">
        <v>19826</v>
      </c>
      <c r="S6837" s="4" t="n">
        <v>45747.0908333333</v>
      </c>
      <c r="T6837" s="3" t="s">
        <v>65</v>
      </c>
      <c r="U6837" s="3" t="s">
        <v>65</v>
      </c>
      <c r="V6837" s="3" t="n">
        <v>1</v>
      </c>
      <c r="W6837" s="3" t="n">
        <v>1</v>
      </c>
      <c r="X6837" s="3" t="n">
        <v>0</v>
      </c>
      <c r="Y6837" s="3" t="s">
        <v>30</v>
      </c>
      <c r="Z6837" s="3" t="s">
        <v>30</v>
      </c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  <c r="AP6837" s="3"/>
      <c r="AQ6837" s="3"/>
      <c r="AR6837" s="3"/>
      <c r="AS6837" s="3"/>
      <c r="AT6837" s="3"/>
      <c r="AU6837" s="3"/>
      <c r="AV6837" s="3"/>
      <c r="AW6837" s="3"/>
      <c r="AX6837" s="3"/>
      <c r="AY6837" s="3"/>
      <c r="AZ6837" s="3"/>
      <c r="BA6837" s="3"/>
      <c r="BB6837" s="3"/>
      <c r="BC6837" s="3"/>
      <c r="BD6837" s="3"/>
      <c r="BE6837" s="3"/>
      <c r="BF6837" s="3"/>
      <c r="BG6837" s="3"/>
      <c r="BH6837" s="3"/>
      <c r="BI6837" s="3"/>
      <c r="BJ6837" s="3"/>
    </row>
    <row r="6838" customFormat="false" ht="15.75" hidden="false" customHeight="false" outlineLevel="0" collapsed="false">
      <c r="A6838" s="3" t="n">
        <v>6837</v>
      </c>
      <c r="B6838" s="3" t="s">
        <v>19827</v>
      </c>
      <c r="C6838" s="3" t="s">
        <v>19828</v>
      </c>
      <c r="D6838" s="3" t="n">
        <v>1</v>
      </c>
      <c r="E6838" s="3" t="n">
        <v>11.6505831</v>
      </c>
      <c r="F6838" s="3" t="n">
        <v>21</v>
      </c>
      <c r="G6838" s="3" t="n">
        <v>21</v>
      </c>
      <c r="H6838" s="3" t="n">
        <v>9</v>
      </c>
      <c r="I6838" s="3" t="n">
        <v>9</v>
      </c>
      <c r="J6838" s="3" t="n">
        <v>41</v>
      </c>
      <c r="K6838" s="3" t="n">
        <v>41</v>
      </c>
      <c r="L6838" s="3" t="n">
        <v>7</v>
      </c>
      <c r="M6838" s="3" t="n">
        <v>7</v>
      </c>
      <c r="N6838" s="3" t="n">
        <v>0</v>
      </c>
      <c r="O6838" s="3" t="n">
        <v>-1</v>
      </c>
      <c r="P6838" s="3" t="n">
        <v>7.6</v>
      </c>
      <c r="Q6838" s="3" t="n">
        <v>24.2</v>
      </c>
      <c r="R6838" s="3" t="s">
        <v>19829</v>
      </c>
      <c r="S6838" s="4" t="n">
        <v>45747.0912268519</v>
      </c>
      <c r="T6838" s="3" t="s">
        <v>65</v>
      </c>
      <c r="U6838" s="3" t="s">
        <v>65</v>
      </c>
      <c r="V6838" s="3" t="n">
        <v>1</v>
      </c>
      <c r="W6838" s="3" t="n">
        <v>0</v>
      </c>
      <c r="X6838" s="3" t="n">
        <v>0</v>
      </c>
      <c r="Y6838" s="3" t="s">
        <v>30</v>
      </c>
      <c r="Z6838" s="3" t="s">
        <v>30</v>
      </c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3"/>
      <c r="AR6838" s="3"/>
      <c r="AS6838" s="3"/>
      <c r="AT6838" s="3"/>
      <c r="AU6838" s="3"/>
      <c r="AV6838" s="3"/>
      <c r="AW6838" s="3"/>
      <c r="AX6838" s="3"/>
      <c r="AY6838" s="3"/>
      <c r="AZ6838" s="3"/>
      <c r="BA6838" s="3"/>
      <c r="BB6838" s="3"/>
      <c r="BC6838" s="3"/>
      <c r="BD6838" s="3"/>
      <c r="BE6838" s="3"/>
      <c r="BF6838" s="3"/>
      <c r="BG6838" s="3"/>
      <c r="BH6838" s="3"/>
      <c r="BI6838" s="3"/>
      <c r="BJ6838" s="3"/>
    </row>
    <row r="6839" customFormat="false" ht="15.75" hidden="false" customHeight="false" outlineLevel="0" collapsed="false">
      <c r="A6839" s="3" t="n">
        <v>6838</v>
      </c>
      <c r="B6839" s="3" t="s">
        <v>19830</v>
      </c>
      <c r="C6839" s="3" t="s">
        <v>19831</v>
      </c>
      <c r="D6839" s="3" t="n">
        <v>1</v>
      </c>
      <c r="E6839" s="3" t="n">
        <v>14.2358939</v>
      </c>
      <c r="F6839" s="3" t="n">
        <v>43</v>
      </c>
      <c r="G6839" s="3" t="n">
        <v>43</v>
      </c>
      <c r="H6839" s="3" t="n">
        <v>19</v>
      </c>
      <c r="I6839" s="3" t="n">
        <v>19</v>
      </c>
      <c r="J6839" s="3" t="n">
        <v>70</v>
      </c>
      <c r="K6839" s="3" t="n">
        <v>70</v>
      </c>
      <c r="L6839" s="3" t="n">
        <v>11</v>
      </c>
      <c r="M6839" s="3" t="n">
        <v>11</v>
      </c>
      <c r="N6839" s="3" t="n">
        <v>-1</v>
      </c>
      <c r="O6839" s="3" t="n">
        <v>-1</v>
      </c>
      <c r="P6839" s="3" t="n">
        <v>7.6</v>
      </c>
      <c r="Q6839" s="3" t="n">
        <v>24.2</v>
      </c>
      <c r="R6839" s="3" t="s">
        <v>19832</v>
      </c>
      <c r="S6839" s="4" t="n">
        <v>45747.0916087963</v>
      </c>
      <c r="T6839" s="3" t="s">
        <v>65</v>
      </c>
      <c r="U6839" s="3" t="s">
        <v>65</v>
      </c>
      <c r="V6839" s="3" t="n">
        <v>0</v>
      </c>
      <c r="W6839" s="3" t="n">
        <v>0</v>
      </c>
      <c r="X6839" s="3" t="n">
        <v>0</v>
      </c>
      <c r="Y6839" s="3" t="s">
        <v>30</v>
      </c>
      <c r="Z6839" s="3" t="s">
        <v>30</v>
      </c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  <c r="AP6839" s="3"/>
      <c r="AQ6839" s="3"/>
      <c r="AR6839" s="3"/>
      <c r="AS6839" s="3"/>
      <c r="AT6839" s="3"/>
      <c r="AU6839" s="3"/>
      <c r="AV6839" s="3"/>
      <c r="AW6839" s="3"/>
      <c r="AX6839" s="3"/>
      <c r="AY6839" s="3"/>
      <c r="AZ6839" s="3"/>
      <c r="BA6839" s="3"/>
      <c r="BB6839" s="3"/>
      <c r="BC6839" s="3"/>
      <c r="BD6839" s="3"/>
      <c r="BE6839" s="3"/>
      <c r="BF6839" s="3"/>
      <c r="BG6839" s="3"/>
      <c r="BH6839" s="3"/>
      <c r="BI6839" s="3"/>
      <c r="BJ6839" s="3"/>
    </row>
    <row r="6840" customFormat="false" ht="15.75" hidden="false" customHeight="false" outlineLevel="0" collapsed="false">
      <c r="A6840" s="3" t="n">
        <v>6839</v>
      </c>
      <c r="B6840" s="3" t="s">
        <v>19833</v>
      </c>
      <c r="C6840" s="3" t="s">
        <v>19834</v>
      </c>
      <c r="D6840" s="3" t="n">
        <v>1</v>
      </c>
      <c r="E6840" s="3" t="n">
        <v>14.9712624</v>
      </c>
      <c r="F6840" s="3" t="n">
        <v>236</v>
      </c>
      <c r="G6840" s="3" t="n">
        <v>236</v>
      </c>
      <c r="H6840" s="3" t="n">
        <v>30</v>
      </c>
      <c r="I6840" s="3" t="n">
        <v>30</v>
      </c>
      <c r="J6840" s="3" t="n">
        <v>317</v>
      </c>
      <c r="K6840" s="3" t="n">
        <v>317</v>
      </c>
      <c r="L6840" s="3" t="n">
        <v>42</v>
      </c>
      <c r="M6840" s="3" t="n">
        <v>42</v>
      </c>
      <c r="N6840" s="3" t="n">
        <v>-1</v>
      </c>
      <c r="O6840" s="3" t="n">
        <v>-1</v>
      </c>
      <c r="P6840" s="3" t="n">
        <v>7</v>
      </c>
      <c r="Q6840" s="3" t="n">
        <v>24.2</v>
      </c>
      <c r="R6840" s="3" t="s">
        <v>19835</v>
      </c>
      <c r="S6840" s="4" t="n">
        <v>45747.0921643519</v>
      </c>
      <c r="T6840" s="3" t="s">
        <v>29</v>
      </c>
      <c r="U6840" s="3" t="s">
        <v>29</v>
      </c>
      <c r="V6840" s="3" t="n">
        <v>0</v>
      </c>
      <c r="W6840" s="3" t="n">
        <v>0</v>
      </c>
      <c r="X6840" s="3" t="n">
        <v>0</v>
      </c>
      <c r="Y6840" s="3" t="s">
        <v>30</v>
      </c>
      <c r="Z6840" s="3" t="s">
        <v>30</v>
      </c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  <c r="AP6840" s="3"/>
      <c r="AQ6840" s="3"/>
      <c r="AR6840" s="3"/>
      <c r="AS6840" s="3"/>
      <c r="AT6840" s="3"/>
      <c r="AU6840" s="3"/>
      <c r="AV6840" s="3"/>
      <c r="AW6840" s="3"/>
      <c r="AX6840" s="3"/>
      <c r="AY6840" s="3"/>
      <c r="AZ6840" s="3"/>
      <c r="BA6840" s="3"/>
      <c r="BB6840" s="3"/>
      <c r="BC6840" s="3"/>
      <c r="BD6840" s="3"/>
      <c r="BE6840" s="3"/>
      <c r="BF6840" s="3"/>
      <c r="BG6840" s="3"/>
      <c r="BH6840" s="3"/>
      <c r="BI6840" s="3"/>
      <c r="BJ6840" s="3"/>
    </row>
    <row r="6841" customFormat="false" ht="15.75" hidden="false" customHeight="false" outlineLevel="0" collapsed="false">
      <c r="A6841" s="3" t="n">
        <v>6840</v>
      </c>
      <c r="B6841" s="3" t="s">
        <v>19836</v>
      </c>
      <c r="C6841" s="3" t="s">
        <v>19837</v>
      </c>
      <c r="D6841" s="3" t="n">
        <v>1</v>
      </c>
      <c r="E6841" s="3" t="n">
        <v>0.5733126</v>
      </c>
      <c r="F6841" s="3" t="n">
        <v>3</v>
      </c>
      <c r="G6841" s="3" t="n">
        <v>3</v>
      </c>
      <c r="H6841" s="3" t="n">
        <v>1</v>
      </c>
      <c r="I6841" s="3" t="n">
        <v>1</v>
      </c>
      <c r="J6841" s="3" t="n">
        <v>0</v>
      </c>
      <c r="K6841" s="3" t="n">
        <v>0</v>
      </c>
      <c r="L6841" s="3" t="n">
        <v>0</v>
      </c>
      <c r="M6841" s="3" t="n">
        <v>0</v>
      </c>
      <c r="N6841" s="3" t="n">
        <v>-1</v>
      </c>
      <c r="O6841" s="3" t="n">
        <v>-1</v>
      </c>
      <c r="P6841" s="3" t="n">
        <v>7</v>
      </c>
      <c r="Q6841" s="3" t="n">
        <v>24.2</v>
      </c>
      <c r="R6841" s="3" t="s">
        <v>19838</v>
      </c>
      <c r="S6841" s="4" t="n">
        <v>45747.0923958333</v>
      </c>
      <c r="T6841" s="3" t="s">
        <v>65</v>
      </c>
      <c r="U6841" s="3" t="s">
        <v>65</v>
      </c>
      <c r="V6841" s="3" t="n">
        <v>0</v>
      </c>
      <c r="W6841" s="3" t="n">
        <v>0</v>
      </c>
      <c r="X6841" s="3" t="n">
        <v>0</v>
      </c>
      <c r="Y6841" s="3" t="s">
        <v>30</v>
      </c>
      <c r="Z6841" s="3" t="s">
        <v>30</v>
      </c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3"/>
      <c r="AR6841" s="3"/>
      <c r="AS6841" s="3"/>
      <c r="AT6841" s="3"/>
      <c r="AU6841" s="3"/>
      <c r="AV6841" s="3"/>
      <c r="AW6841" s="3"/>
      <c r="AX6841" s="3"/>
      <c r="AY6841" s="3"/>
      <c r="AZ6841" s="3"/>
      <c r="BA6841" s="3"/>
      <c r="BB6841" s="3"/>
      <c r="BC6841" s="3"/>
      <c r="BD6841" s="3"/>
      <c r="BE6841" s="3"/>
      <c r="BF6841" s="3"/>
      <c r="BG6841" s="3"/>
      <c r="BH6841" s="3"/>
      <c r="BI6841" s="3"/>
      <c r="BJ6841" s="3"/>
    </row>
    <row r="6842" customFormat="false" ht="15.75" hidden="false" customHeight="false" outlineLevel="0" collapsed="false">
      <c r="A6842" s="3" t="n">
        <v>6841</v>
      </c>
      <c r="B6842" s="3" t="s">
        <v>19839</v>
      </c>
      <c r="C6842" s="3" t="s">
        <v>19840</v>
      </c>
      <c r="D6842" s="3" t="n">
        <v>1</v>
      </c>
      <c r="E6842" s="3" t="n">
        <v>43.3564935</v>
      </c>
      <c r="F6842" s="3" t="n">
        <v>316</v>
      </c>
      <c r="G6842" s="3" t="n">
        <v>316</v>
      </c>
      <c r="H6842" s="3" t="n">
        <v>35</v>
      </c>
      <c r="I6842" s="3" t="n">
        <v>35</v>
      </c>
      <c r="J6842" s="3" t="n">
        <v>440</v>
      </c>
      <c r="K6842" s="3" t="n">
        <v>440</v>
      </c>
      <c r="L6842" s="3" t="n">
        <v>53</v>
      </c>
      <c r="M6842" s="3" t="n">
        <v>53</v>
      </c>
      <c r="N6842" s="3" t="n">
        <v>-1</v>
      </c>
      <c r="O6842" s="3" t="n">
        <v>-1</v>
      </c>
      <c r="P6842" s="3" t="n">
        <v>7</v>
      </c>
      <c r="Q6842" s="3" t="n">
        <v>24.2</v>
      </c>
      <c r="R6842" s="3" t="s">
        <v>19841</v>
      </c>
      <c r="S6842" s="4" t="n">
        <v>45747.0933680556</v>
      </c>
      <c r="T6842" s="3" t="s">
        <v>3197</v>
      </c>
      <c r="U6842" s="3" t="s">
        <v>3197</v>
      </c>
      <c r="V6842" s="3" t="n">
        <v>0</v>
      </c>
      <c r="W6842" s="3" t="n">
        <v>0</v>
      </c>
      <c r="X6842" s="3" t="n">
        <v>0</v>
      </c>
      <c r="Y6842" s="3" t="s">
        <v>30</v>
      </c>
      <c r="Z6842" s="3" t="s">
        <v>30</v>
      </c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  <c r="AP6842" s="3"/>
      <c r="AQ6842" s="3"/>
      <c r="AR6842" s="3"/>
      <c r="AS6842" s="3"/>
      <c r="AT6842" s="3"/>
      <c r="AU6842" s="3"/>
      <c r="AV6842" s="3"/>
      <c r="AW6842" s="3"/>
      <c r="AX6842" s="3"/>
      <c r="AY6842" s="3"/>
      <c r="AZ6842" s="3"/>
      <c r="BA6842" s="3"/>
      <c r="BB6842" s="3"/>
      <c r="BC6842" s="3"/>
      <c r="BD6842" s="3"/>
      <c r="BE6842" s="3"/>
      <c r="BF6842" s="3"/>
      <c r="BG6842" s="3"/>
      <c r="BH6842" s="3"/>
      <c r="BI6842" s="3"/>
      <c r="BJ6842" s="3"/>
    </row>
    <row r="6843" customFormat="false" ht="15.75" hidden="false" customHeight="false" outlineLevel="0" collapsed="false">
      <c r="A6843" s="3" t="n">
        <v>6842</v>
      </c>
      <c r="B6843" s="3" t="s">
        <v>19842</v>
      </c>
      <c r="C6843" s="3"/>
      <c r="D6843" s="3" t="n">
        <v>0</v>
      </c>
      <c r="E6843" s="3" t="s">
        <v>1901</v>
      </c>
      <c r="F6843" s="3" t="s">
        <v>1901</v>
      </c>
      <c r="G6843" s="3" t="s">
        <v>1901</v>
      </c>
      <c r="H6843" s="3" t="s">
        <v>1901</v>
      </c>
      <c r="I6843" s="3" t="s">
        <v>1901</v>
      </c>
      <c r="J6843" s="3" t="s">
        <v>1901</v>
      </c>
      <c r="K6843" s="3" t="s">
        <v>1901</v>
      </c>
      <c r="L6843" s="3" t="s">
        <v>1901</v>
      </c>
      <c r="M6843" s="3" t="s">
        <v>1901</v>
      </c>
      <c r="N6843" s="3" t="s">
        <v>1901</v>
      </c>
      <c r="O6843" s="3" t="s">
        <v>1901</v>
      </c>
      <c r="P6843" s="3"/>
      <c r="Q6843" s="3"/>
      <c r="R6843" s="3"/>
      <c r="S6843" s="3"/>
      <c r="T6843" s="3"/>
      <c r="U6843" s="3"/>
      <c r="V6843" s="3" t="s">
        <v>1901</v>
      </c>
      <c r="W6843" s="3" t="s">
        <v>1901</v>
      </c>
      <c r="X6843" s="3" t="s">
        <v>1901</v>
      </c>
      <c r="Y6843" s="3"/>
      <c r="Z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3"/>
      <c r="AR6843" s="3"/>
      <c r="AS6843" s="3"/>
      <c r="AT6843" s="3"/>
      <c r="AU6843" s="3"/>
      <c r="AV6843" s="3"/>
      <c r="AW6843" s="3"/>
      <c r="AX6843" s="3"/>
      <c r="AY6843" s="3"/>
      <c r="AZ6843" s="3"/>
      <c r="BA6843" s="3"/>
      <c r="BB6843" s="3"/>
      <c r="BC6843" s="3"/>
      <c r="BD6843" s="3"/>
      <c r="BE6843" s="3"/>
      <c r="BF6843" s="3"/>
      <c r="BG6843" s="3"/>
      <c r="BH6843" s="3"/>
      <c r="BI6843" s="3"/>
      <c r="BJ6843" s="3"/>
    </row>
    <row r="6844" customFormat="false" ht="15.75" hidden="false" customHeight="false" outlineLevel="0" collapsed="false">
      <c r="A6844" s="3" t="n">
        <v>6843</v>
      </c>
      <c r="B6844" s="3" t="s">
        <v>19843</v>
      </c>
      <c r="C6844" s="3" t="s">
        <v>19844</v>
      </c>
      <c r="D6844" s="3" t="n">
        <v>1</v>
      </c>
      <c r="E6844" s="3" t="n">
        <v>15.3755058</v>
      </c>
      <c r="F6844" s="3" t="n">
        <v>229</v>
      </c>
      <c r="G6844" s="3" t="n">
        <v>229</v>
      </c>
      <c r="H6844" s="3" t="n">
        <v>31</v>
      </c>
      <c r="I6844" s="3" t="n">
        <v>31</v>
      </c>
      <c r="J6844" s="3" t="n">
        <v>318</v>
      </c>
      <c r="K6844" s="3" t="n">
        <v>318</v>
      </c>
      <c r="L6844" s="3" t="n">
        <v>37</v>
      </c>
      <c r="M6844" s="3" t="n">
        <v>37</v>
      </c>
      <c r="N6844" s="3" t="n">
        <v>-1</v>
      </c>
      <c r="O6844" s="3" t="n">
        <v>-1</v>
      </c>
      <c r="P6844" s="3" t="n">
        <v>7.1</v>
      </c>
      <c r="Q6844" s="3" t="n">
        <v>24.2</v>
      </c>
      <c r="R6844" s="3" t="s">
        <v>19845</v>
      </c>
      <c r="S6844" s="4" t="n">
        <v>45747.0949074074</v>
      </c>
      <c r="T6844" s="3" t="s">
        <v>3197</v>
      </c>
      <c r="U6844" s="3" t="s">
        <v>3197</v>
      </c>
      <c r="V6844" s="3" t="n">
        <v>0</v>
      </c>
      <c r="W6844" s="3" t="n">
        <v>0</v>
      </c>
      <c r="X6844" s="3" t="n">
        <v>0</v>
      </c>
      <c r="Y6844" s="3" t="s">
        <v>30</v>
      </c>
      <c r="Z6844" s="3" t="s">
        <v>30</v>
      </c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  <c r="AP6844" s="3"/>
      <c r="AQ6844" s="3"/>
      <c r="AR6844" s="3"/>
      <c r="AS6844" s="3"/>
      <c r="AT6844" s="3"/>
      <c r="AU6844" s="3"/>
      <c r="AV6844" s="3"/>
      <c r="AW6844" s="3"/>
      <c r="AX6844" s="3"/>
      <c r="AY6844" s="3"/>
      <c r="AZ6844" s="3"/>
      <c r="BA6844" s="3"/>
      <c r="BB6844" s="3"/>
      <c r="BC6844" s="3"/>
      <c r="BD6844" s="3"/>
      <c r="BE6844" s="3"/>
      <c r="BF6844" s="3"/>
      <c r="BG6844" s="3"/>
      <c r="BH6844" s="3"/>
      <c r="BI6844" s="3"/>
      <c r="BJ6844" s="3"/>
    </row>
    <row r="6845" customFormat="false" ht="15.75" hidden="false" customHeight="false" outlineLevel="0" collapsed="false">
      <c r="A6845" s="3" t="n">
        <v>6844</v>
      </c>
      <c r="B6845" s="3" t="s">
        <v>19846</v>
      </c>
      <c r="C6845" s="3"/>
      <c r="D6845" s="3" t="n">
        <v>0</v>
      </c>
      <c r="E6845" s="3" t="s">
        <v>1901</v>
      </c>
      <c r="F6845" s="3" t="s">
        <v>1901</v>
      </c>
      <c r="G6845" s="3" t="s">
        <v>1901</v>
      </c>
      <c r="H6845" s="3" t="s">
        <v>1901</v>
      </c>
      <c r="I6845" s="3" t="s">
        <v>1901</v>
      </c>
      <c r="J6845" s="3" t="s">
        <v>1901</v>
      </c>
      <c r="K6845" s="3" t="s">
        <v>1901</v>
      </c>
      <c r="L6845" s="3" t="s">
        <v>1901</v>
      </c>
      <c r="M6845" s="3" t="s">
        <v>1901</v>
      </c>
      <c r="N6845" s="3" t="s">
        <v>1901</v>
      </c>
      <c r="O6845" s="3" t="s">
        <v>1901</v>
      </c>
      <c r="P6845" s="3"/>
      <c r="Q6845" s="3"/>
      <c r="R6845" s="3"/>
      <c r="S6845" s="3"/>
      <c r="T6845" s="3"/>
      <c r="U6845" s="3"/>
      <c r="V6845" s="3" t="s">
        <v>1901</v>
      </c>
      <c r="W6845" s="3" t="s">
        <v>1901</v>
      </c>
      <c r="X6845" s="3" t="s">
        <v>1901</v>
      </c>
      <c r="Y6845" s="3"/>
      <c r="Z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  <c r="AP6845" s="3"/>
      <c r="AQ6845" s="3"/>
      <c r="AR6845" s="3"/>
      <c r="AS6845" s="3"/>
      <c r="AT6845" s="3"/>
      <c r="AU6845" s="3"/>
      <c r="AV6845" s="3"/>
      <c r="AW6845" s="3"/>
      <c r="AX6845" s="3"/>
      <c r="AY6845" s="3"/>
      <c r="AZ6845" s="3"/>
      <c r="BA6845" s="3"/>
      <c r="BB6845" s="3"/>
      <c r="BC6845" s="3"/>
      <c r="BD6845" s="3"/>
      <c r="BE6845" s="3"/>
      <c r="BF6845" s="3"/>
      <c r="BG6845" s="3"/>
      <c r="BH6845" s="3"/>
      <c r="BI6845" s="3"/>
      <c r="BJ6845" s="3"/>
    </row>
    <row r="6846" customFormat="false" ht="15.75" hidden="false" customHeight="false" outlineLevel="0" collapsed="false">
      <c r="A6846" s="3" t="n">
        <v>6845</v>
      </c>
      <c r="B6846" s="3" t="s">
        <v>19847</v>
      </c>
      <c r="C6846" s="3"/>
      <c r="D6846" s="3" t="n">
        <v>0</v>
      </c>
      <c r="E6846" s="3" t="s">
        <v>1901</v>
      </c>
      <c r="F6846" s="3" t="s">
        <v>1901</v>
      </c>
      <c r="G6846" s="3" t="s">
        <v>1901</v>
      </c>
      <c r="H6846" s="3" t="s">
        <v>1901</v>
      </c>
      <c r="I6846" s="3" t="s">
        <v>1901</v>
      </c>
      <c r="J6846" s="3" t="s">
        <v>1901</v>
      </c>
      <c r="K6846" s="3" t="s">
        <v>1901</v>
      </c>
      <c r="L6846" s="3" t="s">
        <v>1901</v>
      </c>
      <c r="M6846" s="3" t="s">
        <v>1901</v>
      </c>
      <c r="N6846" s="3" t="s">
        <v>1901</v>
      </c>
      <c r="O6846" s="3" t="s">
        <v>1901</v>
      </c>
      <c r="P6846" s="3"/>
      <c r="Q6846" s="3"/>
      <c r="R6846" s="3"/>
      <c r="S6846" s="3"/>
      <c r="T6846" s="3"/>
      <c r="U6846" s="3"/>
      <c r="V6846" s="3" t="s">
        <v>1901</v>
      </c>
      <c r="W6846" s="3" t="s">
        <v>1901</v>
      </c>
      <c r="X6846" s="3" t="s">
        <v>1901</v>
      </c>
      <c r="Y6846" s="3"/>
      <c r="Z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  <c r="AP6846" s="3"/>
      <c r="AQ6846" s="3"/>
      <c r="AR6846" s="3"/>
      <c r="AS6846" s="3"/>
      <c r="AT6846" s="3"/>
      <c r="AU6846" s="3"/>
      <c r="AV6846" s="3"/>
      <c r="AW6846" s="3"/>
      <c r="AX6846" s="3"/>
      <c r="AY6846" s="3"/>
      <c r="AZ6846" s="3"/>
      <c r="BA6846" s="3"/>
      <c r="BB6846" s="3"/>
      <c r="BC6846" s="3"/>
      <c r="BD6846" s="3"/>
      <c r="BE6846" s="3"/>
      <c r="BF6846" s="3"/>
      <c r="BG6846" s="3"/>
      <c r="BH6846" s="3"/>
      <c r="BI6846" s="3"/>
      <c r="BJ6846" s="3"/>
    </row>
    <row r="6847" customFormat="false" ht="15.75" hidden="false" customHeight="false" outlineLevel="0" collapsed="false">
      <c r="A6847" s="3" t="n">
        <v>6846</v>
      </c>
      <c r="B6847" s="3" t="s">
        <v>19848</v>
      </c>
      <c r="C6847" s="3" t="s">
        <v>19849</v>
      </c>
      <c r="D6847" s="3" t="n">
        <v>1</v>
      </c>
      <c r="E6847" s="3" t="n">
        <v>13.5173578</v>
      </c>
      <c r="F6847" s="3" t="n">
        <v>239</v>
      </c>
      <c r="G6847" s="3" t="n">
        <v>239</v>
      </c>
      <c r="H6847" s="3" t="n">
        <v>30</v>
      </c>
      <c r="I6847" s="3" t="n">
        <v>30</v>
      </c>
      <c r="J6847" s="3" t="n">
        <v>317</v>
      </c>
      <c r="K6847" s="3" t="n">
        <v>317</v>
      </c>
      <c r="L6847" s="3" t="n">
        <v>43</v>
      </c>
      <c r="M6847" s="3" t="n">
        <v>43</v>
      </c>
      <c r="N6847" s="3" t="n">
        <v>-1</v>
      </c>
      <c r="O6847" s="3" t="n">
        <v>-1</v>
      </c>
      <c r="P6847" s="3" t="n">
        <v>7.1</v>
      </c>
      <c r="Q6847" s="3" t="n">
        <v>24.2</v>
      </c>
      <c r="R6847" s="3" t="s">
        <v>19850</v>
      </c>
      <c r="S6847" s="4" t="n">
        <v>45747.0959375</v>
      </c>
      <c r="T6847" s="3" t="s">
        <v>3197</v>
      </c>
      <c r="U6847" s="3" t="s">
        <v>3197</v>
      </c>
      <c r="V6847" s="3" t="n">
        <v>0</v>
      </c>
      <c r="W6847" s="3" t="n">
        <v>0</v>
      </c>
      <c r="X6847" s="3" t="n">
        <v>0</v>
      </c>
      <c r="Y6847" s="3" t="s">
        <v>30</v>
      </c>
      <c r="Z6847" s="3" t="s">
        <v>30</v>
      </c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  <c r="AP6847" s="3"/>
      <c r="AQ6847" s="3"/>
      <c r="AR6847" s="3"/>
      <c r="AS6847" s="3"/>
      <c r="AT6847" s="3"/>
      <c r="AU6847" s="3"/>
      <c r="AV6847" s="3"/>
      <c r="AW6847" s="3"/>
      <c r="AX6847" s="3"/>
      <c r="AY6847" s="3"/>
      <c r="AZ6847" s="3"/>
      <c r="BA6847" s="3"/>
      <c r="BB6847" s="3"/>
      <c r="BC6847" s="3"/>
      <c r="BD6847" s="3"/>
      <c r="BE6847" s="3"/>
      <c r="BF6847" s="3"/>
      <c r="BG6847" s="3"/>
      <c r="BH6847" s="3"/>
      <c r="BI6847" s="3"/>
      <c r="BJ6847" s="3"/>
    </row>
    <row r="6848" customFormat="false" ht="15.75" hidden="false" customHeight="false" outlineLevel="0" collapsed="false">
      <c r="A6848" s="3" t="n">
        <v>6847</v>
      </c>
      <c r="B6848" s="3" t="s">
        <v>19851</v>
      </c>
      <c r="C6848" s="3" t="s">
        <v>19852</v>
      </c>
      <c r="D6848" s="3" t="n">
        <v>1</v>
      </c>
      <c r="E6848" s="3" t="n">
        <v>14.0563945</v>
      </c>
      <c r="F6848" s="3" t="n">
        <v>229</v>
      </c>
      <c r="G6848" s="3" t="n">
        <v>229</v>
      </c>
      <c r="H6848" s="3" t="n">
        <v>31</v>
      </c>
      <c r="I6848" s="3" t="n">
        <v>31</v>
      </c>
      <c r="J6848" s="3" t="n">
        <v>318</v>
      </c>
      <c r="K6848" s="3" t="n">
        <v>318</v>
      </c>
      <c r="L6848" s="3" t="n">
        <v>37</v>
      </c>
      <c r="M6848" s="3" t="n">
        <v>37</v>
      </c>
      <c r="N6848" s="3" t="n">
        <v>-1</v>
      </c>
      <c r="O6848" s="3" t="n">
        <v>-1</v>
      </c>
      <c r="P6848" s="3" t="n">
        <v>7.1</v>
      </c>
      <c r="Q6848" s="3" t="n">
        <v>24.2</v>
      </c>
      <c r="R6848" s="3" t="s">
        <v>19845</v>
      </c>
      <c r="S6848" s="4" t="n">
        <v>45747.0965625</v>
      </c>
      <c r="T6848" s="3" t="s">
        <v>3197</v>
      </c>
      <c r="U6848" s="3" t="s">
        <v>3197</v>
      </c>
      <c r="V6848" s="3" t="n">
        <v>0</v>
      </c>
      <c r="W6848" s="3" t="n">
        <v>0</v>
      </c>
      <c r="X6848" s="3" t="n">
        <v>0</v>
      </c>
      <c r="Y6848" s="3" t="s">
        <v>30</v>
      </c>
      <c r="Z6848" s="3" t="s">
        <v>30</v>
      </c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  <c r="AP6848" s="3"/>
      <c r="AQ6848" s="3"/>
      <c r="AR6848" s="3"/>
      <c r="AS6848" s="3"/>
      <c r="AT6848" s="3"/>
      <c r="AU6848" s="3"/>
      <c r="AV6848" s="3"/>
      <c r="AW6848" s="3"/>
      <c r="AX6848" s="3"/>
      <c r="AY6848" s="3"/>
      <c r="AZ6848" s="3"/>
      <c r="BA6848" s="3"/>
      <c r="BB6848" s="3"/>
      <c r="BC6848" s="3"/>
      <c r="BD6848" s="3"/>
      <c r="BE6848" s="3"/>
      <c r="BF6848" s="3"/>
      <c r="BG6848" s="3"/>
      <c r="BH6848" s="3"/>
      <c r="BI6848" s="3"/>
      <c r="BJ6848" s="3"/>
    </row>
    <row r="6849" customFormat="false" ht="15.75" hidden="false" customHeight="false" outlineLevel="0" collapsed="false">
      <c r="A6849" s="3" t="n">
        <v>6848</v>
      </c>
      <c r="B6849" s="3" t="s">
        <v>19853</v>
      </c>
      <c r="C6849" s="3" t="s">
        <v>19854</v>
      </c>
      <c r="D6849" s="3" t="n">
        <v>1</v>
      </c>
      <c r="E6849" s="3" t="n">
        <v>13.3270007</v>
      </c>
      <c r="F6849" s="3" t="n">
        <v>239</v>
      </c>
      <c r="G6849" s="3" t="n">
        <v>239</v>
      </c>
      <c r="H6849" s="3" t="n">
        <v>30</v>
      </c>
      <c r="I6849" s="3" t="n">
        <v>30</v>
      </c>
      <c r="J6849" s="3" t="n">
        <v>317</v>
      </c>
      <c r="K6849" s="3" t="n">
        <v>317</v>
      </c>
      <c r="L6849" s="3" t="n">
        <v>43</v>
      </c>
      <c r="M6849" s="3" t="n">
        <v>43</v>
      </c>
      <c r="N6849" s="3" t="n">
        <v>-1</v>
      </c>
      <c r="O6849" s="3" t="n">
        <v>-1</v>
      </c>
      <c r="P6849" s="3" t="n">
        <v>7.1</v>
      </c>
      <c r="Q6849" s="3" t="n">
        <v>24.2</v>
      </c>
      <c r="R6849" s="3" t="s">
        <v>19850</v>
      </c>
      <c r="S6849" s="4" t="n">
        <v>45747.0971759259</v>
      </c>
      <c r="T6849" s="3" t="s">
        <v>3197</v>
      </c>
      <c r="U6849" s="3" t="s">
        <v>3197</v>
      </c>
      <c r="V6849" s="3" t="n">
        <v>0</v>
      </c>
      <c r="W6849" s="3" t="n">
        <v>0</v>
      </c>
      <c r="X6849" s="3" t="n">
        <v>0</v>
      </c>
      <c r="Y6849" s="3" t="s">
        <v>30</v>
      </c>
      <c r="Z6849" s="3" t="s">
        <v>30</v>
      </c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  <c r="AP6849" s="3"/>
      <c r="AQ6849" s="3"/>
      <c r="AR6849" s="3"/>
      <c r="AS6849" s="3"/>
      <c r="AT6849" s="3"/>
      <c r="AU6849" s="3"/>
      <c r="AV6849" s="3"/>
      <c r="AW6849" s="3"/>
      <c r="AX6849" s="3"/>
      <c r="AY6849" s="3"/>
      <c r="AZ6849" s="3"/>
      <c r="BA6849" s="3"/>
      <c r="BB6849" s="3"/>
      <c r="BC6849" s="3"/>
      <c r="BD6849" s="3"/>
      <c r="BE6849" s="3"/>
      <c r="BF6849" s="3"/>
      <c r="BG6849" s="3"/>
      <c r="BH6849" s="3"/>
      <c r="BI6849" s="3"/>
      <c r="BJ6849" s="3"/>
    </row>
    <row r="6850" customFormat="false" ht="15.75" hidden="false" customHeight="false" outlineLevel="0" collapsed="false">
      <c r="A6850" s="3" t="n">
        <v>6849</v>
      </c>
      <c r="B6850" s="3" t="s">
        <v>19855</v>
      </c>
      <c r="C6850" s="3" t="s">
        <v>19856</v>
      </c>
      <c r="D6850" s="3" t="n">
        <v>1</v>
      </c>
      <c r="E6850" s="3" t="n">
        <v>14.7641531</v>
      </c>
      <c r="F6850" s="3" t="n">
        <v>229</v>
      </c>
      <c r="G6850" s="3" t="n">
        <v>229</v>
      </c>
      <c r="H6850" s="3" t="n">
        <v>31</v>
      </c>
      <c r="I6850" s="3" t="n">
        <v>31</v>
      </c>
      <c r="J6850" s="3" t="n">
        <v>318</v>
      </c>
      <c r="K6850" s="3" t="n">
        <v>318</v>
      </c>
      <c r="L6850" s="3" t="n">
        <v>37</v>
      </c>
      <c r="M6850" s="3" t="n">
        <v>37</v>
      </c>
      <c r="N6850" s="3" t="n">
        <v>-1</v>
      </c>
      <c r="O6850" s="3" t="n">
        <v>-1</v>
      </c>
      <c r="P6850" s="3" t="n">
        <v>7.1</v>
      </c>
      <c r="Q6850" s="3" t="n">
        <v>24.2</v>
      </c>
      <c r="R6850" s="3" t="s">
        <v>19845</v>
      </c>
      <c r="S6850" s="4" t="n">
        <v>45747.0978472222</v>
      </c>
      <c r="T6850" s="3" t="s">
        <v>3197</v>
      </c>
      <c r="U6850" s="3" t="s">
        <v>3197</v>
      </c>
      <c r="V6850" s="3" t="n">
        <v>0</v>
      </c>
      <c r="W6850" s="3" t="n">
        <v>0</v>
      </c>
      <c r="X6850" s="3" t="n">
        <v>0</v>
      </c>
      <c r="Y6850" s="3" t="s">
        <v>30</v>
      </c>
      <c r="Z6850" s="3" t="s">
        <v>30</v>
      </c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/>
      <c r="AV6850" s="3"/>
      <c r="AW6850" s="3"/>
      <c r="AX6850" s="3"/>
      <c r="AY6850" s="3"/>
      <c r="AZ6850" s="3"/>
      <c r="BA6850" s="3"/>
      <c r="BB6850" s="3"/>
      <c r="BC6850" s="3"/>
      <c r="BD6850" s="3"/>
      <c r="BE6850" s="3"/>
      <c r="BF6850" s="3"/>
      <c r="BG6850" s="3"/>
      <c r="BH6850" s="3"/>
      <c r="BI6850" s="3"/>
      <c r="BJ6850" s="3"/>
    </row>
    <row r="6851" customFormat="false" ht="15.75" hidden="false" customHeight="false" outlineLevel="0" collapsed="false">
      <c r="A6851" s="3" t="n">
        <v>6850</v>
      </c>
      <c r="B6851" s="3" t="s">
        <v>19857</v>
      </c>
      <c r="C6851" s="3" t="s">
        <v>19858</v>
      </c>
      <c r="D6851" s="3" t="n">
        <v>1</v>
      </c>
      <c r="E6851" s="3" t="n">
        <v>6.0950051</v>
      </c>
      <c r="F6851" s="3" t="n">
        <v>99</v>
      </c>
      <c r="G6851" s="3" t="n">
        <v>99</v>
      </c>
      <c r="H6851" s="3" t="n">
        <v>18</v>
      </c>
      <c r="I6851" s="3" t="n">
        <v>18</v>
      </c>
      <c r="J6851" s="3" t="n">
        <v>142</v>
      </c>
      <c r="K6851" s="3" t="n">
        <v>142</v>
      </c>
      <c r="L6851" s="3" t="n">
        <v>11</v>
      </c>
      <c r="M6851" s="3" t="n">
        <v>11</v>
      </c>
      <c r="N6851" s="3" t="n">
        <v>5</v>
      </c>
      <c r="O6851" s="3" t="n">
        <v>-1</v>
      </c>
      <c r="P6851" s="3" t="n">
        <v>7.3</v>
      </c>
      <c r="Q6851" s="3" t="n">
        <v>24.2</v>
      </c>
      <c r="R6851" s="3" t="s">
        <v>19859</v>
      </c>
      <c r="S6851" s="4" t="n">
        <v>45747.098287037</v>
      </c>
      <c r="T6851" s="3" t="s">
        <v>29</v>
      </c>
      <c r="U6851" s="3" t="s">
        <v>29</v>
      </c>
      <c r="V6851" s="3" t="n">
        <v>1</v>
      </c>
      <c r="W6851" s="3" t="n">
        <v>0</v>
      </c>
      <c r="X6851" s="3" t="n">
        <v>0</v>
      </c>
      <c r="Y6851" s="3" t="s">
        <v>30</v>
      </c>
      <c r="Z6851" s="3" t="s">
        <v>30</v>
      </c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  <c r="AP6851" s="3"/>
      <c r="AQ6851" s="3"/>
      <c r="AR6851" s="3"/>
      <c r="AS6851" s="3"/>
      <c r="AT6851" s="3"/>
      <c r="AU6851" s="3"/>
      <c r="AV6851" s="3"/>
      <c r="AW6851" s="3"/>
      <c r="AX6851" s="3"/>
      <c r="AY6851" s="3"/>
      <c r="AZ6851" s="3"/>
      <c r="BA6851" s="3"/>
      <c r="BB6851" s="3"/>
      <c r="BC6851" s="3"/>
      <c r="BD6851" s="3"/>
      <c r="BE6851" s="3"/>
      <c r="BF6851" s="3"/>
      <c r="BG6851" s="3"/>
      <c r="BH6851" s="3"/>
      <c r="BI6851" s="3"/>
      <c r="BJ6851" s="3"/>
    </row>
    <row r="6852" customFormat="false" ht="15.75" hidden="false" customHeight="false" outlineLevel="0" collapsed="false">
      <c r="A6852" s="3" t="n">
        <v>6851</v>
      </c>
      <c r="B6852" s="3" t="s">
        <v>19860</v>
      </c>
      <c r="C6852" s="3" t="s">
        <v>19861</v>
      </c>
      <c r="D6852" s="3" t="n">
        <v>1</v>
      </c>
      <c r="E6852" s="3" t="n">
        <v>4.3906105</v>
      </c>
      <c r="F6852" s="3" t="n">
        <v>75</v>
      </c>
      <c r="G6852" s="3" t="n">
        <v>75</v>
      </c>
      <c r="H6852" s="3" t="n">
        <v>18</v>
      </c>
      <c r="I6852" s="3" t="n">
        <v>18</v>
      </c>
      <c r="J6852" s="3" t="n">
        <v>105</v>
      </c>
      <c r="K6852" s="3" t="n">
        <v>105</v>
      </c>
      <c r="L6852" s="3" t="n">
        <v>9</v>
      </c>
      <c r="M6852" s="3" t="n">
        <v>9</v>
      </c>
      <c r="N6852" s="3" t="n">
        <v>5</v>
      </c>
      <c r="O6852" s="3" t="n">
        <v>-1</v>
      </c>
      <c r="P6852" s="3" t="n">
        <v>7.3</v>
      </c>
      <c r="Q6852" s="3" t="n">
        <v>24.2</v>
      </c>
      <c r="R6852" s="3" t="s">
        <v>19862</v>
      </c>
      <c r="S6852" s="4" t="n">
        <v>45747.0984375</v>
      </c>
      <c r="T6852" s="3" t="s">
        <v>29</v>
      </c>
      <c r="U6852" s="3" t="s">
        <v>29</v>
      </c>
      <c r="V6852" s="3" t="n">
        <v>1</v>
      </c>
      <c r="W6852" s="3" t="n">
        <v>0</v>
      </c>
      <c r="X6852" s="3" t="n">
        <v>0</v>
      </c>
      <c r="Y6852" s="3" t="s">
        <v>30</v>
      </c>
      <c r="Z6852" s="3" t="s">
        <v>30</v>
      </c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  <c r="AP6852" s="3"/>
      <c r="AQ6852" s="3"/>
      <c r="AR6852" s="3"/>
      <c r="AS6852" s="3"/>
      <c r="AT6852" s="3"/>
      <c r="AU6852" s="3"/>
      <c r="AV6852" s="3"/>
      <c r="AW6852" s="3"/>
      <c r="AX6852" s="3"/>
      <c r="AY6852" s="3"/>
      <c r="AZ6852" s="3"/>
      <c r="BA6852" s="3"/>
      <c r="BB6852" s="3"/>
      <c r="BC6852" s="3"/>
      <c r="BD6852" s="3"/>
      <c r="BE6852" s="3"/>
      <c r="BF6852" s="3"/>
      <c r="BG6852" s="3"/>
      <c r="BH6852" s="3"/>
      <c r="BI6852" s="3"/>
      <c r="BJ6852" s="3"/>
    </row>
    <row r="6853" customFormat="false" ht="15.75" hidden="false" customHeight="false" outlineLevel="0" collapsed="false">
      <c r="A6853" s="3" t="n">
        <v>6852</v>
      </c>
      <c r="B6853" s="3" t="s">
        <v>19863</v>
      </c>
      <c r="C6853" s="3" t="s">
        <v>19864</v>
      </c>
      <c r="D6853" s="3" t="n">
        <v>1</v>
      </c>
      <c r="E6853" s="3" t="n">
        <v>1.0760247</v>
      </c>
      <c r="F6853" s="3" t="n">
        <v>9</v>
      </c>
      <c r="G6853" s="3" t="n">
        <v>9</v>
      </c>
      <c r="H6853" s="3" t="n">
        <v>6</v>
      </c>
      <c r="I6853" s="3" t="n">
        <v>6</v>
      </c>
      <c r="J6853" s="3" t="n">
        <v>12</v>
      </c>
      <c r="K6853" s="3" t="n">
        <v>12</v>
      </c>
      <c r="L6853" s="3" t="n">
        <v>0</v>
      </c>
      <c r="M6853" s="3" t="n">
        <v>0</v>
      </c>
      <c r="N6853" s="3" t="n">
        <v>0</v>
      </c>
      <c r="O6853" s="3" t="n">
        <v>0</v>
      </c>
      <c r="P6853" s="3" t="n">
        <v>5</v>
      </c>
      <c r="Q6853" s="3" t="n">
        <v>24.2</v>
      </c>
      <c r="R6853" s="3" t="s">
        <v>19865</v>
      </c>
      <c r="S6853" s="4" t="n">
        <v>45747.0984837963</v>
      </c>
      <c r="T6853" s="3" t="s">
        <v>65</v>
      </c>
      <c r="U6853" s="3" t="s">
        <v>65</v>
      </c>
      <c r="V6853" s="3" t="n">
        <v>1</v>
      </c>
      <c r="W6853" s="3" t="n">
        <v>1</v>
      </c>
      <c r="X6853" s="3" t="n">
        <v>0</v>
      </c>
      <c r="Y6853" s="3" t="s">
        <v>30</v>
      </c>
      <c r="Z6853" s="3" t="s">
        <v>30</v>
      </c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  <c r="AP6853" s="3"/>
      <c r="AQ6853" s="3"/>
      <c r="AR6853" s="3"/>
      <c r="AS6853" s="3"/>
      <c r="AT6853" s="3"/>
      <c r="AU6853" s="3"/>
      <c r="AV6853" s="3"/>
      <c r="AW6853" s="3"/>
      <c r="AX6853" s="3"/>
      <c r="AY6853" s="3"/>
      <c r="AZ6853" s="3"/>
      <c r="BA6853" s="3"/>
      <c r="BB6853" s="3"/>
      <c r="BC6853" s="3"/>
      <c r="BD6853" s="3"/>
      <c r="BE6853" s="3"/>
      <c r="BF6853" s="3"/>
      <c r="BG6853" s="3"/>
      <c r="BH6853" s="3"/>
      <c r="BI6853" s="3"/>
      <c r="BJ6853" s="3"/>
    </row>
    <row r="6854" customFormat="false" ht="15.75" hidden="false" customHeight="false" outlineLevel="0" collapsed="false">
      <c r="A6854" s="3" t="n">
        <v>6853</v>
      </c>
      <c r="B6854" s="3" t="s">
        <v>19866</v>
      </c>
      <c r="C6854" s="3" t="s">
        <v>19867</v>
      </c>
      <c r="D6854" s="3" t="n">
        <v>1</v>
      </c>
      <c r="E6854" s="3" t="n">
        <v>1.7308642</v>
      </c>
      <c r="F6854" s="3" t="n">
        <v>5</v>
      </c>
      <c r="G6854" s="3" t="n">
        <v>5</v>
      </c>
      <c r="H6854" s="3" t="n">
        <v>4</v>
      </c>
      <c r="I6854" s="3" t="n">
        <v>4</v>
      </c>
      <c r="J6854" s="3" t="n">
        <v>4</v>
      </c>
      <c r="K6854" s="3" t="n">
        <v>4</v>
      </c>
      <c r="L6854" s="3" t="n">
        <v>0</v>
      </c>
      <c r="M6854" s="3" t="n">
        <v>0</v>
      </c>
      <c r="N6854" s="3" t="n">
        <v>0</v>
      </c>
      <c r="O6854" s="3" t="n">
        <v>0</v>
      </c>
      <c r="P6854" s="3" t="n">
        <v>5</v>
      </c>
      <c r="Q6854" s="3" t="n">
        <v>24.2</v>
      </c>
      <c r="R6854" s="3" t="s">
        <v>19868</v>
      </c>
      <c r="S6854" s="4" t="n">
        <v>45747.0985763889</v>
      </c>
      <c r="T6854" s="3" t="s">
        <v>65</v>
      </c>
      <c r="U6854" s="3" t="s">
        <v>65</v>
      </c>
      <c r="V6854" s="3" t="n">
        <v>1</v>
      </c>
      <c r="W6854" s="3" t="n">
        <v>1</v>
      </c>
      <c r="X6854" s="3" t="n">
        <v>0</v>
      </c>
      <c r="Y6854" s="3" t="s">
        <v>30</v>
      </c>
      <c r="Z6854" s="3" t="s">
        <v>30</v>
      </c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  <c r="AP6854" s="3"/>
      <c r="AQ6854" s="3"/>
      <c r="AR6854" s="3"/>
      <c r="AS6854" s="3"/>
      <c r="AT6854" s="3"/>
      <c r="AU6854" s="3"/>
      <c r="AV6854" s="3"/>
      <c r="AW6854" s="3"/>
      <c r="AX6854" s="3"/>
      <c r="AY6854" s="3"/>
      <c r="AZ6854" s="3"/>
      <c r="BA6854" s="3"/>
      <c r="BB6854" s="3"/>
      <c r="BC6854" s="3"/>
      <c r="BD6854" s="3"/>
      <c r="BE6854" s="3"/>
      <c r="BF6854" s="3"/>
      <c r="BG6854" s="3"/>
      <c r="BH6854" s="3"/>
      <c r="BI6854" s="3"/>
      <c r="BJ6854" s="3"/>
    </row>
    <row r="6855" customFormat="false" ht="15.75" hidden="false" customHeight="false" outlineLevel="0" collapsed="false">
      <c r="A6855" s="3" t="n">
        <v>6854</v>
      </c>
      <c r="B6855" s="3" t="s">
        <v>19869</v>
      </c>
      <c r="C6855" s="3" t="s">
        <v>19870</v>
      </c>
      <c r="D6855" s="3" t="n">
        <v>1</v>
      </c>
      <c r="E6855" s="3" t="n">
        <v>3.8774602</v>
      </c>
      <c r="F6855" s="3" t="n">
        <v>4</v>
      </c>
      <c r="G6855" s="3" t="n">
        <v>4</v>
      </c>
      <c r="H6855" s="3" t="n">
        <v>3</v>
      </c>
      <c r="I6855" s="3" t="n">
        <v>3</v>
      </c>
      <c r="J6855" s="3" t="n">
        <v>4</v>
      </c>
      <c r="K6855" s="3" t="n">
        <v>4</v>
      </c>
      <c r="L6855" s="3" t="n">
        <v>1</v>
      </c>
      <c r="M6855" s="3" t="n">
        <v>1</v>
      </c>
      <c r="N6855" s="3" t="n">
        <v>0</v>
      </c>
      <c r="O6855" s="3" t="n">
        <v>0</v>
      </c>
      <c r="P6855" s="3" t="n">
        <v>5</v>
      </c>
      <c r="Q6855" s="3" t="n">
        <v>24.2</v>
      </c>
      <c r="R6855" s="3" t="s">
        <v>19871</v>
      </c>
      <c r="S6855" s="4" t="n">
        <v>45747.0987037037</v>
      </c>
      <c r="T6855" s="3" t="s">
        <v>65</v>
      </c>
      <c r="U6855" s="3" t="s">
        <v>65</v>
      </c>
      <c r="V6855" s="3" t="n">
        <v>1</v>
      </c>
      <c r="W6855" s="3" t="n">
        <v>1</v>
      </c>
      <c r="X6855" s="3" t="n">
        <v>0</v>
      </c>
      <c r="Y6855" s="3" t="s">
        <v>30</v>
      </c>
      <c r="Z6855" s="3" t="s">
        <v>30</v>
      </c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  <c r="AP6855" s="3"/>
      <c r="AQ6855" s="3"/>
      <c r="AR6855" s="3"/>
      <c r="AS6855" s="3"/>
      <c r="AT6855" s="3"/>
      <c r="AU6855" s="3"/>
      <c r="AV6855" s="3"/>
      <c r="AW6855" s="3"/>
      <c r="AX6855" s="3"/>
      <c r="AY6855" s="3"/>
      <c r="AZ6855" s="3"/>
      <c r="BA6855" s="3"/>
      <c r="BB6855" s="3"/>
      <c r="BC6855" s="3"/>
      <c r="BD6855" s="3"/>
      <c r="BE6855" s="3"/>
      <c r="BF6855" s="3"/>
      <c r="BG6855" s="3"/>
      <c r="BH6855" s="3"/>
      <c r="BI6855" s="3"/>
      <c r="BJ6855" s="3"/>
    </row>
    <row r="6856" customFormat="false" ht="15.75" hidden="false" customHeight="false" outlineLevel="0" collapsed="false">
      <c r="A6856" s="3" t="n">
        <v>6855</v>
      </c>
      <c r="B6856" s="3" t="s">
        <v>19872</v>
      </c>
      <c r="C6856" s="3" t="s">
        <v>19873</v>
      </c>
      <c r="D6856" s="3" t="n">
        <v>1</v>
      </c>
      <c r="E6856" s="3" t="n">
        <v>2.9331087</v>
      </c>
      <c r="F6856" s="3" t="n">
        <v>4</v>
      </c>
      <c r="G6856" s="3" t="n">
        <v>4</v>
      </c>
      <c r="H6856" s="3" t="n">
        <v>3</v>
      </c>
      <c r="I6856" s="3" t="n">
        <v>3</v>
      </c>
      <c r="J6856" s="3" t="n">
        <v>4</v>
      </c>
      <c r="K6856" s="3" t="n">
        <v>4</v>
      </c>
      <c r="L6856" s="3" t="n">
        <v>0</v>
      </c>
      <c r="M6856" s="3" t="n">
        <v>0</v>
      </c>
      <c r="N6856" s="3" t="n">
        <v>0</v>
      </c>
      <c r="O6856" s="3" t="n">
        <v>0</v>
      </c>
      <c r="P6856" s="3" t="n">
        <v>5</v>
      </c>
      <c r="Q6856" s="3" t="n">
        <v>24.2</v>
      </c>
      <c r="R6856" s="3" t="s">
        <v>19874</v>
      </c>
      <c r="S6856" s="4" t="n">
        <v>45747.0988194444</v>
      </c>
      <c r="T6856" s="3" t="s">
        <v>65</v>
      </c>
      <c r="U6856" s="3" t="s">
        <v>65</v>
      </c>
      <c r="V6856" s="3" t="n">
        <v>1</v>
      </c>
      <c r="W6856" s="3" t="n">
        <v>1</v>
      </c>
      <c r="X6856" s="3" t="n">
        <v>0</v>
      </c>
      <c r="Y6856" s="3" t="s">
        <v>30</v>
      </c>
      <c r="Z6856" s="3" t="s">
        <v>30</v>
      </c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  <c r="AP6856" s="3"/>
      <c r="AQ6856" s="3"/>
      <c r="AR6856" s="3"/>
      <c r="AS6856" s="3"/>
      <c r="AT6856" s="3"/>
      <c r="AU6856" s="3"/>
      <c r="AV6856" s="3"/>
      <c r="AW6856" s="3"/>
      <c r="AX6856" s="3"/>
      <c r="AY6856" s="3"/>
      <c r="AZ6856" s="3"/>
      <c r="BA6856" s="3"/>
      <c r="BB6856" s="3"/>
      <c r="BC6856" s="3"/>
      <c r="BD6856" s="3"/>
      <c r="BE6856" s="3"/>
      <c r="BF6856" s="3"/>
      <c r="BG6856" s="3"/>
      <c r="BH6856" s="3"/>
      <c r="BI6856" s="3"/>
      <c r="BJ6856" s="3"/>
    </row>
    <row r="6857" customFormat="false" ht="15.75" hidden="false" customHeight="false" outlineLevel="0" collapsed="false">
      <c r="A6857" s="3" t="n">
        <v>6856</v>
      </c>
      <c r="B6857" s="3" t="s">
        <v>19875</v>
      </c>
      <c r="C6857" s="3" t="s">
        <v>19876</v>
      </c>
      <c r="D6857" s="3" t="n">
        <v>1</v>
      </c>
      <c r="E6857" s="3" t="n">
        <v>3.1422478</v>
      </c>
      <c r="F6857" s="3" t="n">
        <v>5</v>
      </c>
      <c r="G6857" s="3" t="n">
        <v>5</v>
      </c>
      <c r="H6857" s="3" t="n">
        <v>4</v>
      </c>
      <c r="I6857" s="3" t="n">
        <v>4</v>
      </c>
      <c r="J6857" s="3" t="n">
        <v>6</v>
      </c>
      <c r="K6857" s="3" t="n">
        <v>6</v>
      </c>
      <c r="L6857" s="3" t="n">
        <v>1</v>
      </c>
      <c r="M6857" s="3" t="n">
        <v>1</v>
      </c>
      <c r="N6857" s="3" t="n">
        <v>0</v>
      </c>
      <c r="O6857" s="3" t="n">
        <v>0</v>
      </c>
      <c r="P6857" s="3" t="n">
        <v>5</v>
      </c>
      <c r="Q6857" s="3" t="n">
        <v>24.2</v>
      </c>
      <c r="R6857" s="3" t="s">
        <v>19877</v>
      </c>
      <c r="S6857" s="4" t="n">
        <v>45747.0989236111</v>
      </c>
      <c r="T6857" s="3" t="s">
        <v>29</v>
      </c>
      <c r="U6857" s="3" t="s">
        <v>29</v>
      </c>
      <c r="V6857" s="3" t="n">
        <v>1</v>
      </c>
      <c r="W6857" s="3" t="n">
        <v>1</v>
      </c>
      <c r="X6857" s="3" t="n">
        <v>0</v>
      </c>
      <c r="Y6857" s="3" t="s">
        <v>30</v>
      </c>
      <c r="Z6857" s="3" t="s">
        <v>30</v>
      </c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  <c r="AP6857" s="3"/>
      <c r="AQ6857" s="3"/>
      <c r="AR6857" s="3"/>
      <c r="AS6857" s="3"/>
      <c r="AT6857" s="3"/>
      <c r="AU6857" s="3"/>
      <c r="AV6857" s="3"/>
      <c r="AW6857" s="3"/>
      <c r="AX6857" s="3"/>
      <c r="AY6857" s="3"/>
      <c r="AZ6857" s="3"/>
      <c r="BA6857" s="3"/>
      <c r="BB6857" s="3"/>
      <c r="BC6857" s="3"/>
      <c r="BD6857" s="3"/>
      <c r="BE6857" s="3"/>
      <c r="BF6857" s="3"/>
      <c r="BG6857" s="3"/>
      <c r="BH6857" s="3"/>
      <c r="BI6857" s="3"/>
      <c r="BJ6857" s="3"/>
    </row>
    <row r="6858" customFormat="false" ht="15.75" hidden="false" customHeight="false" outlineLevel="0" collapsed="false">
      <c r="A6858" s="3" t="n">
        <v>6857</v>
      </c>
      <c r="B6858" s="3" t="s">
        <v>19878</v>
      </c>
      <c r="C6858" s="3" t="s">
        <v>19879</v>
      </c>
      <c r="D6858" s="3" t="n">
        <v>1</v>
      </c>
      <c r="E6858" s="3" t="n">
        <v>3.2878567</v>
      </c>
      <c r="F6858" s="3" t="n">
        <v>6</v>
      </c>
      <c r="G6858" s="3" t="n">
        <v>6</v>
      </c>
      <c r="H6858" s="3" t="n">
        <v>5</v>
      </c>
      <c r="I6858" s="3" t="n">
        <v>5</v>
      </c>
      <c r="J6858" s="3" t="n">
        <v>8</v>
      </c>
      <c r="K6858" s="3" t="n">
        <v>8</v>
      </c>
      <c r="L6858" s="3" t="n">
        <v>0</v>
      </c>
      <c r="M6858" s="3" t="n">
        <v>0</v>
      </c>
      <c r="N6858" s="3" t="n">
        <v>0</v>
      </c>
      <c r="O6858" s="3" t="n">
        <v>0</v>
      </c>
      <c r="P6858" s="3" t="n">
        <v>5</v>
      </c>
      <c r="Q6858" s="3" t="n">
        <v>24.2</v>
      </c>
      <c r="R6858" s="3" t="s">
        <v>19880</v>
      </c>
      <c r="S6858" s="4" t="n">
        <v>45747.0990393519</v>
      </c>
      <c r="T6858" s="3" t="s">
        <v>65</v>
      </c>
      <c r="U6858" s="3" t="s">
        <v>65</v>
      </c>
      <c r="V6858" s="3" t="n">
        <v>1</v>
      </c>
      <c r="W6858" s="3" t="n">
        <v>1</v>
      </c>
      <c r="X6858" s="3" t="n">
        <v>0</v>
      </c>
      <c r="Y6858" s="3" t="s">
        <v>30</v>
      </c>
      <c r="Z6858" s="3" t="s">
        <v>30</v>
      </c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3"/>
      <c r="AR6858" s="3"/>
      <c r="AS6858" s="3"/>
      <c r="AT6858" s="3"/>
      <c r="AU6858" s="3"/>
      <c r="AV6858" s="3"/>
      <c r="AW6858" s="3"/>
      <c r="AX6858" s="3"/>
      <c r="AY6858" s="3"/>
      <c r="AZ6858" s="3"/>
      <c r="BA6858" s="3"/>
      <c r="BB6858" s="3"/>
      <c r="BC6858" s="3"/>
      <c r="BD6858" s="3"/>
      <c r="BE6858" s="3"/>
      <c r="BF6858" s="3"/>
      <c r="BG6858" s="3"/>
      <c r="BH6858" s="3"/>
      <c r="BI6858" s="3"/>
      <c r="BJ6858" s="3"/>
    </row>
    <row r="6859" customFormat="false" ht="15.75" hidden="false" customHeight="false" outlineLevel="0" collapsed="false">
      <c r="A6859" s="3" t="n">
        <v>6858</v>
      </c>
      <c r="B6859" s="3" t="s">
        <v>19881</v>
      </c>
      <c r="C6859" s="3" t="s">
        <v>19882</v>
      </c>
      <c r="D6859" s="3" t="n">
        <v>1</v>
      </c>
      <c r="E6859" s="3" t="n">
        <v>2.8603855</v>
      </c>
      <c r="F6859" s="3" t="n">
        <v>5</v>
      </c>
      <c r="G6859" s="3" t="n">
        <v>5</v>
      </c>
      <c r="H6859" s="3" t="n">
        <v>4</v>
      </c>
      <c r="I6859" s="3" t="n">
        <v>4</v>
      </c>
      <c r="J6859" s="3" t="n">
        <v>7</v>
      </c>
      <c r="K6859" s="3" t="n">
        <v>7</v>
      </c>
      <c r="L6859" s="3" t="n">
        <v>0</v>
      </c>
      <c r="M6859" s="3" t="n">
        <v>0</v>
      </c>
      <c r="N6859" s="3" t="n">
        <v>5</v>
      </c>
      <c r="O6859" s="3" t="n">
        <v>5</v>
      </c>
      <c r="P6859" s="3" t="n">
        <v>5</v>
      </c>
      <c r="Q6859" s="3" t="n">
        <v>24.2</v>
      </c>
      <c r="R6859" s="3" t="s">
        <v>19883</v>
      </c>
      <c r="S6859" s="4" t="n">
        <v>45747.0991319444</v>
      </c>
      <c r="T6859" s="3" t="s">
        <v>65</v>
      </c>
      <c r="U6859" s="3" t="s">
        <v>65</v>
      </c>
      <c r="V6859" s="3" t="n">
        <v>1</v>
      </c>
      <c r="W6859" s="3" t="n">
        <v>1</v>
      </c>
      <c r="X6859" s="3" t="n">
        <v>0</v>
      </c>
      <c r="Y6859" s="3" t="s">
        <v>30</v>
      </c>
      <c r="Z6859" s="3" t="s">
        <v>30</v>
      </c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3"/>
      <c r="AR6859" s="3"/>
      <c r="AS6859" s="3"/>
      <c r="AT6859" s="3"/>
      <c r="AU6859" s="3"/>
      <c r="AV6859" s="3"/>
      <c r="AW6859" s="3"/>
      <c r="AX6859" s="3"/>
      <c r="AY6859" s="3"/>
      <c r="AZ6859" s="3"/>
      <c r="BA6859" s="3"/>
      <c r="BB6859" s="3"/>
      <c r="BC6859" s="3"/>
      <c r="BD6859" s="3"/>
      <c r="BE6859" s="3"/>
      <c r="BF6859" s="3"/>
      <c r="BG6859" s="3"/>
      <c r="BH6859" s="3"/>
      <c r="BI6859" s="3"/>
      <c r="BJ6859" s="3"/>
    </row>
    <row r="6860" customFormat="false" ht="15.75" hidden="false" customHeight="false" outlineLevel="0" collapsed="false">
      <c r="A6860" s="3" t="n">
        <v>6859</v>
      </c>
      <c r="B6860" s="3" t="s">
        <v>19884</v>
      </c>
      <c r="C6860" s="3" t="s">
        <v>19885</v>
      </c>
      <c r="D6860" s="3" t="n">
        <v>1</v>
      </c>
      <c r="E6860" s="3" t="n">
        <v>2.7674667</v>
      </c>
      <c r="F6860" s="3" t="n">
        <v>4</v>
      </c>
      <c r="G6860" s="3" t="n">
        <v>4</v>
      </c>
      <c r="H6860" s="3" t="n">
        <v>3</v>
      </c>
      <c r="I6860" s="3" t="n">
        <v>3</v>
      </c>
      <c r="J6860" s="3" t="n">
        <v>4</v>
      </c>
      <c r="K6860" s="3" t="n">
        <v>4</v>
      </c>
      <c r="L6860" s="3" t="n">
        <v>0</v>
      </c>
      <c r="M6860" s="3" t="n">
        <v>0</v>
      </c>
      <c r="N6860" s="3" t="n">
        <v>0</v>
      </c>
      <c r="O6860" s="3" t="n">
        <v>0</v>
      </c>
      <c r="P6860" s="3" t="n">
        <v>5</v>
      </c>
      <c r="Q6860" s="3" t="n">
        <v>24.2</v>
      </c>
      <c r="R6860" s="3" t="s">
        <v>19886</v>
      </c>
      <c r="S6860" s="4" t="n">
        <v>45747.099224537</v>
      </c>
      <c r="T6860" s="3" t="s">
        <v>65</v>
      </c>
      <c r="U6860" s="3" t="s">
        <v>65</v>
      </c>
      <c r="V6860" s="3" t="n">
        <v>1</v>
      </c>
      <c r="W6860" s="3" t="n">
        <v>1</v>
      </c>
      <c r="X6860" s="3" t="n">
        <v>0</v>
      </c>
      <c r="Y6860" s="3" t="s">
        <v>30</v>
      </c>
      <c r="Z6860" s="3" t="s">
        <v>30</v>
      </c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3"/>
      <c r="AR6860" s="3"/>
      <c r="AS6860" s="3"/>
      <c r="AT6860" s="3"/>
      <c r="AU6860" s="3"/>
      <c r="AV6860" s="3"/>
      <c r="AW6860" s="3"/>
      <c r="AX6860" s="3"/>
      <c r="AY6860" s="3"/>
      <c r="AZ6860" s="3"/>
      <c r="BA6860" s="3"/>
      <c r="BB6860" s="3"/>
      <c r="BC6860" s="3"/>
      <c r="BD6860" s="3"/>
      <c r="BE6860" s="3"/>
      <c r="BF6860" s="3"/>
      <c r="BG6860" s="3"/>
      <c r="BH6860" s="3"/>
      <c r="BI6860" s="3"/>
      <c r="BJ6860" s="3"/>
    </row>
    <row r="6861" customFormat="false" ht="15.75" hidden="false" customHeight="false" outlineLevel="0" collapsed="false">
      <c r="A6861" s="3" t="n">
        <v>6860</v>
      </c>
      <c r="B6861" s="3" t="s">
        <v>19887</v>
      </c>
      <c r="C6861" s="3" t="s">
        <v>19888</v>
      </c>
      <c r="D6861" s="3" t="n">
        <v>1</v>
      </c>
      <c r="E6861" s="3" t="n">
        <v>0.0796464</v>
      </c>
      <c r="F6861" s="3" t="n">
        <v>5</v>
      </c>
      <c r="G6861" s="3" t="n">
        <v>5</v>
      </c>
      <c r="H6861" s="3" t="n">
        <v>3</v>
      </c>
      <c r="I6861" s="3" t="n">
        <v>3</v>
      </c>
      <c r="J6861" s="3" t="n">
        <v>3</v>
      </c>
      <c r="K6861" s="3" t="n">
        <v>3</v>
      </c>
      <c r="L6861" s="3" t="n">
        <v>0</v>
      </c>
      <c r="M6861" s="3" t="n">
        <v>0</v>
      </c>
      <c r="N6861" s="3" t="n">
        <v>0</v>
      </c>
      <c r="O6861" s="3" t="n">
        <v>0</v>
      </c>
      <c r="P6861" s="3" t="n">
        <v>5</v>
      </c>
      <c r="Q6861" s="3" t="n">
        <v>24.2</v>
      </c>
      <c r="R6861" s="3" t="s">
        <v>19889</v>
      </c>
      <c r="S6861" s="4" t="n">
        <v>45747.0992824074</v>
      </c>
      <c r="T6861" s="3" t="s">
        <v>65</v>
      </c>
      <c r="U6861" s="3" t="s">
        <v>65</v>
      </c>
      <c r="V6861" s="3" t="n">
        <v>1</v>
      </c>
      <c r="W6861" s="3" t="n">
        <v>1</v>
      </c>
      <c r="X6861" s="3" t="n">
        <v>0</v>
      </c>
      <c r="Y6861" s="3" t="s">
        <v>30</v>
      </c>
      <c r="Z6861" s="3" t="s">
        <v>30</v>
      </c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  <c r="AP6861" s="3"/>
      <c r="AQ6861" s="3"/>
      <c r="AR6861" s="3"/>
      <c r="AS6861" s="3"/>
      <c r="AT6861" s="3"/>
      <c r="AU6861" s="3"/>
      <c r="AV6861" s="3"/>
      <c r="AW6861" s="3"/>
      <c r="AX6861" s="3"/>
      <c r="AY6861" s="3"/>
      <c r="AZ6861" s="3"/>
      <c r="BA6861" s="3"/>
      <c r="BB6861" s="3"/>
      <c r="BC6861" s="3"/>
      <c r="BD6861" s="3"/>
      <c r="BE6861" s="3"/>
      <c r="BF6861" s="3"/>
      <c r="BG6861" s="3"/>
      <c r="BH6861" s="3"/>
      <c r="BI6861" s="3"/>
      <c r="BJ6861" s="3"/>
    </row>
    <row r="6862" customFormat="false" ht="15.75" hidden="false" customHeight="false" outlineLevel="0" collapsed="false">
      <c r="A6862" s="3" t="n">
        <v>6861</v>
      </c>
      <c r="B6862" s="3" t="s">
        <v>19890</v>
      </c>
      <c r="C6862" s="3" t="s">
        <v>19891</v>
      </c>
      <c r="D6862" s="3" t="n">
        <v>1</v>
      </c>
      <c r="E6862" s="3" t="n">
        <v>2.519235</v>
      </c>
      <c r="F6862" s="3" t="n">
        <v>4</v>
      </c>
      <c r="G6862" s="3" t="n">
        <v>4</v>
      </c>
      <c r="H6862" s="3" t="n">
        <v>3</v>
      </c>
      <c r="I6862" s="3" t="n">
        <v>3</v>
      </c>
      <c r="J6862" s="3" t="n">
        <v>4</v>
      </c>
      <c r="K6862" s="3" t="n">
        <v>4</v>
      </c>
      <c r="L6862" s="3" t="n">
        <v>1</v>
      </c>
      <c r="M6862" s="3" t="n">
        <v>1</v>
      </c>
      <c r="N6862" s="3" t="n">
        <v>0</v>
      </c>
      <c r="O6862" s="3" t="n">
        <v>-1</v>
      </c>
      <c r="P6862" s="3" t="n">
        <v>5</v>
      </c>
      <c r="Q6862" s="3" t="n">
        <v>24.2</v>
      </c>
      <c r="R6862" s="3" t="s">
        <v>19892</v>
      </c>
      <c r="S6862" s="4" t="n">
        <v>45747.0993865741</v>
      </c>
      <c r="T6862" s="3" t="s">
        <v>65</v>
      </c>
      <c r="U6862" s="3" t="s">
        <v>65</v>
      </c>
      <c r="V6862" s="3" t="n">
        <v>1</v>
      </c>
      <c r="W6862" s="3" t="n">
        <v>0</v>
      </c>
      <c r="X6862" s="3" t="n">
        <v>0</v>
      </c>
      <c r="Y6862" s="3" t="s">
        <v>30</v>
      </c>
      <c r="Z6862" s="3" t="s">
        <v>30</v>
      </c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3"/>
      <c r="AR6862" s="3"/>
      <c r="AS6862" s="3"/>
      <c r="AT6862" s="3"/>
      <c r="AU6862" s="3"/>
      <c r="AV6862" s="3"/>
      <c r="AW6862" s="3"/>
      <c r="AX6862" s="3"/>
      <c r="AY6862" s="3"/>
      <c r="AZ6862" s="3"/>
      <c r="BA6862" s="3"/>
      <c r="BB6862" s="3"/>
      <c r="BC6862" s="3"/>
      <c r="BD6862" s="3"/>
      <c r="BE6862" s="3"/>
      <c r="BF6862" s="3"/>
      <c r="BG6862" s="3"/>
      <c r="BH6862" s="3"/>
      <c r="BI6862" s="3"/>
      <c r="BJ6862" s="3"/>
    </row>
    <row r="6863" customFormat="false" ht="15.75" hidden="false" customHeight="false" outlineLevel="0" collapsed="false">
      <c r="A6863" s="3" t="n">
        <v>6862</v>
      </c>
      <c r="B6863" s="3" t="s">
        <v>19893</v>
      </c>
      <c r="C6863" s="3" t="s">
        <v>19894</v>
      </c>
      <c r="D6863" s="3" t="n">
        <v>1</v>
      </c>
      <c r="E6863" s="3" t="n">
        <v>4.6022535</v>
      </c>
      <c r="F6863" s="3" t="n">
        <v>5</v>
      </c>
      <c r="G6863" s="3" t="n">
        <v>5</v>
      </c>
      <c r="H6863" s="3" t="n">
        <v>3</v>
      </c>
      <c r="I6863" s="3" t="n">
        <v>3</v>
      </c>
      <c r="J6863" s="3" t="n">
        <v>7</v>
      </c>
      <c r="K6863" s="3" t="n">
        <v>7</v>
      </c>
      <c r="L6863" s="3" t="n">
        <v>2</v>
      </c>
      <c r="M6863" s="3" t="n">
        <v>2</v>
      </c>
      <c r="N6863" s="3" t="n">
        <v>0</v>
      </c>
      <c r="O6863" s="3" t="n">
        <v>0</v>
      </c>
      <c r="P6863" s="3" t="n">
        <v>5</v>
      </c>
      <c r="Q6863" s="3" t="n">
        <v>24.2</v>
      </c>
      <c r="R6863" s="3" t="s">
        <v>19895</v>
      </c>
      <c r="S6863" s="4" t="n">
        <v>45747.0995023148</v>
      </c>
      <c r="T6863" s="3" t="s">
        <v>65</v>
      </c>
      <c r="U6863" s="3" t="s">
        <v>65</v>
      </c>
      <c r="V6863" s="3" t="n">
        <v>1</v>
      </c>
      <c r="W6863" s="3" t="n">
        <v>1</v>
      </c>
      <c r="X6863" s="3" t="n">
        <v>0</v>
      </c>
      <c r="Y6863" s="3" t="s">
        <v>30</v>
      </c>
      <c r="Z6863" s="3" t="s">
        <v>30</v>
      </c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  <c r="AP6863" s="3"/>
      <c r="AQ6863" s="3"/>
      <c r="AR6863" s="3"/>
      <c r="AS6863" s="3"/>
      <c r="AT6863" s="3"/>
      <c r="AU6863" s="3"/>
      <c r="AV6863" s="3"/>
      <c r="AW6863" s="3"/>
      <c r="AX6863" s="3"/>
      <c r="AY6863" s="3"/>
      <c r="AZ6863" s="3"/>
      <c r="BA6863" s="3"/>
      <c r="BB6863" s="3"/>
      <c r="BC6863" s="3"/>
      <c r="BD6863" s="3"/>
      <c r="BE6863" s="3"/>
      <c r="BF6863" s="3"/>
      <c r="BG6863" s="3"/>
      <c r="BH6863" s="3"/>
      <c r="BI6863" s="3"/>
      <c r="BJ6863" s="3"/>
    </row>
    <row r="6864" customFormat="false" ht="15.75" hidden="false" customHeight="false" outlineLevel="0" collapsed="false">
      <c r="A6864" s="3" t="n">
        <v>6863</v>
      </c>
      <c r="B6864" s="3" t="s">
        <v>19896</v>
      </c>
      <c r="C6864" s="3" t="s">
        <v>19897</v>
      </c>
      <c r="D6864" s="3" t="n">
        <v>1</v>
      </c>
      <c r="E6864" s="3" t="n">
        <v>1.6581835</v>
      </c>
      <c r="F6864" s="3" t="n">
        <v>5</v>
      </c>
      <c r="G6864" s="3" t="n">
        <v>5</v>
      </c>
      <c r="H6864" s="3" t="n">
        <v>3</v>
      </c>
      <c r="I6864" s="3" t="n">
        <v>3</v>
      </c>
      <c r="J6864" s="3" t="n">
        <v>7</v>
      </c>
      <c r="K6864" s="3" t="n">
        <v>7</v>
      </c>
      <c r="L6864" s="3" t="n">
        <v>0</v>
      </c>
      <c r="M6864" s="3" t="n">
        <v>0</v>
      </c>
      <c r="N6864" s="3" t="n">
        <v>0</v>
      </c>
      <c r="O6864" s="3" t="n">
        <v>0</v>
      </c>
      <c r="P6864" s="3" t="n">
        <v>5</v>
      </c>
      <c r="Q6864" s="3" t="n">
        <v>24.2</v>
      </c>
      <c r="R6864" s="3" t="s">
        <v>19898</v>
      </c>
      <c r="S6864" s="4" t="n">
        <v>45747.0995833333</v>
      </c>
      <c r="T6864" s="3" t="s">
        <v>65</v>
      </c>
      <c r="U6864" s="3" t="s">
        <v>65</v>
      </c>
      <c r="V6864" s="3" t="n">
        <v>1</v>
      </c>
      <c r="W6864" s="3" t="n">
        <v>1</v>
      </c>
      <c r="X6864" s="3" t="n">
        <v>0</v>
      </c>
      <c r="Y6864" s="3" t="s">
        <v>30</v>
      </c>
      <c r="Z6864" s="3" t="s">
        <v>30</v>
      </c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  <c r="AP6864" s="3"/>
      <c r="AQ6864" s="3"/>
      <c r="AR6864" s="3"/>
      <c r="AS6864" s="3"/>
      <c r="AT6864" s="3"/>
      <c r="AU6864" s="3"/>
      <c r="AV6864" s="3"/>
      <c r="AW6864" s="3"/>
      <c r="AX6864" s="3"/>
      <c r="AY6864" s="3"/>
      <c r="AZ6864" s="3"/>
      <c r="BA6864" s="3"/>
      <c r="BB6864" s="3"/>
      <c r="BC6864" s="3"/>
      <c r="BD6864" s="3"/>
      <c r="BE6864" s="3"/>
      <c r="BF6864" s="3"/>
      <c r="BG6864" s="3"/>
      <c r="BH6864" s="3"/>
      <c r="BI6864" s="3"/>
      <c r="BJ6864" s="3"/>
    </row>
    <row r="6865" customFormat="false" ht="15.75" hidden="false" customHeight="false" outlineLevel="0" collapsed="false">
      <c r="A6865" s="3" t="n">
        <v>6864</v>
      </c>
      <c r="B6865" s="3" t="s">
        <v>19899</v>
      </c>
      <c r="C6865" s="3" t="s">
        <v>19900</v>
      </c>
      <c r="D6865" s="3" t="n">
        <v>1</v>
      </c>
      <c r="E6865" s="3" t="n">
        <v>2.6878707</v>
      </c>
      <c r="F6865" s="3" t="n">
        <v>5</v>
      </c>
      <c r="G6865" s="3" t="n">
        <v>5</v>
      </c>
      <c r="H6865" s="3" t="n">
        <v>4</v>
      </c>
      <c r="I6865" s="3" t="n">
        <v>4</v>
      </c>
      <c r="J6865" s="3" t="n">
        <v>7</v>
      </c>
      <c r="K6865" s="3" t="n">
        <v>7</v>
      </c>
      <c r="L6865" s="3" t="n">
        <v>0</v>
      </c>
      <c r="M6865" s="3" t="n">
        <v>0</v>
      </c>
      <c r="N6865" s="3" t="n">
        <v>0</v>
      </c>
      <c r="O6865" s="3" t="n">
        <v>0</v>
      </c>
      <c r="P6865" s="3" t="n">
        <v>5</v>
      </c>
      <c r="Q6865" s="3" t="n">
        <v>24.2</v>
      </c>
      <c r="R6865" s="3" t="s">
        <v>19901</v>
      </c>
      <c r="S6865" s="4" t="n">
        <v>45747.0996759259</v>
      </c>
      <c r="T6865" s="3" t="s">
        <v>65</v>
      </c>
      <c r="U6865" s="3" t="s">
        <v>65</v>
      </c>
      <c r="V6865" s="3" t="n">
        <v>1</v>
      </c>
      <c r="W6865" s="3" t="n">
        <v>1</v>
      </c>
      <c r="X6865" s="3" t="n">
        <v>0</v>
      </c>
      <c r="Y6865" s="3" t="s">
        <v>30</v>
      </c>
      <c r="Z6865" s="3" t="s">
        <v>30</v>
      </c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  <c r="AP6865" s="3"/>
      <c r="AQ6865" s="3"/>
      <c r="AR6865" s="3"/>
      <c r="AS6865" s="3"/>
      <c r="AT6865" s="3"/>
      <c r="AU6865" s="3"/>
      <c r="AV6865" s="3"/>
      <c r="AW6865" s="3"/>
      <c r="AX6865" s="3"/>
      <c r="AY6865" s="3"/>
      <c r="AZ6865" s="3"/>
      <c r="BA6865" s="3"/>
      <c r="BB6865" s="3"/>
      <c r="BC6865" s="3"/>
      <c r="BD6865" s="3"/>
      <c r="BE6865" s="3"/>
      <c r="BF6865" s="3"/>
      <c r="BG6865" s="3"/>
      <c r="BH6865" s="3"/>
      <c r="BI6865" s="3"/>
      <c r="BJ6865" s="3"/>
    </row>
    <row r="6866" customFormat="false" ht="15.75" hidden="false" customHeight="false" outlineLevel="0" collapsed="false">
      <c r="A6866" s="3" t="n">
        <v>6865</v>
      </c>
      <c r="B6866" s="3" t="s">
        <v>19902</v>
      </c>
      <c r="C6866" s="3" t="s">
        <v>19903</v>
      </c>
      <c r="D6866" s="3" t="n">
        <v>1</v>
      </c>
      <c r="E6866" s="3" t="n">
        <v>2.690671</v>
      </c>
      <c r="F6866" s="3" t="n">
        <v>6</v>
      </c>
      <c r="G6866" s="3" t="n">
        <v>6</v>
      </c>
      <c r="H6866" s="3" t="n">
        <v>5</v>
      </c>
      <c r="I6866" s="3" t="n">
        <v>5</v>
      </c>
      <c r="J6866" s="3" t="n">
        <v>7</v>
      </c>
      <c r="K6866" s="3" t="n">
        <v>7</v>
      </c>
      <c r="L6866" s="3" t="n">
        <v>1</v>
      </c>
      <c r="M6866" s="3" t="n">
        <v>1</v>
      </c>
      <c r="N6866" s="3" t="n">
        <v>0</v>
      </c>
      <c r="O6866" s="3" t="n">
        <v>0</v>
      </c>
      <c r="P6866" s="3" t="n">
        <v>5</v>
      </c>
      <c r="Q6866" s="3" t="n">
        <v>24.2</v>
      </c>
      <c r="R6866" s="3" t="s">
        <v>19904</v>
      </c>
      <c r="S6866" s="4" t="n">
        <v>45747.0997800926</v>
      </c>
      <c r="T6866" s="3" t="s">
        <v>29</v>
      </c>
      <c r="U6866" s="3" t="s">
        <v>29</v>
      </c>
      <c r="V6866" s="3" t="n">
        <v>1</v>
      </c>
      <c r="W6866" s="3" t="n">
        <v>1</v>
      </c>
      <c r="X6866" s="3" t="n">
        <v>0</v>
      </c>
      <c r="Y6866" s="3" t="s">
        <v>30</v>
      </c>
      <c r="Z6866" s="3" t="s">
        <v>30</v>
      </c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  <c r="AP6866" s="3"/>
      <c r="AQ6866" s="3"/>
      <c r="AR6866" s="3"/>
      <c r="AS6866" s="3"/>
      <c r="AT6866" s="3"/>
      <c r="AU6866" s="3"/>
      <c r="AV6866" s="3"/>
      <c r="AW6866" s="3"/>
      <c r="AX6866" s="3"/>
      <c r="AY6866" s="3"/>
      <c r="AZ6866" s="3"/>
      <c r="BA6866" s="3"/>
      <c r="BB6866" s="3"/>
      <c r="BC6866" s="3"/>
      <c r="BD6866" s="3"/>
      <c r="BE6866" s="3"/>
      <c r="BF6866" s="3"/>
      <c r="BG6866" s="3"/>
      <c r="BH6866" s="3"/>
      <c r="BI6866" s="3"/>
      <c r="BJ6866" s="3"/>
    </row>
    <row r="6867" customFormat="false" ht="15.75" hidden="false" customHeight="false" outlineLevel="0" collapsed="false">
      <c r="A6867" s="3" t="n">
        <v>6866</v>
      </c>
      <c r="B6867" s="3" t="s">
        <v>19905</v>
      </c>
      <c r="C6867" s="3" t="s">
        <v>19906</v>
      </c>
      <c r="D6867" s="3" t="n">
        <v>1</v>
      </c>
      <c r="E6867" s="3" t="n">
        <v>4.0737344</v>
      </c>
      <c r="F6867" s="3" t="n">
        <v>12</v>
      </c>
      <c r="G6867" s="3" t="n">
        <v>12</v>
      </c>
      <c r="H6867" s="3" t="n">
        <v>6</v>
      </c>
      <c r="I6867" s="3" t="n">
        <v>6</v>
      </c>
      <c r="J6867" s="3" t="n">
        <v>15</v>
      </c>
      <c r="K6867" s="3" t="n">
        <v>15</v>
      </c>
      <c r="L6867" s="3" t="n">
        <v>1</v>
      </c>
      <c r="M6867" s="3" t="n">
        <v>1</v>
      </c>
      <c r="N6867" s="3" t="n">
        <v>0</v>
      </c>
      <c r="O6867" s="3" t="n">
        <v>0</v>
      </c>
      <c r="P6867" s="3" t="n">
        <v>5</v>
      </c>
      <c r="Q6867" s="3" t="n">
        <v>24.2</v>
      </c>
      <c r="R6867" s="3" t="s">
        <v>19907</v>
      </c>
      <c r="S6867" s="4" t="n">
        <v>45747.0998958333</v>
      </c>
      <c r="T6867" s="3" t="s">
        <v>65</v>
      </c>
      <c r="U6867" s="3" t="s">
        <v>65</v>
      </c>
      <c r="V6867" s="3" t="n">
        <v>1</v>
      </c>
      <c r="W6867" s="3" t="n">
        <v>1</v>
      </c>
      <c r="X6867" s="3" t="n">
        <v>0</v>
      </c>
      <c r="Y6867" s="3" t="s">
        <v>30</v>
      </c>
      <c r="Z6867" s="3" t="s">
        <v>30</v>
      </c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  <c r="AP6867" s="3"/>
      <c r="AQ6867" s="3"/>
      <c r="AR6867" s="3"/>
      <c r="AS6867" s="3"/>
      <c r="AT6867" s="3"/>
      <c r="AU6867" s="3"/>
      <c r="AV6867" s="3"/>
      <c r="AW6867" s="3"/>
      <c r="AX6867" s="3"/>
      <c r="AY6867" s="3"/>
      <c r="AZ6867" s="3"/>
      <c r="BA6867" s="3"/>
      <c r="BB6867" s="3"/>
      <c r="BC6867" s="3"/>
      <c r="BD6867" s="3"/>
      <c r="BE6867" s="3"/>
      <c r="BF6867" s="3"/>
      <c r="BG6867" s="3"/>
      <c r="BH6867" s="3"/>
      <c r="BI6867" s="3"/>
      <c r="BJ6867" s="3"/>
    </row>
    <row r="6868" customFormat="false" ht="15.75" hidden="false" customHeight="false" outlineLevel="0" collapsed="false">
      <c r="A6868" s="3" t="n">
        <v>6867</v>
      </c>
      <c r="B6868" s="3" t="s">
        <v>19908</v>
      </c>
      <c r="C6868" s="3" t="s">
        <v>19909</v>
      </c>
      <c r="D6868" s="3" t="n">
        <v>1</v>
      </c>
      <c r="E6868" s="3" t="n">
        <v>2.3000193</v>
      </c>
      <c r="F6868" s="3" t="n">
        <v>17</v>
      </c>
      <c r="G6868" s="3" t="n">
        <v>17</v>
      </c>
      <c r="H6868" s="3" t="n">
        <v>12</v>
      </c>
      <c r="I6868" s="3" t="n">
        <v>12</v>
      </c>
      <c r="J6868" s="3" t="n">
        <v>17</v>
      </c>
      <c r="K6868" s="3" t="n">
        <v>17</v>
      </c>
      <c r="L6868" s="3" t="n">
        <v>1</v>
      </c>
      <c r="M6868" s="3" t="n">
        <v>1</v>
      </c>
      <c r="N6868" s="3" t="n">
        <v>2</v>
      </c>
      <c r="O6868" s="3" t="n">
        <v>2</v>
      </c>
      <c r="P6868" s="3" t="n">
        <v>5</v>
      </c>
      <c r="Q6868" s="3" t="n">
        <v>24.2</v>
      </c>
      <c r="R6868" s="3" t="s">
        <v>19910</v>
      </c>
      <c r="S6868" s="4" t="n">
        <v>45747.0999884259</v>
      </c>
      <c r="T6868" s="3" t="s">
        <v>65</v>
      </c>
      <c r="U6868" s="3" t="s">
        <v>65</v>
      </c>
      <c r="V6868" s="3" t="n">
        <v>1</v>
      </c>
      <c r="W6868" s="3" t="n">
        <v>1</v>
      </c>
      <c r="X6868" s="3" t="n">
        <v>0</v>
      </c>
      <c r="Y6868" s="3" t="s">
        <v>30</v>
      </c>
      <c r="Z6868" s="3" t="s">
        <v>30</v>
      </c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  <c r="AP6868" s="3"/>
      <c r="AQ6868" s="3"/>
      <c r="AR6868" s="3"/>
      <c r="AS6868" s="3"/>
      <c r="AT6868" s="3"/>
      <c r="AU6868" s="3"/>
      <c r="AV6868" s="3"/>
      <c r="AW6868" s="3"/>
      <c r="AX6868" s="3"/>
      <c r="AY6868" s="3"/>
      <c r="AZ6868" s="3"/>
      <c r="BA6868" s="3"/>
      <c r="BB6868" s="3"/>
      <c r="BC6868" s="3"/>
      <c r="BD6868" s="3"/>
      <c r="BE6868" s="3"/>
      <c r="BF6868" s="3"/>
      <c r="BG6868" s="3"/>
      <c r="BH6868" s="3"/>
      <c r="BI6868" s="3"/>
      <c r="BJ6868" s="3"/>
    </row>
    <row r="6869" customFormat="false" ht="15.75" hidden="false" customHeight="false" outlineLevel="0" collapsed="false">
      <c r="A6869" s="3" t="n">
        <v>6868</v>
      </c>
      <c r="B6869" s="3" t="s">
        <v>19911</v>
      </c>
      <c r="C6869" s="3" t="s">
        <v>19912</v>
      </c>
      <c r="D6869" s="3" t="n">
        <v>1</v>
      </c>
      <c r="E6869" s="3" t="n">
        <v>2.0836533</v>
      </c>
      <c r="F6869" s="3" t="n">
        <v>7</v>
      </c>
      <c r="G6869" s="3" t="n">
        <v>7</v>
      </c>
      <c r="H6869" s="3" t="n">
        <v>6</v>
      </c>
      <c r="I6869" s="3" t="n">
        <v>6</v>
      </c>
      <c r="J6869" s="3" t="n">
        <v>7</v>
      </c>
      <c r="K6869" s="3" t="n">
        <v>7</v>
      </c>
      <c r="L6869" s="3" t="n">
        <v>0</v>
      </c>
      <c r="M6869" s="3" t="n">
        <v>0</v>
      </c>
      <c r="N6869" s="3" t="n">
        <v>0</v>
      </c>
      <c r="O6869" s="3" t="n">
        <v>0</v>
      </c>
      <c r="P6869" s="3" t="n">
        <v>5</v>
      </c>
      <c r="Q6869" s="3" t="n">
        <v>24.2</v>
      </c>
      <c r="R6869" s="3" t="s">
        <v>19913</v>
      </c>
      <c r="S6869" s="4" t="n">
        <v>45747.1000694444</v>
      </c>
      <c r="T6869" s="3" t="s">
        <v>65</v>
      </c>
      <c r="U6869" s="3" t="s">
        <v>65</v>
      </c>
      <c r="V6869" s="3" t="n">
        <v>1</v>
      </c>
      <c r="W6869" s="3" t="n">
        <v>1</v>
      </c>
      <c r="X6869" s="3" t="n">
        <v>0</v>
      </c>
      <c r="Y6869" s="3" t="s">
        <v>30</v>
      </c>
      <c r="Z6869" s="3" t="s">
        <v>30</v>
      </c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  <c r="AP6869" s="3"/>
      <c r="AQ6869" s="3"/>
      <c r="AR6869" s="3"/>
      <c r="AS6869" s="3"/>
      <c r="AT6869" s="3"/>
      <c r="AU6869" s="3"/>
      <c r="AV6869" s="3"/>
      <c r="AW6869" s="3"/>
      <c r="AX6869" s="3"/>
      <c r="AY6869" s="3"/>
      <c r="AZ6869" s="3"/>
      <c r="BA6869" s="3"/>
      <c r="BB6869" s="3"/>
      <c r="BC6869" s="3"/>
      <c r="BD6869" s="3"/>
      <c r="BE6869" s="3"/>
      <c r="BF6869" s="3"/>
      <c r="BG6869" s="3"/>
      <c r="BH6869" s="3"/>
      <c r="BI6869" s="3"/>
      <c r="BJ6869" s="3"/>
    </row>
    <row r="6870" customFormat="false" ht="15.75" hidden="false" customHeight="false" outlineLevel="0" collapsed="false">
      <c r="A6870" s="3" t="n">
        <v>6869</v>
      </c>
      <c r="B6870" s="3" t="s">
        <v>19914</v>
      </c>
      <c r="C6870" s="3" t="s">
        <v>19915</v>
      </c>
      <c r="D6870" s="3" t="n">
        <v>1</v>
      </c>
      <c r="E6870" s="3" t="n">
        <v>3.8683853</v>
      </c>
      <c r="F6870" s="3" t="n">
        <v>8</v>
      </c>
      <c r="G6870" s="3" t="n">
        <v>8</v>
      </c>
      <c r="H6870" s="3" t="n">
        <v>4</v>
      </c>
      <c r="I6870" s="3" t="n">
        <v>4</v>
      </c>
      <c r="J6870" s="3" t="n">
        <v>12</v>
      </c>
      <c r="K6870" s="3" t="n">
        <v>12</v>
      </c>
      <c r="L6870" s="3" t="n">
        <v>1</v>
      </c>
      <c r="M6870" s="3" t="n">
        <v>1</v>
      </c>
      <c r="N6870" s="3" t="n">
        <v>0</v>
      </c>
      <c r="O6870" s="3" t="n">
        <v>0</v>
      </c>
      <c r="P6870" s="3" t="n">
        <v>5</v>
      </c>
      <c r="Q6870" s="3" t="n">
        <v>24.2</v>
      </c>
      <c r="R6870" s="3" t="s">
        <v>19916</v>
      </c>
      <c r="S6870" s="4" t="n">
        <v>45747.1001967593</v>
      </c>
      <c r="T6870" s="3" t="s">
        <v>65</v>
      </c>
      <c r="U6870" s="3" t="s">
        <v>65</v>
      </c>
      <c r="V6870" s="3" t="n">
        <v>1</v>
      </c>
      <c r="W6870" s="3" t="n">
        <v>1</v>
      </c>
      <c r="X6870" s="3" t="n">
        <v>0</v>
      </c>
      <c r="Y6870" s="3" t="s">
        <v>30</v>
      </c>
      <c r="Z6870" s="3" t="s">
        <v>30</v>
      </c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3"/>
      <c r="AV6870" s="3"/>
      <c r="AW6870" s="3"/>
      <c r="AX6870" s="3"/>
      <c r="AY6870" s="3"/>
      <c r="AZ6870" s="3"/>
      <c r="BA6870" s="3"/>
      <c r="BB6870" s="3"/>
      <c r="BC6870" s="3"/>
      <c r="BD6870" s="3"/>
      <c r="BE6870" s="3"/>
      <c r="BF6870" s="3"/>
      <c r="BG6870" s="3"/>
      <c r="BH6870" s="3"/>
      <c r="BI6870" s="3"/>
      <c r="BJ6870" s="3"/>
    </row>
    <row r="6871" customFormat="false" ht="15.75" hidden="false" customHeight="false" outlineLevel="0" collapsed="false">
      <c r="A6871" s="3" t="n">
        <v>6870</v>
      </c>
      <c r="B6871" s="3" t="s">
        <v>19917</v>
      </c>
      <c r="C6871" s="3" t="s">
        <v>19918</v>
      </c>
      <c r="D6871" s="3" t="n">
        <v>1</v>
      </c>
      <c r="E6871" s="3" t="n">
        <v>2.9933826</v>
      </c>
      <c r="F6871" s="3" t="n">
        <v>8</v>
      </c>
      <c r="G6871" s="3" t="n">
        <v>8</v>
      </c>
      <c r="H6871" s="3" t="n">
        <v>5</v>
      </c>
      <c r="I6871" s="3" t="n">
        <v>5</v>
      </c>
      <c r="J6871" s="3" t="n">
        <v>5</v>
      </c>
      <c r="K6871" s="3" t="n">
        <v>5</v>
      </c>
      <c r="L6871" s="3" t="n">
        <v>3</v>
      </c>
      <c r="M6871" s="3" t="n">
        <v>3</v>
      </c>
      <c r="N6871" s="3" t="n">
        <v>0</v>
      </c>
      <c r="O6871" s="3" t="n">
        <v>-1</v>
      </c>
      <c r="P6871" s="3" t="n">
        <v>5</v>
      </c>
      <c r="Q6871" s="3" t="n">
        <v>24.2</v>
      </c>
      <c r="R6871" s="3" t="s">
        <v>19919</v>
      </c>
      <c r="S6871" s="4" t="n">
        <v>45747.1003240741</v>
      </c>
      <c r="T6871" s="3" t="s">
        <v>65</v>
      </c>
      <c r="U6871" s="3" t="s">
        <v>65</v>
      </c>
      <c r="V6871" s="3" t="n">
        <v>1</v>
      </c>
      <c r="W6871" s="3" t="n">
        <v>0</v>
      </c>
      <c r="X6871" s="3" t="n">
        <v>0</v>
      </c>
      <c r="Y6871" s="3" t="s">
        <v>30</v>
      </c>
      <c r="Z6871" s="3" t="s">
        <v>30</v>
      </c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  <c r="AP6871" s="3"/>
      <c r="AQ6871" s="3"/>
      <c r="AR6871" s="3"/>
      <c r="AS6871" s="3"/>
      <c r="AT6871" s="3"/>
      <c r="AU6871" s="3"/>
      <c r="AV6871" s="3"/>
      <c r="AW6871" s="3"/>
      <c r="AX6871" s="3"/>
      <c r="AY6871" s="3"/>
      <c r="AZ6871" s="3"/>
      <c r="BA6871" s="3"/>
      <c r="BB6871" s="3"/>
      <c r="BC6871" s="3"/>
      <c r="BD6871" s="3"/>
      <c r="BE6871" s="3"/>
      <c r="BF6871" s="3"/>
      <c r="BG6871" s="3"/>
      <c r="BH6871" s="3"/>
      <c r="BI6871" s="3"/>
      <c r="BJ6871" s="3"/>
    </row>
    <row r="6872" customFormat="false" ht="15.75" hidden="false" customHeight="false" outlineLevel="0" collapsed="false">
      <c r="A6872" s="3" t="n">
        <v>6871</v>
      </c>
      <c r="B6872" s="3" t="s">
        <v>19920</v>
      </c>
      <c r="C6872" s="3" t="s">
        <v>19921</v>
      </c>
      <c r="D6872" s="3" t="n">
        <v>1</v>
      </c>
      <c r="E6872" s="3" t="n">
        <v>2.1444446</v>
      </c>
      <c r="F6872" s="3" t="n">
        <v>6</v>
      </c>
      <c r="G6872" s="3" t="n">
        <v>6</v>
      </c>
      <c r="H6872" s="3" t="n">
        <v>3</v>
      </c>
      <c r="I6872" s="3" t="n">
        <v>3</v>
      </c>
      <c r="J6872" s="3" t="n">
        <v>4</v>
      </c>
      <c r="K6872" s="3" t="n">
        <v>4</v>
      </c>
      <c r="L6872" s="3" t="n">
        <v>0</v>
      </c>
      <c r="M6872" s="3" t="n">
        <v>0</v>
      </c>
      <c r="N6872" s="3" t="n">
        <v>0</v>
      </c>
      <c r="O6872" s="3" t="n">
        <v>0</v>
      </c>
      <c r="P6872" s="3" t="n">
        <v>5</v>
      </c>
      <c r="Q6872" s="3" t="n">
        <v>24.2</v>
      </c>
      <c r="R6872" s="3" t="s">
        <v>19922</v>
      </c>
      <c r="S6872" s="4" t="n">
        <v>45747.1003935185</v>
      </c>
      <c r="T6872" s="3" t="s">
        <v>65</v>
      </c>
      <c r="U6872" s="3" t="s">
        <v>65</v>
      </c>
      <c r="V6872" s="3" t="n">
        <v>1</v>
      </c>
      <c r="W6872" s="3" t="n">
        <v>1</v>
      </c>
      <c r="X6872" s="3" t="n">
        <v>0</v>
      </c>
      <c r="Y6872" s="3" t="s">
        <v>30</v>
      </c>
      <c r="Z6872" s="3" t="s">
        <v>30</v>
      </c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  <c r="AP6872" s="3"/>
      <c r="AQ6872" s="3"/>
      <c r="AR6872" s="3"/>
      <c r="AS6872" s="3"/>
      <c r="AT6872" s="3"/>
      <c r="AU6872" s="3"/>
      <c r="AV6872" s="3"/>
      <c r="AW6872" s="3"/>
      <c r="AX6872" s="3"/>
      <c r="AY6872" s="3"/>
      <c r="AZ6872" s="3"/>
      <c r="BA6872" s="3"/>
      <c r="BB6872" s="3"/>
      <c r="BC6872" s="3"/>
      <c r="BD6872" s="3"/>
      <c r="BE6872" s="3"/>
      <c r="BF6872" s="3"/>
      <c r="BG6872" s="3"/>
      <c r="BH6872" s="3"/>
      <c r="BI6872" s="3"/>
      <c r="BJ6872" s="3"/>
    </row>
    <row r="6873" customFormat="false" ht="15.75" hidden="false" customHeight="false" outlineLevel="0" collapsed="false">
      <c r="A6873" s="3" t="n">
        <v>6872</v>
      </c>
      <c r="B6873" s="3" t="s">
        <v>19923</v>
      </c>
      <c r="C6873" s="3" t="s">
        <v>19924</v>
      </c>
      <c r="D6873" s="3" t="n">
        <v>1</v>
      </c>
      <c r="E6873" s="3" t="n">
        <v>2.3456323</v>
      </c>
      <c r="F6873" s="3" t="n">
        <v>7</v>
      </c>
      <c r="G6873" s="3" t="n">
        <v>7</v>
      </c>
      <c r="H6873" s="3" t="n">
        <v>4</v>
      </c>
      <c r="I6873" s="3" t="n">
        <v>4</v>
      </c>
      <c r="J6873" s="3" t="n">
        <v>9</v>
      </c>
      <c r="K6873" s="3" t="n">
        <v>9</v>
      </c>
      <c r="L6873" s="3" t="n">
        <v>0</v>
      </c>
      <c r="M6873" s="3" t="n">
        <v>0</v>
      </c>
      <c r="N6873" s="3" t="n">
        <v>0</v>
      </c>
      <c r="O6873" s="3" t="n">
        <v>0</v>
      </c>
      <c r="P6873" s="3" t="n">
        <v>5</v>
      </c>
      <c r="Q6873" s="3" t="n">
        <v>24.2</v>
      </c>
      <c r="R6873" s="3" t="s">
        <v>19925</v>
      </c>
      <c r="S6873" s="4" t="n">
        <v>45747.1004861111</v>
      </c>
      <c r="T6873" s="3" t="s">
        <v>65</v>
      </c>
      <c r="U6873" s="3" t="s">
        <v>65</v>
      </c>
      <c r="V6873" s="3" t="n">
        <v>1</v>
      </c>
      <c r="W6873" s="3" t="n">
        <v>1</v>
      </c>
      <c r="X6873" s="3" t="n">
        <v>0</v>
      </c>
      <c r="Y6873" s="3" t="s">
        <v>30</v>
      </c>
      <c r="Z6873" s="3" t="s">
        <v>30</v>
      </c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3"/>
      <c r="AR6873" s="3"/>
      <c r="AS6873" s="3"/>
      <c r="AT6873" s="3"/>
      <c r="AU6873" s="3"/>
      <c r="AV6873" s="3"/>
      <c r="AW6873" s="3"/>
      <c r="AX6873" s="3"/>
      <c r="AY6873" s="3"/>
      <c r="AZ6873" s="3"/>
      <c r="BA6873" s="3"/>
      <c r="BB6873" s="3"/>
      <c r="BC6873" s="3"/>
      <c r="BD6873" s="3"/>
      <c r="BE6873" s="3"/>
      <c r="BF6873" s="3"/>
      <c r="BG6873" s="3"/>
      <c r="BH6873" s="3"/>
      <c r="BI6873" s="3"/>
      <c r="BJ6873" s="3"/>
    </row>
    <row r="6874" customFormat="false" ht="15.75" hidden="false" customHeight="false" outlineLevel="0" collapsed="false">
      <c r="A6874" s="3" t="n">
        <v>6873</v>
      </c>
      <c r="B6874" s="3" t="s">
        <v>19926</v>
      </c>
      <c r="C6874" s="3" t="s">
        <v>19927</v>
      </c>
      <c r="D6874" s="3" t="n">
        <v>1</v>
      </c>
      <c r="E6874" s="3" t="n">
        <v>2.0781084</v>
      </c>
      <c r="F6874" s="3" t="n">
        <v>11</v>
      </c>
      <c r="G6874" s="3" t="n">
        <v>11</v>
      </c>
      <c r="H6874" s="3" t="n">
        <v>8</v>
      </c>
      <c r="I6874" s="3" t="n">
        <v>8</v>
      </c>
      <c r="J6874" s="3" t="n">
        <v>10</v>
      </c>
      <c r="K6874" s="3" t="n">
        <v>10</v>
      </c>
      <c r="L6874" s="3" t="n">
        <v>2</v>
      </c>
      <c r="M6874" s="3" t="n">
        <v>2</v>
      </c>
      <c r="N6874" s="3" t="n">
        <v>2</v>
      </c>
      <c r="O6874" s="3" t="n">
        <v>-1</v>
      </c>
      <c r="P6874" s="3" t="n">
        <v>5</v>
      </c>
      <c r="Q6874" s="3" t="n">
        <v>24.2</v>
      </c>
      <c r="R6874" s="3" t="s">
        <v>19928</v>
      </c>
      <c r="S6874" s="4" t="n">
        <v>45747.1005787037</v>
      </c>
      <c r="T6874" s="3" t="s">
        <v>65</v>
      </c>
      <c r="U6874" s="3" t="s">
        <v>65</v>
      </c>
      <c r="V6874" s="3" t="n">
        <v>1</v>
      </c>
      <c r="W6874" s="3" t="n">
        <v>0</v>
      </c>
      <c r="X6874" s="3" t="n">
        <v>0</v>
      </c>
      <c r="Y6874" s="3" t="s">
        <v>30</v>
      </c>
      <c r="Z6874" s="3" t="s">
        <v>30</v>
      </c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  <c r="AP6874" s="3"/>
      <c r="AQ6874" s="3"/>
      <c r="AR6874" s="3"/>
      <c r="AS6874" s="3"/>
      <c r="AT6874" s="3"/>
      <c r="AU6874" s="3"/>
      <c r="AV6874" s="3"/>
      <c r="AW6874" s="3"/>
      <c r="AX6874" s="3"/>
      <c r="AY6874" s="3"/>
      <c r="AZ6874" s="3"/>
      <c r="BA6874" s="3"/>
      <c r="BB6874" s="3"/>
      <c r="BC6874" s="3"/>
      <c r="BD6874" s="3"/>
      <c r="BE6874" s="3"/>
      <c r="BF6874" s="3"/>
      <c r="BG6874" s="3"/>
      <c r="BH6874" s="3"/>
      <c r="BI6874" s="3"/>
      <c r="BJ6874" s="3"/>
    </row>
    <row r="6875" customFormat="false" ht="15.75" hidden="false" customHeight="false" outlineLevel="0" collapsed="false">
      <c r="A6875" s="3" t="n">
        <v>6874</v>
      </c>
      <c r="B6875" s="3" t="s">
        <v>19929</v>
      </c>
      <c r="C6875" s="3" t="s">
        <v>19930</v>
      </c>
      <c r="D6875" s="3" t="n">
        <v>1</v>
      </c>
      <c r="E6875" s="3" t="n">
        <v>2.0575467</v>
      </c>
      <c r="F6875" s="3" t="n">
        <v>12</v>
      </c>
      <c r="G6875" s="3" t="n">
        <v>12</v>
      </c>
      <c r="H6875" s="3" t="n">
        <v>9</v>
      </c>
      <c r="I6875" s="3" t="n">
        <v>9</v>
      </c>
      <c r="J6875" s="3" t="n">
        <v>9</v>
      </c>
      <c r="K6875" s="3" t="n">
        <v>9</v>
      </c>
      <c r="L6875" s="3" t="n">
        <v>1</v>
      </c>
      <c r="M6875" s="3" t="n">
        <v>1</v>
      </c>
      <c r="N6875" s="3" t="n">
        <v>0</v>
      </c>
      <c r="O6875" s="3" t="n">
        <v>0</v>
      </c>
      <c r="P6875" s="3" t="n">
        <v>5</v>
      </c>
      <c r="Q6875" s="3" t="n">
        <v>24.2</v>
      </c>
      <c r="R6875" s="3" t="s">
        <v>19931</v>
      </c>
      <c r="S6875" s="4" t="n">
        <v>45747.1006597222</v>
      </c>
      <c r="T6875" s="3" t="s">
        <v>65</v>
      </c>
      <c r="U6875" s="3" t="s">
        <v>65</v>
      </c>
      <c r="V6875" s="3" t="n">
        <v>1</v>
      </c>
      <c r="W6875" s="3" t="n">
        <v>1</v>
      </c>
      <c r="X6875" s="3" t="n">
        <v>0</v>
      </c>
      <c r="Y6875" s="3" t="s">
        <v>30</v>
      </c>
      <c r="Z6875" s="3" t="s">
        <v>30</v>
      </c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  <c r="AP6875" s="3"/>
      <c r="AQ6875" s="3"/>
      <c r="AR6875" s="3"/>
      <c r="AS6875" s="3"/>
      <c r="AT6875" s="3"/>
      <c r="AU6875" s="3"/>
      <c r="AV6875" s="3"/>
      <c r="AW6875" s="3"/>
      <c r="AX6875" s="3"/>
      <c r="AY6875" s="3"/>
      <c r="AZ6875" s="3"/>
      <c r="BA6875" s="3"/>
      <c r="BB6875" s="3"/>
      <c r="BC6875" s="3"/>
      <c r="BD6875" s="3"/>
      <c r="BE6875" s="3"/>
      <c r="BF6875" s="3"/>
      <c r="BG6875" s="3"/>
      <c r="BH6875" s="3"/>
      <c r="BI6875" s="3"/>
      <c r="BJ6875" s="3"/>
    </row>
    <row r="6876" customFormat="false" ht="15.75" hidden="false" customHeight="false" outlineLevel="0" collapsed="false">
      <c r="A6876" s="3" t="n">
        <v>6875</v>
      </c>
      <c r="B6876" s="3" t="s">
        <v>19932</v>
      </c>
      <c r="C6876" s="3" t="s">
        <v>19933</v>
      </c>
      <c r="D6876" s="3" t="n">
        <v>1</v>
      </c>
      <c r="E6876" s="3" t="n">
        <v>2.8414632</v>
      </c>
      <c r="F6876" s="3" t="n">
        <v>7</v>
      </c>
      <c r="G6876" s="3" t="n">
        <v>7</v>
      </c>
      <c r="H6876" s="3" t="n">
        <v>4</v>
      </c>
      <c r="I6876" s="3" t="n">
        <v>4</v>
      </c>
      <c r="J6876" s="3" t="n">
        <v>5</v>
      </c>
      <c r="K6876" s="3" t="n">
        <v>5</v>
      </c>
      <c r="L6876" s="3" t="n">
        <v>2</v>
      </c>
      <c r="M6876" s="3" t="n">
        <v>2</v>
      </c>
      <c r="N6876" s="3" t="n">
        <v>0</v>
      </c>
      <c r="O6876" s="3" t="n">
        <v>-1</v>
      </c>
      <c r="P6876" s="3" t="n">
        <v>5</v>
      </c>
      <c r="Q6876" s="3" t="n">
        <v>24.2</v>
      </c>
      <c r="R6876" s="3" t="s">
        <v>19934</v>
      </c>
      <c r="S6876" s="4" t="n">
        <v>45747.1007523148</v>
      </c>
      <c r="T6876" s="3" t="s">
        <v>65</v>
      </c>
      <c r="U6876" s="3" t="s">
        <v>65</v>
      </c>
      <c r="V6876" s="3" t="n">
        <v>1</v>
      </c>
      <c r="W6876" s="3" t="n">
        <v>0</v>
      </c>
      <c r="X6876" s="3" t="n">
        <v>0</v>
      </c>
      <c r="Y6876" s="3" t="s">
        <v>30</v>
      </c>
      <c r="Z6876" s="3" t="s">
        <v>30</v>
      </c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  <c r="AP6876" s="3"/>
      <c r="AQ6876" s="3"/>
      <c r="AR6876" s="3"/>
      <c r="AS6876" s="3"/>
      <c r="AT6876" s="3"/>
      <c r="AU6876" s="3"/>
      <c r="AV6876" s="3"/>
      <c r="AW6876" s="3"/>
      <c r="AX6876" s="3"/>
      <c r="AY6876" s="3"/>
      <c r="AZ6876" s="3"/>
      <c r="BA6876" s="3"/>
      <c r="BB6876" s="3"/>
      <c r="BC6876" s="3"/>
      <c r="BD6876" s="3"/>
      <c r="BE6876" s="3"/>
      <c r="BF6876" s="3"/>
      <c r="BG6876" s="3"/>
      <c r="BH6876" s="3"/>
      <c r="BI6876" s="3"/>
      <c r="BJ6876" s="3"/>
    </row>
    <row r="6877" customFormat="false" ht="15.75" hidden="false" customHeight="false" outlineLevel="0" collapsed="false">
      <c r="A6877" s="3" t="n">
        <v>6876</v>
      </c>
      <c r="B6877" s="3" t="s">
        <v>19935</v>
      </c>
      <c r="C6877" s="3" t="s">
        <v>19936</v>
      </c>
      <c r="D6877" s="3" t="n">
        <v>1</v>
      </c>
      <c r="E6877" s="3" t="n">
        <v>2.9683901</v>
      </c>
      <c r="F6877" s="3" t="n">
        <v>10</v>
      </c>
      <c r="G6877" s="3" t="n">
        <v>10</v>
      </c>
      <c r="H6877" s="3" t="n">
        <v>6</v>
      </c>
      <c r="I6877" s="3" t="n">
        <v>6</v>
      </c>
      <c r="J6877" s="3" t="n">
        <v>7</v>
      </c>
      <c r="K6877" s="3" t="n">
        <v>7</v>
      </c>
      <c r="L6877" s="3" t="n">
        <v>3</v>
      </c>
      <c r="M6877" s="3" t="n">
        <v>3</v>
      </c>
      <c r="N6877" s="3" t="n">
        <v>0</v>
      </c>
      <c r="O6877" s="3" t="n">
        <v>-1</v>
      </c>
      <c r="P6877" s="3" t="n">
        <v>5</v>
      </c>
      <c r="Q6877" s="3" t="n">
        <v>24.2</v>
      </c>
      <c r="R6877" s="3" t="s">
        <v>19937</v>
      </c>
      <c r="S6877" s="4" t="n">
        <v>45747.1008449074</v>
      </c>
      <c r="T6877" s="3" t="s">
        <v>65</v>
      </c>
      <c r="U6877" s="3" t="s">
        <v>65</v>
      </c>
      <c r="V6877" s="3" t="n">
        <v>1</v>
      </c>
      <c r="W6877" s="3" t="n">
        <v>0</v>
      </c>
      <c r="X6877" s="3" t="n">
        <v>0</v>
      </c>
      <c r="Y6877" s="3" t="s">
        <v>30</v>
      </c>
      <c r="Z6877" s="3" t="s">
        <v>30</v>
      </c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3"/>
      <c r="AR6877" s="3"/>
      <c r="AS6877" s="3"/>
      <c r="AT6877" s="3"/>
      <c r="AU6877" s="3"/>
      <c r="AV6877" s="3"/>
      <c r="AW6877" s="3"/>
      <c r="AX6877" s="3"/>
      <c r="AY6877" s="3"/>
      <c r="AZ6877" s="3"/>
      <c r="BA6877" s="3"/>
      <c r="BB6877" s="3"/>
      <c r="BC6877" s="3"/>
      <c r="BD6877" s="3"/>
      <c r="BE6877" s="3"/>
      <c r="BF6877" s="3"/>
      <c r="BG6877" s="3"/>
      <c r="BH6877" s="3"/>
      <c r="BI6877" s="3"/>
      <c r="BJ6877" s="3"/>
    </row>
    <row r="6878" customFormat="false" ht="15.75" hidden="false" customHeight="false" outlineLevel="0" collapsed="false">
      <c r="A6878" s="3" t="n">
        <v>6877</v>
      </c>
      <c r="B6878" s="3" t="s">
        <v>19938</v>
      </c>
      <c r="C6878" s="3" t="s">
        <v>19939</v>
      </c>
      <c r="D6878" s="3" t="n">
        <v>1</v>
      </c>
      <c r="E6878" s="3" t="n">
        <v>2.7623867</v>
      </c>
      <c r="F6878" s="3" t="n">
        <v>16</v>
      </c>
      <c r="G6878" s="3" t="n">
        <v>16</v>
      </c>
      <c r="H6878" s="3" t="n">
        <v>10</v>
      </c>
      <c r="I6878" s="3" t="n">
        <v>10</v>
      </c>
      <c r="J6878" s="3" t="n">
        <v>13</v>
      </c>
      <c r="K6878" s="3" t="n">
        <v>13</v>
      </c>
      <c r="L6878" s="3" t="n">
        <v>4</v>
      </c>
      <c r="M6878" s="3" t="n">
        <v>4</v>
      </c>
      <c r="N6878" s="3" t="n">
        <v>-1</v>
      </c>
      <c r="O6878" s="3" t="n">
        <v>-1</v>
      </c>
      <c r="P6878" s="3" t="n">
        <v>5</v>
      </c>
      <c r="Q6878" s="3" t="n">
        <v>24.2</v>
      </c>
      <c r="R6878" s="3" t="s">
        <v>19940</v>
      </c>
      <c r="S6878" s="4" t="n">
        <v>45747.1009143519</v>
      </c>
      <c r="T6878" s="3" t="s">
        <v>65</v>
      </c>
      <c r="U6878" s="3" t="s">
        <v>65</v>
      </c>
      <c r="V6878" s="3" t="n">
        <v>0</v>
      </c>
      <c r="W6878" s="3" t="n">
        <v>0</v>
      </c>
      <c r="X6878" s="3" t="n">
        <v>0</v>
      </c>
      <c r="Y6878" s="3" t="s">
        <v>30</v>
      </c>
      <c r="Z6878" s="3" t="s">
        <v>30</v>
      </c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  <c r="AP6878" s="3"/>
      <c r="AQ6878" s="3"/>
      <c r="AR6878" s="3"/>
      <c r="AS6878" s="3"/>
      <c r="AT6878" s="3"/>
      <c r="AU6878" s="3"/>
      <c r="AV6878" s="3"/>
      <c r="AW6878" s="3"/>
      <c r="AX6878" s="3"/>
      <c r="AY6878" s="3"/>
      <c r="AZ6878" s="3"/>
      <c r="BA6878" s="3"/>
      <c r="BB6878" s="3"/>
      <c r="BC6878" s="3"/>
      <c r="BD6878" s="3"/>
      <c r="BE6878" s="3"/>
      <c r="BF6878" s="3"/>
      <c r="BG6878" s="3"/>
      <c r="BH6878" s="3"/>
      <c r="BI6878" s="3"/>
      <c r="BJ6878" s="3"/>
    </row>
    <row r="6879" customFormat="false" ht="15.75" hidden="false" customHeight="false" outlineLevel="0" collapsed="false">
      <c r="A6879" s="3" t="n">
        <v>6878</v>
      </c>
      <c r="B6879" s="3" t="s">
        <v>19941</v>
      </c>
      <c r="C6879" s="3" t="s">
        <v>19942</v>
      </c>
      <c r="D6879" s="3" t="n">
        <v>1</v>
      </c>
      <c r="E6879" s="3" t="n">
        <v>2.1586846</v>
      </c>
      <c r="F6879" s="3" t="n">
        <v>3</v>
      </c>
      <c r="G6879" s="3" t="n">
        <v>3</v>
      </c>
      <c r="H6879" s="3" t="n">
        <v>2</v>
      </c>
      <c r="I6879" s="3" t="n">
        <v>2</v>
      </c>
      <c r="J6879" s="3" t="n">
        <v>1</v>
      </c>
      <c r="K6879" s="3" t="n">
        <v>1</v>
      </c>
      <c r="L6879" s="3" t="n">
        <v>0</v>
      </c>
      <c r="M6879" s="3" t="n">
        <v>0</v>
      </c>
      <c r="N6879" s="3" t="n">
        <v>0</v>
      </c>
      <c r="O6879" s="3" t="n">
        <v>0</v>
      </c>
      <c r="P6879" s="3" t="n">
        <v>5</v>
      </c>
      <c r="Q6879" s="3" t="n">
        <v>24.2</v>
      </c>
      <c r="R6879" s="3" t="s">
        <v>19943</v>
      </c>
      <c r="S6879" s="4" t="n">
        <v>45747.1009837963</v>
      </c>
      <c r="T6879" s="3" t="s">
        <v>65</v>
      </c>
      <c r="U6879" s="3" t="s">
        <v>65</v>
      </c>
      <c r="V6879" s="3" t="n">
        <v>1</v>
      </c>
      <c r="W6879" s="3" t="n">
        <v>1</v>
      </c>
      <c r="X6879" s="3" t="n">
        <v>0</v>
      </c>
      <c r="Y6879" s="3" t="s">
        <v>30</v>
      </c>
      <c r="Z6879" s="3" t="s">
        <v>30</v>
      </c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  <c r="AP6879" s="3"/>
      <c r="AQ6879" s="3"/>
      <c r="AR6879" s="3"/>
      <c r="AS6879" s="3"/>
      <c r="AT6879" s="3"/>
      <c r="AU6879" s="3"/>
      <c r="AV6879" s="3"/>
      <c r="AW6879" s="3"/>
      <c r="AX6879" s="3"/>
      <c r="AY6879" s="3"/>
      <c r="AZ6879" s="3"/>
      <c r="BA6879" s="3"/>
      <c r="BB6879" s="3"/>
      <c r="BC6879" s="3"/>
      <c r="BD6879" s="3"/>
      <c r="BE6879" s="3"/>
      <c r="BF6879" s="3"/>
      <c r="BG6879" s="3"/>
      <c r="BH6879" s="3"/>
      <c r="BI6879" s="3"/>
      <c r="BJ6879" s="3"/>
    </row>
    <row r="6880" customFormat="false" ht="15.75" hidden="false" customHeight="false" outlineLevel="0" collapsed="false">
      <c r="A6880" s="3" t="n">
        <v>6879</v>
      </c>
      <c r="B6880" s="3" t="s">
        <v>19944</v>
      </c>
      <c r="C6880" s="3" t="s">
        <v>19945</v>
      </c>
      <c r="D6880" s="3" t="n">
        <v>1</v>
      </c>
      <c r="E6880" s="3" t="n">
        <v>1.8249125</v>
      </c>
      <c r="F6880" s="3" t="n">
        <v>5</v>
      </c>
      <c r="G6880" s="3" t="n">
        <v>5</v>
      </c>
      <c r="H6880" s="3" t="n">
        <v>3</v>
      </c>
      <c r="I6880" s="3" t="n">
        <v>3</v>
      </c>
      <c r="J6880" s="3" t="n">
        <v>3</v>
      </c>
      <c r="K6880" s="3" t="n">
        <v>3</v>
      </c>
      <c r="L6880" s="3" t="n">
        <v>0</v>
      </c>
      <c r="M6880" s="3" t="n">
        <v>0</v>
      </c>
      <c r="N6880" s="3" t="n">
        <v>0</v>
      </c>
      <c r="O6880" s="3" t="n">
        <v>0</v>
      </c>
      <c r="P6880" s="3" t="n">
        <v>5</v>
      </c>
      <c r="Q6880" s="3" t="n">
        <v>24.2</v>
      </c>
      <c r="R6880" s="3" t="s">
        <v>19946</v>
      </c>
      <c r="S6880" s="4" t="n">
        <v>45747.1010763889</v>
      </c>
      <c r="T6880" s="3" t="s">
        <v>65</v>
      </c>
      <c r="U6880" s="3" t="s">
        <v>65</v>
      </c>
      <c r="V6880" s="3" t="n">
        <v>1</v>
      </c>
      <c r="W6880" s="3" t="n">
        <v>1</v>
      </c>
      <c r="X6880" s="3" t="n">
        <v>0</v>
      </c>
      <c r="Y6880" s="3" t="s">
        <v>30</v>
      </c>
      <c r="Z6880" s="3" t="s">
        <v>30</v>
      </c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  <c r="AP6880" s="3"/>
      <c r="AQ6880" s="3"/>
      <c r="AR6880" s="3"/>
      <c r="AS6880" s="3"/>
      <c r="AT6880" s="3"/>
      <c r="AU6880" s="3"/>
      <c r="AV6880" s="3"/>
      <c r="AW6880" s="3"/>
      <c r="AX6880" s="3"/>
      <c r="AY6880" s="3"/>
      <c r="AZ6880" s="3"/>
      <c r="BA6880" s="3"/>
      <c r="BB6880" s="3"/>
      <c r="BC6880" s="3"/>
      <c r="BD6880" s="3"/>
      <c r="BE6880" s="3"/>
      <c r="BF6880" s="3"/>
      <c r="BG6880" s="3"/>
      <c r="BH6880" s="3"/>
      <c r="BI6880" s="3"/>
      <c r="BJ6880" s="3"/>
    </row>
    <row r="6881" customFormat="false" ht="15.75" hidden="false" customHeight="false" outlineLevel="0" collapsed="false">
      <c r="A6881" s="3" t="n">
        <v>6880</v>
      </c>
      <c r="B6881" s="3" t="s">
        <v>19947</v>
      </c>
      <c r="C6881" s="3" t="s">
        <v>19948</v>
      </c>
      <c r="D6881" s="3" t="n">
        <v>1</v>
      </c>
      <c r="E6881" s="3" t="n">
        <v>6.0856551</v>
      </c>
      <c r="F6881" s="3" t="n">
        <v>7</v>
      </c>
      <c r="G6881" s="3" t="n">
        <v>7</v>
      </c>
      <c r="H6881" s="3" t="n">
        <v>3</v>
      </c>
      <c r="I6881" s="3" t="n">
        <v>3</v>
      </c>
      <c r="J6881" s="3" t="n">
        <v>7</v>
      </c>
      <c r="K6881" s="3" t="n">
        <v>7</v>
      </c>
      <c r="L6881" s="3" t="n">
        <v>0</v>
      </c>
      <c r="M6881" s="3" t="n">
        <v>0</v>
      </c>
      <c r="N6881" s="3" t="n">
        <v>0</v>
      </c>
      <c r="O6881" s="3" t="n">
        <v>0</v>
      </c>
      <c r="P6881" s="3" t="n">
        <v>5</v>
      </c>
      <c r="Q6881" s="3" t="n">
        <v>24.2</v>
      </c>
      <c r="R6881" s="3" t="s">
        <v>19949</v>
      </c>
      <c r="S6881" s="4" t="n">
        <v>45747.1012152778</v>
      </c>
      <c r="T6881" s="3" t="s">
        <v>65</v>
      </c>
      <c r="U6881" s="3" t="s">
        <v>65</v>
      </c>
      <c r="V6881" s="3" t="n">
        <v>1</v>
      </c>
      <c r="W6881" s="3" t="n">
        <v>1</v>
      </c>
      <c r="X6881" s="3" t="n">
        <v>0</v>
      </c>
      <c r="Y6881" s="3" t="s">
        <v>30</v>
      </c>
      <c r="Z6881" s="3" t="s">
        <v>30</v>
      </c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  <c r="AP6881" s="3"/>
      <c r="AQ6881" s="3"/>
      <c r="AR6881" s="3"/>
      <c r="AS6881" s="3"/>
      <c r="AT6881" s="3"/>
      <c r="AU6881" s="3"/>
      <c r="AV6881" s="3"/>
      <c r="AW6881" s="3"/>
      <c r="AX6881" s="3"/>
      <c r="AY6881" s="3"/>
      <c r="AZ6881" s="3"/>
      <c r="BA6881" s="3"/>
      <c r="BB6881" s="3"/>
      <c r="BC6881" s="3"/>
      <c r="BD6881" s="3"/>
      <c r="BE6881" s="3"/>
      <c r="BF6881" s="3"/>
      <c r="BG6881" s="3"/>
      <c r="BH6881" s="3"/>
      <c r="BI6881" s="3"/>
      <c r="BJ6881" s="3"/>
    </row>
    <row r="6882" customFormat="false" ht="15.75" hidden="false" customHeight="false" outlineLevel="0" collapsed="false">
      <c r="A6882" s="3" t="n">
        <v>6881</v>
      </c>
      <c r="B6882" s="3" t="s">
        <v>19950</v>
      </c>
      <c r="C6882" s="3" t="s">
        <v>19951</v>
      </c>
      <c r="D6882" s="3" t="n">
        <v>1</v>
      </c>
      <c r="E6882" s="3" t="n">
        <v>2.0226146</v>
      </c>
      <c r="F6882" s="3" t="n">
        <v>6</v>
      </c>
      <c r="G6882" s="3" t="n">
        <v>6</v>
      </c>
      <c r="H6882" s="3" t="n">
        <v>4</v>
      </c>
      <c r="I6882" s="3" t="n">
        <v>4</v>
      </c>
      <c r="J6882" s="3" t="n">
        <v>8</v>
      </c>
      <c r="K6882" s="3" t="n">
        <v>8</v>
      </c>
      <c r="L6882" s="3" t="n">
        <v>0</v>
      </c>
      <c r="M6882" s="3" t="n">
        <v>0</v>
      </c>
      <c r="N6882" s="3" t="n">
        <v>0</v>
      </c>
      <c r="O6882" s="3" t="n">
        <v>0</v>
      </c>
      <c r="P6882" s="3" t="n">
        <v>5</v>
      </c>
      <c r="Q6882" s="3" t="n">
        <v>24.2</v>
      </c>
      <c r="R6882" s="3" t="s">
        <v>19952</v>
      </c>
      <c r="S6882" s="4" t="n">
        <v>45747.1012962963</v>
      </c>
      <c r="T6882" s="3" t="s">
        <v>65</v>
      </c>
      <c r="U6882" s="3" t="s">
        <v>65</v>
      </c>
      <c r="V6882" s="3" t="n">
        <v>1</v>
      </c>
      <c r="W6882" s="3" t="n">
        <v>1</v>
      </c>
      <c r="X6882" s="3" t="n">
        <v>0</v>
      </c>
      <c r="Y6882" s="3" t="s">
        <v>30</v>
      </c>
      <c r="Z6882" s="3" t="s">
        <v>30</v>
      </c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  <c r="AP6882" s="3"/>
      <c r="AQ6882" s="3"/>
      <c r="AR6882" s="3"/>
      <c r="AS6882" s="3"/>
      <c r="AT6882" s="3"/>
      <c r="AU6882" s="3"/>
      <c r="AV6882" s="3"/>
      <c r="AW6882" s="3"/>
      <c r="AX6882" s="3"/>
      <c r="AY6882" s="3"/>
      <c r="AZ6882" s="3"/>
      <c r="BA6882" s="3"/>
      <c r="BB6882" s="3"/>
      <c r="BC6882" s="3"/>
      <c r="BD6882" s="3"/>
      <c r="BE6882" s="3"/>
      <c r="BF6882" s="3"/>
      <c r="BG6882" s="3"/>
      <c r="BH6882" s="3"/>
      <c r="BI6882" s="3"/>
      <c r="BJ6882" s="3"/>
    </row>
    <row r="6883" customFormat="false" ht="15.75" hidden="false" customHeight="false" outlineLevel="0" collapsed="false">
      <c r="A6883" s="3" t="n">
        <v>6882</v>
      </c>
      <c r="B6883" s="3" t="s">
        <v>19953</v>
      </c>
      <c r="C6883" s="3" t="s">
        <v>19954</v>
      </c>
      <c r="D6883" s="3" t="n">
        <v>1</v>
      </c>
      <c r="E6883" s="3" t="n">
        <v>3.0502565</v>
      </c>
      <c r="F6883" s="3" t="n">
        <v>5</v>
      </c>
      <c r="G6883" s="3" t="n">
        <v>5</v>
      </c>
      <c r="H6883" s="3" t="n">
        <v>3</v>
      </c>
      <c r="I6883" s="3" t="n">
        <v>3</v>
      </c>
      <c r="J6883" s="3" t="n">
        <v>7</v>
      </c>
      <c r="K6883" s="3" t="n">
        <v>7</v>
      </c>
      <c r="L6883" s="3" t="n">
        <v>0</v>
      </c>
      <c r="M6883" s="3" t="n">
        <v>0</v>
      </c>
      <c r="N6883" s="3" t="n">
        <v>0</v>
      </c>
      <c r="O6883" s="3" t="n">
        <v>0</v>
      </c>
      <c r="P6883" s="3" t="n">
        <v>5</v>
      </c>
      <c r="Q6883" s="3" t="n">
        <v>24.2</v>
      </c>
      <c r="R6883" s="3" t="s">
        <v>19955</v>
      </c>
      <c r="S6883" s="4" t="n">
        <v>45747.101400463</v>
      </c>
      <c r="T6883" s="3" t="s">
        <v>65</v>
      </c>
      <c r="U6883" s="3" t="s">
        <v>65</v>
      </c>
      <c r="V6883" s="3" t="n">
        <v>1</v>
      </c>
      <c r="W6883" s="3" t="n">
        <v>1</v>
      </c>
      <c r="X6883" s="3" t="n">
        <v>0</v>
      </c>
      <c r="Y6883" s="3" t="s">
        <v>30</v>
      </c>
      <c r="Z6883" s="3" t="s">
        <v>30</v>
      </c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  <c r="AP6883" s="3"/>
      <c r="AQ6883" s="3"/>
      <c r="AR6883" s="3"/>
      <c r="AS6883" s="3"/>
      <c r="AT6883" s="3"/>
      <c r="AU6883" s="3"/>
      <c r="AV6883" s="3"/>
      <c r="AW6883" s="3"/>
      <c r="AX6883" s="3"/>
      <c r="AY6883" s="3"/>
      <c r="AZ6883" s="3"/>
      <c r="BA6883" s="3"/>
      <c r="BB6883" s="3"/>
      <c r="BC6883" s="3"/>
      <c r="BD6883" s="3"/>
      <c r="BE6883" s="3"/>
      <c r="BF6883" s="3"/>
      <c r="BG6883" s="3"/>
      <c r="BH6883" s="3"/>
      <c r="BI6883" s="3"/>
      <c r="BJ6883" s="3"/>
    </row>
    <row r="6884" customFormat="false" ht="15.75" hidden="false" customHeight="false" outlineLevel="0" collapsed="false">
      <c r="A6884" s="3" t="n">
        <v>6883</v>
      </c>
      <c r="B6884" s="3" t="s">
        <v>19956</v>
      </c>
      <c r="C6884" s="3" t="s">
        <v>19957</v>
      </c>
      <c r="D6884" s="3" t="n">
        <v>1</v>
      </c>
      <c r="E6884" s="3" t="n">
        <v>2.890573</v>
      </c>
      <c r="F6884" s="3" t="n">
        <v>5</v>
      </c>
      <c r="G6884" s="3" t="n">
        <v>5</v>
      </c>
      <c r="H6884" s="3" t="n">
        <v>3</v>
      </c>
      <c r="I6884" s="3" t="n">
        <v>3</v>
      </c>
      <c r="J6884" s="3" t="n">
        <v>7</v>
      </c>
      <c r="K6884" s="3" t="n">
        <v>7</v>
      </c>
      <c r="L6884" s="3" t="n">
        <v>0</v>
      </c>
      <c r="M6884" s="3" t="n">
        <v>0</v>
      </c>
      <c r="N6884" s="3" t="n">
        <v>0</v>
      </c>
      <c r="O6884" s="3" t="n">
        <v>0</v>
      </c>
      <c r="P6884" s="3" t="n">
        <v>5</v>
      </c>
      <c r="Q6884" s="3" t="n">
        <v>24.2</v>
      </c>
      <c r="R6884" s="3" t="s">
        <v>19958</v>
      </c>
      <c r="S6884" s="4" t="n">
        <v>45747.1014930556</v>
      </c>
      <c r="T6884" s="3" t="s">
        <v>65</v>
      </c>
      <c r="U6884" s="3" t="s">
        <v>65</v>
      </c>
      <c r="V6884" s="3" t="n">
        <v>1</v>
      </c>
      <c r="W6884" s="3" t="n">
        <v>1</v>
      </c>
      <c r="X6884" s="3" t="n">
        <v>0</v>
      </c>
      <c r="Y6884" s="3" t="s">
        <v>30</v>
      </c>
      <c r="Z6884" s="3" t="s">
        <v>30</v>
      </c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3"/>
      <c r="AR6884" s="3"/>
      <c r="AS6884" s="3"/>
      <c r="AT6884" s="3"/>
      <c r="AU6884" s="3"/>
      <c r="AV6884" s="3"/>
      <c r="AW6884" s="3"/>
      <c r="AX6884" s="3"/>
      <c r="AY6884" s="3"/>
      <c r="AZ6884" s="3"/>
      <c r="BA6884" s="3"/>
      <c r="BB6884" s="3"/>
      <c r="BC6884" s="3"/>
      <c r="BD6884" s="3"/>
      <c r="BE6884" s="3"/>
      <c r="BF6884" s="3"/>
      <c r="BG6884" s="3"/>
      <c r="BH6884" s="3"/>
      <c r="BI6884" s="3"/>
      <c r="BJ6884" s="3"/>
    </row>
    <row r="6885" customFormat="false" ht="15.75" hidden="false" customHeight="false" outlineLevel="0" collapsed="false">
      <c r="A6885" s="3" t="n">
        <v>6884</v>
      </c>
      <c r="B6885" s="3" t="s">
        <v>19959</v>
      </c>
      <c r="C6885" s="3" t="s">
        <v>19960</v>
      </c>
      <c r="D6885" s="3" t="n">
        <v>1</v>
      </c>
      <c r="E6885" s="3" t="n">
        <v>1.9512449</v>
      </c>
      <c r="F6885" s="3" t="n">
        <v>6</v>
      </c>
      <c r="G6885" s="3" t="n">
        <v>6</v>
      </c>
      <c r="H6885" s="3" t="n">
        <v>5</v>
      </c>
      <c r="I6885" s="3" t="n">
        <v>5</v>
      </c>
      <c r="J6885" s="3" t="n">
        <v>7</v>
      </c>
      <c r="K6885" s="3" t="n">
        <v>7</v>
      </c>
      <c r="L6885" s="3" t="n">
        <v>0</v>
      </c>
      <c r="M6885" s="3" t="n">
        <v>0</v>
      </c>
      <c r="N6885" s="3" t="n">
        <v>0</v>
      </c>
      <c r="O6885" s="3" t="n">
        <v>0</v>
      </c>
      <c r="P6885" s="3" t="n">
        <v>5</v>
      </c>
      <c r="Q6885" s="3" t="n">
        <v>24.2</v>
      </c>
      <c r="R6885" s="3" t="s">
        <v>19961</v>
      </c>
      <c r="S6885" s="4" t="n">
        <v>45747.1015856481</v>
      </c>
      <c r="T6885" s="3" t="s">
        <v>65</v>
      </c>
      <c r="U6885" s="3" t="s">
        <v>65</v>
      </c>
      <c r="V6885" s="3" t="n">
        <v>1</v>
      </c>
      <c r="W6885" s="3" t="n">
        <v>1</v>
      </c>
      <c r="X6885" s="3" t="n">
        <v>0</v>
      </c>
      <c r="Y6885" s="3" t="s">
        <v>30</v>
      </c>
      <c r="Z6885" s="3" t="s">
        <v>30</v>
      </c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  <c r="AP6885" s="3"/>
      <c r="AQ6885" s="3"/>
      <c r="AR6885" s="3"/>
      <c r="AS6885" s="3"/>
      <c r="AT6885" s="3"/>
      <c r="AU6885" s="3"/>
      <c r="AV6885" s="3"/>
      <c r="AW6885" s="3"/>
      <c r="AX6885" s="3"/>
      <c r="AY6885" s="3"/>
      <c r="AZ6885" s="3"/>
      <c r="BA6885" s="3"/>
      <c r="BB6885" s="3"/>
      <c r="BC6885" s="3"/>
      <c r="BD6885" s="3"/>
      <c r="BE6885" s="3"/>
      <c r="BF6885" s="3"/>
      <c r="BG6885" s="3"/>
      <c r="BH6885" s="3"/>
      <c r="BI6885" s="3"/>
      <c r="BJ6885" s="3"/>
    </row>
    <row r="6886" customFormat="false" ht="15.75" hidden="false" customHeight="false" outlineLevel="0" collapsed="false">
      <c r="A6886" s="3" t="n">
        <v>6885</v>
      </c>
      <c r="B6886" s="3" t="s">
        <v>19962</v>
      </c>
      <c r="C6886" s="3" t="s">
        <v>19963</v>
      </c>
      <c r="D6886" s="3" t="n">
        <v>1</v>
      </c>
      <c r="E6886" s="3" t="n">
        <v>2.0770893</v>
      </c>
      <c r="F6886" s="3" t="n">
        <v>9</v>
      </c>
      <c r="G6886" s="3" t="n">
        <v>9</v>
      </c>
      <c r="H6886" s="3" t="n">
        <v>7</v>
      </c>
      <c r="I6886" s="3" t="n">
        <v>7</v>
      </c>
      <c r="J6886" s="3" t="n">
        <v>10</v>
      </c>
      <c r="K6886" s="3" t="n">
        <v>10</v>
      </c>
      <c r="L6886" s="3" t="n">
        <v>0</v>
      </c>
      <c r="M6886" s="3" t="n">
        <v>0</v>
      </c>
      <c r="N6886" s="3" t="n">
        <v>2</v>
      </c>
      <c r="O6886" s="3" t="n">
        <v>2</v>
      </c>
      <c r="P6886" s="3" t="n">
        <v>5</v>
      </c>
      <c r="Q6886" s="3" t="n">
        <v>24.2</v>
      </c>
      <c r="R6886" s="3" t="s">
        <v>19964</v>
      </c>
      <c r="S6886" s="4" t="n">
        <v>45747.1016666667</v>
      </c>
      <c r="T6886" s="3" t="s">
        <v>65</v>
      </c>
      <c r="U6886" s="3" t="s">
        <v>65</v>
      </c>
      <c r="V6886" s="3" t="n">
        <v>1</v>
      </c>
      <c r="W6886" s="3" t="n">
        <v>1</v>
      </c>
      <c r="X6886" s="3" t="n">
        <v>0</v>
      </c>
      <c r="Y6886" s="3" t="s">
        <v>30</v>
      </c>
      <c r="Z6886" s="3" t="s">
        <v>30</v>
      </c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3"/>
      <c r="AR6886" s="3"/>
      <c r="AS6886" s="3"/>
      <c r="AT6886" s="3"/>
      <c r="AU6886" s="3"/>
      <c r="AV6886" s="3"/>
      <c r="AW6886" s="3"/>
      <c r="AX6886" s="3"/>
      <c r="AY6886" s="3"/>
      <c r="AZ6886" s="3"/>
      <c r="BA6886" s="3"/>
      <c r="BB6886" s="3"/>
      <c r="BC6886" s="3"/>
      <c r="BD6886" s="3"/>
      <c r="BE6886" s="3"/>
      <c r="BF6886" s="3"/>
      <c r="BG6886" s="3"/>
      <c r="BH6886" s="3"/>
      <c r="BI6886" s="3"/>
      <c r="BJ6886" s="3"/>
    </row>
    <row r="6887" customFormat="false" ht="15.75" hidden="false" customHeight="false" outlineLevel="0" collapsed="false">
      <c r="A6887" s="3" t="n">
        <v>6886</v>
      </c>
      <c r="B6887" s="3" t="s">
        <v>19965</v>
      </c>
      <c r="C6887" s="3" t="s">
        <v>19966</v>
      </c>
      <c r="D6887" s="3" t="n">
        <v>1</v>
      </c>
      <c r="E6887" s="3" t="n">
        <v>2.7106537</v>
      </c>
      <c r="F6887" s="3" t="n">
        <v>4</v>
      </c>
      <c r="G6887" s="3" t="n">
        <v>4</v>
      </c>
      <c r="H6887" s="3" t="n">
        <v>3</v>
      </c>
      <c r="I6887" s="3" t="n">
        <v>3</v>
      </c>
      <c r="J6887" s="3" t="n">
        <v>4</v>
      </c>
      <c r="K6887" s="3" t="n">
        <v>4</v>
      </c>
      <c r="L6887" s="3" t="n">
        <v>0</v>
      </c>
      <c r="M6887" s="3" t="n">
        <v>0</v>
      </c>
      <c r="N6887" s="3" t="n">
        <v>0</v>
      </c>
      <c r="O6887" s="3" t="n">
        <v>-1</v>
      </c>
      <c r="P6887" s="3" t="n">
        <v>5</v>
      </c>
      <c r="Q6887" s="3" t="n">
        <v>24.2</v>
      </c>
      <c r="R6887" s="3" t="s">
        <v>19967</v>
      </c>
      <c r="S6887" s="4" t="n">
        <v>45747.1017592593</v>
      </c>
      <c r="T6887" s="3" t="s">
        <v>65</v>
      </c>
      <c r="U6887" s="3" t="s">
        <v>65</v>
      </c>
      <c r="V6887" s="3" t="n">
        <v>1</v>
      </c>
      <c r="W6887" s="3" t="n">
        <v>0</v>
      </c>
      <c r="X6887" s="3" t="n">
        <v>0</v>
      </c>
      <c r="Y6887" s="3" t="s">
        <v>30</v>
      </c>
      <c r="Z6887" s="3" t="s">
        <v>30</v>
      </c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  <c r="AP6887" s="3"/>
      <c r="AQ6887" s="3"/>
      <c r="AR6887" s="3"/>
      <c r="AS6887" s="3"/>
      <c r="AT6887" s="3"/>
      <c r="AU6887" s="3"/>
      <c r="AV6887" s="3"/>
      <c r="AW6887" s="3"/>
      <c r="AX6887" s="3"/>
      <c r="AY6887" s="3"/>
      <c r="AZ6887" s="3"/>
      <c r="BA6887" s="3"/>
      <c r="BB6887" s="3"/>
      <c r="BC6887" s="3"/>
      <c r="BD6887" s="3"/>
      <c r="BE6887" s="3"/>
      <c r="BF6887" s="3"/>
      <c r="BG6887" s="3"/>
      <c r="BH6887" s="3"/>
      <c r="BI6887" s="3"/>
      <c r="BJ6887" s="3"/>
    </row>
    <row r="6888" customFormat="false" ht="15.75" hidden="false" customHeight="false" outlineLevel="0" collapsed="false">
      <c r="A6888" s="3" t="n">
        <v>6887</v>
      </c>
      <c r="B6888" s="3" t="s">
        <v>19968</v>
      </c>
      <c r="C6888" s="3" t="s">
        <v>19969</v>
      </c>
      <c r="D6888" s="3" t="n">
        <v>1</v>
      </c>
      <c r="E6888" s="3" t="n">
        <v>1.9673182</v>
      </c>
      <c r="F6888" s="3" t="n">
        <v>13</v>
      </c>
      <c r="G6888" s="3" t="n">
        <v>13</v>
      </c>
      <c r="H6888" s="3" t="n">
        <v>9</v>
      </c>
      <c r="I6888" s="3" t="n">
        <v>9</v>
      </c>
      <c r="J6888" s="3" t="n">
        <v>14</v>
      </c>
      <c r="K6888" s="3" t="n">
        <v>14</v>
      </c>
      <c r="L6888" s="3" t="n">
        <v>0</v>
      </c>
      <c r="M6888" s="3" t="n">
        <v>0</v>
      </c>
      <c r="N6888" s="3" t="n">
        <v>2</v>
      </c>
      <c r="O6888" s="3" t="n">
        <v>2</v>
      </c>
      <c r="P6888" s="3" t="n">
        <v>5</v>
      </c>
      <c r="Q6888" s="3" t="n">
        <v>24.2</v>
      </c>
      <c r="R6888" s="3" t="s">
        <v>19970</v>
      </c>
      <c r="S6888" s="4" t="n">
        <v>45747.1018287037</v>
      </c>
      <c r="T6888" s="3" t="s">
        <v>65</v>
      </c>
      <c r="U6888" s="3" t="s">
        <v>65</v>
      </c>
      <c r="V6888" s="3" t="n">
        <v>1</v>
      </c>
      <c r="W6888" s="3" t="n">
        <v>1</v>
      </c>
      <c r="X6888" s="3" t="n">
        <v>0</v>
      </c>
      <c r="Y6888" s="3" t="s">
        <v>30</v>
      </c>
      <c r="Z6888" s="3" t="s">
        <v>30</v>
      </c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3"/>
      <c r="AR6888" s="3"/>
      <c r="AS6888" s="3"/>
      <c r="AT6888" s="3"/>
      <c r="AU6888" s="3"/>
      <c r="AV6888" s="3"/>
      <c r="AW6888" s="3"/>
      <c r="AX6888" s="3"/>
      <c r="AY6888" s="3"/>
      <c r="AZ6888" s="3"/>
      <c r="BA6888" s="3"/>
      <c r="BB6888" s="3"/>
      <c r="BC6888" s="3"/>
      <c r="BD6888" s="3"/>
      <c r="BE6888" s="3"/>
      <c r="BF6888" s="3"/>
      <c r="BG6888" s="3"/>
      <c r="BH6888" s="3"/>
      <c r="BI6888" s="3"/>
      <c r="BJ6888" s="3"/>
    </row>
    <row r="6889" customFormat="false" ht="15.75" hidden="false" customHeight="false" outlineLevel="0" collapsed="false">
      <c r="A6889" s="3" t="n">
        <v>6888</v>
      </c>
      <c r="B6889" s="3" t="s">
        <v>19971</v>
      </c>
      <c r="C6889" s="3" t="s">
        <v>19972</v>
      </c>
      <c r="D6889" s="3" t="n">
        <v>1</v>
      </c>
      <c r="E6889" s="3" t="n">
        <v>2.7386312</v>
      </c>
      <c r="F6889" s="3" t="n">
        <v>5</v>
      </c>
      <c r="G6889" s="3" t="n">
        <v>5</v>
      </c>
      <c r="H6889" s="3" t="n">
        <v>4</v>
      </c>
      <c r="I6889" s="3" t="n">
        <v>4</v>
      </c>
      <c r="J6889" s="3" t="n">
        <v>6</v>
      </c>
      <c r="K6889" s="3" t="n">
        <v>6</v>
      </c>
      <c r="L6889" s="3" t="n">
        <v>0</v>
      </c>
      <c r="M6889" s="3" t="n">
        <v>0</v>
      </c>
      <c r="N6889" s="3" t="n">
        <v>0</v>
      </c>
      <c r="O6889" s="3" t="n">
        <v>0</v>
      </c>
      <c r="P6889" s="3" t="n">
        <v>5</v>
      </c>
      <c r="Q6889" s="3" t="n">
        <v>24.2</v>
      </c>
      <c r="R6889" s="3" t="s">
        <v>19973</v>
      </c>
      <c r="S6889" s="4" t="n">
        <v>45747.1019212963</v>
      </c>
      <c r="T6889" s="3" t="s">
        <v>744</v>
      </c>
      <c r="U6889" s="3" t="s">
        <v>744</v>
      </c>
      <c r="V6889" s="3" t="n">
        <v>1</v>
      </c>
      <c r="W6889" s="3" t="n">
        <v>1</v>
      </c>
      <c r="X6889" s="3" t="n">
        <v>0</v>
      </c>
      <c r="Y6889" s="3" t="s">
        <v>30</v>
      </c>
      <c r="Z6889" s="3" t="s">
        <v>30</v>
      </c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3"/>
      <c r="AU6889" s="3"/>
      <c r="AV6889" s="3"/>
      <c r="AW6889" s="3"/>
      <c r="AX6889" s="3"/>
      <c r="AY6889" s="3"/>
      <c r="AZ6889" s="3"/>
      <c r="BA6889" s="3"/>
      <c r="BB6889" s="3"/>
      <c r="BC6889" s="3"/>
      <c r="BD6889" s="3"/>
      <c r="BE6889" s="3"/>
      <c r="BF6889" s="3"/>
      <c r="BG6889" s="3"/>
      <c r="BH6889" s="3"/>
      <c r="BI6889" s="3"/>
      <c r="BJ6889" s="3"/>
    </row>
    <row r="6890" customFormat="false" ht="15.75" hidden="false" customHeight="false" outlineLevel="0" collapsed="false">
      <c r="A6890" s="3" t="n">
        <v>6889</v>
      </c>
      <c r="B6890" s="3" t="s">
        <v>19974</v>
      </c>
      <c r="C6890" s="3" t="s">
        <v>19975</v>
      </c>
      <c r="D6890" s="3" t="n">
        <v>1</v>
      </c>
      <c r="E6890" s="3" t="n">
        <v>2.8764888</v>
      </c>
      <c r="F6890" s="3" t="n">
        <v>5</v>
      </c>
      <c r="G6890" s="3" t="n">
        <v>5</v>
      </c>
      <c r="H6890" s="3" t="n">
        <v>3</v>
      </c>
      <c r="I6890" s="3" t="n">
        <v>3</v>
      </c>
      <c r="J6890" s="3" t="n">
        <v>7</v>
      </c>
      <c r="K6890" s="3" t="n">
        <v>7</v>
      </c>
      <c r="L6890" s="3" t="n">
        <v>0</v>
      </c>
      <c r="M6890" s="3" t="n">
        <v>0</v>
      </c>
      <c r="N6890" s="3" t="n">
        <v>0</v>
      </c>
      <c r="O6890" s="3" t="n">
        <v>0</v>
      </c>
      <c r="P6890" s="3" t="n">
        <v>5</v>
      </c>
      <c r="Q6890" s="3" t="n">
        <v>24.2</v>
      </c>
      <c r="R6890" s="3" t="s">
        <v>19976</v>
      </c>
      <c r="S6890" s="4" t="n">
        <v>45747.1020138889</v>
      </c>
      <c r="T6890" s="3" t="s">
        <v>65</v>
      </c>
      <c r="U6890" s="3" t="s">
        <v>65</v>
      </c>
      <c r="V6890" s="3" t="n">
        <v>1</v>
      </c>
      <c r="W6890" s="3" t="n">
        <v>1</v>
      </c>
      <c r="X6890" s="3" t="n">
        <v>0</v>
      </c>
      <c r="Y6890" s="3" t="s">
        <v>30</v>
      </c>
      <c r="Z6890" s="3" t="s">
        <v>30</v>
      </c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3"/>
      <c r="AU6890" s="3"/>
      <c r="AV6890" s="3"/>
      <c r="AW6890" s="3"/>
      <c r="AX6890" s="3"/>
      <c r="AY6890" s="3"/>
      <c r="AZ6890" s="3"/>
      <c r="BA6890" s="3"/>
      <c r="BB6890" s="3"/>
      <c r="BC6890" s="3"/>
      <c r="BD6890" s="3"/>
      <c r="BE6890" s="3"/>
      <c r="BF6890" s="3"/>
      <c r="BG6890" s="3"/>
      <c r="BH6890" s="3"/>
      <c r="BI6890" s="3"/>
      <c r="BJ6890" s="3"/>
    </row>
    <row r="6891" customFormat="false" ht="15.75" hidden="false" customHeight="false" outlineLevel="0" collapsed="false">
      <c r="A6891" s="3" t="n">
        <v>6890</v>
      </c>
      <c r="B6891" s="3" t="s">
        <v>19977</v>
      </c>
      <c r="C6891" s="3" t="s">
        <v>19978</v>
      </c>
      <c r="D6891" s="3" t="n">
        <v>1</v>
      </c>
      <c r="E6891" s="3" t="n">
        <v>2.9795839</v>
      </c>
      <c r="F6891" s="3" t="n">
        <v>8</v>
      </c>
      <c r="G6891" s="3" t="n">
        <v>8</v>
      </c>
      <c r="H6891" s="3" t="n">
        <v>5</v>
      </c>
      <c r="I6891" s="3" t="n">
        <v>5</v>
      </c>
      <c r="J6891" s="3" t="n">
        <v>12</v>
      </c>
      <c r="K6891" s="3" t="n">
        <v>12</v>
      </c>
      <c r="L6891" s="3" t="n">
        <v>0</v>
      </c>
      <c r="M6891" s="3" t="n">
        <v>0</v>
      </c>
      <c r="N6891" s="3" t="n">
        <v>0</v>
      </c>
      <c r="O6891" s="3" t="n">
        <v>0</v>
      </c>
      <c r="P6891" s="3" t="n">
        <v>5</v>
      </c>
      <c r="Q6891" s="3" t="n">
        <v>24.2</v>
      </c>
      <c r="R6891" s="3" t="s">
        <v>19979</v>
      </c>
      <c r="S6891" s="4" t="n">
        <v>45747.1021180556</v>
      </c>
      <c r="T6891" s="3" t="s">
        <v>65</v>
      </c>
      <c r="U6891" s="3" t="s">
        <v>65</v>
      </c>
      <c r="V6891" s="3" t="n">
        <v>1</v>
      </c>
      <c r="W6891" s="3" t="n">
        <v>1</v>
      </c>
      <c r="X6891" s="3" t="n">
        <v>0</v>
      </c>
      <c r="Y6891" s="3" t="s">
        <v>30</v>
      </c>
      <c r="Z6891" s="3" t="s">
        <v>30</v>
      </c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  <c r="AP6891" s="3"/>
      <c r="AQ6891" s="3"/>
      <c r="AR6891" s="3"/>
      <c r="AS6891" s="3"/>
      <c r="AT6891" s="3"/>
      <c r="AU6891" s="3"/>
      <c r="AV6891" s="3"/>
      <c r="AW6891" s="3"/>
      <c r="AX6891" s="3"/>
      <c r="AY6891" s="3"/>
      <c r="AZ6891" s="3"/>
      <c r="BA6891" s="3"/>
      <c r="BB6891" s="3"/>
      <c r="BC6891" s="3"/>
      <c r="BD6891" s="3"/>
      <c r="BE6891" s="3"/>
      <c r="BF6891" s="3"/>
      <c r="BG6891" s="3"/>
      <c r="BH6891" s="3"/>
      <c r="BI6891" s="3"/>
      <c r="BJ6891" s="3"/>
    </row>
    <row r="6892" customFormat="false" ht="15.75" hidden="false" customHeight="false" outlineLevel="0" collapsed="false">
      <c r="A6892" s="3" t="n">
        <v>6891</v>
      </c>
      <c r="B6892" s="3" t="s">
        <v>19980</v>
      </c>
      <c r="C6892" s="3" t="s">
        <v>19981</v>
      </c>
      <c r="D6892" s="3" t="n">
        <v>1</v>
      </c>
      <c r="E6892" s="3" t="n">
        <v>2.8678901</v>
      </c>
      <c r="F6892" s="3" t="n">
        <v>11</v>
      </c>
      <c r="G6892" s="3" t="n">
        <v>11</v>
      </c>
      <c r="H6892" s="3" t="n">
        <v>7</v>
      </c>
      <c r="I6892" s="3" t="n">
        <v>7</v>
      </c>
      <c r="J6892" s="3" t="n">
        <v>16</v>
      </c>
      <c r="K6892" s="3" t="n">
        <v>16</v>
      </c>
      <c r="L6892" s="3" t="n">
        <v>1</v>
      </c>
      <c r="M6892" s="3" t="n">
        <v>1</v>
      </c>
      <c r="N6892" s="3" t="n">
        <v>-1</v>
      </c>
      <c r="O6892" s="3" t="n">
        <v>-1</v>
      </c>
      <c r="P6892" s="3" t="n">
        <v>5</v>
      </c>
      <c r="Q6892" s="3" t="n">
        <v>24.2</v>
      </c>
      <c r="R6892" s="3" t="s">
        <v>19982</v>
      </c>
      <c r="S6892" s="4" t="n">
        <v>45747.1021990741</v>
      </c>
      <c r="T6892" s="3" t="s">
        <v>65</v>
      </c>
      <c r="U6892" s="3" t="s">
        <v>65</v>
      </c>
      <c r="V6892" s="3" t="n">
        <v>0</v>
      </c>
      <c r="W6892" s="3" t="n">
        <v>0</v>
      </c>
      <c r="X6892" s="3" t="n">
        <v>0</v>
      </c>
      <c r="Y6892" s="3" t="s">
        <v>30</v>
      </c>
      <c r="Z6892" s="3" t="s">
        <v>30</v>
      </c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3"/>
      <c r="AU6892" s="3"/>
      <c r="AV6892" s="3"/>
      <c r="AW6892" s="3"/>
      <c r="AX6892" s="3"/>
      <c r="AY6892" s="3"/>
      <c r="AZ6892" s="3"/>
      <c r="BA6892" s="3"/>
      <c r="BB6892" s="3"/>
      <c r="BC6892" s="3"/>
      <c r="BD6892" s="3"/>
      <c r="BE6892" s="3"/>
      <c r="BF6892" s="3"/>
      <c r="BG6892" s="3"/>
      <c r="BH6892" s="3"/>
      <c r="BI6892" s="3"/>
      <c r="BJ6892" s="3"/>
    </row>
    <row r="6893" customFormat="false" ht="15.75" hidden="false" customHeight="false" outlineLevel="0" collapsed="false">
      <c r="A6893" s="3" t="n">
        <v>6892</v>
      </c>
      <c r="B6893" s="3" t="s">
        <v>19983</v>
      </c>
      <c r="C6893" s="3" t="s">
        <v>19984</v>
      </c>
      <c r="D6893" s="3" t="n">
        <v>1</v>
      </c>
      <c r="E6893" s="3" t="n">
        <v>2.2167491</v>
      </c>
      <c r="F6893" s="3" t="n">
        <v>15</v>
      </c>
      <c r="G6893" s="3" t="n">
        <v>15</v>
      </c>
      <c r="H6893" s="3" t="n">
        <v>11</v>
      </c>
      <c r="I6893" s="3" t="n">
        <v>11</v>
      </c>
      <c r="J6893" s="3" t="n">
        <v>15</v>
      </c>
      <c r="K6893" s="3" t="n">
        <v>15</v>
      </c>
      <c r="L6893" s="3" t="n">
        <v>1</v>
      </c>
      <c r="M6893" s="3" t="n">
        <v>1</v>
      </c>
      <c r="N6893" s="3" t="n">
        <v>2</v>
      </c>
      <c r="O6893" s="3" t="n">
        <v>2</v>
      </c>
      <c r="P6893" s="3" t="n">
        <v>5</v>
      </c>
      <c r="Q6893" s="3" t="n">
        <v>24.2</v>
      </c>
      <c r="R6893" s="3" t="s">
        <v>19985</v>
      </c>
      <c r="S6893" s="4" t="n">
        <v>45747.1022685185</v>
      </c>
      <c r="T6893" s="3" t="s">
        <v>65</v>
      </c>
      <c r="U6893" s="3" t="s">
        <v>65</v>
      </c>
      <c r="V6893" s="3" t="n">
        <v>1</v>
      </c>
      <c r="W6893" s="3" t="n">
        <v>1</v>
      </c>
      <c r="X6893" s="3" t="n">
        <v>0</v>
      </c>
      <c r="Y6893" s="3" t="s">
        <v>30</v>
      </c>
      <c r="Z6893" s="3" t="s">
        <v>30</v>
      </c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  <c r="AP6893" s="3"/>
      <c r="AQ6893" s="3"/>
      <c r="AR6893" s="3"/>
      <c r="AS6893" s="3"/>
      <c r="AT6893" s="3"/>
      <c r="AU6893" s="3"/>
      <c r="AV6893" s="3"/>
      <c r="AW6893" s="3"/>
      <c r="AX6893" s="3"/>
      <c r="AY6893" s="3"/>
      <c r="AZ6893" s="3"/>
      <c r="BA6893" s="3"/>
      <c r="BB6893" s="3"/>
      <c r="BC6893" s="3"/>
      <c r="BD6893" s="3"/>
      <c r="BE6893" s="3"/>
      <c r="BF6893" s="3"/>
      <c r="BG6893" s="3"/>
      <c r="BH6893" s="3"/>
      <c r="BI6893" s="3"/>
      <c r="BJ6893" s="3"/>
    </row>
    <row r="6894" customFormat="false" ht="15.75" hidden="false" customHeight="false" outlineLevel="0" collapsed="false">
      <c r="A6894" s="3" t="n">
        <v>6893</v>
      </c>
      <c r="B6894" s="3" t="s">
        <v>19986</v>
      </c>
      <c r="C6894" s="3" t="s">
        <v>19987</v>
      </c>
      <c r="D6894" s="3" t="n">
        <v>1</v>
      </c>
      <c r="E6894" s="3" t="n">
        <v>2.2322686</v>
      </c>
      <c r="F6894" s="3" t="n">
        <v>15</v>
      </c>
      <c r="G6894" s="3" t="n">
        <v>15</v>
      </c>
      <c r="H6894" s="3" t="n">
        <v>11</v>
      </c>
      <c r="I6894" s="3" t="n">
        <v>11</v>
      </c>
      <c r="J6894" s="3" t="n">
        <v>15</v>
      </c>
      <c r="K6894" s="3" t="n">
        <v>15</v>
      </c>
      <c r="L6894" s="3" t="n">
        <v>1</v>
      </c>
      <c r="M6894" s="3" t="n">
        <v>1</v>
      </c>
      <c r="N6894" s="3" t="n">
        <v>2</v>
      </c>
      <c r="O6894" s="3" t="n">
        <v>2</v>
      </c>
      <c r="P6894" s="3" t="n">
        <v>5</v>
      </c>
      <c r="Q6894" s="3" t="n">
        <v>24.2</v>
      </c>
      <c r="R6894" s="3" t="s">
        <v>19988</v>
      </c>
      <c r="S6894" s="4" t="n">
        <v>45747.102349537</v>
      </c>
      <c r="T6894" s="3" t="s">
        <v>65</v>
      </c>
      <c r="U6894" s="3" t="s">
        <v>65</v>
      </c>
      <c r="V6894" s="3" t="n">
        <v>1</v>
      </c>
      <c r="W6894" s="3" t="n">
        <v>1</v>
      </c>
      <c r="X6894" s="3" t="n">
        <v>0</v>
      </c>
      <c r="Y6894" s="3" t="s">
        <v>30</v>
      </c>
      <c r="Z6894" s="3" t="s">
        <v>30</v>
      </c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3"/>
      <c r="AU6894" s="3"/>
      <c r="AV6894" s="3"/>
      <c r="AW6894" s="3"/>
      <c r="AX6894" s="3"/>
      <c r="AY6894" s="3"/>
      <c r="AZ6894" s="3"/>
      <c r="BA6894" s="3"/>
      <c r="BB6894" s="3"/>
      <c r="BC6894" s="3"/>
      <c r="BD6894" s="3"/>
      <c r="BE6894" s="3"/>
      <c r="BF6894" s="3"/>
      <c r="BG6894" s="3"/>
      <c r="BH6894" s="3"/>
      <c r="BI6894" s="3"/>
      <c r="BJ6894" s="3"/>
    </row>
    <row r="6895" customFormat="false" ht="15.75" hidden="false" customHeight="false" outlineLevel="0" collapsed="false">
      <c r="A6895" s="3" t="n">
        <v>6894</v>
      </c>
      <c r="B6895" s="3" t="s">
        <v>19989</v>
      </c>
      <c r="C6895" s="3" t="s">
        <v>19990</v>
      </c>
      <c r="D6895" s="3" t="n">
        <v>1</v>
      </c>
      <c r="E6895" s="3" t="n">
        <v>2.1551428</v>
      </c>
      <c r="F6895" s="3" t="n">
        <v>15</v>
      </c>
      <c r="G6895" s="3" t="n">
        <v>15</v>
      </c>
      <c r="H6895" s="3" t="n">
        <v>11</v>
      </c>
      <c r="I6895" s="3" t="n">
        <v>11</v>
      </c>
      <c r="J6895" s="3" t="n">
        <v>15</v>
      </c>
      <c r="K6895" s="3" t="n">
        <v>15</v>
      </c>
      <c r="L6895" s="3" t="n">
        <v>1</v>
      </c>
      <c r="M6895" s="3" t="n">
        <v>1</v>
      </c>
      <c r="N6895" s="3" t="n">
        <v>2</v>
      </c>
      <c r="O6895" s="3" t="n">
        <v>2</v>
      </c>
      <c r="P6895" s="3" t="n">
        <v>5</v>
      </c>
      <c r="Q6895" s="3" t="n">
        <v>24.2</v>
      </c>
      <c r="R6895" s="3" t="s">
        <v>19991</v>
      </c>
      <c r="S6895" s="4" t="n">
        <v>45747.1024305556</v>
      </c>
      <c r="T6895" s="3" t="s">
        <v>65</v>
      </c>
      <c r="U6895" s="3" t="s">
        <v>65</v>
      </c>
      <c r="V6895" s="3" t="n">
        <v>1</v>
      </c>
      <c r="W6895" s="3" t="n">
        <v>1</v>
      </c>
      <c r="X6895" s="3" t="n">
        <v>0</v>
      </c>
      <c r="Y6895" s="3" t="s">
        <v>30</v>
      </c>
      <c r="Z6895" s="3" t="s">
        <v>30</v>
      </c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3"/>
      <c r="AU6895" s="3"/>
      <c r="AV6895" s="3"/>
      <c r="AW6895" s="3"/>
      <c r="AX6895" s="3"/>
      <c r="AY6895" s="3"/>
      <c r="AZ6895" s="3"/>
      <c r="BA6895" s="3"/>
      <c r="BB6895" s="3"/>
      <c r="BC6895" s="3"/>
      <c r="BD6895" s="3"/>
      <c r="BE6895" s="3"/>
      <c r="BF6895" s="3"/>
      <c r="BG6895" s="3"/>
      <c r="BH6895" s="3"/>
      <c r="BI6895" s="3"/>
      <c r="BJ6895" s="3"/>
    </row>
    <row r="6896" customFormat="false" ht="15.75" hidden="false" customHeight="false" outlineLevel="0" collapsed="false">
      <c r="A6896" s="3" t="n">
        <v>6895</v>
      </c>
      <c r="B6896" s="3" t="s">
        <v>19992</v>
      </c>
      <c r="C6896" s="3" t="s">
        <v>19993</v>
      </c>
      <c r="D6896" s="3" t="n">
        <v>1</v>
      </c>
      <c r="E6896" s="3" t="n">
        <v>2.6956267</v>
      </c>
      <c r="F6896" s="3" t="n">
        <v>13</v>
      </c>
      <c r="G6896" s="3" t="n">
        <v>13</v>
      </c>
      <c r="H6896" s="3" t="n">
        <v>8</v>
      </c>
      <c r="I6896" s="3" t="n">
        <v>8</v>
      </c>
      <c r="J6896" s="3" t="n">
        <v>16</v>
      </c>
      <c r="K6896" s="3" t="n">
        <v>16</v>
      </c>
      <c r="L6896" s="3" t="n">
        <v>1</v>
      </c>
      <c r="M6896" s="3" t="n">
        <v>1</v>
      </c>
      <c r="N6896" s="3" t="n">
        <v>-1</v>
      </c>
      <c r="O6896" s="3" t="n">
        <v>0</v>
      </c>
      <c r="P6896" s="3" t="n">
        <v>5</v>
      </c>
      <c r="Q6896" s="3" t="n">
        <v>24.2</v>
      </c>
      <c r="R6896" s="3" t="s">
        <v>19994</v>
      </c>
      <c r="S6896" s="4" t="n">
        <v>45747.1025115741</v>
      </c>
      <c r="T6896" s="3" t="s">
        <v>65</v>
      </c>
      <c r="U6896" s="3" t="s">
        <v>65</v>
      </c>
      <c r="V6896" s="3" t="n">
        <v>0</v>
      </c>
      <c r="W6896" s="3" t="n">
        <v>1</v>
      </c>
      <c r="X6896" s="3" t="n">
        <v>0</v>
      </c>
      <c r="Y6896" s="3" t="s">
        <v>30</v>
      </c>
      <c r="Z6896" s="3" t="s">
        <v>30</v>
      </c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3"/>
      <c r="AU6896" s="3"/>
      <c r="AV6896" s="3"/>
      <c r="AW6896" s="3"/>
      <c r="AX6896" s="3"/>
      <c r="AY6896" s="3"/>
      <c r="AZ6896" s="3"/>
      <c r="BA6896" s="3"/>
      <c r="BB6896" s="3"/>
      <c r="BC6896" s="3"/>
      <c r="BD6896" s="3"/>
      <c r="BE6896" s="3"/>
      <c r="BF6896" s="3"/>
      <c r="BG6896" s="3"/>
      <c r="BH6896" s="3"/>
      <c r="BI6896" s="3"/>
      <c r="BJ6896" s="3"/>
    </row>
    <row r="6897" customFormat="false" ht="15.75" hidden="false" customHeight="false" outlineLevel="0" collapsed="false">
      <c r="A6897" s="3" t="n">
        <v>6896</v>
      </c>
      <c r="B6897" s="3" t="s">
        <v>19995</v>
      </c>
      <c r="C6897" s="3" t="s">
        <v>19996</v>
      </c>
      <c r="D6897" s="3" t="n">
        <v>1</v>
      </c>
      <c r="E6897" s="3" t="n">
        <v>2.3903868</v>
      </c>
      <c r="F6897" s="3" t="n">
        <v>14</v>
      </c>
      <c r="G6897" s="3" t="n">
        <v>14</v>
      </c>
      <c r="H6897" s="3" t="n">
        <v>11</v>
      </c>
      <c r="I6897" s="3" t="n">
        <v>11</v>
      </c>
      <c r="J6897" s="3" t="n">
        <v>16</v>
      </c>
      <c r="K6897" s="3" t="n">
        <v>16</v>
      </c>
      <c r="L6897" s="3" t="n">
        <v>0</v>
      </c>
      <c r="M6897" s="3" t="n">
        <v>0</v>
      </c>
      <c r="N6897" s="3" t="n">
        <v>-1</v>
      </c>
      <c r="O6897" s="3" t="n">
        <v>-1</v>
      </c>
      <c r="P6897" s="3" t="n">
        <v>5</v>
      </c>
      <c r="Q6897" s="3" t="n">
        <v>24.2</v>
      </c>
      <c r="R6897" s="3" t="s">
        <v>19997</v>
      </c>
      <c r="S6897" s="4" t="n">
        <v>45747.1025810185</v>
      </c>
      <c r="T6897" s="3" t="s">
        <v>29</v>
      </c>
      <c r="U6897" s="3" t="s">
        <v>29</v>
      </c>
      <c r="V6897" s="3" t="n">
        <v>0</v>
      </c>
      <c r="W6897" s="3" t="n">
        <v>0</v>
      </c>
      <c r="X6897" s="3" t="n">
        <v>0</v>
      </c>
      <c r="Y6897" s="3" t="s">
        <v>30</v>
      </c>
      <c r="Z6897" s="3" t="s">
        <v>30</v>
      </c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3"/>
      <c r="AU6897" s="3"/>
      <c r="AV6897" s="3"/>
      <c r="AW6897" s="3"/>
      <c r="AX6897" s="3"/>
      <c r="AY6897" s="3"/>
      <c r="AZ6897" s="3"/>
      <c r="BA6897" s="3"/>
      <c r="BB6897" s="3"/>
      <c r="BC6897" s="3"/>
      <c r="BD6897" s="3"/>
      <c r="BE6897" s="3"/>
      <c r="BF6897" s="3"/>
      <c r="BG6897" s="3"/>
      <c r="BH6897" s="3"/>
      <c r="BI6897" s="3"/>
      <c r="BJ6897" s="3"/>
    </row>
    <row r="6898" customFormat="false" ht="15.75" hidden="false" customHeight="false" outlineLevel="0" collapsed="false">
      <c r="A6898" s="3" t="n">
        <v>6897</v>
      </c>
      <c r="B6898" s="3" t="s">
        <v>19998</v>
      </c>
      <c r="C6898" s="3" t="s">
        <v>19999</v>
      </c>
      <c r="D6898" s="3" t="n">
        <v>1</v>
      </c>
      <c r="E6898" s="3" t="n">
        <v>14.544236</v>
      </c>
      <c r="F6898" s="3" t="n">
        <v>191</v>
      </c>
      <c r="G6898" s="3" t="n">
        <v>191</v>
      </c>
      <c r="H6898" s="3" t="n">
        <v>13</v>
      </c>
      <c r="I6898" s="3" t="n">
        <v>13</v>
      </c>
      <c r="J6898" s="3" t="n">
        <v>279</v>
      </c>
      <c r="K6898" s="3" t="n">
        <v>279</v>
      </c>
      <c r="L6898" s="3" t="n">
        <v>9</v>
      </c>
      <c r="M6898" s="3" t="n">
        <v>9</v>
      </c>
      <c r="N6898" s="3" t="n">
        <v>3</v>
      </c>
      <c r="O6898" s="3" t="n">
        <v>3</v>
      </c>
      <c r="P6898" s="3" t="n">
        <v>6.6</v>
      </c>
      <c r="Q6898" s="3" t="n">
        <v>24.2</v>
      </c>
      <c r="R6898" s="3" t="s">
        <v>20000</v>
      </c>
      <c r="S6898" s="4" t="n">
        <v>45747.1028356482</v>
      </c>
      <c r="T6898" s="3" t="s">
        <v>65</v>
      </c>
      <c r="U6898" s="3" t="s">
        <v>65</v>
      </c>
      <c r="V6898" s="3" t="n">
        <v>1</v>
      </c>
      <c r="W6898" s="3" t="n">
        <v>1</v>
      </c>
      <c r="X6898" s="3" t="n">
        <v>0</v>
      </c>
      <c r="Y6898" s="3" t="s">
        <v>30</v>
      </c>
      <c r="Z6898" s="3" t="s">
        <v>81</v>
      </c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3"/>
      <c r="AU6898" s="3"/>
      <c r="AV6898" s="3"/>
      <c r="AW6898" s="3"/>
      <c r="AX6898" s="3"/>
      <c r="AY6898" s="3"/>
      <c r="AZ6898" s="3"/>
      <c r="BA6898" s="3"/>
      <c r="BB6898" s="3"/>
      <c r="BC6898" s="3"/>
      <c r="BD6898" s="3"/>
      <c r="BE6898" s="3"/>
      <c r="BF6898" s="3"/>
      <c r="BG6898" s="3"/>
      <c r="BH6898" s="3"/>
      <c r="BI6898" s="3"/>
      <c r="BJ6898" s="3"/>
    </row>
    <row r="6899" customFormat="false" ht="15.75" hidden="false" customHeight="false" outlineLevel="0" collapsed="false">
      <c r="A6899" s="3" t="n">
        <v>6898</v>
      </c>
      <c r="B6899" s="3" t="s">
        <v>20001</v>
      </c>
      <c r="C6899" s="3" t="s">
        <v>20002</v>
      </c>
      <c r="D6899" s="3" t="n">
        <v>1</v>
      </c>
      <c r="E6899" s="3" t="n">
        <v>88.7398502</v>
      </c>
      <c r="F6899" s="3" t="n">
        <v>283</v>
      </c>
      <c r="G6899" s="3" t="n">
        <v>283</v>
      </c>
      <c r="H6899" s="3" t="n">
        <v>5</v>
      </c>
      <c r="I6899" s="3" t="n">
        <v>5</v>
      </c>
      <c r="J6899" s="3" t="n">
        <v>872</v>
      </c>
      <c r="K6899" s="3" t="n">
        <v>872</v>
      </c>
      <c r="L6899" s="3" t="n">
        <v>33</v>
      </c>
      <c r="M6899" s="3" t="n">
        <v>33</v>
      </c>
      <c r="N6899" s="3" t="n">
        <v>-1</v>
      </c>
      <c r="O6899" s="3" t="n">
        <v>-1</v>
      </c>
      <c r="P6899" s="3" t="n">
        <v>7.6</v>
      </c>
      <c r="Q6899" s="3" t="n">
        <v>24.2</v>
      </c>
      <c r="R6899" s="3" t="s">
        <v>20003</v>
      </c>
      <c r="S6899" s="4" t="n">
        <v>45747.1041782407</v>
      </c>
      <c r="T6899" s="3" t="s">
        <v>1920</v>
      </c>
      <c r="U6899" s="3" t="s">
        <v>1920</v>
      </c>
      <c r="V6899" s="3" t="n">
        <v>0</v>
      </c>
      <c r="W6899" s="3" t="n">
        <v>0</v>
      </c>
      <c r="X6899" s="3" t="n">
        <v>0</v>
      </c>
      <c r="Y6899" s="3" t="s">
        <v>30</v>
      </c>
      <c r="Z6899" s="3" t="s">
        <v>30</v>
      </c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  <c r="AP6899" s="3"/>
      <c r="AQ6899" s="3"/>
      <c r="AR6899" s="3"/>
      <c r="AS6899" s="3"/>
      <c r="AT6899" s="3"/>
      <c r="AU6899" s="3"/>
      <c r="AV6899" s="3"/>
      <c r="AW6899" s="3"/>
      <c r="AX6899" s="3"/>
      <c r="AY6899" s="3"/>
      <c r="AZ6899" s="3"/>
      <c r="BA6899" s="3"/>
      <c r="BB6899" s="3"/>
      <c r="BC6899" s="3"/>
      <c r="BD6899" s="3"/>
      <c r="BE6899" s="3"/>
      <c r="BF6899" s="3"/>
      <c r="BG6899" s="3"/>
      <c r="BH6899" s="3"/>
      <c r="BI6899" s="3"/>
      <c r="BJ6899" s="3"/>
    </row>
    <row r="6900" customFormat="false" ht="15.75" hidden="false" customHeight="false" outlineLevel="0" collapsed="false">
      <c r="A6900" s="3" t="n">
        <v>6899</v>
      </c>
      <c r="B6900" s="3" t="s">
        <v>20004</v>
      </c>
      <c r="C6900" s="3" t="s">
        <v>20005</v>
      </c>
      <c r="D6900" s="3" t="n">
        <v>1</v>
      </c>
      <c r="E6900" s="3" t="n">
        <v>6.3899474</v>
      </c>
      <c r="F6900" s="3" t="n">
        <v>23</v>
      </c>
      <c r="G6900" s="3" t="n">
        <v>23</v>
      </c>
      <c r="H6900" s="3" t="n">
        <v>6</v>
      </c>
      <c r="I6900" s="3" t="n">
        <v>6</v>
      </c>
      <c r="J6900" s="3" t="n">
        <v>35</v>
      </c>
      <c r="K6900" s="3" t="n">
        <v>35</v>
      </c>
      <c r="L6900" s="3" t="n">
        <v>10</v>
      </c>
      <c r="M6900" s="3" t="n">
        <v>10</v>
      </c>
      <c r="N6900" s="3" t="n">
        <v>12</v>
      </c>
      <c r="O6900" s="3" t="n">
        <v>-1</v>
      </c>
      <c r="P6900" s="3" t="n">
        <v>7.5</v>
      </c>
      <c r="Q6900" s="3" t="n">
        <v>24.2</v>
      </c>
      <c r="R6900" s="3" t="s">
        <v>20006</v>
      </c>
      <c r="S6900" s="4" t="n">
        <v>45747.1045023148</v>
      </c>
      <c r="T6900" s="3" t="s">
        <v>4910</v>
      </c>
      <c r="U6900" s="3" t="s">
        <v>4910</v>
      </c>
      <c r="V6900" s="3" t="n">
        <v>1</v>
      </c>
      <c r="W6900" s="3" t="n">
        <v>0</v>
      </c>
      <c r="X6900" s="3" t="n">
        <v>0</v>
      </c>
      <c r="Y6900" s="3" t="s">
        <v>30</v>
      </c>
      <c r="Z6900" s="3" t="s">
        <v>30</v>
      </c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  <c r="AP6900" s="3"/>
      <c r="AQ6900" s="3"/>
      <c r="AR6900" s="3"/>
      <c r="AS6900" s="3"/>
      <c r="AT6900" s="3"/>
      <c r="AU6900" s="3"/>
      <c r="AV6900" s="3"/>
      <c r="AW6900" s="3"/>
      <c r="AX6900" s="3"/>
      <c r="AY6900" s="3"/>
      <c r="AZ6900" s="3"/>
      <c r="BA6900" s="3"/>
      <c r="BB6900" s="3"/>
      <c r="BC6900" s="3"/>
      <c r="BD6900" s="3"/>
      <c r="BE6900" s="3"/>
      <c r="BF6900" s="3"/>
      <c r="BG6900" s="3"/>
      <c r="BH6900" s="3"/>
      <c r="BI6900" s="3"/>
      <c r="BJ6900" s="3"/>
    </row>
    <row r="6901" customFormat="false" ht="15.75" hidden="false" customHeight="false" outlineLevel="0" collapsed="false">
      <c r="A6901" s="3" t="n">
        <v>6900</v>
      </c>
      <c r="B6901" s="3" t="s">
        <v>20007</v>
      </c>
      <c r="C6901" s="3" t="s">
        <v>20008</v>
      </c>
      <c r="D6901" s="3" t="n">
        <v>1</v>
      </c>
      <c r="E6901" s="3" t="n">
        <v>12.9809817</v>
      </c>
      <c r="F6901" s="3" t="n">
        <v>22</v>
      </c>
      <c r="G6901" s="3" t="n">
        <v>22</v>
      </c>
      <c r="H6901" s="3" t="n">
        <v>3</v>
      </c>
      <c r="I6901" s="3" t="n">
        <v>3</v>
      </c>
      <c r="J6901" s="3" t="n">
        <v>25</v>
      </c>
      <c r="K6901" s="3" t="n">
        <v>25</v>
      </c>
      <c r="L6901" s="3" t="n">
        <v>0</v>
      </c>
      <c r="M6901" s="3" t="n">
        <v>0</v>
      </c>
      <c r="N6901" s="3" t="n">
        <v>-1</v>
      </c>
      <c r="O6901" s="3" t="n">
        <v>-1</v>
      </c>
      <c r="P6901" s="3" t="n">
        <v>7.5</v>
      </c>
      <c r="Q6901" s="3" t="n">
        <v>24.2</v>
      </c>
      <c r="R6901" s="3" t="s">
        <v>20009</v>
      </c>
      <c r="S6901" s="4" t="n">
        <v>45747.1047222222</v>
      </c>
      <c r="T6901" s="3" t="s">
        <v>239</v>
      </c>
      <c r="U6901" s="3" t="s">
        <v>239</v>
      </c>
      <c r="V6901" s="3" t="n">
        <v>0</v>
      </c>
      <c r="W6901" s="3" t="n">
        <v>0</v>
      </c>
      <c r="X6901" s="3" t="n">
        <v>0</v>
      </c>
      <c r="Y6901" s="3" t="s">
        <v>30</v>
      </c>
      <c r="Z6901" s="3" t="s">
        <v>30</v>
      </c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  <c r="AP6901" s="3"/>
      <c r="AQ6901" s="3"/>
      <c r="AR6901" s="3"/>
      <c r="AS6901" s="3"/>
      <c r="AT6901" s="3"/>
      <c r="AU6901" s="3"/>
      <c r="AV6901" s="3"/>
      <c r="AW6901" s="3"/>
      <c r="AX6901" s="3"/>
      <c r="AY6901" s="3"/>
      <c r="AZ6901" s="3"/>
      <c r="BA6901" s="3"/>
      <c r="BB6901" s="3"/>
      <c r="BC6901" s="3"/>
      <c r="BD6901" s="3"/>
      <c r="BE6901" s="3"/>
      <c r="BF6901" s="3"/>
      <c r="BG6901" s="3"/>
      <c r="BH6901" s="3"/>
      <c r="BI6901" s="3"/>
      <c r="BJ6901" s="3"/>
    </row>
    <row r="6902" customFormat="false" ht="15.75" hidden="false" customHeight="false" outlineLevel="0" collapsed="false">
      <c r="A6902" s="3" t="n">
        <v>6901</v>
      </c>
      <c r="B6902" s="3" t="s">
        <v>20010</v>
      </c>
      <c r="C6902" s="3" t="s">
        <v>20011</v>
      </c>
      <c r="D6902" s="3" t="n">
        <v>1</v>
      </c>
      <c r="E6902" s="3" t="n">
        <v>2.6227324</v>
      </c>
      <c r="F6902" s="3" t="n">
        <v>134</v>
      </c>
      <c r="G6902" s="3" t="n">
        <v>134</v>
      </c>
      <c r="H6902" s="3" t="n">
        <v>24</v>
      </c>
      <c r="I6902" s="3" t="n">
        <v>24</v>
      </c>
      <c r="J6902" s="3" t="n">
        <v>262</v>
      </c>
      <c r="K6902" s="3" t="n">
        <v>262</v>
      </c>
      <c r="L6902" s="3" t="n">
        <v>12</v>
      </c>
      <c r="M6902" s="3" t="n">
        <v>12</v>
      </c>
      <c r="N6902" s="3" t="n">
        <v>56</v>
      </c>
      <c r="O6902" s="3" t="n">
        <v>-1</v>
      </c>
      <c r="P6902" s="3" t="n">
        <v>7.5</v>
      </c>
      <c r="Q6902" s="3" t="n">
        <v>24.2</v>
      </c>
      <c r="R6902" s="3" t="s">
        <v>20012</v>
      </c>
      <c r="S6902" s="4" t="n">
        <v>45747.1049537037</v>
      </c>
      <c r="T6902" s="3" t="s">
        <v>65</v>
      </c>
      <c r="U6902" s="3" t="s">
        <v>65</v>
      </c>
      <c r="V6902" s="3" t="n">
        <v>1</v>
      </c>
      <c r="W6902" s="3" t="n">
        <v>0</v>
      </c>
      <c r="X6902" s="3" t="n">
        <v>0</v>
      </c>
      <c r="Y6902" s="3" t="s">
        <v>30</v>
      </c>
      <c r="Z6902" s="3" t="s">
        <v>30</v>
      </c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  <c r="AP6902" s="3"/>
      <c r="AQ6902" s="3"/>
      <c r="AR6902" s="3"/>
      <c r="AS6902" s="3"/>
      <c r="AT6902" s="3"/>
      <c r="AU6902" s="3"/>
      <c r="AV6902" s="3"/>
      <c r="AW6902" s="3"/>
      <c r="AX6902" s="3"/>
      <c r="AY6902" s="3"/>
      <c r="AZ6902" s="3"/>
      <c r="BA6902" s="3"/>
      <c r="BB6902" s="3"/>
      <c r="BC6902" s="3"/>
      <c r="BD6902" s="3"/>
      <c r="BE6902" s="3"/>
      <c r="BF6902" s="3"/>
      <c r="BG6902" s="3"/>
      <c r="BH6902" s="3"/>
      <c r="BI6902" s="3"/>
      <c r="BJ6902" s="3"/>
    </row>
    <row r="6903" customFormat="false" ht="15.75" hidden="false" customHeight="false" outlineLevel="0" collapsed="false">
      <c r="A6903" s="3" t="n">
        <v>6902</v>
      </c>
      <c r="B6903" s="3" t="s">
        <v>20013</v>
      </c>
      <c r="C6903" s="3" t="s">
        <v>20014</v>
      </c>
      <c r="D6903" s="3" t="n">
        <v>1</v>
      </c>
      <c r="E6903" s="3" t="n">
        <v>9.1889038</v>
      </c>
      <c r="F6903" s="3" t="n">
        <v>412</v>
      </c>
      <c r="G6903" s="3" t="n">
        <v>412</v>
      </c>
      <c r="H6903" s="3" t="n">
        <v>22</v>
      </c>
      <c r="I6903" s="3" t="n">
        <v>22</v>
      </c>
      <c r="J6903" s="3" t="n">
        <v>902</v>
      </c>
      <c r="K6903" s="3" t="n">
        <v>902</v>
      </c>
      <c r="L6903" s="3" t="n">
        <v>26</v>
      </c>
      <c r="M6903" s="3" t="n">
        <v>26</v>
      </c>
      <c r="N6903" s="3" t="n">
        <v>-1</v>
      </c>
      <c r="O6903" s="3" t="n">
        <v>-1</v>
      </c>
      <c r="P6903" s="3" t="n">
        <v>7.5</v>
      </c>
      <c r="Q6903" s="3" t="n">
        <v>24.2</v>
      </c>
      <c r="R6903" s="3" t="s">
        <v>20015</v>
      </c>
      <c r="S6903" s="4" t="n">
        <v>45747.1051388889</v>
      </c>
      <c r="T6903" s="3" t="s">
        <v>65</v>
      </c>
      <c r="U6903" s="3" t="s">
        <v>65</v>
      </c>
      <c r="V6903" s="3" t="n">
        <v>0</v>
      </c>
      <c r="W6903" s="3" t="n">
        <v>0</v>
      </c>
      <c r="X6903" s="3" t="n">
        <v>0</v>
      </c>
      <c r="Y6903" s="3" t="s">
        <v>30</v>
      </c>
      <c r="Z6903" s="3" t="s">
        <v>30</v>
      </c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  <c r="AP6903" s="3"/>
      <c r="AQ6903" s="3"/>
      <c r="AR6903" s="3"/>
      <c r="AS6903" s="3"/>
      <c r="AT6903" s="3"/>
      <c r="AU6903" s="3"/>
      <c r="AV6903" s="3"/>
      <c r="AW6903" s="3"/>
      <c r="AX6903" s="3"/>
      <c r="AY6903" s="3"/>
      <c r="AZ6903" s="3"/>
      <c r="BA6903" s="3"/>
      <c r="BB6903" s="3"/>
      <c r="BC6903" s="3"/>
      <c r="BD6903" s="3"/>
      <c r="BE6903" s="3"/>
      <c r="BF6903" s="3"/>
      <c r="BG6903" s="3"/>
      <c r="BH6903" s="3"/>
      <c r="BI6903" s="3"/>
      <c r="BJ6903" s="3"/>
    </row>
    <row r="6904" customFormat="false" ht="15.75" hidden="false" customHeight="false" outlineLevel="0" collapsed="false">
      <c r="A6904" s="3" t="n">
        <v>6903</v>
      </c>
      <c r="B6904" s="3" t="s">
        <v>20016</v>
      </c>
      <c r="C6904" s="3"/>
      <c r="D6904" s="3" t="n">
        <v>0</v>
      </c>
      <c r="E6904" s="3" t="s">
        <v>1901</v>
      </c>
      <c r="F6904" s="3" t="s">
        <v>1901</v>
      </c>
      <c r="G6904" s="3" t="s">
        <v>1901</v>
      </c>
      <c r="H6904" s="3" t="s">
        <v>1901</v>
      </c>
      <c r="I6904" s="3" t="s">
        <v>1901</v>
      </c>
      <c r="J6904" s="3" t="s">
        <v>1901</v>
      </c>
      <c r="K6904" s="3" t="s">
        <v>1901</v>
      </c>
      <c r="L6904" s="3" t="s">
        <v>1901</v>
      </c>
      <c r="M6904" s="3" t="s">
        <v>1901</v>
      </c>
      <c r="N6904" s="3" t="s">
        <v>1901</v>
      </c>
      <c r="O6904" s="3" t="s">
        <v>1901</v>
      </c>
      <c r="P6904" s="3"/>
      <c r="Q6904" s="3"/>
      <c r="R6904" s="3"/>
      <c r="S6904" s="3"/>
      <c r="T6904" s="3"/>
      <c r="U6904" s="3"/>
      <c r="V6904" s="3" t="s">
        <v>1901</v>
      </c>
      <c r="W6904" s="3" t="s">
        <v>1901</v>
      </c>
      <c r="X6904" s="3" t="s">
        <v>1901</v>
      </c>
      <c r="Y6904" s="3"/>
      <c r="Z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  <c r="AP6904" s="3"/>
      <c r="AQ6904" s="3"/>
      <c r="AR6904" s="3"/>
      <c r="AS6904" s="3"/>
      <c r="AT6904" s="3"/>
      <c r="AU6904" s="3"/>
      <c r="AV6904" s="3"/>
      <c r="AW6904" s="3"/>
      <c r="AX6904" s="3"/>
      <c r="AY6904" s="3"/>
      <c r="AZ6904" s="3"/>
      <c r="BA6904" s="3"/>
      <c r="BB6904" s="3"/>
      <c r="BC6904" s="3"/>
      <c r="BD6904" s="3"/>
      <c r="BE6904" s="3"/>
      <c r="BF6904" s="3"/>
      <c r="BG6904" s="3"/>
      <c r="BH6904" s="3"/>
      <c r="BI6904" s="3"/>
      <c r="BJ6904" s="3"/>
    </row>
    <row r="6905" customFormat="false" ht="15.75" hidden="false" customHeight="false" outlineLevel="0" collapsed="false">
      <c r="A6905" s="3" t="n">
        <v>6904</v>
      </c>
      <c r="B6905" s="3" t="s">
        <v>20017</v>
      </c>
      <c r="C6905" s="3" t="s">
        <v>20018</v>
      </c>
      <c r="D6905" s="3" t="n">
        <v>1</v>
      </c>
      <c r="E6905" s="3" t="n">
        <v>0.7998423</v>
      </c>
      <c r="F6905" s="3" t="n">
        <v>10</v>
      </c>
      <c r="G6905" s="3" t="n">
        <v>10</v>
      </c>
      <c r="H6905" s="3" t="n">
        <v>1</v>
      </c>
      <c r="I6905" s="3" t="n">
        <v>1</v>
      </c>
      <c r="J6905" s="3" t="n">
        <v>8</v>
      </c>
      <c r="K6905" s="3" t="n">
        <v>8</v>
      </c>
      <c r="L6905" s="3" t="n">
        <v>0</v>
      </c>
      <c r="M6905" s="3" t="n">
        <v>0</v>
      </c>
      <c r="N6905" s="3" t="n">
        <v>-1</v>
      </c>
      <c r="O6905" s="3" t="n">
        <v>-1</v>
      </c>
      <c r="P6905" s="3" t="n">
        <v>7.6</v>
      </c>
      <c r="Q6905" s="3" t="n">
        <v>24.2</v>
      </c>
      <c r="R6905" s="3" t="s">
        <v>20019</v>
      </c>
      <c r="S6905" s="4" t="n">
        <v>45747.1052199074</v>
      </c>
      <c r="T6905" s="3" t="s">
        <v>65</v>
      </c>
      <c r="U6905" s="3" t="s">
        <v>65</v>
      </c>
      <c r="V6905" s="3" t="n">
        <v>0</v>
      </c>
      <c r="W6905" s="3" t="n">
        <v>0</v>
      </c>
      <c r="X6905" s="3" t="n">
        <v>0</v>
      </c>
      <c r="Y6905" s="3" t="s">
        <v>30</v>
      </c>
      <c r="Z6905" s="3" t="s">
        <v>30</v>
      </c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3"/>
      <c r="AU6905" s="3"/>
      <c r="AV6905" s="3"/>
      <c r="AW6905" s="3"/>
      <c r="AX6905" s="3"/>
      <c r="AY6905" s="3"/>
      <c r="AZ6905" s="3"/>
      <c r="BA6905" s="3"/>
      <c r="BB6905" s="3"/>
      <c r="BC6905" s="3"/>
      <c r="BD6905" s="3"/>
      <c r="BE6905" s="3"/>
      <c r="BF6905" s="3"/>
      <c r="BG6905" s="3"/>
      <c r="BH6905" s="3"/>
      <c r="BI6905" s="3"/>
      <c r="BJ6905" s="3"/>
    </row>
    <row r="6906" customFormat="false" ht="15.75" hidden="false" customHeight="false" outlineLevel="0" collapsed="false">
      <c r="A6906" s="3" t="n">
        <v>6905</v>
      </c>
      <c r="B6906" s="3" t="s">
        <v>20020</v>
      </c>
      <c r="C6906" s="3" t="s">
        <v>20021</v>
      </c>
      <c r="D6906" s="3" t="n">
        <v>1</v>
      </c>
      <c r="E6906" s="3" t="n">
        <v>0.4993446</v>
      </c>
      <c r="F6906" s="3" t="n">
        <v>13</v>
      </c>
      <c r="G6906" s="3" t="n">
        <v>13</v>
      </c>
      <c r="H6906" s="3" t="n">
        <v>5</v>
      </c>
      <c r="I6906" s="3" t="n">
        <v>5</v>
      </c>
      <c r="J6906" s="3" t="n">
        <v>12</v>
      </c>
      <c r="K6906" s="3" t="n">
        <v>12</v>
      </c>
      <c r="L6906" s="3" t="n">
        <v>1</v>
      </c>
      <c r="M6906" s="3" t="n">
        <v>1</v>
      </c>
      <c r="N6906" s="3" t="n">
        <v>2</v>
      </c>
      <c r="O6906" s="3" t="n">
        <v>3</v>
      </c>
      <c r="P6906" s="3" t="n">
        <v>7.6</v>
      </c>
      <c r="Q6906" s="3" t="n">
        <v>24.2</v>
      </c>
      <c r="R6906" s="3" t="s">
        <v>20022</v>
      </c>
      <c r="S6906" s="4" t="n">
        <v>45747.1054166667</v>
      </c>
      <c r="T6906" s="3" t="s">
        <v>29</v>
      </c>
      <c r="U6906" s="3" t="s">
        <v>29</v>
      </c>
      <c r="V6906" s="3" t="n">
        <v>1</v>
      </c>
      <c r="W6906" s="3" t="n">
        <v>1</v>
      </c>
      <c r="X6906" s="3" t="n">
        <v>0</v>
      </c>
      <c r="Y6906" s="3" t="s">
        <v>81</v>
      </c>
      <c r="Z6906" s="3" t="s">
        <v>81</v>
      </c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3"/>
      <c r="AU6906" s="3"/>
      <c r="AV6906" s="3"/>
      <c r="AW6906" s="3"/>
      <c r="AX6906" s="3"/>
      <c r="AY6906" s="3"/>
      <c r="AZ6906" s="3"/>
      <c r="BA6906" s="3"/>
      <c r="BB6906" s="3"/>
      <c r="BC6906" s="3"/>
      <c r="BD6906" s="3"/>
      <c r="BE6906" s="3"/>
      <c r="BF6906" s="3"/>
      <c r="BG6906" s="3"/>
      <c r="BH6906" s="3"/>
      <c r="BI6906" s="3"/>
      <c r="BJ6906" s="3"/>
    </row>
    <row r="6907" customFormat="false" ht="15.75" hidden="false" customHeight="false" outlineLevel="0" collapsed="false">
      <c r="A6907" s="3" t="n">
        <v>6906</v>
      </c>
      <c r="B6907" s="3" t="s">
        <v>20023</v>
      </c>
      <c r="C6907" s="3" t="s">
        <v>20024</v>
      </c>
      <c r="D6907" s="3" t="n">
        <v>1</v>
      </c>
      <c r="E6907" s="3" t="n">
        <v>0.7352295</v>
      </c>
      <c r="F6907" s="3" t="n">
        <v>24</v>
      </c>
      <c r="G6907" s="3" t="n">
        <v>24</v>
      </c>
      <c r="H6907" s="3" t="n">
        <v>6</v>
      </c>
      <c r="I6907" s="3" t="n">
        <v>6</v>
      </c>
      <c r="J6907" s="3" t="n">
        <v>7</v>
      </c>
      <c r="K6907" s="3" t="n">
        <v>7</v>
      </c>
      <c r="L6907" s="3" t="n">
        <v>3</v>
      </c>
      <c r="M6907" s="3" t="n">
        <v>3</v>
      </c>
      <c r="N6907" s="3" t="n">
        <v>-1</v>
      </c>
      <c r="O6907" s="3" t="n">
        <v>-1</v>
      </c>
      <c r="P6907" s="3" t="n">
        <v>7.6</v>
      </c>
      <c r="Q6907" s="3" t="n">
        <v>24.2</v>
      </c>
      <c r="R6907" s="3" t="s">
        <v>20025</v>
      </c>
      <c r="S6907" s="4" t="n">
        <v>45747.1055208333</v>
      </c>
      <c r="T6907" s="3" t="s">
        <v>65</v>
      </c>
      <c r="U6907" s="3" t="s">
        <v>65</v>
      </c>
      <c r="V6907" s="3" t="n">
        <v>0</v>
      </c>
      <c r="W6907" s="3" t="n">
        <v>0</v>
      </c>
      <c r="X6907" s="3" t="n">
        <v>0</v>
      </c>
      <c r="Y6907" s="3" t="s">
        <v>30</v>
      </c>
      <c r="Z6907" s="3" t="s">
        <v>30</v>
      </c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3"/>
      <c r="AU6907" s="3"/>
      <c r="AV6907" s="3"/>
      <c r="AW6907" s="3"/>
      <c r="AX6907" s="3"/>
      <c r="AY6907" s="3"/>
      <c r="AZ6907" s="3"/>
      <c r="BA6907" s="3"/>
      <c r="BB6907" s="3"/>
      <c r="BC6907" s="3"/>
      <c r="BD6907" s="3"/>
      <c r="BE6907" s="3"/>
      <c r="BF6907" s="3"/>
      <c r="BG6907" s="3"/>
      <c r="BH6907" s="3"/>
      <c r="BI6907" s="3"/>
      <c r="BJ6907" s="3"/>
    </row>
    <row r="6908" customFormat="false" ht="15.75" hidden="false" customHeight="false" outlineLevel="0" collapsed="false">
      <c r="A6908" s="3" t="n">
        <v>6907</v>
      </c>
      <c r="B6908" s="3" t="s">
        <v>20026</v>
      </c>
      <c r="C6908" s="3" t="s">
        <v>20027</v>
      </c>
      <c r="D6908" s="3" t="n">
        <v>1</v>
      </c>
      <c r="E6908" s="3" t="n">
        <v>0.5315992</v>
      </c>
      <c r="F6908" s="3" t="n">
        <v>13</v>
      </c>
      <c r="G6908" s="3" t="n">
        <v>13</v>
      </c>
      <c r="H6908" s="3" t="n">
        <v>5</v>
      </c>
      <c r="I6908" s="3" t="n">
        <v>5</v>
      </c>
      <c r="J6908" s="3" t="n">
        <v>14</v>
      </c>
      <c r="K6908" s="3" t="n">
        <v>14</v>
      </c>
      <c r="L6908" s="3" t="n">
        <v>0</v>
      </c>
      <c r="M6908" s="3" t="n">
        <v>0</v>
      </c>
      <c r="N6908" s="3" t="n">
        <v>-1</v>
      </c>
      <c r="O6908" s="3" t="n">
        <v>-1</v>
      </c>
      <c r="P6908" s="3" t="n">
        <v>7.5</v>
      </c>
      <c r="Q6908" s="3" t="n">
        <v>24.2</v>
      </c>
      <c r="R6908" s="3" t="s">
        <v>20028</v>
      </c>
      <c r="S6908" s="4" t="n">
        <v>45747.1055671296</v>
      </c>
      <c r="T6908" s="3" t="s">
        <v>29</v>
      </c>
      <c r="U6908" s="3" t="s">
        <v>29</v>
      </c>
      <c r="V6908" s="3" t="n">
        <v>0</v>
      </c>
      <c r="W6908" s="3" t="n">
        <v>0</v>
      </c>
      <c r="X6908" s="3" t="n">
        <v>0</v>
      </c>
      <c r="Y6908" s="3" t="s">
        <v>30</v>
      </c>
      <c r="Z6908" s="3" t="s">
        <v>30</v>
      </c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3"/>
      <c r="AU6908" s="3"/>
      <c r="AV6908" s="3"/>
      <c r="AW6908" s="3"/>
      <c r="AX6908" s="3"/>
      <c r="AY6908" s="3"/>
      <c r="AZ6908" s="3"/>
      <c r="BA6908" s="3"/>
      <c r="BB6908" s="3"/>
      <c r="BC6908" s="3"/>
      <c r="BD6908" s="3"/>
      <c r="BE6908" s="3"/>
      <c r="BF6908" s="3"/>
      <c r="BG6908" s="3"/>
      <c r="BH6908" s="3"/>
      <c r="BI6908" s="3"/>
      <c r="BJ6908" s="3"/>
    </row>
    <row r="6909" customFormat="false" ht="15.75" hidden="false" customHeight="false" outlineLevel="0" collapsed="false">
      <c r="A6909" s="3" t="n">
        <v>6908</v>
      </c>
      <c r="B6909" s="3" t="s">
        <v>20029</v>
      </c>
      <c r="C6909" s="3" t="s">
        <v>20030</v>
      </c>
      <c r="D6909" s="3" t="n">
        <v>1</v>
      </c>
      <c r="E6909" s="3" t="n">
        <v>0.8476513</v>
      </c>
      <c r="F6909" s="3" t="n">
        <v>25</v>
      </c>
      <c r="G6909" s="3" t="n">
        <v>25</v>
      </c>
      <c r="H6909" s="3" t="n">
        <v>9</v>
      </c>
      <c r="I6909" s="3" t="n">
        <v>9</v>
      </c>
      <c r="J6909" s="3" t="n">
        <v>19</v>
      </c>
      <c r="K6909" s="3" t="n">
        <v>19</v>
      </c>
      <c r="L6909" s="3" t="n">
        <v>4</v>
      </c>
      <c r="M6909" s="3" t="n">
        <v>4</v>
      </c>
      <c r="N6909" s="3" t="n">
        <v>-1</v>
      </c>
      <c r="O6909" s="3" t="n">
        <v>-1</v>
      </c>
      <c r="P6909" s="3" t="n">
        <v>7.5</v>
      </c>
      <c r="Q6909" s="3" t="n">
        <v>24.2</v>
      </c>
      <c r="R6909" s="3" t="s">
        <v>20031</v>
      </c>
      <c r="S6909" s="4" t="n">
        <v>45747.1056134259</v>
      </c>
      <c r="T6909" s="3" t="s">
        <v>29</v>
      </c>
      <c r="U6909" s="3" t="s">
        <v>29</v>
      </c>
      <c r="V6909" s="3" t="n">
        <v>0</v>
      </c>
      <c r="W6909" s="3" t="n">
        <v>0</v>
      </c>
      <c r="X6909" s="3" t="n">
        <v>0</v>
      </c>
      <c r="Y6909" s="3" t="s">
        <v>30</v>
      </c>
      <c r="Z6909" s="3" t="s">
        <v>30</v>
      </c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3"/>
      <c r="AR6909" s="3"/>
      <c r="AS6909" s="3"/>
      <c r="AT6909" s="3"/>
      <c r="AU6909" s="3"/>
      <c r="AV6909" s="3"/>
      <c r="AW6909" s="3"/>
      <c r="AX6909" s="3"/>
      <c r="AY6909" s="3"/>
      <c r="AZ6909" s="3"/>
      <c r="BA6909" s="3"/>
      <c r="BB6909" s="3"/>
      <c r="BC6909" s="3"/>
      <c r="BD6909" s="3"/>
      <c r="BE6909" s="3"/>
      <c r="BF6909" s="3"/>
      <c r="BG6909" s="3"/>
      <c r="BH6909" s="3"/>
      <c r="BI6909" s="3"/>
      <c r="BJ6909" s="3"/>
    </row>
    <row r="6910" customFormat="false" ht="15.75" hidden="false" customHeight="false" outlineLevel="0" collapsed="false">
      <c r="A6910" s="3" t="n">
        <v>6909</v>
      </c>
      <c r="B6910" s="3" t="s">
        <v>20032</v>
      </c>
      <c r="C6910" s="3" t="s">
        <v>20033</v>
      </c>
      <c r="D6910" s="3" t="n">
        <v>1</v>
      </c>
      <c r="E6910" s="3" t="n">
        <v>0.2541808</v>
      </c>
      <c r="F6910" s="3" t="n">
        <v>4</v>
      </c>
      <c r="G6910" s="3" t="n">
        <v>4</v>
      </c>
      <c r="H6910" s="3" t="n">
        <v>2</v>
      </c>
      <c r="I6910" s="3" t="n">
        <v>2</v>
      </c>
      <c r="J6910" s="3" t="n">
        <v>2</v>
      </c>
      <c r="K6910" s="3" t="n">
        <v>2</v>
      </c>
      <c r="L6910" s="3" t="n">
        <v>0</v>
      </c>
      <c r="M6910" s="3" t="n">
        <v>0</v>
      </c>
      <c r="N6910" s="3" t="n">
        <v>-1</v>
      </c>
      <c r="O6910" s="3" t="n">
        <v>-1</v>
      </c>
      <c r="P6910" s="3" t="n">
        <v>7.5</v>
      </c>
      <c r="Q6910" s="3" t="n">
        <v>24.2</v>
      </c>
      <c r="R6910" s="3" t="s">
        <v>20034</v>
      </c>
      <c r="S6910" s="4" t="n">
        <v>45747.1056481482</v>
      </c>
      <c r="T6910" s="3" t="s">
        <v>29</v>
      </c>
      <c r="U6910" s="3" t="s">
        <v>29</v>
      </c>
      <c r="V6910" s="3" t="n">
        <v>0</v>
      </c>
      <c r="W6910" s="3" t="n">
        <v>0</v>
      </c>
      <c r="X6910" s="3" t="n">
        <v>0</v>
      </c>
      <c r="Y6910" s="3" t="s">
        <v>30</v>
      </c>
      <c r="Z6910" s="3" t="s">
        <v>30</v>
      </c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  <c r="AP6910" s="3"/>
      <c r="AQ6910" s="3"/>
      <c r="AR6910" s="3"/>
      <c r="AS6910" s="3"/>
      <c r="AT6910" s="3"/>
      <c r="AU6910" s="3"/>
      <c r="AV6910" s="3"/>
      <c r="AW6910" s="3"/>
      <c r="AX6910" s="3"/>
      <c r="AY6910" s="3"/>
      <c r="AZ6910" s="3"/>
      <c r="BA6910" s="3"/>
      <c r="BB6910" s="3"/>
      <c r="BC6910" s="3"/>
      <c r="BD6910" s="3"/>
      <c r="BE6910" s="3"/>
      <c r="BF6910" s="3"/>
      <c r="BG6910" s="3"/>
      <c r="BH6910" s="3"/>
      <c r="BI6910" s="3"/>
      <c r="BJ6910" s="3"/>
    </row>
    <row r="6911" customFormat="false" ht="15.75" hidden="false" customHeight="false" outlineLevel="0" collapsed="false">
      <c r="A6911" s="3" t="n">
        <v>6910</v>
      </c>
      <c r="B6911" s="3" t="s">
        <v>20035</v>
      </c>
      <c r="C6911" s="3" t="s">
        <v>20036</v>
      </c>
      <c r="D6911" s="3" t="n">
        <v>1</v>
      </c>
      <c r="E6911" s="3" t="n">
        <v>0.4639442</v>
      </c>
      <c r="F6911" s="3" t="n">
        <v>12</v>
      </c>
      <c r="G6911" s="3" t="n">
        <v>12</v>
      </c>
      <c r="H6911" s="3" t="n">
        <v>9</v>
      </c>
      <c r="I6911" s="3" t="n">
        <v>9</v>
      </c>
      <c r="J6911" s="3" t="n">
        <v>7</v>
      </c>
      <c r="K6911" s="3" t="n">
        <v>7</v>
      </c>
      <c r="L6911" s="3" t="n">
        <v>2</v>
      </c>
      <c r="M6911" s="3" t="n">
        <v>2</v>
      </c>
      <c r="N6911" s="3" t="n">
        <v>-1</v>
      </c>
      <c r="O6911" s="3" t="n">
        <v>-1</v>
      </c>
      <c r="P6911" s="3" t="n">
        <v>7.5</v>
      </c>
      <c r="Q6911" s="3" t="n">
        <v>24.2</v>
      </c>
      <c r="R6911" s="3" t="s">
        <v>20037</v>
      </c>
      <c r="S6911" s="4" t="n">
        <v>45747.1057060185</v>
      </c>
      <c r="T6911" s="3" t="s">
        <v>29</v>
      </c>
      <c r="U6911" s="3" t="s">
        <v>29</v>
      </c>
      <c r="V6911" s="3" t="n">
        <v>0</v>
      </c>
      <c r="W6911" s="3" t="n">
        <v>0</v>
      </c>
      <c r="X6911" s="3" t="n">
        <v>0</v>
      </c>
      <c r="Y6911" s="3" t="s">
        <v>30</v>
      </c>
      <c r="Z6911" s="3" t="s">
        <v>30</v>
      </c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  <c r="AP6911" s="3"/>
      <c r="AQ6911" s="3"/>
      <c r="AR6911" s="3"/>
      <c r="AS6911" s="3"/>
      <c r="AT6911" s="3"/>
      <c r="AU6911" s="3"/>
      <c r="AV6911" s="3"/>
      <c r="AW6911" s="3"/>
      <c r="AX6911" s="3"/>
      <c r="AY6911" s="3"/>
      <c r="AZ6911" s="3"/>
      <c r="BA6911" s="3"/>
      <c r="BB6911" s="3"/>
      <c r="BC6911" s="3"/>
      <c r="BD6911" s="3"/>
      <c r="BE6911" s="3"/>
      <c r="BF6911" s="3"/>
      <c r="BG6911" s="3"/>
      <c r="BH6911" s="3"/>
      <c r="BI6911" s="3"/>
      <c r="BJ6911" s="3"/>
    </row>
    <row r="6912" customFormat="false" ht="15.75" hidden="false" customHeight="false" outlineLevel="0" collapsed="false">
      <c r="A6912" s="3" t="n">
        <v>6911</v>
      </c>
      <c r="B6912" s="3" t="s">
        <v>20038</v>
      </c>
      <c r="C6912" s="3" t="s">
        <v>20039</v>
      </c>
      <c r="D6912" s="3" t="n">
        <v>1</v>
      </c>
      <c r="E6912" s="3" t="n">
        <v>0.9077864</v>
      </c>
      <c r="F6912" s="3" t="n">
        <v>8</v>
      </c>
      <c r="G6912" s="3" t="n">
        <v>8</v>
      </c>
      <c r="H6912" s="3" t="n">
        <v>3</v>
      </c>
      <c r="I6912" s="3" t="n">
        <v>3</v>
      </c>
      <c r="J6912" s="3" t="n">
        <v>6</v>
      </c>
      <c r="K6912" s="3" t="n">
        <v>6</v>
      </c>
      <c r="L6912" s="3" t="n">
        <v>0</v>
      </c>
      <c r="M6912" s="3" t="n">
        <v>0</v>
      </c>
      <c r="N6912" s="3" t="n">
        <v>-1</v>
      </c>
      <c r="O6912" s="3" t="n">
        <v>-1</v>
      </c>
      <c r="P6912" s="3" t="n">
        <v>7.5</v>
      </c>
      <c r="Q6912" s="3" t="n">
        <v>24.2</v>
      </c>
      <c r="R6912" s="3" t="s">
        <v>20040</v>
      </c>
      <c r="S6912" s="4" t="n">
        <v>45747.1057407407</v>
      </c>
      <c r="T6912" s="3" t="s">
        <v>29</v>
      </c>
      <c r="U6912" s="3" t="s">
        <v>29</v>
      </c>
      <c r="V6912" s="3" t="n">
        <v>0</v>
      </c>
      <c r="W6912" s="3" t="n">
        <v>0</v>
      </c>
      <c r="X6912" s="3" t="n">
        <v>0</v>
      </c>
      <c r="Y6912" s="3" t="s">
        <v>30</v>
      </c>
      <c r="Z6912" s="3" t="s">
        <v>30</v>
      </c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  <c r="AP6912" s="3"/>
      <c r="AQ6912" s="3"/>
      <c r="AR6912" s="3"/>
      <c r="AS6912" s="3"/>
      <c r="AT6912" s="3"/>
      <c r="AU6912" s="3"/>
      <c r="AV6912" s="3"/>
      <c r="AW6912" s="3"/>
      <c r="AX6912" s="3"/>
      <c r="AY6912" s="3"/>
      <c r="AZ6912" s="3"/>
      <c r="BA6912" s="3"/>
      <c r="BB6912" s="3"/>
      <c r="BC6912" s="3"/>
      <c r="BD6912" s="3"/>
      <c r="BE6912" s="3"/>
      <c r="BF6912" s="3"/>
      <c r="BG6912" s="3"/>
      <c r="BH6912" s="3"/>
      <c r="BI6912" s="3"/>
      <c r="BJ6912" s="3"/>
    </row>
    <row r="6913" customFormat="false" ht="15.75" hidden="false" customHeight="false" outlineLevel="0" collapsed="false">
      <c r="A6913" s="3" t="n">
        <v>6912</v>
      </c>
      <c r="B6913" s="3" t="s">
        <v>20041</v>
      </c>
      <c r="C6913" s="3" t="s">
        <v>20042</v>
      </c>
      <c r="D6913" s="3" t="n">
        <v>1</v>
      </c>
      <c r="E6913" s="3" t="n">
        <v>11.6362216</v>
      </c>
      <c r="F6913" s="3" t="n">
        <v>198</v>
      </c>
      <c r="G6913" s="3" t="n">
        <v>198</v>
      </c>
      <c r="H6913" s="3" t="n">
        <v>20</v>
      </c>
      <c r="I6913" s="3" t="n">
        <v>20</v>
      </c>
      <c r="J6913" s="3" t="n">
        <v>250</v>
      </c>
      <c r="K6913" s="3" t="n">
        <v>250</v>
      </c>
      <c r="L6913" s="3" t="n">
        <v>34</v>
      </c>
      <c r="M6913" s="3" t="n">
        <v>34</v>
      </c>
      <c r="N6913" s="3" t="n">
        <v>-1</v>
      </c>
      <c r="O6913" s="3" t="n">
        <v>-1</v>
      </c>
      <c r="P6913" s="3" t="n">
        <v>7.1</v>
      </c>
      <c r="Q6913" s="3" t="n">
        <v>24.2</v>
      </c>
      <c r="R6913" s="3" t="s">
        <v>20043</v>
      </c>
      <c r="S6913" s="4" t="n">
        <v>45747.1059722222</v>
      </c>
      <c r="T6913" s="3" t="s">
        <v>65</v>
      </c>
      <c r="U6913" s="3" t="s">
        <v>65</v>
      </c>
      <c r="V6913" s="3" t="n">
        <v>0</v>
      </c>
      <c r="W6913" s="3" t="n">
        <v>0</v>
      </c>
      <c r="X6913" s="3" t="n">
        <v>0</v>
      </c>
      <c r="Y6913" s="3" t="s">
        <v>30</v>
      </c>
      <c r="Z6913" s="3" t="s">
        <v>30</v>
      </c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3"/>
      <c r="AR6913" s="3"/>
      <c r="AS6913" s="3"/>
      <c r="AT6913" s="3"/>
      <c r="AU6913" s="3"/>
      <c r="AV6913" s="3"/>
      <c r="AW6913" s="3"/>
      <c r="AX6913" s="3"/>
      <c r="AY6913" s="3"/>
      <c r="AZ6913" s="3"/>
      <c r="BA6913" s="3"/>
      <c r="BB6913" s="3"/>
      <c r="BC6913" s="3"/>
      <c r="BD6913" s="3"/>
      <c r="BE6913" s="3"/>
      <c r="BF6913" s="3"/>
      <c r="BG6913" s="3"/>
      <c r="BH6913" s="3"/>
      <c r="BI6913" s="3"/>
      <c r="BJ6913" s="3"/>
    </row>
    <row r="6914" customFormat="false" ht="15.75" hidden="false" customHeight="false" outlineLevel="0" collapsed="false">
      <c r="A6914" s="3" t="n">
        <v>6913</v>
      </c>
      <c r="B6914" s="3" t="s">
        <v>20044</v>
      </c>
      <c r="C6914" s="3" t="s">
        <v>20045</v>
      </c>
      <c r="D6914" s="3" t="n">
        <v>1</v>
      </c>
      <c r="E6914" s="3" t="n">
        <v>0.0899768</v>
      </c>
      <c r="F6914" s="3" t="n">
        <v>9</v>
      </c>
      <c r="G6914" s="3" t="n">
        <v>9</v>
      </c>
      <c r="H6914" s="3" t="n">
        <v>8</v>
      </c>
      <c r="I6914" s="3" t="n">
        <v>8</v>
      </c>
      <c r="J6914" s="3" t="n">
        <v>6</v>
      </c>
      <c r="K6914" s="3" t="n">
        <v>6</v>
      </c>
      <c r="L6914" s="3" t="n">
        <v>1</v>
      </c>
      <c r="M6914" s="3" t="n">
        <v>1</v>
      </c>
      <c r="N6914" s="3" t="n">
        <v>13</v>
      </c>
      <c r="O6914" s="3" t="n">
        <v>-1</v>
      </c>
      <c r="P6914" s="3" t="n">
        <v>6</v>
      </c>
      <c r="Q6914" s="3" t="n">
        <v>24.2</v>
      </c>
      <c r="R6914" s="3" t="s">
        <v>20046</v>
      </c>
      <c r="S6914" s="4" t="n">
        <v>45747.1060416667</v>
      </c>
      <c r="T6914" s="3" t="s">
        <v>85</v>
      </c>
      <c r="U6914" s="3" t="s">
        <v>85</v>
      </c>
      <c r="V6914" s="3" t="n">
        <v>1</v>
      </c>
      <c r="W6914" s="3" t="n">
        <v>0</v>
      </c>
      <c r="X6914" s="3" t="n">
        <v>0</v>
      </c>
      <c r="Y6914" s="3" t="s">
        <v>30</v>
      </c>
      <c r="Z6914" s="3" t="s">
        <v>30</v>
      </c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  <c r="AP6914" s="3"/>
      <c r="AQ6914" s="3"/>
      <c r="AR6914" s="3"/>
      <c r="AS6914" s="3"/>
      <c r="AT6914" s="3"/>
      <c r="AU6914" s="3"/>
      <c r="AV6914" s="3"/>
      <c r="AW6914" s="3"/>
      <c r="AX6914" s="3"/>
      <c r="AY6914" s="3"/>
      <c r="AZ6914" s="3"/>
      <c r="BA6914" s="3"/>
      <c r="BB6914" s="3"/>
      <c r="BC6914" s="3"/>
      <c r="BD6914" s="3"/>
      <c r="BE6914" s="3"/>
      <c r="BF6914" s="3"/>
      <c r="BG6914" s="3"/>
      <c r="BH6914" s="3"/>
      <c r="BI6914" s="3"/>
      <c r="BJ6914" s="3"/>
    </row>
    <row r="6915" customFormat="false" ht="15.75" hidden="false" customHeight="false" outlineLevel="0" collapsed="false">
      <c r="A6915" s="3" t="n">
        <v>6914</v>
      </c>
      <c r="B6915" s="3" t="s">
        <v>20047</v>
      </c>
      <c r="C6915" s="3" t="s">
        <v>20048</v>
      </c>
      <c r="D6915" s="3" t="n">
        <v>1</v>
      </c>
      <c r="E6915" s="3" t="n">
        <v>1.8501469</v>
      </c>
      <c r="F6915" s="3" t="n">
        <v>14</v>
      </c>
      <c r="G6915" s="3" t="n">
        <v>14</v>
      </c>
      <c r="H6915" s="3" t="n">
        <v>3</v>
      </c>
      <c r="I6915" s="3" t="n">
        <v>3</v>
      </c>
      <c r="J6915" s="3" t="n">
        <v>29</v>
      </c>
      <c r="K6915" s="3" t="n">
        <v>29</v>
      </c>
      <c r="L6915" s="3" t="n">
        <v>3</v>
      </c>
      <c r="M6915" s="3" t="n">
        <v>3</v>
      </c>
      <c r="N6915" s="3" t="n">
        <v>0</v>
      </c>
      <c r="O6915" s="3" t="n">
        <v>-1</v>
      </c>
      <c r="P6915" s="3" t="n">
        <v>7.5</v>
      </c>
      <c r="Q6915" s="3" t="n">
        <v>24.2</v>
      </c>
      <c r="R6915" s="3" t="s">
        <v>20049</v>
      </c>
      <c r="S6915" s="4" t="n">
        <v>45747.1061689815</v>
      </c>
      <c r="T6915" s="3" t="s">
        <v>1920</v>
      </c>
      <c r="U6915" s="3" t="s">
        <v>1920</v>
      </c>
      <c r="V6915" s="3" t="n">
        <v>1</v>
      </c>
      <c r="W6915" s="3" t="n">
        <v>0</v>
      </c>
      <c r="X6915" s="3" t="n">
        <v>0</v>
      </c>
      <c r="Y6915" s="3" t="s">
        <v>30</v>
      </c>
      <c r="Z6915" s="3" t="s">
        <v>30</v>
      </c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3"/>
      <c r="AR6915" s="3"/>
      <c r="AS6915" s="3"/>
      <c r="AT6915" s="3"/>
      <c r="AU6915" s="3"/>
      <c r="AV6915" s="3"/>
      <c r="AW6915" s="3"/>
      <c r="AX6915" s="3"/>
      <c r="AY6915" s="3"/>
      <c r="AZ6915" s="3"/>
      <c r="BA6915" s="3"/>
      <c r="BB6915" s="3"/>
      <c r="BC6915" s="3"/>
      <c r="BD6915" s="3"/>
      <c r="BE6915" s="3"/>
      <c r="BF6915" s="3"/>
      <c r="BG6915" s="3"/>
      <c r="BH6915" s="3"/>
      <c r="BI6915" s="3"/>
      <c r="BJ6915" s="3"/>
    </row>
    <row r="6916" customFormat="false" ht="15.75" hidden="false" customHeight="false" outlineLevel="0" collapsed="false">
      <c r="A6916" s="3" t="n">
        <v>6915</v>
      </c>
      <c r="B6916" s="3" t="s">
        <v>20050</v>
      </c>
      <c r="C6916" s="3" t="s">
        <v>20051</v>
      </c>
      <c r="D6916" s="3" t="n">
        <v>1</v>
      </c>
      <c r="E6916" s="3" t="n">
        <v>3.6210851</v>
      </c>
      <c r="F6916" s="3" t="n">
        <v>19</v>
      </c>
      <c r="G6916" s="3" t="n">
        <v>19</v>
      </c>
      <c r="H6916" s="3" t="n">
        <v>4</v>
      </c>
      <c r="I6916" s="3" t="n">
        <v>4</v>
      </c>
      <c r="J6916" s="3" t="n">
        <v>31</v>
      </c>
      <c r="K6916" s="3" t="n">
        <v>31</v>
      </c>
      <c r="L6916" s="3" t="n">
        <v>3</v>
      </c>
      <c r="M6916" s="3" t="n">
        <v>3</v>
      </c>
      <c r="N6916" s="3" t="n">
        <v>-1</v>
      </c>
      <c r="O6916" s="3" t="n">
        <v>-1</v>
      </c>
      <c r="P6916" s="3" t="n">
        <v>7.5</v>
      </c>
      <c r="Q6916" s="3" t="n">
        <v>24.2</v>
      </c>
      <c r="R6916" s="3" t="s">
        <v>20052</v>
      </c>
      <c r="S6916" s="4" t="n">
        <v>45747.1062847222</v>
      </c>
      <c r="T6916" s="3" t="s">
        <v>3197</v>
      </c>
      <c r="U6916" s="3" t="s">
        <v>3197</v>
      </c>
      <c r="V6916" s="3" t="n">
        <v>0</v>
      </c>
      <c r="W6916" s="3" t="n">
        <v>0</v>
      </c>
      <c r="X6916" s="3" t="n">
        <v>0</v>
      </c>
      <c r="Y6916" s="3" t="s">
        <v>30</v>
      </c>
      <c r="Z6916" s="3" t="s">
        <v>30</v>
      </c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  <c r="AP6916" s="3"/>
      <c r="AQ6916" s="3"/>
      <c r="AR6916" s="3"/>
      <c r="AS6916" s="3"/>
      <c r="AT6916" s="3"/>
      <c r="AU6916" s="3"/>
      <c r="AV6916" s="3"/>
      <c r="AW6916" s="3"/>
      <c r="AX6916" s="3"/>
      <c r="AY6916" s="3"/>
      <c r="AZ6916" s="3"/>
      <c r="BA6916" s="3"/>
      <c r="BB6916" s="3"/>
      <c r="BC6916" s="3"/>
      <c r="BD6916" s="3"/>
      <c r="BE6916" s="3"/>
      <c r="BF6916" s="3"/>
      <c r="BG6916" s="3"/>
      <c r="BH6916" s="3"/>
      <c r="BI6916" s="3"/>
      <c r="BJ6916" s="3"/>
    </row>
    <row r="6917" customFormat="false" ht="15.75" hidden="false" customHeight="false" outlineLevel="0" collapsed="false">
      <c r="A6917" s="3" t="n">
        <v>6916</v>
      </c>
      <c r="B6917" s="3" t="s">
        <v>20053</v>
      </c>
      <c r="C6917" s="3" t="s">
        <v>20054</v>
      </c>
      <c r="D6917" s="3" t="n">
        <v>1</v>
      </c>
      <c r="E6917" s="3" t="n">
        <v>3.8341291</v>
      </c>
      <c r="F6917" s="3" t="n">
        <v>499</v>
      </c>
      <c r="G6917" s="3" t="n">
        <v>499</v>
      </c>
      <c r="H6917" s="3" t="n">
        <v>25</v>
      </c>
      <c r="I6917" s="3" t="n">
        <v>25</v>
      </c>
      <c r="J6917" s="3" t="n">
        <v>761</v>
      </c>
      <c r="K6917" s="3" t="n">
        <v>761</v>
      </c>
      <c r="L6917" s="3" t="n">
        <v>52</v>
      </c>
      <c r="M6917" s="3" t="n">
        <v>52</v>
      </c>
      <c r="N6917" s="3" t="n">
        <v>-1</v>
      </c>
      <c r="O6917" s="3" t="n">
        <v>-1</v>
      </c>
      <c r="P6917" s="3" t="n">
        <v>3</v>
      </c>
      <c r="Q6917" s="3" t="n">
        <v>24.2</v>
      </c>
      <c r="R6917" s="3" t="s">
        <v>20055</v>
      </c>
      <c r="S6917" s="4" t="n">
        <v>45747.1063773148</v>
      </c>
      <c r="T6917" s="3" t="s">
        <v>65</v>
      </c>
      <c r="U6917" s="3" t="s">
        <v>65</v>
      </c>
      <c r="V6917" s="3" t="n">
        <v>0</v>
      </c>
      <c r="W6917" s="3" t="n">
        <v>0</v>
      </c>
      <c r="X6917" s="3" t="n">
        <v>0</v>
      </c>
      <c r="Y6917" s="3" t="s">
        <v>30</v>
      </c>
      <c r="Z6917" s="3" t="s">
        <v>30</v>
      </c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  <c r="AP6917" s="3"/>
      <c r="AQ6917" s="3"/>
      <c r="AR6917" s="3"/>
      <c r="AS6917" s="3"/>
      <c r="AT6917" s="3"/>
      <c r="AU6917" s="3"/>
      <c r="AV6917" s="3"/>
      <c r="AW6917" s="3"/>
      <c r="AX6917" s="3"/>
      <c r="AY6917" s="3"/>
      <c r="AZ6917" s="3"/>
      <c r="BA6917" s="3"/>
      <c r="BB6917" s="3"/>
      <c r="BC6917" s="3"/>
      <c r="BD6917" s="3"/>
      <c r="BE6917" s="3"/>
      <c r="BF6917" s="3"/>
      <c r="BG6917" s="3"/>
      <c r="BH6917" s="3"/>
      <c r="BI6917" s="3"/>
      <c r="BJ6917" s="3"/>
    </row>
    <row r="6918" customFormat="false" ht="15.75" hidden="false" customHeight="false" outlineLevel="0" collapsed="false">
      <c r="A6918" s="3" t="n">
        <v>6917</v>
      </c>
      <c r="B6918" s="3" t="s">
        <v>20056</v>
      </c>
      <c r="C6918" s="3" t="s">
        <v>20057</v>
      </c>
      <c r="D6918" s="3" t="n">
        <v>1</v>
      </c>
      <c r="E6918" s="3" t="n">
        <v>3.8233728</v>
      </c>
      <c r="F6918" s="3" t="n">
        <v>506</v>
      </c>
      <c r="G6918" s="3" t="n">
        <v>506</v>
      </c>
      <c r="H6918" s="3" t="n">
        <v>25</v>
      </c>
      <c r="I6918" s="3" t="n">
        <v>25</v>
      </c>
      <c r="J6918" s="3" t="n">
        <v>769</v>
      </c>
      <c r="K6918" s="3" t="n">
        <v>769</v>
      </c>
      <c r="L6918" s="3" t="n">
        <v>53</v>
      </c>
      <c r="M6918" s="3" t="n">
        <v>53</v>
      </c>
      <c r="N6918" s="3" t="n">
        <v>-1</v>
      </c>
      <c r="O6918" s="3" t="n">
        <v>-1</v>
      </c>
      <c r="P6918" s="3" t="n">
        <v>3</v>
      </c>
      <c r="Q6918" s="3" t="n">
        <v>24.2</v>
      </c>
      <c r="R6918" s="3" t="s">
        <v>20058</v>
      </c>
      <c r="S6918" s="4" t="n">
        <v>45747.1064699074</v>
      </c>
      <c r="T6918" s="3" t="s">
        <v>65</v>
      </c>
      <c r="U6918" s="3" t="s">
        <v>65</v>
      </c>
      <c r="V6918" s="3" t="n">
        <v>0</v>
      </c>
      <c r="W6918" s="3" t="n">
        <v>0</v>
      </c>
      <c r="X6918" s="3" t="n">
        <v>0</v>
      </c>
      <c r="Y6918" s="3" t="s">
        <v>30</v>
      </c>
      <c r="Z6918" s="3" t="s">
        <v>30</v>
      </c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  <c r="AP6918" s="3"/>
      <c r="AQ6918" s="3"/>
      <c r="AR6918" s="3"/>
      <c r="AS6918" s="3"/>
      <c r="AT6918" s="3"/>
      <c r="AU6918" s="3"/>
      <c r="AV6918" s="3"/>
      <c r="AW6918" s="3"/>
      <c r="AX6918" s="3"/>
      <c r="AY6918" s="3"/>
      <c r="AZ6918" s="3"/>
      <c r="BA6918" s="3"/>
      <c r="BB6918" s="3"/>
      <c r="BC6918" s="3"/>
      <c r="BD6918" s="3"/>
      <c r="BE6918" s="3"/>
      <c r="BF6918" s="3"/>
      <c r="BG6918" s="3"/>
      <c r="BH6918" s="3"/>
      <c r="BI6918" s="3"/>
      <c r="BJ6918" s="3"/>
    </row>
    <row r="6919" customFormat="false" ht="15.75" hidden="false" customHeight="false" outlineLevel="0" collapsed="false">
      <c r="A6919" s="3" t="n">
        <v>6918</v>
      </c>
      <c r="B6919" s="3" t="s">
        <v>20059</v>
      </c>
      <c r="C6919" s="3" t="s">
        <v>20060</v>
      </c>
      <c r="D6919" s="3" t="n">
        <v>1</v>
      </c>
      <c r="E6919" s="3" t="n">
        <v>4.7984528</v>
      </c>
      <c r="F6919" s="3" t="n">
        <v>703</v>
      </c>
      <c r="G6919" s="3" t="n">
        <v>703</v>
      </c>
      <c r="H6919" s="3" t="n">
        <v>17</v>
      </c>
      <c r="I6919" s="3" t="n">
        <v>17</v>
      </c>
      <c r="J6919" s="3" t="n">
        <v>1044</v>
      </c>
      <c r="K6919" s="3" t="n">
        <v>1044</v>
      </c>
      <c r="L6919" s="3" t="n">
        <v>118</v>
      </c>
      <c r="M6919" s="3" t="n">
        <v>118</v>
      </c>
      <c r="N6919" s="3" t="n">
        <v>-1</v>
      </c>
      <c r="O6919" s="3" t="n">
        <v>-1</v>
      </c>
      <c r="P6919" s="3" t="n">
        <v>3</v>
      </c>
      <c r="Q6919" s="3" t="n">
        <v>24.2</v>
      </c>
      <c r="R6919" s="3" t="s">
        <v>20061</v>
      </c>
      <c r="S6919" s="4" t="n">
        <v>45747.1065856482</v>
      </c>
      <c r="T6919" s="3" t="s">
        <v>256</v>
      </c>
      <c r="U6919" s="3" t="s">
        <v>256</v>
      </c>
      <c r="V6919" s="3" t="n">
        <v>0</v>
      </c>
      <c r="W6919" s="3" t="n">
        <v>0</v>
      </c>
      <c r="X6919" s="3" t="n">
        <v>0</v>
      </c>
      <c r="Y6919" s="3" t="s">
        <v>30</v>
      </c>
      <c r="Z6919" s="3" t="s">
        <v>30</v>
      </c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  <c r="AP6919" s="3"/>
      <c r="AQ6919" s="3"/>
      <c r="AR6919" s="3"/>
      <c r="AS6919" s="3"/>
      <c r="AT6919" s="3"/>
      <c r="AU6919" s="3"/>
      <c r="AV6919" s="3"/>
      <c r="AW6919" s="3"/>
      <c r="AX6919" s="3"/>
      <c r="AY6919" s="3"/>
      <c r="AZ6919" s="3"/>
      <c r="BA6919" s="3"/>
      <c r="BB6919" s="3"/>
      <c r="BC6919" s="3"/>
      <c r="BD6919" s="3"/>
      <c r="BE6919" s="3"/>
      <c r="BF6919" s="3"/>
      <c r="BG6919" s="3"/>
      <c r="BH6919" s="3"/>
      <c r="BI6919" s="3"/>
      <c r="BJ6919" s="3"/>
    </row>
    <row r="6920" customFormat="false" ht="15.75" hidden="false" customHeight="false" outlineLevel="0" collapsed="false">
      <c r="A6920" s="3" t="n">
        <v>6919</v>
      </c>
      <c r="B6920" s="3" t="s">
        <v>20062</v>
      </c>
      <c r="C6920" s="3" t="s">
        <v>20063</v>
      </c>
      <c r="D6920" s="3" t="n">
        <v>1</v>
      </c>
      <c r="E6920" s="3" t="n">
        <v>0.9191784</v>
      </c>
      <c r="F6920" s="3" t="n">
        <v>14</v>
      </c>
      <c r="G6920" s="3" t="n">
        <v>14</v>
      </c>
      <c r="H6920" s="3" t="n">
        <v>1</v>
      </c>
      <c r="I6920" s="3" t="n">
        <v>1</v>
      </c>
      <c r="J6920" s="3" t="n">
        <v>0</v>
      </c>
      <c r="K6920" s="3" t="n">
        <v>0</v>
      </c>
      <c r="L6920" s="3" t="n">
        <v>0</v>
      </c>
      <c r="M6920" s="3" t="n">
        <v>0</v>
      </c>
      <c r="N6920" s="3" t="n">
        <v>-1</v>
      </c>
      <c r="O6920" s="3" t="n">
        <v>-1</v>
      </c>
      <c r="P6920" s="3" t="n">
        <v>3</v>
      </c>
      <c r="Q6920" s="3" t="n">
        <v>24.2</v>
      </c>
      <c r="R6920" s="3" t="s">
        <v>20064</v>
      </c>
      <c r="S6920" s="4" t="n">
        <v>45747.1066319444</v>
      </c>
      <c r="T6920" s="3" t="s">
        <v>65</v>
      </c>
      <c r="U6920" s="3" t="s">
        <v>65</v>
      </c>
      <c r="V6920" s="3" t="n">
        <v>0</v>
      </c>
      <c r="W6920" s="3" t="n">
        <v>0</v>
      </c>
      <c r="X6920" s="3" t="n">
        <v>0</v>
      </c>
      <c r="Y6920" s="3" t="s">
        <v>30</v>
      </c>
      <c r="Z6920" s="3" t="s">
        <v>30</v>
      </c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3"/>
      <c r="AR6920" s="3"/>
      <c r="AS6920" s="3"/>
      <c r="AT6920" s="3"/>
      <c r="AU6920" s="3"/>
      <c r="AV6920" s="3"/>
      <c r="AW6920" s="3"/>
      <c r="AX6920" s="3"/>
      <c r="AY6920" s="3"/>
      <c r="AZ6920" s="3"/>
      <c r="BA6920" s="3"/>
      <c r="BB6920" s="3"/>
      <c r="BC6920" s="3"/>
      <c r="BD6920" s="3"/>
      <c r="BE6920" s="3"/>
      <c r="BF6920" s="3"/>
      <c r="BG6920" s="3"/>
      <c r="BH6920" s="3"/>
      <c r="BI6920" s="3"/>
      <c r="BJ6920" s="3"/>
    </row>
    <row r="6921" customFormat="false" ht="15.75" hidden="false" customHeight="false" outlineLevel="0" collapsed="false">
      <c r="A6921" s="3" t="n">
        <v>6920</v>
      </c>
      <c r="B6921" s="3" t="s">
        <v>20065</v>
      </c>
      <c r="C6921" s="3" t="s">
        <v>20066</v>
      </c>
      <c r="D6921" s="3" t="n">
        <v>1</v>
      </c>
      <c r="E6921" s="3" t="n">
        <v>0.1907265</v>
      </c>
      <c r="F6921" s="3" t="n">
        <v>8</v>
      </c>
      <c r="G6921" s="3" t="n">
        <v>8</v>
      </c>
      <c r="H6921" s="3" t="n">
        <v>7</v>
      </c>
      <c r="I6921" s="3" t="n">
        <v>7</v>
      </c>
      <c r="J6921" s="3" t="n">
        <v>9</v>
      </c>
      <c r="K6921" s="3" t="n">
        <v>9</v>
      </c>
      <c r="L6921" s="3" t="n">
        <v>0</v>
      </c>
      <c r="M6921" s="3" t="n">
        <v>0</v>
      </c>
      <c r="N6921" s="3" t="n">
        <v>-1</v>
      </c>
      <c r="O6921" s="3" t="n">
        <v>-1</v>
      </c>
      <c r="P6921" s="3" t="n">
        <v>3</v>
      </c>
      <c r="Q6921" s="3" t="n">
        <v>24.2</v>
      </c>
      <c r="R6921" s="3" t="s">
        <v>20067</v>
      </c>
      <c r="S6921" s="4" t="n">
        <v>45747.1066550926</v>
      </c>
      <c r="T6921" s="3" t="s">
        <v>65</v>
      </c>
      <c r="U6921" s="3" t="s">
        <v>65</v>
      </c>
      <c r="V6921" s="3" t="n">
        <v>0</v>
      </c>
      <c r="W6921" s="3" t="n">
        <v>0</v>
      </c>
      <c r="X6921" s="3" t="n">
        <v>0</v>
      </c>
      <c r="Y6921" s="3" t="s">
        <v>30</v>
      </c>
      <c r="Z6921" s="3" t="s">
        <v>30</v>
      </c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  <c r="AP6921" s="3"/>
      <c r="AQ6921" s="3"/>
      <c r="AR6921" s="3"/>
      <c r="AS6921" s="3"/>
      <c r="AT6921" s="3"/>
      <c r="AU6921" s="3"/>
      <c r="AV6921" s="3"/>
      <c r="AW6921" s="3"/>
      <c r="AX6921" s="3"/>
      <c r="AY6921" s="3"/>
      <c r="AZ6921" s="3"/>
      <c r="BA6921" s="3"/>
      <c r="BB6921" s="3"/>
      <c r="BC6921" s="3"/>
      <c r="BD6921" s="3"/>
      <c r="BE6921" s="3"/>
      <c r="BF6921" s="3"/>
      <c r="BG6921" s="3"/>
      <c r="BH6921" s="3"/>
      <c r="BI6921" s="3"/>
      <c r="BJ6921" s="3"/>
    </row>
    <row r="6922" customFormat="false" ht="15.75" hidden="false" customHeight="false" outlineLevel="0" collapsed="false">
      <c r="A6922" s="3" t="n">
        <v>6921</v>
      </c>
      <c r="B6922" s="3" t="s">
        <v>20068</v>
      </c>
      <c r="C6922" s="3" t="s">
        <v>20069</v>
      </c>
      <c r="D6922" s="3" t="n">
        <v>1</v>
      </c>
      <c r="E6922" s="3" t="n">
        <v>6.8714241</v>
      </c>
      <c r="F6922" s="3" t="n">
        <v>112</v>
      </c>
      <c r="G6922" s="3" t="n">
        <v>112</v>
      </c>
      <c r="H6922" s="3" t="n">
        <v>21</v>
      </c>
      <c r="I6922" s="3" t="n">
        <v>21</v>
      </c>
      <c r="J6922" s="3" t="n">
        <v>116</v>
      </c>
      <c r="K6922" s="3" t="n">
        <v>116</v>
      </c>
      <c r="L6922" s="3" t="n">
        <v>11</v>
      </c>
      <c r="M6922" s="3" t="n">
        <v>11</v>
      </c>
      <c r="N6922" s="3" t="n">
        <v>-1</v>
      </c>
      <c r="O6922" s="3" t="n">
        <v>-1</v>
      </c>
      <c r="P6922" s="3" t="n">
        <v>3</v>
      </c>
      <c r="Q6922" s="3" t="n">
        <v>24.2</v>
      </c>
      <c r="R6922" s="3" t="s">
        <v>20070</v>
      </c>
      <c r="S6922" s="4" t="n">
        <v>45747.1067824074</v>
      </c>
      <c r="T6922" s="3" t="s">
        <v>29</v>
      </c>
      <c r="U6922" s="3" t="s">
        <v>29</v>
      </c>
      <c r="V6922" s="3" t="n">
        <v>0</v>
      </c>
      <c r="W6922" s="3" t="n">
        <v>0</v>
      </c>
      <c r="X6922" s="3" t="n">
        <v>0</v>
      </c>
      <c r="Y6922" s="3" t="s">
        <v>30</v>
      </c>
      <c r="Z6922" s="3" t="s">
        <v>30</v>
      </c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  <c r="AP6922" s="3"/>
      <c r="AQ6922" s="3"/>
      <c r="AR6922" s="3"/>
      <c r="AS6922" s="3"/>
      <c r="AT6922" s="3"/>
      <c r="AU6922" s="3"/>
      <c r="AV6922" s="3"/>
      <c r="AW6922" s="3"/>
      <c r="AX6922" s="3"/>
      <c r="AY6922" s="3"/>
      <c r="AZ6922" s="3"/>
      <c r="BA6922" s="3"/>
      <c r="BB6922" s="3"/>
      <c r="BC6922" s="3"/>
      <c r="BD6922" s="3"/>
      <c r="BE6922" s="3"/>
      <c r="BF6922" s="3"/>
      <c r="BG6922" s="3"/>
      <c r="BH6922" s="3"/>
      <c r="BI6922" s="3"/>
      <c r="BJ6922" s="3"/>
    </row>
    <row r="6923" customFormat="false" ht="15.75" hidden="false" customHeight="false" outlineLevel="0" collapsed="false">
      <c r="A6923" s="3" t="n">
        <v>6922</v>
      </c>
      <c r="B6923" s="3" t="s">
        <v>20071</v>
      </c>
      <c r="C6923" s="3" t="s">
        <v>20072</v>
      </c>
      <c r="D6923" s="3" t="n">
        <v>1</v>
      </c>
      <c r="E6923" s="3" t="n">
        <v>2.7675667</v>
      </c>
      <c r="F6923" s="3" t="n">
        <v>334</v>
      </c>
      <c r="G6923" s="3" t="n">
        <v>334</v>
      </c>
      <c r="H6923" s="3" t="n">
        <v>21</v>
      </c>
      <c r="I6923" s="3" t="n">
        <v>21</v>
      </c>
      <c r="J6923" s="3" t="n">
        <v>493</v>
      </c>
      <c r="K6923" s="3" t="n">
        <v>493</v>
      </c>
      <c r="L6923" s="3" t="n">
        <v>49</v>
      </c>
      <c r="M6923" s="3" t="n">
        <v>49</v>
      </c>
      <c r="N6923" s="3" t="n">
        <v>-1</v>
      </c>
      <c r="O6923" s="3" t="n">
        <v>-1</v>
      </c>
      <c r="P6923" s="3" t="n">
        <v>3</v>
      </c>
      <c r="Q6923" s="3" t="n">
        <v>24.2</v>
      </c>
      <c r="R6923" s="3" t="s">
        <v>20073</v>
      </c>
      <c r="S6923" s="4" t="n">
        <v>45747.1068518519</v>
      </c>
      <c r="T6923" s="3" t="s">
        <v>65</v>
      </c>
      <c r="U6923" s="3" t="s">
        <v>65</v>
      </c>
      <c r="V6923" s="3" t="n">
        <v>0</v>
      </c>
      <c r="W6923" s="3" t="n">
        <v>0</v>
      </c>
      <c r="X6923" s="3" t="n">
        <v>0</v>
      </c>
      <c r="Y6923" s="3" t="s">
        <v>30</v>
      </c>
      <c r="Z6923" s="3" t="s">
        <v>30</v>
      </c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  <c r="AP6923" s="3"/>
      <c r="AQ6923" s="3"/>
      <c r="AR6923" s="3"/>
      <c r="AS6923" s="3"/>
      <c r="AT6923" s="3"/>
      <c r="AU6923" s="3"/>
      <c r="AV6923" s="3"/>
      <c r="AW6923" s="3"/>
      <c r="AX6923" s="3"/>
      <c r="AY6923" s="3"/>
      <c r="AZ6923" s="3"/>
      <c r="BA6923" s="3"/>
      <c r="BB6923" s="3"/>
      <c r="BC6923" s="3"/>
      <c r="BD6923" s="3"/>
      <c r="BE6923" s="3"/>
      <c r="BF6923" s="3"/>
      <c r="BG6923" s="3"/>
      <c r="BH6923" s="3"/>
      <c r="BI6923" s="3"/>
      <c r="BJ6923" s="3"/>
    </row>
    <row r="6924" customFormat="false" ht="15.75" hidden="false" customHeight="false" outlineLevel="0" collapsed="false">
      <c r="A6924" s="3" t="n">
        <v>6923</v>
      </c>
      <c r="B6924" s="3" t="s">
        <v>20074</v>
      </c>
      <c r="C6924" s="3" t="s">
        <v>20075</v>
      </c>
      <c r="D6924" s="3" t="n">
        <v>1</v>
      </c>
      <c r="E6924" s="3" t="n">
        <v>1.3299425</v>
      </c>
      <c r="F6924" s="3" t="n">
        <v>14</v>
      </c>
      <c r="G6924" s="3" t="n">
        <v>14</v>
      </c>
      <c r="H6924" s="3" t="n">
        <v>2</v>
      </c>
      <c r="I6924" s="3" t="n">
        <v>2</v>
      </c>
      <c r="J6924" s="3" t="n">
        <v>9</v>
      </c>
      <c r="K6924" s="3" t="n">
        <v>9</v>
      </c>
      <c r="L6924" s="3" t="n">
        <v>10</v>
      </c>
      <c r="M6924" s="3" t="n">
        <v>10</v>
      </c>
      <c r="N6924" s="3" t="n">
        <v>16</v>
      </c>
      <c r="O6924" s="3" t="n">
        <v>-1</v>
      </c>
      <c r="P6924" s="3" t="n">
        <v>7.2</v>
      </c>
      <c r="Q6924" s="3" t="n">
        <v>24.2</v>
      </c>
      <c r="R6924" s="3" t="s">
        <v>20076</v>
      </c>
      <c r="S6924" s="4" t="n">
        <v>45747.1069675926</v>
      </c>
      <c r="T6924" s="3" t="s">
        <v>4910</v>
      </c>
      <c r="U6924" s="3" t="s">
        <v>4910</v>
      </c>
      <c r="V6924" s="3" t="n">
        <v>1</v>
      </c>
      <c r="W6924" s="3" t="n">
        <v>0</v>
      </c>
      <c r="X6924" s="3" t="n">
        <v>0</v>
      </c>
      <c r="Y6924" s="3" t="s">
        <v>30</v>
      </c>
      <c r="Z6924" s="3" t="s">
        <v>30</v>
      </c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  <c r="AP6924" s="3"/>
      <c r="AQ6924" s="3"/>
      <c r="AR6924" s="3"/>
      <c r="AS6924" s="3"/>
      <c r="AT6924" s="3"/>
      <c r="AU6924" s="3"/>
      <c r="AV6924" s="3"/>
      <c r="AW6924" s="3"/>
      <c r="AX6924" s="3"/>
      <c r="AY6924" s="3"/>
      <c r="AZ6924" s="3"/>
      <c r="BA6924" s="3"/>
      <c r="BB6924" s="3"/>
      <c r="BC6924" s="3"/>
      <c r="BD6924" s="3"/>
      <c r="BE6924" s="3"/>
      <c r="BF6924" s="3"/>
      <c r="BG6924" s="3"/>
      <c r="BH6924" s="3"/>
      <c r="BI6924" s="3"/>
      <c r="BJ6924" s="3"/>
    </row>
    <row r="6925" customFormat="false" ht="15.75" hidden="false" customHeight="false" outlineLevel="0" collapsed="false">
      <c r="A6925" s="3" t="n">
        <v>6924</v>
      </c>
      <c r="B6925" s="3" t="s">
        <v>20077</v>
      </c>
      <c r="C6925" s="3" t="s">
        <v>20078</v>
      </c>
      <c r="D6925" s="3" t="n">
        <v>1</v>
      </c>
      <c r="E6925" s="3" t="n">
        <v>2.6633642</v>
      </c>
      <c r="F6925" s="3" t="n">
        <v>18</v>
      </c>
      <c r="G6925" s="3" t="n">
        <v>18</v>
      </c>
      <c r="H6925" s="3" t="n">
        <v>5</v>
      </c>
      <c r="I6925" s="3" t="n">
        <v>5</v>
      </c>
      <c r="J6925" s="3" t="n">
        <v>31</v>
      </c>
      <c r="K6925" s="3" t="n">
        <v>31</v>
      </c>
      <c r="L6925" s="3" t="n">
        <v>11</v>
      </c>
      <c r="M6925" s="3" t="n">
        <v>11</v>
      </c>
      <c r="N6925" s="3" t="n">
        <v>15</v>
      </c>
      <c r="O6925" s="3" t="n">
        <v>-1</v>
      </c>
      <c r="P6925" s="3" t="n">
        <v>7.2</v>
      </c>
      <c r="Q6925" s="3" t="n">
        <v>24.2</v>
      </c>
      <c r="R6925" s="3" t="s">
        <v>20079</v>
      </c>
      <c r="S6925" s="4" t="n">
        <v>45747.1071064815</v>
      </c>
      <c r="T6925" s="3" t="s">
        <v>4910</v>
      </c>
      <c r="U6925" s="3" t="s">
        <v>4910</v>
      </c>
      <c r="V6925" s="3" t="n">
        <v>1</v>
      </c>
      <c r="W6925" s="3" t="n">
        <v>0</v>
      </c>
      <c r="X6925" s="3" t="n">
        <v>0</v>
      </c>
      <c r="Y6925" s="3" t="s">
        <v>30</v>
      </c>
      <c r="Z6925" s="3" t="s">
        <v>30</v>
      </c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  <c r="AP6925" s="3"/>
      <c r="AQ6925" s="3"/>
      <c r="AR6925" s="3"/>
      <c r="AS6925" s="3"/>
      <c r="AT6925" s="3"/>
      <c r="AU6925" s="3"/>
      <c r="AV6925" s="3"/>
      <c r="AW6925" s="3"/>
      <c r="AX6925" s="3"/>
      <c r="AY6925" s="3"/>
      <c r="AZ6925" s="3"/>
      <c r="BA6925" s="3"/>
      <c r="BB6925" s="3"/>
      <c r="BC6925" s="3"/>
      <c r="BD6925" s="3"/>
      <c r="BE6925" s="3"/>
      <c r="BF6925" s="3"/>
      <c r="BG6925" s="3"/>
      <c r="BH6925" s="3"/>
      <c r="BI6925" s="3"/>
      <c r="BJ6925" s="3"/>
    </row>
    <row r="6926" customFormat="false" ht="15.75" hidden="false" customHeight="false" outlineLevel="0" collapsed="false">
      <c r="A6926" s="3" t="n">
        <v>6925</v>
      </c>
      <c r="B6926" s="3" t="s">
        <v>20080</v>
      </c>
      <c r="C6926" s="3" t="s">
        <v>20081</v>
      </c>
      <c r="D6926" s="3" t="n">
        <v>1</v>
      </c>
      <c r="E6926" s="3" t="n">
        <v>1.3673224</v>
      </c>
      <c r="F6926" s="3" t="n">
        <v>8</v>
      </c>
      <c r="G6926" s="3" t="n">
        <v>8</v>
      </c>
      <c r="H6926" s="3" t="n">
        <v>3</v>
      </c>
      <c r="I6926" s="3" t="n">
        <v>3</v>
      </c>
      <c r="J6926" s="3" t="n">
        <v>12</v>
      </c>
      <c r="K6926" s="3" t="n">
        <v>12</v>
      </c>
      <c r="L6926" s="3" t="n">
        <v>5</v>
      </c>
      <c r="M6926" s="3" t="n">
        <v>5</v>
      </c>
      <c r="N6926" s="3" t="n">
        <v>7</v>
      </c>
      <c r="O6926" s="3" t="n">
        <v>-1</v>
      </c>
      <c r="P6926" s="3" t="n">
        <v>7.2</v>
      </c>
      <c r="Q6926" s="3" t="n">
        <v>24.2</v>
      </c>
      <c r="R6926" s="3" t="s">
        <v>20082</v>
      </c>
      <c r="S6926" s="4" t="n">
        <v>45747.1072106482</v>
      </c>
      <c r="T6926" s="3" t="s">
        <v>4910</v>
      </c>
      <c r="U6926" s="3" t="s">
        <v>4910</v>
      </c>
      <c r="V6926" s="3" t="n">
        <v>1</v>
      </c>
      <c r="W6926" s="3" t="n">
        <v>0</v>
      </c>
      <c r="X6926" s="3" t="n">
        <v>0</v>
      </c>
      <c r="Y6926" s="3" t="s">
        <v>30</v>
      </c>
      <c r="Z6926" s="3" t="s">
        <v>30</v>
      </c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3"/>
      <c r="AR6926" s="3"/>
      <c r="AS6926" s="3"/>
      <c r="AT6926" s="3"/>
      <c r="AU6926" s="3"/>
      <c r="AV6926" s="3"/>
      <c r="AW6926" s="3"/>
      <c r="AX6926" s="3"/>
      <c r="AY6926" s="3"/>
      <c r="AZ6926" s="3"/>
      <c r="BA6926" s="3"/>
      <c r="BB6926" s="3"/>
      <c r="BC6926" s="3"/>
      <c r="BD6926" s="3"/>
      <c r="BE6926" s="3"/>
      <c r="BF6926" s="3"/>
      <c r="BG6926" s="3"/>
      <c r="BH6926" s="3"/>
      <c r="BI6926" s="3"/>
      <c r="BJ6926" s="3"/>
    </row>
    <row r="6927" customFormat="false" ht="15.75" hidden="false" customHeight="false" outlineLevel="0" collapsed="false">
      <c r="A6927" s="3" t="n">
        <v>6926</v>
      </c>
      <c r="B6927" s="3" t="s">
        <v>20083</v>
      </c>
      <c r="C6927" s="3" t="s">
        <v>20084</v>
      </c>
      <c r="D6927" s="3" t="n">
        <v>1</v>
      </c>
      <c r="E6927" s="3" t="n">
        <v>1.596753</v>
      </c>
      <c r="F6927" s="3" t="n">
        <v>16</v>
      </c>
      <c r="G6927" s="3" t="n">
        <v>16</v>
      </c>
      <c r="H6927" s="3" t="n">
        <v>8</v>
      </c>
      <c r="I6927" s="3" t="n">
        <v>8</v>
      </c>
      <c r="J6927" s="3" t="n">
        <v>24</v>
      </c>
      <c r="K6927" s="3" t="n">
        <v>24</v>
      </c>
      <c r="L6927" s="3" t="n">
        <v>0</v>
      </c>
      <c r="M6927" s="3" t="n">
        <v>0</v>
      </c>
      <c r="N6927" s="3" t="n">
        <v>3</v>
      </c>
      <c r="O6927" s="3" t="n">
        <v>0</v>
      </c>
      <c r="P6927" s="3" t="n">
        <v>7.2</v>
      </c>
      <c r="Q6927" s="3" t="n">
        <v>24.2</v>
      </c>
      <c r="R6927" s="3" t="s">
        <v>20085</v>
      </c>
      <c r="S6927" s="4" t="n">
        <v>45747.1072685185</v>
      </c>
      <c r="T6927" s="3" t="s">
        <v>4910</v>
      </c>
      <c r="U6927" s="3" t="s">
        <v>4910</v>
      </c>
      <c r="V6927" s="3" t="n">
        <v>1</v>
      </c>
      <c r="W6927" s="3" t="n">
        <v>1</v>
      </c>
      <c r="X6927" s="3" t="n">
        <v>0</v>
      </c>
      <c r="Y6927" s="3" t="s">
        <v>30</v>
      </c>
      <c r="Z6927" s="3" t="s">
        <v>30</v>
      </c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3"/>
      <c r="AR6927" s="3"/>
      <c r="AS6927" s="3"/>
      <c r="AT6927" s="3"/>
      <c r="AU6927" s="3"/>
      <c r="AV6927" s="3"/>
      <c r="AW6927" s="3"/>
      <c r="AX6927" s="3"/>
      <c r="AY6927" s="3"/>
      <c r="AZ6927" s="3"/>
      <c r="BA6927" s="3"/>
      <c r="BB6927" s="3"/>
      <c r="BC6927" s="3"/>
      <c r="BD6927" s="3"/>
      <c r="BE6927" s="3"/>
      <c r="BF6927" s="3"/>
      <c r="BG6927" s="3"/>
      <c r="BH6927" s="3"/>
      <c r="BI6927" s="3"/>
      <c r="BJ6927" s="3"/>
    </row>
    <row r="6928" customFormat="false" ht="15.75" hidden="false" customHeight="false" outlineLevel="0" collapsed="false">
      <c r="A6928" s="3" t="n">
        <v>6927</v>
      </c>
      <c r="B6928" s="3" t="s">
        <v>20086</v>
      </c>
      <c r="C6928" s="3" t="s">
        <v>20087</v>
      </c>
      <c r="D6928" s="3" t="n">
        <v>1</v>
      </c>
      <c r="E6928" s="3" t="n">
        <v>0.0898812</v>
      </c>
      <c r="F6928" s="3" t="n">
        <v>11</v>
      </c>
      <c r="G6928" s="3" t="n">
        <v>11</v>
      </c>
      <c r="H6928" s="3" t="n">
        <v>9</v>
      </c>
      <c r="I6928" s="3" t="n">
        <v>9</v>
      </c>
      <c r="J6928" s="3" t="n">
        <v>0</v>
      </c>
      <c r="K6928" s="3" t="n">
        <v>0</v>
      </c>
      <c r="L6928" s="3" t="n">
        <v>0</v>
      </c>
      <c r="M6928" s="3" t="n">
        <v>0</v>
      </c>
      <c r="N6928" s="3" t="n">
        <v>0</v>
      </c>
      <c r="O6928" s="3" t="n">
        <v>0</v>
      </c>
      <c r="P6928" s="3" t="n">
        <v>7.2</v>
      </c>
      <c r="Q6928" s="3" t="n">
        <v>24.2</v>
      </c>
      <c r="R6928" s="3" t="s">
        <v>20088</v>
      </c>
      <c r="S6928" s="4" t="n">
        <v>45747.1073032407</v>
      </c>
      <c r="T6928" s="3" t="s">
        <v>65</v>
      </c>
      <c r="U6928" s="3" t="s">
        <v>65</v>
      </c>
      <c r="V6928" s="3" t="n">
        <v>1</v>
      </c>
      <c r="W6928" s="3" t="n">
        <v>1</v>
      </c>
      <c r="X6928" s="3" t="n">
        <v>0</v>
      </c>
      <c r="Y6928" s="3" t="s">
        <v>30</v>
      </c>
      <c r="Z6928" s="3" t="s">
        <v>30</v>
      </c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3"/>
      <c r="AR6928" s="3"/>
      <c r="AS6928" s="3"/>
      <c r="AT6928" s="3"/>
      <c r="AU6928" s="3"/>
      <c r="AV6928" s="3"/>
      <c r="AW6928" s="3"/>
      <c r="AX6928" s="3"/>
      <c r="AY6928" s="3"/>
      <c r="AZ6928" s="3"/>
      <c r="BA6928" s="3"/>
      <c r="BB6928" s="3"/>
      <c r="BC6928" s="3"/>
      <c r="BD6928" s="3"/>
      <c r="BE6928" s="3"/>
      <c r="BF6928" s="3"/>
      <c r="BG6928" s="3"/>
      <c r="BH6928" s="3"/>
      <c r="BI6928" s="3"/>
      <c r="BJ6928" s="3"/>
    </row>
    <row r="6929" customFormat="false" ht="15.75" hidden="false" customHeight="false" outlineLevel="0" collapsed="false">
      <c r="A6929" s="3" t="n">
        <v>6928</v>
      </c>
      <c r="B6929" s="3" t="s">
        <v>20089</v>
      </c>
      <c r="C6929" s="3" t="s">
        <v>20090</v>
      </c>
      <c r="D6929" s="3" t="n">
        <v>1</v>
      </c>
      <c r="E6929" s="3" t="n">
        <v>1.4936195</v>
      </c>
      <c r="F6929" s="3" t="n">
        <v>11</v>
      </c>
      <c r="G6929" s="3" t="n">
        <v>11</v>
      </c>
      <c r="H6929" s="3" t="n">
        <v>3</v>
      </c>
      <c r="I6929" s="3" t="n">
        <v>3</v>
      </c>
      <c r="J6929" s="3" t="n">
        <v>16</v>
      </c>
      <c r="K6929" s="3" t="n">
        <v>16</v>
      </c>
      <c r="L6929" s="3" t="n">
        <v>6</v>
      </c>
      <c r="M6929" s="3" t="n">
        <v>6</v>
      </c>
      <c r="N6929" s="3" t="n">
        <v>7</v>
      </c>
      <c r="O6929" s="3" t="n">
        <v>-1</v>
      </c>
      <c r="P6929" s="3" t="n">
        <v>7.2</v>
      </c>
      <c r="Q6929" s="3" t="n">
        <v>24.2</v>
      </c>
      <c r="R6929" s="3" t="s">
        <v>20091</v>
      </c>
      <c r="S6929" s="4" t="n">
        <v>45747.1074074074</v>
      </c>
      <c r="T6929" s="3" t="s">
        <v>4910</v>
      </c>
      <c r="U6929" s="3" t="s">
        <v>4910</v>
      </c>
      <c r="V6929" s="3" t="n">
        <v>1</v>
      </c>
      <c r="W6929" s="3" t="n">
        <v>0</v>
      </c>
      <c r="X6929" s="3" t="n">
        <v>0</v>
      </c>
      <c r="Y6929" s="3" t="s">
        <v>30</v>
      </c>
      <c r="Z6929" s="3" t="s">
        <v>30</v>
      </c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3"/>
      <c r="AV6929" s="3"/>
      <c r="AW6929" s="3"/>
      <c r="AX6929" s="3"/>
      <c r="AY6929" s="3"/>
      <c r="AZ6929" s="3"/>
      <c r="BA6929" s="3"/>
      <c r="BB6929" s="3"/>
      <c r="BC6929" s="3"/>
      <c r="BD6929" s="3"/>
      <c r="BE6929" s="3"/>
      <c r="BF6929" s="3"/>
      <c r="BG6929" s="3"/>
      <c r="BH6929" s="3"/>
      <c r="BI6929" s="3"/>
      <c r="BJ6929" s="3"/>
    </row>
    <row r="6930" customFormat="false" ht="15.75" hidden="false" customHeight="false" outlineLevel="0" collapsed="false">
      <c r="A6930" s="3" t="n">
        <v>6929</v>
      </c>
      <c r="B6930" s="3" t="s">
        <v>20092</v>
      </c>
      <c r="C6930" s="3" t="s">
        <v>20093</v>
      </c>
      <c r="D6930" s="3" t="n">
        <v>1</v>
      </c>
      <c r="E6930" s="3" t="n">
        <v>0.9307279</v>
      </c>
      <c r="F6930" s="3" t="n">
        <v>12</v>
      </c>
      <c r="G6930" s="3" t="n">
        <v>12</v>
      </c>
      <c r="H6930" s="3" t="n">
        <v>7</v>
      </c>
      <c r="I6930" s="3" t="n">
        <v>7</v>
      </c>
      <c r="J6930" s="3" t="n">
        <v>10</v>
      </c>
      <c r="K6930" s="3" t="n">
        <v>10</v>
      </c>
      <c r="L6930" s="3" t="n">
        <v>0</v>
      </c>
      <c r="M6930" s="3" t="n">
        <v>0</v>
      </c>
      <c r="N6930" s="3" t="n">
        <v>0</v>
      </c>
      <c r="O6930" s="3" t="n">
        <v>0</v>
      </c>
      <c r="P6930" s="3" t="n">
        <v>7.5</v>
      </c>
      <c r="Q6930" s="3" t="n">
        <v>24.2</v>
      </c>
      <c r="R6930" s="3" t="s">
        <v>20094</v>
      </c>
      <c r="S6930" s="4" t="n">
        <v>45747.1074652778</v>
      </c>
      <c r="T6930" s="3" t="s">
        <v>65</v>
      </c>
      <c r="U6930" s="3" t="s">
        <v>65</v>
      </c>
      <c r="V6930" s="3" t="n">
        <v>1</v>
      </c>
      <c r="W6930" s="3" t="n">
        <v>1</v>
      </c>
      <c r="X6930" s="3" t="n">
        <v>0</v>
      </c>
      <c r="Y6930" s="3" t="s">
        <v>30</v>
      </c>
      <c r="Z6930" s="3" t="s">
        <v>30</v>
      </c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  <c r="AP6930" s="3"/>
      <c r="AQ6930" s="3"/>
      <c r="AR6930" s="3"/>
      <c r="AS6930" s="3"/>
      <c r="AT6930" s="3"/>
      <c r="AU6930" s="3"/>
      <c r="AV6930" s="3"/>
      <c r="AW6930" s="3"/>
      <c r="AX6930" s="3"/>
      <c r="AY6930" s="3"/>
      <c r="AZ6930" s="3"/>
      <c r="BA6930" s="3"/>
      <c r="BB6930" s="3"/>
      <c r="BC6930" s="3"/>
      <c r="BD6930" s="3"/>
      <c r="BE6930" s="3"/>
      <c r="BF6930" s="3"/>
      <c r="BG6930" s="3"/>
      <c r="BH6930" s="3"/>
      <c r="BI6930" s="3"/>
      <c r="BJ6930" s="3"/>
    </row>
    <row r="6931" customFormat="false" ht="15.75" hidden="false" customHeight="false" outlineLevel="0" collapsed="false">
      <c r="A6931" s="3" t="n">
        <v>6930</v>
      </c>
      <c r="B6931" s="3" t="s">
        <v>20095</v>
      </c>
      <c r="C6931" s="3" t="s">
        <v>20096</v>
      </c>
      <c r="D6931" s="3" t="n">
        <v>1</v>
      </c>
      <c r="E6931" s="3" t="n">
        <v>1.6303223</v>
      </c>
      <c r="F6931" s="3" t="n">
        <v>12</v>
      </c>
      <c r="G6931" s="3" t="n">
        <v>12</v>
      </c>
      <c r="H6931" s="3" t="n">
        <v>3</v>
      </c>
      <c r="I6931" s="3" t="n">
        <v>3</v>
      </c>
      <c r="J6931" s="3" t="n">
        <v>19</v>
      </c>
      <c r="K6931" s="3" t="n">
        <v>19</v>
      </c>
      <c r="L6931" s="3" t="n">
        <v>7</v>
      </c>
      <c r="M6931" s="3" t="n">
        <v>7</v>
      </c>
      <c r="N6931" s="3" t="n">
        <v>10</v>
      </c>
      <c r="O6931" s="3" t="n">
        <v>-1</v>
      </c>
      <c r="P6931" s="3" t="n">
        <v>7.2</v>
      </c>
      <c r="Q6931" s="3" t="n">
        <v>24.2</v>
      </c>
      <c r="R6931" s="3" t="s">
        <v>20097</v>
      </c>
      <c r="S6931" s="4" t="n">
        <v>45747.1075810185</v>
      </c>
      <c r="T6931" s="3" t="s">
        <v>4910</v>
      </c>
      <c r="U6931" s="3" t="s">
        <v>4910</v>
      </c>
      <c r="V6931" s="3" t="n">
        <v>1</v>
      </c>
      <c r="W6931" s="3" t="n">
        <v>0</v>
      </c>
      <c r="X6931" s="3" t="n">
        <v>0</v>
      </c>
      <c r="Y6931" s="3" t="s">
        <v>30</v>
      </c>
      <c r="Z6931" s="3" t="s">
        <v>30</v>
      </c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3"/>
      <c r="AR6931" s="3"/>
      <c r="AS6931" s="3"/>
      <c r="AT6931" s="3"/>
      <c r="AU6931" s="3"/>
      <c r="AV6931" s="3"/>
      <c r="AW6931" s="3"/>
      <c r="AX6931" s="3"/>
      <c r="AY6931" s="3"/>
      <c r="AZ6931" s="3"/>
      <c r="BA6931" s="3"/>
      <c r="BB6931" s="3"/>
      <c r="BC6931" s="3"/>
      <c r="BD6931" s="3"/>
      <c r="BE6931" s="3"/>
      <c r="BF6931" s="3"/>
      <c r="BG6931" s="3"/>
      <c r="BH6931" s="3"/>
      <c r="BI6931" s="3"/>
      <c r="BJ6931" s="3"/>
    </row>
    <row r="6932" customFormat="false" ht="15.75" hidden="false" customHeight="false" outlineLevel="0" collapsed="false">
      <c r="A6932" s="3" t="n">
        <v>6931</v>
      </c>
      <c r="B6932" s="3" t="s">
        <v>20098</v>
      </c>
      <c r="C6932" s="3" t="s">
        <v>20099</v>
      </c>
      <c r="D6932" s="3" t="n">
        <v>1</v>
      </c>
      <c r="E6932" s="3" t="n">
        <v>0.4525812</v>
      </c>
      <c r="F6932" s="3" t="n">
        <v>9</v>
      </c>
      <c r="G6932" s="3" t="n">
        <v>9</v>
      </c>
      <c r="H6932" s="3" t="n">
        <v>5</v>
      </c>
      <c r="I6932" s="3" t="n">
        <v>5</v>
      </c>
      <c r="J6932" s="3" t="n">
        <v>11</v>
      </c>
      <c r="K6932" s="3" t="n">
        <v>11</v>
      </c>
      <c r="L6932" s="3" t="n">
        <v>0</v>
      </c>
      <c r="M6932" s="3" t="n">
        <v>0</v>
      </c>
      <c r="N6932" s="3" t="n">
        <v>0</v>
      </c>
      <c r="O6932" s="3" t="n">
        <v>0</v>
      </c>
      <c r="P6932" s="3" t="n">
        <v>7.5</v>
      </c>
      <c r="Q6932" s="3" t="n">
        <v>24.2</v>
      </c>
      <c r="R6932" s="3" t="s">
        <v>20100</v>
      </c>
      <c r="S6932" s="4" t="n">
        <v>45747.1076273148</v>
      </c>
      <c r="T6932" s="3" t="s">
        <v>65</v>
      </c>
      <c r="U6932" s="3" t="s">
        <v>65</v>
      </c>
      <c r="V6932" s="3" t="n">
        <v>1</v>
      </c>
      <c r="W6932" s="3" t="n">
        <v>1</v>
      </c>
      <c r="X6932" s="3" t="n">
        <v>0</v>
      </c>
      <c r="Y6932" s="3" t="s">
        <v>30</v>
      </c>
      <c r="Z6932" s="3" t="s">
        <v>30</v>
      </c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Q6932" s="3"/>
      <c r="AR6932" s="3"/>
      <c r="AS6932" s="3"/>
      <c r="AT6932" s="3"/>
      <c r="AU6932" s="3"/>
      <c r="AV6932" s="3"/>
      <c r="AW6932" s="3"/>
      <c r="AX6932" s="3"/>
      <c r="AY6932" s="3"/>
      <c r="AZ6932" s="3"/>
      <c r="BA6932" s="3"/>
      <c r="BB6932" s="3"/>
      <c r="BC6932" s="3"/>
      <c r="BD6932" s="3"/>
      <c r="BE6932" s="3"/>
      <c r="BF6932" s="3"/>
      <c r="BG6932" s="3"/>
      <c r="BH6932" s="3"/>
      <c r="BI6932" s="3"/>
      <c r="BJ6932" s="3"/>
    </row>
    <row r="6933" customFormat="false" ht="15.75" hidden="false" customHeight="false" outlineLevel="0" collapsed="false">
      <c r="A6933" s="3" t="n">
        <v>6932</v>
      </c>
      <c r="B6933" s="3" t="s">
        <v>20101</v>
      </c>
      <c r="C6933" s="3" t="s">
        <v>20102</v>
      </c>
      <c r="D6933" s="3" t="n">
        <v>1</v>
      </c>
      <c r="E6933" s="3" t="n">
        <v>0.0330401</v>
      </c>
      <c r="F6933" s="3" t="n">
        <v>3</v>
      </c>
      <c r="G6933" s="3" t="n">
        <v>3</v>
      </c>
      <c r="H6933" s="3" t="n">
        <v>2</v>
      </c>
      <c r="I6933" s="3" t="n">
        <v>2</v>
      </c>
      <c r="J6933" s="3" t="n">
        <v>0</v>
      </c>
      <c r="K6933" s="3" t="n">
        <v>0</v>
      </c>
      <c r="L6933" s="3" t="n">
        <v>1</v>
      </c>
      <c r="M6933" s="3" t="n">
        <v>1</v>
      </c>
      <c r="N6933" s="3" t="n">
        <v>-1</v>
      </c>
      <c r="O6933" s="3" t="n">
        <v>-1</v>
      </c>
      <c r="P6933" s="3" t="n">
        <v>7.5</v>
      </c>
      <c r="Q6933" s="3" t="n">
        <v>24.2</v>
      </c>
      <c r="R6933" s="3" t="s">
        <v>20103</v>
      </c>
      <c r="S6933" s="4" t="n">
        <v>45747.107662037</v>
      </c>
      <c r="T6933" s="3" t="s">
        <v>65</v>
      </c>
      <c r="U6933" s="3" t="s">
        <v>65</v>
      </c>
      <c r="V6933" s="3" t="n">
        <v>0</v>
      </c>
      <c r="W6933" s="3" t="n">
        <v>0</v>
      </c>
      <c r="X6933" s="3" t="n">
        <v>0</v>
      </c>
      <c r="Y6933" s="3" t="s">
        <v>30</v>
      </c>
      <c r="Z6933" s="3" t="s">
        <v>30</v>
      </c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  <c r="AP6933" s="3"/>
      <c r="AQ6933" s="3"/>
      <c r="AR6933" s="3"/>
      <c r="AS6933" s="3"/>
      <c r="AT6933" s="3"/>
      <c r="AU6933" s="3"/>
      <c r="AV6933" s="3"/>
      <c r="AW6933" s="3"/>
      <c r="AX6933" s="3"/>
      <c r="AY6933" s="3"/>
      <c r="AZ6933" s="3"/>
      <c r="BA6933" s="3"/>
      <c r="BB6933" s="3"/>
      <c r="BC6933" s="3"/>
      <c r="BD6933" s="3"/>
      <c r="BE6933" s="3"/>
      <c r="BF6933" s="3"/>
      <c r="BG6933" s="3"/>
      <c r="BH6933" s="3"/>
      <c r="BI6933" s="3"/>
      <c r="BJ6933" s="3"/>
    </row>
    <row r="6934" customFormat="false" ht="15.75" hidden="false" customHeight="false" outlineLevel="0" collapsed="false">
      <c r="A6934" s="3" t="n">
        <v>6933</v>
      </c>
      <c r="B6934" s="3" t="s">
        <v>20104</v>
      </c>
      <c r="C6934" s="3" t="s">
        <v>20105</v>
      </c>
      <c r="D6934" s="3" t="n">
        <v>1</v>
      </c>
      <c r="E6934" s="3" t="n">
        <v>1.3078347</v>
      </c>
      <c r="F6934" s="3" t="n">
        <v>21</v>
      </c>
      <c r="G6934" s="3" t="n">
        <v>21</v>
      </c>
      <c r="H6934" s="3" t="n">
        <v>12</v>
      </c>
      <c r="I6934" s="3" t="n">
        <v>12</v>
      </c>
      <c r="J6934" s="3" t="n">
        <v>33</v>
      </c>
      <c r="K6934" s="3" t="n">
        <v>33</v>
      </c>
      <c r="L6934" s="3" t="n">
        <v>3</v>
      </c>
      <c r="M6934" s="3" t="n">
        <v>3</v>
      </c>
      <c r="N6934" s="3" t="n">
        <v>5</v>
      </c>
      <c r="O6934" s="3" t="n">
        <v>5</v>
      </c>
      <c r="P6934" s="3" t="n">
        <v>7.4</v>
      </c>
      <c r="Q6934" s="3" t="n">
        <v>24.2</v>
      </c>
      <c r="R6934" s="3" t="s">
        <v>20106</v>
      </c>
      <c r="S6934" s="4" t="n">
        <v>45747.1077199074</v>
      </c>
      <c r="T6934" s="3" t="s">
        <v>65</v>
      </c>
      <c r="U6934" s="3" t="s">
        <v>65</v>
      </c>
      <c r="V6934" s="3" t="n">
        <v>1</v>
      </c>
      <c r="W6934" s="3" t="n">
        <v>1</v>
      </c>
      <c r="X6934" s="3" t="n">
        <v>0</v>
      </c>
      <c r="Y6934" s="3" t="s">
        <v>30</v>
      </c>
      <c r="Z6934" s="3" t="s">
        <v>30</v>
      </c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  <c r="AP6934" s="3"/>
      <c r="AQ6934" s="3"/>
      <c r="AR6934" s="3"/>
      <c r="AS6934" s="3"/>
      <c r="AT6934" s="3"/>
      <c r="AU6934" s="3"/>
      <c r="AV6934" s="3"/>
      <c r="AW6934" s="3"/>
      <c r="AX6934" s="3"/>
      <c r="AY6934" s="3"/>
      <c r="AZ6934" s="3"/>
      <c r="BA6934" s="3"/>
      <c r="BB6934" s="3"/>
      <c r="BC6934" s="3"/>
      <c r="BD6934" s="3"/>
      <c r="BE6934" s="3"/>
      <c r="BF6934" s="3"/>
      <c r="BG6934" s="3"/>
      <c r="BH6934" s="3"/>
      <c r="BI6934" s="3"/>
      <c r="BJ6934" s="3"/>
    </row>
    <row r="6935" customFormat="false" ht="15.75" hidden="false" customHeight="false" outlineLevel="0" collapsed="false">
      <c r="A6935" s="3" t="n">
        <v>6934</v>
      </c>
      <c r="B6935" s="3" t="s">
        <v>20107</v>
      </c>
      <c r="C6935" s="3" t="s">
        <v>20108</v>
      </c>
      <c r="D6935" s="3" t="n">
        <v>1</v>
      </c>
      <c r="E6935" s="3" t="n">
        <v>1.6382917</v>
      </c>
      <c r="F6935" s="3" t="n">
        <v>29</v>
      </c>
      <c r="G6935" s="3" t="n">
        <v>29</v>
      </c>
      <c r="H6935" s="3" t="n">
        <v>7</v>
      </c>
      <c r="I6935" s="3" t="n">
        <v>7</v>
      </c>
      <c r="J6935" s="3" t="n">
        <v>33</v>
      </c>
      <c r="K6935" s="3" t="n">
        <v>33</v>
      </c>
      <c r="L6935" s="3" t="n">
        <v>6</v>
      </c>
      <c r="M6935" s="3" t="n">
        <v>6</v>
      </c>
      <c r="N6935" s="3" t="n">
        <v>0</v>
      </c>
      <c r="O6935" s="3" t="n">
        <v>-1</v>
      </c>
      <c r="P6935" s="3" t="n">
        <v>7.6</v>
      </c>
      <c r="Q6935" s="3" t="n">
        <v>24.2</v>
      </c>
      <c r="R6935" s="3" t="s">
        <v>20109</v>
      </c>
      <c r="S6935" s="4" t="n">
        <v>45747.1078356481</v>
      </c>
      <c r="T6935" s="3" t="s">
        <v>1920</v>
      </c>
      <c r="U6935" s="3" t="s">
        <v>1920</v>
      </c>
      <c r="V6935" s="3" t="n">
        <v>1</v>
      </c>
      <c r="W6935" s="3" t="n">
        <v>0</v>
      </c>
      <c r="X6935" s="3" t="n">
        <v>0</v>
      </c>
      <c r="Y6935" s="3" t="s">
        <v>30</v>
      </c>
      <c r="Z6935" s="3" t="s">
        <v>30</v>
      </c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  <c r="AP6935" s="3"/>
      <c r="AQ6935" s="3"/>
      <c r="AR6935" s="3"/>
      <c r="AS6935" s="3"/>
      <c r="AT6935" s="3"/>
      <c r="AU6935" s="3"/>
      <c r="AV6935" s="3"/>
      <c r="AW6935" s="3"/>
      <c r="AX6935" s="3"/>
      <c r="AY6935" s="3"/>
      <c r="AZ6935" s="3"/>
      <c r="BA6935" s="3"/>
      <c r="BB6935" s="3"/>
      <c r="BC6935" s="3"/>
      <c r="BD6935" s="3"/>
      <c r="BE6935" s="3"/>
      <c r="BF6935" s="3"/>
      <c r="BG6935" s="3"/>
      <c r="BH6935" s="3"/>
      <c r="BI6935" s="3"/>
      <c r="BJ6935" s="3"/>
    </row>
    <row r="6936" customFormat="false" ht="15.75" hidden="false" customHeight="false" outlineLevel="0" collapsed="false">
      <c r="A6936" s="3" t="n">
        <v>6935</v>
      </c>
      <c r="B6936" s="3" t="s">
        <v>20110</v>
      </c>
      <c r="C6936" s="3" t="s">
        <v>20111</v>
      </c>
      <c r="D6936" s="3" t="n">
        <v>1</v>
      </c>
      <c r="E6936" s="3" t="n">
        <v>5.4009635</v>
      </c>
      <c r="F6936" s="3" t="n">
        <v>25</v>
      </c>
      <c r="G6936" s="3" t="n">
        <v>25</v>
      </c>
      <c r="H6936" s="3" t="n">
        <v>8</v>
      </c>
      <c r="I6936" s="3" t="n">
        <v>8</v>
      </c>
      <c r="J6936" s="3" t="n">
        <v>30</v>
      </c>
      <c r="K6936" s="3" t="n">
        <v>30</v>
      </c>
      <c r="L6936" s="3" t="n">
        <v>6</v>
      </c>
      <c r="M6936" s="3" t="n">
        <v>6</v>
      </c>
      <c r="N6936" s="3" t="n">
        <v>0</v>
      </c>
      <c r="O6936" s="3" t="n">
        <v>-1</v>
      </c>
      <c r="P6936" s="3" t="n">
        <v>7.6</v>
      </c>
      <c r="Q6936" s="3" t="n">
        <v>24.2</v>
      </c>
      <c r="R6936" s="3" t="s">
        <v>20112</v>
      </c>
      <c r="S6936" s="4" t="n">
        <v>45747.1080555556</v>
      </c>
      <c r="T6936" s="3" t="s">
        <v>1920</v>
      </c>
      <c r="U6936" s="3" t="s">
        <v>1920</v>
      </c>
      <c r="V6936" s="3" t="n">
        <v>1</v>
      </c>
      <c r="W6936" s="3" t="n">
        <v>0</v>
      </c>
      <c r="X6936" s="3" t="n">
        <v>0</v>
      </c>
      <c r="Y6936" s="3" t="s">
        <v>30</v>
      </c>
      <c r="Z6936" s="3" t="s">
        <v>30</v>
      </c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3"/>
      <c r="AR6936" s="3"/>
      <c r="AS6936" s="3"/>
      <c r="AT6936" s="3"/>
      <c r="AU6936" s="3"/>
      <c r="AV6936" s="3"/>
      <c r="AW6936" s="3"/>
      <c r="AX6936" s="3"/>
      <c r="AY6936" s="3"/>
      <c r="AZ6936" s="3"/>
      <c r="BA6936" s="3"/>
      <c r="BB6936" s="3"/>
      <c r="BC6936" s="3"/>
      <c r="BD6936" s="3"/>
      <c r="BE6936" s="3"/>
      <c r="BF6936" s="3"/>
      <c r="BG6936" s="3"/>
      <c r="BH6936" s="3"/>
      <c r="BI6936" s="3"/>
      <c r="BJ6936" s="3"/>
    </row>
    <row r="6937" customFormat="false" ht="15.75" hidden="false" customHeight="false" outlineLevel="0" collapsed="false">
      <c r="A6937" s="3" t="n">
        <v>6936</v>
      </c>
      <c r="B6937" s="3" t="s">
        <v>20113</v>
      </c>
      <c r="C6937" s="3" t="s">
        <v>20114</v>
      </c>
      <c r="D6937" s="3" t="n">
        <v>1</v>
      </c>
      <c r="E6937" s="3" t="n">
        <v>1.5819201</v>
      </c>
      <c r="F6937" s="3" t="n">
        <v>17</v>
      </c>
      <c r="G6937" s="3" t="n">
        <v>17</v>
      </c>
      <c r="H6937" s="3" t="n">
        <v>3</v>
      </c>
      <c r="I6937" s="3" t="n">
        <v>3</v>
      </c>
      <c r="J6937" s="3" t="n">
        <v>18</v>
      </c>
      <c r="K6937" s="3" t="n">
        <v>18</v>
      </c>
      <c r="L6937" s="3" t="n">
        <v>4</v>
      </c>
      <c r="M6937" s="3" t="n">
        <v>4</v>
      </c>
      <c r="N6937" s="3" t="n">
        <v>0</v>
      </c>
      <c r="O6937" s="3" t="n">
        <v>-1</v>
      </c>
      <c r="P6937" s="3" t="n">
        <v>7.6</v>
      </c>
      <c r="Q6937" s="3" t="n">
        <v>24.2</v>
      </c>
      <c r="R6937" s="3" t="s">
        <v>20115</v>
      </c>
      <c r="S6937" s="4" t="n">
        <v>45747.1081365741</v>
      </c>
      <c r="T6937" s="3" t="s">
        <v>1920</v>
      </c>
      <c r="U6937" s="3" t="s">
        <v>1920</v>
      </c>
      <c r="V6937" s="3" t="n">
        <v>1</v>
      </c>
      <c r="W6937" s="3" t="n">
        <v>0</v>
      </c>
      <c r="X6937" s="3" t="n">
        <v>0</v>
      </c>
      <c r="Y6937" s="3" t="s">
        <v>30</v>
      </c>
      <c r="Z6937" s="3" t="s">
        <v>30</v>
      </c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  <c r="AP6937" s="3"/>
      <c r="AQ6937" s="3"/>
      <c r="AR6937" s="3"/>
      <c r="AS6937" s="3"/>
      <c r="AT6937" s="3"/>
      <c r="AU6937" s="3"/>
      <c r="AV6937" s="3"/>
      <c r="AW6937" s="3"/>
      <c r="AX6937" s="3"/>
      <c r="AY6937" s="3"/>
      <c r="AZ6937" s="3"/>
      <c r="BA6937" s="3"/>
      <c r="BB6937" s="3"/>
      <c r="BC6937" s="3"/>
      <c r="BD6937" s="3"/>
      <c r="BE6937" s="3"/>
      <c r="BF6937" s="3"/>
      <c r="BG6937" s="3"/>
      <c r="BH6937" s="3"/>
      <c r="BI6937" s="3"/>
      <c r="BJ6937" s="3"/>
    </row>
    <row r="6938" customFormat="false" ht="15.75" hidden="false" customHeight="false" outlineLevel="0" collapsed="false">
      <c r="A6938" s="3" t="n">
        <v>6937</v>
      </c>
      <c r="B6938" s="3" t="s">
        <v>20116</v>
      </c>
      <c r="C6938" s="3" t="s">
        <v>20117</v>
      </c>
      <c r="D6938" s="3" t="n">
        <v>1</v>
      </c>
      <c r="E6938" s="3" t="n">
        <v>1.000394</v>
      </c>
      <c r="F6938" s="3" t="n">
        <v>19</v>
      </c>
      <c r="G6938" s="3" t="n">
        <v>19</v>
      </c>
      <c r="H6938" s="3" t="n">
        <v>8</v>
      </c>
      <c r="I6938" s="3" t="n">
        <v>8</v>
      </c>
      <c r="J6938" s="3" t="n">
        <v>19</v>
      </c>
      <c r="K6938" s="3" t="n">
        <v>19</v>
      </c>
      <c r="L6938" s="3" t="n">
        <v>5</v>
      </c>
      <c r="M6938" s="3" t="n">
        <v>5</v>
      </c>
      <c r="N6938" s="3" t="n">
        <v>0</v>
      </c>
      <c r="O6938" s="3" t="n">
        <v>-1</v>
      </c>
      <c r="P6938" s="3" t="n">
        <v>7.6</v>
      </c>
      <c r="Q6938" s="3" t="n">
        <v>24.2</v>
      </c>
      <c r="R6938" s="3" t="s">
        <v>20118</v>
      </c>
      <c r="S6938" s="4" t="n">
        <v>45747.1082060185</v>
      </c>
      <c r="T6938" s="3" t="s">
        <v>1920</v>
      </c>
      <c r="U6938" s="3" t="s">
        <v>1920</v>
      </c>
      <c r="V6938" s="3" t="n">
        <v>1</v>
      </c>
      <c r="W6938" s="3" t="n">
        <v>0</v>
      </c>
      <c r="X6938" s="3" t="n">
        <v>0</v>
      </c>
      <c r="Y6938" s="3" t="s">
        <v>30</v>
      </c>
      <c r="Z6938" s="3" t="s">
        <v>30</v>
      </c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  <c r="AP6938" s="3"/>
      <c r="AQ6938" s="3"/>
      <c r="AR6938" s="3"/>
      <c r="AS6938" s="3"/>
      <c r="AT6938" s="3"/>
      <c r="AU6938" s="3"/>
      <c r="AV6938" s="3"/>
      <c r="AW6938" s="3"/>
      <c r="AX6938" s="3"/>
      <c r="AY6938" s="3"/>
      <c r="AZ6938" s="3"/>
      <c r="BA6938" s="3"/>
      <c r="BB6938" s="3"/>
      <c r="BC6938" s="3"/>
      <c r="BD6938" s="3"/>
      <c r="BE6938" s="3"/>
      <c r="BF6938" s="3"/>
      <c r="BG6938" s="3"/>
      <c r="BH6938" s="3"/>
      <c r="BI6938" s="3"/>
      <c r="BJ6938" s="3"/>
    </row>
    <row r="6939" customFormat="false" ht="15.75" hidden="false" customHeight="false" outlineLevel="0" collapsed="false">
      <c r="A6939" s="3" t="n">
        <v>6938</v>
      </c>
      <c r="B6939" s="3" t="s">
        <v>20119</v>
      </c>
      <c r="C6939" s="3" t="s">
        <v>20120</v>
      </c>
      <c r="D6939" s="3" t="n">
        <v>1</v>
      </c>
      <c r="E6939" s="3" t="n">
        <v>0.8278783</v>
      </c>
      <c r="F6939" s="3" t="n">
        <v>10</v>
      </c>
      <c r="G6939" s="3" t="n">
        <v>10</v>
      </c>
      <c r="H6939" s="3" t="n">
        <v>3</v>
      </c>
      <c r="I6939" s="3" t="n">
        <v>3</v>
      </c>
      <c r="J6939" s="3" t="n">
        <v>10</v>
      </c>
      <c r="K6939" s="3" t="n">
        <v>10</v>
      </c>
      <c r="L6939" s="3" t="n">
        <v>3</v>
      </c>
      <c r="M6939" s="3" t="n">
        <v>3</v>
      </c>
      <c r="N6939" s="3" t="n">
        <v>0</v>
      </c>
      <c r="O6939" s="3" t="n">
        <v>-1</v>
      </c>
      <c r="P6939" s="3" t="n">
        <v>7.6</v>
      </c>
      <c r="Q6939" s="3" t="n">
        <v>24.2</v>
      </c>
      <c r="R6939" s="3" t="s">
        <v>20121</v>
      </c>
      <c r="S6939" s="4" t="n">
        <v>45747.1082638889</v>
      </c>
      <c r="T6939" s="3" t="s">
        <v>65</v>
      </c>
      <c r="U6939" s="3" t="s">
        <v>65</v>
      </c>
      <c r="V6939" s="3" t="n">
        <v>1</v>
      </c>
      <c r="W6939" s="3" t="n">
        <v>0</v>
      </c>
      <c r="X6939" s="3" t="n">
        <v>0</v>
      </c>
      <c r="Y6939" s="3" t="s">
        <v>30</v>
      </c>
      <c r="Z6939" s="3" t="s">
        <v>30</v>
      </c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  <c r="AP6939" s="3"/>
      <c r="AQ6939" s="3"/>
      <c r="AR6939" s="3"/>
      <c r="AS6939" s="3"/>
      <c r="AT6939" s="3"/>
      <c r="AU6939" s="3"/>
      <c r="AV6939" s="3"/>
      <c r="AW6939" s="3"/>
      <c r="AX6939" s="3"/>
      <c r="AY6939" s="3"/>
      <c r="AZ6939" s="3"/>
      <c r="BA6939" s="3"/>
      <c r="BB6939" s="3"/>
      <c r="BC6939" s="3"/>
      <c r="BD6939" s="3"/>
      <c r="BE6939" s="3"/>
      <c r="BF6939" s="3"/>
      <c r="BG6939" s="3"/>
      <c r="BH6939" s="3"/>
      <c r="BI6939" s="3"/>
      <c r="BJ6939" s="3"/>
    </row>
    <row r="6940" customFormat="false" ht="15.75" hidden="false" customHeight="false" outlineLevel="0" collapsed="false">
      <c r="A6940" s="3" t="n">
        <v>6939</v>
      </c>
      <c r="B6940" s="3" t="s">
        <v>20122</v>
      </c>
      <c r="C6940" s="3" t="s">
        <v>20123</v>
      </c>
      <c r="D6940" s="3" t="n">
        <v>1</v>
      </c>
      <c r="E6940" s="3" t="n">
        <v>3.0069408</v>
      </c>
      <c r="F6940" s="3" t="n">
        <v>42</v>
      </c>
      <c r="G6940" s="3" t="n">
        <v>42</v>
      </c>
      <c r="H6940" s="3" t="n">
        <v>8</v>
      </c>
      <c r="I6940" s="3" t="n">
        <v>8</v>
      </c>
      <c r="J6940" s="3" t="n">
        <v>50</v>
      </c>
      <c r="K6940" s="3" t="n">
        <v>50</v>
      </c>
      <c r="L6940" s="3" t="n">
        <v>9</v>
      </c>
      <c r="M6940" s="3" t="n">
        <v>9</v>
      </c>
      <c r="N6940" s="3" t="n">
        <v>0</v>
      </c>
      <c r="O6940" s="3" t="n">
        <v>-1</v>
      </c>
      <c r="P6940" s="3" t="n">
        <v>7.6</v>
      </c>
      <c r="Q6940" s="3" t="n">
        <v>24.2</v>
      </c>
      <c r="R6940" s="3" t="s">
        <v>20124</v>
      </c>
      <c r="S6940" s="4" t="n">
        <v>45747.1083796296</v>
      </c>
      <c r="T6940" s="3" t="s">
        <v>1920</v>
      </c>
      <c r="U6940" s="3" t="s">
        <v>1920</v>
      </c>
      <c r="V6940" s="3" t="n">
        <v>1</v>
      </c>
      <c r="W6940" s="3" t="n">
        <v>0</v>
      </c>
      <c r="X6940" s="3" t="n">
        <v>0</v>
      </c>
      <c r="Y6940" s="3" t="s">
        <v>30</v>
      </c>
      <c r="Z6940" s="3" t="s">
        <v>30</v>
      </c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3"/>
      <c r="AR6940" s="3"/>
      <c r="AS6940" s="3"/>
      <c r="AT6940" s="3"/>
      <c r="AU6940" s="3"/>
      <c r="AV6940" s="3"/>
      <c r="AW6940" s="3"/>
      <c r="AX6940" s="3"/>
      <c r="AY6940" s="3"/>
      <c r="AZ6940" s="3"/>
      <c r="BA6940" s="3"/>
      <c r="BB6940" s="3"/>
      <c r="BC6940" s="3"/>
      <c r="BD6940" s="3"/>
      <c r="BE6940" s="3"/>
      <c r="BF6940" s="3"/>
      <c r="BG6940" s="3"/>
      <c r="BH6940" s="3"/>
      <c r="BI6940" s="3"/>
      <c r="BJ6940" s="3"/>
    </row>
    <row r="6941" customFormat="false" ht="15.75" hidden="false" customHeight="false" outlineLevel="0" collapsed="false">
      <c r="A6941" s="3" t="n">
        <v>6940</v>
      </c>
      <c r="B6941" s="3" t="s">
        <v>20125</v>
      </c>
      <c r="C6941" s="3" t="s">
        <v>20126</v>
      </c>
      <c r="D6941" s="3" t="n">
        <v>1</v>
      </c>
      <c r="E6941" s="3" t="n">
        <v>1.0162367</v>
      </c>
      <c r="F6941" s="3" t="n">
        <v>23</v>
      </c>
      <c r="G6941" s="3" t="n">
        <v>23</v>
      </c>
      <c r="H6941" s="3" t="n">
        <v>4</v>
      </c>
      <c r="I6941" s="3" t="n">
        <v>4</v>
      </c>
      <c r="J6941" s="3" t="n">
        <v>28</v>
      </c>
      <c r="K6941" s="3" t="n">
        <v>28</v>
      </c>
      <c r="L6941" s="3" t="n">
        <v>5</v>
      </c>
      <c r="M6941" s="3" t="n">
        <v>5</v>
      </c>
      <c r="N6941" s="3" t="n">
        <v>-1</v>
      </c>
      <c r="O6941" s="3" t="n">
        <v>-1</v>
      </c>
      <c r="P6941" s="3" t="n">
        <v>7.6</v>
      </c>
      <c r="Q6941" s="3" t="n">
        <v>24.2</v>
      </c>
      <c r="R6941" s="3" t="s">
        <v>20127</v>
      </c>
      <c r="S6941" s="4" t="n">
        <v>45747.1084259259</v>
      </c>
      <c r="T6941" s="3" t="s">
        <v>1920</v>
      </c>
      <c r="U6941" s="3" t="s">
        <v>1920</v>
      </c>
      <c r="V6941" s="3" t="n">
        <v>0</v>
      </c>
      <c r="W6941" s="3" t="n">
        <v>0</v>
      </c>
      <c r="X6941" s="3" t="n">
        <v>0</v>
      </c>
      <c r="Y6941" s="3" t="s">
        <v>30</v>
      </c>
      <c r="Z6941" s="3" t="s">
        <v>30</v>
      </c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  <c r="AP6941" s="3"/>
      <c r="AQ6941" s="3"/>
      <c r="AR6941" s="3"/>
      <c r="AS6941" s="3"/>
      <c r="AT6941" s="3"/>
      <c r="AU6941" s="3"/>
      <c r="AV6941" s="3"/>
      <c r="AW6941" s="3"/>
      <c r="AX6941" s="3"/>
      <c r="AY6941" s="3"/>
      <c r="AZ6941" s="3"/>
      <c r="BA6941" s="3"/>
      <c r="BB6941" s="3"/>
      <c r="BC6941" s="3"/>
      <c r="BD6941" s="3"/>
      <c r="BE6941" s="3"/>
      <c r="BF6941" s="3"/>
      <c r="BG6941" s="3"/>
      <c r="BH6941" s="3"/>
      <c r="BI6941" s="3"/>
      <c r="BJ6941" s="3"/>
    </row>
    <row r="6942" customFormat="false" ht="15.75" hidden="false" customHeight="false" outlineLevel="0" collapsed="false">
      <c r="A6942" s="3" t="n">
        <v>6941</v>
      </c>
      <c r="B6942" s="3" t="s">
        <v>20128</v>
      </c>
      <c r="C6942" s="3" t="s">
        <v>20129</v>
      </c>
      <c r="D6942" s="3" t="n">
        <v>1</v>
      </c>
      <c r="E6942" s="3" t="n">
        <v>1.0053468</v>
      </c>
      <c r="F6942" s="3" t="n">
        <v>17</v>
      </c>
      <c r="G6942" s="3" t="n">
        <v>17</v>
      </c>
      <c r="H6942" s="3" t="n">
        <v>6</v>
      </c>
      <c r="I6942" s="3" t="n">
        <v>6</v>
      </c>
      <c r="J6942" s="3" t="n">
        <v>16</v>
      </c>
      <c r="K6942" s="3" t="n">
        <v>16</v>
      </c>
      <c r="L6942" s="3" t="n">
        <v>4</v>
      </c>
      <c r="M6942" s="3" t="n">
        <v>4</v>
      </c>
      <c r="N6942" s="3" t="n">
        <v>-1</v>
      </c>
      <c r="O6942" s="3" t="n">
        <v>-1</v>
      </c>
      <c r="P6942" s="3" t="n">
        <v>7.6</v>
      </c>
      <c r="Q6942" s="3" t="n">
        <v>24.2</v>
      </c>
      <c r="R6942" s="3" t="s">
        <v>20130</v>
      </c>
      <c r="S6942" s="4" t="n">
        <v>45747.1084722222</v>
      </c>
      <c r="T6942" s="3" t="s">
        <v>1920</v>
      </c>
      <c r="U6942" s="3" t="s">
        <v>1920</v>
      </c>
      <c r="V6942" s="3" t="n">
        <v>0</v>
      </c>
      <c r="W6942" s="3" t="n">
        <v>0</v>
      </c>
      <c r="X6942" s="3" t="n">
        <v>0</v>
      </c>
      <c r="Y6942" s="3" t="s">
        <v>30</v>
      </c>
      <c r="Z6942" s="3" t="s">
        <v>30</v>
      </c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  <c r="AP6942" s="3"/>
      <c r="AQ6942" s="3"/>
      <c r="AR6942" s="3"/>
      <c r="AS6942" s="3"/>
      <c r="AT6942" s="3"/>
      <c r="AU6942" s="3"/>
      <c r="AV6942" s="3"/>
      <c r="AW6942" s="3"/>
      <c r="AX6942" s="3"/>
      <c r="AY6942" s="3"/>
      <c r="AZ6942" s="3"/>
      <c r="BA6942" s="3"/>
      <c r="BB6942" s="3"/>
      <c r="BC6942" s="3"/>
      <c r="BD6942" s="3"/>
      <c r="BE6942" s="3"/>
      <c r="BF6942" s="3"/>
      <c r="BG6942" s="3"/>
      <c r="BH6942" s="3"/>
      <c r="BI6942" s="3"/>
      <c r="BJ6942" s="3"/>
    </row>
    <row r="6943" customFormat="false" ht="15.75" hidden="false" customHeight="false" outlineLevel="0" collapsed="false">
      <c r="A6943" s="3" t="n">
        <v>6942</v>
      </c>
      <c r="B6943" s="3" t="s">
        <v>20131</v>
      </c>
      <c r="C6943" s="3" t="s">
        <v>20132</v>
      </c>
      <c r="D6943" s="3" t="n">
        <v>1</v>
      </c>
      <c r="E6943" s="3" t="n">
        <v>1.146491</v>
      </c>
      <c r="F6943" s="3" t="n">
        <v>24</v>
      </c>
      <c r="G6943" s="3" t="n">
        <v>24</v>
      </c>
      <c r="H6943" s="3" t="n">
        <v>8</v>
      </c>
      <c r="I6943" s="3" t="n">
        <v>8</v>
      </c>
      <c r="J6943" s="3" t="n">
        <v>24</v>
      </c>
      <c r="K6943" s="3" t="n">
        <v>24</v>
      </c>
      <c r="L6943" s="3" t="n">
        <v>4</v>
      </c>
      <c r="M6943" s="3" t="n">
        <v>4</v>
      </c>
      <c r="N6943" s="3" t="n">
        <v>-1</v>
      </c>
      <c r="O6943" s="3" t="n">
        <v>-1</v>
      </c>
      <c r="P6943" s="3" t="n">
        <v>7.6</v>
      </c>
      <c r="Q6943" s="3" t="n">
        <v>24.2</v>
      </c>
      <c r="R6943" s="3" t="s">
        <v>20133</v>
      </c>
      <c r="S6943" s="4" t="n">
        <v>45747.1085185185</v>
      </c>
      <c r="T6943" s="3" t="s">
        <v>1920</v>
      </c>
      <c r="U6943" s="3" t="s">
        <v>1920</v>
      </c>
      <c r="V6943" s="3" t="n">
        <v>0</v>
      </c>
      <c r="W6943" s="3" t="n">
        <v>0</v>
      </c>
      <c r="X6943" s="3" t="n">
        <v>0</v>
      </c>
      <c r="Y6943" s="3" t="s">
        <v>30</v>
      </c>
      <c r="Z6943" s="3" t="s">
        <v>30</v>
      </c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  <c r="AP6943" s="3"/>
      <c r="AQ6943" s="3"/>
      <c r="AR6943" s="3"/>
      <c r="AS6943" s="3"/>
      <c r="AT6943" s="3"/>
      <c r="AU6943" s="3"/>
      <c r="AV6943" s="3"/>
      <c r="AW6943" s="3"/>
      <c r="AX6943" s="3"/>
      <c r="AY6943" s="3"/>
      <c r="AZ6943" s="3"/>
      <c r="BA6943" s="3"/>
      <c r="BB6943" s="3"/>
      <c r="BC6943" s="3"/>
      <c r="BD6943" s="3"/>
      <c r="BE6943" s="3"/>
      <c r="BF6943" s="3"/>
      <c r="BG6943" s="3"/>
      <c r="BH6943" s="3"/>
      <c r="BI6943" s="3"/>
      <c r="BJ6943" s="3"/>
    </row>
    <row r="6944" customFormat="false" ht="15.75" hidden="false" customHeight="false" outlineLevel="0" collapsed="false">
      <c r="A6944" s="3" t="n">
        <v>6943</v>
      </c>
      <c r="B6944" s="3" t="s">
        <v>20134</v>
      </c>
      <c r="C6944" s="3" t="s">
        <v>20135</v>
      </c>
      <c r="D6944" s="3" t="n">
        <v>1</v>
      </c>
      <c r="E6944" s="3" t="n">
        <v>2.5783673</v>
      </c>
      <c r="F6944" s="3" t="n">
        <v>23</v>
      </c>
      <c r="G6944" s="3" t="n">
        <v>23</v>
      </c>
      <c r="H6944" s="3" t="n">
        <v>8</v>
      </c>
      <c r="I6944" s="3" t="n">
        <v>8</v>
      </c>
      <c r="J6944" s="3" t="n">
        <v>33</v>
      </c>
      <c r="K6944" s="3" t="n">
        <v>33</v>
      </c>
      <c r="L6944" s="3" t="n">
        <v>4</v>
      </c>
      <c r="M6944" s="3" t="n">
        <v>4</v>
      </c>
      <c r="N6944" s="3" t="n">
        <v>0</v>
      </c>
      <c r="O6944" s="3" t="n">
        <v>-1</v>
      </c>
      <c r="P6944" s="3" t="n">
        <v>7.6</v>
      </c>
      <c r="Q6944" s="3" t="n">
        <v>24.2</v>
      </c>
      <c r="R6944" s="3" t="s">
        <v>20136</v>
      </c>
      <c r="S6944" s="4" t="n">
        <v>45747.1086111111</v>
      </c>
      <c r="T6944" s="3" t="s">
        <v>1920</v>
      </c>
      <c r="U6944" s="3" t="s">
        <v>1920</v>
      </c>
      <c r="V6944" s="3" t="n">
        <v>1</v>
      </c>
      <c r="W6944" s="3" t="n">
        <v>0</v>
      </c>
      <c r="X6944" s="3" t="n">
        <v>0</v>
      </c>
      <c r="Y6944" s="3" t="s">
        <v>30</v>
      </c>
      <c r="Z6944" s="3" t="s">
        <v>30</v>
      </c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3"/>
      <c r="AU6944" s="3"/>
      <c r="AV6944" s="3"/>
      <c r="AW6944" s="3"/>
      <c r="AX6944" s="3"/>
      <c r="AY6944" s="3"/>
      <c r="AZ6944" s="3"/>
      <c r="BA6944" s="3"/>
      <c r="BB6944" s="3"/>
      <c r="BC6944" s="3"/>
      <c r="BD6944" s="3"/>
      <c r="BE6944" s="3"/>
      <c r="BF6944" s="3"/>
      <c r="BG6944" s="3"/>
      <c r="BH6944" s="3"/>
      <c r="BI6944" s="3"/>
      <c r="BJ6944" s="3"/>
    </row>
    <row r="6945" customFormat="false" ht="15.75" hidden="false" customHeight="false" outlineLevel="0" collapsed="false">
      <c r="A6945" s="3" t="n">
        <v>6944</v>
      </c>
      <c r="B6945" s="3" t="s">
        <v>20137</v>
      </c>
      <c r="C6945" s="3" t="s">
        <v>20138</v>
      </c>
      <c r="D6945" s="3" t="n">
        <v>1</v>
      </c>
      <c r="E6945" s="3" t="n">
        <v>3.8905505</v>
      </c>
      <c r="F6945" s="3" t="n">
        <v>29</v>
      </c>
      <c r="G6945" s="3" t="n">
        <v>29</v>
      </c>
      <c r="H6945" s="3" t="n">
        <v>8</v>
      </c>
      <c r="I6945" s="3" t="n">
        <v>8</v>
      </c>
      <c r="J6945" s="3" t="n">
        <v>41</v>
      </c>
      <c r="K6945" s="3" t="n">
        <v>41</v>
      </c>
      <c r="L6945" s="3" t="n">
        <v>5</v>
      </c>
      <c r="M6945" s="3" t="n">
        <v>5</v>
      </c>
      <c r="N6945" s="3" t="n">
        <v>0</v>
      </c>
      <c r="O6945" s="3" t="n">
        <v>-1</v>
      </c>
      <c r="P6945" s="3" t="n">
        <v>7.6</v>
      </c>
      <c r="Q6945" s="3" t="n">
        <v>24.2</v>
      </c>
      <c r="R6945" s="3" t="s">
        <v>20139</v>
      </c>
      <c r="S6945" s="4" t="n">
        <v>45747.10875</v>
      </c>
      <c r="T6945" s="3" t="s">
        <v>65</v>
      </c>
      <c r="U6945" s="3" t="s">
        <v>65</v>
      </c>
      <c r="V6945" s="3" t="n">
        <v>1</v>
      </c>
      <c r="W6945" s="3" t="n">
        <v>0</v>
      </c>
      <c r="X6945" s="3" t="n">
        <v>0</v>
      </c>
      <c r="Y6945" s="3" t="s">
        <v>30</v>
      </c>
      <c r="Z6945" s="3" t="s">
        <v>30</v>
      </c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3"/>
      <c r="AU6945" s="3"/>
      <c r="AV6945" s="3"/>
      <c r="AW6945" s="3"/>
      <c r="AX6945" s="3"/>
      <c r="AY6945" s="3"/>
      <c r="AZ6945" s="3"/>
      <c r="BA6945" s="3"/>
      <c r="BB6945" s="3"/>
      <c r="BC6945" s="3"/>
      <c r="BD6945" s="3"/>
      <c r="BE6945" s="3"/>
      <c r="BF6945" s="3"/>
      <c r="BG6945" s="3"/>
      <c r="BH6945" s="3"/>
      <c r="BI6945" s="3"/>
      <c r="BJ6945" s="3"/>
    </row>
    <row r="6946" customFormat="false" ht="15.75" hidden="false" customHeight="false" outlineLevel="0" collapsed="false">
      <c r="A6946" s="3" t="n">
        <v>6945</v>
      </c>
      <c r="B6946" s="3" t="s">
        <v>20140</v>
      </c>
      <c r="C6946" s="3" t="s">
        <v>20141</v>
      </c>
      <c r="D6946" s="3" t="n">
        <v>1</v>
      </c>
      <c r="E6946" s="3" t="n">
        <v>3.822817</v>
      </c>
      <c r="F6946" s="3" t="n">
        <v>144</v>
      </c>
      <c r="G6946" s="3" t="n">
        <v>144</v>
      </c>
      <c r="H6946" s="3" t="n">
        <v>22</v>
      </c>
      <c r="I6946" s="3" t="n">
        <v>22</v>
      </c>
      <c r="J6946" s="3" t="n">
        <v>170</v>
      </c>
      <c r="K6946" s="3" t="n">
        <v>170</v>
      </c>
      <c r="L6946" s="3" t="n">
        <v>31</v>
      </c>
      <c r="M6946" s="3" t="n">
        <v>31</v>
      </c>
      <c r="N6946" s="3" t="n">
        <v>-1</v>
      </c>
      <c r="O6946" s="3" t="n">
        <v>-1</v>
      </c>
      <c r="P6946" s="3" t="n">
        <v>7.4</v>
      </c>
      <c r="Q6946" s="3" t="n">
        <v>24.2</v>
      </c>
      <c r="R6946" s="3" t="s">
        <v>20142</v>
      </c>
      <c r="S6946" s="4" t="n">
        <v>45747.1088888889</v>
      </c>
      <c r="T6946" s="3" t="s">
        <v>29</v>
      </c>
      <c r="U6946" s="3" t="s">
        <v>29</v>
      </c>
      <c r="V6946" s="3" t="n">
        <v>0</v>
      </c>
      <c r="W6946" s="3" t="n">
        <v>0</v>
      </c>
      <c r="X6946" s="3" t="n">
        <v>0</v>
      </c>
      <c r="Y6946" s="3" t="s">
        <v>30</v>
      </c>
      <c r="Z6946" s="3" t="s">
        <v>30</v>
      </c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3"/>
      <c r="AU6946" s="3"/>
      <c r="AV6946" s="3"/>
      <c r="AW6946" s="3"/>
      <c r="AX6946" s="3"/>
      <c r="AY6946" s="3"/>
      <c r="AZ6946" s="3"/>
      <c r="BA6946" s="3"/>
      <c r="BB6946" s="3"/>
      <c r="BC6946" s="3"/>
      <c r="BD6946" s="3"/>
      <c r="BE6946" s="3"/>
      <c r="BF6946" s="3"/>
      <c r="BG6946" s="3"/>
      <c r="BH6946" s="3"/>
      <c r="BI6946" s="3"/>
      <c r="BJ6946" s="3"/>
    </row>
    <row r="6947" customFormat="false" ht="15.75" hidden="false" customHeight="false" outlineLevel="0" collapsed="false">
      <c r="A6947" s="3" t="n">
        <v>6946</v>
      </c>
      <c r="B6947" s="3" t="s">
        <v>20143</v>
      </c>
      <c r="C6947" s="3" t="s">
        <v>20144</v>
      </c>
      <c r="D6947" s="3" t="n">
        <v>1</v>
      </c>
      <c r="E6947" s="3" t="n">
        <v>4.8269706</v>
      </c>
      <c r="F6947" s="3" t="n">
        <v>136</v>
      </c>
      <c r="G6947" s="3" t="n">
        <v>136</v>
      </c>
      <c r="H6947" s="3" t="n">
        <v>30</v>
      </c>
      <c r="I6947" s="3" t="n">
        <v>30</v>
      </c>
      <c r="J6947" s="3" t="n">
        <v>179</v>
      </c>
      <c r="K6947" s="3" t="n">
        <v>179</v>
      </c>
      <c r="L6947" s="3" t="n">
        <v>20</v>
      </c>
      <c r="M6947" s="3" t="n">
        <v>20</v>
      </c>
      <c r="N6947" s="3" t="n">
        <v>-1</v>
      </c>
      <c r="O6947" s="3" t="n">
        <v>-1</v>
      </c>
      <c r="P6947" s="3" t="n">
        <v>7.4</v>
      </c>
      <c r="Q6947" s="3" t="n">
        <v>24.2</v>
      </c>
      <c r="R6947" s="3" t="s">
        <v>20145</v>
      </c>
      <c r="S6947" s="4" t="n">
        <v>45747.1090393519</v>
      </c>
      <c r="T6947" s="3" t="s">
        <v>85</v>
      </c>
      <c r="U6947" s="3" t="s">
        <v>85</v>
      </c>
      <c r="V6947" s="3" t="n">
        <v>0</v>
      </c>
      <c r="W6947" s="3" t="n">
        <v>0</v>
      </c>
      <c r="X6947" s="3" t="n">
        <v>0</v>
      </c>
      <c r="Y6947" s="3" t="s">
        <v>30</v>
      </c>
      <c r="Z6947" s="3" t="s">
        <v>30</v>
      </c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3"/>
      <c r="AU6947" s="3"/>
      <c r="AV6947" s="3"/>
      <c r="AW6947" s="3"/>
      <c r="AX6947" s="3"/>
      <c r="AY6947" s="3"/>
      <c r="AZ6947" s="3"/>
      <c r="BA6947" s="3"/>
      <c r="BB6947" s="3"/>
      <c r="BC6947" s="3"/>
      <c r="BD6947" s="3"/>
      <c r="BE6947" s="3"/>
      <c r="BF6947" s="3"/>
      <c r="BG6947" s="3"/>
      <c r="BH6947" s="3"/>
      <c r="BI6947" s="3"/>
      <c r="BJ6947" s="3"/>
    </row>
    <row r="6948" customFormat="false" ht="15.75" hidden="false" customHeight="false" outlineLevel="0" collapsed="false">
      <c r="A6948" s="3" t="n">
        <v>6947</v>
      </c>
      <c r="B6948" s="3" t="s">
        <v>20146</v>
      </c>
      <c r="C6948" s="3" t="s">
        <v>20147</v>
      </c>
      <c r="D6948" s="3" t="n">
        <v>1</v>
      </c>
      <c r="E6948" s="3" t="n">
        <v>12.3512834</v>
      </c>
      <c r="F6948" s="3" t="n">
        <v>341</v>
      </c>
      <c r="G6948" s="3" t="n">
        <v>341</v>
      </c>
      <c r="H6948" s="3" t="n">
        <v>39</v>
      </c>
      <c r="I6948" s="3" t="n">
        <v>39</v>
      </c>
      <c r="J6948" s="3" t="n">
        <v>414</v>
      </c>
      <c r="K6948" s="3" t="n">
        <v>414</v>
      </c>
      <c r="L6948" s="3" t="n">
        <v>62</v>
      </c>
      <c r="M6948" s="3" t="n">
        <v>62</v>
      </c>
      <c r="N6948" s="3" t="n">
        <v>-1</v>
      </c>
      <c r="O6948" s="3" t="n">
        <v>-1</v>
      </c>
      <c r="P6948" s="3" t="n">
        <v>7.4</v>
      </c>
      <c r="Q6948" s="3" t="n">
        <v>24.2</v>
      </c>
      <c r="R6948" s="3" t="s">
        <v>20148</v>
      </c>
      <c r="S6948" s="4" t="n">
        <v>45747.1093402778</v>
      </c>
      <c r="T6948" s="3" t="s">
        <v>65</v>
      </c>
      <c r="U6948" s="3" t="s">
        <v>65</v>
      </c>
      <c r="V6948" s="3" t="n">
        <v>0</v>
      </c>
      <c r="W6948" s="3" t="n">
        <v>0</v>
      </c>
      <c r="X6948" s="3" t="n">
        <v>0</v>
      </c>
      <c r="Y6948" s="3" t="s">
        <v>30</v>
      </c>
      <c r="Z6948" s="3" t="s">
        <v>30</v>
      </c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3"/>
      <c r="AU6948" s="3"/>
      <c r="AV6948" s="3"/>
      <c r="AW6948" s="3"/>
      <c r="AX6948" s="3"/>
      <c r="AY6948" s="3"/>
      <c r="AZ6948" s="3"/>
      <c r="BA6948" s="3"/>
      <c r="BB6948" s="3"/>
      <c r="BC6948" s="3"/>
      <c r="BD6948" s="3"/>
      <c r="BE6948" s="3"/>
      <c r="BF6948" s="3"/>
      <c r="BG6948" s="3"/>
      <c r="BH6948" s="3"/>
      <c r="BI6948" s="3"/>
      <c r="BJ6948" s="3"/>
    </row>
    <row r="6949" customFormat="false" ht="15.75" hidden="false" customHeight="false" outlineLevel="0" collapsed="false">
      <c r="A6949" s="3" t="n">
        <v>6948</v>
      </c>
      <c r="B6949" s="3" t="s">
        <v>20149</v>
      </c>
      <c r="C6949" s="3" t="s">
        <v>20150</v>
      </c>
      <c r="D6949" s="3" t="n">
        <v>1</v>
      </c>
      <c r="E6949" s="3" t="n">
        <v>9.532676</v>
      </c>
      <c r="F6949" s="3" t="n">
        <v>290</v>
      </c>
      <c r="G6949" s="3" t="n">
        <v>290</v>
      </c>
      <c r="H6949" s="3" t="n">
        <v>31</v>
      </c>
      <c r="I6949" s="3" t="n">
        <v>31</v>
      </c>
      <c r="J6949" s="3" t="n">
        <v>382</v>
      </c>
      <c r="K6949" s="3" t="n">
        <v>382</v>
      </c>
      <c r="L6949" s="3" t="n">
        <v>36</v>
      </c>
      <c r="M6949" s="3" t="n">
        <v>36</v>
      </c>
      <c r="N6949" s="3" t="n">
        <v>-1</v>
      </c>
      <c r="O6949" s="3" t="n">
        <v>-1</v>
      </c>
      <c r="P6949" s="3" t="n">
        <v>7.4</v>
      </c>
      <c r="Q6949" s="3" t="n">
        <v>24.2</v>
      </c>
      <c r="R6949" s="3" t="s">
        <v>20151</v>
      </c>
      <c r="S6949" s="4" t="n">
        <v>45747.109537037</v>
      </c>
      <c r="T6949" s="3" t="s">
        <v>29</v>
      </c>
      <c r="U6949" s="3" t="s">
        <v>29</v>
      </c>
      <c r="V6949" s="3" t="n">
        <v>0</v>
      </c>
      <c r="W6949" s="3" t="n">
        <v>0</v>
      </c>
      <c r="X6949" s="3" t="n">
        <v>0</v>
      </c>
      <c r="Y6949" s="3" t="s">
        <v>30</v>
      </c>
      <c r="Z6949" s="3" t="s">
        <v>30</v>
      </c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3"/>
      <c r="AU6949" s="3"/>
      <c r="AV6949" s="3"/>
      <c r="AW6949" s="3"/>
      <c r="AX6949" s="3"/>
      <c r="AY6949" s="3"/>
      <c r="AZ6949" s="3"/>
      <c r="BA6949" s="3"/>
      <c r="BB6949" s="3"/>
      <c r="BC6949" s="3"/>
      <c r="BD6949" s="3"/>
      <c r="BE6949" s="3"/>
      <c r="BF6949" s="3"/>
      <c r="BG6949" s="3"/>
      <c r="BH6949" s="3"/>
      <c r="BI6949" s="3"/>
      <c r="BJ6949" s="3"/>
    </row>
    <row r="6950" customFormat="false" ht="15.75" hidden="false" customHeight="false" outlineLevel="0" collapsed="false">
      <c r="A6950" s="3" t="n">
        <v>6949</v>
      </c>
      <c r="B6950" s="3" t="s">
        <v>20152</v>
      </c>
      <c r="C6950" s="3" t="s">
        <v>20153</v>
      </c>
      <c r="D6950" s="3" t="n">
        <v>1</v>
      </c>
      <c r="E6950" s="3" t="n">
        <v>10.0887718</v>
      </c>
      <c r="F6950" s="3" t="n">
        <v>355</v>
      </c>
      <c r="G6950" s="3" t="n">
        <v>355</v>
      </c>
      <c r="H6950" s="3" t="n">
        <v>30</v>
      </c>
      <c r="I6950" s="3" t="n">
        <v>30</v>
      </c>
      <c r="J6950" s="3" t="n">
        <v>484</v>
      </c>
      <c r="K6950" s="3" t="n">
        <v>484</v>
      </c>
      <c r="L6950" s="3" t="n">
        <v>54</v>
      </c>
      <c r="M6950" s="3" t="n">
        <v>54</v>
      </c>
      <c r="N6950" s="3" t="n">
        <v>-1</v>
      </c>
      <c r="O6950" s="3" t="n">
        <v>-1</v>
      </c>
      <c r="P6950" s="3" t="n">
        <v>7.4</v>
      </c>
      <c r="Q6950" s="3" t="n">
        <v>24.2</v>
      </c>
      <c r="R6950" s="3" t="s">
        <v>20154</v>
      </c>
      <c r="S6950" s="4" t="n">
        <v>45747.1097453704</v>
      </c>
      <c r="T6950" s="3" t="s">
        <v>29</v>
      </c>
      <c r="U6950" s="3" t="s">
        <v>29</v>
      </c>
      <c r="V6950" s="3" t="n">
        <v>0</v>
      </c>
      <c r="W6950" s="3" t="n">
        <v>0</v>
      </c>
      <c r="X6950" s="3" t="n">
        <v>0</v>
      </c>
      <c r="Y6950" s="3" t="s">
        <v>30</v>
      </c>
      <c r="Z6950" s="3" t="s">
        <v>30</v>
      </c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3"/>
      <c r="AU6950" s="3"/>
      <c r="AV6950" s="3"/>
      <c r="AW6950" s="3"/>
      <c r="AX6950" s="3"/>
      <c r="AY6950" s="3"/>
      <c r="AZ6950" s="3"/>
      <c r="BA6950" s="3"/>
      <c r="BB6950" s="3"/>
      <c r="BC6950" s="3"/>
      <c r="BD6950" s="3"/>
      <c r="BE6950" s="3"/>
      <c r="BF6950" s="3"/>
      <c r="BG6950" s="3"/>
      <c r="BH6950" s="3"/>
      <c r="BI6950" s="3"/>
      <c r="BJ6950" s="3"/>
    </row>
    <row r="6951" customFormat="false" ht="15.75" hidden="false" customHeight="false" outlineLevel="0" collapsed="false">
      <c r="A6951" s="3" t="n">
        <v>6950</v>
      </c>
      <c r="B6951" s="3" t="s">
        <v>20155</v>
      </c>
      <c r="C6951" s="3" t="s">
        <v>20156</v>
      </c>
      <c r="D6951" s="3" t="n">
        <v>1</v>
      </c>
      <c r="E6951" s="3" t="n">
        <v>8.7995999</v>
      </c>
      <c r="F6951" s="3" t="n">
        <v>246</v>
      </c>
      <c r="G6951" s="3" t="n">
        <v>246</v>
      </c>
      <c r="H6951" s="3" t="n">
        <v>33</v>
      </c>
      <c r="I6951" s="3" t="n">
        <v>33</v>
      </c>
      <c r="J6951" s="3" t="n">
        <v>296</v>
      </c>
      <c r="K6951" s="3" t="n">
        <v>296</v>
      </c>
      <c r="L6951" s="3" t="n">
        <v>29</v>
      </c>
      <c r="M6951" s="3" t="n">
        <v>29</v>
      </c>
      <c r="N6951" s="3" t="n">
        <v>-1</v>
      </c>
      <c r="O6951" s="3" t="n">
        <v>-1</v>
      </c>
      <c r="P6951" s="3" t="n">
        <v>7.4</v>
      </c>
      <c r="Q6951" s="3" t="n">
        <v>24.2</v>
      </c>
      <c r="R6951" s="3" t="s">
        <v>20157</v>
      </c>
      <c r="S6951" s="4" t="n">
        <v>45747.1099189815</v>
      </c>
      <c r="T6951" s="3" t="s">
        <v>29</v>
      </c>
      <c r="U6951" s="3" t="s">
        <v>29</v>
      </c>
      <c r="V6951" s="3" t="n">
        <v>0</v>
      </c>
      <c r="W6951" s="3" t="n">
        <v>0</v>
      </c>
      <c r="X6951" s="3" t="n">
        <v>0</v>
      </c>
      <c r="Y6951" s="3" t="s">
        <v>30</v>
      </c>
      <c r="Z6951" s="3" t="s">
        <v>30</v>
      </c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3"/>
      <c r="AU6951" s="3"/>
      <c r="AV6951" s="3"/>
      <c r="AW6951" s="3"/>
      <c r="AX6951" s="3"/>
      <c r="AY6951" s="3"/>
      <c r="AZ6951" s="3"/>
      <c r="BA6951" s="3"/>
      <c r="BB6951" s="3"/>
      <c r="BC6951" s="3"/>
      <c r="BD6951" s="3"/>
      <c r="BE6951" s="3"/>
      <c r="BF6951" s="3"/>
      <c r="BG6951" s="3"/>
      <c r="BH6951" s="3"/>
      <c r="BI6951" s="3"/>
      <c r="BJ6951" s="3"/>
    </row>
    <row r="6952" customFormat="false" ht="15.75" hidden="false" customHeight="false" outlineLevel="0" collapsed="false">
      <c r="A6952" s="3" t="n">
        <v>6951</v>
      </c>
      <c r="B6952" s="3" t="s">
        <v>20158</v>
      </c>
      <c r="C6952" s="3" t="s">
        <v>20159</v>
      </c>
      <c r="D6952" s="3" t="n">
        <v>1</v>
      </c>
      <c r="E6952" s="3" t="n">
        <v>33.22602</v>
      </c>
      <c r="F6952" s="3" t="n">
        <v>783</v>
      </c>
      <c r="G6952" s="3" t="n">
        <v>783</v>
      </c>
      <c r="H6952" s="3" t="n">
        <v>17</v>
      </c>
      <c r="I6952" s="3" t="n">
        <v>17</v>
      </c>
      <c r="J6952" s="3" t="n">
        <v>1043</v>
      </c>
      <c r="K6952" s="3" t="n">
        <v>1043</v>
      </c>
      <c r="L6952" s="3" t="n">
        <v>81</v>
      </c>
      <c r="M6952" s="3" t="n">
        <v>81</v>
      </c>
      <c r="N6952" s="3" t="n">
        <v>-1</v>
      </c>
      <c r="O6952" s="3" t="n">
        <v>-1</v>
      </c>
      <c r="P6952" s="3" t="n">
        <v>7.4</v>
      </c>
      <c r="Q6952" s="3" t="n">
        <v>24.2</v>
      </c>
      <c r="R6952" s="3" t="s">
        <v>20160</v>
      </c>
      <c r="S6952" s="4" t="n">
        <v>45747.1105787037</v>
      </c>
      <c r="T6952" s="3" t="s">
        <v>65</v>
      </c>
      <c r="U6952" s="3" t="s">
        <v>65</v>
      </c>
      <c r="V6952" s="3" t="n">
        <v>0</v>
      </c>
      <c r="W6952" s="3" t="n">
        <v>0</v>
      </c>
      <c r="X6952" s="3" t="n">
        <v>0</v>
      </c>
      <c r="Y6952" s="3" t="s">
        <v>30</v>
      </c>
      <c r="Z6952" s="3" t="s">
        <v>30</v>
      </c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3"/>
      <c r="AU6952" s="3"/>
      <c r="AV6952" s="3"/>
      <c r="AW6952" s="3"/>
      <c r="AX6952" s="3"/>
      <c r="AY6952" s="3"/>
      <c r="AZ6952" s="3"/>
      <c r="BA6952" s="3"/>
      <c r="BB6952" s="3"/>
      <c r="BC6952" s="3"/>
      <c r="BD6952" s="3"/>
      <c r="BE6952" s="3"/>
      <c r="BF6952" s="3"/>
      <c r="BG6952" s="3"/>
      <c r="BH6952" s="3"/>
      <c r="BI6952" s="3"/>
      <c r="BJ6952" s="3"/>
    </row>
    <row r="6953" customFormat="false" ht="15.75" hidden="false" customHeight="false" outlineLevel="0" collapsed="false">
      <c r="A6953" s="3" t="n">
        <v>6952</v>
      </c>
      <c r="B6953" s="3" t="s">
        <v>20161</v>
      </c>
      <c r="C6953" s="3" t="s">
        <v>20162</v>
      </c>
      <c r="D6953" s="3" t="n">
        <v>1</v>
      </c>
      <c r="E6953" s="3" t="n">
        <v>5.1379062</v>
      </c>
      <c r="F6953" s="3" t="n">
        <v>186</v>
      </c>
      <c r="G6953" s="3" t="n">
        <v>186</v>
      </c>
      <c r="H6953" s="3" t="n">
        <v>23</v>
      </c>
      <c r="I6953" s="3" t="n">
        <v>23</v>
      </c>
      <c r="J6953" s="3" t="n">
        <v>296</v>
      </c>
      <c r="K6953" s="3" t="n">
        <v>296</v>
      </c>
      <c r="L6953" s="3" t="n">
        <v>26</v>
      </c>
      <c r="M6953" s="3" t="n">
        <v>26</v>
      </c>
      <c r="N6953" s="3" t="n">
        <v>-1</v>
      </c>
      <c r="O6953" s="3" t="n">
        <v>-1</v>
      </c>
      <c r="P6953" s="3" t="n">
        <v>7.4</v>
      </c>
      <c r="Q6953" s="3" t="n">
        <v>24.2</v>
      </c>
      <c r="R6953" s="3" t="s">
        <v>20163</v>
      </c>
      <c r="S6953" s="4" t="n">
        <v>45747.110787037</v>
      </c>
      <c r="T6953" s="3" t="s">
        <v>29</v>
      </c>
      <c r="U6953" s="3" t="s">
        <v>29</v>
      </c>
      <c r="V6953" s="3" t="n">
        <v>0</v>
      </c>
      <c r="W6953" s="3" t="n">
        <v>0</v>
      </c>
      <c r="X6953" s="3" t="n">
        <v>0</v>
      </c>
      <c r="Y6953" s="3" t="s">
        <v>30</v>
      </c>
      <c r="Z6953" s="3" t="s">
        <v>30</v>
      </c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3"/>
      <c r="AU6953" s="3"/>
      <c r="AV6953" s="3"/>
      <c r="AW6953" s="3"/>
      <c r="AX6953" s="3"/>
      <c r="AY6953" s="3"/>
      <c r="AZ6953" s="3"/>
      <c r="BA6953" s="3"/>
      <c r="BB6953" s="3"/>
      <c r="BC6953" s="3"/>
      <c r="BD6953" s="3"/>
      <c r="BE6953" s="3"/>
      <c r="BF6953" s="3"/>
      <c r="BG6953" s="3"/>
      <c r="BH6953" s="3"/>
      <c r="BI6953" s="3"/>
      <c r="BJ6953" s="3"/>
    </row>
    <row r="6954" customFormat="false" ht="15.75" hidden="false" customHeight="false" outlineLevel="0" collapsed="false">
      <c r="A6954" s="3" t="n">
        <v>6953</v>
      </c>
      <c r="B6954" s="3" t="s">
        <v>20164</v>
      </c>
      <c r="C6954" s="3" t="s">
        <v>20165</v>
      </c>
      <c r="D6954" s="3" t="n">
        <v>1</v>
      </c>
      <c r="E6954" s="3" t="n">
        <v>2.3366539</v>
      </c>
      <c r="F6954" s="3" t="n">
        <v>65</v>
      </c>
      <c r="G6954" s="3" t="n">
        <v>65</v>
      </c>
      <c r="H6954" s="3" t="n">
        <v>15</v>
      </c>
      <c r="I6954" s="3" t="n">
        <v>15</v>
      </c>
      <c r="J6954" s="3" t="n">
        <v>85</v>
      </c>
      <c r="K6954" s="3" t="n">
        <v>85</v>
      </c>
      <c r="L6954" s="3" t="n">
        <v>14</v>
      </c>
      <c r="M6954" s="3" t="n">
        <v>14</v>
      </c>
      <c r="N6954" s="3" t="n">
        <v>7</v>
      </c>
      <c r="O6954" s="3" t="n">
        <v>-1</v>
      </c>
      <c r="P6954" s="3" t="n">
        <v>7.4</v>
      </c>
      <c r="Q6954" s="3" t="n">
        <v>24.2</v>
      </c>
      <c r="R6954" s="3" t="s">
        <v>20166</v>
      </c>
      <c r="S6954" s="4" t="n">
        <v>45747.1109490741</v>
      </c>
      <c r="T6954" s="3" t="s">
        <v>29</v>
      </c>
      <c r="U6954" s="3" t="s">
        <v>29</v>
      </c>
      <c r="V6954" s="3" t="n">
        <v>1</v>
      </c>
      <c r="W6954" s="3" t="n">
        <v>0</v>
      </c>
      <c r="X6954" s="3" t="n">
        <v>0</v>
      </c>
      <c r="Y6954" s="3" t="s">
        <v>30</v>
      </c>
      <c r="Z6954" s="3" t="s">
        <v>30</v>
      </c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3"/>
      <c r="AU6954" s="3"/>
      <c r="AV6954" s="3"/>
      <c r="AW6954" s="3"/>
      <c r="AX6954" s="3"/>
      <c r="AY6954" s="3"/>
      <c r="AZ6954" s="3"/>
      <c r="BA6954" s="3"/>
      <c r="BB6954" s="3"/>
      <c r="BC6954" s="3"/>
      <c r="BD6954" s="3"/>
      <c r="BE6954" s="3"/>
      <c r="BF6954" s="3"/>
      <c r="BG6954" s="3"/>
      <c r="BH6954" s="3"/>
      <c r="BI6954" s="3"/>
      <c r="BJ6954" s="3"/>
    </row>
    <row r="6955" customFormat="false" ht="15.75" hidden="false" customHeight="false" outlineLevel="0" collapsed="false">
      <c r="A6955" s="3" t="n">
        <v>6954</v>
      </c>
      <c r="B6955" s="3" t="s">
        <v>20167</v>
      </c>
      <c r="C6955" s="3" t="s">
        <v>20168</v>
      </c>
      <c r="D6955" s="3" t="n">
        <v>1</v>
      </c>
      <c r="E6955" s="3" t="n">
        <v>5.1586366</v>
      </c>
      <c r="F6955" s="3" t="n">
        <v>112</v>
      </c>
      <c r="G6955" s="3" t="n">
        <v>112</v>
      </c>
      <c r="H6955" s="3" t="n">
        <v>16</v>
      </c>
      <c r="I6955" s="3" t="n">
        <v>16</v>
      </c>
      <c r="J6955" s="3" t="n">
        <v>147</v>
      </c>
      <c r="K6955" s="3" t="n">
        <v>147</v>
      </c>
      <c r="L6955" s="3" t="n">
        <v>18</v>
      </c>
      <c r="M6955" s="3" t="n">
        <v>18</v>
      </c>
      <c r="N6955" s="3" t="n">
        <v>-1</v>
      </c>
      <c r="O6955" s="3" t="n">
        <v>-1</v>
      </c>
      <c r="P6955" s="3" t="n">
        <v>7.4</v>
      </c>
      <c r="Q6955" s="3" t="n">
        <v>24.2</v>
      </c>
      <c r="R6955" s="3" t="s">
        <v>20169</v>
      </c>
      <c r="S6955" s="4" t="n">
        <v>45747.1110763889</v>
      </c>
      <c r="T6955" s="3" t="s">
        <v>65</v>
      </c>
      <c r="U6955" s="3" t="s">
        <v>65</v>
      </c>
      <c r="V6955" s="3" t="n">
        <v>0</v>
      </c>
      <c r="W6955" s="3" t="n">
        <v>0</v>
      </c>
      <c r="X6955" s="3" t="n">
        <v>0</v>
      </c>
      <c r="Y6955" s="3" t="s">
        <v>30</v>
      </c>
      <c r="Z6955" s="3" t="s">
        <v>30</v>
      </c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3"/>
      <c r="AU6955" s="3"/>
      <c r="AV6955" s="3"/>
      <c r="AW6955" s="3"/>
      <c r="AX6955" s="3"/>
      <c r="AY6955" s="3"/>
      <c r="AZ6955" s="3"/>
      <c r="BA6955" s="3"/>
      <c r="BB6955" s="3"/>
      <c r="BC6955" s="3"/>
      <c r="BD6955" s="3"/>
      <c r="BE6955" s="3"/>
      <c r="BF6955" s="3"/>
      <c r="BG6955" s="3"/>
      <c r="BH6955" s="3"/>
      <c r="BI6955" s="3"/>
      <c r="BJ6955" s="3"/>
    </row>
    <row r="6956" customFormat="false" ht="15.75" hidden="false" customHeight="false" outlineLevel="0" collapsed="false">
      <c r="A6956" s="3" t="n">
        <v>6955</v>
      </c>
      <c r="B6956" s="3" t="s">
        <v>20170</v>
      </c>
      <c r="C6956" s="3" t="s">
        <v>20171</v>
      </c>
      <c r="D6956" s="3" t="n">
        <v>1</v>
      </c>
      <c r="E6956" s="3" t="n">
        <v>1.9599902</v>
      </c>
      <c r="F6956" s="3" t="n">
        <v>16</v>
      </c>
      <c r="G6956" s="3" t="n">
        <v>16</v>
      </c>
      <c r="H6956" s="3" t="n">
        <v>7</v>
      </c>
      <c r="I6956" s="3" t="n">
        <v>7</v>
      </c>
      <c r="J6956" s="3" t="n">
        <v>20</v>
      </c>
      <c r="K6956" s="3" t="n">
        <v>20</v>
      </c>
      <c r="L6956" s="3" t="n">
        <v>0</v>
      </c>
      <c r="M6956" s="3" t="n">
        <v>0</v>
      </c>
      <c r="N6956" s="3" t="n">
        <v>2</v>
      </c>
      <c r="O6956" s="3" t="n">
        <v>2</v>
      </c>
      <c r="P6956" s="3" t="n">
        <v>7.5</v>
      </c>
      <c r="Q6956" s="3" t="n">
        <v>24.2</v>
      </c>
      <c r="R6956" s="3" t="s">
        <v>20172</v>
      </c>
      <c r="S6956" s="4" t="n">
        <v>45747.1111574074</v>
      </c>
      <c r="T6956" s="3" t="s">
        <v>65</v>
      </c>
      <c r="U6956" s="3" t="s">
        <v>65</v>
      </c>
      <c r="V6956" s="3" t="n">
        <v>1</v>
      </c>
      <c r="W6956" s="3" t="n">
        <v>1</v>
      </c>
      <c r="X6956" s="3" t="n">
        <v>0</v>
      </c>
      <c r="Y6956" s="3" t="s">
        <v>30</v>
      </c>
      <c r="Z6956" s="3" t="s">
        <v>30</v>
      </c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  <c r="AP6956" s="3"/>
      <c r="AQ6956" s="3"/>
      <c r="AR6956" s="3"/>
      <c r="AS6956" s="3"/>
      <c r="AT6956" s="3"/>
      <c r="AU6956" s="3"/>
      <c r="AV6956" s="3"/>
      <c r="AW6956" s="3"/>
      <c r="AX6956" s="3"/>
      <c r="AY6956" s="3"/>
      <c r="AZ6956" s="3"/>
      <c r="BA6956" s="3"/>
      <c r="BB6956" s="3"/>
      <c r="BC6956" s="3"/>
      <c r="BD6956" s="3"/>
      <c r="BE6956" s="3"/>
      <c r="BF6956" s="3"/>
      <c r="BG6956" s="3"/>
      <c r="BH6956" s="3"/>
      <c r="BI6956" s="3"/>
      <c r="BJ6956" s="3"/>
    </row>
    <row r="6957" customFormat="false" ht="15.75" hidden="false" customHeight="false" outlineLevel="0" collapsed="false">
      <c r="A6957" s="3" t="n">
        <v>6956</v>
      </c>
      <c r="B6957" s="3" t="s">
        <v>20173</v>
      </c>
      <c r="C6957" s="3" t="s">
        <v>20174</v>
      </c>
      <c r="D6957" s="3" t="n">
        <v>1</v>
      </c>
      <c r="E6957" s="3" t="n">
        <v>2.3977237</v>
      </c>
      <c r="F6957" s="3" t="n">
        <v>12</v>
      </c>
      <c r="G6957" s="3" t="n">
        <v>12</v>
      </c>
      <c r="H6957" s="3" t="n">
        <v>4</v>
      </c>
      <c r="I6957" s="3" t="n">
        <v>4</v>
      </c>
      <c r="J6957" s="3" t="n">
        <v>19</v>
      </c>
      <c r="K6957" s="3" t="n">
        <v>19</v>
      </c>
      <c r="L6957" s="3" t="n">
        <v>8</v>
      </c>
      <c r="M6957" s="3" t="n">
        <v>8</v>
      </c>
      <c r="N6957" s="3" t="n">
        <v>18</v>
      </c>
      <c r="O6957" s="3" t="n">
        <v>-1</v>
      </c>
      <c r="P6957" s="3" t="n">
        <v>7.2</v>
      </c>
      <c r="Q6957" s="3" t="n">
        <v>24.2</v>
      </c>
      <c r="R6957" s="3" t="s">
        <v>20175</v>
      </c>
      <c r="S6957" s="4" t="n">
        <v>45747.1113078704</v>
      </c>
      <c r="T6957" s="3" t="s">
        <v>4910</v>
      </c>
      <c r="U6957" s="3" t="s">
        <v>4910</v>
      </c>
      <c r="V6957" s="3" t="n">
        <v>1</v>
      </c>
      <c r="W6957" s="3" t="n">
        <v>0</v>
      </c>
      <c r="X6957" s="3" t="n">
        <v>0</v>
      </c>
      <c r="Y6957" s="3" t="s">
        <v>30</v>
      </c>
      <c r="Z6957" s="3" t="s">
        <v>30</v>
      </c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  <c r="AP6957" s="3"/>
      <c r="AQ6957" s="3"/>
      <c r="AR6957" s="3"/>
      <c r="AS6957" s="3"/>
      <c r="AT6957" s="3"/>
      <c r="AU6957" s="3"/>
      <c r="AV6957" s="3"/>
      <c r="AW6957" s="3"/>
      <c r="AX6957" s="3"/>
      <c r="AY6957" s="3"/>
      <c r="AZ6957" s="3"/>
      <c r="BA6957" s="3"/>
      <c r="BB6957" s="3"/>
      <c r="BC6957" s="3"/>
      <c r="BD6957" s="3"/>
      <c r="BE6957" s="3"/>
      <c r="BF6957" s="3"/>
      <c r="BG6957" s="3"/>
      <c r="BH6957" s="3"/>
      <c r="BI6957" s="3"/>
      <c r="BJ6957" s="3"/>
    </row>
    <row r="6958" customFormat="false" ht="15.75" hidden="false" customHeight="false" outlineLevel="0" collapsed="false">
      <c r="A6958" s="3" t="n">
        <v>6957</v>
      </c>
      <c r="B6958" s="3" t="s">
        <v>20176</v>
      </c>
      <c r="C6958" s="3" t="s">
        <v>20177</v>
      </c>
      <c r="D6958" s="3" t="n">
        <v>1</v>
      </c>
      <c r="E6958" s="3" t="n">
        <v>11.4979418</v>
      </c>
      <c r="F6958" s="3" t="n">
        <v>127</v>
      </c>
      <c r="G6958" s="3" t="n">
        <v>127</v>
      </c>
      <c r="H6958" s="3" t="n">
        <v>23</v>
      </c>
      <c r="I6958" s="3" t="n">
        <v>23</v>
      </c>
      <c r="J6958" s="3" t="n">
        <v>195</v>
      </c>
      <c r="K6958" s="3" t="n">
        <v>195</v>
      </c>
      <c r="L6958" s="3" t="n">
        <v>14</v>
      </c>
      <c r="M6958" s="3" t="n">
        <v>14</v>
      </c>
      <c r="N6958" s="3" t="n">
        <v>39</v>
      </c>
      <c r="O6958" s="3" t="n">
        <v>-1</v>
      </c>
      <c r="P6958" s="3" t="n">
        <v>7.4</v>
      </c>
      <c r="Q6958" s="3" t="n">
        <v>24.2</v>
      </c>
      <c r="R6958" s="3" t="s">
        <v>20178</v>
      </c>
      <c r="S6958" s="4" t="n">
        <v>45747.1116435185</v>
      </c>
      <c r="T6958" s="3" t="s">
        <v>2259</v>
      </c>
      <c r="U6958" s="3" t="s">
        <v>2259</v>
      </c>
      <c r="V6958" s="3" t="n">
        <v>1</v>
      </c>
      <c r="W6958" s="3" t="n">
        <v>0</v>
      </c>
      <c r="X6958" s="3" t="n">
        <v>0</v>
      </c>
      <c r="Y6958" s="3" t="s">
        <v>30</v>
      </c>
      <c r="Z6958" s="3" t="s">
        <v>30</v>
      </c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3"/>
      <c r="AR6958" s="3"/>
      <c r="AS6958" s="3"/>
      <c r="AT6958" s="3"/>
      <c r="AU6958" s="3"/>
      <c r="AV6958" s="3"/>
      <c r="AW6958" s="3"/>
      <c r="AX6958" s="3"/>
      <c r="AY6958" s="3"/>
      <c r="AZ6958" s="3"/>
      <c r="BA6958" s="3"/>
      <c r="BB6958" s="3"/>
      <c r="BC6958" s="3"/>
      <c r="BD6958" s="3"/>
      <c r="BE6958" s="3"/>
      <c r="BF6958" s="3"/>
      <c r="BG6958" s="3"/>
      <c r="BH6958" s="3"/>
      <c r="BI6958" s="3"/>
      <c r="BJ6958" s="3"/>
    </row>
    <row r="6959" customFormat="false" ht="15.75" hidden="false" customHeight="false" outlineLevel="0" collapsed="false">
      <c r="A6959" s="3" t="n">
        <v>6958</v>
      </c>
      <c r="B6959" s="3" t="s">
        <v>20179</v>
      </c>
      <c r="C6959" s="3" t="s">
        <v>20180</v>
      </c>
      <c r="D6959" s="3" t="n">
        <v>1</v>
      </c>
      <c r="E6959" s="3" t="n">
        <v>9.6197435</v>
      </c>
      <c r="F6959" s="3" t="n">
        <v>149</v>
      </c>
      <c r="G6959" s="3" t="n">
        <v>149</v>
      </c>
      <c r="H6959" s="3" t="n">
        <v>23</v>
      </c>
      <c r="I6959" s="3" t="n">
        <v>23</v>
      </c>
      <c r="J6959" s="3" t="n">
        <v>233</v>
      </c>
      <c r="K6959" s="3" t="n">
        <v>233</v>
      </c>
      <c r="L6959" s="3" t="n">
        <v>19</v>
      </c>
      <c r="M6959" s="3" t="n">
        <v>19</v>
      </c>
      <c r="N6959" s="3" t="n">
        <v>27</v>
      </c>
      <c r="O6959" s="3" t="n">
        <v>-1</v>
      </c>
      <c r="P6959" s="3" t="n">
        <v>7.4</v>
      </c>
      <c r="Q6959" s="3" t="n">
        <v>24.2</v>
      </c>
      <c r="R6959" s="3" t="s">
        <v>20181</v>
      </c>
      <c r="S6959" s="4" t="n">
        <v>45747.1119444444</v>
      </c>
      <c r="T6959" s="3" t="s">
        <v>4910</v>
      </c>
      <c r="U6959" s="3" t="s">
        <v>4910</v>
      </c>
      <c r="V6959" s="3" t="n">
        <v>1</v>
      </c>
      <c r="W6959" s="3" t="n">
        <v>0</v>
      </c>
      <c r="X6959" s="3" t="n">
        <v>0</v>
      </c>
      <c r="Y6959" s="3" t="s">
        <v>30</v>
      </c>
      <c r="Z6959" s="3" t="s">
        <v>30</v>
      </c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AU6959" s="3"/>
      <c r="AV6959" s="3"/>
      <c r="AW6959" s="3"/>
      <c r="AX6959" s="3"/>
      <c r="AY6959" s="3"/>
      <c r="AZ6959" s="3"/>
      <c r="BA6959" s="3"/>
      <c r="BB6959" s="3"/>
      <c r="BC6959" s="3"/>
      <c r="BD6959" s="3"/>
      <c r="BE6959" s="3"/>
      <c r="BF6959" s="3"/>
      <c r="BG6959" s="3"/>
      <c r="BH6959" s="3"/>
      <c r="BI6959" s="3"/>
      <c r="BJ6959" s="3"/>
    </row>
    <row r="6960" customFormat="false" ht="15.75" hidden="false" customHeight="false" outlineLevel="0" collapsed="false">
      <c r="A6960" s="3" t="n">
        <v>6959</v>
      </c>
      <c r="B6960" s="3" t="s">
        <v>20182</v>
      </c>
      <c r="C6960" s="3" t="s">
        <v>20183</v>
      </c>
      <c r="D6960" s="3" t="n">
        <v>1</v>
      </c>
      <c r="E6960" s="3" t="n">
        <v>5.6098423</v>
      </c>
      <c r="F6960" s="3" t="n">
        <v>44</v>
      </c>
      <c r="G6960" s="3" t="n">
        <v>44</v>
      </c>
      <c r="H6960" s="3" t="n">
        <v>9</v>
      </c>
      <c r="I6960" s="3" t="n">
        <v>9</v>
      </c>
      <c r="J6960" s="3" t="n">
        <v>91</v>
      </c>
      <c r="K6960" s="3" t="n">
        <v>91</v>
      </c>
      <c r="L6960" s="3" t="n">
        <v>16</v>
      </c>
      <c r="M6960" s="3" t="n">
        <v>16</v>
      </c>
      <c r="N6960" s="3" t="n">
        <v>31</v>
      </c>
      <c r="O6960" s="3" t="n">
        <v>19</v>
      </c>
      <c r="P6960" s="3" t="n">
        <v>7.4</v>
      </c>
      <c r="Q6960" s="3" t="n">
        <v>24.2</v>
      </c>
      <c r="R6960" s="3" t="s">
        <v>20184</v>
      </c>
      <c r="S6960" s="4" t="n">
        <v>45747.1122222222</v>
      </c>
      <c r="T6960" s="3" t="s">
        <v>1920</v>
      </c>
      <c r="U6960" s="3" t="s">
        <v>1920</v>
      </c>
      <c r="V6960" s="3" t="n">
        <v>1</v>
      </c>
      <c r="W6960" s="3" t="n">
        <v>1</v>
      </c>
      <c r="X6960" s="3" t="n">
        <v>0</v>
      </c>
      <c r="Y6960" s="3" t="s">
        <v>30</v>
      </c>
      <c r="Z6960" s="3" t="s">
        <v>30</v>
      </c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3"/>
      <c r="AR6960" s="3"/>
      <c r="AS6960" s="3"/>
      <c r="AT6960" s="3"/>
      <c r="AU6960" s="3"/>
      <c r="AV6960" s="3"/>
      <c r="AW6960" s="3"/>
      <c r="AX6960" s="3"/>
      <c r="AY6960" s="3"/>
      <c r="AZ6960" s="3"/>
      <c r="BA6960" s="3"/>
      <c r="BB6960" s="3"/>
      <c r="BC6960" s="3"/>
      <c r="BD6960" s="3"/>
      <c r="BE6960" s="3"/>
      <c r="BF6960" s="3"/>
      <c r="BG6960" s="3"/>
      <c r="BH6960" s="3"/>
      <c r="BI6960" s="3"/>
      <c r="BJ6960" s="3"/>
    </row>
    <row r="6961" customFormat="false" ht="15.75" hidden="false" customHeight="false" outlineLevel="0" collapsed="false">
      <c r="A6961" s="3" t="n">
        <v>6960</v>
      </c>
      <c r="B6961" s="3" t="s">
        <v>20185</v>
      </c>
      <c r="C6961" s="3" t="s">
        <v>20186</v>
      </c>
      <c r="D6961" s="3" t="n">
        <v>1</v>
      </c>
      <c r="E6961" s="3" t="n">
        <v>34.1435196</v>
      </c>
      <c r="F6961" s="3" t="n">
        <v>222</v>
      </c>
      <c r="G6961" s="3" t="n">
        <v>222</v>
      </c>
      <c r="H6961" s="3" t="n">
        <v>15</v>
      </c>
      <c r="I6961" s="3" t="n">
        <v>15</v>
      </c>
      <c r="J6961" s="3" t="n">
        <v>358</v>
      </c>
      <c r="K6961" s="3" t="n">
        <v>358</v>
      </c>
      <c r="L6961" s="3" t="n">
        <v>45</v>
      </c>
      <c r="M6961" s="3" t="n">
        <v>45</v>
      </c>
      <c r="N6961" s="3" t="n">
        <v>91</v>
      </c>
      <c r="O6961" s="3" t="n">
        <v>-1</v>
      </c>
      <c r="P6961" s="3" t="n">
        <v>7.5</v>
      </c>
      <c r="Q6961" s="3" t="n">
        <v>24.2</v>
      </c>
      <c r="R6961" s="3" t="s">
        <v>20187</v>
      </c>
      <c r="S6961" s="4" t="n">
        <v>45747.1130208333</v>
      </c>
      <c r="T6961" s="3" t="s">
        <v>4910</v>
      </c>
      <c r="U6961" s="3" t="s">
        <v>4910</v>
      </c>
      <c r="V6961" s="3" t="n">
        <v>1</v>
      </c>
      <c r="W6961" s="3" t="n">
        <v>0</v>
      </c>
      <c r="X6961" s="3" t="n">
        <v>0</v>
      </c>
      <c r="Y6961" s="3" t="s">
        <v>30</v>
      </c>
      <c r="Z6961" s="3" t="s">
        <v>30</v>
      </c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  <c r="AP6961" s="3"/>
      <c r="AQ6961" s="3"/>
      <c r="AR6961" s="3"/>
      <c r="AS6961" s="3"/>
      <c r="AT6961" s="3"/>
      <c r="AU6961" s="3"/>
      <c r="AV6961" s="3"/>
      <c r="AW6961" s="3"/>
      <c r="AX6961" s="3"/>
      <c r="AY6961" s="3"/>
      <c r="AZ6961" s="3"/>
      <c r="BA6961" s="3"/>
      <c r="BB6961" s="3"/>
      <c r="BC6961" s="3"/>
      <c r="BD6961" s="3"/>
      <c r="BE6961" s="3"/>
      <c r="BF6961" s="3"/>
      <c r="BG6961" s="3"/>
      <c r="BH6961" s="3"/>
      <c r="BI6961" s="3"/>
      <c r="BJ6961" s="3"/>
    </row>
    <row r="6962" customFormat="false" ht="15.75" hidden="false" customHeight="false" outlineLevel="0" collapsed="false">
      <c r="A6962" s="3" t="n">
        <v>6961</v>
      </c>
      <c r="B6962" s="3" t="s">
        <v>20188</v>
      </c>
      <c r="C6962" s="3" t="s">
        <v>20189</v>
      </c>
      <c r="D6962" s="3" t="n">
        <v>1</v>
      </c>
      <c r="E6962" s="3" t="n">
        <v>48.4845314</v>
      </c>
      <c r="F6962" s="3" t="n">
        <v>546</v>
      </c>
      <c r="G6962" s="3" t="n">
        <v>546</v>
      </c>
      <c r="H6962" s="3" t="n">
        <v>27</v>
      </c>
      <c r="I6962" s="3" t="n">
        <v>27</v>
      </c>
      <c r="J6962" s="3" t="n">
        <v>763</v>
      </c>
      <c r="K6962" s="3" t="n">
        <v>763</v>
      </c>
      <c r="L6962" s="3" t="n">
        <v>76</v>
      </c>
      <c r="M6962" s="3" t="n">
        <v>76</v>
      </c>
      <c r="N6962" s="3" t="n">
        <v>175</v>
      </c>
      <c r="O6962" s="3" t="n">
        <v>-1</v>
      </c>
      <c r="P6962" s="3" t="n">
        <v>7.5</v>
      </c>
      <c r="Q6962" s="3" t="n">
        <v>24.2</v>
      </c>
      <c r="R6962" s="3" t="s">
        <v>20190</v>
      </c>
      <c r="S6962" s="4" t="n">
        <v>45747.1141319444</v>
      </c>
      <c r="T6962" s="3" t="s">
        <v>4910</v>
      </c>
      <c r="U6962" s="3" t="s">
        <v>4910</v>
      </c>
      <c r="V6962" s="3" t="n">
        <v>1</v>
      </c>
      <c r="W6962" s="3" t="n">
        <v>0</v>
      </c>
      <c r="X6962" s="3" t="n">
        <v>0</v>
      </c>
      <c r="Y6962" s="3" t="s">
        <v>30</v>
      </c>
      <c r="Z6962" s="3" t="s">
        <v>30</v>
      </c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  <c r="AP6962" s="3"/>
      <c r="AQ6962" s="3"/>
      <c r="AR6962" s="3"/>
      <c r="AS6962" s="3"/>
      <c r="AT6962" s="3"/>
      <c r="AU6962" s="3"/>
      <c r="AV6962" s="3"/>
      <c r="AW6962" s="3"/>
      <c r="AX6962" s="3"/>
      <c r="AY6962" s="3"/>
      <c r="AZ6962" s="3"/>
      <c r="BA6962" s="3"/>
      <c r="BB6962" s="3"/>
      <c r="BC6962" s="3"/>
      <c r="BD6962" s="3"/>
      <c r="BE6962" s="3"/>
      <c r="BF6962" s="3"/>
      <c r="BG6962" s="3"/>
      <c r="BH6962" s="3"/>
      <c r="BI6962" s="3"/>
      <c r="BJ6962" s="3"/>
    </row>
    <row r="6963" customFormat="false" ht="15.75" hidden="false" customHeight="false" outlineLevel="0" collapsed="false">
      <c r="A6963" s="3" t="n">
        <v>6962</v>
      </c>
      <c r="B6963" s="3" t="s">
        <v>20191</v>
      </c>
      <c r="C6963" s="3" t="s">
        <v>20192</v>
      </c>
      <c r="D6963" s="3" t="n">
        <v>1</v>
      </c>
      <c r="E6963" s="3" t="n">
        <v>0.9726381</v>
      </c>
      <c r="F6963" s="3" t="n">
        <v>10</v>
      </c>
      <c r="G6963" s="3" t="n">
        <v>10</v>
      </c>
      <c r="H6963" s="3" t="n">
        <v>6</v>
      </c>
      <c r="I6963" s="3" t="n">
        <v>6</v>
      </c>
      <c r="J6963" s="3" t="n">
        <v>11</v>
      </c>
      <c r="K6963" s="3" t="n">
        <v>11</v>
      </c>
      <c r="L6963" s="3" t="n">
        <v>1</v>
      </c>
      <c r="M6963" s="3" t="n">
        <v>1</v>
      </c>
      <c r="N6963" s="3" t="n">
        <v>0</v>
      </c>
      <c r="O6963" s="3" t="n">
        <v>0</v>
      </c>
      <c r="P6963" s="3" t="n">
        <v>7.3</v>
      </c>
      <c r="Q6963" s="3" t="n">
        <v>24.2</v>
      </c>
      <c r="R6963" s="3" t="s">
        <v>20193</v>
      </c>
      <c r="S6963" s="4" t="n">
        <v>45747.1143055556</v>
      </c>
      <c r="T6963" s="3" t="s">
        <v>65</v>
      </c>
      <c r="U6963" s="3" t="s">
        <v>65</v>
      </c>
      <c r="V6963" s="3" t="n">
        <v>1</v>
      </c>
      <c r="W6963" s="3" t="n">
        <v>1</v>
      </c>
      <c r="X6963" s="3" t="n">
        <v>0</v>
      </c>
      <c r="Y6963" s="3" t="s">
        <v>30</v>
      </c>
      <c r="Z6963" s="3" t="s">
        <v>30</v>
      </c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3"/>
      <c r="AR6963" s="3"/>
      <c r="AS6963" s="3"/>
      <c r="AT6963" s="3"/>
      <c r="AU6963" s="3"/>
      <c r="AV6963" s="3"/>
      <c r="AW6963" s="3"/>
      <c r="AX6963" s="3"/>
      <c r="AY6963" s="3"/>
      <c r="AZ6963" s="3"/>
      <c r="BA6963" s="3"/>
      <c r="BB6963" s="3"/>
      <c r="BC6963" s="3"/>
      <c r="BD6963" s="3"/>
      <c r="BE6963" s="3"/>
      <c r="BF6963" s="3"/>
      <c r="BG6963" s="3"/>
      <c r="BH6963" s="3"/>
      <c r="BI6963" s="3"/>
      <c r="BJ6963" s="3"/>
    </row>
    <row r="6964" customFormat="false" ht="15.75" hidden="false" customHeight="false" outlineLevel="0" collapsed="false">
      <c r="A6964" s="3" t="n">
        <v>6963</v>
      </c>
      <c r="B6964" s="3" t="s">
        <v>20194</v>
      </c>
      <c r="C6964" s="3" t="s">
        <v>20195</v>
      </c>
      <c r="D6964" s="3" t="n">
        <v>1</v>
      </c>
      <c r="E6964" s="3" t="n">
        <v>3.1527479</v>
      </c>
      <c r="F6964" s="3" t="n">
        <v>21</v>
      </c>
      <c r="G6964" s="3" t="n">
        <v>21</v>
      </c>
      <c r="H6964" s="3" t="n">
        <v>4</v>
      </c>
      <c r="I6964" s="3" t="n">
        <v>4</v>
      </c>
      <c r="J6964" s="3" t="n">
        <v>29</v>
      </c>
      <c r="K6964" s="3" t="n">
        <v>29</v>
      </c>
      <c r="L6964" s="3" t="n">
        <v>10</v>
      </c>
      <c r="M6964" s="3" t="n">
        <v>10</v>
      </c>
      <c r="N6964" s="3" t="n">
        <v>8</v>
      </c>
      <c r="O6964" s="3" t="n">
        <v>4</v>
      </c>
      <c r="P6964" s="3" t="n">
        <v>7.5</v>
      </c>
      <c r="Q6964" s="3" t="n">
        <v>24.2</v>
      </c>
      <c r="R6964" s="3" t="s">
        <v>20196</v>
      </c>
      <c r="S6964" s="4" t="n">
        <v>45747.1144791667</v>
      </c>
      <c r="T6964" s="3" t="s">
        <v>65</v>
      </c>
      <c r="U6964" s="3" t="s">
        <v>65</v>
      </c>
      <c r="V6964" s="3" t="n">
        <v>1</v>
      </c>
      <c r="W6964" s="3" t="n">
        <v>1</v>
      </c>
      <c r="X6964" s="3" t="n">
        <v>0</v>
      </c>
      <c r="Y6964" s="3" t="s">
        <v>30</v>
      </c>
      <c r="Z6964" s="3" t="s">
        <v>30</v>
      </c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3"/>
      <c r="AU6964" s="3"/>
      <c r="AV6964" s="3"/>
      <c r="AW6964" s="3"/>
      <c r="AX6964" s="3"/>
      <c r="AY6964" s="3"/>
      <c r="AZ6964" s="3"/>
      <c r="BA6964" s="3"/>
      <c r="BB6964" s="3"/>
      <c r="BC6964" s="3"/>
      <c r="BD6964" s="3"/>
      <c r="BE6964" s="3"/>
      <c r="BF6964" s="3"/>
      <c r="BG6964" s="3"/>
      <c r="BH6964" s="3"/>
      <c r="BI6964" s="3"/>
      <c r="BJ6964" s="3"/>
    </row>
    <row r="6965" customFormat="false" ht="15.75" hidden="false" customHeight="false" outlineLevel="0" collapsed="false">
      <c r="A6965" s="3" t="n">
        <v>6964</v>
      </c>
      <c r="B6965" s="3" t="s">
        <v>20197</v>
      </c>
      <c r="C6965" s="3" t="s">
        <v>20198</v>
      </c>
      <c r="D6965" s="3" t="n">
        <v>1</v>
      </c>
      <c r="E6965" s="3" t="n">
        <v>0.5768622</v>
      </c>
      <c r="F6965" s="3" t="n">
        <v>26</v>
      </c>
      <c r="G6965" s="3" t="n">
        <v>26</v>
      </c>
      <c r="H6965" s="3" t="n">
        <v>10</v>
      </c>
      <c r="I6965" s="3" t="n">
        <v>10</v>
      </c>
      <c r="J6965" s="3" t="n">
        <v>29</v>
      </c>
      <c r="K6965" s="3" t="n">
        <v>29</v>
      </c>
      <c r="L6965" s="3" t="n">
        <v>3</v>
      </c>
      <c r="M6965" s="3" t="n">
        <v>3</v>
      </c>
      <c r="N6965" s="3" t="n">
        <v>3</v>
      </c>
      <c r="O6965" s="3" t="n">
        <v>-1</v>
      </c>
      <c r="P6965" s="3" t="n">
        <v>7.5</v>
      </c>
      <c r="Q6965" s="3" t="n">
        <v>24.2</v>
      </c>
      <c r="R6965" s="3" t="s">
        <v>20199</v>
      </c>
      <c r="S6965" s="4" t="n">
        <v>45747.1146064815</v>
      </c>
      <c r="T6965" s="3" t="s">
        <v>65</v>
      </c>
      <c r="U6965" s="3" t="s">
        <v>65</v>
      </c>
      <c r="V6965" s="3" t="n">
        <v>1</v>
      </c>
      <c r="W6965" s="3" t="n">
        <v>0</v>
      </c>
      <c r="X6965" s="3" t="n">
        <v>0</v>
      </c>
      <c r="Y6965" s="3" t="s">
        <v>30</v>
      </c>
      <c r="Z6965" s="3" t="s">
        <v>30</v>
      </c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3"/>
      <c r="AU6965" s="3"/>
      <c r="AV6965" s="3"/>
      <c r="AW6965" s="3"/>
      <c r="AX6965" s="3"/>
      <c r="AY6965" s="3"/>
      <c r="AZ6965" s="3"/>
      <c r="BA6965" s="3"/>
      <c r="BB6965" s="3"/>
      <c r="BC6965" s="3"/>
      <c r="BD6965" s="3"/>
      <c r="BE6965" s="3"/>
      <c r="BF6965" s="3"/>
      <c r="BG6965" s="3"/>
      <c r="BH6965" s="3"/>
      <c r="BI6965" s="3"/>
      <c r="BJ6965" s="3"/>
    </row>
    <row r="6966" customFormat="false" ht="15.75" hidden="false" customHeight="false" outlineLevel="0" collapsed="false">
      <c r="A6966" s="3" t="n">
        <v>6965</v>
      </c>
      <c r="B6966" s="3" t="s">
        <v>20200</v>
      </c>
      <c r="C6966" s="3" t="s">
        <v>20201</v>
      </c>
      <c r="D6966" s="3" t="n">
        <v>1</v>
      </c>
      <c r="E6966" s="3" t="n">
        <v>0.2261928</v>
      </c>
      <c r="F6966" s="3" t="n">
        <v>11</v>
      </c>
      <c r="G6966" s="3" t="n">
        <v>11</v>
      </c>
      <c r="H6966" s="3" t="n">
        <v>7</v>
      </c>
      <c r="I6966" s="3" t="n">
        <v>7</v>
      </c>
      <c r="J6966" s="3" t="n">
        <v>8</v>
      </c>
      <c r="K6966" s="3" t="n">
        <v>8</v>
      </c>
      <c r="L6966" s="3" t="n">
        <v>2</v>
      </c>
      <c r="M6966" s="3" t="n">
        <v>2</v>
      </c>
      <c r="N6966" s="3" t="n">
        <v>-1</v>
      </c>
      <c r="O6966" s="3" t="n">
        <v>-1</v>
      </c>
      <c r="P6966" s="3" t="n">
        <v>3</v>
      </c>
      <c r="Q6966" s="3" t="n">
        <v>24.2</v>
      </c>
      <c r="R6966" s="3" t="s">
        <v>20202</v>
      </c>
      <c r="S6966" s="4" t="n">
        <v>45747.1146412037</v>
      </c>
      <c r="T6966" s="3" t="s">
        <v>65</v>
      </c>
      <c r="U6966" s="3" t="s">
        <v>65</v>
      </c>
      <c r="V6966" s="3" t="n">
        <v>0</v>
      </c>
      <c r="W6966" s="3" t="n">
        <v>0</v>
      </c>
      <c r="X6966" s="3" t="n">
        <v>0</v>
      </c>
      <c r="Y6966" s="3" t="s">
        <v>30</v>
      </c>
      <c r="Z6966" s="3" t="s">
        <v>30</v>
      </c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3"/>
      <c r="AU6966" s="3"/>
      <c r="AV6966" s="3"/>
      <c r="AW6966" s="3"/>
      <c r="AX6966" s="3"/>
      <c r="AY6966" s="3"/>
      <c r="AZ6966" s="3"/>
      <c r="BA6966" s="3"/>
      <c r="BB6966" s="3"/>
      <c r="BC6966" s="3"/>
      <c r="BD6966" s="3"/>
      <c r="BE6966" s="3"/>
      <c r="BF6966" s="3"/>
      <c r="BG6966" s="3"/>
      <c r="BH6966" s="3"/>
      <c r="BI6966" s="3"/>
      <c r="BJ6966" s="3"/>
    </row>
    <row r="6967" customFormat="false" ht="15.75" hidden="false" customHeight="false" outlineLevel="0" collapsed="false">
      <c r="A6967" s="3" t="n">
        <v>6966</v>
      </c>
      <c r="B6967" s="3" t="s">
        <v>20203</v>
      </c>
      <c r="C6967" s="3" t="s">
        <v>20204</v>
      </c>
      <c r="D6967" s="3" t="n">
        <v>1</v>
      </c>
      <c r="E6967" s="3" t="n">
        <v>0.8800484</v>
      </c>
      <c r="F6967" s="3" t="n">
        <v>79</v>
      </c>
      <c r="G6967" s="3" t="n">
        <v>79</v>
      </c>
      <c r="H6967" s="3" t="n">
        <v>13</v>
      </c>
      <c r="I6967" s="3" t="n">
        <v>13</v>
      </c>
      <c r="J6967" s="3" t="n">
        <v>92</v>
      </c>
      <c r="K6967" s="3" t="n">
        <v>92</v>
      </c>
      <c r="L6967" s="3" t="n">
        <v>9</v>
      </c>
      <c r="M6967" s="3" t="n">
        <v>9</v>
      </c>
      <c r="N6967" s="3" t="n">
        <v>-1</v>
      </c>
      <c r="O6967" s="3" t="n">
        <v>-1</v>
      </c>
      <c r="P6967" s="3" t="n">
        <v>3</v>
      </c>
      <c r="Q6967" s="3" t="n">
        <v>24.2</v>
      </c>
      <c r="R6967" s="3" t="s">
        <v>20205</v>
      </c>
      <c r="S6967" s="4" t="n">
        <v>45747.1146875</v>
      </c>
      <c r="T6967" s="3" t="s">
        <v>256</v>
      </c>
      <c r="U6967" s="3" t="s">
        <v>256</v>
      </c>
      <c r="V6967" s="3" t="n">
        <v>0</v>
      </c>
      <c r="W6967" s="3" t="n">
        <v>0</v>
      </c>
      <c r="X6967" s="3" t="n">
        <v>0</v>
      </c>
      <c r="Y6967" s="3" t="s">
        <v>30</v>
      </c>
      <c r="Z6967" s="3" t="s">
        <v>30</v>
      </c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3"/>
      <c r="AU6967" s="3"/>
      <c r="AV6967" s="3"/>
      <c r="AW6967" s="3"/>
      <c r="AX6967" s="3"/>
      <c r="AY6967" s="3"/>
      <c r="AZ6967" s="3"/>
      <c r="BA6967" s="3"/>
      <c r="BB6967" s="3"/>
      <c r="BC6967" s="3"/>
      <c r="BD6967" s="3"/>
      <c r="BE6967" s="3"/>
      <c r="BF6967" s="3"/>
      <c r="BG6967" s="3"/>
      <c r="BH6967" s="3"/>
      <c r="BI6967" s="3"/>
      <c r="BJ6967" s="3"/>
    </row>
    <row r="6968" customFormat="false" ht="15.75" hidden="false" customHeight="false" outlineLevel="0" collapsed="false">
      <c r="A6968" s="3" t="n">
        <v>6967</v>
      </c>
      <c r="B6968" s="3" t="s">
        <v>20206</v>
      </c>
      <c r="C6968" s="3" t="s">
        <v>20207</v>
      </c>
      <c r="D6968" s="3" t="n">
        <v>1</v>
      </c>
      <c r="E6968" s="3" t="n">
        <v>1.2376428</v>
      </c>
      <c r="F6968" s="3" t="n">
        <v>5</v>
      </c>
      <c r="G6968" s="3" t="n">
        <v>5</v>
      </c>
      <c r="H6968" s="3" t="n">
        <v>3</v>
      </c>
      <c r="I6968" s="3" t="n">
        <v>3</v>
      </c>
      <c r="J6968" s="3" t="n">
        <v>2</v>
      </c>
      <c r="K6968" s="3" t="n">
        <v>2</v>
      </c>
      <c r="L6968" s="3" t="n">
        <v>0</v>
      </c>
      <c r="M6968" s="3" t="n">
        <v>0</v>
      </c>
      <c r="N6968" s="3" t="n">
        <v>-1</v>
      </c>
      <c r="O6968" s="3" t="n">
        <v>-1</v>
      </c>
      <c r="P6968" s="3" t="n">
        <v>7.4</v>
      </c>
      <c r="Q6968" s="3" t="n">
        <v>24.2</v>
      </c>
      <c r="R6968" s="3" t="s">
        <v>20208</v>
      </c>
      <c r="S6968" s="4" t="n">
        <v>45747.1147222222</v>
      </c>
      <c r="T6968" s="3" t="s">
        <v>65</v>
      </c>
      <c r="U6968" s="3" t="s">
        <v>65</v>
      </c>
      <c r="V6968" s="3" t="n">
        <v>0</v>
      </c>
      <c r="W6968" s="3" t="n">
        <v>0</v>
      </c>
      <c r="X6968" s="3" t="n">
        <v>0</v>
      </c>
      <c r="Y6968" s="3" t="s">
        <v>30</v>
      </c>
      <c r="Z6968" s="3" t="s">
        <v>30</v>
      </c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3"/>
      <c r="AU6968" s="3"/>
      <c r="AV6968" s="3"/>
      <c r="AW6968" s="3"/>
      <c r="AX6968" s="3"/>
      <c r="AY6968" s="3"/>
      <c r="AZ6968" s="3"/>
      <c r="BA6968" s="3"/>
      <c r="BB6968" s="3"/>
      <c r="BC6968" s="3"/>
      <c r="BD6968" s="3"/>
      <c r="BE6968" s="3"/>
      <c r="BF6968" s="3"/>
      <c r="BG6968" s="3"/>
      <c r="BH6968" s="3"/>
      <c r="BI6968" s="3"/>
      <c r="BJ6968" s="3"/>
    </row>
    <row r="6969" customFormat="false" ht="15.75" hidden="false" customHeight="false" outlineLevel="0" collapsed="false">
      <c r="A6969" s="3" t="n">
        <v>6968</v>
      </c>
      <c r="B6969" s="3" t="s">
        <v>20209</v>
      </c>
      <c r="C6969" s="3" t="s">
        <v>20210</v>
      </c>
      <c r="D6969" s="3" t="n">
        <v>1</v>
      </c>
      <c r="E6969" s="3" t="n">
        <v>10.1227645</v>
      </c>
      <c r="F6969" s="3" t="n">
        <v>123</v>
      </c>
      <c r="G6969" s="3" t="n">
        <v>123</v>
      </c>
      <c r="H6969" s="3" t="n">
        <v>20</v>
      </c>
      <c r="I6969" s="3" t="n">
        <v>20</v>
      </c>
      <c r="J6969" s="3" t="n">
        <v>176</v>
      </c>
      <c r="K6969" s="3" t="n">
        <v>176</v>
      </c>
      <c r="L6969" s="3" t="n">
        <v>25</v>
      </c>
      <c r="M6969" s="3" t="n">
        <v>25</v>
      </c>
      <c r="N6969" s="3" t="n">
        <v>8</v>
      </c>
      <c r="O6969" s="3" t="n">
        <v>6</v>
      </c>
      <c r="P6969" s="3" t="n">
        <v>7.4</v>
      </c>
      <c r="Q6969" s="3" t="n">
        <v>24.2</v>
      </c>
      <c r="R6969" s="3" t="s">
        <v>20211</v>
      </c>
      <c r="S6969" s="4" t="n">
        <v>45747.1150231482</v>
      </c>
      <c r="T6969" s="3" t="s">
        <v>65</v>
      </c>
      <c r="U6969" s="3" t="s">
        <v>65</v>
      </c>
      <c r="V6969" s="3" t="n">
        <v>1</v>
      </c>
      <c r="W6969" s="3" t="n">
        <v>1</v>
      </c>
      <c r="X6969" s="3" t="n">
        <v>0</v>
      </c>
      <c r="Y6969" s="3" t="s">
        <v>30</v>
      </c>
      <c r="Z6969" s="3" t="s">
        <v>30</v>
      </c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3"/>
      <c r="AU6969" s="3"/>
      <c r="AV6969" s="3"/>
      <c r="AW6969" s="3"/>
      <c r="AX6969" s="3"/>
      <c r="AY6969" s="3"/>
      <c r="AZ6969" s="3"/>
      <c r="BA6969" s="3"/>
      <c r="BB6969" s="3"/>
      <c r="BC6969" s="3"/>
      <c r="BD6969" s="3"/>
      <c r="BE6969" s="3"/>
      <c r="BF6969" s="3"/>
      <c r="BG6969" s="3"/>
      <c r="BH6969" s="3"/>
      <c r="BI6969" s="3"/>
      <c r="BJ6969" s="3"/>
    </row>
    <row r="6970" customFormat="false" ht="15.75" hidden="false" customHeight="false" outlineLevel="0" collapsed="false">
      <c r="A6970" s="3" t="n">
        <v>6969</v>
      </c>
      <c r="B6970" s="3" t="s">
        <v>20212</v>
      </c>
      <c r="C6970" s="3"/>
      <c r="D6970" s="3" t="n">
        <v>0</v>
      </c>
      <c r="E6970" s="3" t="s">
        <v>1901</v>
      </c>
      <c r="F6970" s="3" t="s">
        <v>1901</v>
      </c>
      <c r="G6970" s="3" t="s">
        <v>1901</v>
      </c>
      <c r="H6970" s="3" t="s">
        <v>1901</v>
      </c>
      <c r="I6970" s="3" t="s">
        <v>1901</v>
      </c>
      <c r="J6970" s="3" t="s">
        <v>1901</v>
      </c>
      <c r="K6970" s="3" t="s">
        <v>1901</v>
      </c>
      <c r="L6970" s="3" t="s">
        <v>1901</v>
      </c>
      <c r="M6970" s="3" t="s">
        <v>1901</v>
      </c>
      <c r="N6970" s="3" t="s">
        <v>1901</v>
      </c>
      <c r="O6970" s="3" t="s">
        <v>1901</v>
      </c>
      <c r="P6970" s="3"/>
      <c r="Q6970" s="3"/>
      <c r="R6970" s="3"/>
      <c r="S6970" s="3"/>
      <c r="T6970" s="3"/>
      <c r="U6970" s="3"/>
      <c r="V6970" s="3" t="s">
        <v>1901</v>
      </c>
      <c r="W6970" s="3" t="s">
        <v>1901</v>
      </c>
      <c r="X6970" s="3" t="s">
        <v>1901</v>
      </c>
      <c r="Y6970" s="3"/>
      <c r="Z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3"/>
      <c r="AU6970" s="3"/>
      <c r="AV6970" s="3"/>
      <c r="AW6970" s="3"/>
      <c r="AX6970" s="3"/>
      <c r="AY6970" s="3"/>
      <c r="AZ6970" s="3"/>
      <c r="BA6970" s="3"/>
      <c r="BB6970" s="3"/>
      <c r="BC6970" s="3"/>
      <c r="BD6970" s="3"/>
      <c r="BE6970" s="3"/>
      <c r="BF6970" s="3"/>
      <c r="BG6970" s="3"/>
      <c r="BH6970" s="3"/>
      <c r="BI6970" s="3"/>
      <c r="BJ6970" s="3"/>
    </row>
    <row r="6971" customFormat="false" ht="15.75" hidden="false" customHeight="false" outlineLevel="0" collapsed="false">
      <c r="A6971" s="3" t="n">
        <v>6970</v>
      </c>
      <c r="B6971" s="3" t="s">
        <v>20213</v>
      </c>
      <c r="C6971" s="3" t="s">
        <v>20214</v>
      </c>
      <c r="D6971" s="3" t="n">
        <v>1</v>
      </c>
      <c r="E6971" s="3" t="n">
        <v>0.1147523</v>
      </c>
      <c r="F6971" s="3" t="n">
        <v>7</v>
      </c>
      <c r="G6971" s="3" t="n">
        <v>7</v>
      </c>
      <c r="H6971" s="3" t="n">
        <v>3</v>
      </c>
      <c r="I6971" s="3" t="n">
        <v>3</v>
      </c>
      <c r="J6971" s="3" t="n">
        <v>5</v>
      </c>
      <c r="K6971" s="3" t="n">
        <v>5</v>
      </c>
      <c r="L6971" s="3" t="n">
        <v>0</v>
      </c>
      <c r="M6971" s="3" t="n">
        <v>0</v>
      </c>
      <c r="N6971" s="3" t="n">
        <v>-1</v>
      </c>
      <c r="O6971" s="3" t="n">
        <v>-1</v>
      </c>
      <c r="P6971" s="3" t="n">
        <v>7.6</v>
      </c>
      <c r="Q6971" s="3" t="n">
        <v>24.2</v>
      </c>
      <c r="R6971" s="3" t="s">
        <v>20215</v>
      </c>
      <c r="S6971" s="4" t="n">
        <v>45747.1152777778</v>
      </c>
      <c r="T6971" s="3" t="s">
        <v>29</v>
      </c>
      <c r="U6971" s="3" t="s">
        <v>29</v>
      </c>
      <c r="V6971" s="3" t="n">
        <v>0</v>
      </c>
      <c r="W6971" s="3" t="n">
        <v>0</v>
      </c>
      <c r="X6971" s="3" t="n">
        <v>0</v>
      </c>
      <c r="Y6971" s="3" t="s">
        <v>30</v>
      </c>
      <c r="Z6971" s="3" t="s">
        <v>30</v>
      </c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3"/>
      <c r="AU6971" s="3"/>
      <c r="AV6971" s="3"/>
      <c r="AW6971" s="3"/>
      <c r="AX6971" s="3"/>
      <c r="AY6971" s="3"/>
      <c r="AZ6971" s="3"/>
      <c r="BA6971" s="3"/>
      <c r="BB6971" s="3"/>
      <c r="BC6971" s="3"/>
      <c r="BD6971" s="3"/>
      <c r="BE6971" s="3"/>
      <c r="BF6971" s="3"/>
      <c r="BG6971" s="3"/>
      <c r="BH6971" s="3"/>
      <c r="BI6971" s="3"/>
      <c r="BJ6971" s="3"/>
    </row>
    <row r="6972" customFormat="false" ht="15.75" hidden="false" customHeight="false" outlineLevel="0" collapsed="false">
      <c r="A6972" s="3" t="n">
        <v>6971</v>
      </c>
      <c r="B6972" s="3" t="s">
        <v>20216</v>
      </c>
      <c r="C6972" s="3" t="s">
        <v>20217</v>
      </c>
      <c r="D6972" s="3" t="n">
        <v>1</v>
      </c>
      <c r="E6972" s="3" t="n">
        <v>11.9973359</v>
      </c>
      <c r="F6972" s="3" t="n">
        <v>399</v>
      </c>
      <c r="G6972" s="3" t="n">
        <v>399</v>
      </c>
      <c r="H6972" s="3" t="n">
        <v>22</v>
      </c>
      <c r="I6972" s="3" t="n">
        <v>22</v>
      </c>
      <c r="J6972" s="3" t="n">
        <v>626</v>
      </c>
      <c r="K6972" s="3" t="n">
        <v>626</v>
      </c>
      <c r="L6972" s="3" t="n">
        <v>130</v>
      </c>
      <c r="M6972" s="3" t="n">
        <v>130</v>
      </c>
      <c r="N6972" s="3" t="n">
        <v>-1</v>
      </c>
      <c r="O6972" s="3" t="n">
        <v>-1</v>
      </c>
      <c r="P6972" s="3" t="n">
        <v>7.2</v>
      </c>
      <c r="Q6972" s="3" t="n">
        <v>24.2</v>
      </c>
      <c r="R6972" s="3" t="s">
        <v>20218</v>
      </c>
      <c r="S6972" s="4" t="n">
        <v>45747.1157523148</v>
      </c>
      <c r="T6972" s="3" t="s">
        <v>65</v>
      </c>
      <c r="U6972" s="3" t="s">
        <v>65</v>
      </c>
      <c r="V6972" s="3" t="n">
        <v>0</v>
      </c>
      <c r="W6972" s="3" t="n">
        <v>0</v>
      </c>
      <c r="X6972" s="3" t="n">
        <v>0</v>
      </c>
      <c r="Y6972" s="3" t="s">
        <v>30</v>
      </c>
      <c r="Z6972" s="3" t="s">
        <v>30</v>
      </c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  <c r="AP6972" s="3"/>
      <c r="AQ6972" s="3"/>
      <c r="AR6972" s="3"/>
      <c r="AS6972" s="3"/>
      <c r="AT6972" s="3"/>
      <c r="AU6972" s="3"/>
      <c r="AV6972" s="3"/>
      <c r="AW6972" s="3"/>
      <c r="AX6972" s="3"/>
      <c r="AY6972" s="3"/>
      <c r="AZ6972" s="3"/>
      <c r="BA6972" s="3"/>
      <c r="BB6972" s="3"/>
      <c r="BC6972" s="3"/>
      <c r="BD6972" s="3"/>
      <c r="BE6972" s="3"/>
      <c r="BF6972" s="3"/>
      <c r="BG6972" s="3"/>
      <c r="BH6972" s="3"/>
      <c r="BI6972" s="3"/>
      <c r="BJ6972" s="3"/>
    </row>
    <row r="6973" customFormat="false" ht="15.75" hidden="false" customHeight="false" outlineLevel="0" collapsed="false">
      <c r="A6973" s="3" t="n">
        <v>6972</v>
      </c>
      <c r="B6973" s="3" t="s">
        <v>20219</v>
      </c>
      <c r="C6973" s="3" t="s">
        <v>20220</v>
      </c>
      <c r="D6973" s="3" t="n">
        <v>1</v>
      </c>
      <c r="E6973" s="3" t="n">
        <v>1.1973281</v>
      </c>
      <c r="F6973" s="3" t="n">
        <v>43</v>
      </c>
      <c r="G6973" s="3" t="n">
        <v>43</v>
      </c>
      <c r="H6973" s="3" t="n">
        <v>12</v>
      </c>
      <c r="I6973" s="3" t="n">
        <v>12</v>
      </c>
      <c r="J6973" s="3" t="n">
        <v>72</v>
      </c>
      <c r="K6973" s="3" t="n">
        <v>72</v>
      </c>
      <c r="L6973" s="3" t="n">
        <v>6</v>
      </c>
      <c r="M6973" s="3" t="n">
        <v>6</v>
      </c>
      <c r="N6973" s="3" t="n">
        <v>6</v>
      </c>
      <c r="O6973" s="3" t="n">
        <v>-1</v>
      </c>
      <c r="P6973" s="3" t="n">
        <v>6.1</v>
      </c>
      <c r="Q6973" s="3" t="n">
        <v>24.2</v>
      </c>
      <c r="R6973" s="3" t="s">
        <v>20221</v>
      </c>
      <c r="S6973" s="4" t="n">
        <v>45747.1159027778</v>
      </c>
      <c r="T6973" s="3" t="s">
        <v>29</v>
      </c>
      <c r="U6973" s="3" t="s">
        <v>29</v>
      </c>
      <c r="V6973" s="3" t="n">
        <v>1</v>
      </c>
      <c r="W6973" s="3" t="n">
        <v>0</v>
      </c>
      <c r="X6973" s="3" t="n">
        <v>0</v>
      </c>
      <c r="Y6973" s="3" t="s">
        <v>30</v>
      </c>
      <c r="Z6973" s="3" t="s">
        <v>30</v>
      </c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  <c r="AP6973" s="3"/>
      <c r="AQ6973" s="3"/>
      <c r="AR6973" s="3"/>
      <c r="AS6973" s="3"/>
      <c r="AT6973" s="3"/>
      <c r="AU6973" s="3"/>
      <c r="AV6973" s="3"/>
      <c r="AW6973" s="3"/>
      <c r="AX6973" s="3"/>
      <c r="AY6973" s="3"/>
      <c r="AZ6973" s="3"/>
      <c r="BA6973" s="3"/>
      <c r="BB6973" s="3"/>
      <c r="BC6973" s="3"/>
      <c r="BD6973" s="3"/>
      <c r="BE6973" s="3"/>
      <c r="BF6973" s="3"/>
      <c r="BG6973" s="3"/>
      <c r="BH6973" s="3"/>
      <c r="BI6973" s="3"/>
      <c r="BJ6973" s="3"/>
    </row>
    <row r="6974" customFormat="false" ht="15.75" hidden="false" customHeight="false" outlineLevel="0" collapsed="false">
      <c r="A6974" s="3" t="n">
        <v>6973</v>
      </c>
      <c r="B6974" s="3" t="s">
        <v>20222</v>
      </c>
      <c r="C6974" s="3" t="s">
        <v>20223</v>
      </c>
      <c r="D6974" s="3" t="n">
        <v>1</v>
      </c>
      <c r="E6974" s="3" t="n">
        <v>1.0621705</v>
      </c>
      <c r="F6974" s="3" t="n">
        <v>45</v>
      </c>
      <c r="G6974" s="3" t="n">
        <v>45</v>
      </c>
      <c r="H6974" s="3" t="n">
        <v>12</v>
      </c>
      <c r="I6974" s="3" t="n">
        <v>12</v>
      </c>
      <c r="J6974" s="3" t="n">
        <v>58</v>
      </c>
      <c r="K6974" s="3" t="n">
        <v>58</v>
      </c>
      <c r="L6974" s="3" t="n">
        <v>3</v>
      </c>
      <c r="M6974" s="3" t="n">
        <v>3</v>
      </c>
      <c r="N6974" s="3" t="n">
        <v>5</v>
      </c>
      <c r="O6974" s="3" t="n">
        <v>5</v>
      </c>
      <c r="P6974" s="3" t="n">
        <v>7.4</v>
      </c>
      <c r="Q6974" s="3" t="n">
        <v>24.2</v>
      </c>
      <c r="R6974" s="3" t="s">
        <v>20224</v>
      </c>
      <c r="S6974" s="4" t="n">
        <v>45747.1159722222</v>
      </c>
      <c r="T6974" s="3" t="s">
        <v>65</v>
      </c>
      <c r="U6974" s="3" t="s">
        <v>65</v>
      </c>
      <c r="V6974" s="3" t="n">
        <v>1</v>
      </c>
      <c r="W6974" s="3" t="n">
        <v>1</v>
      </c>
      <c r="X6974" s="3" t="n">
        <v>0</v>
      </c>
      <c r="Y6974" s="3" t="s">
        <v>30</v>
      </c>
      <c r="Z6974" s="3" t="s">
        <v>30</v>
      </c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  <c r="AP6974" s="3"/>
      <c r="AQ6974" s="3"/>
      <c r="AR6974" s="3"/>
      <c r="AS6974" s="3"/>
      <c r="AT6974" s="3"/>
      <c r="AU6974" s="3"/>
      <c r="AV6974" s="3"/>
      <c r="AW6974" s="3"/>
      <c r="AX6974" s="3"/>
      <c r="AY6974" s="3"/>
      <c r="AZ6974" s="3"/>
      <c r="BA6974" s="3"/>
      <c r="BB6974" s="3"/>
      <c r="BC6974" s="3"/>
      <c r="BD6974" s="3"/>
      <c r="BE6974" s="3"/>
      <c r="BF6974" s="3"/>
      <c r="BG6974" s="3"/>
      <c r="BH6974" s="3"/>
      <c r="BI6974" s="3"/>
      <c r="BJ6974" s="3"/>
    </row>
    <row r="6975" customFormat="false" ht="15.75" hidden="false" customHeight="false" outlineLevel="0" collapsed="false">
      <c r="A6975" s="3" t="n">
        <v>6974</v>
      </c>
      <c r="B6975" s="3" t="s">
        <v>20225</v>
      </c>
      <c r="C6975" s="3" t="s">
        <v>20226</v>
      </c>
      <c r="D6975" s="3" t="n">
        <v>1</v>
      </c>
      <c r="E6975" s="3" t="n">
        <v>1.061021</v>
      </c>
      <c r="F6975" s="3" t="n">
        <v>7</v>
      </c>
      <c r="G6975" s="3" t="n">
        <v>7</v>
      </c>
      <c r="H6975" s="3" t="n">
        <v>6</v>
      </c>
      <c r="I6975" s="3" t="n">
        <v>6</v>
      </c>
      <c r="J6975" s="3" t="n">
        <v>8</v>
      </c>
      <c r="K6975" s="3" t="n">
        <v>8</v>
      </c>
      <c r="L6975" s="3" t="n">
        <v>0</v>
      </c>
      <c r="M6975" s="3" t="n">
        <v>0</v>
      </c>
      <c r="N6975" s="3" t="n">
        <v>-1</v>
      </c>
      <c r="O6975" s="3" t="n">
        <v>-1</v>
      </c>
      <c r="P6975" s="3" t="n">
        <v>5</v>
      </c>
      <c r="Q6975" s="3" t="n">
        <v>24.2</v>
      </c>
      <c r="R6975" s="3" t="s">
        <v>20227</v>
      </c>
      <c r="S6975" s="4" t="n">
        <v>45747.1160300926</v>
      </c>
      <c r="T6975" s="3" t="s">
        <v>29</v>
      </c>
      <c r="U6975" s="3" t="s">
        <v>29</v>
      </c>
      <c r="V6975" s="3" t="n">
        <v>0</v>
      </c>
      <c r="W6975" s="3" t="n">
        <v>0</v>
      </c>
      <c r="X6975" s="3" t="n">
        <v>0</v>
      </c>
      <c r="Y6975" s="3" t="s">
        <v>30</v>
      </c>
      <c r="Z6975" s="3" t="s">
        <v>30</v>
      </c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  <c r="AP6975" s="3"/>
      <c r="AQ6975" s="3"/>
      <c r="AR6975" s="3"/>
      <c r="AS6975" s="3"/>
      <c r="AT6975" s="3"/>
      <c r="AU6975" s="3"/>
      <c r="AV6975" s="3"/>
      <c r="AW6975" s="3"/>
      <c r="AX6975" s="3"/>
      <c r="AY6975" s="3"/>
      <c r="AZ6975" s="3"/>
      <c r="BA6975" s="3"/>
      <c r="BB6975" s="3"/>
      <c r="BC6975" s="3"/>
      <c r="BD6975" s="3"/>
      <c r="BE6975" s="3"/>
      <c r="BF6975" s="3"/>
      <c r="BG6975" s="3"/>
      <c r="BH6975" s="3"/>
      <c r="BI6975" s="3"/>
      <c r="BJ6975" s="3"/>
    </row>
    <row r="6976" customFormat="false" ht="15.75" hidden="false" customHeight="false" outlineLevel="0" collapsed="false">
      <c r="A6976" s="3" t="n">
        <v>6975</v>
      </c>
      <c r="B6976" s="3" t="s">
        <v>20228</v>
      </c>
      <c r="C6976" s="3" t="s">
        <v>20229</v>
      </c>
      <c r="D6976" s="3" t="n">
        <v>1</v>
      </c>
      <c r="E6976" s="3" t="n">
        <v>0.8456792</v>
      </c>
      <c r="F6976" s="3" t="n">
        <v>7</v>
      </c>
      <c r="G6976" s="3" t="n">
        <v>7</v>
      </c>
      <c r="H6976" s="3" t="n">
        <v>6</v>
      </c>
      <c r="I6976" s="3" t="n">
        <v>6</v>
      </c>
      <c r="J6976" s="3" t="n">
        <v>8</v>
      </c>
      <c r="K6976" s="3" t="n">
        <v>8</v>
      </c>
      <c r="L6976" s="3" t="n">
        <v>0</v>
      </c>
      <c r="M6976" s="3" t="n">
        <v>0</v>
      </c>
      <c r="N6976" s="3" t="n">
        <v>-1</v>
      </c>
      <c r="O6976" s="3" t="n">
        <v>-1</v>
      </c>
      <c r="P6976" s="3" t="n">
        <v>5</v>
      </c>
      <c r="Q6976" s="3" t="n">
        <v>24.2</v>
      </c>
      <c r="R6976" s="3" t="s">
        <v>20230</v>
      </c>
      <c r="S6976" s="4" t="n">
        <v>45747.1160648148</v>
      </c>
      <c r="T6976" s="3" t="s">
        <v>29</v>
      </c>
      <c r="U6976" s="3" t="s">
        <v>29</v>
      </c>
      <c r="V6976" s="3" t="n">
        <v>0</v>
      </c>
      <c r="W6976" s="3" t="n">
        <v>0</v>
      </c>
      <c r="X6976" s="3" t="n">
        <v>0</v>
      </c>
      <c r="Y6976" s="3" t="s">
        <v>30</v>
      </c>
      <c r="Z6976" s="3" t="s">
        <v>30</v>
      </c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  <c r="AP6976" s="3"/>
      <c r="AQ6976" s="3"/>
      <c r="AR6976" s="3"/>
      <c r="AS6976" s="3"/>
      <c r="AT6976" s="3"/>
      <c r="AU6976" s="3"/>
      <c r="AV6976" s="3"/>
      <c r="AW6976" s="3"/>
      <c r="AX6976" s="3"/>
      <c r="AY6976" s="3"/>
      <c r="AZ6976" s="3"/>
      <c r="BA6976" s="3"/>
      <c r="BB6976" s="3"/>
      <c r="BC6976" s="3"/>
      <c r="BD6976" s="3"/>
      <c r="BE6976" s="3"/>
      <c r="BF6976" s="3"/>
      <c r="BG6976" s="3"/>
      <c r="BH6976" s="3"/>
      <c r="BI6976" s="3"/>
      <c r="BJ6976" s="3"/>
    </row>
    <row r="6977" customFormat="false" ht="15.75" hidden="false" customHeight="false" outlineLevel="0" collapsed="false">
      <c r="A6977" s="3" t="n">
        <v>6976</v>
      </c>
      <c r="B6977" s="3" t="s">
        <v>20231</v>
      </c>
      <c r="C6977" s="3" t="s">
        <v>20232</v>
      </c>
      <c r="D6977" s="3" t="n">
        <v>1</v>
      </c>
      <c r="E6977" s="3" t="n">
        <v>0.875815</v>
      </c>
      <c r="F6977" s="3" t="n">
        <v>7</v>
      </c>
      <c r="G6977" s="3" t="n">
        <v>7</v>
      </c>
      <c r="H6977" s="3" t="n">
        <v>6</v>
      </c>
      <c r="I6977" s="3" t="n">
        <v>6</v>
      </c>
      <c r="J6977" s="3" t="n">
        <v>8</v>
      </c>
      <c r="K6977" s="3" t="n">
        <v>8</v>
      </c>
      <c r="L6977" s="3" t="n">
        <v>0</v>
      </c>
      <c r="M6977" s="3" t="n">
        <v>0</v>
      </c>
      <c r="N6977" s="3" t="n">
        <v>-1</v>
      </c>
      <c r="O6977" s="3" t="n">
        <v>-1</v>
      </c>
      <c r="P6977" s="3" t="n">
        <v>5</v>
      </c>
      <c r="Q6977" s="3" t="n">
        <v>24.2</v>
      </c>
      <c r="R6977" s="3" t="s">
        <v>20233</v>
      </c>
      <c r="S6977" s="4" t="n">
        <v>45747.1161111111</v>
      </c>
      <c r="T6977" s="3" t="s">
        <v>65</v>
      </c>
      <c r="U6977" s="3" t="s">
        <v>65</v>
      </c>
      <c r="V6977" s="3" t="n">
        <v>0</v>
      </c>
      <c r="W6977" s="3" t="n">
        <v>0</v>
      </c>
      <c r="X6977" s="3" t="n">
        <v>0</v>
      </c>
      <c r="Y6977" s="3" t="s">
        <v>30</v>
      </c>
      <c r="Z6977" s="3" t="s">
        <v>30</v>
      </c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  <c r="AP6977" s="3"/>
      <c r="AQ6977" s="3"/>
      <c r="AR6977" s="3"/>
      <c r="AS6977" s="3"/>
      <c r="AT6977" s="3"/>
      <c r="AU6977" s="3"/>
      <c r="AV6977" s="3"/>
      <c r="AW6977" s="3"/>
      <c r="AX6977" s="3"/>
      <c r="AY6977" s="3"/>
      <c r="AZ6977" s="3"/>
      <c r="BA6977" s="3"/>
      <c r="BB6977" s="3"/>
      <c r="BC6977" s="3"/>
      <c r="BD6977" s="3"/>
      <c r="BE6977" s="3"/>
      <c r="BF6977" s="3"/>
      <c r="BG6977" s="3"/>
      <c r="BH6977" s="3"/>
      <c r="BI6977" s="3"/>
      <c r="BJ6977" s="3"/>
    </row>
    <row r="6978" customFormat="false" ht="15.75" hidden="false" customHeight="false" outlineLevel="0" collapsed="false">
      <c r="A6978" s="3" t="n">
        <v>6977</v>
      </c>
      <c r="B6978" s="3" t="s">
        <v>20234</v>
      </c>
      <c r="C6978" s="3" t="s">
        <v>20235</v>
      </c>
      <c r="D6978" s="3" t="n">
        <v>1</v>
      </c>
      <c r="E6978" s="3" t="n">
        <v>0.6303848</v>
      </c>
      <c r="F6978" s="3" t="n">
        <v>5</v>
      </c>
      <c r="G6978" s="3" t="n">
        <v>5</v>
      </c>
      <c r="H6978" s="3" t="n">
        <v>4</v>
      </c>
      <c r="I6978" s="3" t="n">
        <v>4</v>
      </c>
      <c r="J6978" s="3" t="n">
        <v>7</v>
      </c>
      <c r="K6978" s="3" t="n">
        <v>7</v>
      </c>
      <c r="L6978" s="3" t="n">
        <v>0</v>
      </c>
      <c r="M6978" s="3" t="n">
        <v>0</v>
      </c>
      <c r="N6978" s="3" t="n">
        <v>0</v>
      </c>
      <c r="O6978" s="3" t="n">
        <v>0</v>
      </c>
      <c r="P6978" s="3" t="n">
        <v>5</v>
      </c>
      <c r="Q6978" s="3" t="n">
        <v>24.2</v>
      </c>
      <c r="R6978" s="3" t="s">
        <v>20236</v>
      </c>
      <c r="S6978" s="4" t="n">
        <v>45747.1161689815</v>
      </c>
      <c r="T6978" s="3" t="s">
        <v>29</v>
      </c>
      <c r="U6978" s="3" t="s">
        <v>29</v>
      </c>
      <c r="V6978" s="3" t="n">
        <v>1</v>
      </c>
      <c r="W6978" s="3" t="n">
        <v>1</v>
      </c>
      <c r="X6978" s="3" t="n">
        <v>0</v>
      </c>
      <c r="Y6978" s="3" t="s">
        <v>30</v>
      </c>
      <c r="Z6978" s="3" t="s">
        <v>30</v>
      </c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  <c r="AP6978" s="3"/>
      <c r="AQ6978" s="3"/>
      <c r="AR6978" s="3"/>
      <c r="AS6978" s="3"/>
      <c r="AT6978" s="3"/>
      <c r="AU6978" s="3"/>
      <c r="AV6978" s="3"/>
      <c r="AW6978" s="3"/>
      <c r="AX6978" s="3"/>
      <c r="AY6978" s="3"/>
      <c r="AZ6978" s="3"/>
      <c r="BA6978" s="3"/>
      <c r="BB6978" s="3"/>
      <c r="BC6978" s="3"/>
      <c r="BD6978" s="3"/>
      <c r="BE6978" s="3"/>
      <c r="BF6978" s="3"/>
      <c r="BG6978" s="3"/>
      <c r="BH6978" s="3"/>
      <c r="BI6978" s="3"/>
      <c r="BJ6978" s="3"/>
    </row>
    <row r="6979" customFormat="false" ht="15.75" hidden="false" customHeight="false" outlineLevel="0" collapsed="false">
      <c r="A6979" s="3" t="n">
        <v>6978</v>
      </c>
      <c r="B6979" s="3" t="s">
        <v>20237</v>
      </c>
      <c r="C6979" s="3" t="s">
        <v>20238</v>
      </c>
      <c r="D6979" s="3" t="n">
        <v>1</v>
      </c>
      <c r="E6979" s="3" t="n">
        <v>0.5881977</v>
      </c>
      <c r="F6979" s="3" t="n">
        <v>6</v>
      </c>
      <c r="G6979" s="3" t="n">
        <v>6</v>
      </c>
      <c r="H6979" s="3" t="n">
        <v>5</v>
      </c>
      <c r="I6979" s="3" t="n">
        <v>5</v>
      </c>
      <c r="J6979" s="3" t="n">
        <v>7</v>
      </c>
      <c r="K6979" s="3" t="n">
        <v>7</v>
      </c>
      <c r="L6979" s="3" t="n">
        <v>0</v>
      </c>
      <c r="M6979" s="3" t="n">
        <v>0</v>
      </c>
      <c r="N6979" s="3" t="n">
        <v>-1</v>
      </c>
      <c r="O6979" s="3" t="n">
        <v>-1</v>
      </c>
      <c r="P6979" s="3" t="n">
        <v>5</v>
      </c>
      <c r="Q6979" s="3" t="n">
        <v>24.2</v>
      </c>
      <c r="R6979" s="3" t="s">
        <v>20239</v>
      </c>
      <c r="S6979" s="4" t="n">
        <v>45747.1162152778</v>
      </c>
      <c r="T6979" s="3" t="s">
        <v>29</v>
      </c>
      <c r="U6979" s="3" t="s">
        <v>29</v>
      </c>
      <c r="V6979" s="3" t="n">
        <v>0</v>
      </c>
      <c r="W6979" s="3" t="n">
        <v>0</v>
      </c>
      <c r="X6979" s="3" t="n">
        <v>0</v>
      </c>
      <c r="Y6979" s="3" t="s">
        <v>30</v>
      </c>
      <c r="Z6979" s="3" t="s">
        <v>30</v>
      </c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  <c r="AP6979" s="3"/>
      <c r="AQ6979" s="3"/>
      <c r="AR6979" s="3"/>
      <c r="AS6979" s="3"/>
      <c r="AT6979" s="3"/>
      <c r="AU6979" s="3"/>
      <c r="AV6979" s="3"/>
      <c r="AW6979" s="3"/>
      <c r="AX6979" s="3"/>
      <c r="AY6979" s="3"/>
      <c r="AZ6979" s="3"/>
      <c r="BA6979" s="3"/>
      <c r="BB6979" s="3"/>
      <c r="BC6979" s="3"/>
      <c r="BD6979" s="3"/>
      <c r="BE6979" s="3"/>
      <c r="BF6979" s="3"/>
      <c r="BG6979" s="3"/>
      <c r="BH6979" s="3"/>
      <c r="BI6979" s="3"/>
      <c r="BJ6979" s="3"/>
    </row>
    <row r="6980" customFormat="false" ht="15.75" hidden="false" customHeight="false" outlineLevel="0" collapsed="false">
      <c r="A6980" s="3" t="n">
        <v>6979</v>
      </c>
      <c r="B6980" s="3" t="s">
        <v>20240</v>
      </c>
      <c r="C6980" s="3" t="s">
        <v>20241</v>
      </c>
      <c r="D6980" s="3" t="n">
        <v>1</v>
      </c>
      <c r="E6980" s="3" t="n">
        <v>5.456865</v>
      </c>
      <c r="F6980" s="3" t="n">
        <v>40</v>
      </c>
      <c r="G6980" s="3" t="n">
        <v>40</v>
      </c>
      <c r="H6980" s="3" t="n">
        <v>14</v>
      </c>
      <c r="I6980" s="3" t="n">
        <v>14</v>
      </c>
      <c r="J6980" s="3" t="n">
        <v>71</v>
      </c>
      <c r="K6980" s="3" t="n">
        <v>71</v>
      </c>
      <c r="L6980" s="3" t="n">
        <v>1</v>
      </c>
      <c r="M6980" s="3" t="n">
        <v>1</v>
      </c>
      <c r="N6980" s="3" t="n">
        <v>-1</v>
      </c>
      <c r="O6980" s="3" t="n">
        <v>-1</v>
      </c>
      <c r="P6980" s="3" t="n">
        <v>7.4</v>
      </c>
      <c r="Q6980" s="3" t="n">
        <v>24.2</v>
      </c>
      <c r="R6980" s="3" t="s">
        <v>20242</v>
      </c>
      <c r="S6980" s="4" t="n">
        <v>45747.1163194444</v>
      </c>
      <c r="T6980" s="3" t="s">
        <v>29</v>
      </c>
      <c r="U6980" s="3" t="s">
        <v>29</v>
      </c>
      <c r="V6980" s="3" t="n">
        <v>0</v>
      </c>
      <c r="W6980" s="3" t="n">
        <v>0</v>
      </c>
      <c r="X6980" s="3" t="n">
        <v>0</v>
      </c>
      <c r="Y6980" s="3" t="s">
        <v>30</v>
      </c>
      <c r="Z6980" s="3" t="s">
        <v>30</v>
      </c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  <c r="AP6980" s="3"/>
      <c r="AQ6980" s="3"/>
      <c r="AR6980" s="3"/>
      <c r="AS6980" s="3"/>
      <c r="AT6980" s="3"/>
      <c r="AU6980" s="3"/>
      <c r="AV6980" s="3"/>
      <c r="AW6980" s="3"/>
      <c r="AX6980" s="3"/>
      <c r="AY6980" s="3"/>
      <c r="AZ6980" s="3"/>
      <c r="BA6980" s="3"/>
      <c r="BB6980" s="3"/>
      <c r="BC6980" s="3"/>
      <c r="BD6980" s="3"/>
      <c r="BE6980" s="3"/>
      <c r="BF6980" s="3"/>
      <c r="BG6980" s="3"/>
      <c r="BH6980" s="3"/>
      <c r="BI6980" s="3"/>
      <c r="BJ6980" s="3"/>
    </row>
    <row r="6981" customFormat="false" ht="15.75" hidden="false" customHeight="false" outlineLevel="0" collapsed="false">
      <c r="A6981" s="3" t="n">
        <v>6980</v>
      </c>
      <c r="B6981" s="3" t="s">
        <v>20243</v>
      </c>
      <c r="C6981" s="3" t="s">
        <v>20244</v>
      </c>
      <c r="D6981" s="3" t="n">
        <v>1</v>
      </c>
      <c r="E6981" s="3" t="n">
        <v>5.2705723</v>
      </c>
      <c r="F6981" s="3" t="n">
        <v>40</v>
      </c>
      <c r="G6981" s="3" t="n">
        <v>40</v>
      </c>
      <c r="H6981" s="3" t="n">
        <v>14</v>
      </c>
      <c r="I6981" s="3" t="n">
        <v>14</v>
      </c>
      <c r="J6981" s="3" t="n">
        <v>71</v>
      </c>
      <c r="K6981" s="3" t="n">
        <v>71</v>
      </c>
      <c r="L6981" s="3" t="n">
        <v>1</v>
      </c>
      <c r="M6981" s="3" t="n">
        <v>1</v>
      </c>
      <c r="N6981" s="3" t="n">
        <v>-1</v>
      </c>
      <c r="O6981" s="3" t="n">
        <v>-1</v>
      </c>
      <c r="P6981" s="3" t="n">
        <v>7</v>
      </c>
      <c r="Q6981" s="3" t="n">
        <v>24.2</v>
      </c>
      <c r="R6981" s="3" t="s">
        <v>20245</v>
      </c>
      <c r="S6981" s="4" t="n">
        <v>45747.1164236111</v>
      </c>
      <c r="T6981" s="3" t="s">
        <v>29</v>
      </c>
      <c r="U6981" s="3" t="s">
        <v>29</v>
      </c>
      <c r="V6981" s="3" t="n">
        <v>0</v>
      </c>
      <c r="W6981" s="3" t="n">
        <v>0</v>
      </c>
      <c r="X6981" s="3" t="n">
        <v>0</v>
      </c>
      <c r="Y6981" s="3" t="s">
        <v>30</v>
      </c>
      <c r="Z6981" s="3" t="s">
        <v>30</v>
      </c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  <c r="AP6981" s="3"/>
      <c r="AQ6981" s="3"/>
      <c r="AR6981" s="3"/>
      <c r="AS6981" s="3"/>
      <c r="AT6981" s="3"/>
      <c r="AU6981" s="3"/>
      <c r="AV6981" s="3"/>
      <c r="AW6981" s="3"/>
      <c r="AX6981" s="3"/>
      <c r="AY6981" s="3"/>
      <c r="AZ6981" s="3"/>
      <c r="BA6981" s="3"/>
      <c r="BB6981" s="3"/>
      <c r="BC6981" s="3"/>
      <c r="BD6981" s="3"/>
      <c r="BE6981" s="3"/>
      <c r="BF6981" s="3"/>
      <c r="BG6981" s="3"/>
      <c r="BH6981" s="3"/>
      <c r="BI6981" s="3"/>
      <c r="BJ6981" s="3"/>
    </row>
    <row r="6982" customFormat="false" ht="15.75" hidden="false" customHeight="false" outlineLevel="0" collapsed="false">
      <c r="A6982" s="3" t="n">
        <v>6981</v>
      </c>
      <c r="B6982" s="3" t="s">
        <v>20246</v>
      </c>
      <c r="C6982" s="3" t="s">
        <v>20247</v>
      </c>
      <c r="D6982" s="3" t="n">
        <v>1</v>
      </c>
      <c r="E6982" s="3" t="n">
        <v>5.9369471</v>
      </c>
      <c r="F6982" s="3" t="n">
        <v>40</v>
      </c>
      <c r="G6982" s="3" t="n">
        <v>40</v>
      </c>
      <c r="H6982" s="3" t="n">
        <v>11</v>
      </c>
      <c r="I6982" s="3" t="n">
        <v>11</v>
      </c>
      <c r="J6982" s="3" t="n">
        <v>65</v>
      </c>
      <c r="K6982" s="3" t="n">
        <v>65</v>
      </c>
      <c r="L6982" s="3" t="n">
        <v>0</v>
      </c>
      <c r="M6982" s="3" t="n">
        <v>0</v>
      </c>
      <c r="N6982" s="3" t="n">
        <v>-1</v>
      </c>
      <c r="O6982" s="3" t="n">
        <v>-1</v>
      </c>
      <c r="P6982" s="3" t="n">
        <v>7.4</v>
      </c>
      <c r="Q6982" s="3" t="n">
        <v>24.2</v>
      </c>
      <c r="R6982" s="3" t="s">
        <v>20248</v>
      </c>
      <c r="S6982" s="4" t="n">
        <v>45747.1165277778</v>
      </c>
      <c r="T6982" s="3" t="s">
        <v>65</v>
      </c>
      <c r="U6982" s="3" t="s">
        <v>65</v>
      </c>
      <c r="V6982" s="3" t="n">
        <v>0</v>
      </c>
      <c r="W6982" s="3" t="n">
        <v>0</v>
      </c>
      <c r="X6982" s="3" t="n">
        <v>0</v>
      </c>
      <c r="Y6982" s="3" t="s">
        <v>30</v>
      </c>
      <c r="Z6982" s="3" t="s">
        <v>30</v>
      </c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  <c r="AP6982" s="3"/>
      <c r="AQ6982" s="3"/>
      <c r="AR6982" s="3"/>
      <c r="AS6982" s="3"/>
      <c r="AT6982" s="3"/>
      <c r="AU6982" s="3"/>
      <c r="AV6982" s="3"/>
      <c r="AW6982" s="3"/>
      <c r="AX6982" s="3"/>
      <c r="AY6982" s="3"/>
      <c r="AZ6982" s="3"/>
      <c r="BA6982" s="3"/>
      <c r="BB6982" s="3"/>
      <c r="BC6982" s="3"/>
      <c r="BD6982" s="3"/>
      <c r="BE6982" s="3"/>
      <c r="BF6982" s="3"/>
      <c r="BG6982" s="3"/>
      <c r="BH6982" s="3"/>
      <c r="BI6982" s="3"/>
      <c r="BJ6982" s="3"/>
    </row>
    <row r="6983" customFormat="false" ht="15.75" hidden="false" customHeight="false" outlineLevel="0" collapsed="false">
      <c r="A6983" s="3" t="n">
        <v>6982</v>
      </c>
      <c r="B6983" s="3" t="s">
        <v>20249</v>
      </c>
      <c r="C6983" s="3" t="s">
        <v>20250</v>
      </c>
      <c r="D6983" s="3" t="n">
        <v>1</v>
      </c>
      <c r="E6983" s="3" t="n">
        <v>6.4369435</v>
      </c>
      <c r="F6983" s="3" t="n">
        <v>40</v>
      </c>
      <c r="G6983" s="3" t="n">
        <v>40</v>
      </c>
      <c r="H6983" s="3" t="n">
        <v>11</v>
      </c>
      <c r="I6983" s="3" t="n">
        <v>11</v>
      </c>
      <c r="J6983" s="3" t="n">
        <v>65</v>
      </c>
      <c r="K6983" s="3" t="n">
        <v>65</v>
      </c>
      <c r="L6983" s="3" t="n">
        <v>0</v>
      </c>
      <c r="M6983" s="3" t="n">
        <v>0</v>
      </c>
      <c r="N6983" s="3" t="n">
        <v>-1</v>
      </c>
      <c r="O6983" s="3" t="n">
        <v>-1</v>
      </c>
      <c r="P6983" s="3" t="n">
        <v>7</v>
      </c>
      <c r="Q6983" s="3" t="n">
        <v>24.2</v>
      </c>
      <c r="R6983" s="3" t="s">
        <v>20251</v>
      </c>
      <c r="S6983" s="4" t="n">
        <v>45747.1166435185</v>
      </c>
      <c r="T6983" s="3" t="s">
        <v>65</v>
      </c>
      <c r="U6983" s="3" t="s">
        <v>65</v>
      </c>
      <c r="V6983" s="3" t="n">
        <v>0</v>
      </c>
      <c r="W6983" s="3" t="n">
        <v>0</v>
      </c>
      <c r="X6983" s="3" t="n">
        <v>0</v>
      </c>
      <c r="Y6983" s="3" t="s">
        <v>30</v>
      </c>
      <c r="Z6983" s="3" t="s">
        <v>30</v>
      </c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  <c r="AP6983" s="3"/>
      <c r="AQ6983" s="3"/>
      <c r="AR6983" s="3"/>
      <c r="AS6983" s="3"/>
      <c r="AT6983" s="3"/>
      <c r="AU6983" s="3"/>
      <c r="AV6983" s="3"/>
      <c r="AW6983" s="3"/>
      <c r="AX6983" s="3"/>
      <c r="AY6983" s="3"/>
      <c r="AZ6983" s="3"/>
      <c r="BA6983" s="3"/>
      <c r="BB6983" s="3"/>
      <c r="BC6983" s="3"/>
      <c r="BD6983" s="3"/>
      <c r="BE6983" s="3"/>
      <c r="BF6983" s="3"/>
      <c r="BG6983" s="3"/>
      <c r="BH6983" s="3"/>
      <c r="BI6983" s="3"/>
      <c r="BJ6983" s="3"/>
    </row>
    <row r="6984" customFormat="false" ht="15.75" hidden="false" customHeight="false" outlineLevel="0" collapsed="false">
      <c r="A6984" s="3" t="n">
        <v>6983</v>
      </c>
      <c r="B6984" s="3" t="s">
        <v>20252</v>
      </c>
      <c r="C6984" s="3" t="s">
        <v>20253</v>
      </c>
      <c r="D6984" s="3" t="n">
        <v>1</v>
      </c>
      <c r="E6984" s="3" t="n">
        <v>8.0008394</v>
      </c>
      <c r="F6984" s="3" t="n">
        <v>47</v>
      </c>
      <c r="G6984" s="3" t="n">
        <v>47</v>
      </c>
      <c r="H6984" s="3" t="n">
        <v>13</v>
      </c>
      <c r="I6984" s="3" t="n">
        <v>13</v>
      </c>
      <c r="J6984" s="3" t="n">
        <v>72</v>
      </c>
      <c r="K6984" s="3" t="n">
        <v>72</v>
      </c>
      <c r="L6984" s="3" t="n">
        <v>2</v>
      </c>
      <c r="M6984" s="3" t="n">
        <v>2</v>
      </c>
      <c r="N6984" s="3" t="n">
        <v>-1</v>
      </c>
      <c r="O6984" s="3" t="n">
        <v>-1</v>
      </c>
      <c r="P6984" s="3" t="n">
        <v>7.4</v>
      </c>
      <c r="Q6984" s="3" t="n">
        <v>24.2</v>
      </c>
      <c r="R6984" s="3" t="s">
        <v>20254</v>
      </c>
      <c r="S6984" s="4" t="n">
        <v>45747.1167708333</v>
      </c>
      <c r="T6984" s="3" t="s">
        <v>29</v>
      </c>
      <c r="U6984" s="3" t="s">
        <v>29</v>
      </c>
      <c r="V6984" s="3" t="n">
        <v>0</v>
      </c>
      <c r="W6984" s="3" t="n">
        <v>0</v>
      </c>
      <c r="X6984" s="3" t="n">
        <v>0</v>
      </c>
      <c r="Y6984" s="3" t="s">
        <v>30</v>
      </c>
      <c r="Z6984" s="3" t="s">
        <v>30</v>
      </c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3"/>
      <c r="AU6984" s="3"/>
      <c r="AV6984" s="3"/>
      <c r="AW6984" s="3"/>
      <c r="AX6984" s="3"/>
      <c r="AY6984" s="3"/>
      <c r="AZ6984" s="3"/>
      <c r="BA6984" s="3"/>
      <c r="BB6984" s="3"/>
      <c r="BC6984" s="3"/>
      <c r="BD6984" s="3"/>
      <c r="BE6984" s="3"/>
      <c r="BF6984" s="3"/>
      <c r="BG6984" s="3"/>
      <c r="BH6984" s="3"/>
      <c r="BI6984" s="3"/>
      <c r="BJ6984" s="3"/>
    </row>
    <row r="6985" customFormat="false" ht="15.75" hidden="false" customHeight="false" outlineLevel="0" collapsed="false">
      <c r="A6985" s="3" t="n">
        <v>6984</v>
      </c>
      <c r="B6985" s="3" t="s">
        <v>20255</v>
      </c>
      <c r="C6985" s="3" t="s">
        <v>20256</v>
      </c>
      <c r="D6985" s="3" t="n">
        <v>1</v>
      </c>
      <c r="E6985" s="3" t="n">
        <v>7.3130103</v>
      </c>
      <c r="F6985" s="3" t="n">
        <v>47</v>
      </c>
      <c r="G6985" s="3" t="n">
        <v>47</v>
      </c>
      <c r="H6985" s="3" t="n">
        <v>13</v>
      </c>
      <c r="I6985" s="3" t="n">
        <v>13</v>
      </c>
      <c r="J6985" s="3" t="n">
        <v>72</v>
      </c>
      <c r="K6985" s="3" t="n">
        <v>72</v>
      </c>
      <c r="L6985" s="3" t="n">
        <v>2</v>
      </c>
      <c r="M6985" s="3" t="n">
        <v>2</v>
      </c>
      <c r="N6985" s="3" t="n">
        <v>-1</v>
      </c>
      <c r="O6985" s="3" t="n">
        <v>-1</v>
      </c>
      <c r="P6985" s="3" t="n">
        <v>7</v>
      </c>
      <c r="Q6985" s="3" t="n">
        <v>24.2</v>
      </c>
      <c r="R6985" s="3" t="s">
        <v>20257</v>
      </c>
      <c r="S6985" s="4" t="n">
        <v>45747.1169097222</v>
      </c>
      <c r="T6985" s="3" t="s">
        <v>29</v>
      </c>
      <c r="U6985" s="3" t="s">
        <v>29</v>
      </c>
      <c r="V6985" s="3" t="n">
        <v>0</v>
      </c>
      <c r="W6985" s="3" t="n">
        <v>0</v>
      </c>
      <c r="X6985" s="3" t="n">
        <v>0</v>
      </c>
      <c r="Y6985" s="3" t="s">
        <v>30</v>
      </c>
      <c r="Z6985" s="3" t="s">
        <v>30</v>
      </c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3"/>
      <c r="AR6985" s="3"/>
      <c r="AS6985" s="3"/>
      <c r="AT6985" s="3"/>
      <c r="AU6985" s="3"/>
      <c r="AV6985" s="3"/>
      <c r="AW6985" s="3"/>
      <c r="AX6985" s="3"/>
      <c r="AY6985" s="3"/>
      <c r="AZ6985" s="3"/>
      <c r="BA6985" s="3"/>
      <c r="BB6985" s="3"/>
      <c r="BC6985" s="3"/>
      <c r="BD6985" s="3"/>
      <c r="BE6985" s="3"/>
      <c r="BF6985" s="3"/>
      <c r="BG6985" s="3"/>
      <c r="BH6985" s="3"/>
      <c r="BI6985" s="3"/>
      <c r="BJ6985" s="3"/>
    </row>
    <row r="6986" customFormat="false" ht="15.75" hidden="false" customHeight="false" outlineLevel="0" collapsed="false">
      <c r="A6986" s="3" t="n">
        <v>6985</v>
      </c>
      <c r="B6986" s="3" t="s">
        <v>20258</v>
      </c>
      <c r="C6986" s="3" t="s">
        <v>20259</v>
      </c>
      <c r="D6986" s="3" t="n">
        <v>1</v>
      </c>
      <c r="E6986" s="3" t="n">
        <v>0.1598637</v>
      </c>
      <c r="F6986" s="3" t="n">
        <v>13</v>
      </c>
      <c r="G6986" s="3" t="n">
        <v>13</v>
      </c>
      <c r="H6986" s="3" t="n">
        <v>7</v>
      </c>
      <c r="I6986" s="3" t="n">
        <v>7</v>
      </c>
      <c r="J6986" s="3" t="n">
        <v>12</v>
      </c>
      <c r="K6986" s="3" t="n">
        <v>12</v>
      </c>
      <c r="L6986" s="3" t="n">
        <v>2</v>
      </c>
      <c r="M6986" s="3" t="n">
        <v>2</v>
      </c>
      <c r="N6986" s="3" t="n">
        <v>-1</v>
      </c>
      <c r="O6986" s="3" t="n">
        <v>-1</v>
      </c>
      <c r="P6986" s="3" t="n">
        <v>7.6</v>
      </c>
      <c r="Q6986" s="3" t="n">
        <v>24.2</v>
      </c>
      <c r="R6986" s="3" t="s">
        <v>20260</v>
      </c>
      <c r="S6986" s="4" t="n">
        <v>45747.1169328704</v>
      </c>
      <c r="T6986" s="3" t="s">
        <v>65</v>
      </c>
      <c r="U6986" s="3" t="s">
        <v>65</v>
      </c>
      <c r="V6986" s="3" t="n">
        <v>0</v>
      </c>
      <c r="W6986" s="3" t="n">
        <v>0</v>
      </c>
      <c r="X6986" s="3" t="n">
        <v>0</v>
      </c>
      <c r="Y6986" s="3" t="s">
        <v>30</v>
      </c>
      <c r="Z6986" s="3" t="s">
        <v>30</v>
      </c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  <c r="AP6986" s="3"/>
      <c r="AQ6986" s="3"/>
      <c r="AR6986" s="3"/>
      <c r="AS6986" s="3"/>
      <c r="AT6986" s="3"/>
      <c r="AU6986" s="3"/>
      <c r="AV6986" s="3"/>
      <c r="AW6986" s="3"/>
      <c r="AX6986" s="3"/>
      <c r="AY6986" s="3"/>
      <c r="AZ6986" s="3"/>
      <c r="BA6986" s="3"/>
      <c r="BB6986" s="3"/>
      <c r="BC6986" s="3"/>
      <c r="BD6986" s="3"/>
      <c r="BE6986" s="3"/>
      <c r="BF6986" s="3"/>
      <c r="BG6986" s="3"/>
      <c r="BH6986" s="3"/>
      <c r="BI6986" s="3"/>
      <c r="BJ6986" s="3"/>
    </row>
    <row r="6987" customFormat="false" ht="15.75" hidden="false" customHeight="false" outlineLevel="0" collapsed="false">
      <c r="A6987" s="3" t="n">
        <v>6986</v>
      </c>
      <c r="B6987" s="3" t="s">
        <v>20261</v>
      </c>
      <c r="C6987" s="3" t="s">
        <v>20262</v>
      </c>
      <c r="D6987" s="3" t="n">
        <v>1</v>
      </c>
      <c r="E6987" s="3" t="n">
        <v>2.0774739</v>
      </c>
      <c r="F6987" s="3" t="n">
        <v>44</v>
      </c>
      <c r="G6987" s="3" t="n">
        <v>44</v>
      </c>
      <c r="H6987" s="3" t="n">
        <v>18</v>
      </c>
      <c r="I6987" s="3" t="n">
        <v>18</v>
      </c>
      <c r="J6987" s="3" t="n">
        <v>51</v>
      </c>
      <c r="K6987" s="3" t="n">
        <v>51</v>
      </c>
      <c r="L6987" s="3" t="n">
        <v>7</v>
      </c>
      <c r="M6987" s="3" t="n">
        <v>7</v>
      </c>
      <c r="N6987" s="3" t="n">
        <v>-1</v>
      </c>
      <c r="O6987" s="3" t="n">
        <v>-1</v>
      </c>
      <c r="P6987" s="3" t="n">
        <v>7.6</v>
      </c>
      <c r="Q6987" s="3" t="n">
        <v>24.2</v>
      </c>
      <c r="R6987" s="3" t="s">
        <v>20263</v>
      </c>
      <c r="S6987" s="4" t="n">
        <v>45747.1170601852</v>
      </c>
      <c r="T6987" s="3" t="s">
        <v>29</v>
      </c>
      <c r="U6987" s="3" t="s">
        <v>29</v>
      </c>
      <c r="V6987" s="3" t="n">
        <v>0</v>
      </c>
      <c r="W6987" s="3" t="n">
        <v>0</v>
      </c>
      <c r="X6987" s="3" t="n">
        <v>0</v>
      </c>
      <c r="Y6987" s="3" t="s">
        <v>30</v>
      </c>
      <c r="Z6987" s="3" t="s">
        <v>30</v>
      </c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  <c r="AP6987" s="3"/>
      <c r="AQ6987" s="3"/>
      <c r="AR6987" s="3"/>
      <c r="AS6987" s="3"/>
      <c r="AT6987" s="3"/>
      <c r="AU6987" s="3"/>
      <c r="AV6987" s="3"/>
      <c r="AW6987" s="3"/>
      <c r="AX6987" s="3"/>
      <c r="AY6987" s="3"/>
      <c r="AZ6987" s="3"/>
      <c r="BA6987" s="3"/>
      <c r="BB6987" s="3"/>
      <c r="BC6987" s="3"/>
      <c r="BD6987" s="3"/>
      <c r="BE6987" s="3"/>
      <c r="BF6987" s="3"/>
      <c r="BG6987" s="3"/>
      <c r="BH6987" s="3"/>
      <c r="BI6987" s="3"/>
      <c r="BJ6987" s="3"/>
    </row>
    <row r="6988" customFormat="false" ht="15.75" hidden="false" customHeight="false" outlineLevel="0" collapsed="false">
      <c r="A6988" s="3" t="n">
        <v>6987</v>
      </c>
      <c r="B6988" s="3" t="s">
        <v>20264</v>
      </c>
      <c r="C6988" s="3" t="s">
        <v>20265</v>
      </c>
      <c r="D6988" s="3" t="n">
        <v>1</v>
      </c>
      <c r="E6988" s="3" t="n">
        <v>0.2340525</v>
      </c>
      <c r="F6988" s="3" t="n">
        <v>19</v>
      </c>
      <c r="G6988" s="3" t="n">
        <v>19</v>
      </c>
      <c r="H6988" s="3" t="n">
        <v>12</v>
      </c>
      <c r="I6988" s="3" t="n">
        <v>12</v>
      </c>
      <c r="J6988" s="3" t="n">
        <v>14</v>
      </c>
      <c r="K6988" s="3" t="n">
        <v>14</v>
      </c>
      <c r="L6988" s="3" t="n">
        <v>3</v>
      </c>
      <c r="M6988" s="3" t="n">
        <v>3</v>
      </c>
      <c r="N6988" s="3" t="n">
        <v>-1</v>
      </c>
      <c r="O6988" s="3" t="n">
        <v>-1</v>
      </c>
      <c r="P6988" s="3" t="n">
        <v>4</v>
      </c>
      <c r="Q6988" s="3" t="n">
        <v>24.2</v>
      </c>
      <c r="R6988" s="3" t="s">
        <v>20266</v>
      </c>
      <c r="S6988" s="4" t="n">
        <v>45747.1171180556</v>
      </c>
      <c r="T6988" s="3" t="s">
        <v>85</v>
      </c>
      <c r="U6988" s="3" t="s">
        <v>85</v>
      </c>
      <c r="V6988" s="3" t="n">
        <v>0</v>
      </c>
      <c r="W6988" s="3" t="n">
        <v>0</v>
      </c>
      <c r="X6988" s="3" t="n">
        <v>0</v>
      </c>
      <c r="Y6988" s="3" t="s">
        <v>30</v>
      </c>
      <c r="Z6988" s="3" t="s">
        <v>30</v>
      </c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  <c r="AP6988" s="3"/>
      <c r="AQ6988" s="3"/>
      <c r="AR6988" s="3"/>
      <c r="AS6988" s="3"/>
      <c r="AT6988" s="3"/>
      <c r="AU6988" s="3"/>
      <c r="AV6988" s="3"/>
      <c r="AW6988" s="3"/>
      <c r="AX6988" s="3"/>
      <c r="AY6988" s="3"/>
      <c r="AZ6988" s="3"/>
      <c r="BA6988" s="3"/>
      <c r="BB6988" s="3"/>
      <c r="BC6988" s="3"/>
      <c r="BD6988" s="3"/>
      <c r="BE6988" s="3"/>
      <c r="BF6988" s="3"/>
      <c r="BG6988" s="3"/>
      <c r="BH6988" s="3"/>
      <c r="BI6988" s="3"/>
      <c r="BJ6988" s="3"/>
    </row>
    <row r="6989" customFormat="false" ht="15.75" hidden="false" customHeight="false" outlineLevel="0" collapsed="false">
      <c r="A6989" s="3" t="n">
        <v>6988</v>
      </c>
      <c r="B6989" s="3" t="s">
        <v>20267</v>
      </c>
      <c r="C6989" s="3" t="s">
        <v>20268</v>
      </c>
      <c r="D6989" s="3" t="n">
        <v>1</v>
      </c>
      <c r="E6989" s="3" t="n">
        <v>0.3268908</v>
      </c>
      <c r="F6989" s="3" t="n">
        <v>26</v>
      </c>
      <c r="G6989" s="3" t="n">
        <v>26</v>
      </c>
      <c r="H6989" s="3" t="n">
        <v>7</v>
      </c>
      <c r="I6989" s="3" t="n">
        <v>7</v>
      </c>
      <c r="J6989" s="3" t="n">
        <v>27</v>
      </c>
      <c r="K6989" s="3" t="n">
        <v>27</v>
      </c>
      <c r="L6989" s="3" t="n">
        <v>2</v>
      </c>
      <c r="M6989" s="3" t="n">
        <v>2</v>
      </c>
      <c r="N6989" s="3" t="n">
        <v>0</v>
      </c>
      <c r="O6989" s="3" t="n">
        <v>-1</v>
      </c>
      <c r="P6989" s="3" t="n">
        <v>7.7</v>
      </c>
      <c r="Q6989" s="3" t="n">
        <v>24.2</v>
      </c>
      <c r="R6989" s="3" t="s">
        <v>20269</v>
      </c>
      <c r="S6989" s="4" t="n">
        <v>45747.1172800926</v>
      </c>
      <c r="T6989" s="3" t="s">
        <v>65</v>
      </c>
      <c r="U6989" s="3" t="s">
        <v>65</v>
      </c>
      <c r="V6989" s="3" t="n">
        <v>1</v>
      </c>
      <c r="W6989" s="3" t="n">
        <v>0</v>
      </c>
      <c r="X6989" s="3" t="n">
        <v>0</v>
      </c>
      <c r="Y6989" s="3" t="s">
        <v>30</v>
      </c>
      <c r="Z6989" s="3" t="s">
        <v>30</v>
      </c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  <c r="AP6989" s="3"/>
      <c r="AQ6989" s="3"/>
      <c r="AR6989" s="3"/>
      <c r="AS6989" s="3"/>
      <c r="AT6989" s="3"/>
      <c r="AU6989" s="3"/>
      <c r="AV6989" s="3"/>
      <c r="AW6989" s="3"/>
      <c r="AX6989" s="3"/>
      <c r="AY6989" s="3"/>
      <c r="AZ6989" s="3"/>
      <c r="BA6989" s="3"/>
      <c r="BB6989" s="3"/>
      <c r="BC6989" s="3"/>
      <c r="BD6989" s="3"/>
      <c r="BE6989" s="3"/>
      <c r="BF6989" s="3"/>
      <c r="BG6989" s="3"/>
      <c r="BH6989" s="3"/>
      <c r="BI6989" s="3"/>
      <c r="BJ6989" s="3"/>
    </row>
    <row r="6990" customFormat="false" ht="15.75" hidden="false" customHeight="false" outlineLevel="0" collapsed="false">
      <c r="A6990" s="3" t="n">
        <v>6989</v>
      </c>
      <c r="B6990" s="3" t="s">
        <v>20270</v>
      </c>
      <c r="C6990" s="3" t="s">
        <v>20271</v>
      </c>
      <c r="D6990" s="3" t="n">
        <v>1</v>
      </c>
      <c r="E6990" s="3" t="n">
        <v>0.2042835</v>
      </c>
      <c r="F6990" s="3" t="n">
        <v>13</v>
      </c>
      <c r="G6990" s="3" t="n">
        <v>13</v>
      </c>
      <c r="H6990" s="3" t="n">
        <v>7</v>
      </c>
      <c r="I6990" s="3" t="n">
        <v>7</v>
      </c>
      <c r="J6990" s="3" t="n">
        <v>12</v>
      </c>
      <c r="K6990" s="3" t="n">
        <v>12</v>
      </c>
      <c r="L6990" s="3" t="n">
        <v>2</v>
      </c>
      <c r="M6990" s="3" t="n">
        <v>2</v>
      </c>
      <c r="N6990" s="3" t="n">
        <v>-1</v>
      </c>
      <c r="O6990" s="3" t="n">
        <v>-1</v>
      </c>
      <c r="P6990" s="3" t="n">
        <v>7.6</v>
      </c>
      <c r="Q6990" s="3" t="n">
        <v>24.2</v>
      </c>
      <c r="R6990" s="3" t="s">
        <v>20272</v>
      </c>
      <c r="S6990" s="4" t="n">
        <v>45747.1173032407</v>
      </c>
      <c r="T6990" s="3" t="s">
        <v>65</v>
      </c>
      <c r="U6990" s="3" t="s">
        <v>65</v>
      </c>
      <c r="V6990" s="3" t="n">
        <v>0</v>
      </c>
      <c r="W6990" s="3" t="n">
        <v>0</v>
      </c>
      <c r="X6990" s="3" t="n">
        <v>0</v>
      </c>
      <c r="Y6990" s="3" t="s">
        <v>30</v>
      </c>
      <c r="Z6990" s="3" t="s">
        <v>30</v>
      </c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3"/>
      <c r="AU6990" s="3"/>
      <c r="AV6990" s="3"/>
      <c r="AW6990" s="3"/>
      <c r="AX6990" s="3"/>
      <c r="AY6990" s="3"/>
      <c r="AZ6990" s="3"/>
      <c r="BA6990" s="3"/>
      <c r="BB6990" s="3"/>
      <c r="BC6990" s="3"/>
      <c r="BD6990" s="3"/>
      <c r="BE6990" s="3"/>
      <c r="BF6990" s="3"/>
      <c r="BG6990" s="3"/>
      <c r="BH6990" s="3"/>
      <c r="BI6990" s="3"/>
      <c r="BJ6990" s="3"/>
    </row>
    <row r="6991" customFormat="false" ht="15.75" hidden="false" customHeight="false" outlineLevel="0" collapsed="false">
      <c r="A6991" s="3" t="n">
        <v>6990</v>
      </c>
      <c r="B6991" s="3" t="s">
        <v>20273</v>
      </c>
      <c r="C6991" s="3" t="s">
        <v>20274</v>
      </c>
      <c r="D6991" s="3" t="n">
        <v>1</v>
      </c>
      <c r="E6991" s="3" t="n">
        <v>0.1663611</v>
      </c>
      <c r="F6991" s="3" t="n">
        <v>13</v>
      </c>
      <c r="G6991" s="3" t="n">
        <v>13</v>
      </c>
      <c r="H6991" s="3" t="n">
        <v>7</v>
      </c>
      <c r="I6991" s="3" t="n">
        <v>7</v>
      </c>
      <c r="J6991" s="3" t="n">
        <v>12</v>
      </c>
      <c r="K6991" s="3" t="n">
        <v>12</v>
      </c>
      <c r="L6991" s="3" t="n">
        <v>2</v>
      </c>
      <c r="M6991" s="3" t="n">
        <v>2</v>
      </c>
      <c r="N6991" s="3" t="n">
        <v>-1</v>
      </c>
      <c r="O6991" s="3" t="n">
        <v>-1</v>
      </c>
      <c r="P6991" s="3" t="n">
        <v>7.6</v>
      </c>
      <c r="Q6991" s="3" t="n">
        <v>24.2</v>
      </c>
      <c r="R6991" s="3" t="s">
        <v>20275</v>
      </c>
      <c r="S6991" s="4" t="n">
        <v>45747.117337963</v>
      </c>
      <c r="T6991" s="3" t="s">
        <v>65</v>
      </c>
      <c r="U6991" s="3" t="s">
        <v>65</v>
      </c>
      <c r="V6991" s="3" t="n">
        <v>0</v>
      </c>
      <c r="W6991" s="3" t="n">
        <v>0</v>
      </c>
      <c r="X6991" s="3" t="n">
        <v>0</v>
      </c>
      <c r="Y6991" s="3" t="s">
        <v>30</v>
      </c>
      <c r="Z6991" s="3" t="s">
        <v>30</v>
      </c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  <c r="AP6991" s="3"/>
      <c r="AQ6991" s="3"/>
      <c r="AR6991" s="3"/>
      <c r="AS6991" s="3"/>
      <c r="AT6991" s="3"/>
      <c r="AU6991" s="3"/>
      <c r="AV6991" s="3"/>
      <c r="AW6991" s="3"/>
      <c r="AX6991" s="3"/>
      <c r="AY6991" s="3"/>
      <c r="AZ6991" s="3"/>
      <c r="BA6991" s="3"/>
      <c r="BB6991" s="3"/>
      <c r="BC6991" s="3"/>
      <c r="BD6991" s="3"/>
      <c r="BE6991" s="3"/>
      <c r="BF6991" s="3"/>
      <c r="BG6991" s="3"/>
      <c r="BH6991" s="3"/>
      <c r="BI6991" s="3"/>
      <c r="BJ6991" s="3"/>
    </row>
    <row r="6992" customFormat="false" ht="15.75" hidden="false" customHeight="false" outlineLevel="0" collapsed="false">
      <c r="A6992" s="3" t="n">
        <v>6991</v>
      </c>
      <c r="B6992" s="3" t="s">
        <v>20276</v>
      </c>
      <c r="C6992" s="3" t="s">
        <v>20277</v>
      </c>
      <c r="D6992" s="3" t="n">
        <v>1</v>
      </c>
      <c r="E6992" s="3" t="n">
        <v>16.3260141</v>
      </c>
      <c r="F6992" s="3" t="n">
        <v>283</v>
      </c>
      <c r="G6992" s="3" t="n">
        <v>283</v>
      </c>
      <c r="H6992" s="3" t="n">
        <v>22</v>
      </c>
      <c r="I6992" s="3" t="n">
        <v>22</v>
      </c>
      <c r="J6992" s="3" t="n">
        <v>461</v>
      </c>
      <c r="K6992" s="3" t="n">
        <v>461</v>
      </c>
      <c r="L6992" s="3" t="n">
        <v>13</v>
      </c>
      <c r="M6992" s="3" t="n">
        <v>13</v>
      </c>
      <c r="N6992" s="3" t="n">
        <v>9</v>
      </c>
      <c r="O6992" s="3" t="n">
        <v>-1</v>
      </c>
      <c r="P6992" s="3" t="n">
        <v>7.4</v>
      </c>
      <c r="Q6992" s="3" t="n">
        <v>24.2</v>
      </c>
      <c r="R6992" s="3" t="s">
        <v>20278</v>
      </c>
      <c r="S6992" s="4" t="n">
        <v>45747.1176388889</v>
      </c>
      <c r="T6992" s="3" t="s">
        <v>65</v>
      </c>
      <c r="U6992" s="3" t="s">
        <v>65</v>
      </c>
      <c r="V6992" s="3" t="n">
        <v>1</v>
      </c>
      <c r="W6992" s="3" t="n">
        <v>0</v>
      </c>
      <c r="X6992" s="3" t="n">
        <v>0</v>
      </c>
      <c r="Y6992" s="3" t="s">
        <v>30</v>
      </c>
      <c r="Z6992" s="3" t="s">
        <v>30</v>
      </c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  <c r="AP6992" s="3"/>
      <c r="AQ6992" s="3"/>
      <c r="AR6992" s="3"/>
      <c r="AS6992" s="3"/>
      <c r="AT6992" s="3"/>
      <c r="AU6992" s="3"/>
      <c r="AV6992" s="3"/>
      <c r="AW6992" s="3"/>
      <c r="AX6992" s="3"/>
      <c r="AY6992" s="3"/>
      <c r="AZ6992" s="3"/>
      <c r="BA6992" s="3"/>
      <c r="BB6992" s="3"/>
      <c r="BC6992" s="3"/>
      <c r="BD6992" s="3"/>
      <c r="BE6992" s="3"/>
      <c r="BF6992" s="3"/>
      <c r="BG6992" s="3"/>
      <c r="BH6992" s="3"/>
      <c r="BI6992" s="3"/>
      <c r="BJ6992" s="3"/>
    </row>
    <row r="6993" customFormat="false" ht="15.75" hidden="false" customHeight="false" outlineLevel="0" collapsed="false">
      <c r="A6993" s="3" t="n">
        <v>6992</v>
      </c>
      <c r="B6993" s="3" t="s">
        <v>20279</v>
      </c>
      <c r="C6993" s="3" t="s">
        <v>20280</v>
      </c>
      <c r="D6993" s="3" t="n">
        <v>1</v>
      </c>
      <c r="E6993" s="3" t="n">
        <v>1.4391354</v>
      </c>
      <c r="F6993" s="3" t="n">
        <v>26</v>
      </c>
      <c r="G6993" s="3" t="n">
        <v>26</v>
      </c>
      <c r="H6993" s="3" t="n">
        <v>13</v>
      </c>
      <c r="I6993" s="3" t="n">
        <v>13</v>
      </c>
      <c r="J6993" s="3" t="n">
        <v>24</v>
      </c>
      <c r="K6993" s="3" t="n">
        <v>24</v>
      </c>
      <c r="L6993" s="3" t="n">
        <v>3</v>
      </c>
      <c r="M6993" s="3" t="n">
        <v>3</v>
      </c>
      <c r="N6993" s="3" t="n">
        <v>-1</v>
      </c>
      <c r="O6993" s="3" t="n">
        <v>-1</v>
      </c>
      <c r="P6993" s="3" t="n">
        <v>7.6</v>
      </c>
      <c r="Q6993" s="3" t="n">
        <v>24.2</v>
      </c>
      <c r="R6993" s="3" t="s">
        <v>20281</v>
      </c>
      <c r="S6993" s="4" t="n">
        <v>45747.1178472222</v>
      </c>
      <c r="T6993" s="3" t="s">
        <v>85</v>
      </c>
      <c r="U6993" s="3" t="s">
        <v>85</v>
      </c>
      <c r="V6993" s="3" t="n">
        <v>0</v>
      </c>
      <c r="W6993" s="3" t="n">
        <v>0</v>
      </c>
      <c r="X6993" s="3" t="n">
        <v>0</v>
      </c>
      <c r="Y6993" s="3" t="s">
        <v>30</v>
      </c>
      <c r="Z6993" s="3" t="s">
        <v>30</v>
      </c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  <c r="AP6993" s="3"/>
      <c r="AQ6993" s="3"/>
      <c r="AR6993" s="3"/>
      <c r="AS6993" s="3"/>
      <c r="AT6993" s="3"/>
      <c r="AU6993" s="3"/>
      <c r="AV6993" s="3"/>
      <c r="AW6993" s="3"/>
      <c r="AX6993" s="3"/>
      <c r="AY6993" s="3"/>
      <c r="AZ6993" s="3"/>
      <c r="BA6993" s="3"/>
      <c r="BB6993" s="3"/>
      <c r="BC6993" s="3"/>
      <c r="BD6993" s="3"/>
      <c r="BE6993" s="3"/>
      <c r="BF6993" s="3"/>
      <c r="BG6993" s="3"/>
      <c r="BH6993" s="3"/>
      <c r="BI6993" s="3"/>
      <c r="BJ6993" s="3"/>
    </row>
    <row r="6994" customFormat="false" ht="15.75" hidden="false" customHeight="false" outlineLevel="0" collapsed="false">
      <c r="A6994" s="3" t="n">
        <v>6993</v>
      </c>
      <c r="B6994" s="3" t="s">
        <v>20282</v>
      </c>
      <c r="C6994" s="3" t="s">
        <v>20283</v>
      </c>
      <c r="D6994" s="3" t="n">
        <v>1</v>
      </c>
      <c r="E6994" s="3" t="n">
        <v>5.8962545</v>
      </c>
      <c r="F6994" s="3" t="n">
        <v>33</v>
      </c>
      <c r="G6994" s="3" t="n">
        <v>33</v>
      </c>
      <c r="H6994" s="3" t="n">
        <v>11</v>
      </c>
      <c r="I6994" s="3" t="n">
        <v>11</v>
      </c>
      <c r="J6994" s="3" t="n">
        <v>43</v>
      </c>
      <c r="K6994" s="3" t="n">
        <v>43</v>
      </c>
      <c r="L6994" s="3" t="n">
        <v>13</v>
      </c>
      <c r="M6994" s="3" t="n">
        <v>13</v>
      </c>
      <c r="N6994" s="3" t="n">
        <v>-1</v>
      </c>
      <c r="O6994" s="3" t="n">
        <v>-1</v>
      </c>
      <c r="P6994" s="3" t="n">
        <v>7.5</v>
      </c>
      <c r="Q6994" s="3" t="n">
        <v>24.2</v>
      </c>
      <c r="R6994" s="3" t="s">
        <v>20284</v>
      </c>
      <c r="S6994" s="4" t="n">
        <v>45747.1181018519</v>
      </c>
      <c r="T6994" s="3" t="s">
        <v>4910</v>
      </c>
      <c r="U6994" s="3" t="s">
        <v>4910</v>
      </c>
      <c r="V6994" s="3" t="n">
        <v>0</v>
      </c>
      <c r="W6994" s="3" t="n">
        <v>0</v>
      </c>
      <c r="X6994" s="3" t="n">
        <v>0</v>
      </c>
      <c r="Y6994" s="3" t="s">
        <v>30</v>
      </c>
      <c r="Z6994" s="3" t="s">
        <v>30</v>
      </c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3"/>
      <c r="AR6994" s="3"/>
      <c r="AS6994" s="3"/>
      <c r="AT6994" s="3"/>
      <c r="AU6994" s="3"/>
      <c r="AV6994" s="3"/>
      <c r="AW6994" s="3"/>
      <c r="AX6994" s="3"/>
      <c r="AY6994" s="3"/>
      <c r="AZ6994" s="3"/>
      <c r="BA6994" s="3"/>
      <c r="BB6994" s="3"/>
      <c r="BC6994" s="3"/>
      <c r="BD6994" s="3"/>
      <c r="BE6994" s="3"/>
      <c r="BF6994" s="3"/>
      <c r="BG6994" s="3"/>
      <c r="BH6994" s="3"/>
      <c r="BI6994" s="3"/>
      <c r="BJ6994" s="3"/>
    </row>
    <row r="6995" customFormat="false" ht="15.75" hidden="false" customHeight="false" outlineLevel="0" collapsed="false">
      <c r="A6995" s="3" t="n">
        <v>6994</v>
      </c>
      <c r="B6995" s="3" t="s">
        <v>20285</v>
      </c>
      <c r="C6995" s="3" t="s">
        <v>20286</v>
      </c>
      <c r="D6995" s="3" t="n">
        <v>1</v>
      </c>
      <c r="E6995" s="3" t="n">
        <v>0.2580849</v>
      </c>
      <c r="F6995" s="3" t="n">
        <v>15</v>
      </c>
      <c r="G6995" s="3" t="n">
        <v>15</v>
      </c>
      <c r="H6995" s="3" t="n">
        <v>5</v>
      </c>
      <c r="I6995" s="3" t="n">
        <v>5</v>
      </c>
      <c r="J6995" s="3" t="n">
        <v>12</v>
      </c>
      <c r="K6995" s="3" t="n">
        <v>12</v>
      </c>
      <c r="L6995" s="3" t="n">
        <v>1</v>
      </c>
      <c r="M6995" s="3" t="n">
        <v>1</v>
      </c>
      <c r="N6995" s="3" t="n">
        <v>-1</v>
      </c>
      <c r="O6995" s="3" t="n">
        <v>-1</v>
      </c>
      <c r="P6995" s="3" t="n">
        <v>7.5</v>
      </c>
      <c r="Q6995" s="3" t="n">
        <v>24.2</v>
      </c>
      <c r="R6995" s="3" t="s">
        <v>20287</v>
      </c>
      <c r="S6995" s="4" t="n">
        <v>45747.1181597222</v>
      </c>
      <c r="T6995" s="3" t="s">
        <v>29</v>
      </c>
      <c r="U6995" s="3" t="s">
        <v>29</v>
      </c>
      <c r="V6995" s="3" t="n">
        <v>0</v>
      </c>
      <c r="W6995" s="3" t="n">
        <v>0</v>
      </c>
      <c r="X6995" s="3" t="n">
        <v>0</v>
      </c>
      <c r="Y6995" s="3" t="s">
        <v>30</v>
      </c>
      <c r="Z6995" s="3" t="s">
        <v>30</v>
      </c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  <c r="AP6995" s="3"/>
      <c r="AQ6995" s="3"/>
      <c r="AR6995" s="3"/>
      <c r="AS6995" s="3"/>
      <c r="AT6995" s="3"/>
      <c r="AU6995" s="3"/>
      <c r="AV6995" s="3"/>
      <c r="AW6995" s="3"/>
      <c r="AX6995" s="3"/>
      <c r="AY6995" s="3"/>
      <c r="AZ6995" s="3"/>
      <c r="BA6995" s="3"/>
      <c r="BB6995" s="3"/>
      <c r="BC6995" s="3"/>
      <c r="BD6995" s="3"/>
      <c r="BE6995" s="3"/>
      <c r="BF6995" s="3"/>
      <c r="BG6995" s="3"/>
      <c r="BH6995" s="3"/>
      <c r="BI6995" s="3"/>
      <c r="BJ6995" s="3"/>
    </row>
    <row r="6996" customFormat="false" ht="15.75" hidden="false" customHeight="false" outlineLevel="0" collapsed="false">
      <c r="A6996" s="3" t="n">
        <v>6995</v>
      </c>
      <c r="B6996" s="3" t="s">
        <v>20288</v>
      </c>
      <c r="C6996" s="3" t="s">
        <v>20289</v>
      </c>
      <c r="D6996" s="3" t="n">
        <v>1</v>
      </c>
      <c r="E6996" s="3" t="n">
        <v>0.1922651</v>
      </c>
      <c r="F6996" s="3" t="n">
        <v>15</v>
      </c>
      <c r="G6996" s="3" t="n">
        <v>15</v>
      </c>
      <c r="H6996" s="3" t="n">
        <v>5</v>
      </c>
      <c r="I6996" s="3" t="n">
        <v>5</v>
      </c>
      <c r="J6996" s="3" t="n">
        <v>12</v>
      </c>
      <c r="K6996" s="3" t="n">
        <v>12</v>
      </c>
      <c r="L6996" s="3" t="n">
        <v>1</v>
      </c>
      <c r="M6996" s="3" t="n">
        <v>1</v>
      </c>
      <c r="N6996" s="3" t="n">
        <v>0</v>
      </c>
      <c r="O6996" s="3" t="n">
        <v>0</v>
      </c>
      <c r="P6996" s="3" t="n">
        <v>7.5</v>
      </c>
      <c r="Q6996" s="3" t="n">
        <v>24.2</v>
      </c>
      <c r="R6996" s="3" t="s">
        <v>20290</v>
      </c>
      <c r="S6996" s="4" t="n">
        <v>45747.1182175926</v>
      </c>
      <c r="T6996" s="3" t="s">
        <v>29</v>
      </c>
      <c r="U6996" s="3" t="s">
        <v>29</v>
      </c>
      <c r="V6996" s="3" t="n">
        <v>1</v>
      </c>
      <c r="W6996" s="3" t="n">
        <v>1</v>
      </c>
      <c r="X6996" s="3" t="n">
        <v>0</v>
      </c>
      <c r="Y6996" s="3" t="s">
        <v>30</v>
      </c>
      <c r="Z6996" s="3" t="s">
        <v>30</v>
      </c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3"/>
      <c r="AU6996" s="3"/>
      <c r="AV6996" s="3"/>
      <c r="AW6996" s="3"/>
      <c r="AX6996" s="3"/>
      <c r="AY6996" s="3"/>
      <c r="AZ6996" s="3"/>
      <c r="BA6996" s="3"/>
      <c r="BB6996" s="3"/>
      <c r="BC6996" s="3"/>
      <c r="BD6996" s="3"/>
      <c r="BE6996" s="3"/>
      <c r="BF6996" s="3"/>
      <c r="BG6996" s="3"/>
      <c r="BH6996" s="3"/>
      <c r="BI6996" s="3"/>
      <c r="BJ6996" s="3"/>
    </row>
    <row r="6997" customFormat="false" ht="15.75" hidden="false" customHeight="false" outlineLevel="0" collapsed="false">
      <c r="A6997" s="3" t="n">
        <v>6996</v>
      </c>
      <c r="B6997" s="3" t="s">
        <v>20291</v>
      </c>
      <c r="C6997" s="3" t="s">
        <v>20292</v>
      </c>
      <c r="D6997" s="3" t="n">
        <v>1</v>
      </c>
      <c r="E6997" s="3" t="n">
        <v>2.2497257</v>
      </c>
      <c r="F6997" s="3" t="n">
        <v>30</v>
      </c>
      <c r="G6997" s="3" t="n">
        <v>30</v>
      </c>
      <c r="H6997" s="3" t="n">
        <v>14</v>
      </c>
      <c r="I6997" s="3" t="n">
        <v>14</v>
      </c>
      <c r="J6997" s="3" t="n">
        <v>29</v>
      </c>
      <c r="K6997" s="3" t="n">
        <v>29</v>
      </c>
      <c r="L6997" s="3" t="n">
        <v>5</v>
      </c>
      <c r="M6997" s="3" t="n">
        <v>5</v>
      </c>
      <c r="N6997" s="3" t="n">
        <v>-1</v>
      </c>
      <c r="O6997" s="3" t="n">
        <v>-1</v>
      </c>
      <c r="P6997" s="3" t="n">
        <v>7.6</v>
      </c>
      <c r="Q6997" s="3" t="n">
        <v>24.2</v>
      </c>
      <c r="R6997" s="3" t="s">
        <v>20293</v>
      </c>
      <c r="S6997" s="4" t="n">
        <v>45747.1183217593</v>
      </c>
      <c r="T6997" s="3" t="s">
        <v>65</v>
      </c>
      <c r="U6997" s="3" t="s">
        <v>65</v>
      </c>
      <c r="V6997" s="3" t="n">
        <v>0</v>
      </c>
      <c r="W6997" s="3" t="n">
        <v>0</v>
      </c>
      <c r="X6997" s="3" t="n">
        <v>0</v>
      </c>
      <c r="Y6997" s="3" t="s">
        <v>30</v>
      </c>
      <c r="Z6997" s="3" t="s">
        <v>30</v>
      </c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3"/>
      <c r="AU6997" s="3"/>
      <c r="AV6997" s="3"/>
      <c r="AW6997" s="3"/>
      <c r="AX6997" s="3"/>
      <c r="AY6997" s="3"/>
      <c r="AZ6997" s="3"/>
      <c r="BA6997" s="3"/>
      <c r="BB6997" s="3"/>
      <c r="BC6997" s="3"/>
      <c r="BD6997" s="3"/>
      <c r="BE6997" s="3"/>
      <c r="BF6997" s="3"/>
      <c r="BG6997" s="3"/>
      <c r="BH6997" s="3"/>
      <c r="BI6997" s="3"/>
      <c r="BJ6997" s="3"/>
    </row>
    <row r="6998" customFormat="false" ht="15.75" hidden="false" customHeight="false" outlineLevel="0" collapsed="false">
      <c r="A6998" s="3" t="n">
        <v>6997</v>
      </c>
      <c r="B6998" s="3" t="s">
        <v>20294</v>
      </c>
      <c r="C6998" s="3" t="s">
        <v>20295</v>
      </c>
      <c r="D6998" s="3" t="n">
        <v>1</v>
      </c>
      <c r="E6998" s="3" t="n">
        <v>3.1678359</v>
      </c>
      <c r="F6998" s="3" t="n">
        <v>32</v>
      </c>
      <c r="G6998" s="3" t="n">
        <v>32</v>
      </c>
      <c r="H6998" s="3" t="n">
        <v>8</v>
      </c>
      <c r="I6998" s="3" t="n">
        <v>8</v>
      </c>
      <c r="J6998" s="3" t="n">
        <v>47</v>
      </c>
      <c r="K6998" s="3" t="n">
        <v>47</v>
      </c>
      <c r="L6998" s="3" t="n">
        <v>9</v>
      </c>
      <c r="M6998" s="3" t="n">
        <v>9</v>
      </c>
      <c r="N6998" s="3" t="n">
        <v>-1</v>
      </c>
      <c r="O6998" s="3" t="n">
        <v>-1</v>
      </c>
      <c r="P6998" s="3" t="n">
        <v>7.4</v>
      </c>
      <c r="Q6998" s="3" t="n">
        <v>24.2</v>
      </c>
      <c r="R6998" s="3" t="s">
        <v>20296</v>
      </c>
      <c r="S6998" s="4" t="n">
        <v>45747.1184143519</v>
      </c>
      <c r="T6998" s="3" t="s">
        <v>1899</v>
      </c>
      <c r="U6998" s="3" t="s">
        <v>1899</v>
      </c>
      <c r="V6998" s="3" t="n">
        <v>0</v>
      </c>
      <c r="W6998" s="3" t="n">
        <v>0</v>
      </c>
      <c r="X6998" s="3" t="n">
        <v>0</v>
      </c>
      <c r="Y6998" s="3" t="s">
        <v>30</v>
      </c>
      <c r="Z6998" s="3" t="s">
        <v>30</v>
      </c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3"/>
      <c r="AU6998" s="3"/>
      <c r="AV6998" s="3"/>
      <c r="AW6998" s="3"/>
      <c r="AX6998" s="3"/>
      <c r="AY6998" s="3"/>
      <c r="AZ6998" s="3"/>
      <c r="BA6998" s="3"/>
      <c r="BB6998" s="3"/>
      <c r="BC6998" s="3"/>
      <c r="BD6998" s="3"/>
      <c r="BE6998" s="3"/>
      <c r="BF6998" s="3"/>
      <c r="BG6998" s="3"/>
      <c r="BH6998" s="3"/>
      <c r="BI6998" s="3"/>
      <c r="BJ6998" s="3"/>
    </row>
    <row r="6999" customFormat="false" ht="15.75" hidden="false" customHeight="false" outlineLevel="0" collapsed="false">
      <c r="A6999" s="3" t="n">
        <v>6998</v>
      </c>
      <c r="B6999" s="3" t="s">
        <v>20297</v>
      </c>
      <c r="C6999" s="3" t="s">
        <v>20298</v>
      </c>
      <c r="D6999" s="3" t="n">
        <v>1</v>
      </c>
      <c r="E6999" s="3" t="n">
        <v>4.3031116</v>
      </c>
      <c r="F6999" s="3" t="n">
        <v>38</v>
      </c>
      <c r="G6999" s="3" t="n">
        <v>38</v>
      </c>
      <c r="H6999" s="3" t="n">
        <v>5</v>
      </c>
      <c r="I6999" s="3" t="n">
        <v>5</v>
      </c>
      <c r="J6999" s="3" t="n">
        <v>38</v>
      </c>
      <c r="K6999" s="3" t="n">
        <v>38</v>
      </c>
      <c r="L6999" s="3" t="n">
        <v>1</v>
      </c>
      <c r="M6999" s="3" t="n">
        <v>1</v>
      </c>
      <c r="N6999" s="3" t="n">
        <v>-1</v>
      </c>
      <c r="O6999" s="3" t="n">
        <v>-1</v>
      </c>
      <c r="P6999" s="3" t="n">
        <v>7.5</v>
      </c>
      <c r="Q6999" s="3" t="n">
        <v>24.2</v>
      </c>
      <c r="R6999" s="3" t="s">
        <v>20299</v>
      </c>
      <c r="S6999" s="4" t="n">
        <v>45747.1185300926</v>
      </c>
      <c r="T6999" s="3" t="s">
        <v>65</v>
      </c>
      <c r="U6999" s="3" t="s">
        <v>65</v>
      </c>
      <c r="V6999" s="3" t="n">
        <v>0</v>
      </c>
      <c r="W6999" s="3" t="n">
        <v>0</v>
      </c>
      <c r="X6999" s="3" t="n">
        <v>0</v>
      </c>
      <c r="Y6999" s="3" t="s">
        <v>30</v>
      </c>
      <c r="Z6999" s="3" t="s">
        <v>30</v>
      </c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3"/>
      <c r="AU6999" s="3"/>
      <c r="AV6999" s="3"/>
      <c r="AW6999" s="3"/>
      <c r="AX6999" s="3"/>
      <c r="AY6999" s="3"/>
      <c r="AZ6999" s="3"/>
      <c r="BA6999" s="3"/>
      <c r="BB6999" s="3"/>
      <c r="BC6999" s="3"/>
      <c r="BD6999" s="3"/>
      <c r="BE6999" s="3"/>
      <c r="BF6999" s="3"/>
      <c r="BG6999" s="3"/>
      <c r="BH6999" s="3"/>
      <c r="BI6999" s="3"/>
      <c r="BJ6999" s="3"/>
    </row>
    <row r="7000" customFormat="false" ht="15.75" hidden="false" customHeight="false" outlineLevel="0" collapsed="false">
      <c r="A7000" s="3" t="n">
        <v>6999</v>
      </c>
      <c r="B7000" s="3" t="s">
        <v>20300</v>
      </c>
      <c r="C7000" s="3" t="s">
        <v>20301</v>
      </c>
      <c r="D7000" s="3" t="n">
        <v>1</v>
      </c>
      <c r="E7000" s="3" t="n">
        <v>2.1103393</v>
      </c>
      <c r="F7000" s="3" t="n">
        <v>16</v>
      </c>
      <c r="G7000" s="3" t="n">
        <v>16</v>
      </c>
      <c r="H7000" s="3" t="n">
        <v>9</v>
      </c>
      <c r="I7000" s="3" t="n">
        <v>9</v>
      </c>
      <c r="J7000" s="3" t="n">
        <v>18</v>
      </c>
      <c r="K7000" s="3" t="n">
        <v>18</v>
      </c>
      <c r="L7000" s="3" t="n">
        <v>4</v>
      </c>
      <c r="M7000" s="3" t="n">
        <v>4</v>
      </c>
      <c r="N7000" s="3" t="n">
        <v>0</v>
      </c>
      <c r="O7000" s="3" t="n">
        <v>0</v>
      </c>
      <c r="P7000" s="3" t="n">
        <v>7.6</v>
      </c>
      <c r="Q7000" s="3" t="n">
        <v>24.2</v>
      </c>
      <c r="R7000" s="3" t="s">
        <v>20302</v>
      </c>
      <c r="S7000" s="4" t="n">
        <v>45747.118599537</v>
      </c>
      <c r="T7000" s="3" t="s">
        <v>1920</v>
      </c>
      <c r="U7000" s="3" t="s">
        <v>1920</v>
      </c>
      <c r="V7000" s="3" t="n">
        <v>1</v>
      </c>
      <c r="W7000" s="3" t="n">
        <v>1</v>
      </c>
      <c r="X7000" s="3" t="n">
        <v>0</v>
      </c>
      <c r="Y7000" s="3" t="s">
        <v>30</v>
      </c>
      <c r="Z7000" s="3" t="s">
        <v>30</v>
      </c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3"/>
      <c r="AU7000" s="3"/>
      <c r="AV7000" s="3"/>
      <c r="AW7000" s="3"/>
      <c r="AX7000" s="3"/>
      <c r="AY7000" s="3"/>
      <c r="AZ7000" s="3"/>
      <c r="BA7000" s="3"/>
      <c r="BB7000" s="3"/>
      <c r="BC7000" s="3"/>
      <c r="BD7000" s="3"/>
      <c r="BE7000" s="3"/>
      <c r="BF7000" s="3"/>
      <c r="BG7000" s="3"/>
      <c r="BH7000" s="3"/>
      <c r="BI7000" s="3"/>
      <c r="BJ7000" s="3"/>
    </row>
    <row r="7001" customFormat="false" ht="15.75" hidden="false" customHeight="false" outlineLevel="0" collapsed="false">
      <c r="A7001" s="3" t="n">
        <v>7000</v>
      </c>
      <c r="B7001" s="3" t="s">
        <v>20303</v>
      </c>
      <c r="C7001" s="3" t="s">
        <v>20304</v>
      </c>
      <c r="D7001" s="3" t="n">
        <v>1</v>
      </c>
      <c r="E7001" s="3" t="n">
        <v>0.7335571</v>
      </c>
      <c r="F7001" s="3" t="n">
        <v>9</v>
      </c>
      <c r="G7001" s="3" t="n">
        <v>9</v>
      </c>
      <c r="H7001" s="3" t="n">
        <v>3</v>
      </c>
      <c r="I7001" s="3" t="n">
        <v>3</v>
      </c>
      <c r="J7001" s="3" t="n">
        <v>10</v>
      </c>
      <c r="K7001" s="3" t="n">
        <v>10</v>
      </c>
      <c r="L7001" s="3" t="n">
        <v>2</v>
      </c>
      <c r="M7001" s="3" t="n">
        <v>2</v>
      </c>
      <c r="N7001" s="3" t="n">
        <v>0</v>
      </c>
      <c r="O7001" s="3" t="n">
        <v>-1</v>
      </c>
      <c r="P7001" s="3" t="n">
        <v>7.6</v>
      </c>
      <c r="Q7001" s="3" t="n">
        <v>24.2</v>
      </c>
      <c r="R7001" s="3" t="s">
        <v>20305</v>
      </c>
      <c r="S7001" s="4" t="n">
        <v>45747.1186921296</v>
      </c>
      <c r="T7001" s="3" t="s">
        <v>1920</v>
      </c>
      <c r="U7001" s="3" t="s">
        <v>1920</v>
      </c>
      <c r="V7001" s="3" t="n">
        <v>1</v>
      </c>
      <c r="W7001" s="3" t="n">
        <v>0</v>
      </c>
      <c r="X7001" s="3" t="n">
        <v>0</v>
      </c>
      <c r="Y7001" s="3" t="s">
        <v>30</v>
      </c>
      <c r="Z7001" s="3" t="s">
        <v>30</v>
      </c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3"/>
      <c r="AV7001" s="3"/>
      <c r="AW7001" s="3"/>
      <c r="AX7001" s="3"/>
      <c r="AY7001" s="3"/>
      <c r="AZ7001" s="3"/>
      <c r="BA7001" s="3"/>
      <c r="BB7001" s="3"/>
      <c r="BC7001" s="3"/>
      <c r="BD7001" s="3"/>
      <c r="BE7001" s="3"/>
      <c r="BF7001" s="3"/>
      <c r="BG7001" s="3"/>
      <c r="BH7001" s="3"/>
      <c r="BI7001" s="3"/>
      <c r="BJ7001" s="3"/>
    </row>
    <row r="7002" customFormat="false" ht="15.75" hidden="false" customHeight="false" outlineLevel="0" collapsed="false">
      <c r="A7002" s="3" t="n">
        <v>7001</v>
      </c>
      <c r="B7002" s="3" t="s">
        <v>20306</v>
      </c>
      <c r="C7002" s="3" t="s">
        <v>20307</v>
      </c>
      <c r="D7002" s="3" t="n">
        <v>1</v>
      </c>
      <c r="E7002" s="3" t="n">
        <v>0.1400274</v>
      </c>
      <c r="F7002" s="3" t="n">
        <v>11</v>
      </c>
      <c r="G7002" s="3" t="n">
        <v>11</v>
      </c>
      <c r="H7002" s="3" t="n">
        <v>4</v>
      </c>
      <c r="I7002" s="3" t="n">
        <v>4</v>
      </c>
      <c r="J7002" s="3" t="n">
        <v>0</v>
      </c>
      <c r="K7002" s="3" t="n">
        <v>0</v>
      </c>
      <c r="L7002" s="3" t="n">
        <v>0</v>
      </c>
      <c r="M7002" s="3" t="n">
        <v>0</v>
      </c>
      <c r="N7002" s="3" t="n">
        <v>0</v>
      </c>
      <c r="O7002" s="3" t="n">
        <v>0</v>
      </c>
      <c r="P7002" s="3" t="n">
        <v>7.7</v>
      </c>
      <c r="Q7002" s="3" t="n">
        <v>24.2</v>
      </c>
      <c r="R7002" s="3" t="s">
        <v>20308</v>
      </c>
      <c r="S7002" s="4" t="n">
        <v>45747.8071180556</v>
      </c>
      <c r="T7002" s="3" t="s">
        <v>65</v>
      </c>
      <c r="U7002" s="3" t="s">
        <v>65</v>
      </c>
      <c r="V7002" s="3" t="n">
        <v>1</v>
      </c>
      <c r="W7002" s="3" t="n">
        <v>1</v>
      </c>
      <c r="X7002" s="3" t="n">
        <v>0</v>
      </c>
      <c r="Y7002" s="3" t="s">
        <v>30</v>
      </c>
      <c r="Z7002" s="3" t="s">
        <v>30</v>
      </c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  <c r="AP7002" s="3"/>
      <c r="AQ7002" s="3"/>
      <c r="AR7002" s="3"/>
      <c r="AS7002" s="3"/>
      <c r="AT7002" s="3"/>
      <c r="AU7002" s="3"/>
      <c r="AV7002" s="3"/>
      <c r="AW7002" s="3"/>
      <c r="AX7002" s="3"/>
      <c r="AY7002" s="3"/>
      <c r="AZ7002" s="3"/>
      <c r="BA7002" s="3"/>
      <c r="BB7002" s="3"/>
      <c r="BC7002" s="3"/>
      <c r="BD7002" s="3"/>
      <c r="BE7002" s="3"/>
      <c r="BF7002" s="3"/>
      <c r="BG7002" s="3"/>
      <c r="BH7002" s="3"/>
      <c r="BI7002" s="3"/>
      <c r="BJ7002" s="3"/>
    </row>
    <row r="7003" customFormat="false" ht="15.75" hidden="false" customHeight="false" outlineLevel="0" collapsed="false">
      <c r="A7003" s="3" t="n">
        <v>7002</v>
      </c>
      <c r="B7003" s="3" t="s">
        <v>20309</v>
      </c>
      <c r="C7003" s="3" t="s">
        <v>20310</v>
      </c>
      <c r="D7003" s="3" t="n">
        <v>1</v>
      </c>
      <c r="E7003" s="3" t="n">
        <v>1.5597247</v>
      </c>
      <c r="F7003" s="3" t="n">
        <v>18</v>
      </c>
      <c r="G7003" s="3" t="n">
        <v>18</v>
      </c>
      <c r="H7003" s="3" t="n">
        <v>9</v>
      </c>
      <c r="I7003" s="3" t="n">
        <v>9</v>
      </c>
      <c r="J7003" s="3" t="n">
        <v>9</v>
      </c>
      <c r="K7003" s="3" t="n">
        <v>9</v>
      </c>
      <c r="L7003" s="3" t="n">
        <v>1</v>
      </c>
      <c r="M7003" s="3" t="n">
        <v>1</v>
      </c>
      <c r="N7003" s="3" t="n">
        <v>2</v>
      </c>
      <c r="O7003" s="3" t="n">
        <v>0</v>
      </c>
      <c r="P7003" s="3" t="n">
        <v>7.7</v>
      </c>
      <c r="Q7003" s="3" t="n">
        <v>24.2</v>
      </c>
      <c r="R7003" s="3" t="s">
        <v>20311</v>
      </c>
      <c r="S7003" s="4" t="n">
        <v>45747.8071759259</v>
      </c>
      <c r="T7003" s="3" t="s">
        <v>65</v>
      </c>
      <c r="U7003" s="3" t="s">
        <v>65</v>
      </c>
      <c r="V7003" s="3" t="n">
        <v>1</v>
      </c>
      <c r="W7003" s="3" t="n">
        <v>1</v>
      </c>
      <c r="X7003" s="3" t="n">
        <v>1</v>
      </c>
      <c r="Y7003" s="3" t="s">
        <v>10544</v>
      </c>
      <c r="Z7003" s="3" t="s">
        <v>10544</v>
      </c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3"/>
      <c r="AR7003" s="3"/>
      <c r="AS7003" s="3"/>
      <c r="AT7003" s="3"/>
      <c r="AU7003" s="3"/>
      <c r="AV7003" s="3"/>
      <c r="AW7003" s="3"/>
      <c r="AX7003" s="3"/>
      <c r="AY7003" s="3"/>
      <c r="AZ7003" s="3"/>
      <c r="BA7003" s="3"/>
      <c r="BB7003" s="3"/>
      <c r="BC7003" s="3"/>
      <c r="BD7003" s="3"/>
      <c r="BE7003" s="3"/>
      <c r="BF7003" s="3"/>
      <c r="BG7003" s="3"/>
      <c r="BH7003" s="3"/>
      <c r="BI7003" s="3"/>
      <c r="BJ7003" s="3"/>
    </row>
    <row r="7004" customFormat="false" ht="15.75" hidden="false" customHeight="false" outlineLevel="0" collapsed="false">
      <c r="A7004" s="3" t="n">
        <v>7003</v>
      </c>
      <c r="B7004" s="3" t="s">
        <v>20312</v>
      </c>
      <c r="C7004" s="3" t="s">
        <v>20313</v>
      </c>
      <c r="D7004" s="3" t="n">
        <v>1</v>
      </c>
      <c r="E7004" s="3" t="n">
        <v>1.3568011</v>
      </c>
      <c r="F7004" s="3" t="n">
        <v>22</v>
      </c>
      <c r="G7004" s="3" t="n">
        <v>22</v>
      </c>
      <c r="H7004" s="3" t="n">
        <v>8</v>
      </c>
      <c r="I7004" s="3" t="n">
        <v>8</v>
      </c>
      <c r="J7004" s="3" t="n">
        <v>32</v>
      </c>
      <c r="K7004" s="3" t="n">
        <v>32</v>
      </c>
      <c r="L7004" s="3" t="n">
        <v>1</v>
      </c>
      <c r="M7004" s="3" t="n">
        <v>1</v>
      </c>
      <c r="N7004" s="3" t="n">
        <v>0</v>
      </c>
      <c r="O7004" s="3" t="n">
        <v>0</v>
      </c>
      <c r="P7004" s="3" t="n">
        <v>7.3</v>
      </c>
      <c r="Q7004" s="3" t="n">
        <v>24.2</v>
      </c>
      <c r="R7004" s="3" t="s">
        <v>20314</v>
      </c>
      <c r="S7004" s="4" t="n">
        <v>45747.8072453704</v>
      </c>
      <c r="T7004" s="3" t="s">
        <v>65</v>
      </c>
      <c r="U7004" s="3" t="s">
        <v>65</v>
      </c>
      <c r="V7004" s="3" t="n">
        <v>1</v>
      </c>
      <c r="W7004" s="3" t="n">
        <v>1</v>
      </c>
      <c r="X7004" s="3" t="n">
        <v>0</v>
      </c>
      <c r="Y7004" s="3" t="s">
        <v>30</v>
      </c>
      <c r="Z7004" s="3" t="s">
        <v>30</v>
      </c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  <c r="AP7004" s="3"/>
      <c r="AQ7004" s="3"/>
      <c r="AR7004" s="3"/>
      <c r="AS7004" s="3"/>
      <c r="AT7004" s="3"/>
      <c r="AU7004" s="3"/>
      <c r="AV7004" s="3"/>
      <c r="AW7004" s="3"/>
      <c r="AX7004" s="3"/>
      <c r="AY7004" s="3"/>
      <c r="AZ7004" s="3"/>
      <c r="BA7004" s="3"/>
      <c r="BB7004" s="3"/>
      <c r="BC7004" s="3"/>
      <c r="BD7004" s="3"/>
      <c r="BE7004" s="3"/>
      <c r="BF7004" s="3"/>
      <c r="BG7004" s="3"/>
      <c r="BH7004" s="3"/>
      <c r="BI7004" s="3"/>
      <c r="BJ7004" s="3"/>
    </row>
    <row r="7005" customFormat="false" ht="15.75" hidden="false" customHeight="false" outlineLevel="0" collapsed="false">
      <c r="A7005" s="3" t="n">
        <v>7004</v>
      </c>
      <c r="B7005" s="3" t="s">
        <v>20315</v>
      </c>
      <c r="C7005" s="3" t="s">
        <v>20316</v>
      </c>
      <c r="D7005" s="3" t="n">
        <v>1</v>
      </c>
      <c r="E7005" s="3" t="n">
        <v>0.6038434</v>
      </c>
      <c r="F7005" s="3" t="n">
        <v>91</v>
      </c>
      <c r="G7005" s="3" t="n">
        <v>91</v>
      </c>
      <c r="H7005" s="3" t="n">
        <v>17</v>
      </c>
      <c r="I7005" s="3" t="n">
        <v>17</v>
      </c>
      <c r="J7005" s="3" t="n">
        <v>104</v>
      </c>
      <c r="K7005" s="3" t="n">
        <v>104</v>
      </c>
      <c r="L7005" s="3" t="n">
        <v>8</v>
      </c>
      <c r="M7005" s="3" t="n">
        <v>8</v>
      </c>
      <c r="N7005" s="3" t="n">
        <v>8</v>
      </c>
      <c r="O7005" s="3" t="n">
        <v>-1</v>
      </c>
      <c r="P7005" s="3" t="n">
        <v>7.1</v>
      </c>
      <c r="Q7005" s="3" t="n">
        <v>24.2</v>
      </c>
      <c r="R7005" s="3" t="s">
        <v>20317</v>
      </c>
      <c r="S7005" s="4" t="n">
        <v>45747.8073148148</v>
      </c>
      <c r="T7005" s="3" t="s">
        <v>29</v>
      </c>
      <c r="U7005" s="3" t="s">
        <v>29</v>
      </c>
      <c r="V7005" s="3" t="n">
        <v>1</v>
      </c>
      <c r="W7005" s="3" t="n">
        <v>0</v>
      </c>
      <c r="X7005" s="3" t="n">
        <v>0</v>
      </c>
      <c r="Y7005" s="3" t="s">
        <v>30</v>
      </c>
      <c r="Z7005" s="3" t="s">
        <v>30</v>
      </c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  <c r="AP7005" s="3"/>
      <c r="AQ7005" s="3"/>
      <c r="AR7005" s="3"/>
      <c r="AS7005" s="3"/>
      <c r="AT7005" s="3"/>
      <c r="AU7005" s="3"/>
      <c r="AV7005" s="3"/>
      <c r="AW7005" s="3"/>
      <c r="AX7005" s="3"/>
      <c r="AY7005" s="3"/>
      <c r="AZ7005" s="3"/>
      <c r="BA7005" s="3"/>
      <c r="BB7005" s="3"/>
      <c r="BC7005" s="3"/>
      <c r="BD7005" s="3"/>
      <c r="BE7005" s="3"/>
      <c r="BF7005" s="3"/>
      <c r="BG7005" s="3"/>
      <c r="BH7005" s="3"/>
      <c r="BI7005" s="3"/>
      <c r="BJ7005" s="3"/>
    </row>
    <row r="7006" customFormat="false" ht="15.75" hidden="false" customHeight="false" outlineLevel="0" collapsed="false">
      <c r="A7006" s="3" t="n">
        <v>7005</v>
      </c>
      <c r="B7006" s="3" t="s">
        <v>20318</v>
      </c>
      <c r="C7006" s="3" t="s">
        <v>20319</v>
      </c>
      <c r="D7006" s="3" t="n">
        <v>1</v>
      </c>
      <c r="E7006" s="3" t="n">
        <v>0.2268469</v>
      </c>
      <c r="F7006" s="3" t="n">
        <v>39</v>
      </c>
      <c r="G7006" s="3" t="n">
        <v>39</v>
      </c>
      <c r="H7006" s="3" t="n">
        <v>11</v>
      </c>
      <c r="I7006" s="3" t="n">
        <v>11</v>
      </c>
      <c r="J7006" s="3" t="n">
        <v>49</v>
      </c>
      <c r="K7006" s="3" t="n">
        <v>49</v>
      </c>
      <c r="L7006" s="3" t="n">
        <v>2</v>
      </c>
      <c r="M7006" s="3" t="n">
        <v>2</v>
      </c>
      <c r="N7006" s="3" t="n">
        <v>8</v>
      </c>
      <c r="O7006" s="3" t="n">
        <v>6</v>
      </c>
      <c r="P7006" s="3" t="n">
        <v>7.5</v>
      </c>
      <c r="Q7006" s="3" t="n">
        <v>24.2</v>
      </c>
      <c r="R7006" s="3" t="s">
        <v>20320</v>
      </c>
      <c r="S7006" s="4" t="n">
        <v>45747.807349537</v>
      </c>
      <c r="T7006" s="3" t="s">
        <v>29</v>
      </c>
      <c r="U7006" s="3" t="s">
        <v>29</v>
      </c>
      <c r="V7006" s="3" t="n">
        <v>1</v>
      </c>
      <c r="W7006" s="3" t="n">
        <v>1</v>
      </c>
      <c r="X7006" s="3" t="n">
        <v>0</v>
      </c>
      <c r="Y7006" s="3" t="s">
        <v>81</v>
      </c>
      <c r="Z7006" s="3" t="s">
        <v>30</v>
      </c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3"/>
      <c r="AV7006" s="3"/>
      <c r="AW7006" s="3"/>
      <c r="AX7006" s="3"/>
      <c r="AY7006" s="3"/>
      <c r="AZ7006" s="3"/>
      <c r="BA7006" s="3"/>
      <c r="BB7006" s="3"/>
      <c r="BC7006" s="3"/>
      <c r="BD7006" s="3"/>
      <c r="BE7006" s="3"/>
      <c r="BF7006" s="3"/>
      <c r="BG7006" s="3"/>
      <c r="BH7006" s="3"/>
      <c r="BI7006" s="3"/>
      <c r="BJ7006" s="3"/>
    </row>
    <row r="7007" customFormat="false" ht="15.75" hidden="false" customHeight="false" outlineLevel="0" collapsed="false">
      <c r="A7007" s="3" t="n">
        <v>7006</v>
      </c>
      <c r="B7007" s="3" t="s">
        <v>20321</v>
      </c>
      <c r="C7007" s="3" t="s">
        <v>20322</v>
      </c>
      <c r="D7007" s="3" t="n">
        <v>1</v>
      </c>
      <c r="E7007" s="3" t="n">
        <v>0.4771672</v>
      </c>
      <c r="F7007" s="3" t="n">
        <v>6</v>
      </c>
      <c r="G7007" s="3" t="n">
        <v>6</v>
      </c>
      <c r="H7007" s="3" t="n">
        <v>5</v>
      </c>
      <c r="I7007" s="3" t="n">
        <v>5</v>
      </c>
      <c r="J7007" s="3" t="n">
        <v>6</v>
      </c>
      <c r="K7007" s="3" t="n">
        <v>6</v>
      </c>
      <c r="L7007" s="3" t="n">
        <v>0</v>
      </c>
      <c r="M7007" s="3" t="n">
        <v>0</v>
      </c>
      <c r="N7007" s="3" t="n">
        <v>-1</v>
      </c>
      <c r="O7007" s="3" t="n">
        <v>-1</v>
      </c>
      <c r="P7007" s="3" t="n">
        <v>7.5</v>
      </c>
      <c r="Q7007" s="3" t="n">
        <v>24.2</v>
      </c>
      <c r="R7007" s="3" t="s">
        <v>20323</v>
      </c>
      <c r="S7007" s="4" t="n">
        <v>45747.8073958333</v>
      </c>
      <c r="T7007" s="3" t="s">
        <v>85</v>
      </c>
      <c r="U7007" s="3" t="s">
        <v>85</v>
      </c>
      <c r="V7007" s="3" t="n">
        <v>0</v>
      </c>
      <c r="W7007" s="3" t="n">
        <v>0</v>
      </c>
      <c r="X7007" s="3" t="n">
        <v>0</v>
      </c>
      <c r="Y7007" s="3" t="s">
        <v>30</v>
      </c>
      <c r="Z7007" s="3" t="s">
        <v>30</v>
      </c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3"/>
      <c r="AU7007" s="3"/>
      <c r="AV7007" s="3"/>
      <c r="AW7007" s="3"/>
      <c r="AX7007" s="3"/>
      <c r="AY7007" s="3"/>
      <c r="AZ7007" s="3"/>
      <c r="BA7007" s="3"/>
      <c r="BB7007" s="3"/>
      <c r="BC7007" s="3"/>
      <c r="BD7007" s="3"/>
      <c r="BE7007" s="3"/>
      <c r="BF7007" s="3"/>
      <c r="BG7007" s="3"/>
      <c r="BH7007" s="3"/>
      <c r="BI7007" s="3"/>
      <c r="BJ7007" s="3"/>
    </row>
    <row r="7008" customFormat="false" ht="15.75" hidden="false" customHeight="false" outlineLevel="0" collapsed="false">
      <c r="A7008" s="3" t="n">
        <v>7007</v>
      </c>
      <c r="B7008" s="3" t="s">
        <v>20324</v>
      </c>
      <c r="C7008" s="3" t="s">
        <v>20325</v>
      </c>
      <c r="D7008" s="3" t="n">
        <v>1</v>
      </c>
      <c r="E7008" s="3" t="n">
        <v>1.4356228</v>
      </c>
      <c r="F7008" s="3" t="n">
        <v>24</v>
      </c>
      <c r="G7008" s="3" t="n">
        <v>24</v>
      </c>
      <c r="H7008" s="3" t="n">
        <v>7</v>
      </c>
      <c r="I7008" s="3" t="n">
        <v>7</v>
      </c>
      <c r="J7008" s="3" t="n">
        <v>41</v>
      </c>
      <c r="K7008" s="3" t="n">
        <v>41</v>
      </c>
      <c r="L7008" s="3" t="n">
        <v>11</v>
      </c>
      <c r="M7008" s="3" t="n">
        <v>11</v>
      </c>
      <c r="N7008" s="3" t="n">
        <v>5</v>
      </c>
      <c r="O7008" s="3" t="n">
        <v>-1</v>
      </c>
      <c r="P7008" s="3" t="n">
        <v>7.4</v>
      </c>
      <c r="Q7008" s="3" t="n">
        <v>24.2</v>
      </c>
      <c r="R7008" s="3" t="s">
        <v>20326</v>
      </c>
      <c r="S7008" s="4" t="n">
        <v>45747.8074884259</v>
      </c>
      <c r="T7008" s="3" t="s">
        <v>65</v>
      </c>
      <c r="U7008" s="3" t="s">
        <v>65</v>
      </c>
      <c r="V7008" s="3" t="n">
        <v>1</v>
      </c>
      <c r="W7008" s="3" t="n">
        <v>0</v>
      </c>
      <c r="X7008" s="3" t="n">
        <v>0</v>
      </c>
      <c r="Y7008" s="3" t="s">
        <v>30</v>
      </c>
      <c r="Z7008" s="3" t="s">
        <v>30</v>
      </c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3"/>
      <c r="AU7008" s="3"/>
      <c r="AV7008" s="3"/>
      <c r="AW7008" s="3"/>
      <c r="AX7008" s="3"/>
      <c r="AY7008" s="3"/>
      <c r="AZ7008" s="3"/>
      <c r="BA7008" s="3"/>
      <c r="BB7008" s="3"/>
      <c r="BC7008" s="3"/>
      <c r="BD7008" s="3"/>
      <c r="BE7008" s="3"/>
      <c r="BF7008" s="3"/>
      <c r="BG7008" s="3"/>
      <c r="BH7008" s="3"/>
      <c r="BI7008" s="3"/>
      <c r="BJ7008" s="3"/>
    </row>
    <row r="7009" customFormat="false" ht="15.75" hidden="false" customHeight="false" outlineLevel="0" collapsed="false">
      <c r="A7009" s="3" t="n">
        <v>7008</v>
      </c>
      <c r="B7009" s="3" t="s">
        <v>20327</v>
      </c>
      <c r="C7009" s="3" t="s">
        <v>20328</v>
      </c>
      <c r="D7009" s="3" t="n">
        <v>1</v>
      </c>
      <c r="E7009" s="3" t="n">
        <v>2.3463557</v>
      </c>
      <c r="F7009" s="3" t="n">
        <v>28</v>
      </c>
      <c r="G7009" s="3" t="n">
        <v>28</v>
      </c>
      <c r="H7009" s="3" t="n">
        <v>5</v>
      </c>
      <c r="I7009" s="3" t="n">
        <v>5</v>
      </c>
      <c r="J7009" s="3" t="n">
        <v>48</v>
      </c>
      <c r="K7009" s="3" t="n">
        <v>48</v>
      </c>
      <c r="L7009" s="3" t="n">
        <v>13</v>
      </c>
      <c r="M7009" s="3" t="n">
        <v>13</v>
      </c>
      <c r="N7009" s="3" t="n">
        <v>19</v>
      </c>
      <c r="O7009" s="3" t="n">
        <v>-1</v>
      </c>
      <c r="P7009" s="3" t="n">
        <v>7.5</v>
      </c>
      <c r="Q7009" s="3" t="n">
        <v>24.2</v>
      </c>
      <c r="R7009" s="3" t="s">
        <v>20329</v>
      </c>
      <c r="S7009" s="4" t="n">
        <v>45747.8076041667</v>
      </c>
      <c r="T7009" s="3" t="s">
        <v>65</v>
      </c>
      <c r="U7009" s="3" t="s">
        <v>65</v>
      </c>
      <c r="V7009" s="3" t="n">
        <v>1</v>
      </c>
      <c r="W7009" s="3" t="n">
        <v>0</v>
      </c>
      <c r="X7009" s="3" t="n">
        <v>0</v>
      </c>
      <c r="Y7009" s="3" t="s">
        <v>30</v>
      </c>
      <c r="Z7009" s="3" t="s">
        <v>30</v>
      </c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3"/>
      <c r="AU7009" s="3"/>
      <c r="AV7009" s="3"/>
      <c r="AW7009" s="3"/>
      <c r="AX7009" s="3"/>
      <c r="AY7009" s="3"/>
      <c r="AZ7009" s="3"/>
      <c r="BA7009" s="3"/>
      <c r="BB7009" s="3"/>
      <c r="BC7009" s="3"/>
      <c r="BD7009" s="3"/>
      <c r="BE7009" s="3"/>
      <c r="BF7009" s="3"/>
      <c r="BG7009" s="3"/>
      <c r="BH7009" s="3"/>
      <c r="BI7009" s="3"/>
      <c r="BJ7009" s="3"/>
    </row>
    <row r="7010" customFormat="false" ht="15.75" hidden="false" customHeight="false" outlineLevel="0" collapsed="false">
      <c r="A7010" s="3" t="n">
        <v>7009</v>
      </c>
      <c r="B7010" s="3" t="s">
        <v>20330</v>
      </c>
      <c r="C7010" s="3"/>
      <c r="D7010" s="3" t="n">
        <v>0</v>
      </c>
      <c r="E7010" s="3" t="s">
        <v>1901</v>
      </c>
      <c r="F7010" s="3" t="s">
        <v>1901</v>
      </c>
      <c r="G7010" s="3" t="s">
        <v>1901</v>
      </c>
      <c r="H7010" s="3" t="s">
        <v>1901</v>
      </c>
      <c r="I7010" s="3" t="s">
        <v>1901</v>
      </c>
      <c r="J7010" s="3" t="s">
        <v>1901</v>
      </c>
      <c r="K7010" s="3" t="s">
        <v>1901</v>
      </c>
      <c r="L7010" s="3" t="s">
        <v>1901</v>
      </c>
      <c r="M7010" s="3" t="s">
        <v>1901</v>
      </c>
      <c r="N7010" s="3" t="s">
        <v>1901</v>
      </c>
      <c r="O7010" s="3" t="s">
        <v>1901</v>
      </c>
      <c r="P7010" s="3"/>
      <c r="Q7010" s="3"/>
      <c r="R7010" s="3"/>
      <c r="S7010" s="3"/>
      <c r="T7010" s="3"/>
      <c r="U7010" s="3"/>
      <c r="V7010" s="3" t="s">
        <v>1901</v>
      </c>
      <c r="W7010" s="3" t="s">
        <v>1901</v>
      </c>
      <c r="X7010" s="3" t="s">
        <v>1901</v>
      </c>
      <c r="Y7010" s="3"/>
      <c r="Z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3"/>
      <c r="AU7010" s="3"/>
      <c r="AV7010" s="3"/>
      <c r="AW7010" s="3"/>
      <c r="AX7010" s="3"/>
      <c r="AY7010" s="3"/>
      <c r="AZ7010" s="3"/>
      <c r="BA7010" s="3"/>
      <c r="BB7010" s="3"/>
      <c r="BC7010" s="3"/>
      <c r="BD7010" s="3"/>
      <c r="BE7010" s="3"/>
      <c r="BF7010" s="3"/>
      <c r="BG7010" s="3"/>
      <c r="BH7010" s="3"/>
      <c r="BI7010" s="3"/>
      <c r="BJ7010" s="3"/>
    </row>
    <row r="7011" customFormat="false" ht="15.75" hidden="false" customHeight="false" outlineLevel="0" collapsed="false">
      <c r="A7011" s="3" t="n">
        <v>7010</v>
      </c>
      <c r="B7011" s="3" t="s">
        <v>20331</v>
      </c>
      <c r="C7011" s="3" t="s">
        <v>20332</v>
      </c>
      <c r="D7011" s="3" t="n">
        <v>1</v>
      </c>
      <c r="E7011" s="3" t="n">
        <v>1.1365333</v>
      </c>
      <c r="F7011" s="3" t="n">
        <v>45</v>
      </c>
      <c r="G7011" s="3" t="n">
        <v>45</v>
      </c>
      <c r="H7011" s="3" t="n">
        <v>7</v>
      </c>
      <c r="I7011" s="3" t="n">
        <v>7</v>
      </c>
      <c r="J7011" s="3" t="n">
        <v>41</v>
      </c>
      <c r="K7011" s="3" t="n">
        <v>41</v>
      </c>
      <c r="L7011" s="3" t="n">
        <v>15</v>
      </c>
      <c r="M7011" s="3" t="n">
        <v>15</v>
      </c>
      <c r="N7011" s="3" t="n">
        <v>3</v>
      </c>
      <c r="O7011" s="3" t="n">
        <v>-1</v>
      </c>
      <c r="P7011" s="3" t="n">
        <v>7.6</v>
      </c>
      <c r="Q7011" s="3" t="n">
        <v>24.2</v>
      </c>
      <c r="R7011" s="3" t="s">
        <v>20333</v>
      </c>
      <c r="S7011" s="4" t="n">
        <v>45747.8076967593</v>
      </c>
      <c r="T7011" s="3" t="s">
        <v>3197</v>
      </c>
      <c r="U7011" s="3" t="s">
        <v>3197</v>
      </c>
      <c r="V7011" s="3" t="n">
        <v>1</v>
      </c>
      <c r="W7011" s="3" t="n">
        <v>0</v>
      </c>
      <c r="X7011" s="3" t="n">
        <v>0</v>
      </c>
      <c r="Y7011" s="3" t="s">
        <v>30</v>
      </c>
      <c r="Z7011" s="3" t="s">
        <v>30</v>
      </c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3"/>
      <c r="AU7011" s="3"/>
      <c r="AV7011" s="3"/>
      <c r="AW7011" s="3"/>
      <c r="AX7011" s="3"/>
      <c r="AY7011" s="3"/>
      <c r="AZ7011" s="3"/>
      <c r="BA7011" s="3"/>
      <c r="BB7011" s="3"/>
      <c r="BC7011" s="3"/>
      <c r="BD7011" s="3"/>
      <c r="BE7011" s="3"/>
      <c r="BF7011" s="3"/>
      <c r="BG7011" s="3"/>
      <c r="BH7011" s="3"/>
      <c r="BI7011" s="3"/>
      <c r="BJ7011" s="3"/>
    </row>
    <row r="7012" customFormat="false" ht="15.75" hidden="false" customHeight="false" outlineLevel="0" collapsed="false">
      <c r="A7012" s="3" t="n">
        <v>7011</v>
      </c>
      <c r="B7012" s="3" t="s">
        <v>20334</v>
      </c>
      <c r="C7012" s="3" t="s">
        <v>20335</v>
      </c>
      <c r="D7012" s="3" t="n">
        <v>1</v>
      </c>
      <c r="E7012" s="3" t="n">
        <v>0.7615202</v>
      </c>
      <c r="F7012" s="3" t="n">
        <v>24</v>
      </c>
      <c r="G7012" s="3" t="n">
        <v>24</v>
      </c>
      <c r="H7012" s="3" t="n">
        <v>6</v>
      </c>
      <c r="I7012" s="3" t="n">
        <v>6</v>
      </c>
      <c r="J7012" s="3" t="n">
        <v>23</v>
      </c>
      <c r="K7012" s="3" t="n">
        <v>23</v>
      </c>
      <c r="L7012" s="3" t="n">
        <v>8</v>
      </c>
      <c r="M7012" s="3" t="n">
        <v>8</v>
      </c>
      <c r="N7012" s="3" t="n">
        <v>2</v>
      </c>
      <c r="O7012" s="3" t="n">
        <v>-1</v>
      </c>
      <c r="P7012" s="3" t="n">
        <v>7.6</v>
      </c>
      <c r="Q7012" s="3" t="n">
        <v>24.2</v>
      </c>
      <c r="R7012" s="3" t="s">
        <v>20336</v>
      </c>
      <c r="S7012" s="4" t="n">
        <v>45747.8077662037</v>
      </c>
      <c r="T7012" s="3" t="s">
        <v>3197</v>
      </c>
      <c r="U7012" s="3" t="s">
        <v>3197</v>
      </c>
      <c r="V7012" s="3" t="n">
        <v>1</v>
      </c>
      <c r="W7012" s="3" t="n">
        <v>0</v>
      </c>
      <c r="X7012" s="3" t="n">
        <v>0</v>
      </c>
      <c r="Y7012" s="3" t="s">
        <v>30</v>
      </c>
      <c r="Z7012" s="3" t="s">
        <v>30</v>
      </c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3"/>
      <c r="AU7012" s="3"/>
      <c r="AV7012" s="3"/>
      <c r="AW7012" s="3"/>
      <c r="AX7012" s="3"/>
      <c r="AY7012" s="3"/>
      <c r="AZ7012" s="3"/>
      <c r="BA7012" s="3"/>
      <c r="BB7012" s="3"/>
      <c r="BC7012" s="3"/>
      <c r="BD7012" s="3"/>
      <c r="BE7012" s="3"/>
      <c r="BF7012" s="3"/>
      <c r="BG7012" s="3"/>
      <c r="BH7012" s="3"/>
      <c r="BI7012" s="3"/>
      <c r="BJ7012" s="3"/>
    </row>
    <row r="7013" customFormat="false" ht="15.75" hidden="false" customHeight="false" outlineLevel="0" collapsed="false">
      <c r="A7013" s="3" t="n">
        <v>7012</v>
      </c>
      <c r="B7013" s="3" t="s">
        <v>20337</v>
      </c>
      <c r="C7013" s="3" t="s">
        <v>20338</v>
      </c>
      <c r="D7013" s="3" t="n">
        <v>1</v>
      </c>
      <c r="E7013" s="3" t="n">
        <v>0.4379141</v>
      </c>
      <c r="F7013" s="3" t="n">
        <v>16</v>
      </c>
      <c r="G7013" s="3" t="n">
        <v>16</v>
      </c>
      <c r="H7013" s="3" t="n">
        <v>7</v>
      </c>
      <c r="I7013" s="3" t="n">
        <v>7</v>
      </c>
      <c r="J7013" s="3" t="n">
        <v>16</v>
      </c>
      <c r="K7013" s="3" t="n">
        <v>16</v>
      </c>
      <c r="L7013" s="3" t="n">
        <v>4</v>
      </c>
      <c r="M7013" s="3" t="n">
        <v>4</v>
      </c>
      <c r="N7013" s="3" t="n">
        <v>4</v>
      </c>
      <c r="O7013" s="3" t="n">
        <v>-1</v>
      </c>
      <c r="P7013" s="3" t="n">
        <v>7.6</v>
      </c>
      <c r="Q7013" s="3" t="n">
        <v>24.2</v>
      </c>
      <c r="R7013" s="3" t="s">
        <v>20339</v>
      </c>
      <c r="S7013" s="4" t="n">
        <v>45747.8078240741</v>
      </c>
      <c r="T7013" s="3" t="s">
        <v>65</v>
      </c>
      <c r="U7013" s="3" t="s">
        <v>65</v>
      </c>
      <c r="V7013" s="3" t="n">
        <v>1</v>
      </c>
      <c r="W7013" s="3" t="n">
        <v>0</v>
      </c>
      <c r="X7013" s="3" t="n">
        <v>0</v>
      </c>
      <c r="Y7013" s="3" t="s">
        <v>30</v>
      </c>
      <c r="Z7013" s="3" t="s">
        <v>30</v>
      </c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3"/>
      <c r="AU7013" s="3"/>
      <c r="AV7013" s="3"/>
      <c r="AW7013" s="3"/>
      <c r="AX7013" s="3"/>
      <c r="AY7013" s="3"/>
      <c r="AZ7013" s="3"/>
      <c r="BA7013" s="3"/>
      <c r="BB7013" s="3"/>
      <c r="BC7013" s="3"/>
      <c r="BD7013" s="3"/>
      <c r="BE7013" s="3"/>
      <c r="BF7013" s="3"/>
      <c r="BG7013" s="3"/>
      <c r="BH7013" s="3"/>
      <c r="BI7013" s="3"/>
      <c r="BJ7013" s="3"/>
    </row>
    <row r="7014" customFormat="false" ht="15.75" hidden="false" customHeight="false" outlineLevel="0" collapsed="false">
      <c r="A7014" s="3" t="n">
        <v>7013</v>
      </c>
      <c r="B7014" s="3" t="s">
        <v>20340</v>
      </c>
      <c r="C7014" s="3" t="s">
        <v>20341</v>
      </c>
      <c r="D7014" s="3" t="n">
        <v>1</v>
      </c>
      <c r="E7014" s="3" t="n">
        <v>0.7291273</v>
      </c>
      <c r="F7014" s="3" t="n">
        <v>22</v>
      </c>
      <c r="G7014" s="3" t="n">
        <v>22</v>
      </c>
      <c r="H7014" s="3" t="n">
        <v>14</v>
      </c>
      <c r="I7014" s="3" t="n">
        <v>14</v>
      </c>
      <c r="J7014" s="3" t="n">
        <v>29</v>
      </c>
      <c r="K7014" s="3" t="n">
        <v>29</v>
      </c>
      <c r="L7014" s="3" t="n">
        <v>2</v>
      </c>
      <c r="M7014" s="3" t="n">
        <v>2</v>
      </c>
      <c r="N7014" s="3" t="n">
        <v>14</v>
      </c>
      <c r="O7014" s="3" t="n">
        <v>-1</v>
      </c>
      <c r="P7014" s="3" t="n">
        <v>7.5</v>
      </c>
      <c r="Q7014" s="3" t="n">
        <v>24.2</v>
      </c>
      <c r="R7014" s="3" t="s">
        <v>20342</v>
      </c>
      <c r="S7014" s="4" t="n">
        <v>45747.8078819444</v>
      </c>
      <c r="T7014" s="3" t="s">
        <v>239</v>
      </c>
      <c r="U7014" s="3" t="s">
        <v>239</v>
      </c>
      <c r="V7014" s="3" t="n">
        <v>1</v>
      </c>
      <c r="W7014" s="3" t="n">
        <v>0</v>
      </c>
      <c r="X7014" s="3" t="n">
        <v>0</v>
      </c>
      <c r="Y7014" s="3" t="s">
        <v>30</v>
      </c>
      <c r="Z7014" s="3" t="s">
        <v>30</v>
      </c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3"/>
      <c r="AU7014" s="3"/>
      <c r="AV7014" s="3"/>
      <c r="AW7014" s="3"/>
      <c r="AX7014" s="3"/>
      <c r="AY7014" s="3"/>
      <c r="AZ7014" s="3"/>
      <c r="BA7014" s="3"/>
      <c r="BB7014" s="3"/>
      <c r="BC7014" s="3"/>
      <c r="BD7014" s="3"/>
      <c r="BE7014" s="3"/>
      <c r="BF7014" s="3"/>
      <c r="BG7014" s="3"/>
      <c r="BH7014" s="3"/>
      <c r="BI7014" s="3"/>
      <c r="BJ7014" s="3"/>
    </row>
    <row r="7015" customFormat="false" ht="15.75" hidden="false" customHeight="false" outlineLevel="0" collapsed="false">
      <c r="A7015" s="3" t="n">
        <v>7014</v>
      </c>
      <c r="B7015" s="3" t="s">
        <v>20343</v>
      </c>
      <c r="C7015" s="3" t="s">
        <v>20344</v>
      </c>
      <c r="D7015" s="3" t="n">
        <v>1</v>
      </c>
      <c r="E7015" s="3" t="n">
        <v>0.4121184</v>
      </c>
      <c r="F7015" s="3" t="n">
        <v>9</v>
      </c>
      <c r="G7015" s="3" t="n">
        <v>9</v>
      </c>
      <c r="H7015" s="3" t="n">
        <v>5</v>
      </c>
      <c r="I7015" s="3" t="n">
        <v>5</v>
      </c>
      <c r="J7015" s="3" t="n">
        <v>7</v>
      </c>
      <c r="K7015" s="3" t="n">
        <v>7</v>
      </c>
      <c r="L7015" s="3" t="n">
        <v>1</v>
      </c>
      <c r="M7015" s="3" t="n">
        <v>1</v>
      </c>
      <c r="N7015" s="3" t="n">
        <v>0</v>
      </c>
      <c r="O7015" s="3" t="n">
        <v>0</v>
      </c>
      <c r="P7015" s="3" t="n">
        <v>7.5</v>
      </c>
      <c r="Q7015" s="3" t="n">
        <v>24.2</v>
      </c>
      <c r="R7015" s="3" t="s">
        <v>20345</v>
      </c>
      <c r="S7015" s="4" t="n">
        <v>45747.8079282407</v>
      </c>
      <c r="T7015" s="3" t="s">
        <v>65</v>
      </c>
      <c r="U7015" s="3" t="s">
        <v>65</v>
      </c>
      <c r="V7015" s="3" t="n">
        <v>1</v>
      </c>
      <c r="W7015" s="3" t="n">
        <v>1</v>
      </c>
      <c r="X7015" s="3" t="n">
        <v>0</v>
      </c>
      <c r="Y7015" s="3" t="s">
        <v>30</v>
      </c>
      <c r="Z7015" s="3" t="s">
        <v>30</v>
      </c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  <c r="AP7015" s="3"/>
      <c r="AQ7015" s="3"/>
      <c r="AR7015" s="3"/>
      <c r="AS7015" s="3"/>
      <c r="AT7015" s="3"/>
      <c r="AU7015" s="3"/>
      <c r="AV7015" s="3"/>
      <c r="AW7015" s="3"/>
      <c r="AX7015" s="3"/>
      <c r="AY7015" s="3"/>
      <c r="AZ7015" s="3"/>
      <c r="BA7015" s="3"/>
      <c r="BB7015" s="3"/>
      <c r="BC7015" s="3"/>
      <c r="BD7015" s="3"/>
      <c r="BE7015" s="3"/>
      <c r="BF7015" s="3"/>
      <c r="BG7015" s="3"/>
      <c r="BH7015" s="3"/>
      <c r="BI7015" s="3"/>
      <c r="BJ7015" s="3"/>
    </row>
    <row r="7016" customFormat="false" ht="15.75" hidden="false" customHeight="false" outlineLevel="0" collapsed="false">
      <c r="A7016" s="3" t="n">
        <v>7015</v>
      </c>
      <c r="B7016" s="3" t="s">
        <v>20346</v>
      </c>
      <c r="C7016" s="3" t="s">
        <v>20347</v>
      </c>
      <c r="D7016" s="3" t="n">
        <v>1</v>
      </c>
      <c r="E7016" s="3" t="n">
        <v>1.9123772</v>
      </c>
      <c r="F7016" s="3" t="n">
        <v>22</v>
      </c>
      <c r="G7016" s="3" t="n">
        <v>22</v>
      </c>
      <c r="H7016" s="3" t="n">
        <v>7</v>
      </c>
      <c r="I7016" s="3" t="n">
        <v>7</v>
      </c>
      <c r="J7016" s="3" t="n">
        <v>53</v>
      </c>
      <c r="K7016" s="3" t="n">
        <v>53</v>
      </c>
      <c r="L7016" s="3" t="n">
        <v>12</v>
      </c>
      <c r="M7016" s="3" t="n">
        <v>12</v>
      </c>
      <c r="N7016" s="3" t="n">
        <v>25</v>
      </c>
      <c r="O7016" s="3" t="n">
        <v>-1</v>
      </c>
      <c r="P7016" s="3" t="n">
        <v>7.5</v>
      </c>
      <c r="Q7016" s="3" t="n">
        <v>24.2</v>
      </c>
      <c r="R7016" s="3" t="s">
        <v>20348</v>
      </c>
      <c r="S7016" s="4" t="n">
        <v>45747.8080439815</v>
      </c>
      <c r="T7016" s="3" t="s">
        <v>65</v>
      </c>
      <c r="U7016" s="3" t="s">
        <v>65</v>
      </c>
      <c r="V7016" s="3" t="n">
        <v>1</v>
      </c>
      <c r="W7016" s="3" t="n">
        <v>0</v>
      </c>
      <c r="X7016" s="3" t="n">
        <v>0</v>
      </c>
      <c r="Y7016" s="3" t="s">
        <v>30</v>
      </c>
      <c r="Z7016" s="3" t="s">
        <v>30</v>
      </c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  <c r="AP7016" s="3"/>
      <c r="AQ7016" s="3"/>
      <c r="AR7016" s="3"/>
      <c r="AS7016" s="3"/>
      <c r="AT7016" s="3"/>
      <c r="AU7016" s="3"/>
      <c r="AV7016" s="3"/>
      <c r="AW7016" s="3"/>
      <c r="AX7016" s="3"/>
      <c r="AY7016" s="3"/>
      <c r="AZ7016" s="3"/>
      <c r="BA7016" s="3"/>
      <c r="BB7016" s="3"/>
      <c r="BC7016" s="3"/>
      <c r="BD7016" s="3"/>
      <c r="BE7016" s="3"/>
      <c r="BF7016" s="3"/>
      <c r="BG7016" s="3"/>
      <c r="BH7016" s="3"/>
      <c r="BI7016" s="3"/>
      <c r="BJ7016" s="3"/>
    </row>
    <row r="7017" customFormat="false" ht="15.75" hidden="false" customHeight="false" outlineLevel="0" collapsed="false">
      <c r="A7017" s="3" t="n">
        <v>7016</v>
      </c>
      <c r="B7017" s="3" t="s">
        <v>20349</v>
      </c>
      <c r="C7017" s="3" t="s">
        <v>20350</v>
      </c>
      <c r="D7017" s="3" t="n">
        <v>1</v>
      </c>
      <c r="E7017" s="3" t="n">
        <v>2.7130843</v>
      </c>
      <c r="F7017" s="3" t="n">
        <v>27</v>
      </c>
      <c r="G7017" s="3" t="n">
        <v>27</v>
      </c>
      <c r="H7017" s="3" t="n">
        <v>7</v>
      </c>
      <c r="I7017" s="3" t="n">
        <v>7</v>
      </c>
      <c r="J7017" s="3" t="n">
        <v>42</v>
      </c>
      <c r="K7017" s="3" t="n">
        <v>42</v>
      </c>
      <c r="L7017" s="3" t="n">
        <v>14</v>
      </c>
      <c r="M7017" s="3" t="n">
        <v>14</v>
      </c>
      <c r="N7017" s="3" t="n">
        <v>3</v>
      </c>
      <c r="O7017" s="3" t="n">
        <v>-1</v>
      </c>
      <c r="P7017" s="3" t="n">
        <v>7.1</v>
      </c>
      <c r="Q7017" s="3" t="n">
        <v>24.2</v>
      </c>
      <c r="R7017" s="3" t="s">
        <v>20351</v>
      </c>
      <c r="S7017" s="4" t="n">
        <v>45747.8081712963</v>
      </c>
      <c r="T7017" s="3" t="s">
        <v>85</v>
      </c>
      <c r="U7017" s="3" t="s">
        <v>85</v>
      </c>
      <c r="V7017" s="3" t="n">
        <v>1</v>
      </c>
      <c r="W7017" s="3" t="n">
        <v>0</v>
      </c>
      <c r="X7017" s="3" t="n">
        <v>0</v>
      </c>
      <c r="Y7017" s="3" t="s">
        <v>30</v>
      </c>
      <c r="Z7017" s="3" t="s">
        <v>30</v>
      </c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  <c r="AP7017" s="3"/>
      <c r="AQ7017" s="3"/>
      <c r="AR7017" s="3"/>
      <c r="AS7017" s="3"/>
      <c r="AT7017" s="3"/>
      <c r="AU7017" s="3"/>
      <c r="AV7017" s="3"/>
      <c r="AW7017" s="3"/>
      <c r="AX7017" s="3"/>
      <c r="AY7017" s="3"/>
      <c r="AZ7017" s="3"/>
      <c r="BA7017" s="3"/>
      <c r="BB7017" s="3"/>
      <c r="BC7017" s="3"/>
      <c r="BD7017" s="3"/>
      <c r="BE7017" s="3"/>
      <c r="BF7017" s="3"/>
      <c r="BG7017" s="3"/>
      <c r="BH7017" s="3"/>
      <c r="BI7017" s="3"/>
      <c r="BJ7017" s="3"/>
    </row>
    <row r="7018" customFormat="false" ht="15.75" hidden="false" customHeight="false" outlineLevel="0" collapsed="false">
      <c r="A7018" s="3" t="n">
        <v>7017</v>
      </c>
      <c r="B7018" s="3" t="s">
        <v>20352</v>
      </c>
      <c r="C7018" s="3" t="s">
        <v>20353</v>
      </c>
      <c r="D7018" s="3" t="n">
        <v>1</v>
      </c>
      <c r="E7018" s="3" t="n">
        <v>2.4896465</v>
      </c>
      <c r="F7018" s="3" t="n">
        <v>45</v>
      </c>
      <c r="G7018" s="3" t="n">
        <v>45</v>
      </c>
      <c r="H7018" s="3" t="n">
        <v>8</v>
      </c>
      <c r="I7018" s="3" t="n">
        <v>8</v>
      </c>
      <c r="J7018" s="3" t="n">
        <v>86</v>
      </c>
      <c r="K7018" s="3" t="n">
        <v>86</v>
      </c>
      <c r="L7018" s="3" t="n">
        <v>22</v>
      </c>
      <c r="M7018" s="3" t="n">
        <v>22</v>
      </c>
      <c r="N7018" s="3" t="n">
        <v>3</v>
      </c>
      <c r="O7018" s="3" t="n">
        <v>-1</v>
      </c>
      <c r="P7018" s="3" t="n">
        <v>7.4</v>
      </c>
      <c r="Q7018" s="3" t="n">
        <v>24.2</v>
      </c>
      <c r="R7018" s="3" t="s">
        <v>20354</v>
      </c>
      <c r="S7018" s="4" t="n">
        <v>45747.8083217593</v>
      </c>
      <c r="T7018" s="3" t="s">
        <v>85</v>
      </c>
      <c r="U7018" s="3" t="s">
        <v>85</v>
      </c>
      <c r="V7018" s="3" t="n">
        <v>1</v>
      </c>
      <c r="W7018" s="3" t="n">
        <v>0</v>
      </c>
      <c r="X7018" s="3" t="n">
        <v>0</v>
      </c>
      <c r="Y7018" s="3" t="s">
        <v>30</v>
      </c>
      <c r="Z7018" s="3" t="s">
        <v>30</v>
      </c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  <c r="AP7018" s="3"/>
      <c r="AQ7018" s="3"/>
      <c r="AR7018" s="3"/>
      <c r="AS7018" s="3"/>
      <c r="AT7018" s="3"/>
      <c r="AU7018" s="3"/>
      <c r="AV7018" s="3"/>
      <c r="AW7018" s="3"/>
      <c r="AX7018" s="3"/>
      <c r="AY7018" s="3"/>
      <c r="AZ7018" s="3"/>
      <c r="BA7018" s="3"/>
      <c r="BB7018" s="3"/>
      <c r="BC7018" s="3"/>
      <c r="BD7018" s="3"/>
      <c r="BE7018" s="3"/>
      <c r="BF7018" s="3"/>
      <c r="BG7018" s="3"/>
      <c r="BH7018" s="3"/>
      <c r="BI7018" s="3"/>
      <c r="BJ7018" s="3"/>
    </row>
    <row r="7019" customFormat="false" ht="15.75" hidden="false" customHeight="false" outlineLevel="0" collapsed="false">
      <c r="A7019" s="3" t="n">
        <v>7018</v>
      </c>
      <c r="B7019" s="3" t="s">
        <v>20355</v>
      </c>
      <c r="C7019" s="3" t="s">
        <v>20356</v>
      </c>
      <c r="D7019" s="3" t="n">
        <v>1</v>
      </c>
      <c r="E7019" s="3" t="n">
        <v>0.3543321</v>
      </c>
      <c r="F7019" s="3" t="n">
        <v>21</v>
      </c>
      <c r="G7019" s="3" t="n">
        <v>21</v>
      </c>
      <c r="H7019" s="3" t="n">
        <v>9</v>
      </c>
      <c r="I7019" s="3" t="n">
        <v>9</v>
      </c>
      <c r="J7019" s="3" t="n">
        <v>26</v>
      </c>
      <c r="K7019" s="3" t="n">
        <v>26</v>
      </c>
      <c r="L7019" s="3" t="n">
        <v>1</v>
      </c>
      <c r="M7019" s="3" t="n">
        <v>1</v>
      </c>
      <c r="N7019" s="3" t="n">
        <v>-1</v>
      </c>
      <c r="O7019" s="3" t="n">
        <v>-1</v>
      </c>
      <c r="P7019" s="3" t="n">
        <v>7.2</v>
      </c>
      <c r="Q7019" s="3" t="n">
        <v>24.2</v>
      </c>
      <c r="R7019" s="3" t="s">
        <v>20357</v>
      </c>
      <c r="S7019" s="4" t="n">
        <v>45747.8083564815</v>
      </c>
      <c r="T7019" s="3" t="s">
        <v>85</v>
      </c>
      <c r="U7019" s="3" t="s">
        <v>85</v>
      </c>
      <c r="V7019" s="3" t="n">
        <v>0</v>
      </c>
      <c r="W7019" s="3" t="n">
        <v>0</v>
      </c>
      <c r="X7019" s="3" t="n">
        <v>0</v>
      </c>
      <c r="Y7019" s="3" t="s">
        <v>30</v>
      </c>
      <c r="Z7019" s="3" t="s">
        <v>30</v>
      </c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  <c r="AP7019" s="3"/>
      <c r="AQ7019" s="3"/>
      <c r="AR7019" s="3"/>
      <c r="AS7019" s="3"/>
      <c r="AT7019" s="3"/>
      <c r="AU7019" s="3"/>
      <c r="AV7019" s="3"/>
      <c r="AW7019" s="3"/>
      <c r="AX7019" s="3"/>
      <c r="AY7019" s="3"/>
      <c r="AZ7019" s="3"/>
      <c r="BA7019" s="3"/>
      <c r="BB7019" s="3"/>
      <c r="BC7019" s="3"/>
      <c r="BD7019" s="3"/>
      <c r="BE7019" s="3"/>
      <c r="BF7019" s="3"/>
      <c r="BG7019" s="3"/>
      <c r="BH7019" s="3"/>
      <c r="BI7019" s="3"/>
      <c r="BJ7019" s="3"/>
    </row>
    <row r="7020" customFormat="false" ht="15.75" hidden="false" customHeight="false" outlineLevel="0" collapsed="false">
      <c r="A7020" s="3" t="n">
        <v>7019</v>
      </c>
      <c r="B7020" s="3" t="s">
        <v>20358</v>
      </c>
      <c r="C7020" s="3" t="s">
        <v>20359</v>
      </c>
      <c r="D7020" s="3" t="n">
        <v>1</v>
      </c>
      <c r="E7020" s="3" t="n">
        <v>0.4191806</v>
      </c>
      <c r="F7020" s="3" t="n">
        <v>18</v>
      </c>
      <c r="G7020" s="3" t="n">
        <v>18</v>
      </c>
      <c r="H7020" s="3" t="n">
        <v>9</v>
      </c>
      <c r="I7020" s="3" t="n">
        <v>9</v>
      </c>
      <c r="J7020" s="3" t="n">
        <v>21</v>
      </c>
      <c r="K7020" s="3" t="n">
        <v>21</v>
      </c>
      <c r="L7020" s="3" t="n">
        <v>1</v>
      </c>
      <c r="M7020" s="3" t="n">
        <v>1</v>
      </c>
      <c r="N7020" s="3" t="n">
        <v>-1</v>
      </c>
      <c r="O7020" s="3" t="n">
        <v>-1</v>
      </c>
      <c r="P7020" s="3" t="n">
        <v>7.2</v>
      </c>
      <c r="Q7020" s="3" t="n">
        <v>24.2</v>
      </c>
      <c r="R7020" s="3" t="s">
        <v>20360</v>
      </c>
      <c r="S7020" s="4" t="n">
        <v>45747.8083796296</v>
      </c>
      <c r="T7020" s="3" t="s">
        <v>65</v>
      </c>
      <c r="U7020" s="3" t="s">
        <v>65</v>
      </c>
      <c r="V7020" s="3" t="n">
        <v>0</v>
      </c>
      <c r="W7020" s="3" t="n">
        <v>0</v>
      </c>
      <c r="X7020" s="3" t="n">
        <v>0</v>
      </c>
      <c r="Y7020" s="3" t="s">
        <v>30</v>
      </c>
      <c r="Z7020" s="3" t="s">
        <v>30</v>
      </c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  <c r="AP7020" s="3"/>
      <c r="AQ7020" s="3"/>
      <c r="AR7020" s="3"/>
      <c r="AS7020" s="3"/>
      <c r="AT7020" s="3"/>
      <c r="AU7020" s="3"/>
      <c r="AV7020" s="3"/>
      <c r="AW7020" s="3"/>
      <c r="AX7020" s="3"/>
      <c r="AY7020" s="3"/>
      <c r="AZ7020" s="3"/>
      <c r="BA7020" s="3"/>
      <c r="BB7020" s="3"/>
      <c r="BC7020" s="3"/>
      <c r="BD7020" s="3"/>
      <c r="BE7020" s="3"/>
      <c r="BF7020" s="3"/>
      <c r="BG7020" s="3"/>
      <c r="BH7020" s="3"/>
      <c r="BI7020" s="3"/>
      <c r="BJ7020" s="3"/>
    </row>
    <row r="7021" customFormat="false" ht="15.75" hidden="false" customHeight="false" outlineLevel="0" collapsed="false">
      <c r="A7021" s="3" t="n">
        <v>7020</v>
      </c>
      <c r="B7021" s="3" t="s">
        <v>20361</v>
      </c>
      <c r="C7021" s="3" t="s">
        <v>20362</v>
      </c>
      <c r="D7021" s="3" t="n">
        <v>1</v>
      </c>
      <c r="E7021" s="3" t="n">
        <v>0.9611483</v>
      </c>
      <c r="F7021" s="3" t="n">
        <v>14</v>
      </c>
      <c r="G7021" s="3" t="n">
        <v>14</v>
      </c>
      <c r="H7021" s="3" t="n">
        <v>4</v>
      </c>
      <c r="I7021" s="3" t="n">
        <v>4</v>
      </c>
      <c r="J7021" s="3" t="n">
        <v>15</v>
      </c>
      <c r="K7021" s="3" t="n">
        <v>15</v>
      </c>
      <c r="L7021" s="3" t="n">
        <v>0</v>
      </c>
      <c r="M7021" s="3" t="n">
        <v>0</v>
      </c>
      <c r="N7021" s="3" t="n">
        <v>-1</v>
      </c>
      <c r="O7021" s="3" t="n">
        <v>-1</v>
      </c>
      <c r="P7021" s="3" t="n">
        <v>6</v>
      </c>
      <c r="Q7021" s="3" t="n">
        <v>24.2</v>
      </c>
      <c r="R7021" s="3" t="s">
        <v>20363</v>
      </c>
      <c r="S7021" s="4" t="n">
        <v>45747.8084143519</v>
      </c>
      <c r="T7021" s="3" t="s">
        <v>239</v>
      </c>
      <c r="U7021" s="3" t="s">
        <v>239</v>
      </c>
      <c r="V7021" s="3" t="n">
        <v>0</v>
      </c>
      <c r="W7021" s="3" t="n">
        <v>0</v>
      </c>
      <c r="X7021" s="3" t="n">
        <v>0</v>
      </c>
      <c r="Y7021" s="3" t="s">
        <v>30</v>
      </c>
      <c r="Z7021" s="3" t="s">
        <v>30</v>
      </c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  <c r="AP7021" s="3"/>
      <c r="AQ7021" s="3"/>
      <c r="AR7021" s="3"/>
      <c r="AS7021" s="3"/>
      <c r="AT7021" s="3"/>
      <c r="AU7021" s="3"/>
      <c r="AV7021" s="3"/>
      <c r="AW7021" s="3"/>
      <c r="AX7021" s="3"/>
      <c r="AY7021" s="3"/>
      <c r="AZ7021" s="3"/>
      <c r="BA7021" s="3"/>
      <c r="BB7021" s="3"/>
      <c r="BC7021" s="3"/>
      <c r="BD7021" s="3"/>
      <c r="BE7021" s="3"/>
      <c r="BF7021" s="3"/>
      <c r="BG7021" s="3"/>
      <c r="BH7021" s="3"/>
      <c r="BI7021" s="3"/>
      <c r="BJ7021" s="3"/>
    </row>
    <row r="7022" customFormat="false" ht="15.75" hidden="false" customHeight="false" outlineLevel="0" collapsed="false">
      <c r="A7022" s="3" t="n">
        <v>7021</v>
      </c>
      <c r="B7022" s="3" t="s">
        <v>20364</v>
      </c>
      <c r="C7022" s="3" t="s">
        <v>20365</v>
      </c>
      <c r="D7022" s="3" t="n">
        <v>1</v>
      </c>
      <c r="E7022" s="3" t="n">
        <v>0.1954479</v>
      </c>
      <c r="F7022" s="3" t="n">
        <v>32</v>
      </c>
      <c r="G7022" s="3" t="n">
        <v>32</v>
      </c>
      <c r="H7022" s="3" t="n">
        <v>12</v>
      </c>
      <c r="I7022" s="3" t="n">
        <v>12</v>
      </c>
      <c r="J7022" s="3" t="n">
        <v>30</v>
      </c>
      <c r="K7022" s="3" t="n">
        <v>30</v>
      </c>
      <c r="L7022" s="3" t="n">
        <v>5</v>
      </c>
      <c r="M7022" s="3" t="n">
        <v>5</v>
      </c>
      <c r="N7022" s="3" t="n">
        <v>13</v>
      </c>
      <c r="O7022" s="3" t="n">
        <v>-1</v>
      </c>
      <c r="P7022" s="3" t="n">
        <v>7.7</v>
      </c>
      <c r="Q7022" s="3" t="n">
        <v>24.2</v>
      </c>
      <c r="R7022" s="3" t="s">
        <v>20366</v>
      </c>
      <c r="S7022" s="4" t="n">
        <v>45747.8084722222</v>
      </c>
      <c r="T7022" s="3" t="s">
        <v>85</v>
      </c>
      <c r="U7022" s="3" t="s">
        <v>85</v>
      </c>
      <c r="V7022" s="3" t="n">
        <v>1</v>
      </c>
      <c r="W7022" s="3" t="n">
        <v>0</v>
      </c>
      <c r="X7022" s="3" t="n">
        <v>0</v>
      </c>
      <c r="Y7022" s="3" t="s">
        <v>30</v>
      </c>
      <c r="Z7022" s="3" t="s">
        <v>30</v>
      </c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3"/>
      <c r="AU7022" s="3"/>
      <c r="AV7022" s="3"/>
      <c r="AW7022" s="3"/>
      <c r="AX7022" s="3"/>
      <c r="AY7022" s="3"/>
      <c r="AZ7022" s="3"/>
      <c r="BA7022" s="3"/>
      <c r="BB7022" s="3"/>
      <c r="BC7022" s="3"/>
      <c r="BD7022" s="3"/>
      <c r="BE7022" s="3"/>
      <c r="BF7022" s="3"/>
      <c r="BG7022" s="3"/>
      <c r="BH7022" s="3"/>
      <c r="BI7022" s="3"/>
      <c r="BJ7022" s="3"/>
    </row>
    <row r="7023" customFormat="false" ht="15.75" hidden="false" customHeight="false" outlineLevel="0" collapsed="false">
      <c r="A7023" s="3" t="n">
        <v>7022</v>
      </c>
      <c r="B7023" s="3" t="s">
        <v>20367</v>
      </c>
      <c r="C7023" s="3" t="s">
        <v>20368</v>
      </c>
      <c r="D7023" s="3" t="n">
        <v>1</v>
      </c>
      <c r="E7023" s="3" t="n">
        <v>5.1516347</v>
      </c>
      <c r="F7023" s="3" t="n">
        <v>213</v>
      </c>
      <c r="G7023" s="3" t="n">
        <v>213</v>
      </c>
      <c r="H7023" s="3" t="n">
        <v>15</v>
      </c>
      <c r="I7023" s="3" t="n">
        <v>15</v>
      </c>
      <c r="J7023" s="3" t="n">
        <v>349</v>
      </c>
      <c r="K7023" s="3" t="n">
        <v>349</v>
      </c>
      <c r="L7023" s="3" t="n">
        <v>80</v>
      </c>
      <c r="M7023" s="3" t="n">
        <v>80</v>
      </c>
      <c r="N7023" s="3" t="n">
        <v>-1</v>
      </c>
      <c r="O7023" s="3" t="n">
        <v>-1</v>
      </c>
      <c r="P7023" s="3" t="n">
        <v>7.1</v>
      </c>
      <c r="Q7023" s="3" t="n">
        <v>24.2</v>
      </c>
      <c r="R7023" s="3" t="s">
        <v>20369</v>
      </c>
      <c r="S7023" s="4" t="n">
        <v>45747.8086805556</v>
      </c>
      <c r="T7023" s="3" t="s">
        <v>1920</v>
      </c>
      <c r="U7023" s="3" t="s">
        <v>1920</v>
      </c>
      <c r="V7023" s="3" t="n">
        <v>0</v>
      </c>
      <c r="W7023" s="3" t="n">
        <v>0</v>
      </c>
      <c r="X7023" s="3" t="n">
        <v>0</v>
      </c>
      <c r="Y7023" s="3" t="s">
        <v>30</v>
      </c>
      <c r="Z7023" s="3" t="s">
        <v>30</v>
      </c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3"/>
      <c r="AU7023" s="3"/>
      <c r="AV7023" s="3"/>
      <c r="AW7023" s="3"/>
      <c r="AX7023" s="3"/>
      <c r="AY7023" s="3"/>
      <c r="AZ7023" s="3"/>
      <c r="BA7023" s="3"/>
      <c r="BB7023" s="3"/>
      <c r="BC7023" s="3"/>
      <c r="BD7023" s="3"/>
      <c r="BE7023" s="3"/>
      <c r="BF7023" s="3"/>
      <c r="BG7023" s="3"/>
      <c r="BH7023" s="3"/>
      <c r="BI7023" s="3"/>
      <c r="BJ7023" s="3"/>
    </row>
    <row r="7024" customFormat="false" ht="15.75" hidden="false" customHeight="false" outlineLevel="0" collapsed="false">
      <c r="A7024" s="3" t="n">
        <v>7023</v>
      </c>
      <c r="B7024" s="3" t="s">
        <v>20370</v>
      </c>
      <c r="C7024" s="3" t="s">
        <v>20371</v>
      </c>
      <c r="D7024" s="3" t="n">
        <v>1</v>
      </c>
      <c r="E7024" s="3" t="n">
        <v>6.0311997</v>
      </c>
      <c r="F7024" s="3" t="n">
        <v>282</v>
      </c>
      <c r="G7024" s="3" t="n">
        <v>282</v>
      </c>
      <c r="H7024" s="3" t="n">
        <v>15</v>
      </c>
      <c r="I7024" s="3" t="n">
        <v>15</v>
      </c>
      <c r="J7024" s="3" t="n">
        <v>484</v>
      </c>
      <c r="K7024" s="3" t="n">
        <v>484</v>
      </c>
      <c r="L7024" s="3" t="n">
        <v>111</v>
      </c>
      <c r="M7024" s="3" t="n">
        <v>111</v>
      </c>
      <c r="N7024" s="3" t="n">
        <v>-1</v>
      </c>
      <c r="O7024" s="3" t="n">
        <v>-1</v>
      </c>
      <c r="P7024" s="3" t="n">
        <v>7.1</v>
      </c>
      <c r="Q7024" s="3" t="n">
        <v>24.2</v>
      </c>
      <c r="R7024" s="3" t="s">
        <v>20372</v>
      </c>
      <c r="S7024" s="4" t="n">
        <v>45747.8089583333</v>
      </c>
      <c r="T7024" s="3" t="s">
        <v>1920</v>
      </c>
      <c r="U7024" s="3" t="s">
        <v>1920</v>
      </c>
      <c r="V7024" s="3" t="n">
        <v>0</v>
      </c>
      <c r="W7024" s="3" t="n">
        <v>0</v>
      </c>
      <c r="X7024" s="3" t="n">
        <v>0</v>
      </c>
      <c r="Y7024" s="3" t="s">
        <v>30</v>
      </c>
      <c r="Z7024" s="3" t="s">
        <v>30</v>
      </c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3"/>
      <c r="AU7024" s="3"/>
      <c r="AV7024" s="3"/>
      <c r="AW7024" s="3"/>
      <c r="AX7024" s="3"/>
      <c r="AY7024" s="3"/>
      <c r="AZ7024" s="3"/>
      <c r="BA7024" s="3"/>
      <c r="BB7024" s="3"/>
      <c r="BC7024" s="3"/>
      <c r="BD7024" s="3"/>
      <c r="BE7024" s="3"/>
      <c r="BF7024" s="3"/>
      <c r="BG7024" s="3"/>
      <c r="BH7024" s="3"/>
      <c r="BI7024" s="3"/>
      <c r="BJ7024" s="3"/>
    </row>
    <row r="7025" customFormat="false" ht="15.75" hidden="false" customHeight="false" outlineLevel="0" collapsed="false">
      <c r="A7025" s="3" t="n">
        <v>7024</v>
      </c>
      <c r="B7025" s="3" t="s">
        <v>20373</v>
      </c>
      <c r="C7025" s="3" t="s">
        <v>20374</v>
      </c>
      <c r="D7025" s="3" t="n">
        <v>1</v>
      </c>
      <c r="E7025" s="3" t="n">
        <v>8.0104546</v>
      </c>
      <c r="F7025" s="3" t="n">
        <v>349</v>
      </c>
      <c r="G7025" s="3" t="n">
        <v>349</v>
      </c>
      <c r="H7025" s="3" t="n">
        <v>15</v>
      </c>
      <c r="I7025" s="3" t="n">
        <v>15</v>
      </c>
      <c r="J7025" s="3" t="n">
        <v>624</v>
      </c>
      <c r="K7025" s="3" t="n">
        <v>624</v>
      </c>
      <c r="L7025" s="3" t="n">
        <v>143</v>
      </c>
      <c r="M7025" s="3" t="n">
        <v>143</v>
      </c>
      <c r="N7025" s="3" t="n">
        <v>-1</v>
      </c>
      <c r="O7025" s="3" t="n">
        <v>-1</v>
      </c>
      <c r="P7025" s="3" t="n">
        <v>7.1</v>
      </c>
      <c r="Q7025" s="3" t="n">
        <v>24.2</v>
      </c>
      <c r="R7025" s="3" t="s">
        <v>20375</v>
      </c>
      <c r="S7025" s="4" t="n">
        <v>45747.8093402778</v>
      </c>
      <c r="T7025" s="3" t="s">
        <v>1920</v>
      </c>
      <c r="U7025" s="3" t="s">
        <v>1920</v>
      </c>
      <c r="V7025" s="3" t="n">
        <v>0</v>
      </c>
      <c r="W7025" s="3" t="n">
        <v>0</v>
      </c>
      <c r="X7025" s="3" t="n">
        <v>0</v>
      </c>
      <c r="Y7025" s="3" t="s">
        <v>30</v>
      </c>
      <c r="Z7025" s="3" t="s">
        <v>30</v>
      </c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3"/>
      <c r="AU7025" s="3"/>
      <c r="AV7025" s="3"/>
      <c r="AW7025" s="3"/>
      <c r="AX7025" s="3"/>
      <c r="AY7025" s="3"/>
      <c r="AZ7025" s="3"/>
      <c r="BA7025" s="3"/>
      <c r="BB7025" s="3"/>
      <c r="BC7025" s="3"/>
      <c r="BD7025" s="3"/>
      <c r="BE7025" s="3"/>
      <c r="BF7025" s="3"/>
      <c r="BG7025" s="3"/>
      <c r="BH7025" s="3"/>
      <c r="BI7025" s="3"/>
      <c r="BJ7025" s="3"/>
    </row>
    <row r="7026" customFormat="false" ht="15.75" hidden="false" customHeight="false" outlineLevel="0" collapsed="false">
      <c r="A7026" s="3" t="n">
        <v>7025</v>
      </c>
      <c r="B7026" s="3" t="s">
        <v>20376</v>
      </c>
      <c r="C7026" s="3" t="s">
        <v>20377</v>
      </c>
      <c r="D7026" s="3" t="n">
        <v>1</v>
      </c>
      <c r="E7026" s="3" t="n">
        <v>8.9128477</v>
      </c>
      <c r="F7026" s="3" t="n">
        <v>417</v>
      </c>
      <c r="G7026" s="3" t="n">
        <v>417</v>
      </c>
      <c r="H7026" s="3" t="n">
        <v>15</v>
      </c>
      <c r="I7026" s="3" t="n">
        <v>15</v>
      </c>
      <c r="J7026" s="3" t="n">
        <v>761</v>
      </c>
      <c r="K7026" s="3" t="n">
        <v>761</v>
      </c>
      <c r="L7026" s="3" t="n">
        <v>175</v>
      </c>
      <c r="M7026" s="3" t="n">
        <v>175</v>
      </c>
      <c r="N7026" s="3" t="n">
        <v>-1</v>
      </c>
      <c r="O7026" s="3" t="n">
        <v>-1</v>
      </c>
      <c r="P7026" s="3" t="n">
        <v>7.1</v>
      </c>
      <c r="Q7026" s="3" t="n">
        <v>24.2</v>
      </c>
      <c r="R7026" s="3" t="s">
        <v>20378</v>
      </c>
      <c r="S7026" s="4" t="n">
        <v>45747.8098032407</v>
      </c>
      <c r="T7026" s="3" t="s">
        <v>1920</v>
      </c>
      <c r="U7026" s="3" t="s">
        <v>1920</v>
      </c>
      <c r="V7026" s="3" t="n">
        <v>0</v>
      </c>
      <c r="W7026" s="3" t="n">
        <v>0</v>
      </c>
      <c r="X7026" s="3" t="n">
        <v>0</v>
      </c>
      <c r="Y7026" s="3" t="s">
        <v>30</v>
      </c>
      <c r="Z7026" s="3" t="s">
        <v>30</v>
      </c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  <c r="AP7026" s="3"/>
      <c r="AQ7026" s="3"/>
      <c r="AR7026" s="3"/>
      <c r="AS7026" s="3"/>
      <c r="AT7026" s="3"/>
      <c r="AU7026" s="3"/>
      <c r="AV7026" s="3"/>
      <c r="AW7026" s="3"/>
      <c r="AX7026" s="3"/>
      <c r="AY7026" s="3"/>
      <c r="AZ7026" s="3"/>
      <c r="BA7026" s="3"/>
      <c r="BB7026" s="3"/>
      <c r="BC7026" s="3"/>
      <c r="BD7026" s="3"/>
      <c r="BE7026" s="3"/>
      <c r="BF7026" s="3"/>
      <c r="BG7026" s="3"/>
      <c r="BH7026" s="3"/>
      <c r="BI7026" s="3"/>
      <c r="BJ7026" s="3"/>
    </row>
    <row r="7027" customFormat="false" ht="15.75" hidden="false" customHeight="false" outlineLevel="0" collapsed="false">
      <c r="A7027" s="3" t="n">
        <v>7026</v>
      </c>
      <c r="B7027" s="3" t="s">
        <v>20379</v>
      </c>
      <c r="C7027" s="3" t="s">
        <v>20380</v>
      </c>
      <c r="D7027" s="3" t="n">
        <v>1</v>
      </c>
      <c r="E7027" s="3" t="n">
        <v>4.7029662</v>
      </c>
      <c r="F7027" s="3" t="n">
        <v>94</v>
      </c>
      <c r="G7027" s="3" t="n">
        <v>94</v>
      </c>
      <c r="H7027" s="3" t="n">
        <v>20</v>
      </c>
      <c r="I7027" s="3" t="n">
        <v>20</v>
      </c>
      <c r="J7027" s="3" t="n">
        <v>141</v>
      </c>
      <c r="K7027" s="3" t="n">
        <v>141</v>
      </c>
      <c r="L7027" s="3" t="n">
        <v>21</v>
      </c>
      <c r="M7027" s="3" t="n">
        <v>21</v>
      </c>
      <c r="N7027" s="3" t="n">
        <v>-1</v>
      </c>
      <c r="O7027" s="3" t="n">
        <v>-1</v>
      </c>
      <c r="P7027" s="3" t="n">
        <v>7.5</v>
      </c>
      <c r="Q7027" s="3" t="n">
        <v>24.2</v>
      </c>
      <c r="R7027" s="3" t="s">
        <v>20381</v>
      </c>
      <c r="S7027" s="4" t="n">
        <v>45747.8100115741</v>
      </c>
      <c r="T7027" s="3" t="s">
        <v>65</v>
      </c>
      <c r="U7027" s="3" t="s">
        <v>65</v>
      </c>
      <c r="V7027" s="3" t="n">
        <v>1</v>
      </c>
      <c r="W7027" s="3" t="n">
        <v>0</v>
      </c>
      <c r="X7027" s="3" t="n">
        <v>0</v>
      </c>
      <c r="Y7027" s="3" t="s">
        <v>30</v>
      </c>
      <c r="Z7027" s="3" t="s">
        <v>30</v>
      </c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  <c r="AP7027" s="3"/>
      <c r="AQ7027" s="3"/>
      <c r="AR7027" s="3"/>
      <c r="AS7027" s="3"/>
      <c r="AT7027" s="3"/>
      <c r="AU7027" s="3"/>
      <c r="AV7027" s="3"/>
      <c r="AW7027" s="3"/>
      <c r="AX7027" s="3"/>
      <c r="AY7027" s="3"/>
      <c r="AZ7027" s="3"/>
      <c r="BA7027" s="3"/>
      <c r="BB7027" s="3"/>
      <c r="BC7027" s="3"/>
      <c r="BD7027" s="3"/>
      <c r="BE7027" s="3"/>
      <c r="BF7027" s="3"/>
      <c r="BG7027" s="3"/>
      <c r="BH7027" s="3"/>
      <c r="BI7027" s="3"/>
      <c r="BJ7027" s="3"/>
    </row>
    <row r="7028" customFormat="false" ht="15.75" hidden="false" customHeight="false" outlineLevel="0" collapsed="false">
      <c r="A7028" s="3" t="n">
        <v>7027</v>
      </c>
      <c r="B7028" s="3" t="s">
        <v>20382</v>
      </c>
      <c r="C7028" s="3" t="s">
        <v>20383</v>
      </c>
      <c r="D7028" s="3" t="n">
        <v>1</v>
      </c>
      <c r="E7028" s="3" t="n">
        <v>0.9200985</v>
      </c>
      <c r="F7028" s="3" t="n">
        <v>18</v>
      </c>
      <c r="G7028" s="3" t="n">
        <v>18</v>
      </c>
      <c r="H7028" s="3" t="n">
        <v>4</v>
      </c>
      <c r="I7028" s="3" t="n">
        <v>4</v>
      </c>
      <c r="J7028" s="3" t="n">
        <v>23</v>
      </c>
      <c r="K7028" s="3" t="n">
        <v>23</v>
      </c>
      <c r="L7028" s="3" t="n">
        <v>0</v>
      </c>
      <c r="M7028" s="3" t="n">
        <v>0</v>
      </c>
      <c r="N7028" s="3" t="n">
        <v>-1</v>
      </c>
      <c r="O7028" s="3" t="n">
        <v>-1</v>
      </c>
      <c r="P7028" s="3" t="n">
        <v>6</v>
      </c>
      <c r="Q7028" s="3" t="n">
        <v>24.2</v>
      </c>
      <c r="R7028" s="3" t="s">
        <v>20384</v>
      </c>
      <c r="S7028" s="4" t="n">
        <v>45747.8100694444</v>
      </c>
      <c r="T7028" s="3" t="s">
        <v>29</v>
      </c>
      <c r="U7028" s="3" t="s">
        <v>29</v>
      </c>
      <c r="V7028" s="3" t="n">
        <v>0</v>
      </c>
      <c r="W7028" s="3" t="n">
        <v>0</v>
      </c>
      <c r="X7028" s="3" t="n">
        <v>0</v>
      </c>
      <c r="Y7028" s="3" t="s">
        <v>30</v>
      </c>
      <c r="Z7028" s="3" t="s">
        <v>30</v>
      </c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3"/>
      <c r="AU7028" s="3"/>
      <c r="AV7028" s="3"/>
      <c r="AW7028" s="3"/>
      <c r="AX7028" s="3"/>
      <c r="AY7028" s="3"/>
      <c r="AZ7028" s="3"/>
      <c r="BA7028" s="3"/>
      <c r="BB7028" s="3"/>
      <c r="BC7028" s="3"/>
      <c r="BD7028" s="3"/>
      <c r="BE7028" s="3"/>
      <c r="BF7028" s="3"/>
      <c r="BG7028" s="3"/>
      <c r="BH7028" s="3"/>
      <c r="BI7028" s="3"/>
      <c r="BJ7028" s="3"/>
    </row>
    <row r="7029" customFormat="false" ht="15.75" hidden="false" customHeight="false" outlineLevel="0" collapsed="false">
      <c r="A7029" s="3" t="n">
        <v>7028</v>
      </c>
      <c r="B7029" s="3" t="s">
        <v>20385</v>
      </c>
      <c r="C7029" s="3" t="s">
        <v>20386</v>
      </c>
      <c r="D7029" s="3" t="n">
        <v>1</v>
      </c>
      <c r="E7029" s="3" t="n">
        <v>11.3344259</v>
      </c>
      <c r="F7029" s="3" t="n">
        <v>486</v>
      </c>
      <c r="G7029" s="3" t="n">
        <v>486</v>
      </c>
      <c r="H7029" s="3" t="n">
        <v>15</v>
      </c>
      <c r="I7029" s="3" t="n">
        <v>15</v>
      </c>
      <c r="J7029" s="3" t="n">
        <v>888</v>
      </c>
      <c r="K7029" s="3" t="n">
        <v>888</v>
      </c>
      <c r="L7029" s="3" t="n">
        <v>207</v>
      </c>
      <c r="M7029" s="3" t="n">
        <v>207</v>
      </c>
      <c r="N7029" s="3" t="n">
        <v>-1</v>
      </c>
      <c r="O7029" s="3" t="n">
        <v>-1</v>
      </c>
      <c r="P7029" s="3" t="n">
        <v>7.1</v>
      </c>
      <c r="Q7029" s="3" t="n">
        <v>24.2</v>
      </c>
      <c r="R7029" s="3" t="s">
        <v>20387</v>
      </c>
      <c r="S7029" s="4" t="n">
        <v>45747.8105787037</v>
      </c>
      <c r="T7029" s="3" t="s">
        <v>1920</v>
      </c>
      <c r="U7029" s="3" t="s">
        <v>1920</v>
      </c>
      <c r="V7029" s="3" t="n">
        <v>0</v>
      </c>
      <c r="W7029" s="3" t="n">
        <v>0</v>
      </c>
      <c r="X7029" s="3" t="n">
        <v>0</v>
      </c>
      <c r="Y7029" s="3" t="s">
        <v>30</v>
      </c>
      <c r="Z7029" s="3" t="s">
        <v>30</v>
      </c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3"/>
      <c r="AU7029" s="3"/>
      <c r="AV7029" s="3"/>
      <c r="AW7029" s="3"/>
      <c r="AX7029" s="3"/>
      <c r="AY7029" s="3"/>
      <c r="AZ7029" s="3"/>
      <c r="BA7029" s="3"/>
      <c r="BB7029" s="3"/>
      <c r="BC7029" s="3"/>
      <c r="BD7029" s="3"/>
      <c r="BE7029" s="3"/>
      <c r="BF7029" s="3"/>
      <c r="BG7029" s="3"/>
      <c r="BH7029" s="3"/>
      <c r="BI7029" s="3"/>
      <c r="BJ7029" s="3"/>
    </row>
    <row r="7030" customFormat="false" ht="15.75" hidden="false" customHeight="false" outlineLevel="0" collapsed="false">
      <c r="A7030" s="3" t="n">
        <v>7029</v>
      </c>
      <c r="B7030" s="3" t="s">
        <v>20388</v>
      </c>
      <c r="C7030" s="3" t="s">
        <v>20389</v>
      </c>
      <c r="D7030" s="3" t="n">
        <v>1</v>
      </c>
      <c r="E7030" s="3" t="n">
        <v>14.1150467</v>
      </c>
      <c r="F7030" s="3" t="n">
        <v>554</v>
      </c>
      <c r="G7030" s="3" t="n">
        <v>554</v>
      </c>
      <c r="H7030" s="3" t="n">
        <v>15</v>
      </c>
      <c r="I7030" s="3" t="n">
        <v>15</v>
      </c>
      <c r="J7030" s="3" t="n">
        <v>1025</v>
      </c>
      <c r="K7030" s="3" t="n">
        <v>1025</v>
      </c>
      <c r="L7030" s="3" t="n">
        <v>239</v>
      </c>
      <c r="M7030" s="3" t="n">
        <v>239</v>
      </c>
      <c r="N7030" s="3" t="n">
        <v>-1</v>
      </c>
      <c r="O7030" s="3" t="n">
        <v>-1</v>
      </c>
      <c r="P7030" s="3" t="n">
        <v>7.1</v>
      </c>
      <c r="Q7030" s="3" t="n">
        <v>24.2</v>
      </c>
      <c r="R7030" s="3" t="s">
        <v>20390</v>
      </c>
      <c r="S7030" s="4" t="n">
        <v>45747.8112962963</v>
      </c>
      <c r="T7030" s="3" t="s">
        <v>1920</v>
      </c>
      <c r="U7030" s="3" t="s">
        <v>1920</v>
      </c>
      <c r="V7030" s="3" t="n">
        <v>0</v>
      </c>
      <c r="W7030" s="3" t="n">
        <v>0</v>
      </c>
      <c r="X7030" s="3" t="n">
        <v>0</v>
      </c>
      <c r="Y7030" s="3" t="s">
        <v>30</v>
      </c>
      <c r="Z7030" s="3" t="s">
        <v>30</v>
      </c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3"/>
      <c r="AU7030" s="3"/>
      <c r="AV7030" s="3"/>
      <c r="AW7030" s="3"/>
      <c r="AX7030" s="3"/>
      <c r="AY7030" s="3"/>
      <c r="AZ7030" s="3"/>
      <c r="BA7030" s="3"/>
      <c r="BB7030" s="3"/>
      <c r="BC7030" s="3"/>
      <c r="BD7030" s="3"/>
      <c r="BE7030" s="3"/>
      <c r="BF7030" s="3"/>
      <c r="BG7030" s="3"/>
      <c r="BH7030" s="3"/>
      <c r="BI7030" s="3"/>
      <c r="BJ7030" s="3"/>
    </row>
    <row r="7031" customFormat="false" ht="15.75" hidden="false" customHeight="false" outlineLevel="0" collapsed="false">
      <c r="A7031" s="3" t="n">
        <v>7030</v>
      </c>
      <c r="B7031" s="3" t="s">
        <v>20391</v>
      </c>
      <c r="C7031" s="3" t="s">
        <v>20392</v>
      </c>
      <c r="D7031" s="3" t="n">
        <v>1</v>
      </c>
      <c r="E7031" s="3" t="n">
        <v>3.3362773</v>
      </c>
      <c r="F7031" s="3" t="n">
        <v>149</v>
      </c>
      <c r="G7031" s="3" t="n">
        <v>149</v>
      </c>
      <c r="H7031" s="3" t="n">
        <v>15</v>
      </c>
      <c r="I7031" s="3" t="n">
        <v>15</v>
      </c>
      <c r="J7031" s="3" t="n">
        <v>251</v>
      </c>
      <c r="K7031" s="3" t="n">
        <v>251</v>
      </c>
      <c r="L7031" s="3" t="n">
        <v>60</v>
      </c>
      <c r="M7031" s="3" t="n">
        <v>60</v>
      </c>
      <c r="N7031" s="3" t="n">
        <v>-1</v>
      </c>
      <c r="O7031" s="3" t="n">
        <v>-1</v>
      </c>
      <c r="P7031" s="3" t="n">
        <v>7.1</v>
      </c>
      <c r="Q7031" s="3" t="n">
        <v>24.2</v>
      </c>
      <c r="R7031" s="3" t="s">
        <v>20393</v>
      </c>
      <c r="S7031" s="4" t="n">
        <v>45747.8115393519</v>
      </c>
      <c r="T7031" s="3" t="s">
        <v>1920</v>
      </c>
      <c r="U7031" s="3" t="s">
        <v>1920</v>
      </c>
      <c r="V7031" s="3" t="n">
        <v>0</v>
      </c>
      <c r="W7031" s="3" t="n">
        <v>0</v>
      </c>
      <c r="X7031" s="3" t="n">
        <v>0</v>
      </c>
      <c r="Y7031" s="3" t="s">
        <v>30</v>
      </c>
      <c r="Z7031" s="3" t="s">
        <v>30</v>
      </c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3"/>
      <c r="AU7031" s="3"/>
      <c r="AV7031" s="3"/>
      <c r="AW7031" s="3"/>
      <c r="AX7031" s="3"/>
      <c r="AY7031" s="3"/>
      <c r="AZ7031" s="3"/>
      <c r="BA7031" s="3"/>
      <c r="BB7031" s="3"/>
      <c r="BC7031" s="3"/>
      <c r="BD7031" s="3"/>
      <c r="BE7031" s="3"/>
      <c r="BF7031" s="3"/>
      <c r="BG7031" s="3"/>
      <c r="BH7031" s="3"/>
      <c r="BI7031" s="3"/>
      <c r="BJ7031" s="3"/>
    </row>
    <row r="7032" customFormat="false" ht="15.75" hidden="false" customHeight="false" outlineLevel="0" collapsed="false">
      <c r="A7032" s="3" t="n">
        <v>7031</v>
      </c>
      <c r="B7032" s="3" t="s">
        <v>20394</v>
      </c>
      <c r="C7032" s="3" t="s">
        <v>20395</v>
      </c>
      <c r="D7032" s="3" t="n">
        <v>1</v>
      </c>
      <c r="E7032" s="3" t="n">
        <v>3.8576454</v>
      </c>
      <c r="F7032" s="3" t="n">
        <v>191</v>
      </c>
      <c r="G7032" s="3" t="n">
        <v>191</v>
      </c>
      <c r="H7032" s="3" t="n">
        <v>15</v>
      </c>
      <c r="I7032" s="3" t="n">
        <v>15</v>
      </c>
      <c r="J7032" s="3" t="n">
        <v>356</v>
      </c>
      <c r="K7032" s="3" t="n">
        <v>356</v>
      </c>
      <c r="L7032" s="3" t="n">
        <v>75</v>
      </c>
      <c r="M7032" s="3" t="n">
        <v>75</v>
      </c>
      <c r="N7032" s="3" t="n">
        <v>-1</v>
      </c>
      <c r="O7032" s="3" t="n">
        <v>-1</v>
      </c>
      <c r="P7032" s="3" t="n">
        <v>7.1</v>
      </c>
      <c r="Q7032" s="3" t="n">
        <v>24.2</v>
      </c>
      <c r="R7032" s="3" t="s">
        <v>20396</v>
      </c>
      <c r="S7032" s="4" t="n">
        <v>45747.811724537</v>
      </c>
      <c r="T7032" s="3" t="s">
        <v>1920</v>
      </c>
      <c r="U7032" s="3" t="s">
        <v>1920</v>
      </c>
      <c r="V7032" s="3" t="n">
        <v>0</v>
      </c>
      <c r="W7032" s="3" t="n">
        <v>0</v>
      </c>
      <c r="X7032" s="3" t="n">
        <v>0</v>
      </c>
      <c r="Y7032" s="3" t="s">
        <v>30</v>
      </c>
      <c r="Z7032" s="3" t="s">
        <v>30</v>
      </c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3"/>
      <c r="AU7032" s="3"/>
      <c r="AV7032" s="3"/>
      <c r="AW7032" s="3"/>
      <c r="AX7032" s="3"/>
      <c r="AY7032" s="3"/>
      <c r="AZ7032" s="3"/>
      <c r="BA7032" s="3"/>
      <c r="BB7032" s="3"/>
      <c r="BC7032" s="3"/>
      <c r="BD7032" s="3"/>
      <c r="BE7032" s="3"/>
      <c r="BF7032" s="3"/>
      <c r="BG7032" s="3"/>
      <c r="BH7032" s="3"/>
      <c r="BI7032" s="3"/>
      <c r="BJ7032" s="3"/>
    </row>
    <row r="7033" customFormat="false" ht="15.75" hidden="false" customHeight="false" outlineLevel="0" collapsed="false">
      <c r="A7033" s="3" t="n">
        <v>7032</v>
      </c>
      <c r="B7033" s="3" t="s">
        <v>20397</v>
      </c>
      <c r="C7033" s="3" t="s">
        <v>20398</v>
      </c>
      <c r="D7033" s="3" t="n">
        <v>1</v>
      </c>
      <c r="E7033" s="3" t="n">
        <v>4.5545069</v>
      </c>
      <c r="F7033" s="3" t="n">
        <v>239</v>
      </c>
      <c r="G7033" s="3" t="n">
        <v>239</v>
      </c>
      <c r="H7033" s="3" t="n">
        <v>15</v>
      </c>
      <c r="I7033" s="3" t="n">
        <v>15</v>
      </c>
      <c r="J7033" s="3" t="n">
        <v>455</v>
      </c>
      <c r="K7033" s="3" t="n">
        <v>455</v>
      </c>
      <c r="L7033" s="3" t="n">
        <v>96</v>
      </c>
      <c r="M7033" s="3" t="n">
        <v>96</v>
      </c>
      <c r="N7033" s="3" t="n">
        <v>-1</v>
      </c>
      <c r="O7033" s="3" t="n">
        <v>-1</v>
      </c>
      <c r="P7033" s="3" t="n">
        <v>7.1</v>
      </c>
      <c r="Q7033" s="3" t="n">
        <v>24.2</v>
      </c>
      <c r="R7033" s="3" t="s">
        <v>20399</v>
      </c>
      <c r="S7033" s="4" t="n">
        <v>45747.8119444444</v>
      </c>
      <c r="T7033" s="3" t="s">
        <v>1920</v>
      </c>
      <c r="U7033" s="3" t="s">
        <v>1920</v>
      </c>
      <c r="V7033" s="3" t="n">
        <v>0</v>
      </c>
      <c r="W7033" s="3" t="n">
        <v>0</v>
      </c>
      <c r="X7033" s="3" t="n">
        <v>0</v>
      </c>
      <c r="Y7033" s="3" t="s">
        <v>30</v>
      </c>
      <c r="Z7033" s="3" t="s">
        <v>30</v>
      </c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3"/>
      <c r="AU7033" s="3"/>
      <c r="AV7033" s="3"/>
      <c r="AW7033" s="3"/>
      <c r="AX7033" s="3"/>
      <c r="AY7033" s="3"/>
      <c r="AZ7033" s="3"/>
      <c r="BA7033" s="3"/>
      <c r="BB7033" s="3"/>
      <c r="BC7033" s="3"/>
      <c r="BD7033" s="3"/>
      <c r="BE7033" s="3"/>
      <c r="BF7033" s="3"/>
      <c r="BG7033" s="3"/>
      <c r="BH7033" s="3"/>
      <c r="BI7033" s="3"/>
      <c r="BJ7033" s="3"/>
    </row>
    <row r="7034" customFormat="false" ht="15.75" hidden="false" customHeight="false" outlineLevel="0" collapsed="false">
      <c r="A7034" s="3" t="n">
        <v>7033</v>
      </c>
      <c r="B7034" s="3" t="s">
        <v>20400</v>
      </c>
      <c r="C7034" s="3" t="s">
        <v>20401</v>
      </c>
      <c r="D7034" s="3" t="n">
        <v>1</v>
      </c>
      <c r="E7034" s="3" t="n">
        <v>5.4420943</v>
      </c>
      <c r="F7034" s="3" t="n">
        <v>287</v>
      </c>
      <c r="G7034" s="3" t="n">
        <v>287</v>
      </c>
      <c r="H7034" s="3" t="n">
        <v>15</v>
      </c>
      <c r="I7034" s="3" t="n">
        <v>15</v>
      </c>
      <c r="J7034" s="3" t="n">
        <v>554</v>
      </c>
      <c r="K7034" s="3" t="n">
        <v>554</v>
      </c>
      <c r="L7034" s="3" t="n">
        <v>117</v>
      </c>
      <c r="M7034" s="3" t="n">
        <v>117</v>
      </c>
      <c r="N7034" s="3" t="n">
        <v>-1</v>
      </c>
      <c r="O7034" s="3" t="n">
        <v>-1</v>
      </c>
      <c r="P7034" s="3" t="n">
        <v>7.1</v>
      </c>
      <c r="Q7034" s="3" t="n">
        <v>24.2</v>
      </c>
      <c r="R7034" s="3" t="s">
        <v>20402</v>
      </c>
      <c r="S7034" s="4" t="n">
        <v>45747.8122106481</v>
      </c>
      <c r="T7034" s="3" t="s">
        <v>1920</v>
      </c>
      <c r="U7034" s="3" t="s">
        <v>1920</v>
      </c>
      <c r="V7034" s="3" t="n">
        <v>0</v>
      </c>
      <c r="W7034" s="3" t="n">
        <v>0</v>
      </c>
      <c r="X7034" s="3" t="n">
        <v>0</v>
      </c>
      <c r="Y7034" s="3" t="s">
        <v>30</v>
      </c>
      <c r="Z7034" s="3" t="s">
        <v>30</v>
      </c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3"/>
      <c r="AU7034" s="3"/>
      <c r="AV7034" s="3"/>
      <c r="AW7034" s="3"/>
      <c r="AX7034" s="3"/>
      <c r="AY7034" s="3"/>
      <c r="AZ7034" s="3"/>
      <c r="BA7034" s="3"/>
      <c r="BB7034" s="3"/>
      <c r="BC7034" s="3"/>
      <c r="BD7034" s="3"/>
      <c r="BE7034" s="3"/>
      <c r="BF7034" s="3"/>
      <c r="BG7034" s="3"/>
      <c r="BH7034" s="3"/>
      <c r="BI7034" s="3"/>
      <c r="BJ7034" s="3"/>
    </row>
    <row r="7035" customFormat="false" ht="15.75" hidden="false" customHeight="false" outlineLevel="0" collapsed="false">
      <c r="A7035" s="3" t="n">
        <v>7034</v>
      </c>
      <c r="B7035" s="3" t="s">
        <v>20403</v>
      </c>
      <c r="C7035" s="3" t="s">
        <v>20404</v>
      </c>
      <c r="D7035" s="3" t="n">
        <v>1</v>
      </c>
      <c r="E7035" s="3" t="n">
        <v>6.486479</v>
      </c>
      <c r="F7035" s="3" t="n">
        <v>335</v>
      </c>
      <c r="G7035" s="3" t="n">
        <v>335</v>
      </c>
      <c r="H7035" s="3" t="n">
        <v>15</v>
      </c>
      <c r="I7035" s="3" t="n">
        <v>15</v>
      </c>
      <c r="J7035" s="3" t="n">
        <v>654</v>
      </c>
      <c r="K7035" s="3" t="n">
        <v>654</v>
      </c>
      <c r="L7035" s="3" t="n">
        <v>138</v>
      </c>
      <c r="M7035" s="3" t="n">
        <v>138</v>
      </c>
      <c r="N7035" s="3" t="n">
        <v>-1</v>
      </c>
      <c r="O7035" s="3" t="n">
        <v>-1</v>
      </c>
      <c r="P7035" s="3" t="n">
        <v>7.1</v>
      </c>
      <c r="Q7035" s="3" t="n">
        <v>24.2</v>
      </c>
      <c r="R7035" s="3" t="s">
        <v>20405</v>
      </c>
      <c r="S7035" s="4" t="n">
        <v>45747.8125462963</v>
      </c>
      <c r="T7035" s="3" t="s">
        <v>1920</v>
      </c>
      <c r="U7035" s="3" t="s">
        <v>1920</v>
      </c>
      <c r="V7035" s="3" t="n">
        <v>0</v>
      </c>
      <c r="W7035" s="3" t="n">
        <v>0</v>
      </c>
      <c r="X7035" s="3" t="n">
        <v>0</v>
      </c>
      <c r="Y7035" s="3" t="s">
        <v>30</v>
      </c>
      <c r="Z7035" s="3" t="s">
        <v>30</v>
      </c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/>
      <c r="AV7035" s="3"/>
      <c r="AW7035" s="3"/>
      <c r="AX7035" s="3"/>
      <c r="AY7035" s="3"/>
      <c r="AZ7035" s="3"/>
      <c r="BA7035" s="3"/>
      <c r="BB7035" s="3"/>
      <c r="BC7035" s="3"/>
      <c r="BD7035" s="3"/>
      <c r="BE7035" s="3"/>
      <c r="BF7035" s="3"/>
      <c r="BG7035" s="3"/>
      <c r="BH7035" s="3"/>
      <c r="BI7035" s="3"/>
      <c r="BJ7035" s="3"/>
    </row>
    <row r="7036" customFormat="false" ht="15.75" hidden="false" customHeight="false" outlineLevel="0" collapsed="false">
      <c r="A7036" s="3" t="n">
        <v>7035</v>
      </c>
      <c r="B7036" s="3" t="s">
        <v>20406</v>
      </c>
      <c r="C7036" s="3" t="s">
        <v>20407</v>
      </c>
      <c r="D7036" s="3" t="n">
        <v>1</v>
      </c>
      <c r="E7036" s="3" t="n">
        <v>7.4907565</v>
      </c>
      <c r="F7036" s="3" t="n">
        <v>383</v>
      </c>
      <c r="G7036" s="3" t="n">
        <v>383</v>
      </c>
      <c r="H7036" s="3" t="n">
        <v>15</v>
      </c>
      <c r="I7036" s="3" t="n">
        <v>15</v>
      </c>
      <c r="J7036" s="3" t="n">
        <v>753</v>
      </c>
      <c r="K7036" s="3" t="n">
        <v>753</v>
      </c>
      <c r="L7036" s="3" t="n">
        <v>159</v>
      </c>
      <c r="M7036" s="3" t="n">
        <v>159</v>
      </c>
      <c r="N7036" s="3" t="n">
        <v>-1</v>
      </c>
      <c r="O7036" s="3" t="n">
        <v>-1</v>
      </c>
      <c r="P7036" s="3" t="n">
        <v>7.1</v>
      </c>
      <c r="Q7036" s="3" t="n">
        <v>24.2</v>
      </c>
      <c r="R7036" s="3" t="s">
        <v>20408</v>
      </c>
      <c r="S7036" s="4" t="n">
        <v>45747.8129282407</v>
      </c>
      <c r="T7036" s="3" t="s">
        <v>1920</v>
      </c>
      <c r="U7036" s="3" t="s">
        <v>1920</v>
      </c>
      <c r="V7036" s="3" t="n">
        <v>0</v>
      </c>
      <c r="W7036" s="3" t="n">
        <v>0</v>
      </c>
      <c r="X7036" s="3" t="n">
        <v>0</v>
      </c>
      <c r="Y7036" s="3" t="s">
        <v>30</v>
      </c>
      <c r="Z7036" s="3" t="s">
        <v>30</v>
      </c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3"/>
      <c r="AU7036" s="3"/>
      <c r="AV7036" s="3"/>
      <c r="AW7036" s="3"/>
      <c r="AX7036" s="3"/>
      <c r="AY7036" s="3"/>
      <c r="AZ7036" s="3"/>
      <c r="BA7036" s="3"/>
      <c r="BB7036" s="3"/>
      <c r="BC7036" s="3"/>
      <c r="BD7036" s="3"/>
      <c r="BE7036" s="3"/>
      <c r="BF7036" s="3"/>
      <c r="BG7036" s="3"/>
      <c r="BH7036" s="3"/>
      <c r="BI7036" s="3"/>
      <c r="BJ7036" s="3"/>
    </row>
    <row r="7037" customFormat="false" ht="15.75" hidden="false" customHeight="false" outlineLevel="0" collapsed="false">
      <c r="A7037" s="3" t="n">
        <v>7036</v>
      </c>
      <c r="B7037" s="3" t="s">
        <v>20409</v>
      </c>
      <c r="C7037" s="3" t="s">
        <v>20410</v>
      </c>
      <c r="D7037" s="3" t="n">
        <v>1</v>
      </c>
      <c r="E7037" s="3" t="n">
        <v>0.1004189</v>
      </c>
      <c r="F7037" s="3" t="n">
        <v>17</v>
      </c>
      <c r="G7037" s="3" t="n">
        <v>17</v>
      </c>
      <c r="H7037" s="3" t="n">
        <v>7</v>
      </c>
      <c r="I7037" s="3" t="n">
        <v>7</v>
      </c>
      <c r="J7037" s="3" t="n">
        <v>29</v>
      </c>
      <c r="K7037" s="3" t="n">
        <v>29</v>
      </c>
      <c r="L7037" s="3" t="n">
        <v>0</v>
      </c>
      <c r="M7037" s="3" t="n">
        <v>0</v>
      </c>
      <c r="N7037" s="3" t="n">
        <v>0</v>
      </c>
      <c r="O7037" s="3" t="n">
        <v>0</v>
      </c>
      <c r="P7037" s="3" t="n">
        <v>7.3</v>
      </c>
      <c r="Q7037" s="3" t="n">
        <v>24.2</v>
      </c>
      <c r="R7037" s="3" t="s">
        <v>20411</v>
      </c>
      <c r="S7037" s="4" t="n">
        <v>45747.8130092593</v>
      </c>
      <c r="T7037" s="3" t="s">
        <v>65</v>
      </c>
      <c r="U7037" s="3" t="s">
        <v>65</v>
      </c>
      <c r="V7037" s="3" t="n">
        <v>1</v>
      </c>
      <c r="W7037" s="3" t="n">
        <v>1</v>
      </c>
      <c r="X7037" s="3" t="n">
        <v>0</v>
      </c>
      <c r="Y7037" s="3" t="s">
        <v>81</v>
      </c>
      <c r="Z7037" s="3" t="s">
        <v>30</v>
      </c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3"/>
      <c r="AU7037" s="3"/>
      <c r="AV7037" s="3"/>
      <c r="AW7037" s="3"/>
      <c r="AX7037" s="3"/>
      <c r="AY7037" s="3"/>
      <c r="AZ7037" s="3"/>
      <c r="BA7037" s="3"/>
      <c r="BB7037" s="3"/>
      <c r="BC7037" s="3"/>
      <c r="BD7037" s="3"/>
      <c r="BE7037" s="3"/>
      <c r="BF7037" s="3"/>
      <c r="BG7037" s="3"/>
      <c r="BH7037" s="3"/>
      <c r="BI7037" s="3"/>
      <c r="BJ7037" s="3"/>
    </row>
    <row r="7038" customFormat="false" ht="15.75" hidden="false" customHeight="false" outlineLevel="0" collapsed="false">
      <c r="A7038" s="3" t="n">
        <v>7037</v>
      </c>
      <c r="B7038" s="3" t="s">
        <v>20412</v>
      </c>
      <c r="C7038" s="3" t="s">
        <v>20413</v>
      </c>
      <c r="D7038" s="3" t="n">
        <v>1</v>
      </c>
      <c r="E7038" s="3" t="n">
        <v>1.4203655</v>
      </c>
      <c r="F7038" s="3" t="n">
        <v>165</v>
      </c>
      <c r="G7038" s="3" t="n">
        <v>165</v>
      </c>
      <c r="H7038" s="3" t="n">
        <v>15</v>
      </c>
      <c r="I7038" s="3" t="n">
        <v>15</v>
      </c>
      <c r="J7038" s="3" t="n">
        <v>255</v>
      </c>
      <c r="K7038" s="3" t="n">
        <v>255</v>
      </c>
      <c r="L7038" s="3" t="n">
        <v>10</v>
      </c>
      <c r="M7038" s="3" t="n">
        <v>10</v>
      </c>
      <c r="N7038" s="3" t="n">
        <v>-1</v>
      </c>
      <c r="O7038" s="3" t="n">
        <v>-1</v>
      </c>
      <c r="P7038" s="3" t="n">
        <v>7.3</v>
      </c>
      <c r="Q7038" s="3" t="n">
        <v>24.2</v>
      </c>
      <c r="R7038" s="3" t="s">
        <v>20414</v>
      </c>
      <c r="S7038" s="4" t="n">
        <v>45747.8130671296</v>
      </c>
      <c r="T7038" s="3" t="s">
        <v>65</v>
      </c>
      <c r="U7038" s="3" t="s">
        <v>65</v>
      </c>
      <c r="V7038" s="3" t="n">
        <v>0</v>
      </c>
      <c r="W7038" s="3" t="n">
        <v>0</v>
      </c>
      <c r="X7038" s="3" t="n">
        <v>0</v>
      </c>
      <c r="Y7038" s="3" t="s">
        <v>30</v>
      </c>
      <c r="Z7038" s="3" t="s">
        <v>30</v>
      </c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3"/>
      <c r="AU7038" s="3"/>
      <c r="AV7038" s="3"/>
      <c r="AW7038" s="3"/>
      <c r="AX7038" s="3"/>
      <c r="AY7038" s="3"/>
      <c r="AZ7038" s="3"/>
      <c r="BA7038" s="3"/>
      <c r="BB7038" s="3"/>
      <c r="BC7038" s="3"/>
      <c r="BD7038" s="3"/>
      <c r="BE7038" s="3"/>
      <c r="BF7038" s="3"/>
      <c r="BG7038" s="3"/>
      <c r="BH7038" s="3"/>
      <c r="BI7038" s="3"/>
      <c r="BJ7038" s="3"/>
    </row>
    <row r="7039" customFormat="false" ht="15.75" hidden="false" customHeight="false" outlineLevel="0" collapsed="false">
      <c r="A7039" s="3" t="n">
        <v>7038</v>
      </c>
      <c r="B7039" s="3" t="s">
        <v>20415</v>
      </c>
      <c r="C7039" s="3" t="s">
        <v>20416</v>
      </c>
      <c r="D7039" s="3" t="n">
        <v>1</v>
      </c>
      <c r="E7039" s="3" t="n">
        <v>1.7572563</v>
      </c>
      <c r="F7039" s="3" t="n">
        <v>33</v>
      </c>
      <c r="G7039" s="3" t="n">
        <v>33</v>
      </c>
      <c r="H7039" s="3" t="n">
        <v>5</v>
      </c>
      <c r="I7039" s="3" t="n">
        <v>5</v>
      </c>
      <c r="J7039" s="3" t="n">
        <v>43</v>
      </c>
      <c r="K7039" s="3" t="n">
        <v>43</v>
      </c>
      <c r="L7039" s="3" t="n">
        <v>14</v>
      </c>
      <c r="M7039" s="3" t="n">
        <v>14</v>
      </c>
      <c r="N7039" s="3" t="n">
        <v>15</v>
      </c>
      <c r="O7039" s="3" t="n">
        <v>-1</v>
      </c>
      <c r="P7039" s="3" t="n">
        <v>6.6</v>
      </c>
      <c r="Q7039" s="3" t="n">
        <v>24.2</v>
      </c>
      <c r="R7039" s="3" t="s">
        <v>20417</v>
      </c>
      <c r="S7039" s="4" t="n">
        <v>45747.8131712963</v>
      </c>
      <c r="T7039" s="3" t="s">
        <v>3197</v>
      </c>
      <c r="U7039" s="3" t="s">
        <v>3197</v>
      </c>
      <c r="V7039" s="3" t="n">
        <v>1</v>
      </c>
      <c r="W7039" s="3" t="n">
        <v>0</v>
      </c>
      <c r="X7039" s="3" t="n">
        <v>0</v>
      </c>
      <c r="Y7039" s="3" t="s">
        <v>30</v>
      </c>
      <c r="Z7039" s="3" t="s">
        <v>30</v>
      </c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3"/>
      <c r="AU7039" s="3"/>
      <c r="AV7039" s="3"/>
      <c r="AW7039" s="3"/>
      <c r="AX7039" s="3"/>
      <c r="AY7039" s="3"/>
      <c r="AZ7039" s="3"/>
      <c r="BA7039" s="3"/>
      <c r="BB7039" s="3"/>
      <c r="BC7039" s="3"/>
      <c r="BD7039" s="3"/>
      <c r="BE7039" s="3"/>
      <c r="BF7039" s="3"/>
      <c r="BG7039" s="3"/>
      <c r="BH7039" s="3"/>
      <c r="BI7039" s="3"/>
      <c r="BJ7039" s="3"/>
    </row>
    <row r="7040" customFormat="false" ht="15.75" hidden="false" customHeight="false" outlineLevel="0" collapsed="false">
      <c r="A7040" s="3" t="n">
        <v>7039</v>
      </c>
      <c r="B7040" s="3" t="s">
        <v>20418</v>
      </c>
      <c r="C7040" s="3" t="s">
        <v>20419</v>
      </c>
      <c r="D7040" s="3" t="n">
        <v>1</v>
      </c>
      <c r="E7040" s="3" t="n">
        <v>3.7470596</v>
      </c>
      <c r="F7040" s="3" t="n">
        <v>225</v>
      </c>
      <c r="G7040" s="3" t="n">
        <v>225</v>
      </c>
      <c r="H7040" s="3" t="n">
        <v>32</v>
      </c>
      <c r="I7040" s="3" t="n">
        <v>32</v>
      </c>
      <c r="J7040" s="3" t="n">
        <v>287</v>
      </c>
      <c r="K7040" s="3" t="n">
        <v>287</v>
      </c>
      <c r="L7040" s="3" t="n">
        <v>31</v>
      </c>
      <c r="M7040" s="3" t="n">
        <v>31</v>
      </c>
      <c r="N7040" s="3" t="n">
        <v>-1</v>
      </c>
      <c r="O7040" s="3" t="n">
        <v>-1</v>
      </c>
      <c r="P7040" s="3" t="n">
        <v>7.6</v>
      </c>
      <c r="Q7040" s="3" t="n">
        <v>24.2</v>
      </c>
      <c r="R7040" s="3" t="s">
        <v>20420</v>
      </c>
      <c r="S7040" s="4" t="n">
        <v>45747.813275463</v>
      </c>
      <c r="T7040" s="3" t="s">
        <v>239</v>
      </c>
      <c r="U7040" s="3" t="s">
        <v>239</v>
      </c>
      <c r="V7040" s="3" t="n">
        <v>0</v>
      </c>
      <c r="W7040" s="3" t="n">
        <v>0</v>
      </c>
      <c r="X7040" s="3" t="n">
        <v>0</v>
      </c>
      <c r="Y7040" s="3" t="s">
        <v>30</v>
      </c>
      <c r="Z7040" s="3" t="s">
        <v>30</v>
      </c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3"/>
      <c r="AU7040" s="3"/>
      <c r="AV7040" s="3"/>
      <c r="AW7040" s="3"/>
      <c r="AX7040" s="3"/>
      <c r="AY7040" s="3"/>
      <c r="AZ7040" s="3"/>
      <c r="BA7040" s="3"/>
      <c r="BB7040" s="3"/>
      <c r="BC7040" s="3"/>
      <c r="BD7040" s="3"/>
      <c r="BE7040" s="3"/>
      <c r="BF7040" s="3"/>
      <c r="BG7040" s="3"/>
      <c r="BH7040" s="3"/>
      <c r="BI7040" s="3"/>
      <c r="BJ7040" s="3"/>
    </row>
    <row r="7041" customFormat="false" ht="15.75" hidden="false" customHeight="false" outlineLevel="0" collapsed="false">
      <c r="A7041" s="3" t="n">
        <v>7040</v>
      </c>
      <c r="B7041" s="3" t="s">
        <v>20421</v>
      </c>
      <c r="C7041" s="3" t="s">
        <v>20422</v>
      </c>
      <c r="D7041" s="3" t="n">
        <v>1</v>
      </c>
      <c r="E7041" s="3" t="n">
        <v>0.8294683</v>
      </c>
      <c r="F7041" s="3" t="n">
        <v>116</v>
      </c>
      <c r="G7041" s="3" t="n">
        <v>116</v>
      </c>
      <c r="H7041" s="3" t="n">
        <v>10</v>
      </c>
      <c r="I7041" s="3" t="n">
        <v>10</v>
      </c>
      <c r="J7041" s="3" t="n">
        <v>80</v>
      </c>
      <c r="K7041" s="3" t="n">
        <v>80</v>
      </c>
      <c r="L7041" s="3" t="n">
        <v>26</v>
      </c>
      <c r="M7041" s="3" t="n">
        <v>26</v>
      </c>
      <c r="N7041" s="3" t="n">
        <v>-1</v>
      </c>
      <c r="O7041" s="3" t="n">
        <v>-1</v>
      </c>
      <c r="P7041" s="3" t="n">
        <v>7.4</v>
      </c>
      <c r="Q7041" s="3" t="n">
        <v>24.2</v>
      </c>
      <c r="R7041" s="3" t="s">
        <v>20423</v>
      </c>
      <c r="S7041" s="4" t="n">
        <v>45747.8133217593</v>
      </c>
      <c r="T7041" s="3" t="s">
        <v>65</v>
      </c>
      <c r="U7041" s="3" t="s">
        <v>65</v>
      </c>
      <c r="V7041" s="3" t="n">
        <v>0</v>
      </c>
      <c r="W7041" s="3" t="n">
        <v>0</v>
      </c>
      <c r="X7041" s="3" t="n">
        <v>0</v>
      </c>
      <c r="Y7041" s="3" t="s">
        <v>30</v>
      </c>
      <c r="Z7041" s="3" t="s">
        <v>30</v>
      </c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3"/>
      <c r="AU7041" s="3"/>
      <c r="AV7041" s="3"/>
      <c r="AW7041" s="3"/>
      <c r="AX7041" s="3"/>
      <c r="AY7041" s="3"/>
      <c r="AZ7041" s="3"/>
      <c r="BA7041" s="3"/>
      <c r="BB7041" s="3"/>
      <c r="BC7041" s="3"/>
      <c r="BD7041" s="3"/>
      <c r="BE7041" s="3"/>
      <c r="BF7041" s="3"/>
      <c r="BG7041" s="3"/>
      <c r="BH7041" s="3"/>
      <c r="BI7041" s="3"/>
      <c r="BJ7041" s="3"/>
    </row>
    <row r="7042" customFormat="false" ht="15.75" hidden="false" customHeight="false" outlineLevel="0" collapsed="false">
      <c r="A7042" s="3" t="n">
        <v>7041</v>
      </c>
      <c r="B7042" s="3" t="s">
        <v>20424</v>
      </c>
      <c r="C7042" s="3" t="s">
        <v>20425</v>
      </c>
      <c r="D7042" s="3" t="n">
        <v>1</v>
      </c>
      <c r="E7042" s="3" t="n">
        <v>0.3373685</v>
      </c>
      <c r="F7042" s="3" t="n">
        <v>32</v>
      </c>
      <c r="G7042" s="3" t="n">
        <v>32</v>
      </c>
      <c r="H7042" s="3" t="n">
        <v>7</v>
      </c>
      <c r="I7042" s="3" t="n">
        <v>7</v>
      </c>
      <c r="J7042" s="3" t="n">
        <v>30</v>
      </c>
      <c r="K7042" s="3" t="n">
        <v>30</v>
      </c>
      <c r="L7042" s="3" t="n">
        <v>4</v>
      </c>
      <c r="M7042" s="3" t="n">
        <v>4</v>
      </c>
      <c r="N7042" s="3" t="n">
        <v>-1</v>
      </c>
      <c r="O7042" s="3" t="n">
        <v>-1</v>
      </c>
      <c r="P7042" s="3" t="n">
        <v>7.6</v>
      </c>
      <c r="Q7042" s="3" t="n">
        <v>24.2</v>
      </c>
      <c r="R7042" s="3" t="s">
        <v>20426</v>
      </c>
      <c r="S7042" s="4" t="n">
        <v>45747.8133449074</v>
      </c>
      <c r="T7042" s="3" t="s">
        <v>239</v>
      </c>
      <c r="U7042" s="3" t="s">
        <v>239</v>
      </c>
      <c r="V7042" s="3" t="n">
        <v>0</v>
      </c>
      <c r="W7042" s="3" t="n">
        <v>0</v>
      </c>
      <c r="X7042" s="3" t="n">
        <v>0</v>
      </c>
      <c r="Y7042" s="3" t="s">
        <v>30</v>
      </c>
      <c r="Z7042" s="3" t="s">
        <v>30</v>
      </c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3"/>
      <c r="AU7042" s="3"/>
      <c r="AV7042" s="3"/>
      <c r="AW7042" s="3"/>
      <c r="AX7042" s="3"/>
      <c r="AY7042" s="3"/>
      <c r="AZ7042" s="3"/>
      <c r="BA7042" s="3"/>
      <c r="BB7042" s="3"/>
      <c r="BC7042" s="3"/>
      <c r="BD7042" s="3"/>
      <c r="BE7042" s="3"/>
      <c r="BF7042" s="3"/>
      <c r="BG7042" s="3"/>
      <c r="BH7042" s="3"/>
      <c r="BI7042" s="3"/>
      <c r="BJ7042" s="3"/>
    </row>
    <row r="7043" customFormat="false" ht="15.75" hidden="false" customHeight="false" outlineLevel="0" collapsed="false">
      <c r="A7043" s="3" t="n">
        <v>7042</v>
      </c>
      <c r="B7043" s="3" t="s">
        <v>20427</v>
      </c>
      <c r="C7043" s="3" t="s">
        <v>20428</v>
      </c>
      <c r="D7043" s="3" t="n">
        <v>1</v>
      </c>
      <c r="E7043" s="3" t="n">
        <v>0.3278812</v>
      </c>
      <c r="F7043" s="3" t="n">
        <v>32</v>
      </c>
      <c r="G7043" s="3" t="n">
        <v>32</v>
      </c>
      <c r="H7043" s="3" t="n">
        <v>7</v>
      </c>
      <c r="I7043" s="3" t="n">
        <v>7</v>
      </c>
      <c r="J7043" s="3" t="n">
        <v>30</v>
      </c>
      <c r="K7043" s="3" t="n">
        <v>30</v>
      </c>
      <c r="L7043" s="3" t="n">
        <v>4</v>
      </c>
      <c r="M7043" s="3" t="n">
        <v>4</v>
      </c>
      <c r="N7043" s="3" t="n">
        <v>-1</v>
      </c>
      <c r="O7043" s="3" t="n">
        <v>-1</v>
      </c>
      <c r="P7043" s="3" t="n">
        <v>7.6</v>
      </c>
      <c r="Q7043" s="3" t="n">
        <v>24.2</v>
      </c>
      <c r="R7043" s="3" t="s">
        <v>20429</v>
      </c>
      <c r="S7043" s="4" t="n">
        <v>45747.8133680556</v>
      </c>
      <c r="T7043" s="3" t="s">
        <v>239</v>
      </c>
      <c r="U7043" s="3" t="s">
        <v>239</v>
      </c>
      <c r="V7043" s="3" t="n">
        <v>0</v>
      </c>
      <c r="W7043" s="3" t="n">
        <v>0</v>
      </c>
      <c r="X7043" s="3" t="n">
        <v>0</v>
      </c>
      <c r="Y7043" s="3" t="s">
        <v>30</v>
      </c>
      <c r="Z7043" s="3" t="s">
        <v>30</v>
      </c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  <c r="AP7043" s="3"/>
      <c r="AQ7043" s="3"/>
      <c r="AR7043" s="3"/>
      <c r="AS7043" s="3"/>
      <c r="AT7043" s="3"/>
      <c r="AU7043" s="3"/>
      <c r="AV7043" s="3"/>
      <c r="AW7043" s="3"/>
      <c r="AX7043" s="3"/>
      <c r="AY7043" s="3"/>
      <c r="AZ7043" s="3"/>
      <c r="BA7043" s="3"/>
      <c r="BB7043" s="3"/>
      <c r="BC7043" s="3"/>
      <c r="BD7043" s="3"/>
      <c r="BE7043" s="3"/>
      <c r="BF7043" s="3"/>
      <c r="BG7043" s="3"/>
      <c r="BH7043" s="3"/>
      <c r="BI7043" s="3"/>
      <c r="BJ7043" s="3"/>
    </row>
    <row r="7044" customFormat="false" ht="15.75" hidden="false" customHeight="false" outlineLevel="0" collapsed="false">
      <c r="A7044" s="3" t="n">
        <v>7043</v>
      </c>
      <c r="B7044" s="3" t="s">
        <v>20430</v>
      </c>
      <c r="C7044" s="3" t="s">
        <v>20431</v>
      </c>
      <c r="D7044" s="3" t="n">
        <v>1</v>
      </c>
      <c r="E7044" s="3" t="n">
        <v>0.3179943</v>
      </c>
      <c r="F7044" s="3" t="n">
        <v>32</v>
      </c>
      <c r="G7044" s="3" t="n">
        <v>32</v>
      </c>
      <c r="H7044" s="3" t="n">
        <v>7</v>
      </c>
      <c r="I7044" s="3" t="n">
        <v>7</v>
      </c>
      <c r="J7044" s="3" t="n">
        <v>30</v>
      </c>
      <c r="K7044" s="3" t="n">
        <v>30</v>
      </c>
      <c r="L7044" s="3" t="n">
        <v>4</v>
      </c>
      <c r="M7044" s="3" t="n">
        <v>4</v>
      </c>
      <c r="N7044" s="3" t="n">
        <v>-1</v>
      </c>
      <c r="O7044" s="3" t="n">
        <v>-1</v>
      </c>
      <c r="P7044" s="3" t="n">
        <v>7.6</v>
      </c>
      <c r="Q7044" s="3" t="n">
        <v>24.2</v>
      </c>
      <c r="R7044" s="3" t="s">
        <v>20432</v>
      </c>
      <c r="S7044" s="4" t="n">
        <v>45747.8134027778</v>
      </c>
      <c r="T7044" s="3" t="s">
        <v>239</v>
      </c>
      <c r="U7044" s="3" t="s">
        <v>239</v>
      </c>
      <c r="V7044" s="3" t="n">
        <v>0</v>
      </c>
      <c r="W7044" s="3" t="n">
        <v>0</v>
      </c>
      <c r="X7044" s="3" t="n">
        <v>0</v>
      </c>
      <c r="Y7044" s="3" t="s">
        <v>30</v>
      </c>
      <c r="Z7044" s="3" t="s">
        <v>30</v>
      </c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3"/>
      <c r="AU7044" s="3"/>
      <c r="AV7044" s="3"/>
      <c r="AW7044" s="3"/>
      <c r="AX7044" s="3"/>
      <c r="AY7044" s="3"/>
      <c r="AZ7044" s="3"/>
      <c r="BA7044" s="3"/>
      <c r="BB7044" s="3"/>
      <c r="BC7044" s="3"/>
      <c r="BD7044" s="3"/>
      <c r="BE7044" s="3"/>
      <c r="BF7044" s="3"/>
      <c r="BG7044" s="3"/>
      <c r="BH7044" s="3"/>
      <c r="BI7044" s="3"/>
      <c r="BJ7044" s="3"/>
    </row>
    <row r="7045" customFormat="false" ht="15.75" hidden="false" customHeight="false" outlineLevel="0" collapsed="false">
      <c r="A7045" s="3" t="n">
        <v>7044</v>
      </c>
      <c r="B7045" s="3" t="s">
        <v>20433</v>
      </c>
      <c r="C7045" s="3" t="s">
        <v>20434</v>
      </c>
      <c r="D7045" s="3" t="n">
        <v>1</v>
      </c>
      <c r="E7045" s="3" t="n">
        <v>0.3492899</v>
      </c>
      <c r="F7045" s="3" t="n">
        <v>32</v>
      </c>
      <c r="G7045" s="3" t="n">
        <v>32</v>
      </c>
      <c r="H7045" s="3" t="n">
        <v>7</v>
      </c>
      <c r="I7045" s="3" t="n">
        <v>7</v>
      </c>
      <c r="J7045" s="3" t="n">
        <v>30</v>
      </c>
      <c r="K7045" s="3" t="n">
        <v>30</v>
      </c>
      <c r="L7045" s="3" t="n">
        <v>4</v>
      </c>
      <c r="M7045" s="3" t="n">
        <v>4</v>
      </c>
      <c r="N7045" s="3" t="n">
        <v>-1</v>
      </c>
      <c r="O7045" s="3" t="n">
        <v>-1</v>
      </c>
      <c r="P7045" s="3" t="n">
        <v>7.6</v>
      </c>
      <c r="Q7045" s="3" t="n">
        <v>24.2</v>
      </c>
      <c r="R7045" s="3" t="s">
        <v>20435</v>
      </c>
      <c r="S7045" s="4" t="n">
        <v>45747.8134259259</v>
      </c>
      <c r="T7045" s="3" t="s">
        <v>239</v>
      </c>
      <c r="U7045" s="3" t="s">
        <v>239</v>
      </c>
      <c r="V7045" s="3" t="n">
        <v>0</v>
      </c>
      <c r="W7045" s="3" t="n">
        <v>0</v>
      </c>
      <c r="X7045" s="3" t="n">
        <v>0</v>
      </c>
      <c r="Y7045" s="3" t="s">
        <v>30</v>
      </c>
      <c r="Z7045" s="3" t="s">
        <v>30</v>
      </c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3"/>
      <c r="AR7045" s="3"/>
      <c r="AS7045" s="3"/>
      <c r="AT7045" s="3"/>
      <c r="AU7045" s="3"/>
      <c r="AV7045" s="3"/>
      <c r="AW7045" s="3"/>
      <c r="AX7045" s="3"/>
      <c r="AY7045" s="3"/>
      <c r="AZ7045" s="3"/>
      <c r="BA7045" s="3"/>
      <c r="BB7045" s="3"/>
      <c r="BC7045" s="3"/>
      <c r="BD7045" s="3"/>
      <c r="BE7045" s="3"/>
      <c r="BF7045" s="3"/>
      <c r="BG7045" s="3"/>
      <c r="BH7045" s="3"/>
      <c r="BI7045" s="3"/>
      <c r="BJ7045" s="3"/>
    </row>
    <row r="7046" customFormat="false" ht="15.75" hidden="false" customHeight="false" outlineLevel="0" collapsed="false">
      <c r="A7046" s="3" t="n">
        <v>7045</v>
      </c>
      <c r="B7046" s="3" t="s">
        <v>20436</v>
      </c>
      <c r="C7046" s="3" t="s">
        <v>20437</v>
      </c>
      <c r="D7046" s="3" t="n">
        <v>1</v>
      </c>
      <c r="E7046" s="3" t="n">
        <v>0.4513367</v>
      </c>
      <c r="F7046" s="3" t="n">
        <v>64</v>
      </c>
      <c r="G7046" s="3" t="n">
        <v>64</v>
      </c>
      <c r="H7046" s="3" t="n">
        <v>10</v>
      </c>
      <c r="I7046" s="3" t="n">
        <v>10</v>
      </c>
      <c r="J7046" s="3" t="n">
        <v>63</v>
      </c>
      <c r="K7046" s="3" t="n">
        <v>63</v>
      </c>
      <c r="L7046" s="3" t="n">
        <v>7</v>
      </c>
      <c r="M7046" s="3" t="n">
        <v>7</v>
      </c>
      <c r="N7046" s="3" t="n">
        <v>-1</v>
      </c>
      <c r="O7046" s="3" t="n">
        <v>-1</v>
      </c>
      <c r="P7046" s="3" t="n">
        <v>7.6</v>
      </c>
      <c r="Q7046" s="3" t="n">
        <v>24.2</v>
      </c>
      <c r="R7046" s="3" t="s">
        <v>20438</v>
      </c>
      <c r="S7046" s="4" t="n">
        <v>45747.8134606482</v>
      </c>
      <c r="T7046" s="3" t="s">
        <v>239</v>
      </c>
      <c r="U7046" s="3" t="s">
        <v>239</v>
      </c>
      <c r="V7046" s="3" t="n">
        <v>0</v>
      </c>
      <c r="W7046" s="3" t="n">
        <v>0</v>
      </c>
      <c r="X7046" s="3" t="n">
        <v>0</v>
      </c>
      <c r="Y7046" s="3" t="s">
        <v>30</v>
      </c>
      <c r="Z7046" s="3" t="s">
        <v>30</v>
      </c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3"/>
      <c r="AU7046" s="3"/>
      <c r="AV7046" s="3"/>
      <c r="AW7046" s="3"/>
      <c r="AX7046" s="3"/>
      <c r="AY7046" s="3"/>
      <c r="AZ7046" s="3"/>
      <c r="BA7046" s="3"/>
      <c r="BB7046" s="3"/>
      <c r="BC7046" s="3"/>
      <c r="BD7046" s="3"/>
      <c r="BE7046" s="3"/>
      <c r="BF7046" s="3"/>
      <c r="BG7046" s="3"/>
      <c r="BH7046" s="3"/>
      <c r="BI7046" s="3"/>
      <c r="BJ7046" s="3"/>
    </row>
    <row r="7047" customFormat="false" ht="15.75" hidden="false" customHeight="false" outlineLevel="0" collapsed="false">
      <c r="A7047" s="3" t="n">
        <v>7046</v>
      </c>
      <c r="B7047" s="3" t="s">
        <v>20439</v>
      </c>
      <c r="C7047" s="3" t="s">
        <v>20440</v>
      </c>
      <c r="D7047" s="3" t="n">
        <v>1</v>
      </c>
      <c r="E7047" s="3" t="n">
        <v>3.7853651</v>
      </c>
      <c r="F7047" s="3" t="n">
        <v>225</v>
      </c>
      <c r="G7047" s="3" t="n">
        <v>225</v>
      </c>
      <c r="H7047" s="3" t="n">
        <v>32</v>
      </c>
      <c r="I7047" s="3" t="n">
        <v>32</v>
      </c>
      <c r="J7047" s="3" t="n">
        <v>287</v>
      </c>
      <c r="K7047" s="3" t="n">
        <v>287</v>
      </c>
      <c r="L7047" s="3" t="n">
        <v>31</v>
      </c>
      <c r="M7047" s="3" t="n">
        <v>31</v>
      </c>
      <c r="N7047" s="3" t="n">
        <v>-1</v>
      </c>
      <c r="O7047" s="3" t="n">
        <v>-1</v>
      </c>
      <c r="P7047" s="3" t="n">
        <v>7.7</v>
      </c>
      <c r="Q7047" s="3" t="n">
        <v>24.2</v>
      </c>
      <c r="R7047" s="3" t="s">
        <v>20441</v>
      </c>
      <c r="S7047" s="4" t="n">
        <v>45747.8135416667</v>
      </c>
      <c r="T7047" s="3" t="s">
        <v>239</v>
      </c>
      <c r="U7047" s="3" t="s">
        <v>239</v>
      </c>
      <c r="V7047" s="3" t="n">
        <v>0</v>
      </c>
      <c r="W7047" s="3" t="n">
        <v>0</v>
      </c>
      <c r="X7047" s="3" t="n">
        <v>0</v>
      </c>
      <c r="Y7047" s="3" t="s">
        <v>30</v>
      </c>
      <c r="Z7047" s="3" t="s">
        <v>30</v>
      </c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3"/>
      <c r="AV7047" s="3"/>
      <c r="AW7047" s="3"/>
      <c r="AX7047" s="3"/>
      <c r="AY7047" s="3"/>
      <c r="AZ7047" s="3"/>
      <c r="BA7047" s="3"/>
      <c r="BB7047" s="3"/>
      <c r="BC7047" s="3"/>
      <c r="BD7047" s="3"/>
      <c r="BE7047" s="3"/>
      <c r="BF7047" s="3"/>
      <c r="BG7047" s="3"/>
      <c r="BH7047" s="3"/>
      <c r="BI7047" s="3"/>
      <c r="BJ7047" s="3"/>
    </row>
    <row r="7048" customFormat="false" ht="15.75" hidden="false" customHeight="false" outlineLevel="0" collapsed="false">
      <c r="A7048" s="3" t="n">
        <v>7047</v>
      </c>
      <c r="B7048" s="3" t="s">
        <v>20442</v>
      </c>
      <c r="C7048" s="3" t="s">
        <v>20443</v>
      </c>
      <c r="D7048" s="3" t="n">
        <v>1</v>
      </c>
      <c r="E7048" s="3" t="n">
        <v>0.0819089</v>
      </c>
      <c r="F7048" s="3" t="n">
        <v>8</v>
      </c>
      <c r="G7048" s="3" t="n">
        <v>8</v>
      </c>
      <c r="H7048" s="3" t="n">
        <v>7</v>
      </c>
      <c r="I7048" s="3" t="n">
        <v>7</v>
      </c>
      <c r="J7048" s="3" t="n">
        <v>5</v>
      </c>
      <c r="K7048" s="3" t="n">
        <v>5</v>
      </c>
      <c r="L7048" s="3" t="n">
        <v>1</v>
      </c>
      <c r="M7048" s="3" t="n">
        <v>1</v>
      </c>
      <c r="N7048" s="3" t="n">
        <v>-1</v>
      </c>
      <c r="O7048" s="3" t="n">
        <v>-1</v>
      </c>
      <c r="P7048" s="3" t="n">
        <v>7.7</v>
      </c>
      <c r="Q7048" s="3" t="n">
        <v>24.2</v>
      </c>
      <c r="R7048" s="3" t="s">
        <v>20444</v>
      </c>
      <c r="S7048" s="4" t="n">
        <v>45747.8135648148</v>
      </c>
      <c r="T7048" s="3" t="s">
        <v>65</v>
      </c>
      <c r="U7048" s="3" t="s">
        <v>65</v>
      </c>
      <c r="V7048" s="3" t="n">
        <v>0</v>
      </c>
      <c r="W7048" s="3" t="n">
        <v>0</v>
      </c>
      <c r="X7048" s="3" t="n">
        <v>0</v>
      </c>
      <c r="Y7048" s="3" t="s">
        <v>30</v>
      </c>
      <c r="Z7048" s="3" t="s">
        <v>30</v>
      </c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  <c r="AP7048" s="3"/>
      <c r="AQ7048" s="3"/>
      <c r="AR7048" s="3"/>
      <c r="AS7048" s="3"/>
      <c r="AT7048" s="3"/>
      <c r="AU7048" s="3"/>
      <c r="AV7048" s="3"/>
      <c r="AW7048" s="3"/>
      <c r="AX7048" s="3"/>
      <c r="AY7048" s="3"/>
      <c r="AZ7048" s="3"/>
      <c r="BA7048" s="3"/>
      <c r="BB7048" s="3"/>
      <c r="BC7048" s="3"/>
      <c r="BD7048" s="3"/>
      <c r="BE7048" s="3"/>
      <c r="BF7048" s="3"/>
      <c r="BG7048" s="3"/>
      <c r="BH7048" s="3"/>
      <c r="BI7048" s="3"/>
      <c r="BJ7048" s="3"/>
    </row>
    <row r="7049" customFormat="false" ht="15.75" hidden="false" customHeight="false" outlineLevel="0" collapsed="false">
      <c r="A7049" s="3" t="n">
        <v>7048</v>
      </c>
      <c r="B7049" s="3" t="s">
        <v>20445</v>
      </c>
      <c r="C7049" s="3" t="s">
        <v>20446</v>
      </c>
      <c r="D7049" s="3" t="n">
        <v>1</v>
      </c>
      <c r="E7049" s="3" t="n">
        <v>0.0559121</v>
      </c>
      <c r="F7049" s="3" t="n">
        <v>6</v>
      </c>
      <c r="G7049" s="3" t="n">
        <v>6</v>
      </c>
      <c r="H7049" s="3" t="n">
        <v>5</v>
      </c>
      <c r="I7049" s="3" t="n">
        <v>5</v>
      </c>
      <c r="J7049" s="3" t="n">
        <v>3</v>
      </c>
      <c r="K7049" s="3" t="n">
        <v>3</v>
      </c>
      <c r="L7049" s="3" t="n">
        <v>1</v>
      </c>
      <c r="M7049" s="3" t="n">
        <v>1</v>
      </c>
      <c r="N7049" s="3" t="n">
        <v>-1</v>
      </c>
      <c r="O7049" s="3" t="n">
        <v>-1</v>
      </c>
      <c r="P7049" s="3" t="n">
        <v>7.7</v>
      </c>
      <c r="Q7049" s="3" t="n">
        <v>24.2</v>
      </c>
      <c r="R7049" s="3" t="s">
        <v>20447</v>
      </c>
      <c r="S7049" s="4" t="n">
        <v>45747.813587963</v>
      </c>
      <c r="T7049" s="3" t="s">
        <v>65</v>
      </c>
      <c r="U7049" s="3" t="s">
        <v>65</v>
      </c>
      <c r="V7049" s="3" t="n">
        <v>0</v>
      </c>
      <c r="W7049" s="3" t="n">
        <v>0</v>
      </c>
      <c r="X7049" s="3" t="n">
        <v>0</v>
      </c>
      <c r="Y7049" s="3" t="s">
        <v>30</v>
      </c>
      <c r="Z7049" s="3" t="s">
        <v>30</v>
      </c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  <c r="AP7049" s="3"/>
      <c r="AQ7049" s="3"/>
      <c r="AR7049" s="3"/>
      <c r="AS7049" s="3"/>
      <c r="AT7049" s="3"/>
      <c r="AU7049" s="3"/>
      <c r="AV7049" s="3"/>
      <c r="AW7049" s="3"/>
      <c r="AX7049" s="3"/>
      <c r="AY7049" s="3"/>
      <c r="AZ7049" s="3"/>
      <c r="BA7049" s="3"/>
      <c r="BB7049" s="3"/>
      <c r="BC7049" s="3"/>
      <c r="BD7049" s="3"/>
      <c r="BE7049" s="3"/>
      <c r="BF7049" s="3"/>
      <c r="BG7049" s="3"/>
      <c r="BH7049" s="3"/>
      <c r="BI7049" s="3"/>
      <c r="BJ7049" s="3"/>
    </row>
    <row r="7050" customFormat="false" ht="15.75" hidden="false" customHeight="false" outlineLevel="0" collapsed="false">
      <c r="A7050" s="3" t="n">
        <v>7049</v>
      </c>
      <c r="B7050" s="3" t="s">
        <v>20448</v>
      </c>
      <c r="C7050" s="3" t="s">
        <v>20449</v>
      </c>
      <c r="D7050" s="3" t="n">
        <v>1</v>
      </c>
      <c r="E7050" s="3" t="n">
        <v>0.8256925</v>
      </c>
      <c r="F7050" s="3" t="n">
        <v>116</v>
      </c>
      <c r="G7050" s="3" t="n">
        <v>116</v>
      </c>
      <c r="H7050" s="3" t="n">
        <v>10</v>
      </c>
      <c r="I7050" s="3" t="n">
        <v>10</v>
      </c>
      <c r="J7050" s="3" t="n">
        <v>80</v>
      </c>
      <c r="K7050" s="3" t="n">
        <v>80</v>
      </c>
      <c r="L7050" s="3" t="n">
        <v>26</v>
      </c>
      <c r="M7050" s="3" t="n">
        <v>26</v>
      </c>
      <c r="N7050" s="3" t="n">
        <v>-1</v>
      </c>
      <c r="O7050" s="3" t="n">
        <v>-1</v>
      </c>
      <c r="P7050" s="3" t="n">
        <v>7.4</v>
      </c>
      <c r="Q7050" s="3" t="n">
        <v>24.2</v>
      </c>
      <c r="R7050" s="3" t="s">
        <v>20423</v>
      </c>
      <c r="S7050" s="4" t="n">
        <v>45747.8136342593</v>
      </c>
      <c r="T7050" s="3" t="s">
        <v>65</v>
      </c>
      <c r="U7050" s="3" t="s">
        <v>65</v>
      </c>
      <c r="V7050" s="3" t="n">
        <v>0</v>
      </c>
      <c r="W7050" s="3" t="n">
        <v>0</v>
      </c>
      <c r="X7050" s="3" t="n">
        <v>0</v>
      </c>
      <c r="Y7050" s="3" t="s">
        <v>30</v>
      </c>
      <c r="Z7050" s="3" t="s">
        <v>30</v>
      </c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  <c r="AP7050" s="3"/>
      <c r="AQ7050" s="3"/>
      <c r="AR7050" s="3"/>
      <c r="AS7050" s="3"/>
      <c r="AT7050" s="3"/>
      <c r="AU7050" s="3"/>
      <c r="AV7050" s="3"/>
      <c r="AW7050" s="3"/>
      <c r="AX7050" s="3"/>
      <c r="AY7050" s="3"/>
      <c r="AZ7050" s="3"/>
      <c r="BA7050" s="3"/>
      <c r="BB7050" s="3"/>
      <c r="BC7050" s="3"/>
      <c r="BD7050" s="3"/>
      <c r="BE7050" s="3"/>
      <c r="BF7050" s="3"/>
      <c r="BG7050" s="3"/>
      <c r="BH7050" s="3"/>
      <c r="BI7050" s="3"/>
      <c r="BJ7050" s="3"/>
    </row>
    <row r="7051" customFormat="false" ht="15.75" hidden="false" customHeight="false" outlineLevel="0" collapsed="false">
      <c r="A7051" s="3" t="n">
        <v>7050</v>
      </c>
      <c r="B7051" s="3" t="s">
        <v>20450</v>
      </c>
      <c r="C7051" s="3" t="s">
        <v>20451</v>
      </c>
      <c r="D7051" s="3" t="n">
        <v>1</v>
      </c>
      <c r="E7051" s="3" t="n">
        <v>5.6011666</v>
      </c>
      <c r="F7051" s="3" t="n">
        <v>142</v>
      </c>
      <c r="G7051" s="3" t="n">
        <v>142</v>
      </c>
      <c r="H7051" s="3" t="n">
        <v>23</v>
      </c>
      <c r="I7051" s="3" t="n">
        <v>23</v>
      </c>
      <c r="J7051" s="3" t="n">
        <v>263</v>
      </c>
      <c r="K7051" s="3" t="n">
        <v>263</v>
      </c>
      <c r="L7051" s="3" t="n">
        <v>26</v>
      </c>
      <c r="M7051" s="3" t="n">
        <v>26</v>
      </c>
      <c r="N7051" s="3" t="n">
        <v>33</v>
      </c>
      <c r="O7051" s="3" t="n">
        <v>-1</v>
      </c>
      <c r="P7051" s="3" t="n">
        <v>7.1</v>
      </c>
      <c r="Q7051" s="3" t="n">
        <v>24.2</v>
      </c>
      <c r="R7051" s="3" t="s">
        <v>20452</v>
      </c>
      <c r="S7051" s="4" t="n">
        <v>45747.8138078704</v>
      </c>
      <c r="T7051" s="3" t="s">
        <v>7643</v>
      </c>
      <c r="U7051" s="3" t="s">
        <v>7643</v>
      </c>
      <c r="V7051" s="3" t="n">
        <v>1</v>
      </c>
      <c r="W7051" s="3" t="n">
        <v>0</v>
      </c>
      <c r="X7051" s="3" t="n">
        <v>0</v>
      </c>
      <c r="Y7051" s="3" t="s">
        <v>30</v>
      </c>
      <c r="Z7051" s="3" t="s">
        <v>30</v>
      </c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  <c r="AP7051" s="3"/>
      <c r="AQ7051" s="3"/>
      <c r="AR7051" s="3"/>
      <c r="AS7051" s="3"/>
      <c r="AT7051" s="3"/>
      <c r="AU7051" s="3"/>
      <c r="AV7051" s="3"/>
      <c r="AW7051" s="3"/>
      <c r="AX7051" s="3"/>
      <c r="AY7051" s="3"/>
      <c r="AZ7051" s="3"/>
      <c r="BA7051" s="3"/>
      <c r="BB7051" s="3"/>
      <c r="BC7051" s="3"/>
      <c r="BD7051" s="3"/>
      <c r="BE7051" s="3"/>
      <c r="BF7051" s="3"/>
      <c r="BG7051" s="3"/>
      <c r="BH7051" s="3"/>
      <c r="BI7051" s="3"/>
      <c r="BJ7051" s="3"/>
    </row>
    <row r="7052" customFormat="false" ht="15.75" hidden="false" customHeight="false" outlineLevel="0" collapsed="false">
      <c r="A7052" s="3" t="n">
        <v>7051</v>
      </c>
      <c r="B7052" s="3" t="s">
        <v>20453</v>
      </c>
      <c r="C7052" s="3" t="s">
        <v>20454</v>
      </c>
      <c r="D7052" s="3" t="n">
        <v>1</v>
      </c>
      <c r="E7052" s="3" t="n">
        <v>2.3224533</v>
      </c>
      <c r="F7052" s="3" t="n">
        <v>33</v>
      </c>
      <c r="G7052" s="3" t="n">
        <v>33</v>
      </c>
      <c r="H7052" s="3" t="n">
        <v>10</v>
      </c>
      <c r="I7052" s="3" t="n">
        <v>10</v>
      </c>
      <c r="J7052" s="3" t="n">
        <v>50</v>
      </c>
      <c r="K7052" s="3" t="n">
        <v>50</v>
      </c>
      <c r="L7052" s="3" t="n">
        <v>12</v>
      </c>
      <c r="M7052" s="3" t="n">
        <v>12</v>
      </c>
      <c r="N7052" s="3" t="n">
        <v>66</v>
      </c>
      <c r="O7052" s="3" t="n">
        <v>65</v>
      </c>
      <c r="P7052" s="3" t="n">
        <v>7.1</v>
      </c>
      <c r="Q7052" s="3" t="n">
        <v>24.2</v>
      </c>
      <c r="R7052" s="3" t="s">
        <v>20455</v>
      </c>
      <c r="S7052" s="4" t="n">
        <v>45747.8139467593</v>
      </c>
      <c r="T7052" s="3" t="s">
        <v>7643</v>
      </c>
      <c r="U7052" s="3" t="s">
        <v>7643</v>
      </c>
      <c r="V7052" s="3" t="n">
        <v>1</v>
      </c>
      <c r="W7052" s="3" t="n">
        <v>1</v>
      </c>
      <c r="X7052" s="3" t="n">
        <v>0</v>
      </c>
      <c r="Y7052" s="3" t="s">
        <v>30</v>
      </c>
      <c r="Z7052" s="3" t="s">
        <v>30</v>
      </c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  <c r="AP7052" s="3"/>
      <c r="AQ7052" s="3"/>
      <c r="AR7052" s="3"/>
      <c r="AS7052" s="3"/>
      <c r="AT7052" s="3"/>
      <c r="AU7052" s="3"/>
      <c r="AV7052" s="3"/>
      <c r="AW7052" s="3"/>
      <c r="AX7052" s="3"/>
      <c r="AY7052" s="3"/>
      <c r="AZ7052" s="3"/>
      <c r="BA7052" s="3"/>
      <c r="BB7052" s="3"/>
      <c r="BC7052" s="3"/>
      <c r="BD7052" s="3"/>
      <c r="BE7052" s="3"/>
      <c r="BF7052" s="3"/>
      <c r="BG7052" s="3"/>
      <c r="BH7052" s="3"/>
      <c r="BI7052" s="3"/>
      <c r="BJ7052" s="3"/>
    </row>
    <row r="7053" customFormat="false" ht="15.75" hidden="false" customHeight="false" outlineLevel="0" collapsed="false">
      <c r="A7053" s="3" t="n">
        <v>7052</v>
      </c>
      <c r="B7053" s="3" t="s">
        <v>20456</v>
      </c>
      <c r="C7053" s="3" t="s">
        <v>20457</v>
      </c>
      <c r="D7053" s="3" t="n">
        <v>1</v>
      </c>
      <c r="E7053" s="3" t="n">
        <v>0.0744282</v>
      </c>
      <c r="F7053" s="3" t="n">
        <v>7</v>
      </c>
      <c r="G7053" s="3" t="n">
        <v>7</v>
      </c>
      <c r="H7053" s="3" t="n">
        <v>1</v>
      </c>
      <c r="I7053" s="3" t="n">
        <v>1</v>
      </c>
      <c r="J7053" s="3" t="n">
        <v>0</v>
      </c>
      <c r="K7053" s="3" t="n">
        <v>0</v>
      </c>
      <c r="L7053" s="3" t="n">
        <v>0</v>
      </c>
      <c r="M7053" s="3" t="n">
        <v>0</v>
      </c>
      <c r="N7053" s="3" t="n">
        <v>-1</v>
      </c>
      <c r="O7053" s="3" t="n">
        <v>-1</v>
      </c>
      <c r="P7053" s="3" t="n">
        <v>7.6</v>
      </c>
      <c r="Q7053" s="3" t="n">
        <v>24.2</v>
      </c>
      <c r="R7053" s="3" t="s">
        <v>20458</v>
      </c>
      <c r="S7053" s="4" t="n">
        <v>45747.8140046296</v>
      </c>
      <c r="T7053" s="3" t="s">
        <v>65</v>
      </c>
      <c r="U7053" s="3" t="s">
        <v>65</v>
      </c>
      <c r="V7053" s="3" t="n">
        <v>0</v>
      </c>
      <c r="W7053" s="3" t="n">
        <v>0</v>
      </c>
      <c r="X7053" s="3" t="n">
        <v>0</v>
      </c>
      <c r="Y7053" s="3" t="s">
        <v>30</v>
      </c>
      <c r="Z7053" s="3" t="s">
        <v>30</v>
      </c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  <c r="AP7053" s="3"/>
      <c r="AQ7053" s="3"/>
      <c r="AR7053" s="3"/>
      <c r="AS7053" s="3"/>
      <c r="AT7053" s="3"/>
      <c r="AU7053" s="3"/>
      <c r="AV7053" s="3"/>
      <c r="AW7053" s="3"/>
      <c r="AX7053" s="3"/>
      <c r="AY7053" s="3"/>
      <c r="AZ7053" s="3"/>
      <c r="BA7053" s="3"/>
      <c r="BB7053" s="3"/>
      <c r="BC7053" s="3"/>
      <c r="BD7053" s="3"/>
      <c r="BE7053" s="3"/>
      <c r="BF7053" s="3"/>
      <c r="BG7053" s="3"/>
      <c r="BH7053" s="3"/>
      <c r="BI7053" s="3"/>
      <c r="BJ7053" s="3"/>
    </row>
    <row r="7054" customFormat="false" ht="15.75" hidden="false" customHeight="false" outlineLevel="0" collapsed="false">
      <c r="A7054" s="3" t="n">
        <v>7053</v>
      </c>
      <c r="B7054" s="3" t="s">
        <v>20459</v>
      </c>
      <c r="C7054" s="3" t="s">
        <v>20460</v>
      </c>
      <c r="D7054" s="3" t="n">
        <v>1</v>
      </c>
      <c r="E7054" s="3" t="n">
        <v>0.2286805</v>
      </c>
      <c r="F7054" s="3" t="n">
        <v>8</v>
      </c>
      <c r="G7054" s="3" t="n">
        <v>8</v>
      </c>
      <c r="H7054" s="3" t="n">
        <v>2</v>
      </c>
      <c r="I7054" s="3" t="n">
        <v>2</v>
      </c>
      <c r="J7054" s="3" t="n">
        <v>17</v>
      </c>
      <c r="K7054" s="3" t="n">
        <v>17</v>
      </c>
      <c r="L7054" s="3" t="n">
        <v>0</v>
      </c>
      <c r="M7054" s="3" t="n">
        <v>0</v>
      </c>
      <c r="N7054" s="3" t="n">
        <v>-1</v>
      </c>
      <c r="O7054" s="3" t="n">
        <v>-1</v>
      </c>
      <c r="P7054" s="3" t="n">
        <v>7.6</v>
      </c>
      <c r="Q7054" s="3" t="n">
        <v>24.2</v>
      </c>
      <c r="R7054" s="3" t="s">
        <v>20461</v>
      </c>
      <c r="S7054" s="4" t="n">
        <v>45747.8140162037</v>
      </c>
      <c r="T7054" s="3" t="s">
        <v>29</v>
      </c>
      <c r="U7054" s="3" t="s">
        <v>29</v>
      </c>
      <c r="V7054" s="3" t="n">
        <v>0</v>
      </c>
      <c r="W7054" s="3" t="n">
        <v>0</v>
      </c>
      <c r="X7054" s="3" t="n">
        <v>0</v>
      </c>
      <c r="Y7054" s="3" t="s">
        <v>30</v>
      </c>
      <c r="Z7054" s="3" t="s">
        <v>30</v>
      </c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  <c r="AP7054" s="3"/>
      <c r="AQ7054" s="3"/>
      <c r="AR7054" s="3"/>
      <c r="AS7054" s="3"/>
      <c r="AT7054" s="3"/>
      <c r="AU7054" s="3"/>
      <c r="AV7054" s="3"/>
      <c r="AW7054" s="3"/>
      <c r="AX7054" s="3"/>
      <c r="AY7054" s="3"/>
      <c r="AZ7054" s="3"/>
      <c r="BA7054" s="3"/>
      <c r="BB7054" s="3"/>
      <c r="BC7054" s="3"/>
      <c r="BD7054" s="3"/>
      <c r="BE7054" s="3"/>
      <c r="BF7054" s="3"/>
      <c r="BG7054" s="3"/>
      <c r="BH7054" s="3"/>
      <c r="BI7054" s="3"/>
      <c r="BJ7054" s="3"/>
    </row>
    <row r="7055" customFormat="false" ht="15.75" hidden="false" customHeight="false" outlineLevel="0" collapsed="false">
      <c r="A7055" s="3" t="n">
        <v>7054</v>
      </c>
      <c r="B7055" s="3" t="s">
        <v>20462</v>
      </c>
      <c r="C7055" s="3" t="s">
        <v>20463</v>
      </c>
      <c r="D7055" s="3" t="n">
        <v>1</v>
      </c>
      <c r="E7055" s="3" t="n">
        <v>0.1698635</v>
      </c>
      <c r="F7055" s="3" t="n">
        <v>6</v>
      </c>
      <c r="G7055" s="3" t="n">
        <v>6</v>
      </c>
      <c r="H7055" s="3" t="n">
        <v>2</v>
      </c>
      <c r="I7055" s="3" t="n">
        <v>2</v>
      </c>
      <c r="J7055" s="3" t="n">
        <v>5</v>
      </c>
      <c r="K7055" s="3" t="n">
        <v>5</v>
      </c>
      <c r="L7055" s="3" t="n">
        <v>0</v>
      </c>
      <c r="M7055" s="3" t="n">
        <v>0</v>
      </c>
      <c r="N7055" s="3" t="n">
        <v>-1</v>
      </c>
      <c r="O7055" s="3" t="n">
        <v>-1</v>
      </c>
      <c r="P7055" s="3" t="n">
        <v>7.6</v>
      </c>
      <c r="Q7055" s="3" t="n">
        <v>24.2</v>
      </c>
      <c r="R7055" s="3" t="s">
        <v>20464</v>
      </c>
      <c r="S7055" s="4" t="n">
        <v>45747.8140393519</v>
      </c>
      <c r="T7055" s="3" t="s">
        <v>29</v>
      </c>
      <c r="U7055" s="3" t="s">
        <v>29</v>
      </c>
      <c r="V7055" s="3" t="n">
        <v>0</v>
      </c>
      <c r="W7055" s="3" t="n">
        <v>0</v>
      </c>
      <c r="X7055" s="3" t="n">
        <v>0</v>
      </c>
      <c r="Y7055" s="3" t="s">
        <v>30</v>
      </c>
      <c r="Z7055" s="3" t="s">
        <v>30</v>
      </c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3"/>
      <c r="AR7055" s="3"/>
      <c r="AS7055" s="3"/>
      <c r="AT7055" s="3"/>
      <c r="AU7055" s="3"/>
      <c r="AV7055" s="3"/>
      <c r="AW7055" s="3"/>
      <c r="AX7055" s="3"/>
      <c r="AY7055" s="3"/>
      <c r="AZ7055" s="3"/>
      <c r="BA7055" s="3"/>
      <c r="BB7055" s="3"/>
      <c r="BC7055" s="3"/>
      <c r="BD7055" s="3"/>
      <c r="BE7055" s="3"/>
      <c r="BF7055" s="3"/>
      <c r="BG7055" s="3"/>
      <c r="BH7055" s="3"/>
      <c r="BI7055" s="3"/>
      <c r="BJ7055" s="3"/>
    </row>
    <row r="7056" customFormat="false" ht="15.75" hidden="false" customHeight="false" outlineLevel="0" collapsed="false">
      <c r="A7056" s="3" t="n">
        <v>7055</v>
      </c>
      <c r="B7056" s="3" t="s">
        <v>20465</v>
      </c>
      <c r="C7056" s="3" t="s">
        <v>20466</v>
      </c>
      <c r="D7056" s="3" t="n">
        <v>1</v>
      </c>
      <c r="E7056" s="3" t="n">
        <v>0.164006</v>
      </c>
      <c r="F7056" s="3" t="n">
        <v>5</v>
      </c>
      <c r="G7056" s="3" t="n">
        <v>5</v>
      </c>
      <c r="H7056" s="3" t="n">
        <v>1</v>
      </c>
      <c r="I7056" s="3" t="n">
        <v>1</v>
      </c>
      <c r="J7056" s="3" t="n">
        <v>4</v>
      </c>
      <c r="K7056" s="3" t="n">
        <v>4</v>
      </c>
      <c r="L7056" s="3" t="n">
        <v>0</v>
      </c>
      <c r="M7056" s="3" t="n">
        <v>0</v>
      </c>
      <c r="N7056" s="3" t="n">
        <v>-1</v>
      </c>
      <c r="O7056" s="3" t="n">
        <v>-1</v>
      </c>
      <c r="P7056" s="3" t="n">
        <v>7.6</v>
      </c>
      <c r="Q7056" s="3" t="n">
        <v>24.2</v>
      </c>
      <c r="R7056" s="3" t="s">
        <v>20467</v>
      </c>
      <c r="S7056" s="4" t="n">
        <v>45747.8140625</v>
      </c>
      <c r="T7056" s="3" t="s">
        <v>29</v>
      </c>
      <c r="U7056" s="3" t="s">
        <v>29</v>
      </c>
      <c r="V7056" s="3" t="n">
        <v>0</v>
      </c>
      <c r="W7056" s="3" t="n">
        <v>0</v>
      </c>
      <c r="X7056" s="3" t="n">
        <v>0</v>
      </c>
      <c r="Y7056" s="3" t="s">
        <v>30</v>
      </c>
      <c r="Z7056" s="3" t="s">
        <v>30</v>
      </c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3"/>
      <c r="AR7056" s="3"/>
      <c r="AS7056" s="3"/>
      <c r="AT7056" s="3"/>
      <c r="AU7056" s="3"/>
      <c r="AV7056" s="3"/>
      <c r="AW7056" s="3"/>
      <c r="AX7056" s="3"/>
      <c r="AY7056" s="3"/>
      <c r="AZ7056" s="3"/>
      <c r="BA7056" s="3"/>
      <c r="BB7056" s="3"/>
      <c r="BC7056" s="3"/>
      <c r="BD7056" s="3"/>
      <c r="BE7056" s="3"/>
      <c r="BF7056" s="3"/>
      <c r="BG7056" s="3"/>
      <c r="BH7056" s="3"/>
      <c r="BI7056" s="3"/>
      <c r="BJ7056" s="3"/>
    </row>
    <row r="7057" customFormat="false" ht="15.75" hidden="false" customHeight="false" outlineLevel="0" collapsed="false">
      <c r="A7057" s="3" t="n">
        <v>7056</v>
      </c>
      <c r="B7057" s="3" t="s">
        <v>20468</v>
      </c>
      <c r="C7057" s="3" t="s">
        <v>20469</v>
      </c>
      <c r="D7057" s="3" t="n">
        <v>1</v>
      </c>
      <c r="E7057" s="3" t="n">
        <v>0.1736287</v>
      </c>
      <c r="F7057" s="3" t="n">
        <v>6</v>
      </c>
      <c r="G7057" s="3" t="n">
        <v>6</v>
      </c>
      <c r="H7057" s="3" t="n">
        <v>2</v>
      </c>
      <c r="I7057" s="3" t="n">
        <v>2</v>
      </c>
      <c r="J7057" s="3" t="n">
        <v>5</v>
      </c>
      <c r="K7057" s="3" t="n">
        <v>5</v>
      </c>
      <c r="L7057" s="3" t="n">
        <v>0</v>
      </c>
      <c r="M7057" s="3" t="n">
        <v>0</v>
      </c>
      <c r="N7057" s="3" t="n">
        <v>-1</v>
      </c>
      <c r="O7057" s="3" t="n">
        <v>-1</v>
      </c>
      <c r="P7057" s="3" t="n">
        <v>7.6</v>
      </c>
      <c r="Q7057" s="3" t="n">
        <v>24.2</v>
      </c>
      <c r="R7057" s="3" t="s">
        <v>20470</v>
      </c>
      <c r="S7057" s="4" t="n">
        <v>45747.8140856482</v>
      </c>
      <c r="T7057" s="3" t="s">
        <v>29</v>
      </c>
      <c r="U7057" s="3" t="s">
        <v>29</v>
      </c>
      <c r="V7057" s="3" t="n">
        <v>0</v>
      </c>
      <c r="W7057" s="3" t="n">
        <v>0</v>
      </c>
      <c r="X7057" s="3" t="n">
        <v>0</v>
      </c>
      <c r="Y7057" s="3" t="s">
        <v>30</v>
      </c>
      <c r="Z7057" s="3" t="s">
        <v>30</v>
      </c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3"/>
      <c r="AR7057" s="3"/>
      <c r="AS7057" s="3"/>
      <c r="AT7057" s="3"/>
      <c r="AU7057" s="3"/>
      <c r="AV7057" s="3"/>
      <c r="AW7057" s="3"/>
      <c r="AX7057" s="3"/>
      <c r="AY7057" s="3"/>
      <c r="AZ7057" s="3"/>
      <c r="BA7057" s="3"/>
      <c r="BB7057" s="3"/>
      <c r="BC7057" s="3"/>
      <c r="BD7057" s="3"/>
      <c r="BE7057" s="3"/>
      <c r="BF7057" s="3"/>
      <c r="BG7057" s="3"/>
      <c r="BH7057" s="3"/>
      <c r="BI7057" s="3"/>
      <c r="BJ7057" s="3"/>
    </row>
    <row r="7058" customFormat="false" ht="15.75" hidden="false" customHeight="false" outlineLevel="0" collapsed="false">
      <c r="A7058" s="3" t="n">
        <v>7057</v>
      </c>
      <c r="B7058" s="3" t="s">
        <v>20471</v>
      </c>
      <c r="C7058" s="3" t="s">
        <v>20472</v>
      </c>
      <c r="D7058" s="3" t="n">
        <v>1</v>
      </c>
      <c r="E7058" s="3" t="n">
        <v>0.1946078</v>
      </c>
      <c r="F7058" s="3" t="n">
        <v>8</v>
      </c>
      <c r="G7058" s="3" t="n">
        <v>8</v>
      </c>
      <c r="H7058" s="3" t="n">
        <v>4</v>
      </c>
      <c r="I7058" s="3" t="n">
        <v>4</v>
      </c>
      <c r="J7058" s="3" t="n">
        <v>7</v>
      </c>
      <c r="K7058" s="3" t="n">
        <v>7</v>
      </c>
      <c r="L7058" s="3" t="n">
        <v>0</v>
      </c>
      <c r="M7058" s="3" t="n">
        <v>0</v>
      </c>
      <c r="N7058" s="3" t="n">
        <v>-1</v>
      </c>
      <c r="O7058" s="3" t="n">
        <v>-1</v>
      </c>
      <c r="P7058" s="3" t="n">
        <v>7.6</v>
      </c>
      <c r="Q7058" s="3" t="n">
        <v>24.2</v>
      </c>
      <c r="R7058" s="3" t="s">
        <v>20473</v>
      </c>
      <c r="S7058" s="4" t="n">
        <v>45747.8140972222</v>
      </c>
      <c r="T7058" s="3" t="s">
        <v>29</v>
      </c>
      <c r="U7058" s="3" t="s">
        <v>29</v>
      </c>
      <c r="V7058" s="3" t="n">
        <v>0</v>
      </c>
      <c r="W7058" s="3" t="n">
        <v>0</v>
      </c>
      <c r="X7058" s="3" t="n">
        <v>0</v>
      </c>
      <c r="Y7058" s="3" t="s">
        <v>30</v>
      </c>
      <c r="Z7058" s="3" t="s">
        <v>30</v>
      </c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  <c r="AP7058" s="3"/>
      <c r="AQ7058" s="3"/>
      <c r="AR7058" s="3"/>
      <c r="AS7058" s="3"/>
      <c r="AT7058" s="3"/>
      <c r="AU7058" s="3"/>
      <c r="AV7058" s="3"/>
      <c r="AW7058" s="3"/>
      <c r="AX7058" s="3"/>
      <c r="AY7058" s="3"/>
      <c r="AZ7058" s="3"/>
      <c r="BA7058" s="3"/>
      <c r="BB7058" s="3"/>
      <c r="BC7058" s="3"/>
      <c r="BD7058" s="3"/>
      <c r="BE7058" s="3"/>
      <c r="BF7058" s="3"/>
      <c r="BG7058" s="3"/>
      <c r="BH7058" s="3"/>
      <c r="BI7058" s="3"/>
      <c r="BJ7058" s="3"/>
    </row>
    <row r="7059" customFormat="false" ht="15.75" hidden="false" customHeight="false" outlineLevel="0" collapsed="false">
      <c r="A7059" s="3" t="n">
        <v>7058</v>
      </c>
      <c r="B7059" s="3" t="s">
        <v>20474</v>
      </c>
      <c r="C7059" s="3" t="s">
        <v>20475</v>
      </c>
      <c r="D7059" s="3" t="n">
        <v>1</v>
      </c>
      <c r="E7059" s="3" t="n">
        <v>0.2233797</v>
      </c>
      <c r="F7059" s="3" t="n">
        <v>9</v>
      </c>
      <c r="G7059" s="3" t="n">
        <v>9</v>
      </c>
      <c r="H7059" s="3" t="n">
        <v>5</v>
      </c>
      <c r="I7059" s="3" t="n">
        <v>5</v>
      </c>
      <c r="J7059" s="3" t="n">
        <v>10</v>
      </c>
      <c r="K7059" s="3" t="n">
        <v>10</v>
      </c>
      <c r="L7059" s="3" t="n">
        <v>0</v>
      </c>
      <c r="M7059" s="3" t="n">
        <v>0</v>
      </c>
      <c r="N7059" s="3" t="n">
        <v>-1</v>
      </c>
      <c r="O7059" s="3" t="n">
        <v>-1</v>
      </c>
      <c r="P7059" s="3" t="n">
        <v>7.6</v>
      </c>
      <c r="Q7059" s="3" t="n">
        <v>24.2</v>
      </c>
      <c r="R7059" s="3" t="s">
        <v>20476</v>
      </c>
      <c r="S7059" s="4" t="n">
        <v>45747.8141203704</v>
      </c>
      <c r="T7059" s="3" t="s">
        <v>29</v>
      </c>
      <c r="U7059" s="3" t="s">
        <v>29</v>
      </c>
      <c r="V7059" s="3" t="n">
        <v>0</v>
      </c>
      <c r="W7059" s="3" t="n">
        <v>0</v>
      </c>
      <c r="X7059" s="3" t="n">
        <v>0</v>
      </c>
      <c r="Y7059" s="3" t="s">
        <v>30</v>
      </c>
      <c r="Z7059" s="3" t="s">
        <v>30</v>
      </c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3"/>
      <c r="AR7059" s="3"/>
      <c r="AS7059" s="3"/>
      <c r="AT7059" s="3"/>
      <c r="AU7059" s="3"/>
      <c r="AV7059" s="3"/>
      <c r="AW7059" s="3"/>
      <c r="AX7059" s="3"/>
      <c r="AY7059" s="3"/>
      <c r="AZ7059" s="3"/>
      <c r="BA7059" s="3"/>
      <c r="BB7059" s="3"/>
      <c r="BC7059" s="3"/>
      <c r="BD7059" s="3"/>
      <c r="BE7059" s="3"/>
      <c r="BF7059" s="3"/>
      <c r="BG7059" s="3"/>
      <c r="BH7059" s="3"/>
      <c r="BI7059" s="3"/>
      <c r="BJ7059" s="3"/>
    </row>
    <row r="7060" customFormat="false" ht="15.75" hidden="false" customHeight="false" outlineLevel="0" collapsed="false">
      <c r="A7060" s="3" t="n">
        <v>7059</v>
      </c>
      <c r="B7060" s="3" t="s">
        <v>20477</v>
      </c>
      <c r="C7060" s="3" t="s">
        <v>20478</v>
      </c>
      <c r="D7060" s="3" t="n">
        <v>1</v>
      </c>
      <c r="E7060" s="3" t="n">
        <v>0.1783807</v>
      </c>
      <c r="F7060" s="3" t="n">
        <v>6</v>
      </c>
      <c r="G7060" s="3" t="n">
        <v>6</v>
      </c>
      <c r="H7060" s="3" t="n">
        <v>2</v>
      </c>
      <c r="I7060" s="3" t="n">
        <v>2</v>
      </c>
      <c r="J7060" s="3" t="n">
        <v>6</v>
      </c>
      <c r="K7060" s="3" t="n">
        <v>6</v>
      </c>
      <c r="L7060" s="3" t="n">
        <v>0</v>
      </c>
      <c r="M7060" s="3" t="n">
        <v>0</v>
      </c>
      <c r="N7060" s="3" t="n">
        <v>-1</v>
      </c>
      <c r="O7060" s="3" t="n">
        <v>-1</v>
      </c>
      <c r="P7060" s="3" t="n">
        <v>7.6</v>
      </c>
      <c r="Q7060" s="3" t="n">
        <v>24.2</v>
      </c>
      <c r="R7060" s="3" t="s">
        <v>20479</v>
      </c>
      <c r="S7060" s="4" t="n">
        <v>45747.8141435185</v>
      </c>
      <c r="T7060" s="3" t="s">
        <v>29</v>
      </c>
      <c r="U7060" s="3" t="s">
        <v>29</v>
      </c>
      <c r="V7060" s="3" t="n">
        <v>0</v>
      </c>
      <c r="W7060" s="3" t="n">
        <v>0</v>
      </c>
      <c r="X7060" s="3" t="n">
        <v>0</v>
      </c>
      <c r="Y7060" s="3" t="s">
        <v>30</v>
      </c>
      <c r="Z7060" s="3" t="s">
        <v>30</v>
      </c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3"/>
      <c r="AV7060" s="3"/>
      <c r="AW7060" s="3"/>
      <c r="AX7060" s="3"/>
      <c r="AY7060" s="3"/>
      <c r="AZ7060" s="3"/>
      <c r="BA7060" s="3"/>
      <c r="BB7060" s="3"/>
      <c r="BC7060" s="3"/>
      <c r="BD7060" s="3"/>
      <c r="BE7060" s="3"/>
      <c r="BF7060" s="3"/>
      <c r="BG7060" s="3"/>
      <c r="BH7060" s="3"/>
      <c r="BI7060" s="3"/>
      <c r="BJ7060" s="3"/>
    </row>
    <row r="7061" customFormat="false" ht="15.75" hidden="false" customHeight="false" outlineLevel="0" collapsed="false">
      <c r="A7061" s="3" t="n">
        <v>7060</v>
      </c>
      <c r="B7061" s="3" t="s">
        <v>20480</v>
      </c>
      <c r="C7061" s="3" t="s">
        <v>20481</v>
      </c>
      <c r="D7061" s="3" t="n">
        <v>1</v>
      </c>
      <c r="E7061" s="3" t="n">
        <v>0.3268338</v>
      </c>
      <c r="F7061" s="3" t="n">
        <v>11</v>
      </c>
      <c r="G7061" s="3" t="n">
        <v>11</v>
      </c>
      <c r="H7061" s="3" t="n">
        <v>3</v>
      </c>
      <c r="I7061" s="3" t="n">
        <v>3</v>
      </c>
      <c r="J7061" s="3" t="n">
        <v>13</v>
      </c>
      <c r="K7061" s="3" t="n">
        <v>13</v>
      </c>
      <c r="L7061" s="3" t="n">
        <v>0</v>
      </c>
      <c r="M7061" s="3" t="n">
        <v>0</v>
      </c>
      <c r="N7061" s="3" t="n">
        <v>-1</v>
      </c>
      <c r="O7061" s="3" t="n">
        <v>-1</v>
      </c>
      <c r="P7061" s="3" t="n">
        <v>7.6</v>
      </c>
      <c r="Q7061" s="3" t="n">
        <v>24.2</v>
      </c>
      <c r="R7061" s="3" t="s">
        <v>20482</v>
      </c>
      <c r="S7061" s="4" t="n">
        <v>45747.8141666667</v>
      </c>
      <c r="T7061" s="3" t="s">
        <v>29</v>
      </c>
      <c r="U7061" s="3" t="s">
        <v>29</v>
      </c>
      <c r="V7061" s="3" t="n">
        <v>0</v>
      </c>
      <c r="W7061" s="3" t="n">
        <v>0</v>
      </c>
      <c r="X7061" s="3" t="n">
        <v>0</v>
      </c>
      <c r="Y7061" s="3" t="s">
        <v>30</v>
      </c>
      <c r="Z7061" s="3" t="s">
        <v>30</v>
      </c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  <c r="AP7061" s="3"/>
      <c r="AQ7061" s="3"/>
      <c r="AR7061" s="3"/>
      <c r="AS7061" s="3"/>
      <c r="AT7061" s="3"/>
      <c r="AU7061" s="3"/>
      <c r="AV7061" s="3"/>
      <c r="AW7061" s="3"/>
      <c r="AX7061" s="3"/>
      <c r="AY7061" s="3"/>
      <c r="AZ7061" s="3"/>
      <c r="BA7061" s="3"/>
      <c r="BB7061" s="3"/>
      <c r="BC7061" s="3"/>
      <c r="BD7061" s="3"/>
      <c r="BE7061" s="3"/>
      <c r="BF7061" s="3"/>
      <c r="BG7061" s="3"/>
      <c r="BH7061" s="3"/>
      <c r="BI7061" s="3"/>
      <c r="BJ7061" s="3"/>
    </row>
    <row r="7062" customFormat="false" ht="15.75" hidden="false" customHeight="false" outlineLevel="0" collapsed="false">
      <c r="A7062" s="3" t="n">
        <v>7061</v>
      </c>
      <c r="B7062" s="3" t="s">
        <v>20483</v>
      </c>
      <c r="C7062" s="3" t="s">
        <v>20484</v>
      </c>
      <c r="D7062" s="3" t="n">
        <v>1</v>
      </c>
      <c r="E7062" s="3" t="n">
        <v>0.4180513</v>
      </c>
      <c r="F7062" s="3" t="n">
        <v>8</v>
      </c>
      <c r="G7062" s="3" t="n">
        <v>8</v>
      </c>
      <c r="H7062" s="3" t="n">
        <v>6</v>
      </c>
      <c r="I7062" s="3" t="n">
        <v>6</v>
      </c>
      <c r="J7062" s="3" t="n">
        <v>9</v>
      </c>
      <c r="K7062" s="3" t="n">
        <v>9</v>
      </c>
      <c r="L7062" s="3" t="n">
        <v>0</v>
      </c>
      <c r="M7062" s="3" t="n">
        <v>0</v>
      </c>
      <c r="N7062" s="3" t="n">
        <v>-1</v>
      </c>
      <c r="O7062" s="3" t="n">
        <v>-1</v>
      </c>
      <c r="P7062" s="3" t="n">
        <v>7.6</v>
      </c>
      <c r="Q7062" s="3" t="n">
        <v>24.2</v>
      </c>
      <c r="R7062" s="3" t="s">
        <v>20485</v>
      </c>
      <c r="S7062" s="4" t="n">
        <v>45747.8141898148</v>
      </c>
      <c r="T7062" s="3" t="s">
        <v>29</v>
      </c>
      <c r="U7062" s="3" t="s">
        <v>29</v>
      </c>
      <c r="V7062" s="3" t="n">
        <v>0</v>
      </c>
      <c r="W7062" s="3" t="n">
        <v>0</v>
      </c>
      <c r="X7062" s="3" t="n">
        <v>0</v>
      </c>
      <c r="Y7062" s="3" t="s">
        <v>30</v>
      </c>
      <c r="Z7062" s="3" t="s">
        <v>30</v>
      </c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  <c r="AP7062" s="3"/>
      <c r="AQ7062" s="3"/>
      <c r="AR7062" s="3"/>
      <c r="AS7062" s="3"/>
      <c r="AT7062" s="3"/>
      <c r="AU7062" s="3"/>
      <c r="AV7062" s="3"/>
      <c r="AW7062" s="3"/>
      <c r="AX7062" s="3"/>
      <c r="AY7062" s="3"/>
      <c r="AZ7062" s="3"/>
      <c r="BA7062" s="3"/>
      <c r="BB7062" s="3"/>
      <c r="BC7062" s="3"/>
      <c r="BD7062" s="3"/>
      <c r="BE7062" s="3"/>
      <c r="BF7062" s="3"/>
      <c r="BG7062" s="3"/>
      <c r="BH7062" s="3"/>
      <c r="BI7062" s="3"/>
      <c r="BJ7062" s="3"/>
    </row>
    <row r="7063" customFormat="false" ht="15.75" hidden="false" customHeight="false" outlineLevel="0" collapsed="false">
      <c r="A7063" s="3" t="n">
        <v>7062</v>
      </c>
      <c r="B7063" s="3" t="s">
        <v>20486</v>
      </c>
      <c r="C7063" s="3" t="s">
        <v>20487</v>
      </c>
      <c r="D7063" s="3" t="n">
        <v>1</v>
      </c>
      <c r="E7063" s="3" t="n">
        <v>0.1260873</v>
      </c>
      <c r="F7063" s="3" t="n">
        <v>9</v>
      </c>
      <c r="G7063" s="3" t="n">
        <v>9</v>
      </c>
      <c r="H7063" s="3" t="n">
        <v>6</v>
      </c>
      <c r="I7063" s="3" t="n">
        <v>6</v>
      </c>
      <c r="J7063" s="3" t="n">
        <v>10</v>
      </c>
      <c r="K7063" s="3" t="n">
        <v>10</v>
      </c>
      <c r="L7063" s="3" t="n">
        <v>0</v>
      </c>
      <c r="M7063" s="3" t="n">
        <v>0</v>
      </c>
      <c r="N7063" s="3" t="n">
        <v>-1</v>
      </c>
      <c r="O7063" s="3" t="n">
        <v>-1</v>
      </c>
      <c r="P7063" s="3" t="n">
        <v>7.6</v>
      </c>
      <c r="Q7063" s="3" t="n">
        <v>24.2</v>
      </c>
      <c r="R7063" s="3" t="s">
        <v>20488</v>
      </c>
      <c r="S7063" s="4" t="n">
        <v>45747.8142013889</v>
      </c>
      <c r="T7063" s="3" t="s">
        <v>29</v>
      </c>
      <c r="U7063" s="3" t="s">
        <v>29</v>
      </c>
      <c r="V7063" s="3" t="n">
        <v>0</v>
      </c>
      <c r="W7063" s="3" t="n">
        <v>0</v>
      </c>
      <c r="X7063" s="3" t="n">
        <v>0</v>
      </c>
      <c r="Y7063" s="3" t="s">
        <v>30</v>
      </c>
      <c r="Z7063" s="3" t="s">
        <v>30</v>
      </c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  <c r="AP7063" s="3"/>
      <c r="AQ7063" s="3"/>
      <c r="AR7063" s="3"/>
      <c r="AS7063" s="3"/>
      <c r="AT7063" s="3"/>
      <c r="AU7063" s="3"/>
      <c r="AV7063" s="3"/>
      <c r="AW7063" s="3"/>
      <c r="AX7063" s="3"/>
      <c r="AY7063" s="3"/>
      <c r="AZ7063" s="3"/>
      <c r="BA7063" s="3"/>
      <c r="BB7063" s="3"/>
      <c r="BC7063" s="3"/>
      <c r="BD7063" s="3"/>
      <c r="BE7063" s="3"/>
      <c r="BF7063" s="3"/>
      <c r="BG7063" s="3"/>
      <c r="BH7063" s="3"/>
      <c r="BI7063" s="3"/>
      <c r="BJ7063" s="3"/>
    </row>
    <row r="7064" customFormat="false" ht="15.75" hidden="false" customHeight="false" outlineLevel="0" collapsed="false">
      <c r="A7064" s="3" t="n">
        <v>7063</v>
      </c>
      <c r="B7064" s="3" t="s">
        <v>20489</v>
      </c>
      <c r="C7064" s="3" t="s">
        <v>20490</v>
      </c>
      <c r="D7064" s="3" t="n">
        <v>1</v>
      </c>
      <c r="E7064" s="3" t="n">
        <v>0.977342</v>
      </c>
      <c r="F7064" s="3" t="n">
        <v>15</v>
      </c>
      <c r="G7064" s="3" t="n">
        <v>15</v>
      </c>
      <c r="H7064" s="3" t="n">
        <v>7</v>
      </c>
      <c r="I7064" s="3" t="n">
        <v>7</v>
      </c>
      <c r="J7064" s="3" t="n">
        <v>19</v>
      </c>
      <c r="K7064" s="3" t="n">
        <v>19</v>
      </c>
      <c r="L7064" s="3" t="n">
        <v>0</v>
      </c>
      <c r="M7064" s="3" t="n">
        <v>0</v>
      </c>
      <c r="N7064" s="3" t="n">
        <v>-1</v>
      </c>
      <c r="O7064" s="3" t="n">
        <v>-1</v>
      </c>
      <c r="P7064" s="3" t="n">
        <v>7.6</v>
      </c>
      <c r="Q7064" s="3" t="n">
        <v>24.2</v>
      </c>
      <c r="R7064" s="3" t="s">
        <v>20491</v>
      </c>
      <c r="S7064" s="4" t="n">
        <v>45747.8142361111</v>
      </c>
      <c r="T7064" s="3" t="s">
        <v>29</v>
      </c>
      <c r="U7064" s="3" t="s">
        <v>29</v>
      </c>
      <c r="V7064" s="3" t="n">
        <v>0</v>
      </c>
      <c r="W7064" s="3" t="n">
        <v>0</v>
      </c>
      <c r="X7064" s="3" t="n">
        <v>0</v>
      </c>
      <c r="Y7064" s="3" t="s">
        <v>30</v>
      </c>
      <c r="Z7064" s="3" t="s">
        <v>30</v>
      </c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  <c r="AP7064" s="3"/>
      <c r="AQ7064" s="3"/>
      <c r="AR7064" s="3"/>
      <c r="AS7064" s="3"/>
      <c r="AT7064" s="3"/>
      <c r="AU7064" s="3"/>
      <c r="AV7064" s="3"/>
      <c r="AW7064" s="3"/>
      <c r="AX7064" s="3"/>
      <c r="AY7064" s="3"/>
      <c r="AZ7064" s="3"/>
      <c r="BA7064" s="3"/>
      <c r="BB7064" s="3"/>
      <c r="BC7064" s="3"/>
      <c r="BD7064" s="3"/>
      <c r="BE7064" s="3"/>
      <c r="BF7064" s="3"/>
      <c r="BG7064" s="3"/>
      <c r="BH7064" s="3"/>
      <c r="BI7064" s="3"/>
      <c r="BJ7064" s="3"/>
    </row>
    <row r="7065" customFormat="false" ht="15.75" hidden="false" customHeight="false" outlineLevel="0" collapsed="false">
      <c r="A7065" s="3" t="n">
        <v>7064</v>
      </c>
      <c r="B7065" s="3" t="s">
        <v>20492</v>
      </c>
      <c r="C7065" s="3" t="s">
        <v>20493</v>
      </c>
      <c r="D7065" s="3" t="n">
        <v>1</v>
      </c>
      <c r="E7065" s="3" t="n">
        <v>0.593012</v>
      </c>
      <c r="F7065" s="3" t="n">
        <v>5</v>
      </c>
      <c r="G7065" s="3" t="n">
        <v>5</v>
      </c>
      <c r="H7065" s="3" t="n">
        <v>4</v>
      </c>
      <c r="I7065" s="3" t="n">
        <v>4</v>
      </c>
      <c r="J7065" s="3" t="n">
        <v>6</v>
      </c>
      <c r="K7065" s="3" t="n">
        <v>6</v>
      </c>
      <c r="L7065" s="3" t="n">
        <v>0</v>
      </c>
      <c r="M7065" s="3" t="n">
        <v>0</v>
      </c>
      <c r="N7065" s="3" t="n">
        <v>-1</v>
      </c>
      <c r="O7065" s="3" t="n">
        <v>-1</v>
      </c>
      <c r="P7065" s="3" t="n">
        <v>7.6</v>
      </c>
      <c r="Q7065" s="3" t="n">
        <v>24.2</v>
      </c>
      <c r="R7065" s="3" t="s">
        <v>20494</v>
      </c>
      <c r="S7065" s="4" t="n">
        <v>45747.8142708333</v>
      </c>
      <c r="T7065" s="3" t="s">
        <v>29</v>
      </c>
      <c r="U7065" s="3" t="s">
        <v>29</v>
      </c>
      <c r="V7065" s="3" t="n">
        <v>0</v>
      </c>
      <c r="W7065" s="3" t="n">
        <v>0</v>
      </c>
      <c r="X7065" s="3" t="n">
        <v>0</v>
      </c>
      <c r="Y7065" s="3" t="s">
        <v>30</v>
      </c>
      <c r="Z7065" s="3" t="s">
        <v>30</v>
      </c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  <c r="AP7065" s="3"/>
      <c r="AQ7065" s="3"/>
      <c r="AR7065" s="3"/>
      <c r="AS7065" s="3"/>
      <c r="AT7065" s="3"/>
      <c r="AU7065" s="3"/>
      <c r="AV7065" s="3"/>
      <c r="AW7065" s="3"/>
      <c r="AX7065" s="3"/>
      <c r="AY7065" s="3"/>
      <c r="AZ7065" s="3"/>
      <c r="BA7065" s="3"/>
      <c r="BB7065" s="3"/>
      <c r="BC7065" s="3"/>
      <c r="BD7065" s="3"/>
      <c r="BE7065" s="3"/>
      <c r="BF7065" s="3"/>
      <c r="BG7065" s="3"/>
      <c r="BH7065" s="3"/>
      <c r="BI7065" s="3"/>
      <c r="BJ7065" s="3"/>
    </row>
    <row r="7066" customFormat="false" ht="15.75" hidden="false" customHeight="false" outlineLevel="0" collapsed="false">
      <c r="A7066" s="3" t="n">
        <v>7065</v>
      </c>
      <c r="B7066" s="3" t="s">
        <v>20495</v>
      </c>
      <c r="C7066" s="3" t="s">
        <v>20496</v>
      </c>
      <c r="D7066" s="3" t="n">
        <v>1</v>
      </c>
      <c r="E7066" s="3" t="n">
        <v>0.5742301</v>
      </c>
      <c r="F7066" s="3" t="n">
        <v>18</v>
      </c>
      <c r="G7066" s="3" t="n">
        <v>18</v>
      </c>
      <c r="H7066" s="3" t="n">
        <v>8</v>
      </c>
      <c r="I7066" s="3" t="n">
        <v>8</v>
      </c>
      <c r="J7066" s="3" t="n">
        <v>21</v>
      </c>
      <c r="K7066" s="3" t="n">
        <v>21</v>
      </c>
      <c r="L7066" s="3" t="n">
        <v>2</v>
      </c>
      <c r="M7066" s="3" t="n">
        <v>2</v>
      </c>
      <c r="N7066" s="3" t="n">
        <v>-1</v>
      </c>
      <c r="O7066" s="3" t="n">
        <v>-1</v>
      </c>
      <c r="P7066" s="3" t="n">
        <v>7.8</v>
      </c>
      <c r="Q7066" s="3" t="n">
        <v>24.2</v>
      </c>
      <c r="R7066" s="3" t="s">
        <v>20497</v>
      </c>
      <c r="S7066" s="4" t="n">
        <v>45747.8143055556</v>
      </c>
      <c r="T7066" s="3" t="s">
        <v>29</v>
      </c>
      <c r="U7066" s="3" t="s">
        <v>29</v>
      </c>
      <c r="V7066" s="3" t="n">
        <v>0</v>
      </c>
      <c r="W7066" s="3" t="n">
        <v>0</v>
      </c>
      <c r="X7066" s="3" t="n">
        <v>0</v>
      </c>
      <c r="Y7066" s="3" t="s">
        <v>30</v>
      </c>
      <c r="Z7066" s="3" t="s">
        <v>30</v>
      </c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  <c r="AP7066" s="3"/>
      <c r="AQ7066" s="3"/>
      <c r="AR7066" s="3"/>
      <c r="AS7066" s="3"/>
      <c r="AT7066" s="3"/>
      <c r="AU7066" s="3"/>
      <c r="AV7066" s="3"/>
      <c r="AW7066" s="3"/>
      <c r="AX7066" s="3"/>
      <c r="AY7066" s="3"/>
      <c r="AZ7066" s="3"/>
      <c r="BA7066" s="3"/>
      <c r="BB7066" s="3"/>
      <c r="BC7066" s="3"/>
      <c r="BD7066" s="3"/>
      <c r="BE7066" s="3"/>
      <c r="BF7066" s="3"/>
      <c r="BG7066" s="3"/>
      <c r="BH7066" s="3"/>
      <c r="BI7066" s="3"/>
      <c r="BJ7066" s="3"/>
    </row>
    <row r="7067" customFormat="false" ht="15.75" hidden="false" customHeight="false" outlineLevel="0" collapsed="false">
      <c r="A7067" s="3" t="n">
        <v>7066</v>
      </c>
      <c r="B7067" s="3" t="s">
        <v>20498</v>
      </c>
      <c r="C7067" s="3" t="s">
        <v>20499</v>
      </c>
      <c r="D7067" s="3" t="n">
        <v>1</v>
      </c>
      <c r="E7067" s="3" t="n">
        <v>0.8891873</v>
      </c>
      <c r="F7067" s="3" t="n">
        <v>34</v>
      </c>
      <c r="G7067" s="3" t="n">
        <v>34</v>
      </c>
      <c r="H7067" s="3" t="n">
        <v>10</v>
      </c>
      <c r="I7067" s="3" t="n">
        <v>10</v>
      </c>
      <c r="J7067" s="3" t="n">
        <v>44</v>
      </c>
      <c r="K7067" s="3" t="n">
        <v>44</v>
      </c>
      <c r="L7067" s="3" t="n">
        <v>3</v>
      </c>
      <c r="M7067" s="3" t="n">
        <v>3</v>
      </c>
      <c r="N7067" s="3" t="n">
        <v>-1</v>
      </c>
      <c r="O7067" s="3" t="n">
        <v>-1</v>
      </c>
      <c r="P7067" s="3" t="n">
        <v>7.8</v>
      </c>
      <c r="Q7067" s="3" t="n">
        <v>24.2</v>
      </c>
      <c r="R7067" s="3" t="s">
        <v>20500</v>
      </c>
      <c r="S7067" s="4" t="n">
        <v>45747.8143518519</v>
      </c>
      <c r="T7067" s="3" t="s">
        <v>29</v>
      </c>
      <c r="U7067" s="3" t="s">
        <v>29</v>
      </c>
      <c r="V7067" s="3" t="n">
        <v>0</v>
      </c>
      <c r="W7067" s="3" t="n">
        <v>0</v>
      </c>
      <c r="X7067" s="3" t="n">
        <v>0</v>
      </c>
      <c r="Y7067" s="3" t="s">
        <v>30</v>
      </c>
      <c r="Z7067" s="3" t="s">
        <v>30</v>
      </c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  <c r="AP7067" s="3"/>
      <c r="AQ7067" s="3"/>
      <c r="AR7067" s="3"/>
      <c r="AS7067" s="3"/>
      <c r="AT7067" s="3"/>
      <c r="AU7067" s="3"/>
      <c r="AV7067" s="3"/>
      <c r="AW7067" s="3"/>
      <c r="AX7067" s="3"/>
      <c r="AY7067" s="3"/>
      <c r="AZ7067" s="3"/>
      <c r="BA7067" s="3"/>
      <c r="BB7067" s="3"/>
      <c r="BC7067" s="3"/>
      <c r="BD7067" s="3"/>
      <c r="BE7067" s="3"/>
      <c r="BF7067" s="3"/>
      <c r="BG7067" s="3"/>
      <c r="BH7067" s="3"/>
      <c r="BI7067" s="3"/>
      <c r="BJ7067" s="3"/>
    </row>
    <row r="7068" customFormat="false" ht="15.75" hidden="false" customHeight="false" outlineLevel="0" collapsed="false">
      <c r="A7068" s="3" t="n">
        <v>7067</v>
      </c>
      <c r="B7068" s="3" t="s">
        <v>20501</v>
      </c>
      <c r="C7068" s="3" t="s">
        <v>20502</v>
      </c>
      <c r="D7068" s="3" t="n">
        <v>1</v>
      </c>
      <c r="E7068" s="3" t="n">
        <v>3.139661</v>
      </c>
      <c r="F7068" s="3" t="n">
        <v>53</v>
      </c>
      <c r="G7068" s="3" t="n">
        <v>53</v>
      </c>
      <c r="H7068" s="3" t="n">
        <v>3</v>
      </c>
      <c r="I7068" s="3" t="n">
        <v>3</v>
      </c>
      <c r="J7068" s="3" t="n">
        <v>112</v>
      </c>
      <c r="K7068" s="3" t="n">
        <v>112</v>
      </c>
      <c r="L7068" s="3" t="n">
        <v>37</v>
      </c>
      <c r="M7068" s="3" t="n">
        <v>37</v>
      </c>
      <c r="N7068" s="3" t="n">
        <v>97</v>
      </c>
      <c r="O7068" s="3" t="n">
        <v>49</v>
      </c>
      <c r="P7068" s="3" t="n">
        <v>7.7</v>
      </c>
      <c r="Q7068" s="3" t="n">
        <v>24.2</v>
      </c>
      <c r="R7068" s="3" t="s">
        <v>20503</v>
      </c>
      <c r="S7068" s="4" t="n">
        <v>45747.8145601852</v>
      </c>
      <c r="T7068" s="3" t="s">
        <v>65</v>
      </c>
      <c r="U7068" s="3" t="s">
        <v>65</v>
      </c>
      <c r="V7068" s="3" t="n">
        <v>1</v>
      </c>
      <c r="W7068" s="3" t="n">
        <v>1</v>
      </c>
      <c r="X7068" s="3" t="n">
        <v>0</v>
      </c>
      <c r="Y7068" s="3" t="s">
        <v>30</v>
      </c>
      <c r="Z7068" s="3" t="s">
        <v>30</v>
      </c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  <c r="AP7068" s="3"/>
      <c r="AQ7068" s="3"/>
      <c r="AR7068" s="3"/>
      <c r="AS7068" s="3"/>
      <c r="AT7068" s="3"/>
      <c r="AU7068" s="3"/>
      <c r="AV7068" s="3"/>
      <c r="AW7068" s="3"/>
      <c r="AX7068" s="3"/>
      <c r="AY7068" s="3"/>
      <c r="AZ7068" s="3"/>
      <c r="BA7068" s="3"/>
      <c r="BB7068" s="3"/>
      <c r="BC7068" s="3"/>
      <c r="BD7068" s="3"/>
      <c r="BE7068" s="3"/>
      <c r="BF7068" s="3"/>
      <c r="BG7068" s="3"/>
      <c r="BH7068" s="3"/>
      <c r="BI7068" s="3"/>
      <c r="BJ7068" s="3"/>
    </row>
    <row r="7069" customFormat="false" ht="15.75" hidden="false" customHeight="false" outlineLevel="0" collapsed="false">
      <c r="A7069" s="3" t="n">
        <v>7068</v>
      </c>
      <c r="B7069" s="3" t="s">
        <v>20504</v>
      </c>
      <c r="C7069" s="3" t="s">
        <v>20505</v>
      </c>
      <c r="D7069" s="3" t="n">
        <v>1</v>
      </c>
      <c r="E7069" s="3" t="n">
        <v>1.4567473</v>
      </c>
      <c r="F7069" s="3" t="n">
        <v>44</v>
      </c>
      <c r="G7069" s="3" t="n">
        <v>44</v>
      </c>
      <c r="H7069" s="3" t="n">
        <v>15</v>
      </c>
      <c r="I7069" s="3" t="n">
        <v>15</v>
      </c>
      <c r="J7069" s="3" t="n">
        <v>62</v>
      </c>
      <c r="K7069" s="3" t="n">
        <v>62</v>
      </c>
      <c r="L7069" s="3" t="n">
        <v>3</v>
      </c>
      <c r="M7069" s="3" t="n">
        <v>3</v>
      </c>
      <c r="N7069" s="3" t="n">
        <v>0</v>
      </c>
      <c r="O7069" s="3" t="n">
        <v>0</v>
      </c>
      <c r="P7069" s="3" t="n">
        <v>7.5</v>
      </c>
      <c r="Q7069" s="3" t="n">
        <v>24.2</v>
      </c>
      <c r="R7069" s="3" t="s">
        <v>20506</v>
      </c>
      <c r="S7069" s="4" t="n">
        <v>45747.8146875</v>
      </c>
      <c r="T7069" s="3" t="s">
        <v>65</v>
      </c>
      <c r="U7069" s="3" t="s">
        <v>65</v>
      </c>
      <c r="V7069" s="3" t="n">
        <v>1</v>
      </c>
      <c r="W7069" s="3" t="n">
        <v>1</v>
      </c>
      <c r="X7069" s="3" t="n">
        <v>0</v>
      </c>
      <c r="Y7069" s="3" t="s">
        <v>30</v>
      </c>
      <c r="Z7069" s="3" t="s">
        <v>30</v>
      </c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3"/>
      <c r="AU7069" s="3"/>
      <c r="AV7069" s="3"/>
      <c r="AW7069" s="3"/>
      <c r="AX7069" s="3"/>
      <c r="AY7069" s="3"/>
      <c r="AZ7069" s="3"/>
      <c r="BA7069" s="3"/>
      <c r="BB7069" s="3"/>
      <c r="BC7069" s="3"/>
      <c r="BD7069" s="3"/>
      <c r="BE7069" s="3"/>
      <c r="BF7069" s="3"/>
      <c r="BG7069" s="3"/>
      <c r="BH7069" s="3"/>
      <c r="BI7069" s="3"/>
      <c r="BJ7069" s="3"/>
    </row>
    <row r="7070" customFormat="false" ht="15.75" hidden="false" customHeight="false" outlineLevel="0" collapsed="false">
      <c r="A7070" s="3" t="n">
        <v>7069</v>
      </c>
      <c r="B7070" s="3" t="s">
        <v>20507</v>
      </c>
      <c r="C7070" s="3" t="s">
        <v>20508</v>
      </c>
      <c r="D7070" s="3" t="n">
        <v>1</v>
      </c>
      <c r="E7070" s="3" t="n">
        <v>1.3527233</v>
      </c>
      <c r="F7070" s="3" t="n">
        <v>20</v>
      </c>
      <c r="G7070" s="3" t="n">
        <v>20</v>
      </c>
      <c r="H7070" s="3" t="n">
        <v>7</v>
      </c>
      <c r="I7070" s="3" t="n">
        <v>7</v>
      </c>
      <c r="J7070" s="3" t="n">
        <v>40</v>
      </c>
      <c r="K7070" s="3" t="n">
        <v>40</v>
      </c>
      <c r="L7070" s="3" t="n">
        <v>5</v>
      </c>
      <c r="M7070" s="3" t="n">
        <v>5</v>
      </c>
      <c r="N7070" s="3" t="n">
        <v>-1</v>
      </c>
      <c r="O7070" s="3" t="n">
        <v>-1</v>
      </c>
      <c r="P7070" s="3" t="n">
        <v>7.1</v>
      </c>
      <c r="Q7070" s="3" t="n">
        <v>24.2</v>
      </c>
      <c r="R7070" s="3" t="s">
        <v>20509</v>
      </c>
      <c r="S7070" s="4" t="n">
        <v>45747.8147569444</v>
      </c>
      <c r="T7070" s="3" t="s">
        <v>1899</v>
      </c>
      <c r="U7070" s="3" t="s">
        <v>1899</v>
      </c>
      <c r="V7070" s="3" t="n">
        <v>0</v>
      </c>
      <c r="W7070" s="3" t="n">
        <v>0</v>
      </c>
      <c r="X7070" s="3" t="n">
        <v>0</v>
      </c>
      <c r="Y7070" s="3" t="s">
        <v>30</v>
      </c>
      <c r="Z7070" s="3" t="s">
        <v>30</v>
      </c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3"/>
      <c r="AU7070" s="3"/>
      <c r="AV7070" s="3"/>
      <c r="AW7070" s="3"/>
      <c r="AX7070" s="3"/>
      <c r="AY7070" s="3"/>
      <c r="AZ7070" s="3"/>
      <c r="BA7070" s="3"/>
      <c r="BB7070" s="3"/>
      <c r="BC7070" s="3"/>
      <c r="BD7070" s="3"/>
      <c r="BE7070" s="3"/>
      <c r="BF7070" s="3"/>
      <c r="BG7070" s="3"/>
      <c r="BH7070" s="3"/>
      <c r="BI7070" s="3"/>
      <c r="BJ7070" s="3"/>
    </row>
    <row r="7071" customFormat="false" ht="15.75" hidden="false" customHeight="false" outlineLevel="0" collapsed="false">
      <c r="A7071" s="3" t="n">
        <v>7070</v>
      </c>
      <c r="B7071" s="3" t="s">
        <v>20510</v>
      </c>
      <c r="C7071" s="3"/>
      <c r="D7071" s="3" t="n">
        <v>0</v>
      </c>
      <c r="E7071" s="3" t="s">
        <v>1901</v>
      </c>
      <c r="F7071" s="3" t="s">
        <v>1901</v>
      </c>
      <c r="G7071" s="3" t="s">
        <v>1901</v>
      </c>
      <c r="H7071" s="3" t="s">
        <v>1901</v>
      </c>
      <c r="I7071" s="3" t="s">
        <v>1901</v>
      </c>
      <c r="J7071" s="3" t="s">
        <v>1901</v>
      </c>
      <c r="K7071" s="3" t="s">
        <v>1901</v>
      </c>
      <c r="L7071" s="3" t="s">
        <v>1901</v>
      </c>
      <c r="M7071" s="3" t="s">
        <v>1901</v>
      </c>
      <c r="N7071" s="3" t="s">
        <v>1901</v>
      </c>
      <c r="O7071" s="3" t="s">
        <v>1901</v>
      </c>
      <c r="P7071" s="3"/>
      <c r="Q7071" s="3"/>
      <c r="R7071" s="3"/>
      <c r="S7071" s="3"/>
      <c r="T7071" s="3"/>
      <c r="U7071" s="3"/>
      <c r="V7071" s="3" t="s">
        <v>1901</v>
      </c>
      <c r="W7071" s="3" t="s">
        <v>1901</v>
      </c>
      <c r="X7071" s="3" t="s">
        <v>1901</v>
      </c>
      <c r="Y7071" s="3"/>
      <c r="Z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3"/>
      <c r="AU7071" s="3"/>
      <c r="AV7071" s="3"/>
      <c r="AW7071" s="3"/>
      <c r="AX7071" s="3"/>
      <c r="AY7071" s="3"/>
      <c r="AZ7071" s="3"/>
      <c r="BA7071" s="3"/>
      <c r="BB7071" s="3"/>
      <c r="BC7071" s="3"/>
      <c r="BD7071" s="3"/>
      <c r="BE7071" s="3"/>
      <c r="BF7071" s="3"/>
      <c r="BG7071" s="3"/>
      <c r="BH7071" s="3"/>
      <c r="BI7071" s="3"/>
      <c r="BJ7071" s="3"/>
    </row>
    <row r="7072" customFormat="false" ht="15.75" hidden="false" customHeight="false" outlineLevel="0" collapsed="false">
      <c r="A7072" s="3" t="n">
        <v>7071</v>
      </c>
      <c r="B7072" s="3" t="s">
        <v>20511</v>
      </c>
      <c r="C7072" s="3" t="s">
        <v>20512</v>
      </c>
      <c r="D7072" s="3" t="n">
        <v>1</v>
      </c>
      <c r="E7072" s="3" t="n">
        <v>2.3474195</v>
      </c>
      <c r="F7072" s="3" t="n">
        <v>84</v>
      </c>
      <c r="G7072" s="3" t="n">
        <v>84</v>
      </c>
      <c r="H7072" s="3" t="n">
        <v>15</v>
      </c>
      <c r="I7072" s="3" t="n">
        <v>15</v>
      </c>
      <c r="J7072" s="3" t="n">
        <v>117</v>
      </c>
      <c r="K7072" s="3" t="n">
        <v>117</v>
      </c>
      <c r="L7072" s="3" t="n">
        <v>8</v>
      </c>
      <c r="M7072" s="3" t="n">
        <v>8</v>
      </c>
      <c r="N7072" s="3" t="n">
        <v>-1</v>
      </c>
      <c r="O7072" s="3" t="n">
        <v>-1</v>
      </c>
      <c r="P7072" s="3" t="n">
        <v>7.5</v>
      </c>
      <c r="Q7072" s="3" t="n">
        <v>24.2</v>
      </c>
      <c r="R7072" s="3" t="s">
        <v>20513</v>
      </c>
      <c r="S7072" s="4" t="n">
        <v>45747.814837963</v>
      </c>
      <c r="T7072" s="3" t="s">
        <v>65</v>
      </c>
      <c r="U7072" s="3" t="s">
        <v>65</v>
      </c>
      <c r="V7072" s="3" t="n">
        <v>1</v>
      </c>
      <c r="W7072" s="3" t="n">
        <v>1</v>
      </c>
      <c r="X7072" s="3" t="n">
        <v>0</v>
      </c>
      <c r="Y7072" s="3" t="s">
        <v>30</v>
      </c>
      <c r="Z7072" s="3" t="s">
        <v>30</v>
      </c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3"/>
      <c r="AU7072" s="3"/>
      <c r="AV7072" s="3"/>
      <c r="AW7072" s="3"/>
      <c r="AX7072" s="3"/>
      <c r="AY7072" s="3"/>
      <c r="AZ7072" s="3"/>
      <c r="BA7072" s="3"/>
      <c r="BB7072" s="3"/>
      <c r="BC7072" s="3"/>
      <c r="BD7072" s="3"/>
      <c r="BE7072" s="3"/>
      <c r="BF7072" s="3"/>
      <c r="BG7072" s="3"/>
      <c r="BH7072" s="3"/>
      <c r="BI7072" s="3"/>
      <c r="BJ7072" s="3"/>
    </row>
    <row r="7073" customFormat="false" ht="15.75" hidden="false" customHeight="false" outlineLevel="0" collapsed="false">
      <c r="A7073" s="3" t="n">
        <v>7072</v>
      </c>
      <c r="B7073" s="3" t="s">
        <v>20514</v>
      </c>
      <c r="C7073" s="3" t="s">
        <v>20515</v>
      </c>
      <c r="D7073" s="3" t="n">
        <v>1</v>
      </c>
      <c r="E7073" s="3" t="n">
        <v>1.0824646</v>
      </c>
      <c r="F7073" s="3" t="n">
        <v>71</v>
      </c>
      <c r="G7073" s="3" t="n">
        <v>71</v>
      </c>
      <c r="H7073" s="3" t="n">
        <v>8</v>
      </c>
      <c r="I7073" s="3" t="n">
        <v>8</v>
      </c>
      <c r="J7073" s="3" t="n">
        <v>90</v>
      </c>
      <c r="K7073" s="3" t="n">
        <v>90</v>
      </c>
      <c r="L7073" s="3" t="n">
        <v>9</v>
      </c>
      <c r="M7073" s="3" t="n">
        <v>9</v>
      </c>
      <c r="N7073" s="3" t="n">
        <v>-1</v>
      </c>
      <c r="O7073" s="3" t="n">
        <v>-1</v>
      </c>
      <c r="P7073" s="3" t="n">
        <v>7.7</v>
      </c>
      <c r="Q7073" s="3" t="n">
        <v>24.2</v>
      </c>
      <c r="R7073" s="3" t="s">
        <v>20516</v>
      </c>
      <c r="S7073" s="4" t="n">
        <v>45747.8148958333</v>
      </c>
      <c r="T7073" s="3" t="s">
        <v>65</v>
      </c>
      <c r="U7073" s="3" t="s">
        <v>65</v>
      </c>
      <c r="V7073" s="3" t="n">
        <v>0</v>
      </c>
      <c r="W7073" s="3" t="n">
        <v>0</v>
      </c>
      <c r="X7073" s="3" t="n">
        <v>0</v>
      </c>
      <c r="Y7073" s="3" t="s">
        <v>30</v>
      </c>
      <c r="Z7073" s="3" t="s">
        <v>30</v>
      </c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3"/>
      <c r="AU7073" s="3"/>
      <c r="AV7073" s="3"/>
      <c r="AW7073" s="3"/>
      <c r="AX7073" s="3"/>
      <c r="AY7073" s="3"/>
      <c r="AZ7073" s="3"/>
      <c r="BA7073" s="3"/>
      <c r="BB7073" s="3"/>
      <c r="BC7073" s="3"/>
      <c r="BD7073" s="3"/>
      <c r="BE7073" s="3"/>
      <c r="BF7073" s="3"/>
      <c r="BG7073" s="3"/>
      <c r="BH7073" s="3"/>
      <c r="BI7073" s="3"/>
      <c r="BJ7073" s="3"/>
    </row>
    <row r="7074" customFormat="false" ht="15.75" hidden="false" customHeight="false" outlineLevel="0" collapsed="false">
      <c r="A7074" s="3" t="n">
        <v>7073</v>
      </c>
      <c r="B7074" s="3" t="s">
        <v>20517</v>
      </c>
      <c r="C7074" s="3" t="s">
        <v>20518</v>
      </c>
      <c r="D7074" s="3" t="n">
        <v>1</v>
      </c>
      <c r="E7074" s="3" t="n">
        <v>3.6187822</v>
      </c>
      <c r="F7074" s="3" t="n">
        <v>29</v>
      </c>
      <c r="G7074" s="3" t="n">
        <v>29</v>
      </c>
      <c r="H7074" s="3" t="n">
        <v>6</v>
      </c>
      <c r="I7074" s="3" t="n">
        <v>6</v>
      </c>
      <c r="J7074" s="3" t="n">
        <v>65</v>
      </c>
      <c r="K7074" s="3" t="n">
        <v>65</v>
      </c>
      <c r="L7074" s="3" t="n">
        <v>14</v>
      </c>
      <c r="M7074" s="3" t="n">
        <v>14</v>
      </c>
      <c r="N7074" s="3" t="n">
        <v>15</v>
      </c>
      <c r="O7074" s="3" t="n">
        <v>-1</v>
      </c>
      <c r="P7074" s="3" t="n">
        <v>7.1</v>
      </c>
      <c r="Q7074" s="3" t="n">
        <v>24.2</v>
      </c>
      <c r="R7074" s="3" t="s">
        <v>20519</v>
      </c>
      <c r="S7074" s="4" t="n">
        <v>45747.8150347222</v>
      </c>
      <c r="T7074" s="3" t="s">
        <v>1920</v>
      </c>
      <c r="U7074" s="3" t="s">
        <v>1920</v>
      </c>
      <c r="V7074" s="3" t="n">
        <v>1</v>
      </c>
      <c r="W7074" s="3" t="n">
        <v>0</v>
      </c>
      <c r="X7074" s="3" t="n">
        <v>0</v>
      </c>
      <c r="Y7074" s="3" t="s">
        <v>30</v>
      </c>
      <c r="Z7074" s="3" t="s">
        <v>30</v>
      </c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3"/>
      <c r="AU7074" s="3"/>
      <c r="AV7074" s="3"/>
      <c r="AW7074" s="3"/>
      <c r="AX7074" s="3"/>
      <c r="AY7074" s="3"/>
      <c r="AZ7074" s="3"/>
      <c r="BA7074" s="3"/>
      <c r="BB7074" s="3"/>
      <c r="BC7074" s="3"/>
      <c r="BD7074" s="3"/>
      <c r="BE7074" s="3"/>
      <c r="BF7074" s="3"/>
      <c r="BG7074" s="3"/>
      <c r="BH7074" s="3"/>
      <c r="BI7074" s="3"/>
      <c r="BJ7074" s="3"/>
    </row>
    <row r="7075" customFormat="false" ht="15.75" hidden="false" customHeight="false" outlineLevel="0" collapsed="false">
      <c r="A7075" s="3" t="n">
        <v>7074</v>
      </c>
      <c r="B7075" s="3" t="s">
        <v>20520</v>
      </c>
      <c r="C7075" s="3" t="s">
        <v>20521</v>
      </c>
      <c r="D7075" s="3" t="n">
        <v>1</v>
      </c>
      <c r="E7075" s="3" t="n">
        <v>2.5296102</v>
      </c>
      <c r="F7075" s="3" t="n">
        <v>31</v>
      </c>
      <c r="G7075" s="3" t="n">
        <v>31</v>
      </c>
      <c r="H7075" s="3" t="n">
        <v>4</v>
      </c>
      <c r="I7075" s="3" t="n">
        <v>4</v>
      </c>
      <c r="J7075" s="3" t="n">
        <v>70</v>
      </c>
      <c r="K7075" s="3" t="n">
        <v>70</v>
      </c>
      <c r="L7075" s="3" t="n">
        <v>14</v>
      </c>
      <c r="M7075" s="3" t="n">
        <v>14</v>
      </c>
      <c r="N7075" s="3" t="n">
        <v>0</v>
      </c>
      <c r="O7075" s="3" t="n">
        <v>-1</v>
      </c>
      <c r="P7075" s="3" t="n">
        <v>7.1</v>
      </c>
      <c r="Q7075" s="3" t="n">
        <v>24.2</v>
      </c>
      <c r="R7075" s="3" t="s">
        <v>20522</v>
      </c>
      <c r="S7075" s="4" t="n">
        <v>45747.8151736111</v>
      </c>
      <c r="T7075" s="3" t="s">
        <v>65</v>
      </c>
      <c r="U7075" s="3" t="s">
        <v>65</v>
      </c>
      <c r="V7075" s="3" t="n">
        <v>1</v>
      </c>
      <c r="W7075" s="3" t="n">
        <v>0</v>
      </c>
      <c r="X7075" s="3" t="n">
        <v>0</v>
      </c>
      <c r="Y7075" s="3" t="s">
        <v>30</v>
      </c>
      <c r="Z7075" s="3" t="s">
        <v>30</v>
      </c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3"/>
      <c r="AU7075" s="3"/>
      <c r="AV7075" s="3"/>
      <c r="AW7075" s="3"/>
      <c r="AX7075" s="3"/>
      <c r="AY7075" s="3"/>
      <c r="AZ7075" s="3"/>
      <c r="BA7075" s="3"/>
      <c r="BB7075" s="3"/>
      <c r="BC7075" s="3"/>
      <c r="BD7075" s="3"/>
      <c r="BE7075" s="3"/>
      <c r="BF7075" s="3"/>
      <c r="BG7075" s="3"/>
      <c r="BH7075" s="3"/>
      <c r="BI7075" s="3"/>
      <c r="BJ7075" s="3"/>
    </row>
    <row r="7076" customFormat="false" ht="15.75" hidden="false" customHeight="false" outlineLevel="0" collapsed="false">
      <c r="A7076" s="3" t="n">
        <v>7075</v>
      </c>
      <c r="B7076" s="3" t="s">
        <v>20523</v>
      </c>
      <c r="C7076" s="3" t="s">
        <v>20524</v>
      </c>
      <c r="D7076" s="3" t="n">
        <v>1</v>
      </c>
      <c r="E7076" s="3" t="n">
        <v>4.4832995</v>
      </c>
      <c r="F7076" s="3" t="n">
        <v>140</v>
      </c>
      <c r="G7076" s="3" t="n">
        <v>140</v>
      </c>
      <c r="H7076" s="3" t="n">
        <v>17</v>
      </c>
      <c r="I7076" s="3" t="n">
        <v>17</v>
      </c>
      <c r="J7076" s="3" t="n">
        <v>177</v>
      </c>
      <c r="K7076" s="3" t="n">
        <v>177</v>
      </c>
      <c r="L7076" s="3" t="n">
        <v>32</v>
      </c>
      <c r="M7076" s="3" t="n">
        <v>32</v>
      </c>
      <c r="N7076" s="3" t="n">
        <v>-1</v>
      </c>
      <c r="O7076" s="3" t="n">
        <v>-1</v>
      </c>
      <c r="P7076" s="3" t="n">
        <v>6</v>
      </c>
      <c r="Q7076" s="3" t="n">
        <v>24.2</v>
      </c>
      <c r="R7076" s="3" t="s">
        <v>20525</v>
      </c>
      <c r="S7076" s="4" t="n">
        <v>45747.8153125</v>
      </c>
      <c r="T7076" s="3" t="s">
        <v>65</v>
      </c>
      <c r="U7076" s="3" t="s">
        <v>65</v>
      </c>
      <c r="V7076" s="3" t="n">
        <v>0</v>
      </c>
      <c r="W7076" s="3" t="n">
        <v>0</v>
      </c>
      <c r="X7076" s="3" t="n">
        <v>0</v>
      </c>
      <c r="Y7076" s="3" t="s">
        <v>30</v>
      </c>
      <c r="Z7076" s="3" t="s">
        <v>30</v>
      </c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  <c r="AP7076" s="3"/>
      <c r="AQ7076" s="3"/>
      <c r="AR7076" s="3"/>
      <c r="AS7076" s="3"/>
      <c r="AT7076" s="3"/>
      <c r="AU7076" s="3"/>
      <c r="AV7076" s="3"/>
      <c r="AW7076" s="3"/>
      <c r="AX7076" s="3"/>
      <c r="AY7076" s="3"/>
      <c r="AZ7076" s="3"/>
      <c r="BA7076" s="3"/>
      <c r="BB7076" s="3"/>
      <c r="BC7076" s="3"/>
      <c r="BD7076" s="3"/>
      <c r="BE7076" s="3"/>
      <c r="BF7076" s="3"/>
      <c r="BG7076" s="3"/>
      <c r="BH7076" s="3"/>
      <c r="BI7076" s="3"/>
      <c r="BJ7076" s="3"/>
    </row>
    <row r="7077" customFormat="false" ht="15.75" hidden="false" customHeight="false" outlineLevel="0" collapsed="false">
      <c r="A7077" s="3" t="n">
        <v>7076</v>
      </c>
      <c r="B7077" s="3" t="s">
        <v>20526</v>
      </c>
      <c r="C7077" s="3" t="s">
        <v>20527</v>
      </c>
      <c r="D7077" s="3" t="n">
        <v>1</v>
      </c>
      <c r="E7077" s="3" t="n">
        <v>0.8196241</v>
      </c>
      <c r="F7077" s="3" t="n">
        <v>11</v>
      </c>
      <c r="G7077" s="3" t="n">
        <v>11</v>
      </c>
      <c r="H7077" s="3" t="n">
        <v>2</v>
      </c>
      <c r="I7077" s="3" t="n">
        <v>2</v>
      </c>
      <c r="J7077" s="3" t="n">
        <v>20</v>
      </c>
      <c r="K7077" s="3" t="n">
        <v>20</v>
      </c>
      <c r="L7077" s="3" t="n">
        <v>0</v>
      </c>
      <c r="M7077" s="3" t="n">
        <v>0</v>
      </c>
      <c r="N7077" s="3" t="n">
        <v>-1</v>
      </c>
      <c r="O7077" s="3" t="n">
        <v>-1</v>
      </c>
      <c r="P7077" s="3" t="n">
        <v>7.5</v>
      </c>
      <c r="Q7077" s="3" t="n">
        <v>24.2</v>
      </c>
      <c r="R7077" s="3" t="s">
        <v>20528</v>
      </c>
      <c r="S7077" s="4" t="n">
        <v>45747.8153703704</v>
      </c>
      <c r="T7077" s="3" t="s">
        <v>65</v>
      </c>
      <c r="U7077" s="3" t="s">
        <v>65</v>
      </c>
      <c r="V7077" s="3" t="n">
        <v>0</v>
      </c>
      <c r="W7077" s="3" t="n">
        <v>0</v>
      </c>
      <c r="X7077" s="3" t="n">
        <v>0</v>
      </c>
      <c r="Y7077" s="3" t="s">
        <v>30</v>
      </c>
      <c r="Z7077" s="3" t="s">
        <v>30</v>
      </c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3"/>
      <c r="AU7077" s="3"/>
      <c r="AV7077" s="3"/>
      <c r="AW7077" s="3"/>
      <c r="AX7077" s="3"/>
      <c r="AY7077" s="3"/>
      <c r="AZ7077" s="3"/>
      <c r="BA7077" s="3"/>
      <c r="BB7077" s="3"/>
      <c r="BC7077" s="3"/>
      <c r="BD7077" s="3"/>
      <c r="BE7077" s="3"/>
      <c r="BF7077" s="3"/>
      <c r="BG7077" s="3"/>
      <c r="BH7077" s="3"/>
      <c r="BI7077" s="3"/>
      <c r="BJ7077" s="3"/>
    </row>
    <row r="7078" customFormat="false" ht="15.75" hidden="false" customHeight="false" outlineLevel="0" collapsed="false">
      <c r="A7078" s="3" t="n">
        <v>7077</v>
      </c>
      <c r="B7078" s="3" t="s">
        <v>20529</v>
      </c>
      <c r="C7078" s="3" t="s">
        <v>20530</v>
      </c>
      <c r="D7078" s="3" t="n">
        <v>1</v>
      </c>
      <c r="E7078" s="3" t="n">
        <v>0.1246632</v>
      </c>
      <c r="F7078" s="3" t="n">
        <v>21</v>
      </c>
      <c r="G7078" s="3" t="n">
        <v>21</v>
      </c>
      <c r="H7078" s="3" t="n">
        <v>8</v>
      </c>
      <c r="I7078" s="3" t="n">
        <v>8</v>
      </c>
      <c r="J7078" s="3" t="n">
        <v>37</v>
      </c>
      <c r="K7078" s="3" t="n">
        <v>37</v>
      </c>
      <c r="L7078" s="3" t="n">
        <v>1</v>
      </c>
      <c r="M7078" s="3" t="n">
        <v>1</v>
      </c>
      <c r="N7078" s="3" t="n">
        <v>0</v>
      </c>
      <c r="O7078" s="3" t="n">
        <v>-1</v>
      </c>
      <c r="P7078" s="3" t="n">
        <v>7.5</v>
      </c>
      <c r="Q7078" s="3" t="n">
        <v>24.2</v>
      </c>
      <c r="R7078" s="3" t="s">
        <v>20531</v>
      </c>
      <c r="S7078" s="4" t="n">
        <v>45747.8154050926</v>
      </c>
      <c r="T7078" s="3" t="s">
        <v>239</v>
      </c>
      <c r="U7078" s="3" t="s">
        <v>239</v>
      </c>
      <c r="V7078" s="3" t="n">
        <v>1</v>
      </c>
      <c r="W7078" s="3" t="n">
        <v>0</v>
      </c>
      <c r="X7078" s="3" t="n">
        <v>0</v>
      </c>
      <c r="Y7078" s="3" t="s">
        <v>30</v>
      </c>
      <c r="Z7078" s="3" t="s">
        <v>30</v>
      </c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3"/>
      <c r="AU7078" s="3"/>
      <c r="AV7078" s="3"/>
      <c r="AW7078" s="3"/>
      <c r="AX7078" s="3"/>
      <c r="AY7078" s="3"/>
      <c r="AZ7078" s="3"/>
      <c r="BA7078" s="3"/>
      <c r="BB7078" s="3"/>
      <c r="BC7078" s="3"/>
      <c r="BD7078" s="3"/>
      <c r="BE7078" s="3"/>
      <c r="BF7078" s="3"/>
      <c r="BG7078" s="3"/>
      <c r="BH7078" s="3"/>
      <c r="BI7078" s="3"/>
      <c r="BJ7078" s="3"/>
    </row>
    <row r="7079" customFormat="false" ht="15.75" hidden="false" customHeight="false" outlineLevel="0" collapsed="false">
      <c r="A7079" s="3" t="n">
        <v>7078</v>
      </c>
      <c r="B7079" s="3" t="s">
        <v>20532</v>
      </c>
      <c r="C7079" s="3" t="s">
        <v>20533</v>
      </c>
      <c r="D7079" s="3" t="n">
        <v>1</v>
      </c>
      <c r="E7079" s="3" t="n">
        <v>3.9683255</v>
      </c>
      <c r="F7079" s="3" t="n">
        <v>43</v>
      </c>
      <c r="G7079" s="3" t="n">
        <v>43</v>
      </c>
      <c r="H7079" s="3" t="n">
        <v>10</v>
      </c>
      <c r="I7079" s="3" t="n">
        <v>10</v>
      </c>
      <c r="J7079" s="3" t="n">
        <v>91</v>
      </c>
      <c r="K7079" s="3" t="n">
        <v>91</v>
      </c>
      <c r="L7079" s="3" t="n">
        <v>23</v>
      </c>
      <c r="M7079" s="3" t="n">
        <v>23</v>
      </c>
      <c r="N7079" s="3" t="n">
        <v>109</v>
      </c>
      <c r="O7079" s="3" t="n">
        <v>-1</v>
      </c>
      <c r="P7079" s="3" t="n">
        <v>7.1</v>
      </c>
      <c r="Q7079" s="3" t="n">
        <v>24.2</v>
      </c>
      <c r="R7079" s="3" t="s">
        <v>20534</v>
      </c>
      <c r="S7079" s="4" t="n">
        <v>45747.8155671296</v>
      </c>
      <c r="T7079" s="3" t="s">
        <v>4910</v>
      </c>
      <c r="U7079" s="3" t="s">
        <v>4910</v>
      </c>
      <c r="V7079" s="3" t="n">
        <v>1</v>
      </c>
      <c r="W7079" s="3" t="n">
        <v>0</v>
      </c>
      <c r="X7079" s="3" t="n">
        <v>0</v>
      </c>
      <c r="Y7079" s="3" t="s">
        <v>30</v>
      </c>
      <c r="Z7079" s="3" t="s">
        <v>30</v>
      </c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  <c r="AP7079" s="3"/>
      <c r="AQ7079" s="3"/>
      <c r="AR7079" s="3"/>
      <c r="AS7079" s="3"/>
      <c r="AT7079" s="3"/>
      <c r="AU7079" s="3"/>
      <c r="AV7079" s="3"/>
      <c r="AW7079" s="3"/>
      <c r="AX7079" s="3"/>
      <c r="AY7079" s="3"/>
      <c r="AZ7079" s="3"/>
      <c r="BA7079" s="3"/>
      <c r="BB7079" s="3"/>
      <c r="BC7079" s="3"/>
      <c r="BD7079" s="3"/>
      <c r="BE7079" s="3"/>
      <c r="BF7079" s="3"/>
      <c r="BG7079" s="3"/>
      <c r="BH7079" s="3"/>
      <c r="BI7079" s="3"/>
      <c r="BJ7079" s="3"/>
    </row>
    <row r="7080" customFormat="false" ht="15.75" hidden="false" customHeight="false" outlineLevel="0" collapsed="false">
      <c r="A7080" s="3" t="n">
        <v>7079</v>
      </c>
      <c r="B7080" s="3" t="s">
        <v>20535</v>
      </c>
      <c r="C7080" s="3" t="s">
        <v>20536</v>
      </c>
      <c r="D7080" s="3" t="n">
        <v>1</v>
      </c>
      <c r="E7080" s="3" t="n">
        <v>5.4132326</v>
      </c>
      <c r="F7080" s="3" t="n">
        <v>70</v>
      </c>
      <c r="G7080" s="3" t="n">
        <v>70</v>
      </c>
      <c r="H7080" s="3" t="n">
        <v>7</v>
      </c>
      <c r="I7080" s="3" t="n">
        <v>7</v>
      </c>
      <c r="J7080" s="3" t="n">
        <v>132</v>
      </c>
      <c r="K7080" s="3" t="n">
        <v>132</v>
      </c>
      <c r="L7080" s="3" t="n">
        <v>36</v>
      </c>
      <c r="M7080" s="3" t="n">
        <v>36</v>
      </c>
      <c r="N7080" s="3" t="n">
        <v>36</v>
      </c>
      <c r="O7080" s="3" t="n">
        <v>-1</v>
      </c>
      <c r="P7080" s="3" t="n">
        <v>7.1</v>
      </c>
      <c r="Q7080" s="3" t="n">
        <v>24.2</v>
      </c>
      <c r="R7080" s="3" t="s">
        <v>20537</v>
      </c>
      <c r="S7080" s="4" t="n">
        <v>45747.8157523148</v>
      </c>
      <c r="T7080" s="3" t="s">
        <v>65</v>
      </c>
      <c r="U7080" s="3" t="s">
        <v>65</v>
      </c>
      <c r="V7080" s="3" t="n">
        <v>1</v>
      </c>
      <c r="W7080" s="3" t="n">
        <v>0</v>
      </c>
      <c r="X7080" s="3" t="n">
        <v>0</v>
      </c>
      <c r="Y7080" s="3" t="s">
        <v>30</v>
      </c>
      <c r="Z7080" s="3" t="s">
        <v>30</v>
      </c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  <c r="AP7080" s="3"/>
      <c r="AQ7080" s="3"/>
      <c r="AR7080" s="3"/>
      <c r="AS7080" s="3"/>
      <c r="AT7080" s="3"/>
      <c r="AU7080" s="3"/>
      <c r="AV7080" s="3"/>
      <c r="AW7080" s="3"/>
      <c r="AX7080" s="3"/>
      <c r="AY7080" s="3"/>
      <c r="AZ7080" s="3"/>
      <c r="BA7080" s="3"/>
      <c r="BB7080" s="3"/>
      <c r="BC7080" s="3"/>
      <c r="BD7080" s="3"/>
      <c r="BE7080" s="3"/>
      <c r="BF7080" s="3"/>
      <c r="BG7080" s="3"/>
      <c r="BH7080" s="3"/>
      <c r="BI7080" s="3"/>
      <c r="BJ7080" s="3"/>
    </row>
    <row r="7081" customFormat="false" ht="15.75" hidden="false" customHeight="false" outlineLevel="0" collapsed="false">
      <c r="A7081" s="3" t="n">
        <v>7080</v>
      </c>
      <c r="B7081" s="3" t="s">
        <v>20538</v>
      </c>
      <c r="C7081" s="3" t="s">
        <v>20539</v>
      </c>
      <c r="D7081" s="3" t="n">
        <v>1</v>
      </c>
      <c r="E7081" s="3" t="n">
        <v>4.3017817</v>
      </c>
      <c r="F7081" s="3" t="n">
        <v>58</v>
      </c>
      <c r="G7081" s="3" t="n">
        <v>58</v>
      </c>
      <c r="H7081" s="3" t="n">
        <v>9</v>
      </c>
      <c r="I7081" s="3" t="n">
        <v>9</v>
      </c>
      <c r="J7081" s="3" t="n">
        <v>113</v>
      </c>
      <c r="K7081" s="3" t="n">
        <v>113</v>
      </c>
      <c r="L7081" s="3" t="n">
        <v>26</v>
      </c>
      <c r="M7081" s="3" t="n">
        <v>26</v>
      </c>
      <c r="N7081" s="3" t="n">
        <v>4</v>
      </c>
      <c r="O7081" s="3" t="n">
        <v>-1</v>
      </c>
      <c r="P7081" s="3" t="n">
        <v>7.1</v>
      </c>
      <c r="Q7081" s="3" t="n">
        <v>24.2</v>
      </c>
      <c r="R7081" s="3" t="s">
        <v>20540</v>
      </c>
      <c r="S7081" s="4" t="n">
        <v>45747.8159143519</v>
      </c>
      <c r="T7081" s="3" t="s">
        <v>65</v>
      </c>
      <c r="U7081" s="3" t="s">
        <v>65</v>
      </c>
      <c r="V7081" s="3" t="n">
        <v>1</v>
      </c>
      <c r="W7081" s="3" t="n">
        <v>0</v>
      </c>
      <c r="X7081" s="3" t="n">
        <v>0</v>
      </c>
      <c r="Y7081" s="3" t="s">
        <v>30</v>
      </c>
      <c r="Z7081" s="3" t="s">
        <v>30</v>
      </c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  <c r="AP7081" s="3"/>
      <c r="AQ7081" s="3"/>
      <c r="AR7081" s="3"/>
      <c r="AS7081" s="3"/>
      <c r="AT7081" s="3"/>
      <c r="AU7081" s="3"/>
      <c r="AV7081" s="3"/>
      <c r="AW7081" s="3"/>
      <c r="AX7081" s="3"/>
      <c r="AY7081" s="3"/>
      <c r="AZ7081" s="3"/>
      <c r="BA7081" s="3"/>
      <c r="BB7081" s="3"/>
      <c r="BC7081" s="3"/>
      <c r="BD7081" s="3"/>
      <c r="BE7081" s="3"/>
      <c r="BF7081" s="3"/>
      <c r="BG7081" s="3"/>
      <c r="BH7081" s="3"/>
      <c r="BI7081" s="3"/>
      <c r="BJ7081" s="3"/>
    </row>
    <row r="7082" customFormat="false" ht="15.75" hidden="false" customHeight="false" outlineLevel="0" collapsed="false">
      <c r="A7082" s="3" t="n">
        <v>7081</v>
      </c>
      <c r="B7082" s="3" t="s">
        <v>20541</v>
      </c>
      <c r="C7082" s="3" t="s">
        <v>20542</v>
      </c>
      <c r="D7082" s="3" t="n">
        <v>1</v>
      </c>
      <c r="E7082" s="3" t="n">
        <v>4.2788395</v>
      </c>
      <c r="F7082" s="3" t="n">
        <v>48</v>
      </c>
      <c r="G7082" s="3" t="n">
        <v>48</v>
      </c>
      <c r="H7082" s="3" t="n">
        <v>6</v>
      </c>
      <c r="I7082" s="3" t="n">
        <v>6</v>
      </c>
      <c r="J7082" s="3" t="n">
        <v>75</v>
      </c>
      <c r="K7082" s="3" t="n">
        <v>75</v>
      </c>
      <c r="L7082" s="3" t="n">
        <v>24</v>
      </c>
      <c r="M7082" s="3" t="n">
        <v>24</v>
      </c>
      <c r="N7082" s="3" t="n">
        <v>16</v>
      </c>
      <c r="O7082" s="3" t="n">
        <v>-1</v>
      </c>
      <c r="P7082" s="3" t="n">
        <v>7.1</v>
      </c>
      <c r="Q7082" s="3" t="n">
        <v>24.2</v>
      </c>
      <c r="R7082" s="3" t="s">
        <v>20543</v>
      </c>
      <c r="S7082" s="4" t="n">
        <v>45747.8160532407</v>
      </c>
      <c r="T7082" s="3" t="s">
        <v>65</v>
      </c>
      <c r="U7082" s="3" t="s">
        <v>65</v>
      </c>
      <c r="V7082" s="3" t="n">
        <v>1</v>
      </c>
      <c r="W7082" s="3" t="n">
        <v>0</v>
      </c>
      <c r="X7082" s="3" t="n">
        <v>0</v>
      </c>
      <c r="Y7082" s="3" t="s">
        <v>30</v>
      </c>
      <c r="Z7082" s="3" t="s">
        <v>30</v>
      </c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3"/>
      <c r="AU7082" s="3"/>
      <c r="AV7082" s="3"/>
      <c r="AW7082" s="3"/>
      <c r="AX7082" s="3"/>
      <c r="AY7082" s="3"/>
      <c r="AZ7082" s="3"/>
      <c r="BA7082" s="3"/>
      <c r="BB7082" s="3"/>
      <c r="BC7082" s="3"/>
      <c r="BD7082" s="3"/>
      <c r="BE7082" s="3"/>
      <c r="BF7082" s="3"/>
      <c r="BG7082" s="3"/>
      <c r="BH7082" s="3"/>
      <c r="BI7082" s="3"/>
      <c r="BJ7082" s="3"/>
    </row>
    <row r="7083" customFormat="false" ht="15.75" hidden="false" customHeight="false" outlineLevel="0" collapsed="false">
      <c r="A7083" s="3" t="n">
        <v>7082</v>
      </c>
      <c r="B7083" s="3" t="s">
        <v>20544</v>
      </c>
      <c r="C7083" s="3" t="s">
        <v>20545</v>
      </c>
      <c r="D7083" s="3" t="n">
        <v>1</v>
      </c>
      <c r="E7083" s="3" t="n">
        <v>3.8567272</v>
      </c>
      <c r="F7083" s="3" t="n">
        <v>51</v>
      </c>
      <c r="G7083" s="3" t="n">
        <v>51</v>
      </c>
      <c r="H7083" s="3" t="n">
        <v>15</v>
      </c>
      <c r="I7083" s="3" t="n">
        <v>15</v>
      </c>
      <c r="J7083" s="3" t="n">
        <v>81</v>
      </c>
      <c r="K7083" s="3" t="n">
        <v>81</v>
      </c>
      <c r="L7083" s="3" t="n">
        <v>18</v>
      </c>
      <c r="M7083" s="3" t="n">
        <v>18</v>
      </c>
      <c r="N7083" s="3" t="n">
        <v>14</v>
      </c>
      <c r="O7083" s="3" t="n">
        <v>-1</v>
      </c>
      <c r="P7083" s="3" t="n">
        <v>7.4</v>
      </c>
      <c r="Q7083" s="3" t="n">
        <v>24.2</v>
      </c>
      <c r="R7083" s="3" t="s">
        <v>20546</v>
      </c>
      <c r="S7083" s="4" t="n">
        <v>45747.8162731482</v>
      </c>
      <c r="T7083" s="3" t="s">
        <v>3197</v>
      </c>
      <c r="U7083" s="3" t="s">
        <v>3197</v>
      </c>
      <c r="V7083" s="3" t="n">
        <v>1</v>
      </c>
      <c r="W7083" s="3" t="n">
        <v>0</v>
      </c>
      <c r="X7083" s="3" t="n">
        <v>0</v>
      </c>
      <c r="Y7083" s="3" t="s">
        <v>30</v>
      </c>
      <c r="Z7083" s="3" t="s">
        <v>30</v>
      </c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3"/>
      <c r="AU7083" s="3"/>
      <c r="AV7083" s="3"/>
      <c r="AW7083" s="3"/>
      <c r="AX7083" s="3"/>
      <c r="AY7083" s="3"/>
      <c r="AZ7083" s="3"/>
      <c r="BA7083" s="3"/>
      <c r="BB7083" s="3"/>
      <c r="BC7083" s="3"/>
      <c r="BD7083" s="3"/>
      <c r="BE7083" s="3"/>
      <c r="BF7083" s="3"/>
      <c r="BG7083" s="3"/>
      <c r="BH7083" s="3"/>
      <c r="BI7083" s="3"/>
      <c r="BJ7083" s="3"/>
    </row>
    <row r="7084" customFormat="false" ht="15.75" hidden="false" customHeight="false" outlineLevel="0" collapsed="false">
      <c r="A7084" s="3" t="n">
        <v>7083</v>
      </c>
      <c r="B7084" s="3" t="s">
        <v>20547</v>
      </c>
      <c r="C7084" s="3" t="s">
        <v>20548</v>
      </c>
      <c r="D7084" s="3" t="n">
        <v>1</v>
      </c>
      <c r="E7084" s="3" t="n">
        <v>4.8367096</v>
      </c>
      <c r="F7084" s="3" t="n">
        <v>49</v>
      </c>
      <c r="G7084" s="3" t="n">
        <v>49</v>
      </c>
      <c r="H7084" s="3" t="n">
        <v>10</v>
      </c>
      <c r="I7084" s="3" t="n">
        <v>10</v>
      </c>
      <c r="J7084" s="3" t="n">
        <v>88</v>
      </c>
      <c r="K7084" s="3" t="n">
        <v>88</v>
      </c>
      <c r="L7084" s="3" t="n">
        <v>19</v>
      </c>
      <c r="M7084" s="3" t="n">
        <v>19</v>
      </c>
      <c r="N7084" s="3" t="n">
        <v>22</v>
      </c>
      <c r="O7084" s="3" t="n">
        <v>-1</v>
      </c>
      <c r="P7084" s="3" t="n">
        <v>7.1</v>
      </c>
      <c r="Q7084" s="3" t="n">
        <v>24.2</v>
      </c>
      <c r="R7084" s="3" t="s">
        <v>20549</v>
      </c>
      <c r="S7084" s="4" t="n">
        <v>45747.8164467593</v>
      </c>
      <c r="T7084" s="3" t="s">
        <v>1920</v>
      </c>
      <c r="U7084" s="3" t="s">
        <v>1920</v>
      </c>
      <c r="V7084" s="3" t="n">
        <v>1</v>
      </c>
      <c r="W7084" s="3" t="n">
        <v>0</v>
      </c>
      <c r="X7084" s="3" t="n">
        <v>0</v>
      </c>
      <c r="Y7084" s="3" t="s">
        <v>30</v>
      </c>
      <c r="Z7084" s="3" t="s">
        <v>30</v>
      </c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3"/>
      <c r="AU7084" s="3"/>
      <c r="AV7084" s="3"/>
      <c r="AW7084" s="3"/>
      <c r="AX7084" s="3"/>
      <c r="AY7084" s="3"/>
      <c r="AZ7084" s="3"/>
      <c r="BA7084" s="3"/>
      <c r="BB7084" s="3"/>
      <c r="BC7084" s="3"/>
      <c r="BD7084" s="3"/>
      <c r="BE7084" s="3"/>
      <c r="BF7084" s="3"/>
      <c r="BG7084" s="3"/>
      <c r="BH7084" s="3"/>
      <c r="BI7084" s="3"/>
      <c r="BJ7084" s="3"/>
    </row>
    <row r="7085" customFormat="false" ht="15.75" hidden="false" customHeight="false" outlineLevel="0" collapsed="false">
      <c r="A7085" s="3" t="n">
        <v>7084</v>
      </c>
      <c r="B7085" s="3" t="s">
        <v>20550</v>
      </c>
      <c r="C7085" s="3" t="s">
        <v>20551</v>
      </c>
      <c r="D7085" s="3" t="n">
        <v>1</v>
      </c>
      <c r="E7085" s="3" t="n">
        <v>0.5958156</v>
      </c>
      <c r="F7085" s="3" t="n">
        <v>32</v>
      </c>
      <c r="G7085" s="3" t="n">
        <v>32</v>
      </c>
      <c r="H7085" s="3" t="n">
        <v>8</v>
      </c>
      <c r="I7085" s="3" t="n">
        <v>8</v>
      </c>
      <c r="J7085" s="3" t="n">
        <v>32</v>
      </c>
      <c r="K7085" s="3" t="n">
        <v>32</v>
      </c>
      <c r="L7085" s="3" t="n">
        <v>2</v>
      </c>
      <c r="M7085" s="3" t="n">
        <v>2</v>
      </c>
      <c r="N7085" s="3" t="n">
        <v>-1</v>
      </c>
      <c r="O7085" s="3" t="n">
        <v>-1</v>
      </c>
      <c r="P7085" s="3" t="n">
        <v>7.6</v>
      </c>
      <c r="Q7085" s="3" t="n">
        <v>24.2</v>
      </c>
      <c r="R7085" s="3" t="s">
        <v>20552</v>
      </c>
      <c r="S7085" s="4" t="n">
        <v>45747.8164930556</v>
      </c>
      <c r="T7085" s="3" t="s">
        <v>85</v>
      </c>
      <c r="U7085" s="3" t="s">
        <v>85</v>
      </c>
      <c r="V7085" s="3" t="n">
        <v>0</v>
      </c>
      <c r="W7085" s="3" t="n">
        <v>0</v>
      </c>
      <c r="X7085" s="3" t="n">
        <v>0</v>
      </c>
      <c r="Y7085" s="3" t="s">
        <v>30</v>
      </c>
      <c r="Z7085" s="3" t="s">
        <v>30</v>
      </c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3"/>
      <c r="AU7085" s="3"/>
      <c r="AV7085" s="3"/>
      <c r="AW7085" s="3"/>
      <c r="AX7085" s="3"/>
      <c r="AY7085" s="3"/>
      <c r="AZ7085" s="3"/>
      <c r="BA7085" s="3"/>
      <c r="BB7085" s="3"/>
      <c r="BC7085" s="3"/>
      <c r="BD7085" s="3"/>
      <c r="BE7085" s="3"/>
      <c r="BF7085" s="3"/>
      <c r="BG7085" s="3"/>
      <c r="BH7085" s="3"/>
      <c r="BI7085" s="3"/>
      <c r="BJ7085" s="3"/>
    </row>
    <row r="7086" customFormat="false" ht="15.75" hidden="false" customHeight="false" outlineLevel="0" collapsed="false">
      <c r="A7086" s="3" t="n">
        <v>7085</v>
      </c>
      <c r="B7086" s="3" t="s">
        <v>20553</v>
      </c>
      <c r="C7086" s="3" t="s">
        <v>20554</v>
      </c>
      <c r="D7086" s="3" t="n">
        <v>1</v>
      </c>
      <c r="E7086" s="3" t="n">
        <v>0.3790191</v>
      </c>
      <c r="F7086" s="3" t="n">
        <v>14</v>
      </c>
      <c r="G7086" s="3" t="n">
        <v>14</v>
      </c>
      <c r="H7086" s="3" t="n">
        <v>6</v>
      </c>
      <c r="I7086" s="3" t="n">
        <v>6</v>
      </c>
      <c r="J7086" s="3" t="n">
        <v>12</v>
      </c>
      <c r="K7086" s="3" t="n">
        <v>12</v>
      </c>
      <c r="L7086" s="3" t="n">
        <v>1</v>
      </c>
      <c r="M7086" s="3" t="n">
        <v>1</v>
      </c>
      <c r="N7086" s="3" t="n">
        <v>-1</v>
      </c>
      <c r="O7086" s="3" t="n">
        <v>-1</v>
      </c>
      <c r="P7086" s="3" t="n">
        <v>7.6</v>
      </c>
      <c r="Q7086" s="3" t="n">
        <v>24.2</v>
      </c>
      <c r="R7086" s="3" t="s">
        <v>20555</v>
      </c>
      <c r="S7086" s="4" t="n">
        <v>45747.8165162037</v>
      </c>
      <c r="T7086" s="3" t="s">
        <v>85</v>
      </c>
      <c r="U7086" s="3" t="s">
        <v>85</v>
      </c>
      <c r="V7086" s="3" t="n">
        <v>0</v>
      </c>
      <c r="W7086" s="3" t="n">
        <v>0</v>
      </c>
      <c r="X7086" s="3" t="n">
        <v>0</v>
      </c>
      <c r="Y7086" s="3" t="s">
        <v>30</v>
      </c>
      <c r="Z7086" s="3" t="s">
        <v>30</v>
      </c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3"/>
      <c r="AU7086" s="3"/>
      <c r="AV7086" s="3"/>
      <c r="AW7086" s="3"/>
      <c r="AX7086" s="3"/>
      <c r="AY7086" s="3"/>
      <c r="AZ7086" s="3"/>
      <c r="BA7086" s="3"/>
      <c r="BB7086" s="3"/>
      <c r="BC7086" s="3"/>
      <c r="BD7086" s="3"/>
      <c r="BE7086" s="3"/>
      <c r="BF7086" s="3"/>
      <c r="BG7086" s="3"/>
      <c r="BH7086" s="3"/>
      <c r="BI7086" s="3"/>
      <c r="BJ7086" s="3"/>
    </row>
    <row r="7087" customFormat="false" ht="15.75" hidden="false" customHeight="false" outlineLevel="0" collapsed="false">
      <c r="A7087" s="3" t="n">
        <v>7086</v>
      </c>
      <c r="B7087" s="3" t="s">
        <v>20556</v>
      </c>
      <c r="C7087" s="3" t="s">
        <v>20557</v>
      </c>
      <c r="D7087" s="3" t="n">
        <v>1</v>
      </c>
      <c r="E7087" s="3" t="n">
        <v>1.5099447</v>
      </c>
      <c r="F7087" s="3" t="n">
        <v>16</v>
      </c>
      <c r="G7087" s="3" t="n">
        <v>16</v>
      </c>
      <c r="H7087" s="3" t="n">
        <v>7</v>
      </c>
      <c r="I7087" s="3" t="n">
        <v>7</v>
      </c>
      <c r="J7087" s="3" t="n">
        <v>37</v>
      </c>
      <c r="K7087" s="3" t="n">
        <v>37</v>
      </c>
      <c r="L7087" s="3" t="n">
        <v>8</v>
      </c>
      <c r="M7087" s="3" t="n">
        <v>8</v>
      </c>
      <c r="N7087" s="3" t="n">
        <v>0</v>
      </c>
      <c r="O7087" s="3" t="n">
        <v>0</v>
      </c>
      <c r="P7087" s="3" t="n">
        <v>7.2</v>
      </c>
      <c r="Q7087" s="3" t="n">
        <v>24.2</v>
      </c>
      <c r="R7087" s="3" t="s">
        <v>20558</v>
      </c>
      <c r="S7087" s="4" t="n">
        <v>45747.8165972222</v>
      </c>
      <c r="T7087" s="3" t="s">
        <v>4910</v>
      </c>
      <c r="U7087" s="3" t="s">
        <v>4910</v>
      </c>
      <c r="V7087" s="3" t="n">
        <v>1</v>
      </c>
      <c r="W7087" s="3" t="n">
        <v>1</v>
      </c>
      <c r="X7087" s="3" t="n">
        <v>0</v>
      </c>
      <c r="Y7087" s="3" t="s">
        <v>30</v>
      </c>
      <c r="Z7087" s="3" t="s">
        <v>30</v>
      </c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3"/>
      <c r="AU7087" s="3"/>
      <c r="AV7087" s="3"/>
      <c r="AW7087" s="3"/>
      <c r="AX7087" s="3"/>
      <c r="AY7087" s="3"/>
      <c r="AZ7087" s="3"/>
      <c r="BA7087" s="3"/>
      <c r="BB7087" s="3"/>
      <c r="BC7087" s="3"/>
      <c r="BD7087" s="3"/>
      <c r="BE7087" s="3"/>
      <c r="BF7087" s="3"/>
      <c r="BG7087" s="3"/>
      <c r="BH7087" s="3"/>
      <c r="BI7087" s="3"/>
      <c r="BJ7087" s="3"/>
    </row>
    <row r="7088" customFormat="false" ht="15.75" hidden="false" customHeight="false" outlineLevel="0" collapsed="false">
      <c r="A7088" s="3" t="n">
        <v>7087</v>
      </c>
      <c r="B7088" s="3" t="s">
        <v>20559</v>
      </c>
      <c r="C7088" s="3" t="s">
        <v>20560</v>
      </c>
      <c r="D7088" s="3" t="n">
        <v>1</v>
      </c>
      <c r="E7088" s="3" t="n">
        <v>1.7486548</v>
      </c>
      <c r="F7088" s="3" t="n">
        <v>15</v>
      </c>
      <c r="G7088" s="3" t="n">
        <v>15</v>
      </c>
      <c r="H7088" s="3" t="n">
        <v>5</v>
      </c>
      <c r="I7088" s="3" t="n">
        <v>5</v>
      </c>
      <c r="J7088" s="3" t="n">
        <v>26</v>
      </c>
      <c r="K7088" s="3" t="n">
        <v>26</v>
      </c>
      <c r="L7088" s="3" t="n">
        <v>5</v>
      </c>
      <c r="M7088" s="3" t="n">
        <v>5</v>
      </c>
      <c r="N7088" s="3" t="n">
        <v>10</v>
      </c>
      <c r="O7088" s="3" t="n">
        <v>-1</v>
      </c>
      <c r="P7088" s="3" t="n">
        <v>7.2</v>
      </c>
      <c r="Q7088" s="3" t="n">
        <v>24.2</v>
      </c>
      <c r="R7088" s="3" t="s">
        <v>20561</v>
      </c>
      <c r="S7088" s="4" t="n">
        <v>45747.816712963</v>
      </c>
      <c r="T7088" s="3" t="s">
        <v>4910</v>
      </c>
      <c r="U7088" s="3" t="s">
        <v>4910</v>
      </c>
      <c r="V7088" s="3" t="n">
        <v>1</v>
      </c>
      <c r="W7088" s="3" t="n">
        <v>0</v>
      </c>
      <c r="X7088" s="3" t="n">
        <v>0</v>
      </c>
      <c r="Y7088" s="3" t="s">
        <v>30</v>
      </c>
      <c r="Z7088" s="3" t="s">
        <v>30</v>
      </c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  <c r="AP7088" s="3"/>
      <c r="AQ7088" s="3"/>
      <c r="AR7088" s="3"/>
      <c r="AS7088" s="3"/>
      <c r="AT7088" s="3"/>
      <c r="AU7088" s="3"/>
      <c r="AV7088" s="3"/>
      <c r="AW7088" s="3"/>
      <c r="AX7088" s="3"/>
      <c r="AY7088" s="3"/>
      <c r="AZ7088" s="3"/>
      <c r="BA7088" s="3"/>
      <c r="BB7088" s="3"/>
      <c r="BC7088" s="3"/>
      <c r="BD7088" s="3"/>
      <c r="BE7088" s="3"/>
      <c r="BF7088" s="3"/>
      <c r="BG7088" s="3"/>
      <c r="BH7088" s="3"/>
      <c r="BI7088" s="3"/>
      <c r="BJ7088" s="3"/>
    </row>
    <row r="7089" customFormat="false" ht="15.75" hidden="false" customHeight="false" outlineLevel="0" collapsed="false">
      <c r="A7089" s="3" t="n">
        <v>7088</v>
      </c>
      <c r="B7089" s="3" t="s">
        <v>20562</v>
      </c>
      <c r="C7089" s="3" t="s">
        <v>20563</v>
      </c>
      <c r="D7089" s="3" t="n">
        <v>1</v>
      </c>
      <c r="E7089" s="3" t="n">
        <v>1.5107262</v>
      </c>
      <c r="F7089" s="3" t="n">
        <v>19</v>
      </c>
      <c r="G7089" s="3" t="n">
        <v>19</v>
      </c>
      <c r="H7089" s="3" t="n">
        <v>7</v>
      </c>
      <c r="I7089" s="3" t="n">
        <v>7</v>
      </c>
      <c r="J7089" s="3" t="n">
        <v>40</v>
      </c>
      <c r="K7089" s="3" t="n">
        <v>40</v>
      </c>
      <c r="L7089" s="3" t="n">
        <v>8</v>
      </c>
      <c r="M7089" s="3" t="n">
        <v>8</v>
      </c>
      <c r="N7089" s="3" t="n">
        <v>0</v>
      </c>
      <c r="O7089" s="3" t="n">
        <v>0</v>
      </c>
      <c r="P7089" s="3" t="n">
        <v>7.2</v>
      </c>
      <c r="Q7089" s="3" t="n">
        <v>24.2</v>
      </c>
      <c r="R7089" s="3" t="s">
        <v>20564</v>
      </c>
      <c r="S7089" s="4" t="n">
        <v>45747.8168055556</v>
      </c>
      <c r="T7089" s="3" t="s">
        <v>4910</v>
      </c>
      <c r="U7089" s="3" t="s">
        <v>4910</v>
      </c>
      <c r="V7089" s="3" t="n">
        <v>1</v>
      </c>
      <c r="W7089" s="3" t="n">
        <v>1</v>
      </c>
      <c r="X7089" s="3" t="n">
        <v>0</v>
      </c>
      <c r="Y7089" s="3" t="s">
        <v>30</v>
      </c>
      <c r="Z7089" s="3" t="s">
        <v>30</v>
      </c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3"/>
      <c r="AU7089" s="3"/>
      <c r="AV7089" s="3"/>
      <c r="AW7089" s="3"/>
      <c r="AX7089" s="3"/>
      <c r="AY7089" s="3"/>
      <c r="AZ7089" s="3"/>
      <c r="BA7089" s="3"/>
      <c r="BB7089" s="3"/>
      <c r="BC7089" s="3"/>
      <c r="BD7089" s="3"/>
      <c r="BE7089" s="3"/>
      <c r="BF7089" s="3"/>
      <c r="BG7089" s="3"/>
      <c r="BH7089" s="3"/>
      <c r="BI7089" s="3"/>
      <c r="BJ7089" s="3"/>
    </row>
    <row r="7090" customFormat="false" ht="15.75" hidden="false" customHeight="false" outlineLevel="0" collapsed="false">
      <c r="A7090" s="3" t="n">
        <v>7089</v>
      </c>
      <c r="B7090" s="3" t="s">
        <v>20565</v>
      </c>
      <c r="C7090" s="3" t="s">
        <v>20566</v>
      </c>
      <c r="D7090" s="3" t="n">
        <v>1</v>
      </c>
      <c r="E7090" s="3" t="n">
        <v>1.2174881</v>
      </c>
      <c r="F7090" s="3" t="n">
        <v>8</v>
      </c>
      <c r="G7090" s="3" t="n">
        <v>8</v>
      </c>
      <c r="H7090" s="3" t="n">
        <v>5</v>
      </c>
      <c r="I7090" s="3" t="n">
        <v>5</v>
      </c>
      <c r="J7090" s="3" t="n">
        <v>6</v>
      </c>
      <c r="K7090" s="3" t="n">
        <v>6</v>
      </c>
      <c r="L7090" s="3" t="n">
        <v>1</v>
      </c>
      <c r="M7090" s="3" t="n">
        <v>1</v>
      </c>
      <c r="N7090" s="3" t="n">
        <v>-1</v>
      </c>
      <c r="O7090" s="3" t="n">
        <v>-1</v>
      </c>
      <c r="P7090" s="3" t="n">
        <v>7.1</v>
      </c>
      <c r="Q7090" s="3" t="n">
        <v>24.2</v>
      </c>
      <c r="R7090" s="3" t="s">
        <v>20567</v>
      </c>
      <c r="S7090" s="4" t="n">
        <v>45747.8169097222</v>
      </c>
      <c r="T7090" s="3" t="s">
        <v>85</v>
      </c>
      <c r="U7090" s="3" t="s">
        <v>85</v>
      </c>
      <c r="V7090" s="3" t="n">
        <v>0</v>
      </c>
      <c r="W7090" s="3" t="n">
        <v>0</v>
      </c>
      <c r="X7090" s="3" t="n">
        <v>0</v>
      </c>
      <c r="Y7090" s="3" t="s">
        <v>30</v>
      </c>
      <c r="Z7090" s="3" t="s">
        <v>30</v>
      </c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3"/>
      <c r="AU7090" s="3"/>
      <c r="AV7090" s="3"/>
      <c r="AW7090" s="3"/>
      <c r="AX7090" s="3"/>
      <c r="AY7090" s="3"/>
      <c r="AZ7090" s="3"/>
      <c r="BA7090" s="3"/>
      <c r="BB7090" s="3"/>
      <c r="BC7090" s="3"/>
      <c r="BD7090" s="3"/>
      <c r="BE7090" s="3"/>
      <c r="BF7090" s="3"/>
      <c r="BG7090" s="3"/>
      <c r="BH7090" s="3"/>
      <c r="BI7090" s="3"/>
      <c r="BJ7090" s="3"/>
    </row>
    <row r="7091" customFormat="false" ht="15.75" hidden="false" customHeight="false" outlineLevel="0" collapsed="false">
      <c r="A7091" s="3" t="n">
        <v>7090</v>
      </c>
      <c r="B7091" s="3" t="s">
        <v>20568</v>
      </c>
      <c r="C7091" s="3" t="s">
        <v>20569</v>
      </c>
      <c r="D7091" s="3" t="n">
        <v>1</v>
      </c>
      <c r="E7091" s="3" t="n">
        <v>0.6944133</v>
      </c>
      <c r="F7091" s="3" t="n">
        <v>6</v>
      </c>
      <c r="G7091" s="3" t="n">
        <v>6</v>
      </c>
      <c r="H7091" s="3" t="n">
        <v>4</v>
      </c>
      <c r="I7091" s="3" t="n">
        <v>4</v>
      </c>
      <c r="J7091" s="3" t="n">
        <v>4</v>
      </c>
      <c r="K7091" s="3" t="n">
        <v>4</v>
      </c>
      <c r="L7091" s="3" t="n">
        <v>1</v>
      </c>
      <c r="M7091" s="3" t="n">
        <v>1</v>
      </c>
      <c r="N7091" s="3" t="n">
        <v>-1</v>
      </c>
      <c r="O7091" s="3" t="n">
        <v>-1</v>
      </c>
      <c r="P7091" s="3" t="n">
        <v>7.1</v>
      </c>
      <c r="Q7091" s="3" t="n">
        <v>24.2</v>
      </c>
      <c r="R7091" s="3" t="s">
        <v>20570</v>
      </c>
      <c r="S7091" s="4" t="n">
        <v>45747.8169444444</v>
      </c>
      <c r="T7091" s="3" t="s">
        <v>85</v>
      </c>
      <c r="U7091" s="3" t="s">
        <v>85</v>
      </c>
      <c r="V7091" s="3" t="n">
        <v>0</v>
      </c>
      <c r="W7091" s="3" t="n">
        <v>0</v>
      </c>
      <c r="X7091" s="3" t="n">
        <v>0</v>
      </c>
      <c r="Y7091" s="3" t="s">
        <v>30</v>
      </c>
      <c r="Z7091" s="3" t="s">
        <v>30</v>
      </c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3"/>
      <c r="AU7091" s="3"/>
      <c r="AV7091" s="3"/>
      <c r="AW7091" s="3"/>
      <c r="AX7091" s="3"/>
      <c r="AY7091" s="3"/>
      <c r="AZ7091" s="3"/>
      <c r="BA7091" s="3"/>
      <c r="BB7091" s="3"/>
      <c r="BC7091" s="3"/>
      <c r="BD7091" s="3"/>
      <c r="BE7091" s="3"/>
      <c r="BF7091" s="3"/>
      <c r="BG7091" s="3"/>
      <c r="BH7091" s="3"/>
      <c r="BI7091" s="3"/>
      <c r="BJ7091" s="3"/>
    </row>
    <row r="7092" customFormat="false" ht="15.75" hidden="false" customHeight="false" outlineLevel="0" collapsed="false">
      <c r="A7092" s="3" t="n">
        <v>7091</v>
      </c>
      <c r="B7092" s="3" t="s">
        <v>20571</v>
      </c>
      <c r="C7092" s="3" t="s">
        <v>20572</v>
      </c>
      <c r="D7092" s="3" t="n">
        <v>1</v>
      </c>
      <c r="E7092" s="3" t="n">
        <v>1.0348166</v>
      </c>
      <c r="F7092" s="3" t="n">
        <v>8</v>
      </c>
      <c r="G7092" s="3" t="n">
        <v>8</v>
      </c>
      <c r="H7092" s="3" t="n">
        <v>5</v>
      </c>
      <c r="I7092" s="3" t="n">
        <v>5</v>
      </c>
      <c r="J7092" s="3" t="n">
        <v>6</v>
      </c>
      <c r="K7092" s="3" t="n">
        <v>6</v>
      </c>
      <c r="L7092" s="3" t="n">
        <v>1</v>
      </c>
      <c r="M7092" s="3" t="n">
        <v>1</v>
      </c>
      <c r="N7092" s="3" t="n">
        <v>-1</v>
      </c>
      <c r="O7092" s="3" t="n">
        <v>-1</v>
      </c>
      <c r="P7092" s="3" t="n">
        <v>7.1</v>
      </c>
      <c r="Q7092" s="3" t="n">
        <v>24.2</v>
      </c>
      <c r="R7092" s="3" t="s">
        <v>20573</v>
      </c>
      <c r="S7092" s="4" t="n">
        <v>45747.8169791667</v>
      </c>
      <c r="T7092" s="3" t="s">
        <v>85</v>
      </c>
      <c r="U7092" s="3" t="s">
        <v>85</v>
      </c>
      <c r="V7092" s="3" t="n">
        <v>0</v>
      </c>
      <c r="W7092" s="3" t="n">
        <v>0</v>
      </c>
      <c r="X7092" s="3" t="n">
        <v>0</v>
      </c>
      <c r="Y7092" s="3" t="s">
        <v>30</v>
      </c>
      <c r="Z7092" s="3" t="s">
        <v>30</v>
      </c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  <c r="AP7092" s="3"/>
      <c r="AQ7092" s="3"/>
      <c r="AR7092" s="3"/>
      <c r="AS7092" s="3"/>
      <c r="AT7092" s="3"/>
      <c r="AU7092" s="3"/>
      <c r="AV7092" s="3"/>
      <c r="AW7092" s="3"/>
      <c r="AX7092" s="3"/>
      <c r="AY7092" s="3"/>
      <c r="AZ7092" s="3"/>
      <c r="BA7092" s="3"/>
      <c r="BB7092" s="3"/>
      <c r="BC7092" s="3"/>
      <c r="BD7092" s="3"/>
      <c r="BE7092" s="3"/>
      <c r="BF7092" s="3"/>
      <c r="BG7092" s="3"/>
      <c r="BH7092" s="3"/>
      <c r="BI7092" s="3"/>
      <c r="BJ7092" s="3"/>
    </row>
    <row r="7093" customFormat="false" ht="15.75" hidden="false" customHeight="false" outlineLevel="0" collapsed="false">
      <c r="A7093" s="3" t="n">
        <v>7092</v>
      </c>
      <c r="B7093" s="3" t="s">
        <v>20574</v>
      </c>
      <c r="C7093" s="3" t="s">
        <v>20575</v>
      </c>
      <c r="D7093" s="3" t="n">
        <v>1</v>
      </c>
      <c r="E7093" s="3" t="n">
        <v>8.8382002</v>
      </c>
      <c r="F7093" s="3" t="n">
        <v>1168</v>
      </c>
      <c r="G7093" s="3" t="n">
        <v>1168</v>
      </c>
      <c r="H7093" s="3" t="n">
        <v>17</v>
      </c>
      <c r="I7093" s="3" t="n">
        <v>17</v>
      </c>
      <c r="J7093" s="3" t="n">
        <v>2257</v>
      </c>
      <c r="K7093" s="3" t="n">
        <v>2257</v>
      </c>
      <c r="L7093" s="3" t="n">
        <v>62</v>
      </c>
      <c r="M7093" s="3" t="n">
        <v>62</v>
      </c>
      <c r="N7093" s="3" t="n">
        <v>-1</v>
      </c>
      <c r="O7093" s="3" t="n">
        <v>-1</v>
      </c>
      <c r="P7093" s="3" t="n">
        <v>7.4</v>
      </c>
      <c r="Q7093" s="3" t="n">
        <v>24.2</v>
      </c>
      <c r="R7093" s="3" t="s">
        <v>20576</v>
      </c>
      <c r="S7093" s="4" t="n">
        <v>45747.8172106482</v>
      </c>
      <c r="T7093" s="3" t="s">
        <v>4910</v>
      </c>
      <c r="U7093" s="3" t="s">
        <v>4910</v>
      </c>
      <c r="V7093" s="3" t="n">
        <v>0</v>
      </c>
      <c r="W7093" s="3" t="n">
        <v>0</v>
      </c>
      <c r="X7093" s="3" t="n">
        <v>0</v>
      </c>
      <c r="Y7093" s="3" t="s">
        <v>30</v>
      </c>
      <c r="Z7093" s="3" t="s">
        <v>30</v>
      </c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  <c r="AP7093" s="3"/>
      <c r="AQ7093" s="3"/>
      <c r="AR7093" s="3"/>
      <c r="AS7093" s="3"/>
      <c r="AT7093" s="3"/>
      <c r="AU7093" s="3"/>
      <c r="AV7093" s="3"/>
      <c r="AW7093" s="3"/>
      <c r="AX7093" s="3"/>
      <c r="AY7093" s="3"/>
      <c r="AZ7093" s="3"/>
      <c r="BA7093" s="3"/>
      <c r="BB7093" s="3"/>
      <c r="BC7093" s="3"/>
      <c r="BD7093" s="3"/>
      <c r="BE7093" s="3"/>
      <c r="BF7093" s="3"/>
      <c r="BG7093" s="3"/>
      <c r="BH7093" s="3"/>
      <c r="BI7093" s="3"/>
      <c r="BJ7093" s="3"/>
    </row>
    <row r="7094" customFormat="false" ht="15.75" hidden="false" customHeight="false" outlineLevel="0" collapsed="false">
      <c r="A7094" s="3" t="n">
        <v>7093</v>
      </c>
      <c r="B7094" s="3" t="s">
        <v>20577</v>
      </c>
      <c r="C7094" s="3" t="s">
        <v>20578</v>
      </c>
      <c r="D7094" s="3" t="n">
        <v>1</v>
      </c>
      <c r="E7094" s="3" t="n">
        <v>0.0902715</v>
      </c>
      <c r="F7094" s="3" t="n">
        <v>14</v>
      </c>
      <c r="G7094" s="3" t="n">
        <v>14</v>
      </c>
      <c r="H7094" s="3" t="n">
        <v>5</v>
      </c>
      <c r="I7094" s="3" t="n">
        <v>5</v>
      </c>
      <c r="J7094" s="3" t="n">
        <v>17</v>
      </c>
      <c r="K7094" s="3" t="n">
        <v>17</v>
      </c>
      <c r="L7094" s="3" t="n">
        <v>2</v>
      </c>
      <c r="M7094" s="3" t="n">
        <v>2</v>
      </c>
      <c r="N7094" s="3" t="n">
        <v>0</v>
      </c>
      <c r="O7094" s="3" t="n">
        <v>0</v>
      </c>
      <c r="P7094" s="3" t="n">
        <v>7.7</v>
      </c>
      <c r="Q7094" s="3" t="n">
        <v>24.2</v>
      </c>
      <c r="R7094" s="3" t="s">
        <v>20579</v>
      </c>
      <c r="S7094" s="4" t="n">
        <v>45747.8172685185</v>
      </c>
      <c r="T7094" s="3" t="s">
        <v>65</v>
      </c>
      <c r="U7094" s="3" t="s">
        <v>65</v>
      </c>
      <c r="V7094" s="3" t="n">
        <v>1</v>
      </c>
      <c r="W7094" s="3" t="n">
        <v>1</v>
      </c>
      <c r="X7094" s="3" t="n">
        <v>0</v>
      </c>
      <c r="Y7094" s="3" t="s">
        <v>30</v>
      </c>
      <c r="Z7094" s="3" t="s">
        <v>30</v>
      </c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  <c r="AP7094" s="3"/>
      <c r="AQ7094" s="3"/>
      <c r="AR7094" s="3"/>
      <c r="AS7094" s="3"/>
      <c r="AT7094" s="3"/>
      <c r="AU7094" s="3"/>
      <c r="AV7094" s="3"/>
      <c r="AW7094" s="3"/>
      <c r="AX7094" s="3"/>
      <c r="AY7094" s="3"/>
      <c r="AZ7094" s="3"/>
      <c r="BA7094" s="3"/>
      <c r="BB7094" s="3"/>
      <c r="BC7094" s="3"/>
      <c r="BD7094" s="3"/>
      <c r="BE7094" s="3"/>
      <c r="BF7094" s="3"/>
      <c r="BG7094" s="3"/>
      <c r="BH7094" s="3"/>
      <c r="BI7094" s="3"/>
      <c r="BJ7094" s="3"/>
    </row>
    <row r="7095" customFormat="false" ht="15.75" hidden="false" customHeight="false" outlineLevel="0" collapsed="false">
      <c r="A7095" s="3" t="n">
        <v>7094</v>
      </c>
      <c r="B7095" s="3" t="s">
        <v>20580</v>
      </c>
      <c r="C7095" s="3" t="s">
        <v>20581</v>
      </c>
      <c r="D7095" s="3" t="n">
        <v>1</v>
      </c>
      <c r="E7095" s="3" t="n">
        <v>1.3584473</v>
      </c>
      <c r="F7095" s="3" t="n">
        <v>20</v>
      </c>
      <c r="G7095" s="3" t="n">
        <v>20</v>
      </c>
      <c r="H7095" s="3" t="n">
        <v>7</v>
      </c>
      <c r="I7095" s="3" t="n">
        <v>7</v>
      </c>
      <c r="J7095" s="3" t="n">
        <v>29</v>
      </c>
      <c r="K7095" s="3" t="n">
        <v>29</v>
      </c>
      <c r="L7095" s="3" t="n">
        <v>6</v>
      </c>
      <c r="M7095" s="3" t="n">
        <v>6</v>
      </c>
      <c r="N7095" s="3" t="n">
        <v>2</v>
      </c>
      <c r="O7095" s="3" t="n">
        <v>-1</v>
      </c>
      <c r="P7095" s="3" t="n">
        <v>7.1</v>
      </c>
      <c r="Q7095" s="3" t="n">
        <v>24.2</v>
      </c>
      <c r="R7095" s="3" t="s">
        <v>20582</v>
      </c>
      <c r="S7095" s="4" t="n">
        <v>45747.8173611111</v>
      </c>
      <c r="T7095" s="3" t="s">
        <v>65</v>
      </c>
      <c r="U7095" s="3" t="s">
        <v>65</v>
      </c>
      <c r="V7095" s="3" t="n">
        <v>1</v>
      </c>
      <c r="W7095" s="3" t="n">
        <v>0</v>
      </c>
      <c r="X7095" s="3" t="n">
        <v>0</v>
      </c>
      <c r="Y7095" s="3" t="s">
        <v>30</v>
      </c>
      <c r="Z7095" s="3" t="s">
        <v>30</v>
      </c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  <c r="AP7095" s="3"/>
      <c r="AQ7095" s="3"/>
      <c r="AR7095" s="3"/>
      <c r="AS7095" s="3"/>
      <c r="AT7095" s="3"/>
      <c r="AU7095" s="3"/>
      <c r="AV7095" s="3"/>
      <c r="AW7095" s="3"/>
      <c r="AX7095" s="3"/>
      <c r="AY7095" s="3"/>
      <c r="AZ7095" s="3"/>
      <c r="BA7095" s="3"/>
      <c r="BB7095" s="3"/>
      <c r="BC7095" s="3"/>
      <c r="BD7095" s="3"/>
      <c r="BE7095" s="3"/>
      <c r="BF7095" s="3"/>
      <c r="BG7095" s="3"/>
      <c r="BH7095" s="3"/>
      <c r="BI7095" s="3"/>
      <c r="BJ7095" s="3"/>
    </row>
    <row r="7096" customFormat="false" ht="15.75" hidden="false" customHeight="false" outlineLevel="0" collapsed="false">
      <c r="A7096" s="3" t="n">
        <v>7095</v>
      </c>
      <c r="B7096" s="3" t="s">
        <v>20583</v>
      </c>
      <c r="C7096" s="3" t="s">
        <v>20584</v>
      </c>
      <c r="D7096" s="3" t="n">
        <v>1</v>
      </c>
      <c r="E7096" s="3" t="n">
        <v>1.0844775</v>
      </c>
      <c r="F7096" s="3" t="n">
        <v>23</v>
      </c>
      <c r="G7096" s="3" t="n">
        <v>23</v>
      </c>
      <c r="H7096" s="3" t="n">
        <v>9</v>
      </c>
      <c r="I7096" s="3" t="n">
        <v>9</v>
      </c>
      <c r="J7096" s="3" t="n">
        <v>30</v>
      </c>
      <c r="K7096" s="3" t="n">
        <v>30</v>
      </c>
      <c r="L7096" s="3" t="n">
        <v>0</v>
      </c>
      <c r="M7096" s="3" t="n">
        <v>0</v>
      </c>
      <c r="N7096" s="3" t="n">
        <v>-1</v>
      </c>
      <c r="O7096" s="3" t="n">
        <v>0</v>
      </c>
      <c r="P7096" s="3" t="n">
        <v>7.2</v>
      </c>
      <c r="Q7096" s="3" t="n">
        <v>24.2</v>
      </c>
      <c r="R7096" s="3" t="s">
        <v>20585</v>
      </c>
      <c r="S7096" s="4" t="n">
        <v>45747.8173958333</v>
      </c>
      <c r="T7096" s="3" t="s">
        <v>65</v>
      </c>
      <c r="U7096" s="3" t="s">
        <v>65</v>
      </c>
      <c r="V7096" s="3" t="n">
        <v>0</v>
      </c>
      <c r="W7096" s="3" t="n">
        <v>1</v>
      </c>
      <c r="X7096" s="3" t="n">
        <v>0</v>
      </c>
      <c r="Y7096" s="3" t="s">
        <v>30</v>
      </c>
      <c r="Z7096" s="3" t="s">
        <v>30</v>
      </c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  <c r="AP7096" s="3"/>
      <c r="AQ7096" s="3"/>
      <c r="AR7096" s="3"/>
      <c r="AS7096" s="3"/>
      <c r="AT7096" s="3"/>
      <c r="AU7096" s="3"/>
      <c r="AV7096" s="3"/>
      <c r="AW7096" s="3"/>
      <c r="AX7096" s="3"/>
      <c r="AY7096" s="3"/>
      <c r="AZ7096" s="3"/>
      <c r="BA7096" s="3"/>
      <c r="BB7096" s="3"/>
      <c r="BC7096" s="3"/>
      <c r="BD7096" s="3"/>
      <c r="BE7096" s="3"/>
      <c r="BF7096" s="3"/>
      <c r="BG7096" s="3"/>
      <c r="BH7096" s="3"/>
      <c r="BI7096" s="3"/>
      <c r="BJ7096" s="3"/>
    </row>
    <row r="7097" customFormat="false" ht="15.75" hidden="false" customHeight="false" outlineLevel="0" collapsed="false">
      <c r="A7097" s="3" t="n">
        <v>7096</v>
      </c>
      <c r="B7097" s="3" t="s">
        <v>20586</v>
      </c>
      <c r="C7097" s="3" t="s">
        <v>20587</v>
      </c>
      <c r="D7097" s="3" t="n">
        <v>1</v>
      </c>
      <c r="E7097" s="3" t="n">
        <v>8.5639266</v>
      </c>
      <c r="F7097" s="3" t="n">
        <v>625</v>
      </c>
      <c r="G7097" s="3" t="n">
        <v>625</v>
      </c>
      <c r="H7097" s="3" t="n">
        <v>19</v>
      </c>
      <c r="I7097" s="3" t="n">
        <v>19</v>
      </c>
      <c r="J7097" s="3" t="n">
        <v>951</v>
      </c>
      <c r="K7097" s="3" t="n">
        <v>951</v>
      </c>
      <c r="L7097" s="3" t="n">
        <v>89</v>
      </c>
      <c r="M7097" s="3" t="n">
        <v>89</v>
      </c>
      <c r="N7097" s="3" t="n">
        <v>184</v>
      </c>
      <c r="O7097" s="3" t="n">
        <v>-1</v>
      </c>
      <c r="P7097" s="3" t="n">
        <v>7.5</v>
      </c>
      <c r="Q7097" s="3" t="n">
        <v>24.2</v>
      </c>
      <c r="R7097" s="3" t="s">
        <v>20588</v>
      </c>
      <c r="S7097" s="4" t="n">
        <v>45747.817650463</v>
      </c>
      <c r="T7097" s="3" t="s">
        <v>65</v>
      </c>
      <c r="U7097" s="3" t="s">
        <v>65</v>
      </c>
      <c r="V7097" s="3" t="n">
        <v>1</v>
      </c>
      <c r="W7097" s="3" t="n">
        <v>0</v>
      </c>
      <c r="X7097" s="3" t="n">
        <v>0</v>
      </c>
      <c r="Y7097" s="3" t="s">
        <v>30</v>
      </c>
      <c r="Z7097" s="3" t="s">
        <v>30</v>
      </c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3"/>
      <c r="AR7097" s="3"/>
      <c r="AS7097" s="3"/>
      <c r="AT7097" s="3"/>
      <c r="AU7097" s="3"/>
      <c r="AV7097" s="3"/>
      <c r="AW7097" s="3"/>
      <c r="AX7097" s="3"/>
      <c r="AY7097" s="3"/>
      <c r="AZ7097" s="3"/>
      <c r="BA7097" s="3"/>
      <c r="BB7097" s="3"/>
      <c r="BC7097" s="3"/>
      <c r="BD7097" s="3"/>
      <c r="BE7097" s="3"/>
      <c r="BF7097" s="3"/>
      <c r="BG7097" s="3"/>
      <c r="BH7097" s="3"/>
      <c r="BI7097" s="3"/>
      <c r="BJ7097" s="3"/>
    </row>
    <row r="7098" customFormat="false" ht="15.75" hidden="false" customHeight="false" outlineLevel="0" collapsed="false">
      <c r="A7098" s="3" t="n">
        <v>7097</v>
      </c>
      <c r="B7098" s="3" t="s">
        <v>20589</v>
      </c>
      <c r="C7098" s="3" t="s">
        <v>20590</v>
      </c>
      <c r="D7098" s="3" t="n">
        <v>1</v>
      </c>
      <c r="E7098" s="3" t="n">
        <v>5.0375971</v>
      </c>
      <c r="F7098" s="3" t="n">
        <v>130</v>
      </c>
      <c r="G7098" s="3" t="n">
        <v>130</v>
      </c>
      <c r="H7098" s="3" t="n">
        <v>15</v>
      </c>
      <c r="I7098" s="3" t="n">
        <v>15</v>
      </c>
      <c r="J7098" s="3" t="n">
        <v>160</v>
      </c>
      <c r="K7098" s="3" t="n">
        <v>160</v>
      </c>
      <c r="L7098" s="3" t="n">
        <v>6</v>
      </c>
      <c r="M7098" s="3" t="n">
        <v>6</v>
      </c>
      <c r="N7098" s="3" t="n">
        <v>0</v>
      </c>
      <c r="O7098" s="3" t="n">
        <v>0</v>
      </c>
      <c r="P7098" s="3" t="n">
        <v>7.1</v>
      </c>
      <c r="Q7098" s="3" t="n">
        <v>24.2</v>
      </c>
      <c r="R7098" s="3" t="s">
        <v>20591</v>
      </c>
      <c r="S7098" s="4" t="n">
        <v>45747.8177777778</v>
      </c>
      <c r="T7098" s="3" t="s">
        <v>4910</v>
      </c>
      <c r="U7098" s="3" t="s">
        <v>4910</v>
      </c>
      <c r="V7098" s="3" t="n">
        <v>1</v>
      </c>
      <c r="W7098" s="3" t="n">
        <v>1</v>
      </c>
      <c r="X7098" s="3" t="n">
        <v>0</v>
      </c>
      <c r="Y7098" s="3" t="s">
        <v>30</v>
      </c>
      <c r="Z7098" s="3" t="s">
        <v>30</v>
      </c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3"/>
      <c r="AR7098" s="3"/>
      <c r="AS7098" s="3"/>
      <c r="AT7098" s="3"/>
      <c r="AU7098" s="3"/>
      <c r="AV7098" s="3"/>
      <c r="AW7098" s="3"/>
      <c r="AX7098" s="3"/>
      <c r="AY7098" s="3"/>
      <c r="AZ7098" s="3"/>
      <c r="BA7098" s="3"/>
      <c r="BB7098" s="3"/>
      <c r="BC7098" s="3"/>
      <c r="BD7098" s="3"/>
      <c r="BE7098" s="3"/>
      <c r="BF7098" s="3"/>
      <c r="BG7098" s="3"/>
      <c r="BH7098" s="3"/>
      <c r="BI7098" s="3"/>
      <c r="BJ7098" s="3"/>
    </row>
    <row r="7099" customFormat="false" ht="15.75" hidden="false" customHeight="false" outlineLevel="0" collapsed="false">
      <c r="A7099" s="3" t="n">
        <v>7098</v>
      </c>
      <c r="B7099" s="3" t="s">
        <v>20592</v>
      </c>
      <c r="C7099" s="3" t="s">
        <v>20593</v>
      </c>
      <c r="D7099" s="3" t="n">
        <v>1</v>
      </c>
      <c r="E7099" s="3" t="n">
        <v>0.1240064</v>
      </c>
      <c r="F7099" s="3" t="n">
        <v>26</v>
      </c>
      <c r="G7099" s="3" t="n">
        <v>26</v>
      </c>
      <c r="H7099" s="3" t="n">
        <v>9</v>
      </c>
      <c r="I7099" s="3" t="n">
        <v>9</v>
      </c>
      <c r="J7099" s="3" t="n">
        <v>23</v>
      </c>
      <c r="K7099" s="3" t="n">
        <v>23</v>
      </c>
      <c r="L7099" s="3" t="n">
        <v>1</v>
      </c>
      <c r="M7099" s="3" t="n">
        <v>1</v>
      </c>
      <c r="N7099" s="3" t="n">
        <v>0</v>
      </c>
      <c r="O7099" s="3" t="n">
        <v>0</v>
      </c>
      <c r="P7099" s="3" t="n">
        <v>7.5</v>
      </c>
      <c r="Q7099" s="3" t="n">
        <v>24.2</v>
      </c>
      <c r="R7099" s="3" t="s">
        <v>20594</v>
      </c>
      <c r="S7099" s="4" t="n">
        <v>45747.8178356482</v>
      </c>
      <c r="T7099" s="3" t="s">
        <v>65</v>
      </c>
      <c r="U7099" s="3" t="s">
        <v>65</v>
      </c>
      <c r="V7099" s="3" t="n">
        <v>1</v>
      </c>
      <c r="W7099" s="3" t="n">
        <v>1</v>
      </c>
      <c r="X7099" s="3" t="n">
        <v>0</v>
      </c>
      <c r="Y7099" s="3" t="s">
        <v>81</v>
      </c>
      <c r="Z7099" s="3" t="s">
        <v>81</v>
      </c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  <c r="AP7099" s="3"/>
      <c r="AQ7099" s="3"/>
      <c r="AR7099" s="3"/>
      <c r="AS7099" s="3"/>
      <c r="AT7099" s="3"/>
      <c r="AU7099" s="3"/>
      <c r="AV7099" s="3"/>
      <c r="AW7099" s="3"/>
      <c r="AX7099" s="3"/>
      <c r="AY7099" s="3"/>
      <c r="AZ7099" s="3"/>
      <c r="BA7099" s="3"/>
      <c r="BB7099" s="3"/>
      <c r="BC7099" s="3"/>
      <c r="BD7099" s="3"/>
      <c r="BE7099" s="3"/>
      <c r="BF7099" s="3"/>
      <c r="BG7099" s="3"/>
      <c r="BH7099" s="3"/>
      <c r="BI7099" s="3"/>
      <c r="BJ7099" s="3"/>
    </row>
    <row r="7100" customFormat="false" ht="15.75" hidden="false" customHeight="false" outlineLevel="0" collapsed="false">
      <c r="A7100" s="3" t="n">
        <v>7099</v>
      </c>
      <c r="B7100" s="3" t="s">
        <v>20595</v>
      </c>
      <c r="C7100" s="3" t="s">
        <v>20596</v>
      </c>
      <c r="D7100" s="3" t="n">
        <v>1</v>
      </c>
      <c r="E7100" s="3" t="n">
        <v>1.5256643</v>
      </c>
      <c r="F7100" s="3" t="n">
        <v>19</v>
      </c>
      <c r="G7100" s="3" t="n">
        <v>19</v>
      </c>
      <c r="H7100" s="3" t="n">
        <v>6</v>
      </c>
      <c r="I7100" s="3" t="n">
        <v>6</v>
      </c>
      <c r="J7100" s="3" t="n">
        <v>26</v>
      </c>
      <c r="K7100" s="3" t="n">
        <v>26</v>
      </c>
      <c r="L7100" s="3" t="n">
        <v>6</v>
      </c>
      <c r="M7100" s="3" t="n">
        <v>6</v>
      </c>
      <c r="N7100" s="3" t="n">
        <v>4</v>
      </c>
      <c r="O7100" s="3" t="n">
        <v>-1</v>
      </c>
      <c r="P7100" s="3" t="n">
        <v>7.1</v>
      </c>
      <c r="Q7100" s="3" t="n">
        <v>24.2</v>
      </c>
      <c r="R7100" s="3" t="s">
        <v>20597</v>
      </c>
      <c r="S7100" s="4" t="n">
        <v>45747.8179282407</v>
      </c>
      <c r="T7100" s="3" t="s">
        <v>65</v>
      </c>
      <c r="U7100" s="3" t="s">
        <v>65</v>
      </c>
      <c r="V7100" s="3" t="n">
        <v>1</v>
      </c>
      <c r="W7100" s="3" t="n">
        <v>0</v>
      </c>
      <c r="X7100" s="3" t="n">
        <v>0</v>
      </c>
      <c r="Y7100" s="3" t="s">
        <v>30</v>
      </c>
      <c r="Z7100" s="3" t="s">
        <v>30</v>
      </c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  <c r="AP7100" s="3"/>
      <c r="AQ7100" s="3"/>
      <c r="AR7100" s="3"/>
      <c r="AS7100" s="3"/>
      <c r="AT7100" s="3"/>
      <c r="AU7100" s="3"/>
      <c r="AV7100" s="3"/>
      <c r="AW7100" s="3"/>
      <c r="AX7100" s="3"/>
      <c r="AY7100" s="3"/>
      <c r="AZ7100" s="3"/>
      <c r="BA7100" s="3"/>
      <c r="BB7100" s="3"/>
      <c r="BC7100" s="3"/>
      <c r="BD7100" s="3"/>
      <c r="BE7100" s="3"/>
      <c r="BF7100" s="3"/>
      <c r="BG7100" s="3"/>
      <c r="BH7100" s="3"/>
      <c r="BI7100" s="3"/>
      <c r="BJ7100" s="3"/>
    </row>
    <row r="7101" customFormat="false" ht="15.75" hidden="false" customHeight="false" outlineLevel="0" collapsed="false">
      <c r="A7101" s="3" t="n">
        <v>7100</v>
      </c>
      <c r="B7101" s="3" t="s">
        <v>20598</v>
      </c>
      <c r="C7101" s="3" t="s">
        <v>20599</v>
      </c>
      <c r="D7101" s="3" t="n">
        <v>1</v>
      </c>
      <c r="E7101" s="3" t="n">
        <v>4.1408175</v>
      </c>
      <c r="F7101" s="3" t="n">
        <v>406</v>
      </c>
      <c r="G7101" s="3" t="n">
        <v>406</v>
      </c>
      <c r="H7101" s="3" t="n">
        <v>27</v>
      </c>
      <c r="I7101" s="3" t="n">
        <v>27</v>
      </c>
      <c r="J7101" s="3" t="n">
        <v>454</v>
      </c>
      <c r="K7101" s="3" t="n">
        <v>454</v>
      </c>
      <c r="L7101" s="3" t="n">
        <v>65</v>
      </c>
      <c r="M7101" s="3" t="n">
        <v>65</v>
      </c>
      <c r="N7101" s="3" t="n">
        <v>-1</v>
      </c>
      <c r="O7101" s="3" t="n">
        <v>-1</v>
      </c>
      <c r="P7101" s="3" t="n">
        <v>7.8</v>
      </c>
      <c r="Q7101" s="3" t="n">
        <v>24.2</v>
      </c>
      <c r="R7101" s="3" t="s">
        <v>20600</v>
      </c>
      <c r="S7101" s="4" t="n">
        <v>45747.8180555556</v>
      </c>
      <c r="T7101" s="3" t="s">
        <v>2259</v>
      </c>
      <c r="U7101" s="3" t="s">
        <v>2259</v>
      </c>
      <c r="V7101" s="3" t="n">
        <v>0</v>
      </c>
      <c r="W7101" s="3" t="n">
        <v>0</v>
      </c>
      <c r="X7101" s="3" t="n">
        <v>0</v>
      </c>
      <c r="Y7101" s="3" t="s">
        <v>30</v>
      </c>
      <c r="Z7101" s="3" t="s">
        <v>30</v>
      </c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  <c r="AP7101" s="3"/>
      <c r="AQ7101" s="3"/>
      <c r="AR7101" s="3"/>
      <c r="AS7101" s="3"/>
      <c r="AT7101" s="3"/>
      <c r="AU7101" s="3"/>
      <c r="AV7101" s="3"/>
      <c r="AW7101" s="3"/>
      <c r="AX7101" s="3"/>
      <c r="AY7101" s="3"/>
      <c r="AZ7101" s="3"/>
      <c r="BA7101" s="3"/>
      <c r="BB7101" s="3"/>
      <c r="BC7101" s="3"/>
      <c r="BD7101" s="3"/>
      <c r="BE7101" s="3"/>
      <c r="BF7101" s="3"/>
      <c r="BG7101" s="3"/>
      <c r="BH7101" s="3"/>
      <c r="BI7101" s="3"/>
      <c r="BJ7101" s="3"/>
    </row>
    <row r="7102" customFormat="false" ht="15.75" hidden="false" customHeight="false" outlineLevel="0" collapsed="false">
      <c r="A7102" s="3" t="n">
        <v>7101</v>
      </c>
      <c r="B7102" s="3" t="s">
        <v>20601</v>
      </c>
      <c r="C7102" s="3" t="s">
        <v>20602</v>
      </c>
      <c r="D7102" s="3" t="n">
        <v>1</v>
      </c>
      <c r="E7102" s="3" t="n">
        <v>0.1547996</v>
      </c>
      <c r="F7102" s="3" t="n">
        <v>18</v>
      </c>
      <c r="G7102" s="3" t="n">
        <v>18</v>
      </c>
      <c r="H7102" s="3" t="n">
        <v>8</v>
      </c>
      <c r="I7102" s="3" t="n">
        <v>8</v>
      </c>
      <c r="J7102" s="3" t="n">
        <v>15</v>
      </c>
      <c r="K7102" s="3" t="n">
        <v>15</v>
      </c>
      <c r="L7102" s="3" t="n">
        <v>1</v>
      </c>
      <c r="M7102" s="3" t="n">
        <v>1</v>
      </c>
      <c r="N7102" s="3" t="n">
        <v>-1</v>
      </c>
      <c r="O7102" s="3" t="n">
        <v>-1</v>
      </c>
      <c r="P7102" s="3" t="n">
        <v>7.8</v>
      </c>
      <c r="Q7102" s="3" t="n">
        <v>24.2</v>
      </c>
      <c r="R7102" s="3" t="s">
        <v>20603</v>
      </c>
      <c r="S7102" s="4" t="n">
        <v>45747.8180787037</v>
      </c>
      <c r="T7102" s="3" t="s">
        <v>65</v>
      </c>
      <c r="U7102" s="3" t="s">
        <v>65</v>
      </c>
      <c r="V7102" s="3" t="n">
        <v>0</v>
      </c>
      <c r="W7102" s="3" t="n">
        <v>0</v>
      </c>
      <c r="X7102" s="3" t="n">
        <v>0</v>
      </c>
      <c r="Y7102" s="3" t="s">
        <v>30</v>
      </c>
      <c r="Z7102" s="3" t="s">
        <v>30</v>
      </c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3"/>
      <c r="AR7102" s="3"/>
      <c r="AS7102" s="3"/>
      <c r="AT7102" s="3"/>
      <c r="AU7102" s="3"/>
      <c r="AV7102" s="3"/>
      <c r="AW7102" s="3"/>
      <c r="AX7102" s="3"/>
      <c r="AY7102" s="3"/>
      <c r="AZ7102" s="3"/>
      <c r="BA7102" s="3"/>
      <c r="BB7102" s="3"/>
      <c r="BC7102" s="3"/>
      <c r="BD7102" s="3"/>
      <c r="BE7102" s="3"/>
      <c r="BF7102" s="3"/>
      <c r="BG7102" s="3"/>
      <c r="BH7102" s="3"/>
      <c r="BI7102" s="3"/>
      <c r="BJ7102" s="3"/>
    </row>
    <row r="7103" customFormat="false" ht="15.75" hidden="false" customHeight="false" outlineLevel="0" collapsed="false">
      <c r="A7103" s="3" t="n">
        <v>7102</v>
      </c>
      <c r="B7103" s="3" t="s">
        <v>20604</v>
      </c>
      <c r="C7103" s="3" t="s">
        <v>20605</v>
      </c>
      <c r="D7103" s="3" t="n">
        <v>1</v>
      </c>
      <c r="E7103" s="3" t="n">
        <v>0.1056893</v>
      </c>
      <c r="F7103" s="3" t="n">
        <v>17</v>
      </c>
      <c r="G7103" s="3" t="n">
        <v>17</v>
      </c>
      <c r="H7103" s="3" t="n">
        <v>7</v>
      </c>
      <c r="I7103" s="3" t="n">
        <v>7</v>
      </c>
      <c r="J7103" s="3" t="n">
        <v>14</v>
      </c>
      <c r="K7103" s="3" t="n">
        <v>14</v>
      </c>
      <c r="L7103" s="3" t="n">
        <v>1</v>
      </c>
      <c r="M7103" s="3" t="n">
        <v>1</v>
      </c>
      <c r="N7103" s="3" t="n">
        <v>-1</v>
      </c>
      <c r="O7103" s="3" t="n">
        <v>-1</v>
      </c>
      <c r="P7103" s="3" t="n">
        <v>7.8</v>
      </c>
      <c r="Q7103" s="3" t="n">
        <v>24.2</v>
      </c>
      <c r="R7103" s="3" t="s">
        <v>20606</v>
      </c>
      <c r="S7103" s="4" t="n">
        <v>45747.8181134259</v>
      </c>
      <c r="T7103" s="3" t="s">
        <v>65</v>
      </c>
      <c r="U7103" s="3" t="s">
        <v>65</v>
      </c>
      <c r="V7103" s="3" t="n">
        <v>0</v>
      </c>
      <c r="W7103" s="3" t="n">
        <v>0</v>
      </c>
      <c r="X7103" s="3" t="n">
        <v>0</v>
      </c>
      <c r="Y7103" s="3" t="s">
        <v>30</v>
      </c>
      <c r="Z7103" s="3" t="s">
        <v>30</v>
      </c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  <c r="AP7103" s="3"/>
      <c r="AQ7103" s="3"/>
      <c r="AR7103" s="3"/>
      <c r="AS7103" s="3"/>
      <c r="AT7103" s="3"/>
      <c r="AU7103" s="3"/>
      <c r="AV7103" s="3"/>
      <c r="AW7103" s="3"/>
      <c r="AX7103" s="3"/>
      <c r="AY7103" s="3"/>
      <c r="AZ7103" s="3"/>
      <c r="BA7103" s="3"/>
      <c r="BB7103" s="3"/>
      <c r="BC7103" s="3"/>
      <c r="BD7103" s="3"/>
      <c r="BE7103" s="3"/>
      <c r="BF7103" s="3"/>
      <c r="BG7103" s="3"/>
      <c r="BH7103" s="3"/>
      <c r="BI7103" s="3"/>
      <c r="BJ7103" s="3"/>
    </row>
    <row r="7104" customFormat="false" ht="15.75" hidden="false" customHeight="false" outlineLevel="0" collapsed="false">
      <c r="A7104" s="3" t="n">
        <v>7103</v>
      </c>
      <c r="B7104" s="3" t="s">
        <v>20607</v>
      </c>
      <c r="C7104" s="3" t="s">
        <v>20608</v>
      </c>
      <c r="D7104" s="3" t="n">
        <v>1</v>
      </c>
      <c r="E7104" s="3" t="n">
        <v>3.8189135</v>
      </c>
      <c r="F7104" s="3" t="n">
        <v>145</v>
      </c>
      <c r="G7104" s="3" t="n">
        <v>145</v>
      </c>
      <c r="H7104" s="3" t="n">
        <v>21</v>
      </c>
      <c r="I7104" s="3" t="n">
        <v>21</v>
      </c>
      <c r="J7104" s="3" t="n">
        <v>229</v>
      </c>
      <c r="K7104" s="3" t="n">
        <v>229</v>
      </c>
      <c r="L7104" s="3" t="n">
        <v>35</v>
      </c>
      <c r="M7104" s="3" t="n">
        <v>35</v>
      </c>
      <c r="N7104" s="3" t="n">
        <v>16</v>
      </c>
      <c r="O7104" s="3" t="n">
        <v>-1</v>
      </c>
      <c r="P7104" s="3" t="n">
        <v>7.5</v>
      </c>
      <c r="Q7104" s="3" t="n">
        <v>24.2</v>
      </c>
      <c r="R7104" s="3" t="s">
        <v>20609</v>
      </c>
      <c r="S7104" s="4" t="n">
        <v>45747.8182523148</v>
      </c>
      <c r="T7104" s="3" t="s">
        <v>4910</v>
      </c>
      <c r="U7104" s="3" t="s">
        <v>4910</v>
      </c>
      <c r="V7104" s="3" t="n">
        <v>1</v>
      </c>
      <c r="W7104" s="3" t="n">
        <v>0</v>
      </c>
      <c r="X7104" s="3" t="n">
        <v>0</v>
      </c>
      <c r="Y7104" s="3" t="s">
        <v>30</v>
      </c>
      <c r="Z7104" s="3" t="s">
        <v>30</v>
      </c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  <c r="AP7104" s="3"/>
      <c r="AQ7104" s="3"/>
      <c r="AR7104" s="3"/>
      <c r="AS7104" s="3"/>
      <c r="AT7104" s="3"/>
      <c r="AU7104" s="3"/>
      <c r="AV7104" s="3"/>
      <c r="AW7104" s="3"/>
      <c r="AX7104" s="3"/>
      <c r="AY7104" s="3"/>
      <c r="AZ7104" s="3"/>
      <c r="BA7104" s="3"/>
      <c r="BB7104" s="3"/>
      <c r="BC7104" s="3"/>
      <c r="BD7104" s="3"/>
      <c r="BE7104" s="3"/>
      <c r="BF7104" s="3"/>
      <c r="BG7104" s="3"/>
      <c r="BH7104" s="3"/>
      <c r="BI7104" s="3"/>
      <c r="BJ7104" s="3"/>
    </row>
    <row r="7105" customFormat="false" ht="15.75" hidden="false" customHeight="false" outlineLevel="0" collapsed="false">
      <c r="A7105" s="3" t="n">
        <v>7104</v>
      </c>
      <c r="B7105" s="3" t="s">
        <v>20610</v>
      </c>
      <c r="C7105" s="3" t="s">
        <v>20611</v>
      </c>
      <c r="D7105" s="3" t="n">
        <v>1</v>
      </c>
      <c r="E7105" s="3" t="n">
        <v>1.6984636</v>
      </c>
      <c r="F7105" s="3" t="n">
        <v>19</v>
      </c>
      <c r="G7105" s="3" t="n">
        <v>19</v>
      </c>
      <c r="H7105" s="3" t="n">
        <v>5</v>
      </c>
      <c r="I7105" s="3" t="n">
        <v>5</v>
      </c>
      <c r="J7105" s="3" t="n">
        <v>35</v>
      </c>
      <c r="K7105" s="3" t="n">
        <v>35</v>
      </c>
      <c r="L7105" s="3" t="n">
        <v>9</v>
      </c>
      <c r="M7105" s="3" t="n">
        <v>9</v>
      </c>
      <c r="N7105" s="3" t="n">
        <v>3</v>
      </c>
      <c r="O7105" s="3" t="n">
        <v>-1</v>
      </c>
      <c r="P7105" s="3" t="n">
        <v>7.1</v>
      </c>
      <c r="Q7105" s="3" t="n">
        <v>24.2</v>
      </c>
      <c r="R7105" s="3" t="s">
        <v>20612</v>
      </c>
      <c r="S7105" s="4" t="n">
        <v>45747.8183564815</v>
      </c>
      <c r="T7105" s="3" t="s">
        <v>65</v>
      </c>
      <c r="U7105" s="3" t="s">
        <v>65</v>
      </c>
      <c r="V7105" s="3" t="n">
        <v>1</v>
      </c>
      <c r="W7105" s="3" t="n">
        <v>0</v>
      </c>
      <c r="X7105" s="3" t="n">
        <v>0</v>
      </c>
      <c r="Y7105" s="3" t="s">
        <v>30</v>
      </c>
      <c r="Z7105" s="3" t="s">
        <v>30</v>
      </c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3"/>
      <c r="AR7105" s="3"/>
      <c r="AS7105" s="3"/>
      <c r="AT7105" s="3"/>
      <c r="AU7105" s="3"/>
      <c r="AV7105" s="3"/>
      <c r="AW7105" s="3"/>
      <c r="AX7105" s="3"/>
      <c r="AY7105" s="3"/>
      <c r="AZ7105" s="3"/>
      <c r="BA7105" s="3"/>
      <c r="BB7105" s="3"/>
      <c r="BC7105" s="3"/>
      <c r="BD7105" s="3"/>
      <c r="BE7105" s="3"/>
      <c r="BF7105" s="3"/>
      <c r="BG7105" s="3"/>
      <c r="BH7105" s="3"/>
      <c r="BI7105" s="3"/>
      <c r="BJ7105" s="3"/>
    </row>
    <row r="7106" customFormat="false" ht="15.75" hidden="false" customHeight="false" outlineLevel="0" collapsed="false">
      <c r="A7106" s="3" t="n">
        <v>7105</v>
      </c>
      <c r="B7106" s="3" t="s">
        <v>20613</v>
      </c>
      <c r="C7106" s="3" t="s">
        <v>20614</v>
      </c>
      <c r="D7106" s="3" t="n">
        <v>1</v>
      </c>
      <c r="E7106" s="3" t="n">
        <v>1.4626718</v>
      </c>
      <c r="F7106" s="3" t="n">
        <v>17</v>
      </c>
      <c r="G7106" s="3" t="n">
        <v>17</v>
      </c>
      <c r="H7106" s="3" t="n">
        <v>5</v>
      </c>
      <c r="I7106" s="3" t="n">
        <v>5</v>
      </c>
      <c r="J7106" s="3" t="n">
        <v>36</v>
      </c>
      <c r="K7106" s="3" t="n">
        <v>36</v>
      </c>
      <c r="L7106" s="3" t="n">
        <v>9</v>
      </c>
      <c r="M7106" s="3" t="n">
        <v>9</v>
      </c>
      <c r="N7106" s="3" t="n">
        <v>5</v>
      </c>
      <c r="O7106" s="3" t="n">
        <v>-1</v>
      </c>
      <c r="P7106" s="3" t="n">
        <v>7.1</v>
      </c>
      <c r="Q7106" s="3" t="n">
        <v>24.2</v>
      </c>
      <c r="R7106" s="3" t="s">
        <v>20615</v>
      </c>
      <c r="S7106" s="4" t="n">
        <v>45747.8184606481</v>
      </c>
      <c r="T7106" s="3" t="s">
        <v>65</v>
      </c>
      <c r="U7106" s="3" t="s">
        <v>65</v>
      </c>
      <c r="V7106" s="3" t="n">
        <v>1</v>
      </c>
      <c r="W7106" s="3" t="n">
        <v>0</v>
      </c>
      <c r="X7106" s="3" t="n">
        <v>0</v>
      </c>
      <c r="Y7106" s="3" t="s">
        <v>30</v>
      </c>
      <c r="Z7106" s="3" t="s">
        <v>30</v>
      </c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  <c r="AP7106" s="3"/>
      <c r="AQ7106" s="3"/>
      <c r="AR7106" s="3"/>
      <c r="AS7106" s="3"/>
      <c r="AT7106" s="3"/>
      <c r="AU7106" s="3"/>
      <c r="AV7106" s="3"/>
      <c r="AW7106" s="3"/>
      <c r="AX7106" s="3"/>
      <c r="AY7106" s="3"/>
      <c r="AZ7106" s="3"/>
      <c r="BA7106" s="3"/>
      <c r="BB7106" s="3"/>
      <c r="BC7106" s="3"/>
      <c r="BD7106" s="3"/>
      <c r="BE7106" s="3"/>
      <c r="BF7106" s="3"/>
      <c r="BG7106" s="3"/>
      <c r="BH7106" s="3"/>
      <c r="BI7106" s="3"/>
      <c r="BJ7106" s="3"/>
    </row>
    <row r="7107" customFormat="false" ht="15.75" hidden="false" customHeight="false" outlineLevel="0" collapsed="false">
      <c r="A7107" s="3" t="n">
        <v>7106</v>
      </c>
      <c r="B7107" s="3" t="s">
        <v>20616</v>
      </c>
      <c r="C7107" s="3" t="s">
        <v>20617</v>
      </c>
      <c r="D7107" s="3" t="n">
        <v>1</v>
      </c>
      <c r="E7107" s="3" t="n">
        <v>0.0961201</v>
      </c>
      <c r="F7107" s="3" t="n">
        <v>15</v>
      </c>
      <c r="G7107" s="3" t="n">
        <v>15</v>
      </c>
      <c r="H7107" s="3" t="n">
        <v>8</v>
      </c>
      <c r="I7107" s="3" t="n">
        <v>8</v>
      </c>
      <c r="J7107" s="3" t="n">
        <v>12</v>
      </c>
      <c r="K7107" s="3" t="n">
        <v>12</v>
      </c>
      <c r="L7107" s="3" t="n">
        <v>1</v>
      </c>
      <c r="M7107" s="3" t="n">
        <v>1</v>
      </c>
      <c r="N7107" s="3" t="n">
        <v>-1</v>
      </c>
      <c r="O7107" s="3" t="n">
        <v>-1</v>
      </c>
      <c r="P7107" s="3" t="n">
        <v>7.6</v>
      </c>
      <c r="Q7107" s="3" t="n">
        <v>24.2</v>
      </c>
      <c r="R7107" s="3" t="s">
        <v>20618</v>
      </c>
      <c r="S7107" s="4" t="n">
        <v>45747.8184837963</v>
      </c>
      <c r="T7107" s="3" t="s">
        <v>239</v>
      </c>
      <c r="U7107" s="3" t="s">
        <v>239</v>
      </c>
      <c r="V7107" s="3" t="n">
        <v>0</v>
      </c>
      <c r="W7107" s="3" t="n">
        <v>0</v>
      </c>
      <c r="X7107" s="3" t="n">
        <v>0</v>
      </c>
      <c r="Y7107" s="3" t="s">
        <v>30</v>
      </c>
      <c r="Z7107" s="3" t="s">
        <v>30</v>
      </c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  <c r="AP7107" s="3"/>
      <c r="AQ7107" s="3"/>
      <c r="AR7107" s="3"/>
      <c r="AS7107" s="3"/>
      <c r="AT7107" s="3"/>
      <c r="AU7107" s="3"/>
      <c r="AV7107" s="3"/>
      <c r="AW7107" s="3"/>
      <c r="AX7107" s="3"/>
      <c r="AY7107" s="3"/>
      <c r="AZ7107" s="3"/>
      <c r="BA7107" s="3"/>
      <c r="BB7107" s="3"/>
      <c r="BC7107" s="3"/>
      <c r="BD7107" s="3"/>
      <c r="BE7107" s="3"/>
      <c r="BF7107" s="3"/>
      <c r="BG7107" s="3"/>
      <c r="BH7107" s="3"/>
      <c r="BI7107" s="3"/>
      <c r="BJ7107" s="3"/>
    </row>
    <row r="7108" customFormat="false" ht="15.75" hidden="false" customHeight="false" outlineLevel="0" collapsed="false">
      <c r="A7108" s="3" t="n">
        <v>7107</v>
      </c>
      <c r="B7108" s="3" t="s">
        <v>20619</v>
      </c>
      <c r="C7108" s="3" t="s">
        <v>20620</v>
      </c>
      <c r="D7108" s="3" t="n">
        <v>1</v>
      </c>
      <c r="E7108" s="3" t="n">
        <v>0.0373306</v>
      </c>
      <c r="F7108" s="3" t="n">
        <v>7</v>
      </c>
      <c r="G7108" s="3" t="n">
        <v>7</v>
      </c>
      <c r="H7108" s="3" t="n">
        <v>3</v>
      </c>
      <c r="I7108" s="3" t="n">
        <v>3</v>
      </c>
      <c r="J7108" s="3" t="n">
        <v>5</v>
      </c>
      <c r="K7108" s="3" t="n">
        <v>5</v>
      </c>
      <c r="L7108" s="3" t="n">
        <v>0</v>
      </c>
      <c r="M7108" s="3" t="n">
        <v>0</v>
      </c>
      <c r="N7108" s="3" t="n">
        <v>-1</v>
      </c>
      <c r="O7108" s="3" t="n">
        <v>-1</v>
      </c>
      <c r="P7108" s="3" t="n">
        <v>6.5</v>
      </c>
      <c r="Q7108" s="3" t="n">
        <v>24.2</v>
      </c>
      <c r="R7108" s="3" t="s">
        <v>20621</v>
      </c>
      <c r="S7108" s="4" t="n">
        <v>45747.8184953704</v>
      </c>
      <c r="T7108" s="3" t="s">
        <v>29</v>
      </c>
      <c r="U7108" s="3" t="s">
        <v>29</v>
      </c>
      <c r="V7108" s="3" t="n">
        <v>0</v>
      </c>
      <c r="W7108" s="3" t="n">
        <v>0</v>
      </c>
      <c r="X7108" s="3" t="n">
        <v>0</v>
      </c>
      <c r="Y7108" s="3" t="s">
        <v>30</v>
      </c>
      <c r="Z7108" s="3" t="s">
        <v>30</v>
      </c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  <c r="AP7108" s="3"/>
      <c r="AQ7108" s="3"/>
      <c r="AR7108" s="3"/>
      <c r="AS7108" s="3"/>
      <c r="AT7108" s="3"/>
      <c r="AU7108" s="3"/>
      <c r="AV7108" s="3"/>
      <c r="AW7108" s="3"/>
      <c r="AX7108" s="3"/>
      <c r="AY7108" s="3"/>
      <c r="AZ7108" s="3"/>
      <c r="BA7108" s="3"/>
      <c r="BB7108" s="3"/>
      <c r="BC7108" s="3"/>
      <c r="BD7108" s="3"/>
      <c r="BE7108" s="3"/>
      <c r="BF7108" s="3"/>
      <c r="BG7108" s="3"/>
      <c r="BH7108" s="3"/>
      <c r="BI7108" s="3"/>
      <c r="BJ7108" s="3"/>
    </row>
    <row r="7109" customFormat="false" ht="15.75" hidden="false" customHeight="false" outlineLevel="0" collapsed="false">
      <c r="A7109" s="3" t="n">
        <v>7108</v>
      </c>
      <c r="B7109" s="3" t="s">
        <v>20622</v>
      </c>
      <c r="C7109" s="3" t="s">
        <v>20623</v>
      </c>
      <c r="D7109" s="3" t="n">
        <v>1</v>
      </c>
      <c r="E7109" s="3" t="n">
        <v>0.0366047</v>
      </c>
      <c r="F7109" s="3" t="n">
        <v>5</v>
      </c>
      <c r="G7109" s="3" t="n">
        <v>5</v>
      </c>
      <c r="H7109" s="3" t="n">
        <v>4</v>
      </c>
      <c r="I7109" s="3" t="n">
        <v>4</v>
      </c>
      <c r="J7109" s="3" t="n">
        <v>3</v>
      </c>
      <c r="K7109" s="3" t="n">
        <v>3</v>
      </c>
      <c r="L7109" s="3" t="n">
        <v>0</v>
      </c>
      <c r="M7109" s="3" t="n">
        <v>0</v>
      </c>
      <c r="N7109" s="3" t="n">
        <v>-1</v>
      </c>
      <c r="O7109" s="3" t="n">
        <v>-1</v>
      </c>
      <c r="P7109" s="3" t="n">
        <v>6.5</v>
      </c>
      <c r="Q7109" s="3" t="n">
        <v>24.2</v>
      </c>
      <c r="R7109" s="3" t="s">
        <v>20624</v>
      </c>
      <c r="S7109" s="4" t="n">
        <v>45747.8185185185</v>
      </c>
      <c r="T7109" s="3" t="s">
        <v>29</v>
      </c>
      <c r="U7109" s="3" t="s">
        <v>29</v>
      </c>
      <c r="V7109" s="3" t="n">
        <v>0</v>
      </c>
      <c r="W7109" s="3" t="n">
        <v>0</v>
      </c>
      <c r="X7109" s="3" t="n">
        <v>0</v>
      </c>
      <c r="Y7109" s="3" t="s">
        <v>30</v>
      </c>
      <c r="Z7109" s="3" t="s">
        <v>30</v>
      </c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  <c r="AP7109" s="3"/>
      <c r="AQ7109" s="3"/>
      <c r="AR7109" s="3"/>
      <c r="AS7109" s="3"/>
      <c r="AT7109" s="3"/>
      <c r="AU7109" s="3"/>
      <c r="AV7109" s="3"/>
      <c r="AW7109" s="3"/>
      <c r="AX7109" s="3"/>
      <c r="AY7109" s="3"/>
      <c r="AZ7109" s="3"/>
      <c r="BA7109" s="3"/>
      <c r="BB7109" s="3"/>
      <c r="BC7109" s="3"/>
      <c r="BD7109" s="3"/>
      <c r="BE7109" s="3"/>
      <c r="BF7109" s="3"/>
      <c r="BG7109" s="3"/>
      <c r="BH7109" s="3"/>
      <c r="BI7109" s="3"/>
      <c r="BJ7109" s="3"/>
    </row>
    <row r="7110" customFormat="false" ht="15.75" hidden="false" customHeight="false" outlineLevel="0" collapsed="false">
      <c r="A7110" s="3" t="n">
        <v>7109</v>
      </c>
      <c r="B7110" s="3" t="s">
        <v>20625</v>
      </c>
      <c r="C7110" s="3" t="s">
        <v>20626</v>
      </c>
      <c r="D7110" s="3" t="n">
        <v>1</v>
      </c>
      <c r="E7110" s="3" t="n">
        <v>1.8190446</v>
      </c>
      <c r="F7110" s="3" t="n">
        <v>28</v>
      </c>
      <c r="G7110" s="3" t="n">
        <v>28</v>
      </c>
      <c r="H7110" s="3" t="n">
        <v>7</v>
      </c>
      <c r="I7110" s="3" t="n">
        <v>7</v>
      </c>
      <c r="J7110" s="3" t="n">
        <v>46</v>
      </c>
      <c r="K7110" s="3" t="n">
        <v>46</v>
      </c>
      <c r="L7110" s="3" t="n">
        <v>11</v>
      </c>
      <c r="M7110" s="3" t="n">
        <v>11</v>
      </c>
      <c r="N7110" s="3" t="n">
        <v>13</v>
      </c>
      <c r="O7110" s="3" t="n">
        <v>-1</v>
      </c>
      <c r="P7110" s="3" t="n">
        <v>7.1</v>
      </c>
      <c r="Q7110" s="3" t="n">
        <v>24.2</v>
      </c>
      <c r="R7110" s="3" t="s">
        <v>20627</v>
      </c>
      <c r="S7110" s="4" t="n">
        <v>45747.8186111111</v>
      </c>
      <c r="T7110" s="3" t="s">
        <v>65</v>
      </c>
      <c r="U7110" s="3" t="s">
        <v>65</v>
      </c>
      <c r="V7110" s="3" t="n">
        <v>1</v>
      </c>
      <c r="W7110" s="3" t="n">
        <v>0</v>
      </c>
      <c r="X7110" s="3" t="n">
        <v>0</v>
      </c>
      <c r="Y7110" s="3" t="s">
        <v>30</v>
      </c>
      <c r="Z7110" s="3" t="s">
        <v>30</v>
      </c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3"/>
      <c r="AV7110" s="3"/>
      <c r="AW7110" s="3"/>
      <c r="AX7110" s="3"/>
      <c r="AY7110" s="3"/>
      <c r="AZ7110" s="3"/>
      <c r="BA7110" s="3"/>
      <c r="BB7110" s="3"/>
      <c r="BC7110" s="3"/>
      <c r="BD7110" s="3"/>
      <c r="BE7110" s="3"/>
      <c r="BF7110" s="3"/>
      <c r="BG7110" s="3"/>
      <c r="BH7110" s="3"/>
      <c r="BI7110" s="3"/>
      <c r="BJ7110" s="3"/>
    </row>
    <row r="7111" customFormat="false" ht="15.75" hidden="false" customHeight="false" outlineLevel="0" collapsed="false">
      <c r="A7111" s="3" t="n">
        <v>7110</v>
      </c>
      <c r="B7111" s="3" t="s">
        <v>20628</v>
      </c>
      <c r="C7111" s="3" t="s">
        <v>20629</v>
      </c>
      <c r="D7111" s="3" t="n">
        <v>1</v>
      </c>
      <c r="E7111" s="3" t="n">
        <v>0.0555505</v>
      </c>
      <c r="F7111" s="3" t="n">
        <v>9</v>
      </c>
      <c r="G7111" s="3" t="n">
        <v>9</v>
      </c>
      <c r="H7111" s="3" t="n">
        <v>6</v>
      </c>
      <c r="I7111" s="3" t="n">
        <v>6</v>
      </c>
      <c r="J7111" s="3" t="n">
        <v>13</v>
      </c>
      <c r="K7111" s="3" t="n">
        <v>13</v>
      </c>
      <c r="L7111" s="3" t="n">
        <v>0</v>
      </c>
      <c r="M7111" s="3" t="n">
        <v>0</v>
      </c>
      <c r="N7111" s="3" t="n">
        <v>0</v>
      </c>
      <c r="O7111" s="3" t="n">
        <v>0</v>
      </c>
      <c r="P7111" s="3" t="n">
        <v>7.5</v>
      </c>
      <c r="Q7111" s="3" t="n">
        <v>24.2</v>
      </c>
      <c r="R7111" s="3" t="s">
        <v>20630</v>
      </c>
      <c r="S7111" s="4" t="n">
        <v>45747.8186689815</v>
      </c>
      <c r="T7111" s="3" t="s">
        <v>65</v>
      </c>
      <c r="U7111" s="3" t="s">
        <v>65</v>
      </c>
      <c r="V7111" s="3" t="n">
        <v>1</v>
      </c>
      <c r="W7111" s="3" t="n">
        <v>1</v>
      </c>
      <c r="X7111" s="3" t="n">
        <v>0</v>
      </c>
      <c r="Y7111" s="3" t="s">
        <v>81</v>
      </c>
      <c r="Z7111" s="3" t="s">
        <v>81</v>
      </c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3"/>
      <c r="AU7111" s="3"/>
      <c r="AV7111" s="3"/>
      <c r="AW7111" s="3"/>
      <c r="AX7111" s="3"/>
      <c r="AY7111" s="3"/>
      <c r="AZ7111" s="3"/>
      <c r="BA7111" s="3"/>
      <c r="BB7111" s="3"/>
      <c r="BC7111" s="3"/>
      <c r="BD7111" s="3"/>
      <c r="BE7111" s="3"/>
      <c r="BF7111" s="3"/>
      <c r="BG7111" s="3"/>
      <c r="BH7111" s="3"/>
      <c r="BI7111" s="3"/>
      <c r="BJ7111" s="3"/>
    </row>
    <row r="7112" customFormat="false" ht="15.75" hidden="false" customHeight="false" outlineLevel="0" collapsed="false">
      <c r="A7112" s="3" t="n">
        <v>7111</v>
      </c>
      <c r="B7112" s="3" t="s">
        <v>20631</v>
      </c>
      <c r="C7112" s="3" t="s">
        <v>20632</v>
      </c>
      <c r="D7112" s="3" t="n">
        <v>1</v>
      </c>
      <c r="E7112" s="3" t="n">
        <v>0.097239</v>
      </c>
      <c r="F7112" s="3" t="n">
        <v>20</v>
      </c>
      <c r="G7112" s="3" t="n">
        <v>20</v>
      </c>
      <c r="H7112" s="3" t="n">
        <v>6</v>
      </c>
      <c r="I7112" s="3" t="n">
        <v>6</v>
      </c>
      <c r="J7112" s="3" t="n">
        <v>31</v>
      </c>
      <c r="K7112" s="3" t="n">
        <v>31</v>
      </c>
      <c r="L7112" s="3" t="n">
        <v>0</v>
      </c>
      <c r="M7112" s="3" t="n">
        <v>0</v>
      </c>
      <c r="N7112" s="3" t="n">
        <v>0</v>
      </c>
      <c r="O7112" s="3" t="n">
        <v>0</v>
      </c>
      <c r="P7112" s="3" t="n">
        <v>7.5</v>
      </c>
      <c r="Q7112" s="3" t="n">
        <v>24.2</v>
      </c>
      <c r="R7112" s="3" t="s">
        <v>20633</v>
      </c>
      <c r="S7112" s="4" t="n">
        <v>45747.8187152778</v>
      </c>
      <c r="T7112" s="3" t="s">
        <v>65</v>
      </c>
      <c r="U7112" s="3" t="s">
        <v>65</v>
      </c>
      <c r="V7112" s="3" t="n">
        <v>1</v>
      </c>
      <c r="W7112" s="3" t="n">
        <v>1</v>
      </c>
      <c r="X7112" s="3" t="n">
        <v>0</v>
      </c>
      <c r="Y7112" s="3" t="s">
        <v>81</v>
      </c>
      <c r="Z7112" s="3" t="s">
        <v>81</v>
      </c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  <c r="AP7112" s="3"/>
      <c r="AQ7112" s="3"/>
      <c r="AR7112" s="3"/>
      <c r="AS7112" s="3"/>
      <c r="AT7112" s="3"/>
      <c r="AU7112" s="3"/>
      <c r="AV7112" s="3"/>
      <c r="AW7112" s="3"/>
      <c r="AX7112" s="3"/>
      <c r="AY7112" s="3"/>
      <c r="AZ7112" s="3"/>
      <c r="BA7112" s="3"/>
      <c r="BB7112" s="3"/>
      <c r="BC7112" s="3"/>
      <c r="BD7112" s="3"/>
      <c r="BE7112" s="3"/>
      <c r="BF7112" s="3"/>
      <c r="BG7112" s="3"/>
      <c r="BH7112" s="3"/>
      <c r="BI7112" s="3"/>
      <c r="BJ7112" s="3"/>
    </row>
    <row r="7113" customFormat="false" ht="15.75" hidden="false" customHeight="false" outlineLevel="0" collapsed="false">
      <c r="A7113" s="3" t="n">
        <v>7112</v>
      </c>
      <c r="B7113" s="3" t="s">
        <v>20634</v>
      </c>
      <c r="C7113" s="3" t="s">
        <v>20635</v>
      </c>
      <c r="D7113" s="3" t="n">
        <v>1</v>
      </c>
      <c r="E7113" s="3" t="n">
        <v>1.6340882</v>
      </c>
      <c r="F7113" s="3" t="n">
        <v>31</v>
      </c>
      <c r="G7113" s="3" t="n">
        <v>31</v>
      </c>
      <c r="H7113" s="3" t="n">
        <v>10</v>
      </c>
      <c r="I7113" s="3" t="n">
        <v>10</v>
      </c>
      <c r="J7113" s="3" t="n">
        <v>62</v>
      </c>
      <c r="K7113" s="3" t="n">
        <v>62</v>
      </c>
      <c r="L7113" s="3" t="n">
        <v>20</v>
      </c>
      <c r="M7113" s="3" t="n">
        <v>20</v>
      </c>
      <c r="N7113" s="3" t="n">
        <v>43</v>
      </c>
      <c r="O7113" s="3" t="n">
        <v>-1</v>
      </c>
      <c r="P7113" s="3" t="n">
        <v>7.4</v>
      </c>
      <c r="Q7113" s="3" t="n">
        <v>24.2</v>
      </c>
      <c r="R7113" s="3" t="s">
        <v>20636</v>
      </c>
      <c r="S7113" s="4" t="n">
        <v>45747.8188425926</v>
      </c>
      <c r="T7113" s="3" t="s">
        <v>4910</v>
      </c>
      <c r="U7113" s="3" t="s">
        <v>4910</v>
      </c>
      <c r="V7113" s="3" t="n">
        <v>1</v>
      </c>
      <c r="W7113" s="3" t="n">
        <v>0</v>
      </c>
      <c r="X7113" s="3" t="n">
        <v>0</v>
      </c>
      <c r="Y7113" s="3" t="s">
        <v>30</v>
      </c>
      <c r="Z7113" s="3" t="s">
        <v>30</v>
      </c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3"/>
      <c r="AU7113" s="3"/>
      <c r="AV7113" s="3"/>
      <c r="AW7113" s="3"/>
      <c r="AX7113" s="3"/>
      <c r="AY7113" s="3"/>
      <c r="AZ7113" s="3"/>
      <c r="BA7113" s="3"/>
      <c r="BB7113" s="3"/>
      <c r="BC7113" s="3"/>
      <c r="BD7113" s="3"/>
      <c r="BE7113" s="3"/>
      <c r="BF7113" s="3"/>
      <c r="BG7113" s="3"/>
      <c r="BH7113" s="3"/>
      <c r="BI7113" s="3"/>
      <c r="BJ7113" s="3"/>
    </row>
    <row r="7114" customFormat="false" ht="15.75" hidden="false" customHeight="false" outlineLevel="0" collapsed="false">
      <c r="A7114" s="3" t="n">
        <v>7113</v>
      </c>
      <c r="B7114" s="3" t="s">
        <v>20637</v>
      </c>
      <c r="C7114" s="3" t="s">
        <v>20638</v>
      </c>
      <c r="D7114" s="3" t="n">
        <v>1</v>
      </c>
      <c r="E7114" s="3" t="n">
        <v>1.5824638</v>
      </c>
      <c r="F7114" s="3" t="n">
        <v>29</v>
      </c>
      <c r="G7114" s="3" t="n">
        <v>29</v>
      </c>
      <c r="H7114" s="3" t="n">
        <v>9</v>
      </c>
      <c r="I7114" s="3" t="n">
        <v>9</v>
      </c>
      <c r="J7114" s="3" t="n">
        <v>60</v>
      </c>
      <c r="K7114" s="3" t="n">
        <v>60</v>
      </c>
      <c r="L7114" s="3" t="n">
        <v>12</v>
      </c>
      <c r="M7114" s="3" t="n">
        <v>12</v>
      </c>
      <c r="N7114" s="3" t="n">
        <v>14</v>
      </c>
      <c r="O7114" s="3" t="n">
        <v>10</v>
      </c>
      <c r="P7114" s="3" t="n">
        <v>7.4</v>
      </c>
      <c r="Q7114" s="3" t="n">
        <v>24.2</v>
      </c>
      <c r="R7114" s="3" t="s">
        <v>20639</v>
      </c>
      <c r="S7114" s="4" t="n">
        <v>45747.8189583333</v>
      </c>
      <c r="T7114" s="3" t="s">
        <v>4910</v>
      </c>
      <c r="U7114" s="3" t="s">
        <v>4910</v>
      </c>
      <c r="V7114" s="3" t="n">
        <v>1</v>
      </c>
      <c r="W7114" s="3" t="n">
        <v>1</v>
      </c>
      <c r="X7114" s="3" t="n">
        <v>0</v>
      </c>
      <c r="Y7114" s="3" t="s">
        <v>30</v>
      </c>
      <c r="Z7114" s="3" t="s">
        <v>30</v>
      </c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3"/>
      <c r="AU7114" s="3"/>
      <c r="AV7114" s="3"/>
      <c r="AW7114" s="3"/>
      <c r="AX7114" s="3"/>
      <c r="AY7114" s="3"/>
      <c r="AZ7114" s="3"/>
      <c r="BA7114" s="3"/>
      <c r="BB7114" s="3"/>
      <c r="BC7114" s="3"/>
      <c r="BD7114" s="3"/>
      <c r="BE7114" s="3"/>
      <c r="BF7114" s="3"/>
      <c r="BG7114" s="3"/>
      <c r="BH7114" s="3"/>
      <c r="BI7114" s="3"/>
      <c r="BJ7114" s="3"/>
    </row>
    <row r="7115" customFormat="false" ht="15.75" hidden="false" customHeight="false" outlineLevel="0" collapsed="false">
      <c r="A7115" s="3" t="n">
        <v>7114</v>
      </c>
      <c r="B7115" s="3" t="s">
        <v>20640</v>
      </c>
      <c r="C7115" s="3" t="s">
        <v>20641</v>
      </c>
      <c r="D7115" s="3" t="n">
        <v>1</v>
      </c>
      <c r="E7115" s="3" t="n">
        <v>1.3229637</v>
      </c>
      <c r="F7115" s="3" t="n">
        <v>26</v>
      </c>
      <c r="G7115" s="3" t="n">
        <v>26</v>
      </c>
      <c r="H7115" s="3" t="n">
        <v>8</v>
      </c>
      <c r="I7115" s="3" t="n">
        <v>8</v>
      </c>
      <c r="J7115" s="3" t="n">
        <v>56</v>
      </c>
      <c r="K7115" s="3" t="n">
        <v>56</v>
      </c>
      <c r="L7115" s="3" t="n">
        <v>11</v>
      </c>
      <c r="M7115" s="3" t="n">
        <v>11</v>
      </c>
      <c r="N7115" s="3" t="n">
        <v>0</v>
      </c>
      <c r="O7115" s="3" t="n">
        <v>-1</v>
      </c>
      <c r="P7115" s="3" t="n">
        <v>7.4</v>
      </c>
      <c r="Q7115" s="3" t="n">
        <v>24.2</v>
      </c>
      <c r="R7115" s="3" t="s">
        <v>20642</v>
      </c>
      <c r="S7115" s="4" t="n">
        <v>45747.8190740741</v>
      </c>
      <c r="T7115" s="3" t="s">
        <v>4910</v>
      </c>
      <c r="U7115" s="3" t="s">
        <v>4910</v>
      </c>
      <c r="V7115" s="3" t="n">
        <v>1</v>
      </c>
      <c r="W7115" s="3" t="n">
        <v>0</v>
      </c>
      <c r="X7115" s="3" t="n">
        <v>0</v>
      </c>
      <c r="Y7115" s="3" t="s">
        <v>30</v>
      </c>
      <c r="Z7115" s="3" t="s">
        <v>30</v>
      </c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3"/>
      <c r="AU7115" s="3"/>
      <c r="AV7115" s="3"/>
      <c r="AW7115" s="3"/>
      <c r="AX7115" s="3"/>
      <c r="AY7115" s="3"/>
      <c r="AZ7115" s="3"/>
      <c r="BA7115" s="3"/>
      <c r="BB7115" s="3"/>
      <c r="BC7115" s="3"/>
      <c r="BD7115" s="3"/>
      <c r="BE7115" s="3"/>
      <c r="BF7115" s="3"/>
      <c r="BG7115" s="3"/>
      <c r="BH7115" s="3"/>
      <c r="BI7115" s="3"/>
      <c r="BJ7115" s="3"/>
    </row>
    <row r="7116" customFormat="false" ht="15.75" hidden="false" customHeight="false" outlineLevel="0" collapsed="false">
      <c r="A7116" s="3" t="n">
        <v>7115</v>
      </c>
      <c r="B7116" s="3" t="s">
        <v>20643</v>
      </c>
      <c r="C7116" s="3" t="s">
        <v>20644</v>
      </c>
      <c r="D7116" s="3" t="n">
        <v>1</v>
      </c>
      <c r="E7116" s="3" t="n">
        <v>1.7069994</v>
      </c>
      <c r="F7116" s="3" t="n">
        <v>100</v>
      </c>
      <c r="G7116" s="3" t="n">
        <v>100</v>
      </c>
      <c r="H7116" s="3" t="n">
        <v>11</v>
      </c>
      <c r="I7116" s="3" t="n">
        <v>11</v>
      </c>
      <c r="J7116" s="3" t="n">
        <v>124</v>
      </c>
      <c r="K7116" s="3" t="n">
        <v>124</v>
      </c>
      <c r="L7116" s="3" t="n">
        <v>12</v>
      </c>
      <c r="M7116" s="3" t="n">
        <v>12</v>
      </c>
      <c r="N7116" s="3" t="n">
        <v>43</v>
      </c>
      <c r="O7116" s="3" t="n">
        <v>-1</v>
      </c>
      <c r="P7116" s="3" t="n">
        <v>7.4</v>
      </c>
      <c r="Q7116" s="3" t="n">
        <v>24.2</v>
      </c>
      <c r="R7116" s="3" t="s">
        <v>20645</v>
      </c>
      <c r="S7116" s="4" t="n">
        <v>45747.8191666667</v>
      </c>
      <c r="T7116" s="3" t="s">
        <v>4910</v>
      </c>
      <c r="U7116" s="3" t="s">
        <v>4910</v>
      </c>
      <c r="V7116" s="3" t="n">
        <v>1</v>
      </c>
      <c r="W7116" s="3" t="n">
        <v>0</v>
      </c>
      <c r="X7116" s="3" t="n">
        <v>0</v>
      </c>
      <c r="Y7116" s="3" t="s">
        <v>30</v>
      </c>
      <c r="Z7116" s="3" t="s">
        <v>30</v>
      </c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3"/>
      <c r="AU7116" s="3"/>
      <c r="AV7116" s="3"/>
      <c r="AW7116" s="3"/>
      <c r="AX7116" s="3"/>
      <c r="AY7116" s="3"/>
      <c r="AZ7116" s="3"/>
      <c r="BA7116" s="3"/>
      <c r="BB7116" s="3"/>
      <c r="BC7116" s="3"/>
      <c r="BD7116" s="3"/>
      <c r="BE7116" s="3"/>
      <c r="BF7116" s="3"/>
      <c r="BG7116" s="3"/>
      <c r="BH7116" s="3"/>
      <c r="BI7116" s="3"/>
      <c r="BJ7116" s="3"/>
    </row>
    <row r="7117" customFormat="false" ht="15.75" hidden="false" customHeight="false" outlineLevel="0" collapsed="false">
      <c r="A7117" s="3" t="n">
        <v>7116</v>
      </c>
      <c r="B7117" s="3" t="s">
        <v>20646</v>
      </c>
      <c r="C7117" s="3" t="s">
        <v>20647</v>
      </c>
      <c r="D7117" s="3" t="n">
        <v>1</v>
      </c>
      <c r="E7117" s="3" t="n">
        <v>0.7625773</v>
      </c>
      <c r="F7117" s="3" t="n">
        <v>66</v>
      </c>
      <c r="G7117" s="3" t="n">
        <v>66</v>
      </c>
      <c r="H7117" s="3" t="n">
        <v>11</v>
      </c>
      <c r="I7117" s="3" t="n">
        <v>11</v>
      </c>
      <c r="J7117" s="3" t="n">
        <v>86</v>
      </c>
      <c r="K7117" s="3" t="n">
        <v>86</v>
      </c>
      <c r="L7117" s="3" t="n">
        <v>6</v>
      </c>
      <c r="M7117" s="3" t="n">
        <v>6</v>
      </c>
      <c r="N7117" s="3" t="n">
        <v>0</v>
      </c>
      <c r="O7117" s="3" t="n">
        <v>0</v>
      </c>
      <c r="P7117" s="3" t="n">
        <v>7.5</v>
      </c>
      <c r="Q7117" s="3" t="n">
        <v>24.2</v>
      </c>
      <c r="R7117" s="3" t="s">
        <v>20648</v>
      </c>
      <c r="S7117" s="4" t="n">
        <v>45747.8192361111</v>
      </c>
      <c r="T7117" s="3" t="s">
        <v>4910</v>
      </c>
      <c r="U7117" s="3" t="s">
        <v>4910</v>
      </c>
      <c r="V7117" s="3" t="n">
        <v>1</v>
      </c>
      <c r="W7117" s="3" t="n">
        <v>1</v>
      </c>
      <c r="X7117" s="3" t="n">
        <v>0</v>
      </c>
      <c r="Y7117" s="3" t="s">
        <v>30</v>
      </c>
      <c r="Z7117" s="3" t="s">
        <v>30</v>
      </c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3"/>
      <c r="AU7117" s="3"/>
      <c r="AV7117" s="3"/>
      <c r="AW7117" s="3"/>
      <c r="AX7117" s="3"/>
      <c r="AY7117" s="3"/>
      <c r="AZ7117" s="3"/>
      <c r="BA7117" s="3"/>
      <c r="BB7117" s="3"/>
      <c r="BC7117" s="3"/>
      <c r="BD7117" s="3"/>
      <c r="BE7117" s="3"/>
      <c r="BF7117" s="3"/>
      <c r="BG7117" s="3"/>
      <c r="BH7117" s="3"/>
      <c r="BI7117" s="3"/>
      <c r="BJ7117" s="3"/>
    </row>
    <row r="7118" customFormat="false" ht="15.75" hidden="false" customHeight="false" outlineLevel="0" collapsed="false">
      <c r="A7118" s="3" t="n">
        <v>7117</v>
      </c>
      <c r="B7118" s="3" t="s">
        <v>20649</v>
      </c>
      <c r="C7118" s="3" t="s">
        <v>20650</v>
      </c>
      <c r="D7118" s="3" t="n">
        <v>1</v>
      </c>
      <c r="E7118" s="3" t="n">
        <v>7.020195</v>
      </c>
      <c r="F7118" s="3" t="n">
        <v>342</v>
      </c>
      <c r="G7118" s="3" t="n">
        <v>342</v>
      </c>
      <c r="H7118" s="3" t="n">
        <v>28</v>
      </c>
      <c r="I7118" s="3" t="n">
        <v>28</v>
      </c>
      <c r="J7118" s="3" t="n">
        <v>484</v>
      </c>
      <c r="K7118" s="3" t="n">
        <v>484</v>
      </c>
      <c r="L7118" s="3" t="n">
        <v>66</v>
      </c>
      <c r="M7118" s="3" t="n">
        <v>66</v>
      </c>
      <c r="N7118" s="3" t="n">
        <v>21</v>
      </c>
      <c r="O7118" s="3" t="n">
        <v>-1</v>
      </c>
      <c r="P7118" s="3" t="n">
        <v>7.5</v>
      </c>
      <c r="Q7118" s="3" t="n">
        <v>24.2</v>
      </c>
      <c r="R7118" s="3" t="s">
        <v>20651</v>
      </c>
      <c r="S7118" s="4" t="n">
        <v>45747.8194560185</v>
      </c>
      <c r="T7118" s="3" t="s">
        <v>232</v>
      </c>
      <c r="U7118" s="3" t="s">
        <v>232</v>
      </c>
      <c r="V7118" s="3" t="n">
        <v>1</v>
      </c>
      <c r="W7118" s="3" t="n">
        <v>0</v>
      </c>
      <c r="X7118" s="3" t="n">
        <v>0</v>
      </c>
      <c r="Y7118" s="3" t="s">
        <v>30</v>
      </c>
      <c r="Z7118" s="3" t="s">
        <v>30</v>
      </c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3"/>
      <c r="AU7118" s="3"/>
      <c r="AV7118" s="3"/>
      <c r="AW7118" s="3"/>
      <c r="AX7118" s="3"/>
      <c r="AY7118" s="3"/>
      <c r="AZ7118" s="3"/>
      <c r="BA7118" s="3"/>
      <c r="BB7118" s="3"/>
      <c r="BC7118" s="3"/>
      <c r="BD7118" s="3"/>
      <c r="BE7118" s="3"/>
      <c r="BF7118" s="3"/>
      <c r="BG7118" s="3"/>
      <c r="BH7118" s="3"/>
      <c r="BI7118" s="3"/>
      <c r="BJ7118" s="3"/>
    </row>
    <row r="7119" customFormat="false" ht="15.75" hidden="false" customHeight="false" outlineLevel="0" collapsed="false">
      <c r="A7119" s="3" t="n">
        <v>7118</v>
      </c>
      <c r="B7119" s="3" t="s">
        <v>20652</v>
      </c>
      <c r="C7119" s="3" t="s">
        <v>20653</v>
      </c>
      <c r="D7119" s="3" t="n">
        <v>1</v>
      </c>
      <c r="E7119" s="3" t="n">
        <v>4.4799354</v>
      </c>
      <c r="F7119" s="3" t="n">
        <v>50</v>
      </c>
      <c r="G7119" s="3" t="n">
        <v>50</v>
      </c>
      <c r="H7119" s="3" t="n">
        <v>16</v>
      </c>
      <c r="I7119" s="3" t="n">
        <v>16</v>
      </c>
      <c r="J7119" s="3" t="n">
        <v>92</v>
      </c>
      <c r="K7119" s="3" t="n">
        <v>92</v>
      </c>
      <c r="L7119" s="3" t="n">
        <v>17</v>
      </c>
      <c r="M7119" s="3" t="n">
        <v>17</v>
      </c>
      <c r="N7119" s="3" t="n">
        <v>15</v>
      </c>
      <c r="O7119" s="3" t="n">
        <v>-1</v>
      </c>
      <c r="P7119" s="3" t="n">
        <v>7.5</v>
      </c>
      <c r="Q7119" s="3" t="n">
        <v>24.2</v>
      </c>
      <c r="R7119" s="3" t="s">
        <v>20654</v>
      </c>
      <c r="S7119" s="4" t="n">
        <v>45747.8196875</v>
      </c>
      <c r="T7119" s="3" t="s">
        <v>246</v>
      </c>
      <c r="U7119" s="3" t="s">
        <v>246</v>
      </c>
      <c r="V7119" s="3" t="n">
        <v>1</v>
      </c>
      <c r="W7119" s="3" t="n">
        <v>0</v>
      </c>
      <c r="X7119" s="3" t="n">
        <v>0</v>
      </c>
      <c r="Y7119" s="3" t="s">
        <v>30</v>
      </c>
      <c r="Z7119" s="3" t="s">
        <v>30</v>
      </c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3"/>
      <c r="AR7119" s="3"/>
      <c r="AS7119" s="3"/>
      <c r="AT7119" s="3"/>
      <c r="AU7119" s="3"/>
      <c r="AV7119" s="3"/>
      <c r="AW7119" s="3"/>
      <c r="AX7119" s="3"/>
      <c r="AY7119" s="3"/>
      <c r="AZ7119" s="3"/>
      <c r="BA7119" s="3"/>
      <c r="BB7119" s="3"/>
      <c r="BC7119" s="3"/>
      <c r="BD7119" s="3"/>
      <c r="BE7119" s="3"/>
      <c r="BF7119" s="3"/>
      <c r="BG7119" s="3"/>
      <c r="BH7119" s="3"/>
      <c r="BI7119" s="3"/>
      <c r="BJ7119" s="3"/>
    </row>
    <row r="7120" customFormat="false" ht="15.75" hidden="false" customHeight="false" outlineLevel="0" collapsed="false">
      <c r="A7120" s="3" t="n">
        <v>7119</v>
      </c>
      <c r="B7120" s="3" t="s">
        <v>20655</v>
      </c>
      <c r="C7120" s="3" t="s">
        <v>20656</v>
      </c>
      <c r="D7120" s="3" t="n">
        <v>1</v>
      </c>
      <c r="E7120" s="3" t="n">
        <v>3.8592712</v>
      </c>
      <c r="F7120" s="3" t="n">
        <v>76</v>
      </c>
      <c r="G7120" s="3" t="n">
        <v>76</v>
      </c>
      <c r="H7120" s="3" t="n">
        <v>14</v>
      </c>
      <c r="I7120" s="3" t="n">
        <v>14</v>
      </c>
      <c r="J7120" s="3" t="n">
        <v>120</v>
      </c>
      <c r="K7120" s="3" t="n">
        <v>120</v>
      </c>
      <c r="L7120" s="3" t="n">
        <v>3</v>
      </c>
      <c r="M7120" s="3" t="n">
        <v>3</v>
      </c>
      <c r="N7120" s="3" t="n">
        <v>0</v>
      </c>
      <c r="O7120" s="3" t="n">
        <v>-1</v>
      </c>
      <c r="P7120" s="3" t="n">
        <v>6.3</v>
      </c>
      <c r="Q7120" s="3" t="n">
        <v>24.2</v>
      </c>
      <c r="R7120" s="3" t="s">
        <v>20657</v>
      </c>
      <c r="S7120" s="4" t="n">
        <v>45747.8197916667</v>
      </c>
      <c r="T7120" s="3" t="s">
        <v>2259</v>
      </c>
      <c r="U7120" s="3" t="s">
        <v>2259</v>
      </c>
      <c r="V7120" s="3" t="n">
        <v>1</v>
      </c>
      <c r="W7120" s="3" t="n">
        <v>0</v>
      </c>
      <c r="X7120" s="3" t="n">
        <v>0</v>
      </c>
      <c r="Y7120" s="3" t="s">
        <v>30</v>
      </c>
      <c r="Z7120" s="3" t="s">
        <v>30</v>
      </c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3"/>
      <c r="AU7120" s="3"/>
      <c r="AV7120" s="3"/>
      <c r="AW7120" s="3"/>
      <c r="AX7120" s="3"/>
      <c r="AY7120" s="3"/>
      <c r="AZ7120" s="3"/>
      <c r="BA7120" s="3"/>
      <c r="BB7120" s="3"/>
      <c r="BC7120" s="3"/>
      <c r="BD7120" s="3"/>
      <c r="BE7120" s="3"/>
      <c r="BF7120" s="3"/>
      <c r="BG7120" s="3"/>
      <c r="BH7120" s="3"/>
      <c r="BI7120" s="3"/>
      <c r="BJ7120" s="3"/>
    </row>
    <row r="7121" customFormat="false" ht="15.75" hidden="false" customHeight="false" outlineLevel="0" collapsed="false">
      <c r="A7121" s="3" t="n">
        <v>7120</v>
      </c>
      <c r="B7121" s="3" t="s">
        <v>20658</v>
      </c>
      <c r="C7121" s="3" t="s">
        <v>20659</v>
      </c>
      <c r="D7121" s="3" t="n">
        <v>1</v>
      </c>
      <c r="E7121" s="3" t="n">
        <v>2.9306384</v>
      </c>
      <c r="F7121" s="3" t="n">
        <v>50</v>
      </c>
      <c r="G7121" s="3" t="n">
        <v>50</v>
      </c>
      <c r="H7121" s="3" t="n">
        <v>17</v>
      </c>
      <c r="I7121" s="3" t="n">
        <v>17</v>
      </c>
      <c r="J7121" s="3" t="n">
        <v>82</v>
      </c>
      <c r="K7121" s="3" t="n">
        <v>82</v>
      </c>
      <c r="L7121" s="3" t="n">
        <v>19</v>
      </c>
      <c r="M7121" s="3" t="n">
        <v>19</v>
      </c>
      <c r="N7121" s="3" t="n">
        <v>-1</v>
      </c>
      <c r="O7121" s="3" t="n">
        <v>-1</v>
      </c>
      <c r="P7121" s="3" t="n">
        <v>7.4</v>
      </c>
      <c r="Q7121" s="3" t="n">
        <v>24.2</v>
      </c>
      <c r="R7121" s="3" t="s">
        <v>20660</v>
      </c>
      <c r="S7121" s="4" t="n">
        <v>45747.8199189815</v>
      </c>
      <c r="T7121" s="3" t="s">
        <v>65</v>
      </c>
      <c r="U7121" s="3" t="s">
        <v>65</v>
      </c>
      <c r="V7121" s="3" t="n">
        <v>0</v>
      </c>
      <c r="W7121" s="3" t="n">
        <v>0</v>
      </c>
      <c r="X7121" s="3" t="n">
        <v>0</v>
      </c>
      <c r="Y7121" s="3" t="s">
        <v>30</v>
      </c>
      <c r="Z7121" s="3" t="s">
        <v>30</v>
      </c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3"/>
      <c r="AU7121" s="3"/>
      <c r="AV7121" s="3"/>
      <c r="AW7121" s="3"/>
      <c r="AX7121" s="3"/>
      <c r="AY7121" s="3"/>
      <c r="AZ7121" s="3"/>
      <c r="BA7121" s="3"/>
      <c r="BB7121" s="3"/>
      <c r="BC7121" s="3"/>
      <c r="BD7121" s="3"/>
      <c r="BE7121" s="3"/>
      <c r="BF7121" s="3"/>
      <c r="BG7121" s="3"/>
      <c r="BH7121" s="3"/>
      <c r="BI7121" s="3"/>
      <c r="BJ7121" s="3"/>
    </row>
    <row r="7122" customFormat="false" ht="15.75" hidden="false" customHeight="false" outlineLevel="0" collapsed="false">
      <c r="A7122" s="3" t="n">
        <v>7121</v>
      </c>
      <c r="B7122" s="3" t="s">
        <v>20661</v>
      </c>
      <c r="C7122" s="3" t="s">
        <v>20662</v>
      </c>
      <c r="D7122" s="3" t="n">
        <v>1</v>
      </c>
      <c r="E7122" s="3" t="n">
        <v>5.6512785</v>
      </c>
      <c r="F7122" s="3" t="n">
        <v>243</v>
      </c>
      <c r="G7122" s="3" t="n">
        <v>243</v>
      </c>
      <c r="H7122" s="3" t="n">
        <v>19</v>
      </c>
      <c r="I7122" s="3" t="n">
        <v>19</v>
      </c>
      <c r="J7122" s="3" t="n">
        <v>409</v>
      </c>
      <c r="K7122" s="3" t="n">
        <v>409</v>
      </c>
      <c r="L7122" s="3" t="n">
        <v>76</v>
      </c>
      <c r="M7122" s="3" t="n">
        <v>76</v>
      </c>
      <c r="N7122" s="3" t="n">
        <v>29</v>
      </c>
      <c r="O7122" s="3" t="n">
        <v>-1</v>
      </c>
      <c r="P7122" s="3" t="n">
        <v>7.5</v>
      </c>
      <c r="Q7122" s="3" t="n">
        <v>24.2</v>
      </c>
      <c r="R7122" s="3" t="s">
        <v>20663</v>
      </c>
      <c r="S7122" s="4" t="n">
        <v>45747.8201273148</v>
      </c>
      <c r="T7122" s="3" t="s">
        <v>4910</v>
      </c>
      <c r="U7122" s="3" t="s">
        <v>4910</v>
      </c>
      <c r="V7122" s="3" t="n">
        <v>1</v>
      </c>
      <c r="W7122" s="3" t="n">
        <v>0</v>
      </c>
      <c r="X7122" s="3" t="n">
        <v>0</v>
      </c>
      <c r="Y7122" s="3" t="s">
        <v>30</v>
      </c>
      <c r="Z7122" s="3" t="s">
        <v>30</v>
      </c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  <c r="AP7122" s="3"/>
      <c r="AQ7122" s="3"/>
      <c r="AR7122" s="3"/>
      <c r="AS7122" s="3"/>
      <c r="AT7122" s="3"/>
      <c r="AU7122" s="3"/>
      <c r="AV7122" s="3"/>
      <c r="AW7122" s="3"/>
      <c r="AX7122" s="3"/>
      <c r="AY7122" s="3"/>
      <c r="AZ7122" s="3"/>
      <c r="BA7122" s="3"/>
      <c r="BB7122" s="3"/>
      <c r="BC7122" s="3"/>
      <c r="BD7122" s="3"/>
      <c r="BE7122" s="3"/>
      <c r="BF7122" s="3"/>
      <c r="BG7122" s="3"/>
      <c r="BH7122" s="3"/>
      <c r="BI7122" s="3"/>
      <c r="BJ7122" s="3"/>
    </row>
    <row r="7123" customFormat="false" ht="15.75" hidden="false" customHeight="false" outlineLevel="0" collapsed="false">
      <c r="A7123" s="3" t="n">
        <v>7122</v>
      </c>
      <c r="B7123" s="3" t="s">
        <v>20664</v>
      </c>
      <c r="C7123" s="3" t="s">
        <v>20665</v>
      </c>
      <c r="D7123" s="3" t="n">
        <v>1</v>
      </c>
      <c r="E7123" s="3" t="n">
        <v>2.4132762</v>
      </c>
      <c r="F7123" s="3" t="n">
        <v>68</v>
      </c>
      <c r="G7123" s="3" t="n">
        <v>68</v>
      </c>
      <c r="H7123" s="3" t="n">
        <v>14</v>
      </c>
      <c r="I7123" s="3" t="n">
        <v>14</v>
      </c>
      <c r="J7123" s="3" t="n">
        <v>102</v>
      </c>
      <c r="K7123" s="3" t="n">
        <v>102</v>
      </c>
      <c r="L7123" s="3" t="n">
        <v>18</v>
      </c>
      <c r="M7123" s="3" t="n">
        <v>18</v>
      </c>
      <c r="N7123" s="3" t="n">
        <v>5</v>
      </c>
      <c r="O7123" s="3" t="n">
        <v>5</v>
      </c>
      <c r="P7123" s="3" t="n">
        <v>7.5</v>
      </c>
      <c r="Q7123" s="3" t="n">
        <v>24.2</v>
      </c>
      <c r="R7123" s="3" t="s">
        <v>20666</v>
      </c>
      <c r="S7123" s="4" t="n">
        <v>45747.8202777778</v>
      </c>
      <c r="T7123" s="3" t="s">
        <v>65</v>
      </c>
      <c r="U7123" s="3" t="s">
        <v>65</v>
      </c>
      <c r="V7123" s="3" t="n">
        <v>1</v>
      </c>
      <c r="W7123" s="3" t="n">
        <v>1</v>
      </c>
      <c r="X7123" s="3" t="n">
        <v>0</v>
      </c>
      <c r="Y7123" s="3" t="s">
        <v>30</v>
      </c>
      <c r="Z7123" s="3" t="s">
        <v>30</v>
      </c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  <c r="AP7123" s="3"/>
      <c r="AQ7123" s="3"/>
      <c r="AR7123" s="3"/>
      <c r="AS7123" s="3"/>
      <c r="AT7123" s="3"/>
      <c r="AU7123" s="3"/>
      <c r="AV7123" s="3"/>
      <c r="AW7123" s="3"/>
      <c r="AX7123" s="3"/>
      <c r="AY7123" s="3"/>
      <c r="AZ7123" s="3"/>
      <c r="BA7123" s="3"/>
      <c r="BB7123" s="3"/>
      <c r="BC7123" s="3"/>
      <c r="BD7123" s="3"/>
      <c r="BE7123" s="3"/>
      <c r="BF7123" s="3"/>
      <c r="BG7123" s="3"/>
      <c r="BH7123" s="3"/>
      <c r="BI7123" s="3"/>
      <c r="BJ7123" s="3"/>
    </row>
    <row r="7124" customFormat="false" ht="15.75" hidden="false" customHeight="false" outlineLevel="0" collapsed="false">
      <c r="A7124" s="3" t="n">
        <v>7123</v>
      </c>
      <c r="B7124" s="3" t="s">
        <v>20667</v>
      </c>
      <c r="C7124" s="3" t="s">
        <v>20668</v>
      </c>
      <c r="D7124" s="3" t="n">
        <v>1</v>
      </c>
      <c r="E7124" s="3" t="n">
        <v>0.7415382</v>
      </c>
      <c r="F7124" s="3" t="n">
        <v>6</v>
      </c>
      <c r="G7124" s="3" t="n">
        <v>6</v>
      </c>
      <c r="H7124" s="3" t="n">
        <v>3</v>
      </c>
      <c r="I7124" s="3" t="n">
        <v>3</v>
      </c>
      <c r="J7124" s="3" t="n">
        <v>7</v>
      </c>
      <c r="K7124" s="3" t="n">
        <v>7</v>
      </c>
      <c r="L7124" s="3" t="n">
        <v>3</v>
      </c>
      <c r="M7124" s="3" t="n">
        <v>3</v>
      </c>
      <c r="N7124" s="3" t="n">
        <v>0</v>
      </c>
      <c r="O7124" s="3" t="n">
        <v>0</v>
      </c>
      <c r="P7124" s="3" t="n">
        <v>7.5</v>
      </c>
      <c r="Q7124" s="3" t="n">
        <v>24.2</v>
      </c>
      <c r="R7124" s="3" t="s">
        <v>20669</v>
      </c>
      <c r="S7124" s="4" t="n">
        <v>45747.8203819444</v>
      </c>
      <c r="T7124" s="3" t="s">
        <v>65</v>
      </c>
      <c r="U7124" s="3" t="s">
        <v>65</v>
      </c>
      <c r="V7124" s="3" t="n">
        <v>1</v>
      </c>
      <c r="W7124" s="3" t="n">
        <v>1</v>
      </c>
      <c r="X7124" s="3" t="n">
        <v>0</v>
      </c>
      <c r="Y7124" s="3" t="s">
        <v>30</v>
      </c>
      <c r="Z7124" s="3" t="s">
        <v>30</v>
      </c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  <c r="AP7124" s="3"/>
      <c r="AQ7124" s="3"/>
      <c r="AR7124" s="3"/>
      <c r="AS7124" s="3"/>
      <c r="AT7124" s="3"/>
      <c r="AU7124" s="3"/>
      <c r="AV7124" s="3"/>
      <c r="AW7124" s="3"/>
      <c r="AX7124" s="3"/>
      <c r="AY7124" s="3"/>
      <c r="AZ7124" s="3"/>
      <c r="BA7124" s="3"/>
      <c r="BB7124" s="3"/>
      <c r="BC7124" s="3"/>
      <c r="BD7124" s="3"/>
      <c r="BE7124" s="3"/>
      <c r="BF7124" s="3"/>
      <c r="BG7124" s="3"/>
      <c r="BH7124" s="3"/>
      <c r="BI7124" s="3"/>
      <c r="BJ7124" s="3"/>
    </row>
    <row r="7125" customFormat="false" ht="15.75" hidden="false" customHeight="false" outlineLevel="0" collapsed="false">
      <c r="A7125" s="3" t="n">
        <v>7124</v>
      </c>
      <c r="B7125" s="3" t="s">
        <v>20670</v>
      </c>
      <c r="C7125" s="3" t="s">
        <v>20671</v>
      </c>
      <c r="D7125" s="3" t="n">
        <v>1</v>
      </c>
      <c r="E7125" s="3" t="n">
        <v>1.0075973</v>
      </c>
      <c r="F7125" s="3" t="n">
        <v>10</v>
      </c>
      <c r="G7125" s="3" t="n">
        <v>10</v>
      </c>
      <c r="H7125" s="3" t="n">
        <v>5</v>
      </c>
      <c r="I7125" s="3" t="n">
        <v>5</v>
      </c>
      <c r="J7125" s="3" t="n">
        <v>17</v>
      </c>
      <c r="K7125" s="3" t="n">
        <v>17</v>
      </c>
      <c r="L7125" s="3" t="n">
        <v>5</v>
      </c>
      <c r="M7125" s="3" t="n">
        <v>5</v>
      </c>
      <c r="N7125" s="3" t="n">
        <v>2</v>
      </c>
      <c r="O7125" s="3" t="n">
        <v>-1</v>
      </c>
      <c r="P7125" s="3" t="n">
        <v>7.5</v>
      </c>
      <c r="Q7125" s="3" t="n">
        <v>24.2</v>
      </c>
      <c r="R7125" s="3" t="s">
        <v>20672</v>
      </c>
      <c r="S7125" s="4" t="n">
        <v>45747.820474537</v>
      </c>
      <c r="T7125" s="3" t="s">
        <v>65</v>
      </c>
      <c r="U7125" s="3" t="s">
        <v>65</v>
      </c>
      <c r="V7125" s="3" t="n">
        <v>1</v>
      </c>
      <c r="W7125" s="3" t="n">
        <v>0</v>
      </c>
      <c r="X7125" s="3" t="n">
        <v>0</v>
      </c>
      <c r="Y7125" s="3" t="s">
        <v>30</v>
      </c>
      <c r="Z7125" s="3" t="s">
        <v>30</v>
      </c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  <c r="AP7125" s="3"/>
      <c r="AQ7125" s="3"/>
      <c r="AR7125" s="3"/>
      <c r="AS7125" s="3"/>
      <c r="AT7125" s="3"/>
      <c r="AU7125" s="3"/>
      <c r="AV7125" s="3"/>
      <c r="AW7125" s="3"/>
      <c r="AX7125" s="3"/>
      <c r="AY7125" s="3"/>
      <c r="AZ7125" s="3"/>
      <c r="BA7125" s="3"/>
      <c r="BB7125" s="3"/>
      <c r="BC7125" s="3"/>
      <c r="BD7125" s="3"/>
      <c r="BE7125" s="3"/>
      <c r="BF7125" s="3"/>
      <c r="BG7125" s="3"/>
      <c r="BH7125" s="3"/>
      <c r="BI7125" s="3"/>
      <c r="BJ7125" s="3"/>
    </row>
    <row r="7126" customFormat="false" ht="15.75" hidden="false" customHeight="false" outlineLevel="0" collapsed="false">
      <c r="A7126" s="3" t="n">
        <v>7125</v>
      </c>
      <c r="B7126" s="3" t="s">
        <v>20673</v>
      </c>
      <c r="C7126" s="3" t="s">
        <v>20674</v>
      </c>
      <c r="D7126" s="3" t="n">
        <v>1</v>
      </c>
      <c r="E7126" s="3" t="n">
        <v>1.3561764</v>
      </c>
      <c r="F7126" s="3" t="n">
        <v>17</v>
      </c>
      <c r="G7126" s="3" t="n">
        <v>17</v>
      </c>
      <c r="H7126" s="3" t="n">
        <v>5</v>
      </c>
      <c r="I7126" s="3" t="n">
        <v>5</v>
      </c>
      <c r="J7126" s="3" t="n">
        <v>38</v>
      </c>
      <c r="K7126" s="3" t="n">
        <v>38</v>
      </c>
      <c r="L7126" s="3" t="n">
        <v>10</v>
      </c>
      <c r="M7126" s="3" t="n">
        <v>10</v>
      </c>
      <c r="N7126" s="3" t="n">
        <v>12</v>
      </c>
      <c r="O7126" s="3" t="n">
        <v>-1</v>
      </c>
      <c r="P7126" s="3" t="n">
        <v>7.5</v>
      </c>
      <c r="Q7126" s="3" t="n">
        <v>24.2</v>
      </c>
      <c r="R7126" s="3" t="s">
        <v>20675</v>
      </c>
      <c r="S7126" s="4" t="n">
        <v>45747.8205555556</v>
      </c>
      <c r="T7126" s="3" t="s">
        <v>65</v>
      </c>
      <c r="U7126" s="3" t="s">
        <v>65</v>
      </c>
      <c r="V7126" s="3" t="n">
        <v>1</v>
      </c>
      <c r="W7126" s="3" t="n">
        <v>0</v>
      </c>
      <c r="X7126" s="3" t="n">
        <v>0</v>
      </c>
      <c r="Y7126" s="3" t="s">
        <v>30</v>
      </c>
      <c r="Z7126" s="3" t="s">
        <v>30</v>
      </c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  <c r="AP7126" s="3"/>
      <c r="AQ7126" s="3"/>
      <c r="AR7126" s="3"/>
      <c r="AS7126" s="3"/>
      <c r="AT7126" s="3"/>
      <c r="AU7126" s="3"/>
      <c r="AV7126" s="3"/>
      <c r="AW7126" s="3"/>
      <c r="AX7126" s="3"/>
      <c r="AY7126" s="3"/>
      <c r="AZ7126" s="3"/>
      <c r="BA7126" s="3"/>
      <c r="BB7126" s="3"/>
      <c r="BC7126" s="3"/>
      <c r="BD7126" s="3"/>
      <c r="BE7126" s="3"/>
      <c r="BF7126" s="3"/>
      <c r="BG7126" s="3"/>
      <c r="BH7126" s="3"/>
      <c r="BI7126" s="3"/>
      <c r="BJ7126" s="3"/>
    </row>
    <row r="7127" customFormat="false" ht="15.75" hidden="false" customHeight="false" outlineLevel="0" collapsed="false">
      <c r="A7127" s="3" t="n">
        <v>7126</v>
      </c>
      <c r="B7127" s="3" t="s">
        <v>20676</v>
      </c>
      <c r="C7127" s="3" t="s">
        <v>20677</v>
      </c>
      <c r="D7127" s="3" t="n">
        <v>1</v>
      </c>
      <c r="E7127" s="3" t="n">
        <v>6.0527348</v>
      </c>
      <c r="F7127" s="3" t="n">
        <v>139</v>
      </c>
      <c r="G7127" s="3" t="n">
        <v>139</v>
      </c>
      <c r="H7127" s="3" t="n">
        <v>6</v>
      </c>
      <c r="I7127" s="3" t="n">
        <v>6</v>
      </c>
      <c r="J7127" s="3" t="n">
        <v>342</v>
      </c>
      <c r="K7127" s="3" t="n">
        <v>342</v>
      </c>
      <c r="L7127" s="3" t="n">
        <v>60</v>
      </c>
      <c r="M7127" s="3" t="n">
        <v>60</v>
      </c>
      <c r="N7127" s="3" t="n">
        <v>177</v>
      </c>
      <c r="O7127" s="3" t="n">
        <v>89</v>
      </c>
      <c r="P7127" s="3" t="n">
        <v>7.4</v>
      </c>
      <c r="Q7127" s="3" t="n">
        <v>24.2</v>
      </c>
      <c r="R7127" s="3" t="s">
        <v>20678</v>
      </c>
      <c r="S7127" s="4" t="n">
        <v>45747.8209143519</v>
      </c>
      <c r="T7127" s="3" t="s">
        <v>4910</v>
      </c>
      <c r="U7127" s="3" t="s">
        <v>4910</v>
      </c>
      <c r="V7127" s="3" t="n">
        <v>1</v>
      </c>
      <c r="W7127" s="3" t="n">
        <v>1</v>
      </c>
      <c r="X7127" s="3" t="n">
        <v>0</v>
      </c>
      <c r="Y7127" s="3" t="s">
        <v>30</v>
      </c>
      <c r="Z7127" s="3" t="s">
        <v>30</v>
      </c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  <c r="AP7127" s="3"/>
      <c r="AQ7127" s="3"/>
      <c r="AR7127" s="3"/>
      <c r="AS7127" s="3"/>
      <c r="AT7127" s="3"/>
      <c r="AU7127" s="3"/>
      <c r="AV7127" s="3"/>
      <c r="AW7127" s="3"/>
      <c r="AX7127" s="3"/>
      <c r="AY7127" s="3"/>
      <c r="AZ7127" s="3"/>
      <c r="BA7127" s="3"/>
      <c r="BB7127" s="3"/>
      <c r="BC7127" s="3"/>
      <c r="BD7127" s="3"/>
      <c r="BE7127" s="3"/>
      <c r="BF7127" s="3"/>
      <c r="BG7127" s="3"/>
      <c r="BH7127" s="3"/>
      <c r="BI7127" s="3"/>
      <c r="BJ7127" s="3"/>
    </row>
    <row r="7128" customFormat="false" ht="15.75" hidden="false" customHeight="false" outlineLevel="0" collapsed="false">
      <c r="A7128" s="3" t="n">
        <v>7127</v>
      </c>
      <c r="B7128" s="3" t="s">
        <v>20679</v>
      </c>
      <c r="C7128" s="3" t="s">
        <v>20680</v>
      </c>
      <c r="D7128" s="3" t="n">
        <v>1</v>
      </c>
      <c r="E7128" s="3" t="n">
        <v>2.2477587</v>
      </c>
      <c r="F7128" s="3" t="n">
        <v>10</v>
      </c>
      <c r="G7128" s="3" t="n">
        <v>10</v>
      </c>
      <c r="H7128" s="3" t="n">
        <v>5</v>
      </c>
      <c r="I7128" s="3" t="n">
        <v>5</v>
      </c>
      <c r="J7128" s="3" t="n">
        <v>17</v>
      </c>
      <c r="K7128" s="3" t="n">
        <v>17</v>
      </c>
      <c r="L7128" s="3" t="n">
        <v>5</v>
      </c>
      <c r="M7128" s="3" t="n">
        <v>5</v>
      </c>
      <c r="N7128" s="3" t="n">
        <v>0</v>
      </c>
      <c r="O7128" s="3" t="n">
        <v>0</v>
      </c>
      <c r="P7128" s="3" t="n">
        <v>7.5</v>
      </c>
      <c r="Q7128" s="3" t="n">
        <v>24.2</v>
      </c>
      <c r="R7128" s="3" t="s">
        <v>20681</v>
      </c>
      <c r="S7128" s="4" t="n">
        <v>45747.8334143519</v>
      </c>
      <c r="T7128" s="3" t="s">
        <v>65</v>
      </c>
      <c r="U7128" s="3" t="s">
        <v>65</v>
      </c>
      <c r="V7128" s="3" t="n">
        <v>1</v>
      </c>
      <c r="W7128" s="3" t="n">
        <v>1</v>
      </c>
      <c r="X7128" s="3" t="n">
        <v>0</v>
      </c>
      <c r="Y7128" s="3" t="s">
        <v>30</v>
      </c>
      <c r="Z7128" s="3" t="s">
        <v>30</v>
      </c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  <c r="AP7128" s="3"/>
      <c r="AQ7128" s="3"/>
      <c r="AR7128" s="3"/>
      <c r="AS7128" s="3"/>
      <c r="AT7128" s="3"/>
      <c r="AU7128" s="3"/>
      <c r="AV7128" s="3"/>
      <c r="AW7128" s="3"/>
      <c r="AX7128" s="3"/>
      <c r="AY7128" s="3"/>
      <c r="AZ7128" s="3"/>
      <c r="BA7128" s="3"/>
      <c r="BB7128" s="3"/>
      <c r="BC7128" s="3"/>
      <c r="BD7128" s="3"/>
      <c r="BE7128" s="3"/>
      <c r="BF7128" s="3"/>
      <c r="BG7128" s="3"/>
      <c r="BH7128" s="3"/>
      <c r="BI7128" s="3"/>
      <c r="BJ7128" s="3"/>
    </row>
    <row r="7129" customFormat="false" ht="15.75" hidden="false" customHeight="false" outlineLevel="0" collapsed="false">
      <c r="A7129" s="3" t="n">
        <v>7128</v>
      </c>
      <c r="B7129" s="3" t="s">
        <v>20682</v>
      </c>
      <c r="C7129" s="3" t="s">
        <v>20683</v>
      </c>
      <c r="D7129" s="3" t="n">
        <v>1</v>
      </c>
      <c r="E7129" s="3" t="n">
        <v>1.1605758</v>
      </c>
      <c r="F7129" s="3" t="n">
        <v>10</v>
      </c>
      <c r="G7129" s="3" t="n">
        <v>10</v>
      </c>
      <c r="H7129" s="3" t="n">
        <v>5</v>
      </c>
      <c r="I7129" s="3" t="n">
        <v>5</v>
      </c>
      <c r="J7129" s="3" t="n">
        <v>17</v>
      </c>
      <c r="K7129" s="3" t="n">
        <v>17</v>
      </c>
      <c r="L7129" s="3" t="n">
        <v>5</v>
      </c>
      <c r="M7129" s="3" t="n">
        <v>5</v>
      </c>
      <c r="N7129" s="3" t="n">
        <v>2</v>
      </c>
      <c r="O7129" s="3" t="n">
        <v>-1</v>
      </c>
      <c r="P7129" s="3" t="n">
        <v>7.5</v>
      </c>
      <c r="Q7129" s="3" t="n">
        <v>24.2</v>
      </c>
      <c r="R7129" s="3" t="s">
        <v>20684</v>
      </c>
      <c r="S7129" s="4" t="n">
        <v>45747.8335069444</v>
      </c>
      <c r="T7129" s="3" t="s">
        <v>65</v>
      </c>
      <c r="U7129" s="3" t="s">
        <v>65</v>
      </c>
      <c r="V7129" s="3" t="n">
        <v>1</v>
      </c>
      <c r="W7129" s="3" t="n">
        <v>0</v>
      </c>
      <c r="X7129" s="3" t="n">
        <v>0</v>
      </c>
      <c r="Y7129" s="3" t="s">
        <v>30</v>
      </c>
      <c r="Z7129" s="3" t="s">
        <v>30</v>
      </c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  <c r="AP7129" s="3"/>
      <c r="AQ7129" s="3"/>
      <c r="AR7129" s="3"/>
      <c r="AS7129" s="3"/>
      <c r="AT7129" s="3"/>
      <c r="AU7129" s="3"/>
      <c r="AV7129" s="3"/>
      <c r="AW7129" s="3"/>
      <c r="AX7129" s="3"/>
      <c r="AY7129" s="3"/>
      <c r="AZ7129" s="3"/>
      <c r="BA7129" s="3"/>
      <c r="BB7129" s="3"/>
      <c r="BC7129" s="3"/>
      <c r="BD7129" s="3"/>
      <c r="BE7129" s="3"/>
      <c r="BF7129" s="3"/>
      <c r="BG7129" s="3"/>
      <c r="BH7129" s="3"/>
      <c r="BI7129" s="3"/>
      <c r="BJ7129" s="3"/>
    </row>
    <row r="7130" customFormat="false" ht="15.75" hidden="false" customHeight="false" outlineLevel="0" collapsed="false">
      <c r="A7130" s="3" t="n">
        <v>7129</v>
      </c>
      <c r="B7130" s="3" t="s">
        <v>20685</v>
      </c>
      <c r="C7130" s="3" t="s">
        <v>20686</v>
      </c>
      <c r="D7130" s="3" t="n">
        <v>1</v>
      </c>
      <c r="E7130" s="3" t="n">
        <v>1.9528682</v>
      </c>
      <c r="F7130" s="3" t="n">
        <v>16</v>
      </c>
      <c r="G7130" s="3" t="n">
        <v>16</v>
      </c>
      <c r="H7130" s="3" t="n">
        <v>6</v>
      </c>
      <c r="I7130" s="3" t="n">
        <v>6</v>
      </c>
      <c r="J7130" s="3" t="n">
        <v>20</v>
      </c>
      <c r="K7130" s="3" t="n">
        <v>20</v>
      </c>
      <c r="L7130" s="3" t="n">
        <v>5</v>
      </c>
      <c r="M7130" s="3" t="n">
        <v>5</v>
      </c>
      <c r="N7130" s="3" t="n">
        <v>0</v>
      </c>
      <c r="O7130" s="3" t="n">
        <v>0</v>
      </c>
      <c r="P7130" s="3" t="n">
        <v>7.5</v>
      </c>
      <c r="Q7130" s="3" t="n">
        <v>24.2</v>
      </c>
      <c r="R7130" s="3" t="s">
        <v>20687</v>
      </c>
      <c r="S7130" s="4" t="n">
        <v>45747.833599537</v>
      </c>
      <c r="T7130" s="3" t="s">
        <v>65</v>
      </c>
      <c r="U7130" s="3" t="s">
        <v>65</v>
      </c>
      <c r="V7130" s="3" t="n">
        <v>1</v>
      </c>
      <c r="W7130" s="3" t="n">
        <v>1</v>
      </c>
      <c r="X7130" s="3" t="n">
        <v>0</v>
      </c>
      <c r="Y7130" s="3" t="s">
        <v>30</v>
      </c>
      <c r="Z7130" s="3" t="s">
        <v>30</v>
      </c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  <c r="AP7130" s="3"/>
      <c r="AQ7130" s="3"/>
      <c r="AR7130" s="3"/>
      <c r="AS7130" s="3"/>
      <c r="AT7130" s="3"/>
      <c r="AU7130" s="3"/>
      <c r="AV7130" s="3"/>
      <c r="AW7130" s="3"/>
      <c r="AX7130" s="3"/>
      <c r="AY7130" s="3"/>
      <c r="AZ7130" s="3"/>
      <c r="BA7130" s="3"/>
      <c r="BB7130" s="3"/>
      <c r="BC7130" s="3"/>
      <c r="BD7130" s="3"/>
      <c r="BE7130" s="3"/>
      <c r="BF7130" s="3"/>
      <c r="BG7130" s="3"/>
      <c r="BH7130" s="3"/>
      <c r="BI7130" s="3"/>
      <c r="BJ7130" s="3"/>
    </row>
    <row r="7131" customFormat="false" ht="15.75" hidden="false" customHeight="false" outlineLevel="0" collapsed="false">
      <c r="A7131" s="3" t="n">
        <v>7130</v>
      </c>
      <c r="B7131" s="3" t="s">
        <v>20688</v>
      </c>
      <c r="C7131" s="3" t="s">
        <v>20689</v>
      </c>
      <c r="D7131" s="3" t="n">
        <v>1</v>
      </c>
      <c r="E7131" s="3" t="n">
        <v>1.4227884</v>
      </c>
      <c r="F7131" s="3" t="n">
        <v>12</v>
      </c>
      <c r="G7131" s="3" t="n">
        <v>12</v>
      </c>
      <c r="H7131" s="3" t="n">
        <v>3</v>
      </c>
      <c r="I7131" s="3" t="n">
        <v>3</v>
      </c>
      <c r="J7131" s="3" t="n">
        <v>15</v>
      </c>
      <c r="K7131" s="3" t="n">
        <v>15</v>
      </c>
      <c r="L7131" s="3" t="n">
        <v>5</v>
      </c>
      <c r="M7131" s="3" t="n">
        <v>5</v>
      </c>
      <c r="N7131" s="3" t="n">
        <v>4</v>
      </c>
      <c r="O7131" s="3" t="n">
        <v>-1</v>
      </c>
      <c r="P7131" s="3" t="n">
        <v>7.5</v>
      </c>
      <c r="Q7131" s="3" t="n">
        <v>24.2</v>
      </c>
      <c r="R7131" s="3" t="s">
        <v>20690</v>
      </c>
      <c r="S7131" s="4" t="n">
        <v>45747.8337152778</v>
      </c>
      <c r="T7131" s="3" t="s">
        <v>65</v>
      </c>
      <c r="U7131" s="3" t="s">
        <v>65</v>
      </c>
      <c r="V7131" s="3" t="n">
        <v>1</v>
      </c>
      <c r="W7131" s="3" t="n">
        <v>0</v>
      </c>
      <c r="X7131" s="3" t="n">
        <v>0</v>
      </c>
      <c r="Y7131" s="3" t="s">
        <v>30</v>
      </c>
      <c r="Z7131" s="3" t="s">
        <v>30</v>
      </c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  <c r="AP7131" s="3"/>
      <c r="AQ7131" s="3"/>
      <c r="AR7131" s="3"/>
      <c r="AS7131" s="3"/>
      <c r="AT7131" s="3"/>
      <c r="AU7131" s="3"/>
      <c r="AV7131" s="3"/>
      <c r="AW7131" s="3"/>
      <c r="AX7131" s="3"/>
      <c r="AY7131" s="3"/>
      <c r="AZ7131" s="3"/>
      <c r="BA7131" s="3"/>
      <c r="BB7131" s="3"/>
      <c r="BC7131" s="3"/>
      <c r="BD7131" s="3"/>
      <c r="BE7131" s="3"/>
      <c r="BF7131" s="3"/>
      <c r="BG7131" s="3"/>
      <c r="BH7131" s="3"/>
      <c r="BI7131" s="3"/>
      <c r="BJ7131" s="3"/>
    </row>
    <row r="7132" customFormat="false" ht="15.75" hidden="false" customHeight="false" outlineLevel="0" collapsed="false">
      <c r="A7132" s="3" t="n">
        <v>7131</v>
      </c>
      <c r="B7132" s="3" t="s">
        <v>20691</v>
      </c>
      <c r="C7132" s="3" t="s">
        <v>20692</v>
      </c>
      <c r="D7132" s="3" t="n">
        <v>1</v>
      </c>
      <c r="E7132" s="3" t="n">
        <v>1.3405186</v>
      </c>
      <c r="F7132" s="3" t="n">
        <v>12</v>
      </c>
      <c r="G7132" s="3" t="n">
        <v>12</v>
      </c>
      <c r="H7132" s="3" t="n">
        <v>7</v>
      </c>
      <c r="I7132" s="3" t="n">
        <v>7</v>
      </c>
      <c r="J7132" s="3" t="n">
        <v>16</v>
      </c>
      <c r="K7132" s="3" t="n">
        <v>16</v>
      </c>
      <c r="L7132" s="3" t="n">
        <v>0</v>
      </c>
      <c r="M7132" s="3" t="n">
        <v>0</v>
      </c>
      <c r="N7132" s="3" t="n">
        <v>-1</v>
      </c>
      <c r="O7132" s="3" t="n">
        <v>-1</v>
      </c>
      <c r="P7132" s="3" t="n">
        <v>7.4</v>
      </c>
      <c r="Q7132" s="3" t="n">
        <v>24.2</v>
      </c>
      <c r="R7132" s="3" t="s">
        <v>20693</v>
      </c>
      <c r="S7132" s="4" t="n">
        <v>45747.83375</v>
      </c>
      <c r="T7132" s="3" t="s">
        <v>65</v>
      </c>
      <c r="U7132" s="3" t="s">
        <v>65</v>
      </c>
      <c r="V7132" s="3" t="n">
        <v>0</v>
      </c>
      <c r="W7132" s="3" t="n">
        <v>0</v>
      </c>
      <c r="X7132" s="3" t="n">
        <v>0</v>
      </c>
      <c r="Y7132" s="3" t="s">
        <v>30</v>
      </c>
      <c r="Z7132" s="3" t="s">
        <v>30</v>
      </c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  <c r="AP7132" s="3"/>
      <c r="AQ7132" s="3"/>
      <c r="AR7132" s="3"/>
      <c r="AS7132" s="3"/>
      <c r="AT7132" s="3"/>
      <c r="AU7132" s="3"/>
      <c r="AV7132" s="3"/>
      <c r="AW7132" s="3"/>
      <c r="AX7132" s="3"/>
      <c r="AY7132" s="3"/>
      <c r="AZ7132" s="3"/>
      <c r="BA7132" s="3"/>
      <c r="BB7132" s="3"/>
      <c r="BC7132" s="3"/>
      <c r="BD7132" s="3"/>
      <c r="BE7132" s="3"/>
      <c r="BF7132" s="3"/>
      <c r="BG7132" s="3"/>
      <c r="BH7132" s="3"/>
      <c r="BI7132" s="3"/>
      <c r="BJ7132" s="3"/>
    </row>
    <row r="7133" customFormat="false" ht="15.75" hidden="false" customHeight="false" outlineLevel="0" collapsed="false">
      <c r="A7133" s="3" t="n">
        <v>7132</v>
      </c>
      <c r="B7133" s="3" t="s">
        <v>20694</v>
      </c>
      <c r="C7133" s="3" t="s">
        <v>20695</v>
      </c>
      <c r="D7133" s="3" t="n">
        <v>1</v>
      </c>
      <c r="E7133" s="3" t="n">
        <v>1.7697106</v>
      </c>
      <c r="F7133" s="3" t="n">
        <v>13</v>
      </c>
      <c r="G7133" s="3" t="n">
        <v>13</v>
      </c>
      <c r="H7133" s="3" t="n">
        <v>4</v>
      </c>
      <c r="I7133" s="3" t="n">
        <v>4</v>
      </c>
      <c r="J7133" s="3" t="n">
        <v>22</v>
      </c>
      <c r="K7133" s="3" t="n">
        <v>22</v>
      </c>
      <c r="L7133" s="3" t="n">
        <v>6</v>
      </c>
      <c r="M7133" s="3" t="n">
        <v>6</v>
      </c>
      <c r="N7133" s="3" t="n">
        <v>10</v>
      </c>
      <c r="O7133" s="3" t="n">
        <v>-1</v>
      </c>
      <c r="P7133" s="3" t="n">
        <v>7.5</v>
      </c>
      <c r="Q7133" s="3" t="n">
        <v>24.2</v>
      </c>
      <c r="R7133" s="3" t="s">
        <v>20696</v>
      </c>
      <c r="S7133" s="4" t="n">
        <v>45747.8338425926</v>
      </c>
      <c r="T7133" s="3" t="s">
        <v>65</v>
      </c>
      <c r="U7133" s="3" t="s">
        <v>65</v>
      </c>
      <c r="V7133" s="3" t="n">
        <v>1</v>
      </c>
      <c r="W7133" s="3" t="n">
        <v>0</v>
      </c>
      <c r="X7133" s="3" t="n">
        <v>0</v>
      </c>
      <c r="Y7133" s="3" t="s">
        <v>30</v>
      </c>
      <c r="Z7133" s="3" t="s">
        <v>30</v>
      </c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  <c r="AP7133" s="3"/>
      <c r="AQ7133" s="3"/>
      <c r="AR7133" s="3"/>
      <c r="AS7133" s="3"/>
      <c r="AT7133" s="3"/>
      <c r="AU7133" s="3"/>
      <c r="AV7133" s="3"/>
      <c r="AW7133" s="3"/>
      <c r="AX7133" s="3"/>
      <c r="AY7133" s="3"/>
      <c r="AZ7133" s="3"/>
      <c r="BA7133" s="3"/>
      <c r="BB7133" s="3"/>
      <c r="BC7133" s="3"/>
      <c r="BD7133" s="3"/>
      <c r="BE7133" s="3"/>
      <c r="BF7133" s="3"/>
      <c r="BG7133" s="3"/>
      <c r="BH7133" s="3"/>
      <c r="BI7133" s="3"/>
      <c r="BJ7133" s="3"/>
    </row>
    <row r="7134" customFormat="false" ht="15.75" hidden="false" customHeight="false" outlineLevel="0" collapsed="false">
      <c r="A7134" s="3" t="n">
        <v>7133</v>
      </c>
      <c r="B7134" s="3" t="s">
        <v>20697</v>
      </c>
      <c r="C7134" s="3" t="s">
        <v>20698</v>
      </c>
      <c r="D7134" s="3" t="n">
        <v>1</v>
      </c>
      <c r="E7134" s="3" t="n">
        <v>3.089967</v>
      </c>
      <c r="F7134" s="3" t="n">
        <v>12</v>
      </c>
      <c r="G7134" s="3" t="n">
        <v>12</v>
      </c>
      <c r="H7134" s="3" t="n">
        <v>6</v>
      </c>
      <c r="I7134" s="3" t="n">
        <v>6</v>
      </c>
      <c r="J7134" s="3" t="n">
        <v>13</v>
      </c>
      <c r="K7134" s="3" t="n">
        <v>13</v>
      </c>
      <c r="L7134" s="3" t="n">
        <v>1</v>
      </c>
      <c r="M7134" s="3" t="n">
        <v>1</v>
      </c>
      <c r="N7134" s="3" t="n">
        <v>0</v>
      </c>
      <c r="O7134" s="3" t="n">
        <v>-1</v>
      </c>
      <c r="P7134" s="3" t="n">
        <v>7.5</v>
      </c>
      <c r="Q7134" s="3" t="n">
        <v>24.2</v>
      </c>
      <c r="R7134" s="3" t="s">
        <v>20699</v>
      </c>
      <c r="S7134" s="4" t="n">
        <v>45747.8339814815</v>
      </c>
      <c r="T7134" s="3" t="s">
        <v>65</v>
      </c>
      <c r="U7134" s="3" t="s">
        <v>65</v>
      </c>
      <c r="V7134" s="3" t="n">
        <v>1</v>
      </c>
      <c r="W7134" s="3" t="n">
        <v>0</v>
      </c>
      <c r="X7134" s="3" t="n">
        <v>0</v>
      </c>
      <c r="Y7134" s="3" t="s">
        <v>30</v>
      </c>
      <c r="Z7134" s="3" t="s">
        <v>30</v>
      </c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  <c r="AP7134" s="3"/>
      <c r="AQ7134" s="3"/>
      <c r="AR7134" s="3"/>
      <c r="AS7134" s="3"/>
      <c r="AT7134" s="3"/>
      <c r="AU7134" s="3"/>
      <c r="AV7134" s="3"/>
      <c r="AW7134" s="3"/>
      <c r="AX7134" s="3"/>
      <c r="AY7134" s="3"/>
      <c r="AZ7134" s="3"/>
      <c r="BA7134" s="3"/>
      <c r="BB7134" s="3"/>
      <c r="BC7134" s="3"/>
      <c r="BD7134" s="3"/>
      <c r="BE7134" s="3"/>
      <c r="BF7134" s="3"/>
      <c r="BG7134" s="3"/>
      <c r="BH7134" s="3"/>
      <c r="BI7134" s="3"/>
      <c r="BJ7134" s="3"/>
    </row>
    <row r="7135" customFormat="false" ht="15.75" hidden="false" customHeight="false" outlineLevel="0" collapsed="false">
      <c r="A7135" s="3" t="n">
        <v>7134</v>
      </c>
      <c r="B7135" s="3" t="s">
        <v>20700</v>
      </c>
      <c r="C7135" s="3" t="s">
        <v>20701</v>
      </c>
      <c r="D7135" s="3" t="n">
        <v>1</v>
      </c>
      <c r="E7135" s="3" t="n">
        <v>5.5614851</v>
      </c>
      <c r="F7135" s="3" t="n">
        <v>41</v>
      </c>
      <c r="G7135" s="3" t="n">
        <v>41</v>
      </c>
      <c r="H7135" s="3" t="n">
        <v>4</v>
      </c>
      <c r="I7135" s="3" t="n">
        <v>4</v>
      </c>
      <c r="J7135" s="3" t="n">
        <v>76</v>
      </c>
      <c r="K7135" s="3" t="n">
        <v>76</v>
      </c>
      <c r="L7135" s="3" t="n">
        <v>20</v>
      </c>
      <c r="M7135" s="3" t="n">
        <v>20</v>
      </c>
      <c r="N7135" s="3" t="n">
        <v>8</v>
      </c>
      <c r="O7135" s="3" t="n">
        <v>-1</v>
      </c>
      <c r="P7135" s="3" t="n">
        <v>7.3</v>
      </c>
      <c r="Q7135" s="3" t="n">
        <v>24.2</v>
      </c>
      <c r="R7135" s="3" t="s">
        <v>20702</v>
      </c>
      <c r="S7135" s="4" t="n">
        <v>45747.8341435185</v>
      </c>
      <c r="T7135" s="3" t="s">
        <v>65</v>
      </c>
      <c r="U7135" s="3" t="s">
        <v>65</v>
      </c>
      <c r="V7135" s="3" t="n">
        <v>1</v>
      </c>
      <c r="W7135" s="3" t="n">
        <v>0</v>
      </c>
      <c r="X7135" s="3" t="n">
        <v>0</v>
      </c>
      <c r="Y7135" s="3" t="s">
        <v>30</v>
      </c>
      <c r="Z7135" s="3" t="s">
        <v>30</v>
      </c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  <c r="AP7135" s="3"/>
      <c r="AQ7135" s="3"/>
      <c r="AR7135" s="3"/>
      <c r="AS7135" s="3"/>
      <c r="AT7135" s="3"/>
      <c r="AU7135" s="3"/>
      <c r="AV7135" s="3"/>
      <c r="AW7135" s="3"/>
      <c r="AX7135" s="3"/>
      <c r="AY7135" s="3"/>
      <c r="AZ7135" s="3"/>
      <c r="BA7135" s="3"/>
      <c r="BB7135" s="3"/>
      <c r="BC7135" s="3"/>
      <c r="BD7135" s="3"/>
      <c r="BE7135" s="3"/>
      <c r="BF7135" s="3"/>
      <c r="BG7135" s="3"/>
      <c r="BH7135" s="3"/>
      <c r="BI7135" s="3"/>
      <c r="BJ7135" s="3"/>
    </row>
    <row r="7136" customFormat="false" ht="15.75" hidden="false" customHeight="false" outlineLevel="0" collapsed="false">
      <c r="A7136" s="3" t="n">
        <v>7135</v>
      </c>
      <c r="B7136" s="3" t="s">
        <v>20703</v>
      </c>
      <c r="C7136" s="3" t="s">
        <v>20704</v>
      </c>
      <c r="D7136" s="3" t="n">
        <v>1</v>
      </c>
      <c r="E7136" s="3" t="n">
        <v>1.3711901</v>
      </c>
      <c r="F7136" s="3" t="n">
        <v>16</v>
      </c>
      <c r="G7136" s="3" t="n">
        <v>16</v>
      </c>
      <c r="H7136" s="3" t="n">
        <v>4</v>
      </c>
      <c r="I7136" s="3" t="n">
        <v>4</v>
      </c>
      <c r="J7136" s="3" t="n">
        <v>26</v>
      </c>
      <c r="K7136" s="3" t="n">
        <v>26</v>
      </c>
      <c r="L7136" s="3" t="n">
        <v>7</v>
      </c>
      <c r="M7136" s="3" t="n">
        <v>7</v>
      </c>
      <c r="N7136" s="3" t="n">
        <v>6</v>
      </c>
      <c r="O7136" s="3" t="n">
        <v>-1</v>
      </c>
      <c r="P7136" s="3" t="n">
        <v>7.4</v>
      </c>
      <c r="Q7136" s="3" t="n">
        <v>24.2</v>
      </c>
      <c r="R7136" s="3" t="s">
        <v>20705</v>
      </c>
      <c r="S7136" s="4" t="n">
        <v>45747.8342361111</v>
      </c>
      <c r="T7136" s="3" t="s">
        <v>65</v>
      </c>
      <c r="U7136" s="3" t="s">
        <v>65</v>
      </c>
      <c r="V7136" s="3" t="n">
        <v>1</v>
      </c>
      <c r="W7136" s="3" t="n">
        <v>0</v>
      </c>
      <c r="X7136" s="3" t="n">
        <v>0</v>
      </c>
      <c r="Y7136" s="3" t="s">
        <v>30</v>
      </c>
      <c r="Z7136" s="3" t="s">
        <v>30</v>
      </c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  <c r="AP7136" s="3"/>
      <c r="AQ7136" s="3"/>
      <c r="AR7136" s="3"/>
      <c r="AS7136" s="3"/>
      <c r="AT7136" s="3"/>
      <c r="AU7136" s="3"/>
      <c r="AV7136" s="3"/>
      <c r="AW7136" s="3"/>
      <c r="AX7136" s="3"/>
      <c r="AY7136" s="3"/>
      <c r="AZ7136" s="3"/>
      <c r="BA7136" s="3"/>
      <c r="BB7136" s="3"/>
      <c r="BC7136" s="3"/>
      <c r="BD7136" s="3"/>
      <c r="BE7136" s="3"/>
      <c r="BF7136" s="3"/>
      <c r="BG7136" s="3"/>
      <c r="BH7136" s="3"/>
      <c r="BI7136" s="3"/>
      <c r="BJ7136" s="3"/>
    </row>
    <row r="7137" customFormat="false" ht="15.75" hidden="false" customHeight="false" outlineLevel="0" collapsed="false">
      <c r="A7137" s="3" t="n">
        <v>7136</v>
      </c>
      <c r="B7137" s="3" t="s">
        <v>20706</v>
      </c>
      <c r="C7137" s="3" t="s">
        <v>20707</v>
      </c>
      <c r="D7137" s="3" t="n">
        <v>1</v>
      </c>
      <c r="E7137" s="3" t="n">
        <v>1.0168318</v>
      </c>
      <c r="F7137" s="3" t="n">
        <v>13</v>
      </c>
      <c r="G7137" s="3" t="n">
        <v>13</v>
      </c>
      <c r="H7137" s="3" t="n">
        <v>4</v>
      </c>
      <c r="I7137" s="3" t="n">
        <v>4</v>
      </c>
      <c r="J7137" s="3" t="n">
        <v>26</v>
      </c>
      <c r="K7137" s="3" t="n">
        <v>26</v>
      </c>
      <c r="L7137" s="3" t="n">
        <v>8</v>
      </c>
      <c r="M7137" s="3" t="n">
        <v>8</v>
      </c>
      <c r="N7137" s="3" t="n">
        <v>0</v>
      </c>
      <c r="O7137" s="3" t="n">
        <v>0</v>
      </c>
      <c r="P7137" s="3" t="n">
        <v>7.5</v>
      </c>
      <c r="Q7137" s="3" t="n">
        <v>24.2</v>
      </c>
      <c r="R7137" s="3" t="s">
        <v>20708</v>
      </c>
      <c r="S7137" s="4" t="n">
        <v>45747.8343055556</v>
      </c>
      <c r="T7137" s="3" t="s">
        <v>65</v>
      </c>
      <c r="U7137" s="3" t="s">
        <v>65</v>
      </c>
      <c r="V7137" s="3" t="n">
        <v>1</v>
      </c>
      <c r="W7137" s="3" t="n">
        <v>1</v>
      </c>
      <c r="X7137" s="3" t="n">
        <v>0</v>
      </c>
      <c r="Y7137" s="3" t="s">
        <v>30</v>
      </c>
      <c r="Z7137" s="3" t="s">
        <v>30</v>
      </c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  <c r="AP7137" s="3"/>
      <c r="AQ7137" s="3"/>
      <c r="AR7137" s="3"/>
      <c r="AS7137" s="3"/>
      <c r="AT7137" s="3"/>
      <c r="AU7137" s="3"/>
      <c r="AV7137" s="3"/>
      <c r="AW7137" s="3"/>
      <c r="AX7137" s="3"/>
      <c r="AY7137" s="3"/>
      <c r="AZ7137" s="3"/>
      <c r="BA7137" s="3"/>
      <c r="BB7137" s="3"/>
      <c r="BC7137" s="3"/>
      <c r="BD7137" s="3"/>
      <c r="BE7137" s="3"/>
      <c r="BF7137" s="3"/>
      <c r="BG7137" s="3"/>
      <c r="BH7137" s="3"/>
      <c r="BI7137" s="3"/>
      <c r="BJ7137" s="3"/>
    </row>
    <row r="7138" customFormat="false" ht="15.75" hidden="false" customHeight="false" outlineLevel="0" collapsed="false">
      <c r="A7138" s="3" t="n">
        <v>7137</v>
      </c>
      <c r="B7138" s="3" t="s">
        <v>20709</v>
      </c>
      <c r="C7138" s="3" t="s">
        <v>20710</v>
      </c>
      <c r="D7138" s="3" t="n">
        <v>1</v>
      </c>
      <c r="E7138" s="3" t="n">
        <v>1.1128503</v>
      </c>
      <c r="F7138" s="3" t="n">
        <v>16</v>
      </c>
      <c r="G7138" s="3" t="n">
        <v>16</v>
      </c>
      <c r="H7138" s="3" t="n">
        <v>4</v>
      </c>
      <c r="I7138" s="3" t="n">
        <v>4</v>
      </c>
      <c r="J7138" s="3" t="n">
        <v>31</v>
      </c>
      <c r="K7138" s="3" t="n">
        <v>31</v>
      </c>
      <c r="L7138" s="3" t="n">
        <v>8</v>
      </c>
      <c r="M7138" s="3" t="n">
        <v>8</v>
      </c>
      <c r="N7138" s="3" t="n">
        <v>0</v>
      </c>
      <c r="O7138" s="3" t="n">
        <v>0</v>
      </c>
      <c r="P7138" s="3" t="n">
        <v>7.5</v>
      </c>
      <c r="Q7138" s="3" t="n">
        <v>24.2</v>
      </c>
      <c r="R7138" s="3" t="s">
        <v>20711</v>
      </c>
      <c r="S7138" s="4" t="n">
        <v>45747.8344097222</v>
      </c>
      <c r="T7138" s="3" t="s">
        <v>65</v>
      </c>
      <c r="U7138" s="3" t="s">
        <v>65</v>
      </c>
      <c r="V7138" s="3" t="n">
        <v>1</v>
      </c>
      <c r="W7138" s="3" t="n">
        <v>1</v>
      </c>
      <c r="X7138" s="3" t="n">
        <v>0</v>
      </c>
      <c r="Y7138" s="3" t="s">
        <v>30</v>
      </c>
      <c r="Z7138" s="3" t="s">
        <v>30</v>
      </c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3"/>
      <c r="AR7138" s="3"/>
      <c r="AS7138" s="3"/>
      <c r="AT7138" s="3"/>
      <c r="AU7138" s="3"/>
      <c r="AV7138" s="3"/>
      <c r="AW7138" s="3"/>
      <c r="AX7138" s="3"/>
      <c r="AY7138" s="3"/>
      <c r="AZ7138" s="3"/>
      <c r="BA7138" s="3"/>
      <c r="BB7138" s="3"/>
      <c r="BC7138" s="3"/>
      <c r="BD7138" s="3"/>
      <c r="BE7138" s="3"/>
      <c r="BF7138" s="3"/>
      <c r="BG7138" s="3"/>
      <c r="BH7138" s="3"/>
      <c r="BI7138" s="3"/>
      <c r="BJ7138" s="3"/>
    </row>
    <row r="7139" customFormat="false" ht="15.75" hidden="false" customHeight="false" outlineLevel="0" collapsed="false">
      <c r="A7139" s="3" t="n">
        <v>7138</v>
      </c>
      <c r="B7139" s="3" t="s">
        <v>20712</v>
      </c>
      <c r="C7139" s="3" t="s">
        <v>20713</v>
      </c>
      <c r="D7139" s="3" t="n">
        <v>1</v>
      </c>
      <c r="E7139" s="3" t="n">
        <v>1.2281787</v>
      </c>
      <c r="F7139" s="3" t="n">
        <v>19</v>
      </c>
      <c r="G7139" s="3" t="n">
        <v>19</v>
      </c>
      <c r="H7139" s="3" t="n">
        <v>4</v>
      </c>
      <c r="I7139" s="3" t="n">
        <v>4</v>
      </c>
      <c r="J7139" s="3" t="n">
        <v>39</v>
      </c>
      <c r="K7139" s="3" t="n">
        <v>39</v>
      </c>
      <c r="L7139" s="3" t="n">
        <v>11</v>
      </c>
      <c r="M7139" s="3" t="n">
        <v>11</v>
      </c>
      <c r="N7139" s="3" t="n">
        <v>0</v>
      </c>
      <c r="O7139" s="3" t="n">
        <v>0</v>
      </c>
      <c r="P7139" s="3" t="n">
        <v>7.5</v>
      </c>
      <c r="Q7139" s="3" t="n">
        <v>24.2</v>
      </c>
      <c r="R7139" s="3" t="s">
        <v>20714</v>
      </c>
      <c r="S7139" s="4" t="n">
        <v>45747.8345138889</v>
      </c>
      <c r="T7139" s="3" t="s">
        <v>65</v>
      </c>
      <c r="U7139" s="3" t="s">
        <v>65</v>
      </c>
      <c r="V7139" s="3" t="n">
        <v>1</v>
      </c>
      <c r="W7139" s="3" t="n">
        <v>1</v>
      </c>
      <c r="X7139" s="3" t="n">
        <v>0</v>
      </c>
      <c r="Y7139" s="3" t="s">
        <v>30</v>
      </c>
      <c r="Z7139" s="3" t="s">
        <v>30</v>
      </c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  <c r="AP7139" s="3"/>
      <c r="AQ7139" s="3"/>
      <c r="AR7139" s="3"/>
      <c r="AS7139" s="3"/>
      <c r="AT7139" s="3"/>
      <c r="AU7139" s="3"/>
      <c r="AV7139" s="3"/>
      <c r="AW7139" s="3"/>
      <c r="AX7139" s="3"/>
      <c r="AY7139" s="3"/>
      <c r="AZ7139" s="3"/>
      <c r="BA7139" s="3"/>
      <c r="BB7139" s="3"/>
      <c r="BC7139" s="3"/>
      <c r="BD7139" s="3"/>
      <c r="BE7139" s="3"/>
      <c r="BF7139" s="3"/>
      <c r="BG7139" s="3"/>
      <c r="BH7139" s="3"/>
      <c r="BI7139" s="3"/>
      <c r="BJ7139" s="3"/>
    </row>
    <row r="7140" customFormat="false" ht="15.75" hidden="false" customHeight="false" outlineLevel="0" collapsed="false">
      <c r="A7140" s="3" t="n">
        <v>7139</v>
      </c>
      <c r="B7140" s="3" t="s">
        <v>20715</v>
      </c>
      <c r="C7140" s="3" t="s">
        <v>20716</v>
      </c>
      <c r="D7140" s="3" t="n">
        <v>1</v>
      </c>
      <c r="E7140" s="3" t="n">
        <v>0.7878799</v>
      </c>
      <c r="F7140" s="3" t="n">
        <v>9</v>
      </c>
      <c r="G7140" s="3" t="n">
        <v>9</v>
      </c>
      <c r="H7140" s="3" t="n">
        <v>3</v>
      </c>
      <c r="I7140" s="3" t="n">
        <v>3</v>
      </c>
      <c r="J7140" s="3" t="n">
        <v>16</v>
      </c>
      <c r="K7140" s="3" t="n">
        <v>16</v>
      </c>
      <c r="L7140" s="3" t="n">
        <v>4</v>
      </c>
      <c r="M7140" s="3" t="n">
        <v>4</v>
      </c>
      <c r="N7140" s="3" t="n">
        <v>2</v>
      </c>
      <c r="O7140" s="3" t="n">
        <v>-1</v>
      </c>
      <c r="P7140" s="3" t="n">
        <v>7.5</v>
      </c>
      <c r="Q7140" s="3" t="n">
        <v>24.2</v>
      </c>
      <c r="R7140" s="3" t="s">
        <v>20717</v>
      </c>
      <c r="S7140" s="4" t="n">
        <v>45747.8346064815</v>
      </c>
      <c r="T7140" s="3" t="s">
        <v>1920</v>
      </c>
      <c r="U7140" s="3" t="s">
        <v>1920</v>
      </c>
      <c r="V7140" s="3" t="n">
        <v>1</v>
      </c>
      <c r="W7140" s="3" t="n">
        <v>0</v>
      </c>
      <c r="X7140" s="3" t="n">
        <v>0</v>
      </c>
      <c r="Y7140" s="3" t="s">
        <v>30</v>
      </c>
      <c r="Z7140" s="3" t="s">
        <v>30</v>
      </c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  <c r="AP7140" s="3"/>
      <c r="AQ7140" s="3"/>
      <c r="AR7140" s="3"/>
      <c r="AS7140" s="3"/>
      <c r="AT7140" s="3"/>
      <c r="AU7140" s="3"/>
      <c r="AV7140" s="3"/>
      <c r="AW7140" s="3"/>
      <c r="AX7140" s="3"/>
      <c r="AY7140" s="3"/>
      <c r="AZ7140" s="3"/>
      <c r="BA7140" s="3"/>
      <c r="BB7140" s="3"/>
      <c r="BC7140" s="3"/>
      <c r="BD7140" s="3"/>
      <c r="BE7140" s="3"/>
      <c r="BF7140" s="3"/>
      <c r="BG7140" s="3"/>
      <c r="BH7140" s="3"/>
      <c r="BI7140" s="3"/>
      <c r="BJ7140" s="3"/>
    </row>
    <row r="7141" customFormat="false" ht="15.75" hidden="false" customHeight="false" outlineLevel="0" collapsed="false">
      <c r="A7141" s="3" t="n">
        <v>7140</v>
      </c>
      <c r="B7141" s="3" t="s">
        <v>20718</v>
      </c>
      <c r="C7141" s="3" t="s">
        <v>20719</v>
      </c>
      <c r="D7141" s="3" t="n">
        <v>1</v>
      </c>
      <c r="E7141" s="3" t="n">
        <v>0.9771769</v>
      </c>
      <c r="F7141" s="3" t="n">
        <v>14</v>
      </c>
      <c r="G7141" s="3" t="n">
        <v>14</v>
      </c>
      <c r="H7141" s="3" t="n">
        <v>4</v>
      </c>
      <c r="I7141" s="3" t="n">
        <v>4</v>
      </c>
      <c r="J7141" s="3" t="n">
        <v>27</v>
      </c>
      <c r="K7141" s="3" t="n">
        <v>27</v>
      </c>
      <c r="L7141" s="3" t="n">
        <v>8</v>
      </c>
      <c r="M7141" s="3" t="n">
        <v>8</v>
      </c>
      <c r="N7141" s="3" t="n">
        <v>0</v>
      </c>
      <c r="O7141" s="3" t="n">
        <v>0</v>
      </c>
      <c r="P7141" s="3" t="n">
        <v>7.5</v>
      </c>
      <c r="Q7141" s="3" t="n">
        <v>24.2</v>
      </c>
      <c r="R7141" s="3" t="s">
        <v>20720</v>
      </c>
      <c r="S7141" s="4" t="n">
        <v>45747.8346759259</v>
      </c>
      <c r="T7141" s="3" t="s">
        <v>65</v>
      </c>
      <c r="U7141" s="3" t="s">
        <v>65</v>
      </c>
      <c r="V7141" s="3" t="n">
        <v>1</v>
      </c>
      <c r="W7141" s="3" t="n">
        <v>1</v>
      </c>
      <c r="X7141" s="3" t="n">
        <v>0</v>
      </c>
      <c r="Y7141" s="3" t="s">
        <v>30</v>
      </c>
      <c r="Z7141" s="3" t="s">
        <v>30</v>
      </c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  <c r="AP7141" s="3"/>
      <c r="AQ7141" s="3"/>
      <c r="AR7141" s="3"/>
      <c r="AS7141" s="3"/>
      <c r="AT7141" s="3"/>
      <c r="AU7141" s="3"/>
      <c r="AV7141" s="3"/>
      <c r="AW7141" s="3"/>
      <c r="AX7141" s="3"/>
      <c r="AY7141" s="3"/>
      <c r="AZ7141" s="3"/>
      <c r="BA7141" s="3"/>
      <c r="BB7141" s="3"/>
      <c r="BC7141" s="3"/>
      <c r="BD7141" s="3"/>
      <c r="BE7141" s="3"/>
      <c r="BF7141" s="3"/>
      <c r="BG7141" s="3"/>
      <c r="BH7141" s="3"/>
      <c r="BI7141" s="3"/>
      <c r="BJ7141" s="3"/>
    </row>
    <row r="7142" customFormat="false" ht="15.75" hidden="false" customHeight="false" outlineLevel="0" collapsed="false">
      <c r="A7142" s="3" t="n">
        <v>7141</v>
      </c>
      <c r="B7142" s="3" t="s">
        <v>20721</v>
      </c>
      <c r="C7142" s="3" t="s">
        <v>20722</v>
      </c>
      <c r="D7142" s="3" t="n">
        <v>1</v>
      </c>
      <c r="E7142" s="3" t="n">
        <v>0.986855</v>
      </c>
      <c r="F7142" s="3" t="n">
        <v>17</v>
      </c>
      <c r="G7142" s="3" t="n">
        <v>17</v>
      </c>
      <c r="H7142" s="3" t="n">
        <v>4</v>
      </c>
      <c r="I7142" s="3" t="n">
        <v>4</v>
      </c>
      <c r="J7142" s="3" t="n">
        <v>32</v>
      </c>
      <c r="K7142" s="3" t="n">
        <v>32</v>
      </c>
      <c r="L7142" s="3" t="n">
        <v>8</v>
      </c>
      <c r="M7142" s="3" t="n">
        <v>8</v>
      </c>
      <c r="N7142" s="3" t="n">
        <v>0</v>
      </c>
      <c r="O7142" s="3" t="n">
        <v>0</v>
      </c>
      <c r="P7142" s="3" t="n">
        <v>7.5</v>
      </c>
      <c r="Q7142" s="3" t="n">
        <v>24.2</v>
      </c>
      <c r="R7142" s="3" t="s">
        <v>20723</v>
      </c>
      <c r="S7142" s="4" t="n">
        <v>45747.8347800926</v>
      </c>
      <c r="T7142" s="3" t="s">
        <v>65</v>
      </c>
      <c r="U7142" s="3" t="s">
        <v>65</v>
      </c>
      <c r="V7142" s="3" t="n">
        <v>1</v>
      </c>
      <c r="W7142" s="3" t="n">
        <v>1</v>
      </c>
      <c r="X7142" s="3" t="n">
        <v>0</v>
      </c>
      <c r="Y7142" s="3" t="s">
        <v>30</v>
      </c>
      <c r="Z7142" s="3" t="s">
        <v>30</v>
      </c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  <c r="AP7142" s="3"/>
      <c r="AQ7142" s="3"/>
      <c r="AR7142" s="3"/>
      <c r="AS7142" s="3"/>
      <c r="AT7142" s="3"/>
      <c r="AU7142" s="3"/>
      <c r="AV7142" s="3"/>
      <c r="AW7142" s="3"/>
      <c r="AX7142" s="3"/>
      <c r="AY7142" s="3"/>
      <c r="AZ7142" s="3"/>
      <c r="BA7142" s="3"/>
      <c r="BB7142" s="3"/>
      <c r="BC7142" s="3"/>
      <c r="BD7142" s="3"/>
      <c r="BE7142" s="3"/>
      <c r="BF7142" s="3"/>
      <c r="BG7142" s="3"/>
      <c r="BH7142" s="3"/>
      <c r="BI7142" s="3"/>
      <c r="BJ7142" s="3"/>
    </row>
    <row r="7143" customFormat="false" ht="15.75" hidden="false" customHeight="false" outlineLevel="0" collapsed="false">
      <c r="A7143" s="3" t="n">
        <v>7142</v>
      </c>
      <c r="B7143" s="3" t="s">
        <v>20724</v>
      </c>
      <c r="C7143" s="3" t="s">
        <v>20725</v>
      </c>
      <c r="D7143" s="3" t="n">
        <v>1</v>
      </c>
      <c r="E7143" s="3" t="n">
        <v>3.0749725</v>
      </c>
      <c r="F7143" s="3" t="n">
        <v>28</v>
      </c>
      <c r="G7143" s="3" t="n">
        <v>28</v>
      </c>
      <c r="H7143" s="3" t="n">
        <v>5</v>
      </c>
      <c r="I7143" s="3" t="n">
        <v>5</v>
      </c>
      <c r="J7143" s="3" t="n">
        <v>48</v>
      </c>
      <c r="K7143" s="3" t="n">
        <v>48</v>
      </c>
      <c r="L7143" s="3" t="n">
        <v>12</v>
      </c>
      <c r="M7143" s="3" t="n">
        <v>12</v>
      </c>
      <c r="N7143" s="3" t="n">
        <v>11</v>
      </c>
      <c r="O7143" s="3" t="n">
        <v>-1</v>
      </c>
      <c r="P7143" s="3" t="n">
        <v>7</v>
      </c>
      <c r="Q7143" s="3" t="n">
        <v>24.2</v>
      </c>
      <c r="R7143" s="3" t="s">
        <v>20726</v>
      </c>
      <c r="S7143" s="4" t="n">
        <v>45747.8349074074</v>
      </c>
      <c r="T7143" s="3" t="s">
        <v>65</v>
      </c>
      <c r="U7143" s="3" t="s">
        <v>65</v>
      </c>
      <c r="V7143" s="3" t="n">
        <v>1</v>
      </c>
      <c r="W7143" s="3" t="n">
        <v>0</v>
      </c>
      <c r="X7143" s="3" t="n">
        <v>0</v>
      </c>
      <c r="Y7143" s="3" t="s">
        <v>30</v>
      </c>
      <c r="Z7143" s="3" t="s">
        <v>30</v>
      </c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  <c r="AP7143" s="3"/>
      <c r="AQ7143" s="3"/>
      <c r="AR7143" s="3"/>
      <c r="AS7143" s="3"/>
      <c r="AT7143" s="3"/>
      <c r="AU7143" s="3"/>
      <c r="AV7143" s="3"/>
      <c r="AW7143" s="3"/>
      <c r="AX7143" s="3"/>
      <c r="AY7143" s="3"/>
      <c r="AZ7143" s="3"/>
      <c r="BA7143" s="3"/>
      <c r="BB7143" s="3"/>
      <c r="BC7143" s="3"/>
      <c r="BD7143" s="3"/>
      <c r="BE7143" s="3"/>
      <c r="BF7143" s="3"/>
      <c r="BG7143" s="3"/>
      <c r="BH7143" s="3"/>
      <c r="BI7143" s="3"/>
      <c r="BJ7143" s="3"/>
    </row>
    <row r="7144" customFormat="false" ht="15.75" hidden="false" customHeight="false" outlineLevel="0" collapsed="false">
      <c r="A7144" s="3" t="n">
        <v>7143</v>
      </c>
      <c r="B7144" s="3" t="s">
        <v>20727</v>
      </c>
      <c r="C7144" s="3" t="s">
        <v>20728</v>
      </c>
      <c r="D7144" s="3" t="n">
        <v>1</v>
      </c>
      <c r="E7144" s="3" t="n">
        <v>0.1477191</v>
      </c>
      <c r="F7144" s="3" t="n">
        <v>16</v>
      </c>
      <c r="G7144" s="3" t="n">
        <v>16</v>
      </c>
      <c r="H7144" s="3" t="n">
        <v>11</v>
      </c>
      <c r="I7144" s="3" t="n">
        <v>11</v>
      </c>
      <c r="J7144" s="3" t="n">
        <v>22</v>
      </c>
      <c r="K7144" s="3" t="n">
        <v>22</v>
      </c>
      <c r="L7144" s="3" t="n">
        <v>2</v>
      </c>
      <c r="M7144" s="3" t="n">
        <v>2</v>
      </c>
      <c r="N7144" s="3" t="n">
        <v>5</v>
      </c>
      <c r="O7144" s="3" t="n">
        <v>5</v>
      </c>
      <c r="P7144" s="3" t="n">
        <v>7.5</v>
      </c>
      <c r="Q7144" s="3" t="n">
        <v>24.2</v>
      </c>
      <c r="R7144" s="3" t="s">
        <v>20729</v>
      </c>
      <c r="S7144" s="4" t="n">
        <v>45747.8349537037</v>
      </c>
      <c r="T7144" s="3" t="s">
        <v>65</v>
      </c>
      <c r="U7144" s="3" t="s">
        <v>65</v>
      </c>
      <c r="V7144" s="3" t="n">
        <v>1</v>
      </c>
      <c r="W7144" s="3" t="n">
        <v>1</v>
      </c>
      <c r="X7144" s="3" t="n">
        <v>0</v>
      </c>
      <c r="Y7144" s="3" t="s">
        <v>30</v>
      </c>
      <c r="Z7144" s="3" t="s">
        <v>30</v>
      </c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  <c r="AP7144" s="3"/>
      <c r="AQ7144" s="3"/>
      <c r="AR7144" s="3"/>
      <c r="AS7144" s="3"/>
      <c r="AT7144" s="3"/>
      <c r="AU7144" s="3"/>
      <c r="AV7144" s="3"/>
      <c r="AW7144" s="3"/>
      <c r="AX7144" s="3"/>
      <c r="AY7144" s="3"/>
      <c r="AZ7144" s="3"/>
      <c r="BA7144" s="3"/>
      <c r="BB7144" s="3"/>
      <c r="BC7144" s="3"/>
      <c r="BD7144" s="3"/>
      <c r="BE7144" s="3"/>
      <c r="BF7144" s="3"/>
      <c r="BG7144" s="3"/>
      <c r="BH7144" s="3"/>
      <c r="BI7144" s="3"/>
      <c r="BJ7144" s="3"/>
    </row>
    <row r="7145" customFormat="false" ht="15.75" hidden="false" customHeight="false" outlineLevel="0" collapsed="false">
      <c r="A7145" s="3" t="n">
        <v>7144</v>
      </c>
      <c r="B7145" s="3" t="s">
        <v>20730</v>
      </c>
      <c r="C7145" s="3" t="s">
        <v>20731</v>
      </c>
      <c r="D7145" s="3" t="n">
        <v>1</v>
      </c>
      <c r="E7145" s="3" t="n">
        <v>2.1447701</v>
      </c>
      <c r="F7145" s="3" t="n">
        <v>40</v>
      </c>
      <c r="G7145" s="3" t="n">
        <v>40</v>
      </c>
      <c r="H7145" s="3" t="n">
        <v>9</v>
      </c>
      <c r="I7145" s="3" t="n">
        <v>9</v>
      </c>
      <c r="J7145" s="3" t="n">
        <v>61</v>
      </c>
      <c r="K7145" s="3" t="n">
        <v>61</v>
      </c>
      <c r="L7145" s="3" t="n">
        <v>17</v>
      </c>
      <c r="M7145" s="3" t="n">
        <v>17</v>
      </c>
      <c r="N7145" s="3" t="n">
        <v>0</v>
      </c>
      <c r="O7145" s="3" t="n">
        <v>-1</v>
      </c>
      <c r="P7145" s="3" t="n">
        <v>7.5</v>
      </c>
      <c r="Q7145" s="3" t="n">
        <v>24.2</v>
      </c>
      <c r="R7145" s="3" t="s">
        <v>20732</v>
      </c>
      <c r="S7145" s="4" t="n">
        <v>45747.8350810185</v>
      </c>
      <c r="T7145" s="3" t="s">
        <v>4910</v>
      </c>
      <c r="U7145" s="3" t="s">
        <v>4910</v>
      </c>
      <c r="V7145" s="3" t="n">
        <v>1</v>
      </c>
      <c r="W7145" s="3" t="n">
        <v>0</v>
      </c>
      <c r="X7145" s="3" t="n">
        <v>0</v>
      </c>
      <c r="Y7145" s="3" t="s">
        <v>30</v>
      </c>
      <c r="Z7145" s="3" t="s">
        <v>30</v>
      </c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  <c r="AP7145" s="3"/>
      <c r="AQ7145" s="3"/>
      <c r="AR7145" s="3"/>
      <c r="AS7145" s="3"/>
      <c r="AT7145" s="3"/>
      <c r="AU7145" s="3"/>
      <c r="AV7145" s="3"/>
      <c r="AW7145" s="3"/>
      <c r="AX7145" s="3"/>
      <c r="AY7145" s="3"/>
      <c r="AZ7145" s="3"/>
      <c r="BA7145" s="3"/>
      <c r="BB7145" s="3"/>
      <c r="BC7145" s="3"/>
      <c r="BD7145" s="3"/>
      <c r="BE7145" s="3"/>
      <c r="BF7145" s="3"/>
      <c r="BG7145" s="3"/>
      <c r="BH7145" s="3"/>
      <c r="BI7145" s="3"/>
      <c r="BJ7145" s="3"/>
    </row>
    <row r="7146" customFormat="false" ht="15.75" hidden="false" customHeight="false" outlineLevel="0" collapsed="false">
      <c r="A7146" s="3" t="n">
        <v>7145</v>
      </c>
      <c r="B7146" s="3" t="s">
        <v>20733</v>
      </c>
      <c r="C7146" s="3" t="s">
        <v>20734</v>
      </c>
      <c r="D7146" s="3" t="n">
        <v>1</v>
      </c>
      <c r="E7146" s="3" t="n">
        <v>12.1040755</v>
      </c>
      <c r="F7146" s="3" t="n">
        <v>331</v>
      </c>
      <c r="G7146" s="3" t="n">
        <v>331</v>
      </c>
      <c r="H7146" s="3" t="n">
        <v>37</v>
      </c>
      <c r="I7146" s="3" t="n">
        <v>37</v>
      </c>
      <c r="J7146" s="3" t="n">
        <v>455</v>
      </c>
      <c r="K7146" s="3" t="n">
        <v>455</v>
      </c>
      <c r="L7146" s="3" t="n">
        <v>44</v>
      </c>
      <c r="M7146" s="3" t="n">
        <v>44</v>
      </c>
      <c r="N7146" s="3" t="n">
        <v>-1</v>
      </c>
      <c r="O7146" s="3" t="n">
        <v>-1</v>
      </c>
      <c r="P7146" s="3" t="n">
        <v>7.7</v>
      </c>
      <c r="Q7146" s="3" t="n">
        <v>24.2</v>
      </c>
      <c r="R7146" s="3" t="s">
        <v>20735</v>
      </c>
      <c r="S7146" s="4" t="n">
        <v>45747.835474537</v>
      </c>
      <c r="T7146" s="3" t="s">
        <v>4910</v>
      </c>
      <c r="U7146" s="3" t="s">
        <v>4910</v>
      </c>
      <c r="V7146" s="3" t="n">
        <v>0</v>
      </c>
      <c r="W7146" s="3" t="n">
        <v>0</v>
      </c>
      <c r="X7146" s="3" t="n">
        <v>0</v>
      </c>
      <c r="Y7146" s="3" t="s">
        <v>30</v>
      </c>
      <c r="Z7146" s="3" t="s">
        <v>30</v>
      </c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Q7146" s="3"/>
      <c r="AR7146" s="3"/>
      <c r="AS7146" s="3"/>
      <c r="AT7146" s="3"/>
      <c r="AU7146" s="3"/>
      <c r="AV7146" s="3"/>
      <c r="AW7146" s="3"/>
      <c r="AX7146" s="3"/>
      <c r="AY7146" s="3"/>
      <c r="AZ7146" s="3"/>
      <c r="BA7146" s="3"/>
      <c r="BB7146" s="3"/>
      <c r="BC7146" s="3"/>
      <c r="BD7146" s="3"/>
      <c r="BE7146" s="3"/>
      <c r="BF7146" s="3"/>
      <c r="BG7146" s="3"/>
      <c r="BH7146" s="3"/>
      <c r="BI7146" s="3"/>
      <c r="BJ7146" s="3"/>
    </row>
    <row r="7147" customFormat="false" ht="15.75" hidden="false" customHeight="false" outlineLevel="0" collapsed="false">
      <c r="A7147" s="3" t="n">
        <v>7146</v>
      </c>
      <c r="B7147" s="3" t="s">
        <v>20736</v>
      </c>
      <c r="C7147" s="3" t="s">
        <v>20737</v>
      </c>
      <c r="D7147" s="3" t="n">
        <v>1</v>
      </c>
      <c r="E7147" s="3" t="n">
        <v>31.6746949</v>
      </c>
      <c r="F7147" s="3" t="n">
        <v>852</v>
      </c>
      <c r="G7147" s="3" t="n">
        <v>852</v>
      </c>
      <c r="H7147" s="3" t="n">
        <v>42</v>
      </c>
      <c r="I7147" s="3" t="n">
        <v>42</v>
      </c>
      <c r="J7147" s="3" t="n">
        <v>1267</v>
      </c>
      <c r="K7147" s="3" t="n">
        <v>1267</v>
      </c>
      <c r="L7147" s="3" t="n">
        <v>121</v>
      </c>
      <c r="M7147" s="3" t="n">
        <v>121</v>
      </c>
      <c r="N7147" s="3" t="n">
        <v>-1</v>
      </c>
      <c r="O7147" s="3" t="n">
        <v>-1</v>
      </c>
      <c r="P7147" s="3" t="n">
        <v>7.7</v>
      </c>
      <c r="Q7147" s="3" t="n">
        <v>24.2</v>
      </c>
      <c r="R7147" s="3" t="s">
        <v>20738</v>
      </c>
      <c r="S7147" s="4" t="n">
        <v>45747.8362384259</v>
      </c>
      <c r="T7147" s="3" t="s">
        <v>4910</v>
      </c>
      <c r="U7147" s="3" t="s">
        <v>4910</v>
      </c>
      <c r="V7147" s="3" t="n">
        <v>0</v>
      </c>
      <c r="W7147" s="3" t="n">
        <v>0</v>
      </c>
      <c r="X7147" s="3" t="n">
        <v>0</v>
      </c>
      <c r="Y7147" s="3" t="s">
        <v>30</v>
      </c>
      <c r="Z7147" s="3" t="s">
        <v>30</v>
      </c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3"/>
      <c r="AR7147" s="3"/>
      <c r="AS7147" s="3"/>
      <c r="AT7147" s="3"/>
      <c r="AU7147" s="3"/>
      <c r="AV7147" s="3"/>
      <c r="AW7147" s="3"/>
      <c r="AX7147" s="3"/>
      <c r="AY7147" s="3"/>
      <c r="AZ7147" s="3"/>
      <c r="BA7147" s="3"/>
      <c r="BB7147" s="3"/>
      <c r="BC7147" s="3"/>
      <c r="BD7147" s="3"/>
      <c r="BE7147" s="3"/>
      <c r="BF7147" s="3"/>
      <c r="BG7147" s="3"/>
      <c r="BH7147" s="3"/>
      <c r="BI7147" s="3"/>
      <c r="BJ7147" s="3"/>
    </row>
    <row r="7148" customFormat="false" ht="15.75" hidden="false" customHeight="false" outlineLevel="0" collapsed="false">
      <c r="A7148" s="3" t="n">
        <v>7147</v>
      </c>
      <c r="B7148" s="3" t="s">
        <v>20739</v>
      </c>
      <c r="C7148" s="3" t="s">
        <v>20740</v>
      </c>
      <c r="D7148" s="3" t="n">
        <v>1</v>
      </c>
      <c r="E7148" s="3" t="n">
        <v>23.3001005</v>
      </c>
      <c r="F7148" s="3" t="n">
        <v>880</v>
      </c>
      <c r="G7148" s="3" t="n">
        <v>880</v>
      </c>
      <c r="H7148" s="3" t="n">
        <v>37</v>
      </c>
      <c r="I7148" s="3" t="n">
        <v>37</v>
      </c>
      <c r="J7148" s="3" t="n">
        <v>1250</v>
      </c>
      <c r="K7148" s="3" t="n">
        <v>1250</v>
      </c>
      <c r="L7148" s="3" t="n">
        <v>148</v>
      </c>
      <c r="M7148" s="3" t="n">
        <v>148</v>
      </c>
      <c r="N7148" s="3" t="n">
        <v>-1</v>
      </c>
      <c r="O7148" s="3" t="n">
        <v>-1</v>
      </c>
      <c r="P7148" s="3" t="n">
        <v>7.7</v>
      </c>
      <c r="Q7148" s="3" t="n">
        <v>24.2</v>
      </c>
      <c r="R7148" s="3" t="s">
        <v>20741</v>
      </c>
      <c r="S7148" s="4" t="n">
        <v>45747.8370023148</v>
      </c>
      <c r="T7148" s="3" t="s">
        <v>65</v>
      </c>
      <c r="U7148" s="3" t="s">
        <v>65</v>
      </c>
      <c r="V7148" s="3" t="n">
        <v>0</v>
      </c>
      <c r="W7148" s="3" t="n">
        <v>0</v>
      </c>
      <c r="X7148" s="3" t="n">
        <v>0</v>
      </c>
      <c r="Y7148" s="3" t="s">
        <v>30</v>
      </c>
      <c r="Z7148" s="3" t="s">
        <v>30</v>
      </c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  <c r="AP7148" s="3"/>
      <c r="AQ7148" s="3"/>
      <c r="AR7148" s="3"/>
      <c r="AS7148" s="3"/>
      <c r="AT7148" s="3"/>
      <c r="AU7148" s="3"/>
      <c r="AV7148" s="3"/>
      <c r="AW7148" s="3"/>
      <c r="AX7148" s="3"/>
      <c r="AY7148" s="3"/>
      <c r="AZ7148" s="3"/>
      <c r="BA7148" s="3"/>
      <c r="BB7148" s="3"/>
      <c r="BC7148" s="3"/>
      <c r="BD7148" s="3"/>
      <c r="BE7148" s="3"/>
      <c r="BF7148" s="3"/>
      <c r="BG7148" s="3"/>
      <c r="BH7148" s="3"/>
      <c r="BI7148" s="3"/>
      <c r="BJ7148" s="3"/>
    </row>
    <row r="7149" customFormat="false" ht="15.75" hidden="false" customHeight="false" outlineLevel="0" collapsed="false">
      <c r="A7149" s="3" t="n">
        <v>7148</v>
      </c>
      <c r="B7149" s="3" t="s">
        <v>20742</v>
      </c>
      <c r="C7149" s="3" t="s">
        <v>20743</v>
      </c>
      <c r="D7149" s="3" t="n">
        <v>1</v>
      </c>
      <c r="E7149" s="3" t="n">
        <v>22.7570762</v>
      </c>
      <c r="F7149" s="3" t="n">
        <v>282</v>
      </c>
      <c r="G7149" s="3" t="n">
        <v>282</v>
      </c>
      <c r="H7149" s="3" t="n">
        <v>32</v>
      </c>
      <c r="I7149" s="3" t="n">
        <v>32</v>
      </c>
      <c r="J7149" s="3" t="n">
        <v>441</v>
      </c>
      <c r="K7149" s="3" t="n">
        <v>441</v>
      </c>
      <c r="L7149" s="3" t="n">
        <v>30</v>
      </c>
      <c r="M7149" s="3" t="n">
        <v>30</v>
      </c>
      <c r="N7149" s="3" t="n">
        <v>-1</v>
      </c>
      <c r="O7149" s="3" t="n">
        <v>-1</v>
      </c>
      <c r="P7149" s="3" t="n">
        <v>7.7</v>
      </c>
      <c r="Q7149" s="3" t="n">
        <v>24.2</v>
      </c>
      <c r="R7149" s="3" t="s">
        <v>20744</v>
      </c>
      <c r="S7149" s="4" t="n">
        <v>45747.8375</v>
      </c>
      <c r="T7149" s="3" t="s">
        <v>4910</v>
      </c>
      <c r="U7149" s="3" t="s">
        <v>4910</v>
      </c>
      <c r="V7149" s="3" t="n">
        <v>0</v>
      </c>
      <c r="W7149" s="3" t="n">
        <v>0</v>
      </c>
      <c r="X7149" s="3" t="n">
        <v>0</v>
      </c>
      <c r="Y7149" s="3" t="s">
        <v>30</v>
      </c>
      <c r="Z7149" s="3" t="s">
        <v>30</v>
      </c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  <c r="AP7149" s="3"/>
      <c r="AQ7149" s="3"/>
      <c r="AR7149" s="3"/>
      <c r="AS7149" s="3"/>
      <c r="AT7149" s="3"/>
      <c r="AU7149" s="3"/>
      <c r="AV7149" s="3"/>
      <c r="AW7149" s="3"/>
      <c r="AX7149" s="3"/>
      <c r="AY7149" s="3"/>
      <c r="AZ7149" s="3"/>
      <c r="BA7149" s="3"/>
      <c r="BB7149" s="3"/>
      <c r="BC7149" s="3"/>
      <c r="BD7149" s="3"/>
      <c r="BE7149" s="3"/>
      <c r="BF7149" s="3"/>
      <c r="BG7149" s="3"/>
      <c r="BH7149" s="3"/>
      <c r="BI7149" s="3"/>
      <c r="BJ7149" s="3"/>
    </row>
    <row r="7150" customFormat="false" ht="15.75" hidden="false" customHeight="false" outlineLevel="0" collapsed="false">
      <c r="A7150" s="3" t="n">
        <v>7149</v>
      </c>
      <c r="B7150" s="3" t="s">
        <v>20745</v>
      </c>
      <c r="C7150" s="3" t="s">
        <v>20746</v>
      </c>
      <c r="D7150" s="3" t="n">
        <v>1</v>
      </c>
      <c r="E7150" s="3" t="n">
        <v>3.3410743</v>
      </c>
      <c r="F7150" s="3" t="n">
        <v>117</v>
      </c>
      <c r="G7150" s="3" t="n">
        <v>117</v>
      </c>
      <c r="H7150" s="3" t="n">
        <v>25</v>
      </c>
      <c r="I7150" s="3" t="n">
        <v>25</v>
      </c>
      <c r="J7150" s="3" t="n">
        <v>181</v>
      </c>
      <c r="K7150" s="3" t="n">
        <v>181</v>
      </c>
      <c r="L7150" s="3" t="n">
        <v>27</v>
      </c>
      <c r="M7150" s="3" t="n">
        <v>27</v>
      </c>
      <c r="N7150" s="3" t="n">
        <v>-1</v>
      </c>
      <c r="O7150" s="3" t="n">
        <v>-1</v>
      </c>
      <c r="P7150" s="3" t="n">
        <v>7.8</v>
      </c>
      <c r="Q7150" s="3" t="n">
        <v>24.2</v>
      </c>
      <c r="R7150" s="3" t="s">
        <v>20747</v>
      </c>
      <c r="S7150" s="4" t="n">
        <v>45747.8377314815</v>
      </c>
      <c r="T7150" s="3" t="s">
        <v>29</v>
      </c>
      <c r="U7150" s="3" t="s">
        <v>29</v>
      </c>
      <c r="V7150" s="3" t="n">
        <v>0</v>
      </c>
      <c r="W7150" s="3" t="n">
        <v>0</v>
      </c>
      <c r="X7150" s="3" t="n">
        <v>0</v>
      </c>
      <c r="Y7150" s="3" t="s">
        <v>30</v>
      </c>
      <c r="Z7150" s="3" t="s">
        <v>30</v>
      </c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  <c r="AP7150" s="3"/>
      <c r="AQ7150" s="3"/>
      <c r="AR7150" s="3"/>
      <c r="AS7150" s="3"/>
      <c r="AT7150" s="3"/>
      <c r="AU7150" s="3"/>
      <c r="AV7150" s="3"/>
      <c r="AW7150" s="3"/>
      <c r="AX7150" s="3"/>
      <c r="AY7150" s="3"/>
      <c r="AZ7150" s="3"/>
      <c r="BA7150" s="3"/>
      <c r="BB7150" s="3"/>
      <c r="BC7150" s="3"/>
      <c r="BD7150" s="3"/>
      <c r="BE7150" s="3"/>
      <c r="BF7150" s="3"/>
      <c r="BG7150" s="3"/>
      <c r="BH7150" s="3"/>
      <c r="BI7150" s="3"/>
      <c r="BJ7150" s="3"/>
    </row>
    <row r="7151" customFormat="false" ht="15.75" hidden="false" customHeight="false" outlineLevel="0" collapsed="false">
      <c r="A7151" s="3" t="n">
        <v>7150</v>
      </c>
      <c r="B7151" s="3" t="s">
        <v>20748</v>
      </c>
      <c r="C7151" s="3" t="s">
        <v>20749</v>
      </c>
      <c r="D7151" s="3" t="n">
        <v>1</v>
      </c>
      <c r="E7151" s="3" t="n">
        <v>2.9885526</v>
      </c>
      <c r="F7151" s="3" t="n">
        <v>110</v>
      </c>
      <c r="G7151" s="3" t="n">
        <v>110</v>
      </c>
      <c r="H7151" s="3" t="n">
        <v>17</v>
      </c>
      <c r="I7151" s="3" t="n">
        <v>17</v>
      </c>
      <c r="J7151" s="3" t="n">
        <v>179</v>
      </c>
      <c r="K7151" s="3" t="n">
        <v>179</v>
      </c>
      <c r="L7151" s="3" t="n">
        <v>5</v>
      </c>
      <c r="M7151" s="3" t="n">
        <v>5</v>
      </c>
      <c r="N7151" s="3" t="n">
        <v>-1</v>
      </c>
      <c r="O7151" s="3" t="n">
        <v>-1</v>
      </c>
      <c r="P7151" s="3" t="n">
        <v>7.3</v>
      </c>
      <c r="Q7151" s="3" t="n">
        <v>24.2</v>
      </c>
      <c r="R7151" s="3" t="s">
        <v>20750</v>
      </c>
      <c r="S7151" s="4" t="n">
        <v>45747.8378240741</v>
      </c>
      <c r="T7151" s="3" t="s">
        <v>65</v>
      </c>
      <c r="U7151" s="3" t="s">
        <v>65</v>
      </c>
      <c r="V7151" s="3" t="n">
        <v>0</v>
      </c>
      <c r="W7151" s="3" t="n">
        <v>0</v>
      </c>
      <c r="X7151" s="3" t="n">
        <v>0</v>
      </c>
      <c r="Y7151" s="3" t="s">
        <v>30</v>
      </c>
      <c r="Z7151" s="3" t="s">
        <v>30</v>
      </c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  <c r="AP7151" s="3"/>
      <c r="AQ7151" s="3"/>
      <c r="AR7151" s="3"/>
      <c r="AS7151" s="3"/>
      <c r="AT7151" s="3"/>
      <c r="AU7151" s="3"/>
      <c r="AV7151" s="3"/>
      <c r="AW7151" s="3"/>
      <c r="AX7151" s="3"/>
      <c r="AY7151" s="3"/>
      <c r="AZ7151" s="3"/>
      <c r="BA7151" s="3"/>
      <c r="BB7151" s="3"/>
      <c r="BC7151" s="3"/>
      <c r="BD7151" s="3"/>
      <c r="BE7151" s="3"/>
      <c r="BF7151" s="3"/>
      <c r="BG7151" s="3"/>
      <c r="BH7151" s="3"/>
      <c r="BI7151" s="3"/>
      <c r="BJ7151" s="3"/>
    </row>
    <row r="7152" customFormat="false" ht="15.75" hidden="false" customHeight="false" outlineLevel="0" collapsed="false">
      <c r="A7152" s="3" t="n">
        <v>7151</v>
      </c>
      <c r="B7152" s="3" t="s">
        <v>20751</v>
      </c>
      <c r="C7152" s="3" t="s">
        <v>20752</v>
      </c>
      <c r="D7152" s="3" t="n">
        <v>1</v>
      </c>
      <c r="E7152" s="3" t="n">
        <v>5.5265312</v>
      </c>
      <c r="F7152" s="3" t="n">
        <v>297</v>
      </c>
      <c r="G7152" s="3" t="n">
        <v>297</v>
      </c>
      <c r="H7152" s="3" t="n">
        <v>23</v>
      </c>
      <c r="I7152" s="3" t="n">
        <v>23</v>
      </c>
      <c r="J7152" s="3" t="n">
        <v>289</v>
      </c>
      <c r="K7152" s="3" t="n">
        <v>289</v>
      </c>
      <c r="L7152" s="3" t="n">
        <v>43</v>
      </c>
      <c r="M7152" s="3" t="n">
        <v>43</v>
      </c>
      <c r="N7152" s="3" t="n">
        <v>39</v>
      </c>
      <c r="O7152" s="3" t="n">
        <v>-1</v>
      </c>
      <c r="P7152" s="3" t="n">
        <v>7.7</v>
      </c>
      <c r="Q7152" s="3" t="n">
        <v>24.2</v>
      </c>
      <c r="R7152" s="3" t="s">
        <v>20753</v>
      </c>
      <c r="S7152" s="4" t="n">
        <v>45747.837974537</v>
      </c>
      <c r="T7152" s="3" t="s">
        <v>29</v>
      </c>
      <c r="U7152" s="3" t="s">
        <v>29</v>
      </c>
      <c r="V7152" s="3" t="n">
        <v>1</v>
      </c>
      <c r="W7152" s="3" t="n">
        <v>0</v>
      </c>
      <c r="X7152" s="3" t="n">
        <v>0</v>
      </c>
      <c r="Y7152" s="3" t="s">
        <v>30</v>
      </c>
      <c r="Z7152" s="3" t="s">
        <v>30</v>
      </c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  <c r="AP7152" s="3"/>
      <c r="AQ7152" s="3"/>
      <c r="AR7152" s="3"/>
      <c r="AS7152" s="3"/>
      <c r="AT7152" s="3"/>
      <c r="AU7152" s="3"/>
      <c r="AV7152" s="3"/>
      <c r="AW7152" s="3"/>
      <c r="AX7152" s="3"/>
      <c r="AY7152" s="3"/>
      <c r="AZ7152" s="3"/>
      <c r="BA7152" s="3"/>
      <c r="BB7152" s="3"/>
      <c r="BC7152" s="3"/>
      <c r="BD7152" s="3"/>
      <c r="BE7152" s="3"/>
      <c r="BF7152" s="3"/>
      <c r="BG7152" s="3"/>
      <c r="BH7152" s="3"/>
      <c r="BI7152" s="3"/>
      <c r="BJ7152" s="3"/>
    </row>
    <row r="7153" customFormat="false" ht="15.75" hidden="false" customHeight="false" outlineLevel="0" collapsed="false">
      <c r="A7153" s="3" t="n">
        <v>7152</v>
      </c>
      <c r="B7153" s="3" t="s">
        <v>20754</v>
      </c>
      <c r="C7153" s="3" t="s">
        <v>20755</v>
      </c>
      <c r="D7153" s="3" t="n">
        <v>1</v>
      </c>
      <c r="E7153" s="3" t="n">
        <v>5.2451952</v>
      </c>
      <c r="F7153" s="3" t="n">
        <v>264</v>
      </c>
      <c r="G7153" s="3" t="n">
        <v>264</v>
      </c>
      <c r="H7153" s="3" t="n">
        <v>21</v>
      </c>
      <c r="I7153" s="3" t="n">
        <v>21</v>
      </c>
      <c r="J7153" s="3" t="n">
        <v>258</v>
      </c>
      <c r="K7153" s="3" t="n">
        <v>258</v>
      </c>
      <c r="L7153" s="3" t="n">
        <v>37</v>
      </c>
      <c r="M7153" s="3" t="n">
        <v>37</v>
      </c>
      <c r="N7153" s="3" t="n">
        <v>24</v>
      </c>
      <c r="O7153" s="3" t="n">
        <v>-1</v>
      </c>
      <c r="P7153" s="3" t="n">
        <v>7.7</v>
      </c>
      <c r="Q7153" s="3" t="n">
        <v>24.2</v>
      </c>
      <c r="R7153" s="3" t="s">
        <v>20756</v>
      </c>
      <c r="S7153" s="4" t="n">
        <v>45747.8381134259</v>
      </c>
      <c r="T7153" s="3" t="s">
        <v>29</v>
      </c>
      <c r="U7153" s="3" t="s">
        <v>29</v>
      </c>
      <c r="V7153" s="3" t="n">
        <v>1</v>
      </c>
      <c r="W7153" s="3" t="n">
        <v>0</v>
      </c>
      <c r="X7153" s="3" t="n">
        <v>0</v>
      </c>
      <c r="Y7153" s="3" t="s">
        <v>30</v>
      </c>
      <c r="Z7153" s="3" t="s">
        <v>30</v>
      </c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  <c r="AP7153" s="3"/>
      <c r="AQ7153" s="3"/>
      <c r="AR7153" s="3"/>
      <c r="AS7153" s="3"/>
      <c r="AT7153" s="3"/>
      <c r="AU7153" s="3"/>
      <c r="AV7153" s="3"/>
      <c r="AW7153" s="3"/>
      <c r="AX7153" s="3"/>
      <c r="AY7153" s="3"/>
      <c r="AZ7153" s="3"/>
      <c r="BA7153" s="3"/>
      <c r="BB7153" s="3"/>
      <c r="BC7153" s="3"/>
      <c r="BD7153" s="3"/>
      <c r="BE7153" s="3"/>
      <c r="BF7153" s="3"/>
      <c r="BG7153" s="3"/>
      <c r="BH7153" s="3"/>
      <c r="BI7153" s="3"/>
      <c r="BJ7153" s="3"/>
    </row>
    <row r="7154" customFormat="false" ht="15.75" hidden="false" customHeight="false" outlineLevel="0" collapsed="false">
      <c r="A7154" s="3" t="n">
        <v>7153</v>
      </c>
      <c r="B7154" s="3" t="s">
        <v>20757</v>
      </c>
      <c r="C7154" s="3" t="s">
        <v>20758</v>
      </c>
      <c r="D7154" s="3" t="n">
        <v>1</v>
      </c>
      <c r="E7154" s="3" t="n">
        <v>5.0567164</v>
      </c>
      <c r="F7154" s="3" t="n">
        <v>274</v>
      </c>
      <c r="G7154" s="3" t="n">
        <v>274</v>
      </c>
      <c r="H7154" s="3" t="n">
        <v>23</v>
      </c>
      <c r="I7154" s="3" t="n">
        <v>23</v>
      </c>
      <c r="J7154" s="3" t="n">
        <v>265</v>
      </c>
      <c r="K7154" s="3" t="n">
        <v>265</v>
      </c>
      <c r="L7154" s="3" t="n">
        <v>40</v>
      </c>
      <c r="M7154" s="3" t="n">
        <v>40</v>
      </c>
      <c r="N7154" s="3" t="n">
        <v>24</v>
      </c>
      <c r="O7154" s="3" t="n">
        <v>-1</v>
      </c>
      <c r="P7154" s="3" t="n">
        <v>7.7</v>
      </c>
      <c r="Q7154" s="3" t="n">
        <v>24.2</v>
      </c>
      <c r="R7154" s="3" t="s">
        <v>20759</v>
      </c>
      <c r="S7154" s="4" t="n">
        <v>45747.8382407407</v>
      </c>
      <c r="T7154" s="3" t="s">
        <v>29</v>
      </c>
      <c r="U7154" s="3" t="s">
        <v>29</v>
      </c>
      <c r="V7154" s="3" t="n">
        <v>1</v>
      </c>
      <c r="W7154" s="3" t="n">
        <v>0</v>
      </c>
      <c r="X7154" s="3" t="n">
        <v>0</v>
      </c>
      <c r="Y7154" s="3" t="s">
        <v>30</v>
      </c>
      <c r="Z7154" s="3" t="s">
        <v>30</v>
      </c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  <c r="AP7154" s="3"/>
      <c r="AQ7154" s="3"/>
      <c r="AR7154" s="3"/>
      <c r="AS7154" s="3"/>
      <c r="AT7154" s="3"/>
      <c r="AU7154" s="3"/>
      <c r="AV7154" s="3"/>
      <c r="AW7154" s="3"/>
      <c r="AX7154" s="3"/>
      <c r="AY7154" s="3"/>
      <c r="AZ7154" s="3"/>
      <c r="BA7154" s="3"/>
      <c r="BB7154" s="3"/>
      <c r="BC7154" s="3"/>
      <c r="BD7154" s="3"/>
      <c r="BE7154" s="3"/>
      <c r="BF7154" s="3"/>
      <c r="BG7154" s="3"/>
      <c r="BH7154" s="3"/>
      <c r="BI7154" s="3"/>
      <c r="BJ7154" s="3"/>
    </row>
    <row r="7155" customFormat="false" ht="15.75" hidden="false" customHeight="false" outlineLevel="0" collapsed="false">
      <c r="A7155" s="3" t="n">
        <v>7154</v>
      </c>
      <c r="B7155" s="3" t="s">
        <v>20760</v>
      </c>
      <c r="C7155" s="3" t="s">
        <v>20761</v>
      </c>
      <c r="D7155" s="3" t="n">
        <v>1</v>
      </c>
      <c r="E7155" s="3" t="n">
        <v>0.0715924</v>
      </c>
      <c r="F7155" s="3" t="n">
        <v>5</v>
      </c>
      <c r="G7155" s="3" t="n">
        <v>5</v>
      </c>
      <c r="H7155" s="3" t="n">
        <v>3</v>
      </c>
      <c r="I7155" s="3" t="n">
        <v>3</v>
      </c>
      <c r="J7155" s="3" t="n">
        <v>3</v>
      </c>
      <c r="K7155" s="3" t="n">
        <v>3</v>
      </c>
      <c r="L7155" s="3" t="n">
        <v>0</v>
      </c>
      <c r="M7155" s="3" t="n">
        <v>0</v>
      </c>
      <c r="N7155" s="3" t="n">
        <v>-1</v>
      </c>
      <c r="O7155" s="3" t="n">
        <v>-1</v>
      </c>
      <c r="P7155" s="3" t="n">
        <v>7.8</v>
      </c>
      <c r="Q7155" s="3" t="n">
        <v>24.2</v>
      </c>
      <c r="R7155" s="3" t="s">
        <v>20762</v>
      </c>
      <c r="S7155" s="4" t="n">
        <v>45747.8382638889</v>
      </c>
      <c r="T7155" s="3" t="s">
        <v>239</v>
      </c>
      <c r="U7155" s="3" t="s">
        <v>239</v>
      </c>
      <c r="V7155" s="3" t="n">
        <v>0</v>
      </c>
      <c r="W7155" s="3" t="n">
        <v>0</v>
      </c>
      <c r="X7155" s="3" t="n">
        <v>0</v>
      </c>
      <c r="Y7155" s="3" t="s">
        <v>30</v>
      </c>
      <c r="Z7155" s="3" t="s">
        <v>30</v>
      </c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  <c r="AP7155" s="3"/>
      <c r="AQ7155" s="3"/>
      <c r="AR7155" s="3"/>
      <c r="AS7155" s="3"/>
      <c r="AT7155" s="3"/>
      <c r="AU7155" s="3"/>
      <c r="AV7155" s="3"/>
      <c r="AW7155" s="3"/>
      <c r="AX7155" s="3"/>
      <c r="AY7155" s="3"/>
      <c r="AZ7155" s="3"/>
      <c r="BA7155" s="3"/>
      <c r="BB7155" s="3"/>
      <c r="BC7155" s="3"/>
      <c r="BD7155" s="3"/>
      <c r="BE7155" s="3"/>
      <c r="BF7155" s="3"/>
      <c r="BG7155" s="3"/>
      <c r="BH7155" s="3"/>
      <c r="BI7155" s="3"/>
      <c r="BJ7155" s="3"/>
    </row>
    <row r="7156" customFormat="false" ht="15.75" hidden="false" customHeight="false" outlineLevel="0" collapsed="false">
      <c r="A7156" s="3" t="n">
        <v>7155</v>
      </c>
      <c r="B7156" s="3" t="s">
        <v>20763</v>
      </c>
      <c r="C7156" s="3" t="s">
        <v>20764</v>
      </c>
      <c r="D7156" s="3" t="n">
        <v>1</v>
      </c>
      <c r="E7156" s="3" t="n">
        <v>0.0673163</v>
      </c>
      <c r="F7156" s="3" t="n">
        <v>5</v>
      </c>
      <c r="G7156" s="3" t="n">
        <v>5</v>
      </c>
      <c r="H7156" s="3" t="n">
        <v>1</v>
      </c>
      <c r="I7156" s="3" t="n">
        <v>1</v>
      </c>
      <c r="J7156" s="3" t="n">
        <v>2</v>
      </c>
      <c r="K7156" s="3" t="n">
        <v>2</v>
      </c>
      <c r="L7156" s="3" t="n">
        <v>0</v>
      </c>
      <c r="M7156" s="3" t="n">
        <v>0</v>
      </c>
      <c r="N7156" s="3" t="n">
        <v>-1</v>
      </c>
      <c r="O7156" s="3" t="n">
        <v>-1</v>
      </c>
      <c r="P7156" s="3" t="n">
        <v>7.8</v>
      </c>
      <c r="Q7156" s="3" t="n">
        <v>24.2</v>
      </c>
      <c r="R7156" s="3" t="s">
        <v>20765</v>
      </c>
      <c r="S7156" s="4" t="n">
        <v>45747.838287037</v>
      </c>
      <c r="T7156" s="3" t="s">
        <v>239</v>
      </c>
      <c r="U7156" s="3" t="s">
        <v>239</v>
      </c>
      <c r="V7156" s="3" t="n">
        <v>0</v>
      </c>
      <c r="W7156" s="3" t="n">
        <v>0</v>
      </c>
      <c r="X7156" s="3" t="n">
        <v>0</v>
      </c>
      <c r="Y7156" s="3" t="s">
        <v>30</v>
      </c>
      <c r="Z7156" s="3" t="s">
        <v>30</v>
      </c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3"/>
      <c r="AR7156" s="3"/>
      <c r="AS7156" s="3"/>
      <c r="AT7156" s="3"/>
      <c r="AU7156" s="3"/>
      <c r="AV7156" s="3"/>
      <c r="AW7156" s="3"/>
      <c r="AX7156" s="3"/>
      <c r="AY7156" s="3"/>
      <c r="AZ7156" s="3"/>
      <c r="BA7156" s="3"/>
      <c r="BB7156" s="3"/>
      <c r="BC7156" s="3"/>
      <c r="BD7156" s="3"/>
      <c r="BE7156" s="3"/>
      <c r="BF7156" s="3"/>
      <c r="BG7156" s="3"/>
      <c r="BH7156" s="3"/>
      <c r="BI7156" s="3"/>
      <c r="BJ7156" s="3"/>
    </row>
    <row r="7157" customFormat="false" ht="15.75" hidden="false" customHeight="false" outlineLevel="0" collapsed="false">
      <c r="A7157" s="3" t="n">
        <v>7156</v>
      </c>
      <c r="B7157" s="3" t="s">
        <v>20766</v>
      </c>
      <c r="C7157" s="3" t="s">
        <v>20767</v>
      </c>
      <c r="D7157" s="3" t="n">
        <v>1</v>
      </c>
      <c r="E7157" s="3" t="n">
        <v>1.2384315</v>
      </c>
      <c r="F7157" s="3" t="n">
        <v>45</v>
      </c>
      <c r="G7157" s="3" t="n">
        <v>45</v>
      </c>
      <c r="H7157" s="3" t="n">
        <v>14</v>
      </c>
      <c r="I7157" s="3" t="n">
        <v>14</v>
      </c>
      <c r="J7157" s="3" t="n">
        <v>49</v>
      </c>
      <c r="K7157" s="3" t="n">
        <v>49</v>
      </c>
      <c r="L7157" s="3" t="n">
        <v>8</v>
      </c>
      <c r="M7157" s="3" t="n">
        <v>8</v>
      </c>
      <c r="N7157" s="3" t="n">
        <v>-1</v>
      </c>
      <c r="O7157" s="3" t="n">
        <v>-1</v>
      </c>
      <c r="P7157" s="3" t="n">
        <v>7.8</v>
      </c>
      <c r="Q7157" s="3" t="n">
        <v>24.2</v>
      </c>
      <c r="R7157" s="3" t="s">
        <v>20768</v>
      </c>
      <c r="S7157" s="4" t="n">
        <v>45747.8383449074</v>
      </c>
      <c r="T7157" s="3" t="s">
        <v>29</v>
      </c>
      <c r="U7157" s="3" t="s">
        <v>29</v>
      </c>
      <c r="V7157" s="3" t="n">
        <v>0</v>
      </c>
      <c r="W7157" s="3" t="n">
        <v>0</v>
      </c>
      <c r="X7157" s="3" t="n">
        <v>0</v>
      </c>
      <c r="Y7157" s="3" t="s">
        <v>30</v>
      </c>
      <c r="Z7157" s="3" t="s">
        <v>30</v>
      </c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  <c r="AP7157" s="3"/>
      <c r="AQ7157" s="3"/>
      <c r="AR7157" s="3"/>
      <c r="AS7157" s="3"/>
      <c r="AT7157" s="3"/>
      <c r="AU7157" s="3"/>
      <c r="AV7157" s="3"/>
      <c r="AW7157" s="3"/>
      <c r="AX7157" s="3"/>
      <c r="AY7157" s="3"/>
      <c r="AZ7157" s="3"/>
      <c r="BA7157" s="3"/>
      <c r="BB7157" s="3"/>
      <c r="BC7157" s="3"/>
      <c r="BD7157" s="3"/>
      <c r="BE7157" s="3"/>
      <c r="BF7157" s="3"/>
      <c r="BG7157" s="3"/>
      <c r="BH7157" s="3"/>
      <c r="BI7157" s="3"/>
      <c r="BJ7157" s="3"/>
    </row>
    <row r="7158" customFormat="false" ht="15.75" hidden="false" customHeight="false" outlineLevel="0" collapsed="false">
      <c r="A7158" s="3" t="n">
        <v>7157</v>
      </c>
      <c r="B7158" s="3" t="s">
        <v>20769</v>
      </c>
      <c r="C7158" s="3" t="s">
        <v>20770</v>
      </c>
      <c r="D7158" s="3" t="n">
        <v>1</v>
      </c>
      <c r="E7158" s="3" t="n">
        <v>1.4881815</v>
      </c>
      <c r="F7158" s="3" t="n">
        <v>33</v>
      </c>
      <c r="G7158" s="3" t="n">
        <v>33</v>
      </c>
      <c r="H7158" s="3" t="n">
        <v>11</v>
      </c>
      <c r="I7158" s="3" t="n">
        <v>11</v>
      </c>
      <c r="J7158" s="3" t="n">
        <v>33</v>
      </c>
      <c r="K7158" s="3" t="n">
        <v>33</v>
      </c>
      <c r="L7158" s="3" t="n">
        <v>7</v>
      </c>
      <c r="M7158" s="3" t="n">
        <v>7</v>
      </c>
      <c r="N7158" s="3" t="n">
        <v>-1</v>
      </c>
      <c r="O7158" s="3" t="n">
        <v>-1</v>
      </c>
      <c r="P7158" s="3" t="n">
        <v>7.8</v>
      </c>
      <c r="Q7158" s="3" t="n">
        <v>24.2</v>
      </c>
      <c r="R7158" s="3" t="s">
        <v>20771</v>
      </c>
      <c r="S7158" s="4" t="n">
        <v>45747.8384143519</v>
      </c>
      <c r="T7158" s="3" t="s">
        <v>29</v>
      </c>
      <c r="U7158" s="3" t="s">
        <v>29</v>
      </c>
      <c r="V7158" s="3" t="n">
        <v>0</v>
      </c>
      <c r="W7158" s="3" t="n">
        <v>0</v>
      </c>
      <c r="X7158" s="3" t="n">
        <v>0</v>
      </c>
      <c r="Y7158" s="3" t="s">
        <v>30</v>
      </c>
      <c r="Z7158" s="3" t="s">
        <v>30</v>
      </c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3"/>
      <c r="AU7158" s="3"/>
      <c r="AV7158" s="3"/>
      <c r="AW7158" s="3"/>
      <c r="AX7158" s="3"/>
      <c r="AY7158" s="3"/>
      <c r="AZ7158" s="3"/>
      <c r="BA7158" s="3"/>
      <c r="BB7158" s="3"/>
      <c r="BC7158" s="3"/>
      <c r="BD7158" s="3"/>
      <c r="BE7158" s="3"/>
      <c r="BF7158" s="3"/>
      <c r="BG7158" s="3"/>
      <c r="BH7158" s="3"/>
      <c r="BI7158" s="3"/>
      <c r="BJ7158" s="3"/>
    </row>
    <row r="7159" customFormat="false" ht="15.75" hidden="false" customHeight="false" outlineLevel="0" collapsed="false">
      <c r="A7159" s="3" t="n">
        <v>7158</v>
      </c>
      <c r="B7159" s="3" t="s">
        <v>20772</v>
      </c>
      <c r="C7159" s="3" t="s">
        <v>20773</v>
      </c>
      <c r="D7159" s="3" t="n">
        <v>1</v>
      </c>
      <c r="E7159" s="3" t="n">
        <v>2.0283824</v>
      </c>
      <c r="F7159" s="3" t="n">
        <v>36</v>
      </c>
      <c r="G7159" s="3" t="n">
        <v>36</v>
      </c>
      <c r="H7159" s="3" t="n">
        <v>16</v>
      </c>
      <c r="I7159" s="3" t="n">
        <v>16</v>
      </c>
      <c r="J7159" s="3" t="n">
        <v>41</v>
      </c>
      <c r="K7159" s="3" t="n">
        <v>41</v>
      </c>
      <c r="L7159" s="3" t="n">
        <v>5</v>
      </c>
      <c r="M7159" s="3" t="n">
        <v>5</v>
      </c>
      <c r="N7159" s="3" t="n">
        <v>-1</v>
      </c>
      <c r="O7159" s="3" t="n">
        <v>-1</v>
      </c>
      <c r="P7159" s="3" t="n">
        <v>7.7</v>
      </c>
      <c r="Q7159" s="3" t="n">
        <v>24.2</v>
      </c>
      <c r="R7159" s="3" t="s">
        <v>20774</v>
      </c>
      <c r="S7159" s="4" t="n">
        <v>45747.8384837963</v>
      </c>
      <c r="T7159" s="3" t="s">
        <v>29</v>
      </c>
      <c r="U7159" s="3" t="s">
        <v>29</v>
      </c>
      <c r="V7159" s="3" t="n">
        <v>0</v>
      </c>
      <c r="W7159" s="3" t="n">
        <v>0</v>
      </c>
      <c r="X7159" s="3" t="n">
        <v>0</v>
      </c>
      <c r="Y7159" s="3" t="s">
        <v>30</v>
      </c>
      <c r="Z7159" s="3" t="s">
        <v>30</v>
      </c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/>
      <c r="AU7159" s="3"/>
      <c r="AV7159" s="3"/>
      <c r="AW7159" s="3"/>
      <c r="AX7159" s="3"/>
      <c r="AY7159" s="3"/>
      <c r="AZ7159" s="3"/>
      <c r="BA7159" s="3"/>
      <c r="BB7159" s="3"/>
      <c r="BC7159" s="3"/>
      <c r="BD7159" s="3"/>
      <c r="BE7159" s="3"/>
      <c r="BF7159" s="3"/>
      <c r="BG7159" s="3"/>
      <c r="BH7159" s="3"/>
      <c r="BI7159" s="3"/>
      <c r="BJ7159" s="3"/>
    </row>
    <row r="7160" customFormat="false" ht="15.75" hidden="false" customHeight="false" outlineLevel="0" collapsed="false">
      <c r="A7160" s="3" t="n">
        <v>7159</v>
      </c>
      <c r="B7160" s="3" t="s">
        <v>20775</v>
      </c>
      <c r="C7160" s="3" t="s">
        <v>20776</v>
      </c>
      <c r="D7160" s="3" t="n">
        <v>1</v>
      </c>
      <c r="E7160" s="3" t="n">
        <v>1.6020549</v>
      </c>
      <c r="F7160" s="3" t="n">
        <v>55</v>
      </c>
      <c r="G7160" s="3" t="n">
        <v>55</v>
      </c>
      <c r="H7160" s="3" t="n">
        <v>21</v>
      </c>
      <c r="I7160" s="3" t="n">
        <v>21</v>
      </c>
      <c r="J7160" s="3" t="n">
        <v>63</v>
      </c>
      <c r="K7160" s="3" t="n">
        <v>63</v>
      </c>
      <c r="L7160" s="3" t="n">
        <v>6</v>
      </c>
      <c r="M7160" s="3" t="n">
        <v>6</v>
      </c>
      <c r="N7160" s="3" t="n">
        <v>-1</v>
      </c>
      <c r="O7160" s="3" t="n">
        <v>-1</v>
      </c>
      <c r="P7160" s="3" t="n">
        <v>7.7</v>
      </c>
      <c r="Q7160" s="3" t="n">
        <v>24.2</v>
      </c>
      <c r="R7160" s="3" t="s">
        <v>20777</v>
      </c>
      <c r="S7160" s="4" t="n">
        <v>45747.8385532407</v>
      </c>
      <c r="T7160" s="3" t="s">
        <v>29</v>
      </c>
      <c r="U7160" s="3" t="s">
        <v>29</v>
      </c>
      <c r="V7160" s="3" t="n">
        <v>0</v>
      </c>
      <c r="W7160" s="3" t="n">
        <v>0</v>
      </c>
      <c r="X7160" s="3" t="n">
        <v>0</v>
      </c>
      <c r="Y7160" s="3" t="s">
        <v>30</v>
      </c>
      <c r="Z7160" s="3" t="s">
        <v>30</v>
      </c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3"/>
      <c r="AU7160" s="3"/>
      <c r="AV7160" s="3"/>
      <c r="AW7160" s="3"/>
      <c r="AX7160" s="3"/>
      <c r="AY7160" s="3"/>
      <c r="AZ7160" s="3"/>
      <c r="BA7160" s="3"/>
      <c r="BB7160" s="3"/>
      <c r="BC7160" s="3"/>
      <c r="BD7160" s="3"/>
      <c r="BE7160" s="3"/>
      <c r="BF7160" s="3"/>
      <c r="BG7160" s="3"/>
      <c r="BH7160" s="3"/>
      <c r="BI7160" s="3"/>
      <c r="BJ7160" s="3"/>
    </row>
    <row r="7161" customFormat="false" ht="15.75" hidden="false" customHeight="false" outlineLevel="0" collapsed="false">
      <c r="A7161" s="3" t="n">
        <v>7160</v>
      </c>
      <c r="B7161" s="3" t="s">
        <v>20778</v>
      </c>
      <c r="C7161" s="3" t="s">
        <v>20779</v>
      </c>
      <c r="D7161" s="3" t="n">
        <v>1</v>
      </c>
      <c r="E7161" s="3" t="n">
        <v>1.1597123</v>
      </c>
      <c r="F7161" s="3" t="n">
        <v>51</v>
      </c>
      <c r="G7161" s="3" t="n">
        <v>51</v>
      </c>
      <c r="H7161" s="3" t="n">
        <v>12</v>
      </c>
      <c r="I7161" s="3" t="n">
        <v>12</v>
      </c>
      <c r="J7161" s="3" t="n">
        <v>67</v>
      </c>
      <c r="K7161" s="3" t="n">
        <v>67</v>
      </c>
      <c r="L7161" s="3" t="n">
        <v>3</v>
      </c>
      <c r="M7161" s="3" t="n">
        <v>3</v>
      </c>
      <c r="N7161" s="3" t="n">
        <v>-1</v>
      </c>
      <c r="O7161" s="3" t="n">
        <v>-1</v>
      </c>
      <c r="P7161" s="3" t="n">
        <v>7.8</v>
      </c>
      <c r="Q7161" s="3" t="n">
        <v>24.2</v>
      </c>
      <c r="R7161" s="3" t="s">
        <v>20780</v>
      </c>
      <c r="S7161" s="4" t="n">
        <v>45747.838599537</v>
      </c>
      <c r="T7161" s="3" t="s">
        <v>29</v>
      </c>
      <c r="U7161" s="3" t="s">
        <v>29</v>
      </c>
      <c r="V7161" s="3" t="n">
        <v>0</v>
      </c>
      <c r="W7161" s="3" t="n">
        <v>0</v>
      </c>
      <c r="X7161" s="3" t="n">
        <v>0</v>
      </c>
      <c r="Y7161" s="3" t="s">
        <v>30</v>
      </c>
      <c r="Z7161" s="3" t="s">
        <v>30</v>
      </c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/>
      <c r="AU7161" s="3"/>
      <c r="AV7161" s="3"/>
      <c r="AW7161" s="3"/>
      <c r="AX7161" s="3"/>
      <c r="AY7161" s="3"/>
      <c r="AZ7161" s="3"/>
      <c r="BA7161" s="3"/>
      <c r="BB7161" s="3"/>
      <c r="BC7161" s="3"/>
      <c r="BD7161" s="3"/>
      <c r="BE7161" s="3"/>
      <c r="BF7161" s="3"/>
      <c r="BG7161" s="3"/>
      <c r="BH7161" s="3"/>
      <c r="BI7161" s="3"/>
      <c r="BJ7161" s="3"/>
    </row>
    <row r="7162" customFormat="false" ht="15.75" hidden="false" customHeight="false" outlineLevel="0" collapsed="false">
      <c r="A7162" s="3" t="n">
        <v>7161</v>
      </c>
      <c r="B7162" s="3" t="s">
        <v>20781</v>
      </c>
      <c r="C7162" s="3" t="s">
        <v>20782</v>
      </c>
      <c r="D7162" s="3" t="n">
        <v>1</v>
      </c>
      <c r="E7162" s="3" t="n">
        <v>0.0337671</v>
      </c>
      <c r="F7162" s="3" t="n">
        <v>4</v>
      </c>
      <c r="G7162" s="3" t="n">
        <v>4</v>
      </c>
      <c r="H7162" s="3" t="n">
        <v>3</v>
      </c>
      <c r="I7162" s="3" t="n">
        <v>3</v>
      </c>
      <c r="J7162" s="3" t="n">
        <v>2</v>
      </c>
      <c r="K7162" s="3" t="n">
        <v>2</v>
      </c>
      <c r="L7162" s="3" t="n">
        <v>0</v>
      </c>
      <c r="M7162" s="3" t="n">
        <v>0</v>
      </c>
      <c r="N7162" s="3" t="n">
        <v>-1</v>
      </c>
      <c r="O7162" s="3" t="n">
        <v>0</v>
      </c>
      <c r="P7162" s="3" t="n">
        <v>7.8</v>
      </c>
      <c r="Q7162" s="3" t="n">
        <v>24.2</v>
      </c>
      <c r="R7162" s="3" t="s">
        <v>20783</v>
      </c>
      <c r="S7162" s="4" t="n">
        <v>45747.8386226852</v>
      </c>
      <c r="T7162" s="3" t="s">
        <v>65</v>
      </c>
      <c r="U7162" s="3" t="s">
        <v>65</v>
      </c>
      <c r="V7162" s="3" t="n">
        <v>0</v>
      </c>
      <c r="W7162" s="3" t="n">
        <v>1</v>
      </c>
      <c r="X7162" s="3" t="n">
        <v>0</v>
      </c>
      <c r="Y7162" s="3" t="s">
        <v>30</v>
      </c>
      <c r="Z7162" s="3" t="s">
        <v>81</v>
      </c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3"/>
      <c r="AU7162" s="3"/>
      <c r="AV7162" s="3"/>
      <c r="AW7162" s="3"/>
      <c r="AX7162" s="3"/>
      <c r="AY7162" s="3"/>
      <c r="AZ7162" s="3"/>
      <c r="BA7162" s="3"/>
      <c r="BB7162" s="3"/>
      <c r="BC7162" s="3"/>
      <c r="BD7162" s="3"/>
      <c r="BE7162" s="3"/>
      <c r="BF7162" s="3"/>
      <c r="BG7162" s="3"/>
      <c r="BH7162" s="3"/>
      <c r="BI7162" s="3"/>
      <c r="BJ7162" s="3"/>
    </row>
    <row r="7163" customFormat="false" ht="15.75" hidden="false" customHeight="false" outlineLevel="0" collapsed="false">
      <c r="A7163" s="3" t="n">
        <v>7162</v>
      </c>
      <c r="B7163" s="3" t="s">
        <v>20784</v>
      </c>
      <c r="C7163" s="3" t="s">
        <v>20785</v>
      </c>
      <c r="D7163" s="3" t="n">
        <v>1</v>
      </c>
      <c r="E7163" s="3" t="n">
        <v>0.0273139</v>
      </c>
      <c r="F7163" s="3" t="n">
        <v>4</v>
      </c>
      <c r="G7163" s="3" t="n">
        <v>4</v>
      </c>
      <c r="H7163" s="3" t="n">
        <v>3</v>
      </c>
      <c r="I7163" s="3" t="n">
        <v>3</v>
      </c>
      <c r="J7163" s="3" t="n">
        <v>2</v>
      </c>
      <c r="K7163" s="3" t="n">
        <v>2</v>
      </c>
      <c r="L7163" s="3" t="n">
        <v>0</v>
      </c>
      <c r="M7163" s="3" t="n">
        <v>0</v>
      </c>
      <c r="N7163" s="3" t="n">
        <v>-1</v>
      </c>
      <c r="O7163" s="3" t="n">
        <v>0</v>
      </c>
      <c r="P7163" s="3" t="n">
        <v>7.8</v>
      </c>
      <c r="Q7163" s="3" t="n">
        <v>24.2</v>
      </c>
      <c r="R7163" s="3" t="s">
        <v>20786</v>
      </c>
      <c r="S7163" s="4" t="n">
        <v>45747.8386574074</v>
      </c>
      <c r="T7163" s="3" t="s">
        <v>239</v>
      </c>
      <c r="U7163" s="3" t="s">
        <v>239</v>
      </c>
      <c r="V7163" s="3" t="n">
        <v>0</v>
      </c>
      <c r="W7163" s="3" t="n">
        <v>1</v>
      </c>
      <c r="X7163" s="3" t="n">
        <v>0</v>
      </c>
      <c r="Y7163" s="3" t="s">
        <v>30</v>
      </c>
      <c r="Z7163" s="3" t="s">
        <v>81</v>
      </c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3"/>
      <c r="AU7163" s="3"/>
      <c r="AV7163" s="3"/>
      <c r="AW7163" s="3"/>
      <c r="AX7163" s="3"/>
      <c r="AY7163" s="3"/>
      <c r="AZ7163" s="3"/>
      <c r="BA7163" s="3"/>
      <c r="BB7163" s="3"/>
      <c r="BC7163" s="3"/>
      <c r="BD7163" s="3"/>
      <c r="BE7163" s="3"/>
      <c r="BF7163" s="3"/>
      <c r="BG7163" s="3"/>
      <c r="BH7163" s="3"/>
      <c r="BI7163" s="3"/>
      <c r="BJ7163" s="3"/>
    </row>
    <row r="7164" customFormat="false" ht="15.75" hidden="false" customHeight="false" outlineLevel="0" collapsed="false">
      <c r="A7164" s="3" t="n">
        <v>7163</v>
      </c>
      <c r="B7164" s="3" t="s">
        <v>20787</v>
      </c>
      <c r="C7164" s="3" t="s">
        <v>20788</v>
      </c>
      <c r="D7164" s="3" t="n">
        <v>1</v>
      </c>
      <c r="E7164" s="3" t="n">
        <v>1.93173</v>
      </c>
      <c r="F7164" s="3" t="n">
        <v>22</v>
      </c>
      <c r="G7164" s="3" t="n">
        <v>22</v>
      </c>
      <c r="H7164" s="3" t="n">
        <v>14</v>
      </c>
      <c r="I7164" s="3" t="n">
        <v>14</v>
      </c>
      <c r="J7164" s="3" t="n">
        <v>25</v>
      </c>
      <c r="K7164" s="3" t="n">
        <v>25</v>
      </c>
      <c r="L7164" s="3" t="n">
        <v>2</v>
      </c>
      <c r="M7164" s="3" t="n">
        <v>2</v>
      </c>
      <c r="N7164" s="3" t="n">
        <v>-1</v>
      </c>
      <c r="O7164" s="3" t="n">
        <v>-1</v>
      </c>
      <c r="P7164" s="3" t="n">
        <v>7.3</v>
      </c>
      <c r="Q7164" s="3" t="n">
        <v>24.2</v>
      </c>
      <c r="R7164" s="3" t="s">
        <v>20789</v>
      </c>
      <c r="S7164" s="4" t="n">
        <v>45747.8387268519</v>
      </c>
      <c r="T7164" s="3" t="s">
        <v>65</v>
      </c>
      <c r="U7164" s="3" t="s">
        <v>65</v>
      </c>
      <c r="V7164" s="3" t="n">
        <v>0</v>
      </c>
      <c r="W7164" s="3" t="n">
        <v>0</v>
      </c>
      <c r="X7164" s="3" t="n">
        <v>0</v>
      </c>
      <c r="Y7164" s="3" t="s">
        <v>30</v>
      </c>
      <c r="Z7164" s="3" t="s">
        <v>30</v>
      </c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3"/>
      <c r="AU7164" s="3"/>
      <c r="AV7164" s="3"/>
      <c r="AW7164" s="3"/>
      <c r="AX7164" s="3"/>
      <c r="AY7164" s="3"/>
      <c r="AZ7164" s="3"/>
      <c r="BA7164" s="3"/>
      <c r="BB7164" s="3"/>
      <c r="BC7164" s="3"/>
      <c r="BD7164" s="3"/>
      <c r="BE7164" s="3"/>
      <c r="BF7164" s="3"/>
      <c r="BG7164" s="3"/>
      <c r="BH7164" s="3"/>
      <c r="BI7164" s="3"/>
      <c r="BJ7164" s="3"/>
    </row>
    <row r="7165" customFormat="false" ht="15.75" hidden="false" customHeight="false" outlineLevel="0" collapsed="false">
      <c r="A7165" s="3" t="n">
        <v>7164</v>
      </c>
      <c r="B7165" s="3" t="s">
        <v>20790</v>
      </c>
      <c r="C7165" s="3" t="s">
        <v>20791</v>
      </c>
      <c r="D7165" s="3" t="n">
        <v>1</v>
      </c>
      <c r="E7165" s="3" t="n">
        <v>0.1994813</v>
      </c>
      <c r="F7165" s="3" t="n">
        <v>39</v>
      </c>
      <c r="G7165" s="3" t="n">
        <v>39</v>
      </c>
      <c r="H7165" s="3" t="n">
        <v>10</v>
      </c>
      <c r="I7165" s="3" t="n">
        <v>10</v>
      </c>
      <c r="J7165" s="3" t="n">
        <v>50</v>
      </c>
      <c r="K7165" s="3" t="n">
        <v>50</v>
      </c>
      <c r="L7165" s="3" t="n">
        <v>2</v>
      </c>
      <c r="M7165" s="3" t="n">
        <v>2</v>
      </c>
      <c r="N7165" s="3" t="n">
        <v>-1</v>
      </c>
      <c r="O7165" s="3" t="n">
        <v>-1</v>
      </c>
      <c r="P7165" s="3" t="n">
        <v>7.7</v>
      </c>
      <c r="Q7165" s="3" t="n">
        <v>24.2</v>
      </c>
      <c r="R7165" s="3" t="s">
        <v>20792</v>
      </c>
      <c r="S7165" s="4" t="n">
        <v>45747.83875</v>
      </c>
      <c r="T7165" s="3" t="s">
        <v>1899</v>
      </c>
      <c r="U7165" s="3" t="s">
        <v>1899</v>
      </c>
      <c r="V7165" s="3" t="n">
        <v>0</v>
      </c>
      <c r="W7165" s="3" t="n">
        <v>0</v>
      </c>
      <c r="X7165" s="3" t="n">
        <v>0</v>
      </c>
      <c r="Y7165" s="3" t="s">
        <v>30</v>
      </c>
      <c r="Z7165" s="3" t="s">
        <v>30</v>
      </c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3"/>
      <c r="AU7165" s="3"/>
      <c r="AV7165" s="3"/>
      <c r="AW7165" s="3"/>
      <c r="AX7165" s="3"/>
      <c r="AY7165" s="3"/>
      <c r="AZ7165" s="3"/>
      <c r="BA7165" s="3"/>
      <c r="BB7165" s="3"/>
      <c r="BC7165" s="3"/>
      <c r="BD7165" s="3"/>
      <c r="BE7165" s="3"/>
      <c r="BF7165" s="3"/>
      <c r="BG7165" s="3"/>
      <c r="BH7165" s="3"/>
      <c r="BI7165" s="3"/>
      <c r="BJ7165" s="3"/>
    </row>
    <row r="7166" customFormat="false" ht="15.75" hidden="false" customHeight="false" outlineLevel="0" collapsed="false">
      <c r="A7166" s="3" t="n">
        <v>7165</v>
      </c>
      <c r="B7166" s="3" t="s">
        <v>20793</v>
      </c>
      <c r="C7166" s="3" t="s">
        <v>20794</v>
      </c>
      <c r="D7166" s="3" t="n">
        <v>1</v>
      </c>
      <c r="E7166" s="3" t="n">
        <v>1.6820667</v>
      </c>
      <c r="F7166" s="3" t="n">
        <v>35</v>
      </c>
      <c r="G7166" s="3" t="n">
        <v>35</v>
      </c>
      <c r="H7166" s="3" t="n">
        <v>12</v>
      </c>
      <c r="I7166" s="3" t="n">
        <v>12</v>
      </c>
      <c r="J7166" s="3" t="n">
        <v>43</v>
      </c>
      <c r="K7166" s="3" t="n">
        <v>43</v>
      </c>
      <c r="L7166" s="3" t="n">
        <v>3</v>
      </c>
      <c r="M7166" s="3" t="n">
        <v>3</v>
      </c>
      <c r="N7166" s="3" t="n">
        <v>12</v>
      </c>
      <c r="O7166" s="3" t="n">
        <v>-1</v>
      </c>
      <c r="P7166" s="3" t="n">
        <v>7.4</v>
      </c>
      <c r="Q7166" s="3" t="n">
        <v>24.2</v>
      </c>
      <c r="R7166" s="3" t="s">
        <v>20795</v>
      </c>
      <c r="S7166" s="4" t="n">
        <v>45747.8388194444</v>
      </c>
      <c r="T7166" s="3" t="s">
        <v>65</v>
      </c>
      <c r="U7166" s="3" t="s">
        <v>65</v>
      </c>
      <c r="V7166" s="3" t="n">
        <v>1</v>
      </c>
      <c r="W7166" s="3" t="n">
        <v>0</v>
      </c>
      <c r="X7166" s="3" t="n">
        <v>0</v>
      </c>
      <c r="Y7166" s="3" t="s">
        <v>30</v>
      </c>
      <c r="Z7166" s="3" t="s">
        <v>30</v>
      </c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3"/>
      <c r="AU7166" s="3"/>
      <c r="AV7166" s="3"/>
      <c r="AW7166" s="3"/>
      <c r="AX7166" s="3"/>
      <c r="AY7166" s="3"/>
      <c r="AZ7166" s="3"/>
      <c r="BA7166" s="3"/>
      <c r="BB7166" s="3"/>
      <c r="BC7166" s="3"/>
      <c r="BD7166" s="3"/>
      <c r="BE7166" s="3"/>
      <c r="BF7166" s="3"/>
      <c r="BG7166" s="3"/>
      <c r="BH7166" s="3"/>
      <c r="BI7166" s="3"/>
      <c r="BJ7166" s="3"/>
    </row>
    <row r="7167" customFormat="false" ht="15.75" hidden="false" customHeight="false" outlineLevel="0" collapsed="false">
      <c r="A7167" s="3" t="n">
        <v>7166</v>
      </c>
      <c r="B7167" s="3" t="s">
        <v>20796</v>
      </c>
      <c r="C7167" s="3" t="s">
        <v>20797</v>
      </c>
      <c r="D7167" s="3" t="n">
        <v>1</v>
      </c>
      <c r="E7167" s="3" t="n">
        <v>3.8132826</v>
      </c>
      <c r="F7167" s="3" t="n">
        <v>438</v>
      </c>
      <c r="G7167" s="3" t="n">
        <v>438</v>
      </c>
      <c r="H7167" s="3" t="n">
        <v>15</v>
      </c>
      <c r="I7167" s="3" t="n">
        <v>15</v>
      </c>
      <c r="J7167" s="3" t="n">
        <v>804</v>
      </c>
      <c r="K7167" s="3" t="n">
        <v>804</v>
      </c>
      <c r="L7167" s="3" t="n">
        <v>68</v>
      </c>
      <c r="M7167" s="3" t="n">
        <v>68</v>
      </c>
      <c r="N7167" s="3" t="n">
        <v>31</v>
      </c>
      <c r="O7167" s="3" t="n">
        <v>-1</v>
      </c>
      <c r="P7167" s="3" t="n">
        <v>7.4</v>
      </c>
      <c r="Q7167" s="3" t="n">
        <v>24.2</v>
      </c>
      <c r="R7167" s="3" t="s">
        <v>20798</v>
      </c>
      <c r="S7167" s="4" t="n">
        <v>45747.8389930556</v>
      </c>
      <c r="T7167" s="3" t="s">
        <v>4910</v>
      </c>
      <c r="U7167" s="3" t="s">
        <v>4910</v>
      </c>
      <c r="V7167" s="3" t="n">
        <v>1</v>
      </c>
      <c r="W7167" s="3" t="n">
        <v>0</v>
      </c>
      <c r="X7167" s="3" t="n">
        <v>0</v>
      </c>
      <c r="Y7167" s="3" t="s">
        <v>30</v>
      </c>
      <c r="Z7167" s="3" t="s">
        <v>30</v>
      </c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3"/>
      <c r="AU7167" s="3"/>
      <c r="AV7167" s="3"/>
      <c r="AW7167" s="3"/>
      <c r="AX7167" s="3"/>
      <c r="AY7167" s="3"/>
      <c r="AZ7167" s="3"/>
      <c r="BA7167" s="3"/>
      <c r="BB7167" s="3"/>
      <c r="BC7167" s="3"/>
      <c r="BD7167" s="3"/>
      <c r="BE7167" s="3"/>
      <c r="BF7167" s="3"/>
      <c r="BG7167" s="3"/>
      <c r="BH7167" s="3"/>
      <c r="BI7167" s="3"/>
      <c r="BJ7167" s="3"/>
    </row>
    <row r="7168" customFormat="false" ht="15.75" hidden="false" customHeight="false" outlineLevel="0" collapsed="false">
      <c r="A7168" s="3" t="n">
        <v>7167</v>
      </c>
      <c r="B7168" s="3" t="s">
        <v>20799</v>
      </c>
      <c r="C7168" s="3" t="s">
        <v>20800</v>
      </c>
      <c r="D7168" s="3" t="n">
        <v>1</v>
      </c>
      <c r="E7168" s="3" t="n">
        <v>24.1453376</v>
      </c>
      <c r="F7168" s="3" t="n">
        <v>3591</v>
      </c>
      <c r="G7168" s="3" t="n">
        <v>3591</v>
      </c>
      <c r="H7168" s="3" t="n">
        <v>19</v>
      </c>
      <c r="I7168" s="3" t="n">
        <v>19</v>
      </c>
      <c r="J7168" s="3" t="n">
        <v>6883</v>
      </c>
      <c r="K7168" s="3" t="n">
        <v>6883</v>
      </c>
      <c r="L7168" s="3" t="n">
        <v>215</v>
      </c>
      <c r="M7168" s="3" t="n">
        <v>215</v>
      </c>
      <c r="N7168" s="3" t="n">
        <v>-1</v>
      </c>
      <c r="O7168" s="3" t="n">
        <v>-1</v>
      </c>
      <c r="P7168" s="3" t="n">
        <v>7.4</v>
      </c>
      <c r="Q7168" s="3" t="n">
        <v>24.2</v>
      </c>
      <c r="R7168" s="3" t="s">
        <v>20801</v>
      </c>
      <c r="S7168" s="4" t="n">
        <v>45747.8396412037</v>
      </c>
      <c r="T7168" s="3" t="s">
        <v>4910</v>
      </c>
      <c r="U7168" s="3" t="s">
        <v>4910</v>
      </c>
      <c r="V7168" s="3" t="n">
        <v>0</v>
      </c>
      <c r="W7168" s="3" t="n">
        <v>0</v>
      </c>
      <c r="X7168" s="3" t="n">
        <v>0</v>
      </c>
      <c r="Y7168" s="3" t="s">
        <v>30</v>
      </c>
      <c r="Z7168" s="3" t="s">
        <v>30</v>
      </c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3"/>
      <c r="AU7168" s="3"/>
      <c r="AV7168" s="3"/>
      <c r="AW7168" s="3"/>
      <c r="AX7168" s="3"/>
      <c r="AY7168" s="3"/>
      <c r="AZ7168" s="3"/>
      <c r="BA7168" s="3"/>
      <c r="BB7168" s="3"/>
      <c r="BC7168" s="3"/>
      <c r="BD7168" s="3"/>
      <c r="BE7168" s="3"/>
      <c r="BF7168" s="3"/>
      <c r="BG7168" s="3"/>
      <c r="BH7168" s="3"/>
      <c r="BI7168" s="3"/>
      <c r="BJ7168" s="3"/>
    </row>
    <row r="7169" customFormat="false" ht="15.75" hidden="false" customHeight="false" outlineLevel="0" collapsed="false">
      <c r="A7169" s="3" t="n">
        <v>7168</v>
      </c>
      <c r="B7169" s="3" t="s">
        <v>20802</v>
      </c>
      <c r="C7169" s="3" t="s">
        <v>20803</v>
      </c>
      <c r="D7169" s="3" t="n">
        <v>1</v>
      </c>
      <c r="E7169" s="3" t="n">
        <v>28.69337</v>
      </c>
      <c r="F7169" s="3" t="n">
        <v>3564</v>
      </c>
      <c r="G7169" s="3" t="n">
        <v>3564</v>
      </c>
      <c r="H7169" s="3" t="n">
        <v>19</v>
      </c>
      <c r="I7169" s="3" t="n">
        <v>19</v>
      </c>
      <c r="J7169" s="3" t="n">
        <v>6638</v>
      </c>
      <c r="K7169" s="3" t="n">
        <v>6638</v>
      </c>
      <c r="L7169" s="3" t="n">
        <v>215</v>
      </c>
      <c r="M7169" s="3" t="n">
        <v>215</v>
      </c>
      <c r="N7169" s="3" t="n">
        <v>9</v>
      </c>
      <c r="O7169" s="3" t="n">
        <v>-1</v>
      </c>
      <c r="P7169" s="3" t="n">
        <v>7.4</v>
      </c>
      <c r="Q7169" s="3" t="n">
        <v>24.2</v>
      </c>
      <c r="R7169" s="3" t="s">
        <v>20804</v>
      </c>
      <c r="S7169" s="4" t="n">
        <v>45747.840462963</v>
      </c>
      <c r="T7169" s="3" t="s">
        <v>4910</v>
      </c>
      <c r="U7169" s="3" t="s">
        <v>4910</v>
      </c>
      <c r="V7169" s="3" t="n">
        <v>1</v>
      </c>
      <c r="W7169" s="3" t="n">
        <v>0</v>
      </c>
      <c r="X7169" s="3" t="n">
        <v>0</v>
      </c>
      <c r="Y7169" s="3" t="s">
        <v>30</v>
      </c>
      <c r="Z7169" s="3" t="s">
        <v>30</v>
      </c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3"/>
      <c r="AU7169" s="3"/>
      <c r="AV7169" s="3"/>
      <c r="AW7169" s="3"/>
      <c r="AX7169" s="3"/>
      <c r="AY7169" s="3"/>
      <c r="AZ7169" s="3"/>
      <c r="BA7169" s="3"/>
      <c r="BB7169" s="3"/>
      <c r="BC7169" s="3"/>
      <c r="BD7169" s="3"/>
      <c r="BE7169" s="3"/>
      <c r="BF7169" s="3"/>
      <c r="BG7169" s="3"/>
      <c r="BH7169" s="3"/>
      <c r="BI7169" s="3"/>
      <c r="BJ7169" s="3"/>
    </row>
    <row r="7170" customFormat="false" ht="15.75" hidden="false" customHeight="false" outlineLevel="0" collapsed="false">
      <c r="A7170" s="3" t="n">
        <v>7169</v>
      </c>
      <c r="B7170" s="3" t="s">
        <v>20805</v>
      </c>
      <c r="C7170" s="3" t="s">
        <v>20806</v>
      </c>
      <c r="D7170" s="3" t="n">
        <v>1</v>
      </c>
      <c r="E7170" s="3" t="n">
        <v>0.8276315</v>
      </c>
      <c r="F7170" s="3" t="n">
        <v>44</v>
      </c>
      <c r="G7170" s="3" t="n">
        <v>44</v>
      </c>
      <c r="H7170" s="3" t="n">
        <v>7</v>
      </c>
      <c r="I7170" s="3" t="n">
        <v>7</v>
      </c>
      <c r="J7170" s="3" t="n">
        <v>78</v>
      </c>
      <c r="K7170" s="3" t="n">
        <v>78</v>
      </c>
      <c r="L7170" s="3" t="n">
        <v>0</v>
      </c>
      <c r="M7170" s="3" t="n">
        <v>0</v>
      </c>
      <c r="N7170" s="3" t="n">
        <v>0</v>
      </c>
      <c r="O7170" s="3" t="n">
        <v>0</v>
      </c>
      <c r="P7170" s="3" t="n">
        <v>7.2</v>
      </c>
      <c r="Q7170" s="3" t="n">
        <v>24.2</v>
      </c>
      <c r="R7170" s="3" t="s">
        <v>20807</v>
      </c>
      <c r="S7170" s="4" t="n">
        <v>45747.8405439815</v>
      </c>
      <c r="T7170" s="3" t="s">
        <v>65</v>
      </c>
      <c r="U7170" s="3" t="s">
        <v>65</v>
      </c>
      <c r="V7170" s="3" t="n">
        <v>1</v>
      </c>
      <c r="W7170" s="3" t="n">
        <v>1</v>
      </c>
      <c r="X7170" s="3" t="n">
        <v>0</v>
      </c>
      <c r="Y7170" s="3" t="s">
        <v>30</v>
      </c>
      <c r="Z7170" s="3" t="s">
        <v>30</v>
      </c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3"/>
      <c r="AU7170" s="3"/>
      <c r="AV7170" s="3"/>
      <c r="AW7170" s="3"/>
      <c r="AX7170" s="3"/>
      <c r="AY7170" s="3"/>
      <c r="AZ7170" s="3"/>
      <c r="BA7170" s="3"/>
      <c r="BB7170" s="3"/>
      <c r="BC7170" s="3"/>
      <c r="BD7170" s="3"/>
      <c r="BE7170" s="3"/>
      <c r="BF7170" s="3"/>
      <c r="BG7170" s="3"/>
      <c r="BH7170" s="3"/>
      <c r="BI7170" s="3"/>
      <c r="BJ7170" s="3"/>
    </row>
    <row r="7171" customFormat="false" ht="15.75" hidden="false" customHeight="false" outlineLevel="0" collapsed="false">
      <c r="A7171" s="3" t="n">
        <v>7170</v>
      </c>
      <c r="B7171" s="3" t="s">
        <v>20808</v>
      </c>
      <c r="C7171" s="3" t="s">
        <v>20809</v>
      </c>
      <c r="D7171" s="3" t="n">
        <v>1</v>
      </c>
      <c r="E7171" s="3" t="n">
        <v>0.0617651</v>
      </c>
      <c r="F7171" s="3" t="n">
        <v>7</v>
      </c>
      <c r="G7171" s="3" t="n">
        <v>7</v>
      </c>
      <c r="H7171" s="3" t="n">
        <v>4</v>
      </c>
      <c r="I7171" s="3" t="n">
        <v>4</v>
      </c>
      <c r="J7171" s="3" t="n">
        <v>2</v>
      </c>
      <c r="K7171" s="3" t="n">
        <v>2</v>
      </c>
      <c r="L7171" s="3" t="n">
        <v>2</v>
      </c>
      <c r="M7171" s="3" t="n">
        <v>2</v>
      </c>
      <c r="N7171" s="3" t="n">
        <v>-1</v>
      </c>
      <c r="O7171" s="3" t="n">
        <v>-1</v>
      </c>
      <c r="P7171" s="3" t="n">
        <v>2.2</v>
      </c>
      <c r="Q7171" s="3" t="n">
        <v>24.2</v>
      </c>
      <c r="R7171" s="3" t="s">
        <v>20810</v>
      </c>
      <c r="S7171" s="4" t="n">
        <v>45747.8405787037</v>
      </c>
      <c r="T7171" s="3" t="s">
        <v>256</v>
      </c>
      <c r="U7171" s="3" t="s">
        <v>256</v>
      </c>
      <c r="V7171" s="3" t="n">
        <v>0</v>
      </c>
      <c r="W7171" s="3" t="n">
        <v>0</v>
      </c>
      <c r="X7171" s="3" t="n">
        <v>0</v>
      </c>
      <c r="Y7171" s="3" t="s">
        <v>30</v>
      </c>
      <c r="Z7171" s="3" t="s">
        <v>30</v>
      </c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/>
      <c r="AU7171" s="3"/>
      <c r="AV7171" s="3"/>
      <c r="AW7171" s="3"/>
      <c r="AX7171" s="3"/>
      <c r="AY7171" s="3"/>
      <c r="AZ7171" s="3"/>
      <c r="BA7171" s="3"/>
      <c r="BB7171" s="3"/>
      <c r="BC7171" s="3"/>
      <c r="BD7171" s="3"/>
      <c r="BE7171" s="3"/>
      <c r="BF7171" s="3"/>
      <c r="BG7171" s="3"/>
      <c r="BH7171" s="3"/>
      <c r="BI7171" s="3"/>
      <c r="BJ7171" s="3"/>
    </row>
    <row r="7172" customFormat="false" ht="15.75" hidden="false" customHeight="false" outlineLevel="0" collapsed="false">
      <c r="A7172" s="3" t="n">
        <v>7171</v>
      </c>
      <c r="B7172" s="3" t="s">
        <v>20811</v>
      </c>
      <c r="C7172" s="3" t="s">
        <v>20812</v>
      </c>
      <c r="D7172" s="3" t="n">
        <v>1</v>
      </c>
      <c r="E7172" s="3" t="n">
        <v>0.0276959</v>
      </c>
      <c r="F7172" s="3" t="n">
        <v>2</v>
      </c>
      <c r="G7172" s="3" t="n">
        <v>2</v>
      </c>
      <c r="H7172" s="3" t="n">
        <v>9</v>
      </c>
      <c r="I7172" s="3" t="n">
        <v>9</v>
      </c>
      <c r="J7172" s="3" t="n">
        <v>0</v>
      </c>
      <c r="K7172" s="3" t="n">
        <v>0</v>
      </c>
      <c r="L7172" s="3" t="n">
        <v>0</v>
      </c>
      <c r="M7172" s="3" t="n">
        <v>0</v>
      </c>
      <c r="N7172" s="3" t="n">
        <v>0</v>
      </c>
      <c r="O7172" s="3" t="n">
        <v>-1</v>
      </c>
      <c r="P7172" s="3" t="n">
        <v>4</v>
      </c>
      <c r="Q7172" s="3" t="n">
        <v>24.2</v>
      </c>
      <c r="R7172" s="3" t="s">
        <v>20813</v>
      </c>
      <c r="S7172" s="4" t="n">
        <v>45747.8406134259</v>
      </c>
      <c r="T7172" s="3" t="s">
        <v>65</v>
      </c>
      <c r="U7172" s="3" t="s">
        <v>65</v>
      </c>
      <c r="V7172" s="3" t="n">
        <v>1</v>
      </c>
      <c r="W7172" s="3" t="n">
        <v>0</v>
      </c>
      <c r="X7172" s="3" t="n">
        <v>0</v>
      </c>
      <c r="Y7172" s="3" t="s">
        <v>30</v>
      </c>
      <c r="Z7172" s="3" t="s">
        <v>30</v>
      </c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3"/>
      <c r="AU7172" s="3"/>
      <c r="AV7172" s="3"/>
      <c r="AW7172" s="3"/>
      <c r="AX7172" s="3"/>
      <c r="AY7172" s="3"/>
      <c r="AZ7172" s="3"/>
      <c r="BA7172" s="3"/>
      <c r="BB7172" s="3"/>
      <c r="BC7172" s="3"/>
      <c r="BD7172" s="3"/>
      <c r="BE7172" s="3"/>
      <c r="BF7172" s="3"/>
      <c r="BG7172" s="3"/>
      <c r="BH7172" s="3"/>
      <c r="BI7172" s="3"/>
      <c r="BJ7172" s="3"/>
    </row>
    <row r="7173" customFormat="false" ht="15.75" hidden="false" customHeight="false" outlineLevel="0" collapsed="false">
      <c r="A7173" s="3" t="n">
        <v>7172</v>
      </c>
      <c r="B7173" s="3" t="s">
        <v>20814</v>
      </c>
      <c r="C7173" s="3" t="s">
        <v>20815</v>
      </c>
      <c r="D7173" s="3" t="n">
        <v>1</v>
      </c>
      <c r="E7173" s="3" t="n">
        <v>3.5086286</v>
      </c>
      <c r="F7173" s="3" t="n">
        <v>82</v>
      </c>
      <c r="G7173" s="3" t="n">
        <v>82</v>
      </c>
      <c r="H7173" s="3" t="n">
        <v>12</v>
      </c>
      <c r="I7173" s="3" t="n">
        <v>12</v>
      </c>
      <c r="J7173" s="3" t="n">
        <v>92</v>
      </c>
      <c r="K7173" s="3" t="n">
        <v>92</v>
      </c>
      <c r="L7173" s="3" t="n">
        <v>8</v>
      </c>
      <c r="M7173" s="3" t="n">
        <v>8</v>
      </c>
      <c r="N7173" s="3" t="n">
        <v>20</v>
      </c>
      <c r="O7173" s="3" t="n">
        <v>-1</v>
      </c>
      <c r="P7173" s="3" t="n">
        <v>7.4</v>
      </c>
      <c r="Q7173" s="3" t="n">
        <v>24.2</v>
      </c>
      <c r="R7173" s="3" t="s">
        <v>20816</v>
      </c>
      <c r="S7173" s="4" t="n">
        <v>45747.8407291667</v>
      </c>
      <c r="T7173" s="3" t="s">
        <v>65</v>
      </c>
      <c r="U7173" s="3" t="s">
        <v>65</v>
      </c>
      <c r="V7173" s="3" t="n">
        <v>1</v>
      </c>
      <c r="W7173" s="3" t="n">
        <v>0</v>
      </c>
      <c r="X7173" s="3" t="n">
        <v>0</v>
      </c>
      <c r="Y7173" s="3" t="s">
        <v>30</v>
      </c>
      <c r="Z7173" s="3" t="s">
        <v>30</v>
      </c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3"/>
      <c r="AU7173" s="3"/>
      <c r="AV7173" s="3"/>
      <c r="AW7173" s="3"/>
      <c r="AX7173" s="3"/>
      <c r="AY7173" s="3"/>
      <c r="AZ7173" s="3"/>
      <c r="BA7173" s="3"/>
      <c r="BB7173" s="3"/>
      <c r="BC7173" s="3"/>
      <c r="BD7173" s="3"/>
      <c r="BE7173" s="3"/>
      <c r="BF7173" s="3"/>
      <c r="BG7173" s="3"/>
      <c r="BH7173" s="3"/>
      <c r="BI7173" s="3"/>
      <c r="BJ7173" s="3"/>
    </row>
    <row r="7174" customFormat="false" ht="15.75" hidden="false" customHeight="false" outlineLevel="0" collapsed="false">
      <c r="A7174" s="3" t="n">
        <v>7173</v>
      </c>
      <c r="B7174" s="3" t="s">
        <v>20817</v>
      </c>
      <c r="C7174" s="3" t="s">
        <v>20818</v>
      </c>
      <c r="D7174" s="3" t="n">
        <v>1</v>
      </c>
      <c r="E7174" s="3" t="n">
        <v>1.5972068</v>
      </c>
      <c r="F7174" s="3" t="n">
        <v>13</v>
      </c>
      <c r="G7174" s="3" t="n">
        <v>13</v>
      </c>
      <c r="H7174" s="3" t="n">
        <v>4</v>
      </c>
      <c r="I7174" s="3" t="n">
        <v>4</v>
      </c>
      <c r="J7174" s="3" t="n">
        <v>22</v>
      </c>
      <c r="K7174" s="3" t="n">
        <v>22</v>
      </c>
      <c r="L7174" s="3" t="n">
        <v>6</v>
      </c>
      <c r="M7174" s="3" t="n">
        <v>6</v>
      </c>
      <c r="N7174" s="3" t="n">
        <v>8</v>
      </c>
      <c r="O7174" s="3" t="n">
        <v>4</v>
      </c>
      <c r="P7174" s="3" t="n">
        <v>7.2</v>
      </c>
      <c r="Q7174" s="3" t="n">
        <v>24.2</v>
      </c>
      <c r="R7174" s="3" t="s">
        <v>20819</v>
      </c>
      <c r="S7174" s="4" t="n">
        <v>45747.8408217593</v>
      </c>
      <c r="T7174" s="3" t="s">
        <v>65</v>
      </c>
      <c r="U7174" s="3" t="s">
        <v>65</v>
      </c>
      <c r="V7174" s="3" t="n">
        <v>1</v>
      </c>
      <c r="W7174" s="3" t="n">
        <v>1</v>
      </c>
      <c r="X7174" s="3" t="n">
        <v>0</v>
      </c>
      <c r="Y7174" s="3" t="s">
        <v>30</v>
      </c>
      <c r="Z7174" s="3" t="s">
        <v>30</v>
      </c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3"/>
      <c r="AW7174" s="3"/>
      <c r="AX7174" s="3"/>
      <c r="AY7174" s="3"/>
      <c r="AZ7174" s="3"/>
      <c r="BA7174" s="3"/>
      <c r="BB7174" s="3"/>
      <c r="BC7174" s="3"/>
      <c r="BD7174" s="3"/>
      <c r="BE7174" s="3"/>
      <c r="BF7174" s="3"/>
      <c r="BG7174" s="3"/>
      <c r="BH7174" s="3"/>
      <c r="BI7174" s="3"/>
      <c r="BJ7174" s="3"/>
    </row>
    <row r="7175" customFormat="false" ht="15.75" hidden="false" customHeight="false" outlineLevel="0" collapsed="false">
      <c r="A7175" s="3" t="n">
        <v>7174</v>
      </c>
      <c r="B7175" s="3" t="s">
        <v>20820</v>
      </c>
      <c r="C7175" s="3" t="s">
        <v>20821</v>
      </c>
      <c r="D7175" s="3" t="n">
        <v>1</v>
      </c>
      <c r="E7175" s="3" t="n">
        <v>0.8292291</v>
      </c>
      <c r="F7175" s="3" t="n">
        <v>17</v>
      </c>
      <c r="G7175" s="3" t="n">
        <v>17</v>
      </c>
      <c r="H7175" s="3" t="n">
        <v>6</v>
      </c>
      <c r="I7175" s="3" t="n">
        <v>6</v>
      </c>
      <c r="J7175" s="3" t="n">
        <v>13</v>
      </c>
      <c r="K7175" s="3" t="n">
        <v>13</v>
      </c>
      <c r="L7175" s="3" t="n">
        <v>3</v>
      </c>
      <c r="M7175" s="3" t="n">
        <v>3</v>
      </c>
      <c r="N7175" s="3" t="n">
        <v>-1</v>
      </c>
      <c r="O7175" s="3" t="n">
        <v>-1</v>
      </c>
      <c r="P7175" s="3" t="n">
        <v>7.3</v>
      </c>
      <c r="Q7175" s="3" t="n">
        <v>24.2</v>
      </c>
      <c r="R7175" s="3" t="s">
        <v>20822</v>
      </c>
      <c r="S7175" s="4" t="n">
        <v>45747.8408912037</v>
      </c>
      <c r="T7175" s="3" t="s">
        <v>65</v>
      </c>
      <c r="U7175" s="3" t="s">
        <v>65</v>
      </c>
      <c r="V7175" s="3" t="n">
        <v>0</v>
      </c>
      <c r="W7175" s="3" t="n">
        <v>0</v>
      </c>
      <c r="X7175" s="3" t="n">
        <v>0</v>
      </c>
      <c r="Y7175" s="3" t="s">
        <v>30</v>
      </c>
      <c r="Z7175" s="3" t="s">
        <v>30</v>
      </c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/>
      <c r="AU7175" s="3"/>
      <c r="AV7175" s="3"/>
      <c r="AW7175" s="3"/>
      <c r="AX7175" s="3"/>
      <c r="AY7175" s="3"/>
      <c r="AZ7175" s="3"/>
      <c r="BA7175" s="3"/>
      <c r="BB7175" s="3"/>
      <c r="BC7175" s="3"/>
      <c r="BD7175" s="3"/>
      <c r="BE7175" s="3"/>
      <c r="BF7175" s="3"/>
      <c r="BG7175" s="3"/>
      <c r="BH7175" s="3"/>
      <c r="BI7175" s="3"/>
      <c r="BJ7175" s="3"/>
    </row>
    <row r="7176" customFormat="false" ht="15.75" hidden="false" customHeight="false" outlineLevel="0" collapsed="false">
      <c r="A7176" s="3" t="n">
        <v>7175</v>
      </c>
      <c r="B7176" s="3" t="s">
        <v>20823</v>
      </c>
      <c r="C7176" s="3" t="s">
        <v>20824</v>
      </c>
      <c r="D7176" s="3" t="n">
        <v>1</v>
      </c>
      <c r="E7176" s="3" t="n">
        <v>1.5747888</v>
      </c>
      <c r="F7176" s="3" t="n">
        <v>21</v>
      </c>
      <c r="G7176" s="3" t="n">
        <v>21</v>
      </c>
      <c r="H7176" s="3" t="n">
        <v>8</v>
      </c>
      <c r="I7176" s="3" t="n">
        <v>8</v>
      </c>
      <c r="J7176" s="3" t="n">
        <v>28</v>
      </c>
      <c r="K7176" s="3" t="n">
        <v>28</v>
      </c>
      <c r="L7176" s="3" t="n">
        <v>7</v>
      </c>
      <c r="M7176" s="3" t="n">
        <v>7</v>
      </c>
      <c r="N7176" s="3" t="n">
        <v>-1</v>
      </c>
      <c r="O7176" s="3" t="n">
        <v>-1</v>
      </c>
      <c r="P7176" s="3" t="n">
        <v>7.7</v>
      </c>
      <c r="Q7176" s="3" t="n">
        <v>24.2</v>
      </c>
      <c r="R7176" s="3" t="s">
        <v>20825</v>
      </c>
      <c r="S7176" s="4" t="n">
        <v>45747.8409490741</v>
      </c>
      <c r="T7176" s="3" t="s">
        <v>4910</v>
      </c>
      <c r="U7176" s="3" t="s">
        <v>4910</v>
      </c>
      <c r="V7176" s="3" t="n">
        <v>0</v>
      </c>
      <c r="W7176" s="3" t="n">
        <v>0</v>
      </c>
      <c r="X7176" s="3" t="n">
        <v>0</v>
      </c>
      <c r="Y7176" s="3" t="s">
        <v>30</v>
      </c>
      <c r="Z7176" s="3" t="s">
        <v>30</v>
      </c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/>
      <c r="AU7176" s="3"/>
      <c r="AV7176" s="3"/>
      <c r="AW7176" s="3"/>
      <c r="AX7176" s="3"/>
      <c r="AY7176" s="3"/>
      <c r="AZ7176" s="3"/>
      <c r="BA7176" s="3"/>
      <c r="BB7176" s="3"/>
      <c r="BC7176" s="3"/>
      <c r="BD7176" s="3"/>
      <c r="BE7176" s="3"/>
      <c r="BF7176" s="3"/>
      <c r="BG7176" s="3"/>
      <c r="BH7176" s="3"/>
      <c r="BI7176" s="3"/>
      <c r="BJ7176" s="3"/>
    </row>
    <row r="7177" customFormat="false" ht="15.75" hidden="false" customHeight="false" outlineLevel="0" collapsed="false">
      <c r="A7177" s="3" t="n">
        <v>7176</v>
      </c>
      <c r="B7177" s="3" t="s">
        <v>20826</v>
      </c>
      <c r="C7177" s="3" t="s">
        <v>20827</v>
      </c>
      <c r="D7177" s="3" t="n">
        <v>1</v>
      </c>
      <c r="E7177" s="3" t="n">
        <v>2.9240722</v>
      </c>
      <c r="F7177" s="3" t="n">
        <v>48</v>
      </c>
      <c r="G7177" s="3" t="n">
        <v>48</v>
      </c>
      <c r="H7177" s="3" t="n">
        <v>7</v>
      </c>
      <c r="I7177" s="3" t="n">
        <v>7</v>
      </c>
      <c r="J7177" s="3" t="n">
        <v>74</v>
      </c>
      <c r="K7177" s="3" t="n">
        <v>74</v>
      </c>
      <c r="L7177" s="3" t="n">
        <v>15</v>
      </c>
      <c r="M7177" s="3" t="n">
        <v>15</v>
      </c>
      <c r="N7177" s="3" t="n">
        <v>0</v>
      </c>
      <c r="O7177" s="3" t="n">
        <v>0</v>
      </c>
      <c r="P7177" s="3" t="n">
        <v>7.7</v>
      </c>
      <c r="Q7177" s="3" t="n">
        <v>24.2</v>
      </c>
      <c r="R7177" s="3" t="s">
        <v>20828</v>
      </c>
      <c r="S7177" s="4" t="n">
        <v>45747.841099537</v>
      </c>
      <c r="T7177" s="3" t="s">
        <v>65</v>
      </c>
      <c r="U7177" s="3" t="s">
        <v>65</v>
      </c>
      <c r="V7177" s="3" t="n">
        <v>1</v>
      </c>
      <c r="W7177" s="3" t="n">
        <v>1</v>
      </c>
      <c r="X7177" s="3" t="n">
        <v>0</v>
      </c>
      <c r="Y7177" s="3" t="s">
        <v>30</v>
      </c>
      <c r="Z7177" s="3" t="s">
        <v>30</v>
      </c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3"/>
      <c r="AU7177" s="3"/>
      <c r="AV7177" s="3"/>
      <c r="AW7177" s="3"/>
      <c r="AX7177" s="3"/>
      <c r="AY7177" s="3"/>
      <c r="AZ7177" s="3"/>
      <c r="BA7177" s="3"/>
      <c r="BB7177" s="3"/>
      <c r="BC7177" s="3"/>
      <c r="BD7177" s="3"/>
      <c r="BE7177" s="3"/>
      <c r="BF7177" s="3"/>
      <c r="BG7177" s="3"/>
      <c r="BH7177" s="3"/>
      <c r="BI7177" s="3"/>
      <c r="BJ7177" s="3"/>
    </row>
    <row r="7178" customFormat="false" ht="15.75" hidden="false" customHeight="false" outlineLevel="0" collapsed="false">
      <c r="A7178" s="3" t="n">
        <v>7177</v>
      </c>
      <c r="B7178" s="3" t="s">
        <v>20829</v>
      </c>
      <c r="C7178" s="3" t="s">
        <v>20830</v>
      </c>
      <c r="D7178" s="3" t="n">
        <v>1</v>
      </c>
      <c r="E7178" s="3" t="n">
        <v>0.8763679</v>
      </c>
      <c r="F7178" s="3" t="n">
        <v>36</v>
      </c>
      <c r="G7178" s="3" t="n">
        <v>36</v>
      </c>
      <c r="H7178" s="3" t="n">
        <v>14</v>
      </c>
      <c r="I7178" s="3" t="n">
        <v>14</v>
      </c>
      <c r="J7178" s="3" t="n">
        <v>36</v>
      </c>
      <c r="K7178" s="3" t="n">
        <v>36</v>
      </c>
      <c r="L7178" s="3" t="n">
        <v>8</v>
      </c>
      <c r="M7178" s="3" t="n">
        <v>8</v>
      </c>
      <c r="N7178" s="3" t="n">
        <v>-1</v>
      </c>
      <c r="O7178" s="3" t="n">
        <v>0</v>
      </c>
      <c r="P7178" s="3" t="n">
        <v>7.8</v>
      </c>
      <c r="Q7178" s="3" t="n">
        <v>24.2</v>
      </c>
      <c r="R7178" s="3" t="s">
        <v>20831</v>
      </c>
      <c r="S7178" s="4" t="n">
        <v>45747.8411805556</v>
      </c>
      <c r="T7178" s="3" t="s">
        <v>85</v>
      </c>
      <c r="U7178" s="3" t="s">
        <v>85</v>
      </c>
      <c r="V7178" s="3" t="n">
        <v>0</v>
      </c>
      <c r="W7178" s="3" t="n">
        <v>1</v>
      </c>
      <c r="X7178" s="3" t="n">
        <v>0</v>
      </c>
      <c r="Y7178" s="3" t="s">
        <v>30</v>
      </c>
      <c r="Z7178" s="3" t="s">
        <v>30</v>
      </c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3"/>
      <c r="AU7178" s="3"/>
      <c r="AV7178" s="3"/>
      <c r="AW7178" s="3"/>
      <c r="AX7178" s="3"/>
      <c r="AY7178" s="3"/>
      <c r="AZ7178" s="3"/>
      <c r="BA7178" s="3"/>
      <c r="BB7178" s="3"/>
      <c r="BC7178" s="3"/>
      <c r="BD7178" s="3"/>
      <c r="BE7178" s="3"/>
      <c r="BF7178" s="3"/>
      <c r="BG7178" s="3"/>
      <c r="BH7178" s="3"/>
      <c r="BI7178" s="3"/>
      <c r="BJ7178" s="3"/>
    </row>
    <row r="7179" customFormat="false" ht="15.75" hidden="false" customHeight="false" outlineLevel="0" collapsed="false">
      <c r="A7179" s="3" t="n">
        <v>7178</v>
      </c>
      <c r="B7179" s="3" t="s">
        <v>20832</v>
      </c>
      <c r="C7179" s="3" t="s">
        <v>20833</v>
      </c>
      <c r="D7179" s="3" t="n">
        <v>1</v>
      </c>
      <c r="E7179" s="3" t="n">
        <v>0.3080738</v>
      </c>
      <c r="F7179" s="3" t="n">
        <v>47</v>
      </c>
      <c r="G7179" s="3" t="n">
        <v>47</v>
      </c>
      <c r="H7179" s="3" t="n">
        <v>14</v>
      </c>
      <c r="I7179" s="3" t="n">
        <v>14</v>
      </c>
      <c r="J7179" s="3" t="n">
        <v>27</v>
      </c>
      <c r="K7179" s="3" t="n">
        <v>27</v>
      </c>
      <c r="L7179" s="3" t="n">
        <v>8</v>
      </c>
      <c r="M7179" s="3" t="n">
        <v>8</v>
      </c>
      <c r="N7179" s="3" t="n">
        <v>-1</v>
      </c>
      <c r="O7179" s="3" t="n">
        <v>-1</v>
      </c>
      <c r="P7179" s="3" t="n">
        <v>7.8</v>
      </c>
      <c r="Q7179" s="3" t="n">
        <v>24.2</v>
      </c>
      <c r="R7179" s="3" t="s">
        <v>20834</v>
      </c>
      <c r="S7179" s="4" t="n">
        <v>45747.8412268519</v>
      </c>
      <c r="T7179" s="3" t="s">
        <v>65</v>
      </c>
      <c r="U7179" s="3" t="s">
        <v>65</v>
      </c>
      <c r="V7179" s="3" t="n">
        <v>0</v>
      </c>
      <c r="W7179" s="3" t="n">
        <v>0</v>
      </c>
      <c r="X7179" s="3" t="n">
        <v>0</v>
      </c>
      <c r="Y7179" s="3" t="s">
        <v>30</v>
      </c>
      <c r="Z7179" s="3" t="s">
        <v>30</v>
      </c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3"/>
      <c r="AU7179" s="3"/>
      <c r="AV7179" s="3"/>
      <c r="AW7179" s="3"/>
      <c r="AX7179" s="3"/>
      <c r="AY7179" s="3"/>
      <c r="AZ7179" s="3"/>
      <c r="BA7179" s="3"/>
      <c r="BB7179" s="3"/>
      <c r="BC7179" s="3"/>
      <c r="BD7179" s="3"/>
      <c r="BE7179" s="3"/>
      <c r="BF7179" s="3"/>
      <c r="BG7179" s="3"/>
      <c r="BH7179" s="3"/>
      <c r="BI7179" s="3"/>
      <c r="BJ7179" s="3"/>
    </row>
    <row r="7180" customFormat="false" ht="15.75" hidden="false" customHeight="false" outlineLevel="0" collapsed="false">
      <c r="A7180" s="3" t="n">
        <v>7179</v>
      </c>
      <c r="B7180" s="3" t="s">
        <v>20835</v>
      </c>
      <c r="C7180" s="3" t="s">
        <v>20836</v>
      </c>
      <c r="D7180" s="3" t="n">
        <v>1</v>
      </c>
      <c r="E7180" s="3" t="n">
        <v>0.7394971</v>
      </c>
      <c r="F7180" s="3" t="n">
        <v>13</v>
      </c>
      <c r="G7180" s="3" t="n">
        <v>13</v>
      </c>
      <c r="H7180" s="3" t="n">
        <v>8</v>
      </c>
      <c r="I7180" s="3" t="n">
        <v>8</v>
      </c>
      <c r="J7180" s="3" t="n">
        <v>13</v>
      </c>
      <c r="K7180" s="3" t="n">
        <v>13</v>
      </c>
      <c r="L7180" s="3" t="n">
        <v>1</v>
      </c>
      <c r="M7180" s="3" t="n">
        <v>1</v>
      </c>
      <c r="N7180" s="3" t="n">
        <v>-1</v>
      </c>
      <c r="O7180" s="3" t="n">
        <v>0</v>
      </c>
      <c r="P7180" s="3" t="n">
        <v>7.8</v>
      </c>
      <c r="Q7180" s="3" t="n">
        <v>24.2</v>
      </c>
      <c r="R7180" s="3" t="s">
        <v>20837</v>
      </c>
      <c r="S7180" s="4" t="n">
        <v>45747.84125</v>
      </c>
      <c r="T7180" s="3" t="s">
        <v>65</v>
      </c>
      <c r="U7180" s="3" t="s">
        <v>65</v>
      </c>
      <c r="V7180" s="3" t="n">
        <v>0</v>
      </c>
      <c r="W7180" s="3" t="n">
        <v>1</v>
      </c>
      <c r="X7180" s="3" t="n">
        <v>0</v>
      </c>
      <c r="Y7180" s="3" t="s">
        <v>30</v>
      </c>
      <c r="Z7180" s="3" t="s">
        <v>30</v>
      </c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3"/>
      <c r="AU7180" s="3"/>
      <c r="AV7180" s="3"/>
      <c r="AW7180" s="3"/>
      <c r="AX7180" s="3"/>
      <c r="AY7180" s="3"/>
      <c r="AZ7180" s="3"/>
      <c r="BA7180" s="3"/>
      <c r="BB7180" s="3"/>
      <c r="BC7180" s="3"/>
      <c r="BD7180" s="3"/>
      <c r="BE7180" s="3"/>
      <c r="BF7180" s="3"/>
      <c r="BG7180" s="3"/>
      <c r="BH7180" s="3"/>
      <c r="BI7180" s="3"/>
      <c r="BJ7180" s="3"/>
    </row>
    <row r="7181" customFormat="false" ht="15.75" hidden="false" customHeight="false" outlineLevel="0" collapsed="false">
      <c r="A7181" s="3" t="n">
        <v>7180</v>
      </c>
      <c r="B7181" s="3" t="s">
        <v>20838</v>
      </c>
      <c r="C7181" s="3" t="s">
        <v>20839</v>
      </c>
      <c r="D7181" s="3" t="n">
        <v>1</v>
      </c>
      <c r="E7181" s="3" t="n">
        <v>0.0224489</v>
      </c>
      <c r="F7181" s="3" t="n">
        <v>1</v>
      </c>
      <c r="G7181" s="3" t="n">
        <v>1</v>
      </c>
      <c r="H7181" s="3" t="n">
        <v>0</v>
      </c>
      <c r="I7181" s="3" t="n">
        <v>0</v>
      </c>
      <c r="J7181" s="3" t="n">
        <v>0</v>
      </c>
      <c r="K7181" s="3" t="n">
        <v>0</v>
      </c>
      <c r="L7181" s="3" t="n">
        <v>0</v>
      </c>
      <c r="M7181" s="3" t="n">
        <v>0</v>
      </c>
      <c r="N7181" s="3" t="n">
        <v>-1</v>
      </c>
      <c r="O7181" s="3" t="n">
        <v>-1</v>
      </c>
      <c r="P7181" s="3" t="n">
        <v>7.8</v>
      </c>
      <c r="Q7181" s="3" t="n">
        <v>24.2</v>
      </c>
      <c r="R7181" s="3" t="s">
        <v>20840</v>
      </c>
      <c r="S7181" s="4" t="n">
        <v>45747.8412847222</v>
      </c>
      <c r="T7181" s="3" t="s">
        <v>65</v>
      </c>
      <c r="U7181" s="3" t="s">
        <v>65</v>
      </c>
      <c r="V7181" s="3" t="n">
        <v>0</v>
      </c>
      <c r="W7181" s="3" t="n">
        <v>0</v>
      </c>
      <c r="X7181" s="3" t="n">
        <v>0</v>
      </c>
      <c r="Y7181" s="3" t="s">
        <v>30</v>
      </c>
      <c r="Z7181" s="3" t="s">
        <v>30</v>
      </c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/>
      <c r="AU7181" s="3"/>
      <c r="AV7181" s="3"/>
      <c r="AW7181" s="3"/>
      <c r="AX7181" s="3"/>
      <c r="AY7181" s="3"/>
      <c r="AZ7181" s="3"/>
      <c r="BA7181" s="3"/>
      <c r="BB7181" s="3"/>
      <c r="BC7181" s="3"/>
      <c r="BD7181" s="3"/>
      <c r="BE7181" s="3"/>
      <c r="BF7181" s="3"/>
      <c r="BG7181" s="3"/>
      <c r="BH7181" s="3"/>
      <c r="BI7181" s="3"/>
      <c r="BJ7181" s="3"/>
    </row>
    <row r="7182" customFormat="false" ht="15.75" hidden="false" customHeight="false" outlineLevel="0" collapsed="false">
      <c r="A7182" s="3" t="n">
        <v>7181</v>
      </c>
      <c r="B7182" s="3" t="s">
        <v>20841</v>
      </c>
      <c r="C7182" s="3" t="s">
        <v>20842</v>
      </c>
      <c r="D7182" s="3" t="n">
        <v>1</v>
      </c>
      <c r="E7182" s="3" t="n">
        <v>0.6727582</v>
      </c>
      <c r="F7182" s="3" t="n">
        <v>22</v>
      </c>
      <c r="G7182" s="3" t="n">
        <v>22</v>
      </c>
      <c r="H7182" s="3" t="n">
        <v>10</v>
      </c>
      <c r="I7182" s="3" t="n">
        <v>10</v>
      </c>
      <c r="J7182" s="3" t="n">
        <v>25</v>
      </c>
      <c r="K7182" s="3" t="n">
        <v>25</v>
      </c>
      <c r="L7182" s="3" t="n">
        <v>4</v>
      </c>
      <c r="M7182" s="3" t="n">
        <v>4</v>
      </c>
      <c r="N7182" s="3" t="n">
        <v>-1</v>
      </c>
      <c r="O7182" s="3" t="n">
        <v>-1</v>
      </c>
      <c r="P7182" s="3" t="n">
        <v>7.8</v>
      </c>
      <c r="Q7182" s="3" t="n">
        <v>24.2</v>
      </c>
      <c r="R7182" s="3" t="s">
        <v>20843</v>
      </c>
      <c r="S7182" s="4" t="n">
        <v>45747.8413194444</v>
      </c>
      <c r="T7182" s="3" t="s">
        <v>7643</v>
      </c>
      <c r="U7182" s="3" t="s">
        <v>7643</v>
      </c>
      <c r="V7182" s="3" t="n">
        <v>0</v>
      </c>
      <c r="W7182" s="3" t="n">
        <v>0</v>
      </c>
      <c r="X7182" s="3" t="n">
        <v>0</v>
      </c>
      <c r="Y7182" s="3" t="s">
        <v>30</v>
      </c>
      <c r="Z7182" s="3" t="s">
        <v>30</v>
      </c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/>
      <c r="AU7182" s="3"/>
      <c r="AV7182" s="3"/>
      <c r="AW7182" s="3"/>
      <c r="AX7182" s="3"/>
      <c r="AY7182" s="3"/>
      <c r="AZ7182" s="3"/>
      <c r="BA7182" s="3"/>
      <c r="BB7182" s="3"/>
      <c r="BC7182" s="3"/>
      <c r="BD7182" s="3"/>
      <c r="BE7182" s="3"/>
      <c r="BF7182" s="3"/>
      <c r="BG7182" s="3"/>
      <c r="BH7182" s="3"/>
      <c r="BI7182" s="3"/>
      <c r="BJ7182" s="3"/>
    </row>
    <row r="7183" customFormat="false" ht="15.75" hidden="false" customHeight="false" outlineLevel="0" collapsed="false">
      <c r="A7183" s="3" t="n">
        <v>7182</v>
      </c>
      <c r="B7183" s="3" t="s">
        <v>20844</v>
      </c>
      <c r="C7183" s="3" t="s">
        <v>20845</v>
      </c>
      <c r="D7183" s="3" t="n">
        <v>1</v>
      </c>
      <c r="E7183" s="3" t="n">
        <v>0.3632196</v>
      </c>
      <c r="F7183" s="3" t="n">
        <v>11</v>
      </c>
      <c r="G7183" s="3" t="n">
        <v>11</v>
      </c>
      <c r="H7183" s="3" t="n">
        <v>7</v>
      </c>
      <c r="I7183" s="3" t="n">
        <v>7</v>
      </c>
      <c r="J7183" s="3" t="n">
        <v>11</v>
      </c>
      <c r="K7183" s="3" t="n">
        <v>11</v>
      </c>
      <c r="L7183" s="3" t="n">
        <v>0</v>
      </c>
      <c r="M7183" s="3" t="n">
        <v>0</v>
      </c>
      <c r="N7183" s="3" t="n">
        <v>-1</v>
      </c>
      <c r="O7183" s="3" t="n">
        <v>0</v>
      </c>
      <c r="P7183" s="3" t="n">
        <v>7.8</v>
      </c>
      <c r="Q7183" s="3" t="n">
        <v>24.2</v>
      </c>
      <c r="R7183" s="3" t="s">
        <v>20846</v>
      </c>
      <c r="S7183" s="4" t="n">
        <v>45747.8413425926</v>
      </c>
      <c r="T7183" s="3" t="s">
        <v>65</v>
      </c>
      <c r="U7183" s="3" t="s">
        <v>65</v>
      </c>
      <c r="V7183" s="3" t="n">
        <v>0</v>
      </c>
      <c r="W7183" s="3" t="n">
        <v>1</v>
      </c>
      <c r="X7183" s="3" t="n">
        <v>0</v>
      </c>
      <c r="Y7183" s="3" t="s">
        <v>30</v>
      </c>
      <c r="Z7183" s="3" t="s">
        <v>30</v>
      </c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3"/>
      <c r="AU7183" s="3"/>
      <c r="AV7183" s="3"/>
      <c r="AW7183" s="3"/>
      <c r="AX7183" s="3"/>
      <c r="AY7183" s="3"/>
      <c r="AZ7183" s="3"/>
      <c r="BA7183" s="3"/>
      <c r="BB7183" s="3"/>
      <c r="BC7183" s="3"/>
      <c r="BD7183" s="3"/>
      <c r="BE7183" s="3"/>
      <c r="BF7183" s="3"/>
      <c r="BG7183" s="3"/>
      <c r="BH7183" s="3"/>
      <c r="BI7183" s="3"/>
      <c r="BJ7183" s="3"/>
    </row>
    <row r="7184" customFormat="false" ht="15.75" hidden="false" customHeight="false" outlineLevel="0" collapsed="false">
      <c r="A7184" s="3" t="n">
        <v>7183</v>
      </c>
      <c r="B7184" s="3" t="s">
        <v>20847</v>
      </c>
      <c r="C7184" s="3" t="s">
        <v>20848</v>
      </c>
      <c r="D7184" s="3" t="n">
        <v>1</v>
      </c>
      <c r="E7184" s="3" t="n">
        <v>0.861882</v>
      </c>
      <c r="F7184" s="3" t="n">
        <v>30</v>
      </c>
      <c r="G7184" s="3" t="n">
        <v>30</v>
      </c>
      <c r="H7184" s="3" t="n">
        <v>14</v>
      </c>
      <c r="I7184" s="3" t="n">
        <v>14</v>
      </c>
      <c r="J7184" s="3" t="n">
        <v>32</v>
      </c>
      <c r="K7184" s="3" t="n">
        <v>32</v>
      </c>
      <c r="L7184" s="3" t="n">
        <v>5</v>
      </c>
      <c r="M7184" s="3" t="n">
        <v>5</v>
      </c>
      <c r="N7184" s="3" t="n">
        <v>-1</v>
      </c>
      <c r="O7184" s="3" t="n">
        <v>-1</v>
      </c>
      <c r="P7184" s="3" t="n">
        <v>7.8</v>
      </c>
      <c r="Q7184" s="3" t="n">
        <v>24.2</v>
      </c>
      <c r="R7184" s="3" t="s">
        <v>20849</v>
      </c>
      <c r="S7184" s="4" t="n">
        <v>45747.8413888889</v>
      </c>
      <c r="T7184" s="3" t="s">
        <v>3197</v>
      </c>
      <c r="U7184" s="3" t="s">
        <v>3197</v>
      </c>
      <c r="V7184" s="3" t="n">
        <v>0</v>
      </c>
      <c r="W7184" s="3" t="n">
        <v>0</v>
      </c>
      <c r="X7184" s="3" t="n">
        <v>0</v>
      </c>
      <c r="Y7184" s="3" t="s">
        <v>30</v>
      </c>
      <c r="Z7184" s="3" t="s">
        <v>30</v>
      </c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3"/>
      <c r="AU7184" s="3"/>
      <c r="AV7184" s="3"/>
      <c r="AW7184" s="3"/>
      <c r="AX7184" s="3"/>
      <c r="AY7184" s="3"/>
      <c r="AZ7184" s="3"/>
      <c r="BA7184" s="3"/>
      <c r="BB7184" s="3"/>
      <c r="BC7184" s="3"/>
      <c r="BD7184" s="3"/>
      <c r="BE7184" s="3"/>
      <c r="BF7184" s="3"/>
      <c r="BG7184" s="3"/>
      <c r="BH7184" s="3"/>
      <c r="BI7184" s="3"/>
      <c r="BJ7184" s="3"/>
    </row>
    <row r="7185" customFormat="false" ht="15.75" hidden="false" customHeight="false" outlineLevel="0" collapsed="false">
      <c r="A7185" s="3" t="n">
        <v>7184</v>
      </c>
      <c r="B7185" s="3" t="s">
        <v>20850</v>
      </c>
      <c r="C7185" s="3" t="s">
        <v>20851</v>
      </c>
      <c r="D7185" s="3" t="n">
        <v>1</v>
      </c>
      <c r="E7185" s="3" t="n">
        <v>0.6640957</v>
      </c>
      <c r="F7185" s="3" t="n">
        <v>22</v>
      </c>
      <c r="G7185" s="3" t="n">
        <v>22</v>
      </c>
      <c r="H7185" s="3" t="n">
        <v>10</v>
      </c>
      <c r="I7185" s="3" t="n">
        <v>10</v>
      </c>
      <c r="J7185" s="3" t="n">
        <v>25</v>
      </c>
      <c r="K7185" s="3" t="n">
        <v>25</v>
      </c>
      <c r="L7185" s="3" t="n">
        <v>4</v>
      </c>
      <c r="M7185" s="3" t="n">
        <v>4</v>
      </c>
      <c r="N7185" s="3" t="n">
        <v>-1</v>
      </c>
      <c r="O7185" s="3" t="n">
        <v>-1</v>
      </c>
      <c r="P7185" s="3" t="n">
        <v>7.8</v>
      </c>
      <c r="Q7185" s="3" t="n">
        <v>24.2</v>
      </c>
      <c r="R7185" s="3" t="s">
        <v>20852</v>
      </c>
      <c r="S7185" s="4" t="n">
        <v>45747.8414236111</v>
      </c>
      <c r="T7185" s="3" t="s">
        <v>3197</v>
      </c>
      <c r="U7185" s="3" t="s">
        <v>3197</v>
      </c>
      <c r="V7185" s="3" t="n">
        <v>0</v>
      </c>
      <c r="W7185" s="3" t="n">
        <v>0</v>
      </c>
      <c r="X7185" s="3" t="n">
        <v>0</v>
      </c>
      <c r="Y7185" s="3" t="s">
        <v>30</v>
      </c>
      <c r="Z7185" s="3" t="s">
        <v>30</v>
      </c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3"/>
      <c r="AU7185" s="3"/>
      <c r="AV7185" s="3"/>
      <c r="AW7185" s="3"/>
      <c r="AX7185" s="3"/>
      <c r="AY7185" s="3"/>
      <c r="AZ7185" s="3"/>
      <c r="BA7185" s="3"/>
      <c r="BB7185" s="3"/>
      <c r="BC7185" s="3"/>
      <c r="BD7185" s="3"/>
      <c r="BE7185" s="3"/>
      <c r="BF7185" s="3"/>
      <c r="BG7185" s="3"/>
      <c r="BH7185" s="3"/>
      <c r="BI7185" s="3"/>
      <c r="BJ7185" s="3"/>
    </row>
    <row r="7186" customFormat="false" ht="15.75" hidden="false" customHeight="false" outlineLevel="0" collapsed="false">
      <c r="A7186" s="3" t="n">
        <v>7185</v>
      </c>
      <c r="B7186" s="3" t="s">
        <v>20853</v>
      </c>
      <c r="C7186" s="3" t="s">
        <v>20854</v>
      </c>
      <c r="D7186" s="3" t="n">
        <v>1</v>
      </c>
      <c r="E7186" s="3" t="n">
        <v>0.7022095</v>
      </c>
      <c r="F7186" s="3" t="n">
        <v>31</v>
      </c>
      <c r="G7186" s="3" t="n">
        <v>31</v>
      </c>
      <c r="H7186" s="3" t="n">
        <v>15</v>
      </c>
      <c r="I7186" s="3" t="n">
        <v>15</v>
      </c>
      <c r="J7186" s="3" t="n">
        <v>35</v>
      </c>
      <c r="K7186" s="3" t="n">
        <v>35</v>
      </c>
      <c r="L7186" s="3" t="n">
        <v>4</v>
      </c>
      <c r="M7186" s="3" t="n">
        <v>4</v>
      </c>
      <c r="N7186" s="3" t="n">
        <v>-1</v>
      </c>
      <c r="O7186" s="3" t="n">
        <v>-1</v>
      </c>
      <c r="P7186" s="3" t="n">
        <v>7.8</v>
      </c>
      <c r="Q7186" s="3" t="n">
        <v>24.2</v>
      </c>
      <c r="R7186" s="3" t="s">
        <v>20855</v>
      </c>
      <c r="S7186" s="4" t="n">
        <v>45747.8414583333</v>
      </c>
      <c r="T7186" s="3" t="s">
        <v>3197</v>
      </c>
      <c r="U7186" s="3" t="s">
        <v>3197</v>
      </c>
      <c r="V7186" s="3" t="n">
        <v>0</v>
      </c>
      <c r="W7186" s="3" t="n">
        <v>0</v>
      </c>
      <c r="X7186" s="3" t="n">
        <v>0</v>
      </c>
      <c r="Y7186" s="3" t="s">
        <v>30</v>
      </c>
      <c r="Z7186" s="3" t="s">
        <v>30</v>
      </c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/>
      <c r="AU7186" s="3"/>
      <c r="AV7186" s="3"/>
      <c r="AW7186" s="3"/>
      <c r="AX7186" s="3"/>
      <c r="AY7186" s="3"/>
      <c r="AZ7186" s="3"/>
      <c r="BA7186" s="3"/>
      <c r="BB7186" s="3"/>
      <c r="BC7186" s="3"/>
      <c r="BD7186" s="3"/>
      <c r="BE7186" s="3"/>
      <c r="BF7186" s="3"/>
      <c r="BG7186" s="3"/>
      <c r="BH7186" s="3"/>
      <c r="BI7186" s="3"/>
      <c r="BJ7186" s="3"/>
    </row>
    <row r="7187" customFormat="false" ht="15.75" hidden="false" customHeight="false" outlineLevel="0" collapsed="false">
      <c r="A7187" s="3" t="n">
        <v>7186</v>
      </c>
      <c r="B7187" s="3" t="s">
        <v>20856</v>
      </c>
      <c r="C7187" s="3" t="s">
        <v>20857</v>
      </c>
      <c r="D7187" s="3" t="n">
        <v>1</v>
      </c>
      <c r="E7187" s="3" t="n">
        <v>0.7292883</v>
      </c>
      <c r="F7187" s="3" t="n">
        <v>30</v>
      </c>
      <c r="G7187" s="3" t="n">
        <v>30</v>
      </c>
      <c r="H7187" s="3" t="n">
        <v>14</v>
      </c>
      <c r="I7187" s="3" t="n">
        <v>14</v>
      </c>
      <c r="J7187" s="3" t="n">
        <v>32</v>
      </c>
      <c r="K7187" s="3" t="n">
        <v>32</v>
      </c>
      <c r="L7187" s="3" t="n">
        <v>5</v>
      </c>
      <c r="M7187" s="3" t="n">
        <v>5</v>
      </c>
      <c r="N7187" s="3" t="n">
        <v>-1</v>
      </c>
      <c r="O7187" s="3" t="n">
        <v>-1</v>
      </c>
      <c r="P7187" s="3" t="n">
        <v>7.8</v>
      </c>
      <c r="Q7187" s="3" t="n">
        <v>24.2</v>
      </c>
      <c r="R7187" s="3" t="s">
        <v>20858</v>
      </c>
      <c r="S7187" s="4" t="n">
        <v>45747.8414814815</v>
      </c>
      <c r="T7187" s="3" t="s">
        <v>3197</v>
      </c>
      <c r="U7187" s="3" t="s">
        <v>3197</v>
      </c>
      <c r="V7187" s="3" t="n">
        <v>0</v>
      </c>
      <c r="W7187" s="3" t="n">
        <v>0</v>
      </c>
      <c r="X7187" s="3" t="n">
        <v>0</v>
      </c>
      <c r="Y7187" s="3" t="s">
        <v>30</v>
      </c>
      <c r="Z7187" s="3" t="s">
        <v>30</v>
      </c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3"/>
      <c r="AU7187" s="3"/>
      <c r="AV7187" s="3"/>
      <c r="AW7187" s="3"/>
      <c r="AX7187" s="3"/>
      <c r="AY7187" s="3"/>
      <c r="AZ7187" s="3"/>
      <c r="BA7187" s="3"/>
      <c r="BB7187" s="3"/>
      <c r="BC7187" s="3"/>
      <c r="BD7187" s="3"/>
      <c r="BE7187" s="3"/>
      <c r="BF7187" s="3"/>
      <c r="BG7187" s="3"/>
      <c r="BH7187" s="3"/>
      <c r="BI7187" s="3"/>
      <c r="BJ7187" s="3"/>
    </row>
    <row r="7188" customFormat="false" ht="15.75" hidden="false" customHeight="false" outlineLevel="0" collapsed="false">
      <c r="A7188" s="3" t="n">
        <v>7187</v>
      </c>
      <c r="B7188" s="3" t="s">
        <v>20859</v>
      </c>
      <c r="C7188" s="3" t="s">
        <v>20860</v>
      </c>
      <c r="D7188" s="3" t="n">
        <v>1</v>
      </c>
      <c r="E7188" s="3" t="n">
        <v>0.0168025</v>
      </c>
      <c r="F7188" s="3" t="n">
        <v>2</v>
      </c>
      <c r="G7188" s="3" t="n">
        <v>2</v>
      </c>
      <c r="H7188" s="3" t="n">
        <v>10</v>
      </c>
      <c r="I7188" s="3" t="n">
        <v>10</v>
      </c>
      <c r="J7188" s="3" t="n">
        <v>0</v>
      </c>
      <c r="K7188" s="3" t="n">
        <v>0</v>
      </c>
      <c r="L7188" s="3" t="n">
        <v>0</v>
      </c>
      <c r="M7188" s="3" t="n">
        <v>0</v>
      </c>
      <c r="N7188" s="3" t="n">
        <v>-1</v>
      </c>
      <c r="O7188" s="3" t="n">
        <v>-1</v>
      </c>
      <c r="P7188" s="3" t="n">
        <v>7.5</v>
      </c>
      <c r="Q7188" s="3" t="n">
        <v>24.2</v>
      </c>
      <c r="R7188" s="3" t="s">
        <v>20861</v>
      </c>
      <c r="S7188" s="4" t="n">
        <v>45747.8415046296</v>
      </c>
      <c r="T7188" s="3" t="s">
        <v>3197</v>
      </c>
      <c r="U7188" s="3" t="s">
        <v>3197</v>
      </c>
      <c r="V7188" s="3" t="n">
        <v>0</v>
      </c>
      <c r="W7188" s="3" t="n">
        <v>0</v>
      </c>
      <c r="X7188" s="3" t="n">
        <v>0</v>
      </c>
      <c r="Y7188" s="3" t="s">
        <v>30</v>
      </c>
      <c r="Z7188" s="3" t="s">
        <v>30</v>
      </c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/>
      <c r="AU7188" s="3"/>
      <c r="AV7188" s="3"/>
      <c r="AW7188" s="3"/>
      <c r="AX7188" s="3"/>
      <c r="AY7188" s="3"/>
      <c r="AZ7188" s="3"/>
      <c r="BA7188" s="3"/>
      <c r="BB7188" s="3"/>
      <c r="BC7188" s="3"/>
      <c r="BD7188" s="3"/>
      <c r="BE7188" s="3"/>
      <c r="BF7188" s="3"/>
      <c r="BG7188" s="3"/>
      <c r="BH7188" s="3"/>
      <c r="BI7188" s="3"/>
      <c r="BJ7188" s="3"/>
    </row>
    <row r="7189" customFormat="false" ht="15.75" hidden="false" customHeight="false" outlineLevel="0" collapsed="false">
      <c r="A7189" s="3" t="n">
        <v>7188</v>
      </c>
      <c r="B7189" s="3" t="s">
        <v>20862</v>
      </c>
      <c r="C7189" s="3" t="s">
        <v>20863</v>
      </c>
      <c r="D7189" s="3" t="n">
        <v>1</v>
      </c>
      <c r="E7189" s="3" t="n">
        <v>2.8988145</v>
      </c>
      <c r="F7189" s="3" t="n">
        <v>37</v>
      </c>
      <c r="G7189" s="3" t="n">
        <v>37</v>
      </c>
      <c r="H7189" s="3" t="n">
        <v>14</v>
      </c>
      <c r="I7189" s="3" t="n">
        <v>14</v>
      </c>
      <c r="J7189" s="3" t="n">
        <v>38</v>
      </c>
      <c r="K7189" s="3" t="n">
        <v>38</v>
      </c>
      <c r="L7189" s="3" t="n">
        <v>6</v>
      </c>
      <c r="M7189" s="3" t="n">
        <v>6</v>
      </c>
      <c r="N7189" s="3" t="n">
        <v>-1</v>
      </c>
      <c r="O7189" s="3" t="n">
        <v>-1</v>
      </c>
      <c r="P7189" s="3" t="n">
        <v>7.8</v>
      </c>
      <c r="Q7189" s="3" t="n">
        <v>24.2</v>
      </c>
      <c r="R7189" s="3" t="s">
        <v>20864</v>
      </c>
      <c r="S7189" s="4" t="n">
        <v>45747.8416087963</v>
      </c>
      <c r="T7189" s="3" t="s">
        <v>3197</v>
      </c>
      <c r="U7189" s="3" t="s">
        <v>3197</v>
      </c>
      <c r="V7189" s="3" t="n">
        <v>0</v>
      </c>
      <c r="W7189" s="3" t="n">
        <v>0</v>
      </c>
      <c r="X7189" s="3" t="n">
        <v>0</v>
      </c>
      <c r="Y7189" s="3" t="s">
        <v>30</v>
      </c>
      <c r="Z7189" s="3" t="s">
        <v>30</v>
      </c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3"/>
      <c r="AU7189" s="3"/>
      <c r="AV7189" s="3"/>
      <c r="AW7189" s="3"/>
      <c r="AX7189" s="3"/>
      <c r="AY7189" s="3"/>
      <c r="AZ7189" s="3"/>
      <c r="BA7189" s="3"/>
      <c r="BB7189" s="3"/>
      <c r="BC7189" s="3"/>
      <c r="BD7189" s="3"/>
      <c r="BE7189" s="3"/>
      <c r="BF7189" s="3"/>
      <c r="BG7189" s="3"/>
      <c r="BH7189" s="3"/>
      <c r="BI7189" s="3"/>
      <c r="BJ7189" s="3"/>
    </row>
    <row r="7190" customFormat="false" ht="15.75" hidden="false" customHeight="false" outlineLevel="0" collapsed="false">
      <c r="A7190" s="3" t="n">
        <v>7189</v>
      </c>
      <c r="B7190" s="3" t="s">
        <v>20865</v>
      </c>
      <c r="C7190" s="3" t="s">
        <v>20866</v>
      </c>
      <c r="D7190" s="3" t="n">
        <v>1</v>
      </c>
      <c r="E7190" s="3" t="n">
        <v>0.7263624</v>
      </c>
      <c r="F7190" s="3" t="n">
        <v>31</v>
      </c>
      <c r="G7190" s="3" t="n">
        <v>31</v>
      </c>
      <c r="H7190" s="3" t="n">
        <v>15</v>
      </c>
      <c r="I7190" s="3" t="n">
        <v>15</v>
      </c>
      <c r="J7190" s="3" t="n">
        <v>35</v>
      </c>
      <c r="K7190" s="3" t="n">
        <v>35</v>
      </c>
      <c r="L7190" s="3" t="n">
        <v>4</v>
      </c>
      <c r="M7190" s="3" t="n">
        <v>4</v>
      </c>
      <c r="N7190" s="3" t="n">
        <v>-1</v>
      </c>
      <c r="O7190" s="3" t="n">
        <v>-1</v>
      </c>
      <c r="P7190" s="3" t="n">
        <v>7.8</v>
      </c>
      <c r="Q7190" s="3" t="n">
        <v>24.2</v>
      </c>
      <c r="R7190" s="3" t="s">
        <v>20867</v>
      </c>
      <c r="S7190" s="4" t="n">
        <v>45747.8416550926</v>
      </c>
      <c r="T7190" s="3" t="s">
        <v>3197</v>
      </c>
      <c r="U7190" s="3" t="s">
        <v>3197</v>
      </c>
      <c r="V7190" s="3" t="n">
        <v>0</v>
      </c>
      <c r="W7190" s="3" t="n">
        <v>0</v>
      </c>
      <c r="X7190" s="3" t="n">
        <v>0</v>
      </c>
      <c r="Y7190" s="3" t="s">
        <v>30</v>
      </c>
      <c r="Z7190" s="3" t="s">
        <v>30</v>
      </c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3"/>
      <c r="AU7190" s="3"/>
      <c r="AV7190" s="3"/>
      <c r="AW7190" s="3"/>
      <c r="AX7190" s="3"/>
      <c r="AY7190" s="3"/>
      <c r="AZ7190" s="3"/>
      <c r="BA7190" s="3"/>
      <c r="BB7190" s="3"/>
      <c r="BC7190" s="3"/>
      <c r="BD7190" s="3"/>
      <c r="BE7190" s="3"/>
      <c r="BF7190" s="3"/>
      <c r="BG7190" s="3"/>
      <c r="BH7190" s="3"/>
      <c r="BI7190" s="3"/>
      <c r="BJ7190" s="3"/>
    </row>
    <row r="7191" customFormat="false" ht="15.75" hidden="false" customHeight="false" outlineLevel="0" collapsed="false">
      <c r="A7191" s="3" t="n">
        <v>7190</v>
      </c>
      <c r="B7191" s="3" t="s">
        <v>20868</v>
      </c>
      <c r="C7191" s="3" t="s">
        <v>20869</v>
      </c>
      <c r="D7191" s="3" t="n">
        <v>1</v>
      </c>
      <c r="E7191" s="3" t="n">
        <v>0.6324623</v>
      </c>
      <c r="F7191" s="3" t="n">
        <v>31</v>
      </c>
      <c r="G7191" s="3" t="n">
        <v>31</v>
      </c>
      <c r="H7191" s="3" t="n">
        <v>15</v>
      </c>
      <c r="I7191" s="3" t="n">
        <v>15</v>
      </c>
      <c r="J7191" s="3" t="n">
        <v>35</v>
      </c>
      <c r="K7191" s="3" t="n">
        <v>35</v>
      </c>
      <c r="L7191" s="3" t="n">
        <v>4</v>
      </c>
      <c r="M7191" s="3" t="n">
        <v>4</v>
      </c>
      <c r="N7191" s="3" t="n">
        <v>-1</v>
      </c>
      <c r="O7191" s="3" t="n">
        <v>-1</v>
      </c>
      <c r="P7191" s="3" t="n">
        <v>7.8</v>
      </c>
      <c r="Q7191" s="3" t="n">
        <v>24.2</v>
      </c>
      <c r="R7191" s="3" t="s">
        <v>20870</v>
      </c>
      <c r="S7191" s="4" t="n">
        <v>45747.8416782407</v>
      </c>
      <c r="T7191" s="3" t="s">
        <v>3197</v>
      </c>
      <c r="U7191" s="3" t="s">
        <v>3197</v>
      </c>
      <c r="V7191" s="3" t="n">
        <v>0</v>
      </c>
      <c r="W7191" s="3" t="n">
        <v>0</v>
      </c>
      <c r="X7191" s="3" t="n">
        <v>0</v>
      </c>
      <c r="Y7191" s="3" t="s">
        <v>30</v>
      </c>
      <c r="Z7191" s="3" t="s">
        <v>30</v>
      </c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/>
      <c r="AU7191" s="3"/>
      <c r="AV7191" s="3"/>
      <c r="AW7191" s="3"/>
      <c r="AX7191" s="3"/>
      <c r="AY7191" s="3"/>
      <c r="AZ7191" s="3"/>
      <c r="BA7191" s="3"/>
      <c r="BB7191" s="3"/>
      <c r="BC7191" s="3"/>
      <c r="BD7191" s="3"/>
      <c r="BE7191" s="3"/>
      <c r="BF7191" s="3"/>
      <c r="BG7191" s="3"/>
      <c r="BH7191" s="3"/>
      <c r="BI7191" s="3"/>
      <c r="BJ7191" s="3"/>
    </row>
    <row r="7192" customFormat="false" ht="15.75" hidden="false" customHeight="false" outlineLevel="0" collapsed="false">
      <c r="A7192" s="3" t="n">
        <v>7191</v>
      </c>
      <c r="B7192" s="3" t="s">
        <v>20871</v>
      </c>
      <c r="C7192" s="3" t="s">
        <v>20872</v>
      </c>
      <c r="D7192" s="3" t="n">
        <v>1</v>
      </c>
      <c r="E7192" s="3" t="n">
        <v>0.6255083</v>
      </c>
      <c r="F7192" s="3" t="n">
        <v>31</v>
      </c>
      <c r="G7192" s="3" t="n">
        <v>31</v>
      </c>
      <c r="H7192" s="3" t="n">
        <v>15</v>
      </c>
      <c r="I7192" s="3" t="n">
        <v>15</v>
      </c>
      <c r="J7192" s="3" t="n">
        <v>35</v>
      </c>
      <c r="K7192" s="3" t="n">
        <v>35</v>
      </c>
      <c r="L7192" s="3" t="n">
        <v>4</v>
      </c>
      <c r="M7192" s="3" t="n">
        <v>4</v>
      </c>
      <c r="N7192" s="3" t="n">
        <v>-1</v>
      </c>
      <c r="O7192" s="3" t="n">
        <v>-1</v>
      </c>
      <c r="P7192" s="3" t="n">
        <v>7.8</v>
      </c>
      <c r="Q7192" s="3" t="n">
        <v>24.2</v>
      </c>
      <c r="R7192" s="3" t="s">
        <v>20873</v>
      </c>
      <c r="S7192" s="4" t="n">
        <v>45747.841712963</v>
      </c>
      <c r="T7192" s="3" t="s">
        <v>3197</v>
      </c>
      <c r="U7192" s="3" t="s">
        <v>3197</v>
      </c>
      <c r="V7192" s="3" t="n">
        <v>0</v>
      </c>
      <c r="W7192" s="3" t="n">
        <v>0</v>
      </c>
      <c r="X7192" s="3" t="n">
        <v>0</v>
      </c>
      <c r="Y7192" s="3" t="s">
        <v>30</v>
      </c>
      <c r="Z7192" s="3" t="s">
        <v>30</v>
      </c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3"/>
      <c r="AU7192" s="3"/>
      <c r="AV7192" s="3"/>
      <c r="AW7192" s="3"/>
      <c r="AX7192" s="3"/>
      <c r="AY7192" s="3"/>
      <c r="AZ7192" s="3"/>
      <c r="BA7192" s="3"/>
      <c r="BB7192" s="3"/>
      <c r="BC7192" s="3"/>
      <c r="BD7192" s="3"/>
      <c r="BE7192" s="3"/>
      <c r="BF7192" s="3"/>
      <c r="BG7192" s="3"/>
      <c r="BH7192" s="3"/>
      <c r="BI7192" s="3"/>
      <c r="BJ7192" s="3"/>
    </row>
    <row r="7193" customFormat="false" ht="15.75" hidden="false" customHeight="false" outlineLevel="0" collapsed="false">
      <c r="A7193" s="3" t="n">
        <v>7192</v>
      </c>
      <c r="B7193" s="3" t="s">
        <v>20874</v>
      </c>
      <c r="C7193" s="3" t="s">
        <v>20875</v>
      </c>
      <c r="D7193" s="3" t="n">
        <v>1</v>
      </c>
      <c r="E7193" s="3" t="n">
        <v>0.7221042</v>
      </c>
      <c r="F7193" s="3" t="n">
        <v>31</v>
      </c>
      <c r="G7193" s="3" t="n">
        <v>31</v>
      </c>
      <c r="H7193" s="3" t="n">
        <v>15</v>
      </c>
      <c r="I7193" s="3" t="n">
        <v>15</v>
      </c>
      <c r="J7193" s="3" t="n">
        <v>35</v>
      </c>
      <c r="K7193" s="3" t="n">
        <v>35</v>
      </c>
      <c r="L7193" s="3" t="n">
        <v>4</v>
      </c>
      <c r="M7193" s="3" t="n">
        <v>4</v>
      </c>
      <c r="N7193" s="3" t="n">
        <v>-1</v>
      </c>
      <c r="O7193" s="3" t="n">
        <v>-1</v>
      </c>
      <c r="P7193" s="3" t="n">
        <v>7.8</v>
      </c>
      <c r="Q7193" s="3" t="n">
        <v>24.2</v>
      </c>
      <c r="R7193" s="3" t="s">
        <v>20876</v>
      </c>
      <c r="S7193" s="4" t="n">
        <v>45747.8417361111</v>
      </c>
      <c r="T7193" s="3" t="s">
        <v>3197</v>
      </c>
      <c r="U7193" s="3" t="s">
        <v>3197</v>
      </c>
      <c r="V7193" s="3" t="n">
        <v>0</v>
      </c>
      <c r="W7193" s="3" t="n">
        <v>0</v>
      </c>
      <c r="X7193" s="3" t="n">
        <v>0</v>
      </c>
      <c r="Y7193" s="3" t="s">
        <v>30</v>
      </c>
      <c r="Z7193" s="3" t="s">
        <v>30</v>
      </c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3"/>
      <c r="AU7193" s="3"/>
      <c r="AV7193" s="3"/>
      <c r="AW7193" s="3"/>
      <c r="AX7193" s="3"/>
      <c r="AY7193" s="3"/>
      <c r="AZ7193" s="3"/>
      <c r="BA7193" s="3"/>
      <c r="BB7193" s="3"/>
      <c r="BC7193" s="3"/>
      <c r="BD7193" s="3"/>
      <c r="BE7193" s="3"/>
      <c r="BF7193" s="3"/>
      <c r="BG7193" s="3"/>
      <c r="BH7193" s="3"/>
      <c r="BI7193" s="3"/>
      <c r="BJ7193" s="3"/>
    </row>
    <row r="7194" customFormat="false" ht="15.75" hidden="false" customHeight="false" outlineLevel="0" collapsed="false">
      <c r="A7194" s="3" t="n">
        <v>7193</v>
      </c>
      <c r="B7194" s="3" t="s">
        <v>20877</v>
      </c>
      <c r="C7194" s="3" t="s">
        <v>20878</v>
      </c>
      <c r="D7194" s="3" t="n">
        <v>1</v>
      </c>
      <c r="E7194" s="3" t="n">
        <v>3.5145562</v>
      </c>
      <c r="F7194" s="3" t="n">
        <v>40</v>
      </c>
      <c r="G7194" s="3" t="n">
        <v>40</v>
      </c>
      <c r="H7194" s="3" t="n">
        <v>11</v>
      </c>
      <c r="I7194" s="3" t="n">
        <v>11</v>
      </c>
      <c r="J7194" s="3" t="n">
        <v>31</v>
      </c>
      <c r="K7194" s="3" t="n">
        <v>31</v>
      </c>
      <c r="L7194" s="3" t="n">
        <v>6</v>
      </c>
      <c r="M7194" s="3" t="n">
        <v>6</v>
      </c>
      <c r="N7194" s="3" t="n">
        <v>-1</v>
      </c>
      <c r="O7194" s="3" t="n">
        <v>-1</v>
      </c>
      <c r="P7194" s="3" t="n">
        <v>7.8</v>
      </c>
      <c r="Q7194" s="3" t="n">
        <v>24.2</v>
      </c>
      <c r="R7194" s="3" t="s">
        <v>20879</v>
      </c>
      <c r="S7194" s="4" t="n">
        <v>45747.8418518519</v>
      </c>
      <c r="T7194" s="3" t="s">
        <v>29</v>
      </c>
      <c r="U7194" s="3" t="s">
        <v>29</v>
      </c>
      <c r="V7194" s="3" t="n">
        <v>0</v>
      </c>
      <c r="W7194" s="3" t="n">
        <v>0</v>
      </c>
      <c r="X7194" s="3" t="n">
        <v>0</v>
      </c>
      <c r="Y7194" s="3" t="s">
        <v>30</v>
      </c>
      <c r="Z7194" s="3" t="s">
        <v>30</v>
      </c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3"/>
      <c r="AU7194" s="3"/>
      <c r="AV7194" s="3"/>
      <c r="AW7194" s="3"/>
      <c r="AX7194" s="3"/>
      <c r="AY7194" s="3"/>
      <c r="AZ7194" s="3"/>
      <c r="BA7194" s="3"/>
      <c r="BB7194" s="3"/>
      <c r="BC7194" s="3"/>
      <c r="BD7194" s="3"/>
      <c r="BE7194" s="3"/>
      <c r="BF7194" s="3"/>
      <c r="BG7194" s="3"/>
      <c r="BH7194" s="3"/>
      <c r="BI7194" s="3"/>
      <c r="BJ7194" s="3"/>
    </row>
    <row r="7195" customFormat="false" ht="15.75" hidden="false" customHeight="false" outlineLevel="0" collapsed="false">
      <c r="A7195" s="3" t="n">
        <v>7194</v>
      </c>
      <c r="B7195" s="3" t="s">
        <v>20880</v>
      </c>
      <c r="C7195" s="3" t="s">
        <v>20881</v>
      </c>
      <c r="D7195" s="3" t="n">
        <v>1</v>
      </c>
      <c r="E7195" s="3" t="n">
        <v>2.7283856</v>
      </c>
      <c r="F7195" s="3" t="n">
        <v>35</v>
      </c>
      <c r="G7195" s="3" t="n">
        <v>35</v>
      </c>
      <c r="H7195" s="3" t="n">
        <v>9</v>
      </c>
      <c r="I7195" s="3" t="n">
        <v>9</v>
      </c>
      <c r="J7195" s="3" t="n">
        <v>27</v>
      </c>
      <c r="K7195" s="3" t="n">
        <v>27</v>
      </c>
      <c r="L7195" s="3" t="n">
        <v>5</v>
      </c>
      <c r="M7195" s="3" t="n">
        <v>5</v>
      </c>
      <c r="N7195" s="3" t="n">
        <v>-1</v>
      </c>
      <c r="O7195" s="3" t="n">
        <v>-1</v>
      </c>
      <c r="P7195" s="3" t="n">
        <v>7.8</v>
      </c>
      <c r="Q7195" s="3" t="n">
        <v>24.2</v>
      </c>
      <c r="R7195" s="3" t="s">
        <v>20882</v>
      </c>
      <c r="S7195" s="4" t="n">
        <v>45747.8565277778</v>
      </c>
      <c r="T7195" s="3" t="s">
        <v>29</v>
      </c>
      <c r="U7195" s="3" t="s">
        <v>29</v>
      </c>
      <c r="V7195" s="3" t="n">
        <v>0</v>
      </c>
      <c r="W7195" s="3" t="n">
        <v>0</v>
      </c>
      <c r="X7195" s="3" t="n">
        <v>0</v>
      </c>
      <c r="Y7195" s="3" t="s">
        <v>30</v>
      </c>
      <c r="Z7195" s="3" t="s">
        <v>30</v>
      </c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3"/>
      <c r="AU7195" s="3"/>
      <c r="AV7195" s="3"/>
      <c r="AW7195" s="3"/>
      <c r="AX7195" s="3"/>
      <c r="AY7195" s="3"/>
      <c r="AZ7195" s="3"/>
      <c r="BA7195" s="3"/>
      <c r="BB7195" s="3"/>
      <c r="BC7195" s="3"/>
      <c r="BD7195" s="3"/>
      <c r="BE7195" s="3"/>
      <c r="BF7195" s="3"/>
      <c r="BG7195" s="3"/>
      <c r="BH7195" s="3"/>
      <c r="BI7195" s="3"/>
      <c r="BJ7195" s="3"/>
    </row>
    <row r="7196" customFormat="false" ht="15.75" hidden="false" customHeight="false" outlineLevel="0" collapsed="false">
      <c r="A7196" s="3" t="n">
        <v>7195</v>
      </c>
      <c r="B7196" s="3" t="s">
        <v>20883</v>
      </c>
      <c r="C7196" s="3" t="s">
        <v>20884</v>
      </c>
      <c r="D7196" s="3" t="n">
        <v>1</v>
      </c>
      <c r="E7196" s="3" t="n">
        <v>1.8934663</v>
      </c>
      <c r="F7196" s="3" t="n">
        <v>9</v>
      </c>
      <c r="G7196" s="3" t="n">
        <v>9</v>
      </c>
      <c r="H7196" s="3" t="n">
        <v>6</v>
      </c>
      <c r="I7196" s="3" t="n">
        <v>6</v>
      </c>
      <c r="J7196" s="3" t="n">
        <v>6</v>
      </c>
      <c r="K7196" s="3" t="n">
        <v>6</v>
      </c>
      <c r="L7196" s="3" t="n">
        <v>1</v>
      </c>
      <c r="M7196" s="3" t="n">
        <v>1</v>
      </c>
      <c r="N7196" s="3" t="n">
        <v>-1</v>
      </c>
      <c r="O7196" s="3" t="n">
        <v>-1</v>
      </c>
      <c r="P7196" s="3" t="n">
        <v>7.8</v>
      </c>
      <c r="Q7196" s="3" t="n">
        <v>24.2</v>
      </c>
      <c r="R7196" s="3" t="s">
        <v>20885</v>
      </c>
      <c r="S7196" s="4" t="n">
        <v>45747.8566203704</v>
      </c>
      <c r="T7196" s="3" t="s">
        <v>3197</v>
      </c>
      <c r="U7196" s="3" t="s">
        <v>3197</v>
      </c>
      <c r="V7196" s="3" t="n">
        <v>0</v>
      </c>
      <c r="W7196" s="3" t="n">
        <v>0</v>
      </c>
      <c r="X7196" s="3" t="n">
        <v>0</v>
      </c>
      <c r="Y7196" s="3" t="s">
        <v>30</v>
      </c>
      <c r="Z7196" s="3" t="s">
        <v>30</v>
      </c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3"/>
      <c r="AU7196" s="3"/>
      <c r="AV7196" s="3"/>
      <c r="AW7196" s="3"/>
      <c r="AX7196" s="3"/>
      <c r="AY7196" s="3"/>
      <c r="AZ7196" s="3"/>
      <c r="BA7196" s="3"/>
      <c r="BB7196" s="3"/>
      <c r="BC7196" s="3"/>
      <c r="BD7196" s="3"/>
      <c r="BE7196" s="3"/>
      <c r="BF7196" s="3"/>
      <c r="BG7196" s="3"/>
      <c r="BH7196" s="3"/>
      <c r="BI7196" s="3"/>
      <c r="BJ7196" s="3"/>
    </row>
    <row r="7197" customFormat="false" ht="15.75" hidden="false" customHeight="false" outlineLevel="0" collapsed="false">
      <c r="A7197" s="3" t="n">
        <v>7196</v>
      </c>
      <c r="B7197" s="3" t="s">
        <v>20886</v>
      </c>
      <c r="C7197" s="3" t="s">
        <v>20887</v>
      </c>
      <c r="D7197" s="3" t="n">
        <v>1</v>
      </c>
      <c r="E7197" s="3" t="n">
        <v>2.7847046</v>
      </c>
      <c r="F7197" s="3" t="n">
        <v>35</v>
      </c>
      <c r="G7197" s="3" t="n">
        <v>35</v>
      </c>
      <c r="H7197" s="3" t="n">
        <v>15</v>
      </c>
      <c r="I7197" s="3" t="n">
        <v>15</v>
      </c>
      <c r="J7197" s="3" t="n">
        <v>27</v>
      </c>
      <c r="K7197" s="3" t="n">
        <v>27</v>
      </c>
      <c r="L7197" s="3" t="n">
        <v>5</v>
      </c>
      <c r="M7197" s="3" t="n">
        <v>5</v>
      </c>
      <c r="N7197" s="3" t="n">
        <v>-1</v>
      </c>
      <c r="O7197" s="3" t="n">
        <v>-1</v>
      </c>
      <c r="P7197" s="3" t="n">
        <v>7.8</v>
      </c>
      <c r="Q7197" s="3" t="n">
        <v>24.2</v>
      </c>
      <c r="R7197" s="3" t="s">
        <v>20888</v>
      </c>
      <c r="S7197" s="4" t="n">
        <v>45747.8567361111</v>
      </c>
      <c r="T7197" s="3" t="s">
        <v>3197</v>
      </c>
      <c r="U7197" s="3" t="s">
        <v>3197</v>
      </c>
      <c r="V7197" s="3" t="n">
        <v>0</v>
      </c>
      <c r="W7197" s="3" t="n">
        <v>0</v>
      </c>
      <c r="X7197" s="3" t="n">
        <v>0</v>
      </c>
      <c r="Y7197" s="3" t="s">
        <v>30</v>
      </c>
      <c r="Z7197" s="3" t="s">
        <v>30</v>
      </c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3"/>
      <c r="AU7197" s="3"/>
      <c r="AV7197" s="3"/>
      <c r="AW7197" s="3"/>
      <c r="AX7197" s="3"/>
      <c r="AY7197" s="3"/>
      <c r="AZ7197" s="3"/>
      <c r="BA7197" s="3"/>
      <c r="BB7197" s="3"/>
      <c r="BC7197" s="3"/>
      <c r="BD7197" s="3"/>
      <c r="BE7197" s="3"/>
      <c r="BF7197" s="3"/>
      <c r="BG7197" s="3"/>
      <c r="BH7197" s="3"/>
      <c r="BI7197" s="3"/>
      <c r="BJ7197" s="3"/>
    </row>
    <row r="7198" customFormat="false" ht="15.75" hidden="false" customHeight="false" outlineLevel="0" collapsed="false">
      <c r="A7198" s="3" t="n">
        <v>7197</v>
      </c>
      <c r="B7198" s="3" t="s">
        <v>20889</v>
      </c>
      <c r="C7198" s="3" t="s">
        <v>20890</v>
      </c>
      <c r="D7198" s="3" t="n">
        <v>1</v>
      </c>
      <c r="E7198" s="3" t="n">
        <v>3.7158706</v>
      </c>
      <c r="F7198" s="3" t="n">
        <v>27</v>
      </c>
      <c r="G7198" s="3" t="n">
        <v>27</v>
      </c>
      <c r="H7198" s="3" t="n">
        <v>13</v>
      </c>
      <c r="I7198" s="3" t="n">
        <v>13</v>
      </c>
      <c r="J7198" s="3" t="n">
        <v>35</v>
      </c>
      <c r="K7198" s="3" t="n">
        <v>35</v>
      </c>
      <c r="L7198" s="3" t="n">
        <v>2</v>
      </c>
      <c r="M7198" s="3" t="n">
        <v>2</v>
      </c>
      <c r="N7198" s="3" t="n">
        <v>5</v>
      </c>
      <c r="O7198" s="3" t="n">
        <v>-1</v>
      </c>
      <c r="P7198" s="3" t="n">
        <v>7.6</v>
      </c>
      <c r="Q7198" s="3" t="n">
        <v>24.2</v>
      </c>
      <c r="R7198" s="3" t="s">
        <v>20891</v>
      </c>
      <c r="S7198" s="4" t="n">
        <v>45747.856875</v>
      </c>
      <c r="T7198" s="3" t="s">
        <v>65</v>
      </c>
      <c r="U7198" s="3" t="s">
        <v>65</v>
      </c>
      <c r="V7198" s="3" t="n">
        <v>1</v>
      </c>
      <c r="W7198" s="3" t="n">
        <v>0</v>
      </c>
      <c r="X7198" s="3" t="n">
        <v>0</v>
      </c>
      <c r="Y7198" s="3" t="s">
        <v>30</v>
      </c>
      <c r="Z7198" s="3" t="s">
        <v>30</v>
      </c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3"/>
      <c r="AU7198" s="3"/>
      <c r="AV7198" s="3"/>
      <c r="AW7198" s="3"/>
      <c r="AX7198" s="3"/>
      <c r="AY7198" s="3"/>
      <c r="AZ7198" s="3"/>
      <c r="BA7198" s="3"/>
      <c r="BB7198" s="3"/>
      <c r="BC7198" s="3"/>
      <c r="BD7198" s="3"/>
      <c r="BE7198" s="3"/>
      <c r="BF7198" s="3"/>
      <c r="BG7198" s="3"/>
      <c r="BH7198" s="3"/>
      <c r="BI7198" s="3"/>
      <c r="BJ7198" s="3"/>
    </row>
    <row r="7199" customFormat="false" ht="15.75" hidden="false" customHeight="false" outlineLevel="0" collapsed="false">
      <c r="A7199" s="3" t="n">
        <v>7198</v>
      </c>
      <c r="B7199" s="3" t="s">
        <v>20892</v>
      </c>
      <c r="C7199" s="3" t="s">
        <v>20893</v>
      </c>
      <c r="D7199" s="3" t="n">
        <v>1</v>
      </c>
      <c r="E7199" s="3" t="n">
        <v>3.498705</v>
      </c>
      <c r="F7199" s="3" t="n">
        <v>422</v>
      </c>
      <c r="G7199" s="3" t="n">
        <v>422</v>
      </c>
      <c r="H7199" s="3" t="n">
        <v>21</v>
      </c>
      <c r="I7199" s="3" t="n">
        <v>21</v>
      </c>
      <c r="J7199" s="3" t="n">
        <v>687</v>
      </c>
      <c r="K7199" s="3" t="n">
        <v>687</v>
      </c>
      <c r="L7199" s="3" t="n">
        <v>48</v>
      </c>
      <c r="M7199" s="3" t="n">
        <v>48</v>
      </c>
      <c r="N7199" s="3" t="n">
        <v>-1</v>
      </c>
      <c r="O7199" s="3" t="n">
        <v>-1</v>
      </c>
      <c r="P7199" s="3" t="n">
        <v>7.8</v>
      </c>
      <c r="Q7199" s="3" t="n">
        <v>24.2</v>
      </c>
      <c r="R7199" s="3" t="s">
        <v>20894</v>
      </c>
      <c r="S7199" s="4" t="n">
        <v>45747.8569675926</v>
      </c>
      <c r="T7199" s="3" t="s">
        <v>65</v>
      </c>
      <c r="U7199" s="3" t="s">
        <v>65</v>
      </c>
      <c r="V7199" s="3" t="n">
        <v>0</v>
      </c>
      <c r="W7199" s="3" t="n">
        <v>0</v>
      </c>
      <c r="X7199" s="3" t="n">
        <v>0</v>
      </c>
      <c r="Y7199" s="3" t="s">
        <v>30</v>
      </c>
      <c r="Z7199" s="3" t="s">
        <v>30</v>
      </c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3"/>
      <c r="AU7199" s="3"/>
      <c r="AV7199" s="3"/>
      <c r="AW7199" s="3"/>
      <c r="AX7199" s="3"/>
      <c r="AY7199" s="3"/>
      <c r="AZ7199" s="3"/>
      <c r="BA7199" s="3"/>
      <c r="BB7199" s="3"/>
      <c r="BC7199" s="3"/>
      <c r="BD7199" s="3"/>
      <c r="BE7199" s="3"/>
      <c r="BF7199" s="3"/>
      <c r="BG7199" s="3"/>
      <c r="BH7199" s="3"/>
      <c r="BI7199" s="3"/>
      <c r="BJ7199" s="3"/>
    </row>
    <row r="7200" customFormat="false" ht="15.75" hidden="false" customHeight="false" outlineLevel="0" collapsed="false">
      <c r="A7200" s="3" t="n">
        <v>7199</v>
      </c>
      <c r="B7200" s="3" t="s">
        <v>20895</v>
      </c>
      <c r="C7200" s="3" t="s">
        <v>20896</v>
      </c>
      <c r="D7200" s="3" t="n">
        <v>1</v>
      </c>
      <c r="E7200" s="3" t="n">
        <v>1.4182875</v>
      </c>
      <c r="F7200" s="3" t="n">
        <v>83</v>
      </c>
      <c r="G7200" s="3" t="n">
        <v>83</v>
      </c>
      <c r="H7200" s="3" t="n">
        <v>15</v>
      </c>
      <c r="I7200" s="3" t="n">
        <v>15</v>
      </c>
      <c r="J7200" s="3" t="n">
        <v>167</v>
      </c>
      <c r="K7200" s="3" t="n">
        <v>167</v>
      </c>
      <c r="L7200" s="3" t="n">
        <v>11</v>
      </c>
      <c r="M7200" s="3" t="n">
        <v>11</v>
      </c>
      <c r="N7200" s="3" t="n">
        <v>-1</v>
      </c>
      <c r="O7200" s="3" t="n">
        <v>-1</v>
      </c>
      <c r="P7200" s="3" t="n">
        <v>7.8</v>
      </c>
      <c r="Q7200" s="3" t="n">
        <v>24.2</v>
      </c>
      <c r="R7200" s="3" t="s">
        <v>20897</v>
      </c>
      <c r="S7200" s="4" t="n">
        <v>45747.857025463</v>
      </c>
      <c r="T7200" s="3" t="s">
        <v>65</v>
      </c>
      <c r="U7200" s="3" t="s">
        <v>65</v>
      </c>
      <c r="V7200" s="3" t="n">
        <v>0</v>
      </c>
      <c r="W7200" s="3" t="n">
        <v>0</v>
      </c>
      <c r="X7200" s="3" t="n">
        <v>0</v>
      </c>
      <c r="Y7200" s="3" t="s">
        <v>30</v>
      </c>
      <c r="Z7200" s="3" t="s">
        <v>30</v>
      </c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3"/>
      <c r="AU7200" s="3"/>
      <c r="AV7200" s="3"/>
      <c r="AW7200" s="3"/>
      <c r="AX7200" s="3"/>
      <c r="AY7200" s="3"/>
      <c r="AZ7200" s="3"/>
      <c r="BA7200" s="3"/>
      <c r="BB7200" s="3"/>
      <c r="BC7200" s="3"/>
      <c r="BD7200" s="3"/>
      <c r="BE7200" s="3"/>
      <c r="BF7200" s="3"/>
      <c r="BG7200" s="3"/>
      <c r="BH7200" s="3"/>
      <c r="BI7200" s="3"/>
      <c r="BJ7200" s="3"/>
    </row>
    <row r="7201" customFormat="false" ht="15.75" hidden="false" customHeight="false" outlineLevel="0" collapsed="false">
      <c r="A7201" s="3" t="n">
        <v>7200</v>
      </c>
      <c r="B7201" s="3" t="s">
        <v>20898</v>
      </c>
      <c r="C7201" s="3" t="s">
        <v>20899</v>
      </c>
      <c r="D7201" s="3" t="n">
        <v>1</v>
      </c>
      <c r="E7201" s="3" t="n">
        <v>0.1997003</v>
      </c>
      <c r="F7201" s="3" t="n">
        <v>25</v>
      </c>
      <c r="G7201" s="3" t="n">
        <v>25</v>
      </c>
      <c r="H7201" s="3" t="n">
        <v>10</v>
      </c>
      <c r="I7201" s="3" t="n">
        <v>10</v>
      </c>
      <c r="J7201" s="3" t="n">
        <v>19</v>
      </c>
      <c r="K7201" s="3" t="n">
        <v>19</v>
      </c>
      <c r="L7201" s="3" t="n">
        <v>4</v>
      </c>
      <c r="M7201" s="3" t="n">
        <v>4</v>
      </c>
      <c r="N7201" s="3" t="n">
        <v>-1</v>
      </c>
      <c r="O7201" s="3" t="n">
        <v>-1</v>
      </c>
      <c r="P7201" s="3" t="n">
        <v>7.8</v>
      </c>
      <c r="Q7201" s="3" t="n">
        <v>24.2</v>
      </c>
      <c r="R7201" s="3" t="s">
        <v>20900</v>
      </c>
      <c r="S7201" s="4" t="n">
        <v>45747.8570486111</v>
      </c>
      <c r="T7201" s="3" t="s">
        <v>65</v>
      </c>
      <c r="U7201" s="3" t="s">
        <v>65</v>
      </c>
      <c r="V7201" s="3" t="n">
        <v>0</v>
      </c>
      <c r="W7201" s="3" t="n">
        <v>0</v>
      </c>
      <c r="X7201" s="3" t="n">
        <v>0</v>
      </c>
      <c r="Y7201" s="3" t="s">
        <v>30</v>
      </c>
      <c r="Z7201" s="3" t="s">
        <v>30</v>
      </c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3"/>
      <c r="AU7201" s="3"/>
      <c r="AV7201" s="3"/>
      <c r="AW7201" s="3"/>
      <c r="AX7201" s="3"/>
      <c r="AY7201" s="3"/>
      <c r="AZ7201" s="3"/>
      <c r="BA7201" s="3"/>
      <c r="BB7201" s="3"/>
      <c r="BC7201" s="3"/>
      <c r="BD7201" s="3"/>
      <c r="BE7201" s="3"/>
      <c r="BF7201" s="3"/>
      <c r="BG7201" s="3"/>
      <c r="BH7201" s="3"/>
      <c r="BI7201" s="3"/>
      <c r="BJ7201" s="3"/>
    </row>
    <row r="7202" customFormat="false" ht="15.75" hidden="false" customHeight="false" outlineLevel="0" collapsed="false">
      <c r="A7202" s="3" t="n">
        <v>7201</v>
      </c>
      <c r="B7202" s="3" t="s">
        <v>20901</v>
      </c>
      <c r="C7202" s="3" t="s">
        <v>20902</v>
      </c>
      <c r="D7202" s="3" t="n">
        <v>1</v>
      </c>
      <c r="E7202" s="3" t="n">
        <v>0.8350169</v>
      </c>
      <c r="F7202" s="3" t="n">
        <v>11</v>
      </c>
      <c r="G7202" s="3" t="n">
        <v>11</v>
      </c>
      <c r="H7202" s="3" t="n">
        <v>10</v>
      </c>
      <c r="I7202" s="3" t="n">
        <v>10</v>
      </c>
      <c r="J7202" s="3" t="n">
        <v>9</v>
      </c>
      <c r="K7202" s="3" t="n">
        <v>9</v>
      </c>
      <c r="L7202" s="3" t="n">
        <v>1</v>
      </c>
      <c r="M7202" s="3" t="n">
        <v>1</v>
      </c>
      <c r="N7202" s="3" t="n">
        <v>9</v>
      </c>
      <c r="O7202" s="3" t="n">
        <v>-1</v>
      </c>
      <c r="P7202" s="3" t="n">
        <v>7.8</v>
      </c>
      <c r="Q7202" s="3" t="n">
        <v>24.2</v>
      </c>
      <c r="R7202" s="3" t="s">
        <v>20903</v>
      </c>
      <c r="S7202" s="4" t="n">
        <v>45747.8657523148</v>
      </c>
      <c r="T7202" s="3" t="s">
        <v>65</v>
      </c>
      <c r="U7202" s="3" t="s">
        <v>65</v>
      </c>
      <c r="V7202" s="3" t="n">
        <v>1</v>
      </c>
      <c r="W7202" s="3" t="n">
        <v>0</v>
      </c>
      <c r="X7202" s="3" t="n">
        <v>0</v>
      </c>
      <c r="Y7202" s="3" t="s">
        <v>30</v>
      </c>
      <c r="Z7202" s="3" t="s">
        <v>30</v>
      </c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3"/>
      <c r="AU7202" s="3"/>
      <c r="AV7202" s="3"/>
      <c r="AW7202" s="3"/>
      <c r="AX7202" s="3"/>
      <c r="AY7202" s="3"/>
      <c r="AZ7202" s="3"/>
      <c r="BA7202" s="3"/>
      <c r="BB7202" s="3"/>
      <c r="BC7202" s="3"/>
      <c r="BD7202" s="3"/>
      <c r="BE7202" s="3"/>
      <c r="BF7202" s="3"/>
      <c r="BG7202" s="3"/>
      <c r="BH7202" s="3"/>
      <c r="BI7202" s="3"/>
      <c r="BJ7202" s="3"/>
    </row>
    <row r="7203" customFormat="false" ht="15.75" hidden="false" customHeight="false" outlineLevel="0" collapsed="false">
      <c r="A7203" s="3" t="n">
        <v>7202</v>
      </c>
      <c r="B7203" s="3" t="s">
        <v>20904</v>
      </c>
      <c r="C7203" s="3" t="s">
        <v>20905</v>
      </c>
      <c r="D7203" s="3" t="n">
        <v>1</v>
      </c>
      <c r="E7203" s="3" t="n">
        <v>2.0260819</v>
      </c>
      <c r="F7203" s="3" t="n">
        <v>181</v>
      </c>
      <c r="G7203" s="3" t="n">
        <v>181</v>
      </c>
      <c r="H7203" s="3" t="n">
        <v>13</v>
      </c>
      <c r="I7203" s="3" t="n">
        <v>13</v>
      </c>
      <c r="J7203" s="3" t="n">
        <v>249</v>
      </c>
      <c r="K7203" s="3" t="n">
        <v>249</v>
      </c>
      <c r="L7203" s="3" t="n">
        <v>19</v>
      </c>
      <c r="M7203" s="3" t="n">
        <v>19</v>
      </c>
      <c r="N7203" s="3" t="n">
        <v>73</v>
      </c>
      <c r="O7203" s="3" t="n">
        <v>-1</v>
      </c>
      <c r="P7203" s="3" t="n">
        <v>7.8</v>
      </c>
      <c r="Q7203" s="3" t="n">
        <v>24.2</v>
      </c>
      <c r="R7203" s="3" t="s">
        <v>20906</v>
      </c>
      <c r="S7203" s="4" t="n">
        <v>45747.8664814815</v>
      </c>
      <c r="T7203" s="3" t="s">
        <v>65</v>
      </c>
      <c r="U7203" s="3" t="s">
        <v>65</v>
      </c>
      <c r="V7203" s="3" t="n">
        <v>1</v>
      </c>
      <c r="W7203" s="3" t="n">
        <v>0</v>
      </c>
      <c r="X7203" s="3" t="n">
        <v>0</v>
      </c>
      <c r="Y7203" s="3" t="s">
        <v>30</v>
      </c>
      <c r="Z7203" s="3" t="s">
        <v>30</v>
      </c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3"/>
      <c r="AU7203" s="3"/>
      <c r="AV7203" s="3"/>
      <c r="AW7203" s="3"/>
      <c r="AX7203" s="3"/>
      <c r="AY7203" s="3"/>
      <c r="AZ7203" s="3"/>
      <c r="BA7203" s="3"/>
      <c r="BB7203" s="3"/>
      <c r="BC7203" s="3"/>
      <c r="BD7203" s="3"/>
      <c r="BE7203" s="3"/>
      <c r="BF7203" s="3"/>
      <c r="BG7203" s="3"/>
      <c r="BH7203" s="3"/>
      <c r="BI7203" s="3"/>
      <c r="BJ7203" s="3"/>
    </row>
    <row r="7204" customFormat="false" ht="15.75" hidden="false" customHeight="false" outlineLevel="0" collapsed="false">
      <c r="A7204" s="3" t="n">
        <v>7203</v>
      </c>
      <c r="B7204" s="3" t="s">
        <v>20907</v>
      </c>
      <c r="C7204" s="3" t="s">
        <v>20908</v>
      </c>
      <c r="D7204" s="3" t="n">
        <v>1</v>
      </c>
      <c r="E7204" s="3" t="n">
        <v>1.6684062</v>
      </c>
      <c r="F7204" s="3" t="n">
        <v>190</v>
      </c>
      <c r="G7204" s="3" t="n">
        <v>190</v>
      </c>
      <c r="H7204" s="3" t="n">
        <v>16</v>
      </c>
      <c r="I7204" s="3" t="n">
        <v>16</v>
      </c>
      <c r="J7204" s="3" t="n">
        <v>257</v>
      </c>
      <c r="K7204" s="3" t="n">
        <v>257</v>
      </c>
      <c r="L7204" s="3" t="n">
        <v>20</v>
      </c>
      <c r="M7204" s="3" t="n">
        <v>20</v>
      </c>
      <c r="N7204" s="3" t="n">
        <v>73</v>
      </c>
      <c r="O7204" s="3" t="n">
        <v>-1</v>
      </c>
      <c r="P7204" s="3" t="n">
        <v>7.8</v>
      </c>
      <c r="Q7204" s="3" t="n">
        <v>24.2</v>
      </c>
      <c r="R7204" s="3" t="s">
        <v>20909</v>
      </c>
      <c r="S7204" s="4" t="n">
        <v>45747.8665856481</v>
      </c>
      <c r="T7204" s="3" t="s">
        <v>65</v>
      </c>
      <c r="U7204" s="3" t="s">
        <v>65</v>
      </c>
      <c r="V7204" s="3" t="n">
        <v>1</v>
      </c>
      <c r="W7204" s="3" t="n">
        <v>0</v>
      </c>
      <c r="X7204" s="3" t="n">
        <v>0</v>
      </c>
      <c r="Y7204" s="3" t="s">
        <v>30</v>
      </c>
      <c r="Z7204" s="3" t="s">
        <v>30</v>
      </c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3"/>
      <c r="AU7204" s="3"/>
      <c r="AV7204" s="3"/>
      <c r="AW7204" s="3"/>
      <c r="AX7204" s="3"/>
      <c r="AY7204" s="3"/>
      <c r="AZ7204" s="3"/>
      <c r="BA7204" s="3"/>
      <c r="BB7204" s="3"/>
      <c r="BC7204" s="3"/>
      <c r="BD7204" s="3"/>
      <c r="BE7204" s="3"/>
      <c r="BF7204" s="3"/>
      <c r="BG7204" s="3"/>
      <c r="BH7204" s="3"/>
      <c r="BI7204" s="3"/>
      <c r="BJ7204" s="3"/>
    </row>
    <row r="7205" customFormat="false" ht="15.75" hidden="false" customHeight="false" outlineLevel="0" collapsed="false">
      <c r="A7205" s="3" t="n">
        <v>7204</v>
      </c>
      <c r="B7205" s="3" t="s">
        <v>20910</v>
      </c>
      <c r="C7205" s="3" t="s">
        <v>20911</v>
      </c>
      <c r="D7205" s="3" t="n">
        <v>1</v>
      </c>
      <c r="E7205" s="3" t="n">
        <v>3.1818718</v>
      </c>
      <c r="F7205" s="3" t="n">
        <v>318</v>
      </c>
      <c r="G7205" s="3" t="n">
        <v>318</v>
      </c>
      <c r="H7205" s="3" t="n">
        <v>18</v>
      </c>
      <c r="I7205" s="3" t="n">
        <v>18</v>
      </c>
      <c r="J7205" s="3" t="n">
        <v>407</v>
      </c>
      <c r="K7205" s="3" t="n">
        <v>407</v>
      </c>
      <c r="L7205" s="3" t="n">
        <v>39</v>
      </c>
      <c r="M7205" s="3" t="n">
        <v>39</v>
      </c>
      <c r="N7205" s="3" t="n">
        <v>91</v>
      </c>
      <c r="O7205" s="3" t="n">
        <v>-1</v>
      </c>
      <c r="P7205" s="3" t="n">
        <v>7.8</v>
      </c>
      <c r="Q7205" s="3" t="n">
        <v>24.2</v>
      </c>
      <c r="R7205" s="3" t="s">
        <v>20912</v>
      </c>
      <c r="S7205" s="4" t="n">
        <v>45747.8666782407</v>
      </c>
      <c r="T7205" s="3" t="s">
        <v>65</v>
      </c>
      <c r="U7205" s="3" t="s">
        <v>65</v>
      </c>
      <c r="V7205" s="3" t="n">
        <v>1</v>
      </c>
      <c r="W7205" s="3" t="n">
        <v>0</v>
      </c>
      <c r="X7205" s="3" t="n">
        <v>0</v>
      </c>
      <c r="Y7205" s="3" t="s">
        <v>30</v>
      </c>
      <c r="Z7205" s="3" t="s">
        <v>30</v>
      </c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3"/>
      <c r="AU7205" s="3"/>
      <c r="AV7205" s="3"/>
      <c r="AW7205" s="3"/>
      <c r="AX7205" s="3"/>
      <c r="AY7205" s="3"/>
      <c r="AZ7205" s="3"/>
      <c r="BA7205" s="3"/>
      <c r="BB7205" s="3"/>
      <c r="BC7205" s="3"/>
      <c r="BD7205" s="3"/>
      <c r="BE7205" s="3"/>
      <c r="BF7205" s="3"/>
      <c r="BG7205" s="3"/>
      <c r="BH7205" s="3"/>
      <c r="BI7205" s="3"/>
      <c r="BJ7205" s="3"/>
    </row>
    <row r="7206" customFormat="false" ht="15.75" hidden="false" customHeight="false" outlineLevel="0" collapsed="false">
      <c r="A7206" s="3" t="n">
        <v>7205</v>
      </c>
      <c r="B7206" s="3" t="s">
        <v>20913</v>
      </c>
      <c r="C7206" s="3" t="s">
        <v>20914</v>
      </c>
      <c r="D7206" s="3" t="n">
        <v>1</v>
      </c>
      <c r="E7206" s="3" t="n">
        <v>1.5941163</v>
      </c>
      <c r="F7206" s="3" t="n">
        <v>114</v>
      </c>
      <c r="G7206" s="3" t="n">
        <v>114</v>
      </c>
      <c r="H7206" s="3" t="n">
        <v>19</v>
      </c>
      <c r="I7206" s="3" t="n">
        <v>19</v>
      </c>
      <c r="J7206" s="3" t="n">
        <v>138</v>
      </c>
      <c r="K7206" s="3" t="n">
        <v>138</v>
      </c>
      <c r="L7206" s="3" t="n">
        <v>16</v>
      </c>
      <c r="M7206" s="3" t="n">
        <v>16</v>
      </c>
      <c r="N7206" s="3" t="n">
        <v>-1</v>
      </c>
      <c r="O7206" s="3" t="n">
        <v>-1</v>
      </c>
      <c r="P7206" s="3" t="n">
        <v>7.8</v>
      </c>
      <c r="Q7206" s="3" t="n">
        <v>24.2</v>
      </c>
      <c r="R7206" s="3" t="s">
        <v>20915</v>
      </c>
      <c r="S7206" s="4" t="n">
        <v>45747.866724537</v>
      </c>
      <c r="T7206" s="3" t="s">
        <v>65</v>
      </c>
      <c r="U7206" s="3" t="s">
        <v>65</v>
      </c>
      <c r="V7206" s="3" t="n">
        <v>0</v>
      </c>
      <c r="W7206" s="3" t="n">
        <v>0</v>
      </c>
      <c r="X7206" s="3" t="n">
        <v>0</v>
      </c>
      <c r="Y7206" s="3" t="s">
        <v>30</v>
      </c>
      <c r="Z7206" s="3" t="s">
        <v>30</v>
      </c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3"/>
      <c r="AU7206" s="3"/>
      <c r="AV7206" s="3"/>
      <c r="AW7206" s="3"/>
      <c r="AX7206" s="3"/>
      <c r="AY7206" s="3"/>
      <c r="AZ7206" s="3"/>
      <c r="BA7206" s="3"/>
      <c r="BB7206" s="3"/>
      <c r="BC7206" s="3"/>
      <c r="BD7206" s="3"/>
      <c r="BE7206" s="3"/>
      <c r="BF7206" s="3"/>
      <c r="BG7206" s="3"/>
      <c r="BH7206" s="3"/>
      <c r="BI7206" s="3"/>
      <c r="BJ7206" s="3"/>
    </row>
    <row r="7207" customFormat="false" ht="15.75" hidden="false" customHeight="false" outlineLevel="0" collapsed="false">
      <c r="A7207" s="3" t="n">
        <v>7206</v>
      </c>
      <c r="B7207" s="3" t="s">
        <v>20916</v>
      </c>
      <c r="C7207" s="3" t="s">
        <v>20917</v>
      </c>
      <c r="D7207" s="3" t="n">
        <v>1</v>
      </c>
      <c r="E7207" s="3" t="n">
        <v>0.8264469</v>
      </c>
      <c r="F7207" s="3" t="n">
        <v>17</v>
      </c>
      <c r="G7207" s="3" t="n">
        <v>17</v>
      </c>
      <c r="H7207" s="3" t="n">
        <v>9</v>
      </c>
      <c r="I7207" s="3" t="n">
        <v>9</v>
      </c>
      <c r="J7207" s="3" t="n">
        <v>14</v>
      </c>
      <c r="K7207" s="3" t="n">
        <v>14</v>
      </c>
      <c r="L7207" s="3" t="n">
        <v>3</v>
      </c>
      <c r="M7207" s="3" t="n">
        <v>3</v>
      </c>
      <c r="N7207" s="3" t="n">
        <v>6</v>
      </c>
      <c r="O7207" s="3" t="n">
        <v>-1</v>
      </c>
      <c r="P7207" s="3" t="n">
        <v>7.8</v>
      </c>
      <c r="Q7207" s="3" t="n">
        <v>24.2</v>
      </c>
      <c r="R7207" s="3" t="s">
        <v>20918</v>
      </c>
      <c r="S7207" s="4" t="n">
        <v>45747.8667939815</v>
      </c>
      <c r="T7207" s="3" t="s">
        <v>239</v>
      </c>
      <c r="U7207" s="3" t="s">
        <v>239</v>
      </c>
      <c r="V7207" s="3" t="n">
        <v>1</v>
      </c>
      <c r="W7207" s="3" t="n">
        <v>0</v>
      </c>
      <c r="X7207" s="3" t="n">
        <v>0</v>
      </c>
      <c r="Y7207" s="3" t="s">
        <v>30</v>
      </c>
      <c r="Z7207" s="3" t="s">
        <v>30</v>
      </c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3"/>
      <c r="AU7207" s="3"/>
      <c r="AV7207" s="3"/>
      <c r="AW7207" s="3"/>
      <c r="AX7207" s="3"/>
      <c r="AY7207" s="3"/>
      <c r="AZ7207" s="3"/>
      <c r="BA7207" s="3"/>
      <c r="BB7207" s="3"/>
      <c r="BC7207" s="3"/>
      <c r="BD7207" s="3"/>
      <c r="BE7207" s="3"/>
      <c r="BF7207" s="3"/>
      <c r="BG7207" s="3"/>
      <c r="BH7207" s="3"/>
      <c r="BI7207" s="3"/>
      <c r="BJ7207" s="3"/>
    </row>
    <row r="7208" customFormat="false" ht="15.75" hidden="false" customHeight="false" outlineLevel="0" collapsed="false">
      <c r="A7208" s="3" t="n">
        <v>7207</v>
      </c>
      <c r="B7208" s="3" t="s">
        <v>20919</v>
      </c>
      <c r="C7208" s="3" t="s">
        <v>20920</v>
      </c>
      <c r="D7208" s="3" t="n">
        <v>1</v>
      </c>
      <c r="E7208" s="3" t="n">
        <v>1.4138472</v>
      </c>
      <c r="F7208" s="3" t="n">
        <v>11</v>
      </c>
      <c r="G7208" s="3" t="n">
        <v>11</v>
      </c>
      <c r="H7208" s="3" t="n">
        <v>8</v>
      </c>
      <c r="I7208" s="3" t="n">
        <v>8</v>
      </c>
      <c r="J7208" s="3" t="n">
        <v>15</v>
      </c>
      <c r="K7208" s="3" t="n">
        <v>15</v>
      </c>
      <c r="L7208" s="3" t="n">
        <v>2</v>
      </c>
      <c r="M7208" s="3" t="n">
        <v>2</v>
      </c>
      <c r="N7208" s="3" t="n">
        <v>-1</v>
      </c>
      <c r="O7208" s="3" t="n">
        <v>-1</v>
      </c>
      <c r="P7208" s="3" t="n">
        <v>7.7</v>
      </c>
      <c r="Q7208" s="3" t="n">
        <v>24.2</v>
      </c>
      <c r="R7208" s="3" t="s">
        <v>20921</v>
      </c>
      <c r="S7208" s="4" t="n">
        <v>45747.8668402778</v>
      </c>
      <c r="T7208" s="3" t="s">
        <v>85</v>
      </c>
      <c r="U7208" s="3" t="s">
        <v>85</v>
      </c>
      <c r="V7208" s="3" t="n">
        <v>0</v>
      </c>
      <c r="W7208" s="3" t="n">
        <v>0</v>
      </c>
      <c r="X7208" s="3" t="n">
        <v>0</v>
      </c>
      <c r="Y7208" s="3" t="s">
        <v>30</v>
      </c>
      <c r="Z7208" s="3" t="s">
        <v>30</v>
      </c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3"/>
      <c r="AU7208" s="3"/>
      <c r="AV7208" s="3"/>
      <c r="AW7208" s="3"/>
      <c r="AX7208" s="3"/>
      <c r="AY7208" s="3"/>
      <c r="AZ7208" s="3"/>
      <c r="BA7208" s="3"/>
      <c r="BB7208" s="3"/>
      <c r="BC7208" s="3"/>
      <c r="BD7208" s="3"/>
      <c r="BE7208" s="3"/>
      <c r="BF7208" s="3"/>
      <c r="BG7208" s="3"/>
      <c r="BH7208" s="3"/>
      <c r="BI7208" s="3"/>
      <c r="BJ7208" s="3"/>
    </row>
    <row r="7209" customFormat="false" ht="15.75" hidden="false" customHeight="false" outlineLevel="0" collapsed="false">
      <c r="A7209" s="3" t="n">
        <v>7208</v>
      </c>
      <c r="B7209" s="3" t="s">
        <v>20922</v>
      </c>
      <c r="C7209" s="3" t="s">
        <v>20923</v>
      </c>
      <c r="D7209" s="3" t="n">
        <v>1</v>
      </c>
      <c r="E7209" s="3" t="n">
        <v>0.5283649</v>
      </c>
      <c r="F7209" s="3" t="n">
        <v>8</v>
      </c>
      <c r="G7209" s="3" t="n">
        <v>8</v>
      </c>
      <c r="H7209" s="3" t="n">
        <v>5</v>
      </c>
      <c r="I7209" s="3" t="n">
        <v>5</v>
      </c>
      <c r="J7209" s="3" t="n">
        <v>10</v>
      </c>
      <c r="K7209" s="3" t="n">
        <v>10</v>
      </c>
      <c r="L7209" s="3" t="n">
        <v>0</v>
      </c>
      <c r="M7209" s="3" t="n">
        <v>0</v>
      </c>
      <c r="N7209" s="3" t="n">
        <v>0</v>
      </c>
      <c r="O7209" s="3" t="n">
        <v>0</v>
      </c>
      <c r="P7209" s="3" t="n">
        <v>7.4</v>
      </c>
      <c r="Q7209" s="3" t="n">
        <v>24.2</v>
      </c>
      <c r="R7209" s="3" t="s">
        <v>20924</v>
      </c>
      <c r="S7209" s="4" t="n">
        <v>45747.8668865741</v>
      </c>
      <c r="T7209" s="3" t="s">
        <v>3197</v>
      </c>
      <c r="U7209" s="3" t="s">
        <v>3197</v>
      </c>
      <c r="V7209" s="3" t="n">
        <v>1</v>
      </c>
      <c r="W7209" s="3" t="n">
        <v>1</v>
      </c>
      <c r="X7209" s="3" t="n">
        <v>0</v>
      </c>
      <c r="Y7209" s="3" t="s">
        <v>30</v>
      </c>
      <c r="Z7209" s="3" t="s">
        <v>30</v>
      </c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3"/>
      <c r="AU7209" s="3"/>
      <c r="AV7209" s="3"/>
      <c r="AW7209" s="3"/>
      <c r="AX7209" s="3"/>
      <c r="AY7209" s="3"/>
      <c r="AZ7209" s="3"/>
      <c r="BA7209" s="3"/>
      <c r="BB7209" s="3"/>
      <c r="BC7209" s="3"/>
      <c r="BD7209" s="3"/>
      <c r="BE7209" s="3"/>
      <c r="BF7209" s="3"/>
      <c r="BG7209" s="3"/>
      <c r="BH7209" s="3"/>
      <c r="BI7209" s="3"/>
      <c r="BJ7209" s="3"/>
    </row>
    <row r="7210" customFormat="false" ht="15.75" hidden="false" customHeight="false" outlineLevel="0" collapsed="false">
      <c r="A7210" s="3" t="n">
        <v>7209</v>
      </c>
      <c r="B7210" s="3" t="s">
        <v>20925</v>
      </c>
      <c r="C7210" s="3" t="s">
        <v>20926</v>
      </c>
      <c r="D7210" s="3" t="n">
        <v>1</v>
      </c>
      <c r="E7210" s="3" t="n">
        <v>5.4248362</v>
      </c>
      <c r="F7210" s="3" t="n">
        <v>196</v>
      </c>
      <c r="G7210" s="3" t="n">
        <v>196</v>
      </c>
      <c r="H7210" s="3" t="n">
        <v>25</v>
      </c>
      <c r="I7210" s="3" t="n">
        <v>25</v>
      </c>
      <c r="J7210" s="3" t="n">
        <v>244</v>
      </c>
      <c r="K7210" s="3" t="n">
        <v>244</v>
      </c>
      <c r="L7210" s="3" t="n">
        <v>35</v>
      </c>
      <c r="M7210" s="3" t="n">
        <v>35</v>
      </c>
      <c r="N7210" s="3" t="n">
        <v>53</v>
      </c>
      <c r="O7210" s="3" t="n">
        <v>-1</v>
      </c>
      <c r="P7210" s="3" t="n">
        <v>7.8</v>
      </c>
      <c r="Q7210" s="3" t="n">
        <v>24.2</v>
      </c>
      <c r="R7210" s="3" t="s">
        <v>20927</v>
      </c>
      <c r="S7210" s="4" t="n">
        <v>45747.875474537</v>
      </c>
      <c r="T7210" s="3" t="s">
        <v>29</v>
      </c>
      <c r="U7210" s="3" t="s">
        <v>29</v>
      </c>
      <c r="V7210" s="3" t="n">
        <v>1</v>
      </c>
      <c r="W7210" s="3" t="n">
        <v>0</v>
      </c>
      <c r="X7210" s="3" t="n">
        <v>0</v>
      </c>
      <c r="Y7210" s="3" t="s">
        <v>30</v>
      </c>
      <c r="Z7210" s="3" t="s">
        <v>30</v>
      </c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3"/>
      <c r="AU7210" s="3"/>
      <c r="AV7210" s="3"/>
      <c r="AW7210" s="3"/>
      <c r="AX7210" s="3"/>
      <c r="AY7210" s="3"/>
      <c r="AZ7210" s="3"/>
      <c r="BA7210" s="3"/>
      <c r="BB7210" s="3"/>
      <c r="BC7210" s="3"/>
      <c r="BD7210" s="3"/>
      <c r="BE7210" s="3"/>
      <c r="BF7210" s="3"/>
      <c r="BG7210" s="3"/>
      <c r="BH7210" s="3"/>
      <c r="BI7210" s="3"/>
      <c r="BJ7210" s="3"/>
    </row>
    <row r="7211" customFormat="false" ht="15.75" hidden="false" customHeight="false" outlineLevel="0" collapsed="false">
      <c r="A7211" s="3" t="n">
        <v>7210</v>
      </c>
      <c r="B7211" s="3" t="s">
        <v>20928</v>
      </c>
      <c r="C7211" s="3" t="s">
        <v>20929</v>
      </c>
      <c r="D7211" s="3" t="n">
        <v>1</v>
      </c>
      <c r="E7211" s="3" t="n">
        <v>0.105555</v>
      </c>
      <c r="F7211" s="3" t="n">
        <v>11</v>
      </c>
      <c r="G7211" s="3" t="n">
        <v>11</v>
      </c>
      <c r="H7211" s="3" t="n">
        <v>9</v>
      </c>
      <c r="I7211" s="3" t="n">
        <v>9</v>
      </c>
      <c r="J7211" s="3" t="n">
        <v>21</v>
      </c>
      <c r="K7211" s="3" t="n">
        <v>21</v>
      </c>
      <c r="L7211" s="3" t="n">
        <v>1</v>
      </c>
      <c r="M7211" s="3" t="n">
        <v>1</v>
      </c>
      <c r="N7211" s="3" t="n">
        <v>0</v>
      </c>
      <c r="O7211" s="3" t="n">
        <v>0</v>
      </c>
      <c r="P7211" s="3" t="n">
        <v>7</v>
      </c>
      <c r="Q7211" s="3" t="n">
        <v>24.2</v>
      </c>
      <c r="R7211" s="3" t="s">
        <v>20930</v>
      </c>
      <c r="S7211" s="4" t="n">
        <v>45747.8672916667</v>
      </c>
      <c r="T7211" s="3" t="s">
        <v>85</v>
      </c>
      <c r="U7211" s="3" t="s">
        <v>85</v>
      </c>
      <c r="V7211" s="3" t="n">
        <v>1</v>
      </c>
      <c r="W7211" s="3" t="n">
        <v>1</v>
      </c>
      <c r="X7211" s="3" t="n">
        <v>0</v>
      </c>
      <c r="Y7211" s="3" t="s">
        <v>30</v>
      </c>
      <c r="Z7211" s="3" t="s">
        <v>30</v>
      </c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/>
      <c r="AU7211" s="3"/>
      <c r="AV7211" s="3"/>
      <c r="AW7211" s="3"/>
      <c r="AX7211" s="3"/>
      <c r="AY7211" s="3"/>
      <c r="AZ7211" s="3"/>
      <c r="BA7211" s="3"/>
      <c r="BB7211" s="3"/>
      <c r="BC7211" s="3"/>
      <c r="BD7211" s="3"/>
      <c r="BE7211" s="3"/>
      <c r="BF7211" s="3"/>
      <c r="BG7211" s="3"/>
      <c r="BH7211" s="3"/>
      <c r="BI7211" s="3"/>
      <c r="BJ7211" s="3"/>
    </row>
    <row r="7212" customFormat="false" ht="15.75" hidden="false" customHeight="false" outlineLevel="0" collapsed="false">
      <c r="A7212" s="3" t="n">
        <v>7211</v>
      </c>
      <c r="B7212" s="3" t="s">
        <v>20931</v>
      </c>
      <c r="C7212" s="3" t="s">
        <v>20932</v>
      </c>
      <c r="D7212" s="3" t="n">
        <v>1</v>
      </c>
      <c r="E7212" s="3" t="n">
        <v>2.839635</v>
      </c>
      <c r="F7212" s="3" t="n">
        <v>23</v>
      </c>
      <c r="G7212" s="3" t="n">
        <v>23</v>
      </c>
      <c r="H7212" s="3" t="n">
        <v>14</v>
      </c>
      <c r="I7212" s="3" t="n">
        <v>14</v>
      </c>
      <c r="J7212" s="3" t="n">
        <v>48</v>
      </c>
      <c r="K7212" s="3" t="n">
        <v>48</v>
      </c>
      <c r="L7212" s="3" t="n">
        <v>2</v>
      </c>
      <c r="M7212" s="3" t="n">
        <v>2</v>
      </c>
      <c r="N7212" s="3" t="n">
        <v>-1</v>
      </c>
      <c r="O7212" s="3" t="n">
        <v>-1</v>
      </c>
      <c r="P7212" s="3" t="n">
        <v>7.4</v>
      </c>
      <c r="Q7212" s="3" t="n">
        <v>24.2</v>
      </c>
      <c r="R7212" s="3" t="s">
        <v>20933</v>
      </c>
      <c r="S7212" s="4" t="n">
        <v>45747.8674189815</v>
      </c>
      <c r="T7212" s="3" t="s">
        <v>1920</v>
      </c>
      <c r="U7212" s="3" t="s">
        <v>1920</v>
      </c>
      <c r="V7212" s="3" t="n">
        <v>0</v>
      </c>
      <c r="W7212" s="3" t="n">
        <v>0</v>
      </c>
      <c r="X7212" s="3" t="n">
        <v>0</v>
      </c>
      <c r="Y7212" s="3" t="s">
        <v>30</v>
      </c>
      <c r="Z7212" s="3" t="s">
        <v>30</v>
      </c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3"/>
      <c r="AU7212" s="3"/>
      <c r="AV7212" s="3"/>
      <c r="AW7212" s="3"/>
      <c r="AX7212" s="3"/>
      <c r="AY7212" s="3"/>
      <c r="AZ7212" s="3"/>
      <c r="BA7212" s="3"/>
      <c r="BB7212" s="3"/>
      <c r="BC7212" s="3"/>
      <c r="BD7212" s="3"/>
      <c r="BE7212" s="3"/>
      <c r="BF7212" s="3"/>
      <c r="BG7212" s="3"/>
      <c r="BH7212" s="3"/>
      <c r="BI7212" s="3"/>
      <c r="BJ7212" s="3"/>
    </row>
    <row r="7213" customFormat="false" ht="15.75" hidden="false" customHeight="false" outlineLevel="0" collapsed="false">
      <c r="A7213" s="3" t="n">
        <v>7212</v>
      </c>
      <c r="B7213" s="3" t="s">
        <v>20934</v>
      </c>
      <c r="C7213" s="3" t="s">
        <v>20935</v>
      </c>
      <c r="D7213" s="3" t="n">
        <v>1</v>
      </c>
      <c r="E7213" s="3" t="n">
        <v>2.9322933</v>
      </c>
      <c r="F7213" s="3" t="n">
        <v>23</v>
      </c>
      <c r="G7213" s="3" t="n">
        <v>23</v>
      </c>
      <c r="H7213" s="3" t="n">
        <v>14</v>
      </c>
      <c r="I7213" s="3" t="n">
        <v>14</v>
      </c>
      <c r="J7213" s="3" t="n">
        <v>48</v>
      </c>
      <c r="K7213" s="3" t="n">
        <v>48</v>
      </c>
      <c r="L7213" s="3" t="n">
        <v>2</v>
      </c>
      <c r="M7213" s="3" t="n">
        <v>2</v>
      </c>
      <c r="N7213" s="3" t="n">
        <v>-1</v>
      </c>
      <c r="O7213" s="3" t="n">
        <v>-1</v>
      </c>
      <c r="P7213" s="3" t="n">
        <v>7.5</v>
      </c>
      <c r="Q7213" s="3" t="n">
        <v>24.2</v>
      </c>
      <c r="R7213" s="3" t="s">
        <v>20936</v>
      </c>
      <c r="S7213" s="4" t="n">
        <v>45747.8675231482</v>
      </c>
      <c r="T7213" s="3" t="s">
        <v>1920</v>
      </c>
      <c r="U7213" s="3" t="s">
        <v>1920</v>
      </c>
      <c r="V7213" s="3" t="n">
        <v>0</v>
      </c>
      <c r="W7213" s="3" t="n">
        <v>0</v>
      </c>
      <c r="X7213" s="3" t="n">
        <v>0</v>
      </c>
      <c r="Y7213" s="3" t="s">
        <v>30</v>
      </c>
      <c r="Z7213" s="3" t="s">
        <v>30</v>
      </c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3"/>
      <c r="AU7213" s="3"/>
      <c r="AV7213" s="3"/>
      <c r="AW7213" s="3"/>
      <c r="AX7213" s="3"/>
      <c r="AY7213" s="3"/>
      <c r="AZ7213" s="3"/>
      <c r="BA7213" s="3"/>
      <c r="BB7213" s="3"/>
      <c r="BC7213" s="3"/>
      <c r="BD7213" s="3"/>
      <c r="BE7213" s="3"/>
      <c r="BF7213" s="3"/>
      <c r="BG7213" s="3"/>
      <c r="BH7213" s="3"/>
      <c r="BI7213" s="3"/>
      <c r="BJ7213" s="3"/>
    </row>
    <row r="7214" customFormat="false" ht="15.75" hidden="false" customHeight="false" outlineLevel="0" collapsed="false">
      <c r="A7214" s="3" t="n">
        <v>7213</v>
      </c>
      <c r="B7214" s="3" t="s">
        <v>20937</v>
      </c>
      <c r="C7214" s="3" t="s">
        <v>20938</v>
      </c>
      <c r="D7214" s="3" t="n">
        <v>1</v>
      </c>
      <c r="E7214" s="3" t="n">
        <v>2.7378563</v>
      </c>
      <c r="F7214" s="3" t="n">
        <v>23</v>
      </c>
      <c r="G7214" s="3" t="n">
        <v>23</v>
      </c>
      <c r="H7214" s="3" t="n">
        <v>14</v>
      </c>
      <c r="I7214" s="3" t="n">
        <v>14</v>
      </c>
      <c r="J7214" s="3" t="n">
        <v>48</v>
      </c>
      <c r="K7214" s="3" t="n">
        <v>48</v>
      </c>
      <c r="L7214" s="3" t="n">
        <v>2</v>
      </c>
      <c r="M7214" s="3" t="n">
        <v>2</v>
      </c>
      <c r="N7214" s="3" t="n">
        <v>-1</v>
      </c>
      <c r="O7214" s="3" t="n">
        <v>-1</v>
      </c>
      <c r="P7214" s="3" t="n">
        <v>7.6</v>
      </c>
      <c r="Q7214" s="3" t="n">
        <v>24.2</v>
      </c>
      <c r="R7214" s="3" t="s">
        <v>20939</v>
      </c>
      <c r="S7214" s="4" t="n">
        <v>45747.8676273148</v>
      </c>
      <c r="T7214" s="3" t="s">
        <v>1920</v>
      </c>
      <c r="U7214" s="3" t="s">
        <v>1920</v>
      </c>
      <c r="V7214" s="3" t="n">
        <v>0</v>
      </c>
      <c r="W7214" s="3" t="n">
        <v>0</v>
      </c>
      <c r="X7214" s="3" t="n">
        <v>0</v>
      </c>
      <c r="Y7214" s="3" t="s">
        <v>30</v>
      </c>
      <c r="Z7214" s="3" t="s">
        <v>30</v>
      </c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3"/>
      <c r="AU7214" s="3"/>
      <c r="AV7214" s="3"/>
      <c r="AW7214" s="3"/>
      <c r="AX7214" s="3"/>
      <c r="AY7214" s="3"/>
      <c r="AZ7214" s="3"/>
      <c r="BA7214" s="3"/>
      <c r="BB7214" s="3"/>
      <c r="BC7214" s="3"/>
      <c r="BD7214" s="3"/>
      <c r="BE7214" s="3"/>
      <c r="BF7214" s="3"/>
      <c r="BG7214" s="3"/>
      <c r="BH7214" s="3"/>
      <c r="BI7214" s="3"/>
      <c r="BJ7214" s="3"/>
    </row>
    <row r="7215" customFormat="false" ht="15.75" hidden="false" customHeight="false" outlineLevel="0" collapsed="false">
      <c r="A7215" s="3" t="n">
        <v>7214</v>
      </c>
      <c r="B7215" s="3" t="s">
        <v>20940</v>
      </c>
      <c r="C7215" s="3" t="s">
        <v>20941</v>
      </c>
      <c r="D7215" s="3" t="n">
        <v>1</v>
      </c>
      <c r="E7215" s="3" t="n">
        <v>2.8220447</v>
      </c>
      <c r="F7215" s="3" t="n">
        <v>24</v>
      </c>
      <c r="G7215" s="3" t="n">
        <v>24</v>
      </c>
      <c r="H7215" s="3" t="n">
        <v>14</v>
      </c>
      <c r="I7215" s="3" t="n">
        <v>14</v>
      </c>
      <c r="J7215" s="3" t="n">
        <v>49</v>
      </c>
      <c r="K7215" s="3" t="n">
        <v>49</v>
      </c>
      <c r="L7215" s="3" t="n">
        <v>2</v>
      </c>
      <c r="M7215" s="3" t="n">
        <v>2</v>
      </c>
      <c r="N7215" s="3" t="n">
        <v>-1</v>
      </c>
      <c r="O7215" s="3" t="n">
        <v>-1</v>
      </c>
      <c r="P7215" s="3" t="n">
        <v>7.7</v>
      </c>
      <c r="Q7215" s="3" t="n">
        <v>24.2</v>
      </c>
      <c r="R7215" s="3" t="s">
        <v>20942</v>
      </c>
      <c r="S7215" s="4" t="n">
        <v>45747.8677314815</v>
      </c>
      <c r="T7215" s="3" t="s">
        <v>1920</v>
      </c>
      <c r="U7215" s="3" t="s">
        <v>1920</v>
      </c>
      <c r="V7215" s="3" t="n">
        <v>0</v>
      </c>
      <c r="W7215" s="3" t="n">
        <v>0</v>
      </c>
      <c r="X7215" s="3" t="n">
        <v>0</v>
      </c>
      <c r="Y7215" s="3" t="s">
        <v>30</v>
      </c>
      <c r="Z7215" s="3" t="s">
        <v>30</v>
      </c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3"/>
      <c r="AU7215" s="3"/>
      <c r="AV7215" s="3"/>
      <c r="AW7215" s="3"/>
      <c r="AX7215" s="3"/>
      <c r="AY7215" s="3"/>
      <c r="AZ7215" s="3"/>
      <c r="BA7215" s="3"/>
      <c r="BB7215" s="3"/>
      <c r="BC7215" s="3"/>
      <c r="BD7215" s="3"/>
      <c r="BE7215" s="3"/>
      <c r="BF7215" s="3"/>
      <c r="BG7215" s="3"/>
      <c r="BH7215" s="3"/>
      <c r="BI7215" s="3"/>
      <c r="BJ7215" s="3"/>
    </row>
    <row r="7216" customFormat="false" ht="15.75" hidden="false" customHeight="false" outlineLevel="0" collapsed="false">
      <c r="A7216" s="3" t="n">
        <v>7215</v>
      </c>
      <c r="B7216" s="3" t="s">
        <v>20943</v>
      </c>
      <c r="C7216" s="3" t="s">
        <v>20944</v>
      </c>
      <c r="D7216" s="3" t="n">
        <v>1</v>
      </c>
      <c r="E7216" s="3" t="n">
        <v>3.1620419</v>
      </c>
      <c r="F7216" s="3" t="n">
        <v>23</v>
      </c>
      <c r="G7216" s="3" t="n">
        <v>23</v>
      </c>
      <c r="H7216" s="3" t="n">
        <v>14</v>
      </c>
      <c r="I7216" s="3" t="n">
        <v>14</v>
      </c>
      <c r="J7216" s="3" t="n">
        <v>48</v>
      </c>
      <c r="K7216" s="3" t="n">
        <v>48</v>
      </c>
      <c r="L7216" s="3" t="n">
        <v>2</v>
      </c>
      <c r="M7216" s="3" t="n">
        <v>2</v>
      </c>
      <c r="N7216" s="3" t="n">
        <v>-1</v>
      </c>
      <c r="O7216" s="3" t="n">
        <v>-1</v>
      </c>
      <c r="P7216" s="3" t="n">
        <v>7.8</v>
      </c>
      <c r="Q7216" s="3" t="n">
        <v>24.2</v>
      </c>
      <c r="R7216" s="3" t="s">
        <v>20945</v>
      </c>
      <c r="S7216" s="4" t="n">
        <v>45747.8678472222</v>
      </c>
      <c r="T7216" s="3" t="s">
        <v>1920</v>
      </c>
      <c r="U7216" s="3" t="s">
        <v>1920</v>
      </c>
      <c r="V7216" s="3" t="n">
        <v>0</v>
      </c>
      <c r="W7216" s="3" t="n">
        <v>0</v>
      </c>
      <c r="X7216" s="3" t="n">
        <v>0</v>
      </c>
      <c r="Y7216" s="3" t="s">
        <v>30</v>
      </c>
      <c r="Z7216" s="3" t="s">
        <v>30</v>
      </c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3"/>
      <c r="AU7216" s="3"/>
      <c r="AV7216" s="3"/>
      <c r="AW7216" s="3"/>
      <c r="AX7216" s="3"/>
      <c r="AY7216" s="3"/>
      <c r="AZ7216" s="3"/>
      <c r="BA7216" s="3"/>
      <c r="BB7216" s="3"/>
      <c r="BC7216" s="3"/>
      <c r="BD7216" s="3"/>
      <c r="BE7216" s="3"/>
      <c r="BF7216" s="3"/>
      <c r="BG7216" s="3"/>
      <c r="BH7216" s="3"/>
      <c r="BI7216" s="3"/>
      <c r="BJ7216" s="3"/>
    </row>
    <row r="7217" customFormat="false" ht="15.75" hidden="false" customHeight="false" outlineLevel="0" collapsed="false">
      <c r="A7217" s="3" t="n">
        <v>7216</v>
      </c>
      <c r="B7217" s="3" t="s">
        <v>20946</v>
      </c>
      <c r="C7217" s="3" t="s">
        <v>20947</v>
      </c>
      <c r="D7217" s="3" t="n">
        <v>1</v>
      </c>
      <c r="E7217" s="3" t="n">
        <v>0.0443817</v>
      </c>
      <c r="F7217" s="3" t="n">
        <v>8</v>
      </c>
      <c r="G7217" s="3" t="n">
        <v>8</v>
      </c>
      <c r="H7217" s="3" t="n">
        <v>6</v>
      </c>
      <c r="I7217" s="3" t="n">
        <v>6</v>
      </c>
      <c r="J7217" s="3" t="n">
        <v>9</v>
      </c>
      <c r="K7217" s="3" t="n">
        <v>9</v>
      </c>
      <c r="L7217" s="3" t="n">
        <v>0</v>
      </c>
      <c r="M7217" s="3" t="n">
        <v>0</v>
      </c>
      <c r="N7217" s="3" t="n">
        <v>0</v>
      </c>
      <c r="O7217" s="3" t="n">
        <v>0</v>
      </c>
      <c r="P7217" s="3" t="n">
        <v>7.4</v>
      </c>
      <c r="Q7217" s="3" t="n">
        <v>24.2</v>
      </c>
      <c r="R7217" s="3" t="s">
        <v>20948</v>
      </c>
      <c r="S7217" s="4" t="n">
        <v>45747.8757291667</v>
      </c>
      <c r="T7217" s="3" t="s">
        <v>65</v>
      </c>
      <c r="U7217" s="3" t="s">
        <v>65</v>
      </c>
      <c r="V7217" s="3" t="n">
        <v>1</v>
      </c>
      <c r="W7217" s="3" t="n">
        <v>1</v>
      </c>
      <c r="X7217" s="3" t="n">
        <v>0</v>
      </c>
      <c r="Y7217" s="3" t="s">
        <v>81</v>
      </c>
      <c r="Z7217" s="3" t="s">
        <v>30</v>
      </c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3"/>
      <c r="AU7217" s="3"/>
      <c r="AV7217" s="3"/>
      <c r="AW7217" s="3"/>
      <c r="AX7217" s="3"/>
      <c r="AY7217" s="3"/>
      <c r="AZ7217" s="3"/>
      <c r="BA7217" s="3"/>
      <c r="BB7217" s="3"/>
      <c r="BC7217" s="3"/>
      <c r="BD7217" s="3"/>
      <c r="BE7217" s="3"/>
      <c r="BF7217" s="3"/>
      <c r="BG7217" s="3"/>
      <c r="BH7217" s="3"/>
      <c r="BI7217" s="3"/>
      <c r="BJ7217" s="3"/>
    </row>
    <row r="7218" customFormat="false" ht="15.75" hidden="false" customHeight="false" outlineLevel="0" collapsed="false">
      <c r="A7218" s="3" t="n">
        <v>7217</v>
      </c>
      <c r="B7218" s="3" t="s">
        <v>20949</v>
      </c>
      <c r="C7218" s="3" t="s">
        <v>20950</v>
      </c>
      <c r="D7218" s="3" t="n">
        <v>1</v>
      </c>
      <c r="E7218" s="3" t="n">
        <v>0.0478127</v>
      </c>
      <c r="F7218" s="3" t="n">
        <v>8</v>
      </c>
      <c r="G7218" s="3" t="n">
        <v>8</v>
      </c>
      <c r="H7218" s="3" t="n">
        <v>6</v>
      </c>
      <c r="I7218" s="3" t="n">
        <v>6</v>
      </c>
      <c r="J7218" s="3" t="n">
        <v>9</v>
      </c>
      <c r="K7218" s="3" t="n">
        <v>9</v>
      </c>
      <c r="L7218" s="3" t="n">
        <v>0</v>
      </c>
      <c r="M7218" s="3" t="n">
        <v>0</v>
      </c>
      <c r="N7218" s="3" t="n">
        <v>0</v>
      </c>
      <c r="O7218" s="3" t="n">
        <v>0</v>
      </c>
      <c r="P7218" s="3" t="n">
        <v>7.5</v>
      </c>
      <c r="Q7218" s="3" t="n">
        <v>24.2</v>
      </c>
      <c r="R7218" s="3" t="s">
        <v>20951</v>
      </c>
      <c r="S7218" s="4" t="n">
        <v>45747.8758680556</v>
      </c>
      <c r="T7218" s="3" t="s">
        <v>65</v>
      </c>
      <c r="U7218" s="3" t="s">
        <v>65</v>
      </c>
      <c r="V7218" s="3" t="n">
        <v>1</v>
      </c>
      <c r="W7218" s="3" t="n">
        <v>1</v>
      </c>
      <c r="X7218" s="3" t="n">
        <v>0</v>
      </c>
      <c r="Y7218" s="3" t="s">
        <v>81</v>
      </c>
      <c r="Z7218" s="3" t="s">
        <v>30</v>
      </c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3"/>
      <c r="AU7218" s="3"/>
      <c r="AV7218" s="3"/>
      <c r="AW7218" s="3"/>
      <c r="AX7218" s="3"/>
      <c r="AY7218" s="3"/>
      <c r="AZ7218" s="3"/>
      <c r="BA7218" s="3"/>
      <c r="BB7218" s="3"/>
      <c r="BC7218" s="3"/>
      <c r="BD7218" s="3"/>
      <c r="BE7218" s="3"/>
      <c r="BF7218" s="3"/>
      <c r="BG7218" s="3"/>
      <c r="BH7218" s="3"/>
      <c r="BI7218" s="3"/>
      <c r="BJ7218" s="3"/>
    </row>
    <row r="7219" customFormat="false" ht="15.75" hidden="false" customHeight="false" outlineLevel="0" collapsed="false">
      <c r="A7219" s="3" t="n">
        <v>7218</v>
      </c>
      <c r="B7219" s="3" t="s">
        <v>20952</v>
      </c>
      <c r="C7219" s="3" t="s">
        <v>20953</v>
      </c>
      <c r="D7219" s="3" t="n">
        <v>1</v>
      </c>
      <c r="E7219" s="3" t="n">
        <v>0.0427017</v>
      </c>
      <c r="F7219" s="3" t="n">
        <v>8</v>
      </c>
      <c r="G7219" s="3" t="n">
        <v>8</v>
      </c>
      <c r="H7219" s="3" t="n">
        <v>6</v>
      </c>
      <c r="I7219" s="3" t="n">
        <v>6</v>
      </c>
      <c r="J7219" s="3" t="n">
        <v>9</v>
      </c>
      <c r="K7219" s="3" t="n">
        <v>9</v>
      </c>
      <c r="L7219" s="3" t="n">
        <v>0</v>
      </c>
      <c r="M7219" s="3" t="n">
        <v>0</v>
      </c>
      <c r="N7219" s="3" t="n">
        <v>0</v>
      </c>
      <c r="O7219" s="3" t="n">
        <v>0</v>
      </c>
      <c r="P7219" s="3" t="n">
        <v>7.6</v>
      </c>
      <c r="Q7219" s="3" t="n">
        <v>24.2</v>
      </c>
      <c r="R7219" s="3" t="s">
        <v>20954</v>
      </c>
      <c r="S7219" s="4" t="n">
        <v>45747.8759722222</v>
      </c>
      <c r="T7219" s="3" t="s">
        <v>65</v>
      </c>
      <c r="U7219" s="3" t="s">
        <v>65</v>
      </c>
      <c r="V7219" s="3" t="n">
        <v>1</v>
      </c>
      <c r="W7219" s="3" t="n">
        <v>1</v>
      </c>
      <c r="X7219" s="3" t="n">
        <v>0</v>
      </c>
      <c r="Y7219" s="3" t="s">
        <v>81</v>
      </c>
      <c r="Z7219" s="3" t="s">
        <v>30</v>
      </c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3"/>
      <c r="AU7219" s="3"/>
      <c r="AV7219" s="3"/>
      <c r="AW7219" s="3"/>
      <c r="AX7219" s="3"/>
      <c r="AY7219" s="3"/>
      <c r="AZ7219" s="3"/>
      <c r="BA7219" s="3"/>
      <c r="BB7219" s="3"/>
      <c r="BC7219" s="3"/>
      <c r="BD7219" s="3"/>
      <c r="BE7219" s="3"/>
      <c r="BF7219" s="3"/>
      <c r="BG7219" s="3"/>
      <c r="BH7219" s="3"/>
      <c r="BI7219" s="3"/>
      <c r="BJ7219" s="3"/>
    </row>
    <row r="7220" customFormat="false" ht="15.75" hidden="false" customHeight="false" outlineLevel="0" collapsed="false">
      <c r="A7220" s="3" t="n">
        <v>7219</v>
      </c>
      <c r="B7220" s="3" t="s">
        <v>20955</v>
      </c>
      <c r="C7220" s="3" t="s">
        <v>20956</v>
      </c>
      <c r="D7220" s="3" t="n">
        <v>1</v>
      </c>
      <c r="E7220" s="3" t="n">
        <v>0.0480244</v>
      </c>
      <c r="F7220" s="3" t="n">
        <v>8</v>
      </c>
      <c r="G7220" s="3" t="n">
        <v>8</v>
      </c>
      <c r="H7220" s="3" t="n">
        <v>6</v>
      </c>
      <c r="I7220" s="3" t="n">
        <v>6</v>
      </c>
      <c r="J7220" s="3" t="n">
        <v>9</v>
      </c>
      <c r="K7220" s="3" t="n">
        <v>9</v>
      </c>
      <c r="L7220" s="3" t="n">
        <v>0</v>
      </c>
      <c r="M7220" s="3" t="n">
        <v>0</v>
      </c>
      <c r="N7220" s="3" t="n">
        <v>0</v>
      </c>
      <c r="O7220" s="3" t="n">
        <v>0</v>
      </c>
      <c r="P7220" s="3" t="n">
        <v>7.7</v>
      </c>
      <c r="Q7220" s="3" t="n">
        <v>24.2</v>
      </c>
      <c r="R7220" s="3" t="s">
        <v>20957</v>
      </c>
      <c r="S7220" s="4" t="n">
        <v>45747.8760069445</v>
      </c>
      <c r="T7220" s="3" t="s">
        <v>65</v>
      </c>
      <c r="U7220" s="3" t="s">
        <v>65</v>
      </c>
      <c r="V7220" s="3" t="n">
        <v>1</v>
      </c>
      <c r="W7220" s="3" t="n">
        <v>1</v>
      </c>
      <c r="X7220" s="3" t="n">
        <v>0</v>
      </c>
      <c r="Y7220" s="3" t="s">
        <v>81</v>
      </c>
      <c r="Z7220" s="3" t="s">
        <v>30</v>
      </c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3"/>
      <c r="AU7220" s="3"/>
      <c r="AV7220" s="3"/>
      <c r="AW7220" s="3"/>
      <c r="AX7220" s="3"/>
      <c r="AY7220" s="3"/>
      <c r="AZ7220" s="3"/>
      <c r="BA7220" s="3"/>
      <c r="BB7220" s="3"/>
      <c r="BC7220" s="3"/>
      <c r="BD7220" s="3"/>
      <c r="BE7220" s="3"/>
      <c r="BF7220" s="3"/>
      <c r="BG7220" s="3"/>
      <c r="BH7220" s="3"/>
      <c r="BI7220" s="3"/>
      <c r="BJ7220" s="3"/>
    </row>
    <row r="7221" customFormat="false" ht="15.75" hidden="false" customHeight="false" outlineLevel="0" collapsed="false">
      <c r="A7221" s="3" t="n">
        <v>7220</v>
      </c>
      <c r="B7221" s="3" t="s">
        <v>20958</v>
      </c>
      <c r="C7221" s="3" t="s">
        <v>20959</v>
      </c>
      <c r="D7221" s="3" t="n">
        <v>1</v>
      </c>
      <c r="E7221" s="3" t="n">
        <v>0.047215</v>
      </c>
      <c r="F7221" s="3" t="n">
        <v>8</v>
      </c>
      <c r="G7221" s="3" t="n">
        <v>8</v>
      </c>
      <c r="H7221" s="3" t="n">
        <v>6</v>
      </c>
      <c r="I7221" s="3" t="n">
        <v>6</v>
      </c>
      <c r="J7221" s="3" t="n">
        <v>9</v>
      </c>
      <c r="K7221" s="3" t="n">
        <v>9</v>
      </c>
      <c r="L7221" s="3" t="n">
        <v>0</v>
      </c>
      <c r="M7221" s="3" t="n">
        <v>0</v>
      </c>
      <c r="N7221" s="3" t="n">
        <v>0</v>
      </c>
      <c r="O7221" s="3" t="n">
        <v>0</v>
      </c>
      <c r="P7221" s="3" t="n">
        <v>7.8</v>
      </c>
      <c r="Q7221" s="3" t="n">
        <v>24.2</v>
      </c>
      <c r="R7221" s="3" t="s">
        <v>20960</v>
      </c>
      <c r="S7221" s="4" t="n">
        <v>45747.8760300926</v>
      </c>
      <c r="T7221" s="3" t="s">
        <v>65</v>
      </c>
      <c r="U7221" s="3" t="s">
        <v>65</v>
      </c>
      <c r="V7221" s="3" t="n">
        <v>1</v>
      </c>
      <c r="W7221" s="3" t="n">
        <v>1</v>
      </c>
      <c r="X7221" s="3" t="n">
        <v>0</v>
      </c>
      <c r="Y7221" s="3" t="s">
        <v>81</v>
      </c>
      <c r="Z7221" s="3" t="s">
        <v>30</v>
      </c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3"/>
      <c r="AU7221" s="3"/>
      <c r="AV7221" s="3"/>
      <c r="AW7221" s="3"/>
      <c r="AX7221" s="3"/>
      <c r="AY7221" s="3"/>
      <c r="AZ7221" s="3"/>
      <c r="BA7221" s="3"/>
      <c r="BB7221" s="3"/>
      <c r="BC7221" s="3"/>
      <c r="BD7221" s="3"/>
      <c r="BE7221" s="3"/>
      <c r="BF7221" s="3"/>
      <c r="BG7221" s="3"/>
      <c r="BH7221" s="3"/>
      <c r="BI7221" s="3"/>
      <c r="BJ7221" s="3"/>
    </row>
    <row r="7222" customFormat="false" ht="15.75" hidden="false" customHeight="false" outlineLevel="0" collapsed="false">
      <c r="A7222" s="3" t="n">
        <v>7221</v>
      </c>
      <c r="B7222" s="3" t="s">
        <v>20961</v>
      </c>
      <c r="C7222" s="3" t="s">
        <v>20962</v>
      </c>
      <c r="D7222" s="3" t="n">
        <v>1</v>
      </c>
      <c r="E7222" s="3" t="n">
        <v>0.0540845</v>
      </c>
      <c r="F7222" s="3" t="n">
        <v>9</v>
      </c>
      <c r="G7222" s="3" t="n">
        <v>9</v>
      </c>
      <c r="H7222" s="3" t="n">
        <v>8</v>
      </c>
      <c r="I7222" s="3" t="n">
        <v>8</v>
      </c>
      <c r="J7222" s="3" t="n">
        <v>12</v>
      </c>
      <c r="K7222" s="3" t="n">
        <v>12</v>
      </c>
      <c r="L7222" s="3" t="n">
        <v>0</v>
      </c>
      <c r="M7222" s="3" t="n">
        <v>0</v>
      </c>
      <c r="N7222" s="3" t="n">
        <v>0</v>
      </c>
      <c r="O7222" s="3" t="n">
        <v>0</v>
      </c>
      <c r="P7222" s="3" t="n">
        <v>7.4</v>
      </c>
      <c r="Q7222" s="3" t="n">
        <v>24.2</v>
      </c>
      <c r="R7222" s="3" t="s">
        <v>20963</v>
      </c>
      <c r="S7222" s="4" t="n">
        <v>45747.8760648148</v>
      </c>
      <c r="T7222" s="3" t="s">
        <v>65</v>
      </c>
      <c r="U7222" s="3" t="s">
        <v>65</v>
      </c>
      <c r="V7222" s="3" t="n">
        <v>1</v>
      </c>
      <c r="W7222" s="3" t="n">
        <v>1</v>
      </c>
      <c r="X7222" s="3" t="n">
        <v>0</v>
      </c>
      <c r="Y7222" s="3" t="s">
        <v>81</v>
      </c>
      <c r="Z7222" s="3" t="s">
        <v>30</v>
      </c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3"/>
      <c r="AU7222" s="3"/>
      <c r="AV7222" s="3"/>
      <c r="AW7222" s="3"/>
      <c r="AX7222" s="3"/>
      <c r="AY7222" s="3"/>
      <c r="AZ7222" s="3"/>
      <c r="BA7222" s="3"/>
      <c r="BB7222" s="3"/>
      <c r="BC7222" s="3"/>
      <c r="BD7222" s="3"/>
      <c r="BE7222" s="3"/>
      <c r="BF7222" s="3"/>
      <c r="BG7222" s="3"/>
      <c r="BH7222" s="3"/>
      <c r="BI7222" s="3"/>
      <c r="BJ7222" s="3"/>
    </row>
    <row r="7223" customFormat="false" ht="15.75" hidden="false" customHeight="false" outlineLevel="0" collapsed="false">
      <c r="A7223" s="3" t="n">
        <v>7222</v>
      </c>
      <c r="B7223" s="3" t="s">
        <v>20964</v>
      </c>
      <c r="C7223" s="3" t="s">
        <v>20965</v>
      </c>
      <c r="D7223" s="3" t="n">
        <v>1</v>
      </c>
      <c r="E7223" s="3" t="n">
        <v>0.0558673</v>
      </c>
      <c r="F7223" s="3" t="n">
        <v>9</v>
      </c>
      <c r="G7223" s="3" t="n">
        <v>9</v>
      </c>
      <c r="H7223" s="3" t="n">
        <v>8</v>
      </c>
      <c r="I7223" s="3" t="n">
        <v>8</v>
      </c>
      <c r="J7223" s="3" t="n">
        <v>12</v>
      </c>
      <c r="K7223" s="3" t="n">
        <v>12</v>
      </c>
      <c r="L7223" s="3" t="n">
        <v>0</v>
      </c>
      <c r="M7223" s="3" t="n">
        <v>0</v>
      </c>
      <c r="N7223" s="3" t="n">
        <v>0</v>
      </c>
      <c r="O7223" s="3" t="n">
        <v>0</v>
      </c>
      <c r="P7223" s="3" t="n">
        <v>7.5</v>
      </c>
      <c r="Q7223" s="3" t="n">
        <v>24.2</v>
      </c>
      <c r="R7223" s="3" t="s">
        <v>20966</v>
      </c>
      <c r="S7223" s="4" t="n">
        <v>45747.876099537</v>
      </c>
      <c r="T7223" s="3" t="s">
        <v>65</v>
      </c>
      <c r="U7223" s="3" t="s">
        <v>65</v>
      </c>
      <c r="V7223" s="3" t="n">
        <v>1</v>
      </c>
      <c r="W7223" s="3" t="n">
        <v>1</v>
      </c>
      <c r="X7223" s="3" t="n">
        <v>0</v>
      </c>
      <c r="Y7223" s="3" t="s">
        <v>81</v>
      </c>
      <c r="Z7223" s="3" t="s">
        <v>30</v>
      </c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3"/>
      <c r="AU7223" s="3"/>
      <c r="AV7223" s="3"/>
      <c r="AW7223" s="3"/>
      <c r="AX7223" s="3"/>
      <c r="AY7223" s="3"/>
      <c r="AZ7223" s="3"/>
      <c r="BA7223" s="3"/>
      <c r="BB7223" s="3"/>
      <c r="BC7223" s="3"/>
      <c r="BD7223" s="3"/>
      <c r="BE7223" s="3"/>
      <c r="BF7223" s="3"/>
      <c r="BG7223" s="3"/>
      <c r="BH7223" s="3"/>
      <c r="BI7223" s="3"/>
      <c r="BJ7223" s="3"/>
    </row>
    <row r="7224" customFormat="false" ht="15.75" hidden="false" customHeight="false" outlineLevel="0" collapsed="false">
      <c r="A7224" s="3" t="n">
        <v>7223</v>
      </c>
      <c r="B7224" s="3" t="s">
        <v>20967</v>
      </c>
      <c r="C7224" s="3" t="s">
        <v>20968</v>
      </c>
      <c r="D7224" s="3" t="n">
        <v>1</v>
      </c>
      <c r="E7224" s="3" t="n">
        <v>0.0493884</v>
      </c>
      <c r="F7224" s="3" t="n">
        <v>9</v>
      </c>
      <c r="G7224" s="3" t="n">
        <v>9</v>
      </c>
      <c r="H7224" s="3" t="n">
        <v>8</v>
      </c>
      <c r="I7224" s="3" t="n">
        <v>8</v>
      </c>
      <c r="J7224" s="3" t="n">
        <v>12</v>
      </c>
      <c r="K7224" s="3" t="n">
        <v>12</v>
      </c>
      <c r="L7224" s="3" t="n">
        <v>0</v>
      </c>
      <c r="M7224" s="3" t="n">
        <v>0</v>
      </c>
      <c r="N7224" s="3" t="n">
        <v>0</v>
      </c>
      <c r="O7224" s="3" t="n">
        <v>0</v>
      </c>
      <c r="P7224" s="3" t="n">
        <v>7.6</v>
      </c>
      <c r="Q7224" s="3" t="n">
        <v>24.2</v>
      </c>
      <c r="R7224" s="3" t="s">
        <v>20969</v>
      </c>
      <c r="S7224" s="4" t="n">
        <v>45747.8761342593</v>
      </c>
      <c r="T7224" s="3" t="s">
        <v>65</v>
      </c>
      <c r="U7224" s="3" t="s">
        <v>65</v>
      </c>
      <c r="V7224" s="3" t="n">
        <v>1</v>
      </c>
      <c r="W7224" s="3" t="n">
        <v>1</v>
      </c>
      <c r="X7224" s="3" t="n">
        <v>0</v>
      </c>
      <c r="Y7224" s="3" t="s">
        <v>81</v>
      </c>
      <c r="Z7224" s="3" t="s">
        <v>30</v>
      </c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3"/>
      <c r="AU7224" s="3"/>
      <c r="AV7224" s="3"/>
      <c r="AW7224" s="3"/>
      <c r="AX7224" s="3"/>
      <c r="AY7224" s="3"/>
      <c r="AZ7224" s="3"/>
      <c r="BA7224" s="3"/>
      <c r="BB7224" s="3"/>
      <c r="BC7224" s="3"/>
      <c r="BD7224" s="3"/>
      <c r="BE7224" s="3"/>
      <c r="BF7224" s="3"/>
      <c r="BG7224" s="3"/>
      <c r="BH7224" s="3"/>
      <c r="BI7224" s="3"/>
      <c r="BJ7224" s="3"/>
    </row>
    <row r="7225" customFormat="false" ht="15.75" hidden="false" customHeight="false" outlineLevel="0" collapsed="false">
      <c r="A7225" s="3" t="n">
        <v>7224</v>
      </c>
      <c r="B7225" s="3" t="s">
        <v>20970</v>
      </c>
      <c r="C7225" s="3" t="s">
        <v>20971</v>
      </c>
      <c r="D7225" s="3" t="n">
        <v>1</v>
      </c>
      <c r="E7225" s="3" t="n">
        <v>0.0477478</v>
      </c>
      <c r="F7225" s="3" t="n">
        <v>9</v>
      </c>
      <c r="G7225" s="3" t="n">
        <v>9</v>
      </c>
      <c r="H7225" s="3" t="n">
        <v>8</v>
      </c>
      <c r="I7225" s="3" t="n">
        <v>8</v>
      </c>
      <c r="J7225" s="3" t="n">
        <v>12</v>
      </c>
      <c r="K7225" s="3" t="n">
        <v>12</v>
      </c>
      <c r="L7225" s="3" t="n">
        <v>0</v>
      </c>
      <c r="M7225" s="3" t="n">
        <v>0</v>
      </c>
      <c r="N7225" s="3" t="n">
        <v>0</v>
      </c>
      <c r="O7225" s="3" t="n">
        <v>0</v>
      </c>
      <c r="P7225" s="3" t="n">
        <v>7.7</v>
      </c>
      <c r="Q7225" s="3" t="n">
        <v>24.2</v>
      </c>
      <c r="R7225" s="3" t="s">
        <v>20972</v>
      </c>
      <c r="S7225" s="4" t="n">
        <v>45747.8761689815</v>
      </c>
      <c r="T7225" s="3" t="s">
        <v>65</v>
      </c>
      <c r="U7225" s="3" t="s">
        <v>65</v>
      </c>
      <c r="V7225" s="3" t="n">
        <v>1</v>
      </c>
      <c r="W7225" s="3" t="n">
        <v>1</v>
      </c>
      <c r="X7225" s="3" t="n">
        <v>0</v>
      </c>
      <c r="Y7225" s="3" t="s">
        <v>81</v>
      </c>
      <c r="Z7225" s="3" t="s">
        <v>30</v>
      </c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3"/>
      <c r="AU7225" s="3"/>
      <c r="AV7225" s="3"/>
      <c r="AW7225" s="3"/>
      <c r="AX7225" s="3"/>
      <c r="AY7225" s="3"/>
      <c r="AZ7225" s="3"/>
      <c r="BA7225" s="3"/>
      <c r="BB7225" s="3"/>
      <c r="BC7225" s="3"/>
      <c r="BD7225" s="3"/>
      <c r="BE7225" s="3"/>
      <c r="BF7225" s="3"/>
      <c r="BG7225" s="3"/>
      <c r="BH7225" s="3"/>
      <c r="BI7225" s="3"/>
      <c r="BJ7225" s="3"/>
    </row>
    <row r="7226" customFormat="false" ht="15.75" hidden="false" customHeight="false" outlineLevel="0" collapsed="false">
      <c r="A7226" s="3" t="n">
        <v>7225</v>
      </c>
      <c r="B7226" s="3" t="s">
        <v>20973</v>
      </c>
      <c r="C7226" s="3" t="s">
        <v>20974</v>
      </c>
      <c r="D7226" s="3" t="n">
        <v>1</v>
      </c>
      <c r="E7226" s="3" t="n">
        <v>0.0532951</v>
      </c>
      <c r="F7226" s="3" t="n">
        <v>9</v>
      </c>
      <c r="G7226" s="3" t="n">
        <v>9</v>
      </c>
      <c r="H7226" s="3" t="n">
        <v>8</v>
      </c>
      <c r="I7226" s="3" t="n">
        <v>8</v>
      </c>
      <c r="J7226" s="3" t="n">
        <v>12</v>
      </c>
      <c r="K7226" s="3" t="n">
        <v>12</v>
      </c>
      <c r="L7226" s="3" t="n">
        <v>0</v>
      </c>
      <c r="M7226" s="3" t="n">
        <v>0</v>
      </c>
      <c r="N7226" s="3" t="n">
        <v>0</v>
      </c>
      <c r="O7226" s="3" t="n">
        <v>0</v>
      </c>
      <c r="P7226" s="3" t="n">
        <v>7.8</v>
      </c>
      <c r="Q7226" s="3" t="n">
        <v>24.2</v>
      </c>
      <c r="R7226" s="3" t="s">
        <v>20975</v>
      </c>
      <c r="S7226" s="4" t="n">
        <v>45747.8762037037</v>
      </c>
      <c r="T7226" s="3" t="s">
        <v>65</v>
      </c>
      <c r="U7226" s="3" t="s">
        <v>65</v>
      </c>
      <c r="V7226" s="3" t="n">
        <v>1</v>
      </c>
      <c r="W7226" s="3" t="n">
        <v>1</v>
      </c>
      <c r="X7226" s="3" t="n">
        <v>0</v>
      </c>
      <c r="Y7226" s="3" t="s">
        <v>81</v>
      </c>
      <c r="Z7226" s="3" t="s">
        <v>30</v>
      </c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3"/>
      <c r="AU7226" s="3"/>
      <c r="AV7226" s="3"/>
      <c r="AW7226" s="3"/>
      <c r="AX7226" s="3"/>
      <c r="AY7226" s="3"/>
      <c r="AZ7226" s="3"/>
      <c r="BA7226" s="3"/>
      <c r="BB7226" s="3"/>
      <c r="BC7226" s="3"/>
      <c r="BD7226" s="3"/>
      <c r="BE7226" s="3"/>
      <c r="BF7226" s="3"/>
      <c r="BG7226" s="3"/>
      <c r="BH7226" s="3"/>
      <c r="BI7226" s="3"/>
      <c r="BJ7226" s="3"/>
    </row>
    <row r="7227" customFormat="false" ht="15.75" hidden="false" customHeight="false" outlineLevel="0" collapsed="false">
      <c r="A7227" s="3" t="n">
        <v>7226</v>
      </c>
      <c r="B7227" s="3" t="s">
        <v>20976</v>
      </c>
      <c r="C7227" s="3" t="s">
        <v>20977</v>
      </c>
      <c r="D7227" s="3" t="n">
        <v>1</v>
      </c>
      <c r="E7227" s="3" t="n">
        <v>0.0622612</v>
      </c>
      <c r="F7227" s="3" t="n">
        <v>12</v>
      </c>
      <c r="G7227" s="3" t="n">
        <v>12</v>
      </c>
      <c r="H7227" s="3" t="n">
        <v>8</v>
      </c>
      <c r="I7227" s="3" t="n">
        <v>8</v>
      </c>
      <c r="J7227" s="3" t="n">
        <v>17</v>
      </c>
      <c r="K7227" s="3" t="n">
        <v>17</v>
      </c>
      <c r="L7227" s="3" t="n">
        <v>0</v>
      </c>
      <c r="M7227" s="3" t="n">
        <v>0</v>
      </c>
      <c r="N7227" s="3" t="n">
        <v>0</v>
      </c>
      <c r="O7227" s="3" t="n">
        <v>0</v>
      </c>
      <c r="P7227" s="3" t="n">
        <v>7.4</v>
      </c>
      <c r="Q7227" s="3" t="n">
        <v>24.2</v>
      </c>
      <c r="R7227" s="3" t="s">
        <v>20978</v>
      </c>
      <c r="S7227" s="4" t="n">
        <v>45747.8762268519</v>
      </c>
      <c r="T7227" s="3" t="s">
        <v>65</v>
      </c>
      <c r="U7227" s="3" t="s">
        <v>65</v>
      </c>
      <c r="V7227" s="3" t="n">
        <v>1</v>
      </c>
      <c r="W7227" s="3" t="n">
        <v>1</v>
      </c>
      <c r="X7227" s="3" t="n">
        <v>0</v>
      </c>
      <c r="Y7227" s="3" t="s">
        <v>81</v>
      </c>
      <c r="Z7227" s="3" t="s">
        <v>30</v>
      </c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3"/>
      <c r="AU7227" s="3"/>
      <c r="AV7227" s="3"/>
      <c r="AW7227" s="3"/>
      <c r="AX7227" s="3"/>
      <c r="AY7227" s="3"/>
      <c r="AZ7227" s="3"/>
      <c r="BA7227" s="3"/>
      <c r="BB7227" s="3"/>
      <c r="BC7227" s="3"/>
      <c r="BD7227" s="3"/>
      <c r="BE7227" s="3"/>
      <c r="BF7227" s="3"/>
      <c r="BG7227" s="3"/>
      <c r="BH7227" s="3"/>
      <c r="BI7227" s="3"/>
      <c r="BJ7227" s="3"/>
    </row>
    <row r="7228" customFormat="false" ht="15.75" hidden="false" customHeight="false" outlineLevel="0" collapsed="false">
      <c r="A7228" s="3" t="n">
        <v>7227</v>
      </c>
      <c r="B7228" s="3" t="s">
        <v>20979</v>
      </c>
      <c r="C7228" s="3" t="s">
        <v>20980</v>
      </c>
      <c r="D7228" s="3" t="n">
        <v>1</v>
      </c>
      <c r="E7228" s="3" t="n">
        <v>0.0607563</v>
      </c>
      <c r="F7228" s="3" t="n">
        <v>12</v>
      </c>
      <c r="G7228" s="3" t="n">
        <v>12</v>
      </c>
      <c r="H7228" s="3" t="n">
        <v>8</v>
      </c>
      <c r="I7228" s="3" t="n">
        <v>8</v>
      </c>
      <c r="J7228" s="3" t="n">
        <v>17</v>
      </c>
      <c r="K7228" s="3" t="n">
        <v>17</v>
      </c>
      <c r="L7228" s="3" t="n">
        <v>0</v>
      </c>
      <c r="M7228" s="3" t="n">
        <v>0</v>
      </c>
      <c r="N7228" s="3" t="n">
        <v>0</v>
      </c>
      <c r="O7228" s="3" t="n">
        <v>0</v>
      </c>
      <c r="P7228" s="3" t="n">
        <v>7.5</v>
      </c>
      <c r="Q7228" s="3" t="n">
        <v>24.2</v>
      </c>
      <c r="R7228" s="3" t="s">
        <v>20981</v>
      </c>
      <c r="S7228" s="4" t="n">
        <v>45747.8762615741</v>
      </c>
      <c r="T7228" s="3" t="s">
        <v>65</v>
      </c>
      <c r="U7228" s="3" t="s">
        <v>65</v>
      </c>
      <c r="V7228" s="3" t="n">
        <v>1</v>
      </c>
      <c r="W7228" s="3" t="n">
        <v>1</v>
      </c>
      <c r="X7228" s="3" t="n">
        <v>0</v>
      </c>
      <c r="Y7228" s="3" t="s">
        <v>81</v>
      </c>
      <c r="Z7228" s="3" t="s">
        <v>30</v>
      </c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3"/>
      <c r="AU7228" s="3"/>
      <c r="AV7228" s="3"/>
      <c r="AW7228" s="3"/>
      <c r="AX7228" s="3"/>
      <c r="AY7228" s="3"/>
      <c r="AZ7228" s="3"/>
      <c r="BA7228" s="3"/>
      <c r="BB7228" s="3"/>
      <c r="BC7228" s="3"/>
      <c r="BD7228" s="3"/>
      <c r="BE7228" s="3"/>
      <c r="BF7228" s="3"/>
      <c r="BG7228" s="3"/>
      <c r="BH7228" s="3"/>
      <c r="BI7228" s="3"/>
      <c r="BJ7228" s="3"/>
    </row>
    <row r="7229" customFormat="false" ht="15.75" hidden="false" customHeight="false" outlineLevel="0" collapsed="false">
      <c r="A7229" s="3" t="n">
        <v>7228</v>
      </c>
      <c r="B7229" s="3" t="s">
        <v>20982</v>
      </c>
      <c r="C7229" s="3" t="s">
        <v>20983</v>
      </c>
      <c r="D7229" s="3" t="n">
        <v>1</v>
      </c>
      <c r="E7229" s="3" t="n">
        <v>0.0645215</v>
      </c>
      <c r="F7229" s="3" t="n">
        <v>12</v>
      </c>
      <c r="G7229" s="3" t="n">
        <v>12</v>
      </c>
      <c r="H7229" s="3" t="n">
        <v>8</v>
      </c>
      <c r="I7229" s="3" t="n">
        <v>8</v>
      </c>
      <c r="J7229" s="3" t="n">
        <v>17</v>
      </c>
      <c r="K7229" s="3" t="n">
        <v>17</v>
      </c>
      <c r="L7229" s="3" t="n">
        <v>0</v>
      </c>
      <c r="M7229" s="3" t="n">
        <v>0</v>
      </c>
      <c r="N7229" s="3" t="n">
        <v>0</v>
      </c>
      <c r="O7229" s="3" t="n">
        <v>0</v>
      </c>
      <c r="P7229" s="3" t="n">
        <v>7.6</v>
      </c>
      <c r="Q7229" s="3" t="n">
        <v>24.2</v>
      </c>
      <c r="R7229" s="3" t="s">
        <v>20984</v>
      </c>
      <c r="S7229" s="4" t="n">
        <v>45747.8762962963</v>
      </c>
      <c r="T7229" s="3" t="s">
        <v>65</v>
      </c>
      <c r="U7229" s="3" t="s">
        <v>65</v>
      </c>
      <c r="V7229" s="3" t="n">
        <v>1</v>
      </c>
      <c r="W7229" s="3" t="n">
        <v>1</v>
      </c>
      <c r="X7229" s="3" t="n">
        <v>0</v>
      </c>
      <c r="Y7229" s="3" t="s">
        <v>81</v>
      </c>
      <c r="Z7229" s="3" t="s">
        <v>30</v>
      </c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3"/>
      <c r="AU7229" s="3"/>
      <c r="AV7229" s="3"/>
      <c r="AW7229" s="3"/>
      <c r="AX7229" s="3"/>
      <c r="AY7229" s="3"/>
      <c r="AZ7229" s="3"/>
      <c r="BA7229" s="3"/>
      <c r="BB7229" s="3"/>
      <c r="BC7229" s="3"/>
      <c r="BD7229" s="3"/>
      <c r="BE7229" s="3"/>
      <c r="BF7229" s="3"/>
      <c r="BG7229" s="3"/>
      <c r="BH7229" s="3"/>
      <c r="BI7229" s="3"/>
      <c r="BJ7229" s="3"/>
    </row>
    <row r="7230" customFormat="false" ht="15.75" hidden="false" customHeight="false" outlineLevel="0" collapsed="false">
      <c r="A7230" s="3" t="n">
        <v>7229</v>
      </c>
      <c r="B7230" s="3" t="s">
        <v>20985</v>
      </c>
      <c r="C7230" s="3" t="s">
        <v>20986</v>
      </c>
      <c r="D7230" s="3" t="n">
        <v>1</v>
      </c>
      <c r="E7230" s="3" t="n">
        <v>0.0587711</v>
      </c>
      <c r="F7230" s="3" t="n">
        <v>12</v>
      </c>
      <c r="G7230" s="3" t="n">
        <v>12</v>
      </c>
      <c r="H7230" s="3" t="n">
        <v>8</v>
      </c>
      <c r="I7230" s="3" t="n">
        <v>8</v>
      </c>
      <c r="J7230" s="3" t="n">
        <v>17</v>
      </c>
      <c r="K7230" s="3" t="n">
        <v>17</v>
      </c>
      <c r="L7230" s="3" t="n">
        <v>0</v>
      </c>
      <c r="M7230" s="3" t="n">
        <v>0</v>
      </c>
      <c r="N7230" s="3" t="n">
        <v>0</v>
      </c>
      <c r="O7230" s="3" t="n">
        <v>0</v>
      </c>
      <c r="P7230" s="3" t="n">
        <v>7.7</v>
      </c>
      <c r="Q7230" s="3" t="n">
        <v>24.2</v>
      </c>
      <c r="R7230" s="3" t="s">
        <v>20987</v>
      </c>
      <c r="S7230" s="4" t="n">
        <v>45747.8763310185</v>
      </c>
      <c r="T7230" s="3" t="s">
        <v>65</v>
      </c>
      <c r="U7230" s="3" t="s">
        <v>65</v>
      </c>
      <c r="V7230" s="3" t="n">
        <v>1</v>
      </c>
      <c r="W7230" s="3" t="n">
        <v>1</v>
      </c>
      <c r="X7230" s="3" t="n">
        <v>0</v>
      </c>
      <c r="Y7230" s="3" t="s">
        <v>81</v>
      </c>
      <c r="Z7230" s="3" t="s">
        <v>30</v>
      </c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3"/>
      <c r="AU7230" s="3"/>
      <c r="AV7230" s="3"/>
      <c r="AW7230" s="3"/>
      <c r="AX7230" s="3"/>
      <c r="AY7230" s="3"/>
      <c r="AZ7230" s="3"/>
      <c r="BA7230" s="3"/>
      <c r="BB7230" s="3"/>
      <c r="BC7230" s="3"/>
      <c r="BD7230" s="3"/>
      <c r="BE7230" s="3"/>
      <c r="BF7230" s="3"/>
      <c r="BG7230" s="3"/>
      <c r="BH7230" s="3"/>
      <c r="BI7230" s="3"/>
      <c r="BJ7230" s="3"/>
    </row>
    <row r="7231" customFormat="false" ht="15.75" hidden="false" customHeight="false" outlineLevel="0" collapsed="false">
      <c r="A7231" s="3" t="n">
        <v>7230</v>
      </c>
      <c r="B7231" s="3" t="s">
        <v>20988</v>
      </c>
      <c r="C7231" s="3" t="s">
        <v>20989</v>
      </c>
      <c r="D7231" s="3" t="n">
        <v>1</v>
      </c>
      <c r="E7231" s="3" t="n">
        <v>0.0660061</v>
      </c>
      <c r="F7231" s="3" t="n">
        <v>12</v>
      </c>
      <c r="G7231" s="3" t="n">
        <v>12</v>
      </c>
      <c r="H7231" s="3" t="n">
        <v>8</v>
      </c>
      <c r="I7231" s="3" t="n">
        <v>8</v>
      </c>
      <c r="J7231" s="3" t="n">
        <v>17</v>
      </c>
      <c r="K7231" s="3" t="n">
        <v>17</v>
      </c>
      <c r="L7231" s="3" t="n">
        <v>0</v>
      </c>
      <c r="M7231" s="3" t="n">
        <v>0</v>
      </c>
      <c r="N7231" s="3" t="n">
        <v>0</v>
      </c>
      <c r="O7231" s="3" t="n">
        <v>0</v>
      </c>
      <c r="P7231" s="3" t="n">
        <v>7.8</v>
      </c>
      <c r="Q7231" s="3" t="n">
        <v>24.2</v>
      </c>
      <c r="R7231" s="3" t="s">
        <v>20990</v>
      </c>
      <c r="S7231" s="4" t="n">
        <v>45747.8763657407</v>
      </c>
      <c r="T7231" s="3" t="s">
        <v>65</v>
      </c>
      <c r="U7231" s="3" t="s">
        <v>65</v>
      </c>
      <c r="V7231" s="3" t="n">
        <v>1</v>
      </c>
      <c r="W7231" s="3" t="n">
        <v>1</v>
      </c>
      <c r="X7231" s="3" t="n">
        <v>0</v>
      </c>
      <c r="Y7231" s="3" t="s">
        <v>81</v>
      </c>
      <c r="Z7231" s="3" t="s">
        <v>30</v>
      </c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3"/>
      <c r="AU7231" s="3"/>
      <c r="AV7231" s="3"/>
      <c r="AW7231" s="3"/>
      <c r="AX7231" s="3"/>
      <c r="AY7231" s="3"/>
      <c r="AZ7231" s="3"/>
      <c r="BA7231" s="3"/>
      <c r="BB7231" s="3"/>
      <c r="BC7231" s="3"/>
      <c r="BD7231" s="3"/>
      <c r="BE7231" s="3"/>
      <c r="BF7231" s="3"/>
      <c r="BG7231" s="3"/>
      <c r="BH7231" s="3"/>
      <c r="BI7231" s="3"/>
      <c r="BJ7231" s="3"/>
    </row>
    <row r="7232" customFormat="false" ht="15.75" hidden="false" customHeight="false" outlineLevel="0" collapsed="false">
      <c r="A7232" s="3" t="n">
        <v>7231</v>
      </c>
      <c r="B7232" s="3" t="s">
        <v>20991</v>
      </c>
      <c r="C7232" s="3" t="s">
        <v>20992</v>
      </c>
      <c r="D7232" s="3" t="n">
        <v>1</v>
      </c>
      <c r="E7232" s="3" t="n">
        <v>0.0780618</v>
      </c>
      <c r="F7232" s="3" t="n">
        <v>5</v>
      </c>
      <c r="G7232" s="3" t="n">
        <v>5</v>
      </c>
      <c r="H7232" s="3" t="n">
        <v>4</v>
      </c>
      <c r="I7232" s="3" t="n">
        <v>4</v>
      </c>
      <c r="J7232" s="3" t="n">
        <v>3</v>
      </c>
      <c r="K7232" s="3" t="n">
        <v>3</v>
      </c>
      <c r="L7232" s="3" t="n">
        <v>1</v>
      </c>
      <c r="M7232" s="3" t="n">
        <v>1</v>
      </c>
      <c r="N7232" s="3" t="n">
        <v>-1</v>
      </c>
      <c r="O7232" s="3" t="n">
        <v>-1</v>
      </c>
      <c r="P7232" s="3" t="n">
        <v>7.4</v>
      </c>
      <c r="Q7232" s="3" t="n">
        <v>24.2</v>
      </c>
      <c r="R7232" s="3" t="s">
        <v>20993</v>
      </c>
      <c r="S7232" s="4" t="n">
        <v>45747.8684375</v>
      </c>
      <c r="T7232" s="3" t="s">
        <v>65</v>
      </c>
      <c r="U7232" s="3" t="s">
        <v>65</v>
      </c>
      <c r="V7232" s="3" t="n">
        <v>0</v>
      </c>
      <c r="W7232" s="3" t="n">
        <v>0</v>
      </c>
      <c r="X7232" s="3" t="n">
        <v>0</v>
      </c>
      <c r="Y7232" s="3" t="s">
        <v>30</v>
      </c>
      <c r="Z7232" s="3" t="s">
        <v>30</v>
      </c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3"/>
      <c r="AU7232" s="3"/>
      <c r="AV7232" s="3"/>
      <c r="AW7232" s="3"/>
      <c r="AX7232" s="3"/>
      <c r="AY7232" s="3"/>
      <c r="AZ7232" s="3"/>
      <c r="BA7232" s="3"/>
      <c r="BB7232" s="3"/>
      <c r="BC7232" s="3"/>
      <c r="BD7232" s="3"/>
      <c r="BE7232" s="3"/>
      <c r="BF7232" s="3"/>
      <c r="BG7232" s="3"/>
      <c r="BH7232" s="3"/>
      <c r="BI7232" s="3"/>
      <c r="BJ7232" s="3"/>
    </row>
    <row r="7233" customFormat="false" ht="15.75" hidden="false" customHeight="false" outlineLevel="0" collapsed="false">
      <c r="A7233" s="3" t="n">
        <v>7232</v>
      </c>
      <c r="B7233" s="3" t="s">
        <v>20994</v>
      </c>
      <c r="C7233" s="3" t="s">
        <v>20995</v>
      </c>
      <c r="D7233" s="3" t="n">
        <v>1</v>
      </c>
      <c r="E7233" s="3" t="n">
        <v>0.060309</v>
      </c>
      <c r="F7233" s="3" t="n">
        <v>5</v>
      </c>
      <c r="G7233" s="3" t="n">
        <v>5</v>
      </c>
      <c r="H7233" s="3" t="n">
        <v>4</v>
      </c>
      <c r="I7233" s="3" t="n">
        <v>4</v>
      </c>
      <c r="J7233" s="3" t="n">
        <v>3</v>
      </c>
      <c r="K7233" s="3" t="n">
        <v>3</v>
      </c>
      <c r="L7233" s="3" t="n">
        <v>1</v>
      </c>
      <c r="M7233" s="3" t="n">
        <v>1</v>
      </c>
      <c r="N7233" s="3" t="n">
        <v>-1</v>
      </c>
      <c r="O7233" s="3" t="n">
        <v>-1</v>
      </c>
      <c r="P7233" s="3" t="n">
        <v>7.5</v>
      </c>
      <c r="Q7233" s="3" t="n">
        <v>24.2</v>
      </c>
      <c r="R7233" s="3" t="s">
        <v>20996</v>
      </c>
      <c r="S7233" s="4" t="n">
        <v>45747.8684606482</v>
      </c>
      <c r="T7233" s="3" t="s">
        <v>65</v>
      </c>
      <c r="U7233" s="3" t="s">
        <v>65</v>
      </c>
      <c r="V7233" s="3" t="n">
        <v>0</v>
      </c>
      <c r="W7233" s="3" t="n">
        <v>0</v>
      </c>
      <c r="X7233" s="3" t="n">
        <v>0</v>
      </c>
      <c r="Y7233" s="3" t="s">
        <v>30</v>
      </c>
      <c r="Z7233" s="3" t="s">
        <v>30</v>
      </c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3"/>
      <c r="AU7233" s="3"/>
      <c r="AV7233" s="3"/>
      <c r="AW7233" s="3"/>
      <c r="AX7233" s="3"/>
      <c r="AY7233" s="3"/>
      <c r="AZ7233" s="3"/>
      <c r="BA7233" s="3"/>
      <c r="BB7233" s="3"/>
      <c r="BC7233" s="3"/>
      <c r="BD7233" s="3"/>
      <c r="BE7233" s="3"/>
      <c r="BF7233" s="3"/>
      <c r="BG7233" s="3"/>
      <c r="BH7233" s="3"/>
      <c r="BI7233" s="3"/>
      <c r="BJ7233" s="3"/>
    </row>
    <row r="7234" customFormat="false" ht="15.75" hidden="false" customHeight="false" outlineLevel="0" collapsed="false">
      <c r="A7234" s="3" t="n">
        <v>7233</v>
      </c>
      <c r="B7234" s="3" t="s">
        <v>20997</v>
      </c>
      <c r="C7234" s="3" t="s">
        <v>20998</v>
      </c>
      <c r="D7234" s="3" t="n">
        <v>1</v>
      </c>
      <c r="E7234" s="3" t="n">
        <v>0.0652512</v>
      </c>
      <c r="F7234" s="3" t="n">
        <v>5</v>
      </c>
      <c r="G7234" s="3" t="n">
        <v>5</v>
      </c>
      <c r="H7234" s="3" t="n">
        <v>4</v>
      </c>
      <c r="I7234" s="3" t="n">
        <v>4</v>
      </c>
      <c r="J7234" s="3" t="n">
        <v>3</v>
      </c>
      <c r="K7234" s="3" t="n">
        <v>3</v>
      </c>
      <c r="L7234" s="3" t="n">
        <v>1</v>
      </c>
      <c r="M7234" s="3" t="n">
        <v>1</v>
      </c>
      <c r="N7234" s="3" t="n">
        <v>-1</v>
      </c>
      <c r="O7234" s="3" t="n">
        <v>-1</v>
      </c>
      <c r="P7234" s="3" t="n">
        <v>7.6</v>
      </c>
      <c r="Q7234" s="3" t="n">
        <v>24.2</v>
      </c>
      <c r="R7234" s="3" t="s">
        <v>20999</v>
      </c>
      <c r="S7234" s="4" t="n">
        <v>45747.8684837963</v>
      </c>
      <c r="T7234" s="3" t="s">
        <v>65</v>
      </c>
      <c r="U7234" s="3" t="s">
        <v>65</v>
      </c>
      <c r="V7234" s="3" t="n">
        <v>0</v>
      </c>
      <c r="W7234" s="3" t="n">
        <v>0</v>
      </c>
      <c r="X7234" s="3" t="n">
        <v>0</v>
      </c>
      <c r="Y7234" s="3" t="s">
        <v>30</v>
      </c>
      <c r="Z7234" s="3" t="s">
        <v>30</v>
      </c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3"/>
      <c r="AU7234" s="3"/>
      <c r="AV7234" s="3"/>
      <c r="AW7234" s="3"/>
      <c r="AX7234" s="3"/>
      <c r="AY7234" s="3"/>
      <c r="AZ7234" s="3"/>
      <c r="BA7234" s="3"/>
      <c r="BB7234" s="3"/>
      <c r="BC7234" s="3"/>
      <c r="BD7234" s="3"/>
      <c r="BE7234" s="3"/>
      <c r="BF7234" s="3"/>
      <c r="BG7234" s="3"/>
      <c r="BH7234" s="3"/>
      <c r="BI7234" s="3"/>
      <c r="BJ7234" s="3"/>
    </row>
    <row r="7235" customFormat="false" ht="15.75" hidden="false" customHeight="false" outlineLevel="0" collapsed="false">
      <c r="A7235" s="3" t="n">
        <v>7234</v>
      </c>
      <c r="B7235" s="3" t="s">
        <v>21000</v>
      </c>
      <c r="C7235" s="3" t="s">
        <v>21001</v>
      </c>
      <c r="D7235" s="3" t="n">
        <v>1</v>
      </c>
      <c r="E7235" s="3" t="n">
        <v>0.0579126</v>
      </c>
      <c r="F7235" s="3" t="n">
        <v>5</v>
      </c>
      <c r="G7235" s="3" t="n">
        <v>5</v>
      </c>
      <c r="H7235" s="3" t="n">
        <v>4</v>
      </c>
      <c r="I7235" s="3" t="n">
        <v>4</v>
      </c>
      <c r="J7235" s="3" t="n">
        <v>3</v>
      </c>
      <c r="K7235" s="3" t="n">
        <v>3</v>
      </c>
      <c r="L7235" s="3" t="n">
        <v>1</v>
      </c>
      <c r="M7235" s="3" t="n">
        <v>1</v>
      </c>
      <c r="N7235" s="3" t="n">
        <v>-1</v>
      </c>
      <c r="O7235" s="3" t="n">
        <v>-1</v>
      </c>
      <c r="P7235" s="3" t="n">
        <v>7.7</v>
      </c>
      <c r="Q7235" s="3" t="n">
        <v>24.2</v>
      </c>
      <c r="R7235" s="3" t="s">
        <v>21002</v>
      </c>
      <c r="S7235" s="4" t="n">
        <v>45747.8684953704</v>
      </c>
      <c r="T7235" s="3" t="s">
        <v>65</v>
      </c>
      <c r="U7235" s="3" t="s">
        <v>65</v>
      </c>
      <c r="V7235" s="3" t="n">
        <v>0</v>
      </c>
      <c r="W7235" s="3" t="n">
        <v>0</v>
      </c>
      <c r="X7235" s="3" t="n">
        <v>0</v>
      </c>
      <c r="Y7235" s="3" t="s">
        <v>30</v>
      </c>
      <c r="Z7235" s="3" t="s">
        <v>30</v>
      </c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3"/>
      <c r="AU7235" s="3"/>
      <c r="AV7235" s="3"/>
      <c r="AW7235" s="3"/>
      <c r="AX7235" s="3"/>
      <c r="AY7235" s="3"/>
      <c r="AZ7235" s="3"/>
      <c r="BA7235" s="3"/>
      <c r="BB7235" s="3"/>
      <c r="BC7235" s="3"/>
      <c r="BD7235" s="3"/>
      <c r="BE7235" s="3"/>
      <c r="BF7235" s="3"/>
      <c r="BG7235" s="3"/>
      <c r="BH7235" s="3"/>
      <c r="BI7235" s="3"/>
      <c r="BJ7235" s="3"/>
    </row>
    <row r="7236" customFormat="false" ht="15.75" hidden="false" customHeight="false" outlineLevel="0" collapsed="false">
      <c r="A7236" s="3" t="n">
        <v>7235</v>
      </c>
      <c r="B7236" s="3" t="s">
        <v>21003</v>
      </c>
      <c r="C7236" s="3" t="s">
        <v>21004</v>
      </c>
      <c r="D7236" s="3" t="n">
        <v>1</v>
      </c>
      <c r="E7236" s="3" t="n">
        <v>0.0539961</v>
      </c>
      <c r="F7236" s="3" t="n">
        <v>5</v>
      </c>
      <c r="G7236" s="3" t="n">
        <v>5</v>
      </c>
      <c r="H7236" s="3" t="n">
        <v>4</v>
      </c>
      <c r="I7236" s="3" t="n">
        <v>4</v>
      </c>
      <c r="J7236" s="3" t="n">
        <v>3</v>
      </c>
      <c r="K7236" s="3" t="n">
        <v>3</v>
      </c>
      <c r="L7236" s="3" t="n">
        <v>1</v>
      </c>
      <c r="M7236" s="3" t="n">
        <v>1</v>
      </c>
      <c r="N7236" s="3" t="n">
        <v>-1</v>
      </c>
      <c r="O7236" s="3" t="n">
        <v>-1</v>
      </c>
      <c r="P7236" s="3" t="n">
        <v>7.8</v>
      </c>
      <c r="Q7236" s="3" t="n">
        <v>24.2</v>
      </c>
      <c r="R7236" s="3" t="s">
        <v>21005</v>
      </c>
      <c r="S7236" s="4" t="n">
        <v>45747.8685185185</v>
      </c>
      <c r="T7236" s="3" t="s">
        <v>65</v>
      </c>
      <c r="U7236" s="3" t="s">
        <v>65</v>
      </c>
      <c r="V7236" s="3" t="n">
        <v>0</v>
      </c>
      <c r="W7236" s="3" t="n">
        <v>0</v>
      </c>
      <c r="X7236" s="3" t="n">
        <v>0</v>
      </c>
      <c r="Y7236" s="3" t="s">
        <v>30</v>
      </c>
      <c r="Z7236" s="3" t="s">
        <v>30</v>
      </c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3"/>
      <c r="AU7236" s="3"/>
      <c r="AV7236" s="3"/>
      <c r="AW7236" s="3"/>
      <c r="AX7236" s="3"/>
      <c r="AY7236" s="3"/>
      <c r="AZ7236" s="3"/>
      <c r="BA7236" s="3"/>
      <c r="BB7236" s="3"/>
      <c r="BC7236" s="3"/>
      <c r="BD7236" s="3"/>
      <c r="BE7236" s="3"/>
      <c r="BF7236" s="3"/>
      <c r="BG7236" s="3"/>
      <c r="BH7236" s="3"/>
      <c r="BI7236" s="3"/>
      <c r="BJ7236" s="3"/>
    </row>
    <row r="7237" customFormat="false" ht="15.75" hidden="false" customHeight="false" outlineLevel="0" collapsed="false">
      <c r="A7237" s="3" t="n">
        <v>7236</v>
      </c>
      <c r="B7237" s="3" t="s">
        <v>21006</v>
      </c>
      <c r="C7237" s="3" t="s">
        <v>21007</v>
      </c>
      <c r="D7237" s="3" t="n">
        <v>1</v>
      </c>
      <c r="E7237" s="3" t="n">
        <v>1.6446072</v>
      </c>
      <c r="F7237" s="3" t="n">
        <v>36</v>
      </c>
      <c r="G7237" s="3" t="n">
        <v>36</v>
      </c>
      <c r="H7237" s="3" t="n">
        <v>11</v>
      </c>
      <c r="I7237" s="3" t="n">
        <v>11</v>
      </c>
      <c r="J7237" s="3" t="n">
        <v>41</v>
      </c>
      <c r="K7237" s="3" t="n">
        <v>41</v>
      </c>
      <c r="L7237" s="3" t="n">
        <v>0</v>
      </c>
      <c r="M7237" s="3" t="n">
        <v>0</v>
      </c>
      <c r="N7237" s="3" t="n">
        <v>-1</v>
      </c>
      <c r="O7237" s="3" t="n">
        <v>-1</v>
      </c>
      <c r="P7237" s="3" t="n">
        <v>7.3</v>
      </c>
      <c r="Q7237" s="3" t="n">
        <v>24.2</v>
      </c>
      <c r="R7237" s="3" t="s">
        <v>21008</v>
      </c>
      <c r="S7237" s="4" t="n">
        <v>45747.8685648148</v>
      </c>
      <c r="T7237" s="3" t="s">
        <v>65</v>
      </c>
      <c r="U7237" s="3" t="s">
        <v>65</v>
      </c>
      <c r="V7237" s="3" t="n">
        <v>0</v>
      </c>
      <c r="W7237" s="3" t="n">
        <v>0</v>
      </c>
      <c r="X7237" s="3" t="n">
        <v>0</v>
      </c>
      <c r="Y7237" s="3" t="s">
        <v>30</v>
      </c>
      <c r="Z7237" s="3" t="s">
        <v>30</v>
      </c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3"/>
      <c r="AU7237" s="3"/>
      <c r="AV7237" s="3"/>
      <c r="AW7237" s="3"/>
      <c r="AX7237" s="3"/>
      <c r="AY7237" s="3"/>
      <c r="AZ7237" s="3"/>
      <c r="BA7237" s="3"/>
      <c r="BB7237" s="3"/>
      <c r="BC7237" s="3"/>
      <c r="BD7237" s="3"/>
      <c r="BE7237" s="3"/>
      <c r="BF7237" s="3"/>
      <c r="BG7237" s="3"/>
      <c r="BH7237" s="3"/>
      <c r="BI7237" s="3"/>
      <c r="BJ7237" s="3"/>
    </row>
    <row r="7238" customFormat="false" ht="15.75" hidden="false" customHeight="false" outlineLevel="0" collapsed="false">
      <c r="A7238" s="3" t="n">
        <v>7237</v>
      </c>
      <c r="B7238" s="3" t="s">
        <v>21009</v>
      </c>
      <c r="C7238" s="3" t="s">
        <v>21010</v>
      </c>
      <c r="D7238" s="3" t="n">
        <v>1</v>
      </c>
      <c r="E7238" s="3" t="n">
        <v>3.6809728</v>
      </c>
      <c r="F7238" s="3" t="n">
        <v>186</v>
      </c>
      <c r="G7238" s="3" t="n">
        <v>186</v>
      </c>
      <c r="H7238" s="3" t="n">
        <v>17</v>
      </c>
      <c r="I7238" s="3" t="n">
        <v>17</v>
      </c>
      <c r="J7238" s="3" t="n">
        <v>235</v>
      </c>
      <c r="K7238" s="3" t="n">
        <v>235</v>
      </c>
      <c r="L7238" s="3" t="n">
        <v>41</v>
      </c>
      <c r="M7238" s="3" t="n">
        <v>41</v>
      </c>
      <c r="N7238" s="3" t="n">
        <v>54</v>
      </c>
      <c r="O7238" s="3" t="n">
        <v>-1</v>
      </c>
      <c r="P7238" s="3" t="n">
        <v>7.8</v>
      </c>
      <c r="Q7238" s="3" t="n">
        <v>24.2</v>
      </c>
      <c r="R7238" s="3" t="s">
        <v>21011</v>
      </c>
      <c r="S7238" s="4" t="n">
        <v>45747.8765277778</v>
      </c>
      <c r="T7238" s="3" t="s">
        <v>29</v>
      </c>
      <c r="U7238" s="3" t="s">
        <v>29</v>
      </c>
      <c r="V7238" s="3" t="n">
        <v>1</v>
      </c>
      <c r="W7238" s="3" t="n">
        <v>0</v>
      </c>
      <c r="X7238" s="3" t="n">
        <v>0</v>
      </c>
      <c r="Y7238" s="3" t="s">
        <v>30</v>
      </c>
      <c r="Z7238" s="3" t="s">
        <v>30</v>
      </c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3"/>
      <c r="AU7238" s="3"/>
      <c r="AV7238" s="3"/>
      <c r="AW7238" s="3"/>
      <c r="AX7238" s="3"/>
      <c r="AY7238" s="3"/>
      <c r="AZ7238" s="3"/>
      <c r="BA7238" s="3"/>
      <c r="BB7238" s="3"/>
      <c r="BC7238" s="3"/>
      <c r="BD7238" s="3"/>
      <c r="BE7238" s="3"/>
      <c r="BF7238" s="3"/>
      <c r="BG7238" s="3"/>
      <c r="BH7238" s="3"/>
      <c r="BI7238" s="3"/>
      <c r="BJ7238" s="3"/>
    </row>
    <row r="7239" customFormat="false" ht="15.75" hidden="false" customHeight="false" outlineLevel="0" collapsed="false">
      <c r="A7239" s="3" t="n">
        <v>7238</v>
      </c>
      <c r="B7239" s="3" t="s">
        <v>21012</v>
      </c>
      <c r="C7239" s="3" t="s">
        <v>21013</v>
      </c>
      <c r="D7239" s="3" t="n">
        <v>1</v>
      </c>
      <c r="E7239" s="3" t="n">
        <v>18.47079</v>
      </c>
      <c r="F7239" s="3" t="n">
        <v>203</v>
      </c>
      <c r="G7239" s="3" t="n">
        <v>203</v>
      </c>
      <c r="H7239" s="3" t="n">
        <v>25</v>
      </c>
      <c r="I7239" s="3" t="n">
        <v>25</v>
      </c>
      <c r="J7239" s="3" t="n">
        <v>240</v>
      </c>
      <c r="K7239" s="3" t="n">
        <v>240</v>
      </c>
      <c r="L7239" s="3" t="n">
        <v>28</v>
      </c>
      <c r="M7239" s="3" t="n">
        <v>28</v>
      </c>
      <c r="N7239" s="3" t="n">
        <v>87</v>
      </c>
      <c r="O7239" s="3" t="n">
        <v>-1</v>
      </c>
      <c r="P7239" s="3" t="n">
        <v>7.5</v>
      </c>
      <c r="Q7239" s="3" t="n">
        <v>24.2</v>
      </c>
      <c r="R7239" s="3" t="s">
        <v>21014</v>
      </c>
      <c r="S7239" s="4" t="n">
        <v>45747.8769907407</v>
      </c>
      <c r="T7239" s="3" t="s">
        <v>246</v>
      </c>
      <c r="U7239" s="3" t="s">
        <v>246</v>
      </c>
      <c r="V7239" s="3" t="n">
        <v>1</v>
      </c>
      <c r="W7239" s="3" t="n">
        <v>0</v>
      </c>
      <c r="X7239" s="3" t="n">
        <v>0</v>
      </c>
      <c r="Y7239" s="3" t="s">
        <v>30</v>
      </c>
      <c r="Z7239" s="3" t="s">
        <v>30</v>
      </c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3"/>
      <c r="AU7239" s="3"/>
      <c r="AV7239" s="3"/>
      <c r="AW7239" s="3"/>
      <c r="AX7239" s="3"/>
      <c r="AY7239" s="3"/>
      <c r="AZ7239" s="3"/>
      <c r="BA7239" s="3"/>
      <c r="BB7239" s="3"/>
      <c r="BC7239" s="3"/>
      <c r="BD7239" s="3"/>
      <c r="BE7239" s="3"/>
      <c r="BF7239" s="3"/>
      <c r="BG7239" s="3"/>
      <c r="BH7239" s="3"/>
      <c r="BI7239" s="3"/>
      <c r="BJ7239" s="3"/>
    </row>
    <row r="7240" customFormat="false" ht="15.75" hidden="false" customHeight="false" outlineLevel="0" collapsed="false">
      <c r="A7240" s="3" t="n">
        <v>7239</v>
      </c>
      <c r="B7240" s="3" t="s">
        <v>21015</v>
      </c>
      <c r="C7240" s="3" t="s">
        <v>21016</v>
      </c>
      <c r="D7240" s="3" t="n">
        <v>1</v>
      </c>
      <c r="E7240" s="3" t="n">
        <v>2.3842623</v>
      </c>
      <c r="F7240" s="3" t="n">
        <v>115</v>
      </c>
      <c r="G7240" s="3" t="n">
        <v>115</v>
      </c>
      <c r="H7240" s="3" t="n">
        <v>21</v>
      </c>
      <c r="I7240" s="3" t="n">
        <v>21</v>
      </c>
      <c r="J7240" s="3" t="n">
        <v>130</v>
      </c>
      <c r="K7240" s="3" t="n">
        <v>130</v>
      </c>
      <c r="L7240" s="3" t="n">
        <v>24</v>
      </c>
      <c r="M7240" s="3" t="n">
        <v>24</v>
      </c>
      <c r="N7240" s="3" t="n">
        <v>2</v>
      </c>
      <c r="O7240" s="3" t="n">
        <v>-1</v>
      </c>
      <c r="P7240" s="3" t="n">
        <v>7.7</v>
      </c>
      <c r="Q7240" s="3" t="n">
        <v>24.2</v>
      </c>
      <c r="R7240" s="3" t="s">
        <v>21017</v>
      </c>
      <c r="S7240" s="4" t="n">
        <v>45747.8770949074</v>
      </c>
      <c r="T7240" s="3" t="s">
        <v>65</v>
      </c>
      <c r="U7240" s="3" t="s">
        <v>65</v>
      </c>
      <c r="V7240" s="3" t="n">
        <v>1</v>
      </c>
      <c r="W7240" s="3" t="n">
        <v>0</v>
      </c>
      <c r="X7240" s="3" t="n">
        <v>0</v>
      </c>
      <c r="Y7240" s="3" t="s">
        <v>30</v>
      </c>
      <c r="Z7240" s="3" t="s">
        <v>30</v>
      </c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3"/>
      <c r="AU7240" s="3"/>
      <c r="AV7240" s="3"/>
      <c r="AW7240" s="3"/>
      <c r="AX7240" s="3"/>
      <c r="AY7240" s="3"/>
      <c r="AZ7240" s="3"/>
      <c r="BA7240" s="3"/>
      <c r="BB7240" s="3"/>
      <c r="BC7240" s="3"/>
      <c r="BD7240" s="3"/>
      <c r="BE7240" s="3"/>
      <c r="BF7240" s="3"/>
      <c r="BG7240" s="3"/>
      <c r="BH7240" s="3"/>
      <c r="BI7240" s="3"/>
      <c r="BJ7240" s="3"/>
    </row>
    <row r="7241" customFormat="false" ht="15.75" hidden="false" customHeight="false" outlineLevel="0" collapsed="false">
      <c r="A7241" s="3" t="n">
        <v>7240</v>
      </c>
      <c r="B7241" s="3" t="s">
        <v>21018</v>
      </c>
      <c r="C7241" s="3" t="s">
        <v>21019</v>
      </c>
      <c r="D7241" s="3" t="n">
        <v>1</v>
      </c>
      <c r="E7241" s="3" t="n">
        <v>0.0615979</v>
      </c>
      <c r="F7241" s="3" t="n">
        <v>6</v>
      </c>
      <c r="G7241" s="3" t="n">
        <v>6</v>
      </c>
      <c r="H7241" s="3" t="n">
        <v>3</v>
      </c>
      <c r="I7241" s="3" t="n">
        <v>3</v>
      </c>
      <c r="J7241" s="3" t="n">
        <v>4</v>
      </c>
      <c r="K7241" s="3" t="n">
        <v>4</v>
      </c>
      <c r="L7241" s="3" t="n">
        <v>2</v>
      </c>
      <c r="M7241" s="3" t="n">
        <v>2</v>
      </c>
      <c r="N7241" s="3" t="n">
        <v>-1</v>
      </c>
      <c r="O7241" s="3" t="n">
        <v>-1</v>
      </c>
      <c r="P7241" s="3" t="n">
        <v>6.6</v>
      </c>
      <c r="Q7241" s="3" t="n">
        <v>24.2</v>
      </c>
      <c r="R7241" s="3" t="s">
        <v>21020</v>
      </c>
      <c r="S7241" s="4" t="n">
        <v>45747.8693634259</v>
      </c>
      <c r="T7241" s="3" t="s">
        <v>29</v>
      </c>
      <c r="U7241" s="3" t="s">
        <v>29</v>
      </c>
      <c r="V7241" s="3" t="n">
        <v>0</v>
      </c>
      <c r="W7241" s="3" t="n">
        <v>0</v>
      </c>
      <c r="X7241" s="3" t="n">
        <v>0</v>
      </c>
      <c r="Y7241" s="3" t="s">
        <v>30</v>
      </c>
      <c r="Z7241" s="3" t="s">
        <v>30</v>
      </c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3"/>
      <c r="AU7241" s="3"/>
      <c r="AV7241" s="3"/>
      <c r="AW7241" s="3"/>
      <c r="AX7241" s="3"/>
      <c r="AY7241" s="3"/>
      <c r="AZ7241" s="3"/>
      <c r="BA7241" s="3"/>
      <c r="BB7241" s="3"/>
      <c r="BC7241" s="3"/>
      <c r="BD7241" s="3"/>
      <c r="BE7241" s="3"/>
      <c r="BF7241" s="3"/>
      <c r="BG7241" s="3"/>
      <c r="BH7241" s="3"/>
      <c r="BI7241" s="3"/>
      <c r="BJ7241" s="3"/>
    </row>
    <row r="7242" customFormat="false" ht="15.75" hidden="false" customHeight="false" outlineLevel="0" collapsed="false">
      <c r="A7242" s="3" t="n">
        <v>7241</v>
      </c>
      <c r="B7242" s="3" t="s">
        <v>21021</v>
      </c>
      <c r="C7242" s="3" t="s">
        <v>21022</v>
      </c>
      <c r="D7242" s="3" t="n">
        <v>1</v>
      </c>
      <c r="E7242" s="3" t="n">
        <v>1.8500059</v>
      </c>
      <c r="F7242" s="3" t="n">
        <v>80</v>
      </c>
      <c r="G7242" s="3" t="n">
        <v>80</v>
      </c>
      <c r="H7242" s="3" t="n">
        <v>21</v>
      </c>
      <c r="I7242" s="3" t="n">
        <v>21</v>
      </c>
      <c r="J7242" s="3" t="n">
        <v>74</v>
      </c>
      <c r="K7242" s="3" t="n">
        <v>74</v>
      </c>
      <c r="L7242" s="3" t="n">
        <v>9</v>
      </c>
      <c r="M7242" s="3" t="n">
        <v>9</v>
      </c>
      <c r="N7242" s="3" t="n">
        <v>-1</v>
      </c>
      <c r="O7242" s="3" t="n">
        <v>-1</v>
      </c>
      <c r="P7242" s="3" t="n">
        <v>7.7</v>
      </c>
      <c r="Q7242" s="3" t="n">
        <v>24.2</v>
      </c>
      <c r="R7242" s="3" t="s">
        <v>21023</v>
      </c>
      <c r="S7242" s="4" t="n">
        <v>45747.8694212963</v>
      </c>
      <c r="T7242" s="3" t="s">
        <v>29</v>
      </c>
      <c r="U7242" s="3" t="s">
        <v>29</v>
      </c>
      <c r="V7242" s="3" t="n">
        <v>0</v>
      </c>
      <c r="W7242" s="3" t="n">
        <v>0</v>
      </c>
      <c r="X7242" s="3" t="n">
        <v>0</v>
      </c>
      <c r="Y7242" s="3" t="s">
        <v>30</v>
      </c>
      <c r="Z7242" s="3" t="s">
        <v>30</v>
      </c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3"/>
      <c r="AU7242" s="3"/>
      <c r="AV7242" s="3"/>
      <c r="AW7242" s="3"/>
      <c r="AX7242" s="3"/>
      <c r="AY7242" s="3"/>
      <c r="AZ7242" s="3"/>
      <c r="BA7242" s="3"/>
      <c r="BB7242" s="3"/>
      <c r="BC7242" s="3"/>
      <c r="BD7242" s="3"/>
      <c r="BE7242" s="3"/>
      <c r="BF7242" s="3"/>
      <c r="BG7242" s="3"/>
      <c r="BH7242" s="3"/>
      <c r="BI7242" s="3"/>
      <c r="BJ7242" s="3"/>
    </row>
    <row r="7243" customFormat="false" ht="15.75" hidden="false" customHeight="false" outlineLevel="0" collapsed="false">
      <c r="A7243" s="3" t="n">
        <v>7242</v>
      </c>
      <c r="B7243" s="3" t="s">
        <v>21024</v>
      </c>
      <c r="C7243" s="3" t="s">
        <v>21025</v>
      </c>
      <c r="D7243" s="3" t="n">
        <v>1</v>
      </c>
      <c r="E7243" s="3" t="n">
        <v>1.2747365</v>
      </c>
      <c r="F7243" s="3" t="n">
        <v>18</v>
      </c>
      <c r="G7243" s="3" t="n">
        <v>18</v>
      </c>
      <c r="H7243" s="3" t="n">
        <v>5</v>
      </c>
      <c r="I7243" s="3" t="n">
        <v>5</v>
      </c>
      <c r="J7243" s="3" t="n">
        <v>19</v>
      </c>
      <c r="K7243" s="3" t="n">
        <v>19</v>
      </c>
      <c r="L7243" s="3" t="n">
        <v>5</v>
      </c>
      <c r="M7243" s="3" t="n">
        <v>5</v>
      </c>
      <c r="N7243" s="3" t="n">
        <v>-1</v>
      </c>
      <c r="O7243" s="3" t="n">
        <v>-1</v>
      </c>
      <c r="P7243" s="3" t="n">
        <v>7.8</v>
      </c>
      <c r="Q7243" s="3" t="n">
        <v>24.2</v>
      </c>
      <c r="R7243" s="3" t="s">
        <v>21026</v>
      </c>
      <c r="S7243" s="4" t="n">
        <v>45747.8694675926</v>
      </c>
      <c r="T7243" s="3" t="s">
        <v>1899</v>
      </c>
      <c r="U7243" s="3" t="s">
        <v>1899</v>
      </c>
      <c r="V7243" s="3" t="n">
        <v>0</v>
      </c>
      <c r="W7243" s="3" t="n">
        <v>0</v>
      </c>
      <c r="X7243" s="3" t="n">
        <v>0</v>
      </c>
      <c r="Y7243" s="3" t="s">
        <v>30</v>
      </c>
      <c r="Z7243" s="3" t="s">
        <v>30</v>
      </c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3"/>
      <c r="AU7243" s="3"/>
      <c r="AV7243" s="3"/>
      <c r="AW7243" s="3"/>
      <c r="AX7243" s="3"/>
      <c r="AY7243" s="3"/>
      <c r="AZ7243" s="3"/>
      <c r="BA7243" s="3"/>
      <c r="BB7243" s="3"/>
      <c r="BC7243" s="3"/>
      <c r="BD7243" s="3"/>
      <c r="BE7243" s="3"/>
      <c r="BF7243" s="3"/>
      <c r="BG7243" s="3"/>
      <c r="BH7243" s="3"/>
      <c r="BI7243" s="3"/>
      <c r="BJ7243" s="3"/>
    </row>
    <row r="7244" customFormat="false" ht="15.75" hidden="false" customHeight="false" outlineLevel="0" collapsed="false">
      <c r="A7244" s="3" t="n">
        <v>7243</v>
      </c>
      <c r="B7244" s="3" t="s">
        <v>21027</v>
      </c>
      <c r="C7244" s="3" t="s">
        <v>21028</v>
      </c>
      <c r="D7244" s="3" t="n">
        <v>1</v>
      </c>
      <c r="E7244" s="3" t="n">
        <v>3.2494013</v>
      </c>
      <c r="F7244" s="3" t="n">
        <v>131</v>
      </c>
      <c r="G7244" s="3" t="n">
        <v>131</v>
      </c>
      <c r="H7244" s="3" t="n">
        <v>24</v>
      </c>
      <c r="I7244" s="3" t="n">
        <v>24</v>
      </c>
      <c r="J7244" s="3" t="n">
        <v>125</v>
      </c>
      <c r="K7244" s="3" t="n">
        <v>125</v>
      </c>
      <c r="L7244" s="3" t="n">
        <v>19</v>
      </c>
      <c r="M7244" s="3" t="n">
        <v>19</v>
      </c>
      <c r="N7244" s="3" t="n">
        <v>-1</v>
      </c>
      <c r="O7244" s="3" t="n">
        <v>-1</v>
      </c>
      <c r="P7244" s="3" t="n">
        <v>7.7</v>
      </c>
      <c r="Q7244" s="3" t="n">
        <v>24.2</v>
      </c>
      <c r="R7244" s="3" t="s">
        <v>21029</v>
      </c>
      <c r="S7244" s="4" t="n">
        <v>45747.8695486111</v>
      </c>
      <c r="T7244" s="3" t="s">
        <v>29</v>
      </c>
      <c r="U7244" s="3" t="s">
        <v>29</v>
      </c>
      <c r="V7244" s="3" t="n">
        <v>0</v>
      </c>
      <c r="W7244" s="3" t="n">
        <v>0</v>
      </c>
      <c r="X7244" s="3" t="n">
        <v>0</v>
      </c>
      <c r="Y7244" s="3" t="s">
        <v>30</v>
      </c>
      <c r="Z7244" s="3" t="s">
        <v>30</v>
      </c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3"/>
      <c r="AU7244" s="3"/>
      <c r="AV7244" s="3"/>
      <c r="AW7244" s="3"/>
      <c r="AX7244" s="3"/>
      <c r="AY7244" s="3"/>
      <c r="AZ7244" s="3"/>
      <c r="BA7244" s="3"/>
      <c r="BB7244" s="3"/>
      <c r="BC7244" s="3"/>
      <c r="BD7244" s="3"/>
      <c r="BE7244" s="3"/>
      <c r="BF7244" s="3"/>
      <c r="BG7244" s="3"/>
      <c r="BH7244" s="3"/>
      <c r="BI7244" s="3"/>
      <c r="BJ7244" s="3"/>
    </row>
    <row r="7245" customFormat="false" ht="15.75" hidden="false" customHeight="false" outlineLevel="0" collapsed="false">
      <c r="A7245" s="3" t="n">
        <v>7244</v>
      </c>
      <c r="B7245" s="3" t="s">
        <v>21030</v>
      </c>
      <c r="C7245" s="3" t="s">
        <v>21031</v>
      </c>
      <c r="D7245" s="3" t="n">
        <v>1</v>
      </c>
      <c r="E7245" s="3" t="n">
        <v>4.6690438</v>
      </c>
      <c r="F7245" s="3" t="n">
        <v>736</v>
      </c>
      <c r="G7245" s="3" t="n">
        <v>736</v>
      </c>
      <c r="H7245" s="3" t="n">
        <v>12</v>
      </c>
      <c r="I7245" s="3" t="n">
        <v>12</v>
      </c>
      <c r="J7245" s="3" t="n">
        <v>946</v>
      </c>
      <c r="K7245" s="3" t="n">
        <v>946</v>
      </c>
      <c r="L7245" s="3" t="n">
        <v>60</v>
      </c>
      <c r="M7245" s="3" t="n">
        <v>60</v>
      </c>
      <c r="N7245" s="3" t="n">
        <v>-1</v>
      </c>
      <c r="O7245" s="3" t="n">
        <v>-1</v>
      </c>
      <c r="P7245" s="3" t="n">
        <v>7</v>
      </c>
      <c r="Q7245" s="3" t="n">
        <v>24.2</v>
      </c>
      <c r="R7245" s="3" t="s">
        <v>21032</v>
      </c>
      <c r="S7245" s="4" t="n">
        <v>45747.8696643519</v>
      </c>
      <c r="T7245" s="3" t="s">
        <v>65</v>
      </c>
      <c r="U7245" s="3" t="s">
        <v>65</v>
      </c>
      <c r="V7245" s="3" t="n">
        <v>0</v>
      </c>
      <c r="W7245" s="3" t="n">
        <v>0</v>
      </c>
      <c r="X7245" s="3" t="n">
        <v>0</v>
      </c>
      <c r="Y7245" s="3" t="s">
        <v>30</v>
      </c>
      <c r="Z7245" s="3" t="s">
        <v>30</v>
      </c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3"/>
      <c r="AU7245" s="3"/>
      <c r="AV7245" s="3"/>
      <c r="AW7245" s="3"/>
      <c r="AX7245" s="3"/>
      <c r="AY7245" s="3"/>
      <c r="AZ7245" s="3"/>
      <c r="BA7245" s="3"/>
      <c r="BB7245" s="3"/>
      <c r="BC7245" s="3"/>
      <c r="BD7245" s="3"/>
      <c r="BE7245" s="3"/>
      <c r="BF7245" s="3"/>
      <c r="BG7245" s="3"/>
      <c r="BH7245" s="3"/>
      <c r="BI7245" s="3"/>
      <c r="BJ7245" s="3"/>
    </row>
    <row r="7246" customFormat="false" ht="15.75" hidden="false" customHeight="false" outlineLevel="0" collapsed="false">
      <c r="A7246" s="3" t="n">
        <v>7245</v>
      </c>
      <c r="B7246" s="3" t="s">
        <v>21033</v>
      </c>
      <c r="C7246" s="3" t="s">
        <v>21034</v>
      </c>
      <c r="D7246" s="3" t="n">
        <v>1</v>
      </c>
      <c r="E7246" s="3" t="n">
        <v>2.3081823</v>
      </c>
      <c r="F7246" s="3" t="n">
        <v>310</v>
      </c>
      <c r="G7246" s="3" t="n">
        <v>310</v>
      </c>
      <c r="H7246" s="3" t="n">
        <v>14</v>
      </c>
      <c r="I7246" s="3" t="n">
        <v>14</v>
      </c>
      <c r="J7246" s="3" t="n">
        <v>430</v>
      </c>
      <c r="K7246" s="3" t="n">
        <v>430</v>
      </c>
      <c r="L7246" s="3" t="n">
        <v>25</v>
      </c>
      <c r="M7246" s="3" t="n">
        <v>25</v>
      </c>
      <c r="N7246" s="3" t="n">
        <v>-1</v>
      </c>
      <c r="O7246" s="3" t="n">
        <v>-1</v>
      </c>
      <c r="P7246" s="3" t="n">
        <v>7</v>
      </c>
      <c r="Q7246" s="3" t="n">
        <v>24.2</v>
      </c>
      <c r="R7246" s="3" t="s">
        <v>21035</v>
      </c>
      <c r="S7246" s="4" t="n">
        <v>45747.8697337963</v>
      </c>
      <c r="T7246" s="3" t="s">
        <v>65</v>
      </c>
      <c r="U7246" s="3" t="s">
        <v>65</v>
      </c>
      <c r="V7246" s="3" t="n">
        <v>0</v>
      </c>
      <c r="W7246" s="3" t="n">
        <v>0</v>
      </c>
      <c r="X7246" s="3" t="n">
        <v>0</v>
      </c>
      <c r="Y7246" s="3" t="s">
        <v>30</v>
      </c>
      <c r="Z7246" s="3" t="s">
        <v>30</v>
      </c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3"/>
      <c r="AU7246" s="3"/>
      <c r="AV7246" s="3"/>
      <c r="AW7246" s="3"/>
      <c r="AX7246" s="3"/>
      <c r="AY7246" s="3"/>
      <c r="AZ7246" s="3"/>
      <c r="BA7246" s="3"/>
      <c r="BB7246" s="3"/>
      <c r="BC7246" s="3"/>
      <c r="BD7246" s="3"/>
      <c r="BE7246" s="3"/>
      <c r="BF7246" s="3"/>
      <c r="BG7246" s="3"/>
      <c r="BH7246" s="3"/>
      <c r="BI7246" s="3"/>
      <c r="BJ7246" s="3"/>
    </row>
    <row r="7247" customFormat="false" ht="15.75" hidden="false" customHeight="false" outlineLevel="0" collapsed="false">
      <c r="A7247" s="3" t="n">
        <v>7246</v>
      </c>
      <c r="B7247" s="3" t="s">
        <v>21036</v>
      </c>
      <c r="C7247" s="3" t="s">
        <v>21037</v>
      </c>
      <c r="D7247" s="3" t="n">
        <v>1</v>
      </c>
      <c r="E7247" s="3" t="n">
        <v>1.5286257</v>
      </c>
      <c r="F7247" s="3" t="n">
        <v>30</v>
      </c>
      <c r="G7247" s="3" t="n">
        <v>30</v>
      </c>
      <c r="H7247" s="3" t="n">
        <v>5</v>
      </c>
      <c r="I7247" s="3" t="n">
        <v>5</v>
      </c>
      <c r="J7247" s="3" t="n">
        <v>35</v>
      </c>
      <c r="K7247" s="3" t="n">
        <v>35</v>
      </c>
      <c r="L7247" s="3" t="n">
        <v>7</v>
      </c>
      <c r="M7247" s="3" t="n">
        <v>7</v>
      </c>
      <c r="N7247" s="3" t="n">
        <v>-1</v>
      </c>
      <c r="O7247" s="3" t="n">
        <v>-1</v>
      </c>
      <c r="P7247" s="3" t="n">
        <v>7.8</v>
      </c>
      <c r="Q7247" s="3" t="n">
        <v>24.2</v>
      </c>
      <c r="R7247" s="3" t="s">
        <v>21038</v>
      </c>
      <c r="S7247" s="4" t="n">
        <v>45747.8697800926</v>
      </c>
      <c r="T7247" s="3" t="s">
        <v>1899</v>
      </c>
      <c r="U7247" s="3" t="s">
        <v>1899</v>
      </c>
      <c r="V7247" s="3" t="n">
        <v>0</v>
      </c>
      <c r="W7247" s="3" t="n">
        <v>0</v>
      </c>
      <c r="X7247" s="3" t="n">
        <v>0</v>
      </c>
      <c r="Y7247" s="3" t="s">
        <v>30</v>
      </c>
      <c r="Z7247" s="3" t="s">
        <v>30</v>
      </c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3"/>
      <c r="AU7247" s="3"/>
      <c r="AV7247" s="3"/>
      <c r="AW7247" s="3"/>
      <c r="AX7247" s="3"/>
      <c r="AY7247" s="3"/>
      <c r="AZ7247" s="3"/>
      <c r="BA7247" s="3"/>
      <c r="BB7247" s="3"/>
      <c r="BC7247" s="3"/>
      <c r="BD7247" s="3"/>
      <c r="BE7247" s="3"/>
      <c r="BF7247" s="3"/>
      <c r="BG7247" s="3"/>
      <c r="BH7247" s="3"/>
      <c r="BI7247" s="3"/>
      <c r="BJ7247" s="3"/>
    </row>
    <row r="7248" customFormat="false" ht="15.75" hidden="false" customHeight="false" outlineLevel="0" collapsed="false">
      <c r="A7248" s="3" t="n">
        <v>7247</v>
      </c>
      <c r="B7248" s="3" t="s">
        <v>21039</v>
      </c>
      <c r="C7248" s="3" t="s">
        <v>21040</v>
      </c>
      <c r="D7248" s="3" t="n">
        <v>1</v>
      </c>
      <c r="E7248" s="3" t="n">
        <v>0.1145802</v>
      </c>
      <c r="F7248" s="3" t="n">
        <v>17</v>
      </c>
      <c r="G7248" s="3" t="n">
        <v>17</v>
      </c>
      <c r="H7248" s="3" t="n">
        <v>7</v>
      </c>
      <c r="I7248" s="3" t="n">
        <v>7</v>
      </c>
      <c r="J7248" s="3" t="n">
        <v>20</v>
      </c>
      <c r="K7248" s="3" t="n">
        <v>20</v>
      </c>
      <c r="L7248" s="3" t="n">
        <v>1</v>
      </c>
      <c r="M7248" s="3" t="n">
        <v>1</v>
      </c>
      <c r="N7248" s="3" t="n">
        <v>-1</v>
      </c>
      <c r="O7248" s="3" t="n">
        <v>-1</v>
      </c>
      <c r="P7248" s="3" t="n">
        <v>7.8</v>
      </c>
      <c r="Q7248" s="3" t="n">
        <v>24.2</v>
      </c>
      <c r="R7248" s="3" t="s">
        <v>21041</v>
      </c>
      <c r="S7248" s="4" t="n">
        <v>45747.8698032407</v>
      </c>
      <c r="T7248" s="3" t="s">
        <v>85</v>
      </c>
      <c r="U7248" s="3" t="s">
        <v>85</v>
      </c>
      <c r="V7248" s="3" t="n">
        <v>0</v>
      </c>
      <c r="W7248" s="3" t="n">
        <v>0</v>
      </c>
      <c r="X7248" s="3" t="n">
        <v>0</v>
      </c>
      <c r="Y7248" s="3" t="s">
        <v>30</v>
      </c>
      <c r="Z7248" s="3" t="s">
        <v>30</v>
      </c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3"/>
      <c r="AU7248" s="3"/>
      <c r="AV7248" s="3"/>
      <c r="AW7248" s="3"/>
      <c r="AX7248" s="3"/>
      <c r="AY7248" s="3"/>
      <c r="AZ7248" s="3"/>
      <c r="BA7248" s="3"/>
      <c r="BB7248" s="3"/>
      <c r="BC7248" s="3"/>
      <c r="BD7248" s="3"/>
      <c r="BE7248" s="3"/>
      <c r="BF7248" s="3"/>
      <c r="BG7248" s="3"/>
      <c r="BH7248" s="3"/>
      <c r="BI7248" s="3"/>
      <c r="BJ7248" s="3"/>
    </row>
    <row r="7249" customFormat="false" ht="15.75" hidden="false" customHeight="false" outlineLevel="0" collapsed="false">
      <c r="A7249" s="3" t="n">
        <v>7248</v>
      </c>
      <c r="B7249" s="3" t="s">
        <v>21042</v>
      </c>
      <c r="C7249" s="3" t="s">
        <v>21043</v>
      </c>
      <c r="D7249" s="3" t="n">
        <v>1</v>
      </c>
      <c r="E7249" s="3" t="n">
        <v>9.5472066</v>
      </c>
      <c r="F7249" s="3" t="n">
        <v>297</v>
      </c>
      <c r="G7249" s="3" t="n">
        <v>297</v>
      </c>
      <c r="H7249" s="3" t="n">
        <v>33</v>
      </c>
      <c r="I7249" s="3" t="n">
        <v>33</v>
      </c>
      <c r="J7249" s="3" t="n">
        <v>378</v>
      </c>
      <c r="K7249" s="3" t="n">
        <v>378</v>
      </c>
      <c r="L7249" s="3" t="n">
        <v>48</v>
      </c>
      <c r="M7249" s="3" t="n">
        <v>48</v>
      </c>
      <c r="N7249" s="3" t="n">
        <v>71</v>
      </c>
      <c r="O7249" s="3" t="n">
        <v>-1</v>
      </c>
      <c r="P7249" s="3" t="n">
        <v>7.7</v>
      </c>
      <c r="Q7249" s="3" t="n">
        <v>24.2</v>
      </c>
      <c r="R7249" s="3" t="s">
        <v>21044</v>
      </c>
      <c r="S7249" s="4" t="n">
        <v>45747.8811574074</v>
      </c>
      <c r="T7249" s="3" t="s">
        <v>29</v>
      </c>
      <c r="U7249" s="3" t="s">
        <v>29</v>
      </c>
      <c r="V7249" s="3" t="n">
        <v>0</v>
      </c>
      <c r="W7249" s="3" t="n">
        <v>0</v>
      </c>
      <c r="X7249" s="3" t="n">
        <v>0</v>
      </c>
      <c r="Y7249" s="3" t="s">
        <v>30</v>
      </c>
      <c r="Z7249" s="3" t="s">
        <v>30</v>
      </c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3"/>
      <c r="AU7249" s="3"/>
      <c r="AV7249" s="3"/>
      <c r="AW7249" s="3"/>
      <c r="AX7249" s="3"/>
      <c r="AY7249" s="3"/>
      <c r="AZ7249" s="3"/>
      <c r="BA7249" s="3"/>
      <c r="BB7249" s="3"/>
      <c r="BC7249" s="3"/>
      <c r="BD7249" s="3"/>
      <c r="BE7249" s="3"/>
      <c r="BF7249" s="3"/>
      <c r="BG7249" s="3"/>
      <c r="BH7249" s="3"/>
      <c r="BI7249" s="3"/>
      <c r="BJ7249" s="3"/>
    </row>
    <row r="7250" customFormat="false" ht="15.75" hidden="false" customHeight="false" outlineLevel="0" collapsed="false">
      <c r="A7250" s="3" t="n">
        <v>7249</v>
      </c>
      <c r="B7250" s="3" t="s">
        <v>21045</v>
      </c>
      <c r="C7250" s="3" t="s">
        <v>21046</v>
      </c>
      <c r="D7250" s="3" t="n">
        <v>1</v>
      </c>
      <c r="E7250" s="3" t="n">
        <v>8.9722983</v>
      </c>
      <c r="F7250" s="3" t="n">
        <v>390</v>
      </c>
      <c r="G7250" s="3" t="n">
        <v>390</v>
      </c>
      <c r="H7250" s="3" t="n">
        <v>29</v>
      </c>
      <c r="I7250" s="3" t="n">
        <v>29</v>
      </c>
      <c r="J7250" s="3" t="n">
        <v>490</v>
      </c>
      <c r="K7250" s="3" t="n">
        <v>490</v>
      </c>
      <c r="L7250" s="3" t="n">
        <v>60</v>
      </c>
      <c r="M7250" s="3" t="n">
        <v>60</v>
      </c>
      <c r="N7250" s="3" t="n">
        <v>61</v>
      </c>
      <c r="O7250" s="3" t="n">
        <v>-1</v>
      </c>
      <c r="P7250" s="3" t="n">
        <v>7.7</v>
      </c>
      <c r="Q7250" s="3" t="n">
        <v>24.2</v>
      </c>
      <c r="R7250" s="3" t="s">
        <v>21047</v>
      </c>
      <c r="S7250" s="4" t="n">
        <v>45747.8778009259</v>
      </c>
      <c r="T7250" s="3" t="s">
        <v>29</v>
      </c>
      <c r="U7250" s="3" t="s">
        <v>29</v>
      </c>
      <c r="V7250" s="3" t="n">
        <v>1</v>
      </c>
      <c r="W7250" s="3" t="n">
        <v>0</v>
      </c>
      <c r="X7250" s="3" t="n">
        <v>0</v>
      </c>
      <c r="Y7250" s="3" t="s">
        <v>30</v>
      </c>
      <c r="Z7250" s="3" t="s">
        <v>30</v>
      </c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3"/>
      <c r="AU7250" s="3"/>
      <c r="AV7250" s="3"/>
      <c r="AW7250" s="3"/>
      <c r="AX7250" s="3"/>
      <c r="AY7250" s="3"/>
      <c r="AZ7250" s="3"/>
      <c r="BA7250" s="3"/>
      <c r="BB7250" s="3"/>
      <c r="BC7250" s="3"/>
      <c r="BD7250" s="3"/>
      <c r="BE7250" s="3"/>
      <c r="BF7250" s="3"/>
      <c r="BG7250" s="3"/>
      <c r="BH7250" s="3"/>
      <c r="BI7250" s="3"/>
      <c r="BJ7250" s="3"/>
    </row>
    <row r="7251" customFormat="false" ht="15.75" hidden="false" customHeight="false" outlineLevel="0" collapsed="false">
      <c r="A7251" s="3" t="n">
        <v>7250</v>
      </c>
      <c r="B7251" s="3" t="s">
        <v>21048</v>
      </c>
      <c r="C7251" s="3" t="s">
        <v>21049</v>
      </c>
      <c r="D7251" s="3" t="n">
        <v>1</v>
      </c>
      <c r="E7251" s="3" t="n">
        <v>0.1887094</v>
      </c>
      <c r="F7251" s="3" t="n">
        <v>24</v>
      </c>
      <c r="G7251" s="3" t="n">
        <v>24</v>
      </c>
      <c r="H7251" s="3" t="n">
        <v>9</v>
      </c>
      <c r="I7251" s="3" t="n">
        <v>9</v>
      </c>
      <c r="J7251" s="3" t="n">
        <v>19</v>
      </c>
      <c r="K7251" s="3" t="n">
        <v>19</v>
      </c>
      <c r="L7251" s="3" t="n">
        <v>3</v>
      </c>
      <c r="M7251" s="3" t="n">
        <v>3</v>
      </c>
      <c r="N7251" s="3" t="n">
        <v>-1</v>
      </c>
      <c r="O7251" s="3" t="n">
        <v>-1</v>
      </c>
      <c r="P7251" s="3" t="n">
        <v>7.8</v>
      </c>
      <c r="Q7251" s="3" t="n">
        <v>24.2</v>
      </c>
      <c r="R7251" s="3" t="s">
        <v>21050</v>
      </c>
      <c r="S7251" s="4" t="n">
        <v>45747.8778356482</v>
      </c>
      <c r="T7251" s="3" t="s">
        <v>29</v>
      </c>
      <c r="U7251" s="3" t="s">
        <v>29</v>
      </c>
      <c r="V7251" s="3" t="n">
        <v>0</v>
      </c>
      <c r="W7251" s="3" t="n">
        <v>0</v>
      </c>
      <c r="X7251" s="3" t="n">
        <v>0</v>
      </c>
      <c r="Y7251" s="3" t="s">
        <v>30</v>
      </c>
      <c r="Z7251" s="3" t="s">
        <v>30</v>
      </c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3"/>
      <c r="AU7251" s="3"/>
      <c r="AV7251" s="3"/>
      <c r="AW7251" s="3"/>
      <c r="AX7251" s="3"/>
      <c r="AY7251" s="3"/>
      <c r="AZ7251" s="3"/>
      <c r="BA7251" s="3"/>
      <c r="BB7251" s="3"/>
      <c r="BC7251" s="3"/>
      <c r="BD7251" s="3"/>
      <c r="BE7251" s="3"/>
      <c r="BF7251" s="3"/>
      <c r="BG7251" s="3"/>
      <c r="BH7251" s="3"/>
      <c r="BI7251" s="3"/>
      <c r="BJ7251" s="3"/>
    </row>
    <row r="7252" customFormat="false" ht="15.75" hidden="false" customHeight="false" outlineLevel="0" collapsed="false">
      <c r="A7252" s="3" t="n">
        <v>7251</v>
      </c>
      <c r="B7252" s="3" t="s">
        <v>21051</v>
      </c>
      <c r="C7252" s="3" t="s">
        <v>21052</v>
      </c>
      <c r="D7252" s="3" t="n">
        <v>1</v>
      </c>
      <c r="E7252" s="3" t="n">
        <v>1.9748693</v>
      </c>
      <c r="F7252" s="3" t="n">
        <v>148</v>
      </c>
      <c r="G7252" s="3" t="n">
        <v>148</v>
      </c>
      <c r="H7252" s="3" t="n">
        <v>27</v>
      </c>
      <c r="I7252" s="3" t="n">
        <v>27</v>
      </c>
      <c r="J7252" s="3" t="n">
        <v>171</v>
      </c>
      <c r="K7252" s="3" t="n">
        <v>171</v>
      </c>
      <c r="L7252" s="3" t="n">
        <v>19</v>
      </c>
      <c r="M7252" s="3" t="n">
        <v>19</v>
      </c>
      <c r="N7252" s="3" t="n">
        <v>22</v>
      </c>
      <c r="O7252" s="3" t="n">
        <v>-1</v>
      </c>
      <c r="P7252" s="3" t="n">
        <v>7.1</v>
      </c>
      <c r="Q7252" s="3" t="n">
        <v>24.2</v>
      </c>
      <c r="R7252" s="3" t="s">
        <v>21053</v>
      </c>
      <c r="S7252" s="4" t="n">
        <v>45747.8779166667</v>
      </c>
      <c r="T7252" s="3" t="s">
        <v>4910</v>
      </c>
      <c r="U7252" s="3" t="s">
        <v>4910</v>
      </c>
      <c r="V7252" s="3" t="n">
        <v>1</v>
      </c>
      <c r="W7252" s="3" t="n">
        <v>0</v>
      </c>
      <c r="X7252" s="3" t="n">
        <v>0</v>
      </c>
      <c r="Y7252" s="3" t="s">
        <v>30</v>
      </c>
      <c r="Z7252" s="3" t="s">
        <v>30</v>
      </c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3"/>
      <c r="AU7252" s="3"/>
      <c r="AV7252" s="3"/>
      <c r="AW7252" s="3"/>
      <c r="AX7252" s="3"/>
      <c r="AY7252" s="3"/>
      <c r="AZ7252" s="3"/>
      <c r="BA7252" s="3"/>
      <c r="BB7252" s="3"/>
      <c r="BC7252" s="3"/>
      <c r="BD7252" s="3"/>
      <c r="BE7252" s="3"/>
      <c r="BF7252" s="3"/>
      <c r="BG7252" s="3"/>
      <c r="BH7252" s="3"/>
      <c r="BI7252" s="3"/>
      <c r="BJ7252" s="3"/>
    </row>
    <row r="7253" customFormat="false" ht="15.75" hidden="false" customHeight="false" outlineLevel="0" collapsed="false">
      <c r="A7253" s="3" t="n">
        <v>7252</v>
      </c>
      <c r="B7253" s="3" t="s">
        <v>21054</v>
      </c>
      <c r="C7253" s="3" t="s">
        <v>21055</v>
      </c>
      <c r="D7253" s="3" t="n">
        <v>1</v>
      </c>
      <c r="E7253" s="3" t="n">
        <v>0.0457103</v>
      </c>
      <c r="F7253" s="3" t="n">
        <v>6</v>
      </c>
      <c r="G7253" s="3" t="n">
        <v>6</v>
      </c>
      <c r="H7253" s="3" t="n">
        <v>5</v>
      </c>
      <c r="I7253" s="3" t="n">
        <v>5</v>
      </c>
      <c r="J7253" s="3" t="n">
        <v>3</v>
      </c>
      <c r="K7253" s="3" t="n">
        <v>3</v>
      </c>
      <c r="L7253" s="3" t="n">
        <v>1</v>
      </c>
      <c r="M7253" s="3" t="n">
        <v>1</v>
      </c>
      <c r="N7253" s="3" t="n">
        <v>0</v>
      </c>
      <c r="O7253" s="3" t="n">
        <v>0</v>
      </c>
      <c r="P7253" s="3" t="n">
        <v>3</v>
      </c>
      <c r="Q7253" s="3" t="n">
        <v>24.2</v>
      </c>
      <c r="R7253" s="3" t="s">
        <v>21056</v>
      </c>
      <c r="S7253" s="4" t="n">
        <v>45747.8779513889</v>
      </c>
      <c r="T7253" s="3" t="s">
        <v>65</v>
      </c>
      <c r="U7253" s="3" t="s">
        <v>65</v>
      </c>
      <c r="V7253" s="3" t="n">
        <v>1</v>
      </c>
      <c r="W7253" s="3" t="n">
        <v>1</v>
      </c>
      <c r="X7253" s="3" t="n">
        <v>0</v>
      </c>
      <c r="Y7253" s="3" t="s">
        <v>30</v>
      </c>
      <c r="Z7253" s="3" t="s">
        <v>30</v>
      </c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3"/>
      <c r="AU7253" s="3"/>
      <c r="AV7253" s="3"/>
      <c r="AW7253" s="3"/>
      <c r="AX7253" s="3"/>
      <c r="AY7253" s="3"/>
      <c r="AZ7253" s="3"/>
      <c r="BA7253" s="3"/>
      <c r="BB7253" s="3"/>
      <c r="BC7253" s="3"/>
      <c r="BD7253" s="3"/>
      <c r="BE7253" s="3"/>
      <c r="BF7253" s="3"/>
      <c r="BG7253" s="3"/>
      <c r="BH7253" s="3"/>
      <c r="BI7253" s="3"/>
      <c r="BJ7253" s="3"/>
    </row>
    <row r="7254" customFormat="false" ht="15.75" hidden="false" customHeight="false" outlineLevel="0" collapsed="false">
      <c r="A7254" s="3" t="n">
        <v>7253</v>
      </c>
      <c r="B7254" s="3" t="s">
        <v>21057</v>
      </c>
      <c r="C7254" s="3" t="s">
        <v>21058</v>
      </c>
      <c r="D7254" s="3" t="n">
        <v>1</v>
      </c>
      <c r="E7254" s="3" t="n">
        <v>2.5683539</v>
      </c>
      <c r="F7254" s="3" t="n">
        <v>46</v>
      </c>
      <c r="G7254" s="3" t="n">
        <v>46</v>
      </c>
      <c r="H7254" s="3" t="n">
        <v>16</v>
      </c>
      <c r="I7254" s="3" t="n">
        <v>16</v>
      </c>
      <c r="J7254" s="3" t="n">
        <v>47</v>
      </c>
      <c r="K7254" s="3" t="n">
        <v>47</v>
      </c>
      <c r="L7254" s="3" t="n">
        <v>7</v>
      </c>
      <c r="M7254" s="3" t="n">
        <v>7</v>
      </c>
      <c r="N7254" s="3" t="n">
        <v>-1</v>
      </c>
      <c r="O7254" s="3" t="n">
        <v>-1</v>
      </c>
      <c r="P7254" s="3" t="n">
        <v>7.4</v>
      </c>
      <c r="Q7254" s="3" t="n">
        <v>24.2</v>
      </c>
      <c r="R7254" s="3" t="s">
        <v>21059</v>
      </c>
      <c r="S7254" s="4" t="n">
        <v>45747.8780439815</v>
      </c>
      <c r="T7254" s="3" t="s">
        <v>65</v>
      </c>
      <c r="U7254" s="3" t="s">
        <v>65</v>
      </c>
      <c r="V7254" s="3" t="n">
        <v>0</v>
      </c>
      <c r="W7254" s="3" t="n">
        <v>0</v>
      </c>
      <c r="X7254" s="3" t="n">
        <v>0</v>
      </c>
      <c r="Y7254" s="3" t="s">
        <v>30</v>
      </c>
      <c r="Z7254" s="3" t="s">
        <v>30</v>
      </c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3"/>
      <c r="AU7254" s="3"/>
      <c r="AV7254" s="3"/>
      <c r="AW7254" s="3"/>
      <c r="AX7254" s="3"/>
      <c r="AY7254" s="3"/>
      <c r="AZ7254" s="3"/>
      <c r="BA7254" s="3"/>
      <c r="BB7254" s="3"/>
      <c r="BC7254" s="3"/>
      <c r="BD7254" s="3"/>
      <c r="BE7254" s="3"/>
      <c r="BF7254" s="3"/>
      <c r="BG7254" s="3"/>
      <c r="BH7254" s="3"/>
      <c r="BI7254" s="3"/>
      <c r="BJ7254" s="3"/>
    </row>
    <row r="7255" customFormat="false" ht="15.75" hidden="false" customHeight="false" outlineLevel="0" collapsed="false">
      <c r="A7255" s="3" t="n">
        <v>7254</v>
      </c>
      <c r="B7255" s="3" t="s">
        <v>21060</v>
      </c>
      <c r="C7255" s="3" t="s">
        <v>21061</v>
      </c>
      <c r="D7255" s="3" t="n">
        <v>1</v>
      </c>
      <c r="E7255" s="3" t="n">
        <v>0.454302</v>
      </c>
      <c r="F7255" s="3" t="n">
        <v>82</v>
      </c>
      <c r="G7255" s="3" t="n">
        <v>82</v>
      </c>
      <c r="H7255" s="3" t="n">
        <v>17</v>
      </c>
      <c r="I7255" s="3" t="n">
        <v>17</v>
      </c>
      <c r="J7255" s="3" t="n">
        <v>86</v>
      </c>
      <c r="K7255" s="3" t="n">
        <v>86</v>
      </c>
      <c r="L7255" s="3" t="n">
        <v>8</v>
      </c>
      <c r="M7255" s="3" t="n">
        <v>8</v>
      </c>
      <c r="N7255" s="3" t="n">
        <v>-1</v>
      </c>
      <c r="O7255" s="3" t="n">
        <v>-1</v>
      </c>
      <c r="P7255" s="3" t="n">
        <v>6.6</v>
      </c>
      <c r="Q7255" s="3" t="n">
        <v>24.2</v>
      </c>
      <c r="R7255" s="3" t="s">
        <v>21062</v>
      </c>
      <c r="S7255" s="4" t="n">
        <v>45747.8780671296</v>
      </c>
      <c r="T7255" s="3" t="s">
        <v>256</v>
      </c>
      <c r="U7255" s="3" t="s">
        <v>256</v>
      </c>
      <c r="V7255" s="3" t="n">
        <v>0</v>
      </c>
      <c r="W7255" s="3" t="n">
        <v>0</v>
      </c>
      <c r="X7255" s="3" t="n">
        <v>0</v>
      </c>
      <c r="Y7255" s="3" t="s">
        <v>30</v>
      </c>
      <c r="Z7255" s="3" t="s">
        <v>30</v>
      </c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3"/>
      <c r="AU7255" s="3"/>
      <c r="AV7255" s="3"/>
      <c r="AW7255" s="3"/>
      <c r="AX7255" s="3"/>
      <c r="AY7255" s="3"/>
      <c r="AZ7255" s="3"/>
      <c r="BA7255" s="3"/>
      <c r="BB7255" s="3"/>
      <c r="BC7255" s="3"/>
      <c r="BD7255" s="3"/>
      <c r="BE7255" s="3"/>
      <c r="BF7255" s="3"/>
      <c r="BG7255" s="3"/>
      <c r="BH7255" s="3"/>
      <c r="BI7255" s="3"/>
      <c r="BJ7255" s="3"/>
    </row>
    <row r="7256" customFormat="false" ht="15.75" hidden="false" customHeight="false" outlineLevel="0" collapsed="false">
      <c r="A7256" s="3" t="n">
        <v>7255</v>
      </c>
      <c r="B7256" s="3" t="s">
        <v>21063</v>
      </c>
      <c r="C7256" s="3" t="s">
        <v>21064</v>
      </c>
      <c r="D7256" s="3" t="n">
        <v>1</v>
      </c>
      <c r="E7256" s="3" t="n">
        <v>0.8731469</v>
      </c>
      <c r="F7256" s="3" t="n">
        <v>24</v>
      </c>
      <c r="G7256" s="3" t="n">
        <v>24</v>
      </c>
      <c r="H7256" s="3" t="n">
        <v>12</v>
      </c>
      <c r="I7256" s="3" t="n">
        <v>12</v>
      </c>
      <c r="J7256" s="3" t="n">
        <v>24</v>
      </c>
      <c r="K7256" s="3" t="n">
        <v>24</v>
      </c>
      <c r="L7256" s="3" t="n">
        <v>10</v>
      </c>
      <c r="M7256" s="3" t="n">
        <v>10</v>
      </c>
      <c r="N7256" s="3" t="n">
        <v>3</v>
      </c>
      <c r="O7256" s="3" t="n">
        <v>-1</v>
      </c>
      <c r="P7256" s="3" t="n">
        <v>7.3</v>
      </c>
      <c r="Q7256" s="3" t="n">
        <v>24.2</v>
      </c>
      <c r="R7256" s="3" t="s">
        <v>21065</v>
      </c>
      <c r="S7256" s="4" t="n">
        <v>45747.8813194444</v>
      </c>
      <c r="T7256" s="3" t="s">
        <v>65</v>
      </c>
      <c r="U7256" s="3" t="s">
        <v>65</v>
      </c>
      <c r="V7256" s="3" t="n">
        <v>1</v>
      </c>
      <c r="W7256" s="3" t="n">
        <v>0</v>
      </c>
      <c r="X7256" s="3" t="n">
        <v>0</v>
      </c>
      <c r="Y7256" s="3" t="s">
        <v>30</v>
      </c>
      <c r="Z7256" s="3" t="s">
        <v>30</v>
      </c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3"/>
      <c r="AU7256" s="3"/>
      <c r="AV7256" s="3"/>
      <c r="AW7256" s="3"/>
      <c r="AX7256" s="3"/>
      <c r="AY7256" s="3"/>
      <c r="AZ7256" s="3"/>
      <c r="BA7256" s="3"/>
      <c r="BB7256" s="3"/>
      <c r="BC7256" s="3"/>
      <c r="BD7256" s="3"/>
      <c r="BE7256" s="3"/>
      <c r="BF7256" s="3"/>
      <c r="BG7256" s="3"/>
      <c r="BH7256" s="3"/>
      <c r="BI7256" s="3"/>
      <c r="BJ7256" s="3"/>
    </row>
    <row r="7257" customFormat="false" ht="15.75" hidden="false" customHeight="false" outlineLevel="0" collapsed="false">
      <c r="A7257" s="3" t="n">
        <v>7256</v>
      </c>
      <c r="B7257" s="3" t="s">
        <v>21066</v>
      </c>
      <c r="C7257" s="3" t="s">
        <v>21067</v>
      </c>
      <c r="D7257" s="3" t="n">
        <v>1</v>
      </c>
      <c r="E7257" s="3" t="n">
        <v>0.5512667</v>
      </c>
      <c r="F7257" s="3" t="n">
        <v>7</v>
      </c>
      <c r="G7257" s="3" t="n">
        <v>7</v>
      </c>
      <c r="H7257" s="3" t="n">
        <v>4</v>
      </c>
      <c r="I7257" s="3" t="n">
        <v>4</v>
      </c>
      <c r="J7257" s="3" t="n">
        <v>4</v>
      </c>
      <c r="K7257" s="3" t="n">
        <v>4</v>
      </c>
      <c r="L7257" s="3" t="n">
        <v>1</v>
      </c>
      <c r="M7257" s="3" t="n">
        <v>1</v>
      </c>
      <c r="N7257" s="3" t="n">
        <v>0</v>
      </c>
      <c r="O7257" s="3" t="n">
        <v>0</v>
      </c>
      <c r="P7257" s="3" t="n">
        <v>7.7</v>
      </c>
      <c r="Q7257" s="3" t="n">
        <v>24.2</v>
      </c>
      <c r="R7257" s="3" t="s">
        <v>21068</v>
      </c>
      <c r="S7257" s="4" t="n">
        <v>45747.8813541667</v>
      </c>
      <c r="T7257" s="3" t="s">
        <v>65</v>
      </c>
      <c r="U7257" s="3" t="s">
        <v>65</v>
      </c>
      <c r="V7257" s="3" t="n">
        <v>1</v>
      </c>
      <c r="W7257" s="3" t="n">
        <v>1</v>
      </c>
      <c r="X7257" s="3" t="n">
        <v>0</v>
      </c>
      <c r="Y7257" s="3" t="s">
        <v>30</v>
      </c>
      <c r="Z7257" s="3" t="s">
        <v>30</v>
      </c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3"/>
      <c r="AU7257" s="3"/>
      <c r="AV7257" s="3"/>
      <c r="AW7257" s="3"/>
      <c r="AX7257" s="3"/>
      <c r="AY7257" s="3"/>
      <c r="AZ7257" s="3"/>
      <c r="BA7257" s="3"/>
      <c r="BB7257" s="3"/>
      <c r="BC7257" s="3"/>
      <c r="BD7257" s="3"/>
      <c r="BE7257" s="3"/>
      <c r="BF7257" s="3"/>
      <c r="BG7257" s="3"/>
      <c r="BH7257" s="3"/>
      <c r="BI7257" s="3"/>
      <c r="BJ7257" s="3"/>
    </row>
    <row r="7258" customFormat="false" ht="15.75" hidden="false" customHeight="false" outlineLevel="0" collapsed="false">
      <c r="A7258" s="3" t="n">
        <v>7257</v>
      </c>
      <c r="B7258" s="3" t="s">
        <v>21069</v>
      </c>
      <c r="C7258" s="3" t="s">
        <v>21070</v>
      </c>
      <c r="D7258" s="3" t="n">
        <v>1</v>
      </c>
      <c r="E7258" s="3" t="n">
        <v>0.7382383</v>
      </c>
      <c r="F7258" s="3" t="n">
        <v>36</v>
      </c>
      <c r="G7258" s="3" t="n">
        <v>36</v>
      </c>
      <c r="H7258" s="3" t="n">
        <v>13</v>
      </c>
      <c r="I7258" s="3" t="n">
        <v>13</v>
      </c>
      <c r="J7258" s="3" t="n">
        <v>28</v>
      </c>
      <c r="K7258" s="3" t="n">
        <v>28</v>
      </c>
      <c r="L7258" s="3" t="n">
        <v>11</v>
      </c>
      <c r="M7258" s="3" t="n">
        <v>11</v>
      </c>
      <c r="N7258" s="3" t="n">
        <v>0</v>
      </c>
      <c r="O7258" s="3" t="n">
        <v>-1</v>
      </c>
      <c r="P7258" s="3" t="n">
        <v>7.3</v>
      </c>
      <c r="Q7258" s="3" t="n">
        <v>24.2</v>
      </c>
      <c r="R7258" s="3" t="s">
        <v>21071</v>
      </c>
      <c r="S7258" s="4" t="n">
        <v>45747.8814467593</v>
      </c>
      <c r="T7258" s="3" t="s">
        <v>65</v>
      </c>
      <c r="U7258" s="3" t="s">
        <v>65</v>
      </c>
      <c r="V7258" s="3" t="n">
        <v>1</v>
      </c>
      <c r="W7258" s="3" t="n">
        <v>0</v>
      </c>
      <c r="X7258" s="3" t="n">
        <v>0</v>
      </c>
      <c r="Y7258" s="3" t="s">
        <v>30</v>
      </c>
      <c r="Z7258" s="3" t="s">
        <v>30</v>
      </c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3"/>
      <c r="AU7258" s="3"/>
      <c r="AV7258" s="3"/>
      <c r="AW7258" s="3"/>
      <c r="AX7258" s="3"/>
      <c r="AY7258" s="3"/>
      <c r="AZ7258" s="3"/>
      <c r="BA7258" s="3"/>
      <c r="BB7258" s="3"/>
      <c r="BC7258" s="3"/>
      <c r="BD7258" s="3"/>
      <c r="BE7258" s="3"/>
      <c r="BF7258" s="3"/>
      <c r="BG7258" s="3"/>
      <c r="BH7258" s="3"/>
      <c r="BI7258" s="3"/>
      <c r="BJ7258" s="3"/>
    </row>
    <row r="7259" customFormat="false" ht="15.75" hidden="false" customHeight="false" outlineLevel="0" collapsed="false">
      <c r="A7259" s="3" t="n">
        <v>7258</v>
      </c>
      <c r="B7259" s="3" t="s">
        <v>21072</v>
      </c>
      <c r="C7259" s="3" t="s">
        <v>21073</v>
      </c>
      <c r="D7259" s="3" t="n">
        <v>1</v>
      </c>
      <c r="E7259" s="3" t="n">
        <v>10.0810585</v>
      </c>
      <c r="F7259" s="3" t="n">
        <v>196</v>
      </c>
      <c r="G7259" s="3" t="n">
        <v>196</v>
      </c>
      <c r="H7259" s="3" t="n">
        <v>18</v>
      </c>
      <c r="I7259" s="3" t="n">
        <v>18</v>
      </c>
      <c r="J7259" s="3" t="n">
        <v>408</v>
      </c>
      <c r="K7259" s="3" t="n">
        <v>408</v>
      </c>
      <c r="L7259" s="3" t="n">
        <v>12</v>
      </c>
      <c r="M7259" s="3" t="n">
        <v>12</v>
      </c>
      <c r="N7259" s="3" t="n">
        <v>-1</v>
      </c>
      <c r="O7259" s="3" t="n">
        <v>-1</v>
      </c>
      <c r="P7259" s="3" t="n">
        <v>7.8</v>
      </c>
      <c r="Q7259" s="3" t="n">
        <v>24.2</v>
      </c>
      <c r="R7259" s="3" t="s">
        <v>21074</v>
      </c>
      <c r="S7259" s="4" t="n">
        <v>45747.8815972222</v>
      </c>
      <c r="T7259" s="3" t="s">
        <v>65</v>
      </c>
      <c r="U7259" s="3" t="s">
        <v>65</v>
      </c>
      <c r="V7259" s="3" t="n">
        <v>0</v>
      </c>
      <c r="W7259" s="3" t="n">
        <v>0</v>
      </c>
      <c r="X7259" s="3" t="n">
        <v>0</v>
      </c>
      <c r="Y7259" s="3" t="s">
        <v>30</v>
      </c>
      <c r="Z7259" s="3" t="s">
        <v>30</v>
      </c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3"/>
      <c r="AU7259" s="3"/>
      <c r="AV7259" s="3"/>
      <c r="AW7259" s="3"/>
      <c r="AX7259" s="3"/>
      <c r="AY7259" s="3"/>
      <c r="AZ7259" s="3"/>
      <c r="BA7259" s="3"/>
      <c r="BB7259" s="3"/>
      <c r="BC7259" s="3"/>
      <c r="BD7259" s="3"/>
      <c r="BE7259" s="3"/>
      <c r="BF7259" s="3"/>
      <c r="BG7259" s="3"/>
      <c r="BH7259" s="3"/>
      <c r="BI7259" s="3"/>
      <c r="BJ7259" s="3"/>
    </row>
    <row r="7260" customFormat="false" ht="15.75" hidden="false" customHeight="false" outlineLevel="0" collapsed="false">
      <c r="A7260" s="3" t="n">
        <v>7259</v>
      </c>
      <c r="B7260" s="3" t="s">
        <v>21075</v>
      </c>
      <c r="C7260" s="3" t="s">
        <v>21076</v>
      </c>
      <c r="D7260" s="3" t="n">
        <v>1</v>
      </c>
      <c r="E7260" s="3" t="n">
        <v>13.2631611</v>
      </c>
      <c r="F7260" s="3" t="n">
        <v>635</v>
      </c>
      <c r="G7260" s="3" t="n">
        <v>635</v>
      </c>
      <c r="H7260" s="3" t="n">
        <v>29</v>
      </c>
      <c r="I7260" s="3" t="n">
        <v>29</v>
      </c>
      <c r="J7260" s="3" t="n">
        <v>821</v>
      </c>
      <c r="K7260" s="3" t="n">
        <v>821</v>
      </c>
      <c r="L7260" s="3" t="n">
        <v>41</v>
      </c>
      <c r="M7260" s="3" t="n">
        <v>41</v>
      </c>
      <c r="N7260" s="3" t="n">
        <v>-1</v>
      </c>
      <c r="O7260" s="3" t="n">
        <v>-1</v>
      </c>
      <c r="P7260" s="3" t="n">
        <v>7.8</v>
      </c>
      <c r="Q7260" s="3" t="n">
        <v>24.2</v>
      </c>
      <c r="R7260" s="3" t="s">
        <v>21077</v>
      </c>
      <c r="S7260" s="4" t="n">
        <v>45747.8818055556</v>
      </c>
      <c r="T7260" s="3" t="s">
        <v>65</v>
      </c>
      <c r="U7260" s="3" t="s">
        <v>65</v>
      </c>
      <c r="V7260" s="3" t="n">
        <v>0</v>
      </c>
      <c r="W7260" s="3" t="n">
        <v>0</v>
      </c>
      <c r="X7260" s="3" t="n">
        <v>0</v>
      </c>
      <c r="Y7260" s="3" t="s">
        <v>30</v>
      </c>
      <c r="Z7260" s="3" t="s">
        <v>30</v>
      </c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3"/>
      <c r="AU7260" s="3"/>
      <c r="AV7260" s="3"/>
      <c r="AW7260" s="3"/>
      <c r="AX7260" s="3"/>
      <c r="AY7260" s="3"/>
      <c r="AZ7260" s="3"/>
      <c r="BA7260" s="3"/>
      <c r="BB7260" s="3"/>
      <c r="BC7260" s="3"/>
      <c r="BD7260" s="3"/>
      <c r="BE7260" s="3"/>
      <c r="BF7260" s="3"/>
      <c r="BG7260" s="3"/>
      <c r="BH7260" s="3"/>
      <c r="BI7260" s="3"/>
      <c r="BJ7260" s="3"/>
    </row>
    <row r="7261" customFormat="false" ht="15.75" hidden="false" customHeight="false" outlineLevel="0" collapsed="false">
      <c r="A7261" s="3" t="n">
        <v>7260</v>
      </c>
      <c r="B7261" s="3" t="s">
        <v>21078</v>
      </c>
      <c r="C7261" s="3" t="s">
        <v>21079</v>
      </c>
      <c r="D7261" s="3" t="n">
        <v>1</v>
      </c>
      <c r="E7261" s="3" t="n">
        <v>1.895381</v>
      </c>
      <c r="F7261" s="3" t="n">
        <v>56</v>
      </c>
      <c r="G7261" s="3" t="n">
        <v>56</v>
      </c>
      <c r="H7261" s="3" t="n">
        <v>14</v>
      </c>
      <c r="I7261" s="3" t="n">
        <v>14</v>
      </c>
      <c r="J7261" s="3" t="n">
        <v>71</v>
      </c>
      <c r="K7261" s="3" t="n">
        <v>71</v>
      </c>
      <c r="L7261" s="3" t="n">
        <v>15</v>
      </c>
      <c r="M7261" s="3" t="n">
        <v>15</v>
      </c>
      <c r="N7261" s="3" t="n">
        <v>7</v>
      </c>
      <c r="O7261" s="3" t="n">
        <v>-1</v>
      </c>
      <c r="P7261" s="3" t="n">
        <v>7.7</v>
      </c>
      <c r="Q7261" s="3" t="n">
        <v>24.2</v>
      </c>
      <c r="R7261" s="3" t="s">
        <v>21080</v>
      </c>
      <c r="S7261" s="4" t="n">
        <v>45747.8819097222</v>
      </c>
      <c r="T7261" s="3" t="s">
        <v>65</v>
      </c>
      <c r="U7261" s="3" t="s">
        <v>65</v>
      </c>
      <c r="V7261" s="3" t="n">
        <v>1</v>
      </c>
      <c r="W7261" s="3" t="n">
        <v>0</v>
      </c>
      <c r="X7261" s="3" t="n">
        <v>0</v>
      </c>
      <c r="Y7261" s="3" t="s">
        <v>30</v>
      </c>
      <c r="Z7261" s="3" t="s">
        <v>30</v>
      </c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3"/>
      <c r="AU7261" s="3"/>
      <c r="AV7261" s="3"/>
      <c r="AW7261" s="3"/>
      <c r="AX7261" s="3"/>
      <c r="AY7261" s="3"/>
      <c r="AZ7261" s="3"/>
      <c r="BA7261" s="3"/>
      <c r="BB7261" s="3"/>
      <c r="BC7261" s="3"/>
      <c r="BD7261" s="3"/>
      <c r="BE7261" s="3"/>
      <c r="BF7261" s="3"/>
      <c r="BG7261" s="3"/>
      <c r="BH7261" s="3"/>
      <c r="BI7261" s="3"/>
      <c r="BJ7261" s="3"/>
    </row>
    <row r="7262" customFormat="false" ht="15.75" hidden="false" customHeight="false" outlineLevel="0" collapsed="false">
      <c r="A7262" s="3" t="n">
        <v>7261</v>
      </c>
      <c r="B7262" s="3" t="s">
        <v>21081</v>
      </c>
      <c r="C7262" s="3" t="s">
        <v>21082</v>
      </c>
      <c r="D7262" s="3" t="n">
        <v>1</v>
      </c>
      <c r="E7262" s="3" t="n">
        <v>3.222541</v>
      </c>
      <c r="F7262" s="3" t="n">
        <v>63</v>
      </c>
      <c r="G7262" s="3" t="n">
        <v>63</v>
      </c>
      <c r="H7262" s="3" t="n">
        <v>16</v>
      </c>
      <c r="I7262" s="3" t="n">
        <v>16</v>
      </c>
      <c r="J7262" s="3" t="n">
        <v>79</v>
      </c>
      <c r="K7262" s="3" t="n">
        <v>79</v>
      </c>
      <c r="L7262" s="3" t="n">
        <v>20</v>
      </c>
      <c r="M7262" s="3" t="n">
        <v>20</v>
      </c>
      <c r="N7262" s="3" t="n">
        <v>46</v>
      </c>
      <c r="O7262" s="3" t="n">
        <v>-1</v>
      </c>
      <c r="P7262" s="3" t="n">
        <v>7.7</v>
      </c>
      <c r="Q7262" s="3" t="n">
        <v>24.2</v>
      </c>
      <c r="R7262" s="3" t="s">
        <v>21083</v>
      </c>
      <c r="S7262" s="4" t="n">
        <v>45747.8820833333</v>
      </c>
      <c r="T7262" s="3" t="s">
        <v>4910</v>
      </c>
      <c r="U7262" s="3" t="s">
        <v>4910</v>
      </c>
      <c r="V7262" s="3" t="n">
        <v>1</v>
      </c>
      <c r="W7262" s="3" t="n">
        <v>0</v>
      </c>
      <c r="X7262" s="3" t="n">
        <v>0</v>
      </c>
      <c r="Y7262" s="3" t="s">
        <v>30</v>
      </c>
      <c r="Z7262" s="3" t="s">
        <v>30</v>
      </c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3"/>
      <c r="AU7262" s="3"/>
      <c r="AV7262" s="3"/>
      <c r="AW7262" s="3"/>
      <c r="AX7262" s="3"/>
      <c r="AY7262" s="3"/>
      <c r="AZ7262" s="3"/>
      <c r="BA7262" s="3"/>
      <c r="BB7262" s="3"/>
      <c r="BC7262" s="3"/>
      <c r="BD7262" s="3"/>
      <c r="BE7262" s="3"/>
      <c r="BF7262" s="3"/>
      <c r="BG7262" s="3"/>
      <c r="BH7262" s="3"/>
      <c r="BI7262" s="3"/>
      <c r="BJ7262" s="3"/>
    </row>
    <row r="7263" customFormat="false" ht="15.75" hidden="false" customHeight="false" outlineLevel="0" collapsed="false">
      <c r="A7263" s="3" t="n">
        <v>7262</v>
      </c>
      <c r="B7263" s="3" t="s">
        <v>21084</v>
      </c>
      <c r="C7263" s="3" t="s">
        <v>21085</v>
      </c>
      <c r="D7263" s="3" t="n">
        <v>1</v>
      </c>
      <c r="E7263" s="3" t="n">
        <v>2.8801411</v>
      </c>
      <c r="F7263" s="3" t="n">
        <v>31</v>
      </c>
      <c r="G7263" s="3" t="n">
        <v>31</v>
      </c>
      <c r="H7263" s="3" t="n">
        <v>13</v>
      </c>
      <c r="I7263" s="3" t="n">
        <v>13</v>
      </c>
      <c r="J7263" s="3" t="n">
        <v>42</v>
      </c>
      <c r="K7263" s="3" t="n">
        <v>42</v>
      </c>
      <c r="L7263" s="3" t="n">
        <v>4</v>
      </c>
      <c r="M7263" s="3" t="n">
        <v>4</v>
      </c>
      <c r="N7263" s="3" t="n">
        <v>5</v>
      </c>
      <c r="O7263" s="3" t="n">
        <v>-1</v>
      </c>
      <c r="P7263" s="3" t="n">
        <v>7.7</v>
      </c>
      <c r="Q7263" s="3" t="n">
        <v>24.2</v>
      </c>
      <c r="R7263" s="3" t="s">
        <v>21086</v>
      </c>
      <c r="S7263" s="4" t="n">
        <v>45747.8822106481</v>
      </c>
      <c r="T7263" s="3" t="s">
        <v>4910</v>
      </c>
      <c r="U7263" s="3" t="s">
        <v>4910</v>
      </c>
      <c r="V7263" s="3" t="n">
        <v>1</v>
      </c>
      <c r="W7263" s="3" t="n">
        <v>0</v>
      </c>
      <c r="X7263" s="3" t="n">
        <v>0</v>
      </c>
      <c r="Y7263" s="3" t="s">
        <v>30</v>
      </c>
      <c r="Z7263" s="3" t="s">
        <v>30</v>
      </c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3"/>
      <c r="AU7263" s="3"/>
      <c r="AV7263" s="3"/>
      <c r="AW7263" s="3"/>
      <c r="AX7263" s="3"/>
      <c r="AY7263" s="3"/>
      <c r="AZ7263" s="3"/>
      <c r="BA7263" s="3"/>
      <c r="BB7263" s="3"/>
      <c r="BC7263" s="3"/>
      <c r="BD7263" s="3"/>
      <c r="BE7263" s="3"/>
      <c r="BF7263" s="3"/>
      <c r="BG7263" s="3"/>
      <c r="BH7263" s="3"/>
      <c r="BI7263" s="3"/>
      <c r="BJ7263" s="3"/>
    </row>
    <row r="7264" customFormat="false" ht="15.75" hidden="false" customHeight="false" outlineLevel="0" collapsed="false">
      <c r="A7264" s="3" t="n">
        <v>7263</v>
      </c>
      <c r="B7264" s="3" t="s">
        <v>21087</v>
      </c>
      <c r="C7264" s="3" t="s">
        <v>21088</v>
      </c>
      <c r="D7264" s="3" t="n">
        <v>1</v>
      </c>
      <c r="E7264" s="3" t="n">
        <v>3.8068944</v>
      </c>
      <c r="F7264" s="3" t="n">
        <v>57</v>
      </c>
      <c r="G7264" s="3" t="n">
        <v>57</v>
      </c>
      <c r="H7264" s="3" t="n">
        <v>21</v>
      </c>
      <c r="I7264" s="3" t="n">
        <v>21</v>
      </c>
      <c r="J7264" s="3" t="n">
        <v>62</v>
      </c>
      <c r="K7264" s="3" t="n">
        <v>62</v>
      </c>
      <c r="L7264" s="3" t="n">
        <v>14</v>
      </c>
      <c r="M7264" s="3" t="n">
        <v>14</v>
      </c>
      <c r="N7264" s="3" t="n">
        <v>10</v>
      </c>
      <c r="O7264" s="3" t="n">
        <v>-1</v>
      </c>
      <c r="P7264" s="3" t="n">
        <v>7.7</v>
      </c>
      <c r="Q7264" s="3" t="n">
        <v>24.2</v>
      </c>
      <c r="R7264" s="3" t="s">
        <v>21089</v>
      </c>
      <c r="S7264" s="4" t="n">
        <v>45747.8823726852</v>
      </c>
      <c r="T7264" s="3" t="s">
        <v>4910</v>
      </c>
      <c r="U7264" s="3" t="s">
        <v>4910</v>
      </c>
      <c r="V7264" s="3" t="n">
        <v>1</v>
      </c>
      <c r="W7264" s="3" t="n">
        <v>0</v>
      </c>
      <c r="X7264" s="3" t="n">
        <v>0</v>
      </c>
      <c r="Y7264" s="3" t="s">
        <v>30</v>
      </c>
      <c r="Z7264" s="3" t="s">
        <v>30</v>
      </c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3"/>
      <c r="AU7264" s="3"/>
      <c r="AV7264" s="3"/>
      <c r="AW7264" s="3"/>
      <c r="AX7264" s="3"/>
      <c r="AY7264" s="3"/>
      <c r="AZ7264" s="3"/>
      <c r="BA7264" s="3"/>
      <c r="BB7264" s="3"/>
      <c r="BC7264" s="3"/>
      <c r="BD7264" s="3"/>
      <c r="BE7264" s="3"/>
      <c r="BF7264" s="3"/>
      <c r="BG7264" s="3"/>
      <c r="BH7264" s="3"/>
      <c r="BI7264" s="3"/>
      <c r="BJ7264" s="3"/>
    </row>
    <row r="7265" customFormat="false" ht="15.75" hidden="false" customHeight="false" outlineLevel="0" collapsed="false">
      <c r="A7265" s="3" t="n">
        <v>7264</v>
      </c>
      <c r="B7265" s="3" t="s">
        <v>21090</v>
      </c>
      <c r="C7265" s="3" t="s">
        <v>21091</v>
      </c>
      <c r="D7265" s="3" t="n">
        <v>1</v>
      </c>
      <c r="E7265" s="3" t="n">
        <v>0.5907589</v>
      </c>
      <c r="F7265" s="3" t="n">
        <v>42</v>
      </c>
      <c r="G7265" s="3" t="n">
        <v>42</v>
      </c>
      <c r="H7265" s="3" t="n">
        <v>12</v>
      </c>
      <c r="I7265" s="3" t="n">
        <v>12</v>
      </c>
      <c r="J7265" s="3" t="n">
        <v>48</v>
      </c>
      <c r="K7265" s="3" t="n">
        <v>48</v>
      </c>
      <c r="L7265" s="3" t="n">
        <v>7</v>
      </c>
      <c r="M7265" s="3" t="n">
        <v>7</v>
      </c>
      <c r="N7265" s="3" t="n">
        <v>-1</v>
      </c>
      <c r="O7265" s="3" t="n">
        <v>-1</v>
      </c>
      <c r="P7265" s="3" t="n">
        <v>7.8</v>
      </c>
      <c r="Q7265" s="3" t="n">
        <v>24.2</v>
      </c>
      <c r="R7265" s="3" t="s">
        <v>21092</v>
      </c>
      <c r="S7265" s="4" t="n">
        <v>45747.8824074074</v>
      </c>
      <c r="T7265" s="3" t="s">
        <v>29</v>
      </c>
      <c r="U7265" s="3" t="s">
        <v>29</v>
      </c>
      <c r="V7265" s="3" t="n">
        <v>0</v>
      </c>
      <c r="W7265" s="3" t="n">
        <v>0</v>
      </c>
      <c r="X7265" s="3" t="n">
        <v>0</v>
      </c>
      <c r="Y7265" s="3" t="s">
        <v>30</v>
      </c>
      <c r="Z7265" s="3" t="s">
        <v>30</v>
      </c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3"/>
      <c r="AU7265" s="3"/>
      <c r="AV7265" s="3"/>
      <c r="AW7265" s="3"/>
      <c r="AX7265" s="3"/>
      <c r="AY7265" s="3"/>
      <c r="AZ7265" s="3"/>
      <c r="BA7265" s="3"/>
      <c r="BB7265" s="3"/>
      <c r="BC7265" s="3"/>
      <c r="BD7265" s="3"/>
      <c r="BE7265" s="3"/>
      <c r="BF7265" s="3"/>
      <c r="BG7265" s="3"/>
      <c r="BH7265" s="3"/>
      <c r="BI7265" s="3"/>
      <c r="BJ7265" s="3"/>
    </row>
    <row r="7266" customFormat="false" ht="15.75" hidden="false" customHeight="false" outlineLevel="0" collapsed="false">
      <c r="A7266" s="3" t="n">
        <v>7265</v>
      </c>
      <c r="B7266" s="3" t="s">
        <v>21093</v>
      </c>
      <c r="C7266" s="3" t="s">
        <v>21094</v>
      </c>
      <c r="D7266" s="3" t="n">
        <v>1</v>
      </c>
      <c r="E7266" s="3" t="n">
        <v>0.065469</v>
      </c>
      <c r="F7266" s="3" t="n">
        <v>9</v>
      </c>
      <c r="G7266" s="3" t="n">
        <v>9</v>
      </c>
      <c r="H7266" s="3" t="n">
        <v>1</v>
      </c>
      <c r="I7266" s="3" t="n">
        <v>1</v>
      </c>
      <c r="J7266" s="3" t="n">
        <v>0</v>
      </c>
      <c r="K7266" s="3" t="n">
        <v>0</v>
      </c>
      <c r="L7266" s="3" t="n">
        <v>0</v>
      </c>
      <c r="M7266" s="3" t="n">
        <v>0</v>
      </c>
      <c r="N7266" s="3" t="n">
        <v>-1</v>
      </c>
      <c r="O7266" s="3" t="n">
        <v>-1</v>
      </c>
      <c r="P7266" s="3" t="n">
        <v>7.8</v>
      </c>
      <c r="Q7266" s="3" t="n">
        <v>24.2</v>
      </c>
      <c r="R7266" s="3" t="s">
        <v>21095</v>
      </c>
      <c r="S7266" s="4" t="n">
        <v>45747.8824305556</v>
      </c>
      <c r="T7266" s="3" t="s">
        <v>65</v>
      </c>
      <c r="U7266" s="3" t="s">
        <v>65</v>
      </c>
      <c r="V7266" s="3" t="n">
        <v>0</v>
      </c>
      <c r="W7266" s="3" t="n">
        <v>0</v>
      </c>
      <c r="X7266" s="3" t="n">
        <v>0</v>
      </c>
      <c r="Y7266" s="3" t="s">
        <v>30</v>
      </c>
      <c r="Z7266" s="3" t="s">
        <v>30</v>
      </c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3"/>
      <c r="AU7266" s="3"/>
      <c r="AV7266" s="3"/>
      <c r="AW7266" s="3"/>
      <c r="AX7266" s="3"/>
      <c r="AY7266" s="3"/>
      <c r="AZ7266" s="3"/>
      <c r="BA7266" s="3"/>
      <c r="BB7266" s="3"/>
      <c r="BC7266" s="3"/>
      <c r="BD7266" s="3"/>
      <c r="BE7266" s="3"/>
      <c r="BF7266" s="3"/>
      <c r="BG7266" s="3"/>
      <c r="BH7266" s="3"/>
      <c r="BI7266" s="3"/>
      <c r="BJ7266" s="3"/>
    </row>
    <row r="7267" customFormat="false" ht="15.75" hidden="false" customHeight="false" outlineLevel="0" collapsed="false">
      <c r="A7267" s="3" t="n">
        <v>7266</v>
      </c>
      <c r="B7267" s="3"/>
      <c r="C7267" s="3"/>
      <c r="D7267" s="3" t="n">
        <v>0</v>
      </c>
      <c r="E7267" s="3" t="s">
        <v>1901</v>
      </c>
      <c r="F7267" s="3" t="s">
        <v>1901</v>
      </c>
      <c r="G7267" s="3" t="s">
        <v>1901</v>
      </c>
      <c r="H7267" s="3" t="s">
        <v>1901</v>
      </c>
      <c r="I7267" s="3" t="s">
        <v>1901</v>
      </c>
      <c r="J7267" s="3" t="s">
        <v>1901</v>
      </c>
      <c r="K7267" s="3" t="s">
        <v>1901</v>
      </c>
      <c r="L7267" s="3" t="s">
        <v>1901</v>
      </c>
      <c r="M7267" s="3" t="s">
        <v>1901</v>
      </c>
      <c r="N7267" s="3" t="s">
        <v>1901</v>
      </c>
      <c r="O7267" s="3" t="s">
        <v>1901</v>
      </c>
      <c r="P7267" s="3"/>
      <c r="Q7267" s="3"/>
      <c r="R7267" s="3"/>
      <c r="S7267" s="3"/>
      <c r="T7267" s="3"/>
      <c r="U7267" s="3"/>
      <c r="V7267" s="3" t="s">
        <v>1901</v>
      </c>
      <c r="W7267" s="3" t="s">
        <v>1901</v>
      </c>
      <c r="X7267" s="3" t="s">
        <v>1901</v>
      </c>
      <c r="Y7267" s="3"/>
      <c r="Z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3"/>
      <c r="AU7267" s="3"/>
      <c r="AV7267" s="3"/>
      <c r="AW7267" s="3"/>
      <c r="AX7267" s="3"/>
      <c r="AY7267" s="3"/>
      <c r="AZ7267" s="3"/>
      <c r="BA7267" s="3"/>
      <c r="BB7267" s="3"/>
      <c r="BC7267" s="3"/>
      <c r="BD7267" s="3"/>
      <c r="BE7267" s="3"/>
      <c r="BF7267" s="3"/>
      <c r="BG7267" s="3"/>
      <c r="BH7267" s="3"/>
      <c r="BI7267" s="3"/>
      <c r="BJ7267" s="3"/>
    </row>
    <row r="7268" customFormat="false" ht="15.75" hidden="false" customHeight="false" outlineLevel="0" collapsed="false">
      <c r="A7268" s="3" t="n">
        <v>7267</v>
      </c>
      <c r="B7268" s="3" t="s">
        <v>21096</v>
      </c>
      <c r="C7268" s="3" t="s">
        <v>21097</v>
      </c>
      <c r="D7268" s="3" t="n">
        <v>1</v>
      </c>
      <c r="E7268" s="3" t="n">
        <v>5.5934048</v>
      </c>
      <c r="F7268" s="3" t="n">
        <v>444</v>
      </c>
      <c r="G7268" s="3" t="n">
        <v>444</v>
      </c>
      <c r="H7268" s="3" t="n">
        <v>31</v>
      </c>
      <c r="I7268" s="3" t="n">
        <v>31</v>
      </c>
      <c r="J7268" s="3" t="n">
        <v>520</v>
      </c>
      <c r="K7268" s="3" t="n">
        <v>520</v>
      </c>
      <c r="L7268" s="3" t="n">
        <v>88</v>
      </c>
      <c r="M7268" s="3" t="n">
        <v>88</v>
      </c>
      <c r="N7268" s="3" t="n">
        <v>-1</v>
      </c>
      <c r="O7268" s="3" t="n">
        <v>-1</v>
      </c>
      <c r="P7268" s="3" t="n">
        <v>5</v>
      </c>
      <c r="Q7268" s="3" t="n">
        <v>24.2</v>
      </c>
      <c r="R7268" s="3" t="s">
        <v>21098</v>
      </c>
      <c r="S7268" s="4" t="n">
        <v>45747.8825810185</v>
      </c>
      <c r="T7268" s="3" t="s">
        <v>85</v>
      </c>
      <c r="U7268" s="3" t="s">
        <v>85</v>
      </c>
      <c r="V7268" s="3" t="n">
        <v>0</v>
      </c>
      <c r="W7268" s="3" t="n">
        <v>0</v>
      </c>
      <c r="X7268" s="3" t="n">
        <v>0</v>
      </c>
      <c r="Y7268" s="3" t="s">
        <v>30</v>
      </c>
      <c r="Z7268" s="3" t="s">
        <v>30</v>
      </c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3"/>
      <c r="AU7268" s="3"/>
      <c r="AV7268" s="3"/>
      <c r="AW7268" s="3"/>
      <c r="AX7268" s="3"/>
      <c r="AY7268" s="3"/>
      <c r="AZ7268" s="3"/>
      <c r="BA7268" s="3"/>
      <c r="BB7268" s="3"/>
      <c r="BC7268" s="3"/>
      <c r="BD7268" s="3"/>
      <c r="BE7268" s="3"/>
      <c r="BF7268" s="3"/>
      <c r="BG7268" s="3"/>
      <c r="BH7268" s="3"/>
      <c r="BI7268" s="3"/>
      <c r="BJ7268" s="3"/>
    </row>
    <row r="7269" customFormat="false" ht="15.75" hidden="false" customHeight="false" outlineLevel="0" collapsed="false">
      <c r="A7269" s="3" t="n">
        <v>7268</v>
      </c>
      <c r="B7269" s="3" t="s">
        <v>21099</v>
      </c>
      <c r="C7269" s="3" t="s">
        <v>21100</v>
      </c>
      <c r="D7269" s="3" t="n">
        <v>1</v>
      </c>
      <c r="E7269" s="3" t="n">
        <v>5.2860593</v>
      </c>
      <c r="F7269" s="3" t="n">
        <v>447</v>
      </c>
      <c r="G7269" s="3" t="n">
        <v>447</v>
      </c>
      <c r="H7269" s="3" t="n">
        <v>30</v>
      </c>
      <c r="I7269" s="3" t="n">
        <v>30</v>
      </c>
      <c r="J7269" s="3" t="n">
        <v>532</v>
      </c>
      <c r="K7269" s="3" t="n">
        <v>532</v>
      </c>
      <c r="L7269" s="3" t="n">
        <v>88</v>
      </c>
      <c r="M7269" s="3" t="n">
        <v>88</v>
      </c>
      <c r="N7269" s="3" t="n">
        <v>-1</v>
      </c>
      <c r="O7269" s="3" t="n">
        <v>-1</v>
      </c>
      <c r="P7269" s="3" t="n">
        <v>5</v>
      </c>
      <c r="Q7269" s="3" t="n">
        <v>24.2</v>
      </c>
      <c r="R7269" s="3" t="s">
        <v>21101</v>
      </c>
      <c r="S7269" s="4" t="n">
        <v>45747.8827199074</v>
      </c>
      <c r="T7269" s="3" t="s">
        <v>85</v>
      </c>
      <c r="U7269" s="3" t="s">
        <v>85</v>
      </c>
      <c r="V7269" s="3" t="n">
        <v>0</v>
      </c>
      <c r="W7269" s="3" t="n">
        <v>0</v>
      </c>
      <c r="X7269" s="3" t="n">
        <v>0</v>
      </c>
      <c r="Y7269" s="3" t="s">
        <v>30</v>
      </c>
      <c r="Z7269" s="3" t="s">
        <v>30</v>
      </c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3"/>
      <c r="AU7269" s="3"/>
      <c r="AV7269" s="3"/>
      <c r="AW7269" s="3"/>
      <c r="AX7269" s="3"/>
      <c r="AY7269" s="3"/>
      <c r="AZ7269" s="3"/>
      <c r="BA7269" s="3"/>
      <c r="BB7269" s="3"/>
      <c r="BC7269" s="3"/>
      <c r="BD7269" s="3"/>
      <c r="BE7269" s="3"/>
      <c r="BF7269" s="3"/>
      <c r="BG7269" s="3"/>
      <c r="BH7269" s="3"/>
      <c r="BI7269" s="3"/>
      <c r="BJ7269" s="3"/>
    </row>
    <row r="7270" customFormat="false" ht="15.75" hidden="false" customHeight="false" outlineLevel="0" collapsed="false">
      <c r="A7270" s="3" t="n">
        <v>7269</v>
      </c>
      <c r="B7270" s="3" t="s">
        <v>21102</v>
      </c>
      <c r="C7270" s="3" t="s">
        <v>21103</v>
      </c>
      <c r="D7270" s="3" t="n">
        <v>1</v>
      </c>
      <c r="E7270" s="3" t="n">
        <v>1.045935</v>
      </c>
      <c r="F7270" s="3" t="n">
        <v>31</v>
      </c>
      <c r="G7270" s="3" t="n">
        <v>31</v>
      </c>
      <c r="H7270" s="3" t="n">
        <v>10</v>
      </c>
      <c r="I7270" s="3" t="n">
        <v>10</v>
      </c>
      <c r="J7270" s="3" t="n">
        <v>25</v>
      </c>
      <c r="K7270" s="3" t="n">
        <v>25</v>
      </c>
      <c r="L7270" s="3" t="n">
        <v>6</v>
      </c>
      <c r="M7270" s="3" t="n">
        <v>6</v>
      </c>
      <c r="N7270" s="3" t="n">
        <v>-1</v>
      </c>
      <c r="O7270" s="3" t="n">
        <v>-1</v>
      </c>
      <c r="P7270" s="3" t="n">
        <v>5</v>
      </c>
      <c r="Q7270" s="3" t="n">
        <v>24.2</v>
      </c>
      <c r="R7270" s="3" t="s">
        <v>21104</v>
      </c>
      <c r="S7270" s="4" t="n">
        <v>45747.8827662037</v>
      </c>
      <c r="T7270" s="3" t="s">
        <v>256</v>
      </c>
      <c r="U7270" s="3" t="s">
        <v>256</v>
      </c>
      <c r="V7270" s="3" t="n">
        <v>0</v>
      </c>
      <c r="W7270" s="3" t="n">
        <v>0</v>
      </c>
      <c r="X7270" s="3" t="n">
        <v>0</v>
      </c>
      <c r="Y7270" s="3" t="s">
        <v>30</v>
      </c>
      <c r="Z7270" s="3" t="s">
        <v>30</v>
      </c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3"/>
      <c r="AU7270" s="3"/>
      <c r="AV7270" s="3"/>
      <c r="AW7270" s="3"/>
      <c r="AX7270" s="3"/>
      <c r="AY7270" s="3"/>
      <c r="AZ7270" s="3"/>
      <c r="BA7270" s="3"/>
      <c r="BB7270" s="3"/>
      <c r="BC7270" s="3"/>
      <c r="BD7270" s="3"/>
      <c r="BE7270" s="3"/>
      <c r="BF7270" s="3"/>
      <c r="BG7270" s="3"/>
      <c r="BH7270" s="3"/>
      <c r="BI7270" s="3"/>
      <c r="BJ7270" s="3"/>
    </row>
    <row r="7271" customFormat="false" ht="15.75" hidden="false" customHeight="false" outlineLevel="0" collapsed="false">
      <c r="A7271" s="3" t="n">
        <v>7270</v>
      </c>
      <c r="B7271" s="3" t="s">
        <v>21105</v>
      </c>
      <c r="C7271" s="3" t="s">
        <v>21106</v>
      </c>
      <c r="D7271" s="3" t="n">
        <v>1</v>
      </c>
      <c r="E7271" s="3" t="n">
        <v>3.4859386</v>
      </c>
      <c r="F7271" s="3" t="n">
        <v>361</v>
      </c>
      <c r="G7271" s="3" t="n">
        <v>361</v>
      </c>
      <c r="H7271" s="3" t="n">
        <v>29</v>
      </c>
      <c r="I7271" s="3" t="n">
        <v>29</v>
      </c>
      <c r="J7271" s="3" t="n">
        <v>462</v>
      </c>
      <c r="K7271" s="3" t="n">
        <v>462</v>
      </c>
      <c r="L7271" s="3" t="n">
        <v>58</v>
      </c>
      <c r="M7271" s="3" t="n">
        <v>58</v>
      </c>
      <c r="N7271" s="3" t="n">
        <v>-1</v>
      </c>
      <c r="O7271" s="3" t="n">
        <v>-1</v>
      </c>
      <c r="P7271" s="3" t="n">
        <v>5.1</v>
      </c>
      <c r="Q7271" s="3" t="n">
        <v>24.2</v>
      </c>
      <c r="R7271" s="3" t="s">
        <v>21107</v>
      </c>
      <c r="S7271" s="4" t="n">
        <v>45747.8828587963</v>
      </c>
      <c r="T7271" s="3" t="s">
        <v>29</v>
      </c>
      <c r="U7271" s="3" t="s">
        <v>29</v>
      </c>
      <c r="V7271" s="3" t="n">
        <v>0</v>
      </c>
      <c r="W7271" s="3" t="n">
        <v>0</v>
      </c>
      <c r="X7271" s="3" t="n">
        <v>0</v>
      </c>
      <c r="Y7271" s="3" t="s">
        <v>30</v>
      </c>
      <c r="Z7271" s="3" t="s">
        <v>30</v>
      </c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3"/>
      <c r="AU7271" s="3"/>
      <c r="AV7271" s="3"/>
      <c r="AW7271" s="3"/>
      <c r="AX7271" s="3"/>
      <c r="AY7271" s="3"/>
      <c r="AZ7271" s="3"/>
      <c r="BA7271" s="3"/>
      <c r="BB7271" s="3"/>
      <c r="BC7271" s="3"/>
      <c r="BD7271" s="3"/>
      <c r="BE7271" s="3"/>
      <c r="BF7271" s="3"/>
      <c r="BG7271" s="3"/>
      <c r="BH7271" s="3"/>
      <c r="BI7271" s="3"/>
      <c r="BJ7271" s="3"/>
    </row>
    <row r="7272" customFormat="false" ht="15.75" hidden="false" customHeight="false" outlineLevel="0" collapsed="false">
      <c r="A7272" s="3" t="n">
        <v>7271</v>
      </c>
      <c r="B7272" s="3" t="s">
        <v>21108</v>
      </c>
      <c r="C7272" s="3" t="s">
        <v>21109</v>
      </c>
      <c r="D7272" s="3" t="n">
        <v>1</v>
      </c>
      <c r="E7272" s="3" t="n">
        <v>1.0334184</v>
      </c>
      <c r="F7272" s="3" t="n">
        <v>31</v>
      </c>
      <c r="G7272" s="3" t="n">
        <v>31</v>
      </c>
      <c r="H7272" s="3" t="n">
        <v>10</v>
      </c>
      <c r="I7272" s="3" t="n">
        <v>10</v>
      </c>
      <c r="J7272" s="3" t="n">
        <v>25</v>
      </c>
      <c r="K7272" s="3" t="n">
        <v>25</v>
      </c>
      <c r="L7272" s="3" t="n">
        <v>6</v>
      </c>
      <c r="M7272" s="3" t="n">
        <v>6</v>
      </c>
      <c r="N7272" s="3" t="n">
        <v>-1</v>
      </c>
      <c r="O7272" s="3" t="n">
        <v>-1</v>
      </c>
      <c r="P7272" s="3" t="n">
        <v>5</v>
      </c>
      <c r="Q7272" s="3" t="n">
        <v>24.2</v>
      </c>
      <c r="R7272" s="3" t="s">
        <v>21104</v>
      </c>
      <c r="S7272" s="4" t="n">
        <v>45747.8829050926</v>
      </c>
      <c r="T7272" s="3" t="s">
        <v>256</v>
      </c>
      <c r="U7272" s="3" t="s">
        <v>256</v>
      </c>
      <c r="V7272" s="3" t="n">
        <v>0</v>
      </c>
      <c r="W7272" s="3" t="n">
        <v>0</v>
      </c>
      <c r="X7272" s="3" t="n">
        <v>0</v>
      </c>
      <c r="Y7272" s="3" t="s">
        <v>30</v>
      </c>
      <c r="Z7272" s="3" t="s">
        <v>30</v>
      </c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3"/>
      <c r="AU7272" s="3"/>
      <c r="AV7272" s="3"/>
      <c r="AW7272" s="3"/>
      <c r="AX7272" s="3"/>
      <c r="AY7272" s="3"/>
      <c r="AZ7272" s="3"/>
      <c r="BA7272" s="3"/>
      <c r="BB7272" s="3"/>
      <c r="BC7272" s="3"/>
      <c r="BD7272" s="3"/>
      <c r="BE7272" s="3"/>
      <c r="BF7272" s="3"/>
      <c r="BG7272" s="3"/>
      <c r="BH7272" s="3"/>
      <c r="BI7272" s="3"/>
      <c r="BJ7272" s="3"/>
    </row>
    <row r="7273" customFormat="false" ht="15.75" hidden="false" customHeight="false" outlineLevel="0" collapsed="false">
      <c r="A7273" s="3" t="n">
        <v>7272</v>
      </c>
      <c r="B7273" s="3" t="s">
        <v>21110</v>
      </c>
      <c r="C7273" s="3" t="s">
        <v>21111</v>
      </c>
      <c r="D7273" s="3" t="n">
        <v>1</v>
      </c>
      <c r="E7273" s="3" t="n">
        <v>1.0539415</v>
      </c>
      <c r="F7273" s="3" t="n">
        <v>48</v>
      </c>
      <c r="G7273" s="3" t="n">
        <v>48</v>
      </c>
      <c r="H7273" s="3" t="n">
        <v>9</v>
      </c>
      <c r="I7273" s="3" t="n">
        <v>9</v>
      </c>
      <c r="J7273" s="3" t="n">
        <v>66</v>
      </c>
      <c r="K7273" s="3" t="n">
        <v>66</v>
      </c>
      <c r="L7273" s="3" t="n">
        <v>10</v>
      </c>
      <c r="M7273" s="3" t="n">
        <v>10</v>
      </c>
      <c r="N7273" s="3" t="n">
        <v>0</v>
      </c>
      <c r="O7273" s="3" t="n">
        <v>-1</v>
      </c>
      <c r="P7273" s="3" t="n">
        <v>7.7</v>
      </c>
      <c r="Q7273" s="3" t="n">
        <v>24.2</v>
      </c>
      <c r="R7273" s="3" t="s">
        <v>21112</v>
      </c>
      <c r="S7273" s="4" t="n">
        <v>45747.882974537</v>
      </c>
      <c r="T7273" s="3" t="s">
        <v>65</v>
      </c>
      <c r="U7273" s="3" t="s">
        <v>65</v>
      </c>
      <c r="V7273" s="3" t="n">
        <v>1</v>
      </c>
      <c r="W7273" s="3" t="n">
        <v>0</v>
      </c>
      <c r="X7273" s="3" t="n">
        <v>0</v>
      </c>
      <c r="Y7273" s="3" t="s">
        <v>30</v>
      </c>
      <c r="Z7273" s="3" t="s">
        <v>30</v>
      </c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  <c r="AP7273" s="3"/>
      <c r="AQ7273" s="3"/>
      <c r="AR7273" s="3"/>
      <c r="AS7273" s="3"/>
      <c r="AT7273" s="3"/>
      <c r="AU7273" s="3"/>
      <c r="AV7273" s="3"/>
      <c r="AW7273" s="3"/>
      <c r="AX7273" s="3"/>
      <c r="AY7273" s="3"/>
      <c r="AZ7273" s="3"/>
      <c r="BA7273" s="3"/>
      <c r="BB7273" s="3"/>
      <c r="BC7273" s="3"/>
      <c r="BD7273" s="3"/>
      <c r="BE7273" s="3"/>
      <c r="BF7273" s="3"/>
      <c r="BG7273" s="3"/>
      <c r="BH7273" s="3"/>
      <c r="BI7273" s="3"/>
      <c r="BJ7273" s="3"/>
    </row>
    <row r="7274" customFormat="false" ht="15.75" hidden="false" customHeight="false" outlineLevel="0" collapsed="false">
      <c r="A7274" s="3" t="n">
        <v>7273</v>
      </c>
      <c r="B7274" s="3" t="s">
        <v>21113</v>
      </c>
      <c r="C7274" s="3" t="s">
        <v>21114</v>
      </c>
      <c r="D7274" s="3" t="n">
        <v>1</v>
      </c>
      <c r="E7274" s="3" t="n">
        <v>4.0158808</v>
      </c>
      <c r="F7274" s="3" t="n">
        <v>147</v>
      </c>
      <c r="G7274" s="3" t="n">
        <v>147</v>
      </c>
      <c r="H7274" s="3" t="n">
        <v>24</v>
      </c>
      <c r="I7274" s="3" t="n">
        <v>24</v>
      </c>
      <c r="J7274" s="3" t="n">
        <v>268</v>
      </c>
      <c r="K7274" s="3" t="n">
        <v>268</v>
      </c>
      <c r="L7274" s="3" t="n">
        <v>17</v>
      </c>
      <c r="M7274" s="3" t="n">
        <v>17</v>
      </c>
      <c r="N7274" s="3" t="n">
        <v>42</v>
      </c>
      <c r="O7274" s="3" t="n">
        <v>-1</v>
      </c>
      <c r="P7274" s="3" t="n">
        <v>7.1</v>
      </c>
      <c r="Q7274" s="3" t="n">
        <v>24.2</v>
      </c>
      <c r="R7274" s="3" t="s">
        <v>21115</v>
      </c>
      <c r="S7274" s="4" t="n">
        <v>45747.8831018519</v>
      </c>
      <c r="T7274" s="3" t="s">
        <v>65</v>
      </c>
      <c r="U7274" s="3" t="s">
        <v>65</v>
      </c>
      <c r="V7274" s="3" t="n">
        <v>1</v>
      </c>
      <c r="W7274" s="3" t="n">
        <v>0</v>
      </c>
      <c r="X7274" s="3" t="n">
        <v>0</v>
      </c>
      <c r="Y7274" s="3" t="s">
        <v>30</v>
      </c>
      <c r="Z7274" s="3" t="s">
        <v>30</v>
      </c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  <c r="AP7274" s="3"/>
      <c r="AQ7274" s="3"/>
      <c r="AR7274" s="3"/>
      <c r="AS7274" s="3"/>
      <c r="AT7274" s="3"/>
      <c r="AU7274" s="3"/>
      <c r="AV7274" s="3"/>
      <c r="AW7274" s="3"/>
      <c r="AX7274" s="3"/>
      <c r="AY7274" s="3"/>
      <c r="AZ7274" s="3"/>
      <c r="BA7274" s="3"/>
      <c r="BB7274" s="3"/>
      <c r="BC7274" s="3"/>
      <c r="BD7274" s="3"/>
      <c r="BE7274" s="3"/>
      <c r="BF7274" s="3"/>
      <c r="BG7274" s="3"/>
      <c r="BH7274" s="3"/>
      <c r="BI7274" s="3"/>
      <c r="BJ7274" s="3"/>
    </row>
    <row r="7275" customFormat="false" ht="15.75" hidden="false" customHeight="false" outlineLevel="0" collapsed="false">
      <c r="A7275" s="3" t="n">
        <v>7274</v>
      </c>
      <c r="B7275" s="3" t="s">
        <v>21116</v>
      </c>
      <c r="C7275" s="3" t="s">
        <v>21117</v>
      </c>
      <c r="D7275" s="3" t="n">
        <v>1</v>
      </c>
      <c r="E7275" s="3" t="n">
        <v>64.4653954</v>
      </c>
      <c r="F7275" s="3" t="n">
        <v>2614</v>
      </c>
      <c r="G7275" s="3" t="n">
        <v>2614</v>
      </c>
      <c r="H7275" s="3" t="n">
        <v>23</v>
      </c>
      <c r="I7275" s="3" t="n">
        <v>23</v>
      </c>
      <c r="J7275" s="3" t="n">
        <v>3396</v>
      </c>
      <c r="K7275" s="3" t="n">
        <v>3396</v>
      </c>
      <c r="L7275" s="3" t="n">
        <v>484</v>
      </c>
      <c r="M7275" s="3" t="n">
        <v>484</v>
      </c>
      <c r="N7275" s="3" t="n">
        <v>749</v>
      </c>
      <c r="O7275" s="3" t="n">
        <v>-1</v>
      </c>
      <c r="P7275" s="3" t="n">
        <v>7.8</v>
      </c>
      <c r="Q7275" s="3" t="n">
        <v>24.2</v>
      </c>
      <c r="R7275" s="3" t="s">
        <v>21118</v>
      </c>
      <c r="S7275" s="4" t="n">
        <v>45747.8845949074</v>
      </c>
      <c r="T7275" s="3" t="s">
        <v>4910</v>
      </c>
      <c r="U7275" s="3" t="s">
        <v>4910</v>
      </c>
      <c r="V7275" s="3" t="n">
        <v>1</v>
      </c>
      <c r="W7275" s="3" t="n">
        <v>0</v>
      </c>
      <c r="X7275" s="3" t="n">
        <v>0</v>
      </c>
      <c r="Y7275" s="3" t="s">
        <v>30</v>
      </c>
      <c r="Z7275" s="3" t="s">
        <v>30</v>
      </c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  <c r="AP7275" s="3"/>
      <c r="AQ7275" s="3"/>
      <c r="AR7275" s="3"/>
      <c r="AS7275" s="3"/>
      <c r="AT7275" s="3"/>
      <c r="AU7275" s="3"/>
      <c r="AV7275" s="3"/>
      <c r="AW7275" s="3"/>
      <c r="AX7275" s="3"/>
      <c r="AY7275" s="3"/>
      <c r="AZ7275" s="3"/>
      <c r="BA7275" s="3"/>
      <c r="BB7275" s="3"/>
      <c r="BC7275" s="3"/>
      <c r="BD7275" s="3"/>
      <c r="BE7275" s="3"/>
      <c r="BF7275" s="3"/>
      <c r="BG7275" s="3"/>
      <c r="BH7275" s="3"/>
      <c r="BI7275" s="3"/>
      <c r="BJ7275" s="3"/>
    </row>
    <row r="7276" customFormat="false" ht="15.75" hidden="false" customHeight="false" outlineLevel="0" collapsed="false">
      <c r="A7276" s="3" t="n">
        <v>7275</v>
      </c>
      <c r="B7276" s="3" t="s">
        <v>21119</v>
      </c>
      <c r="C7276" s="3" t="s">
        <v>21120</v>
      </c>
      <c r="D7276" s="3" t="n">
        <v>1</v>
      </c>
      <c r="E7276" s="3" t="n">
        <v>6.9361773</v>
      </c>
      <c r="F7276" s="3" t="n">
        <v>110</v>
      </c>
      <c r="G7276" s="3" t="n">
        <v>110</v>
      </c>
      <c r="H7276" s="3" t="n">
        <v>20</v>
      </c>
      <c r="I7276" s="3" t="n">
        <v>20</v>
      </c>
      <c r="J7276" s="3" t="n">
        <v>121</v>
      </c>
      <c r="K7276" s="3" t="n">
        <v>121</v>
      </c>
      <c r="L7276" s="3" t="n">
        <v>24</v>
      </c>
      <c r="M7276" s="3" t="n">
        <v>24</v>
      </c>
      <c r="N7276" s="3" t="n">
        <v>33</v>
      </c>
      <c r="O7276" s="3" t="n">
        <v>-1</v>
      </c>
      <c r="P7276" s="3" t="n">
        <v>7.8</v>
      </c>
      <c r="Q7276" s="3" t="n">
        <v>24.2</v>
      </c>
      <c r="R7276" s="3" t="s">
        <v>21121</v>
      </c>
      <c r="S7276" s="4" t="n">
        <v>45747.8851388889</v>
      </c>
      <c r="T7276" s="3" t="s">
        <v>4910</v>
      </c>
      <c r="U7276" s="3" t="s">
        <v>4910</v>
      </c>
      <c r="V7276" s="3" t="n">
        <v>1</v>
      </c>
      <c r="W7276" s="3" t="n">
        <v>0</v>
      </c>
      <c r="X7276" s="3" t="n">
        <v>0</v>
      </c>
      <c r="Y7276" s="3" t="s">
        <v>30</v>
      </c>
      <c r="Z7276" s="3" t="s">
        <v>30</v>
      </c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  <c r="AP7276" s="3"/>
      <c r="AQ7276" s="3"/>
      <c r="AR7276" s="3"/>
      <c r="AS7276" s="3"/>
      <c r="AT7276" s="3"/>
      <c r="AU7276" s="3"/>
      <c r="AV7276" s="3"/>
      <c r="AW7276" s="3"/>
      <c r="AX7276" s="3"/>
      <c r="AY7276" s="3"/>
      <c r="AZ7276" s="3"/>
      <c r="BA7276" s="3"/>
      <c r="BB7276" s="3"/>
      <c r="BC7276" s="3"/>
      <c r="BD7276" s="3"/>
      <c r="BE7276" s="3"/>
      <c r="BF7276" s="3"/>
      <c r="BG7276" s="3"/>
      <c r="BH7276" s="3"/>
      <c r="BI7276" s="3"/>
      <c r="BJ7276" s="3"/>
    </row>
    <row r="7277" customFormat="false" ht="15.75" hidden="false" customHeight="false" outlineLevel="0" collapsed="false">
      <c r="A7277" s="3" t="n">
        <v>7276</v>
      </c>
      <c r="B7277" s="3" t="s">
        <v>21122</v>
      </c>
      <c r="C7277" s="3" t="s">
        <v>21123</v>
      </c>
      <c r="D7277" s="3" t="n">
        <v>1</v>
      </c>
      <c r="E7277" s="3" t="n">
        <v>2.6453933</v>
      </c>
      <c r="F7277" s="3" t="n">
        <v>102</v>
      </c>
      <c r="G7277" s="3" t="n">
        <v>102</v>
      </c>
      <c r="H7277" s="3" t="n">
        <v>21</v>
      </c>
      <c r="I7277" s="3" t="n">
        <v>21</v>
      </c>
      <c r="J7277" s="3" t="n">
        <v>121</v>
      </c>
      <c r="K7277" s="3" t="n">
        <v>121</v>
      </c>
      <c r="L7277" s="3" t="n">
        <v>20</v>
      </c>
      <c r="M7277" s="3" t="n">
        <v>20</v>
      </c>
      <c r="N7277" s="3" t="n">
        <v>25</v>
      </c>
      <c r="O7277" s="3" t="n">
        <v>-1</v>
      </c>
      <c r="P7277" s="3" t="n">
        <v>7.8</v>
      </c>
      <c r="Q7277" s="3" t="n">
        <v>24.2</v>
      </c>
      <c r="R7277" s="3" t="s">
        <v>21124</v>
      </c>
      <c r="S7277" s="4" t="n">
        <v>45747.8852777778</v>
      </c>
      <c r="T7277" s="3" t="s">
        <v>4910</v>
      </c>
      <c r="U7277" s="3" t="s">
        <v>4910</v>
      </c>
      <c r="V7277" s="3" t="n">
        <v>1</v>
      </c>
      <c r="W7277" s="3" t="n">
        <v>0</v>
      </c>
      <c r="X7277" s="3" t="n">
        <v>0</v>
      </c>
      <c r="Y7277" s="3" t="s">
        <v>30</v>
      </c>
      <c r="Z7277" s="3" t="s">
        <v>30</v>
      </c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  <c r="AP7277" s="3"/>
      <c r="AQ7277" s="3"/>
      <c r="AR7277" s="3"/>
      <c r="AS7277" s="3"/>
      <c r="AT7277" s="3"/>
      <c r="AU7277" s="3"/>
      <c r="AV7277" s="3"/>
      <c r="AW7277" s="3"/>
      <c r="AX7277" s="3"/>
      <c r="AY7277" s="3"/>
      <c r="AZ7277" s="3"/>
      <c r="BA7277" s="3"/>
      <c r="BB7277" s="3"/>
      <c r="BC7277" s="3"/>
      <c r="BD7277" s="3"/>
      <c r="BE7277" s="3"/>
      <c r="BF7277" s="3"/>
      <c r="BG7277" s="3"/>
      <c r="BH7277" s="3"/>
      <c r="BI7277" s="3"/>
      <c r="BJ7277" s="3"/>
    </row>
    <row r="7278" customFormat="false" ht="15.75" hidden="false" customHeight="false" outlineLevel="0" collapsed="false">
      <c r="A7278" s="3" t="n">
        <v>7277</v>
      </c>
      <c r="B7278" s="3" t="s">
        <v>21125</v>
      </c>
      <c r="C7278" s="3" t="s">
        <v>21126</v>
      </c>
      <c r="D7278" s="3" t="n">
        <v>1</v>
      </c>
      <c r="E7278" s="3" t="n">
        <v>2.3773174</v>
      </c>
      <c r="F7278" s="3" t="n">
        <v>21</v>
      </c>
      <c r="G7278" s="3" t="n">
        <v>21</v>
      </c>
      <c r="H7278" s="3" t="n">
        <v>9</v>
      </c>
      <c r="I7278" s="3" t="n">
        <v>9</v>
      </c>
      <c r="J7278" s="3" t="n">
        <v>31</v>
      </c>
      <c r="K7278" s="3" t="n">
        <v>31</v>
      </c>
      <c r="L7278" s="3" t="n">
        <v>9</v>
      </c>
      <c r="M7278" s="3" t="n">
        <v>9</v>
      </c>
      <c r="N7278" s="3" t="n">
        <v>-1</v>
      </c>
      <c r="O7278" s="3" t="n">
        <v>-1</v>
      </c>
      <c r="P7278" s="3" t="n">
        <v>7.8</v>
      </c>
      <c r="Q7278" s="3" t="n">
        <v>24.2</v>
      </c>
      <c r="R7278" s="3" t="s">
        <v>21127</v>
      </c>
      <c r="S7278" s="4" t="n">
        <v>45747.8854050926</v>
      </c>
      <c r="T7278" s="3" t="s">
        <v>4910</v>
      </c>
      <c r="U7278" s="3" t="s">
        <v>4910</v>
      </c>
      <c r="V7278" s="3" t="n">
        <v>0</v>
      </c>
      <c r="W7278" s="3" t="n">
        <v>0</v>
      </c>
      <c r="X7278" s="3" t="n">
        <v>0</v>
      </c>
      <c r="Y7278" s="3" t="s">
        <v>30</v>
      </c>
      <c r="Z7278" s="3" t="s">
        <v>30</v>
      </c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3"/>
      <c r="AU7278" s="3"/>
      <c r="AV7278" s="3"/>
      <c r="AW7278" s="3"/>
      <c r="AX7278" s="3"/>
      <c r="AY7278" s="3"/>
      <c r="AZ7278" s="3"/>
      <c r="BA7278" s="3"/>
      <c r="BB7278" s="3"/>
      <c r="BC7278" s="3"/>
      <c r="BD7278" s="3"/>
      <c r="BE7278" s="3"/>
      <c r="BF7278" s="3"/>
      <c r="BG7278" s="3"/>
      <c r="BH7278" s="3"/>
      <c r="BI7278" s="3"/>
      <c r="BJ7278" s="3"/>
    </row>
    <row r="7279" customFormat="false" ht="15.75" hidden="false" customHeight="false" outlineLevel="0" collapsed="false">
      <c r="A7279" s="3" t="n">
        <v>7278</v>
      </c>
      <c r="B7279" s="3" t="s">
        <v>21128</v>
      </c>
      <c r="C7279" s="3" t="s">
        <v>21129</v>
      </c>
      <c r="D7279" s="3" t="n">
        <v>1</v>
      </c>
      <c r="E7279" s="3" t="n">
        <v>6.749371</v>
      </c>
      <c r="F7279" s="3" t="n">
        <v>384</v>
      </c>
      <c r="G7279" s="3" t="n">
        <v>384</v>
      </c>
      <c r="H7279" s="3" t="n">
        <v>15</v>
      </c>
      <c r="I7279" s="3" t="n">
        <v>15</v>
      </c>
      <c r="J7279" s="3" t="n">
        <v>379</v>
      </c>
      <c r="K7279" s="3" t="n">
        <v>379</v>
      </c>
      <c r="L7279" s="3" t="n">
        <v>1</v>
      </c>
      <c r="M7279" s="3" t="n">
        <v>1</v>
      </c>
      <c r="N7279" s="3" t="n">
        <v>-1</v>
      </c>
      <c r="O7279" s="3" t="n">
        <v>-1</v>
      </c>
      <c r="P7279" s="3" t="n">
        <v>7.7</v>
      </c>
      <c r="Q7279" s="3" t="n">
        <v>24.2</v>
      </c>
      <c r="R7279" s="3" t="s">
        <v>21130</v>
      </c>
      <c r="S7279" s="4" t="n">
        <v>45747.8855324074</v>
      </c>
      <c r="T7279" s="3" t="s">
        <v>65</v>
      </c>
      <c r="U7279" s="3" t="s">
        <v>65</v>
      </c>
      <c r="V7279" s="3" t="n">
        <v>0</v>
      </c>
      <c r="W7279" s="3" t="n">
        <v>0</v>
      </c>
      <c r="X7279" s="3" t="n">
        <v>0</v>
      </c>
      <c r="Y7279" s="3" t="s">
        <v>30</v>
      </c>
      <c r="Z7279" s="3" t="s">
        <v>30</v>
      </c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3"/>
      <c r="AU7279" s="3"/>
      <c r="AV7279" s="3"/>
      <c r="AW7279" s="3"/>
      <c r="AX7279" s="3"/>
      <c r="AY7279" s="3"/>
      <c r="AZ7279" s="3"/>
      <c r="BA7279" s="3"/>
      <c r="BB7279" s="3"/>
      <c r="BC7279" s="3"/>
      <c r="BD7279" s="3"/>
      <c r="BE7279" s="3"/>
      <c r="BF7279" s="3"/>
      <c r="BG7279" s="3"/>
      <c r="BH7279" s="3"/>
      <c r="BI7279" s="3"/>
      <c r="BJ7279" s="3"/>
    </row>
    <row r="7280" customFormat="false" ht="15.75" hidden="false" customHeight="false" outlineLevel="0" collapsed="false">
      <c r="A7280" s="3" t="n">
        <v>7279</v>
      </c>
      <c r="B7280" s="3" t="s">
        <v>21131</v>
      </c>
      <c r="C7280" s="3" t="s">
        <v>21132</v>
      </c>
      <c r="D7280" s="3" t="n">
        <v>1</v>
      </c>
      <c r="E7280" s="3" t="n">
        <v>0.6364077</v>
      </c>
      <c r="F7280" s="3" t="n">
        <v>25</v>
      </c>
      <c r="G7280" s="3" t="n">
        <v>25</v>
      </c>
      <c r="H7280" s="3" t="n">
        <v>17</v>
      </c>
      <c r="I7280" s="3" t="n">
        <v>17</v>
      </c>
      <c r="J7280" s="3" t="n">
        <v>27</v>
      </c>
      <c r="K7280" s="3" t="n">
        <v>27</v>
      </c>
      <c r="L7280" s="3" t="n">
        <v>3</v>
      </c>
      <c r="M7280" s="3" t="n">
        <v>3</v>
      </c>
      <c r="N7280" s="3" t="n">
        <v>3</v>
      </c>
      <c r="O7280" s="3" t="n">
        <v>3</v>
      </c>
      <c r="P7280" s="3" t="n">
        <v>7.4</v>
      </c>
      <c r="Q7280" s="3" t="n">
        <v>24.2</v>
      </c>
      <c r="R7280" s="3" t="s">
        <v>21133</v>
      </c>
      <c r="S7280" s="4" t="n">
        <v>45747.8856365741</v>
      </c>
      <c r="T7280" s="3" t="s">
        <v>65</v>
      </c>
      <c r="U7280" s="3" t="s">
        <v>65</v>
      </c>
      <c r="V7280" s="3" t="n">
        <v>1</v>
      </c>
      <c r="W7280" s="3" t="n">
        <v>1</v>
      </c>
      <c r="X7280" s="3" t="n">
        <v>0</v>
      </c>
      <c r="Y7280" s="3" t="s">
        <v>30</v>
      </c>
      <c r="Z7280" s="3" t="s">
        <v>30</v>
      </c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3"/>
      <c r="AU7280" s="3"/>
      <c r="AV7280" s="3"/>
      <c r="AW7280" s="3"/>
      <c r="AX7280" s="3"/>
      <c r="AY7280" s="3"/>
      <c r="AZ7280" s="3"/>
      <c r="BA7280" s="3"/>
      <c r="BB7280" s="3"/>
      <c r="BC7280" s="3"/>
      <c r="BD7280" s="3"/>
      <c r="BE7280" s="3"/>
      <c r="BF7280" s="3"/>
      <c r="BG7280" s="3"/>
      <c r="BH7280" s="3"/>
      <c r="BI7280" s="3"/>
      <c r="BJ7280" s="3"/>
    </row>
    <row r="7281" customFormat="false" ht="15.75" hidden="false" customHeight="false" outlineLevel="0" collapsed="false">
      <c r="A7281" s="3" t="n">
        <v>7280</v>
      </c>
      <c r="B7281" s="3" t="s">
        <v>21134</v>
      </c>
      <c r="C7281" s="3" t="s">
        <v>21135</v>
      </c>
      <c r="D7281" s="3" t="n">
        <v>1</v>
      </c>
      <c r="E7281" s="3" t="n">
        <v>0.9153453</v>
      </c>
      <c r="F7281" s="3" t="n">
        <v>46</v>
      </c>
      <c r="G7281" s="3" t="n">
        <v>46</v>
      </c>
      <c r="H7281" s="3" t="n">
        <v>19</v>
      </c>
      <c r="I7281" s="3" t="n">
        <v>19</v>
      </c>
      <c r="J7281" s="3" t="n">
        <v>54</v>
      </c>
      <c r="K7281" s="3" t="n">
        <v>54</v>
      </c>
      <c r="L7281" s="3" t="n">
        <v>6</v>
      </c>
      <c r="M7281" s="3" t="n">
        <v>6</v>
      </c>
      <c r="N7281" s="3" t="n">
        <v>6</v>
      </c>
      <c r="O7281" s="3" t="n">
        <v>6</v>
      </c>
      <c r="P7281" s="3" t="n">
        <v>7.4</v>
      </c>
      <c r="Q7281" s="3" t="n">
        <v>24.2</v>
      </c>
      <c r="R7281" s="3" t="s">
        <v>21136</v>
      </c>
      <c r="S7281" s="4" t="n">
        <v>45747.8857523148</v>
      </c>
      <c r="T7281" s="3" t="s">
        <v>65</v>
      </c>
      <c r="U7281" s="3" t="s">
        <v>65</v>
      </c>
      <c r="V7281" s="3" t="n">
        <v>1</v>
      </c>
      <c r="W7281" s="3" t="n">
        <v>1</v>
      </c>
      <c r="X7281" s="3" t="n">
        <v>0</v>
      </c>
      <c r="Y7281" s="3" t="s">
        <v>30</v>
      </c>
      <c r="Z7281" s="3" t="s">
        <v>30</v>
      </c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3"/>
      <c r="AU7281" s="3"/>
      <c r="AV7281" s="3"/>
      <c r="AW7281" s="3"/>
      <c r="AX7281" s="3"/>
      <c r="AY7281" s="3"/>
      <c r="AZ7281" s="3"/>
      <c r="BA7281" s="3"/>
      <c r="BB7281" s="3"/>
      <c r="BC7281" s="3"/>
      <c r="BD7281" s="3"/>
      <c r="BE7281" s="3"/>
      <c r="BF7281" s="3"/>
      <c r="BG7281" s="3"/>
      <c r="BH7281" s="3"/>
      <c r="BI7281" s="3"/>
      <c r="BJ7281" s="3"/>
    </row>
    <row r="7282" customFormat="false" ht="15.75" hidden="false" customHeight="false" outlineLevel="0" collapsed="false">
      <c r="A7282" s="3" t="n">
        <v>7281</v>
      </c>
      <c r="B7282" s="3" t="s">
        <v>21137</v>
      </c>
      <c r="C7282" s="3" t="s">
        <v>21138</v>
      </c>
      <c r="D7282" s="3" t="n">
        <v>1</v>
      </c>
      <c r="E7282" s="3" t="n">
        <v>4.0167246</v>
      </c>
      <c r="F7282" s="3" t="n">
        <v>324</v>
      </c>
      <c r="G7282" s="3" t="n">
        <v>324</v>
      </c>
      <c r="H7282" s="3" t="n">
        <v>20</v>
      </c>
      <c r="I7282" s="3" t="n">
        <v>20</v>
      </c>
      <c r="J7282" s="3" t="n">
        <v>431</v>
      </c>
      <c r="K7282" s="3" t="n">
        <v>431</v>
      </c>
      <c r="L7282" s="3" t="n">
        <v>69</v>
      </c>
      <c r="M7282" s="3" t="n">
        <v>69</v>
      </c>
      <c r="N7282" s="3" t="n">
        <v>30</v>
      </c>
      <c r="O7282" s="3" t="n">
        <v>-1</v>
      </c>
      <c r="P7282" s="3" t="n">
        <v>7.4</v>
      </c>
      <c r="Q7282" s="3" t="n">
        <v>24.2</v>
      </c>
      <c r="R7282" s="3" t="s">
        <v>21139</v>
      </c>
      <c r="S7282" s="4" t="n">
        <v>45747.8859606482</v>
      </c>
      <c r="T7282" s="3" t="s">
        <v>4910</v>
      </c>
      <c r="U7282" s="3" t="s">
        <v>4910</v>
      </c>
      <c r="V7282" s="3" t="n">
        <v>1</v>
      </c>
      <c r="W7282" s="3" t="n">
        <v>0</v>
      </c>
      <c r="X7282" s="3" t="n">
        <v>0</v>
      </c>
      <c r="Y7282" s="3" t="s">
        <v>30</v>
      </c>
      <c r="Z7282" s="3" t="s">
        <v>30</v>
      </c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  <c r="AP7282" s="3"/>
      <c r="AQ7282" s="3"/>
      <c r="AR7282" s="3"/>
      <c r="AS7282" s="3"/>
      <c r="AT7282" s="3"/>
      <c r="AU7282" s="3"/>
      <c r="AV7282" s="3"/>
      <c r="AW7282" s="3"/>
      <c r="AX7282" s="3"/>
      <c r="AY7282" s="3"/>
      <c r="AZ7282" s="3"/>
      <c r="BA7282" s="3"/>
      <c r="BB7282" s="3"/>
      <c r="BC7282" s="3"/>
      <c r="BD7282" s="3"/>
      <c r="BE7282" s="3"/>
      <c r="BF7282" s="3"/>
      <c r="BG7282" s="3"/>
      <c r="BH7282" s="3"/>
      <c r="BI7282" s="3"/>
      <c r="BJ7282" s="3"/>
    </row>
    <row r="7283" customFormat="false" ht="15.75" hidden="false" customHeight="false" outlineLevel="0" collapsed="false">
      <c r="A7283" s="3" t="n">
        <v>7282</v>
      </c>
      <c r="B7283" s="3" t="s">
        <v>21140</v>
      </c>
      <c r="C7283" s="3" t="s">
        <v>21141</v>
      </c>
      <c r="D7283" s="3" t="n">
        <v>1</v>
      </c>
      <c r="E7283" s="3" t="n">
        <v>2.2623949</v>
      </c>
      <c r="F7283" s="3" t="n">
        <v>44</v>
      </c>
      <c r="G7283" s="3" t="n">
        <v>44</v>
      </c>
      <c r="H7283" s="3" t="n">
        <v>20</v>
      </c>
      <c r="I7283" s="3" t="n">
        <v>20</v>
      </c>
      <c r="J7283" s="3" t="n">
        <v>45</v>
      </c>
      <c r="K7283" s="3" t="n">
        <v>45</v>
      </c>
      <c r="L7283" s="3" t="n">
        <v>7</v>
      </c>
      <c r="M7283" s="3" t="n">
        <v>7</v>
      </c>
      <c r="N7283" s="3" t="n">
        <v>11</v>
      </c>
      <c r="O7283" s="3" t="n">
        <v>-1</v>
      </c>
      <c r="P7283" s="3" t="n">
        <v>7.4</v>
      </c>
      <c r="Q7283" s="3" t="n">
        <v>24.2</v>
      </c>
      <c r="R7283" s="3" t="s">
        <v>21142</v>
      </c>
      <c r="S7283" s="4" t="n">
        <v>45747.8860763889</v>
      </c>
      <c r="T7283" s="3" t="s">
        <v>65</v>
      </c>
      <c r="U7283" s="3" t="s">
        <v>65</v>
      </c>
      <c r="V7283" s="3" t="n">
        <v>1</v>
      </c>
      <c r="W7283" s="3" t="n">
        <v>0</v>
      </c>
      <c r="X7283" s="3" t="n">
        <v>0</v>
      </c>
      <c r="Y7283" s="3" t="s">
        <v>30</v>
      </c>
      <c r="Z7283" s="3" t="s">
        <v>30</v>
      </c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3"/>
      <c r="AU7283" s="3"/>
      <c r="AV7283" s="3"/>
      <c r="AW7283" s="3"/>
      <c r="AX7283" s="3"/>
      <c r="AY7283" s="3"/>
      <c r="AZ7283" s="3"/>
      <c r="BA7283" s="3"/>
      <c r="BB7283" s="3"/>
      <c r="BC7283" s="3"/>
      <c r="BD7283" s="3"/>
      <c r="BE7283" s="3"/>
      <c r="BF7283" s="3"/>
      <c r="BG7283" s="3"/>
      <c r="BH7283" s="3"/>
      <c r="BI7283" s="3"/>
      <c r="BJ7283" s="3"/>
    </row>
    <row r="7284" customFormat="false" ht="15.75" hidden="false" customHeight="false" outlineLevel="0" collapsed="false">
      <c r="A7284" s="3" t="n">
        <v>7283</v>
      </c>
      <c r="B7284" s="3" t="s">
        <v>21143</v>
      </c>
      <c r="C7284" s="3" t="s">
        <v>21144</v>
      </c>
      <c r="D7284" s="3" t="n">
        <v>1</v>
      </c>
      <c r="E7284" s="3" t="n">
        <v>4.4329139</v>
      </c>
      <c r="F7284" s="3" t="n">
        <v>342</v>
      </c>
      <c r="G7284" s="3" t="n">
        <v>342</v>
      </c>
      <c r="H7284" s="3" t="n">
        <v>30</v>
      </c>
      <c r="I7284" s="3" t="n">
        <v>30</v>
      </c>
      <c r="J7284" s="3" t="n">
        <v>462</v>
      </c>
      <c r="K7284" s="3" t="n">
        <v>462</v>
      </c>
      <c r="L7284" s="3" t="n">
        <v>75</v>
      </c>
      <c r="M7284" s="3" t="n">
        <v>75</v>
      </c>
      <c r="N7284" s="3" t="n">
        <v>14</v>
      </c>
      <c r="O7284" s="3" t="n">
        <v>-1</v>
      </c>
      <c r="P7284" s="3" t="n">
        <v>7.4</v>
      </c>
      <c r="Q7284" s="3" t="n">
        <v>24.2</v>
      </c>
      <c r="R7284" s="3" t="s">
        <v>21145</v>
      </c>
      <c r="S7284" s="4" t="n">
        <v>45747.8862731482</v>
      </c>
      <c r="T7284" s="3" t="s">
        <v>4910</v>
      </c>
      <c r="U7284" s="3" t="s">
        <v>4910</v>
      </c>
      <c r="V7284" s="3" t="n">
        <v>0</v>
      </c>
      <c r="W7284" s="3" t="n">
        <v>0</v>
      </c>
      <c r="X7284" s="3" t="n">
        <v>0</v>
      </c>
      <c r="Y7284" s="3" t="s">
        <v>30</v>
      </c>
      <c r="Z7284" s="3" t="s">
        <v>30</v>
      </c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3"/>
      <c r="AU7284" s="3"/>
      <c r="AV7284" s="3"/>
      <c r="AW7284" s="3"/>
      <c r="AX7284" s="3"/>
      <c r="AY7284" s="3"/>
      <c r="AZ7284" s="3"/>
      <c r="BA7284" s="3"/>
      <c r="BB7284" s="3"/>
      <c r="BC7284" s="3"/>
      <c r="BD7284" s="3"/>
      <c r="BE7284" s="3"/>
      <c r="BF7284" s="3"/>
      <c r="BG7284" s="3"/>
      <c r="BH7284" s="3"/>
      <c r="BI7284" s="3"/>
      <c r="BJ7284" s="3"/>
    </row>
    <row r="7285" customFormat="false" ht="15.75" hidden="false" customHeight="false" outlineLevel="0" collapsed="false">
      <c r="A7285" s="3" t="n">
        <v>7284</v>
      </c>
      <c r="B7285" s="3" t="s">
        <v>21146</v>
      </c>
      <c r="C7285" s="3" t="s">
        <v>21147</v>
      </c>
      <c r="D7285" s="3" t="n">
        <v>1</v>
      </c>
      <c r="E7285" s="3" t="n">
        <v>2.5710044</v>
      </c>
      <c r="F7285" s="3" t="n">
        <v>53</v>
      </c>
      <c r="G7285" s="3" t="n">
        <v>53</v>
      </c>
      <c r="H7285" s="3" t="n">
        <v>17</v>
      </c>
      <c r="I7285" s="3" t="n">
        <v>17</v>
      </c>
      <c r="J7285" s="3" t="n">
        <v>52</v>
      </c>
      <c r="K7285" s="3" t="n">
        <v>52</v>
      </c>
      <c r="L7285" s="3" t="n">
        <v>11</v>
      </c>
      <c r="M7285" s="3" t="n">
        <v>11</v>
      </c>
      <c r="N7285" s="3" t="n">
        <v>0</v>
      </c>
      <c r="O7285" s="3" t="n">
        <v>-1</v>
      </c>
      <c r="P7285" s="3" t="n">
        <v>7.4</v>
      </c>
      <c r="Q7285" s="3" t="n">
        <v>24.2</v>
      </c>
      <c r="R7285" s="3" t="s">
        <v>21148</v>
      </c>
      <c r="S7285" s="4" t="n">
        <v>45747.8863773148</v>
      </c>
      <c r="T7285" s="3" t="s">
        <v>65</v>
      </c>
      <c r="U7285" s="3" t="s">
        <v>65</v>
      </c>
      <c r="V7285" s="3" t="n">
        <v>1</v>
      </c>
      <c r="W7285" s="3" t="n">
        <v>0</v>
      </c>
      <c r="X7285" s="3" t="n">
        <v>0</v>
      </c>
      <c r="Y7285" s="3" t="s">
        <v>30</v>
      </c>
      <c r="Z7285" s="3" t="s">
        <v>30</v>
      </c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3"/>
      <c r="AU7285" s="3"/>
      <c r="AV7285" s="3"/>
      <c r="AW7285" s="3"/>
      <c r="AX7285" s="3"/>
      <c r="AY7285" s="3"/>
      <c r="AZ7285" s="3"/>
      <c r="BA7285" s="3"/>
      <c r="BB7285" s="3"/>
      <c r="BC7285" s="3"/>
      <c r="BD7285" s="3"/>
      <c r="BE7285" s="3"/>
      <c r="BF7285" s="3"/>
      <c r="BG7285" s="3"/>
      <c r="BH7285" s="3"/>
      <c r="BI7285" s="3"/>
      <c r="BJ7285" s="3"/>
    </row>
    <row r="7286" customFormat="false" ht="15.75" hidden="false" customHeight="false" outlineLevel="0" collapsed="false">
      <c r="A7286" s="3" t="n">
        <v>7285</v>
      </c>
      <c r="B7286" s="3" t="s">
        <v>21149</v>
      </c>
      <c r="C7286" s="3" t="s">
        <v>21150</v>
      </c>
      <c r="D7286" s="3" t="n">
        <v>1</v>
      </c>
      <c r="E7286" s="3" t="n">
        <v>2.5667981</v>
      </c>
      <c r="F7286" s="3" t="n">
        <v>61</v>
      </c>
      <c r="G7286" s="3" t="n">
        <v>61</v>
      </c>
      <c r="H7286" s="3" t="n">
        <v>17</v>
      </c>
      <c r="I7286" s="3" t="n">
        <v>17</v>
      </c>
      <c r="J7286" s="3" t="n">
        <v>59</v>
      </c>
      <c r="K7286" s="3" t="n">
        <v>59</v>
      </c>
      <c r="L7286" s="3" t="n">
        <v>12</v>
      </c>
      <c r="M7286" s="3" t="n">
        <v>12</v>
      </c>
      <c r="N7286" s="3" t="n">
        <v>0</v>
      </c>
      <c r="O7286" s="3" t="n">
        <v>-1</v>
      </c>
      <c r="P7286" s="3" t="n">
        <v>7.4</v>
      </c>
      <c r="Q7286" s="3" t="n">
        <v>24.2</v>
      </c>
      <c r="R7286" s="3" t="s">
        <v>21151</v>
      </c>
      <c r="S7286" s="4" t="n">
        <v>45747.8864814815</v>
      </c>
      <c r="T7286" s="3" t="s">
        <v>65</v>
      </c>
      <c r="U7286" s="3" t="s">
        <v>65</v>
      </c>
      <c r="V7286" s="3" t="n">
        <v>1</v>
      </c>
      <c r="W7286" s="3" t="n">
        <v>0</v>
      </c>
      <c r="X7286" s="3" t="n">
        <v>0</v>
      </c>
      <c r="Y7286" s="3" t="s">
        <v>30</v>
      </c>
      <c r="Z7286" s="3" t="s">
        <v>30</v>
      </c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3"/>
      <c r="AU7286" s="3"/>
      <c r="AV7286" s="3"/>
      <c r="AW7286" s="3"/>
      <c r="AX7286" s="3"/>
      <c r="AY7286" s="3"/>
      <c r="AZ7286" s="3"/>
      <c r="BA7286" s="3"/>
      <c r="BB7286" s="3"/>
      <c r="BC7286" s="3"/>
      <c r="BD7286" s="3"/>
      <c r="BE7286" s="3"/>
      <c r="BF7286" s="3"/>
      <c r="BG7286" s="3"/>
      <c r="BH7286" s="3"/>
      <c r="BI7286" s="3"/>
      <c r="BJ7286" s="3"/>
    </row>
    <row r="7287" customFormat="false" ht="15.75" hidden="false" customHeight="false" outlineLevel="0" collapsed="false">
      <c r="A7287" s="3" t="n">
        <v>7286</v>
      </c>
      <c r="B7287" s="3" t="s">
        <v>21152</v>
      </c>
      <c r="C7287" s="3" t="s">
        <v>21153</v>
      </c>
      <c r="D7287" s="3" t="n">
        <v>1</v>
      </c>
      <c r="E7287" s="3" t="n">
        <v>2.5887834</v>
      </c>
      <c r="F7287" s="3" t="n">
        <v>65</v>
      </c>
      <c r="G7287" s="3" t="n">
        <v>65</v>
      </c>
      <c r="H7287" s="3" t="n">
        <v>18</v>
      </c>
      <c r="I7287" s="3" t="n">
        <v>18</v>
      </c>
      <c r="J7287" s="3" t="n">
        <v>63</v>
      </c>
      <c r="K7287" s="3" t="n">
        <v>63</v>
      </c>
      <c r="L7287" s="3" t="n">
        <v>12</v>
      </c>
      <c r="M7287" s="3" t="n">
        <v>12</v>
      </c>
      <c r="N7287" s="3" t="n">
        <v>0</v>
      </c>
      <c r="O7287" s="3" t="n">
        <v>-1</v>
      </c>
      <c r="P7287" s="3" t="n">
        <v>7.4</v>
      </c>
      <c r="Q7287" s="3" t="n">
        <v>24.2</v>
      </c>
      <c r="R7287" s="3" t="s">
        <v>21154</v>
      </c>
      <c r="S7287" s="4" t="n">
        <v>45747.8865740741</v>
      </c>
      <c r="T7287" s="3" t="s">
        <v>65</v>
      </c>
      <c r="U7287" s="3" t="s">
        <v>65</v>
      </c>
      <c r="V7287" s="3" t="n">
        <v>1</v>
      </c>
      <c r="W7287" s="3" t="n">
        <v>0</v>
      </c>
      <c r="X7287" s="3" t="n">
        <v>0</v>
      </c>
      <c r="Y7287" s="3" t="s">
        <v>30</v>
      </c>
      <c r="Z7287" s="3" t="s">
        <v>30</v>
      </c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3"/>
      <c r="AU7287" s="3"/>
      <c r="AV7287" s="3"/>
      <c r="AW7287" s="3"/>
      <c r="AX7287" s="3"/>
      <c r="AY7287" s="3"/>
      <c r="AZ7287" s="3"/>
      <c r="BA7287" s="3"/>
      <c r="BB7287" s="3"/>
      <c r="BC7287" s="3"/>
      <c r="BD7287" s="3"/>
      <c r="BE7287" s="3"/>
      <c r="BF7287" s="3"/>
      <c r="BG7287" s="3"/>
      <c r="BH7287" s="3"/>
      <c r="BI7287" s="3"/>
      <c r="BJ7287" s="3"/>
    </row>
    <row r="7288" customFormat="false" ht="15.75" hidden="false" customHeight="false" outlineLevel="0" collapsed="false">
      <c r="A7288" s="3" t="n">
        <v>7287</v>
      </c>
      <c r="B7288" s="3" t="s">
        <v>21155</v>
      </c>
      <c r="C7288" s="3" t="s">
        <v>21156</v>
      </c>
      <c r="D7288" s="3" t="n">
        <v>1</v>
      </c>
      <c r="E7288" s="3" t="n">
        <v>1.044363</v>
      </c>
      <c r="F7288" s="3" t="n">
        <v>83</v>
      </c>
      <c r="G7288" s="3" t="n">
        <v>83</v>
      </c>
      <c r="H7288" s="3" t="n">
        <v>15</v>
      </c>
      <c r="I7288" s="3" t="n">
        <v>15</v>
      </c>
      <c r="J7288" s="3" t="n">
        <v>104</v>
      </c>
      <c r="K7288" s="3" t="n">
        <v>104</v>
      </c>
      <c r="L7288" s="3" t="n">
        <v>6</v>
      </c>
      <c r="M7288" s="3" t="n">
        <v>6</v>
      </c>
      <c r="N7288" s="3" t="n">
        <v>0</v>
      </c>
      <c r="O7288" s="3" t="n">
        <v>-1</v>
      </c>
      <c r="P7288" s="3" t="n">
        <v>6</v>
      </c>
      <c r="Q7288" s="3" t="n">
        <v>24.2</v>
      </c>
      <c r="R7288" s="3" t="s">
        <v>21157</v>
      </c>
      <c r="S7288" s="4" t="n">
        <v>45747.8866435185</v>
      </c>
      <c r="T7288" s="3" t="s">
        <v>29</v>
      </c>
      <c r="U7288" s="3" t="s">
        <v>29</v>
      </c>
      <c r="V7288" s="3" t="n">
        <v>1</v>
      </c>
      <c r="W7288" s="3" t="n">
        <v>0</v>
      </c>
      <c r="X7288" s="3" t="n">
        <v>0</v>
      </c>
      <c r="Y7288" s="3" t="s">
        <v>30</v>
      </c>
      <c r="Z7288" s="3" t="s">
        <v>30</v>
      </c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3"/>
      <c r="AU7288" s="3"/>
      <c r="AV7288" s="3"/>
      <c r="AW7288" s="3"/>
      <c r="AX7288" s="3"/>
      <c r="AY7288" s="3"/>
      <c r="AZ7288" s="3"/>
      <c r="BA7288" s="3"/>
      <c r="BB7288" s="3"/>
      <c r="BC7288" s="3"/>
      <c r="BD7288" s="3"/>
      <c r="BE7288" s="3"/>
      <c r="BF7288" s="3"/>
      <c r="BG7288" s="3"/>
      <c r="BH7288" s="3"/>
      <c r="BI7288" s="3"/>
      <c r="BJ7288" s="3"/>
    </row>
    <row r="7289" customFormat="false" ht="15.75" hidden="false" customHeight="false" outlineLevel="0" collapsed="false">
      <c r="A7289" s="3" t="n">
        <v>7288</v>
      </c>
      <c r="B7289" s="3" t="s">
        <v>21158</v>
      </c>
      <c r="C7289" s="3" t="s">
        <v>21159</v>
      </c>
      <c r="D7289" s="3" t="n">
        <v>1</v>
      </c>
      <c r="E7289" s="3" t="n">
        <v>1.1199832</v>
      </c>
      <c r="F7289" s="3" t="n">
        <v>83</v>
      </c>
      <c r="G7289" s="3" t="n">
        <v>83</v>
      </c>
      <c r="H7289" s="3" t="n">
        <v>15</v>
      </c>
      <c r="I7289" s="3" t="n">
        <v>15</v>
      </c>
      <c r="J7289" s="3" t="n">
        <v>104</v>
      </c>
      <c r="K7289" s="3" t="n">
        <v>104</v>
      </c>
      <c r="L7289" s="3" t="n">
        <v>9</v>
      </c>
      <c r="M7289" s="3" t="n">
        <v>9</v>
      </c>
      <c r="N7289" s="3" t="n">
        <v>0</v>
      </c>
      <c r="O7289" s="3" t="n">
        <v>-1</v>
      </c>
      <c r="P7289" s="3" t="n">
        <v>6</v>
      </c>
      <c r="Q7289" s="3" t="n">
        <v>24.2</v>
      </c>
      <c r="R7289" s="3" t="s">
        <v>21160</v>
      </c>
      <c r="S7289" s="4" t="n">
        <v>45747.886712963</v>
      </c>
      <c r="T7289" s="3" t="s">
        <v>29</v>
      </c>
      <c r="U7289" s="3" t="s">
        <v>29</v>
      </c>
      <c r="V7289" s="3" t="n">
        <v>1</v>
      </c>
      <c r="W7289" s="3" t="n">
        <v>0</v>
      </c>
      <c r="X7289" s="3" t="n">
        <v>0</v>
      </c>
      <c r="Y7289" s="3" t="s">
        <v>30</v>
      </c>
      <c r="Z7289" s="3" t="s">
        <v>30</v>
      </c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3"/>
      <c r="AU7289" s="3"/>
      <c r="AV7289" s="3"/>
      <c r="AW7289" s="3"/>
      <c r="AX7289" s="3"/>
      <c r="AY7289" s="3"/>
      <c r="AZ7289" s="3"/>
      <c r="BA7289" s="3"/>
      <c r="BB7289" s="3"/>
      <c r="BC7289" s="3"/>
      <c r="BD7289" s="3"/>
      <c r="BE7289" s="3"/>
      <c r="BF7289" s="3"/>
      <c r="BG7289" s="3"/>
      <c r="BH7289" s="3"/>
      <c r="BI7289" s="3"/>
      <c r="BJ7289" s="3"/>
    </row>
    <row r="7290" customFormat="false" ht="15.75" hidden="false" customHeight="false" outlineLevel="0" collapsed="false">
      <c r="A7290" s="3" t="n">
        <v>7289</v>
      </c>
      <c r="B7290" s="3" t="s">
        <v>21161</v>
      </c>
      <c r="C7290" s="3" t="s">
        <v>21162</v>
      </c>
      <c r="D7290" s="3" t="n">
        <v>1</v>
      </c>
      <c r="E7290" s="3" t="n">
        <v>3.7667996</v>
      </c>
      <c r="F7290" s="3" t="n">
        <v>45</v>
      </c>
      <c r="G7290" s="3" t="n">
        <v>45</v>
      </c>
      <c r="H7290" s="3" t="n">
        <v>13</v>
      </c>
      <c r="I7290" s="3" t="n">
        <v>13</v>
      </c>
      <c r="J7290" s="3" t="n">
        <v>52</v>
      </c>
      <c r="K7290" s="3" t="n">
        <v>52</v>
      </c>
      <c r="L7290" s="3" t="n">
        <v>5</v>
      </c>
      <c r="M7290" s="3" t="n">
        <v>5</v>
      </c>
      <c r="N7290" s="3" t="n">
        <v>-1</v>
      </c>
      <c r="O7290" s="3" t="n">
        <v>-1</v>
      </c>
      <c r="P7290" s="3" t="n">
        <v>7.9</v>
      </c>
      <c r="Q7290" s="3" t="n">
        <v>24.2</v>
      </c>
      <c r="R7290" s="3" t="s">
        <v>21163</v>
      </c>
      <c r="S7290" s="4" t="n">
        <v>45747.8868171296</v>
      </c>
      <c r="T7290" s="3" t="s">
        <v>29</v>
      </c>
      <c r="U7290" s="3" t="s">
        <v>29</v>
      </c>
      <c r="V7290" s="3" t="n">
        <v>1</v>
      </c>
      <c r="W7290" s="3" t="n">
        <v>0</v>
      </c>
      <c r="X7290" s="3" t="n">
        <v>0</v>
      </c>
      <c r="Y7290" s="3" t="s">
        <v>30</v>
      </c>
      <c r="Z7290" s="3" t="s">
        <v>30</v>
      </c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3"/>
      <c r="AU7290" s="3"/>
      <c r="AV7290" s="3"/>
      <c r="AW7290" s="3"/>
      <c r="AX7290" s="3"/>
      <c r="AY7290" s="3"/>
      <c r="AZ7290" s="3"/>
      <c r="BA7290" s="3"/>
      <c r="BB7290" s="3"/>
      <c r="BC7290" s="3"/>
      <c r="BD7290" s="3"/>
      <c r="BE7290" s="3"/>
      <c r="BF7290" s="3"/>
      <c r="BG7290" s="3"/>
      <c r="BH7290" s="3"/>
      <c r="BI7290" s="3"/>
      <c r="BJ7290" s="3"/>
    </row>
    <row r="7291" customFormat="false" ht="15.75" hidden="false" customHeight="false" outlineLevel="0" collapsed="false">
      <c r="A7291" s="3" t="n">
        <v>7290</v>
      </c>
      <c r="B7291" s="3" t="s">
        <v>21164</v>
      </c>
      <c r="C7291" s="3" t="s">
        <v>21165</v>
      </c>
      <c r="D7291" s="3" t="n">
        <v>1</v>
      </c>
      <c r="E7291" s="3" t="n">
        <v>12.5326403</v>
      </c>
      <c r="F7291" s="3" t="n">
        <v>479</v>
      </c>
      <c r="G7291" s="3" t="n">
        <v>479</v>
      </c>
      <c r="H7291" s="3" t="n">
        <v>22</v>
      </c>
      <c r="I7291" s="3" t="n">
        <v>22</v>
      </c>
      <c r="J7291" s="3" t="n">
        <v>574</v>
      </c>
      <c r="K7291" s="3" t="n">
        <v>574</v>
      </c>
      <c r="L7291" s="3" t="n">
        <v>94</v>
      </c>
      <c r="M7291" s="3" t="n">
        <v>94</v>
      </c>
      <c r="N7291" s="3" t="n">
        <v>153</v>
      </c>
      <c r="O7291" s="3" t="n">
        <v>-1</v>
      </c>
      <c r="P7291" s="3" t="n">
        <v>7.8</v>
      </c>
      <c r="Q7291" s="3" t="n">
        <v>24.2</v>
      </c>
      <c r="R7291" s="3" t="s">
        <v>21166</v>
      </c>
      <c r="S7291" s="4" t="n">
        <v>45747.8873148148</v>
      </c>
      <c r="T7291" s="3" t="s">
        <v>4910</v>
      </c>
      <c r="U7291" s="3" t="s">
        <v>4910</v>
      </c>
      <c r="V7291" s="3" t="n">
        <v>1</v>
      </c>
      <c r="W7291" s="3" t="n">
        <v>0</v>
      </c>
      <c r="X7291" s="3" t="n">
        <v>0</v>
      </c>
      <c r="Y7291" s="3" t="s">
        <v>30</v>
      </c>
      <c r="Z7291" s="3" t="s">
        <v>30</v>
      </c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3"/>
      <c r="AU7291" s="3"/>
      <c r="AV7291" s="3"/>
      <c r="AW7291" s="3"/>
      <c r="AX7291" s="3"/>
      <c r="AY7291" s="3"/>
      <c r="AZ7291" s="3"/>
      <c r="BA7291" s="3"/>
      <c r="BB7291" s="3"/>
      <c r="BC7291" s="3"/>
      <c r="BD7291" s="3"/>
      <c r="BE7291" s="3"/>
      <c r="BF7291" s="3"/>
      <c r="BG7291" s="3"/>
      <c r="BH7291" s="3"/>
      <c r="BI7291" s="3"/>
      <c r="BJ7291" s="3"/>
    </row>
    <row r="7292" customFormat="false" ht="15.75" hidden="false" customHeight="false" outlineLevel="0" collapsed="false">
      <c r="A7292" s="3" t="n">
        <v>7291</v>
      </c>
      <c r="B7292" s="3" t="s">
        <v>21167</v>
      </c>
      <c r="C7292" s="3" t="s">
        <v>21168</v>
      </c>
      <c r="D7292" s="3" t="n">
        <v>1</v>
      </c>
      <c r="E7292" s="3" t="n">
        <v>4.0835906</v>
      </c>
      <c r="F7292" s="3" t="n">
        <v>77</v>
      </c>
      <c r="G7292" s="3" t="n">
        <v>77</v>
      </c>
      <c r="H7292" s="3" t="n">
        <v>16</v>
      </c>
      <c r="I7292" s="3" t="n">
        <v>16</v>
      </c>
      <c r="J7292" s="3" t="n">
        <v>129</v>
      </c>
      <c r="K7292" s="3" t="n">
        <v>129</v>
      </c>
      <c r="L7292" s="3" t="n">
        <v>22</v>
      </c>
      <c r="M7292" s="3" t="n">
        <v>22</v>
      </c>
      <c r="N7292" s="3" t="n">
        <v>90</v>
      </c>
      <c r="O7292" s="3" t="n">
        <v>-1</v>
      </c>
      <c r="P7292" s="3" t="n">
        <v>7.7</v>
      </c>
      <c r="Q7292" s="3" t="n">
        <v>24.2</v>
      </c>
      <c r="R7292" s="3" t="s">
        <v>21169</v>
      </c>
      <c r="S7292" s="4" t="n">
        <v>45747.8874884259</v>
      </c>
      <c r="T7292" s="3" t="s">
        <v>4910</v>
      </c>
      <c r="U7292" s="3" t="s">
        <v>4910</v>
      </c>
      <c r="V7292" s="3" t="n">
        <v>1</v>
      </c>
      <c r="W7292" s="3" t="n">
        <v>0</v>
      </c>
      <c r="X7292" s="3" t="n">
        <v>0</v>
      </c>
      <c r="Y7292" s="3" t="s">
        <v>30</v>
      </c>
      <c r="Z7292" s="3" t="s">
        <v>30</v>
      </c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3"/>
      <c r="AU7292" s="3"/>
      <c r="AV7292" s="3"/>
      <c r="AW7292" s="3"/>
      <c r="AX7292" s="3"/>
      <c r="AY7292" s="3"/>
      <c r="AZ7292" s="3"/>
      <c r="BA7292" s="3"/>
      <c r="BB7292" s="3"/>
      <c r="BC7292" s="3"/>
      <c r="BD7292" s="3"/>
      <c r="BE7292" s="3"/>
      <c r="BF7292" s="3"/>
      <c r="BG7292" s="3"/>
      <c r="BH7292" s="3"/>
      <c r="BI7292" s="3"/>
      <c r="BJ7292" s="3"/>
    </row>
    <row r="7293" customFormat="false" ht="15.75" hidden="false" customHeight="false" outlineLevel="0" collapsed="false">
      <c r="A7293" s="3" t="n">
        <v>7292</v>
      </c>
      <c r="B7293" s="3" t="s">
        <v>21170</v>
      </c>
      <c r="C7293" s="3" t="s">
        <v>21171</v>
      </c>
      <c r="D7293" s="3" t="n">
        <v>1</v>
      </c>
      <c r="E7293" s="3" t="n">
        <v>0.6039918</v>
      </c>
      <c r="F7293" s="3" t="n">
        <v>8</v>
      </c>
      <c r="G7293" s="3" t="n">
        <v>8</v>
      </c>
      <c r="H7293" s="3" t="n">
        <v>6</v>
      </c>
      <c r="I7293" s="3" t="n">
        <v>6</v>
      </c>
      <c r="J7293" s="3" t="n">
        <v>8</v>
      </c>
      <c r="K7293" s="3" t="n">
        <v>8</v>
      </c>
      <c r="L7293" s="3" t="n">
        <v>1</v>
      </c>
      <c r="M7293" s="3" t="n">
        <v>1</v>
      </c>
      <c r="N7293" s="3" t="n">
        <v>-1</v>
      </c>
      <c r="O7293" s="3" t="n">
        <v>-1</v>
      </c>
      <c r="P7293" s="3" t="n">
        <v>7.3</v>
      </c>
      <c r="Q7293" s="3" t="n">
        <v>24.2</v>
      </c>
      <c r="R7293" s="3" t="s">
        <v>21172</v>
      </c>
      <c r="S7293" s="4" t="n">
        <v>45747.8875231482</v>
      </c>
      <c r="T7293" s="3" t="s">
        <v>65</v>
      </c>
      <c r="U7293" s="3" t="s">
        <v>65</v>
      </c>
      <c r="V7293" s="3" t="n">
        <v>0</v>
      </c>
      <c r="W7293" s="3" t="n">
        <v>0</v>
      </c>
      <c r="X7293" s="3" t="n">
        <v>0</v>
      </c>
      <c r="Y7293" s="3" t="s">
        <v>30</v>
      </c>
      <c r="Z7293" s="3" t="s">
        <v>30</v>
      </c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3"/>
      <c r="AU7293" s="3"/>
      <c r="AV7293" s="3"/>
      <c r="AW7293" s="3"/>
      <c r="AX7293" s="3"/>
      <c r="AY7293" s="3"/>
      <c r="AZ7293" s="3"/>
      <c r="BA7293" s="3"/>
      <c r="BB7293" s="3"/>
      <c r="BC7293" s="3"/>
      <c r="BD7293" s="3"/>
      <c r="BE7293" s="3"/>
      <c r="BF7293" s="3"/>
      <c r="BG7293" s="3"/>
      <c r="BH7293" s="3"/>
      <c r="BI7293" s="3"/>
      <c r="BJ7293" s="3"/>
    </row>
    <row r="7294" customFormat="false" ht="15.75" hidden="false" customHeight="false" outlineLevel="0" collapsed="false">
      <c r="A7294" s="3" t="n">
        <v>7293</v>
      </c>
      <c r="B7294" s="3" t="s">
        <v>21173</v>
      </c>
      <c r="C7294" s="3" t="s">
        <v>21174</v>
      </c>
      <c r="D7294" s="3" t="n">
        <v>1</v>
      </c>
      <c r="E7294" s="3" t="n">
        <v>0.1986274</v>
      </c>
      <c r="F7294" s="3" t="n">
        <v>16</v>
      </c>
      <c r="G7294" s="3" t="n">
        <v>16</v>
      </c>
      <c r="H7294" s="3" t="n">
        <v>10</v>
      </c>
      <c r="I7294" s="3" t="n">
        <v>10</v>
      </c>
      <c r="J7294" s="3" t="n">
        <v>16</v>
      </c>
      <c r="K7294" s="3" t="n">
        <v>16</v>
      </c>
      <c r="L7294" s="3" t="n">
        <v>2</v>
      </c>
      <c r="M7294" s="3" t="n">
        <v>2</v>
      </c>
      <c r="N7294" s="3" t="n">
        <v>-1</v>
      </c>
      <c r="O7294" s="3" t="n">
        <v>-1</v>
      </c>
      <c r="P7294" s="3" t="n">
        <v>7.5</v>
      </c>
      <c r="Q7294" s="3" t="n">
        <v>24.2</v>
      </c>
      <c r="R7294" s="3" t="s">
        <v>21175</v>
      </c>
      <c r="S7294" s="4" t="n">
        <v>45747.8875810185</v>
      </c>
      <c r="T7294" s="3" t="s">
        <v>65</v>
      </c>
      <c r="U7294" s="3" t="s">
        <v>65</v>
      </c>
      <c r="V7294" s="3" t="n">
        <v>0</v>
      </c>
      <c r="W7294" s="3" t="n">
        <v>0</v>
      </c>
      <c r="X7294" s="3" t="n">
        <v>0</v>
      </c>
      <c r="Y7294" s="3" t="s">
        <v>30</v>
      </c>
      <c r="Z7294" s="3" t="s">
        <v>30</v>
      </c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3"/>
      <c r="AU7294" s="3"/>
      <c r="AV7294" s="3"/>
      <c r="AW7294" s="3"/>
      <c r="AX7294" s="3"/>
      <c r="AY7294" s="3"/>
      <c r="AZ7294" s="3"/>
      <c r="BA7294" s="3"/>
      <c r="BB7294" s="3"/>
      <c r="BC7294" s="3"/>
      <c r="BD7294" s="3"/>
      <c r="BE7294" s="3"/>
      <c r="BF7294" s="3"/>
      <c r="BG7294" s="3"/>
      <c r="BH7294" s="3"/>
      <c r="BI7294" s="3"/>
      <c r="BJ7294" s="3"/>
    </row>
    <row r="7295" customFormat="false" ht="15.75" hidden="false" customHeight="false" outlineLevel="0" collapsed="false">
      <c r="A7295" s="3" t="n">
        <v>7294</v>
      </c>
      <c r="B7295" s="3" t="s">
        <v>21176</v>
      </c>
      <c r="C7295" s="3" t="s">
        <v>21177</v>
      </c>
      <c r="D7295" s="3" t="n">
        <v>1</v>
      </c>
      <c r="E7295" s="3" t="n">
        <v>5.0850851</v>
      </c>
      <c r="F7295" s="3" t="n">
        <v>51</v>
      </c>
      <c r="G7295" s="3" t="n">
        <v>51</v>
      </c>
      <c r="H7295" s="3" t="n">
        <v>11</v>
      </c>
      <c r="I7295" s="3" t="n">
        <v>11</v>
      </c>
      <c r="J7295" s="3" t="n">
        <v>72</v>
      </c>
      <c r="K7295" s="3" t="n">
        <v>72</v>
      </c>
      <c r="L7295" s="3" t="n">
        <v>5</v>
      </c>
      <c r="M7295" s="3" t="n">
        <v>5</v>
      </c>
      <c r="N7295" s="3" t="n">
        <v>0</v>
      </c>
      <c r="O7295" s="3" t="n">
        <v>-1</v>
      </c>
      <c r="P7295" s="3" t="n">
        <v>7.7</v>
      </c>
      <c r="Q7295" s="3" t="n">
        <v>24.2</v>
      </c>
      <c r="R7295" s="3" t="s">
        <v>21178</v>
      </c>
      <c r="S7295" s="4" t="n">
        <v>45747.8877546296</v>
      </c>
      <c r="T7295" s="3" t="s">
        <v>65</v>
      </c>
      <c r="U7295" s="3" t="s">
        <v>65</v>
      </c>
      <c r="V7295" s="3" t="n">
        <v>1</v>
      </c>
      <c r="W7295" s="3" t="n">
        <v>0</v>
      </c>
      <c r="X7295" s="3" t="n">
        <v>0</v>
      </c>
      <c r="Y7295" s="3" t="s">
        <v>30</v>
      </c>
      <c r="Z7295" s="3" t="s">
        <v>30</v>
      </c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3"/>
      <c r="AU7295" s="3"/>
      <c r="AV7295" s="3"/>
      <c r="AW7295" s="3"/>
      <c r="AX7295" s="3"/>
      <c r="AY7295" s="3"/>
      <c r="AZ7295" s="3"/>
      <c r="BA7295" s="3"/>
      <c r="BB7295" s="3"/>
      <c r="BC7295" s="3"/>
      <c r="BD7295" s="3"/>
      <c r="BE7295" s="3"/>
      <c r="BF7295" s="3"/>
      <c r="BG7295" s="3"/>
      <c r="BH7295" s="3"/>
      <c r="BI7295" s="3"/>
      <c r="BJ7295" s="3"/>
    </row>
    <row r="7296" customFormat="false" ht="15.75" hidden="false" customHeight="false" outlineLevel="0" collapsed="false">
      <c r="A7296" s="3" t="n">
        <v>7295</v>
      </c>
      <c r="B7296" s="3" t="s">
        <v>21179</v>
      </c>
      <c r="C7296" s="3" t="s">
        <v>21180</v>
      </c>
      <c r="D7296" s="3" t="n">
        <v>1</v>
      </c>
      <c r="E7296" s="3" t="n">
        <v>6.6894557</v>
      </c>
      <c r="F7296" s="3" t="n">
        <v>176</v>
      </c>
      <c r="G7296" s="3" t="n">
        <v>176</v>
      </c>
      <c r="H7296" s="3" t="n">
        <v>25</v>
      </c>
      <c r="I7296" s="3" t="n">
        <v>25</v>
      </c>
      <c r="J7296" s="3" t="n">
        <v>319</v>
      </c>
      <c r="K7296" s="3" t="n">
        <v>319</v>
      </c>
      <c r="L7296" s="3" t="n">
        <v>20</v>
      </c>
      <c r="M7296" s="3" t="n">
        <v>20</v>
      </c>
      <c r="N7296" s="3" t="n">
        <v>49</v>
      </c>
      <c r="O7296" s="3" t="n">
        <v>-1</v>
      </c>
      <c r="P7296" s="3" t="n">
        <v>7.1</v>
      </c>
      <c r="Q7296" s="3" t="n">
        <v>24.2</v>
      </c>
      <c r="R7296" s="3" t="s">
        <v>21181</v>
      </c>
      <c r="S7296" s="4" t="n">
        <v>45747.8879398148</v>
      </c>
      <c r="T7296" s="3" t="s">
        <v>3197</v>
      </c>
      <c r="U7296" s="3" t="s">
        <v>3197</v>
      </c>
      <c r="V7296" s="3" t="n">
        <v>1</v>
      </c>
      <c r="W7296" s="3" t="n">
        <v>0</v>
      </c>
      <c r="X7296" s="3" t="n">
        <v>0</v>
      </c>
      <c r="Y7296" s="3" t="s">
        <v>30</v>
      </c>
      <c r="Z7296" s="3" t="s">
        <v>30</v>
      </c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3"/>
      <c r="AU7296" s="3"/>
      <c r="AV7296" s="3"/>
      <c r="AW7296" s="3"/>
      <c r="AX7296" s="3"/>
      <c r="AY7296" s="3"/>
      <c r="AZ7296" s="3"/>
      <c r="BA7296" s="3"/>
      <c r="BB7296" s="3"/>
      <c r="BC7296" s="3"/>
      <c r="BD7296" s="3"/>
      <c r="BE7296" s="3"/>
      <c r="BF7296" s="3"/>
      <c r="BG7296" s="3"/>
      <c r="BH7296" s="3"/>
      <c r="BI7296" s="3"/>
      <c r="BJ7296" s="3"/>
    </row>
    <row r="7297" customFormat="false" ht="15.75" hidden="false" customHeight="false" outlineLevel="0" collapsed="false">
      <c r="A7297" s="3" t="n">
        <v>7296</v>
      </c>
      <c r="B7297" s="3" t="s">
        <v>21182</v>
      </c>
      <c r="C7297" s="3" t="s">
        <v>21183</v>
      </c>
      <c r="D7297" s="3" t="n">
        <v>1</v>
      </c>
      <c r="E7297" s="3" t="n">
        <v>0.1714505</v>
      </c>
      <c r="F7297" s="3" t="n">
        <v>16</v>
      </c>
      <c r="G7297" s="3" t="n">
        <v>16</v>
      </c>
      <c r="H7297" s="3" t="n">
        <v>9</v>
      </c>
      <c r="I7297" s="3" t="n">
        <v>9</v>
      </c>
      <c r="J7297" s="3" t="n">
        <v>18</v>
      </c>
      <c r="K7297" s="3" t="n">
        <v>18</v>
      </c>
      <c r="L7297" s="3" t="n">
        <v>2</v>
      </c>
      <c r="M7297" s="3" t="n">
        <v>2</v>
      </c>
      <c r="N7297" s="3" t="n">
        <v>0</v>
      </c>
      <c r="O7297" s="3" t="n">
        <v>0</v>
      </c>
      <c r="P7297" s="3" t="n">
        <v>7.5</v>
      </c>
      <c r="Q7297" s="3" t="n">
        <v>24.2</v>
      </c>
      <c r="R7297" s="3" t="s">
        <v>21184</v>
      </c>
      <c r="S7297" s="4" t="n">
        <v>45747.8880324074</v>
      </c>
      <c r="T7297" s="3" t="s">
        <v>65</v>
      </c>
      <c r="U7297" s="3" t="s">
        <v>65</v>
      </c>
      <c r="V7297" s="3" t="n">
        <v>1</v>
      </c>
      <c r="W7297" s="3" t="n">
        <v>1</v>
      </c>
      <c r="X7297" s="3" t="n">
        <v>0</v>
      </c>
      <c r="Y7297" s="3" t="s">
        <v>30</v>
      </c>
      <c r="Z7297" s="3" t="s">
        <v>30</v>
      </c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  <c r="AP7297" s="3"/>
      <c r="AQ7297" s="3"/>
      <c r="AR7297" s="3"/>
      <c r="AS7297" s="3"/>
      <c r="AT7297" s="3"/>
      <c r="AU7297" s="3"/>
      <c r="AV7297" s="3"/>
      <c r="AW7297" s="3"/>
      <c r="AX7297" s="3"/>
      <c r="AY7297" s="3"/>
      <c r="AZ7297" s="3"/>
      <c r="BA7297" s="3"/>
      <c r="BB7297" s="3"/>
      <c r="BC7297" s="3"/>
      <c r="BD7297" s="3"/>
      <c r="BE7297" s="3"/>
      <c r="BF7297" s="3"/>
      <c r="BG7297" s="3"/>
      <c r="BH7297" s="3"/>
      <c r="BI7297" s="3"/>
      <c r="BJ7297" s="3"/>
    </row>
    <row r="7298" customFormat="false" ht="15.75" hidden="false" customHeight="false" outlineLevel="0" collapsed="false">
      <c r="A7298" s="3" t="n">
        <v>7297</v>
      </c>
      <c r="B7298" s="3" t="s">
        <v>21185</v>
      </c>
      <c r="C7298" s="3" t="s">
        <v>21186</v>
      </c>
      <c r="D7298" s="3" t="n">
        <v>1</v>
      </c>
      <c r="E7298" s="3" t="n">
        <v>8.5442139</v>
      </c>
      <c r="F7298" s="3" t="n">
        <v>699</v>
      </c>
      <c r="G7298" s="3" t="n">
        <v>699</v>
      </c>
      <c r="H7298" s="3" t="n">
        <v>28</v>
      </c>
      <c r="I7298" s="3" t="n">
        <v>28</v>
      </c>
      <c r="J7298" s="3" t="n">
        <v>1146</v>
      </c>
      <c r="K7298" s="3" t="n">
        <v>1146</v>
      </c>
      <c r="L7298" s="3" t="n">
        <v>46</v>
      </c>
      <c r="M7298" s="3" t="n">
        <v>46</v>
      </c>
      <c r="N7298" s="3" t="n">
        <v>-1</v>
      </c>
      <c r="O7298" s="3" t="n">
        <v>-1</v>
      </c>
      <c r="P7298" s="3" t="n">
        <v>7.8</v>
      </c>
      <c r="Q7298" s="3" t="n">
        <v>24.2</v>
      </c>
      <c r="R7298" s="3" t="s">
        <v>21187</v>
      </c>
      <c r="S7298" s="4" t="n">
        <v>45747.8882291667</v>
      </c>
      <c r="T7298" s="3" t="s">
        <v>744</v>
      </c>
      <c r="U7298" s="3" t="s">
        <v>744</v>
      </c>
      <c r="V7298" s="3" t="n">
        <v>0</v>
      </c>
      <c r="W7298" s="3" t="n">
        <v>0</v>
      </c>
      <c r="X7298" s="3" t="n">
        <v>0</v>
      </c>
      <c r="Y7298" s="3" t="s">
        <v>30</v>
      </c>
      <c r="Z7298" s="3" t="s">
        <v>30</v>
      </c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3"/>
      <c r="AU7298" s="3"/>
      <c r="AV7298" s="3"/>
      <c r="AW7298" s="3"/>
      <c r="AX7298" s="3"/>
      <c r="AY7298" s="3"/>
      <c r="AZ7298" s="3"/>
      <c r="BA7298" s="3"/>
      <c r="BB7298" s="3"/>
      <c r="BC7298" s="3"/>
      <c r="BD7298" s="3"/>
      <c r="BE7298" s="3"/>
      <c r="BF7298" s="3"/>
      <c r="BG7298" s="3"/>
      <c r="BH7298" s="3"/>
      <c r="BI7298" s="3"/>
      <c r="BJ7298" s="3"/>
    </row>
    <row r="7299" customFormat="false" ht="15.75" hidden="false" customHeight="false" outlineLevel="0" collapsed="false">
      <c r="A7299" s="3" t="n">
        <v>7298</v>
      </c>
      <c r="B7299" s="3" t="s">
        <v>21188</v>
      </c>
      <c r="C7299" s="3" t="s">
        <v>21189</v>
      </c>
      <c r="D7299" s="3" t="n">
        <v>1</v>
      </c>
      <c r="E7299" s="3" t="n">
        <v>8.9911764</v>
      </c>
      <c r="F7299" s="3" t="n">
        <v>711</v>
      </c>
      <c r="G7299" s="3" t="n">
        <v>711</v>
      </c>
      <c r="H7299" s="3" t="n">
        <v>28</v>
      </c>
      <c r="I7299" s="3" t="n">
        <v>28</v>
      </c>
      <c r="J7299" s="3" t="n">
        <v>1175</v>
      </c>
      <c r="K7299" s="3" t="n">
        <v>1175</v>
      </c>
      <c r="L7299" s="3" t="n">
        <v>45</v>
      </c>
      <c r="M7299" s="3" t="n">
        <v>45</v>
      </c>
      <c r="N7299" s="3" t="n">
        <v>-1</v>
      </c>
      <c r="O7299" s="3" t="n">
        <v>-1</v>
      </c>
      <c r="P7299" s="3" t="n">
        <v>7.8</v>
      </c>
      <c r="Q7299" s="3" t="n">
        <v>24.2</v>
      </c>
      <c r="R7299" s="3" t="s">
        <v>21190</v>
      </c>
      <c r="S7299" s="4" t="n">
        <v>45747.8884027778</v>
      </c>
      <c r="T7299" s="3" t="s">
        <v>744</v>
      </c>
      <c r="U7299" s="3" t="s">
        <v>744</v>
      </c>
      <c r="V7299" s="3" t="n">
        <v>0</v>
      </c>
      <c r="W7299" s="3" t="n">
        <v>0</v>
      </c>
      <c r="X7299" s="3" t="n">
        <v>0</v>
      </c>
      <c r="Y7299" s="3" t="s">
        <v>30</v>
      </c>
      <c r="Z7299" s="3" t="s">
        <v>30</v>
      </c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3"/>
      <c r="AU7299" s="3"/>
      <c r="AV7299" s="3"/>
      <c r="AW7299" s="3"/>
      <c r="AX7299" s="3"/>
      <c r="AY7299" s="3"/>
      <c r="AZ7299" s="3"/>
      <c r="BA7299" s="3"/>
      <c r="BB7299" s="3"/>
      <c r="BC7299" s="3"/>
      <c r="BD7299" s="3"/>
      <c r="BE7299" s="3"/>
      <c r="BF7299" s="3"/>
      <c r="BG7299" s="3"/>
      <c r="BH7299" s="3"/>
      <c r="BI7299" s="3"/>
      <c r="BJ7299" s="3"/>
    </row>
    <row r="7300" customFormat="false" ht="15.75" hidden="false" customHeight="false" outlineLevel="0" collapsed="false">
      <c r="A7300" s="3" t="n">
        <v>7299</v>
      </c>
      <c r="B7300" s="3" t="s">
        <v>21191</v>
      </c>
      <c r="C7300" s="3" t="s">
        <v>21192</v>
      </c>
      <c r="D7300" s="3" t="n">
        <v>1</v>
      </c>
      <c r="E7300" s="3" t="n">
        <v>7.2224316</v>
      </c>
      <c r="F7300" s="3" t="n">
        <v>182</v>
      </c>
      <c r="G7300" s="3" t="n">
        <v>182</v>
      </c>
      <c r="H7300" s="3" t="n">
        <v>25</v>
      </c>
      <c r="I7300" s="3" t="n">
        <v>25</v>
      </c>
      <c r="J7300" s="3" t="n">
        <v>333</v>
      </c>
      <c r="K7300" s="3" t="n">
        <v>333</v>
      </c>
      <c r="L7300" s="3" t="n">
        <v>20</v>
      </c>
      <c r="M7300" s="3" t="n">
        <v>20</v>
      </c>
      <c r="N7300" s="3" t="n">
        <v>85</v>
      </c>
      <c r="O7300" s="3" t="n">
        <v>-1</v>
      </c>
      <c r="P7300" s="3" t="n">
        <v>7.1</v>
      </c>
      <c r="Q7300" s="3" t="n">
        <v>24.2</v>
      </c>
      <c r="R7300" s="3" t="s">
        <v>21193</v>
      </c>
      <c r="S7300" s="4" t="n">
        <v>45747.8886111111</v>
      </c>
      <c r="T7300" s="3" t="s">
        <v>3197</v>
      </c>
      <c r="U7300" s="3" t="s">
        <v>3197</v>
      </c>
      <c r="V7300" s="3" t="n">
        <v>1</v>
      </c>
      <c r="W7300" s="3" t="n">
        <v>0</v>
      </c>
      <c r="X7300" s="3" t="n">
        <v>0</v>
      </c>
      <c r="Y7300" s="3" t="s">
        <v>30</v>
      </c>
      <c r="Z7300" s="3" t="s">
        <v>30</v>
      </c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3"/>
      <c r="AU7300" s="3"/>
      <c r="AV7300" s="3"/>
      <c r="AW7300" s="3"/>
      <c r="AX7300" s="3"/>
      <c r="AY7300" s="3"/>
      <c r="AZ7300" s="3"/>
      <c r="BA7300" s="3"/>
      <c r="BB7300" s="3"/>
      <c r="BC7300" s="3"/>
      <c r="BD7300" s="3"/>
      <c r="BE7300" s="3"/>
      <c r="BF7300" s="3"/>
      <c r="BG7300" s="3"/>
      <c r="BH7300" s="3"/>
      <c r="BI7300" s="3"/>
      <c r="BJ7300" s="3"/>
    </row>
    <row r="7301" customFormat="false" ht="15.75" hidden="false" customHeight="false" outlineLevel="0" collapsed="false">
      <c r="A7301" s="3" t="n">
        <v>7300</v>
      </c>
      <c r="B7301" s="3" t="s">
        <v>21194</v>
      </c>
      <c r="C7301" s="3" t="s">
        <v>21195</v>
      </c>
      <c r="D7301" s="3" t="n">
        <v>1</v>
      </c>
      <c r="E7301" s="3" t="n">
        <v>0.6024839</v>
      </c>
      <c r="F7301" s="3" t="n">
        <v>24</v>
      </c>
      <c r="G7301" s="3" t="n">
        <v>24</v>
      </c>
      <c r="H7301" s="3" t="n">
        <v>14</v>
      </c>
      <c r="I7301" s="3" t="n">
        <v>14</v>
      </c>
      <c r="J7301" s="3" t="n">
        <v>25</v>
      </c>
      <c r="K7301" s="3" t="n">
        <v>25</v>
      </c>
      <c r="L7301" s="3" t="n">
        <v>1</v>
      </c>
      <c r="M7301" s="3" t="n">
        <v>1</v>
      </c>
      <c r="N7301" s="3" t="n">
        <v>2</v>
      </c>
      <c r="O7301" s="3" t="n">
        <v>2</v>
      </c>
      <c r="P7301" s="3" t="n">
        <v>7.8</v>
      </c>
      <c r="Q7301" s="3" t="n">
        <v>24.2</v>
      </c>
      <c r="R7301" s="3" t="s">
        <v>21196</v>
      </c>
      <c r="S7301" s="4" t="n">
        <v>45747.8886574074</v>
      </c>
      <c r="T7301" s="3" t="s">
        <v>29</v>
      </c>
      <c r="U7301" s="3" t="s">
        <v>29</v>
      </c>
      <c r="V7301" s="3" t="n">
        <v>1</v>
      </c>
      <c r="W7301" s="3" t="n">
        <v>1</v>
      </c>
      <c r="X7301" s="3" t="n">
        <v>0</v>
      </c>
      <c r="Y7301" s="3" t="s">
        <v>30</v>
      </c>
      <c r="Z7301" s="3" t="s">
        <v>30</v>
      </c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3"/>
      <c r="AU7301" s="3"/>
      <c r="AV7301" s="3"/>
      <c r="AW7301" s="3"/>
      <c r="AX7301" s="3"/>
      <c r="AY7301" s="3"/>
      <c r="AZ7301" s="3"/>
      <c r="BA7301" s="3"/>
      <c r="BB7301" s="3"/>
      <c r="BC7301" s="3"/>
      <c r="BD7301" s="3"/>
      <c r="BE7301" s="3"/>
      <c r="BF7301" s="3"/>
      <c r="BG7301" s="3"/>
      <c r="BH7301" s="3"/>
      <c r="BI7301" s="3"/>
      <c r="BJ7301" s="3"/>
    </row>
    <row r="7302" customFormat="false" ht="15.75" hidden="false" customHeight="false" outlineLevel="0" collapsed="false">
      <c r="A7302" s="3" t="n">
        <v>7301</v>
      </c>
      <c r="B7302" s="3" t="s">
        <v>21197</v>
      </c>
      <c r="C7302" s="3" t="s">
        <v>21198</v>
      </c>
      <c r="D7302" s="3" t="n">
        <v>1</v>
      </c>
      <c r="E7302" s="3" t="n">
        <v>31.1305292</v>
      </c>
      <c r="F7302" s="3" t="n">
        <v>2231</v>
      </c>
      <c r="G7302" s="3" t="n">
        <v>2231</v>
      </c>
      <c r="H7302" s="3" t="n">
        <v>44</v>
      </c>
      <c r="I7302" s="3" t="n">
        <v>44</v>
      </c>
      <c r="J7302" s="3" t="n">
        <v>3045</v>
      </c>
      <c r="K7302" s="3" t="n">
        <v>3045</v>
      </c>
      <c r="L7302" s="3" t="n">
        <v>325</v>
      </c>
      <c r="M7302" s="3" t="n">
        <v>325</v>
      </c>
      <c r="N7302" s="3" t="n">
        <v>-1</v>
      </c>
      <c r="O7302" s="3" t="n">
        <v>-1</v>
      </c>
      <c r="P7302" s="3" t="n">
        <v>7.9</v>
      </c>
      <c r="Q7302" s="3" t="n">
        <v>24.2</v>
      </c>
      <c r="R7302" s="3" t="s">
        <v>21199</v>
      </c>
      <c r="S7302" s="4" t="n">
        <v>45747.8898611111</v>
      </c>
      <c r="T7302" s="3" t="s">
        <v>29</v>
      </c>
      <c r="U7302" s="3" t="s">
        <v>29</v>
      </c>
      <c r="V7302" s="3" t="n">
        <v>0</v>
      </c>
      <c r="W7302" s="3" t="n">
        <v>0</v>
      </c>
      <c r="X7302" s="3" t="n">
        <v>0</v>
      </c>
      <c r="Y7302" s="3" t="s">
        <v>30</v>
      </c>
      <c r="Z7302" s="3" t="s">
        <v>30</v>
      </c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3"/>
      <c r="AU7302" s="3"/>
      <c r="AV7302" s="3"/>
      <c r="AW7302" s="3"/>
      <c r="AX7302" s="3"/>
      <c r="AY7302" s="3"/>
      <c r="AZ7302" s="3"/>
      <c r="BA7302" s="3"/>
      <c r="BB7302" s="3"/>
      <c r="BC7302" s="3"/>
      <c r="BD7302" s="3"/>
      <c r="BE7302" s="3"/>
      <c r="BF7302" s="3"/>
      <c r="BG7302" s="3"/>
      <c r="BH7302" s="3"/>
      <c r="BI7302" s="3"/>
      <c r="BJ7302" s="3"/>
    </row>
    <row r="7303" customFormat="false" ht="15.75" hidden="false" customHeight="false" outlineLevel="0" collapsed="false">
      <c r="A7303" s="3" t="n">
        <v>7302</v>
      </c>
      <c r="B7303" s="3" t="s">
        <v>21200</v>
      </c>
      <c r="C7303" s="3" t="s">
        <v>21201</v>
      </c>
      <c r="D7303" s="3" t="n">
        <v>1</v>
      </c>
      <c r="E7303" s="3" t="n">
        <v>7.2312759</v>
      </c>
      <c r="F7303" s="3" t="n">
        <v>700</v>
      </c>
      <c r="G7303" s="3" t="n">
        <v>700</v>
      </c>
      <c r="H7303" s="3" t="n">
        <v>28</v>
      </c>
      <c r="I7303" s="3" t="n">
        <v>28</v>
      </c>
      <c r="J7303" s="3" t="n">
        <v>900</v>
      </c>
      <c r="K7303" s="3" t="n">
        <v>900</v>
      </c>
      <c r="L7303" s="3" t="n">
        <v>34</v>
      </c>
      <c r="M7303" s="3" t="n">
        <v>34</v>
      </c>
      <c r="N7303" s="3" t="n">
        <v>-1</v>
      </c>
      <c r="O7303" s="3" t="n">
        <v>-1</v>
      </c>
      <c r="P7303" s="3" t="n">
        <v>7.9</v>
      </c>
      <c r="Q7303" s="3" t="n">
        <v>24.2</v>
      </c>
      <c r="R7303" s="3" t="s">
        <v>21202</v>
      </c>
      <c r="S7303" s="4" t="n">
        <v>45747.8900578704</v>
      </c>
      <c r="T7303" s="3" t="s">
        <v>29</v>
      </c>
      <c r="U7303" s="3" t="s">
        <v>29</v>
      </c>
      <c r="V7303" s="3" t="n">
        <v>0</v>
      </c>
      <c r="W7303" s="3" t="n">
        <v>0</v>
      </c>
      <c r="X7303" s="3" t="n">
        <v>0</v>
      </c>
      <c r="Y7303" s="3" t="s">
        <v>30</v>
      </c>
      <c r="Z7303" s="3" t="s">
        <v>30</v>
      </c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3"/>
      <c r="AU7303" s="3"/>
      <c r="AV7303" s="3"/>
      <c r="AW7303" s="3"/>
      <c r="AX7303" s="3"/>
      <c r="AY7303" s="3"/>
      <c r="AZ7303" s="3"/>
      <c r="BA7303" s="3"/>
      <c r="BB7303" s="3"/>
      <c r="BC7303" s="3"/>
      <c r="BD7303" s="3"/>
      <c r="BE7303" s="3"/>
      <c r="BF7303" s="3"/>
      <c r="BG7303" s="3"/>
      <c r="BH7303" s="3"/>
      <c r="BI7303" s="3"/>
      <c r="BJ7303" s="3"/>
    </row>
    <row r="7304" customFormat="false" ht="15.75" hidden="false" customHeight="false" outlineLevel="0" collapsed="false">
      <c r="A7304" s="3" t="n">
        <v>7303</v>
      </c>
      <c r="B7304" s="3" t="s">
        <v>21203</v>
      </c>
      <c r="C7304" s="3" t="s">
        <v>21204</v>
      </c>
      <c r="D7304" s="3" t="n">
        <v>1</v>
      </c>
      <c r="E7304" s="3" t="n">
        <v>0.6992353</v>
      </c>
      <c r="F7304" s="3" t="n">
        <v>13</v>
      </c>
      <c r="G7304" s="3" t="n">
        <v>13</v>
      </c>
      <c r="H7304" s="3" t="n">
        <v>3</v>
      </c>
      <c r="I7304" s="3" t="n">
        <v>3</v>
      </c>
      <c r="J7304" s="3" t="n">
        <v>16</v>
      </c>
      <c r="K7304" s="3" t="n">
        <v>16</v>
      </c>
      <c r="L7304" s="3" t="n">
        <v>2</v>
      </c>
      <c r="M7304" s="3" t="n">
        <v>2</v>
      </c>
      <c r="N7304" s="3" t="n">
        <v>0</v>
      </c>
      <c r="O7304" s="3" t="n">
        <v>-1</v>
      </c>
      <c r="P7304" s="3" t="n">
        <v>7.5</v>
      </c>
      <c r="Q7304" s="3" t="n">
        <v>24.2</v>
      </c>
      <c r="R7304" s="3" t="s">
        <v>21205</v>
      </c>
      <c r="S7304" s="4" t="n">
        <v>45747.8901273148</v>
      </c>
      <c r="T7304" s="3" t="s">
        <v>65</v>
      </c>
      <c r="U7304" s="3" t="s">
        <v>65</v>
      </c>
      <c r="V7304" s="3" t="n">
        <v>1</v>
      </c>
      <c r="W7304" s="3" t="n">
        <v>0</v>
      </c>
      <c r="X7304" s="3" t="n">
        <v>0</v>
      </c>
      <c r="Y7304" s="3" t="s">
        <v>30</v>
      </c>
      <c r="Z7304" s="3" t="s">
        <v>30</v>
      </c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3"/>
      <c r="AU7304" s="3"/>
      <c r="AV7304" s="3"/>
      <c r="AW7304" s="3"/>
      <c r="AX7304" s="3"/>
      <c r="AY7304" s="3"/>
      <c r="AZ7304" s="3"/>
      <c r="BA7304" s="3"/>
      <c r="BB7304" s="3"/>
      <c r="BC7304" s="3"/>
      <c r="BD7304" s="3"/>
      <c r="BE7304" s="3"/>
      <c r="BF7304" s="3"/>
      <c r="BG7304" s="3"/>
      <c r="BH7304" s="3"/>
      <c r="BI7304" s="3"/>
      <c r="BJ7304" s="3"/>
    </row>
    <row r="7305" customFormat="false" ht="15.75" hidden="false" customHeight="false" outlineLevel="0" collapsed="false">
      <c r="A7305" s="3" t="n">
        <v>7304</v>
      </c>
      <c r="B7305" s="3" t="s">
        <v>21206</v>
      </c>
      <c r="C7305" s="3" t="s">
        <v>21207</v>
      </c>
      <c r="D7305" s="3" t="n">
        <v>1</v>
      </c>
      <c r="E7305" s="3" t="n">
        <v>0.7155877</v>
      </c>
      <c r="F7305" s="3" t="n">
        <v>14</v>
      </c>
      <c r="G7305" s="3" t="n">
        <v>14</v>
      </c>
      <c r="H7305" s="3" t="n">
        <v>3</v>
      </c>
      <c r="I7305" s="3" t="n">
        <v>3</v>
      </c>
      <c r="J7305" s="3" t="n">
        <v>18</v>
      </c>
      <c r="K7305" s="3" t="n">
        <v>18</v>
      </c>
      <c r="L7305" s="3" t="n">
        <v>2</v>
      </c>
      <c r="M7305" s="3" t="n">
        <v>2</v>
      </c>
      <c r="N7305" s="3" t="n">
        <v>0</v>
      </c>
      <c r="O7305" s="3" t="n">
        <v>-1</v>
      </c>
      <c r="P7305" s="3" t="n">
        <v>7.5</v>
      </c>
      <c r="Q7305" s="3" t="n">
        <v>24.2</v>
      </c>
      <c r="R7305" s="3" t="s">
        <v>21208</v>
      </c>
      <c r="S7305" s="4" t="n">
        <v>45747.8901851852</v>
      </c>
      <c r="T7305" s="3" t="s">
        <v>65</v>
      </c>
      <c r="U7305" s="3" t="s">
        <v>65</v>
      </c>
      <c r="V7305" s="3" t="n">
        <v>1</v>
      </c>
      <c r="W7305" s="3" t="n">
        <v>0</v>
      </c>
      <c r="X7305" s="3" t="n">
        <v>0</v>
      </c>
      <c r="Y7305" s="3" t="s">
        <v>30</v>
      </c>
      <c r="Z7305" s="3" t="s">
        <v>30</v>
      </c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3"/>
      <c r="AU7305" s="3"/>
      <c r="AV7305" s="3"/>
      <c r="AW7305" s="3"/>
      <c r="AX7305" s="3"/>
      <c r="AY7305" s="3"/>
      <c r="AZ7305" s="3"/>
      <c r="BA7305" s="3"/>
      <c r="BB7305" s="3"/>
      <c r="BC7305" s="3"/>
      <c r="BD7305" s="3"/>
      <c r="BE7305" s="3"/>
      <c r="BF7305" s="3"/>
      <c r="BG7305" s="3"/>
      <c r="BH7305" s="3"/>
      <c r="BI7305" s="3"/>
      <c r="BJ7305" s="3"/>
    </row>
    <row r="7306" customFormat="false" ht="15.75" hidden="false" customHeight="false" outlineLevel="0" collapsed="false">
      <c r="A7306" s="3" t="n">
        <v>7305</v>
      </c>
      <c r="B7306" s="3" t="s">
        <v>21209</v>
      </c>
      <c r="C7306" s="3" t="s">
        <v>21210</v>
      </c>
      <c r="D7306" s="3" t="n">
        <v>1</v>
      </c>
      <c r="E7306" s="3" t="n">
        <v>0.7954118</v>
      </c>
      <c r="F7306" s="3" t="n">
        <v>16</v>
      </c>
      <c r="G7306" s="3" t="n">
        <v>16</v>
      </c>
      <c r="H7306" s="3" t="n">
        <v>3</v>
      </c>
      <c r="I7306" s="3" t="n">
        <v>3</v>
      </c>
      <c r="J7306" s="3" t="n">
        <v>22</v>
      </c>
      <c r="K7306" s="3" t="n">
        <v>22</v>
      </c>
      <c r="L7306" s="3" t="n">
        <v>2</v>
      </c>
      <c r="M7306" s="3" t="n">
        <v>2</v>
      </c>
      <c r="N7306" s="3" t="n">
        <v>0</v>
      </c>
      <c r="O7306" s="3" t="n">
        <v>-1</v>
      </c>
      <c r="P7306" s="3" t="n">
        <v>7.5</v>
      </c>
      <c r="Q7306" s="3" t="n">
        <v>24.2</v>
      </c>
      <c r="R7306" s="3" t="s">
        <v>21211</v>
      </c>
      <c r="S7306" s="4" t="n">
        <v>45747.8902430556</v>
      </c>
      <c r="T7306" s="3" t="s">
        <v>65</v>
      </c>
      <c r="U7306" s="3" t="s">
        <v>65</v>
      </c>
      <c r="V7306" s="3" t="n">
        <v>1</v>
      </c>
      <c r="W7306" s="3" t="n">
        <v>0</v>
      </c>
      <c r="X7306" s="3" t="n">
        <v>0</v>
      </c>
      <c r="Y7306" s="3" t="s">
        <v>30</v>
      </c>
      <c r="Z7306" s="3" t="s">
        <v>30</v>
      </c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3"/>
      <c r="AU7306" s="3"/>
      <c r="AV7306" s="3"/>
      <c r="AW7306" s="3"/>
      <c r="AX7306" s="3"/>
      <c r="AY7306" s="3"/>
      <c r="AZ7306" s="3"/>
      <c r="BA7306" s="3"/>
      <c r="BB7306" s="3"/>
      <c r="BC7306" s="3"/>
      <c r="BD7306" s="3"/>
      <c r="BE7306" s="3"/>
      <c r="BF7306" s="3"/>
      <c r="BG7306" s="3"/>
      <c r="BH7306" s="3"/>
      <c r="BI7306" s="3"/>
      <c r="BJ7306" s="3"/>
    </row>
    <row r="7307" customFormat="false" ht="15.75" hidden="false" customHeight="false" outlineLevel="0" collapsed="false">
      <c r="A7307" s="3" t="n">
        <v>7306</v>
      </c>
      <c r="B7307" s="3" t="s">
        <v>21212</v>
      </c>
      <c r="C7307" s="3" t="s">
        <v>21213</v>
      </c>
      <c r="D7307" s="3" t="n">
        <v>1</v>
      </c>
      <c r="E7307" s="3" t="n">
        <v>0.7663919</v>
      </c>
      <c r="F7307" s="3" t="n">
        <v>18</v>
      </c>
      <c r="G7307" s="3" t="n">
        <v>18</v>
      </c>
      <c r="H7307" s="3" t="n">
        <v>3</v>
      </c>
      <c r="I7307" s="3" t="n">
        <v>3</v>
      </c>
      <c r="J7307" s="3" t="n">
        <v>25</v>
      </c>
      <c r="K7307" s="3" t="n">
        <v>25</v>
      </c>
      <c r="L7307" s="3" t="n">
        <v>2</v>
      </c>
      <c r="M7307" s="3" t="n">
        <v>2</v>
      </c>
      <c r="N7307" s="3" t="n">
        <v>0</v>
      </c>
      <c r="O7307" s="3" t="n">
        <v>-1</v>
      </c>
      <c r="P7307" s="3" t="n">
        <v>7.5</v>
      </c>
      <c r="Q7307" s="3" t="n">
        <v>24.2</v>
      </c>
      <c r="R7307" s="3" t="s">
        <v>21214</v>
      </c>
      <c r="S7307" s="4" t="n">
        <v>45747.8903009259</v>
      </c>
      <c r="T7307" s="3" t="s">
        <v>65</v>
      </c>
      <c r="U7307" s="3" t="s">
        <v>65</v>
      </c>
      <c r="V7307" s="3" t="n">
        <v>1</v>
      </c>
      <c r="W7307" s="3" t="n">
        <v>0</v>
      </c>
      <c r="X7307" s="3" t="n">
        <v>0</v>
      </c>
      <c r="Y7307" s="3" t="s">
        <v>30</v>
      </c>
      <c r="Z7307" s="3" t="s">
        <v>30</v>
      </c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3"/>
      <c r="AU7307" s="3"/>
      <c r="AV7307" s="3"/>
      <c r="AW7307" s="3"/>
      <c r="AX7307" s="3"/>
      <c r="AY7307" s="3"/>
      <c r="AZ7307" s="3"/>
      <c r="BA7307" s="3"/>
      <c r="BB7307" s="3"/>
      <c r="BC7307" s="3"/>
      <c r="BD7307" s="3"/>
      <c r="BE7307" s="3"/>
      <c r="BF7307" s="3"/>
      <c r="BG7307" s="3"/>
      <c r="BH7307" s="3"/>
      <c r="BI7307" s="3"/>
      <c r="BJ7307" s="3"/>
    </row>
    <row r="7308" customFormat="false" ht="15.75" hidden="false" customHeight="false" outlineLevel="0" collapsed="false">
      <c r="A7308" s="3" t="n">
        <v>7307</v>
      </c>
      <c r="B7308" s="3" t="s">
        <v>21215</v>
      </c>
      <c r="C7308" s="3" t="s">
        <v>21216</v>
      </c>
      <c r="D7308" s="3" t="n">
        <v>1</v>
      </c>
      <c r="E7308" s="3" t="n">
        <v>0.748455</v>
      </c>
      <c r="F7308" s="3" t="n">
        <v>14</v>
      </c>
      <c r="G7308" s="3" t="n">
        <v>14</v>
      </c>
      <c r="H7308" s="3" t="n">
        <v>3</v>
      </c>
      <c r="I7308" s="3" t="n">
        <v>3</v>
      </c>
      <c r="J7308" s="3" t="n">
        <v>18</v>
      </c>
      <c r="K7308" s="3" t="n">
        <v>18</v>
      </c>
      <c r="L7308" s="3" t="n">
        <v>2</v>
      </c>
      <c r="M7308" s="3" t="n">
        <v>2</v>
      </c>
      <c r="N7308" s="3" t="n">
        <v>0</v>
      </c>
      <c r="O7308" s="3" t="n">
        <v>-1</v>
      </c>
      <c r="P7308" s="3" t="n">
        <v>7.5</v>
      </c>
      <c r="Q7308" s="3" t="n">
        <v>24.2</v>
      </c>
      <c r="R7308" s="3" t="s">
        <v>21217</v>
      </c>
      <c r="S7308" s="4" t="n">
        <v>45747.8903472222</v>
      </c>
      <c r="T7308" s="3" t="s">
        <v>65</v>
      </c>
      <c r="U7308" s="3" t="s">
        <v>65</v>
      </c>
      <c r="V7308" s="3" t="n">
        <v>1</v>
      </c>
      <c r="W7308" s="3" t="n">
        <v>0</v>
      </c>
      <c r="X7308" s="3" t="n">
        <v>0</v>
      </c>
      <c r="Y7308" s="3" t="s">
        <v>30</v>
      </c>
      <c r="Z7308" s="3" t="s">
        <v>30</v>
      </c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3"/>
      <c r="AU7308" s="3"/>
      <c r="AV7308" s="3"/>
      <c r="AW7308" s="3"/>
      <c r="AX7308" s="3"/>
      <c r="AY7308" s="3"/>
      <c r="AZ7308" s="3"/>
      <c r="BA7308" s="3"/>
      <c r="BB7308" s="3"/>
      <c r="BC7308" s="3"/>
      <c r="BD7308" s="3"/>
      <c r="BE7308" s="3"/>
      <c r="BF7308" s="3"/>
      <c r="BG7308" s="3"/>
      <c r="BH7308" s="3"/>
      <c r="BI7308" s="3"/>
      <c r="BJ7308" s="3"/>
    </row>
    <row r="7309" customFormat="false" ht="15.75" hidden="false" customHeight="false" outlineLevel="0" collapsed="false">
      <c r="A7309" s="3" t="n">
        <v>7308</v>
      </c>
      <c r="B7309" s="3" t="s">
        <v>21218</v>
      </c>
      <c r="C7309" s="3" t="s">
        <v>21219</v>
      </c>
      <c r="D7309" s="3" t="n">
        <v>1</v>
      </c>
      <c r="E7309" s="3" t="n">
        <v>0.7946655</v>
      </c>
      <c r="F7309" s="3" t="n">
        <v>16</v>
      </c>
      <c r="G7309" s="3" t="n">
        <v>16</v>
      </c>
      <c r="H7309" s="3" t="n">
        <v>3</v>
      </c>
      <c r="I7309" s="3" t="n">
        <v>3</v>
      </c>
      <c r="J7309" s="3" t="n">
        <v>22</v>
      </c>
      <c r="K7309" s="3" t="n">
        <v>22</v>
      </c>
      <c r="L7309" s="3" t="n">
        <v>2</v>
      </c>
      <c r="M7309" s="3" t="n">
        <v>2</v>
      </c>
      <c r="N7309" s="3" t="n">
        <v>0</v>
      </c>
      <c r="O7309" s="3" t="n">
        <v>-1</v>
      </c>
      <c r="P7309" s="3" t="n">
        <v>7.5</v>
      </c>
      <c r="Q7309" s="3" t="n">
        <v>24.2</v>
      </c>
      <c r="R7309" s="3" t="s">
        <v>21220</v>
      </c>
      <c r="S7309" s="4" t="n">
        <v>45747.8904050926</v>
      </c>
      <c r="T7309" s="3" t="s">
        <v>65</v>
      </c>
      <c r="U7309" s="3" t="s">
        <v>65</v>
      </c>
      <c r="V7309" s="3" t="n">
        <v>1</v>
      </c>
      <c r="W7309" s="3" t="n">
        <v>0</v>
      </c>
      <c r="X7309" s="3" t="n">
        <v>0</v>
      </c>
      <c r="Y7309" s="3" t="s">
        <v>30</v>
      </c>
      <c r="Z7309" s="3" t="s">
        <v>30</v>
      </c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  <c r="AP7309" s="3"/>
      <c r="AQ7309" s="3"/>
      <c r="AR7309" s="3"/>
      <c r="AS7309" s="3"/>
      <c r="AT7309" s="3"/>
      <c r="AU7309" s="3"/>
      <c r="AV7309" s="3"/>
      <c r="AW7309" s="3"/>
      <c r="AX7309" s="3"/>
      <c r="AY7309" s="3"/>
      <c r="AZ7309" s="3"/>
      <c r="BA7309" s="3"/>
      <c r="BB7309" s="3"/>
      <c r="BC7309" s="3"/>
      <c r="BD7309" s="3"/>
      <c r="BE7309" s="3"/>
      <c r="BF7309" s="3"/>
      <c r="BG7309" s="3"/>
      <c r="BH7309" s="3"/>
      <c r="BI7309" s="3"/>
      <c r="BJ7309" s="3"/>
    </row>
    <row r="7310" customFormat="false" ht="15.75" hidden="false" customHeight="false" outlineLevel="0" collapsed="false">
      <c r="A7310" s="3" t="n">
        <v>7309</v>
      </c>
      <c r="B7310" s="3" t="s">
        <v>21221</v>
      </c>
      <c r="C7310" s="3" t="s">
        <v>21222</v>
      </c>
      <c r="D7310" s="3" t="n">
        <v>1</v>
      </c>
      <c r="E7310" s="3" t="n">
        <v>1.3672497</v>
      </c>
      <c r="F7310" s="3" t="n">
        <v>25</v>
      </c>
      <c r="G7310" s="3" t="n">
        <v>25</v>
      </c>
      <c r="H7310" s="3" t="n">
        <v>10</v>
      </c>
      <c r="I7310" s="3" t="n">
        <v>10</v>
      </c>
      <c r="J7310" s="3" t="n">
        <v>33</v>
      </c>
      <c r="K7310" s="3" t="n">
        <v>33</v>
      </c>
      <c r="L7310" s="3" t="n">
        <v>4</v>
      </c>
      <c r="M7310" s="3" t="n">
        <v>4</v>
      </c>
      <c r="N7310" s="3" t="n">
        <v>0</v>
      </c>
      <c r="O7310" s="3" t="n">
        <v>-1</v>
      </c>
      <c r="P7310" s="3" t="n">
        <v>7.5</v>
      </c>
      <c r="Q7310" s="3" t="n">
        <v>24.2</v>
      </c>
      <c r="R7310" s="3" t="s">
        <v>21223</v>
      </c>
      <c r="S7310" s="4" t="n">
        <v>45747.8904861111</v>
      </c>
      <c r="T7310" s="3" t="s">
        <v>65</v>
      </c>
      <c r="U7310" s="3" t="s">
        <v>65</v>
      </c>
      <c r="V7310" s="3" t="n">
        <v>1</v>
      </c>
      <c r="W7310" s="3" t="n">
        <v>0</v>
      </c>
      <c r="X7310" s="3" t="n">
        <v>0</v>
      </c>
      <c r="Y7310" s="3" t="s">
        <v>30</v>
      </c>
      <c r="Z7310" s="3" t="s">
        <v>30</v>
      </c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  <c r="AP7310" s="3"/>
      <c r="AQ7310" s="3"/>
      <c r="AR7310" s="3"/>
      <c r="AS7310" s="3"/>
      <c r="AT7310" s="3"/>
      <c r="AU7310" s="3"/>
      <c r="AV7310" s="3"/>
      <c r="AW7310" s="3"/>
      <c r="AX7310" s="3"/>
      <c r="AY7310" s="3"/>
      <c r="AZ7310" s="3"/>
      <c r="BA7310" s="3"/>
      <c r="BB7310" s="3"/>
      <c r="BC7310" s="3"/>
      <c r="BD7310" s="3"/>
      <c r="BE7310" s="3"/>
      <c r="BF7310" s="3"/>
      <c r="BG7310" s="3"/>
      <c r="BH7310" s="3"/>
      <c r="BI7310" s="3"/>
      <c r="BJ7310" s="3"/>
    </row>
    <row r="7311" customFormat="false" ht="15.75" hidden="false" customHeight="false" outlineLevel="0" collapsed="false">
      <c r="A7311" s="3" t="n">
        <v>7310</v>
      </c>
      <c r="B7311" s="3" t="s">
        <v>21224</v>
      </c>
      <c r="C7311" s="3" t="s">
        <v>21225</v>
      </c>
      <c r="D7311" s="3" t="n">
        <v>1</v>
      </c>
      <c r="E7311" s="3" t="n">
        <v>4.0829056</v>
      </c>
      <c r="F7311" s="3" t="n">
        <v>552</v>
      </c>
      <c r="G7311" s="3" t="n">
        <v>552</v>
      </c>
      <c r="H7311" s="3" t="n">
        <v>22</v>
      </c>
      <c r="I7311" s="3" t="n">
        <v>22</v>
      </c>
      <c r="J7311" s="3" t="n">
        <v>612</v>
      </c>
      <c r="K7311" s="3" t="n">
        <v>612</v>
      </c>
      <c r="L7311" s="3" t="n">
        <v>109</v>
      </c>
      <c r="M7311" s="3" t="n">
        <v>109</v>
      </c>
      <c r="N7311" s="3" t="n">
        <v>83</v>
      </c>
      <c r="O7311" s="3" t="n">
        <v>-1</v>
      </c>
      <c r="P7311" s="3" t="n">
        <v>7.1</v>
      </c>
      <c r="Q7311" s="3" t="n">
        <v>24.2</v>
      </c>
      <c r="R7311" s="3" t="s">
        <v>21226</v>
      </c>
      <c r="S7311" s="4" t="n">
        <v>45747.8906944444</v>
      </c>
      <c r="T7311" s="3" t="s">
        <v>4910</v>
      </c>
      <c r="U7311" s="3" t="s">
        <v>4910</v>
      </c>
      <c r="V7311" s="3" t="n">
        <v>1</v>
      </c>
      <c r="W7311" s="3" t="n">
        <v>0</v>
      </c>
      <c r="X7311" s="3" t="n">
        <v>0</v>
      </c>
      <c r="Y7311" s="3" t="s">
        <v>30</v>
      </c>
      <c r="Z7311" s="3" t="s">
        <v>30</v>
      </c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  <c r="AP7311" s="3"/>
      <c r="AQ7311" s="3"/>
      <c r="AR7311" s="3"/>
      <c r="AS7311" s="3"/>
      <c r="AT7311" s="3"/>
      <c r="AU7311" s="3"/>
      <c r="AV7311" s="3"/>
      <c r="AW7311" s="3"/>
      <c r="AX7311" s="3"/>
      <c r="AY7311" s="3"/>
      <c r="AZ7311" s="3"/>
      <c r="BA7311" s="3"/>
      <c r="BB7311" s="3"/>
      <c r="BC7311" s="3"/>
      <c r="BD7311" s="3"/>
      <c r="BE7311" s="3"/>
      <c r="BF7311" s="3"/>
      <c r="BG7311" s="3"/>
      <c r="BH7311" s="3"/>
      <c r="BI7311" s="3"/>
      <c r="BJ7311" s="3"/>
    </row>
    <row r="7312" customFormat="false" ht="15.75" hidden="false" customHeight="false" outlineLevel="0" collapsed="false">
      <c r="A7312" s="3" t="n">
        <v>7311</v>
      </c>
      <c r="B7312" s="3" t="s">
        <v>21227</v>
      </c>
      <c r="C7312" s="3" t="s">
        <v>21228</v>
      </c>
      <c r="D7312" s="3" t="n">
        <v>1</v>
      </c>
      <c r="E7312" s="3" t="n">
        <v>5.0347357</v>
      </c>
      <c r="F7312" s="3" t="n">
        <v>75</v>
      </c>
      <c r="G7312" s="3" t="n">
        <v>75</v>
      </c>
      <c r="H7312" s="3" t="n">
        <v>19</v>
      </c>
      <c r="I7312" s="3" t="n">
        <v>19</v>
      </c>
      <c r="J7312" s="3" t="n">
        <v>86</v>
      </c>
      <c r="K7312" s="3" t="n">
        <v>86</v>
      </c>
      <c r="L7312" s="3" t="n">
        <v>12</v>
      </c>
      <c r="M7312" s="3" t="n">
        <v>12</v>
      </c>
      <c r="N7312" s="3" t="n">
        <v>21</v>
      </c>
      <c r="O7312" s="3" t="n">
        <v>-1</v>
      </c>
      <c r="P7312" s="3" t="n">
        <v>7.3</v>
      </c>
      <c r="Q7312" s="3" t="n">
        <v>24.2</v>
      </c>
      <c r="R7312" s="3" t="s">
        <v>21229</v>
      </c>
      <c r="S7312" s="4" t="n">
        <v>45747.8908333333</v>
      </c>
      <c r="T7312" s="3" t="s">
        <v>65</v>
      </c>
      <c r="U7312" s="3" t="s">
        <v>65</v>
      </c>
      <c r="V7312" s="3" t="n">
        <v>1</v>
      </c>
      <c r="W7312" s="3" t="n">
        <v>0</v>
      </c>
      <c r="X7312" s="3" t="n">
        <v>0</v>
      </c>
      <c r="Y7312" s="3" t="s">
        <v>30</v>
      </c>
      <c r="Z7312" s="3" t="s">
        <v>30</v>
      </c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  <c r="AP7312" s="3"/>
      <c r="AQ7312" s="3"/>
      <c r="AR7312" s="3"/>
      <c r="AS7312" s="3"/>
      <c r="AT7312" s="3"/>
      <c r="AU7312" s="3"/>
      <c r="AV7312" s="3"/>
      <c r="AW7312" s="3"/>
      <c r="AX7312" s="3"/>
      <c r="AY7312" s="3"/>
      <c r="AZ7312" s="3"/>
      <c r="BA7312" s="3"/>
      <c r="BB7312" s="3"/>
      <c r="BC7312" s="3"/>
      <c r="BD7312" s="3"/>
      <c r="BE7312" s="3"/>
      <c r="BF7312" s="3"/>
      <c r="BG7312" s="3"/>
      <c r="BH7312" s="3"/>
      <c r="BI7312" s="3"/>
      <c r="BJ7312" s="3"/>
    </row>
    <row r="7313" customFormat="false" ht="15.75" hidden="false" customHeight="false" outlineLevel="0" collapsed="false">
      <c r="A7313" s="3" t="n">
        <v>7312</v>
      </c>
      <c r="B7313" s="3" t="s">
        <v>21230</v>
      </c>
      <c r="C7313" s="3" t="s">
        <v>21231</v>
      </c>
      <c r="D7313" s="3" t="n">
        <v>1</v>
      </c>
      <c r="E7313" s="3" t="n">
        <v>1.0359895</v>
      </c>
      <c r="F7313" s="3" t="n">
        <v>102</v>
      </c>
      <c r="G7313" s="3" t="n">
        <v>102</v>
      </c>
      <c r="H7313" s="3" t="n">
        <v>21</v>
      </c>
      <c r="I7313" s="3" t="n">
        <v>21</v>
      </c>
      <c r="J7313" s="3" t="n">
        <v>96</v>
      </c>
      <c r="K7313" s="3" t="n">
        <v>96</v>
      </c>
      <c r="L7313" s="3" t="n">
        <v>19</v>
      </c>
      <c r="M7313" s="3" t="n">
        <v>19</v>
      </c>
      <c r="N7313" s="3" t="n">
        <v>-1</v>
      </c>
      <c r="O7313" s="3" t="n">
        <v>-1</v>
      </c>
      <c r="P7313" s="3" t="n">
        <v>7.5</v>
      </c>
      <c r="Q7313" s="3" t="n">
        <v>24.2</v>
      </c>
      <c r="R7313" s="3" t="s">
        <v>21232</v>
      </c>
      <c r="S7313" s="4" t="n">
        <v>45747.8908796296</v>
      </c>
      <c r="T7313" s="3" t="s">
        <v>29</v>
      </c>
      <c r="U7313" s="3" t="s">
        <v>29</v>
      </c>
      <c r="V7313" s="3" t="n">
        <v>0</v>
      </c>
      <c r="W7313" s="3" t="n">
        <v>0</v>
      </c>
      <c r="X7313" s="3" t="n">
        <v>0</v>
      </c>
      <c r="Y7313" s="3" t="s">
        <v>30</v>
      </c>
      <c r="Z7313" s="3" t="s">
        <v>30</v>
      </c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  <c r="AP7313" s="3"/>
      <c r="AQ7313" s="3"/>
      <c r="AR7313" s="3"/>
      <c r="AS7313" s="3"/>
      <c r="AT7313" s="3"/>
      <c r="AU7313" s="3"/>
      <c r="AV7313" s="3"/>
      <c r="AW7313" s="3"/>
      <c r="AX7313" s="3"/>
      <c r="AY7313" s="3"/>
      <c r="AZ7313" s="3"/>
      <c r="BA7313" s="3"/>
      <c r="BB7313" s="3"/>
      <c r="BC7313" s="3"/>
      <c r="BD7313" s="3"/>
      <c r="BE7313" s="3"/>
      <c r="BF7313" s="3"/>
      <c r="BG7313" s="3"/>
      <c r="BH7313" s="3"/>
      <c r="BI7313" s="3"/>
      <c r="BJ7313" s="3"/>
    </row>
    <row r="7314" customFormat="false" ht="15.75" hidden="false" customHeight="false" outlineLevel="0" collapsed="false">
      <c r="A7314" s="3" t="n">
        <v>7313</v>
      </c>
      <c r="B7314" s="3" t="s">
        <v>21233</v>
      </c>
      <c r="C7314" s="3" t="s">
        <v>21234</v>
      </c>
      <c r="D7314" s="3" t="n">
        <v>1</v>
      </c>
      <c r="E7314" s="3" t="n">
        <v>0.9938598</v>
      </c>
      <c r="F7314" s="3" t="n">
        <v>92</v>
      </c>
      <c r="G7314" s="3" t="n">
        <v>92</v>
      </c>
      <c r="H7314" s="3" t="n">
        <v>21</v>
      </c>
      <c r="I7314" s="3" t="n">
        <v>21</v>
      </c>
      <c r="J7314" s="3" t="n">
        <v>86</v>
      </c>
      <c r="K7314" s="3" t="n">
        <v>86</v>
      </c>
      <c r="L7314" s="3" t="n">
        <v>17</v>
      </c>
      <c r="M7314" s="3" t="n">
        <v>17</v>
      </c>
      <c r="N7314" s="3" t="n">
        <v>-1</v>
      </c>
      <c r="O7314" s="3" t="n">
        <v>-1</v>
      </c>
      <c r="P7314" s="3" t="n">
        <v>7.5</v>
      </c>
      <c r="Q7314" s="3" t="n">
        <v>24.2</v>
      </c>
      <c r="R7314" s="3" t="s">
        <v>21235</v>
      </c>
      <c r="S7314" s="4" t="n">
        <v>45747.8909143519</v>
      </c>
      <c r="T7314" s="3" t="s">
        <v>29</v>
      </c>
      <c r="U7314" s="3" t="s">
        <v>29</v>
      </c>
      <c r="V7314" s="3" t="n">
        <v>0</v>
      </c>
      <c r="W7314" s="3" t="n">
        <v>0</v>
      </c>
      <c r="X7314" s="3" t="n">
        <v>0</v>
      </c>
      <c r="Y7314" s="3" t="s">
        <v>30</v>
      </c>
      <c r="Z7314" s="3" t="s">
        <v>30</v>
      </c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  <c r="AP7314" s="3"/>
      <c r="AQ7314" s="3"/>
      <c r="AR7314" s="3"/>
      <c r="AS7314" s="3"/>
      <c r="AT7314" s="3"/>
      <c r="AU7314" s="3"/>
      <c r="AV7314" s="3"/>
      <c r="AW7314" s="3"/>
      <c r="AX7314" s="3"/>
      <c r="AY7314" s="3"/>
      <c r="AZ7314" s="3"/>
      <c r="BA7314" s="3"/>
      <c r="BB7314" s="3"/>
      <c r="BC7314" s="3"/>
      <c r="BD7314" s="3"/>
      <c r="BE7314" s="3"/>
      <c r="BF7314" s="3"/>
      <c r="BG7314" s="3"/>
      <c r="BH7314" s="3"/>
      <c r="BI7314" s="3"/>
      <c r="BJ7314" s="3"/>
    </row>
    <row r="7315" customFormat="false" ht="15.75" hidden="false" customHeight="false" outlineLevel="0" collapsed="false">
      <c r="A7315" s="3" t="n">
        <v>7314</v>
      </c>
      <c r="B7315" s="3" t="s">
        <v>21236</v>
      </c>
      <c r="C7315" s="3" t="s">
        <v>21237</v>
      </c>
      <c r="D7315" s="3" t="n">
        <v>1</v>
      </c>
      <c r="E7315" s="3" t="n">
        <v>1.0427216</v>
      </c>
      <c r="F7315" s="3" t="n">
        <v>98</v>
      </c>
      <c r="G7315" s="3" t="n">
        <v>98</v>
      </c>
      <c r="H7315" s="3" t="n">
        <v>21</v>
      </c>
      <c r="I7315" s="3" t="n">
        <v>21</v>
      </c>
      <c r="J7315" s="3" t="n">
        <v>91</v>
      </c>
      <c r="K7315" s="3" t="n">
        <v>91</v>
      </c>
      <c r="L7315" s="3" t="n">
        <v>18</v>
      </c>
      <c r="M7315" s="3" t="n">
        <v>18</v>
      </c>
      <c r="N7315" s="3" t="n">
        <v>-1</v>
      </c>
      <c r="O7315" s="3" t="n">
        <v>-1</v>
      </c>
      <c r="P7315" s="3" t="n">
        <v>7.5</v>
      </c>
      <c r="Q7315" s="3" t="n">
        <v>24.2</v>
      </c>
      <c r="R7315" s="3" t="s">
        <v>21238</v>
      </c>
      <c r="S7315" s="4" t="n">
        <v>45747.8909606482</v>
      </c>
      <c r="T7315" s="3" t="s">
        <v>29</v>
      </c>
      <c r="U7315" s="3" t="s">
        <v>29</v>
      </c>
      <c r="V7315" s="3" t="n">
        <v>0</v>
      </c>
      <c r="W7315" s="3" t="n">
        <v>0</v>
      </c>
      <c r="X7315" s="3" t="n">
        <v>0</v>
      </c>
      <c r="Y7315" s="3" t="s">
        <v>30</v>
      </c>
      <c r="Z7315" s="3" t="s">
        <v>30</v>
      </c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  <c r="AP7315" s="3"/>
      <c r="AQ7315" s="3"/>
      <c r="AR7315" s="3"/>
      <c r="AS7315" s="3"/>
      <c r="AT7315" s="3"/>
      <c r="AU7315" s="3"/>
      <c r="AV7315" s="3"/>
      <c r="AW7315" s="3"/>
      <c r="AX7315" s="3"/>
      <c r="AY7315" s="3"/>
      <c r="AZ7315" s="3"/>
      <c r="BA7315" s="3"/>
      <c r="BB7315" s="3"/>
      <c r="BC7315" s="3"/>
      <c r="BD7315" s="3"/>
      <c r="BE7315" s="3"/>
      <c r="BF7315" s="3"/>
      <c r="BG7315" s="3"/>
      <c r="BH7315" s="3"/>
      <c r="BI7315" s="3"/>
      <c r="BJ7315" s="3"/>
    </row>
    <row r="7316" customFormat="false" ht="15.75" hidden="false" customHeight="false" outlineLevel="0" collapsed="false">
      <c r="A7316" s="3" t="n">
        <v>7315</v>
      </c>
      <c r="B7316" s="3" t="s">
        <v>21239</v>
      </c>
      <c r="C7316" s="3" t="s">
        <v>21240</v>
      </c>
      <c r="D7316" s="3" t="n">
        <v>1</v>
      </c>
      <c r="E7316" s="3" t="n">
        <v>1.0205721</v>
      </c>
      <c r="F7316" s="3" t="n">
        <v>80</v>
      </c>
      <c r="G7316" s="3" t="n">
        <v>80</v>
      </c>
      <c r="H7316" s="3" t="n">
        <v>19</v>
      </c>
      <c r="I7316" s="3" t="n">
        <v>19</v>
      </c>
      <c r="J7316" s="3" t="n">
        <v>89</v>
      </c>
      <c r="K7316" s="3" t="n">
        <v>89</v>
      </c>
      <c r="L7316" s="3" t="n">
        <v>10</v>
      </c>
      <c r="M7316" s="3" t="n">
        <v>10</v>
      </c>
      <c r="N7316" s="3" t="n">
        <v>-1</v>
      </c>
      <c r="O7316" s="3" t="n">
        <v>-1</v>
      </c>
      <c r="P7316" s="3" t="n">
        <v>7.5</v>
      </c>
      <c r="Q7316" s="3" t="n">
        <v>24.2</v>
      </c>
      <c r="R7316" s="3" t="s">
        <v>21241</v>
      </c>
      <c r="S7316" s="4" t="n">
        <v>45747.8909953704</v>
      </c>
      <c r="T7316" s="3" t="s">
        <v>744</v>
      </c>
      <c r="U7316" s="3" t="s">
        <v>744</v>
      </c>
      <c r="V7316" s="3" t="n">
        <v>0</v>
      </c>
      <c r="W7316" s="3" t="n">
        <v>0</v>
      </c>
      <c r="X7316" s="3" t="n">
        <v>0</v>
      </c>
      <c r="Y7316" s="3" t="s">
        <v>30</v>
      </c>
      <c r="Z7316" s="3" t="s">
        <v>30</v>
      </c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  <c r="AP7316" s="3"/>
      <c r="AQ7316" s="3"/>
      <c r="AR7316" s="3"/>
      <c r="AS7316" s="3"/>
      <c r="AT7316" s="3"/>
      <c r="AU7316" s="3"/>
      <c r="AV7316" s="3"/>
      <c r="AW7316" s="3"/>
      <c r="AX7316" s="3"/>
      <c r="AY7316" s="3"/>
      <c r="AZ7316" s="3"/>
      <c r="BA7316" s="3"/>
      <c r="BB7316" s="3"/>
      <c r="BC7316" s="3"/>
      <c r="BD7316" s="3"/>
      <c r="BE7316" s="3"/>
      <c r="BF7316" s="3"/>
      <c r="BG7316" s="3"/>
      <c r="BH7316" s="3"/>
      <c r="BI7316" s="3"/>
      <c r="BJ7316" s="3"/>
    </row>
    <row r="7317" customFormat="false" ht="15.75" hidden="false" customHeight="false" outlineLevel="0" collapsed="false">
      <c r="A7317" s="3" t="n">
        <v>7316</v>
      </c>
      <c r="B7317" s="3" t="s">
        <v>21242</v>
      </c>
      <c r="C7317" s="3" t="s">
        <v>21243</v>
      </c>
      <c r="D7317" s="3" t="n">
        <v>1</v>
      </c>
      <c r="E7317" s="3" t="n">
        <v>0.8746009</v>
      </c>
      <c r="F7317" s="3" t="n">
        <v>64</v>
      </c>
      <c r="G7317" s="3" t="n">
        <v>64</v>
      </c>
      <c r="H7317" s="3" t="n">
        <v>19</v>
      </c>
      <c r="I7317" s="3" t="n">
        <v>19</v>
      </c>
      <c r="J7317" s="3" t="n">
        <v>77</v>
      </c>
      <c r="K7317" s="3" t="n">
        <v>77</v>
      </c>
      <c r="L7317" s="3" t="n">
        <v>8</v>
      </c>
      <c r="M7317" s="3" t="n">
        <v>8</v>
      </c>
      <c r="N7317" s="3" t="n">
        <v>-1</v>
      </c>
      <c r="O7317" s="3" t="n">
        <v>-1</v>
      </c>
      <c r="P7317" s="3" t="n">
        <v>7.5</v>
      </c>
      <c r="Q7317" s="3" t="n">
        <v>24.2</v>
      </c>
      <c r="R7317" s="3" t="s">
        <v>21244</v>
      </c>
      <c r="S7317" s="4" t="n">
        <v>45747.8910300926</v>
      </c>
      <c r="T7317" s="3" t="s">
        <v>29</v>
      </c>
      <c r="U7317" s="3" t="s">
        <v>29</v>
      </c>
      <c r="V7317" s="3" t="n">
        <v>0</v>
      </c>
      <c r="W7317" s="3" t="n">
        <v>0</v>
      </c>
      <c r="X7317" s="3" t="n">
        <v>0</v>
      </c>
      <c r="Y7317" s="3" t="s">
        <v>30</v>
      </c>
      <c r="Z7317" s="3" t="s">
        <v>30</v>
      </c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  <c r="AP7317" s="3"/>
      <c r="AQ7317" s="3"/>
      <c r="AR7317" s="3"/>
      <c r="AS7317" s="3"/>
      <c r="AT7317" s="3"/>
      <c r="AU7317" s="3"/>
      <c r="AV7317" s="3"/>
      <c r="AW7317" s="3"/>
      <c r="AX7317" s="3"/>
      <c r="AY7317" s="3"/>
      <c r="AZ7317" s="3"/>
      <c r="BA7317" s="3"/>
      <c r="BB7317" s="3"/>
      <c r="BC7317" s="3"/>
      <c r="BD7317" s="3"/>
      <c r="BE7317" s="3"/>
      <c r="BF7317" s="3"/>
      <c r="BG7317" s="3"/>
      <c r="BH7317" s="3"/>
      <c r="BI7317" s="3"/>
      <c r="BJ7317" s="3"/>
    </row>
    <row r="7318" customFormat="false" ht="15.75" hidden="false" customHeight="false" outlineLevel="0" collapsed="false">
      <c r="A7318" s="3" t="n">
        <v>7317</v>
      </c>
      <c r="B7318" s="3" t="s">
        <v>21245</v>
      </c>
      <c r="C7318" s="3" t="s">
        <v>21246</v>
      </c>
      <c r="D7318" s="3" t="n">
        <v>1</v>
      </c>
      <c r="E7318" s="3" t="n">
        <v>0.9602842</v>
      </c>
      <c r="F7318" s="3" t="n">
        <v>81</v>
      </c>
      <c r="G7318" s="3" t="n">
        <v>81</v>
      </c>
      <c r="H7318" s="3" t="n">
        <v>21</v>
      </c>
      <c r="I7318" s="3" t="n">
        <v>21</v>
      </c>
      <c r="J7318" s="3" t="n">
        <v>92</v>
      </c>
      <c r="K7318" s="3" t="n">
        <v>92</v>
      </c>
      <c r="L7318" s="3" t="n">
        <v>11</v>
      </c>
      <c r="M7318" s="3" t="n">
        <v>11</v>
      </c>
      <c r="N7318" s="3" t="n">
        <v>-1</v>
      </c>
      <c r="O7318" s="3" t="n">
        <v>-1</v>
      </c>
      <c r="P7318" s="3" t="n">
        <v>7.5</v>
      </c>
      <c r="Q7318" s="3" t="n">
        <v>24.2</v>
      </c>
      <c r="R7318" s="3" t="s">
        <v>21247</v>
      </c>
      <c r="S7318" s="4" t="n">
        <v>45747.8910763889</v>
      </c>
      <c r="T7318" s="3" t="s">
        <v>29</v>
      </c>
      <c r="U7318" s="3" t="s">
        <v>29</v>
      </c>
      <c r="V7318" s="3" t="n">
        <v>0</v>
      </c>
      <c r="W7318" s="3" t="n">
        <v>0</v>
      </c>
      <c r="X7318" s="3" t="n">
        <v>0</v>
      </c>
      <c r="Y7318" s="3" t="s">
        <v>30</v>
      </c>
      <c r="Z7318" s="3" t="s">
        <v>30</v>
      </c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  <c r="AP7318" s="3"/>
      <c r="AQ7318" s="3"/>
      <c r="AR7318" s="3"/>
      <c r="AS7318" s="3"/>
      <c r="AT7318" s="3"/>
      <c r="AU7318" s="3"/>
      <c r="AV7318" s="3"/>
      <c r="AW7318" s="3"/>
      <c r="AX7318" s="3"/>
      <c r="AY7318" s="3"/>
      <c r="AZ7318" s="3"/>
      <c r="BA7318" s="3"/>
      <c r="BB7318" s="3"/>
      <c r="BC7318" s="3"/>
      <c r="BD7318" s="3"/>
      <c r="BE7318" s="3"/>
      <c r="BF7318" s="3"/>
      <c r="BG7318" s="3"/>
      <c r="BH7318" s="3"/>
      <c r="BI7318" s="3"/>
      <c r="BJ7318" s="3"/>
    </row>
    <row r="7319" customFormat="false" ht="15.75" hidden="false" customHeight="false" outlineLevel="0" collapsed="false">
      <c r="A7319" s="3" t="n">
        <v>7318</v>
      </c>
      <c r="B7319" s="3" t="s">
        <v>21248</v>
      </c>
      <c r="C7319" s="3" t="s">
        <v>21249</v>
      </c>
      <c r="D7319" s="3" t="n">
        <v>1</v>
      </c>
      <c r="E7319" s="3" t="n">
        <v>0.9352962</v>
      </c>
      <c r="F7319" s="3" t="n">
        <v>74</v>
      </c>
      <c r="G7319" s="3" t="n">
        <v>74</v>
      </c>
      <c r="H7319" s="3" t="n">
        <v>20</v>
      </c>
      <c r="I7319" s="3" t="n">
        <v>20</v>
      </c>
      <c r="J7319" s="3" t="n">
        <v>85</v>
      </c>
      <c r="K7319" s="3" t="n">
        <v>85</v>
      </c>
      <c r="L7319" s="3" t="n">
        <v>10</v>
      </c>
      <c r="M7319" s="3" t="n">
        <v>10</v>
      </c>
      <c r="N7319" s="3" t="n">
        <v>-1</v>
      </c>
      <c r="O7319" s="3" t="n">
        <v>-1</v>
      </c>
      <c r="P7319" s="3" t="n">
        <v>7.5</v>
      </c>
      <c r="Q7319" s="3" t="n">
        <v>24.2</v>
      </c>
      <c r="R7319" s="3" t="s">
        <v>21250</v>
      </c>
      <c r="S7319" s="4" t="n">
        <v>45747.8911111111</v>
      </c>
      <c r="T7319" s="3" t="s">
        <v>29</v>
      </c>
      <c r="U7319" s="3" t="s">
        <v>29</v>
      </c>
      <c r="V7319" s="3" t="n">
        <v>0</v>
      </c>
      <c r="W7319" s="3" t="n">
        <v>0</v>
      </c>
      <c r="X7319" s="3" t="n">
        <v>0</v>
      </c>
      <c r="Y7319" s="3" t="s">
        <v>30</v>
      </c>
      <c r="Z7319" s="3" t="s">
        <v>30</v>
      </c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  <c r="AP7319" s="3"/>
      <c r="AQ7319" s="3"/>
      <c r="AR7319" s="3"/>
      <c r="AS7319" s="3"/>
      <c r="AT7319" s="3"/>
      <c r="AU7319" s="3"/>
      <c r="AV7319" s="3"/>
      <c r="AW7319" s="3"/>
      <c r="AX7319" s="3"/>
      <c r="AY7319" s="3"/>
      <c r="AZ7319" s="3"/>
      <c r="BA7319" s="3"/>
      <c r="BB7319" s="3"/>
      <c r="BC7319" s="3"/>
      <c r="BD7319" s="3"/>
      <c r="BE7319" s="3"/>
      <c r="BF7319" s="3"/>
      <c r="BG7319" s="3"/>
      <c r="BH7319" s="3"/>
      <c r="BI7319" s="3"/>
      <c r="BJ7319" s="3"/>
    </row>
    <row r="7320" customFormat="false" ht="15.75" hidden="false" customHeight="false" outlineLevel="0" collapsed="false">
      <c r="A7320" s="3" t="n">
        <v>7319</v>
      </c>
      <c r="B7320" s="3" t="s">
        <v>21251</v>
      </c>
      <c r="C7320" s="3" t="s">
        <v>21252</v>
      </c>
      <c r="D7320" s="3" t="n">
        <v>1</v>
      </c>
      <c r="E7320" s="3" t="n">
        <v>1.252745</v>
      </c>
      <c r="F7320" s="3" t="n">
        <v>66</v>
      </c>
      <c r="G7320" s="3" t="n">
        <v>66</v>
      </c>
      <c r="H7320" s="3" t="n">
        <v>19</v>
      </c>
      <c r="I7320" s="3" t="n">
        <v>19</v>
      </c>
      <c r="J7320" s="3" t="n">
        <v>81</v>
      </c>
      <c r="K7320" s="3" t="n">
        <v>81</v>
      </c>
      <c r="L7320" s="3" t="n">
        <v>7</v>
      </c>
      <c r="M7320" s="3" t="n">
        <v>7</v>
      </c>
      <c r="N7320" s="3" t="n">
        <v>-1</v>
      </c>
      <c r="O7320" s="3" t="n">
        <v>-1</v>
      </c>
      <c r="P7320" s="3" t="n">
        <v>7.5</v>
      </c>
      <c r="Q7320" s="3" t="n">
        <v>24.2</v>
      </c>
      <c r="R7320" s="3" t="s">
        <v>21253</v>
      </c>
      <c r="S7320" s="4" t="n">
        <v>45747.8911574074</v>
      </c>
      <c r="T7320" s="3" t="s">
        <v>29</v>
      </c>
      <c r="U7320" s="3" t="s">
        <v>29</v>
      </c>
      <c r="V7320" s="3" t="n">
        <v>0</v>
      </c>
      <c r="W7320" s="3" t="n">
        <v>0</v>
      </c>
      <c r="X7320" s="3" t="n">
        <v>0</v>
      </c>
      <c r="Y7320" s="3" t="s">
        <v>30</v>
      </c>
      <c r="Z7320" s="3" t="s">
        <v>30</v>
      </c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  <c r="AP7320" s="3"/>
      <c r="AQ7320" s="3"/>
      <c r="AR7320" s="3"/>
      <c r="AS7320" s="3"/>
      <c r="AT7320" s="3"/>
      <c r="AU7320" s="3"/>
      <c r="AV7320" s="3"/>
      <c r="AW7320" s="3"/>
      <c r="AX7320" s="3"/>
      <c r="AY7320" s="3"/>
      <c r="AZ7320" s="3"/>
      <c r="BA7320" s="3"/>
      <c r="BB7320" s="3"/>
      <c r="BC7320" s="3"/>
      <c r="BD7320" s="3"/>
      <c r="BE7320" s="3"/>
      <c r="BF7320" s="3"/>
      <c r="BG7320" s="3"/>
      <c r="BH7320" s="3"/>
      <c r="BI7320" s="3"/>
      <c r="BJ7320" s="3"/>
    </row>
    <row r="7321" customFormat="false" ht="15.75" hidden="false" customHeight="false" outlineLevel="0" collapsed="false">
      <c r="A7321" s="3" t="n">
        <v>7320</v>
      </c>
      <c r="B7321" s="3" t="s">
        <v>21254</v>
      </c>
      <c r="C7321" s="3" t="s">
        <v>21255</v>
      </c>
      <c r="D7321" s="3" t="n">
        <v>1</v>
      </c>
      <c r="E7321" s="3" t="n">
        <v>1.1716899</v>
      </c>
      <c r="F7321" s="3" t="n">
        <v>56</v>
      </c>
      <c r="G7321" s="3" t="n">
        <v>56</v>
      </c>
      <c r="H7321" s="3" t="n">
        <v>19</v>
      </c>
      <c r="I7321" s="3" t="n">
        <v>19</v>
      </c>
      <c r="J7321" s="3" t="n">
        <v>71</v>
      </c>
      <c r="K7321" s="3" t="n">
        <v>71</v>
      </c>
      <c r="L7321" s="3" t="n">
        <v>5</v>
      </c>
      <c r="M7321" s="3" t="n">
        <v>5</v>
      </c>
      <c r="N7321" s="3" t="n">
        <v>-1</v>
      </c>
      <c r="O7321" s="3" t="n">
        <v>-1</v>
      </c>
      <c r="P7321" s="3" t="n">
        <v>7.5</v>
      </c>
      <c r="Q7321" s="3" t="n">
        <v>24.2</v>
      </c>
      <c r="R7321" s="3" t="s">
        <v>21256</v>
      </c>
      <c r="S7321" s="4" t="n">
        <v>45747.8911921296</v>
      </c>
      <c r="T7321" s="3" t="s">
        <v>29</v>
      </c>
      <c r="U7321" s="3" t="s">
        <v>29</v>
      </c>
      <c r="V7321" s="3" t="n">
        <v>0</v>
      </c>
      <c r="W7321" s="3" t="n">
        <v>0</v>
      </c>
      <c r="X7321" s="3" t="n">
        <v>0</v>
      </c>
      <c r="Y7321" s="3" t="s">
        <v>30</v>
      </c>
      <c r="Z7321" s="3" t="s">
        <v>30</v>
      </c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  <c r="AP7321" s="3"/>
      <c r="AQ7321" s="3"/>
      <c r="AR7321" s="3"/>
      <c r="AS7321" s="3"/>
      <c r="AT7321" s="3"/>
      <c r="AU7321" s="3"/>
      <c r="AV7321" s="3"/>
      <c r="AW7321" s="3"/>
      <c r="AX7321" s="3"/>
      <c r="AY7321" s="3"/>
      <c r="AZ7321" s="3"/>
      <c r="BA7321" s="3"/>
      <c r="BB7321" s="3"/>
      <c r="BC7321" s="3"/>
      <c r="BD7321" s="3"/>
      <c r="BE7321" s="3"/>
      <c r="BF7321" s="3"/>
      <c r="BG7321" s="3"/>
      <c r="BH7321" s="3"/>
      <c r="BI7321" s="3"/>
      <c r="BJ7321" s="3"/>
    </row>
    <row r="7322" customFormat="false" ht="15.75" hidden="false" customHeight="false" outlineLevel="0" collapsed="false">
      <c r="A7322" s="3" t="n">
        <v>7321</v>
      </c>
      <c r="B7322" s="3" t="s">
        <v>21257</v>
      </c>
      <c r="C7322" s="3" t="s">
        <v>21258</v>
      </c>
      <c r="D7322" s="3" t="n">
        <v>1</v>
      </c>
      <c r="E7322" s="3" t="n">
        <v>1.2603209</v>
      </c>
      <c r="F7322" s="3" t="n">
        <v>62</v>
      </c>
      <c r="G7322" s="3" t="n">
        <v>62</v>
      </c>
      <c r="H7322" s="3" t="n">
        <v>19</v>
      </c>
      <c r="I7322" s="3" t="n">
        <v>19</v>
      </c>
      <c r="J7322" s="3" t="n">
        <v>79</v>
      </c>
      <c r="K7322" s="3" t="n">
        <v>79</v>
      </c>
      <c r="L7322" s="3" t="n">
        <v>6</v>
      </c>
      <c r="M7322" s="3" t="n">
        <v>6</v>
      </c>
      <c r="N7322" s="3" t="n">
        <v>-1</v>
      </c>
      <c r="O7322" s="3" t="n">
        <v>-1</v>
      </c>
      <c r="P7322" s="3" t="n">
        <v>7.5</v>
      </c>
      <c r="Q7322" s="3" t="n">
        <v>24.2</v>
      </c>
      <c r="R7322" s="3" t="s">
        <v>21259</v>
      </c>
      <c r="S7322" s="4" t="n">
        <v>45747.8912384259</v>
      </c>
      <c r="T7322" s="3" t="s">
        <v>29</v>
      </c>
      <c r="U7322" s="3" t="s">
        <v>29</v>
      </c>
      <c r="V7322" s="3" t="n">
        <v>0</v>
      </c>
      <c r="W7322" s="3" t="n">
        <v>0</v>
      </c>
      <c r="X7322" s="3" t="n">
        <v>0</v>
      </c>
      <c r="Y7322" s="3" t="s">
        <v>30</v>
      </c>
      <c r="Z7322" s="3" t="s">
        <v>30</v>
      </c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  <c r="AP7322" s="3"/>
      <c r="AQ7322" s="3"/>
      <c r="AR7322" s="3"/>
      <c r="AS7322" s="3"/>
      <c r="AT7322" s="3"/>
      <c r="AU7322" s="3"/>
      <c r="AV7322" s="3"/>
      <c r="AW7322" s="3"/>
      <c r="AX7322" s="3"/>
      <c r="AY7322" s="3"/>
      <c r="AZ7322" s="3"/>
      <c r="BA7322" s="3"/>
      <c r="BB7322" s="3"/>
      <c r="BC7322" s="3"/>
      <c r="BD7322" s="3"/>
      <c r="BE7322" s="3"/>
      <c r="BF7322" s="3"/>
      <c r="BG7322" s="3"/>
      <c r="BH7322" s="3"/>
      <c r="BI7322" s="3"/>
      <c r="BJ7322" s="3"/>
    </row>
    <row r="7323" customFormat="false" ht="15.75" hidden="false" customHeight="false" outlineLevel="0" collapsed="false">
      <c r="A7323" s="3" t="n">
        <v>7322</v>
      </c>
      <c r="B7323" s="3" t="s">
        <v>21260</v>
      </c>
      <c r="C7323" s="3" t="s">
        <v>21261</v>
      </c>
      <c r="D7323" s="3" t="n">
        <v>1</v>
      </c>
      <c r="E7323" s="3" t="n">
        <v>0.0932826</v>
      </c>
      <c r="F7323" s="3" t="n">
        <v>9</v>
      </c>
      <c r="G7323" s="3" t="n">
        <v>9</v>
      </c>
      <c r="H7323" s="3" t="n">
        <v>6</v>
      </c>
      <c r="I7323" s="3" t="n">
        <v>6</v>
      </c>
      <c r="J7323" s="3" t="n">
        <v>6</v>
      </c>
      <c r="K7323" s="3" t="n">
        <v>6</v>
      </c>
      <c r="L7323" s="3" t="n">
        <v>1</v>
      </c>
      <c r="M7323" s="3" t="n">
        <v>1</v>
      </c>
      <c r="N7323" s="3" t="n">
        <v>-1</v>
      </c>
      <c r="O7323" s="3" t="n">
        <v>-1</v>
      </c>
      <c r="P7323" s="3" t="n">
        <v>7.5</v>
      </c>
      <c r="Q7323" s="3" t="n">
        <v>24.2</v>
      </c>
      <c r="R7323" s="3" t="s">
        <v>21262</v>
      </c>
      <c r="S7323" s="4" t="n">
        <v>45747.8912615741</v>
      </c>
      <c r="T7323" s="3" t="s">
        <v>65</v>
      </c>
      <c r="U7323" s="3" t="s">
        <v>65</v>
      </c>
      <c r="V7323" s="3" t="n">
        <v>0</v>
      </c>
      <c r="W7323" s="3" t="n">
        <v>0</v>
      </c>
      <c r="X7323" s="3" t="n">
        <v>0</v>
      </c>
      <c r="Y7323" s="3" t="s">
        <v>30</v>
      </c>
      <c r="Z7323" s="3" t="s">
        <v>30</v>
      </c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  <c r="AP7323" s="3"/>
      <c r="AQ7323" s="3"/>
      <c r="AR7323" s="3"/>
      <c r="AS7323" s="3"/>
      <c r="AT7323" s="3"/>
      <c r="AU7323" s="3"/>
      <c r="AV7323" s="3"/>
      <c r="AW7323" s="3"/>
      <c r="AX7323" s="3"/>
      <c r="AY7323" s="3"/>
      <c r="AZ7323" s="3"/>
      <c r="BA7323" s="3"/>
      <c r="BB7323" s="3"/>
      <c r="BC7323" s="3"/>
      <c r="BD7323" s="3"/>
      <c r="BE7323" s="3"/>
      <c r="BF7323" s="3"/>
      <c r="BG7323" s="3"/>
      <c r="BH7323" s="3"/>
      <c r="BI7323" s="3"/>
      <c r="BJ7323" s="3"/>
    </row>
    <row r="7324" customFormat="false" ht="15.75" hidden="false" customHeight="false" outlineLevel="0" collapsed="false">
      <c r="A7324" s="3" t="n">
        <v>7323</v>
      </c>
      <c r="B7324" s="3" t="s">
        <v>21263</v>
      </c>
      <c r="C7324" s="3" t="s">
        <v>21264</v>
      </c>
      <c r="D7324" s="3" t="n">
        <v>1</v>
      </c>
      <c r="E7324" s="3" t="n">
        <v>0.3365623</v>
      </c>
      <c r="F7324" s="3" t="n">
        <v>46</v>
      </c>
      <c r="G7324" s="3" t="n">
        <v>46</v>
      </c>
      <c r="H7324" s="3" t="n">
        <v>7</v>
      </c>
      <c r="I7324" s="3" t="n">
        <v>7</v>
      </c>
      <c r="J7324" s="3" t="n">
        <v>36</v>
      </c>
      <c r="K7324" s="3" t="n">
        <v>36</v>
      </c>
      <c r="L7324" s="3" t="n">
        <v>9</v>
      </c>
      <c r="M7324" s="3" t="n">
        <v>9</v>
      </c>
      <c r="N7324" s="3" t="n">
        <v>-1</v>
      </c>
      <c r="O7324" s="3" t="n">
        <v>-1</v>
      </c>
      <c r="P7324" s="3" t="n">
        <v>7.5</v>
      </c>
      <c r="Q7324" s="3" t="n">
        <v>24.2</v>
      </c>
      <c r="R7324" s="3" t="s">
        <v>21265</v>
      </c>
      <c r="S7324" s="4" t="n">
        <v>45747.8912847222</v>
      </c>
      <c r="T7324" s="3" t="s">
        <v>744</v>
      </c>
      <c r="U7324" s="3" t="s">
        <v>744</v>
      </c>
      <c r="V7324" s="3" t="n">
        <v>0</v>
      </c>
      <c r="W7324" s="3" t="n">
        <v>0</v>
      </c>
      <c r="X7324" s="3" t="n">
        <v>0</v>
      </c>
      <c r="Y7324" s="3" t="s">
        <v>30</v>
      </c>
      <c r="Z7324" s="3" t="s">
        <v>30</v>
      </c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  <c r="AP7324" s="3"/>
      <c r="AQ7324" s="3"/>
      <c r="AR7324" s="3"/>
      <c r="AS7324" s="3"/>
      <c r="AT7324" s="3"/>
      <c r="AU7324" s="3"/>
      <c r="AV7324" s="3"/>
      <c r="AW7324" s="3"/>
      <c r="AX7324" s="3"/>
      <c r="AY7324" s="3"/>
      <c r="AZ7324" s="3"/>
      <c r="BA7324" s="3"/>
      <c r="BB7324" s="3"/>
      <c r="BC7324" s="3"/>
      <c r="BD7324" s="3"/>
      <c r="BE7324" s="3"/>
      <c r="BF7324" s="3"/>
      <c r="BG7324" s="3"/>
      <c r="BH7324" s="3"/>
      <c r="BI7324" s="3"/>
      <c r="BJ7324" s="3"/>
    </row>
    <row r="7325" customFormat="false" ht="15.75" hidden="false" customHeight="false" outlineLevel="0" collapsed="false">
      <c r="A7325" s="3" t="n">
        <v>7324</v>
      </c>
      <c r="B7325" s="3" t="s">
        <v>21266</v>
      </c>
      <c r="C7325" s="3" t="s">
        <v>21267</v>
      </c>
      <c r="D7325" s="3" t="n">
        <v>1</v>
      </c>
      <c r="E7325" s="3" t="n">
        <v>0.1368911</v>
      </c>
      <c r="F7325" s="3" t="n">
        <v>11</v>
      </c>
      <c r="G7325" s="3" t="n">
        <v>11</v>
      </c>
      <c r="H7325" s="3" t="n">
        <v>6</v>
      </c>
      <c r="I7325" s="3" t="n">
        <v>6</v>
      </c>
      <c r="J7325" s="3" t="n">
        <v>6</v>
      </c>
      <c r="K7325" s="3" t="n">
        <v>6</v>
      </c>
      <c r="L7325" s="3" t="n">
        <v>1</v>
      </c>
      <c r="M7325" s="3" t="n">
        <v>1</v>
      </c>
      <c r="N7325" s="3" t="n">
        <v>-1</v>
      </c>
      <c r="O7325" s="3" t="n">
        <v>-1</v>
      </c>
      <c r="P7325" s="3" t="n">
        <v>7.5</v>
      </c>
      <c r="Q7325" s="3" t="n">
        <v>24.2</v>
      </c>
      <c r="R7325" s="3" t="s">
        <v>21268</v>
      </c>
      <c r="S7325" s="4" t="n">
        <v>45747.8913194445</v>
      </c>
      <c r="T7325" s="3" t="s">
        <v>65</v>
      </c>
      <c r="U7325" s="3" t="s">
        <v>65</v>
      </c>
      <c r="V7325" s="3" t="n">
        <v>0</v>
      </c>
      <c r="W7325" s="3" t="n">
        <v>0</v>
      </c>
      <c r="X7325" s="3" t="n">
        <v>0</v>
      </c>
      <c r="Y7325" s="3" t="s">
        <v>30</v>
      </c>
      <c r="Z7325" s="3" t="s">
        <v>30</v>
      </c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  <c r="AP7325" s="3"/>
      <c r="AQ7325" s="3"/>
      <c r="AR7325" s="3"/>
      <c r="AS7325" s="3"/>
      <c r="AT7325" s="3"/>
      <c r="AU7325" s="3"/>
      <c r="AV7325" s="3"/>
      <c r="AW7325" s="3"/>
      <c r="AX7325" s="3"/>
      <c r="AY7325" s="3"/>
      <c r="AZ7325" s="3"/>
      <c r="BA7325" s="3"/>
      <c r="BB7325" s="3"/>
      <c r="BC7325" s="3"/>
      <c r="BD7325" s="3"/>
      <c r="BE7325" s="3"/>
      <c r="BF7325" s="3"/>
      <c r="BG7325" s="3"/>
      <c r="BH7325" s="3"/>
      <c r="BI7325" s="3"/>
      <c r="BJ7325" s="3"/>
    </row>
    <row r="7326" customFormat="false" ht="15.75" hidden="false" customHeight="false" outlineLevel="0" collapsed="false">
      <c r="A7326" s="3" t="n">
        <v>7325</v>
      </c>
      <c r="B7326" s="3" t="s">
        <v>21269</v>
      </c>
      <c r="C7326" s="3" t="s">
        <v>21270</v>
      </c>
      <c r="D7326" s="3" t="n">
        <v>1</v>
      </c>
      <c r="E7326" s="3" t="n">
        <v>0.2936821</v>
      </c>
      <c r="F7326" s="3" t="n">
        <v>37</v>
      </c>
      <c r="G7326" s="3" t="n">
        <v>37</v>
      </c>
      <c r="H7326" s="3" t="n">
        <v>18</v>
      </c>
      <c r="I7326" s="3" t="n">
        <v>18</v>
      </c>
      <c r="J7326" s="3" t="n">
        <v>52</v>
      </c>
      <c r="K7326" s="3" t="n">
        <v>52</v>
      </c>
      <c r="L7326" s="3" t="n">
        <v>2</v>
      </c>
      <c r="M7326" s="3" t="n">
        <v>2</v>
      </c>
      <c r="N7326" s="3" t="n">
        <v>-1</v>
      </c>
      <c r="O7326" s="3" t="n">
        <v>-1</v>
      </c>
      <c r="P7326" s="3" t="n">
        <v>7.5</v>
      </c>
      <c r="Q7326" s="3" t="n">
        <v>24.2</v>
      </c>
      <c r="R7326" s="3" t="s">
        <v>21271</v>
      </c>
      <c r="S7326" s="4" t="n">
        <v>45747.8913425926</v>
      </c>
      <c r="T7326" s="3" t="s">
        <v>29</v>
      </c>
      <c r="U7326" s="3" t="s">
        <v>29</v>
      </c>
      <c r="V7326" s="3" t="n">
        <v>0</v>
      </c>
      <c r="W7326" s="3" t="n">
        <v>0</v>
      </c>
      <c r="X7326" s="3" t="n">
        <v>0</v>
      </c>
      <c r="Y7326" s="3" t="s">
        <v>30</v>
      </c>
      <c r="Z7326" s="3" t="s">
        <v>30</v>
      </c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  <c r="AP7326" s="3"/>
      <c r="AQ7326" s="3"/>
      <c r="AR7326" s="3"/>
      <c r="AS7326" s="3"/>
      <c r="AT7326" s="3"/>
      <c r="AU7326" s="3"/>
      <c r="AV7326" s="3"/>
      <c r="AW7326" s="3"/>
      <c r="AX7326" s="3"/>
      <c r="AY7326" s="3"/>
      <c r="AZ7326" s="3"/>
      <c r="BA7326" s="3"/>
      <c r="BB7326" s="3"/>
      <c r="BC7326" s="3"/>
      <c r="BD7326" s="3"/>
      <c r="BE7326" s="3"/>
      <c r="BF7326" s="3"/>
      <c r="BG7326" s="3"/>
      <c r="BH7326" s="3"/>
      <c r="BI7326" s="3"/>
      <c r="BJ7326" s="3"/>
    </row>
    <row r="7327" customFormat="false" ht="15.75" hidden="false" customHeight="false" outlineLevel="0" collapsed="false">
      <c r="A7327" s="3" t="n">
        <v>7326</v>
      </c>
      <c r="B7327" s="3" t="s">
        <v>21272</v>
      </c>
      <c r="C7327" s="3" t="s">
        <v>21273</v>
      </c>
      <c r="D7327" s="3" t="n">
        <v>1</v>
      </c>
      <c r="E7327" s="3" t="n">
        <v>0.0994696</v>
      </c>
      <c r="F7327" s="3" t="n">
        <v>10</v>
      </c>
      <c r="G7327" s="3" t="n">
        <v>10</v>
      </c>
      <c r="H7327" s="3" t="n">
        <v>5</v>
      </c>
      <c r="I7327" s="3" t="n">
        <v>5</v>
      </c>
      <c r="J7327" s="3" t="n">
        <v>4</v>
      </c>
      <c r="K7327" s="3" t="n">
        <v>4</v>
      </c>
      <c r="L7327" s="3" t="n">
        <v>2</v>
      </c>
      <c r="M7327" s="3" t="n">
        <v>2</v>
      </c>
      <c r="N7327" s="3" t="n">
        <v>-1</v>
      </c>
      <c r="O7327" s="3" t="n">
        <v>-1</v>
      </c>
      <c r="P7327" s="3" t="n">
        <v>7.5</v>
      </c>
      <c r="Q7327" s="3" t="n">
        <v>24.2</v>
      </c>
      <c r="R7327" s="3" t="s">
        <v>21274</v>
      </c>
      <c r="S7327" s="4" t="n">
        <v>45747.8913657407</v>
      </c>
      <c r="T7327" s="3" t="s">
        <v>29</v>
      </c>
      <c r="U7327" s="3" t="s">
        <v>29</v>
      </c>
      <c r="V7327" s="3" t="n">
        <v>0</v>
      </c>
      <c r="W7327" s="3" t="n">
        <v>0</v>
      </c>
      <c r="X7327" s="3" t="n">
        <v>0</v>
      </c>
      <c r="Y7327" s="3" t="s">
        <v>30</v>
      </c>
      <c r="Z7327" s="3" t="s">
        <v>30</v>
      </c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  <c r="AP7327" s="3"/>
      <c r="AQ7327" s="3"/>
      <c r="AR7327" s="3"/>
      <c r="AS7327" s="3"/>
      <c r="AT7327" s="3"/>
      <c r="AU7327" s="3"/>
      <c r="AV7327" s="3"/>
      <c r="AW7327" s="3"/>
      <c r="AX7327" s="3"/>
      <c r="AY7327" s="3"/>
      <c r="AZ7327" s="3"/>
      <c r="BA7327" s="3"/>
      <c r="BB7327" s="3"/>
      <c r="BC7327" s="3"/>
      <c r="BD7327" s="3"/>
      <c r="BE7327" s="3"/>
      <c r="BF7327" s="3"/>
      <c r="BG7327" s="3"/>
      <c r="BH7327" s="3"/>
      <c r="BI7327" s="3"/>
      <c r="BJ7327" s="3"/>
    </row>
    <row r="7328" customFormat="false" ht="15.75" hidden="false" customHeight="false" outlineLevel="0" collapsed="false">
      <c r="A7328" s="3" t="n">
        <v>7327</v>
      </c>
      <c r="B7328" s="3" t="s">
        <v>21275</v>
      </c>
      <c r="C7328" s="3" t="s">
        <v>21276</v>
      </c>
      <c r="D7328" s="3" t="n">
        <v>1</v>
      </c>
      <c r="E7328" s="3" t="n">
        <v>0.1045839</v>
      </c>
      <c r="F7328" s="3" t="n">
        <v>11</v>
      </c>
      <c r="G7328" s="3" t="n">
        <v>11</v>
      </c>
      <c r="H7328" s="3" t="n">
        <v>6</v>
      </c>
      <c r="I7328" s="3" t="n">
        <v>6</v>
      </c>
      <c r="J7328" s="3" t="n">
        <v>6</v>
      </c>
      <c r="K7328" s="3" t="n">
        <v>6</v>
      </c>
      <c r="L7328" s="3" t="n">
        <v>2</v>
      </c>
      <c r="M7328" s="3" t="n">
        <v>2</v>
      </c>
      <c r="N7328" s="3" t="n">
        <v>-1</v>
      </c>
      <c r="O7328" s="3" t="n">
        <v>-1</v>
      </c>
      <c r="P7328" s="3" t="n">
        <v>7.8</v>
      </c>
      <c r="Q7328" s="3" t="n">
        <v>24.2</v>
      </c>
      <c r="R7328" s="3" t="s">
        <v>21277</v>
      </c>
      <c r="S7328" s="4" t="n">
        <v>45747.8913888889</v>
      </c>
      <c r="T7328" s="3" t="s">
        <v>29</v>
      </c>
      <c r="U7328" s="3" t="s">
        <v>29</v>
      </c>
      <c r="V7328" s="3" t="n">
        <v>0</v>
      </c>
      <c r="W7328" s="3" t="n">
        <v>0</v>
      </c>
      <c r="X7328" s="3" t="n">
        <v>0</v>
      </c>
      <c r="Y7328" s="3" t="s">
        <v>30</v>
      </c>
      <c r="Z7328" s="3" t="s">
        <v>30</v>
      </c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  <c r="AP7328" s="3"/>
      <c r="AQ7328" s="3"/>
      <c r="AR7328" s="3"/>
      <c r="AS7328" s="3"/>
      <c r="AT7328" s="3"/>
      <c r="AU7328" s="3"/>
      <c r="AV7328" s="3"/>
      <c r="AW7328" s="3"/>
      <c r="AX7328" s="3"/>
      <c r="AY7328" s="3"/>
      <c r="AZ7328" s="3"/>
      <c r="BA7328" s="3"/>
      <c r="BB7328" s="3"/>
      <c r="BC7328" s="3"/>
      <c r="BD7328" s="3"/>
      <c r="BE7328" s="3"/>
      <c r="BF7328" s="3"/>
      <c r="BG7328" s="3"/>
      <c r="BH7328" s="3"/>
      <c r="BI7328" s="3"/>
      <c r="BJ7328" s="3"/>
    </row>
    <row r="7329" customFormat="false" ht="15.75" hidden="false" customHeight="false" outlineLevel="0" collapsed="false">
      <c r="A7329" s="3" t="n">
        <v>7328</v>
      </c>
      <c r="B7329" s="3" t="s">
        <v>21278</v>
      </c>
      <c r="C7329" s="3" t="s">
        <v>21279</v>
      </c>
      <c r="D7329" s="3" t="n">
        <v>1</v>
      </c>
      <c r="E7329" s="3" t="n">
        <v>0.1041464</v>
      </c>
      <c r="F7329" s="3" t="n">
        <v>10</v>
      </c>
      <c r="G7329" s="3" t="n">
        <v>10</v>
      </c>
      <c r="H7329" s="3" t="n">
        <v>5</v>
      </c>
      <c r="I7329" s="3" t="n">
        <v>5</v>
      </c>
      <c r="J7329" s="3" t="n">
        <v>4</v>
      </c>
      <c r="K7329" s="3" t="n">
        <v>4</v>
      </c>
      <c r="L7329" s="3" t="n">
        <v>2</v>
      </c>
      <c r="M7329" s="3" t="n">
        <v>2</v>
      </c>
      <c r="N7329" s="3" t="n">
        <v>-1</v>
      </c>
      <c r="O7329" s="3" t="n">
        <v>-1</v>
      </c>
      <c r="P7329" s="3" t="n">
        <v>7.5</v>
      </c>
      <c r="Q7329" s="3" t="n">
        <v>24.2</v>
      </c>
      <c r="R7329" s="3" t="s">
        <v>21280</v>
      </c>
      <c r="S7329" s="4" t="n">
        <v>45747.891412037</v>
      </c>
      <c r="T7329" s="3" t="s">
        <v>29</v>
      </c>
      <c r="U7329" s="3" t="s">
        <v>29</v>
      </c>
      <c r="V7329" s="3" t="n">
        <v>0</v>
      </c>
      <c r="W7329" s="3" t="n">
        <v>0</v>
      </c>
      <c r="X7329" s="3" t="n">
        <v>0</v>
      </c>
      <c r="Y7329" s="3" t="s">
        <v>30</v>
      </c>
      <c r="Z7329" s="3" t="s">
        <v>30</v>
      </c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  <c r="AP7329" s="3"/>
      <c r="AQ7329" s="3"/>
      <c r="AR7329" s="3"/>
      <c r="AS7329" s="3"/>
      <c r="AT7329" s="3"/>
      <c r="AU7329" s="3"/>
      <c r="AV7329" s="3"/>
      <c r="AW7329" s="3"/>
      <c r="AX7329" s="3"/>
      <c r="AY7329" s="3"/>
      <c r="AZ7329" s="3"/>
      <c r="BA7329" s="3"/>
      <c r="BB7329" s="3"/>
      <c r="BC7329" s="3"/>
      <c r="BD7329" s="3"/>
      <c r="BE7329" s="3"/>
      <c r="BF7329" s="3"/>
      <c r="BG7329" s="3"/>
      <c r="BH7329" s="3"/>
      <c r="BI7329" s="3"/>
      <c r="BJ7329" s="3"/>
    </row>
    <row r="7330" customFormat="false" ht="15.75" hidden="false" customHeight="false" outlineLevel="0" collapsed="false">
      <c r="A7330" s="3" t="n">
        <v>7329</v>
      </c>
      <c r="B7330" s="3" t="s">
        <v>21281</v>
      </c>
      <c r="C7330" s="3" t="s">
        <v>21282</v>
      </c>
      <c r="D7330" s="3" t="n">
        <v>1</v>
      </c>
      <c r="E7330" s="3" t="n">
        <v>0.1091196</v>
      </c>
      <c r="F7330" s="3" t="n">
        <v>11</v>
      </c>
      <c r="G7330" s="3" t="n">
        <v>11</v>
      </c>
      <c r="H7330" s="3" t="n">
        <v>6</v>
      </c>
      <c r="I7330" s="3" t="n">
        <v>6</v>
      </c>
      <c r="J7330" s="3" t="n">
        <v>6</v>
      </c>
      <c r="K7330" s="3" t="n">
        <v>6</v>
      </c>
      <c r="L7330" s="3" t="n">
        <v>2</v>
      </c>
      <c r="M7330" s="3" t="n">
        <v>2</v>
      </c>
      <c r="N7330" s="3" t="n">
        <v>-1</v>
      </c>
      <c r="O7330" s="3" t="n">
        <v>-1</v>
      </c>
      <c r="P7330" s="3" t="n">
        <v>7.5</v>
      </c>
      <c r="Q7330" s="3" t="n">
        <v>24.2</v>
      </c>
      <c r="R7330" s="3" t="s">
        <v>21283</v>
      </c>
      <c r="S7330" s="4" t="n">
        <v>45747.8914351852</v>
      </c>
      <c r="T7330" s="3" t="s">
        <v>29</v>
      </c>
      <c r="U7330" s="3" t="s">
        <v>29</v>
      </c>
      <c r="V7330" s="3" t="n">
        <v>0</v>
      </c>
      <c r="W7330" s="3" t="n">
        <v>0</v>
      </c>
      <c r="X7330" s="3" t="n">
        <v>0</v>
      </c>
      <c r="Y7330" s="3" t="s">
        <v>30</v>
      </c>
      <c r="Z7330" s="3" t="s">
        <v>30</v>
      </c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/>
      <c r="AU7330" s="3"/>
      <c r="AV7330" s="3"/>
      <c r="AW7330" s="3"/>
      <c r="AX7330" s="3"/>
      <c r="AY7330" s="3"/>
      <c r="AZ7330" s="3"/>
      <c r="BA7330" s="3"/>
      <c r="BB7330" s="3"/>
      <c r="BC7330" s="3"/>
      <c r="BD7330" s="3"/>
      <c r="BE7330" s="3"/>
      <c r="BF7330" s="3"/>
      <c r="BG7330" s="3"/>
      <c r="BH7330" s="3"/>
      <c r="BI7330" s="3"/>
      <c r="BJ7330" s="3"/>
    </row>
    <row r="7331" customFormat="false" ht="15.75" hidden="false" customHeight="false" outlineLevel="0" collapsed="false">
      <c r="A7331" s="3" t="n">
        <v>7330</v>
      </c>
      <c r="B7331" s="3" t="s">
        <v>21284</v>
      </c>
      <c r="C7331" s="3" t="s">
        <v>21285</v>
      </c>
      <c r="D7331" s="3" t="n">
        <v>1</v>
      </c>
      <c r="E7331" s="3" t="n">
        <v>0.1236765</v>
      </c>
      <c r="F7331" s="3" t="n">
        <v>13</v>
      </c>
      <c r="G7331" s="3" t="n">
        <v>13</v>
      </c>
      <c r="H7331" s="3" t="n">
        <v>7</v>
      </c>
      <c r="I7331" s="3" t="n">
        <v>7</v>
      </c>
      <c r="J7331" s="3" t="n">
        <v>6</v>
      </c>
      <c r="K7331" s="3" t="n">
        <v>6</v>
      </c>
      <c r="L7331" s="3" t="n">
        <v>3</v>
      </c>
      <c r="M7331" s="3" t="n">
        <v>3</v>
      </c>
      <c r="N7331" s="3" t="n">
        <v>-1</v>
      </c>
      <c r="O7331" s="3" t="n">
        <v>-1</v>
      </c>
      <c r="P7331" s="3" t="n">
        <v>7.5</v>
      </c>
      <c r="Q7331" s="3" t="n">
        <v>24.2</v>
      </c>
      <c r="R7331" s="3" t="s">
        <v>21286</v>
      </c>
      <c r="S7331" s="4" t="n">
        <v>45747.8914583333</v>
      </c>
      <c r="T7331" s="3" t="s">
        <v>29</v>
      </c>
      <c r="U7331" s="3" t="s">
        <v>29</v>
      </c>
      <c r="V7331" s="3" t="n">
        <v>0</v>
      </c>
      <c r="W7331" s="3" t="n">
        <v>0</v>
      </c>
      <c r="X7331" s="3" t="n">
        <v>0</v>
      </c>
      <c r="Y7331" s="3" t="s">
        <v>30</v>
      </c>
      <c r="Z7331" s="3" t="s">
        <v>30</v>
      </c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  <c r="AP7331" s="3"/>
      <c r="AQ7331" s="3"/>
      <c r="AR7331" s="3"/>
      <c r="AS7331" s="3"/>
      <c r="AT7331" s="3"/>
      <c r="AU7331" s="3"/>
      <c r="AV7331" s="3"/>
      <c r="AW7331" s="3"/>
      <c r="AX7331" s="3"/>
      <c r="AY7331" s="3"/>
      <c r="AZ7331" s="3"/>
      <c r="BA7331" s="3"/>
      <c r="BB7331" s="3"/>
      <c r="BC7331" s="3"/>
      <c r="BD7331" s="3"/>
      <c r="BE7331" s="3"/>
      <c r="BF7331" s="3"/>
      <c r="BG7331" s="3"/>
      <c r="BH7331" s="3"/>
      <c r="BI7331" s="3"/>
      <c r="BJ7331" s="3"/>
    </row>
    <row r="7332" customFormat="false" ht="15.75" hidden="false" customHeight="false" outlineLevel="0" collapsed="false">
      <c r="A7332" s="3" t="n">
        <v>7331</v>
      </c>
      <c r="B7332" s="3" t="s">
        <v>21287</v>
      </c>
      <c r="C7332" s="3" t="s">
        <v>21288</v>
      </c>
      <c r="D7332" s="3" t="n">
        <v>1</v>
      </c>
      <c r="E7332" s="3" t="n">
        <v>2.7342764</v>
      </c>
      <c r="F7332" s="3" t="n">
        <v>58</v>
      </c>
      <c r="G7332" s="3" t="n">
        <v>58</v>
      </c>
      <c r="H7332" s="3" t="n">
        <v>16</v>
      </c>
      <c r="I7332" s="3" t="n">
        <v>16</v>
      </c>
      <c r="J7332" s="3" t="n">
        <v>75</v>
      </c>
      <c r="K7332" s="3" t="n">
        <v>75</v>
      </c>
      <c r="L7332" s="3" t="n">
        <v>4</v>
      </c>
      <c r="M7332" s="3" t="n">
        <v>4</v>
      </c>
      <c r="N7332" s="3" t="n">
        <v>-1</v>
      </c>
      <c r="O7332" s="3" t="n">
        <v>-1</v>
      </c>
      <c r="P7332" s="3" t="n">
        <v>7.5</v>
      </c>
      <c r="Q7332" s="3" t="n">
        <v>24.2</v>
      </c>
      <c r="R7332" s="3" t="s">
        <v>21289</v>
      </c>
      <c r="S7332" s="4" t="n">
        <v>45747.8915162037</v>
      </c>
      <c r="T7332" s="3" t="s">
        <v>29</v>
      </c>
      <c r="U7332" s="3" t="s">
        <v>29</v>
      </c>
      <c r="V7332" s="3" t="n">
        <v>0</v>
      </c>
      <c r="W7332" s="3" t="n">
        <v>0</v>
      </c>
      <c r="X7332" s="3" t="n">
        <v>0</v>
      </c>
      <c r="Y7332" s="3" t="s">
        <v>30</v>
      </c>
      <c r="Z7332" s="3" t="s">
        <v>30</v>
      </c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  <c r="AP7332" s="3"/>
      <c r="AQ7332" s="3"/>
      <c r="AR7332" s="3"/>
      <c r="AS7332" s="3"/>
      <c r="AT7332" s="3"/>
      <c r="AU7332" s="3"/>
      <c r="AV7332" s="3"/>
      <c r="AW7332" s="3"/>
      <c r="AX7332" s="3"/>
      <c r="AY7332" s="3"/>
      <c r="AZ7332" s="3"/>
      <c r="BA7332" s="3"/>
      <c r="BB7332" s="3"/>
      <c r="BC7332" s="3"/>
      <c r="BD7332" s="3"/>
      <c r="BE7332" s="3"/>
      <c r="BF7332" s="3"/>
      <c r="BG7332" s="3"/>
      <c r="BH7332" s="3"/>
      <c r="BI7332" s="3"/>
      <c r="BJ7332" s="3"/>
    </row>
    <row r="7333" customFormat="false" ht="15.75" hidden="false" customHeight="false" outlineLevel="0" collapsed="false">
      <c r="A7333" s="3" t="n">
        <v>7332</v>
      </c>
      <c r="B7333" s="3" t="s">
        <v>21290</v>
      </c>
      <c r="C7333" s="3" t="s">
        <v>21291</v>
      </c>
      <c r="D7333" s="3" t="n">
        <v>1</v>
      </c>
      <c r="E7333" s="3" t="n">
        <v>1.301371</v>
      </c>
      <c r="F7333" s="3" t="n">
        <v>59</v>
      </c>
      <c r="G7333" s="3" t="n">
        <v>59</v>
      </c>
      <c r="H7333" s="3" t="n">
        <v>20</v>
      </c>
      <c r="I7333" s="3" t="n">
        <v>20</v>
      </c>
      <c r="J7333" s="3" t="n">
        <v>66</v>
      </c>
      <c r="K7333" s="3" t="n">
        <v>66</v>
      </c>
      <c r="L7333" s="3" t="n">
        <v>5</v>
      </c>
      <c r="M7333" s="3" t="n">
        <v>5</v>
      </c>
      <c r="N7333" s="3" t="n">
        <v>-1</v>
      </c>
      <c r="O7333" s="3" t="n">
        <v>-1</v>
      </c>
      <c r="P7333" s="3" t="n">
        <v>7.5</v>
      </c>
      <c r="Q7333" s="3" t="n">
        <v>24.2</v>
      </c>
      <c r="R7333" s="3" t="s">
        <v>21292</v>
      </c>
      <c r="S7333" s="4" t="n">
        <v>45747.8915625</v>
      </c>
      <c r="T7333" s="3" t="s">
        <v>29</v>
      </c>
      <c r="U7333" s="3" t="s">
        <v>29</v>
      </c>
      <c r="V7333" s="3" t="n">
        <v>0</v>
      </c>
      <c r="W7333" s="3" t="n">
        <v>0</v>
      </c>
      <c r="X7333" s="3" t="n">
        <v>0</v>
      </c>
      <c r="Y7333" s="3" t="s">
        <v>30</v>
      </c>
      <c r="Z7333" s="3" t="s">
        <v>30</v>
      </c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  <c r="AP7333" s="3"/>
      <c r="AQ7333" s="3"/>
      <c r="AR7333" s="3"/>
      <c r="AS7333" s="3"/>
      <c r="AT7333" s="3"/>
      <c r="AU7333" s="3"/>
      <c r="AV7333" s="3"/>
      <c r="AW7333" s="3"/>
      <c r="AX7333" s="3"/>
      <c r="AY7333" s="3"/>
      <c r="AZ7333" s="3"/>
      <c r="BA7333" s="3"/>
      <c r="BB7333" s="3"/>
      <c r="BC7333" s="3"/>
      <c r="BD7333" s="3"/>
      <c r="BE7333" s="3"/>
      <c r="BF7333" s="3"/>
      <c r="BG7333" s="3"/>
      <c r="BH7333" s="3"/>
      <c r="BI7333" s="3"/>
      <c r="BJ7333" s="3"/>
    </row>
    <row r="7334" customFormat="false" ht="15.75" hidden="false" customHeight="false" outlineLevel="0" collapsed="false">
      <c r="A7334" s="3" t="n">
        <v>7333</v>
      </c>
      <c r="B7334" s="3" t="s">
        <v>21293</v>
      </c>
      <c r="C7334" s="3" t="s">
        <v>21294</v>
      </c>
      <c r="D7334" s="3" t="n">
        <v>1</v>
      </c>
      <c r="E7334" s="3" t="n">
        <v>1.3702308</v>
      </c>
      <c r="F7334" s="3" t="n">
        <v>78</v>
      </c>
      <c r="G7334" s="3" t="n">
        <v>78</v>
      </c>
      <c r="H7334" s="3" t="n">
        <v>21</v>
      </c>
      <c r="I7334" s="3" t="n">
        <v>21</v>
      </c>
      <c r="J7334" s="3" t="n">
        <v>84</v>
      </c>
      <c r="K7334" s="3" t="n">
        <v>84</v>
      </c>
      <c r="L7334" s="3" t="n">
        <v>8</v>
      </c>
      <c r="M7334" s="3" t="n">
        <v>8</v>
      </c>
      <c r="N7334" s="3" t="n">
        <v>-1</v>
      </c>
      <c r="O7334" s="3" t="n">
        <v>-1</v>
      </c>
      <c r="P7334" s="3" t="n">
        <v>7.5</v>
      </c>
      <c r="Q7334" s="3" t="n">
        <v>24.2</v>
      </c>
      <c r="R7334" s="3" t="s">
        <v>21295</v>
      </c>
      <c r="S7334" s="4" t="n">
        <v>45747.8916087963</v>
      </c>
      <c r="T7334" s="3" t="s">
        <v>29</v>
      </c>
      <c r="U7334" s="3" t="s">
        <v>29</v>
      </c>
      <c r="V7334" s="3" t="n">
        <v>0</v>
      </c>
      <c r="W7334" s="3" t="n">
        <v>0</v>
      </c>
      <c r="X7334" s="3" t="n">
        <v>0</v>
      </c>
      <c r="Y7334" s="3" t="s">
        <v>30</v>
      </c>
      <c r="Z7334" s="3" t="s">
        <v>30</v>
      </c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/>
      <c r="AU7334" s="3"/>
      <c r="AV7334" s="3"/>
      <c r="AW7334" s="3"/>
      <c r="AX7334" s="3"/>
      <c r="AY7334" s="3"/>
      <c r="AZ7334" s="3"/>
      <c r="BA7334" s="3"/>
      <c r="BB7334" s="3"/>
      <c r="BC7334" s="3"/>
      <c r="BD7334" s="3"/>
      <c r="BE7334" s="3"/>
      <c r="BF7334" s="3"/>
      <c r="BG7334" s="3"/>
      <c r="BH7334" s="3"/>
      <c r="BI7334" s="3"/>
      <c r="BJ7334" s="3"/>
    </row>
    <row r="7335" customFormat="false" ht="15.75" hidden="false" customHeight="false" outlineLevel="0" collapsed="false">
      <c r="A7335" s="3" t="n">
        <v>7334</v>
      </c>
      <c r="B7335" s="3" t="s">
        <v>21296</v>
      </c>
      <c r="C7335" s="3" t="s">
        <v>21297</v>
      </c>
      <c r="D7335" s="3" t="n">
        <v>1</v>
      </c>
      <c r="E7335" s="3" t="n">
        <v>1.2610352</v>
      </c>
      <c r="F7335" s="3" t="n">
        <v>69</v>
      </c>
      <c r="G7335" s="3" t="n">
        <v>69</v>
      </c>
      <c r="H7335" s="3" t="n">
        <v>21</v>
      </c>
      <c r="I7335" s="3" t="n">
        <v>21</v>
      </c>
      <c r="J7335" s="3" t="n">
        <v>76</v>
      </c>
      <c r="K7335" s="3" t="n">
        <v>76</v>
      </c>
      <c r="L7335" s="3" t="n">
        <v>7</v>
      </c>
      <c r="M7335" s="3" t="n">
        <v>7</v>
      </c>
      <c r="N7335" s="3" t="n">
        <v>-1</v>
      </c>
      <c r="O7335" s="3" t="n">
        <v>-1</v>
      </c>
      <c r="P7335" s="3" t="n">
        <v>7.5</v>
      </c>
      <c r="Q7335" s="3" t="n">
        <v>24.2</v>
      </c>
      <c r="R7335" s="3" t="s">
        <v>21298</v>
      </c>
      <c r="S7335" s="4" t="n">
        <v>45747.8916550926</v>
      </c>
      <c r="T7335" s="3" t="s">
        <v>29</v>
      </c>
      <c r="U7335" s="3" t="s">
        <v>29</v>
      </c>
      <c r="V7335" s="3" t="n">
        <v>0</v>
      </c>
      <c r="W7335" s="3" t="n">
        <v>0</v>
      </c>
      <c r="X7335" s="3" t="n">
        <v>0</v>
      </c>
      <c r="Y7335" s="3" t="s">
        <v>30</v>
      </c>
      <c r="Z7335" s="3" t="s">
        <v>30</v>
      </c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  <c r="AP7335" s="3"/>
      <c r="AQ7335" s="3"/>
      <c r="AR7335" s="3"/>
      <c r="AS7335" s="3"/>
      <c r="AT7335" s="3"/>
      <c r="AU7335" s="3"/>
      <c r="AV7335" s="3"/>
      <c r="AW7335" s="3"/>
      <c r="AX7335" s="3"/>
      <c r="AY7335" s="3"/>
      <c r="AZ7335" s="3"/>
      <c r="BA7335" s="3"/>
      <c r="BB7335" s="3"/>
      <c r="BC7335" s="3"/>
      <c r="BD7335" s="3"/>
      <c r="BE7335" s="3"/>
      <c r="BF7335" s="3"/>
      <c r="BG7335" s="3"/>
      <c r="BH7335" s="3"/>
      <c r="BI7335" s="3"/>
      <c r="BJ7335" s="3"/>
    </row>
    <row r="7336" customFormat="false" ht="15.75" hidden="false" customHeight="false" outlineLevel="0" collapsed="false">
      <c r="A7336" s="3" t="n">
        <v>7335</v>
      </c>
      <c r="B7336" s="3" t="s">
        <v>21299</v>
      </c>
      <c r="C7336" s="3" t="s">
        <v>21300</v>
      </c>
      <c r="D7336" s="3" t="n">
        <v>1</v>
      </c>
      <c r="E7336" s="3" t="n">
        <v>0.1217284</v>
      </c>
      <c r="F7336" s="3" t="n">
        <v>19</v>
      </c>
      <c r="G7336" s="3" t="n">
        <v>19</v>
      </c>
      <c r="H7336" s="3" t="n">
        <v>6</v>
      </c>
      <c r="I7336" s="3" t="n">
        <v>6</v>
      </c>
      <c r="J7336" s="3" t="n">
        <v>13</v>
      </c>
      <c r="K7336" s="3" t="n">
        <v>13</v>
      </c>
      <c r="L7336" s="3" t="n">
        <v>5</v>
      </c>
      <c r="M7336" s="3" t="n">
        <v>5</v>
      </c>
      <c r="N7336" s="3" t="n">
        <v>0</v>
      </c>
      <c r="O7336" s="3" t="n">
        <v>0</v>
      </c>
      <c r="P7336" s="3" t="n">
        <v>7.5</v>
      </c>
      <c r="Q7336" s="3" t="n">
        <v>24.2</v>
      </c>
      <c r="R7336" s="3" t="s">
        <v>21301</v>
      </c>
      <c r="S7336" s="4" t="n">
        <v>45747.8917013889</v>
      </c>
      <c r="T7336" s="3" t="s">
        <v>65</v>
      </c>
      <c r="U7336" s="3" t="s">
        <v>65</v>
      </c>
      <c r="V7336" s="3" t="n">
        <v>1</v>
      </c>
      <c r="W7336" s="3" t="n">
        <v>1</v>
      </c>
      <c r="X7336" s="3" t="n">
        <v>0</v>
      </c>
      <c r="Y7336" s="3" t="s">
        <v>30</v>
      </c>
      <c r="Z7336" s="3" t="s">
        <v>30</v>
      </c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  <c r="AP7336" s="3"/>
      <c r="AQ7336" s="3"/>
      <c r="AR7336" s="3"/>
      <c r="AS7336" s="3"/>
      <c r="AT7336" s="3"/>
      <c r="AU7336" s="3"/>
      <c r="AV7336" s="3"/>
      <c r="AW7336" s="3"/>
      <c r="AX7336" s="3"/>
      <c r="AY7336" s="3"/>
      <c r="AZ7336" s="3"/>
      <c r="BA7336" s="3"/>
      <c r="BB7336" s="3"/>
      <c r="BC7336" s="3"/>
      <c r="BD7336" s="3"/>
      <c r="BE7336" s="3"/>
      <c r="BF7336" s="3"/>
      <c r="BG7336" s="3"/>
      <c r="BH7336" s="3"/>
      <c r="BI7336" s="3"/>
      <c r="BJ7336" s="3"/>
    </row>
    <row r="7337" customFormat="false" ht="15.75" hidden="false" customHeight="false" outlineLevel="0" collapsed="false">
      <c r="A7337" s="3" t="n">
        <v>7336</v>
      </c>
      <c r="B7337" s="3" t="s">
        <v>21302</v>
      </c>
      <c r="C7337" s="3" t="s">
        <v>21303</v>
      </c>
      <c r="D7337" s="3" t="n">
        <v>1</v>
      </c>
      <c r="E7337" s="3" t="n">
        <v>0.1519233</v>
      </c>
      <c r="F7337" s="3" t="n">
        <v>24</v>
      </c>
      <c r="G7337" s="3" t="n">
        <v>24</v>
      </c>
      <c r="H7337" s="3" t="n">
        <v>6</v>
      </c>
      <c r="I7337" s="3" t="n">
        <v>6</v>
      </c>
      <c r="J7337" s="3" t="n">
        <v>18</v>
      </c>
      <c r="K7337" s="3" t="n">
        <v>18</v>
      </c>
      <c r="L7337" s="3" t="n">
        <v>6</v>
      </c>
      <c r="M7337" s="3" t="n">
        <v>6</v>
      </c>
      <c r="N7337" s="3" t="n">
        <v>0</v>
      </c>
      <c r="O7337" s="3" t="n">
        <v>0</v>
      </c>
      <c r="P7337" s="3" t="n">
        <v>7.5</v>
      </c>
      <c r="Q7337" s="3" t="n">
        <v>24.2</v>
      </c>
      <c r="R7337" s="3" t="s">
        <v>21304</v>
      </c>
      <c r="S7337" s="4" t="n">
        <v>45747.8917476852</v>
      </c>
      <c r="T7337" s="3" t="s">
        <v>65</v>
      </c>
      <c r="U7337" s="3" t="s">
        <v>65</v>
      </c>
      <c r="V7337" s="3" t="n">
        <v>1</v>
      </c>
      <c r="W7337" s="3" t="n">
        <v>1</v>
      </c>
      <c r="X7337" s="3" t="n">
        <v>0</v>
      </c>
      <c r="Y7337" s="3" t="s">
        <v>30</v>
      </c>
      <c r="Z7337" s="3" t="s">
        <v>30</v>
      </c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  <c r="AP7337" s="3"/>
      <c r="AQ7337" s="3"/>
      <c r="AR7337" s="3"/>
      <c r="AS7337" s="3"/>
      <c r="AT7337" s="3"/>
      <c r="AU7337" s="3"/>
      <c r="AV7337" s="3"/>
      <c r="AW7337" s="3"/>
      <c r="AX7337" s="3"/>
      <c r="AY7337" s="3"/>
      <c r="AZ7337" s="3"/>
      <c r="BA7337" s="3"/>
      <c r="BB7337" s="3"/>
      <c r="BC7337" s="3"/>
      <c r="BD7337" s="3"/>
      <c r="BE7337" s="3"/>
      <c r="BF7337" s="3"/>
      <c r="BG7337" s="3"/>
      <c r="BH7337" s="3"/>
      <c r="BI7337" s="3"/>
      <c r="BJ7337" s="3"/>
    </row>
    <row r="7338" customFormat="false" ht="15.75" hidden="false" customHeight="false" outlineLevel="0" collapsed="false">
      <c r="A7338" s="3" t="n">
        <v>7337</v>
      </c>
      <c r="B7338" s="3" t="s">
        <v>21305</v>
      </c>
      <c r="C7338" s="3" t="s">
        <v>21306</v>
      </c>
      <c r="D7338" s="3" t="n">
        <v>1</v>
      </c>
      <c r="E7338" s="3" t="n">
        <v>0.1141576</v>
      </c>
      <c r="F7338" s="3" t="n">
        <v>17</v>
      </c>
      <c r="G7338" s="3" t="n">
        <v>17</v>
      </c>
      <c r="H7338" s="3" t="n">
        <v>6</v>
      </c>
      <c r="I7338" s="3" t="n">
        <v>6</v>
      </c>
      <c r="J7338" s="3" t="n">
        <v>12</v>
      </c>
      <c r="K7338" s="3" t="n">
        <v>12</v>
      </c>
      <c r="L7338" s="3" t="n">
        <v>4</v>
      </c>
      <c r="M7338" s="3" t="n">
        <v>4</v>
      </c>
      <c r="N7338" s="3" t="n">
        <v>0</v>
      </c>
      <c r="O7338" s="3" t="n">
        <v>0</v>
      </c>
      <c r="P7338" s="3" t="n">
        <v>7.5</v>
      </c>
      <c r="Q7338" s="3" t="n">
        <v>24.2</v>
      </c>
      <c r="R7338" s="3" t="s">
        <v>21307</v>
      </c>
      <c r="S7338" s="4" t="n">
        <v>45747.8917939815</v>
      </c>
      <c r="T7338" s="3" t="s">
        <v>65</v>
      </c>
      <c r="U7338" s="3" t="s">
        <v>65</v>
      </c>
      <c r="V7338" s="3" t="n">
        <v>1</v>
      </c>
      <c r="W7338" s="3" t="n">
        <v>1</v>
      </c>
      <c r="X7338" s="3" t="n">
        <v>0</v>
      </c>
      <c r="Y7338" s="3" t="s">
        <v>30</v>
      </c>
      <c r="Z7338" s="3" t="s">
        <v>30</v>
      </c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/>
      <c r="AU7338" s="3"/>
      <c r="AV7338" s="3"/>
      <c r="AW7338" s="3"/>
      <c r="AX7338" s="3"/>
      <c r="AY7338" s="3"/>
      <c r="AZ7338" s="3"/>
      <c r="BA7338" s="3"/>
      <c r="BB7338" s="3"/>
      <c r="BC7338" s="3"/>
      <c r="BD7338" s="3"/>
      <c r="BE7338" s="3"/>
      <c r="BF7338" s="3"/>
      <c r="BG7338" s="3"/>
      <c r="BH7338" s="3"/>
      <c r="BI7338" s="3"/>
      <c r="BJ7338" s="3"/>
    </row>
    <row r="7339" customFormat="false" ht="15.75" hidden="false" customHeight="false" outlineLevel="0" collapsed="false">
      <c r="A7339" s="3" t="n">
        <v>7338</v>
      </c>
      <c r="B7339" s="3" t="s">
        <v>21308</v>
      </c>
      <c r="C7339" s="3" t="s">
        <v>21309</v>
      </c>
      <c r="D7339" s="3" t="n">
        <v>1</v>
      </c>
      <c r="E7339" s="3" t="n">
        <v>0.1567748</v>
      </c>
      <c r="F7339" s="3" t="n">
        <v>19</v>
      </c>
      <c r="G7339" s="3" t="n">
        <v>19</v>
      </c>
      <c r="H7339" s="3" t="n">
        <v>9</v>
      </c>
      <c r="I7339" s="3" t="n">
        <v>9</v>
      </c>
      <c r="J7339" s="3" t="n">
        <v>12</v>
      </c>
      <c r="K7339" s="3" t="n">
        <v>12</v>
      </c>
      <c r="L7339" s="3" t="n">
        <v>3</v>
      </c>
      <c r="M7339" s="3" t="n">
        <v>3</v>
      </c>
      <c r="N7339" s="3" t="n">
        <v>-1</v>
      </c>
      <c r="O7339" s="3" t="n">
        <v>-1</v>
      </c>
      <c r="P7339" s="3" t="n">
        <v>7.5</v>
      </c>
      <c r="Q7339" s="3" t="n">
        <v>24.2</v>
      </c>
      <c r="R7339" s="3" t="s">
        <v>21310</v>
      </c>
      <c r="S7339" s="4" t="n">
        <v>45747.8918402778</v>
      </c>
      <c r="T7339" s="3" t="s">
        <v>29</v>
      </c>
      <c r="U7339" s="3" t="s">
        <v>29</v>
      </c>
      <c r="V7339" s="3" t="n">
        <v>0</v>
      </c>
      <c r="W7339" s="3" t="n">
        <v>0</v>
      </c>
      <c r="X7339" s="3" t="n">
        <v>0</v>
      </c>
      <c r="Y7339" s="3" t="s">
        <v>30</v>
      </c>
      <c r="Z7339" s="3" t="s">
        <v>30</v>
      </c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/>
      <c r="AU7339" s="3"/>
      <c r="AV7339" s="3"/>
      <c r="AW7339" s="3"/>
      <c r="AX7339" s="3"/>
      <c r="AY7339" s="3"/>
      <c r="AZ7339" s="3"/>
      <c r="BA7339" s="3"/>
      <c r="BB7339" s="3"/>
      <c r="BC7339" s="3"/>
      <c r="BD7339" s="3"/>
      <c r="BE7339" s="3"/>
      <c r="BF7339" s="3"/>
      <c r="BG7339" s="3"/>
      <c r="BH7339" s="3"/>
      <c r="BI7339" s="3"/>
      <c r="BJ7339" s="3"/>
    </row>
    <row r="7340" customFormat="false" ht="15.75" hidden="false" customHeight="false" outlineLevel="0" collapsed="false">
      <c r="A7340" s="3" t="n">
        <v>7339</v>
      </c>
      <c r="B7340" s="3" t="s">
        <v>21311</v>
      </c>
      <c r="C7340" s="3" t="s">
        <v>21312</v>
      </c>
      <c r="D7340" s="3" t="n">
        <v>1</v>
      </c>
      <c r="E7340" s="3" t="n">
        <v>0.3029224</v>
      </c>
      <c r="F7340" s="3" t="n">
        <v>40</v>
      </c>
      <c r="G7340" s="3" t="n">
        <v>40</v>
      </c>
      <c r="H7340" s="3" t="n">
        <v>17</v>
      </c>
      <c r="I7340" s="3" t="n">
        <v>17</v>
      </c>
      <c r="J7340" s="3" t="n">
        <v>42</v>
      </c>
      <c r="K7340" s="3" t="n">
        <v>42</v>
      </c>
      <c r="L7340" s="3" t="n">
        <v>5</v>
      </c>
      <c r="M7340" s="3" t="n">
        <v>5</v>
      </c>
      <c r="N7340" s="3" t="n">
        <v>-1</v>
      </c>
      <c r="O7340" s="3" t="n">
        <v>-1</v>
      </c>
      <c r="P7340" s="3" t="n">
        <v>7.8</v>
      </c>
      <c r="Q7340" s="3" t="n">
        <v>24.2</v>
      </c>
      <c r="R7340" s="3" t="s">
        <v>21313</v>
      </c>
      <c r="S7340" s="4" t="n">
        <v>45747.8918634259</v>
      </c>
      <c r="T7340" s="3" t="s">
        <v>29</v>
      </c>
      <c r="U7340" s="3" t="s">
        <v>29</v>
      </c>
      <c r="V7340" s="3" t="n">
        <v>0</v>
      </c>
      <c r="W7340" s="3" t="n">
        <v>0</v>
      </c>
      <c r="X7340" s="3" t="n">
        <v>0</v>
      </c>
      <c r="Y7340" s="3" t="s">
        <v>30</v>
      </c>
      <c r="Z7340" s="3" t="s">
        <v>30</v>
      </c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  <c r="AP7340" s="3"/>
      <c r="AQ7340" s="3"/>
      <c r="AR7340" s="3"/>
      <c r="AS7340" s="3"/>
      <c r="AT7340" s="3"/>
      <c r="AU7340" s="3"/>
      <c r="AV7340" s="3"/>
      <c r="AW7340" s="3"/>
      <c r="AX7340" s="3"/>
      <c r="AY7340" s="3"/>
      <c r="AZ7340" s="3"/>
      <c r="BA7340" s="3"/>
      <c r="BB7340" s="3"/>
      <c r="BC7340" s="3"/>
      <c r="BD7340" s="3"/>
      <c r="BE7340" s="3"/>
      <c r="BF7340" s="3"/>
      <c r="BG7340" s="3"/>
      <c r="BH7340" s="3"/>
      <c r="BI7340" s="3"/>
      <c r="BJ7340" s="3"/>
    </row>
    <row r="7341" customFormat="false" ht="15.75" hidden="false" customHeight="false" outlineLevel="0" collapsed="false">
      <c r="A7341" s="3" t="n">
        <v>7340</v>
      </c>
      <c r="B7341" s="3" t="s">
        <v>21314</v>
      </c>
      <c r="C7341" s="3" t="s">
        <v>21315</v>
      </c>
      <c r="D7341" s="3" t="n">
        <v>1</v>
      </c>
      <c r="E7341" s="3" t="n">
        <v>0.1866212</v>
      </c>
      <c r="F7341" s="3" t="n">
        <v>21</v>
      </c>
      <c r="G7341" s="3" t="n">
        <v>21</v>
      </c>
      <c r="H7341" s="3" t="n">
        <v>9</v>
      </c>
      <c r="I7341" s="3" t="n">
        <v>9</v>
      </c>
      <c r="J7341" s="3" t="n">
        <v>14</v>
      </c>
      <c r="K7341" s="3" t="n">
        <v>14</v>
      </c>
      <c r="L7341" s="3" t="n">
        <v>3</v>
      </c>
      <c r="M7341" s="3" t="n">
        <v>3</v>
      </c>
      <c r="N7341" s="3" t="n">
        <v>-1</v>
      </c>
      <c r="O7341" s="3" t="n">
        <v>-1</v>
      </c>
      <c r="P7341" s="3" t="n">
        <v>7.5</v>
      </c>
      <c r="Q7341" s="3" t="n">
        <v>24.2</v>
      </c>
      <c r="R7341" s="3" t="s">
        <v>21316</v>
      </c>
      <c r="S7341" s="4" t="n">
        <v>45747.8918981482</v>
      </c>
      <c r="T7341" s="3" t="s">
        <v>29</v>
      </c>
      <c r="U7341" s="3" t="s">
        <v>29</v>
      </c>
      <c r="V7341" s="3" t="n">
        <v>0</v>
      </c>
      <c r="W7341" s="3" t="n">
        <v>0</v>
      </c>
      <c r="X7341" s="3" t="n">
        <v>0</v>
      </c>
      <c r="Y7341" s="3" t="s">
        <v>30</v>
      </c>
      <c r="Z7341" s="3" t="s">
        <v>30</v>
      </c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  <c r="AP7341" s="3"/>
      <c r="AQ7341" s="3"/>
      <c r="AR7341" s="3"/>
      <c r="AS7341" s="3"/>
      <c r="AT7341" s="3"/>
      <c r="AU7341" s="3"/>
      <c r="AV7341" s="3"/>
      <c r="AW7341" s="3"/>
      <c r="AX7341" s="3"/>
      <c r="AY7341" s="3"/>
      <c r="AZ7341" s="3"/>
      <c r="BA7341" s="3"/>
      <c r="BB7341" s="3"/>
      <c r="BC7341" s="3"/>
      <c r="BD7341" s="3"/>
      <c r="BE7341" s="3"/>
      <c r="BF7341" s="3"/>
      <c r="BG7341" s="3"/>
      <c r="BH7341" s="3"/>
      <c r="BI7341" s="3"/>
      <c r="BJ7341" s="3"/>
    </row>
    <row r="7342" customFormat="false" ht="15.75" hidden="false" customHeight="false" outlineLevel="0" collapsed="false">
      <c r="A7342" s="3" t="n">
        <v>7341</v>
      </c>
      <c r="B7342" s="3" t="s">
        <v>21317</v>
      </c>
      <c r="C7342" s="3" t="s">
        <v>21318</v>
      </c>
      <c r="D7342" s="3" t="n">
        <v>1</v>
      </c>
      <c r="E7342" s="3" t="n">
        <v>0.3343815</v>
      </c>
      <c r="F7342" s="3" t="n">
        <v>42</v>
      </c>
      <c r="G7342" s="3" t="n">
        <v>42</v>
      </c>
      <c r="H7342" s="3" t="n">
        <v>17</v>
      </c>
      <c r="I7342" s="3" t="n">
        <v>17</v>
      </c>
      <c r="J7342" s="3" t="n">
        <v>44</v>
      </c>
      <c r="K7342" s="3" t="n">
        <v>44</v>
      </c>
      <c r="L7342" s="3" t="n">
        <v>5</v>
      </c>
      <c r="M7342" s="3" t="n">
        <v>5</v>
      </c>
      <c r="N7342" s="3" t="n">
        <v>-1</v>
      </c>
      <c r="O7342" s="3" t="n">
        <v>-1</v>
      </c>
      <c r="P7342" s="3" t="n">
        <v>7.5</v>
      </c>
      <c r="Q7342" s="3" t="n">
        <v>24.2</v>
      </c>
      <c r="R7342" s="3" t="s">
        <v>21319</v>
      </c>
      <c r="S7342" s="4" t="n">
        <v>45747.8919212963</v>
      </c>
      <c r="T7342" s="3" t="s">
        <v>29</v>
      </c>
      <c r="U7342" s="3" t="s">
        <v>29</v>
      </c>
      <c r="V7342" s="3" t="n">
        <v>0</v>
      </c>
      <c r="W7342" s="3" t="n">
        <v>0</v>
      </c>
      <c r="X7342" s="3" t="n">
        <v>0</v>
      </c>
      <c r="Y7342" s="3" t="s">
        <v>30</v>
      </c>
      <c r="Z7342" s="3" t="s">
        <v>30</v>
      </c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  <c r="AP7342" s="3"/>
      <c r="AQ7342" s="3"/>
      <c r="AR7342" s="3"/>
      <c r="AS7342" s="3"/>
      <c r="AT7342" s="3"/>
      <c r="AU7342" s="3"/>
      <c r="AV7342" s="3"/>
      <c r="AW7342" s="3"/>
      <c r="AX7342" s="3"/>
      <c r="AY7342" s="3"/>
      <c r="AZ7342" s="3"/>
      <c r="BA7342" s="3"/>
      <c r="BB7342" s="3"/>
      <c r="BC7342" s="3"/>
      <c r="BD7342" s="3"/>
      <c r="BE7342" s="3"/>
      <c r="BF7342" s="3"/>
      <c r="BG7342" s="3"/>
      <c r="BH7342" s="3"/>
      <c r="BI7342" s="3"/>
      <c r="BJ7342" s="3"/>
    </row>
    <row r="7343" customFormat="false" ht="15.75" hidden="false" customHeight="false" outlineLevel="0" collapsed="false">
      <c r="A7343" s="3" t="n">
        <v>7342</v>
      </c>
      <c r="B7343" s="3" t="s">
        <v>21320</v>
      </c>
      <c r="C7343" s="3" t="s">
        <v>21321</v>
      </c>
      <c r="D7343" s="3" t="n">
        <v>1</v>
      </c>
      <c r="E7343" s="3" t="n">
        <v>0.0863464</v>
      </c>
      <c r="F7343" s="3" t="n">
        <v>6</v>
      </c>
      <c r="G7343" s="3" t="n">
        <v>6</v>
      </c>
      <c r="H7343" s="3" t="n">
        <v>5</v>
      </c>
      <c r="I7343" s="3" t="n">
        <v>5</v>
      </c>
      <c r="J7343" s="3" t="n">
        <v>2</v>
      </c>
      <c r="K7343" s="3" t="n">
        <v>2</v>
      </c>
      <c r="L7343" s="3" t="n">
        <v>1</v>
      </c>
      <c r="M7343" s="3" t="n">
        <v>1</v>
      </c>
      <c r="N7343" s="3" t="n">
        <v>-1</v>
      </c>
      <c r="O7343" s="3" t="n">
        <v>-1</v>
      </c>
      <c r="P7343" s="3" t="n">
        <v>7.8</v>
      </c>
      <c r="Q7343" s="3" t="n">
        <v>24.2</v>
      </c>
      <c r="R7343" s="3" t="s">
        <v>21322</v>
      </c>
      <c r="S7343" s="4" t="n">
        <v>45747.8919444445</v>
      </c>
      <c r="T7343" s="3" t="s">
        <v>29</v>
      </c>
      <c r="U7343" s="3" t="s">
        <v>29</v>
      </c>
      <c r="V7343" s="3" t="n">
        <v>0</v>
      </c>
      <c r="W7343" s="3" t="n">
        <v>0</v>
      </c>
      <c r="X7343" s="3" t="n">
        <v>0</v>
      </c>
      <c r="Y7343" s="3" t="s">
        <v>30</v>
      </c>
      <c r="Z7343" s="3" t="s">
        <v>30</v>
      </c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  <c r="AP7343" s="3"/>
      <c r="AQ7343" s="3"/>
      <c r="AR7343" s="3"/>
      <c r="AS7343" s="3"/>
      <c r="AT7343" s="3"/>
      <c r="AU7343" s="3"/>
      <c r="AV7343" s="3"/>
      <c r="AW7343" s="3"/>
      <c r="AX7343" s="3"/>
      <c r="AY7343" s="3"/>
      <c r="AZ7343" s="3"/>
      <c r="BA7343" s="3"/>
      <c r="BB7343" s="3"/>
      <c r="BC7343" s="3"/>
      <c r="BD7343" s="3"/>
      <c r="BE7343" s="3"/>
      <c r="BF7343" s="3"/>
      <c r="BG7343" s="3"/>
      <c r="BH7343" s="3"/>
      <c r="BI7343" s="3"/>
      <c r="BJ7343" s="3"/>
    </row>
    <row r="7344" customFormat="false" ht="15.75" hidden="false" customHeight="false" outlineLevel="0" collapsed="false">
      <c r="A7344" s="3" t="n">
        <v>7343</v>
      </c>
      <c r="B7344" s="3" t="s">
        <v>21323</v>
      </c>
      <c r="C7344" s="3" t="s">
        <v>21324</v>
      </c>
      <c r="D7344" s="3" t="n">
        <v>1</v>
      </c>
      <c r="E7344" s="3" t="n">
        <v>1.3511881</v>
      </c>
      <c r="F7344" s="3" t="n">
        <v>27</v>
      </c>
      <c r="G7344" s="3" t="n">
        <v>27</v>
      </c>
      <c r="H7344" s="3" t="n">
        <v>6</v>
      </c>
      <c r="I7344" s="3" t="n">
        <v>6</v>
      </c>
      <c r="J7344" s="3" t="n">
        <v>39</v>
      </c>
      <c r="K7344" s="3" t="n">
        <v>39</v>
      </c>
      <c r="L7344" s="3" t="n">
        <v>1</v>
      </c>
      <c r="M7344" s="3" t="n">
        <v>1</v>
      </c>
      <c r="N7344" s="3" t="n">
        <v>-1</v>
      </c>
      <c r="O7344" s="3" t="n">
        <v>-1</v>
      </c>
      <c r="P7344" s="3" t="n">
        <v>7.2</v>
      </c>
      <c r="Q7344" s="3" t="n">
        <v>24.2</v>
      </c>
      <c r="R7344" s="3" t="s">
        <v>21325</v>
      </c>
      <c r="S7344" s="4" t="n">
        <v>45747.8919907407</v>
      </c>
      <c r="T7344" s="3" t="s">
        <v>29</v>
      </c>
      <c r="U7344" s="3" t="s">
        <v>29</v>
      </c>
      <c r="V7344" s="3" t="n">
        <v>0</v>
      </c>
      <c r="W7344" s="3" t="n">
        <v>0</v>
      </c>
      <c r="X7344" s="3" t="n">
        <v>0</v>
      </c>
      <c r="Y7344" s="3" t="s">
        <v>30</v>
      </c>
      <c r="Z7344" s="3" t="s">
        <v>30</v>
      </c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/>
      <c r="AU7344" s="3"/>
      <c r="AV7344" s="3"/>
      <c r="AW7344" s="3"/>
      <c r="AX7344" s="3"/>
      <c r="AY7344" s="3"/>
      <c r="AZ7344" s="3"/>
      <c r="BA7344" s="3"/>
      <c r="BB7344" s="3"/>
      <c r="BC7344" s="3"/>
      <c r="BD7344" s="3"/>
      <c r="BE7344" s="3"/>
      <c r="BF7344" s="3"/>
      <c r="BG7344" s="3"/>
      <c r="BH7344" s="3"/>
      <c r="BI7344" s="3"/>
      <c r="BJ7344" s="3"/>
    </row>
    <row r="7345" customFormat="false" ht="15.75" hidden="false" customHeight="false" outlineLevel="0" collapsed="false">
      <c r="A7345" s="3" t="n">
        <v>7344</v>
      </c>
      <c r="B7345" s="3" t="s">
        <v>21326</v>
      </c>
      <c r="C7345" s="3" t="s">
        <v>21327</v>
      </c>
      <c r="D7345" s="3" t="n">
        <v>1</v>
      </c>
      <c r="E7345" s="3" t="n">
        <v>0.5102872</v>
      </c>
      <c r="F7345" s="3" t="n">
        <v>3</v>
      </c>
      <c r="G7345" s="3" t="n">
        <v>3</v>
      </c>
      <c r="H7345" s="3" t="n">
        <v>2</v>
      </c>
      <c r="I7345" s="3" t="n">
        <v>2</v>
      </c>
      <c r="J7345" s="3" t="n">
        <v>1</v>
      </c>
      <c r="K7345" s="3" t="n">
        <v>1</v>
      </c>
      <c r="L7345" s="3" t="n">
        <v>0</v>
      </c>
      <c r="M7345" s="3" t="n">
        <v>0</v>
      </c>
      <c r="N7345" s="3" t="n">
        <v>0</v>
      </c>
      <c r="O7345" s="3" t="n">
        <v>-1</v>
      </c>
      <c r="P7345" s="3" t="n">
        <v>7.2</v>
      </c>
      <c r="Q7345" s="3" t="n">
        <v>24.2</v>
      </c>
      <c r="R7345" s="3" t="s">
        <v>21328</v>
      </c>
      <c r="S7345" s="4" t="n">
        <v>45747.892037037</v>
      </c>
      <c r="T7345" s="3" t="s">
        <v>29</v>
      </c>
      <c r="U7345" s="3" t="s">
        <v>29</v>
      </c>
      <c r="V7345" s="3" t="n">
        <v>1</v>
      </c>
      <c r="W7345" s="3" t="n">
        <v>0</v>
      </c>
      <c r="X7345" s="3" t="n">
        <v>0</v>
      </c>
      <c r="Y7345" s="3" t="s">
        <v>30</v>
      </c>
      <c r="Z7345" s="3" t="s">
        <v>30</v>
      </c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  <c r="AP7345" s="3"/>
      <c r="AQ7345" s="3"/>
      <c r="AR7345" s="3"/>
      <c r="AS7345" s="3"/>
      <c r="AT7345" s="3"/>
      <c r="AU7345" s="3"/>
      <c r="AV7345" s="3"/>
      <c r="AW7345" s="3"/>
      <c r="AX7345" s="3"/>
      <c r="AY7345" s="3"/>
      <c r="AZ7345" s="3"/>
      <c r="BA7345" s="3"/>
      <c r="BB7345" s="3"/>
      <c r="BC7345" s="3"/>
      <c r="BD7345" s="3"/>
      <c r="BE7345" s="3"/>
      <c r="BF7345" s="3"/>
      <c r="BG7345" s="3"/>
      <c r="BH7345" s="3"/>
      <c r="BI7345" s="3"/>
      <c r="BJ7345" s="3"/>
    </row>
    <row r="7346" customFormat="false" ht="15.75" hidden="false" customHeight="false" outlineLevel="0" collapsed="false">
      <c r="A7346" s="3" t="n">
        <v>7345</v>
      </c>
      <c r="B7346" s="3" t="s">
        <v>21329</v>
      </c>
      <c r="C7346" s="3" t="s">
        <v>21330</v>
      </c>
      <c r="D7346" s="3" t="n">
        <v>1</v>
      </c>
      <c r="E7346" s="3" t="n">
        <v>0.671842</v>
      </c>
      <c r="F7346" s="3" t="n">
        <v>36</v>
      </c>
      <c r="G7346" s="3" t="n">
        <v>36</v>
      </c>
      <c r="H7346" s="3" t="n">
        <v>17</v>
      </c>
      <c r="I7346" s="3" t="n">
        <v>17</v>
      </c>
      <c r="J7346" s="3" t="n">
        <v>42</v>
      </c>
      <c r="K7346" s="3" t="n">
        <v>42</v>
      </c>
      <c r="L7346" s="3" t="n">
        <v>3</v>
      </c>
      <c r="M7346" s="3" t="n">
        <v>3</v>
      </c>
      <c r="N7346" s="3" t="n">
        <v>-1</v>
      </c>
      <c r="O7346" s="3" t="n">
        <v>-1</v>
      </c>
      <c r="P7346" s="3" t="n">
        <v>7.5</v>
      </c>
      <c r="Q7346" s="3" t="n">
        <v>24.2</v>
      </c>
      <c r="R7346" s="3" t="s">
        <v>21331</v>
      </c>
      <c r="S7346" s="4" t="n">
        <v>45747.8920717593</v>
      </c>
      <c r="T7346" s="3" t="s">
        <v>29</v>
      </c>
      <c r="U7346" s="3" t="s">
        <v>29</v>
      </c>
      <c r="V7346" s="3" t="n">
        <v>0</v>
      </c>
      <c r="W7346" s="3" t="n">
        <v>0</v>
      </c>
      <c r="X7346" s="3" t="n">
        <v>0</v>
      </c>
      <c r="Y7346" s="3" t="s">
        <v>30</v>
      </c>
      <c r="Z7346" s="3" t="s">
        <v>30</v>
      </c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  <c r="AP7346" s="3"/>
      <c r="AQ7346" s="3"/>
      <c r="AR7346" s="3"/>
      <c r="AS7346" s="3"/>
      <c r="AT7346" s="3"/>
      <c r="AU7346" s="3"/>
      <c r="AV7346" s="3"/>
      <c r="AW7346" s="3"/>
      <c r="AX7346" s="3"/>
      <c r="AY7346" s="3"/>
      <c r="AZ7346" s="3"/>
      <c r="BA7346" s="3"/>
      <c r="BB7346" s="3"/>
      <c r="BC7346" s="3"/>
      <c r="BD7346" s="3"/>
      <c r="BE7346" s="3"/>
      <c r="BF7346" s="3"/>
      <c r="BG7346" s="3"/>
      <c r="BH7346" s="3"/>
      <c r="BI7346" s="3"/>
      <c r="BJ7346" s="3"/>
    </row>
    <row r="7347" customFormat="false" ht="15.75" hidden="false" customHeight="false" outlineLevel="0" collapsed="false">
      <c r="A7347" s="3" t="n">
        <v>7346</v>
      </c>
      <c r="B7347" s="3" t="s">
        <v>21332</v>
      </c>
      <c r="C7347" s="3" t="s">
        <v>21333</v>
      </c>
      <c r="D7347" s="3" t="n">
        <v>1</v>
      </c>
      <c r="E7347" s="3" t="n">
        <v>0.253037</v>
      </c>
      <c r="F7347" s="3" t="n">
        <v>35</v>
      </c>
      <c r="G7347" s="3" t="n">
        <v>35</v>
      </c>
      <c r="H7347" s="3" t="n">
        <v>16</v>
      </c>
      <c r="I7347" s="3" t="n">
        <v>16</v>
      </c>
      <c r="J7347" s="3" t="n">
        <v>40</v>
      </c>
      <c r="K7347" s="3" t="n">
        <v>40</v>
      </c>
      <c r="L7347" s="3" t="n">
        <v>3</v>
      </c>
      <c r="M7347" s="3" t="n">
        <v>3</v>
      </c>
      <c r="N7347" s="3" t="n">
        <v>-1</v>
      </c>
      <c r="O7347" s="3" t="n">
        <v>-1</v>
      </c>
      <c r="P7347" s="3" t="n">
        <v>7.5</v>
      </c>
      <c r="Q7347" s="3" t="n">
        <v>24.2</v>
      </c>
      <c r="R7347" s="3" t="s">
        <v>21334</v>
      </c>
      <c r="S7347" s="4" t="n">
        <v>45747.8920949074</v>
      </c>
      <c r="T7347" s="3" t="s">
        <v>29</v>
      </c>
      <c r="U7347" s="3" t="s">
        <v>29</v>
      </c>
      <c r="V7347" s="3" t="n">
        <v>0</v>
      </c>
      <c r="W7347" s="3" t="n">
        <v>0</v>
      </c>
      <c r="X7347" s="3" t="n">
        <v>0</v>
      </c>
      <c r="Y7347" s="3" t="s">
        <v>30</v>
      </c>
      <c r="Z7347" s="3" t="s">
        <v>30</v>
      </c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  <c r="AP7347" s="3"/>
      <c r="AQ7347" s="3"/>
      <c r="AR7347" s="3"/>
      <c r="AS7347" s="3"/>
      <c r="AT7347" s="3"/>
      <c r="AU7347" s="3"/>
      <c r="AV7347" s="3"/>
      <c r="AW7347" s="3"/>
      <c r="AX7347" s="3"/>
      <c r="AY7347" s="3"/>
      <c r="AZ7347" s="3"/>
      <c r="BA7347" s="3"/>
      <c r="BB7347" s="3"/>
      <c r="BC7347" s="3"/>
      <c r="BD7347" s="3"/>
      <c r="BE7347" s="3"/>
      <c r="BF7347" s="3"/>
      <c r="BG7347" s="3"/>
      <c r="BH7347" s="3"/>
      <c r="BI7347" s="3"/>
      <c r="BJ7347" s="3"/>
    </row>
    <row r="7348" customFormat="false" ht="15.75" hidden="false" customHeight="false" outlineLevel="0" collapsed="false">
      <c r="A7348" s="3" t="n">
        <v>7347</v>
      </c>
      <c r="B7348" s="3" t="s">
        <v>21335</v>
      </c>
      <c r="C7348" s="3" t="s">
        <v>21336</v>
      </c>
      <c r="D7348" s="3" t="n">
        <v>1</v>
      </c>
      <c r="E7348" s="3" t="n">
        <v>1.010563</v>
      </c>
      <c r="F7348" s="3" t="n">
        <v>43</v>
      </c>
      <c r="G7348" s="3" t="n">
        <v>43</v>
      </c>
      <c r="H7348" s="3" t="n">
        <v>18</v>
      </c>
      <c r="I7348" s="3" t="n">
        <v>18</v>
      </c>
      <c r="J7348" s="3" t="n">
        <v>48</v>
      </c>
      <c r="K7348" s="3" t="n">
        <v>48</v>
      </c>
      <c r="L7348" s="3" t="n">
        <v>4</v>
      </c>
      <c r="M7348" s="3" t="n">
        <v>4</v>
      </c>
      <c r="N7348" s="3" t="n">
        <v>-1</v>
      </c>
      <c r="O7348" s="3" t="n">
        <v>-1</v>
      </c>
      <c r="P7348" s="3" t="n">
        <v>7.5</v>
      </c>
      <c r="Q7348" s="3" t="n">
        <v>24.2</v>
      </c>
      <c r="R7348" s="3" t="s">
        <v>21337</v>
      </c>
      <c r="S7348" s="4" t="n">
        <v>45747.8921296296</v>
      </c>
      <c r="T7348" s="3" t="s">
        <v>29</v>
      </c>
      <c r="U7348" s="3" t="s">
        <v>29</v>
      </c>
      <c r="V7348" s="3" t="n">
        <v>0</v>
      </c>
      <c r="W7348" s="3" t="n">
        <v>0</v>
      </c>
      <c r="X7348" s="3" t="n">
        <v>0</v>
      </c>
      <c r="Y7348" s="3" t="s">
        <v>30</v>
      </c>
      <c r="Z7348" s="3" t="s">
        <v>30</v>
      </c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  <c r="AP7348" s="3"/>
      <c r="AQ7348" s="3"/>
      <c r="AR7348" s="3"/>
      <c r="AS7348" s="3"/>
      <c r="AT7348" s="3"/>
      <c r="AU7348" s="3"/>
      <c r="AV7348" s="3"/>
      <c r="AW7348" s="3"/>
      <c r="AX7348" s="3"/>
      <c r="AY7348" s="3"/>
      <c r="AZ7348" s="3"/>
      <c r="BA7348" s="3"/>
      <c r="BB7348" s="3"/>
      <c r="BC7348" s="3"/>
      <c r="BD7348" s="3"/>
      <c r="BE7348" s="3"/>
      <c r="BF7348" s="3"/>
      <c r="BG7348" s="3"/>
      <c r="BH7348" s="3"/>
      <c r="BI7348" s="3"/>
      <c r="BJ7348" s="3"/>
    </row>
    <row r="7349" customFormat="false" ht="15.75" hidden="false" customHeight="false" outlineLevel="0" collapsed="false">
      <c r="A7349" s="3" t="n">
        <v>7348</v>
      </c>
      <c r="B7349" s="3" t="s">
        <v>21338</v>
      </c>
      <c r="C7349" s="3" t="s">
        <v>21339</v>
      </c>
      <c r="D7349" s="3" t="n">
        <v>1</v>
      </c>
      <c r="E7349" s="3" t="n">
        <v>0.9332037</v>
      </c>
      <c r="F7349" s="3" t="n">
        <v>43</v>
      </c>
      <c r="G7349" s="3" t="n">
        <v>43</v>
      </c>
      <c r="H7349" s="3" t="n">
        <v>18</v>
      </c>
      <c r="I7349" s="3" t="n">
        <v>18</v>
      </c>
      <c r="J7349" s="3" t="n">
        <v>48</v>
      </c>
      <c r="K7349" s="3" t="n">
        <v>48</v>
      </c>
      <c r="L7349" s="3" t="n">
        <v>4</v>
      </c>
      <c r="M7349" s="3" t="n">
        <v>4</v>
      </c>
      <c r="N7349" s="3" t="n">
        <v>-1</v>
      </c>
      <c r="O7349" s="3" t="n">
        <v>-1</v>
      </c>
      <c r="P7349" s="3" t="n">
        <v>7.5</v>
      </c>
      <c r="Q7349" s="3" t="n">
        <v>24.2</v>
      </c>
      <c r="R7349" s="3" t="s">
        <v>21340</v>
      </c>
      <c r="S7349" s="4" t="n">
        <v>45747.8921643519</v>
      </c>
      <c r="T7349" s="3" t="s">
        <v>29</v>
      </c>
      <c r="U7349" s="3" t="s">
        <v>29</v>
      </c>
      <c r="V7349" s="3" t="n">
        <v>0</v>
      </c>
      <c r="W7349" s="3" t="n">
        <v>0</v>
      </c>
      <c r="X7349" s="3" t="n">
        <v>0</v>
      </c>
      <c r="Y7349" s="3" t="s">
        <v>30</v>
      </c>
      <c r="Z7349" s="3" t="s">
        <v>30</v>
      </c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  <c r="AP7349" s="3"/>
      <c r="AQ7349" s="3"/>
      <c r="AR7349" s="3"/>
      <c r="AS7349" s="3"/>
      <c r="AT7349" s="3"/>
      <c r="AU7349" s="3"/>
      <c r="AV7349" s="3"/>
      <c r="AW7349" s="3"/>
      <c r="AX7349" s="3"/>
      <c r="AY7349" s="3"/>
      <c r="AZ7349" s="3"/>
      <c r="BA7349" s="3"/>
      <c r="BB7349" s="3"/>
      <c r="BC7349" s="3"/>
      <c r="BD7349" s="3"/>
      <c r="BE7349" s="3"/>
      <c r="BF7349" s="3"/>
      <c r="BG7349" s="3"/>
      <c r="BH7349" s="3"/>
      <c r="BI7349" s="3"/>
      <c r="BJ7349" s="3"/>
    </row>
    <row r="7350" customFormat="false" ht="15.75" hidden="false" customHeight="false" outlineLevel="0" collapsed="false">
      <c r="A7350" s="3" t="n">
        <v>7349</v>
      </c>
      <c r="B7350" s="3" t="s">
        <v>21341</v>
      </c>
      <c r="C7350" s="3" t="s">
        <v>21342</v>
      </c>
      <c r="D7350" s="3" t="n">
        <v>1</v>
      </c>
      <c r="E7350" s="3" t="n">
        <v>0.4295471</v>
      </c>
      <c r="F7350" s="3" t="n">
        <v>7</v>
      </c>
      <c r="G7350" s="3" t="n">
        <v>7</v>
      </c>
      <c r="H7350" s="3" t="n">
        <v>5</v>
      </c>
      <c r="I7350" s="3" t="n">
        <v>5</v>
      </c>
      <c r="J7350" s="3" t="n">
        <v>9</v>
      </c>
      <c r="K7350" s="3" t="n">
        <v>9</v>
      </c>
      <c r="L7350" s="3" t="n">
        <v>0</v>
      </c>
      <c r="M7350" s="3" t="n">
        <v>0</v>
      </c>
      <c r="N7350" s="3" t="n">
        <v>-1</v>
      </c>
      <c r="O7350" s="3" t="n">
        <v>-1</v>
      </c>
      <c r="P7350" s="3" t="n">
        <v>7.3</v>
      </c>
      <c r="Q7350" s="3" t="n">
        <v>24.2</v>
      </c>
      <c r="R7350" s="3" t="s">
        <v>21343</v>
      </c>
      <c r="S7350" s="4" t="n">
        <v>45747.8921875</v>
      </c>
      <c r="T7350" s="3" t="s">
        <v>246</v>
      </c>
      <c r="U7350" s="3" t="s">
        <v>246</v>
      </c>
      <c r="V7350" s="3" t="n">
        <v>0</v>
      </c>
      <c r="W7350" s="3" t="n">
        <v>0</v>
      </c>
      <c r="X7350" s="3" t="n">
        <v>0</v>
      </c>
      <c r="Y7350" s="3" t="s">
        <v>30</v>
      </c>
      <c r="Z7350" s="3" t="s">
        <v>30</v>
      </c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  <c r="AP7350" s="3"/>
      <c r="AQ7350" s="3"/>
      <c r="AR7350" s="3"/>
      <c r="AS7350" s="3"/>
      <c r="AT7350" s="3"/>
      <c r="AU7350" s="3"/>
      <c r="AV7350" s="3"/>
      <c r="AW7350" s="3"/>
      <c r="AX7350" s="3"/>
      <c r="AY7350" s="3"/>
      <c r="AZ7350" s="3"/>
      <c r="BA7350" s="3"/>
      <c r="BB7350" s="3"/>
      <c r="BC7350" s="3"/>
      <c r="BD7350" s="3"/>
      <c r="BE7350" s="3"/>
      <c r="BF7350" s="3"/>
      <c r="BG7350" s="3"/>
      <c r="BH7350" s="3"/>
      <c r="BI7350" s="3"/>
      <c r="BJ7350" s="3"/>
    </row>
    <row r="7351" customFormat="false" ht="15.75" hidden="false" customHeight="false" outlineLevel="0" collapsed="false">
      <c r="A7351" s="3" t="n">
        <v>7350</v>
      </c>
      <c r="B7351" s="3" t="s">
        <v>21344</v>
      </c>
      <c r="C7351" s="3" t="s">
        <v>21345</v>
      </c>
      <c r="D7351" s="3" t="n">
        <v>1</v>
      </c>
      <c r="E7351" s="3" t="n">
        <v>0.0712504</v>
      </c>
      <c r="F7351" s="3" t="n">
        <v>12</v>
      </c>
      <c r="G7351" s="3" t="n">
        <v>12</v>
      </c>
      <c r="H7351" s="3" t="n">
        <v>6</v>
      </c>
      <c r="I7351" s="3" t="n">
        <v>6</v>
      </c>
      <c r="J7351" s="3" t="n">
        <v>8</v>
      </c>
      <c r="K7351" s="3" t="n">
        <v>8</v>
      </c>
      <c r="L7351" s="3" t="n">
        <v>3</v>
      </c>
      <c r="M7351" s="3" t="n">
        <v>3</v>
      </c>
      <c r="N7351" s="3" t="n">
        <v>0</v>
      </c>
      <c r="O7351" s="3" t="n">
        <v>0</v>
      </c>
      <c r="P7351" s="3" t="n">
        <v>7.2</v>
      </c>
      <c r="Q7351" s="3" t="n">
        <v>24.2</v>
      </c>
      <c r="R7351" s="3" t="s">
        <v>21346</v>
      </c>
      <c r="S7351" s="4" t="n">
        <v>45747.8922222222</v>
      </c>
      <c r="T7351" s="3" t="s">
        <v>65</v>
      </c>
      <c r="U7351" s="3" t="s">
        <v>65</v>
      </c>
      <c r="V7351" s="3" t="n">
        <v>1</v>
      </c>
      <c r="W7351" s="3" t="n">
        <v>1</v>
      </c>
      <c r="X7351" s="3" t="n">
        <v>0</v>
      </c>
      <c r="Y7351" s="3" t="s">
        <v>30</v>
      </c>
      <c r="Z7351" s="3" t="s">
        <v>30</v>
      </c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  <c r="AP7351" s="3"/>
      <c r="AQ7351" s="3"/>
      <c r="AR7351" s="3"/>
      <c r="AS7351" s="3"/>
      <c r="AT7351" s="3"/>
      <c r="AU7351" s="3"/>
      <c r="AV7351" s="3"/>
      <c r="AW7351" s="3"/>
      <c r="AX7351" s="3"/>
      <c r="AY7351" s="3"/>
      <c r="AZ7351" s="3"/>
      <c r="BA7351" s="3"/>
      <c r="BB7351" s="3"/>
      <c r="BC7351" s="3"/>
      <c r="BD7351" s="3"/>
      <c r="BE7351" s="3"/>
      <c r="BF7351" s="3"/>
      <c r="BG7351" s="3"/>
      <c r="BH7351" s="3"/>
      <c r="BI7351" s="3"/>
      <c r="BJ7351" s="3"/>
    </row>
    <row r="7352" customFormat="false" ht="15.75" hidden="false" customHeight="false" outlineLevel="0" collapsed="false">
      <c r="A7352" s="3" t="n">
        <v>7351</v>
      </c>
      <c r="B7352" s="3" t="s">
        <v>21347</v>
      </c>
      <c r="C7352" s="3" t="s">
        <v>21348</v>
      </c>
      <c r="D7352" s="3" t="n">
        <v>1</v>
      </c>
      <c r="E7352" s="3" t="n">
        <v>0.0818793</v>
      </c>
      <c r="F7352" s="3" t="n">
        <v>11</v>
      </c>
      <c r="G7352" s="3" t="n">
        <v>11</v>
      </c>
      <c r="H7352" s="3" t="n">
        <v>6</v>
      </c>
      <c r="I7352" s="3" t="n">
        <v>6</v>
      </c>
      <c r="J7352" s="3" t="n">
        <v>9</v>
      </c>
      <c r="K7352" s="3" t="n">
        <v>9</v>
      </c>
      <c r="L7352" s="3" t="n">
        <v>0</v>
      </c>
      <c r="M7352" s="3" t="n">
        <v>0</v>
      </c>
      <c r="N7352" s="3" t="n">
        <v>-1</v>
      </c>
      <c r="O7352" s="3" t="n">
        <v>-1</v>
      </c>
      <c r="P7352" s="3" t="n">
        <v>7.8</v>
      </c>
      <c r="Q7352" s="3" t="n">
        <v>24.2</v>
      </c>
      <c r="R7352" s="3" t="s">
        <v>21349</v>
      </c>
      <c r="S7352" s="4" t="n">
        <v>45747.8922569445</v>
      </c>
      <c r="T7352" s="3" t="s">
        <v>65</v>
      </c>
      <c r="U7352" s="3" t="s">
        <v>65</v>
      </c>
      <c r="V7352" s="3" t="n">
        <v>0</v>
      </c>
      <c r="W7352" s="3" t="n">
        <v>0</v>
      </c>
      <c r="X7352" s="3" t="n">
        <v>0</v>
      </c>
      <c r="Y7352" s="3" t="s">
        <v>30</v>
      </c>
      <c r="Z7352" s="3" t="s">
        <v>30</v>
      </c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  <c r="AP7352" s="3"/>
      <c r="AQ7352" s="3"/>
      <c r="AR7352" s="3"/>
      <c r="AS7352" s="3"/>
      <c r="AT7352" s="3"/>
      <c r="AU7352" s="3"/>
      <c r="AV7352" s="3"/>
      <c r="AW7352" s="3"/>
      <c r="AX7352" s="3"/>
      <c r="AY7352" s="3"/>
      <c r="AZ7352" s="3"/>
      <c r="BA7352" s="3"/>
      <c r="BB7352" s="3"/>
      <c r="BC7352" s="3"/>
      <c r="BD7352" s="3"/>
      <c r="BE7352" s="3"/>
      <c r="BF7352" s="3"/>
      <c r="BG7352" s="3"/>
      <c r="BH7352" s="3"/>
      <c r="BI7352" s="3"/>
      <c r="BJ7352" s="3"/>
    </row>
    <row r="7353" customFormat="false" ht="15.75" hidden="false" customHeight="false" outlineLevel="0" collapsed="false">
      <c r="A7353" s="3" t="n">
        <v>7352</v>
      </c>
      <c r="B7353" s="3" t="s">
        <v>21350</v>
      </c>
      <c r="C7353" s="3" t="s">
        <v>21351</v>
      </c>
      <c r="D7353" s="3" t="n">
        <v>1</v>
      </c>
      <c r="E7353" s="3" t="n">
        <v>0.074012</v>
      </c>
      <c r="F7353" s="3" t="n">
        <v>11</v>
      </c>
      <c r="G7353" s="3" t="n">
        <v>11</v>
      </c>
      <c r="H7353" s="3" t="n">
        <v>7</v>
      </c>
      <c r="I7353" s="3" t="n">
        <v>7</v>
      </c>
      <c r="J7353" s="3" t="n">
        <v>9</v>
      </c>
      <c r="K7353" s="3" t="n">
        <v>9</v>
      </c>
      <c r="L7353" s="3" t="n">
        <v>0</v>
      </c>
      <c r="M7353" s="3" t="n">
        <v>0</v>
      </c>
      <c r="N7353" s="3" t="n">
        <v>-1</v>
      </c>
      <c r="O7353" s="3" t="n">
        <v>-1</v>
      </c>
      <c r="P7353" s="3" t="n">
        <v>7.5</v>
      </c>
      <c r="Q7353" s="3" t="n">
        <v>24.2</v>
      </c>
      <c r="R7353" s="3" t="s">
        <v>21352</v>
      </c>
      <c r="S7353" s="4" t="n">
        <v>45747.8922800926</v>
      </c>
      <c r="T7353" s="3" t="s">
        <v>239</v>
      </c>
      <c r="U7353" s="3" t="s">
        <v>239</v>
      </c>
      <c r="V7353" s="3" t="n">
        <v>0</v>
      </c>
      <c r="W7353" s="3" t="n">
        <v>0</v>
      </c>
      <c r="X7353" s="3" t="n">
        <v>0</v>
      </c>
      <c r="Y7353" s="3" t="s">
        <v>30</v>
      </c>
      <c r="Z7353" s="3" t="s">
        <v>30</v>
      </c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  <c r="AP7353" s="3"/>
      <c r="AQ7353" s="3"/>
      <c r="AR7353" s="3"/>
      <c r="AS7353" s="3"/>
      <c r="AT7353" s="3"/>
      <c r="AU7353" s="3"/>
      <c r="AV7353" s="3"/>
      <c r="AW7353" s="3"/>
      <c r="AX7353" s="3"/>
      <c r="AY7353" s="3"/>
      <c r="AZ7353" s="3"/>
      <c r="BA7353" s="3"/>
      <c r="BB7353" s="3"/>
      <c r="BC7353" s="3"/>
      <c r="BD7353" s="3"/>
      <c r="BE7353" s="3"/>
      <c r="BF7353" s="3"/>
      <c r="BG7353" s="3"/>
      <c r="BH7353" s="3"/>
      <c r="BI7353" s="3"/>
      <c r="BJ7353" s="3"/>
    </row>
    <row r="7354" customFormat="false" ht="15.75" hidden="false" customHeight="false" outlineLevel="0" collapsed="false">
      <c r="A7354" s="3" t="n">
        <v>7353</v>
      </c>
      <c r="B7354" s="3" t="s">
        <v>21353</v>
      </c>
      <c r="C7354" s="3" t="s">
        <v>21354</v>
      </c>
      <c r="D7354" s="3" t="n">
        <v>1</v>
      </c>
      <c r="E7354" s="3" t="n">
        <v>0.0889652</v>
      </c>
      <c r="F7354" s="3" t="n">
        <v>8</v>
      </c>
      <c r="G7354" s="3" t="n">
        <v>8</v>
      </c>
      <c r="H7354" s="3" t="n">
        <v>4</v>
      </c>
      <c r="I7354" s="3" t="n">
        <v>4</v>
      </c>
      <c r="J7354" s="3" t="n">
        <v>5</v>
      </c>
      <c r="K7354" s="3" t="n">
        <v>5</v>
      </c>
      <c r="L7354" s="3" t="n">
        <v>2</v>
      </c>
      <c r="M7354" s="3" t="n">
        <v>2</v>
      </c>
      <c r="N7354" s="3" t="n">
        <v>-1</v>
      </c>
      <c r="O7354" s="3" t="n">
        <v>-1</v>
      </c>
      <c r="P7354" s="3" t="n">
        <v>7.8</v>
      </c>
      <c r="Q7354" s="3" t="n">
        <v>24.2</v>
      </c>
      <c r="R7354" s="3" t="s">
        <v>21355</v>
      </c>
      <c r="S7354" s="4" t="n">
        <v>45747.8923032407</v>
      </c>
      <c r="T7354" s="3" t="s">
        <v>744</v>
      </c>
      <c r="U7354" s="3" t="s">
        <v>744</v>
      </c>
      <c r="V7354" s="3" t="n">
        <v>0</v>
      </c>
      <c r="W7354" s="3" t="n">
        <v>0</v>
      </c>
      <c r="X7354" s="3" t="n">
        <v>0</v>
      </c>
      <c r="Y7354" s="3" t="s">
        <v>30</v>
      </c>
      <c r="Z7354" s="3" t="s">
        <v>30</v>
      </c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  <c r="AP7354" s="3"/>
      <c r="AQ7354" s="3"/>
      <c r="AR7354" s="3"/>
      <c r="AS7354" s="3"/>
      <c r="AT7354" s="3"/>
      <c r="AU7354" s="3"/>
      <c r="AV7354" s="3"/>
      <c r="AW7354" s="3"/>
      <c r="AX7354" s="3"/>
      <c r="AY7354" s="3"/>
      <c r="AZ7354" s="3"/>
      <c r="BA7354" s="3"/>
      <c r="BB7354" s="3"/>
      <c r="BC7354" s="3"/>
      <c r="BD7354" s="3"/>
      <c r="BE7354" s="3"/>
      <c r="BF7354" s="3"/>
      <c r="BG7354" s="3"/>
      <c r="BH7354" s="3"/>
      <c r="BI7354" s="3"/>
      <c r="BJ7354" s="3"/>
    </row>
    <row r="7355" customFormat="false" ht="15.75" hidden="false" customHeight="false" outlineLevel="0" collapsed="false">
      <c r="A7355" s="3" t="n">
        <v>7354</v>
      </c>
      <c r="B7355" s="3" t="s">
        <v>21356</v>
      </c>
      <c r="C7355" s="3" t="s">
        <v>21357</v>
      </c>
      <c r="D7355" s="3" t="n">
        <v>1</v>
      </c>
      <c r="E7355" s="3" t="n">
        <v>0.2020143</v>
      </c>
      <c r="F7355" s="3" t="n">
        <v>29</v>
      </c>
      <c r="G7355" s="3" t="n">
        <v>29</v>
      </c>
      <c r="H7355" s="3" t="n">
        <v>11</v>
      </c>
      <c r="I7355" s="3" t="n">
        <v>11</v>
      </c>
      <c r="J7355" s="3" t="n">
        <v>20</v>
      </c>
      <c r="K7355" s="3" t="n">
        <v>20</v>
      </c>
      <c r="L7355" s="3" t="n">
        <v>4</v>
      </c>
      <c r="M7355" s="3" t="n">
        <v>4</v>
      </c>
      <c r="N7355" s="3" t="n">
        <v>-1</v>
      </c>
      <c r="O7355" s="3" t="n">
        <v>-1</v>
      </c>
      <c r="P7355" s="3" t="n">
        <v>7.5</v>
      </c>
      <c r="Q7355" s="3" t="n">
        <v>24.2</v>
      </c>
      <c r="R7355" s="3" t="s">
        <v>21358</v>
      </c>
      <c r="S7355" s="4" t="n">
        <v>45747.8923263889</v>
      </c>
      <c r="T7355" s="3" t="s">
        <v>29</v>
      </c>
      <c r="U7355" s="3" t="s">
        <v>29</v>
      </c>
      <c r="V7355" s="3" t="n">
        <v>0</v>
      </c>
      <c r="W7355" s="3" t="n">
        <v>0</v>
      </c>
      <c r="X7355" s="3" t="n">
        <v>0</v>
      </c>
      <c r="Y7355" s="3" t="s">
        <v>30</v>
      </c>
      <c r="Z7355" s="3" t="s">
        <v>30</v>
      </c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  <c r="AP7355" s="3"/>
      <c r="AQ7355" s="3"/>
      <c r="AR7355" s="3"/>
      <c r="AS7355" s="3"/>
      <c r="AT7355" s="3"/>
      <c r="AU7355" s="3"/>
      <c r="AV7355" s="3"/>
      <c r="AW7355" s="3"/>
      <c r="AX7355" s="3"/>
      <c r="AY7355" s="3"/>
      <c r="AZ7355" s="3"/>
      <c r="BA7355" s="3"/>
      <c r="BB7355" s="3"/>
      <c r="BC7355" s="3"/>
      <c r="BD7355" s="3"/>
      <c r="BE7355" s="3"/>
      <c r="BF7355" s="3"/>
      <c r="BG7355" s="3"/>
      <c r="BH7355" s="3"/>
      <c r="BI7355" s="3"/>
      <c r="BJ7355" s="3"/>
    </row>
    <row r="7356" customFormat="false" ht="15.75" hidden="false" customHeight="false" outlineLevel="0" collapsed="false">
      <c r="A7356" s="3" t="n">
        <v>7355</v>
      </c>
      <c r="B7356" s="3" t="s">
        <v>21359</v>
      </c>
      <c r="C7356" s="3" t="s">
        <v>21360</v>
      </c>
      <c r="D7356" s="3" t="n">
        <v>1</v>
      </c>
      <c r="E7356" s="3" t="n">
        <v>0.0578693</v>
      </c>
      <c r="F7356" s="3" t="n">
        <v>11</v>
      </c>
      <c r="G7356" s="3" t="n">
        <v>11</v>
      </c>
      <c r="H7356" s="3" t="n">
        <v>6</v>
      </c>
      <c r="I7356" s="3" t="n">
        <v>6</v>
      </c>
      <c r="J7356" s="3" t="n">
        <v>6</v>
      </c>
      <c r="K7356" s="3" t="n">
        <v>6</v>
      </c>
      <c r="L7356" s="3" t="n">
        <v>3</v>
      </c>
      <c r="M7356" s="3" t="n">
        <v>3</v>
      </c>
      <c r="N7356" s="3" t="n">
        <v>0</v>
      </c>
      <c r="O7356" s="3" t="n">
        <v>0</v>
      </c>
      <c r="P7356" s="3" t="n">
        <v>7.5</v>
      </c>
      <c r="Q7356" s="3" t="n">
        <v>24.2</v>
      </c>
      <c r="R7356" s="3" t="s">
        <v>21361</v>
      </c>
      <c r="S7356" s="4" t="n">
        <v>45747.8923611111</v>
      </c>
      <c r="T7356" s="3" t="s">
        <v>65</v>
      </c>
      <c r="U7356" s="3" t="s">
        <v>65</v>
      </c>
      <c r="V7356" s="3" t="n">
        <v>1</v>
      </c>
      <c r="W7356" s="3" t="n">
        <v>1</v>
      </c>
      <c r="X7356" s="3" t="n">
        <v>0</v>
      </c>
      <c r="Y7356" s="3" t="s">
        <v>30</v>
      </c>
      <c r="Z7356" s="3" t="s">
        <v>30</v>
      </c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  <c r="AP7356" s="3"/>
      <c r="AQ7356" s="3"/>
      <c r="AR7356" s="3"/>
      <c r="AS7356" s="3"/>
      <c r="AT7356" s="3"/>
      <c r="AU7356" s="3"/>
      <c r="AV7356" s="3"/>
      <c r="AW7356" s="3"/>
      <c r="AX7356" s="3"/>
      <c r="AY7356" s="3"/>
      <c r="AZ7356" s="3"/>
      <c r="BA7356" s="3"/>
      <c r="BB7356" s="3"/>
      <c r="BC7356" s="3"/>
      <c r="BD7356" s="3"/>
      <c r="BE7356" s="3"/>
      <c r="BF7356" s="3"/>
      <c r="BG7356" s="3"/>
      <c r="BH7356" s="3"/>
      <c r="BI7356" s="3"/>
      <c r="BJ7356" s="3"/>
    </row>
    <row r="7357" customFormat="false" ht="15.75" hidden="false" customHeight="false" outlineLevel="0" collapsed="false">
      <c r="A7357" s="3" t="n">
        <v>7356</v>
      </c>
      <c r="B7357" s="3" t="s">
        <v>21362</v>
      </c>
      <c r="C7357" s="3" t="s">
        <v>21363</v>
      </c>
      <c r="D7357" s="3" t="n">
        <v>1</v>
      </c>
      <c r="E7357" s="3" t="n">
        <v>0.4426547</v>
      </c>
      <c r="F7357" s="3" t="n">
        <v>12</v>
      </c>
      <c r="G7357" s="3" t="n">
        <v>12</v>
      </c>
      <c r="H7357" s="3" t="n">
        <v>10</v>
      </c>
      <c r="I7357" s="3" t="n">
        <v>10</v>
      </c>
      <c r="J7357" s="3" t="n">
        <v>13</v>
      </c>
      <c r="K7357" s="3" t="n">
        <v>13</v>
      </c>
      <c r="L7357" s="3" t="n">
        <v>1</v>
      </c>
      <c r="M7357" s="3" t="n">
        <v>1</v>
      </c>
      <c r="N7357" s="3" t="n">
        <v>-1</v>
      </c>
      <c r="O7357" s="3" t="n">
        <v>3</v>
      </c>
      <c r="P7357" s="3" t="n">
        <v>6.3</v>
      </c>
      <c r="Q7357" s="3" t="n">
        <v>24.2</v>
      </c>
      <c r="R7357" s="3" t="s">
        <v>21364</v>
      </c>
      <c r="S7357" s="4" t="n">
        <v>45747.8924074074</v>
      </c>
      <c r="T7357" s="3" t="s">
        <v>4910</v>
      </c>
      <c r="U7357" s="3" t="s">
        <v>4910</v>
      </c>
      <c r="V7357" s="3" t="n">
        <v>0</v>
      </c>
      <c r="W7357" s="3" t="n">
        <v>1</v>
      </c>
      <c r="X7357" s="3" t="n">
        <v>0</v>
      </c>
      <c r="Y7357" s="3" t="s">
        <v>30</v>
      </c>
      <c r="Z7357" s="3" t="s">
        <v>30</v>
      </c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  <c r="AP7357" s="3"/>
      <c r="AQ7357" s="3"/>
      <c r="AR7357" s="3"/>
      <c r="AS7357" s="3"/>
      <c r="AT7357" s="3"/>
      <c r="AU7357" s="3"/>
      <c r="AV7357" s="3"/>
      <c r="AW7357" s="3"/>
      <c r="AX7357" s="3"/>
      <c r="AY7357" s="3"/>
      <c r="AZ7357" s="3"/>
      <c r="BA7357" s="3"/>
      <c r="BB7357" s="3"/>
      <c r="BC7357" s="3"/>
      <c r="BD7357" s="3"/>
      <c r="BE7357" s="3"/>
      <c r="BF7357" s="3"/>
      <c r="BG7357" s="3"/>
      <c r="BH7357" s="3"/>
      <c r="BI7357" s="3"/>
      <c r="BJ7357" s="3"/>
    </row>
    <row r="7358" customFormat="false" ht="15.75" hidden="false" customHeight="false" outlineLevel="0" collapsed="false">
      <c r="A7358" s="3" t="n">
        <v>7357</v>
      </c>
      <c r="B7358" s="3" t="s">
        <v>21365</v>
      </c>
      <c r="C7358" s="3" t="s">
        <v>21366</v>
      </c>
      <c r="D7358" s="3" t="n">
        <v>1</v>
      </c>
      <c r="E7358" s="3" t="n">
        <v>0.2057813</v>
      </c>
      <c r="F7358" s="3" t="n">
        <v>24</v>
      </c>
      <c r="G7358" s="3" t="n">
        <v>24</v>
      </c>
      <c r="H7358" s="3" t="n">
        <v>7</v>
      </c>
      <c r="I7358" s="3" t="n">
        <v>7</v>
      </c>
      <c r="J7358" s="3" t="n">
        <v>28</v>
      </c>
      <c r="K7358" s="3" t="n">
        <v>28</v>
      </c>
      <c r="L7358" s="3" t="n">
        <v>2</v>
      </c>
      <c r="M7358" s="3" t="n">
        <v>2</v>
      </c>
      <c r="N7358" s="3" t="n">
        <v>-1</v>
      </c>
      <c r="O7358" s="3" t="n">
        <v>-1</v>
      </c>
      <c r="P7358" s="3" t="n">
        <v>4</v>
      </c>
      <c r="Q7358" s="3" t="n">
        <v>24.2</v>
      </c>
      <c r="R7358" s="3" t="s">
        <v>21367</v>
      </c>
      <c r="S7358" s="4" t="n">
        <v>45747.8924421296</v>
      </c>
      <c r="T7358" s="3" t="s">
        <v>65</v>
      </c>
      <c r="U7358" s="3" t="s">
        <v>65</v>
      </c>
      <c r="V7358" s="3" t="n">
        <v>0</v>
      </c>
      <c r="W7358" s="3" t="n">
        <v>0</v>
      </c>
      <c r="X7358" s="3" t="n">
        <v>0</v>
      </c>
      <c r="Y7358" s="3" t="s">
        <v>30</v>
      </c>
      <c r="Z7358" s="3" t="s">
        <v>30</v>
      </c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  <c r="AP7358" s="3"/>
      <c r="AQ7358" s="3"/>
      <c r="AR7358" s="3"/>
      <c r="AS7358" s="3"/>
      <c r="AT7358" s="3"/>
      <c r="AU7358" s="3"/>
      <c r="AV7358" s="3"/>
      <c r="AW7358" s="3"/>
      <c r="AX7358" s="3"/>
      <c r="AY7358" s="3"/>
      <c r="AZ7358" s="3"/>
      <c r="BA7358" s="3"/>
      <c r="BB7358" s="3"/>
      <c r="BC7358" s="3"/>
      <c r="BD7358" s="3"/>
      <c r="BE7358" s="3"/>
      <c r="BF7358" s="3"/>
      <c r="BG7358" s="3"/>
      <c r="BH7358" s="3"/>
      <c r="BI7358" s="3"/>
      <c r="BJ7358" s="3"/>
    </row>
    <row r="7359" customFormat="false" ht="15.75" hidden="false" customHeight="false" outlineLevel="0" collapsed="false">
      <c r="A7359" s="3" t="n">
        <v>7358</v>
      </c>
      <c r="B7359" s="3" t="s">
        <v>21368</v>
      </c>
      <c r="C7359" s="3" t="s">
        <v>21369</v>
      </c>
      <c r="D7359" s="3" t="n">
        <v>1</v>
      </c>
      <c r="E7359" s="3" t="n">
        <v>2.7033785</v>
      </c>
      <c r="F7359" s="3" t="n">
        <v>113</v>
      </c>
      <c r="G7359" s="3" t="n">
        <v>113</v>
      </c>
      <c r="H7359" s="3" t="n">
        <v>15</v>
      </c>
      <c r="I7359" s="3" t="n">
        <v>15</v>
      </c>
      <c r="J7359" s="3" t="n">
        <v>119</v>
      </c>
      <c r="K7359" s="3" t="n">
        <v>119</v>
      </c>
      <c r="L7359" s="3" t="n">
        <v>24</v>
      </c>
      <c r="M7359" s="3" t="n">
        <v>24</v>
      </c>
      <c r="N7359" s="3" t="n">
        <v>-1</v>
      </c>
      <c r="O7359" s="3" t="n">
        <v>-1</v>
      </c>
      <c r="P7359" s="3" t="n">
        <v>7.8</v>
      </c>
      <c r="Q7359" s="3" t="n">
        <v>24.2</v>
      </c>
      <c r="R7359" s="3" t="s">
        <v>21370</v>
      </c>
      <c r="S7359" s="4" t="n">
        <v>45747.8925231482</v>
      </c>
      <c r="T7359" s="3" t="s">
        <v>65</v>
      </c>
      <c r="U7359" s="3" t="s">
        <v>65</v>
      </c>
      <c r="V7359" s="3" t="n">
        <v>0</v>
      </c>
      <c r="W7359" s="3" t="n">
        <v>0</v>
      </c>
      <c r="X7359" s="3" t="n">
        <v>0</v>
      </c>
      <c r="Y7359" s="3" t="s">
        <v>30</v>
      </c>
      <c r="Z7359" s="3" t="s">
        <v>30</v>
      </c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  <c r="AP7359" s="3"/>
      <c r="AQ7359" s="3"/>
      <c r="AR7359" s="3"/>
      <c r="AS7359" s="3"/>
      <c r="AT7359" s="3"/>
      <c r="AU7359" s="3"/>
      <c r="AV7359" s="3"/>
      <c r="AW7359" s="3"/>
      <c r="AX7359" s="3"/>
      <c r="AY7359" s="3"/>
      <c r="AZ7359" s="3"/>
      <c r="BA7359" s="3"/>
      <c r="BB7359" s="3"/>
      <c r="BC7359" s="3"/>
      <c r="BD7359" s="3"/>
      <c r="BE7359" s="3"/>
      <c r="BF7359" s="3"/>
      <c r="BG7359" s="3"/>
      <c r="BH7359" s="3"/>
      <c r="BI7359" s="3"/>
      <c r="BJ7359" s="3"/>
    </row>
    <row r="7360" customFormat="false" ht="15.75" hidden="false" customHeight="false" outlineLevel="0" collapsed="false">
      <c r="A7360" s="3" t="n">
        <v>7359</v>
      </c>
      <c r="B7360" s="3" t="s">
        <v>21371</v>
      </c>
      <c r="C7360" s="3" t="s">
        <v>21372</v>
      </c>
      <c r="D7360" s="3" t="n">
        <v>1</v>
      </c>
      <c r="E7360" s="3" t="n">
        <v>0.3371697</v>
      </c>
      <c r="F7360" s="3" t="n">
        <v>7</v>
      </c>
      <c r="G7360" s="3" t="n">
        <v>7</v>
      </c>
      <c r="H7360" s="3" t="n">
        <v>4</v>
      </c>
      <c r="I7360" s="3" t="n">
        <v>4</v>
      </c>
      <c r="J7360" s="3" t="n">
        <v>3</v>
      </c>
      <c r="K7360" s="3" t="n">
        <v>3</v>
      </c>
      <c r="L7360" s="3" t="n">
        <v>1</v>
      </c>
      <c r="M7360" s="3" t="n">
        <v>1</v>
      </c>
      <c r="N7360" s="3" t="n">
        <v>-1</v>
      </c>
      <c r="O7360" s="3" t="n">
        <v>-1</v>
      </c>
      <c r="P7360" s="3" t="n">
        <v>7.5</v>
      </c>
      <c r="Q7360" s="3" t="n">
        <v>24.2</v>
      </c>
      <c r="R7360" s="3" t="s">
        <v>21373</v>
      </c>
      <c r="S7360" s="4" t="n">
        <v>45747.8925462963</v>
      </c>
      <c r="T7360" s="3" t="s">
        <v>1920</v>
      </c>
      <c r="U7360" s="3" t="s">
        <v>1920</v>
      </c>
      <c r="V7360" s="3" t="n">
        <v>0</v>
      </c>
      <c r="W7360" s="3" t="n">
        <v>0</v>
      </c>
      <c r="X7360" s="3" t="n">
        <v>0</v>
      </c>
      <c r="Y7360" s="3" t="s">
        <v>30</v>
      </c>
      <c r="Z7360" s="3" t="s">
        <v>30</v>
      </c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  <c r="AP7360" s="3"/>
      <c r="AQ7360" s="3"/>
      <c r="AR7360" s="3"/>
      <c r="AS7360" s="3"/>
      <c r="AT7360" s="3"/>
      <c r="AU7360" s="3"/>
      <c r="AV7360" s="3"/>
      <c r="AW7360" s="3"/>
      <c r="AX7360" s="3"/>
      <c r="AY7360" s="3"/>
      <c r="AZ7360" s="3"/>
      <c r="BA7360" s="3"/>
      <c r="BB7360" s="3"/>
      <c r="BC7360" s="3"/>
      <c r="BD7360" s="3"/>
      <c r="BE7360" s="3"/>
      <c r="BF7360" s="3"/>
      <c r="BG7360" s="3"/>
      <c r="BH7360" s="3"/>
      <c r="BI7360" s="3"/>
      <c r="BJ7360" s="3"/>
    </row>
    <row r="7361" customFormat="false" ht="15.75" hidden="false" customHeight="false" outlineLevel="0" collapsed="false">
      <c r="A7361" s="3" t="n">
        <v>7360</v>
      </c>
      <c r="B7361" s="3" t="s">
        <v>21374</v>
      </c>
      <c r="C7361" s="3" t="s">
        <v>21375</v>
      </c>
      <c r="D7361" s="3" t="n">
        <v>1</v>
      </c>
      <c r="E7361" s="3" t="n">
        <v>0.3347983</v>
      </c>
      <c r="F7361" s="3" t="n">
        <v>7</v>
      </c>
      <c r="G7361" s="3" t="n">
        <v>7</v>
      </c>
      <c r="H7361" s="3" t="n">
        <v>4</v>
      </c>
      <c r="I7361" s="3" t="n">
        <v>4</v>
      </c>
      <c r="J7361" s="3" t="n">
        <v>3</v>
      </c>
      <c r="K7361" s="3" t="n">
        <v>3</v>
      </c>
      <c r="L7361" s="3" t="n">
        <v>1</v>
      </c>
      <c r="M7361" s="3" t="n">
        <v>1</v>
      </c>
      <c r="N7361" s="3" t="n">
        <v>-1</v>
      </c>
      <c r="O7361" s="3" t="n">
        <v>-1</v>
      </c>
      <c r="P7361" s="3" t="n">
        <v>7.5</v>
      </c>
      <c r="Q7361" s="3" t="n">
        <v>24.2</v>
      </c>
      <c r="R7361" s="3" t="s">
        <v>21376</v>
      </c>
      <c r="S7361" s="4" t="n">
        <v>45747.8925810185</v>
      </c>
      <c r="T7361" s="3" t="s">
        <v>1920</v>
      </c>
      <c r="U7361" s="3" t="s">
        <v>1920</v>
      </c>
      <c r="V7361" s="3" t="n">
        <v>0</v>
      </c>
      <c r="W7361" s="3" t="n">
        <v>0</v>
      </c>
      <c r="X7361" s="3" t="n">
        <v>0</v>
      </c>
      <c r="Y7361" s="3" t="s">
        <v>30</v>
      </c>
      <c r="Z7361" s="3" t="s">
        <v>30</v>
      </c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  <c r="AP7361" s="3"/>
      <c r="AQ7361" s="3"/>
      <c r="AR7361" s="3"/>
      <c r="AS7361" s="3"/>
      <c r="AT7361" s="3"/>
      <c r="AU7361" s="3"/>
      <c r="AV7361" s="3"/>
      <c r="AW7361" s="3"/>
      <c r="AX7361" s="3"/>
      <c r="AY7361" s="3"/>
      <c r="AZ7361" s="3"/>
      <c r="BA7361" s="3"/>
      <c r="BB7361" s="3"/>
      <c r="BC7361" s="3"/>
      <c r="BD7361" s="3"/>
      <c r="BE7361" s="3"/>
      <c r="BF7361" s="3"/>
      <c r="BG7361" s="3"/>
      <c r="BH7361" s="3"/>
      <c r="BI7361" s="3"/>
      <c r="BJ7361" s="3"/>
    </row>
    <row r="7362" customFormat="false" ht="15.75" hidden="false" customHeight="false" outlineLevel="0" collapsed="false">
      <c r="A7362" s="3" t="n">
        <v>7361</v>
      </c>
      <c r="B7362" s="3" t="s">
        <v>21377</v>
      </c>
      <c r="C7362" s="3" t="s">
        <v>21378</v>
      </c>
      <c r="D7362" s="3" t="n">
        <v>1</v>
      </c>
      <c r="E7362" s="3" t="n">
        <v>0.7044043</v>
      </c>
      <c r="F7362" s="3" t="n">
        <v>31</v>
      </c>
      <c r="G7362" s="3" t="n">
        <v>31</v>
      </c>
      <c r="H7362" s="3" t="n">
        <v>16</v>
      </c>
      <c r="I7362" s="3" t="n">
        <v>16</v>
      </c>
      <c r="J7362" s="3" t="n">
        <v>24</v>
      </c>
      <c r="K7362" s="3" t="n">
        <v>24</v>
      </c>
      <c r="L7362" s="3" t="n">
        <v>9</v>
      </c>
      <c r="M7362" s="3" t="n">
        <v>9</v>
      </c>
      <c r="N7362" s="3" t="n">
        <v>-1</v>
      </c>
      <c r="O7362" s="3" t="n">
        <v>-1</v>
      </c>
      <c r="P7362" s="3" t="n">
        <v>6.3</v>
      </c>
      <c r="Q7362" s="3" t="n">
        <v>24.2</v>
      </c>
      <c r="R7362" s="3" t="s">
        <v>21379</v>
      </c>
      <c r="S7362" s="4" t="n">
        <v>45747.8926157407</v>
      </c>
      <c r="T7362" s="3" t="s">
        <v>1920</v>
      </c>
      <c r="U7362" s="3" t="s">
        <v>1920</v>
      </c>
      <c r="V7362" s="3" t="n">
        <v>0</v>
      </c>
      <c r="W7362" s="3" t="n">
        <v>0</v>
      </c>
      <c r="X7362" s="3" t="n">
        <v>0</v>
      </c>
      <c r="Y7362" s="3" t="s">
        <v>30</v>
      </c>
      <c r="Z7362" s="3" t="s">
        <v>30</v>
      </c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  <c r="AP7362" s="3"/>
      <c r="AQ7362" s="3"/>
      <c r="AR7362" s="3"/>
      <c r="AS7362" s="3"/>
      <c r="AT7362" s="3"/>
      <c r="AU7362" s="3"/>
      <c r="AV7362" s="3"/>
      <c r="AW7362" s="3"/>
      <c r="AX7362" s="3"/>
      <c r="AY7362" s="3"/>
      <c r="AZ7362" s="3"/>
      <c r="BA7362" s="3"/>
      <c r="BB7362" s="3"/>
      <c r="BC7362" s="3"/>
      <c r="BD7362" s="3"/>
      <c r="BE7362" s="3"/>
      <c r="BF7362" s="3"/>
      <c r="BG7362" s="3"/>
      <c r="BH7362" s="3"/>
      <c r="BI7362" s="3"/>
      <c r="BJ7362" s="3"/>
    </row>
    <row r="7363" customFormat="false" ht="15.75" hidden="false" customHeight="false" outlineLevel="0" collapsed="false">
      <c r="A7363" s="3" t="n">
        <v>7362</v>
      </c>
      <c r="B7363" s="3" t="s">
        <v>21380</v>
      </c>
      <c r="C7363" s="3" t="s">
        <v>21381</v>
      </c>
      <c r="D7363" s="3" t="n">
        <v>1</v>
      </c>
      <c r="E7363" s="3" t="n">
        <v>0.1060917</v>
      </c>
      <c r="F7363" s="3" t="n">
        <v>10</v>
      </c>
      <c r="G7363" s="3" t="n">
        <v>10</v>
      </c>
      <c r="H7363" s="3" t="n">
        <v>4</v>
      </c>
      <c r="I7363" s="3" t="n">
        <v>4</v>
      </c>
      <c r="J7363" s="3" t="n">
        <v>2</v>
      </c>
      <c r="K7363" s="3" t="n">
        <v>2</v>
      </c>
      <c r="L7363" s="3" t="n">
        <v>4</v>
      </c>
      <c r="M7363" s="3" t="n">
        <v>4</v>
      </c>
      <c r="N7363" s="3" t="n">
        <v>-1</v>
      </c>
      <c r="O7363" s="3" t="n">
        <v>-1</v>
      </c>
      <c r="P7363" s="3" t="n">
        <v>7.8</v>
      </c>
      <c r="Q7363" s="3" t="n">
        <v>24.2</v>
      </c>
      <c r="R7363" s="3" t="s">
        <v>21382</v>
      </c>
      <c r="S7363" s="4" t="n">
        <v>45747.8926388889</v>
      </c>
      <c r="T7363" s="3" t="s">
        <v>65</v>
      </c>
      <c r="U7363" s="3" t="s">
        <v>65</v>
      </c>
      <c r="V7363" s="3" t="n">
        <v>0</v>
      </c>
      <c r="W7363" s="3" t="n">
        <v>0</v>
      </c>
      <c r="X7363" s="3" t="n">
        <v>0</v>
      </c>
      <c r="Y7363" s="3" t="s">
        <v>30</v>
      </c>
      <c r="Z7363" s="3" t="s">
        <v>30</v>
      </c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  <c r="AP7363" s="3"/>
      <c r="AQ7363" s="3"/>
      <c r="AR7363" s="3"/>
      <c r="AS7363" s="3"/>
      <c r="AT7363" s="3"/>
      <c r="AU7363" s="3"/>
      <c r="AV7363" s="3"/>
      <c r="AW7363" s="3"/>
      <c r="AX7363" s="3"/>
      <c r="AY7363" s="3"/>
      <c r="AZ7363" s="3"/>
      <c r="BA7363" s="3"/>
      <c r="BB7363" s="3"/>
      <c r="BC7363" s="3"/>
      <c r="BD7363" s="3"/>
      <c r="BE7363" s="3"/>
      <c r="BF7363" s="3"/>
      <c r="BG7363" s="3"/>
      <c r="BH7363" s="3"/>
      <c r="BI7363" s="3"/>
      <c r="BJ7363" s="3"/>
    </row>
    <row r="7364" customFormat="false" ht="15.75" hidden="false" customHeight="false" outlineLevel="0" collapsed="false">
      <c r="A7364" s="3" t="n">
        <v>7363</v>
      </c>
      <c r="B7364" s="3" t="s">
        <v>21383</v>
      </c>
      <c r="C7364" s="3" t="s">
        <v>21384</v>
      </c>
      <c r="D7364" s="3" t="n">
        <v>1</v>
      </c>
      <c r="E7364" s="3" t="n">
        <v>0.0740596</v>
      </c>
      <c r="F7364" s="3" t="n">
        <v>5</v>
      </c>
      <c r="G7364" s="3" t="n">
        <v>5</v>
      </c>
      <c r="H7364" s="3" t="n">
        <v>1</v>
      </c>
      <c r="I7364" s="3" t="n">
        <v>1</v>
      </c>
      <c r="J7364" s="3" t="n">
        <v>0</v>
      </c>
      <c r="K7364" s="3" t="n">
        <v>0</v>
      </c>
      <c r="L7364" s="3" t="n">
        <v>0</v>
      </c>
      <c r="M7364" s="3" t="n">
        <v>0</v>
      </c>
      <c r="N7364" s="3" t="n">
        <v>-1</v>
      </c>
      <c r="O7364" s="3" t="n">
        <v>-1</v>
      </c>
      <c r="P7364" s="3" t="n">
        <v>7.2</v>
      </c>
      <c r="Q7364" s="3" t="n">
        <v>24.2</v>
      </c>
      <c r="R7364" s="3" t="s">
        <v>21385</v>
      </c>
      <c r="S7364" s="4" t="n">
        <v>45747.892662037</v>
      </c>
      <c r="T7364" s="3" t="s">
        <v>65</v>
      </c>
      <c r="U7364" s="3" t="s">
        <v>65</v>
      </c>
      <c r="V7364" s="3" t="n">
        <v>0</v>
      </c>
      <c r="W7364" s="3" t="n">
        <v>0</v>
      </c>
      <c r="X7364" s="3" t="n">
        <v>0</v>
      </c>
      <c r="Y7364" s="3" t="s">
        <v>30</v>
      </c>
      <c r="Z7364" s="3" t="s">
        <v>30</v>
      </c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  <c r="AP7364" s="3"/>
      <c r="AQ7364" s="3"/>
      <c r="AR7364" s="3"/>
      <c r="AS7364" s="3"/>
      <c r="AT7364" s="3"/>
      <c r="AU7364" s="3"/>
      <c r="AV7364" s="3"/>
      <c r="AW7364" s="3"/>
      <c r="AX7364" s="3"/>
      <c r="AY7364" s="3"/>
      <c r="AZ7364" s="3"/>
      <c r="BA7364" s="3"/>
      <c r="BB7364" s="3"/>
      <c r="BC7364" s="3"/>
      <c r="BD7364" s="3"/>
      <c r="BE7364" s="3"/>
      <c r="BF7364" s="3"/>
      <c r="BG7364" s="3"/>
      <c r="BH7364" s="3"/>
      <c r="BI7364" s="3"/>
      <c r="BJ7364" s="3"/>
    </row>
    <row r="7365" customFormat="false" ht="15.75" hidden="false" customHeight="false" outlineLevel="0" collapsed="false">
      <c r="A7365" s="3" t="n">
        <v>7364</v>
      </c>
      <c r="B7365" s="3" t="s">
        <v>21386</v>
      </c>
      <c r="C7365" s="3" t="s">
        <v>21387</v>
      </c>
      <c r="D7365" s="3" t="n">
        <v>1</v>
      </c>
      <c r="E7365" s="3" t="n">
        <v>0.1538473</v>
      </c>
      <c r="F7365" s="3" t="n">
        <v>13</v>
      </c>
      <c r="G7365" s="3" t="n">
        <v>13</v>
      </c>
      <c r="H7365" s="3" t="n">
        <v>2</v>
      </c>
      <c r="I7365" s="3" t="n">
        <v>2</v>
      </c>
      <c r="J7365" s="3" t="n">
        <v>8</v>
      </c>
      <c r="K7365" s="3" t="n">
        <v>8</v>
      </c>
      <c r="L7365" s="3" t="n">
        <v>0</v>
      </c>
      <c r="M7365" s="3" t="n">
        <v>0</v>
      </c>
      <c r="N7365" s="3" t="n">
        <v>-1</v>
      </c>
      <c r="O7365" s="3" t="n">
        <v>-1</v>
      </c>
      <c r="P7365" s="3" t="n">
        <v>7.2</v>
      </c>
      <c r="Q7365" s="3" t="n">
        <v>24.2</v>
      </c>
      <c r="R7365" s="3" t="s">
        <v>21388</v>
      </c>
      <c r="S7365" s="4" t="n">
        <v>45747.8926967593</v>
      </c>
      <c r="T7365" s="3" t="s">
        <v>65</v>
      </c>
      <c r="U7365" s="3" t="s">
        <v>65</v>
      </c>
      <c r="V7365" s="3" t="n">
        <v>0</v>
      </c>
      <c r="W7365" s="3" t="n">
        <v>0</v>
      </c>
      <c r="X7365" s="3" t="n">
        <v>0</v>
      </c>
      <c r="Y7365" s="3" t="s">
        <v>30</v>
      </c>
      <c r="Z7365" s="3" t="s">
        <v>30</v>
      </c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  <c r="AP7365" s="3"/>
      <c r="AQ7365" s="3"/>
      <c r="AR7365" s="3"/>
      <c r="AS7365" s="3"/>
      <c r="AT7365" s="3"/>
      <c r="AU7365" s="3"/>
      <c r="AV7365" s="3"/>
      <c r="AW7365" s="3"/>
      <c r="AX7365" s="3"/>
      <c r="AY7365" s="3"/>
      <c r="AZ7365" s="3"/>
      <c r="BA7365" s="3"/>
      <c r="BB7365" s="3"/>
      <c r="BC7365" s="3"/>
      <c r="BD7365" s="3"/>
      <c r="BE7365" s="3"/>
      <c r="BF7365" s="3"/>
      <c r="BG7365" s="3"/>
      <c r="BH7365" s="3"/>
      <c r="BI7365" s="3"/>
      <c r="BJ7365" s="3"/>
    </row>
    <row r="7366" customFormat="false" ht="15.75" hidden="false" customHeight="false" outlineLevel="0" collapsed="false">
      <c r="A7366" s="3" t="n">
        <v>7365</v>
      </c>
      <c r="B7366" s="3" t="s">
        <v>21389</v>
      </c>
      <c r="C7366" s="3" t="s">
        <v>21390</v>
      </c>
      <c r="D7366" s="3" t="n">
        <v>1</v>
      </c>
      <c r="E7366" s="3" t="n">
        <v>0.0659327</v>
      </c>
      <c r="F7366" s="3" t="n">
        <v>3</v>
      </c>
      <c r="G7366" s="3" t="n">
        <v>3</v>
      </c>
      <c r="H7366" s="3" t="n">
        <v>1</v>
      </c>
      <c r="I7366" s="3" t="n">
        <v>1</v>
      </c>
      <c r="J7366" s="3" t="n">
        <v>0</v>
      </c>
      <c r="K7366" s="3" t="n">
        <v>0</v>
      </c>
      <c r="L7366" s="3" t="n">
        <v>0</v>
      </c>
      <c r="M7366" s="3" t="n">
        <v>0</v>
      </c>
      <c r="N7366" s="3" t="n">
        <v>-1</v>
      </c>
      <c r="O7366" s="3" t="n">
        <v>-1</v>
      </c>
      <c r="P7366" s="3" t="n">
        <v>7.2</v>
      </c>
      <c r="Q7366" s="3" t="n">
        <v>24.2</v>
      </c>
      <c r="R7366" s="3" t="s">
        <v>21391</v>
      </c>
      <c r="S7366" s="4" t="n">
        <v>45747.8927199074</v>
      </c>
      <c r="T7366" s="3" t="s">
        <v>65</v>
      </c>
      <c r="U7366" s="3" t="s">
        <v>65</v>
      </c>
      <c r="V7366" s="3" t="n">
        <v>0</v>
      </c>
      <c r="W7366" s="3" t="n">
        <v>0</v>
      </c>
      <c r="X7366" s="3" t="n">
        <v>0</v>
      </c>
      <c r="Y7366" s="3" t="s">
        <v>30</v>
      </c>
      <c r="Z7366" s="3" t="s">
        <v>30</v>
      </c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  <c r="AP7366" s="3"/>
      <c r="AQ7366" s="3"/>
      <c r="AR7366" s="3"/>
      <c r="AS7366" s="3"/>
      <c r="AT7366" s="3"/>
      <c r="AU7366" s="3"/>
      <c r="AV7366" s="3"/>
      <c r="AW7366" s="3"/>
      <c r="AX7366" s="3"/>
      <c r="AY7366" s="3"/>
      <c r="AZ7366" s="3"/>
      <c r="BA7366" s="3"/>
      <c r="BB7366" s="3"/>
      <c r="BC7366" s="3"/>
      <c r="BD7366" s="3"/>
      <c r="BE7366" s="3"/>
      <c r="BF7366" s="3"/>
      <c r="BG7366" s="3"/>
      <c r="BH7366" s="3"/>
      <c r="BI7366" s="3"/>
      <c r="BJ7366" s="3"/>
    </row>
    <row r="7367" customFormat="false" ht="15.75" hidden="false" customHeight="false" outlineLevel="0" collapsed="false">
      <c r="A7367" s="3" t="n">
        <v>7366</v>
      </c>
      <c r="B7367" s="3" t="s">
        <v>21392</v>
      </c>
      <c r="C7367" s="3" t="s">
        <v>21393</v>
      </c>
      <c r="D7367" s="3" t="n">
        <v>1</v>
      </c>
      <c r="E7367" s="3" t="n">
        <v>0.087385</v>
      </c>
      <c r="F7367" s="3" t="n">
        <v>7</v>
      </c>
      <c r="G7367" s="3" t="n">
        <v>7</v>
      </c>
      <c r="H7367" s="3" t="n">
        <v>2</v>
      </c>
      <c r="I7367" s="3" t="n">
        <v>2</v>
      </c>
      <c r="J7367" s="3" t="n">
        <v>4</v>
      </c>
      <c r="K7367" s="3" t="n">
        <v>4</v>
      </c>
      <c r="L7367" s="3" t="n">
        <v>0</v>
      </c>
      <c r="M7367" s="3" t="n">
        <v>0</v>
      </c>
      <c r="N7367" s="3" t="n">
        <v>-1</v>
      </c>
      <c r="O7367" s="3" t="n">
        <v>-1</v>
      </c>
      <c r="P7367" s="3" t="n">
        <v>7.2</v>
      </c>
      <c r="Q7367" s="3" t="n">
        <v>24.2</v>
      </c>
      <c r="R7367" s="3" t="s">
        <v>21394</v>
      </c>
      <c r="S7367" s="4" t="n">
        <v>45747.8927430556</v>
      </c>
      <c r="T7367" s="3" t="s">
        <v>65</v>
      </c>
      <c r="U7367" s="3" t="s">
        <v>65</v>
      </c>
      <c r="V7367" s="3" t="n">
        <v>0</v>
      </c>
      <c r="W7367" s="3" t="n">
        <v>0</v>
      </c>
      <c r="X7367" s="3" t="n">
        <v>0</v>
      </c>
      <c r="Y7367" s="3" t="s">
        <v>30</v>
      </c>
      <c r="Z7367" s="3" t="s">
        <v>30</v>
      </c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  <c r="AP7367" s="3"/>
      <c r="AQ7367" s="3"/>
      <c r="AR7367" s="3"/>
      <c r="AS7367" s="3"/>
      <c r="AT7367" s="3"/>
      <c r="AU7367" s="3"/>
      <c r="AV7367" s="3"/>
      <c r="AW7367" s="3"/>
      <c r="AX7367" s="3"/>
      <c r="AY7367" s="3"/>
      <c r="AZ7367" s="3"/>
      <c r="BA7367" s="3"/>
      <c r="BB7367" s="3"/>
      <c r="BC7367" s="3"/>
      <c r="BD7367" s="3"/>
      <c r="BE7367" s="3"/>
      <c r="BF7367" s="3"/>
      <c r="BG7367" s="3"/>
      <c r="BH7367" s="3"/>
      <c r="BI7367" s="3"/>
      <c r="BJ7367" s="3"/>
    </row>
    <row r="7368" customFormat="false" ht="15.75" hidden="false" customHeight="false" outlineLevel="0" collapsed="false">
      <c r="A7368" s="3" t="n">
        <v>7367</v>
      </c>
      <c r="B7368" s="3" t="s">
        <v>21395</v>
      </c>
      <c r="C7368" s="3" t="s">
        <v>21396</v>
      </c>
      <c r="D7368" s="3" t="n">
        <v>1</v>
      </c>
      <c r="E7368" s="3" t="n">
        <v>0.1820732</v>
      </c>
      <c r="F7368" s="3" t="n">
        <v>24</v>
      </c>
      <c r="G7368" s="3" t="n">
        <v>24</v>
      </c>
      <c r="H7368" s="3" t="n">
        <v>10</v>
      </c>
      <c r="I7368" s="3" t="n">
        <v>10</v>
      </c>
      <c r="J7368" s="3" t="n">
        <v>19</v>
      </c>
      <c r="K7368" s="3" t="n">
        <v>19</v>
      </c>
      <c r="L7368" s="3" t="n">
        <v>3</v>
      </c>
      <c r="M7368" s="3" t="n">
        <v>3</v>
      </c>
      <c r="N7368" s="3" t="n">
        <v>-1</v>
      </c>
      <c r="O7368" s="3" t="n">
        <v>-1</v>
      </c>
      <c r="P7368" s="3" t="n">
        <v>7.5</v>
      </c>
      <c r="Q7368" s="3" t="n">
        <v>24.2</v>
      </c>
      <c r="R7368" s="3" t="s">
        <v>21397</v>
      </c>
      <c r="S7368" s="4" t="n">
        <v>45747.8927662037</v>
      </c>
      <c r="T7368" s="3" t="s">
        <v>29</v>
      </c>
      <c r="U7368" s="3" t="s">
        <v>29</v>
      </c>
      <c r="V7368" s="3" t="n">
        <v>0</v>
      </c>
      <c r="W7368" s="3" t="n">
        <v>0</v>
      </c>
      <c r="X7368" s="3" t="n">
        <v>0</v>
      </c>
      <c r="Y7368" s="3" t="s">
        <v>30</v>
      </c>
      <c r="Z7368" s="3" t="s">
        <v>30</v>
      </c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  <c r="AP7368" s="3"/>
      <c r="AQ7368" s="3"/>
      <c r="AR7368" s="3"/>
      <c r="AS7368" s="3"/>
      <c r="AT7368" s="3"/>
      <c r="AU7368" s="3"/>
      <c r="AV7368" s="3"/>
      <c r="AW7368" s="3"/>
      <c r="AX7368" s="3"/>
      <c r="AY7368" s="3"/>
      <c r="AZ7368" s="3"/>
      <c r="BA7368" s="3"/>
      <c r="BB7368" s="3"/>
      <c r="BC7368" s="3"/>
      <c r="BD7368" s="3"/>
      <c r="BE7368" s="3"/>
      <c r="BF7368" s="3"/>
      <c r="BG7368" s="3"/>
      <c r="BH7368" s="3"/>
      <c r="BI7368" s="3"/>
      <c r="BJ7368" s="3"/>
    </row>
    <row r="7369" customFormat="false" ht="15.75" hidden="false" customHeight="false" outlineLevel="0" collapsed="false">
      <c r="A7369" s="3" t="n">
        <v>7368</v>
      </c>
      <c r="B7369" s="3" t="s">
        <v>21398</v>
      </c>
      <c r="C7369" s="3" t="s">
        <v>21399</v>
      </c>
      <c r="D7369" s="3" t="n">
        <v>1</v>
      </c>
      <c r="E7369" s="3" t="n">
        <v>0.1730738</v>
      </c>
      <c r="F7369" s="3" t="n">
        <v>24</v>
      </c>
      <c r="G7369" s="3" t="n">
        <v>24</v>
      </c>
      <c r="H7369" s="3" t="n">
        <v>10</v>
      </c>
      <c r="I7369" s="3" t="n">
        <v>10</v>
      </c>
      <c r="J7369" s="3" t="n">
        <v>19</v>
      </c>
      <c r="K7369" s="3" t="n">
        <v>19</v>
      </c>
      <c r="L7369" s="3" t="n">
        <v>3</v>
      </c>
      <c r="M7369" s="3" t="n">
        <v>3</v>
      </c>
      <c r="N7369" s="3" t="n">
        <v>-1</v>
      </c>
      <c r="O7369" s="3" t="n">
        <v>-1</v>
      </c>
      <c r="P7369" s="3" t="n">
        <v>7.5</v>
      </c>
      <c r="Q7369" s="3" t="n">
        <v>24.2</v>
      </c>
      <c r="R7369" s="3" t="s">
        <v>21400</v>
      </c>
      <c r="S7369" s="4" t="n">
        <v>45747.8927893519</v>
      </c>
      <c r="T7369" s="3" t="s">
        <v>29</v>
      </c>
      <c r="U7369" s="3" t="s">
        <v>29</v>
      </c>
      <c r="V7369" s="3" t="n">
        <v>0</v>
      </c>
      <c r="W7369" s="3" t="n">
        <v>0</v>
      </c>
      <c r="X7369" s="3" t="n">
        <v>0</v>
      </c>
      <c r="Y7369" s="3" t="s">
        <v>30</v>
      </c>
      <c r="Z7369" s="3" t="s">
        <v>30</v>
      </c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  <c r="AP7369" s="3"/>
      <c r="AQ7369" s="3"/>
      <c r="AR7369" s="3"/>
      <c r="AS7369" s="3"/>
      <c r="AT7369" s="3"/>
      <c r="AU7369" s="3"/>
      <c r="AV7369" s="3"/>
      <c r="AW7369" s="3"/>
      <c r="AX7369" s="3"/>
      <c r="AY7369" s="3"/>
      <c r="AZ7369" s="3"/>
      <c r="BA7369" s="3"/>
      <c r="BB7369" s="3"/>
      <c r="BC7369" s="3"/>
      <c r="BD7369" s="3"/>
      <c r="BE7369" s="3"/>
      <c r="BF7369" s="3"/>
      <c r="BG7369" s="3"/>
      <c r="BH7369" s="3"/>
      <c r="BI7369" s="3"/>
      <c r="BJ7369" s="3"/>
    </row>
    <row r="7370" customFormat="false" ht="15.75" hidden="false" customHeight="false" outlineLevel="0" collapsed="false">
      <c r="A7370" s="3" t="n">
        <v>7369</v>
      </c>
      <c r="B7370" s="3" t="s">
        <v>21401</v>
      </c>
      <c r="C7370" s="3" t="s">
        <v>21402</v>
      </c>
      <c r="D7370" s="3" t="n">
        <v>1</v>
      </c>
      <c r="E7370" s="3" t="n">
        <v>0.2187111</v>
      </c>
      <c r="F7370" s="3" t="n">
        <v>22</v>
      </c>
      <c r="G7370" s="3" t="n">
        <v>22</v>
      </c>
      <c r="H7370" s="3" t="n">
        <v>12</v>
      </c>
      <c r="I7370" s="3" t="n">
        <v>12</v>
      </c>
      <c r="J7370" s="3" t="n">
        <v>20</v>
      </c>
      <c r="K7370" s="3" t="n">
        <v>20</v>
      </c>
      <c r="L7370" s="3" t="n">
        <v>2</v>
      </c>
      <c r="M7370" s="3" t="n">
        <v>2</v>
      </c>
      <c r="N7370" s="3" t="n">
        <v>-1</v>
      </c>
      <c r="O7370" s="3" t="n">
        <v>-1</v>
      </c>
      <c r="P7370" s="3" t="n">
        <v>7.5</v>
      </c>
      <c r="Q7370" s="3" t="n">
        <v>24.2</v>
      </c>
      <c r="R7370" s="3" t="s">
        <v>21403</v>
      </c>
      <c r="S7370" s="4" t="n">
        <v>45747.8928240741</v>
      </c>
      <c r="T7370" s="3" t="s">
        <v>29</v>
      </c>
      <c r="U7370" s="3" t="s">
        <v>29</v>
      </c>
      <c r="V7370" s="3" t="n">
        <v>0</v>
      </c>
      <c r="W7370" s="3" t="n">
        <v>0</v>
      </c>
      <c r="X7370" s="3" t="n">
        <v>0</v>
      </c>
      <c r="Y7370" s="3" t="s">
        <v>30</v>
      </c>
      <c r="Z7370" s="3" t="s">
        <v>30</v>
      </c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  <c r="AP7370" s="3"/>
      <c r="AQ7370" s="3"/>
      <c r="AR7370" s="3"/>
      <c r="AS7370" s="3"/>
      <c r="AT7370" s="3"/>
      <c r="AU7370" s="3"/>
      <c r="AV7370" s="3"/>
      <c r="AW7370" s="3"/>
      <c r="AX7370" s="3"/>
      <c r="AY7370" s="3"/>
      <c r="AZ7370" s="3"/>
      <c r="BA7370" s="3"/>
      <c r="BB7370" s="3"/>
      <c r="BC7370" s="3"/>
      <c r="BD7370" s="3"/>
      <c r="BE7370" s="3"/>
      <c r="BF7370" s="3"/>
      <c r="BG7370" s="3"/>
      <c r="BH7370" s="3"/>
      <c r="BI7370" s="3"/>
      <c r="BJ7370" s="3"/>
    </row>
    <row r="7371" customFormat="false" ht="15.75" hidden="false" customHeight="false" outlineLevel="0" collapsed="false">
      <c r="A7371" s="3" t="n">
        <v>7370</v>
      </c>
      <c r="B7371" s="3" t="s">
        <v>21404</v>
      </c>
      <c r="C7371" s="3" t="s">
        <v>21405</v>
      </c>
      <c r="D7371" s="3" t="n">
        <v>1</v>
      </c>
      <c r="E7371" s="3" t="n">
        <v>1.3388008</v>
      </c>
      <c r="F7371" s="3" t="n">
        <v>69</v>
      </c>
      <c r="G7371" s="3" t="n">
        <v>69</v>
      </c>
      <c r="H7371" s="3" t="n">
        <v>19</v>
      </c>
      <c r="I7371" s="3" t="n">
        <v>19</v>
      </c>
      <c r="J7371" s="3" t="n">
        <v>72</v>
      </c>
      <c r="K7371" s="3" t="n">
        <v>72</v>
      </c>
      <c r="L7371" s="3" t="n">
        <v>6</v>
      </c>
      <c r="M7371" s="3" t="n">
        <v>6</v>
      </c>
      <c r="N7371" s="3" t="n">
        <v>-1</v>
      </c>
      <c r="O7371" s="3" t="n">
        <v>-1</v>
      </c>
      <c r="P7371" s="3" t="n">
        <v>7.5</v>
      </c>
      <c r="Q7371" s="3" t="n">
        <v>24.2</v>
      </c>
      <c r="R7371" s="3" t="s">
        <v>21406</v>
      </c>
      <c r="S7371" s="4" t="n">
        <v>45747.8928703704</v>
      </c>
      <c r="T7371" s="3" t="s">
        <v>29</v>
      </c>
      <c r="U7371" s="3" t="s">
        <v>29</v>
      </c>
      <c r="V7371" s="3" t="n">
        <v>0</v>
      </c>
      <c r="W7371" s="3" t="n">
        <v>0</v>
      </c>
      <c r="X7371" s="3" t="n">
        <v>0</v>
      </c>
      <c r="Y7371" s="3" t="s">
        <v>30</v>
      </c>
      <c r="Z7371" s="3" t="s">
        <v>30</v>
      </c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  <c r="AP7371" s="3"/>
      <c r="AQ7371" s="3"/>
      <c r="AR7371" s="3"/>
      <c r="AS7371" s="3"/>
      <c r="AT7371" s="3"/>
      <c r="AU7371" s="3"/>
      <c r="AV7371" s="3"/>
      <c r="AW7371" s="3"/>
      <c r="AX7371" s="3"/>
      <c r="AY7371" s="3"/>
      <c r="AZ7371" s="3"/>
      <c r="BA7371" s="3"/>
      <c r="BB7371" s="3"/>
      <c r="BC7371" s="3"/>
      <c r="BD7371" s="3"/>
      <c r="BE7371" s="3"/>
      <c r="BF7371" s="3"/>
      <c r="BG7371" s="3"/>
      <c r="BH7371" s="3"/>
      <c r="BI7371" s="3"/>
      <c r="BJ7371" s="3"/>
    </row>
    <row r="7372" customFormat="false" ht="15.75" hidden="false" customHeight="false" outlineLevel="0" collapsed="false">
      <c r="A7372" s="3" t="n">
        <v>7371</v>
      </c>
      <c r="B7372" s="3" t="s">
        <v>21407</v>
      </c>
      <c r="C7372" s="3" t="s">
        <v>21408</v>
      </c>
      <c r="D7372" s="3" t="n">
        <v>1</v>
      </c>
      <c r="E7372" s="3" t="n">
        <v>1.2837275</v>
      </c>
      <c r="F7372" s="3" t="n">
        <v>69</v>
      </c>
      <c r="G7372" s="3" t="n">
        <v>69</v>
      </c>
      <c r="H7372" s="3" t="n">
        <v>19</v>
      </c>
      <c r="I7372" s="3" t="n">
        <v>19</v>
      </c>
      <c r="J7372" s="3" t="n">
        <v>72</v>
      </c>
      <c r="K7372" s="3" t="n">
        <v>72</v>
      </c>
      <c r="L7372" s="3" t="n">
        <v>6</v>
      </c>
      <c r="M7372" s="3" t="n">
        <v>6</v>
      </c>
      <c r="N7372" s="3" t="n">
        <v>-1</v>
      </c>
      <c r="O7372" s="3" t="n">
        <v>-1</v>
      </c>
      <c r="P7372" s="3" t="n">
        <v>7.5</v>
      </c>
      <c r="Q7372" s="3" t="n">
        <v>24.2</v>
      </c>
      <c r="R7372" s="3" t="s">
        <v>21409</v>
      </c>
      <c r="S7372" s="4" t="n">
        <v>45747.8929166667</v>
      </c>
      <c r="T7372" s="3" t="s">
        <v>29</v>
      </c>
      <c r="U7372" s="3" t="s">
        <v>29</v>
      </c>
      <c r="V7372" s="3" t="n">
        <v>0</v>
      </c>
      <c r="W7372" s="3" t="n">
        <v>0</v>
      </c>
      <c r="X7372" s="3" t="n">
        <v>0</v>
      </c>
      <c r="Y7372" s="3" t="s">
        <v>30</v>
      </c>
      <c r="Z7372" s="3" t="s">
        <v>30</v>
      </c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  <c r="AP7372" s="3"/>
      <c r="AQ7372" s="3"/>
      <c r="AR7372" s="3"/>
      <c r="AS7372" s="3"/>
      <c r="AT7372" s="3"/>
      <c r="AU7372" s="3"/>
      <c r="AV7372" s="3"/>
      <c r="AW7372" s="3"/>
      <c r="AX7372" s="3"/>
      <c r="AY7372" s="3"/>
      <c r="AZ7372" s="3"/>
      <c r="BA7372" s="3"/>
      <c r="BB7372" s="3"/>
      <c r="BC7372" s="3"/>
      <c r="BD7372" s="3"/>
      <c r="BE7372" s="3"/>
      <c r="BF7372" s="3"/>
      <c r="BG7372" s="3"/>
      <c r="BH7372" s="3"/>
      <c r="BI7372" s="3"/>
      <c r="BJ7372" s="3"/>
    </row>
    <row r="7373" customFormat="false" ht="15.75" hidden="false" customHeight="false" outlineLevel="0" collapsed="false">
      <c r="A7373" s="3" t="n">
        <v>7372</v>
      </c>
      <c r="B7373" s="3" t="s">
        <v>21410</v>
      </c>
      <c r="C7373" s="3" t="s">
        <v>21411</v>
      </c>
      <c r="D7373" s="3" t="n">
        <v>1</v>
      </c>
      <c r="E7373" s="3" t="n">
        <v>1.2917021</v>
      </c>
      <c r="F7373" s="3" t="n">
        <v>75</v>
      </c>
      <c r="G7373" s="3" t="n">
        <v>75</v>
      </c>
      <c r="H7373" s="3" t="n">
        <v>21</v>
      </c>
      <c r="I7373" s="3" t="n">
        <v>21</v>
      </c>
      <c r="J7373" s="3" t="n">
        <v>78</v>
      </c>
      <c r="K7373" s="3" t="n">
        <v>78</v>
      </c>
      <c r="L7373" s="3" t="n">
        <v>6</v>
      </c>
      <c r="M7373" s="3" t="n">
        <v>6</v>
      </c>
      <c r="N7373" s="3" t="n">
        <v>-1</v>
      </c>
      <c r="O7373" s="3" t="n">
        <v>-1</v>
      </c>
      <c r="P7373" s="3" t="n">
        <v>7.5</v>
      </c>
      <c r="Q7373" s="3" t="n">
        <v>24.2</v>
      </c>
      <c r="R7373" s="3" t="s">
        <v>21412</v>
      </c>
      <c r="S7373" s="4" t="n">
        <v>45747.8929513889</v>
      </c>
      <c r="T7373" s="3" t="s">
        <v>29</v>
      </c>
      <c r="U7373" s="3" t="s">
        <v>29</v>
      </c>
      <c r="V7373" s="3" t="n">
        <v>0</v>
      </c>
      <c r="W7373" s="3" t="n">
        <v>0</v>
      </c>
      <c r="X7373" s="3" t="n">
        <v>0</v>
      </c>
      <c r="Y7373" s="3" t="s">
        <v>30</v>
      </c>
      <c r="Z7373" s="3" t="s">
        <v>30</v>
      </c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3"/>
      <c r="AV7373" s="3"/>
      <c r="AW7373" s="3"/>
      <c r="AX7373" s="3"/>
      <c r="AY7373" s="3"/>
      <c r="AZ7373" s="3"/>
      <c r="BA7373" s="3"/>
      <c r="BB7373" s="3"/>
      <c r="BC7373" s="3"/>
      <c r="BD7373" s="3"/>
      <c r="BE7373" s="3"/>
      <c r="BF7373" s="3"/>
      <c r="BG7373" s="3"/>
      <c r="BH7373" s="3"/>
      <c r="BI7373" s="3"/>
      <c r="BJ7373" s="3"/>
    </row>
    <row r="7374" customFormat="false" ht="15.75" hidden="false" customHeight="false" outlineLevel="0" collapsed="false">
      <c r="A7374" s="3" t="n">
        <v>7373</v>
      </c>
      <c r="B7374" s="3" t="s">
        <v>21413</v>
      </c>
      <c r="C7374" s="3" t="s">
        <v>21414</v>
      </c>
      <c r="D7374" s="3" t="n">
        <v>1</v>
      </c>
      <c r="E7374" s="3" t="n">
        <v>3.1655321</v>
      </c>
      <c r="F7374" s="3" t="n">
        <v>408</v>
      </c>
      <c r="G7374" s="3" t="n">
        <v>408</v>
      </c>
      <c r="H7374" s="3" t="n">
        <v>24</v>
      </c>
      <c r="I7374" s="3" t="n">
        <v>24</v>
      </c>
      <c r="J7374" s="3" t="n">
        <v>551</v>
      </c>
      <c r="K7374" s="3" t="n">
        <v>551</v>
      </c>
      <c r="L7374" s="3" t="n">
        <v>51</v>
      </c>
      <c r="M7374" s="3" t="n">
        <v>51</v>
      </c>
      <c r="N7374" s="3" t="n">
        <v>-1</v>
      </c>
      <c r="O7374" s="3" t="n">
        <v>-1</v>
      </c>
      <c r="P7374" s="3" t="n">
        <v>7.8</v>
      </c>
      <c r="Q7374" s="3" t="n">
        <v>24.2</v>
      </c>
      <c r="R7374" s="3" t="s">
        <v>21415</v>
      </c>
      <c r="S7374" s="4" t="n">
        <v>45747.8930555556</v>
      </c>
      <c r="T7374" s="3" t="s">
        <v>65</v>
      </c>
      <c r="U7374" s="3" t="s">
        <v>65</v>
      </c>
      <c r="V7374" s="3" t="n">
        <v>0</v>
      </c>
      <c r="W7374" s="3" t="n">
        <v>0</v>
      </c>
      <c r="X7374" s="3" t="n">
        <v>0</v>
      </c>
      <c r="Y7374" s="3" t="s">
        <v>30</v>
      </c>
      <c r="Z7374" s="3" t="s">
        <v>30</v>
      </c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  <c r="AP7374" s="3"/>
      <c r="AQ7374" s="3"/>
      <c r="AR7374" s="3"/>
      <c r="AS7374" s="3"/>
      <c r="AT7374" s="3"/>
      <c r="AU7374" s="3"/>
      <c r="AV7374" s="3"/>
      <c r="AW7374" s="3"/>
      <c r="AX7374" s="3"/>
      <c r="AY7374" s="3"/>
      <c r="AZ7374" s="3"/>
      <c r="BA7374" s="3"/>
      <c r="BB7374" s="3"/>
      <c r="BC7374" s="3"/>
      <c r="BD7374" s="3"/>
      <c r="BE7374" s="3"/>
      <c r="BF7374" s="3"/>
      <c r="BG7374" s="3"/>
      <c r="BH7374" s="3"/>
      <c r="BI7374" s="3"/>
      <c r="BJ7374" s="3"/>
    </row>
    <row r="7375" customFormat="false" ht="15.75" hidden="false" customHeight="false" outlineLevel="0" collapsed="false">
      <c r="A7375" s="3" t="n">
        <v>7374</v>
      </c>
      <c r="B7375" s="3" t="s">
        <v>21416</v>
      </c>
      <c r="C7375" s="3" t="s">
        <v>21417</v>
      </c>
      <c r="D7375" s="3" t="n">
        <v>1</v>
      </c>
      <c r="E7375" s="3" t="n">
        <v>4.4990658</v>
      </c>
      <c r="F7375" s="3" t="n">
        <v>86</v>
      </c>
      <c r="G7375" s="3" t="n">
        <v>86</v>
      </c>
      <c r="H7375" s="3" t="n">
        <v>22</v>
      </c>
      <c r="I7375" s="3" t="n">
        <v>22</v>
      </c>
      <c r="J7375" s="3" t="n">
        <v>92</v>
      </c>
      <c r="K7375" s="3" t="n">
        <v>92</v>
      </c>
      <c r="L7375" s="3" t="n">
        <v>18</v>
      </c>
      <c r="M7375" s="3" t="n">
        <v>18</v>
      </c>
      <c r="N7375" s="3" t="n">
        <v>-1</v>
      </c>
      <c r="O7375" s="3" t="n">
        <v>-1</v>
      </c>
      <c r="P7375" s="3" t="n">
        <v>7.8</v>
      </c>
      <c r="Q7375" s="3" t="n">
        <v>24.2</v>
      </c>
      <c r="R7375" s="3" t="s">
        <v>21418</v>
      </c>
      <c r="S7375" s="4" t="n">
        <v>45747.8931597222</v>
      </c>
      <c r="T7375" s="3" t="s">
        <v>4910</v>
      </c>
      <c r="U7375" s="3" t="s">
        <v>4910</v>
      </c>
      <c r="V7375" s="3" t="n">
        <v>0</v>
      </c>
      <c r="W7375" s="3" t="n">
        <v>0</v>
      </c>
      <c r="X7375" s="3" t="n">
        <v>0</v>
      </c>
      <c r="Y7375" s="3" t="s">
        <v>30</v>
      </c>
      <c r="Z7375" s="3" t="s">
        <v>30</v>
      </c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  <c r="AP7375" s="3"/>
      <c r="AQ7375" s="3"/>
      <c r="AR7375" s="3"/>
      <c r="AS7375" s="3"/>
      <c r="AT7375" s="3"/>
      <c r="AU7375" s="3"/>
      <c r="AV7375" s="3"/>
      <c r="AW7375" s="3"/>
      <c r="AX7375" s="3"/>
      <c r="AY7375" s="3"/>
      <c r="AZ7375" s="3"/>
      <c r="BA7375" s="3"/>
      <c r="BB7375" s="3"/>
      <c r="BC7375" s="3"/>
      <c r="BD7375" s="3"/>
      <c r="BE7375" s="3"/>
      <c r="BF7375" s="3"/>
      <c r="BG7375" s="3"/>
      <c r="BH7375" s="3"/>
      <c r="BI7375" s="3"/>
      <c r="BJ7375" s="3"/>
    </row>
    <row r="7376" customFormat="false" ht="15.75" hidden="false" customHeight="false" outlineLevel="0" collapsed="false">
      <c r="A7376" s="3" t="n">
        <v>7375</v>
      </c>
      <c r="B7376" s="3" t="s">
        <v>21419</v>
      </c>
      <c r="C7376" s="3" t="s">
        <v>21420</v>
      </c>
      <c r="D7376" s="3" t="n">
        <v>1</v>
      </c>
      <c r="E7376" s="3" t="n">
        <v>0.2521728</v>
      </c>
      <c r="F7376" s="3" t="n">
        <v>17</v>
      </c>
      <c r="G7376" s="3" t="n">
        <v>17</v>
      </c>
      <c r="H7376" s="3" t="n">
        <v>7</v>
      </c>
      <c r="I7376" s="3" t="n">
        <v>7</v>
      </c>
      <c r="J7376" s="3" t="n">
        <v>17</v>
      </c>
      <c r="K7376" s="3" t="n">
        <v>17</v>
      </c>
      <c r="L7376" s="3" t="n">
        <v>4</v>
      </c>
      <c r="M7376" s="3" t="n">
        <v>4</v>
      </c>
      <c r="N7376" s="3" t="n">
        <v>0</v>
      </c>
      <c r="O7376" s="3" t="n">
        <v>-1</v>
      </c>
      <c r="P7376" s="3" t="n">
        <v>7.5</v>
      </c>
      <c r="Q7376" s="3" t="n">
        <v>24.2</v>
      </c>
      <c r="R7376" s="3" t="s">
        <v>21421</v>
      </c>
      <c r="S7376" s="4" t="n">
        <v>45747.8932407407</v>
      </c>
      <c r="T7376" s="3" t="s">
        <v>65</v>
      </c>
      <c r="U7376" s="3" t="s">
        <v>65</v>
      </c>
      <c r="V7376" s="3" t="n">
        <v>1</v>
      </c>
      <c r="W7376" s="3" t="n">
        <v>0</v>
      </c>
      <c r="X7376" s="3" t="n">
        <v>0</v>
      </c>
      <c r="Y7376" s="3" t="s">
        <v>30</v>
      </c>
      <c r="Z7376" s="3" t="s">
        <v>30</v>
      </c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  <c r="AP7376" s="3"/>
      <c r="AQ7376" s="3"/>
      <c r="AR7376" s="3"/>
      <c r="AS7376" s="3"/>
      <c r="AT7376" s="3"/>
      <c r="AU7376" s="3"/>
      <c r="AV7376" s="3"/>
      <c r="AW7376" s="3"/>
      <c r="AX7376" s="3"/>
      <c r="AY7376" s="3"/>
      <c r="AZ7376" s="3"/>
      <c r="BA7376" s="3"/>
      <c r="BB7376" s="3"/>
      <c r="BC7376" s="3"/>
      <c r="BD7376" s="3"/>
      <c r="BE7376" s="3"/>
      <c r="BF7376" s="3"/>
      <c r="BG7376" s="3"/>
      <c r="BH7376" s="3"/>
      <c r="BI7376" s="3"/>
      <c r="BJ7376" s="3"/>
    </row>
    <row r="7377" customFormat="false" ht="15.75" hidden="false" customHeight="false" outlineLevel="0" collapsed="false">
      <c r="A7377" s="3" t="n">
        <v>7376</v>
      </c>
      <c r="B7377" s="3" t="s">
        <v>21422</v>
      </c>
      <c r="C7377" s="3" t="s">
        <v>21423</v>
      </c>
      <c r="D7377" s="3" t="n">
        <v>1</v>
      </c>
      <c r="E7377" s="3" t="n">
        <v>19.0854934</v>
      </c>
      <c r="F7377" s="3" t="n">
        <v>506</v>
      </c>
      <c r="G7377" s="3" t="n">
        <v>506</v>
      </c>
      <c r="H7377" s="3" t="n">
        <v>19</v>
      </c>
      <c r="I7377" s="3" t="n">
        <v>19</v>
      </c>
      <c r="J7377" s="3" t="n">
        <v>585</v>
      </c>
      <c r="K7377" s="3" t="n">
        <v>585</v>
      </c>
      <c r="L7377" s="3" t="n">
        <v>137</v>
      </c>
      <c r="M7377" s="3" t="n">
        <v>137</v>
      </c>
      <c r="N7377" s="3" t="n">
        <v>65</v>
      </c>
      <c r="O7377" s="3" t="n">
        <v>-1</v>
      </c>
      <c r="P7377" s="3" t="n">
        <v>7.1</v>
      </c>
      <c r="Q7377" s="3" t="n">
        <v>24.2</v>
      </c>
      <c r="R7377" s="3" t="s">
        <v>21424</v>
      </c>
      <c r="S7377" s="4" t="n">
        <v>45747.8936574074</v>
      </c>
      <c r="T7377" s="3" t="s">
        <v>1920</v>
      </c>
      <c r="U7377" s="3" t="s">
        <v>1920</v>
      </c>
      <c r="V7377" s="3" t="n">
        <v>1</v>
      </c>
      <c r="W7377" s="3" t="n">
        <v>0</v>
      </c>
      <c r="X7377" s="3" t="n">
        <v>0</v>
      </c>
      <c r="Y7377" s="3" t="s">
        <v>30</v>
      </c>
      <c r="Z7377" s="3" t="s">
        <v>30</v>
      </c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  <c r="AP7377" s="3"/>
      <c r="AQ7377" s="3"/>
      <c r="AR7377" s="3"/>
      <c r="AS7377" s="3"/>
      <c r="AT7377" s="3"/>
      <c r="AU7377" s="3"/>
      <c r="AV7377" s="3"/>
      <c r="AW7377" s="3"/>
      <c r="AX7377" s="3"/>
      <c r="AY7377" s="3"/>
      <c r="AZ7377" s="3"/>
      <c r="BA7377" s="3"/>
      <c r="BB7377" s="3"/>
      <c r="BC7377" s="3"/>
      <c r="BD7377" s="3"/>
      <c r="BE7377" s="3"/>
      <c r="BF7377" s="3"/>
      <c r="BG7377" s="3"/>
      <c r="BH7377" s="3"/>
      <c r="BI7377" s="3"/>
      <c r="BJ7377" s="3"/>
    </row>
    <row r="7378" customFormat="false" ht="15.75" hidden="false" customHeight="false" outlineLevel="0" collapsed="false">
      <c r="A7378" s="3" t="n">
        <v>7377</v>
      </c>
      <c r="B7378" s="3" t="s">
        <v>21425</v>
      </c>
      <c r="C7378" s="3" t="s">
        <v>21426</v>
      </c>
      <c r="D7378" s="3" t="n">
        <v>1</v>
      </c>
      <c r="E7378" s="3" t="n">
        <v>3.4590461</v>
      </c>
      <c r="F7378" s="3" t="n">
        <v>33</v>
      </c>
      <c r="G7378" s="3" t="n">
        <v>33</v>
      </c>
      <c r="H7378" s="3" t="n">
        <v>12</v>
      </c>
      <c r="I7378" s="3" t="n">
        <v>12</v>
      </c>
      <c r="J7378" s="3" t="n">
        <v>41</v>
      </c>
      <c r="K7378" s="3" t="n">
        <v>41</v>
      </c>
      <c r="L7378" s="3" t="n">
        <v>7</v>
      </c>
      <c r="M7378" s="3" t="n">
        <v>7</v>
      </c>
      <c r="N7378" s="3" t="n">
        <v>-1</v>
      </c>
      <c r="O7378" s="3" t="n">
        <v>-1</v>
      </c>
      <c r="P7378" s="3" t="n">
        <v>7.3</v>
      </c>
      <c r="Q7378" s="3" t="n">
        <v>24.2</v>
      </c>
      <c r="R7378" s="3" t="s">
        <v>21427</v>
      </c>
      <c r="S7378" s="4" t="n">
        <v>45747.8937615741</v>
      </c>
      <c r="T7378" s="3" t="s">
        <v>65</v>
      </c>
      <c r="U7378" s="3" t="s">
        <v>65</v>
      </c>
      <c r="V7378" s="3" t="n">
        <v>0</v>
      </c>
      <c r="W7378" s="3" t="n">
        <v>0</v>
      </c>
      <c r="X7378" s="3" t="n">
        <v>0</v>
      </c>
      <c r="Y7378" s="3" t="s">
        <v>30</v>
      </c>
      <c r="Z7378" s="3" t="s">
        <v>30</v>
      </c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  <c r="AP7378" s="3"/>
      <c r="AQ7378" s="3"/>
      <c r="AR7378" s="3"/>
      <c r="AS7378" s="3"/>
      <c r="AT7378" s="3"/>
      <c r="AU7378" s="3"/>
      <c r="AV7378" s="3"/>
      <c r="AW7378" s="3"/>
      <c r="AX7378" s="3"/>
      <c r="AY7378" s="3"/>
      <c r="AZ7378" s="3"/>
      <c r="BA7378" s="3"/>
      <c r="BB7378" s="3"/>
      <c r="BC7378" s="3"/>
      <c r="BD7378" s="3"/>
      <c r="BE7378" s="3"/>
      <c r="BF7378" s="3"/>
      <c r="BG7378" s="3"/>
      <c r="BH7378" s="3"/>
      <c r="BI7378" s="3"/>
      <c r="BJ7378" s="3"/>
    </row>
    <row r="7379" customFormat="false" ht="15.75" hidden="false" customHeight="false" outlineLevel="0" collapsed="false">
      <c r="A7379" s="3" t="n">
        <v>7378</v>
      </c>
      <c r="B7379" s="3" t="s">
        <v>21428</v>
      </c>
      <c r="C7379" s="3" t="s">
        <v>21429</v>
      </c>
      <c r="D7379" s="3" t="n">
        <v>1</v>
      </c>
      <c r="E7379" s="3" t="n">
        <v>1.9049385</v>
      </c>
      <c r="F7379" s="3" t="n">
        <v>18</v>
      </c>
      <c r="G7379" s="3" t="n">
        <v>18</v>
      </c>
      <c r="H7379" s="3" t="n">
        <v>8</v>
      </c>
      <c r="I7379" s="3" t="n">
        <v>8</v>
      </c>
      <c r="J7379" s="3" t="n">
        <v>15</v>
      </c>
      <c r="K7379" s="3" t="n">
        <v>15</v>
      </c>
      <c r="L7379" s="3" t="n">
        <v>5</v>
      </c>
      <c r="M7379" s="3" t="n">
        <v>5</v>
      </c>
      <c r="N7379" s="3" t="n">
        <v>-1</v>
      </c>
      <c r="O7379" s="3" t="n">
        <v>-1</v>
      </c>
      <c r="P7379" s="3" t="n">
        <v>7.3</v>
      </c>
      <c r="Q7379" s="3" t="n">
        <v>24.2</v>
      </c>
      <c r="R7379" s="3" t="s">
        <v>21430</v>
      </c>
      <c r="S7379" s="4" t="n">
        <v>45747.8938078704</v>
      </c>
      <c r="T7379" s="3" t="s">
        <v>65</v>
      </c>
      <c r="U7379" s="3" t="s">
        <v>65</v>
      </c>
      <c r="V7379" s="3" t="n">
        <v>0</v>
      </c>
      <c r="W7379" s="3" t="n">
        <v>0</v>
      </c>
      <c r="X7379" s="3" t="n">
        <v>0</v>
      </c>
      <c r="Y7379" s="3" t="s">
        <v>30</v>
      </c>
      <c r="Z7379" s="3" t="s">
        <v>30</v>
      </c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  <c r="AP7379" s="3"/>
      <c r="AQ7379" s="3"/>
      <c r="AR7379" s="3"/>
      <c r="AS7379" s="3"/>
      <c r="AT7379" s="3"/>
      <c r="AU7379" s="3"/>
      <c r="AV7379" s="3"/>
      <c r="AW7379" s="3"/>
      <c r="AX7379" s="3"/>
      <c r="AY7379" s="3"/>
      <c r="AZ7379" s="3"/>
      <c r="BA7379" s="3"/>
      <c r="BB7379" s="3"/>
      <c r="BC7379" s="3"/>
      <c r="BD7379" s="3"/>
      <c r="BE7379" s="3"/>
      <c r="BF7379" s="3"/>
      <c r="BG7379" s="3"/>
      <c r="BH7379" s="3"/>
      <c r="BI7379" s="3"/>
      <c r="BJ7379" s="3"/>
    </row>
    <row r="7380" customFormat="false" ht="15.75" hidden="false" customHeight="false" outlineLevel="0" collapsed="false">
      <c r="A7380" s="3" t="n">
        <v>7379</v>
      </c>
      <c r="B7380" s="3" t="s">
        <v>21431</v>
      </c>
      <c r="C7380" s="3" t="s">
        <v>21432</v>
      </c>
      <c r="D7380" s="3" t="n">
        <v>1</v>
      </c>
      <c r="E7380" s="3" t="n">
        <v>3.3621104</v>
      </c>
      <c r="F7380" s="3" t="n">
        <v>32</v>
      </c>
      <c r="G7380" s="3" t="n">
        <v>32</v>
      </c>
      <c r="H7380" s="3" t="n">
        <v>10</v>
      </c>
      <c r="I7380" s="3" t="n">
        <v>10</v>
      </c>
      <c r="J7380" s="3" t="n">
        <v>41</v>
      </c>
      <c r="K7380" s="3" t="n">
        <v>41</v>
      </c>
      <c r="L7380" s="3" t="n">
        <v>5</v>
      </c>
      <c r="M7380" s="3" t="n">
        <v>5</v>
      </c>
      <c r="N7380" s="3" t="n">
        <v>-1</v>
      </c>
      <c r="O7380" s="3" t="n">
        <v>-1</v>
      </c>
      <c r="P7380" s="3" t="n">
        <v>7.3</v>
      </c>
      <c r="Q7380" s="3" t="n">
        <v>24.2</v>
      </c>
      <c r="R7380" s="3" t="s">
        <v>21433</v>
      </c>
      <c r="S7380" s="4" t="n">
        <v>45747.8938773148</v>
      </c>
      <c r="T7380" s="3" t="s">
        <v>65</v>
      </c>
      <c r="U7380" s="3" t="s">
        <v>65</v>
      </c>
      <c r="V7380" s="3" t="n">
        <v>0</v>
      </c>
      <c r="W7380" s="3" t="n">
        <v>0</v>
      </c>
      <c r="X7380" s="3" t="n">
        <v>0</v>
      </c>
      <c r="Y7380" s="3" t="s">
        <v>30</v>
      </c>
      <c r="Z7380" s="3" t="s">
        <v>30</v>
      </c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  <c r="AP7380" s="3"/>
      <c r="AQ7380" s="3"/>
      <c r="AR7380" s="3"/>
      <c r="AS7380" s="3"/>
      <c r="AT7380" s="3"/>
      <c r="AU7380" s="3"/>
      <c r="AV7380" s="3"/>
      <c r="AW7380" s="3"/>
      <c r="AX7380" s="3"/>
      <c r="AY7380" s="3"/>
      <c r="AZ7380" s="3"/>
      <c r="BA7380" s="3"/>
      <c r="BB7380" s="3"/>
      <c r="BC7380" s="3"/>
      <c r="BD7380" s="3"/>
      <c r="BE7380" s="3"/>
      <c r="BF7380" s="3"/>
      <c r="BG7380" s="3"/>
      <c r="BH7380" s="3"/>
      <c r="BI7380" s="3"/>
      <c r="BJ7380" s="3"/>
    </row>
    <row r="7381" customFormat="false" ht="15.75" hidden="false" customHeight="false" outlineLevel="0" collapsed="false">
      <c r="A7381" s="3" t="n">
        <v>7380</v>
      </c>
      <c r="B7381" s="3" t="s">
        <v>21434</v>
      </c>
      <c r="C7381" s="3" t="s">
        <v>21435</v>
      </c>
      <c r="D7381" s="3" t="n">
        <v>1</v>
      </c>
      <c r="E7381" s="3" t="n">
        <v>0.6260504</v>
      </c>
      <c r="F7381" s="3" t="n">
        <v>6</v>
      </c>
      <c r="G7381" s="3" t="n">
        <v>6</v>
      </c>
      <c r="H7381" s="3" t="n">
        <v>5</v>
      </c>
      <c r="I7381" s="3" t="n">
        <v>5</v>
      </c>
      <c r="J7381" s="3" t="n">
        <v>3</v>
      </c>
      <c r="K7381" s="3" t="n">
        <v>3</v>
      </c>
      <c r="L7381" s="3" t="n">
        <v>1</v>
      </c>
      <c r="M7381" s="3" t="n">
        <v>1</v>
      </c>
      <c r="N7381" s="3" t="n">
        <v>0</v>
      </c>
      <c r="O7381" s="3" t="n">
        <v>0</v>
      </c>
      <c r="P7381" s="3" t="n">
        <v>7.8</v>
      </c>
      <c r="Q7381" s="3" t="n">
        <v>24.2</v>
      </c>
      <c r="R7381" s="3" t="s">
        <v>21436</v>
      </c>
      <c r="S7381" s="4" t="n">
        <v>45747.8939236111</v>
      </c>
      <c r="T7381" s="3" t="s">
        <v>65</v>
      </c>
      <c r="U7381" s="3" t="s">
        <v>65</v>
      </c>
      <c r="V7381" s="3" t="n">
        <v>1</v>
      </c>
      <c r="W7381" s="3" t="n">
        <v>1</v>
      </c>
      <c r="X7381" s="3" t="n">
        <v>0</v>
      </c>
      <c r="Y7381" s="3" t="s">
        <v>30</v>
      </c>
      <c r="Z7381" s="3" t="s">
        <v>30</v>
      </c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  <c r="AP7381" s="3"/>
      <c r="AQ7381" s="3"/>
      <c r="AR7381" s="3"/>
      <c r="AS7381" s="3"/>
      <c r="AT7381" s="3"/>
      <c r="AU7381" s="3"/>
      <c r="AV7381" s="3"/>
      <c r="AW7381" s="3"/>
      <c r="AX7381" s="3"/>
      <c r="AY7381" s="3"/>
      <c r="AZ7381" s="3"/>
      <c r="BA7381" s="3"/>
      <c r="BB7381" s="3"/>
      <c r="BC7381" s="3"/>
      <c r="BD7381" s="3"/>
      <c r="BE7381" s="3"/>
      <c r="BF7381" s="3"/>
      <c r="BG7381" s="3"/>
      <c r="BH7381" s="3"/>
      <c r="BI7381" s="3"/>
      <c r="BJ7381" s="3"/>
    </row>
    <row r="7382" customFormat="false" ht="15.75" hidden="false" customHeight="false" outlineLevel="0" collapsed="false">
      <c r="A7382" s="3" t="n">
        <v>7381</v>
      </c>
      <c r="B7382" s="3" t="s">
        <v>21437</v>
      </c>
      <c r="C7382" s="3" t="s">
        <v>21438</v>
      </c>
      <c r="D7382" s="3" t="n">
        <v>1</v>
      </c>
      <c r="E7382" s="3" t="n">
        <v>1.6863749</v>
      </c>
      <c r="F7382" s="3" t="n">
        <v>85</v>
      </c>
      <c r="G7382" s="3" t="n">
        <v>85</v>
      </c>
      <c r="H7382" s="3" t="n">
        <v>15</v>
      </c>
      <c r="I7382" s="3" t="n">
        <v>15</v>
      </c>
      <c r="J7382" s="3" t="n">
        <v>110</v>
      </c>
      <c r="K7382" s="3" t="n">
        <v>110</v>
      </c>
      <c r="L7382" s="3" t="n">
        <v>17</v>
      </c>
      <c r="M7382" s="3" t="n">
        <v>17</v>
      </c>
      <c r="N7382" s="3" t="n">
        <v>0</v>
      </c>
      <c r="O7382" s="3" t="n">
        <v>-1</v>
      </c>
      <c r="P7382" s="3" t="n">
        <v>7.7</v>
      </c>
      <c r="Q7382" s="3" t="n">
        <v>24.2</v>
      </c>
      <c r="R7382" s="3" t="s">
        <v>21439</v>
      </c>
      <c r="S7382" s="4" t="n">
        <v>45747.8940277778</v>
      </c>
      <c r="T7382" s="3" t="s">
        <v>65</v>
      </c>
      <c r="U7382" s="3" t="s">
        <v>65</v>
      </c>
      <c r="V7382" s="3" t="n">
        <v>1</v>
      </c>
      <c r="W7382" s="3" t="n">
        <v>0</v>
      </c>
      <c r="X7382" s="3" t="n">
        <v>0</v>
      </c>
      <c r="Y7382" s="3" t="s">
        <v>30</v>
      </c>
      <c r="Z7382" s="3" t="s">
        <v>30</v>
      </c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  <c r="AP7382" s="3"/>
      <c r="AQ7382" s="3"/>
      <c r="AR7382" s="3"/>
      <c r="AS7382" s="3"/>
      <c r="AT7382" s="3"/>
      <c r="AU7382" s="3"/>
      <c r="AV7382" s="3"/>
      <c r="AW7382" s="3"/>
      <c r="AX7382" s="3"/>
      <c r="AY7382" s="3"/>
      <c r="AZ7382" s="3"/>
      <c r="BA7382" s="3"/>
      <c r="BB7382" s="3"/>
      <c r="BC7382" s="3"/>
      <c r="BD7382" s="3"/>
      <c r="BE7382" s="3"/>
      <c r="BF7382" s="3"/>
      <c r="BG7382" s="3"/>
      <c r="BH7382" s="3"/>
      <c r="BI7382" s="3"/>
      <c r="BJ7382" s="3"/>
    </row>
    <row r="7383" customFormat="false" ht="15.75" hidden="false" customHeight="false" outlineLevel="0" collapsed="false">
      <c r="A7383" s="3" t="n">
        <v>7382</v>
      </c>
      <c r="B7383" s="3" t="s">
        <v>21440</v>
      </c>
      <c r="C7383" s="3" t="s">
        <v>21441</v>
      </c>
      <c r="D7383" s="3" t="n">
        <v>1</v>
      </c>
      <c r="E7383" s="3" t="n">
        <v>1.4640432</v>
      </c>
      <c r="F7383" s="3" t="n">
        <v>57</v>
      </c>
      <c r="G7383" s="3" t="n">
        <v>57</v>
      </c>
      <c r="H7383" s="3" t="n">
        <v>14</v>
      </c>
      <c r="I7383" s="3" t="n">
        <v>14</v>
      </c>
      <c r="J7383" s="3" t="n">
        <v>70</v>
      </c>
      <c r="K7383" s="3" t="n">
        <v>70</v>
      </c>
      <c r="L7383" s="3" t="n">
        <v>13</v>
      </c>
      <c r="M7383" s="3" t="n">
        <v>13</v>
      </c>
      <c r="N7383" s="3" t="n">
        <v>12</v>
      </c>
      <c r="O7383" s="3" t="n">
        <v>-1</v>
      </c>
      <c r="P7383" s="3" t="n">
        <v>7.5</v>
      </c>
      <c r="Q7383" s="3" t="n">
        <v>24.2</v>
      </c>
      <c r="R7383" s="3" t="s">
        <v>21442</v>
      </c>
      <c r="S7383" s="4" t="n">
        <v>45747.8941203704</v>
      </c>
      <c r="T7383" s="3" t="s">
        <v>3197</v>
      </c>
      <c r="U7383" s="3" t="s">
        <v>3197</v>
      </c>
      <c r="V7383" s="3" t="n">
        <v>1</v>
      </c>
      <c r="W7383" s="3" t="n">
        <v>0</v>
      </c>
      <c r="X7383" s="3" t="n">
        <v>0</v>
      </c>
      <c r="Y7383" s="3" t="s">
        <v>30</v>
      </c>
      <c r="Z7383" s="3" t="s">
        <v>30</v>
      </c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  <c r="AP7383" s="3"/>
      <c r="AQ7383" s="3"/>
      <c r="AR7383" s="3"/>
      <c r="AS7383" s="3"/>
      <c r="AT7383" s="3"/>
      <c r="AU7383" s="3"/>
      <c r="AV7383" s="3"/>
      <c r="AW7383" s="3"/>
      <c r="AX7383" s="3"/>
      <c r="AY7383" s="3"/>
      <c r="AZ7383" s="3"/>
      <c r="BA7383" s="3"/>
      <c r="BB7383" s="3"/>
      <c r="BC7383" s="3"/>
      <c r="BD7383" s="3"/>
      <c r="BE7383" s="3"/>
      <c r="BF7383" s="3"/>
      <c r="BG7383" s="3"/>
      <c r="BH7383" s="3"/>
      <c r="BI7383" s="3"/>
      <c r="BJ7383" s="3"/>
    </row>
    <row r="7384" customFormat="false" ht="15.75" hidden="false" customHeight="false" outlineLevel="0" collapsed="false">
      <c r="A7384" s="3" t="n">
        <v>7383</v>
      </c>
      <c r="B7384" s="3" t="s">
        <v>21443</v>
      </c>
      <c r="C7384" s="3" t="s">
        <v>21444</v>
      </c>
      <c r="D7384" s="3" t="n">
        <v>1</v>
      </c>
      <c r="E7384" s="3" t="n">
        <v>0.6075836</v>
      </c>
      <c r="F7384" s="3" t="n">
        <v>89</v>
      </c>
      <c r="G7384" s="3" t="n">
        <v>89</v>
      </c>
      <c r="H7384" s="3" t="n">
        <v>6</v>
      </c>
      <c r="I7384" s="3" t="n">
        <v>6</v>
      </c>
      <c r="J7384" s="3" t="n">
        <v>132</v>
      </c>
      <c r="K7384" s="3" t="n">
        <v>132</v>
      </c>
      <c r="L7384" s="3" t="n">
        <v>7</v>
      </c>
      <c r="M7384" s="3" t="n">
        <v>7</v>
      </c>
      <c r="N7384" s="3" t="n">
        <v>0</v>
      </c>
      <c r="O7384" s="3" t="n">
        <v>-1</v>
      </c>
      <c r="P7384" s="3" t="n">
        <v>7.7</v>
      </c>
      <c r="Q7384" s="3" t="n">
        <v>24.2</v>
      </c>
      <c r="R7384" s="3" t="s">
        <v>21445</v>
      </c>
      <c r="S7384" s="4" t="n">
        <v>45747.8941666667</v>
      </c>
      <c r="T7384" s="3" t="s">
        <v>65</v>
      </c>
      <c r="U7384" s="3" t="s">
        <v>65</v>
      </c>
      <c r="V7384" s="3" t="n">
        <v>1</v>
      </c>
      <c r="W7384" s="3" t="n">
        <v>0</v>
      </c>
      <c r="X7384" s="3" t="n">
        <v>0</v>
      </c>
      <c r="Y7384" s="3" t="s">
        <v>30</v>
      </c>
      <c r="Z7384" s="3" t="s">
        <v>30</v>
      </c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  <c r="AP7384" s="3"/>
      <c r="AQ7384" s="3"/>
      <c r="AR7384" s="3"/>
      <c r="AS7384" s="3"/>
      <c r="AT7384" s="3"/>
      <c r="AU7384" s="3"/>
      <c r="AV7384" s="3"/>
      <c r="AW7384" s="3"/>
      <c r="AX7384" s="3"/>
      <c r="AY7384" s="3"/>
      <c r="AZ7384" s="3"/>
      <c r="BA7384" s="3"/>
      <c r="BB7384" s="3"/>
      <c r="BC7384" s="3"/>
      <c r="BD7384" s="3"/>
      <c r="BE7384" s="3"/>
      <c r="BF7384" s="3"/>
      <c r="BG7384" s="3"/>
      <c r="BH7384" s="3"/>
      <c r="BI7384" s="3"/>
      <c r="BJ7384" s="3"/>
    </row>
    <row r="7385" customFormat="false" ht="15.75" hidden="false" customHeight="false" outlineLevel="0" collapsed="false">
      <c r="A7385" s="3" t="n">
        <v>7384</v>
      </c>
      <c r="B7385" s="3" t="s">
        <v>21446</v>
      </c>
      <c r="C7385" s="3" t="s">
        <v>21447</v>
      </c>
      <c r="D7385" s="3" t="n">
        <v>1</v>
      </c>
      <c r="E7385" s="3" t="n">
        <v>5.9106393</v>
      </c>
      <c r="F7385" s="3" t="n">
        <v>100</v>
      </c>
      <c r="G7385" s="3" t="n">
        <v>100</v>
      </c>
      <c r="H7385" s="3" t="n">
        <v>20</v>
      </c>
      <c r="I7385" s="3" t="n">
        <v>20</v>
      </c>
      <c r="J7385" s="3" t="n">
        <v>152</v>
      </c>
      <c r="K7385" s="3" t="n">
        <v>152</v>
      </c>
      <c r="L7385" s="3" t="n">
        <v>18</v>
      </c>
      <c r="M7385" s="3" t="n">
        <v>18</v>
      </c>
      <c r="N7385" s="3" t="n">
        <v>-1</v>
      </c>
      <c r="O7385" s="3" t="n">
        <v>-1</v>
      </c>
      <c r="P7385" s="3" t="n">
        <v>7.1</v>
      </c>
      <c r="Q7385" s="3" t="n">
        <v>24.2</v>
      </c>
      <c r="R7385" s="3" t="s">
        <v>21448</v>
      </c>
      <c r="S7385" s="4" t="n">
        <v>45747.8942939815</v>
      </c>
      <c r="T7385" s="3" t="s">
        <v>65</v>
      </c>
      <c r="U7385" s="3" t="s">
        <v>65</v>
      </c>
      <c r="V7385" s="3" t="n">
        <v>0</v>
      </c>
      <c r="W7385" s="3" t="n">
        <v>0</v>
      </c>
      <c r="X7385" s="3" t="n">
        <v>0</v>
      </c>
      <c r="Y7385" s="3" t="s">
        <v>30</v>
      </c>
      <c r="Z7385" s="3" t="s">
        <v>30</v>
      </c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  <c r="AP7385" s="3"/>
      <c r="AQ7385" s="3"/>
      <c r="AR7385" s="3"/>
      <c r="AS7385" s="3"/>
      <c r="AT7385" s="3"/>
      <c r="AU7385" s="3"/>
      <c r="AV7385" s="3"/>
      <c r="AW7385" s="3"/>
      <c r="AX7385" s="3"/>
      <c r="AY7385" s="3"/>
      <c r="AZ7385" s="3"/>
      <c r="BA7385" s="3"/>
      <c r="BB7385" s="3"/>
      <c r="BC7385" s="3"/>
      <c r="BD7385" s="3"/>
      <c r="BE7385" s="3"/>
      <c r="BF7385" s="3"/>
      <c r="BG7385" s="3"/>
      <c r="BH7385" s="3"/>
      <c r="BI7385" s="3"/>
      <c r="BJ7385" s="3"/>
    </row>
    <row r="7386" customFormat="false" ht="15.75" hidden="false" customHeight="false" outlineLevel="0" collapsed="false">
      <c r="A7386" s="3" t="n">
        <v>7385</v>
      </c>
      <c r="B7386" s="3" t="s">
        <v>21449</v>
      </c>
      <c r="C7386" s="3" t="s">
        <v>21450</v>
      </c>
      <c r="D7386" s="3" t="n">
        <v>1</v>
      </c>
      <c r="E7386" s="3" t="n">
        <v>5.8113488</v>
      </c>
      <c r="F7386" s="3" t="n">
        <v>173</v>
      </c>
      <c r="G7386" s="3" t="n">
        <v>173</v>
      </c>
      <c r="H7386" s="3" t="n">
        <v>15</v>
      </c>
      <c r="I7386" s="3" t="n">
        <v>15</v>
      </c>
      <c r="J7386" s="3" t="n">
        <v>363</v>
      </c>
      <c r="K7386" s="3" t="n">
        <v>363</v>
      </c>
      <c r="L7386" s="3" t="n">
        <v>112</v>
      </c>
      <c r="M7386" s="3" t="n">
        <v>112</v>
      </c>
      <c r="N7386" s="3" t="n">
        <v>-1</v>
      </c>
      <c r="O7386" s="3" t="n">
        <v>-1</v>
      </c>
      <c r="P7386" s="3" t="n">
        <v>7.4</v>
      </c>
      <c r="Q7386" s="3" t="n">
        <v>24.2</v>
      </c>
      <c r="R7386" s="3" t="s">
        <v>21451</v>
      </c>
      <c r="S7386" s="4" t="n">
        <v>45747.8945949074</v>
      </c>
      <c r="T7386" s="3" t="s">
        <v>4910</v>
      </c>
      <c r="U7386" s="3" t="s">
        <v>4910</v>
      </c>
      <c r="V7386" s="3" t="n">
        <v>0</v>
      </c>
      <c r="W7386" s="3" t="n">
        <v>0</v>
      </c>
      <c r="X7386" s="3" t="n">
        <v>0</v>
      </c>
      <c r="Y7386" s="3" t="s">
        <v>30</v>
      </c>
      <c r="Z7386" s="3" t="s">
        <v>30</v>
      </c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  <c r="AP7386" s="3"/>
      <c r="AQ7386" s="3"/>
      <c r="AR7386" s="3"/>
      <c r="AS7386" s="3"/>
      <c r="AT7386" s="3"/>
      <c r="AU7386" s="3"/>
      <c r="AV7386" s="3"/>
      <c r="AW7386" s="3"/>
      <c r="AX7386" s="3"/>
      <c r="AY7386" s="3"/>
      <c r="AZ7386" s="3"/>
      <c r="BA7386" s="3"/>
      <c r="BB7386" s="3"/>
      <c r="BC7386" s="3"/>
      <c r="BD7386" s="3"/>
      <c r="BE7386" s="3"/>
      <c r="BF7386" s="3"/>
      <c r="BG7386" s="3"/>
      <c r="BH7386" s="3"/>
      <c r="BI7386" s="3"/>
      <c r="BJ7386" s="3"/>
    </row>
    <row r="7387" customFormat="false" ht="15.75" hidden="false" customHeight="false" outlineLevel="0" collapsed="false">
      <c r="A7387" s="3" t="n">
        <v>7386</v>
      </c>
      <c r="B7387" s="3" t="s">
        <v>21452</v>
      </c>
      <c r="C7387" s="3" t="s">
        <v>21453</v>
      </c>
      <c r="D7387" s="3" t="n">
        <v>1</v>
      </c>
      <c r="E7387" s="3" t="n">
        <v>10.1469998</v>
      </c>
      <c r="F7387" s="3" t="n">
        <v>318</v>
      </c>
      <c r="G7387" s="3" t="n">
        <v>318</v>
      </c>
      <c r="H7387" s="3" t="n">
        <v>15</v>
      </c>
      <c r="I7387" s="3" t="n">
        <v>15</v>
      </c>
      <c r="J7387" s="3" t="n">
        <v>706</v>
      </c>
      <c r="K7387" s="3" t="n">
        <v>706</v>
      </c>
      <c r="L7387" s="3" t="n">
        <v>218</v>
      </c>
      <c r="M7387" s="3" t="n">
        <v>218</v>
      </c>
      <c r="N7387" s="3" t="n">
        <v>-1</v>
      </c>
      <c r="O7387" s="3" t="n">
        <v>-1</v>
      </c>
      <c r="P7387" s="3" t="n">
        <v>7.4</v>
      </c>
      <c r="Q7387" s="3" t="n">
        <v>24.2</v>
      </c>
      <c r="R7387" s="3" t="s">
        <v>21454</v>
      </c>
      <c r="S7387" s="4" t="n">
        <v>45747.8951388889</v>
      </c>
      <c r="T7387" s="3" t="s">
        <v>4910</v>
      </c>
      <c r="U7387" s="3" t="s">
        <v>4910</v>
      </c>
      <c r="V7387" s="3" t="n">
        <v>0</v>
      </c>
      <c r="W7387" s="3" t="n">
        <v>0</v>
      </c>
      <c r="X7387" s="3" t="n">
        <v>0</v>
      </c>
      <c r="Y7387" s="3" t="s">
        <v>30</v>
      </c>
      <c r="Z7387" s="3" t="s">
        <v>30</v>
      </c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  <c r="AP7387" s="3"/>
      <c r="AQ7387" s="3"/>
      <c r="AR7387" s="3"/>
      <c r="AS7387" s="3"/>
      <c r="AT7387" s="3"/>
      <c r="AU7387" s="3"/>
      <c r="AV7387" s="3"/>
      <c r="AW7387" s="3"/>
      <c r="AX7387" s="3"/>
      <c r="AY7387" s="3"/>
      <c r="AZ7387" s="3"/>
      <c r="BA7387" s="3"/>
      <c r="BB7387" s="3"/>
      <c r="BC7387" s="3"/>
      <c r="BD7387" s="3"/>
      <c r="BE7387" s="3"/>
      <c r="BF7387" s="3"/>
      <c r="BG7387" s="3"/>
      <c r="BH7387" s="3"/>
      <c r="BI7387" s="3"/>
      <c r="BJ7387" s="3"/>
    </row>
    <row r="7388" customFormat="false" ht="15.75" hidden="false" customHeight="false" outlineLevel="0" collapsed="false">
      <c r="A7388" s="3" t="n">
        <v>7387</v>
      </c>
      <c r="B7388" s="3" t="s">
        <v>21455</v>
      </c>
      <c r="C7388" s="3" t="s">
        <v>21456</v>
      </c>
      <c r="D7388" s="3" t="n">
        <v>1</v>
      </c>
      <c r="E7388" s="3" t="n">
        <v>11.1342029</v>
      </c>
      <c r="F7388" s="3" t="n">
        <v>316</v>
      </c>
      <c r="G7388" s="3" t="n">
        <v>316</v>
      </c>
      <c r="H7388" s="3" t="n">
        <v>15</v>
      </c>
      <c r="I7388" s="3" t="n">
        <v>15</v>
      </c>
      <c r="J7388" s="3" t="n">
        <v>700</v>
      </c>
      <c r="K7388" s="3" t="n">
        <v>700</v>
      </c>
      <c r="L7388" s="3" t="n">
        <v>218</v>
      </c>
      <c r="M7388" s="3" t="n">
        <v>218</v>
      </c>
      <c r="N7388" s="3" t="n">
        <v>-1</v>
      </c>
      <c r="O7388" s="3" t="n">
        <v>-1</v>
      </c>
      <c r="P7388" s="3" t="n">
        <v>7.4</v>
      </c>
      <c r="Q7388" s="3" t="n">
        <v>24.2</v>
      </c>
      <c r="R7388" s="3" t="s">
        <v>21457</v>
      </c>
      <c r="S7388" s="4" t="n">
        <v>45747.8957291667</v>
      </c>
      <c r="T7388" s="3" t="s">
        <v>4910</v>
      </c>
      <c r="U7388" s="3" t="s">
        <v>4910</v>
      </c>
      <c r="V7388" s="3" t="n">
        <v>0</v>
      </c>
      <c r="W7388" s="3" t="n">
        <v>0</v>
      </c>
      <c r="X7388" s="3" t="n">
        <v>0</v>
      </c>
      <c r="Y7388" s="3" t="s">
        <v>30</v>
      </c>
      <c r="Z7388" s="3" t="s">
        <v>30</v>
      </c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  <c r="AP7388" s="3"/>
      <c r="AQ7388" s="3"/>
      <c r="AR7388" s="3"/>
      <c r="AS7388" s="3"/>
      <c r="AT7388" s="3"/>
      <c r="AU7388" s="3"/>
      <c r="AV7388" s="3"/>
      <c r="AW7388" s="3"/>
      <c r="AX7388" s="3"/>
      <c r="AY7388" s="3"/>
      <c r="AZ7388" s="3"/>
      <c r="BA7388" s="3"/>
      <c r="BB7388" s="3"/>
      <c r="BC7388" s="3"/>
      <c r="BD7388" s="3"/>
      <c r="BE7388" s="3"/>
      <c r="BF7388" s="3"/>
      <c r="BG7388" s="3"/>
      <c r="BH7388" s="3"/>
      <c r="BI7388" s="3"/>
      <c r="BJ7388" s="3"/>
    </row>
    <row r="7389" customFormat="false" ht="15.75" hidden="false" customHeight="false" outlineLevel="0" collapsed="false">
      <c r="A7389" s="3" t="n">
        <v>7388</v>
      </c>
      <c r="B7389" s="3" t="s">
        <v>21458</v>
      </c>
      <c r="C7389" s="3" t="s">
        <v>21459</v>
      </c>
      <c r="D7389" s="3" t="n">
        <v>1</v>
      </c>
      <c r="E7389" s="3" t="n">
        <v>11.4435723</v>
      </c>
      <c r="F7389" s="3" t="n">
        <v>317</v>
      </c>
      <c r="G7389" s="3" t="n">
        <v>317</v>
      </c>
      <c r="H7389" s="3" t="n">
        <v>15</v>
      </c>
      <c r="I7389" s="3" t="n">
        <v>15</v>
      </c>
      <c r="J7389" s="3" t="n">
        <v>702</v>
      </c>
      <c r="K7389" s="3" t="n">
        <v>702</v>
      </c>
      <c r="L7389" s="3" t="n">
        <v>218</v>
      </c>
      <c r="M7389" s="3" t="n">
        <v>218</v>
      </c>
      <c r="N7389" s="3" t="n">
        <v>-1</v>
      </c>
      <c r="O7389" s="3" t="n">
        <v>-1</v>
      </c>
      <c r="P7389" s="3" t="n">
        <v>7.4</v>
      </c>
      <c r="Q7389" s="3" t="n">
        <v>24.2</v>
      </c>
      <c r="R7389" s="3" t="s">
        <v>21460</v>
      </c>
      <c r="S7389" s="4" t="n">
        <v>45747.8963194444</v>
      </c>
      <c r="T7389" s="3" t="s">
        <v>4910</v>
      </c>
      <c r="U7389" s="3" t="s">
        <v>4910</v>
      </c>
      <c r="V7389" s="3" t="n">
        <v>0</v>
      </c>
      <c r="W7389" s="3" t="n">
        <v>0</v>
      </c>
      <c r="X7389" s="3" t="n">
        <v>0</v>
      </c>
      <c r="Y7389" s="3" t="s">
        <v>30</v>
      </c>
      <c r="Z7389" s="3" t="s">
        <v>30</v>
      </c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  <c r="AP7389" s="3"/>
      <c r="AQ7389" s="3"/>
      <c r="AR7389" s="3"/>
      <c r="AS7389" s="3"/>
      <c r="AT7389" s="3"/>
      <c r="AU7389" s="3"/>
      <c r="AV7389" s="3"/>
      <c r="AW7389" s="3"/>
      <c r="AX7389" s="3"/>
      <c r="AY7389" s="3"/>
      <c r="AZ7389" s="3"/>
      <c r="BA7389" s="3"/>
      <c r="BB7389" s="3"/>
      <c r="BC7389" s="3"/>
      <c r="BD7389" s="3"/>
      <c r="BE7389" s="3"/>
      <c r="BF7389" s="3"/>
      <c r="BG7389" s="3"/>
      <c r="BH7389" s="3"/>
      <c r="BI7389" s="3"/>
      <c r="BJ7389" s="3"/>
    </row>
    <row r="7390" customFormat="false" ht="15.75" hidden="false" customHeight="false" outlineLevel="0" collapsed="false">
      <c r="A7390" s="3" t="n">
        <v>7389</v>
      </c>
      <c r="B7390" s="3" t="s">
        <v>21461</v>
      </c>
      <c r="C7390" s="3" t="s">
        <v>21462</v>
      </c>
      <c r="D7390" s="3" t="n">
        <v>1</v>
      </c>
      <c r="E7390" s="3" t="n">
        <v>16.9267829</v>
      </c>
      <c r="F7390" s="3" t="n">
        <v>458</v>
      </c>
      <c r="G7390" s="3" t="n">
        <v>458</v>
      </c>
      <c r="H7390" s="3" t="n">
        <v>15</v>
      </c>
      <c r="I7390" s="3" t="n">
        <v>15</v>
      </c>
      <c r="J7390" s="3" t="n">
        <v>1036</v>
      </c>
      <c r="K7390" s="3" t="n">
        <v>1036</v>
      </c>
      <c r="L7390" s="3" t="n">
        <v>324</v>
      </c>
      <c r="M7390" s="3" t="n">
        <v>324</v>
      </c>
      <c r="N7390" s="3" t="n">
        <v>-1</v>
      </c>
      <c r="O7390" s="3" t="n">
        <v>-1</v>
      </c>
      <c r="P7390" s="3" t="n">
        <v>7.4</v>
      </c>
      <c r="Q7390" s="3" t="n">
        <v>24.2</v>
      </c>
      <c r="R7390" s="3" t="s">
        <v>21463</v>
      </c>
      <c r="S7390" s="4" t="n">
        <v>45747.8971875</v>
      </c>
      <c r="T7390" s="3" t="s">
        <v>4910</v>
      </c>
      <c r="U7390" s="3" t="s">
        <v>4910</v>
      </c>
      <c r="V7390" s="3" t="n">
        <v>0</v>
      </c>
      <c r="W7390" s="3" t="n">
        <v>0</v>
      </c>
      <c r="X7390" s="3" t="n">
        <v>0</v>
      </c>
      <c r="Y7390" s="3" t="s">
        <v>30</v>
      </c>
      <c r="Z7390" s="3" t="s">
        <v>30</v>
      </c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  <c r="AP7390" s="3"/>
      <c r="AQ7390" s="3"/>
      <c r="AR7390" s="3"/>
      <c r="AS7390" s="3"/>
      <c r="AT7390" s="3"/>
      <c r="AU7390" s="3"/>
      <c r="AV7390" s="3"/>
      <c r="AW7390" s="3"/>
      <c r="AX7390" s="3"/>
      <c r="AY7390" s="3"/>
      <c r="AZ7390" s="3"/>
      <c r="BA7390" s="3"/>
      <c r="BB7390" s="3"/>
      <c r="BC7390" s="3"/>
      <c r="BD7390" s="3"/>
      <c r="BE7390" s="3"/>
      <c r="BF7390" s="3"/>
      <c r="BG7390" s="3"/>
      <c r="BH7390" s="3"/>
      <c r="BI7390" s="3"/>
      <c r="BJ7390" s="3"/>
    </row>
    <row r="7391" customFormat="false" ht="15.75" hidden="false" customHeight="false" outlineLevel="0" collapsed="false">
      <c r="A7391" s="3" t="n">
        <v>7390</v>
      </c>
      <c r="B7391" s="3" t="s">
        <v>21464</v>
      </c>
      <c r="C7391" s="3" t="s">
        <v>21465</v>
      </c>
      <c r="D7391" s="3" t="n">
        <v>1</v>
      </c>
      <c r="E7391" s="3" t="n">
        <v>16.5174133</v>
      </c>
      <c r="F7391" s="3" t="n">
        <v>458</v>
      </c>
      <c r="G7391" s="3" t="n">
        <v>458</v>
      </c>
      <c r="H7391" s="3" t="n">
        <v>15</v>
      </c>
      <c r="I7391" s="3" t="n">
        <v>15</v>
      </c>
      <c r="J7391" s="3" t="n">
        <v>1036</v>
      </c>
      <c r="K7391" s="3" t="n">
        <v>1036</v>
      </c>
      <c r="L7391" s="3" t="n">
        <v>324</v>
      </c>
      <c r="M7391" s="3" t="n">
        <v>324</v>
      </c>
      <c r="N7391" s="3" t="n">
        <v>-1</v>
      </c>
      <c r="O7391" s="3" t="n">
        <v>-1</v>
      </c>
      <c r="P7391" s="3" t="n">
        <v>7.4</v>
      </c>
      <c r="Q7391" s="3" t="n">
        <v>24.2</v>
      </c>
      <c r="R7391" s="3" t="s">
        <v>21466</v>
      </c>
      <c r="S7391" s="4" t="n">
        <v>45747.8981018519</v>
      </c>
      <c r="T7391" s="3" t="s">
        <v>4910</v>
      </c>
      <c r="U7391" s="3" t="s">
        <v>4910</v>
      </c>
      <c r="V7391" s="3" t="n">
        <v>0</v>
      </c>
      <c r="W7391" s="3" t="n">
        <v>0</v>
      </c>
      <c r="X7391" s="3" t="n">
        <v>0</v>
      </c>
      <c r="Y7391" s="3" t="s">
        <v>30</v>
      </c>
      <c r="Z7391" s="3" t="s">
        <v>30</v>
      </c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  <c r="AP7391" s="3"/>
      <c r="AQ7391" s="3"/>
      <c r="AR7391" s="3"/>
      <c r="AS7391" s="3"/>
      <c r="AT7391" s="3"/>
      <c r="AU7391" s="3"/>
      <c r="AV7391" s="3"/>
      <c r="AW7391" s="3"/>
      <c r="AX7391" s="3"/>
      <c r="AY7391" s="3"/>
      <c r="AZ7391" s="3"/>
      <c r="BA7391" s="3"/>
      <c r="BB7391" s="3"/>
      <c r="BC7391" s="3"/>
      <c r="BD7391" s="3"/>
      <c r="BE7391" s="3"/>
      <c r="BF7391" s="3"/>
      <c r="BG7391" s="3"/>
      <c r="BH7391" s="3"/>
      <c r="BI7391" s="3"/>
      <c r="BJ7391" s="3"/>
    </row>
    <row r="7392" customFormat="false" ht="15.75" hidden="false" customHeight="false" outlineLevel="0" collapsed="false">
      <c r="A7392" s="3" t="n">
        <v>7391</v>
      </c>
      <c r="B7392" s="3" t="s">
        <v>21467</v>
      </c>
      <c r="C7392" s="3" t="s">
        <v>21468</v>
      </c>
      <c r="D7392" s="3" t="n">
        <v>1</v>
      </c>
      <c r="E7392" s="3" t="n">
        <v>4.634129</v>
      </c>
      <c r="F7392" s="3" t="n">
        <v>95</v>
      </c>
      <c r="G7392" s="3" t="n">
        <v>95</v>
      </c>
      <c r="H7392" s="3" t="n">
        <v>15</v>
      </c>
      <c r="I7392" s="3" t="n">
        <v>15</v>
      </c>
      <c r="J7392" s="3" t="n">
        <v>149</v>
      </c>
      <c r="K7392" s="3" t="n">
        <v>149</v>
      </c>
      <c r="L7392" s="3" t="n">
        <v>6</v>
      </c>
      <c r="M7392" s="3" t="n">
        <v>6</v>
      </c>
      <c r="N7392" s="3" t="n">
        <v>-1</v>
      </c>
      <c r="O7392" s="3" t="n">
        <v>-1</v>
      </c>
      <c r="P7392" s="3" t="n">
        <v>7.3</v>
      </c>
      <c r="Q7392" s="3" t="n">
        <v>24.2</v>
      </c>
      <c r="R7392" s="3" t="s">
        <v>21469</v>
      </c>
      <c r="S7392" s="4" t="n">
        <v>45747.8982407407</v>
      </c>
      <c r="T7392" s="3" t="s">
        <v>65</v>
      </c>
      <c r="U7392" s="3" t="s">
        <v>65</v>
      </c>
      <c r="V7392" s="3" t="n">
        <v>0</v>
      </c>
      <c r="W7392" s="3" t="n">
        <v>0</v>
      </c>
      <c r="X7392" s="3" t="n">
        <v>0</v>
      </c>
      <c r="Y7392" s="3" t="s">
        <v>30</v>
      </c>
      <c r="Z7392" s="3" t="s">
        <v>30</v>
      </c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  <c r="AP7392" s="3"/>
      <c r="AQ7392" s="3"/>
      <c r="AR7392" s="3"/>
      <c r="AS7392" s="3"/>
      <c r="AT7392" s="3"/>
      <c r="AU7392" s="3"/>
      <c r="AV7392" s="3"/>
      <c r="AW7392" s="3"/>
      <c r="AX7392" s="3"/>
      <c r="AY7392" s="3"/>
      <c r="AZ7392" s="3"/>
      <c r="BA7392" s="3"/>
      <c r="BB7392" s="3"/>
      <c r="BC7392" s="3"/>
      <c r="BD7392" s="3"/>
      <c r="BE7392" s="3"/>
      <c r="BF7392" s="3"/>
      <c r="BG7392" s="3"/>
      <c r="BH7392" s="3"/>
      <c r="BI7392" s="3"/>
      <c r="BJ7392" s="3"/>
    </row>
    <row r="7393" customFormat="false" ht="15.75" hidden="false" customHeight="false" outlineLevel="0" collapsed="false">
      <c r="A7393" s="3" t="n">
        <v>7392</v>
      </c>
      <c r="B7393" s="3" t="s">
        <v>21470</v>
      </c>
      <c r="C7393" s="3" t="s">
        <v>21471</v>
      </c>
      <c r="D7393" s="3" t="n">
        <v>1</v>
      </c>
      <c r="E7393" s="3" t="n">
        <v>0.0356107</v>
      </c>
      <c r="F7393" s="3" t="n">
        <v>2</v>
      </c>
      <c r="G7393" s="3" t="n">
        <v>2</v>
      </c>
      <c r="H7393" s="3" t="n">
        <v>1</v>
      </c>
      <c r="I7393" s="3" t="n">
        <v>1</v>
      </c>
      <c r="J7393" s="3" t="n">
        <v>0</v>
      </c>
      <c r="K7393" s="3" t="n">
        <v>0</v>
      </c>
      <c r="L7393" s="3" t="n">
        <v>1</v>
      </c>
      <c r="M7393" s="3" t="n">
        <v>1</v>
      </c>
      <c r="N7393" s="3" t="n">
        <v>-1</v>
      </c>
      <c r="O7393" s="3" t="n">
        <v>-1</v>
      </c>
      <c r="P7393" s="3" t="n">
        <v>7.2</v>
      </c>
      <c r="Q7393" s="3" t="n">
        <v>24.2</v>
      </c>
      <c r="R7393" s="3" t="s">
        <v>21472</v>
      </c>
      <c r="S7393" s="6" t="n">
        <v>45813.7366898148</v>
      </c>
      <c r="T7393" s="3" t="s">
        <v>65</v>
      </c>
      <c r="U7393" s="3" t="s">
        <v>65</v>
      </c>
      <c r="V7393" s="3" t="n">
        <v>0</v>
      </c>
      <c r="W7393" s="3" t="n">
        <v>0</v>
      </c>
      <c r="X7393" s="3" t="n">
        <v>0</v>
      </c>
      <c r="Y7393" s="3" t="s">
        <v>30</v>
      </c>
      <c r="Z7393" s="3" t="s">
        <v>30</v>
      </c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  <c r="AP7393" s="3"/>
      <c r="AQ7393" s="3"/>
      <c r="AR7393" s="3"/>
      <c r="AS7393" s="3"/>
      <c r="AT7393" s="3"/>
      <c r="AU7393" s="3"/>
      <c r="AV7393" s="3"/>
      <c r="AW7393" s="3"/>
      <c r="AX7393" s="3"/>
      <c r="AY7393" s="3"/>
      <c r="AZ7393" s="3"/>
      <c r="BA7393" s="3"/>
      <c r="BB7393" s="3"/>
      <c r="BC7393" s="3"/>
      <c r="BD7393" s="3"/>
      <c r="BE7393" s="3"/>
      <c r="BF7393" s="3"/>
      <c r="BG7393" s="3"/>
      <c r="BH7393" s="3"/>
      <c r="BI7393" s="3"/>
      <c r="BJ7393" s="3"/>
    </row>
    <row r="7394" customFormat="false" ht="15.75" hidden="false" customHeight="false" outlineLevel="0" collapsed="false">
      <c r="A7394" s="3" t="n">
        <v>7393</v>
      </c>
      <c r="B7394" s="3" t="s">
        <v>21473</v>
      </c>
      <c r="C7394" s="3" t="s">
        <v>21474</v>
      </c>
      <c r="D7394" s="3" t="n">
        <v>1</v>
      </c>
      <c r="E7394" s="3" t="n">
        <v>6.9095584</v>
      </c>
      <c r="F7394" s="3" t="n">
        <v>561</v>
      </c>
      <c r="G7394" s="3" t="n">
        <v>561</v>
      </c>
      <c r="H7394" s="3" t="n">
        <v>20</v>
      </c>
      <c r="I7394" s="3" t="n">
        <v>20</v>
      </c>
      <c r="J7394" s="3" t="n">
        <v>540</v>
      </c>
      <c r="K7394" s="3" t="n">
        <v>540</v>
      </c>
      <c r="L7394" s="3" t="n">
        <v>86</v>
      </c>
      <c r="M7394" s="3" t="n">
        <v>86</v>
      </c>
      <c r="N7394" s="3" t="n">
        <v>-1</v>
      </c>
      <c r="O7394" s="3" t="n">
        <v>-1</v>
      </c>
      <c r="P7394" s="3" t="n">
        <v>7.2</v>
      </c>
      <c r="Q7394" s="3" t="n">
        <v>24.2</v>
      </c>
      <c r="R7394" s="3" t="s">
        <v>21475</v>
      </c>
      <c r="S7394" s="4" t="n">
        <v>45747.8984143519</v>
      </c>
      <c r="T7394" s="3" t="s">
        <v>65</v>
      </c>
      <c r="U7394" s="3" t="s">
        <v>65</v>
      </c>
      <c r="V7394" s="3" t="n">
        <v>0</v>
      </c>
      <c r="W7394" s="3" t="n">
        <v>0</v>
      </c>
      <c r="X7394" s="3" t="n">
        <v>0</v>
      </c>
      <c r="Y7394" s="3" t="s">
        <v>30</v>
      </c>
      <c r="Z7394" s="3" t="s">
        <v>30</v>
      </c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  <c r="AP7394" s="3"/>
      <c r="AQ7394" s="3"/>
      <c r="AR7394" s="3"/>
      <c r="AS7394" s="3"/>
      <c r="AT7394" s="3"/>
      <c r="AU7394" s="3"/>
      <c r="AV7394" s="3"/>
      <c r="AW7394" s="3"/>
      <c r="AX7394" s="3"/>
      <c r="AY7394" s="3"/>
      <c r="AZ7394" s="3"/>
      <c r="BA7394" s="3"/>
      <c r="BB7394" s="3"/>
      <c r="BC7394" s="3"/>
      <c r="BD7394" s="3"/>
      <c r="BE7394" s="3"/>
      <c r="BF7394" s="3"/>
      <c r="BG7394" s="3"/>
      <c r="BH7394" s="3"/>
      <c r="BI7394" s="3"/>
      <c r="BJ7394" s="3"/>
    </row>
    <row r="7395" customFormat="false" ht="15.75" hidden="false" customHeight="false" outlineLevel="0" collapsed="false">
      <c r="A7395" s="3" t="n">
        <v>7394</v>
      </c>
      <c r="B7395" s="3" t="s">
        <v>21476</v>
      </c>
      <c r="C7395" s="3" t="s">
        <v>21477</v>
      </c>
      <c r="D7395" s="3" t="n">
        <v>1</v>
      </c>
      <c r="E7395" s="3" t="n">
        <v>1.0020289</v>
      </c>
      <c r="F7395" s="3" t="n">
        <v>12</v>
      </c>
      <c r="G7395" s="3" t="n">
        <v>12</v>
      </c>
      <c r="H7395" s="3" t="n">
        <v>6</v>
      </c>
      <c r="I7395" s="3" t="n">
        <v>6</v>
      </c>
      <c r="J7395" s="3" t="n">
        <v>15</v>
      </c>
      <c r="K7395" s="3" t="n">
        <v>15</v>
      </c>
      <c r="L7395" s="3" t="n">
        <v>1</v>
      </c>
      <c r="M7395" s="3" t="n">
        <v>1</v>
      </c>
      <c r="N7395" s="3" t="n">
        <v>-1</v>
      </c>
      <c r="O7395" s="3" t="n">
        <v>-1</v>
      </c>
      <c r="P7395" s="3" t="n">
        <v>7.2</v>
      </c>
      <c r="Q7395" s="3" t="n">
        <v>24.2</v>
      </c>
      <c r="R7395" s="3" t="s">
        <v>21478</v>
      </c>
      <c r="S7395" s="4" t="n">
        <v>45747.8984606481</v>
      </c>
      <c r="T7395" s="3" t="s">
        <v>29</v>
      </c>
      <c r="U7395" s="3" t="s">
        <v>29</v>
      </c>
      <c r="V7395" s="3" t="n">
        <v>0</v>
      </c>
      <c r="W7395" s="3" t="n">
        <v>0</v>
      </c>
      <c r="X7395" s="3" t="n">
        <v>0</v>
      </c>
      <c r="Y7395" s="3" t="s">
        <v>30</v>
      </c>
      <c r="Z7395" s="3" t="s">
        <v>30</v>
      </c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  <c r="AP7395" s="3"/>
      <c r="AQ7395" s="3"/>
      <c r="AR7395" s="3"/>
      <c r="AS7395" s="3"/>
      <c r="AT7395" s="3"/>
      <c r="AU7395" s="3"/>
      <c r="AV7395" s="3"/>
      <c r="AW7395" s="3"/>
      <c r="AX7395" s="3"/>
      <c r="AY7395" s="3"/>
      <c r="AZ7395" s="3"/>
      <c r="BA7395" s="3"/>
      <c r="BB7395" s="3"/>
      <c r="BC7395" s="3"/>
      <c r="BD7395" s="3"/>
      <c r="BE7395" s="3"/>
      <c r="BF7395" s="3"/>
      <c r="BG7395" s="3"/>
      <c r="BH7395" s="3"/>
      <c r="BI7395" s="3"/>
      <c r="BJ7395" s="3"/>
    </row>
    <row r="7396" customFormat="false" ht="15.75" hidden="false" customHeight="false" outlineLevel="0" collapsed="false">
      <c r="A7396" s="3" t="n">
        <v>7395</v>
      </c>
      <c r="B7396" s="3" t="s">
        <v>21479</v>
      </c>
      <c r="C7396" s="3" t="s">
        <v>21480</v>
      </c>
      <c r="D7396" s="3" t="n">
        <v>1</v>
      </c>
      <c r="E7396" s="3" t="n">
        <v>3.3830675</v>
      </c>
      <c r="F7396" s="3" t="n">
        <v>25</v>
      </c>
      <c r="G7396" s="3" t="n">
        <v>25</v>
      </c>
      <c r="H7396" s="3" t="n">
        <v>8</v>
      </c>
      <c r="I7396" s="3" t="n">
        <v>8</v>
      </c>
      <c r="J7396" s="3" t="n">
        <v>23</v>
      </c>
      <c r="K7396" s="3" t="n">
        <v>23</v>
      </c>
      <c r="L7396" s="3" t="n">
        <v>2</v>
      </c>
      <c r="M7396" s="3" t="n">
        <v>2</v>
      </c>
      <c r="N7396" s="3" t="n">
        <v>-1</v>
      </c>
      <c r="O7396" s="3" t="n">
        <v>-1</v>
      </c>
      <c r="P7396" s="3" t="n">
        <v>6.4</v>
      </c>
      <c r="Q7396" s="3" t="n">
        <v>24.2</v>
      </c>
      <c r="R7396" s="3" t="s">
        <v>21481</v>
      </c>
      <c r="S7396" s="4" t="n">
        <v>45747.8985185185</v>
      </c>
      <c r="T7396" s="3" t="s">
        <v>85</v>
      </c>
      <c r="U7396" s="3" t="s">
        <v>85</v>
      </c>
      <c r="V7396" s="3" t="n">
        <v>0</v>
      </c>
      <c r="W7396" s="3" t="n">
        <v>0</v>
      </c>
      <c r="X7396" s="3" t="n">
        <v>0</v>
      </c>
      <c r="Y7396" s="3" t="s">
        <v>30</v>
      </c>
      <c r="Z7396" s="3" t="s">
        <v>30</v>
      </c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/>
      <c r="AU7396" s="3"/>
      <c r="AV7396" s="3"/>
      <c r="AW7396" s="3"/>
      <c r="AX7396" s="3"/>
      <c r="AY7396" s="3"/>
      <c r="AZ7396" s="3"/>
      <c r="BA7396" s="3"/>
      <c r="BB7396" s="3"/>
      <c r="BC7396" s="3"/>
      <c r="BD7396" s="3"/>
      <c r="BE7396" s="3"/>
      <c r="BF7396" s="3"/>
      <c r="BG7396" s="3"/>
      <c r="BH7396" s="3"/>
      <c r="BI7396" s="3"/>
      <c r="BJ7396" s="3"/>
    </row>
    <row r="7397" customFormat="false" ht="15.75" hidden="false" customHeight="false" outlineLevel="0" collapsed="false">
      <c r="A7397" s="3" t="n">
        <v>7396</v>
      </c>
      <c r="B7397" s="3" t="s">
        <v>21482</v>
      </c>
      <c r="C7397" s="3" t="s">
        <v>21483</v>
      </c>
      <c r="D7397" s="3" t="n">
        <v>1</v>
      </c>
      <c r="E7397" s="3" t="n">
        <v>2.5050668</v>
      </c>
      <c r="F7397" s="3" t="n">
        <v>16</v>
      </c>
      <c r="G7397" s="3" t="n">
        <v>16</v>
      </c>
      <c r="H7397" s="3" t="n">
        <v>5</v>
      </c>
      <c r="I7397" s="3" t="n">
        <v>5</v>
      </c>
      <c r="J7397" s="3" t="n">
        <v>16</v>
      </c>
      <c r="K7397" s="3" t="n">
        <v>16</v>
      </c>
      <c r="L7397" s="3" t="n">
        <v>1</v>
      </c>
      <c r="M7397" s="3" t="n">
        <v>1</v>
      </c>
      <c r="N7397" s="3" t="n">
        <v>-1</v>
      </c>
      <c r="O7397" s="3" t="n">
        <v>-1</v>
      </c>
      <c r="P7397" s="3" t="n">
        <v>7.2</v>
      </c>
      <c r="Q7397" s="3" t="n">
        <v>24.2</v>
      </c>
      <c r="R7397" s="3" t="s">
        <v>21484</v>
      </c>
      <c r="S7397" s="4" t="n">
        <v>45747.8985763889</v>
      </c>
      <c r="T7397" s="3" t="s">
        <v>85</v>
      </c>
      <c r="U7397" s="3" t="s">
        <v>85</v>
      </c>
      <c r="V7397" s="3" t="n">
        <v>0</v>
      </c>
      <c r="W7397" s="3" t="n">
        <v>0</v>
      </c>
      <c r="X7397" s="3" t="n">
        <v>0</v>
      </c>
      <c r="Y7397" s="3" t="s">
        <v>30</v>
      </c>
      <c r="Z7397" s="3" t="s">
        <v>30</v>
      </c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  <c r="AP7397" s="3"/>
      <c r="AQ7397" s="3"/>
      <c r="AR7397" s="3"/>
      <c r="AS7397" s="3"/>
      <c r="AT7397" s="3"/>
      <c r="AU7397" s="3"/>
      <c r="AV7397" s="3"/>
      <c r="AW7397" s="3"/>
      <c r="AX7397" s="3"/>
      <c r="AY7397" s="3"/>
      <c r="AZ7397" s="3"/>
      <c r="BA7397" s="3"/>
      <c r="BB7397" s="3"/>
      <c r="BC7397" s="3"/>
      <c r="BD7397" s="3"/>
      <c r="BE7397" s="3"/>
      <c r="BF7397" s="3"/>
      <c r="BG7397" s="3"/>
      <c r="BH7397" s="3"/>
      <c r="BI7397" s="3"/>
      <c r="BJ7397" s="3"/>
    </row>
    <row r="7398" customFormat="false" ht="15.75" hidden="false" customHeight="false" outlineLevel="0" collapsed="false">
      <c r="A7398" s="3" t="n">
        <v>7397</v>
      </c>
      <c r="B7398" s="3" t="s">
        <v>21485</v>
      </c>
      <c r="C7398" s="3" t="s">
        <v>21486</v>
      </c>
      <c r="D7398" s="3" t="n">
        <v>1</v>
      </c>
      <c r="E7398" s="3" t="n">
        <v>1.4802764</v>
      </c>
      <c r="F7398" s="3" t="n">
        <v>18</v>
      </c>
      <c r="G7398" s="3" t="n">
        <v>18</v>
      </c>
      <c r="H7398" s="3" t="n">
        <v>7</v>
      </c>
      <c r="I7398" s="3" t="n">
        <v>7</v>
      </c>
      <c r="J7398" s="3" t="n">
        <v>24</v>
      </c>
      <c r="K7398" s="3" t="n">
        <v>24</v>
      </c>
      <c r="L7398" s="3" t="n">
        <v>1</v>
      </c>
      <c r="M7398" s="3" t="n">
        <v>1</v>
      </c>
      <c r="N7398" s="3" t="n">
        <v>-1</v>
      </c>
      <c r="O7398" s="3" t="n">
        <v>-1</v>
      </c>
      <c r="P7398" s="3" t="n">
        <v>7.2</v>
      </c>
      <c r="Q7398" s="3" t="n">
        <v>24.2</v>
      </c>
      <c r="R7398" s="3" t="s">
        <v>21487</v>
      </c>
      <c r="S7398" s="4" t="n">
        <v>45747.8986226852</v>
      </c>
      <c r="T7398" s="3" t="s">
        <v>85</v>
      </c>
      <c r="U7398" s="3" t="s">
        <v>85</v>
      </c>
      <c r="V7398" s="3" t="n">
        <v>0</v>
      </c>
      <c r="W7398" s="3" t="n">
        <v>0</v>
      </c>
      <c r="X7398" s="3" t="n">
        <v>0</v>
      </c>
      <c r="Y7398" s="3" t="s">
        <v>30</v>
      </c>
      <c r="Z7398" s="3" t="s">
        <v>30</v>
      </c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3"/>
      <c r="AV7398" s="3"/>
      <c r="AW7398" s="3"/>
      <c r="AX7398" s="3"/>
      <c r="AY7398" s="3"/>
      <c r="AZ7398" s="3"/>
      <c r="BA7398" s="3"/>
      <c r="BB7398" s="3"/>
      <c r="BC7398" s="3"/>
      <c r="BD7398" s="3"/>
      <c r="BE7398" s="3"/>
      <c r="BF7398" s="3"/>
      <c r="BG7398" s="3"/>
      <c r="BH7398" s="3"/>
      <c r="BI7398" s="3"/>
      <c r="BJ7398" s="3"/>
    </row>
    <row r="7399" customFormat="false" ht="15.75" hidden="false" customHeight="false" outlineLevel="0" collapsed="false">
      <c r="A7399" s="3" t="n">
        <v>7398</v>
      </c>
      <c r="B7399" s="3" t="s">
        <v>21488</v>
      </c>
      <c r="C7399" s="3" t="s">
        <v>21489</v>
      </c>
      <c r="D7399" s="3" t="n">
        <v>1</v>
      </c>
      <c r="E7399" s="3" t="n">
        <v>0.8906269</v>
      </c>
      <c r="F7399" s="3" t="n">
        <v>8</v>
      </c>
      <c r="G7399" s="3" t="n">
        <v>8</v>
      </c>
      <c r="H7399" s="3" t="n">
        <v>4</v>
      </c>
      <c r="I7399" s="3" t="n">
        <v>4</v>
      </c>
      <c r="J7399" s="3" t="n">
        <v>5</v>
      </c>
      <c r="K7399" s="3" t="n">
        <v>5</v>
      </c>
      <c r="L7399" s="3" t="n">
        <v>1</v>
      </c>
      <c r="M7399" s="3" t="n">
        <v>1</v>
      </c>
      <c r="N7399" s="3" t="n">
        <v>-1</v>
      </c>
      <c r="O7399" s="3" t="n">
        <v>-1</v>
      </c>
      <c r="P7399" s="3" t="n">
        <v>7.2</v>
      </c>
      <c r="Q7399" s="3" t="n">
        <v>24.2</v>
      </c>
      <c r="R7399" s="3" t="s">
        <v>21490</v>
      </c>
      <c r="S7399" s="4" t="n">
        <v>45747.8986574074</v>
      </c>
      <c r="T7399" s="3" t="s">
        <v>85</v>
      </c>
      <c r="U7399" s="3" t="s">
        <v>85</v>
      </c>
      <c r="V7399" s="3" t="n">
        <v>0</v>
      </c>
      <c r="W7399" s="3" t="n">
        <v>0</v>
      </c>
      <c r="X7399" s="3" t="n">
        <v>0</v>
      </c>
      <c r="Y7399" s="3" t="s">
        <v>30</v>
      </c>
      <c r="Z7399" s="3" t="s">
        <v>30</v>
      </c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3"/>
      <c r="AW7399" s="3"/>
      <c r="AX7399" s="3"/>
      <c r="AY7399" s="3"/>
      <c r="AZ7399" s="3"/>
      <c r="BA7399" s="3"/>
      <c r="BB7399" s="3"/>
      <c r="BC7399" s="3"/>
      <c r="BD7399" s="3"/>
      <c r="BE7399" s="3"/>
      <c r="BF7399" s="3"/>
      <c r="BG7399" s="3"/>
      <c r="BH7399" s="3"/>
      <c r="BI7399" s="3"/>
      <c r="BJ7399" s="3"/>
    </row>
    <row r="7400" customFormat="false" ht="15.75" hidden="false" customHeight="false" outlineLevel="0" collapsed="false">
      <c r="A7400" s="3" t="n">
        <v>7399</v>
      </c>
      <c r="B7400" s="3" t="s">
        <v>21491</v>
      </c>
      <c r="C7400" s="3" t="s">
        <v>21492</v>
      </c>
      <c r="D7400" s="3" t="n">
        <v>1</v>
      </c>
      <c r="E7400" s="3" t="n">
        <v>0.954514</v>
      </c>
      <c r="F7400" s="3" t="n">
        <v>12</v>
      </c>
      <c r="G7400" s="3" t="n">
        <v>12</v>
      </c>
      <c r="H7400" s="3" t="n">
        <v>6</v>
      </c>
      <c r="I7400" s="3" t="n">
        <v>6</v>
      </c>
      <c r="J7400" s="3" t="n">
        <v>15</v>
      </c>
      <c r="K7400" s="3" t="n">
        <v>15</v>
      </c>
      <c r="L7400" s="3" t="n">
        <v>1</v>
      </c>
      <c r="M7400" s="3" t="n">
        <v>1</v>
      </c>
      <c r="N7400" s="3" t="n">
        <v>-1</v>
      </c>
      <c r="O7400" s="3" t="n">
        <v>-1</v>
      </c>
      <c r="P7400" s="3" t="n">
        <v>7.2</v>
      </c>
      <c r="Q7400" s="3" t="n">
        <v>24.2</v>
      </c>
      <c r="R7400" s="3" t="s">
        <v>21493</v>
      </c>
      <c r="S7400" s="4" t="n">
        <v>45747.8986921296</v>
      </c>
      <c r="T7400" s="3" t="s">
        <v>85</v>
      </c>
      <c r="U7400" s="3" t="s">
        <v>85</v>
      </c>
      <c r="V7400" s="3" t="n">
        <v>0</v>
      </c>
      <c r="W7400" s="3" t="n">
        <v>0</v>
      </c>
      <c r="X7400" s="3" t="n">
        <v>0</v>
      </c>
      <c r="Y7400" s="3" t="s">
        <v>30</v>
      </c>
      <c r="Z7400" s="3" t="s">
        <v>30</v>
      </c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3"/>
      <c r="AW7400" s="3"/>
      <c r="AX7400" s="3"/>
      <c r="AY7400" s="3"/>
      <c r="AZ7400" s="3"/>
      <c r="BA7400" s="3"/>
      <c r="BB7400" s="3"/>
      <c r="BC7400" s="3"/>
      <c r="BD7400" s="3"/>
      <c r="BE7400" s="3"/>
      <c r="BF7400" s="3"/>
      <c r="BG7400" s="3"/>
      <c r="BH7400" s="3"/>
      <c r="BI7400" s="3"/>
      <c r="BJ7400" s="3"/>
    </row>
    <row r="7401" customFormat="false" ht="15.75" hidden="false" customHeight="false" outlineLevel="0" collapsed="false">
      <c r="A7401" s="3" t="n">
        <v>7400</v>
      </c>
      <c r="B7401" s="3" t="s">
        <v>21494</v>
      </c>
      <c r="C7401" s="3" t="s">
        <v>21495</v>
      </c>
      <c r="D7401" s="3" t="n">
        <v>1</v>
      </c>
      <c r="E7401" s="3" t="n">
        <v>1.190112</v>
      </c>
      <c r="F7401" s="3" t="n">
        <v>20</v>
      </c>
      <c r="G7401" s="3" t="n">
        <v>20</v>
      </c>
      <c r="H7401" s="3" t="n">
        <v>6</v>
      </c>
      <c r="I7401" s="3" t="n">
        <v>6</v>
      </c>
      <c r="J7401" s="3" t="n">
        <v>31</v>
      </c>
      <c r="K7401" s="3" t="n">
        <v>31</v>
      </c>
      <c r="L7401" s="3" t="n">
        <v>2</v>
      </c>
      <c r="M7401" s="3" t="n">
        <v>2</v>
      </c>
      <c r="N7401" s="3" t="n">
        <v>-1</v>
      </c>
      <c r="O7401" s="3" t="n">
        <v>-1</v>
      </c>
      <c r="P7401" s="3" t="n">
        <v>7.2</v>
      </c>
      <c r="Q7401" s="3" t="n">
        <v>24.2</v>
      </c>
      <c r="R7401" s="3" t="s">
        <v>21496</v>
      </c>
      <c r="S7401" s="4" t="n">
        <v>45747.8987268519</v>
      </c>
      <c r="T7401" s="3" t="s">
        <v>29</v>
      </c>
      <c r="U7401" s="3" t="s">
        <v>29</v>
      </c>
      <c r="V7401" s="3" t="n">
        <v>0</v>
      </c>
      <c r="W7401" s="3" t="n">
        <v>0</v>
      </c>
      <c r="X7401" s="3" t="n">
        <v>0</v>
      </c>
      <c r="Y7401" s="3" t="s">
        <v>30</v>
      </c>
      <c r="Z7401" s="3" t="s">
        <v>30</v>
      </c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3"/>
      <c r="AW7401" s="3"/>
      <c r="AX7401" s="3"/>
      <c r="AY7401" s="3"/>
      <c r="AZ7401" s="3"/>
      <c r="BA7401" s="3"/>
      <c r="BB7401" s="3"/>
      <c r="BC7401" s="3"/>
      <c r="BD7401" s="3"/>
      <c r="BE7401" s="3"/>
      <c r="BF7401" s="3"/>
      <c r="BG7401" s="3"/>
      <c r="BH7401" s="3"/>
      <c r="BI7401" s="3"/>
      <c r="BJ7401" s="3"/>
    </row>
    <row r="7402" customFormat="false" ht="15.75" hidden="false" customHeight="false" outlineLevel="0" collapsed="false">
      <c r="A7402" s="3" t="n">
        <v>7401</v>
      </c>
      <c r="B7402" s="3" t="s">
        <v>21497</v>
      </c>
      <c r="C7402" s="3" t="s">
        <v>21498</v>
      </c>
      <c r="D7402" s="3" t="n">
        <v>1</v>
      </c>
      <c r="E7402" s="3" t="n">
        <v>1.7130414</v>
      </c>
      <c r="F7402" s="3" t="n">
        <v>18</v>
      </c>
      <c r="G7402" s="3" t="n">
        <v>18</v>
      </c>
      <c r="H7402" s="3" t="n">
        <v>7</v>
      </c>
      <c r="I7402" s="3" t="n">
        <v>7</v>
      </c>
      <c r="J7402" s="3" t="n">
        <v>24</v>
      </c>
      <c r="K7402" s="3" t="n">
        <v>24</v>
      </c>
      <c r="L7402" s="3" t="n">
        <v>1</v>
      </c>
      <c r="M7402" s="3" t="n">
        <v>1</v>
      </c>
      <c r="N7402" s="3" t="n">
        <v>-1</v>
      </c>
      <c r="O7402" s="3" t="n">
        <v>-1</v>
      </c>
      <c r="P7402" s="3" t="n">
        <v>7.2</v>
      </c>
      <c r="Q7402" s="3" t="n">
        <v>24.2</v>
      </c>
      <c r="R7402" s="3" t="s">
        <v>21499</v>
      </c>
      <c r="S7402" s="4" t="n">
        <v>45747.8987731482</v>
      </c>
      <c r="T7402" s="3" t="s">
        <v>29</v>
      </c>
      <c r="U7402" s="3" t="s">
        <v>29</v>
      </c>
      <c r="V7402" s="3" t="n">
        <v>0</v>
      </c>
      <c r="W7402" s="3" t="n">
        <v>0</v>
      </c>
      <c r="X7402" s="3" t="n">
        <v>0</v>
      </c>
      <c r="Y7402" s="3" t="s">
        <v>30</v>
      </c>
      <c r="Z7402" s="3" t="s">
        <v>30</v>
      </c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/>
      <c r="AU7402" s="3"/>
      <c r="AV7402" s="3"/>
      <c r="AW7402" s="3"/>
      <c r="AX7402" s="3"/>
      <c r="AY7402" s="3"/>
      <c r="AZ7402" s="3"/>
      <c r="BA7402" s="3"/>
      <c r="BB7402" s="3"/>
      <c r="BC7402" s="3"/>
      <c r="BD7402" s="3"/>
      <c r="BE7402" s="3"/>
      <c r="BF7402" s="3"/>
      <c r="BG7402" s="3"/>
      <c r="BH7402" s="3"/>
      <c r="BI7402" s="3"/>
      <c r="BJ7402" s="3"/>
    </row>
    <row r="7403" customFormat="false" ht="15.75" hidden="false" customHeight="false" outlineLevel="0" collapsed="false">
      <c r="A7403" s="3" t="n">
        <v>7402</v>
      </c>
      <c r="B7403" s="3" t="s">
        <v>21500</v>
      </c>
      <c r="C7403" s="3" t="s">
        <v>21501</v>
      </c>
      <c r="D7403" s="3" t="n">
        <v>1</v>
      </c>
      <c r="E7403" s="3" t="n">
        <v>3.0669285</v>
      </c>
      <c r="F7403" s="3" t="n">
        <v>408</v>
      </c>
      <c r="G7403" s="3" t="n">
        <v>408</v>
      </c>
      <c r="H7403" s="3" t="n">
        <v>24</v>
      </c>
      <c r="I7403" s="3" t="n">
        <v>24</v>
      </c>
      <c r="J7403" s="3" t="n">
        <v>551</v>
      </c>
      <c r="K7403" s="3" t="n">
        <v>551</v>
      </c>
      <c r="L7403" s="3" t="n">
        <v>51</v>
      </c>
      <c r="M7403" s="3" t="n">
        <v>51</v>
      </c>
      <c r="N7403" s="3" t="n">
        <v>-1</v>
      </c>
      <c r="O7403" s="3" t="n">
        <v>-1</v>
      </c>
      <c r="P7403" s="3" t="n">
        <v>7.9</v>
      </c>
      <c r="Q7403" s="3" t="n">
        <v>24.2</v>
      </c>
      <c r="R7403" s="3" t="s">
        <v>21502</v>
      </c>
      <c r="S7403" s="4" t="n">
        <v>45747.8988773148</v>
      </c>
      <c r="T7403" s="3" t="s">
        <v>65</v>
      </c>
      <c r="U7403" s="3" t="s">
        <v>65</v>
      </c>
      <c r="V7403" s="3" t="n">
        <v>0</v>
      </c>
      <c r="W7403" s="3" t="n">
        <v>0</v>
      </c>
      <c r="X7403" s="3" t="n">
        <v>0</v>
      </c>
      <c r="Y7403" s="3" t="s">
        <v>30</v>
      </c>
      <c r="Z7403" s="3" t="s">
        <v>30</v>
      </c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  <c r="AP7403" s="3"/>
      <c r="AQ7403" s="3"/>
      <c r="AR7403" s="3"/>
      <c r="AS7403" s="3"/>
      <c r="AT7403" s="3"/>
      <c r="AU7403" s="3"/>
      <c r="AV7403" s="3"/>
      <c r="AW7403" s="3"/>
      <c r="AX7403" s="3"/>
      <c r="AY7403" s="3"/>
      <c r="AZ7403" s="3"/>
      <c r="BA7403" s="3"/>
      <c r="BB7403" s="3"/>
      <c r="BC7403" s="3"/>
      <c r="BD7403" s="3"/>
      <c r="BE7403" s="3"/>
      <c r="BF7403" s="3"/>
      <c r="BG7403" s="3"/>
      <c r="BH7403" s="3"/>
      <c r="BI7403" s="3"/>
      <c r="BJ7403" s="3"/>
    </row>
    <row r="7404" customFormat="false" ht="15.75" hidden="false" customHeight="false" outlineLevel="0" collapsed="false">
      <c r="A7404" s="3" t="n">
        <v>7403</v>
      </c>
      <c r="B7404" s="3" t="s">
        <v>21503</v>
      </c>
      <c r="C7404" s="3" t="s">
        <v>21504</v>
      </c>
      <c r="D7404" s="3" t="n">
        <v>1</v>
      </c>
      <c r="E7404" s="3" t="n">
        <v>13.7322931</v>
      </c>
      <c r="F7404" s="3" t="n">
        <v>331</v>
      </c>
      <c r="G7404" s="3" t="n">
        <v>331</v>
      </c>
      <c r="H7404" s="3" t="n">
        <v>31</v>
      </c>
      <c r="I7404" s="3" t="n">
        <v>31</v>
      </c>
      <c r="J7404" s="3" t="n">
        <v>441</v>
      </c>
      <c r="K7404" s="3" t="n">
        <v>441</v>
      </c>
      <c r="L7404" s="3" t="n">
        <v>65</v>
      </c>
      <c r="M7404" s="3" t="n">
        <v>65</v>
      </c>
      <c r="N7404" s="3" t="n">
        <v>-1</v>
      </c>
      <c r="O7404" s="3" t="n">
        <v>-1</v>
      </c>
      <c r="P7404" s="3" t="n">
        <v>7.9</v>
      </c>
      <c r="Q7404" s="3" t="n">
        <v>24.2</v>
      </c>
      <c r="R7404" s="3" t="s">
        <v>21505</v>
      </c>
      <c r="S7404" s="4" t="n">
        <v>45747.899212963</v>
      </c>
      <c r="T7404" s="3" t="s">
        <v>29</v>
      </c>
      <c r="U7404" s="3" t="s">
        <v>29</v>
      </c>
      <c r="V7404" s="3" t="n">
        <v>0</v>
      </c>
      <c r="W7404" s="3" t="n">
        <v>0</v>
      </c>
      <c r="X7404" s="3" t="n">
        <v>0</v>
      </c>
      <c r="Y7404" s="3" t="s">
        <v>30</v>
      </c>
      <c r="Z7404" s="3" t="s">
        <v>30</v>
      </c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  <c r="AP7404" s="3"/>
      <c r="AQ7404" s="3"/>
      <c r="AR7404" s="3"/>
      <c r="AS7404" s="3"/>
      <c r="AT7404" s="3"/>
      <c r="AU7404" s="3"/>
      <c r="AV7404" s="3"/>
      <c r="AW7404" s="3"/>
      <c r="AX7404" s="3"/>
      <c r="AY7404" s="3"/>
      <c r="AZ7404" s="3"/>
      <c r="BA7404" s="3"/>
      <c r="BB7404" s="3"/>
      <c r="BC7404" s="3"/>
      <c r="BD7404" s="3"/>
      <c r="BE7404" s="3"/>
      <c r="BF7404" s="3"/>
      <c r="BG7404" s="3"/>
      <c r="BH7404" s="3"/>
      <c r="BI7404" s="3"/>
      <c r="BJ7404" s="3"/>
    </row>
    <row r="7405" customFormat="false" ht="15.75" hidden="false" customHeight="false" outlineLevel="0" collapsed="false">
      <c r="A7405" s="3" t="n">
        <v>7404</v>
      </c>
      <c r="B7405" s="3" t="s">
        <v>21506</v>
      </c>
      <c r="C7405" s="3" t="s">
        <v>21507</v>
      </c>
      <c r="D7405" s="3" t="n">
        <v>1</v>
      </c>
      <c r="E7405" s="3" t="n">
        <v>0.3107534</v>
      </c>
      <c r="F7405" s="3" t="n">
        <v>47</v>
      </c>
      <c r="G7405" s="3" t="n">
        <v>47</v>
      </c>
      <c r="H7405" s="3" t="n">
        <v>13</v>
      </c>
      <c r="I7405" s="3" t="n">
        <v>13</v>
      </c>
      <c r="J7405" s="3" t="n">
        <v>52</v>
      </c>
      <c r="K7405" s="3" t="n">
        <v>52</v>
      </c>
      <c r="L7405" s="3" t="n">
        <v>2</v>
      </c>
      <c r="M7405" s="3" t="n">
        <v>2</v>
      </c>
      <c r="N7405" s="3" t="n">
        <v>0</v>
      </c>
      <c r="O7405" s="3" t="n">
        <v>0</v>
      </c>
      <c r="P7405" s="3" t="n">
        <v>6</v>
      </c>
      <c r="Q7405" s="3" t="n">
        <v>24.2</v>
      </c>
      <c r="R7405" s="3" t="s">
        <v>21508</v>
      </c>
      <c r="S7405" s="4" t="n">
        <v>45747.8992708333</v>
      </c>
      <c r="T7405" s="3" t="s">
        <v>29</v>
      </c>
      <c r="U7405" s="3" t="s">
        <v>29</v>
      </c>
      <c r="V7405" s="3" t="n">
        <v>1</v>
      </c>
      <c r="W7405" s="3" t="n">
        <v>1</v>
      </c>
      <c r="X7405" s="3" t="n">
        <v>0</v>
      </c>
      <c r="Y7405" s="3" t="s">
        <v>30</v>
      </c>
      <c r="Z7405" s="3" t="s">
        <v>30</v>
      </c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  <c r="AP7405" s="3"/>
      <c r="AQ7405" s="3"/>
      <c r="AR7405" s="3"/>
      <c r="AS7405" s="3"/>
      <c r="AT7405" s="3"/>
      <c r="AU7405" s="3"/>
      <c r="AV7405" s="3"/>
      <c r="AW7405" s="3"/>
      <c r="AX7405" s="3"/>
      <c r="AY7405" s="3"/>
      <c r="AZ7405" s="3"/>
      <c r="BA7405" s="3"/>
      <c r="BB7405" s="3"/>
      <c r="BC7405" s="3"/>
      <c r="BD7405" s="3"/>
      <c r="BE7405" s="3"/>
      <c r="BF7405" s="3"/>
      <c r="BG7405" s="3"/>
      <c r="BH7405" s="3"/>
      <c r="BI7405" s="3"/>
      <c r="BJ7405" s="3"/>
    </row>
    <row r="7406" customFormat="false" ht="15.75" hidden="false" customHeight="false" outlineLevel="0" collapsed="false">
      <c r="A7406" s="3" t="n">
        <v>7405</v>
      </c>
      <c r="B7406" s="3" t="s">
        <v>21509</v>
      </c>
      <c r="C7406" s="3" t="s">
        <v>21510</v>
      </c>
      <c r="D7406" s="3" t="n">
        <v>1</v>
      </c>
      <c r="E7406" s="3" t="n">
        <v>0.8182571</v>
      </c>
      <c r="F7406" s="3" t="n">
        <v>55</v>
      </c>
      <c r="G7406" s="3" t="n">
        <v>55</v>
      </c>
      <c r="H7406" s="3" t="n">
        <v>17</v>
      </c>
      <c r="I7406" s="3" t="n">
        <v>17</v>
      </c>
      <c r="J7406" s="3" t="n">
        <v>60</v>
      </c>
      <c r="K7406" s="3" t="n">
        <v>60</v>
      </c>
      <c r="L7406" s="3" t="n">
        <v>3</v>
      </c>
      <c r="M7406" s="3" t="n">
        <v>3</v>
      </c>
      <c r="N7406" s="3" t="n">
        <v>0</v>
      </c>
      <c r="O7406" s="3" t="n">
        <v>0</v>
      </c>
      <c r="P7406" s="3" t="n">
        <v>6</v>
      </c>
      <c r="Q7406" s="3" t="n">
        <v>24.2</v>
      </c>
      <c r="R7406" s="3" t="s">
        <v>21511</v>
      </c>
      <c r="S7406" s="4" t="n">
        <v>45747.8993402778</v>
      </c>
      <c r="T7406" s="3" t="s">
        <v>29</v>
      </c>
      <c r="U7406" s="3" t="s">
        <v>29</v>
      </c>
      <c r="V7406" s="3" t="n">
        <v>1</v>
      </c>
      <c r="W7406" s="3" t="n">
        <v>1</v>
      </c>
      <c r="X7406" s="3" t="n">
        <v>0</v>
      </c>
      <c r="Y7406" s="3" t="s">
        <v>30</v>
      </c>
      <c r="Z7406" s="3" t="s">
        <v>30</v>
      </c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3"/>
      <c r="AU7406" s="3"/>
      <c r="AV7406" s="3"/>
      <c r="AW7406" s="3"/>
      <c r="AX7406" s="3"/>
      <c r="AY7406" s="3"/>
      <c r="AZ7406" s="3"/>
      <c r="BA7406" s="3"/>
      <c r="BB7406" s="3"/>
      <c r="BC7406" s="3"/>
      <c r="BD7406" s="3"/>
      <c r="BE7406" s="3"/>
      <c r="BF7406" s="3"/>
      <c r="BG7406" s="3"/>
      <c r="BH7406" s="3"/>
      <c r="BI7406" s="3"/>
      <c r="BJ7406" s="3"/>
    </row>
    <row r="7407" customFormat="false" ht="15.75" hidden="false" customHeight="false" outlineLevel="0" collapsed="false">
      <c r="A7407" s="3" t="n">
        <v>7406</v>
      </c>
      <c r="B7407" s="3" t="s">
        <v>21512</v>
      </c>
      <c r="C7407" s="3" t="s">
        <v>21513</v>
      </c>
      <c r="D7407" s="3" t="n">
        <v>1</v>
      </c>
      <c r="E7407" s="3" t="n">
        <v>3.2015184</v>
      </c>
      <c r="F7407" s="3" t="n">
        <v>150</v>
      </c>
      <c r="G7407" s="3" t="n">
        <v>150</v>
      </c>
      <c r="H7407" s="3" t="n">
        <v>27</v>
      </c>
      <c r="I7407" s="3" t="n">
        <v>27</v>
      </c>
      <c r="J7407" s="3" t="n">
        <v>228</v>
      </c>
      <c r="K7407" s="3" t="n">
        <v>228</v>
      </c>
      <c r="L7407" s="3" t="n">
        <v>11</v>
      </c>
      <c r="M7407" s="3" t="n">
        <v>11</v>
      </c>
      <c r="N7407" s="3" t="n">
        <v>-1</v>
      </c>
      <c r="O7407" s="3" t="n">
        <v>-1</v>
      </c>
      <c r="P7407" s="3" t="n">
        <v>7.1</v>
      </c>
      <c r="Q7407" s="3" t="n">
        <v>24.2</v>
      </c>
      <c r="R7407" s="3" t="s">
        <v>21514</v>
      </c>
      <c r="S7407" s="4" t="n">
        <v>45747.8994328704</v>
      </c>
      <c r="T7407" s="3" t="s">
        <v>65</v>
      </c>
      <c r="U7407" s="3" t="s">
        <v>65</v>
      </c>
      <c r="V7407" s="3" t="n">
        <v>0</v>
      </c>
      <c r="W7407" s="3" t="n">
        <v>0</v>
      </c>
      <c r="X7407" s="3" t="n">
        <v>0</v>
      </c>
      <c r="Y7407" s="3" t="s">
        <v>30</v>
      </c>
      <c r="Z7407" s="3" t="s">
        <v>30</v>
      </c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3"/>
      <c r="AU7407" s="3"/>
      <c r="AV7407" s="3"/>
      <c r="AW7407" s="3"/>
      <c r="AX7407" s="3"/>
      <c r="AY7407" s="3"/>
      <c r="AZ7407" s="3"/>
      <c r="BA7407" s="3"/>
      <c r="BB7407" s="3"/>
      <c r="BC7407" s="3"/>
      <c r="BD7407" s="3"/>
      <c r="BE7407" s="3"/>
      <c r="BF7407" s="3"/>
      <c r="BG7407" s="3"/>
      <c r="BH7407" s="3"/>
      <c r="BI7407" s="3"/>
      <c r="BJ7407" s="3"/>
    </row>
    <row r="7408" customFormat="false" ht="15.75" hidden="false" customHeight="false" outlineLevel="0" collapsed="false">
      <c r="A7408" s="3" t="n">
        <v>7407</v>
      </c>
      <c r="B7408" s="3" t="s">
        <v>21515</v>
      </c>
      <c r="C7408" s="3" t="s">
        <v>21516</v>
      </c>
      <c r="D7408" s="3" t="n">
        <v>1</v>
      </c>
      <c r="E7408" s="3" t="n">
        <v>4.3513603</v>
      </c>
      <c r="F7408" s="3" t="n">
        <v>56</v>
      </c>
      <c r="G7408" s="3" t="n">
        <v>56</v>
      </c>
      <c r="H7408" s="3" t="n">
        <v>14</v>
      </c>
      <c r="I7408" s="3" t="n">
        <v>14</v>
      </c>
      <c r="J7408" s="3" t="n">
        <v>59</v>
      </c>
      <c r="K7408" s="3" t="n">
        <v>59</v>
      </c>
      <c r="L7408" s="3" t="n">
        <v>10</v>
      </c>
      <c r="M7408" s="3" t="n">
        <v>10</v>
      </c>
      <c r="N7408" s="3" t="n">
        <v>-1</v>
      </c>
      <c r="O7408" s="3" t="n">
        <v>-1</v>
      </c>
      <c r="P7408" s="3" t="n">
        <v>7.8</v>
      </c>
      <c r="Q7408" s="3" t="n">
        <v>24.2</v>
      </c>
      <c r="R7408" s="3" t="s">
        <v>21517</v>
      </c>
      <c r="S7408" s="4" t="n">
        <v>45747.899525463</v>
      </c>
      <c r="T7408" s="3" t="s">
        <v>65</v>
      </c>
      <c r="U7408" s="3" t="s">
        <v>65</v>
      </c>
      <c r="V7408" s="3" t="n">
        <v>0</v>
      </c>
      <c r="W7408" s="3" t="n">
        <v>0</v>
      </c>
      <c r="X7408" s="3" t="n">
        <v>0</v>
      </c>
      <c r="Y7408" s="3" t="s">
        <v>30</v>
      </c>
      <c r="Z7408" s="3" t="s">
        <v>30</v>
      </c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3"/>
      <c r="AU7408" s="3"/>
      <c r="AV7408" s="3"/>
      <c r="AW7408" s="3"/>
      <c r="AX7408" s="3"/>
      <c r="AY7408" s="3"/>
      <c r="AZ7408" s="3"/>
      <c r="BA7408" s="3"/>
      <c r="BB7408" s="3"/>
      <c r="BC7408" s="3"/>
      <c r="BD7408" s="3"/>
      <c r="BE7408" s="3"/>
      <c r="BF7408" s="3"/>
      <c r="BG7408" s="3"/>
      <c r="BH7408" s="3"/>
      <c r="BI7408" s="3"/>
      <c r="BJ7408" s="3"/>
    </row>
    <row r="7409" customFormat="false" ht="15.75" hidden="false" customHeight="false" outlineLevel="0" collapsed="false">
      <c r="A7409" s="3" t="n">
        <v>7408</v>
      </c>
      <c r="B7409" s="3" t="s">
        <v>21518</v>
      </c>
      <c r="C7409" s="3" t="s">
        <v>21519</v>
      </c>
      <c r="D7409" s="3" t="n">
        <v>1</v>
      </c>
      <c r="E7409" s="3" t="n">
        <v>0.0414502</v>
      </c>
      <c r="F7409" s="3" t="n">
        <v>5</v>
      </c>
      <c r="G7409" s="3" t="n">
        <v>5</v>
      </c>
      <c r="H7409" s="3" t="n">
        <v>3</v>
      </c>
      <c r="I7409" s="3" t="n">
        <v>3</v>
      </c>
      <c r="J7409" s="3" t="n">
        <v>3</v>
      </c>
      <c r="K7409" s="3" t="n">
        <v>3</v>
      </c>
      <c r="L7409" s="3" t="n">
        <v>0</v>
      </c>
      <c r="M7409" s="3" t="n">
        <v>0</v>
      </c>
      <c r="N7409" s="3" t="n">
        <v>-1</v>
      </c>
      <c r="O7409" s="3" t="n">
        <v>-1</v>
      </c>
      <c r="P7409" s="3" t="n">
        <v>7.7</v>
      </c>
      <c r="Q7409" s="3" t="n">
        <v>24.2</v>
      </c>
      <c r="R7409" s="3" t="s">
        <v>21520</v>
      </c>
      <c r="S7409" s="4" t="n">
        <v>45747.8995486111</v>
      </c>
      <c r="T7409" s="3" t="s">
        <v>65</v>
      </c>
      <c r="U7409" s="3" t="s">
        <v>65</v>
      </c>
      <c r="V7409" s="3" t="n">
        <v>0</v>
      </c>
      <c r="W7409" s="3" t="n">
        <v>0</v>
      </c>
      <c r="X7409" s="3" t="n">
        <v>0</v>
      </c>
      <c r="Y7409" s="3" t="s">
        <v>30</v>
      </c>
      <c r="Z7409" s="3" t="s">
        <v>30</v>
      </c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/>
      <c r="AU7409" s="3"/>
      <c r="AV7409" s="3"/>
      <c r="AW7409" s="3"/>
      <c r="AX7409" s="3"/>
      <c r="AY7409" s="3"/>
      <c r="AZ7409" s="3"/>
      <c r="BA7409" s="3"/>
      <c r="BB7409" s="3"/>
      <c r="BC7409" s="3"/>
      <c r="BD7409" s="3"/>
      <c r="BE7409" s="3"/>
      <c r="BF7409" s="3"/>
      <c r="BG7409" s="3"/>
      <c r="BH7409" s="3"/>
      <c r="BI7409" s="3"/>
      <c r="BJ7409" s="3"/>
    </row>
    <row r="7410" customFormat="false" ht="15.75" hidden="false" customHeight="false" outlineLevel="0" collapsed="false">
      <c r="A7410" s="3" t="n">
        <v>7409</v>
      </c>
      <c r="B7410" s="3" t="s">
        <v>21521</v>
      </c>
      <c r="C7410" s="3" t="s">
        <v>21522</v>
      </c>
      <c r="D7410" s="3" t="n">
        <v>1</v>
      </c>
      <c r="E7410" s="3" t="n">
        <v>2.5099881</v>
      </c>
      <c r="F7410" s="3" t="n">
        <v>76</v>
      </c>
      <c r="G7410" s="3" t="n">
        <v>76</v>
      </c>
      <c r="H7410" s="3" t="n">
        <v>20</v>
      </c>
      <c r="I7410" s="3" t="n">
        <v>20</v>
      </c>
      <c r="J7410" s="3" t="n">
        <v>97</v>
      </c>
      <c r="K7410" s="3" t="n">
        <v>97</v>
      </c>
      <c r="L7410" s="3" t="n">
        <v>12</v>
      </c>
      <c r="M7410" s="3" t="n">
        <v>12</v>
      </c>
      <c r="N7410" s="3" t="n">
        <v>20</v>
      </c>
      <c r="O7410" s="3" t="n">
        <v>-1</v>
      </c>
      <c r="P7410" s="3" t="n">
        <v>7.5</v>
      </c>
      <c r="Q7410" s="3" t="n">
        <v>24.2</v>
      </c>
      <c r="R7410" s="3" t="s">
        <v>21523</v>
      </c>
      <c r="S7410" s="4" t="n">
        <v>45747.8996527778</v>
      </c>
      <c r="T7410" s="3" t="s">
        <v>65</v>
      </c>
      <c r="U7410" s="3" t="s">
        <v>65</v>
      </c>
      <c r="V7410" s="3" t="n">
        <v>1</v>
      </c>
      <c r="W7410" s="3" t="n">
        <v>0</v>
      </c>
      <c r="X7410" s="3" t="n">
        <v>0</v>
      </c>
      <c r="Y7410" s="3" t="s">
        <v>30</v>
      </c>
      <c r="Z7410" s="3" t="s">
        <v>30</v>
      </c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3"/>
      <c r="AU7410" s="3"/>
      <c r="AV7410" s="3"/>
      <c r="AW7410" s="3"/>
      <c r="AX7410" s="3"/>
      <c r="AY7410" s="3"/>
      <c r="AZ7410" s="3"/>
      <c r="BA7410" s="3"/>
      <c r="BB7410" s="3"/>
      <c r="BC7410" s="3"/>
      <c r="BD7410" s="3"/>
      <c r="BE7410" s="3"/>
      <c r="BF7410" s="3"/>
      <c r="BG7410" s="3"/>
      <c r="BH7410" s="3"/>
      <c r="BI7410" s="3"/>
      <c r="BJ7410" s="3"/>
    </row>
    <row r="7411" customFormat="false" ht="15.75" hidden="false" customHeight="false" outlineLevel="0" collapsed="false">
      <c r="A7411" s="3" t="n">
        <v>7410</v>
      </c>
      <c r="B7411" s="3" t="s">
        <v>21524</v>
      </c>
      <c r="C7411" s="3" t="s">
        <v>21525</v>
      </c>
      <c r="D7411" s="3" t="n">
        <v>1</v>
      </c>
      <c r="E7411" s="3" t="n">
        <v>0.1523714</v>
      </c>
      <c r="F7411" s="3" t="n">
        <v>5</v>
      </c>
      <c r="G7411" s="3" t="n">
        <v>5</v>
      </c>
      <c r="H7411" s="3" t="n">
        <v>2</v>
      </c>
      <c r="I7411" s="3" t="n">
        <v>2</v>
      </c>
      <c r="J7411" s="3" t="n">
        <v>3</v>
      </c>
      <c r="K7411" s="3" t="n">
        <v>3</v>
      </c>
      <c r="L7411" s="3" t="n">
        <v>0</v>
      </c>
      <c r="M7411" s="3" t="n">
        <v>0</v>
      </c>
      <c r="N7411" s="3" t="n">
        <v>-1</v>
      </c>
      <c r="O7411" s="3" t="n">
        <v>-1</v>
      </c>
      <c r="P7411" s="3" t="n">
        <v>7.6</v>
      </c>
      <c r="Q7411" s="3" t="n">
        <v>24.2</v>
      </c>
      <c r="R7411" s="3" t="s">
        <v>21526</v>
      </c>
      <c r="S7411" s="4" t="n">
        <v>45747.8996759259</v>
      </c>
      <c r="T7411" s="3" t="s">
        <v>65</v>
      </c>
      <c r="U7411" s="3" t="s">
        <v>65</v>
      </c>
      <c r="V7411" s="3" t="n">
        <v>0</v>
      </c>
      <c r="W7411" s="3" t="n">
        <v>0</v>
      </c>
      <c r="X7411" s="3" t="n">
        <v>0</v>
      </c>
      <c r="Y7411" s="3" t="s">
        <v>30</v>
      </c>
      <c r="Z7411" s="3" t="s">
        <v>30</v>
      </c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3"/>
      <c r="AU7411" s="3"/>
      <c r="AV7411" s="3"/>
      <c r="AW7411" s="3"/>
      <c r="AX7411" s="3"/>
      <c r="AY7411" s="3"/>
      <c r="AZ7411" s="3"/>
      <c r="BA7411" s="3"/>
      <c r="BB7411" s="3"/>
      <c r="BC7411" s="3"/>
      <c r="BD7411" s="3"/>
      <c r="BE7411" s="3"/>
      <c r="BF7411" s="3"/>
      <c r="BG7411" s="3"/>
      <c r="BH7411" s="3"/>
      <c r="BI7411" s="3"/>
      <c r="BJ7411" s="3"/>
    </row>
    <row r="7412" customFormat="false" ht="15.75" hidden="false" customHeight="false" outlineLevel="0" collapsed="false">
      <c r="A7412" s="3" t="n">
        <v>7411</v>
      </c>
      <c r="B7412" s="3" t="s">
        <v>21527</v>
      </c>
      <c r="C7412" s="3" t="s">
        <v>21528</v>
      </c>
      <c r="D7412" s="3" t="n">
        <v>1</v>
      </c>
      <c r="E7412" s="3" t="n">
        <v>0.190351</v>
      </c>
      <c r="F7412" s="3" t="n">
        <v>13</v>
      </c>
      <c r="G7412" s="3" t="n">
        <v>13</v>
      </c>
      <c r="H7412" s="3" t="n">
        <v>6</v>
      </c>
      <c r="I7412" s="3" t="n">
        <v>6</v>
      </c>
      <c r="J7412" s="3" t="n">
        <v>41</v>
      </c>
      <c r="K7412" s="3" t="n">
        <v>41</v>
      </c>
      <c r="L7412" s="3" t="n">
        <v>4</v>
      </c>
      <c r="M7412" s="3" t="n">
        <v>4</v>
      </c>
      <c r="N7412" s="3" t="n">
        <v>37</v>
      </c>
      <c r="O7412" s="3" t="n">
        <v>-1</v>
      </c>
      <c r="P7412" s="3" t="n">
        <v>7.7</v>
      </c>
      <c r="Q7412" s="3" t="n">
        <v>24.2</v>
      </c>
      <c r="R7412" s="3" t="s">
        <v>21529</v>
      </c>
      <c r="S7412" s="4" t="n">
        <v>45747.8997222222</v>
      </c>
      <c r="T7412" s="3" t="s">
        <v>65</v>
      </c>
      <c r="U7412" s="3" t="s">
        <v>65</v>
      </c>
      <c r="V7412" s="3" t="n">
        <v>1</v>
      </c>
      <c r="W7412" s="3" t="n">
        <v>0</v>
      </c>
      <c r="X7412" s="3" t="n">
        <v>0</v>
      </c>
      <c r="Y7412" s="3" t="s">
        <v>30</v>
      </c>
      <c r="Z7412" s="3" t="s">
        <v>30</v>
      </c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3"/>
      <c r="AU7412" s="3"/>
      <c r="AV7412" s="3"/>
      <c r="AW7412" s="3"/>
      <c r="AX7412" s="3"/>
      <c r="AY7412" s="3"/>
      <c r="AZ7412" s="3"/>
      <c r="BA7412" s="3"/>
      <c r="BB7412" s="3"/>
      <c r="BC7412" s="3"/>
      <c r="BD7412" s="3"/>
      <c r="BE7412" s="3"/>
      <c r="BF7412" s="3"/>
      <c r="BG7412" s="3"/>
      <c r="BH7412" s="3"/>
      <c r="BI7412" s="3"/>
      <c r="BJ7412" s="3"/>
    </row>
    <row r="7413" customFormat="false" ht="15.75" hidden="false" customHeight="false" outlineLevel="0" collapsed="false">
      <c r="A7413" s="3" t="n">
        <v>7412</v>
      </c>
      <c r="B7413" s="3" t="s">
        <v>21530</v>
      </c>
      <c r="C7413" s="3" t="s">
        <v>21531</v>
      </c>
      <c r="D7413" s="3" t="n">
        <v>1</v>
      </c>
      <c r="E7413" s="3" t="n">
        <v>7.1852596</v>
      </c>
      <c r="F7413" s="3" t="n">
        <v>188</v>
      </c>
      <c r="G7413" s="3" t="n">
        <v>188</v>
      </c>
      <c r="H7413" s="3" t="n">
        <v>25</v>
      </c>
      <c r="I7413" s="3" t="n">
        <v>25</v>
      </c>
      <c r="J7413" s="3" t="n">
        <v>292</v>
      </c>
      <c r="K7413" s="3" t="n">
        <v>292</v>
      </c>
      <c r="L7413" s="3" t="n">
        <v>38</v>
      </c>
      <c r="M7413" s="3" t="n">
        <v>38</v>
      </c>
      <c r="N7413" s="3" t="n">
        <v>30</v>
      </c>
      <c r="O7413" s="3" t="n">
        <v>-1</v>
      </c>
      <c r="P7413" s="3" t="n">
        <v>7.1</v>
      </c>
      <c r="Q7413" s="3" t="n">
        <v>24.2</v>
      </c>
      <c r="R7413" s="3" t="s">
        <v>21532</v>
      </c>
      <c r="S7413" s="4" t="n">
        <v>45747.8999189815</v>
      </c>
      <c r="T7413" s="3" t="s">
        <v>4910</v>
      </c>
      <c r="U7413" s="3" t="s">
        <v>4910</v>
      </c>
      <c r="V7413" s="3" t="n">
        <v>1</v>
      </c>
      <c r="W7413" s="3" t="n">
        <v>0</v>
      </c>
      <c r="X7413" s="3" t="n">
        <v>0</v>
      </c>
      <c r="Y7413" s="3" t="s">
        <v>30</v>
      </c>
      <c r="Z7413" s="3" t="s">
        <v>30</v>
      </c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3"/>
      <c r="AU7413" s="3"/>
      <c r="AV7413" s="3"/>
      <c r="AW7413" s="3"/>
      <c r="AX7413" s="3"/>
      <c r="AY7413" s="3"/>
      <c r="AZ7413" s="3"/>
      <c r="BA7413" s="3"/>
      <c r="BB7413" s="3"/>
      <c r="BC7413" s="3"/>
      <c r="BD7413" s="3"/>
      <c r="BE7413" s="3"/>
      <c r="BF7413" s="3"/>
      <c r="BG7413" s="3"/>
      <c r="BH7413" s="3"/>
      <c r="BI7413" s="3"/>
      <c r="BJ7413" s="3"/>
    </row>
    <row r="7414" customFormat="false" ht="15.75" hidden="false" customHeight="false" outlineLevel="0" collapsed="false">
      <c r="A7414" s="3" t="n">
        <v>7413</v>
      </c>
      <c r="B7414" s="3" t="s">
        <v>21533</v>
      </c>
      <c r="C7414" s="3" t="s">
        <v>21534</v>
      </c>
      <c r="D7414" s="3" t="n">
        <v>1</v>
      </c>
      <c r="E7414" s="3" t="n">
        <v>0.9859469</v>
      </c>
      <c r="F7414" s="3" t="n">
        <v>24</v>
      </c>
      <c r="G7414" s="3" t="n">
        <v>24</v>
      </c>
      <c r="H7414" s="3" t="n">
        <v>14</v>
      </c>
      <c r="I7414" s="3" t="n">
        <v>14</v>
      </c>
      <c r="J7414" s="3" t="n">
        <v>21</v>
      </c>
      <c r="K7414" s="3" t="n">
        <v>21</v>
      </c>
      <c r="L7414" s="3" t="n">
        <v>6</v>
      </c>
      <c r="M7414" s="3" t="n">
        <v>6</v>
      </c>
      <c r="N7414" s="3" t="n">
        <v>-1</v>
      </c>
      <c r="O7414" s="3" t="n">
        <v>-1</v>
      </c>
      <c r="P7414" s="3" t="n">
        <v>3</v>
      </c>
      <c r="Q7414" s="3" t="n">
        <v>24.2</v>
      </c>
      <c r="R7414" s="3" t="s">
        <v>21535</v>
      </c>
      <c r="S7414" s="4" t="n">
        <v>45747.8999652778</v>
      </c>
      <c r="T7414" s="3" t="s">
        <v>29</v>
      </c>
      <c r="U7414" s="3" t="s">
        <v>29</v>
      </c>
      <c r="V7414" s="3" t="n">
        <v>0</v>
      </c>
      <c r="W7414" s="3" t="n">
        <v>0</v>
      </c>
      <c r="X7414" s="3" t="n">
        <v>0</v>
      </c>
      <c r="Y7414" s="3" t="s">
        <v>30</v>
      </c>
      <c r="Z7414" s="3" t="s">
        <v>30</v>
      </c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3"/>
      <c r="AU7414" s="3"/>
      <c r="AV7414" s="3"/>
      <c r="AW7414" s="3"/>
      <c r="AX7414" s="3"/>
      <c r="AY7414" s="3"/>
      <c r="AZ7414" s="3"/>
      <c r="BA7414" s="3"/>
      <c r="BB7414" s="3"/>
      <c r="BC7414" s="3"/>
      <c r="BD7414" s="3"/>
      <c r="BE7414" s="3"/>
      <c r="BF7414" s="3"/>
      <c r="BG7414" s="3"/>
      <c r="BH7414" s="3"/>
      <c r="BI7414" s="3"/>
      <c r="BJ7414" s="3"/>
    </row>
    <row r="7415" customFormat="false" ht="15.75" hidden="false" customHeight="false" outlineLevel="0" collapsed="false">
      <c r="A7415" s="3" t="n">
        <v>7414</v>
      </c>
      <c r="B7415" s="3" t="s">
        <v>21536</v>
      </c>
      <c r="C7415" s="3" t="s">
        <v>21537</v>
      </c>
      <c r="D7415" s="3" t="n">
        <v>1</v>
      </c>
      <c r="E7415" s="3" t="n">
        <v>0.9924386</v>
      </c>
      <c r="F7415" s="3" t="n">
        <v>18</v>
      </c>
      <c r="G7415" s="3" t="n">
        <v>18</v>
      </c>
      <c r="H7415" s="3" t="n">
        <v>12</v>
      </c>
      <c r="I7415" s="3" t="n">
        <v>12</v>
      </c>
      <c r="J7415" s="3" t="n">
        <v>18</v>
      </c>
      <c r="K7415" s="3" t="n">
        <v>18</v>
      </c>
      <c r="L7415" s="3" t="n">
        <v>4</v>
      </c>
      <c r="M7415" s="3" t="n">
        <v>4</v>
      </c>
      <c r="N7415" s="3" t="n">
        <v>0</v>
      </c>
      <c r="O7415" s="3" t="n">
        <v>0</v>
      </c>
      <c r="P7415" s="3" t="n">
        <v>3</v>
      </c>
      <c r="Q7415" s="3" t="n">
        <v>24.2</v>
      </c>
      <c r="R7415" s="3" t="s">
        <v>21538</v>
      </c>
      <c r="S7415" s="4" t="n">
        <v>45747.9000115741</v>
      </c>
      <c r="T7415" s="3" t="s">
        <v>29</v>
      </c>
      <c r="U7415" s="3" t="s">
        <v>29</v>
      </c>
      <c r="V7415" s="3" t="n">
        <v>1</v>
      </c>
      <c r="W7415" s="3" t="n">
        <v>1</v>
      </c>
      <c r="X7415" s="3" t="n">
        <v>0</v>
      </c>
      <c r="Y7415" s="3" t="s">
        <v>30</v>
      </c>
      <c r="Z7415" s="3" t="s">
        <v>30</v>
      </c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3"/>
      <c r="AU7415" s="3"/>
      <c r="AV7415" s="3"/>
      <c r="AW7415" s="3"/>
      <c r="AX7415" s="3"/>
      <c r="AY7415" s="3"/>
      <c r="AZ7415" s="3"/>
      <c r="BA7415" s="3"/>
      <c r="BB7415" s="3"/>
      <c r="BC7415" s="3"/>
      <c r="BD7415" s="3"/>
      <c r="BE7415" s="3"/>
      <c r="BF7415" s="3"/>
      <c r="BG7415" s="3"/>
      <c r="BH7415" s="3"/>
      <c r="BI7415" s="3"/>
      <c r="BJ7415" s="3"/>
    </row>
    <row r="7416" customFormat="false" ht="15.75" hidden="false" customHeight="false" outlineLevel="0" collapsed="false">
      <c r="A7416" s="3" t="n">
        <v>7415</v>
      </c>
      <c r="B7416" s="3" t="s">
        <v>21539</v>
      </c>
      <c r="C7416" s="3" t="s">
        <v>21540</v>
      </c>
      <c r="D7416" s="3" t="n">
        <v>1</v>
      </c>
      <c r="E7416" s="3" t="n">
        <v>1.7906786</v>
      </c>
      <c r="F7416" s="3" t="n">
        <v>130</v>
      </c>
      <c r="G7416" s="3" t="n">
        <v>130</v>
      </c>
      <c r="H7416" s="3" t="n">
        <v>15</v>
      </c>
      <c r="I7416" s="3" t="n">
        <v>15</v>
      </c>
      <c r="J7416" s="3" t="n">
        <v>169</v>
      </c>
      <c r="K7416" s="3" t="n">
        <v>169</v>
      </c>
      <c r="L7416" s="3" t="n">
        <v>33</v>
      </c>
      <c r="M7416" s="3" t="n">
        <v>33</v>
      </c>
      <c r="N7416" s="3" t="n">
        <v>121</v>
      </c>
      <c r="O7416" s="3" t="n">
        <v>-1</v>
      </c>
      <c r="P7416" s="3" t="n">
        <v>7.5</v>
      </c>
      <c r="Q7416" s="3" t="n">
        <v>24.2</v>
      </c>
      <c r="R7416" s="3" t="s">
        <v>21541</v>
      </c>
      <c r="S7416" s="4" t="n">
        <v>45747.900162037</v>
      </c>
      <c r="T7416" s="3" t="s">
        <v>4910</v>
      </c>
      <c r="U7416" s="3" t="s">
        <v>4910</v>
      </c>
      <c r="V7416" s="3" t="n">
        <v>1</v>
      </c>
      <c r="W7416" s="3" t="n">
        <v>0</v>
      </c>
      <c r="X7416" s="3" t="n">
        <v>0</v>
      </c>
      <c r="Y7416" s="3" t="s">
        <v>30</v>
      </c>
      <c r="Z7416" s="3" t="s">
        <v>30</v>
      </c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3"/>
      <c r="AU7416" s="3"/>
      <c r="AV7416" s="3"/>
      <c r="AW7416" s="3"/>
      <c r="AX7416" s="3"/>
      <c r="AY7416" s="3"/>
      <c r="AZ7416" s="3"/>
      <c r="BA7416" s="3"/>
      <c r="BB7416" s="3"/>
      <c r="BC7416" s="3"/>
      <c r="BD7416" s="3"/>
      <c r="BE7416" s="3"/>
      <c r="BF7416" s="3"/>
      <c r="BG7416" s="3"/>
      <c r="BH7416" s="3"/>
      <c r="BI7416" s="3"/>
      <c r="BJ7416" s="3"/>
    </row>
    <row r="7417" customFormat="false" ht="15.75" hidden="false" customHeight="false" outlineLevel="0" collapsed="false">
      <c r="A7417" s="3" t="n">
        <v>7416</v>
      </c>
      <c r="B7417" s="3" t="s">
        <v>21542</v>
      </c>
      <c r="C7417" s="3" t="s">
        <v>21543</v>
      </c>
      <c r="D7417" s="3" t="n">
        <v>1</v>
      </c>
      <c r="E7417" s="3" t="n">
        <v>0.7203606</v>
      </c>
      <c r="F7417" s="3" t="n">
        <v>92</v>
      </c>
      <c r="G7417" s="3" t="n">
        <v>92</v>
      </c>
      <c r="H7417" s="3" t="n">
        <v>21</v>
      </c>
      <c r="I7417" s="3" t="n">
        <v>21</v>
      </c>
      <c r="J7417" s="3" t="n">
        <v>118</v>
      </c>
      <c r="K7417" s="3" t="n">
        <v>118</v>
      </c>
      <c r="L7417" s="3" t="n">
        <v>8</v>
      </c>
      <c r="M7417" s="3" t="n">
        <v>8</v>
      </c>
      <c r="N7417" s="3" t="n">
        <v>-1</v>
      </c>
      <c r="O7417" s="3" t="n">
        <v>-1</v>
      </c>
      <c r="P7417" s="3" t="n">
        <v>6</v>
      </c>
      <c r="Q7417" s="3" t="n">
        <v>24.2</v>
      </c>
      <c r="R7417" s="3" t="s">
        <v>21544</v>
      </c>
      <c r="S7417" s="4" t="n">
        <v>45747.9002083333</v>
      </c>
      <c r="T7417" s="3" t="s">
        <v>29</v>
      </c>
      <c r="U7417" s="3" t="s">
        <v>29</v>
      </c>
      <c r="V7417" s="3" t="n">
        <v>0</v>
      </c>
      <c r="W7417" s="3" t="n">
        <v>0</v>
      </c>
      <c r="X7417" s="3" t="n">
        <v>0</v>
      </c>
      <c r="Y7417" s="3" t="s">
        <v>30</v>
      </c>
      <c r="Z7417" s="3" t="s">
        <v>30</v>
      </c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3"/>
      <c r="AU7417" s="3"/>
      <c r="AV7417" s="3"/>
      <c r="AW7417" s="3"/>
      <c r="AX7417" s="3"/>
      <c r="AY7417" s="3"/>
      <c r="AZ7417" s="3"/>
      <c r="BA7417" s="3"/>
      <c r="BB7417" s="3"/>
      <c r="BC7417" s="3"/>
      <c r="BD7417" s="3"/>
      <c r="BE7417" s="3"/>
      <c r="BF7417" s="3"/>
      <c r="BG7417" s="3"/>
      <c r="BH7417" s="3"/>
      <c r="BI7417" s="3"/>
      <c r="BJ7417" s="3"/>
    </row>
    <row r="7418" customFormat="false" ht="15.75" hidden="false" customHeight="false" outlineLevel="0" collapsed="false">
      <c r="A7418" s="3" t="n">
        <v>7417</v>
      </c>
      <c r="B7418" s="3" t="s">
        <v>21545</v>
      </c>
      <c r="C7418" s="3" t="s">
        <v>21546</v>
      </c>
      <c r="D7418" s="3" t="n">
        <v>1</v>
      </c>
      <c r="E7418" s="3" t="n">
        <v>5.9932284</v>
      </c>
      <c r="F7418" s="3" t="n">
        <v>191</v>
      </c>
      <c r="G7418" s="3" t="n">
        <v>191</v>
      </c>
      <c r="H7418" s="3" t="n">
        <v>13</v>
      </c>
      <c r="I7418" s="3" t="n">
        <v>13</v>
      </c>
      <c r="J7418" s="3" t="n">
        <v>247</v>
      </c>
      <c r="K7418" s="3" t="n">
        <v>247</v>
      </c>
      <c r="L7418" s="3" t="n">
        <v>31</v>
      </c>
      <c r="M7418" s="3" t="n">
        <v>31</v>
      </c>
      <c r="N7418" s="3" t="n">
        <v>-1</v>
      </c>
      <c r="O7418" s="3" t="n">
        <v>-1</v>
      </c>
      <c r="P7418" s="3" t="n">
        <v>7.8</v>
      </c>
      <c r="Q7418" s="3" t="n">
        <v>24.2</v>
      </c>
      <c r="R7418" s="3" t="s">
        <v>21547</v>
      </c>
      <c r="S7418" s="4" t="n">
        <v>45747.9003240741</v>
      </c>
      <c r="T7418" s="3" t="s">
        <v>1920</v>
      </c>
      <c r="U7418" s="3" t="s">
        <v>1920</v>
      </c>
      <c r="V7418" s="3" t="n">
        <v>0</v>
      </c>
      <c r="W7418" s="3" t="n">
        <v>0</v>
      </c>
      <c r="X7418" s="3" t="n">
        <v>0</v>
      </c>
      <c r="Y7418" s="3" t="s">
        <v>30</v>
      </c>
      <c r="Z7418" s="3" t="s">
        <v>30</v>
      </c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3"/>
      <c r="AU7418" s="3"/>
      <c r="AV7418" s="3"/>
      <c r="AW7418" s="3"/>
      <c r="AX7418" s="3"/>
      <c r="AY7418" s="3"/>
      <c r="AZ7418" s="3"/>
      <c r="BA7418" s="3"/>
      <c r="BB7418" s="3"/>
      <c r="BC7418" s="3"/>
      <c r="BD7418" s="3"/>
      <c r="BE7418" s="3"/>
      <c r="BF7418" s="3"/>
      <c r="BG7418" s="3"/>
      <c r="BH7418" s="3"/>
      <c r="BI7418" s="3"/>
      <c r="BJ7418" s="3"/>
    </row>
    <row r="7419" customFormat="false" ht="15.75" hidden="false" customHeight="false" outlineLevel="0" collapsed="false">
      <c r="A7419" s="3" t="n">
        <v>7418</v>
      </c>
      <c r="B7419" s="3" t="s">
        <v>21548</v>
      </c>
      <c r="C7419" s="3" t="s">
        <v>21549</v>
      </c>
      <c r="D7419" s="3" t="n">
        <v>1</v>
      </c>
      <c r="E7419" s="3" t="n">
        <v>2.3347629</v>
      </c>
      <c r="F7419" s="3" t="n">
        <v>9</v>
      </c>
      <c r="G7419" s="3" t="n">
        <v>9</v>
      </c>
      <c r="H7419" s="3" t="n">
        <v>6</v>
      </c>
      <c r="I7419" s="3" t="n">
        <v>6</v>
      </c>
      <c r="J7419" s="3" t="n">
        <v>10</v>
      </c>
      <c r="K7419" s="3" t="n">
        <v>10</v>
      </c>
      <c r="L7419" s="3" t="n">
        <v>1</v>
      </c>
      <c r="M7419" s="3" t="n">
        <v>1</v>
      </c>
      <c r="N7419" s="3" t="n">
        <v>-1</v>
      </c>
      <c r="O7419" s="3" t="n">
        <v>-1</v>
      </c>
      <c r="P7419" s="3" t="n">
        <v>7.9</v>
      </c>
      <c r="Q7419" s="3" t="n">
        <v>24.2</v>
      </c>
      <c r="R7419" s="3" t="s">
        <v>21550</v>
      </c>
      <c r="S7419" s="4" t="n">
        <v>45747.9004398148</v>
      </c>
      <c r="T7419" s="3" t="s">
        <v>3197</v>
      </c>
      <c r="U7419" s="3" t="s">
        <v>3197</v>
      </c>
      <c r="V7419" s="3" t="n">
        <v>1</v>
      </c>
      <c r="W7419" s="3" t="n">
        <v>0</v>
      </c>
      <c r="X7419" s="3" t="n">
        <v>0</v>
      </c>
      <c r="Y7419" s="3" t="s">
        <v>30</v>
      </c>
      <c r="Z7419" s="3" t="s">
        <v>30</v>
      </c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3"/>
      <c r="AU7419" s="3"/>
      <c r="AV7419" s="3"/>
      <c r="AW7419" s="3"/>
      <c r="AX7419" s="3"/>
      <c r="AY7419" s="3"/>
      <c r="AZ7419" s="3"/>
      <c r="BA7419" s="3"/>
      <c r="BB7419" s="3"/>
      <c r="BC7419" s="3"/>
      <c r="BD7419" s="3"/>
      <c r="BE7419" s="3"/>
      <c r="BF7419" s="3"/>
      <c r="BG7419" s="3"/>
      <c r="BH7419" s="3"/>
      <c r="BI7419" s="3"/>
      <c r="BJ7419" s="3"/>
    </row>
    <row r="7420" customFormat="false" ht="15.75" hidden="false" customHeight="false" outlineLevel="0" collapsed="false">
      <c r="A7420" s="3" t="n">
        <v>7419</v>
      </c>
      <c r="B7420" s="3" t="s">
        <v>21551</v>
      </c>
      <c r="C7420" s="3" t="s">
        <v>21552</v>
      </c>
      <c r="D7420" s="3" t="n">
        <v>1</v>
      </c>
      <c r="E7420" s="3" t="n">
        <v>3.4450206</v>
      </c>
      <c r="F7420" s="3" t="n">
        <v>28</v>
      </c>
      <c r="G7420" s="3" t="n">
        <v>28</v>
      </c>
      <c r="H7420" s="3" t="n">
        <v>9</v>
      </c>
      <c r="I7420" s="3" t="n">
        <v>9</v>
      </c>
      <c r="J7420" s="3" t="n">
        <v>33</v>
      </c>
      <c r="K7420" s="3" t="n">
        <v>33</v>
      </c>
      <c r="L7420" s="3" t="n">
        <v>4</v>
      </c>
      <c r="M7420" s="3" t="n">
        <v>4</v>
      </c>
      <c r="N7420" s="3" t="n">
        <v>-1</v>
      </c>
      <c r="O7420" s="3" t="n">
        <v>-1</v>
      </c>
      <c r="P7420" s="3" t="n">
        <v>7.9</v>
      </c>
      <c r="Q7420" s="3" t="n">
        <v>24.2</v>
      </c>
      <c r="R7420" s="3" t="s">
        <v>21553</v>
      </c>
      <c r="S7420" s="4" t="n">
        <v>45747.9005555556</v>
      </c>
      <c r="T7420" s="3" t="s">
        <v>29</v>
      </c>
      <c r="U7420" s="3" t="s">
        <v>29</v>
      </c>
      <c r="V7420" s="3" t="n">
        <v>0</v>
      </c>
      <c r="W7420" s="3" t="n">
        <v>0</v>
      </c>
      <c r="X7420" s="3" t="n">
        <v>0</v>
      </c>
      <c r="Y7420" s="3" t="s">
        <v>30</v>
      </c>
      <c r="Z7420" s="3" t="s">
        <v>30</v>
      </c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3"/>
      <c r="AU7420" s="3"/>
      <c r="AV7420" s="3"/>
      <c r="AW7420" s="3"/>
      <c r="AX7420" s="3"/>
      <c r="AY7420" s="3"/>
      <c r="AZ7420" s="3"/>
      <c r="BA7420" s="3"/>
      <c r="BB7420" s="3"/>
      <c r="BC7420" s="3"/>
      <c r="BD7420" s="3"/>
      <c r="BE7420" s="3"/>
      <c r="BF7420" s="3"/>
      <c r="BG7420" s="3"/>
      <c r="BH7420" s="3"/>
      <c r="BI7420" s="3"/>
      <c r="BJ7420" s="3"/>
    </row>
    <row r="7421" customFormat="false" ht="15.75" hidden="false" customHeight="false" outlineLevel="0" collapsed="false">
      <c r="A7421" s="3" t="n">
        <v>7420</v>
      </c>
      <c r="B7421" s="3" t="s">
        <v>21554</v>
      </c>
      <c r="C7421" s="3" t="s">
        <v>21555</v>
      </c>
      <c r="D7421" s="3" t="n">
        <v>1</v>
      </c>
      <c r="E7421" s="3" t="n">
        <v>2.4016297</v>
      </c>
      <c r="F7421" s="3" t="n">
        <v>14</v>
      </c>
      <c r="G7421" s="3" t="n">
        <v>14</v>
      </c>
      <c r="H7421" s="3" t="n">
        <v>9</v>
      </c>
      <c r="I7421" s="3" t="n">
        <v>9</v>
      </c>
      <c r="J7421" s="3" t="n">
        <v>15</v>
      </c>
      <c r="K7421" s="3" t="n">
        <v>15</v>
      </c>
      <c r="L7421" s="3" t="n">
        <v>2</v>
      </c>
      <c r="M7421" s="3" t="n">
        <v>2</v>
      </c>
      <c r="N7421" s="3" t="n">
        <v>-1</v>
      </c>
      <c r="O7421" s="3" t="n">
        <v>-1</v>
      </c>
      <c r="P7421" s="3" t="n">
        <v>7.8</v>
      </c>
      <c r="Q7421" s="3" t="n">
        <v>24.2</v>
      </c>
      <c r="R7421" s="3" t="s">
        <v>21556</v>
      </c>
      <c r="S7421" s="4" t="n">
        <v>45747.9006712963</v>
      </c>
      <c r="T7421" s="3" t="s">
        <v>29</v>
      </c>
      <c r="U7421" s="3" t="s">
        <v>29</v>
      </c>
      <c r="V7421" s="3" t="n">
        <v>0</v>
      </c>
      <c r="W7421" s="3" t="n">
        <v>0</v>
      </c>
      <c r="X7421" s="3" t="n">
        <v>0</v>
      </c>
      <c r="Y7421" s="3" t="s">
        <v>30</v>
      </c>
      <c r="Z7421" s="3" t="s">
        <v>30</v>
      </c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3"/>
      <c r="AU7421" s="3"/>
      <c r="AV7421" s="3"/>
      <c r="AW7421" s="3"/>
      <c r="AX7421" s="3"/>
      <c r="AY7421" s="3"/>
      <c r="AZ7421" s="3"/>
      <c r="BA7421" s="3"/>
      <c r="BB7421" s="3"/>
      <c r="BC7421" s="3"/>
      <c r="BD7421" s="3"/>
      <c r="BE7421" s="3"/>
      <c r="BF7421" s="3"/>
      <c r="BG7421" s="3"/>
      <c r="BH7421" s="3"/>
      <c r="BI7421" s="3"/>
      <c r="BJ7421" s="3"/>
    </row>
    <row r="7422" customFormat="false" ht="15.75" hidden="false" customHeight="false" outlineLevel="0" collapsed="false">
      <c r="A7422" s="3" t="n">
        <v>7421</v>
      </c>
      <c r="B7422" s="3" t="s">
        <v>21557</v>
      </c>
      <c r="C7422" s="3" t="s">
        <v>21558</v>
      </c>
      <c r="D7422" s="3" t="n">
        <v>1</v>
      </c>
      <c r="E7422" s="3" t="n">
        <v>2.5771717</v>
      </c>
      <c r="F7422" s="3" t="n">
        <v>15</v>
      </c>
      <c r="G7422" s="3" t="n">
        <v>15</v>
      </c>
      <c r="H7422" s="3" t="n">
        <v>10</v>
      </c>
      <c r="I7422" s="3" t="n">
        <v>10</v>
      </c>
      <c r="J7422" s="3" t="n">
        <v>16</v>
      </c>
      <c r="K7422" s="3" t="n">
        <v>16</v>
      </c>
      <c r="L7422" s="3" t="n">
        <v>2</v>
      </c>
      <c r="M7422" s="3" t="n">
        <v>2</v>
      </c>
      <c r="N7422" s="3" t="n">
        <v>-1</v>
      </c>
      <c r="O7422" s="3" t="n">
        <v>-1</v>
      </c>
      <c r="P7422" s="3" t="n">
        <v>7.9</v>
      </c>
      <c r="Q7422" s="3" t="n">
        <v>24.2</v>
      </c>
      <c r="R7422" s="3" t="s">
        <v>21559</v>
      </c>
      <c r="S7422" s="4" t="n">
        <v>45747.9008101852</v>
      </c>
      <c r="T7422" s="3" t="s">
        <v>29</v>
      </c>
      <c r="U7422" s="3" t="s">
        <v>29</v>
      </c>
      <c r="V7422" s="3" t="n">
        <v>1</v>
      </c>
      <c r="W7422" s="3" t="n">
        <v>0</v>
      </c>
      <c r="X7422" s="3" t="n">
        <v>0</v>
      </c>
      <c r="Y7422" s="3" t="s">
        <v>30</v>
      </c>
      <c r="Z7422" s="3" t="s">
        <v>30</v>
      </c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3"/>
      <c r="AU7422" s="3"/>
      <c r="AV7422" s="3"/>
      <c r="AW7422" s="3"/>
      <c r="AX7422" s="3"/>
      <c r="AY7422" s="3"/>
      <c r="AZ7422" s="3"/>
      <c r="BA7422" s="3"/>
      <c r="BB7422" s="3"/>
      <c r="BC7422" s="3"/>
      <c r="BD7422" s="3"/>
      <c r="BE7422" s="3"/>
      <c r="BF7422" s="3"/>
      <c r="BG7422" s="3"/>
      <c r="BH7422" s="3"/>
      <c r="BI7422" s="3"/>
      <c r="BJ7422" s="3"/>
    </row>
    <row r="7423" customFormat="false" ht="15.75" hidden="false" customHeight="false" outlineLevel="0" collapsed="false">
      <c r="A7423" s="3" t="n">
        <v>7422</v>
      </c>
      <c r="B7423" s="3" t="s">
        <v>21560</v>
      </c>
      <c r="C7423" s="3" t="s">
        <v>21561</v>
      </c>
      <c r="D7423" s="3" t="n">
        <v>1</v>
      </c>
      <c r="E7423" s="3" t="n">
        <v>2.4058508</v>
      </c>
      <c r="F7423" s="3" t="n">
        <v>17</v>
      </c>
      <c r="G7423" s="3" t="n">
        <v>17</v>
      </c>
      <c r="H7423" s="3" t="n">
        <v>9</v>
      </c>
      <c r="I7423" s="3" t="n">
        <v>9</v>
      </c>
      <c r="J7423" s="3" t="n">
        <v>17</v>
      </c>
      <c r="K7423" s="3" t="n">
        <v>17</v>
      </c>
      <c r="L7423" s="3" t="n">
        <v>3</v>
      </c>
      <c r="M7423" s="3" t="n">
        <v>3</v>
      </c>
      <c r="N7423" s="3" t="n">
        <v>-1</v>
      </c>
      <c r="O7423" s="3" t="n">
        <v>-1</v>
      </c>
      <c r="P7423" s="3" t="n">
        <v>7.9</v>
      </c>
      <c r="Q7423" s="3" t="n">
        <v>24.2</v>
      </c>
      <c r="R7423" s="3" t="s">
        <v>21562</v>
      </c>
      <c r="S7423" s="4" t="n">
        <v>45747.9009259259</v>
      </c>
      <c r="T7423" s="3" t="s">
        <v>29</v>
      </c>
      <c r="U7423" s="3" t="s">
        <v>29</v>
      </c>
      <c r="V7423" s="3" t="n">
        <v>0</v>
      </c>
      <c r="W7423" s="3" t="n">
        <v>0</v>
      </c>
      <c r="X7423" s="3" t="n">
        <v>0</v>
      </c>
      <c r="Y7423" s="3" t="s">
        <v>30</v>
      </c>
      <c r="Z7423" s="3" t="s">
        <v>30</v>
      </c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3"/>
      <c r="AU7423" s="3"/>
      <c r="AV7423" s="3"/>
      <c r="AW7423" s="3"/>
      <c r="AX7423" s="3"/>
      <c r="AY7423" s="3"/>
      <c r="AZ7423" s="3"/>
      <c r="BA7423" s="3"/>
      <c r="BB7423" s="3"/>
      <c r="BC7423" s="3"/>
      <c r="BD7423" s="3"/>
      <c r="BE7423" s="3"/>
      <c r="BF7423" s="3"/>
      <c r="BG7423" s="3"/>
      <c r="BH7423" s="3"/>
      <c r="BI7423" s="3"/>
      <c r="BJ7423" s="3"/>
    </row>
    <row r="7424" customFormat="false" ht="15.75" hidden="false" customHeight="false" outlineLevel="0" collapsed="false">
      <c r="A7424" s="3" t="n">
        <v>7423</v>
      </c>
      <c r="B7424" s="3" t="s">
        <v>21563</v>
      </c>
      <c r="C7424" s="3" t="s">
        <v>21564</v>
      </c>
      <c r="D7424" s="3" t="n">
        <v>1</v>
      </c>
      <c r="E7424" s="3" t="n">
        <v>0.7266168</v>
      </c>
      <c r="F7424" s="3" t="n">
        <v>7</v>
      </c>
      <c r="G7424" s="3" t="n">
        <v>7</v>
      </c>
      <c r="H7424" s="3" t="n">
        <v>5</v>
      </c>
      <c r="I7424" s="3" t="n">
        <v>5</v>
      </c>
      <c r="J7424" s="3" t="n">
        <v>8</v>
      </c>
      <c r="K7424" s="3" t="n">
        <v>8</v>
      </c>
      <c r="L7424" s="3" t="n">
        <v>1</v>
      </c>
      <c r="M7424" s="3" t="n">
        <v>1</v>
      </c>
      <c r="N7424" s="3" t="n">
        <v>0</v>
      </c>
      <c r="O7424" s="3" t="n">
        <v>0</v>
      </c>
      <c r="P7424" s="3" t="n">
        <v>7.5</v>
      </c>
      <c r="Q7424" s="3" t="n">
        <v>24.2</v>
      </c>
      <c r="R7424" s="3" t="s">
        <v>21565</v>
      </c>
      <c r="S7424" s="4" t="n">
        <v>45747.9009722222</v>
      </c>
      <c r="T7424" s="3" t="s">
        <v>65</v>
      </c>
      <c r="U7424" s="3" t="s">
        <v>65</v>
      </c>
      <c r="V7424" s="3" t="n">
        <v>1</v>
      </c>
      <c r="W7424" s="3" t="n">
        <v>1</v>
      </c>
      <c r="X7424" s="3" t="n">
        <v>0</v>
      </c>
      <c r="Y7424" s="3" t="s">
        <v>30</v>
      </c>
      <c r="Z7424" s="3" t="s">
        <v>30</v>
      </c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3"/>
      <c r="AU7424" s="3"/>
      <c r="AV7424" s="3"/>
      <c r="AW7424" s="3"/>
      <c r="AX7424" s="3"/>
      <c r="AY7424" s="3"/>
      <c r="AZ7424" s="3"/>
      <c r="BA7424" s="3"/>
      <c r="BB7424" s="3"/>
      <c r="BC7424" s="3"/>
      <c r="BD7424" s="3"/>
      <c r="BE7424" s="3"/>
      <c r="BF7424" s="3"/>
      <c r="BG7424" s="3"/>
      <c r="BH7424" s="3"/>
      <c r="BI7424" s="3"/>
      <c r="BJ7424" s="3"/>
    </row>
    <row r="7425" customFormat="false" ht="15.75" hidden="false" customHeight="false" outlineLevel="0" collapsed="false">
      <c r="A7425" s="3" t="n">
        <v>7424</v>
      </c>
      <c r="B7425" s="3" t="s">
        <v>21566</v>
      </c>
      <c r="C7425" s="3" t="s">
        <v>21567</v>
      </c>
      <c r="D7425" s="3" t="n">
        <v>1</v>
      </c>
      <c r="E7425" s="3" t="n">
        <v>0.6292654</v>
      </c>
      <c r="F7425" s="3" t="n">
        <v>17</v>
      </c>
      <c r="G7425" s="3" t="n">
        <v>17</v>
      </c>
      <c r="H7425" s="3" t="n">
        <v>11</v>
      </c>
      <c r="I7425" s="3" t="n">
        <v>11</v>
      </c>
      <c r="J7425" s="3" t="n">
        <v>18</v>
      </c>
      <c r="K7425" s="3" t="n">
        <v>18</v>
      </c>
      <c r="L7425" s="3" t="n">
        <v>3</v>
      </c>
      <c r="M7425" s="3" t="n">
        <v>3</v>
      </c>
      <c r="N7425" s="3" t="n">
        <v>-1</v>
      </c>
      <c r="O7425" s="3" t="n">
        <v>-1</v>
      </c>
      <c r="P7425" s="3" t="n">
        <v>7.8</v>
      </c>
      <c r="Q7425" s="3" t="n">
        <v>24.2</v>
      </c>
      <c r="R7425" s="3" t="s">
        <v>21568</v>
      </c>
      <c r="S7425" s="4" t="n">
        <v>45747.9010185185</v>
      </c>
      <c r="T7425" s="3" t="s">
        <v>3197</v>
      </c>
      <c r="U7425" s="3" t="s">
        <v>3197</v>
      </c>
      <c r="V7425" s="3" t="n">
        <v>0</v>
      </c>
      <c r="W7425" s="3" t="n">
        <v>0</v>
      </c>
      <c r="X7425" s="3" t="n">
        <v>0</v>
      </c>
      <c r="Y7425" s="3" t="s">
        <v>30</v>
      </c>
      <c r="Z7425" s="3" t="s">
        <v>30</v>
      </c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3"/>
      <c r="AU7425" s="3"/>
      <c r="AV7425" s="3"/>
      <c r="AW7425" s="3"/>
      <c r="AX7425" s="3"/>
      <c r="AY7425" s="3"/>
      <c r="AZ7425" s="3"/>
      <c r="BA7425" s="3"/>
      <c r="BB7425" s="3"/>
      <c r="BC7425" s="3"/>
      <c r="BD7425" s="3"/>
      <c r="BE7425" s="3"/>
      <c r="BF7425" s="3"/>
      <c r="BG7425" s="3"/>
      <c r="BH7425" s="3"/>
      <c r="BI7425" s="3"/>
      <c r="BJ7425" s="3"/>
    </row>
    <row r="7426" customFormat="false" ht="15.75" hidden="false" customHeight="false" outlineLevel="0" collapsed="false">
      <c r="A7426" s="3" t="n">
        <v>7425</v>
      </c>
      <c r="B7426" s="3" t="s">
        <v>21569</v>
      </c>
      <c r="C7426" s="3" t="s">
        <v>21570</v>
      </c>
      <c r="D7426" s="3" t="n">
        <v>1</v>
      </c>
      <c r="E7426" s="3" t="n">
        <v>0.6746419</v>
      </c>
      <c r="F7426" s="3" t="n">
        <v>7</v>
      </c>
      <c r="G7426" s="3" t="n">
        <v>7</v>
      </c>
      <c r="H7426" s="3" t="n">
        <v>5</v>
      </c>
      <c r="I7426" s="3" t="n">
        <v>5</v>
      </c>
      <c r="J7426" s="3" t="n">
        <v>8</v>
      </c>
      <c r="K7426" s="3" t="n">
        <v>8</v>
      </c>
      <c r="L7426" s="3" t="n">
        <v>1</v>
      </c>
      <c r="M7426" s="3" t="n">
        <v>1</v>
      </c>
      <c r="N7426" s="3" t="n">
        <v>0</v>
      </c>
      <c r="O7426" s="3" t="n">
        <v>0</v>
      </c>
      <c r="P7426" s="3" t="n">
        <v>7.8</v>
      </c>
      <c r="Q7426" s="3" t="n">
        <v>24.2</v>
      </c>
      <c r="R7426" s="3" t="s">
        <v>21571</v>
      </c>
      <c r="S7426" s="4" t="n">
        <v>45747.9010532407</v>
      </c>
      <c r="T7426" s="3" t="s">
        <v>65</v>
      </c>
      <c r="U7426" s="3" t="s">
        <v>65</v>
      </c>
      <c r="V7426" s="3" t="n">
        <v>1</v>
      </c>
      <c r="W7426" s="3" t="n">
        <v>1</v>
      </c>
      <c r="X7426" s="3" t="n">
        <v>0</v>
      </c>
      <c r="Y7426" s="3" t="s">
        <v>30</v>
      </c>
      <c r="Z7426" s="3" t="s">
        <v>30</v>
      </c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3"/>
      <c r="AU7426" s="3"/>
      <c r="AV7426" s="3"/>
      <c r="AW7426" s="3"/>
      <c r="AX7426" s="3"/>
      <c r="AY7426" s="3"/>
      <c r="AZ7426" s="3"/>
      <c r="BA7426" s="3"/>
      <c r="BB7426" s="3"/>
      <c r="BC7426" s="3"/>
      <c r="BD7426" s="3"/>
      <c r="BE7426" s="3"/>
      <c r="BF7426" s="3"/>
      <c r="BG7426" s="3"/>
      <c r="BH7426" s="3"/>
      <c r="BI7426" s="3"/>
      <c r="BJ7426" s="3"/>
    </row>
    <row r="7427" customFormat="false" ht="15.75" hidden="false" customHeight="false" outlineLevel="0" collapsed="false">
      <c r="A7427" s="3" t="n">
        <v>7426</v>
      </c>
      <c r="B7427" s="3" t="s">
        <v>21572</v>
      </c>
      <c r="C7427" s="3" t="s">
        <v>21573</v>
      </c>
      <c r="D7427" s="3" t="n">
        <v>1</v>
      </c>
      <c r="E7427" s="3" t="n">
        <v>0.8525493</v>
      </c>
      <c r="F7427" s="3" t="n">
        <v>25</v>
      </c>
      <c r="G7427" s="3" t="n">
        <v>25</v>
      </c>
      <c r="H7427" s="3" t="n">
        <v>13</v>
      </c>
      <c r="I7427" s="3" t="n">
        <v>13</v>
      </c>
      <c r="J7427" s="3" t="n">
        <v>27</v>
      </c>
      <c r="K7427" s="3" t="n">
        <v>27</v>
      </c>
      <c r="L7427" s="3" t="n">
        <v>4</v>
      </c>
      <c r="M7427" s="3" t="n">
        <v>4</v>
      </c>
      <c r="N7427" s="3" t="n">
        <v>-1</v>
      </c>
      <c r="O7427" s="3" t="n">
        <v>-1</v>
      </c>
      <c r="P7427" s="3" t="n">
        <v>7.8</v>
      </c>
      <c r="Q7427" s="3" t="n">
        <v>24.2</v>
      </c>
      <c r="R7427" s="3" t="s">
        <v>21574</v>
      </c>
      <c r="S7427" s="4" t="n">
        <v>45747.901099537</v>
      </c>
      <c r="T7427" s="3" t="s">
        <v>3197</v>
      </c>
      <c r="U7427" s="3" t="s">
        <v>3197</v>
      </c>
      <c r="V7427" s="3" t="n">
        <v>0</v>
      </c>
      <c r="W7427" s="3" t="n">
        <v>0</v>
      </c>
      <c r="X7427" s="3" t="n">
        <v>0</v>
      </c>
      <c r="Y7427" s="3" t="s">
        <v>30</v>
      </c>
      <c r="Z7427" s="3" t="s">
        <v>30</v>
      </c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3"/>
      <c r="AU7427" s="3"/>
      <c r="AV7427" s="3"/>
      <c r="AW7427" s="3"/>
      <c r="AX7427" s="3"/>
      <c r="AY7427" s="3"/>
      <c r="AZ7427" s="3"/>
      <c r="BA7427" s="3"/>
      <c r="BB7427" s="3"/>
      <c r="BC7427" s="3"/>
      <c r="BD7427" s="3"/>
      <c r="BE7427" s="3"/>
      <c r="BF7427" s="3"/>
      <c r="BG7427" s="3"/>
      <c r="BH7427" s="3"/>
      <c r="BI7427" s="3"/>
      <c r="BJ7427" s="3"/>
    </row>
    <row r="7428" customFormat="false" ht="15.75" hidden="false" customHeight="false" outlineLevel="0" collapsed="false">
      <c r="A7428" s="3" t="n">
        <v>7427</v>
      </c>
      <c r="B7428" s="3" t="s">
        <v>21575</v>
      </c>
      <c r="C7428" s="3" t="s">
        <v>21576</v>
      </c>
      <c r="D7428" s="3" t="n">
        <v>1</v>
      </c>
      <c r="E7428" s="3" t="n">
        <v>0.4877984</v>
      </c>
      <c r="F7428" s="3" t="n">
        <v>17</v>
      </c>
      <c r="G7428" s="3" t="n">
        <v>17</v>
      </c>
      <c r="H7428" s="3" t="n">
        <v>11</v>
      </c>
      <c r="I7428" s="3" t="n">
        <v>11</v>
      </c>
      <c r="J7428" s="3" t="n">
        <v>18</v>
      </c>
      <c r="K7428" s="3" t="n">
        <v>18</v>
      </c>
      <c r="L7428" s="3" t="n">
        <v>3</v>
      </c>
      <c r="M7428" s="3" t="n">
        <v>3</v>
      </c>
      <c r="N7428" s="3" t="n">
        <v>-1</v>
      </c>
      <c r="O7428" s="3" t="n">
        <v>-1</v>
      </c>
      <c r="P7428" s="3" t="n">
        <v>7.8</v>
      </c>
      <c r="Q7428" s="3" t="n">
        <v>24.2</v>
      </c>
      <c r="R7428" s="3" t="s">
        <v>21577</v>
      </c>
      <c r="S7428" s="4" t="n">
        <v>45747.9011342593</v>
      </c>
      <c r="T7428" s="3" t="s">
        <v>3197</v>
      </c>
      <c r="U7428" s="3" t="s">
        <v>3197</v>
      </c>
      <c r="V7428" s="3" t="n">
        <v>0</v>
      </c>
      <c r="W7428" s="3" t="n">
        <v>0</v>
      </c>
      <c r="X7428" s="3" t="n">
        <v>0</v>
      </c>
      <c r="Y7428" s="3" t="s">
        <v>30</v>
      </c>
      <c r="Z7428" s="3" t="s">
        <v>30</v>
      </c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3"/>
      <c r="AU7428" s="3"/>
      <c r="AV7428" s="3"/>
      <c r="AW7428" s="3"/>
      <c r="AX7428" s="3"/>
      <c r="AY7428" s="3"/>
      <c r="AZ7428" s="3"/>
      <c r="BA7428" s="3"/>
      <c r="BB7428" s="3"/>
      <c r="BC7428" s="3"/>
      <c r="BD7428" s="3"/>
      <c r="BE7428" s="3"/>
      <c r="BF7428" s="3"/>
      <c r="BG7428" s="3"/>
      <c r="BH7428" s="3"/>
      <c r="BI7428" s="3"/>
      <c r="BJ7428" s="3"/>
    </row>
    <row r="7429" customFormat="false" ht="15.75" hidden="false" customHeight="false" outlineLevel="0" collapsed="false">
      <c r="A7429" s="3" t="n">
        <v>7428</v>
      </c>
      <c r="B7429" s="3" t="s">
        <v>21578</v>
      </c>
      <c r="C7429" s="3" t="s">
        <v>21579</v>
      </c>
      <c r="D7429" s="3" t="n">
        <v>1</v>
      </c>
      <c r="E7429" s="3" t="n">
        <v>1.1782021</v>
      </c>
      <c r="F7429" s="3" t="n">
        <v>27</v>
      </c>
      <c r="G7429" s="3" t="n">
        <v>27</v>
      </c>
      <c r="H7429" s="3" t="n">
        <v>14</v>
      </c>
      <c r="I7429" s="3" t="n">
        <v>14</v>
      </c>
      <c r="J7429" s="3" t="n">
        <v>32</v>
      </c>
      <c r="K7429" s="3" t="n">
        <v>32</v>
      </c>
      <c r="L7429" s="3" t="n">
        <v>4</v>
      </c>
      <c r="M7429" s="3" t="n">
        <v>4</v>
      </c>
      <c r="N7429" s="3" t="n">
        <v>-1</v>
      </c>
      <c r="O7429" s="3" t="n">
        <v>-1</v>
      </c>
      <c r="P7429" s="3" t="n">
        <v>7.9</v>
      </c>
      <c r="Q7429" s="3" t="n">
        <v>24.2</v>
      </c>
      <c r="R7429" s="3" t="s">
        <v>21580</v>
      </c>
      <c r="S7429" s="4" t="n">
        <v>45747.9011689815</v>
      </c>
      <c r="T7429" s="3" t="s">
        <v>3197</v>
      </c>
      <c r="U7429" s="3" t="s">
        <v>3197</v>
      </c>
      <c r="V7429" s="3" t="n">
        <v>0</v>
      </c>
      <c r="W7429" s="3" t="n">
        <v>0</v>
      </c>
      <c r="X7429" s="3" t="n">
        <v>0</v>
      </c>
      <c r="Y7429" s="3" t="s">
        <v>30</v>
      </c>
      <c r="Z7429" s="3" t="s">
        <v>30</v>
      </c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3"/>
      <c r="AU7429" s="3"/>
      <c r="AV7429" s="3"/>
      <c r="AW7429" s="3"/>
      <c r="AX7429" s="3"/>
      <c r="AY7429" s="3"/>
      <c r="AZ7429" s="3"/>
      <c r="BA7429" s="3"/>
      <c r="BB7429" s="3"/>
      <c r="BC7429" s="3"/>
      <c r="BD7429" s="3"/>
      <c r="BE7429" s="3"/>
      <c r="BF7429" s="3"/>
      <c r="BG7429" s="3"/>
      <c r="BH7429" s="3"/>
      <c r="BI7429" s="3"/>
      <c r="BJ7429" s="3"/>
    </row>
    <row r="7430" customFormat="false" ht="15.75" hidden="false" customHeight="false" outlineLevel="0" collapsed="false">
      <c r="A7430" s="3" t="n">
        <v>7429</v>
      </c>
      <c r="B7430" s="3" t="s">
        <v>21581</v>
      </c>
      <c r="C7430" s="3" t="s">
        <v>21582</v>
      </c>
      <c r="D7430" s="3" t="n">
        <v>1</v>
      </c>
      <c r="E7430" s="3" t="n">
        <v>0.8709179</v>
      </c>
      <c r="F7430" s="3" t="n">
        <v>25</v>
      </c>
      <c r="G7430" s="3" t="n">
        <v>25</v>
      </c>
      <c r="H7430" s="3" t="n">
        <v>13</v>
      </c>
      <c r="I7430" s="3" t="n">
        <v>13</v>
      </c>
      <c r="J7430" s="3" t="n">
        <v>27</v>
      </c>
      <c r="K7430" s="3" t="n">
        <v>27</v>
      </c>
      <c r="L7430" s="3" t="n">
        <v>4</v>
      </c>
      <c r="M7430" s="3" t="n">
        <v>4</v>
      </c>
      <c r="N7430" s="3" t="n">
        <v>-1</v>
      </c>
      <c r="O7430" s="3" t="n">
        <v>-1</v>
      </c>
      <c r="P7430" s="3" t="n">
        <v>7.8</v>
      </c>
      <c r="Q7430" s="3" t="n">
        <v>24.2</v>
      </c>
      <c r="R7430" s="3" t="s">
        <v>21583</v>
      </c>
      <c r="S7430" s="4" t="n">
        <v>45747.9011921296</v>
      </c>
      <c r="T7430" s="3" t="s">
        <v>3197</v>
      </c>
      <c r="U7430" s="3" t="s">
        <v>3197</v>
      </c>
      <c r="V7430" s="3" t="n">
        <v>0</v>
      </c>
      <c r="W7430" s="3" t="n">
        <v>0</v>
      </c>
      <c r="X7430" s="3" t="n">
        <v>0</v>
      </c>
      <c r="Y7430" s="3" t="s">
        <v>30</v>
      </c>
      <c r="Z7430" s="3" t="s">
        <v>30</v>
      </c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3"/>
      <c r="AU7430" s="3"/>
      <c r="AV7430" s="3"/>
      <c r="AW7430" s="3"/>
      <c r="AX7430" s="3"/>
      <c r="AY7430" s="3"/>
      <c r="AZ7430" s="3"/>
      <c r="BA7430" s="3"/>
      <c r="BB7430" s="3"/>
      <c r="BC7430" s="3"/>
      <c r="BD7430" s="3"/>
      <c r="BE7430" s="3"/>
      <c r="BF7430" s="3"/>
      <c r="BG7430" s="3"/>
      <c r="BH7430" s="3"/>
      <c r="BI7430" s="3"/>
      <c r="BJ7430" s="3"/>
    </row>
    <row r="7431" customFormat="false" ht="15.75" hidden="false" customHeight="false" outlineLevel="0" collapsed="false">
      <c r="A7431" s="3" t="n">
        <v>7430</v>
      </c>
      <c r="B7431" s="3" t="s">
        <v>21584</v>
      </c>
      <c r="C7431" s="3" t="s">
        <v>21585</v>
      </c>
      <c r="D7431" s="3" t="n">
        <v>1</v>
      </c>
      <c r="E7431" s="3" t="n">
        <v>0.044319</v>
      </c>
      <c r="F7431" s="3" t="n">
        <v>2</v>
      </c>
      <c r="G7431" s="3" t="n">
        <v>2</v>
      </c>
      <c r="H7431" s="3" t="n">
        <v>1</v>
      </c>
      <c r="I7431" s="3" t="n">
        <v>1</v>
      </c>
      <c r="J7431" s="3" t="n">
        <v>0</v>
      </c>
      <c r="K7431" s="3" t="n">
        <v>0</v>
      </c>
      <c r="L7431" s="3" t="n">
        <v>0</v>
      </c>
      <c r="M7431" s="3" t="n">
        <v>0</v>
      </c>
      <c r="N7431" s="3" t="n">
        <v>-1</v>
      </c>
      <c r="O7431" s="3" t="n">
        <v>-1</v>
      </c>
      <c r="P7431" s="3" t="n">
        <v>7.5</v>
      </c>
      <c r="Q7431" s="3" t="n">
        <v>24.2</v>
      </c>
      <c r="R7431" s="3" t="s">
        <v>20861</v>
      </c>
      <c r="S7431" s="6" t="n">
        <v>45813.7412615741</v>
      </c>
      <c r="T7431" s="3" t="s">
        <v>3197</v>
      </c>
      <c r="U7431" s="3" t="s">
        <v>3197</v>
      </c>
      <c r="V7431" s="3" t="n">
        <v>0</v>
      </c>
      <c r="W7431" s="3" t="n">
        <v>0</v>
      </c>
      <c r="X7431" s="3" t="n">
        <v>0</v>
      </c>
      <c r="Y7431" s="3" t="s">
        <v>30</v>
      </c>
      <c r="Z7431" s="3" t="s">
        <v>30</v>
      </c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3"/>
      <c r="AU7431" s="3"/>
      <c r="AV7431" s="3"/>
      <c r="AW7431" s="3"/>
      <c r="AX7431" s="3"/>
      <c r="AY7431" s="3"/>
      <c r="AZ7431" s="3"/>
      <c r="BA7431" s="3"/>
      <c r="BB7431" s="3"/>
      <c r="BC7431" s="3"/>
      <c r="BD7431" s="3"/>
      <c r="BE7431" s="3"/>
      <c r="BF7431" s="3"/>
      <c r="BG7431" s="3"/>
      <c r="BH7431" s="3"/>
      <c r="BI7431" s="3"/>
      <c r="BJ7431" s="3"/>
    </row>
    <row r="7432" customFormat="false" ht="15.75" hidden="false" customHeight="false" outlineLevel="0" collapsed="false">
      <c r="A7432" s="3" t="n">
        <v>7431</v>
      </c>
      <c r="B7432" s="3" t="s">
        <v>21586</v>
      </c>
      <c r="C7432" s="3" t="s">
        <v>21587</v>
      </c>
      <c r="D7432" s="3" t="n">
        <v>1</v>
      </c>
      <c r="E7432" s="3" t="n">
        <v>5.7675954</v>
      </c>
      <c r="F7432" s="3" t="n">
        <v>30</v>
      </c>
      <c r="G7432" s="3" t="n">
        <v>30</v>
      </c>
      <c r="H7432" s="3" t="n">
        <v>15</v>
      </c>
      <c r="I7432" s="3" t="n">
        <v>15</v>
      </c>
      <c r="J7432" s="3" t="n">
        <v>36</v>
      </c>
      <c r="K7432" s="3" t="n">
        <v>36</v>
      </c>
      <c r="L7432" s="3" t="n">
        <v>7</v>
      </c>
      <c r="M7432" s="3" t="n">
        <v>7</v>
      </c>
      <c r="N7432" s="3" t="n">
        <v>-1</v>
      </c>
      <c r="O7432" s="3" t="n">
        <v>-1</v>
      </c>
      <c r="P7432" s="3" t="n">
        <v>7.5</v>
      </c>
      <c r="Q7432" s="3" t="n">
        <v>24.2</v>
      </c>
      <c r="R7432" s="3" t="s">
        <v>21588</v>
      </c>
      <c r="S7432" s="4" t="n">
        <v>45747.9014351852</v>
      </c>
      <c r="T7432" s="3" t="s">
        <v>7643</v>
      </c>
      <c r="U7432" s="3" t="s">
        <v>7643</v>
      </c>
      <c r="V7432" s="3" t="n">
        <v>0</v>
      </c>
      <c r="W7432" s="3" t="n">
        <v>0</v>
      </c>
      <c r="X7432" s="3" t="n">
        <v>0</v>
      </c>
      <c r="Y7432" s="3" t="s">
        <v>30</v>
      </c>
      <c r="Z7432" s="3" t="s">
        <v>30</v>
      </c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3"/>
      <c r="AU7432" s="3"/>
      <c r="AV7432" s="3"/>
      <c r="AW7432" s="3"/>
      <c r="AX7432" s="3"/>
      <c r="AY7432" s="3"/>
      <c r="AZ7432" s="3"/>
      <c r="BA7432" s="3"/>
      <c r="BB7432" s="3"/>
      <c r="BC7432" s="3"/>
      <c r="BD7432" s="3"/>
      <c r="BE7432" s="3"/>
      <c r="BF7432" s="3"/>
      <c r="BG7432" s="3"/>
      <c r="BH7432" s="3"/>
      <c r="BI7432" s="3"/>
      <c r="BJ7432" s="3"/>
    </row>
    <row r="7433" customFormat="false" ht="15.75" hidden="false" customHeight="false" outlineLevel="0" collapsed="false">
      <c r="A7433" s="3" t="n">
        <v>7432</v>
      </c>
      <c r="B7433" s="3" t="s">
        <v>21589</v>
      </c>
      <c r="C7433" s="3" t="s">
        <v>21590</v>
      </c>
      <c r="D7433" s="3" t="n">
        <v>1</v>
      </c>
      <c r="E7433" s="3" t="n">
        <v>0.8268346</v>
      </c>
      <c r="F7433" s="3" t="n">
        <v>25</v>
      </c>
      <c r="G7433" s="3" t="n">
        <v>25</v>
      </c>
      <c r="H7433" s="3" t="n">
        <v>14</v>
      </c>
      <c r="I7433" s="3" t="n">
        <v>14</v>
      </c>
      <c r="J7433" s="3" t="n">
        <v>29</v>
      </c>
      <c r="K7433" s="3" t="n">
        <v>29</v>
      </c>
      <c r="L7433" s="3" t="n">
        <v>4</v>
      </c>
      <c r="M7433" s="3" t="n">
        <v>4</v>
      </c>
      <c r="N7433" s="3" t="n">
        <v>-1</v>
      </c>
      <c r="O7433" s="3" t="n">
        <v>-1</v>
      </c>
      <c r="P7433" s="3" t="n">
        <v>7.9</v>
      </c>
      <c r="Q7433" s="3" t="n">
        <v>24.2</v>
      </c>
      <c r="R7433" s="3" t="s">
        <v>21591</v>
      </c>
      <c r="S7433" s="4" t="n">
        <v>45747.9014814815</v>
      </c>
      <c r="T7433" s="3" t="s">
        <v>3197</v>
      </c>
      <c r="U7433" s="3" t="s">
        <v>3197</v>
      </c>
      <c r="V7433" s="3" t="n">
        <v>0</v>
      </c>
      <c r="W7433" s="3" t="n">
        <v>0</v>
      </c>
      <c r="X7433" s="3" t="n">
        <v>0</v>
      </c>
      <c r="Y7433" s="3" t="s">
        <v>30</v>
      </c>
      <c r="Z7433" s="3" t="s">
        <v>30</v>
      </c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3"/>
      <c r="AU7433" s="3"/>
      <c r="AV7433" s="3"/>
      <c r="AW7433" s="3"/>
      <c r="AX7433" s="3"/>
      <c r="AY7433" s="3"/>
      <c r="AZ7433" s="3"/>
      <c r="BA7433" s="3"/>
      <c r="BB7433" s="3"/>
      <c r="BC7433" s="3"/>
      <c r="BD7433" s="3"/>
      <c r="BE7433" s="3"/>
      <c r="BF7433" s="3"/>
      <c r="BG7433" s="3"/>
      <c r="BH7433" s="3"/>
      <c r="BI7433" s="3"/>
      <c r="BJ7433" s="3"/>
    </row>
    <row r="7434" customFormat="false" ht="15.75" hidden="false" customHeight="false" outlineLevel="0" collapsed="false">
      <c r="A7434" s="3" t="n">
        <v>7433</v>
      </c>
      <c r="B7434" s="3" t="s">
        <v>21592</v>
      </c>
      <c r="C7434" s="3" t="s">
        <v>21593</v>
      </c>
      <c r="D7434" s="3" t="n">
        <v>1</v>
      </c>
      <c r="E7434" s="3" t="n">
        <v>0.819466</v>
      </c>
      <c r="F7434" s="3" t="n">
        <v>26</v>
      </c>
      <c r="G7434" s="3" t="n">
        <v>26</v>
      </c>
      <c r="H7434" s="3" t="n">
        <v>14</v>
      </c>
      <c r="I7434" s="3" t="n">
        <v>14</v>
      </c>
      <c r="J7434" s="3" t="n">
        <v>30</v>
      </c>
      <c r="K7434" s="3" t="n">
        <v>30</v>
      </c>
      <c r="L7434" s="3" t="n">
        <v>4</v>
      </c>
      <c r="M7434" s="3" t="n">
        <v>4</v>
      </c>
      <c r="N7434" s="3" t="n">
        <v>-1</v>
      </c>
      <c r="O7434" s="3" t="n">
        <v>-1</v>
      </c>
      <c r="P7434" s="3" t="n">
        <v>7.9</v>
      </c>
      <c r="Q7434" s="3" t="n">
        <v>24.2</v>
      </c>
      <c r="R7434" s="3" t="s">
        <v>21594</v>
      </c>
      <c r="S7434" s="4" t="n">
        <v>45747.9015162037</v>
      </c>
      <c r="T7434" s="3" t="s">
        <v>3197</v>
      </c>
      <c r="U7434" s="3" t="s">
        <v>3197</v>
      </c>
      <c r="V7434" s="3" t="n">
        <v>0</v>
      </c>
      <c r="W7434" s="3" t="n">
        <v>0</v>
      </c>
      <c r="X7434" s="3" t="n">
        <v>0</v>
      </c>
      <c r="Y7434" s="3" t="s">
        <v>30</v>
      </c>
      <c r="Z7434" s="3" t="s">
        <v>30</v>
      </c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3"/>
      <c r="AU7434" s="3"/>
      <c r="AV7434" s="3"/>
      <c r="AW7434" s="3"/>
      <c r="AX7434" s="3"/>
      <c r="AY7434" s="3"/>
      <c r="AZ7434" s="3"/>
      <c r="BA7434" s="3"/>
      <c r="BB7434" s="3"/>
      <c r="BC7434" s="3"/>
      <c r="BD7434" s="3"/>
      <c r="BE7434" s="3"/>
      <c r="BF7434" s="3"/>
      <c r="BG7434" s="3"/>
      <c r="BH7434" s="3"/>
      <c r="BI7434" s="3"/>
      <c r="BJ7434" s="3"/>
    </row>
    <row r="7435" customFormat="false" ht="15.75" hidden="false" customHeight="false" outlineLevel="0" collapsed="false">
      <c r="A7435" s="3" t="n">
        <v>7434</v>
      </c>
      <c r="B7435" s="3" t="s">
        <v>21595</v>
      </c>
      <c r="C7435" s="3" t="s">
        <v>21596</v>
      </c>
      <c r="D7435" s="3" t="n">
        <v>1</v>
      </c>
      <c r="E7435" s="3" t="n">
        <v>0.2993053</v>
      </c>
      <c r="F7435" s="3" t="n">
        <v>50</v>
      </c>
      <c r="G7435" s="3" t="n">
        <v>50</v>
      </c>
      <c r="H7435" s="3" t="n">
        <v>10</v>
      </c>
      <c r="I7435" s="3" t="n">
        <v>10</v>
      </c>
      <c r="J7435" s="3" t="n">
        <v>50</v>
      </c>
      <c r="K7435" s="3" t="n">
        <v>50</v>
      </c>
      <c r="L7435" s="3" t="n">
        <v>7</v>
      </c>
      <c r="M7435" s="3" t="n">
        <v>7</v>
      </c>
      <c r="N7435" s="3" t="n">
        <v>-1</v>
      </c>
      <c r="O7435" s="3" t="n">
        <v>-1</v>
      </c>
      <c r="P7435" s="3" t="n">
        <v>7.5</v>
      </c>
      <c r="Q7435" s="3" t="n">
        <v>24.2</v>
      </c>
      <c r="R7435" s="3" t="s">
        <v>21597</v>
      </c>
      <c r="S7435" s="4" t="n">
        <v>45747.9015393519</v>
      </c>
      <c r="T7435" s="3" t="s">
        <v>65</v>
      </c>
      <c r="U7435" s="3" t="s">
        <v>65</v>
      </c>
      <c r="V7435" s="3" t="n">
        <v>0</v>
      </c>
      <c r="W7435" s="3" t="n">
        <v>0</v>
      </c>
      <c r="X7435" s="3" t="n">
        <v>0</v>
      </c>
      <c r="Y7435" s="3" t="s">
        <v>30</v>
      </c>
      <c r="Z7435" s="3" t="s">
        <v>30</v>
      </c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3"/>
      <c r="AU7435" s="3"/>
      <c r="AV7435" s="3"/>
      <c r="AW7435" s="3"/>
      <c r="AX7435" s="3"/>
      <c r="AY7435" s="3"/>
      <c r="AZ7435" s="3"/>
      <c r="BA7435" s="3"/>
      <c r="BB7435" s="3"/>
      <c r="BC7435" s="3"/>
      <c r="BD7435" s="3"/>
      <c r="BE7435" s="3"/>
      <c r="BF7435" s="3"/>
      <c r="BG7435" s="3"/>
      <c r="BH7435" s="3"/>
      <c r="BI7435" s="3"/>
      <c r="BJ7435" s="3"/>
    </row>
    <row r="7436" customFormat="false" ht="15.75" hidden="false" customHeight="false" outlineLevel="0" collapsed="false">
      <c r="A7436" s="3" t="n">
        <v>7435</v>
      </c>
      <c r="B7436" s="3" t="s">
        <v>21598</v>
      </c>
      <c r="C7436" s="3" t="s">
        <v>21599</v>
      </c>
      <c r="D7436" s="3" t="n">
        <v>1</v>
      </c>
      <c r="E7436" s="3" t="n">
        <v>0.3557207</v>
      </c>
      <c r="F7436" s="3" t="n">
        <v>55</v>
      </c>
      <c r="G7436" s="3" t="n">
        <v>55</v>
      </c>
      <c r="H7436" s="3" t="n">
        <v>11</v>
      </c>
      <c r="I7436" s="3" t="n">
        <v>11</v>
      </c>
      <c r="J7436" s="3" t="n">
        <v>50</v>
      </c>
      <c r="K7436" s="3" t="n">
        <v>50</v>
      </c>
      <c r="L7436" s="3" t="n">
        <v>8</v>
      </c>
      <c r="M7436" s="3" t="n">
        <v>8</v>
      </c>
      <c r="N7436" s="3" t="n">
        <v>-1</v>
      </c>
      <c r="O7436" s="3" t="n">
        <v>-1</v>
      </c>
      <c r="P7436" s="3" t="n">
        <v>7.5</v>
      </c>
      <c r="Q7436" s="3" t="n">
        <v>24.2</v>
      </c>
      <c r="R7436" s="3" t="s">
        <v>21600</v>
      </c>
      <c r="S7436" s="4" t="n">
        <v>45747.9015740741</v>
      </c>
      <c r="T7436" s="3" t="s">
        <v>65</v>
      </c>
      <c r="U7436" s="3" t="s">
        <v>65</v>
      </c>
      <c r="V7436" s="3" t="n">
        <v>0</v>
      </c>
      <c r="W7436" s="3" t="n">
        <v>0</v>
      </c>
      <c r="X7436" s="3" t="n">
        <v>0</v>
      </c>
      <c r="Y7436" s="3" t="s">
        <v>30</v>
      </c>
      <c r="Z7436" s="3" t="s">
        <v>30</v>
      </c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3"/>
      <c r="AU7436" s="3"/>
      <c r="AV7436" s="3"/>
      <c r="AW7436" s="3"/>
      <c r="AX7436" s="3"/>
      <c r="AY7436" s="3"/>
      <c r="AZ7436" s="3"/>
      <c r="BA7436" s="3"/>
      <c r="BB7436" s="3"/>
      <c r="BC7436" s="3"/>
      <c r="BD7436" s="3"/>
      <c r="BE7436" s="3"/>
      <c r="BF7436" s="3"/>
      <c r="BG7436" s="3"/>
      <c r="BH7436" s="3"/>
      <c r="BI7436" s="3"/>
      <c r="BJ7436" s="3"/>
    </row>
    <row r="7437" customFormat="false" ht="15.75" hidden="false" customHeight="false" outlineLevel="0" collapsed="false">
      <c r="A7437" s="3" t="n">
        <v>7436</v>
      </c>
      <c r="B7437" s="3" t="s">
        <v>21601</v>
      </c>
      <c r="C7437" s="3" t="s">
        <v>21602</v>
      </c>
      <c r="D7437" s="3" t="n">
        <v>1</v>
      </c>
      <c r="E7437" s="3" t="n">
        <v>0.3132529</v>
      </c>
      <c r="F7437" s="3" t="n">
        <v>55</v>
      </c>
      <c r="G7437" s="3" t="n">
        <v>55</v>
      </c>
      <c r="H7437" s="3" t="n">
        <v>11</v>
      </c>
      <c r="I7437" s="3" t="n">
        <v>11</v>
      </c>
      <c r="J7437" s="3" t="n">
        <v>50</v>
      </c>
      <c r="K7437" s="3" t="n">
        <v>50</v>
      </c>
      <c r="L7437" s="3" t="n">
        <v>8</v>
      </c>
      <c r="M7437" s="3" t="n">
        <v>8</v>
      </c>
      <c r="N7437" s="3" t="n">
        <v>-1</v>
      </c>
      <c r="O7437" s="3" t="n">
        <v>-1</v>
      </c>
      <c r="P7437" s="3" t="n">
        <v>7.5</v>
      </c>
      <c r="Q7437" s="3" t="n">
        <v>24.2</v>
      </c>
      <c r="R7437" s="3" t="s">
        <v>21603</v>
      </c>
      <c r="S7437" s="4" t="n">
        <v>45747.9016319444</v>
      </c>
      <c r="T7437" s="3" t="s">
        <v>65</v>
      </c>
      <c r="U7437" s="3" t="s">
        <v>65</v>
      </c>
      <c r="V7437" s="3" t="n">
        <v>0</v>
      </c>
      <c r="W7437" s="3" t="n">
        <v>0</v>
      </c>
      <c r="X7437" s="3" t="n">
        <v>0</v>
      </c>
      <c r="Y7437" s="3" t="s">
        <v>30</v>
      </c>
      <c r="Z7437" s="3" t="s">
        <v>30</v>
      </c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3"/>
      <c r="AU7437" s="3"/>
      <c r="AV7437" s="3"/>
      <c r="AW7437" s="3"/>
      <c r="AX7437" s="3"/>
      <c r="AY7437" s="3"/>
      <c r="AZ7437" s="3"/>
      <c r="BA7437" s="3"/>
      <c r="BB7437" s="3"/>
      <c r="BC7437" s="3"/>
      <c r="BD7437" s="3"/>
      <c r="BE7437" s="3"/>
      <c r="BF7437" s="3"/>
      <c r="BG7437" s="3"/>
      <c r="BH7437" s="3"/>
      <c r="BI7437" s="3"/>
      <c r="BJ7437" s="3"/>
    </row>
    <row r="7438" customFormat="false" ht="15.75" hidden="false" customHeight="false" outlineLevel="0" collapsed="false">
      <c r="A7438" s="3" t="n">
        <v>7437</v>
      </c>
      <c r="B7438" s="3" t="s">
        <v>21604</v>
      </c>
      <c r="C7438" s="3" t="s">
        <v>21605</v>
      </c>
      <c r="D7438" s="3" t="n">
        <v>1</v>
      </c>
      <c r="E7438" s="3" t="n">
        <v>2.2098948</v>
      </c>
      <c r="F7438" s="3" t="n">
        <v>35</v>
      </c>
      <c r="G7438" s="3" t="n">
        <v>35</v>
      </c>
      <c r="H7438" s="3" t="n">
        <v>12</v>
      </c>
      <c r="I7438" s="3" t="n">
        <v>12</v>
      </c>
      <c r="J7438" s="3" t="n">
        <v>47</v>
      </c>
      <c r="K7438" s="3" t="n">
        <v>47</v>
      </c>
      <c r="L7438" s="3" t="n">
        <v>3</v>
      </c>
      <c r="M7438" s="3" t="n">
        <v>3</v>
      </c>
      <c r="N7438" s="3" t="n">
        <v>-1</v>
      </c>
      <c r="O7438" s="3" t="n">
        <v>-1</v>
      </c>
      <c r="P7438" s="3" t="n">
        <v>7.1</v>
      </c>
      <c r="Q7438" s="3" t="n">
        <v>24.2</v>
      </c>
      <c r="R7438" s="3" t="s">
        <v>21606</v>
      </c>
      <c r="S7438" s="4" t="n">
        <v>45747.9016782407</v>
      </c>
      <c r="T7438" s="3" t="s">
        <v>65</v>
      </c>
      <c r="U7438" s="3" t="s">
        <v>65</v>
      </c>
      <c r="V7438" s="3" t="n">
        <v>0</v>
      </c>
      <c r="W7438" s="3" t="n">
        <v>0</v>
      </c>
      <c r="X7438" s="3" t="n">
        <v>0</v>
      </c>
      <c r="Y7438" s="3" t="s">
        <v>30</v>
      </c>
      <c r="Z7438" s="3" t="s">
        <v>30</v>
      </c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3"/>
      <c r="AU7438" s="3"/>
      <c r="AV7438" s="3"/>
      <c r="AW7438" s="3"/>
      <c r="AX7438" s="3"/>
      <c r="AY7438" s="3"/>
      <c r="AZ7438" s="3"/>
      <c r="BA7438" s="3"/>
      <c r="BB7438" s="3"/>
      <c r="BC7438" s="3"/>
      <c r="BD7438" s="3"/>
      <c r="BE7438" s="3"/>
      <c r="BF7438" s="3"/>
      <c r="BG7438" s="3"/>
      <c r="BH7438" s="3"/>
      <c r="BI7438" s="3"/>
      <c r="BJ7438" s="3"/>
    </row>
    <row r="7439" customFormat="false" ht="15.75" hidden="false" customHeight="false" outlineLevel="0" collapsed="false">
      <c r="A7439" s="3" t="n">
        <v>7438</v>
      </c>
      <c r="B7439" s="3" t="s">
        <v>21607</v>
      </c>
      <c r="C7439" s="3" t="s">
        <v>21608</v>
      </c>
      <c r="D7439" s="3" t="n">
        <v>1</v>
      </c>
      <c r="E7439" s="3" t="n">
        <v>1.1184927</v>
      </c>
      <c r="F7439" s="3" t="n">
        <v>34</v>
      </c>
      <c r="G7439" s="3" t="n">
        <v>34</v>
      </c>
      <c r="H7439" s="3" t="n">
        <v>14</v>
      </c>
      <c r="I7439" s="3" t="n">
        <v>14</v>
      </c>
      <c r="J7439" s="3" t="n">
        <v>52</v>
      </c>
      <c r="K7439" s="3" t="n">
        <v>52</v>
      </c>
      <c r="L7439" s="3" t="n">
        <v>5</v>
      </c>
      <c r="M7439" s="3" t="n">
        <v>5</v>
      </c>
      <c r="N7439" s="3" t="n">
        <v>-1</v>
      </c>
      <c r="O7439" s="3" t="n">
        <v>-1</v>
      </c>
      <c r="P7439" s="3" t="n">
        <v>6</v>
      </c>
      <c r="Q7439" s="3" t="n">
        <v>24.2</v>
      </c>
      <c r="R7439" s="3" t="s">
        <v>21609</v>
      </c>
      <c r="S7439" s="4" t="n">
        <v>45747.901724537</v>
      </c>
      <c r="T7439" s="3" t="s">
        <v>65</v>
      </c>
      <c r="U7439" s="3" t="s">
        <v>65</v>
      </c>
      <c r="V7439" s="3" t="n">
        <v>0</v>
      </c>
      <c r="W7439" s="3" t="n">
        <v>0</v>
      </c>
      <c r="X7439" s="3" t="n">
        <v>0</v>
      </c>
      <c r="Y7439" s="3" t="s">
        <v>30</v>
      </c>
      <c r="Z7439" s="3" t="s">
        <v>30</v>
      </c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3"/>
      <c r="AU7439" s="3"/>
      <c r="AV7439" s="3"/>
      <c r="AW7439" s="3"/>
      <c r="AX7439" s="3"/>
      <c r="AY7439" s="3"/>
      <c r="AZ7439" s="3"/>
      <c r="BA7439" s="3"/>
      <c r="BB7439" s="3"/>
      <c r="BC7439" s="3"/>
      <c r="BD7439" s="3"/>
      <c r="BE7439" s="3"/>
      <c r="BF7439" s="3"/>
      <c r="BG7439" s="3"/>
      <c r="BH7439" s="3"/>
      <c r="BI7439" s="3"/>
      <c r="BJ7439" s="3"/>
    </row>
    <row r="7440" customFormat="false" ht="15.75" hidden="false" customHeight="false" outlineLevel="0" collapsed="false">
      <c r="A7440" s="3" t="n">
        <v>7439</v>
      </c>
      <c r="B7440" s="3" t="s">
        <v>21610</v>
      </c>
      <c r="C7440" s="3" t="s">
        <v>21611</v>
      </c>
      <c r="D7440" s="3" t="n">
        <v>1</v>
      </c>
      <c r="E7440" s="3" t="n">
        <v>3.8349073</v>
      </c>
      <c r="F7440" s="3" t="n">
        <v>183</v>
      </c>
      <c r="G7440" s="3" t="n">
        <v>183</v>
      </c>
      <c r="H7440" s="3" t="n">
        <v>27</v>
      </c>
      <c r="I7440" s="3" t="n">
        <v>27</v>
      </c>
      <c r="J7440" s="3" t="n">
        <v>284</v>
      </c>
      <c r="K7440" s="3" t="n">
        <v>284</v>
      </c>
      <c r="L7440" s="3" t="n">
        <v>13</v>
      </c>
      <c r="M7440" s="3" t="n">
        <v>13</v>
      </c>
      <c r="N7440" s="3" t="n">
        <v>-1</v>
      </c>
      <c r="O7440" s="3" t="n">
        <v>-1</v>
      </c>
      <c r="P7440" s="3" t="n">
        <v>7.1</v>
      </c>
      <c r="Q7440" s="3" t="n">
        <v>24.2</v>
      </c>
      <c r="R7440" s="3" t="s">
        <v>21612</v>
      </c>
      <c r="S7440" s="4" t="n">
        <v>45747.9017939815</v>
      </c>
      <c r="T7440" s="3" t="s">
        <v>65</v>
      </c>
      <c r="U7440" s="3" t="s">
        <v>65</v>
      </c>
      <c r="V7440" s="3" t="n">
        <v>0</v>
      </c>
      <c r="W7440" s="3" t="n">
        <v>0</v>
      </c>
      <c r="X7440" s="3" t="n">
        <v>0</v>
      </c>
      <c r="Y7440" s="3" t="s">
        <v>30</v>
      </c>
      <c r="Z7440" s="3" t="s">
        <v>30</v>
      </c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3"/>
      <c r="AU7440" s="3"/>
      <c r="AV7440" s="3"/>
      <c r="AW7440" s="3"/>
      <c r="AX7440" s="3"/>
      <c r="AY7440" s="3"/>
      <c r="AZ7440" s="3"/>
      <c r="BA7440" s="3"/>
      <c r="BB7440" s="3"/>
      <c r="BC7440" s="3"/>
      <c r="BD7440" s="3"/>
      <c r="BE7440" s="3"/>
      <c r="BF7440" s="3"/>
      <c r="BG7440" s="3"/>
      <c r="BH7440" s="3"/>
      <c r="BI7440" s="3"/>
      <c r="BJ7440" s="3"/>
    </row>
    <row r="7441" customFormat="false" ht="15.75" hidden="false" customHeight="false" outlineLevel="0" collapsed="false">
      <c r="A7441" s="3" t="n">
        <v>7440</v>
      </c>
      <c r="B7441" s="3" t="s">
        <v>21613</v>
      </c>
      <c r="C7441" s="3" t="s">
        <v>21614</v>
      </c>
      <c r="D7441" s="3" t="n">
        <v>1</v>
      </c>
      <c r="E7441" s="3" t="n">
        <v>3.5095474</v>
      </c>
      <c r="F7441" s="3" t="n">
        <v>117</v>
      </c>
      <c r="G7441" s="3" t="n">
        <v>117</v>
      </c>
      <c r="H7441" s="3" t="n">
        <v>14</v>
      </c>
      <c r="I7441" s="3" t="n">
        <v>14</v>
      </c>
      <c r="J7441" s="3" t="n">
        <v>155</v>
      </c>
      <c r="K7441" s="3" t="n">
        <v>155</v>
      </c>
      <c r="L7441" s="3" t="n">
        <v>7</v>
      </c>
      <c r="M7441" s="3" t="n">
        <v>7</v>
      </c>
      <c r="N7441" s="3" t="n">
        <v>-1</v>
      </c>
      <c r="O7441" s="3" t="n">
        <v>-1</v>
      </c>
      <c r="P7441" s="3" t="n">
        <v>7.1</v>
      </c>
      <c r="Q7441" s="3" t="n">
        <v>24.2</v>
      </c>
      <c r="R7441" s="3" t="s">
        <v>21615</v>
      </c>
      <c r="S7441" s="4" t="n">
        <v>45747.9018634259</v>
      </c>
      <c r="T7441" s="3" t="s">
        <v>65</v>
      </c>
      <c r="U7441" s="3" t="s">
        <v>65</v>
      </c>
      <c r="V7441" s="3" t="n">
        <v>0</v>
      </c>
      <c r="W7441" s="3" t="n">
        <v>0</v>
      </c>
      <c r="X7441" s="3" t="n">
        <v>0</v>
      </c>
      <c r="Y7441" s="3" t="s">
        <v>30</v>
      </c>
      <c r="Z7441" s="3" t="s">
        <v>30</v>
      </c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3"/>
      <c r="AU7441" s="3"/>
      <c r="AV7441" s="3"/>
      <c r="AW7441" s="3"/>
      <c r="AX7441" s="3"/>
      <c r="AY7441" s="3"/>
      <c r="AZ7441" s="3"/>
      <c r="BA7441" s="3"/>
      <c r="BB7441" s="3"/>
      <c r="BC7441" s="3"/>
      <c r="BD7441" s="3"/>
      <c r="BE7441" s="3"/>
      <c r="BF7441" s="3"/>
      <c r="BG7441" s="3"/>
      <c r="BH7441" s="3"/>
      <c r="BI7441" s="3"/>
      <c r="BJ7441" s="3"/>
    </row>
    <row r="7442" customFormat="false" ht="15.75" hidden="false" customHeight="false" outlineLevel="0" collapsed="false">
      <c r="A7442" s="3" t="n">
        <v>7441</v>
      </c>
      <c r="B7442" s="3" t="s">
        <v>21616</v>
      </c>
      <c r="C7442" s="3" t="s">
        <v>21617</v>
      </c>
      <c r="D7442" s="3" t="n">
        <v>1</v>
      </c>
      <c r="E7442" s="3" t="n">
        <v>1.6701964</v>
      </c>
      <c r="F7442" s="3" t="n">
        <v>42</v>
      </c>
      <c r="G7442" s="3" t="n">
        <v>42</v>
      </c>
      <c r="H7442" s="3" t="n">
        <v>3</v>
      </c>
      <c r="I7442" s="3" t="n">
        <v>3</v>
      </c>
      <c r="J7442" s="3" t="n">
        <v>43</v>
      </c>
      <c r="K7442" s="3" t="n">
        <v>43</v>
      </c>
      <c r="L7442" s="3" t="n">
        <v>6</v>
      </c>
      <c r="M7442" s="3" t="n">
        <v>6</v>
      </c>
      <c r="N7442" s="3" t="n">
        <v>0</v>
      </c>
      <c r="O7442" s="3" t="n">
        <v>-1</v>
      </c>
      <c r="P7442" s="3" t="n">
        <v>7.9</v>
      </c>
      <c r="Q7442" s="3" t="n">
        <v>24.2</v>
      </c>
      <c r="R7442" s="3" t="s">
        <v>21618</v>
      </c>
      <c r="S7442" s="4" t="n">
        <v>45747.9019328704</v>
      </c>
      <c r="T7442" s="3" t="s">
        <v>1920</v>
      </c>
      <c r="U7442" s="3" t="s">
        <v>1920</v>
      </c>
      <c r="V7442" s="3" t="n">
        <v>1</v>
      </c>
      <c r="W7442" s="3" t="n">
        <v>0</v>
      </c>
      <c r="X7442" s="3" t="n">
        <v>0</v>
      </c>
      <c r="Y7442" s="3" t="s">
        <v>30</v>
      </c>
      <c r="Z7442" s="3" t="s">
        <v>30</v>
      </c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3"/>
      <c r="AU7442" s="3"/>
      <c r="AV7442" s="3"/>
      <c r="AW7442" s="3"/>
      <c r="AX7442" s="3"/>
      <c r="AY7442" s="3"/>
      <c r="AZ7442" s="3"/>
      <c r="BA7442" s="3"/>
      <c r="BB7442" s="3"/>
      <c r="BC7442" s="3"/>
      <c r="BD7442" s="3"/>
      <c r="BE7442" s="3"/>
      <c r="BF7442" s="3"/>
      <c r="BG7442" s="3"/>
      <c r="BH7442" s="3"/>
      <c r="BI7442" s="3"/>
      <c r="BJ7442" s="3"/>
    </row>
    <row r="7443" customFormat="false" ht="15.75" hidden="false" customHeight="false" outlineLevel="0" collapsed="false">
      <c r="A7443" s="3" t="n">
        <v>7442</v>
      </c>
      <c r="B7443" s="3" t="s">
        <v>21619</v>
      </c>
      <c r="C7443" s="3" t="s">
        <v>21620</v>
      </c>
      <c r="D7443" s="3" t="n">
        <v>1</v>
      </c>
      <c r="E7443" s="3" t="n">
        <v>0.8293869</v>
      </c>
      <c r="F7443" s="3" t="n">
        <v>15</v>
      </c>
      <c r="G7443" s="3" t="n">
        <v>15</v>
      </c>
      <c r="H7443" s="3" t="n">
        <v>3</v>
      </c>
      <c r="I7443" s="3" t="n">
        <v>3</v>
      </c>
      <c r="J7443" s="3" t="n">
        <v>16</v>
      </c>
      <c r="K7443" s="3" t="n">
        <v>16</v>
      </c>
      <c r="L7443" s="3" t="n">
        <v>1</v>
      </c>
      <c r="M7443" s="3" t="n">
        <v>1</v>
      </c>
      <c r="N7443" s="3" t="n">
        <v>-1</v>
      </c>
      <c r="O7443" s="3" t="n">
        <v>-1</v>
      </c>
      <c r="P7443" s="3" t="n">
        <v>7.9</v>
      </c>
      <c r="Q7443" s="3" t="n">
        <v>24.2</v>
      </c>
      <c r="R7443" s="3" t="s">
        <v>21618</v>
      </c>
      <c r="S7443" s="4" t="n">
        <v>45747.9019791667</v>
      </c>
      <c r="T7443" s="3" t="s">
        <v>1920</v>
      </c>
      <c r="U7443" s="3" t="s">
        <v>1920</v>
      </c>
      <c r="V7443" s="3" t="n">
        <v>0</v>
      </c>
      <c r="W7443" s="3" t="n">
        <v>0</v>
      </c>
      <c r="X7443" s="3" t="n">
        <v>0</v>
      </c>
      <c r="Y7443" s="3" t="s">
        <v>30</v>
      </c>
      <c r="Z7443" s="3" t="s">
        <v>30</v>
      </c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3"/>
      <c r="AU7443" s="3"/>
      <c r="AV7443" s="3"/>
      <c r="AW7443" s="3"/>
      <c r="AX7443" s="3"/>
      <c r="AY7443" s="3"/>
      <c r="AZ7443" s="3"/>
      <c r="BA7443" s="3"/>
      <c r="BB7443" s="3"/>
      <c r="BC7443" s="3"/>
      <c r="BD7443" s="3"/>
      <c r="BE7443" s="3"/>
      <c r="BF7443" s="3"/>
      <c r="BG7443" s="3"/>
      <c r="BH7443" s="3"/>
      <c r="BI7443" s="3"/>
      <c r="BJ7443" s="3"/>
    </row>
    <row r="7444" customFormat="false" ht="15.75" hidden="false" customHeight="false" outlineLevel="0" collapsed="false">
      <c r="A7444" s="3" t="n">
        <v>7443</v>
      </c>
      <c r="B7444" s="3" t="s">
        <v>21621</v>
      </c>
      <c r="C7444" s="3" t="s">
        <v>21622</v>
      </c>
      <c r="D7444" s="3" t="n">
        <v>1</v>
      </c>
      <c r="E7444" s="3" t="n">
        <v>1.6084191</v>
      </c>
      <c r="F7444" s="3" t="n">
        <v>46</v>
      </c>
      <c r="G7444" s="3" t="n">
        <v>46</v>
      </c>
      <c r="H7444" s="3" t="n">
        <v>4</v>
      </c>
      <c r="I7444" s="3" t="n">
        <v>4</v>
      </c>
      <c r="J7444" s="3" t="n">
        <v>48</v>
      </c>
      <c r="K7444" s="3" t="n">
        <v>48</v>
      </c>
      <c r="L7444" s="3" t="n">
        <v>5</v>
      </c>
      <c r="M7444" s="3" t="n">
        <v>5</v>
      </c>
      <c r="N7444" s="3" t="n">
        <v>-1</v>
      </c>
      <c r="O7444" s="3" t="n">
        <v>-1</v>
      </c>
      <c r="P7444" s="3" t="n">
        <v>7.9</v>
      </c>
      <c r="Q7444" s="3" t="n">
        <v>24.2</v>
      </c>
      <c r="R7444" s="3" t="s">
        <v>21623</v>
      </c>
      <c r="S7444" s="4" t="n">
        <v>45747.902037037</v>
      </c>
      <c r="T7444" s="3" t="s">
        <v>1920</v>
      </c>
      <c r="U7444" s="3" t="s">
        <v>1920</v>
      </c>
      <c r="V7444" s="3" t="n">
        <v>0</v>
      </c>
      <c r="W7444" s="3" t="n">
        <v>0</v>
      </c>
      <c r="X7444" s="3" t="n">
        <v>0</v>
      </c>
      <c r="Y7444" s="3" t="s">
        <v>30</v>
      </c>
      <c r="Z7444" s="3" t="s">
        <v>30</v>
      </c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3"/>
      <c r="AU7444" s="3"/>
      <c r="AV7444" s="3"/>
      <c r="AW7444" s="3"/>
      <c r="AX7444" s="3"/>
      <c r="AY7444" s="3"/>
      <c r="AZ7444" s="3"/>
      <c r="BA7444" s="3"/>
      <c r="BB7444" s="3"/>
      <c r="BC7444" s="3"/>
      <c r="BD7444" s="3"/>
      <c r="BE7444" s="3"/>
      <c r="BF7444" s="3"/>
      <c r="BG7444" s="3"/>
      <c r="BH7444" s="3"/>
      <c r="BI7444" s="3"/>
      <c r="BJ7444" s="3"/>
    </row>
    <row r="7445" customFormat="false" ht="15.75" hidden="false" customHeight="false" outlineLevel="0" collapsed="false">
      <c r="A7445" s="3" t="n">
        <v>7444</v>
      </c>
      <c r="B7445" s="3" t="s">
        <v>21624</v>
      </c>
      <c r="C7445" s="3" t="s">
        <v>21625</v>
      </c>
      <c r="D7445" s="3" t="n">
        <v>1</v>
      </c>
      <c r="E7445" s="3" t="n">
        <v>2.197541</v>
      </c>
      <c r="F7445" s="3" t="n">
        <v>46</v>
      </c>
      <c r="G7445" s="3" t="n">
        <v>46</v>
      </c>
      <c r="H7445" s="3" t="n">
        <v>4</v>
      </c>
      <c r="I7445" s="3" t="n">
        <v>4</v>
      </c>
      <c r="J7445" s="3" t="n">
        <v>48</v>
      </c>
      <c r="K7445" s="3" t="n">
        <v>48</v>
      </c>
      <c r="L7445" s="3" t="n">
        <v>5</v>
      </c>
      <c r="M7445" s="3" t="n">
        <v>5</v>
      </c>
      <c r="N7445" s="3" t="n">
        <v>-1</v>
      </c>
      <c r="O7445" s="3" t="n">
        <v>-1</v>
      </c>
      <c r="P7445" s="3" t="n">
        <v>7.9</v>
      </c>
      <c r="Q7445" s="3" t="n">
        <v>24.2</v>
      </c>
      <c r="R7445" s="3" t="s">
        <v>21626</v>
      </c>
      <c r="S7445" s="4" t="n">
        <v>45747.9020833333</v>
      </c>
      <c r="T7445" s="3" t="s">
        <v>1920</v>
      </c>
      <c r="U7445" s="3" t="s">
        <v>1920</v>
      </c>
      <c r="V7445" s="3" t="n">
        <v>0</v>
      </c>
      <c r="W7445" s="3" t="n">
        <v>0</v>
      </c>
      <c r="X7445" s="3" t="n">
        <v>0</v>
      </c>
      <c r="Y7445" s="3" t="s">
        <v>30</v>
      </c>
      <c r="Z7445" s="3" t="s">
        <v>30</v>
      </c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3"/>
      <c r="AU7445" s="3"/>
      <c r="AV7445" s="3"/>
      <c r="AW7445" s="3"/>
      <c r="AX7445" s="3"/>
      <c r="AY7445" s="3"/>
      <c r="AZ7445" s="3"/>
      <c r="BA7445" s="3"/>
      <c r="BB7445" s="3"/>
      <c r="BC7445" s="3"/>
      <c r="BD7445" s="3"/>
      <c r="BE7445" s="3"/>
      <c r="BF7445" s="3"/>
      <c r="BG7445" s="3"/>
      <c r="BH7445" s="3"/>
      <c r="BI7445" s="3"/>
      <c r="BJ7445" s="3"/>
    </row>
    <row r="7446" customFormat="false" ht="15.75" hidden="false" customHeight="false" outlineLevel="0" collapsed="false">
      <c r="A7446" s="3" t="n">
        <v>7445</v>
      </c>
      <c r="B7446" s="3" t="s">
        <v>21627</v>
      </c>
      <c r="C7446" s="3" t="s">
        <v>21628</v>
      </c>
      <c r="D7446" s="3" t="n">
        <v>1</v>
      </c>
      <c r="E7446" s="3" t="n">
        <v>2.6224524</v>
      </c>
      <c r="F7446" s="3" t="n">
        <v>94</v>
      </c>
      <c r="G7446" s="3" t="n">
        <v>94</v>
      </c>
      <c r="H7446" s="3" t="n">
        <v>4</v>
      </c>
      <c r="I7446" s="3" t="n">
        <v>4</v>
      </c>
      <c r="J7446" s="3" t="n">
        <v>95</v>
      </c>
      <c r="K7446" s="3" t="n">
        <v>95</v>
      </c>
      <c r="L7446" s="3" t="n">
        <v>10</v>
      </c>
      <c r="M7446" s="3" t="n">
        <v>10</v>
      </c>
      <c r="N7446" s="3" t="n">
        <v>-1</v>
      </c>
      <c r="O7446" s="3" t="n">
        <v>-1</v>
      </c>
      <c r="P7446" s="3" t="n">
        <v>7.9</v>
      </c>
      <c r="Q7446" s="3" t="n">
        <v>24.2</v>
      </c>
      <c r="R7446" s="3" t="s">
        <v>21629</v>
      </c>
      <c r="S7446" s="4" t="n">
        <v>45747.9021527778</v>
      </c>
      <c r="T7446" s="3" t="s">
        <v>1920</v>
      </c>
      <c r="U7446" s="3" t="s">
        <v>1920</v>
      </c>
      <c r="V7446" s="3" t="n">
        <v>0</v>
      </c>
      <c r="W7446" s="3" t="n">
        <v>0</v>
      </c>
      <c r="X7446" s="3" t="n">
        <v>0</v>
      </c>
      <c r="Y7446" s="3" t="s">
        <v>30</v>
      </c>
      <c r="Z7446" s="3" t="s">
        <v>30</v>
      </c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3"/>
      <c r="AU7446" s="3"/>
      <c r="AV7446" s="3"/>
      <c r="AW7446" s="3"/>
      <c r="AX7446" s="3"/>
      <c r="AY7446" s="3"/>
      <c r="AZ7446" s="3"/>
      <c r="BA7446" s="3"/>
      <c r="BB7446" s="3"/>
      <c r="BC7446" s="3"/>
      <c r="BD7446" s="3"/>
      <c r="BE7446" s="3"/>
      <c r="BF7446" s="3"/>
      <c r="BG7446" s="3"/>
      <c r="BH7446" s="3"/>
      <c r="BI7446" s="3"/>
      <c r="BJ7446" s="3"/>
    </row>
    <row r="7447" customFormat="false" ht="15.75" hidden="false" customHeight="false" outlineLevel="0" collapsed="false">
      <c r="A7447" s="3" t="n">
        <v>7446</v>
      </c>
      <c r="B7447" s="3" t="s">
        <v>21630</v>
      </c>
      <c r="C7447" s="3" t="s">
        <v>21631</v>
      </c>
      <c r="D7447" s="3" t="n">
        <v>1</v>
      </c>
      <c r="E7447" s="3" t="n">
        <v>0.6409228</v>
      </c>
      <c r="F7447" s="3" t="n">
        <v>19</v>
      </c>
      <c r="G7447" s="3" t="n">
        <v>19</v>
      </c>
      <c r="H7447" s="3" t="n">
        <v>3</v>
      </c>
      <c r="I7447" s="3" t="n">
        <v>3</v>
      </c>
      <c r="J7447" s="3" t="n">
        <v>18</v>
      </c>
      <c r="K7447" s="3" t="n">
        <v>18</v>
      </c>
      <c r="L7447" s="3" t="n">
        <v>3</v>
      </c>
      <c r="M7447" s="3" t="n">
        <v>3</v>
      </c>
      <c r="N7447" s="3" t="n">
        <v>0</v>
      </c>
      <c r="O7447" s="3" t="n">
        <v>-1</v>
      </c>
      <c r="P7447" s="3" t="n">
        <v>7.9</v>
      </c>
      <c r="Q7447" s="3" t="n">
        <v>24.2</v>
      </c>
      <c r="R7447" s="3" t="s">
        <v>21632</v>
      </c>
      <c r="S7447" s="4" t="n">
        <v>45747.9021990741</v>
      </c>
      <c r="T7447" s="3" t="s">
        <v>1920</v>
      </c>
      <c r="U7447" s="3" t="s">
        <v>1920</v>
      </c>
      <c r="V7447" s="3" t="n">
        <v>1</v>
      </c>
      <c r="W7447" s="3" t="n">
        <v>0</v>
      </c>
      <c r="X7447" s="3" t="n">
        <v>0</v>
      </c>
      <c r="Y7447" s="3" t="s">
        <v>30</v>
      </c>
      <c r="Z7447" s="3" t="s">
        <v>30</v>
      </c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3"/>
      <c r="AU7447" s="3"/>
      <c r="AV7447" s="3"/>
      <c r="AW7447" s="3"/>
      <c r="AX7447" s="3"/>
      <c r="AY7447" s="3"/>
      <c r="AZ7447" s="3"/>
      <c r="BA7447" s="3"/>
      <c r="BB7447" s="3"/>
      <c r="BC7447" s="3"/>
      <c r="BD7447" s="3"/>
      <c r="BE7447" s="3"/>
      <c r="BF7447" s="3"/>
      <c r="BG7447" s="3"/>
      <c r="BH7447" s="3"/>
      <c r="BI7447" s="3"/>
      <c r="BJ7447" s="3"/>
    </row>
    <row r="7448" customFormat="false" ht="15.75" hidden="false" customHeight="false" outlineLevel="0" collapsed="false">
      <c r="A7448" s="3" t="n">
        <v>7447</v>
      </c>
      <c r="B7448" s="3" t="s">
        <v>21633</v>
      </c>
      <c r="C7448" s="3" t="s">
        <v>21634</v>
      </c>
      <c r="D7448" s="3" t="n">
        <v>1</v>
      </c>
      <c r="E7448" s="3" t="n">
        <v>1.0529801</v>
      </c>
      <c r="F7448" s="3" t="n">
        <v>24</v>
      </c>
      <c r="G7448" s="3" t="n">
        <v>24</v>
      </c>
      <c r="H7448" s="3" t="n">
        <v>3</v>
      </c>
      <c r="I7448" s="3" t="n">
        <v>3</v>
      </c>
      <c r="J7448" s="3" t="n">
        <v>26</v>
      </c>
      <c r="K7448" s="3" t="n">
        <v>26</v>
      </c>
      <c r="L7448" s="3" t="n">
        <v>3</v>
      </c>
      <c r="M7448" s="3" t="n">
        <v>3</v>
      </c>
      <c r="N7448" s="3" t="n">
        <v>-1</v>
      </c>
      <c r="O7448" s="3" t="n">
        <v>-1</v>
      </c>
      <c r="P7448" s="3" t="n">
        <v>7.9</v>
      </c>
      <c r="Q7448" s="3" t="n">
        <v>24.2</v>
      </c>
      <c r="R7448" s="3" t="s">
        <v>21635</v>
      </c>
      <c r="S7448" s="4" t="n">
        <v>45747.9022337963</v>
      </c>
      <c r="T7448" s="3" t="s">
        <v>1920</v>
      </c>
      <c r="U7448" s="3" t="s">
        <v>1920</v>
      </c>
      <c r="V7448" s="3" t="n">
        <v>0</v>
      </c>
      <c r="W7448" s="3" t="n">
        <v>0</v>
      </c>
      <c r="X7448" s="3" t="n">
        <v>0</v>
      </c>
      <c r="Y7448" s="3" t="s">
        <v>30</v>
      </c>
      <c r="Z7448" s="3" t="s">
        <v>30</v>
      </c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3"/>
      <c r="AU7448" s="3"/>
      <c r="AV7448" s="3"/>
      <c r="AW7448" s="3"/>
      <c r="AX7448" s="3"/>
      <c r="AY7448" s="3"/>
      <c r="AZ7448" s="3"/>
      <c r="BA7448" s="3"/>
      <c r="BB7448" s="3"/>
      <c r="BC7448" s="3"/>
      <c r="BD7448" s="3"/>
      <c r="BE7448" s="3"/>
      <c r="BF7448" s="3"/>
      <c r="BG7448" s="3"/>
      <c r="BH7448" s="3"/>
      <c r="BI7448" s="3"/>
      <c r="BJ7448" s="3"/>
    </row>
    <row r="7449" customFormat="false" ht="15.75" hidden="false" customHeight="false" outlineLevel="0" collapsed="false">
      <c r="A7449" s="3" t="n">
        <v>7448</v>
      </c>
      <c r="B7449" s="3" t="s">
        <v>21636</v>
      </c>
      <c r="C7449" s="3" t="s">
        <v>21637</v>
      </c>
      <c r="D7449" s="3" t="n">
        <v>1</v>
      </c>
      <c r="E7449" s="3" t="n">
        <v>1.2026692</v>
      </c>
      <c r="F7449" s="3" t="n">
        <v>27</v>
      </c>
      <c r="G7449" s="3" t="n">
        <v>27</v>
      </c>
      <c r="H7449" s="3" t="n">
        <v>3</v>
      </c>
      <c r="I7449" s="3" t="n">
        <v>3</v>
      </c>
      <c r="J7449" s="3" t="n">
        <v>31</v>
      </c>
      <c r="K7449" s="3" t="n">
        <v>31</v>
      </c>
      <c r="L7449" s="3" t="n">
        <v>3</v>
      </c>
      <c r="M7449" s="3" t="n">
        <v>3</v>
      </c>
      <c r="N7449" s="3" t="n">
        <v>-1</v>
      </c>
      <c r="O7449" s="3" t="n">
        <v>-1</v>
      </c>
      <c r="P7449" s="3" t="n">
        <v>7.9</v>
      </c>
      <c r="Q7449" s="3" t="n">
        <v>24.2</v>
      </c>
      <c r="R7449" s="3" t="s">
        <v>21635</v>
      </c>
      <c r="S7449" s="4" t="n">
        <v>45747.9022685185</v>
      </c>
      <c r="T7449" s="3" t="s">
        <v>1920</v>
      </c>
      <c r="U7449" s="3" t="s">
        <v>1920</v>
      </c>
      <c r="V7449" s="3" t="n">
        <v>0</v>
      </c>
      <c r="W7449" s="3" t="n">
        <v>0</v>
      </c>
      <c r="X7449" s="3" t="n">
        <v>0</v>
      </c>
      <c r="Y7449" s="3" t="s">
        <v>30</v>
      </c>
      <c r="Z7449" s="3" t="s">
        <v>30</v>
      </c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3"/>
      <c r="AU7449" s="3"/>
      <c r="AV7449" s="3"/>
      <c r="AW7449" s="3"/>
      <c r="AX7449" s="3"/>
      <c r="AY7449" s="3"/>
      <c r="AZ7449" s="3"/>
      <c r="BA7449" s="3"/>
      <c r="BB7449" s="3"/>
      <c r="BC7449" s="3"/>
      <c r="BD7449" s="3"/>
      <c r="BE7449" s="3"/>
      <c r="BF7449" s="3"/>
      <c r="BG7449" s="3"/>
      <c r="BH7449" s="3"/>
      <c r="BI7449" s="3"/>
      <c r="BJ7449" s="3"/>
    </row>
    <row r="7450" customFormat="false" ht="15.75" hidden="false" customHeight="false" outlineLevel="0" collapsed="false">
      <c r="A7450" s="3" t="n">
        <v>7449</v>
      </c>
      <c r="B7450" s="3" t="s">
        <v>21638</v>
      </c>
      <c r="C7450" s="3" t="s">
        <v>21639</v>
      </c>
      <c r="D7450" s="3" t="n">
        <v>1</v>
      </c>
      <c r="E7450" s="3" t="n">
        <v>1.2581716</v>
      </c>
      <c r="F7450" s="3" t="n">
        <v>27</v>
      </c>
      <c r="G7450" s="3" t="n">
        <v>27</v>
      </c>
      <c r="H7450" s="3" t="n">
        <v>3</v>
      </c>
      <c r="I7450" s="3" t="n">
        <v>3</v>
      </c>
      <c r="J7450" s="3" t="n">
        <v>31</v>
      </c>
      <c r="K7450" s="3" t="n">
        <v>31</v>
      </c>
      <c r="L7450" s="3" t="n">
        <v>3</v>
      </c>
      <c r="M7450" s="3" t="n">
        <v>3</v>
      </c>
      <c r="N7450" s="3" t="n">
        <v>-1</v>
      </c>
      <c r="O7450" s="3" t="n">
        <v>-1</v>
      </c>
      <c r="P7450" s="3" t="n">
        <v>7.9</v>
      </c>
      <c r="Q7450" s="3" t="n">
        <v>24.2</v>
      </c>
      <c r="R7450" s="3" t="s">
        <v>21640</v>
      </c>
      <c r="S7450" s="4" t="n">
        <v>45747.9023148148</v>
      </c>
      <c r="T7450" s="3" t="s">
        <v>1920</v>
      </c>
      <c r="U7450" s="3" t="s">
        <v>1920</v>
      </c>
      <c r="V7450" s="3" t="n">
        <v>0</v>
      </c>
      <c r="W7450" s="3" t="n">
        <v>0</v>
      </c>
      <c r="X7450" s="3" t="n">
        <v>0</v>
      </c>
      <c r="Y7450" s="3" t="s">
        <v>30</v>
      </c>
      <c r="Z7450" s="3" t="s">
        <v>30</v>
      </c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3"/>
      <c r="AU7450" s="3"/>
      <c r="AV7450" s="3"/>
      <c r="AW7450" s="3"/>
      <c r="AX7450" s="3"/>
      <c r="AY7450" s="3"/>
      <c r="AZ7450" s="3"/>
      <c r="BA7450" s="3"/>
      <c r="BB7450" s="3"/>
      <c r="BC7450" s="3"/>
      <c r="BD7450" s="3"/>
      <c r="BE7450" s="3"/>
      <c r="BF7450" s="3"/>
      <c r="BG7450" s="3"/>
      <c r="BH7450" s="3"/>
      <c r="BI7450" s="3"/>
      <c r="BJ7450" s="3"/>
    </row>
    <row r="7451" customFormat="false" ht="15.75" hidden="false" customHeight="false" outlineLevel="0" collapsed="false">
      <c r="A7451" s="3" t="n">
        <v>7450</v>
      </c>
      <c r="B7451" s="3" t="s">
        <v>21641</v>
      </c>
      <c r="C7451" s="3" t="s">
        <v>21642</v>
      </c>
      <c r="D7451" s="3" t="n">
        <v>1</v>
      </c>
      <c r="E7451" s="3" t="n">
        <v>2.2637259</v>
      </c>
      <c r="F7451" s="3" t="n">
        <v>70</v>
      </c>
      <c r="G7451" s="3" t="n">
        <v>70</v>
      </c>
      <c r="H7451" s="3" t="n">
        <v>4</v>
      </c>
      <c r="I7451" s="3" t="n">
        <v>4</v>
      </c>
      <c r="J7451" s="3" t="n">
        <v>75</v>
      </c>
      <c r="K7451" s="3" t="n">
        <v>75</v>
      </c>
      <c r="L7451" s="3" t="n">
        <v>9</v>
      </c>
      <c r="M7451" s="3" t="n">
        <v>9</v>
      </c>
      <c r="N7451" s="3" t="n">
        <v>-1</v>
      </c>
      <c r="O7451" s="3" t="n">
        <v>-1</v>
      </c>
      <c r="P7451" s="3" t="n">
        <v>7.9</v>
      </c>
      <c r="Q7451" s="3" t="n">
        <v>24.2</v>
      </c>
      <c r="R7451" s="3" t="s">
        <v>21643</v>
      </c>
      <c r="S7451" s="4" t="n">
        <v>45747.9023726852</v>
      </c>
      <c r="T7451" s="3" t="s">
        <v>1920</v>
      </c>
      <c r="U7451" s="3" t="s">
        <v>1920</v>
      </c>
      <c r="V7451" s="3" t="n">
        <v>0</v>
      </c>
      <c r="W7451" s="3" t="n">
        <v>0</v>
      </c>
      <c r="X7451" s="3" t="n">
        <v>0</v>
      </c>
      <c r="Y7451" s="3" t="s">
        <v>30</v>
      </c>
      <c r="Z7451" s="3" t="s">
        <v>30</v>
      </c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3"/>
      <c r="AU7451" s="3"/>
      <c r="AV7451" s="3"/>
      <c r="AW7451" s="3"/>
      <c r="AX7451" s="3"/>
      <c r="AY7451" s="3"/>
      <c r="AZ7451" s="3"/>
      <c r="BA7451" s="3"/>
      <c r="BB7451" s="3"/>
      <c r="BC7451" s="3"/>
      <c r="BD7451" s="3"/>
      <c r="BE7451" s="3"/>
      <c r="BF7451" s="3"/>
      <c r="BG7451" s="3"/>
      <c r="BH7451" s="3"/>
      <c r="BI7451" s="3"/>
      <c r="BJ7451" s="3"/>
    </row>
    <row r="7452" customFormat="false" ht="15.75" hidden="false" customHeight="false" outlineLevel="0" collapsed="false">
      <c r="A7452" s="3" t="n">
        <v>7451</v>
      </c>
      <c r="B7452" s="3" t="s">
        <v>21644</v>
      </c>
      <c r="C7452" s="3" t="s">
        <v>21645</v>
      </c>
      <c r="D7452" s="3" t="n">
        <v>1</v>
      </c>
      <c r="E7452" s="3" t="n">
        <v>3.0543911</v>
      </c>
      <c r="F7452" s="3" t="n">
        <v>90</v>
      </c>
      <c r="G7452" s="3" t="n">
        <v>90</v>
      </c>
      <c r="H7452" s="3" t="n">
        <v>4</v>
      </c>
      <c r="I7452" s="3" t="n">
        <v>4</v>
      </c>
      <c r="J7452" s="3" t="n">
        <v>97</v>
      </c>
      <c r="K7452" s="3" t="n">
        <v>97</v>
      </c>
      <c r="L7452" s="3" t="n">
        <v>10</v>
      </c>
      <c r="M7452" s="3" t="n">
        <v>10</v>
      </c>
      <c r="N7452" s="3" t="n">
        <v>-1</v>
      </c>
      <c r="O7452" s="3" t="n">
        <v>-1</v>
      </c>
      <c r="P7452" s="3" t="n">
        <v>7.9</v>
      </c>
      <c r="Q7452" s="3" t="n">
        <v>24.2</v>
      </c>
      <c r="R7452" s="3" t="s">
        <v>21646</v>
      </c>
      <c r="S7452" s="4" t="n">
        <v>45747.9024421296</v>
      </c>
      <c r="T7452" s="3" t="s">
        <v>1920</v>
      </c>
      <c r="U7452" s="3" t="s">
        <v>1920</v>
      </c>
      <c r="V7452" s="3" t="n">
        <v>0</v>
      </c>
      <c r="W7452" s="3" t="n">
        <v>0</v>
      </c>
      <c r="X7452" s="3" t="n">
        <v>0</v>
      </c>
      <c r="Y7452" s="3" t="s">
        <v>30</v>
      </c>
      <c r="Z7452" s="3" t="s">
        <v>30</v>
      </c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3"/>
      <c r="AU7452" s="3"/>
      <c r="AV7452" s="3"/>
      <c r="AW7452" s="3"/>
      <c r="AX7452" s="3"/>
      <c r="AY7452" s="3"/>
      <c r="AZ7452" s="3"/>
      <c r="BA7452" s="3"/>
      <c r="BB7452" s="3"/>
      <c r="BC7452" s="3"/>
      <c r="BD7452" s="3"/>
      <c r="BE7452" s="3"/>
      <c r="BF7452" s="3"/>
      <c r="BG7452" s="3"/>
      <c r="BH7452" s="3"/>
      <c r="BI7452" s="3"/>
      <c r="BJ7452" s="3"/>
    </row>
    <row r="7453" customFormat="false" ht="15.75" hidden="false" customHeight="false" outlineLevel="0" collapsed="false">
      <c r="A7453" s="3" t="n">
        <v>7452</v>
      </c>
      <c r="B7453" s="3" t="s">
        <v>21647</v>
      </c>
      <c r="C7453" s="3" t="s">
        <v>21648</v>
      </c>
      <c r="D7453" s="3" t="n">
        <v>1</v>
      </c>
      <c r="E7453" s="3" t="n">
        <v>5.964531</v>
      </c>
      <c r="F7453" s="3" t="n">
        <v>142</v>
      </c>
      <c r="G7453" s="3" t="n">
        <v>142</v>
      </c>
      <c r="H7453" s="3" t="n">
        <v>8</v>
      </c>
      <c r="I7453" s="3" t="n">
        <v>8</v>
      </c>
      <c r="J7453" s="3" t="n">
        <v>160</v>
      </c>
      <c r="K7453" s="3" t="n">
        <v>160</v>
      </c>
      <c r="L7453" s="3" t="n">
        <v>18</v>
      </c>
      <c r="M7453" s="3" t="n">
        <v>18</v>
      </c>
      <c r="N7453" s="3" t="n">
        <v>-1</v>
      </c>
      <c r="O7453" s="3" t="n">
        <v>-1</v>
      </c>
      <c r="P7453" s="3" t="n">
        <v>7.9</v>
      </c>
      <c r="Q7453" s="3" t="n">
        <v>24.2</v>
      </c>
      <c r="R7453" s="3" t="s">
        <v>21649</v>
      </c>
      <c r="S7453" s="4" t="n">
        <v>45747.9025462963</v>
      </c>
      <c r="T7453" s="3" t="s">
        <v>1920</v>
      </c>
      <c r="U7453" s="3" t="s">
        <v>1920</v>
      </c>
      <c r="V7453" s="3" t="n">
        <v>0</v>
      </c>
      <c r="W7453" s="3" t="n">
        <v>0</v>
      </c>
      <c r="X7453" s="3" t="n">
        <v>0</v>
      </c>
      <c r="Y7453" s="3" t="s">
        <v>30</v>
      </c>
      <c r="Z7453" s="3" t="s">
        <v>30</v>
      </c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3"/>
      <c r="AU7453" s="3"/>
      <c r="AV7453" s="3"/>
      <c r="AW7453" s="3"/>
      <c r="AX7453" s="3"/>
      <c r="AY7453" s="3"/>
      <c r="AZ7453" s="3"/>
      <c r="BA7453" s="3"/>
      <c r="BB7453" s="3"/>
      <c r="BC7453" s="3"/>
      <c r="BD7453" s="3"/>
      <c r="BE7453" s="3"/>
      <c r="BF7453" s="3"/>
      <c r="BG7453" s="3"/>
      <c r="BH7453" s="3"/>
      <c r="BI7453" s="3"/>
      <c r="BJ7453" s="3"/>
    </row>
    <row r="7454" customFormat="false" ht="15.75" hidden="false" customHeight="false" outlineLevel="0" collapsed="false">
      <c r="A7454" s="3" t="n">
        <v>7453</v>
      </c>
      <c r="B7454" s="3" t="s">
        <v>21650</v>
      </c>
      <c r="C7454" s="3" t="s">
        <v>21651</v>
      </c>
      <c r="D7454" s="3" t="n">
        <v>1</v>
      </c>
      <c r="E7454" s="3" t="n">
        <v>5.7794209</v>
      </c>
      <c r="F7454" s="3" t="n">
        <v>139</v>
      </c>
      <c r="G7454" s="3" t="n">
        <v>139</v>
      </c>
      <c r="H7454" s="3" t="n">
        <v>8</v>
      </c>
      <c r="I7454" s="3" t="n">
        <v>8</v>
      </c>
      <c r="J7454" s="3" t="n">
        <v>159</v>
      </c>
      <c r="K7454" s="3" t="n">
        <v>159</v>
      </c>
      <c r="L7454" s="3" t="n">
        <v>17</v>
      </c>
      <c r="M7454" s="3" t="n">
        <v>17</v>
      </c>
      <c r="N7454" s="3" t="n">
        <v>-1</v>
      </c>
      <c r="O7454" s="3" t="n">
        <v>-1</v>
      </c>
      <c r="P7454" s="3" t="n">
        <v>7.9</v>
      </c>
      <c r="Q7454" s="3" t="n">
        <v>24.2</v>
      </c>
      <c r="R7454" s="3" t="s">
        <v>21652</v>
      </c>
      <c r="S7454" s="4" t="n">
        <v>45747.902662037</v>
      </c>
      <c r="T7454" s="3" t="s">
        <v>1920</v>
      </c>
      <c r="U7454" s="3" t="s">
        <v>1920</v>
      </c>
      <c r="V7454" s="3" t="n">
        <v>0</v>
      </c>
      <c r="W7454" s="3" t="n">
        <v>0</v>
      </c>
      <c r="X7454" s="3" t="n">
        <v>0</v>
      </c>
      <c r="Y7454" s="3" t="s">
        <v>30</v>
      </c>
      <c r="Z7454" s="3" t="s">
        <v>30</v>
      </c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3"/>
      <c r="AU7454" s="3"/>
      <c r="AV7454" s="3"/>
      <c r="AW7454" s="3"/>
      <c r="AX7454" s="3"/>
      <c r="AY7454" s="3"/>
      <c r="AZ7454" s="3"/>
      <c r="BA7454" s="3"/>
      <c r="BB7454" s="3"/>
      <c r="BC7454" s="3"/>
      <c r="BD7454" s="3"/>
      <c r="BE7454" s="3"/>
      <c r="BF7454" s="3"/>
      <c r="BG7454" s="3"/>
      <c r="BH7454" s="3"/>
      <c r="BI7454" s="3"/>
      <c r="BJ7454" s="3"/>
    </row>
    <row r="7455" customFormat="false" ht="15.75" hidden="false" customHeight="false" outlineLevel="0" collapsed="false">
      <c r="A7455" s="3" t="n">
        <v>7454</v>
      </c>
      <c r="B7455" s="3" t="s">
        <v>21653</v>
      </c>
      <c r="C7455" s="3" t="s">
        <v>21654</v>
      </c>
      <c r="D7455" s="3" t="n">
        <v>1</v>
      </c>
      <c r="E7455" s="3" t="n">
        <v>6.8228097</v>
      </c>
      <c r="F7455" s="3" t="n">
        <v>180</v>
      </c>
      <c r="G7455" s="3" t="n">
        <v>180</v>
      </c>
      <c r="H7455" s="3" t="n">
        <v>14</v>
      </c>
      <c r="I7455" s="3" t="n">
        <v>14</v>
      </c>
      <c r="J7455" s="3" t="n">
        <v>212</v>
      </c>
      <c r="K7455" s="3" t="n">
        <v>212</v>
      </c>
      <c r="L7455" s="3" t="n">
        <v>24</v>
      </c>
      <c r="M7455" s="3" t="n">
        <v>24</v>
      </c>
      <c r="N7455" s="3" t="n">
        <v>-1</v>
      </c>
      <c r="O7455" s="3" t="n">
        <v>-1</v>
      </c>
      <c r="P7455" s="3" t="n">
        <v>7.9</v>
      </c>
      <c r="Q7455" s="3" t="n">
        <v>24.2</v>
      </c>
      <c r="R7455" s="3" t="s">
        <v>21655</v>
      </c>
      <c r="S7455" s="4" t="n">
        <v>45747.9027777778</v>
      </c>
      <c r="T7455" s="3" t="s">
        <v>1920</v>
      </c>
      <c r="U7455" s="3" t="s">
        <v>1920</v>
      </c>
      <c r="V7455" s="3" t="n">
        <v>0</v>
      </c>
      <c r="W7455" s="3" t="n">
        <v>0</v>
      </c>
      <c r="X7455" s="3" t="n">
        <v>0</v>
      </c>
      <c r="Y7455" s="3" t="s">
        <v>30</v>
      </c>
      <c r="Z7455" s="3" t="s">
        <v>30</v>
      </c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3"/>
      <c r="AU7455" s="3"/>
      <c r="AV7455" s="3"/>
      <c r="AW7455" s="3"/>
      <c r="AX7455" s="3"/>
      <c r="AY7455" s="3"/>
      <c r="AZ7455" s="3"/>
      <c r="BA7455" s="3"/>
      <c r="BB7455" s="3"/>
      <c r="BC7455" s="3"/>
      <c r="BD7455" s="3"/>
      <c r="BE7455" s="3"/>
      <c r="BF7455" s="3"/>
      <c r="BG7455" s="3"/>
      <c r="BH7455" s="3"/>
      <c r="BI7455" s="3"/>
      <c r="BJ7455" s="3"/>
    </row>
    <row r="7456" customFormat="false" ht="15.75" hidden="false" customHeight="false" outlineLevel="0" collapsed="false">
      <c r="A7456" s="3" t="n">
        <v>7455</v>
      </c>
      <c r="B7456" s="3" t="s">
        <v>21656</v>
      </c>
      <c r="C7456" s="3" t="s">
        <v>21657</v>
      </c>
      <c r="D7456" s="3" t="n">
        <v>1</v>
      </c>
      <c r="E7456" s="3" t="n">
        <v>8.2683453</v>
      </c>
      <c r="F7456" s="3" t="n">
        <v>207</v>
      </c>
      <c r="G7456" s="3" t="n">
        <v>207</v>
      </c>
      <c r="H7456" s="3" t="n">
        <v>16</v>
      </c>
      <c r="I7456" s="3" t="n">
        <v>16</v>
      </c>
      <c r="J7456" s="3" t="n">
        <v>248</v>
      </c>
      <c r="K7456" s="3" t="n">
        <v>248</v>
      </c>
      <c r="L7456" s="3" t="n">
        <v>28</v>
      </c>
      <c r="M7456" s="3" t="n">
        <v>28</v>
      </c>
      <c r="N7456" s="3" t="n">
        <v>-1</v>
      </c>
      <c r="O7456" s="3" t="n">
        <v>-1</v>
      </c>
      <c r="P7456" s="3" t="n">
        <v>7.9</v>
      </c>
      <c r="Q7456" s="3" t="n">
        <v>24.2</v>
      </c>
      <c r="R7456" s="3" t="s">
        <v>21658</v>
      </c>
      <c r="S7456" s="4" t="n">
        <v>45747.9029398148</v>
      </c>
      <c r="T7456" s="3" t="s">
        <v>1920</v>
      </c>
      <c r="U7456" s="3" t="s">
        <v>1920</v>
      </c>
      <c r="V7456" s="3" t="n">
        <v>0</v>
      </c>
      <c r="W7456" s="3" t="n">
        <v>0</v>
      </c>
      <c r="X7456" s="3" t="n">
        <v>0</v>
      </c>
      <c r="Y7456" s="3" t="s">
        <v>30</v>
      </c>
      <c r="Z7456" s="3" t="s">
        <v>30</v>
      </c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3"/>
      <c r="AU7456" s="3"/>
      <c r="AV7456" s="3"/>
      <c r="AW7456" s="3"/>
      <c r="AX7456" s="3"/>
      <c r="AY7456" s="3"/>
      <c r="AZ7456" s="3"/>
      <c r="BA7456" s="3"/>
      <c r="BB7456" s="3"/>
      <c r="BC7456" s="3"/>
      <c r="BD7456" s="3"/>
      <c r="BE7456" s="3"/>
      <c r="BF7456" s="3"/>
      <c r="BG7456" s="3"/>
      <c r="BH7456" s="3"/>
      <c r="BI7456" s="3"/>
      <c r="BJ7456" s="3"/>
    </row>
    <row r="7457" customFormat="false" ht="15.75" hidden="false" customHeight="false" outlineLevel="0" collapsed="false">
      <c r="A7457" s="3" t="n">
        <v>7456</v>
      </c>
      <c r="B7457" s="3" t="s">
        <v>21659</v>
      </c>
      <c r="C7457" s="3" t="s">
        <v>21660</v>
      </c>
      <c r="D7457" s="3" t="n">
        <v>1</v>
      </c>
      <c r="E7457" s="3" t="n">
        <v>3.0540998</v>
      </c>
      <c r="F7457" s="3" t="n">
        <v>80</v>
      </c>
      <c r="G7457" s="3" t="n">
        <v>80</v>
      </c>
      <c r="H7457" s="3" t="n">
        <v>4</v>
      </c>
      <c r="I7457" s="3" t="n">
        <v>4</v>
      </c>
      <c r="J7457" s="3" t="n">
        <v>74</v>
      </c>
      <c r="K7457" s="3" t="n">
        <v>74</v>
      </c>
      <c r="L7457" s="3" t="n">
        <v>10</v>
      </c>
      <c r="M7457" s="3" t="n">
        <v>10</v>
      </c>
      <c r="N7457" s="3" t="n">
        <v>-1</v>
      </c>
      <c r="O7457" s="3" t="n">
        <v>-1</v>
      </c>
      <c r="P7457" s="3" t="n">
        <v>7.9</v>
      </c>
      <c r="Q7457" s="3" t="n">
        <v>24.2</v>
      </c>
      <c r="R7457" s="3" t="s">
        <v>21658</v>
      </c>
      <c r="S7457" s="4" t="n">
        <v>45747.9030092593</v>
      </c>
      <c r="T7457" s="3" t="s">
        <v>65</v>
      </c>
      <c r="U7457" s="3" t="s">
        <v>65</v>
      </c>
      <c r="V7457" s="3" t="n">
        <v>0</v>
      </c>
      <c r="W7457" s="3" t="n">
        <v>0</v>
      </c>
      <c r="X7457" s="3" t="n">
        <v>0</v>
      </c>
      <c r="Y7457" s="3" t="s">
        <v>30</v>
      </c>
      <c r="Z7457" s="3" t="s">
        <v>30</v>
      </c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3"/>
      <c r="AU7457" s="3"/>
      <c r="AV7457" s="3"/>
      <c r="AW7457" s="3"/>
      <c r="AX7457" s="3"/>
      <c r="AY7457" s="3"/>
      <c r="AZ7457" s="3"/>
      <c r="BA7457" s="3"/>
      <c r="BB7457" s="3"/>
      <c r="BC7457" s="3"/>
      <c r="BD7457" s="3"/>
      <c r="BE7457" s="3"/>
      <c r="BF7457" s="3"/>
      <c r="BG7457" s="3"/>
      <c r="BH7457" s="3"/>
      <c r="BI7457" s="3"/>
      <c r="BJ7457" s="3"/>
    </row>
    <row r="7458" customFormat="false" ht="15.75" hidden="false" customHeight="false" outlineLevel="0" collapsed="false">
      <c r="A7458" s="3" t="n">
        <v>7457</v>
      </c>
      <c r="B7458" s="3" t="s">
        <v>21661</v>
      </c>
      <c r="C7458" s="3" t="s">
        <v>21662</v>
      </c>
      <c r="D7458" s="3" t="n">
        <v>1</v>
      </c>
      <c r="E7458" s="3" t="n">
        <v>3.2235233</v>
      </c>
      <c r="F7458" s="3" t="n">
        <v>167</v>
      </c>
      <c r="G7458" s="3" t="n">
        <v>167</v>
      </c>
      <c r="H7458" s="3" t="n">
        <v>24</v>
      </c>
      <c r="I7458" s="3" t="n">
        <v>24</v>
      </c>
      <c r="J7458" s="3" t="n">
        <v>142</v>
      </c>
      <c r="K7458" s="3" t="n">
        <v>142</v>
      </c>
      <c r="L7458" s="3" t="n">
        <v>42</v>
      </c>
      <c r="M7458" s="3" t="n">
        <v>42</v>
      </c>
      <c r="N7458" s="3" t="n">
        <v>-1</v>
      </c>
      <c r="O7458" s="3" t="n">
        <v>-1</v>
      </c>
      <c r="P7458" s="3" t="n">
        <v>5</v>
      </c>
      <c r="Q7458" s="3" t="n">
        <v>24.2</v>
      </c>
      <c r="R7458" s="3" t="s">
        <v>21663</v>
      </c>
      <c r="S7458" s="4" t="n">
        <v>45747.9030902778</v>
      </c>
      <c r="T7458" s="3" t="s">
        <v>65</v>
      </c>
      <c r="U7458" s="3" t="s">
        <v>65</v>
      </c>
      <c r="V7458" s="3" t="n">
        <v>0</v>
      </c>
      <c r="W7458" s="3" t="n">
        <v>0</v>
      </c>
      <c r="X7458" s="3" t="n">
        <v>0</v>
      </c>
      <c r="Y7458" s="3" t="s">
        <v>30</v>
      </c>
      <c r="Z7458" s="3" t="s">
        <v>30</v>
      </c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3"/>
      <c r="AU7458" s="3"/>
      <c r="AV7458" s="3"/>
      <c r="AW7458" s="3"/>
      <c r="AX7458" s="3"/>
      <c r="AY7458" s="3"/>
      <c r="AZ7458" s="3"/>
      <c r="BA7458" s="3"/>
      <c r="BB7458" s="3"/>
      <c r="BC7458" s="3"/>
      <c r="BD7458" s="3"/>
      <c r="BE7458" s="3"/>
      <c r="BF7458" s="3"/>
      <c r="BG7458" s="3"/>
      <c r="BH7458" s="3"/>
      <c r="BI7458" s="3"/>
      <c r="BJ7458" s="3"/>
    </row>
    <row r="7459" customFormat="false" ht="15.75" hidden="false" customHeight="false" outlineLevel="0" collapsed="false">
      <c r="A7459" s="3" t="n">
        <v>7458</v>
      </c>
      <c r="B7459" s="3" t="s">
        <v>21664</v>
      </c>
      <c r="C7459" s="3" t="s">
        <v>21665</v>
      </c>
      <c r="D7459" s="3" t="n">
        <v>1</v>
      </c>
      <c r="E7459" s="3" t="n">
        <v>0.9189026</v>
      </c>
      <c r="F7459" s="3" t="n">
        <v>14</v>
      </c>
      <c r="G7459" s="3" t="n">
        <v>14</v>
      </c>
      <c r="H7459" s="3" t="n">
        <v>8</v>
      </c>
      <c r="I7459" s="3" t="n">
        <v>8</v>
      </c>
      <c r="J7459" s="3" t="n">
        <v>26</v>
      </c>
      <c r="K7459" s="3" t="n">
        <v>26</v>
      </c>
      <c r="L7459" s="3" t="n">
        <v>0</v>
      </c>
      <c r="M7459" s="3" t="n">
        <v>0</v>
      </c>
      <c r="N7459" s="3" t="n">
        <v>-1</v>
      </c>
      <c r="O7459" s="3" t="n">
        <v>-1</v>
      </c>
      <c r="P7459" s="3" t="n">
        <v>6.1</v>
      </c>
      <c r="Q7459" s="3" t="n">
        <v>24.2</v>
      </c>
      <c r="R7459" s="3" t="s">
        <v>21666</v>
      </c>
      <c r="S7459" s="4" t="n">
        <v>45747.903125</v>
      </c>
      <c r="T7459" s="3" t="s">
        <v>85</v>
      </c>
      <c r="U7459" s="3" t="s">
        <v>85</v>
      </c>
      <c r="V7459" s="3" t="n">
        <v>0</v>
      </c>
      <c r="W7459" s="3" t="n">
        <v>0</v>
      </c>
      <c r="X7459" s="3" t="n">
        <v>0</v>
      </c>
      <c r="Y7459" s="3" t="s">
        <v>30</v>
      </c>
      <c r="Z7459" s="3" t="s">
        <v>30</v>
      </c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3"/>
      <c r="AU7459" s="3"/>
      <c r="AV7459" s="3"/>
      <c r="AW7459" s="3"/>
      <c r="AX7459" s="3"/>
      <c r="AY7459" s="3"/>
      <c r="AZ7459" s="3"/>
      <c r="BA7459" s="3"/>
      <c r="BB7459" s="3"/>
      <c r="BC7459" s="3"/>
      <c r="BD7459" s="3"/>
      <c r="BE7459" s="3"/>
      <c r="BF7459" s="3"/>
      <c r="BG7459" s="3"/>
      <c r="BH7459" s="3"/>
      <c r="BI7459" s="3"/>
      <c r="BJ7459" s="3"/>
    </row>
    <row r="7460" customFormat="false" ht="15.75" hidden="false" customHeight="false" outlineLevel="0" collapsed="false">
      <c r="A7460" s="3" t="n">
        <v>7459</v>
      </c>
      <c r="B7460" s="3" t="s">
        <v>21667</v>
      </c>
      <c r="C7460" s="3" t="s">
        <v>21668</v>
      </c>
      <c r="D7460" s="3" t="n">
        <v>1</v>
      </c>
      <c r="E7460" s="3" t="n">
        <v>0.9249639</v>
      </c>
      <c r="F7460" s="3" t="n">
        <v>10</v>
      </c>
      <c r="G7460" s="3" t="n">
        <v>10</v>
      </c>
      <c r="H7460" s="3" t="n">
        <v>7</v>
      </c>
      <c r="I7460" s="3" t="n">
        <v>7</v>
      </c>
      <c r="J7460" s="3" t="n">
        <v>20</v>
      </c>
      <c r="K7460" s="3" t="n">
        <v>20</v>
      </c>
      <c r="L7460" s="3" t="n">
        <v>0</v>
      </c>
      <c r="M7460" s="3" t="n">
        <v>0</v>
      </c>
      <c r="N7460" s="3" t="n">
        <v>-1</v>
      </c>
      <c r="O7460" s="3" t="n">
        <v>-1</v>
      </c>
      <c r="P7460" s="3" t="n">
        <v>6.1</v>
      </c>
      <c r="Q7460" s="3" t="n">
        <v>24.2</v>
      </c>
      <c r="R7460" s="3" t="s">
        <v>21669</v>
      </c>
      <c r="S7460" s="4" t="n">
        <v>45747.9031481482</v>
      </c>
      <c r="T7460" s="3" t="s">
        <v>85</v>
      </c>
      <c r="U7460" s="3" t="s">
        <v>85</v>
      </c>
      <c r="V7460" s="3" t="n">
        <v>0</v>
      </c>
      <c r="W7460" s="3" t="n">
        <v>0</v>
      </c>
      <c r="X7460" s="3" t="n">
        <v>0</v>
      </c>
      <c r="Y7460" s="3" t="s">
        <v>30</v>
      </c>
      <c r="Z7460" s="3" t="s">
        <v>30</v>
      </c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3"/>
      <c r="AU7460" s="3"/>
      <c r="AV7460" s="3"/>
      <c r="AW7460" s="3"/>
      <c r="AX7460" s="3"/>
      <c r="AY7460" s="3"/>
      <c r="AZ7460" s="3"/>
      <c r="BA7460" s="3"/>
      <c r="BB7460" s="3"/>
      <c r="BC7460" s="3"/>
      <c r="BD7460" s="3"/>
      <c r="BE7460" s="3"/>
      <c r="BF7460" s="3"/>
      <c r="BG7460" s="3"/>
      <c r="BH7460" s="3"/>
      <c r="BI7460" s="3"/>
      <c r="BJ7460" s="3"/>
    </row>
    <row r="7461" customFormat="false" ht="15.75" hidden="false" customHeight="false" outlineLevel="0" collapsed="false">
      <c r="A7461" s="3" t="n">
        <v>7460</v>
      </c>
      <c r="B7461" s="3" t="s">
        <v>21670</v>
      </c>
      <c r="C7461" s="3" t="s">
        <v>21671</v>
      </c>
      <c r="D7461" s="3" t="n">
        <v>1</v>
      </c>
      <c r="E7461" s="3" t="n">
        <v>5.9243781</v>
      </c>
      <c r="F7461" s="3" t="n">
        <v>172</v>
      </c>
      <c r="G7461" s="3" t="n">
        <v>172</v>
      </c>
      <c r="H7461" s="3" t="n">
        <v>8</v>
      </c>
      <c r="I7461" s="3" t="n">
        <v>8</v>
      </c>
      <c r="J7461" s="3" t="n">
        <v>299</v>
      </c>
      <c r="K7461" s="3" t="n">
        <v>299</v>
      </c>
      <c r="L7461" s="3" t="n">
        <v>27</v>
      </c>
      <c r="M7461" s="3" t="n">
        <v>27</v>
      </c>
      <c r="N7461" s="3" t="n">
        <v>-1</v>
      </c>
      <c r="O7461" s="3" t="n">
        <v>-1</v>
      </c>
      <c r="P7461" s="3" t="n">
        <v>7.7</v>
      </c>
      <c r="Q7461" s="3" t="n">
        <v>24.2</v>
      </c>
      <c r="R7461" s="3" t="s">
        <v>21672</v>
      </c>
      <c r="S7461" s="4" t="n">
        <v>45747.9032986111</v>
      </c>
      <c r="T7461" s="3" t="s">
        <v>65</v>
      </c>
      <c r="U7461" s="3" t="s">
        <v>65</v>
      </c>
      <c r="V7461" s="3" t="n">
        <v>0</v>
      </c>
      <c r="W7461" s="3" t="n">
        <v>0</v>
      </c>
      <c r="X7461" s="3" t="n">
        <v>0</v>
      </c>
      <c r="Y7461" s="3" t="s">
        <v>30</v>
      </c>
      <c r="Z7461" s="3" t="s">
        <v>30</v>
      </c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3"/>
      <c r="AU7461" s="3"/>
      <c r="AV7461" s="3"/>
      <c r="AW7461" s="3"/>
      <c r="AX7461" s="3"/>
      <c r="AY7461" s="3"/>
      <c r="AZ7461" s="3"/>
      <c r="BA7461" s="3"/>
      <c r="BB7461" s="3"/>
      <c r="BC7461" s="3"/>
      <c r="BD7461" s="3"/>
      <c r="BE7461" s="3"/>
      <c r="BF7461" s="3"/>
      <c r="BG7461" s="3"/>
      <c r="BH7461" s="3"/>
      <c r="BI7461" s="3"/>
      <c r="BJ7461" s="3"/>
    </row>
    <row r="7462" customFormat="false" ht="15.75" hidden="false" customHeight="false" outlineLevel="0" collapsed="false">
      <c r="A7462" s="3" t="n">
        <v>7461</v>
      </c>
      <c r="B7462" s="3" t="s">
        <v>21673</v>
      </c>
      <c r="C7462" s="3" t="s">
        <v>21674</v>
      </c>
      <c r="D7462" s="3" t="n">
        <v>1</v>
      </c>
      <c r="E7462" s="3" t="n">
        <v>3.2726448</v>
      </c>
      <c r="F7462" s="3" t="n">
        <v>77</v>
      </c>
      <c r="G7462" s="3" t="n">
        <v>77</v>
      </c>
      <c r="H7462" s="3" t="n">
        <v>20</v>
      </c>
      <c r="I7462" s="3" t="n">
        <v>20</v>
      </c>
      <c r="J7462" s="3" t="n">
        <v>103</v>
      </c>
      <c r="K7462" s="3" t="n">
        <v>103</v>
      </c>
      <c r="L7462" s="3" t="n">
        <v>5</v>
      </c>
      <c r="M7462" s="3" t="n">
        <v>5</v>
      </c>
      <c r="N7462" s="3" t="n">
        <v>-1</v>
      </c>
      <c r="O7462" s="3" t="n">
        <v>-1</v>
      </c>
      <c r="P7462" s="3" t="n">
        <v>6</v>
      </c>
      <c r="Q7462" s="3" t="n">
        <v>24.2</v>
      </c>
      <c r="R7462" s="3" t="s">
        <v>21675</v>
      </c>
      <c r="S7462" s="4" t="n">
        <v>45747.9033680556</v>
      </c>
      <c r="T7462" s="3" t="s">
        <v>1920</v>
      </c>
      <c r="U7462" s="3" t="s">
        <v>1920</v>
      </c>
      <c r="V7462" s="3" t="n">
        <v>0</v>
      </c>
      <c r="W7462" s="3" t="n">
        <v>0</v>
      </c>
      <c r="X7462" s="3" t="n">
        <v>0</v>
      </c>
      <c r="Y7462" s="3" t="s">
        <v>30</v>
      </c>
      <c r="Z7462" s="3" t="s">
        <v>30</v>
      </c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3"/>
      <c r="AU7462" s="3"/>
      <c r="AV7462" s="3"/>
      <c r="AW7462" s="3"/>
      <c r="AX7462" s="3"/>
      <c r="AY7462" s="3"/>
      <c r="AZ7462" s="3"/>
      <c r="BA7462" s="3"/>
      <c r="BB7462" s="3"/>
      <c r="BC7462" s="3"/>
      <c r="BD7462" s="3"/>
      <c r="BE7462" s="3"/>
      <c r="BF7462" s="3"/>
      <c r="BG7462" s="3"/>
      <c r="BH7462" s="3"/>
      <c r="BI7462" s="3"/>
      <c r="BJ7462" s="3"/>
    </row>
    <row r="7463" customFormat="false" ht="15.75" hidden="false" customHeight="false" outlineLevel="0" collapsed="false">
      <c r="A7463" s="3" t="n">
        <v>7462</v>
      </c>
      <c r="B7463" s="3" t="s">
        <v>21676</v>
      </c>
      <c r="C7463" s="3" t="s">
        <v>21677</v>
      </c>
      <c r="D7463" s="3" t="n">
        <v>1</v>
      </c>
      <c r="E7463" s="3" t="n">
        <v>2.9549398</v>
      </c>
      <c r="F7463" s="3" t="n">
        <v>71</v>
      </c>
      <c r="G7463" s="3" t="n">
        <v>71</v>
      </c>
      <c r="H7463" s="3" t="n">
        <v>18</v>
      </c>
      <c r="I7463" s="3" t="n">
        <v>18</v>
      </c>
      <c r="J7463" s="3" t="n">
        <v>89</v>
      </c>
      <c r="K7463" s="3" t="n">
        <v>89</v>
      </c>
      <c r="L7463" s="3" t="n">
        <v>6</v>
      </c>
      <c r="M7463" s="3" t="n">
        <v>6</v>
      </c>
      <c r="N7463" s="3" t="n">
        <v>-1</v>
      </c>
      <c r="O7463" s="3" t="n">
        <v>-1</v>
      </c>
      <c r="P7463" s="3" t="n">
        <v>6</v>
      </c>
      <c r="Q7463" s="3" t="n">
        <v>24.2</v>
      </c>
      <c r="R7463" s="3" t="s">
        <v>21678</v>
      </c>
      <c r="S7463" s="4" t="n">
        <v>45747.9034259259</v>
      </c>
      <c r="T7463" s="3" t="s">
        <v>1920</v>
      </c>
      <c r="U7463" s="3" t="s">
        <v>1920</v>
      </c>
      <c r="V7463" s="3" t="n">
        <v>0</v>
      </c>
      <c r="W7463" s="3" t="n">
        <v>0</v>
      </c>
      <c r="X7463" s="3" t="n">
        <v>0</v>
      </c>
      <c r="Y7463" s="3" t="s">
        <v>30</v>
      </c>
      <c r="Z7463" s="3" t="s">
        <v>30</v>
      </c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3"/>
      <c r="AU7463" s="3"/>
      <c r="AV7463" s="3"/>
      <c r="AW7463" s="3"/>
      <c r="AX7463" s="3"/>
      <c r="AY7463" s="3"/>
      <c r="AZ7463" s="3"/>
      <c r="BA7463" s="3"/>
      <c r="BB7463" s="3"/>
      <c r="BC7463" s="3"/>
      <c r="BD7463" s="3"/>
      <c r="BE7463" s="3"/>
      <c r="BF7463" s="3"/>
      <c r="BG7463" s="3"/>
      <c r="BH7463" s="3"/>
      <c r="BI7463" s="3"/>
      <c r="BJ7463" s="3"/>
    </row>
    <row r="7464" customFormat="false" ht="15.75" hidden="false" customHeight="false" outlineLevel="0" collapsed="false">
      <c r="A7464" s="3" t="n">
        <v>7463</v>
      </c>
      <c r="B7464" s="3" t="s">
        <v>21679</v>
      </c>
      <c r="C7464" s="3" t="s">
        <v>21680</v>
      </c>
      <c r="D7464" s="3" t="n">
        <v>1</v>
      </c>
      <c r="E7464" s="3" t="n">
        <v>5.5684811</v>
      </c>
      <c r="F7464" s="3" t="n">
        <v>183</v>
      </c>
      <c r="G7464" s="3" t="n">
        <v>183</v>
      </c>
      <c r="H7464" s="3" t="n">
        <v>28</v>
      </c>
      <c r="I7464" s="3" t="n">
        <v>28</v>
      </c>
      <c r="J7464" s="3" t="n">
        <v>298</v>
      </c>
      <c r="K7464" s="3" t="n">
        <v>298</v>
      </c>
      <c r="L7464" s="3" t="n">
        <v>32</v>
      </c>
      <c r="M7464" s="3" t="n">
        <v>32</v>
      </c>
      <c r="N7464" s="3" t="n">
        <v>26</v>
      </c>
      <c r="O7464" s="3" t="n">
        <v>-1</v>
      </c>
      <c r="P7464" s="3" t="n">
        <v>7.1</v>
      </c>
      <c r="Q7464" s="3" t="n">
        <v>24.2</v>
      </c>
      <c r="R7464" s="3" t="s">
        <v>21681</v>
      </c>
      <c r="S7464" s="4" t="n">
        <v>45747.9035763889</v>
      </c>
      <c r="T7464" s="3" t="s">
        <v>4910</v>
      </c>
      <c r="U7464" s="3" t="s">
        <v>4910</v>
      </c>
      <c r="V7464" s="3" t="n">
        <v>1</v>
      </c>
      <c r="W7464" s="3" t="n">
        <v>0</v>
      </c>
      <c r="X7464" s="3" t="n">
        <v>0</v>
      </c>
      <c r="Y7464" s="3" t="s">
        <v>30</v>
      </c>
      <c r="Z7464" s="3" t="s">
        <v>30</v>
      </c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3"/>
      <c r="AU7464" s="3"/>
      <c r="AV7464" s="3"/>
      <c r="AW7464" s="3"/>
      <c r="AX7464" s="3"/>
      <c r="AY7464" s="3"/>
      <c r="AZ7464" s="3"/>
      <c r="BA7464" s="3"/>
      <c r="BB7464" s="3"/>
      <c r="BC7464" s="3"/>
      <c r="BD7464" s="3"/>
      <c r="BE7464" s="3"/>
      <c r="BF7464" s="3"/>
      <c r="BG7464" s="3"/>
      <c r="BH7464" s="3"/>
      <c r="BI7464" s="3"/>
      <c r="BJ7464" s="3"/>
    </row>
    <row r="7465" customFormat="false" ht="15.75" hidden="false" customHeight="false" outlineLevel="0" collapsed="false">
      <c r="A7465" s="3" t="n">
        <v>7464</v>
      </c>
      <c r="B7465" s="3" t="s">
        <v>21682</v>
      </c>
      <c r="C7465" s="3" t="s">
        <v>21683</v>
      </c>
      <c r="D7465" s="3" t="n">
        <v>1</v>
      </c>
      <c r="E7465" s="3" t="n">
        <v>6.1722898</v>
      </c>
      <c r="F7465" s="3" t="n">
        <v>195</v>
      </c>
      <c r="G7465" s="3" t="n">
        <v>195</v>
      </c>
      <c r="H7465" s="3" t="n">
        <v>27</v>
      </c>
      <c r="I7465" s="3" t="n">
        <v>27</v>
      </c>
      <c r="J7465" s="3" t="n">
        <v>358</v>
      </c>
      <c r="K7465" s="3" t="n">
        <v>358</v>
      </c>
      <c r="L7465" s="3" t="n">
        <v>21</v>
      </c>
      <c r="M7465" s="3" t="n">
        <v>21</v>
      </c>
      <c r="N7465" s="3" t="n">
        <v>87</v>
      </c>
      <c r="O7465" s="3" t="n">
        <v>-1</v>
      </c>
      <c r="P7465" s="3" t="n">
        <v>7.1</v>
      </c>
      <c r="Q7465" s="3" t="n">
        <v>24.2</v>
      </c>
      <c r="R7465" s="3" t="s">
        <v>21684</v>
      </c>
      <c r="S7465" s="4" t="n">
        <v>45747.90375</v>
      </c>
      <c r="T7465" s="3" t="s">
        <v>3197</v>
      </c>
      <c r="U7465" s="3" t="s">
        <v>3197</v>
      </c>
      <c r="V7465" s="3" t="n">
        <v>1</v>
      </c>
      <c r="W7465" s="3" t="n">
        <v>0</v>
      </c>
      <c r="X7465" s="3" t="n">
        <v>0</v>
      </c>
      <c r="Y7465" s="3" t="s">
        <v>30</v>
      </c>
      <c r="Z7465" s="3" t="s">
        <v>30</v>
      </c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3"/>
      <c r="AU7465" s="3"/>
      <c r="AV7465" s="3"/>
      <c r="AW7465" s="3"/>
      <c r="AX7465" s="3"/>
      <c r="AY7465" s="3"/>
      <c r="AZ7465" s="3"/>
      <c r="BA7465" s="3"/>
      <c r="BB7465" s="3"/>
      <c r="BC7465" s="3"/>
      <c r="BD7465" s="3"/>
      <c r="BE7465" s="3"/>
      <c r="BF7465" s="3"/>
      <c r="BG7465" s="3"/>
      <c r="BH7465" s="3"/>
      <c r="BI7465" s="3"/>
      <c r="BJ7465" s="3"/>
    </row>
    <row r="7466" customFormat="false" ht="15.75" hidden="false" customHeight="false" outlineLevel="0" collapsed="false">
      <c r="A7466" s="3" t="n">
        <v>7465</v>
      </c>
      <c r="B7466" s="3" t="s">
        <v>21685</v>
      </c>
      <c r="C7466" s="3" t="s">
        <v>21686</v>
      </c>
      <c r="D7466" s="3" t="n">
        <v>1</v>
      </c>
      <c r="E7466" s="3" t="n">
        <v>6.637952</v>
      </c>
      <c r="F7466" s="3" t="n">
        <v>195</v>
      </c>
      <c r="G7466" s="3" t="n">
        <v>195</v>
      </c>
      <c r="H7466" s="3" t="n">
        <v>10</v>
      </c>
      <c r="I7466" s="3" t="n">
        <v>10</v>
      </c>
      <c r="J7466" s="3" t="n">
        <v>326</v>
      </c>
      <c r="K7466" s="3" t="n">
        <v>326</v>
      </c>
      <c r="L7466" s="3" t="n">
        <v>29</v>
      </c>
      <c r="M7466" s="3" t="n">
        <v>29</v>
      </c>
      <c r="N7466" s="3" t="n">
        <v>-1</v>
      </c>
      <c r="O7466" s="3" t="n">
        <v>-1</v>
      </c>
      <c r="P7466" s="3" t="n">
        <v>7.7</v>
      </c>
      <c r="Q7466" s="3" t="n">
        <v>24.2</v>
      </c>
      <c r="R7466" s="3" t="s">
        <v>21687</v>
      </c>
      <c r="S7466" s="4" t="n">
        <v>45747.903912037</v>
      </c>
      <c r="T7466" s="3" t="s">
        <v>65</v>
      </c>
      <c r="U7466" s="3" t="s">
        <v>65</v>
      </c>
      <c r="V7466" s="3" t="n">
        <v>0</v>
      </c>
      <c r="W7466" s="3" t="n">
        <v>0</v>
      </c>
      <c r="X7466" s="3" t="n">
        <v>0</v>
      </c>
      <c r="Y7466" s="3" t="s">
        <v>30</v>
      </c>
      <c r="Z7466" s="3" t="s">
        <v>30</v>
      </c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3"/>
      <c r="AU7466" s="3"/>
      <c r="AV7466" s="3"/>
      <c r="AW7466" s="3"/>
      <c r="AX7466" s="3"/>
      <c r="AY7466" s="3"/>
      <c r="AZ7466" s="3"/>
      <c r="BA7466" s="3"/>
      <c r="BB7466" s="3"/>
      <c r="BC7466" s="3"/>
      <c r="BD7466" s="3"/>
      <c r="BE7466" s="3"/>
      <c r="BF7466" s="3"/>
      <c r="BG7466" s="3"/>
      <c r="BH7466" s="3"/>
      <c r="BI7466" s="3"/>
      <c r="BJ7466" s="3"/>
    </row>
    <row r="7467" customFormat="false" ht="15.75" hidden="false" customHeight="false" outlineLevel="0" collapsed="false">
      <c r="A7467" s="3" t="n">
        <v>7466</v>
      </c>
      <c r="B7467" s="3" t="s">
        <v>21688</v>
      </c>
      <c r="C7467" s="3" t="s">
        <v>21689</v>
      </c>
      <c r="D7467" s="3" t="n">
        <v>1</v>
      </c>
      <c r="E7467" s="3" t="n">
        <v>6.5252663</v>
      </c>
      <c r="F7467" s="3" t="n">
        <v>250</v>
      </c>
      <c r="G7467" s="3" t="n">
        <v>250</v>
      </c>
      <c r="H7467" s="3" t="n">
        <v>19</v>
      </c>
      <c r="I7467" s="3" t="n">
        <v>19</v>
      </c>
      <c r="J7467" s="3" t="n">
        <v>387</v>
      </c>
      <c r="K7467" s="3" t="n">
        <v>387</v>
      </c>
      <c r="L7467" s="3" t="n">
        <v>36</v>
      </c>
      <c r="M7467" s="3" t="n">
        <v>36</v>
      </c>
      <c r="N7467" s="3" t="n">
        <v>-1</v>
      </c>
      <c r="O7467" s="3" t="n">
        <v>-1</v>
      </c>
      <c r="P7467" s="3" t="n">
        <v>7.7</v>
      </c>
      <c r="Q7467" s="3" t="n">
        <v>24.2</v>
      </c>
      <c r="R7467" s="3" t="s">
        <v>21690</v>
      </c>
      <c r="S7467" s="4" t="n">
        <v>45747.9040625</v>
      </c>
      <c r="T7467" s="3" t="s">
        <v>4910</v>
      </c>
      <c r="U7467" s="3" t="s">
        <v>4910</v>
      </c>
      <c r="V7467" s="3" t="n">
        <v>0</v>
      </c>
      <c r="W7467" s="3" t="n">
        <v>0</v>
      </c>
      <c r="X7467" s="3" t="n">
        <v>0</v>
      </c>
      <c r="Y7467" s="3" t="s">
        <v>30</v>
      </c>
      <c r="Z7467" s="3" t="s">
        <v>30</v>
      </c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3"/>
      <c r="AU7467" s="3"/>
      <c r="AV7467" s="3"/>
      <c r="AW7467" s="3"/>
      <c r="AX7467" s="3"/>
      <c r="AY7467" s="3"/>
      <c r="AZ7467" s="3"/>
      <c r="BA7467" s="3"/>
      <c r="BB7467" s="3"/>
      <c r="BC7467" s="3"/>
      <c r="BD7467" s="3"/>
      <c r="BE7467" s="3"/>
      <c r="BF7467" s="3"/>
      <c r="BG7467" s="3"/>
      <c r="BH7467" s="3"/>
      <c r="BI7467" s="3"/>
      <c r="BJ7467" s="3"/>
    </row>
    <row r="7468" customFormat="false" ht="15.75" hidden="false" customHeight="false" outlineLevel="0" collapsed="false">
      <c r="A7468" s="3" t="n">
        <v>7467</v>
      </c>
      <c r="B7468" s="3" t="s">
        <v>21691</v>
      </c>
      <c r="C7468" s="3" t="s">
        <v>21692</v>
      </c>
      <c r="D7468" s="3" t="n">
        <v>1</v>
      </c>
      <c r="E7468" s="3" t="n">
        <v>6.356901</v>
      </c>
      <c r="F7468" s="3" t="n">
        <v>223</v>
      </c>
      <c r="G7468" s="3" t="n">
        <v>223</v>
      </c>
      <c r="H7468" s="3" t="n">
        <v>19</v>
      </c>
      <c r="I7468" s="3" t="n">
        <v>19</v>
      </c>
      <c r="J7468" s="3" t="n">
        <v>359</v>
      </c>
      <c r="K7468" s="3" t="n">
        <v>359</v>
      </c>
      <c r="L7468" s="3" t="n">
        <v>31</v>
      </c>
      <c r="M7468" s="3" t="n">
        <v>31</v>
      </c>
      <c r="N7468" s="3" t="n">
        <v>-1</v>
      </c>
      <c r="O7468" s="3" t="n">
        <v>-1</v>
      </c>
      <c r="P7468" s="3" t="n">
        <v>7.7</v>
      </c>
      <c r="Q7468" s="3" t="n">
        <v>24.2</v>
      </c>
      <c r="R7468" s="3" t="s">
        <v>21693</v>
      </c>
      <c r="S7468" s="4" t="n">
        <v>45747.904212963</v>
      </c>
      <c r="T7468" s="3" t="s">
        <v>65</v>
      </c>
      <c r="U7468" s="3" t="s">
        <v>65</v>
      </c>
      <c r="V7468" s="3" t="n">
        <v>0</v>
      </c>
      <c r="W7468" s="3" t="n">
        <v>0</v>
      </c>
      <c r="X7468" s="3" t="n">
        <v>0</v>
      </c>
      <c r="Y7468" s="3" t="s">
        <v>30</v>
      </c>
      <c r="Z7468" s="3" t="s">
        <v>30</v>
      </c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3"/>
      <c r="AU7468" s="3"/>
      <c r="AV7468" s="3"/>
      <c r="AW7468" s="3"/>
      <c r="AX7468" s="3"/>
      <c r="AY7468" s="3"/>
      <c r="AZ7468" s="3"/>
      <c r="BA7468" s="3"/>
      <c r="BB7468" s="3"/>
      <c r="BC7468" s="3"/>
      <c r="BD7468" s="3"/>
      <c r="BE7468" s="3"/>
      <c r="BF7468" s="3"/>
      <c r="BG7468" s="3"/>
      <c r="BH7468" s="3"/>
      <c r="BI7468" s="3"/>
      <c r="BJ7468" s="3"/>
    </row>
    <row r="7469" customFormat="false" ht="15.75" hidden="false" customHeight="false" outlineLevel="0" collapsed="false">
      <c r="A7469" s="3" t="n">
        <v>7468</v>
      </c>
      <c r="B7469" s="3" t="s">
        <v>21694</v>
      </c>
      <c r="C7469" s="3" t="s">
        <v>21695</v>
      </c>
      <c r="D7469" s="3" t="n">
        <v>1</v>
      </c>
      <c r="E7469" s="3" t="n">
        <v>5.8415429</v>
      </c>
      <c r="F7469" s="3" t="n">
        <v>168</v>
      </c>
      <c r="G7469" s="3" t="n">
        <v>168</v>
      </c>
      <c r="H7469" s="3" t="n">
        <v>9</v>
      </c>
      <c r="I7469" s="3" t="n">
        <v>9</v>
      </c>
      <c r="J7469" s="3" t="n">
        <v>294</v>
      </c>
      <c r="K7469" s="3" t="n">
        <v>294</v>
      </c>
      <c r="L7469" s="3" t="n">
        <v>24</v>
      </c>
      <c r="M7469" s="3" t="n">
        <v>24</v>
      </c>
      <c r="N7469" s="3" t="n">
        <v>-1</v>
      </c>
      <c r="O7469" s="3" t="n">
        <v>-1</v>
      </c>
      <c r="P7469" s="3" t="n">
        <v>7.7</v>
      </c>
      <c r="Q7469" s="3" t="n">
        <v>24.2</v>
      </c>
      <c r="R7469" s="3" t="s">
        <v>21696</v>
      </c>
      <c r="S7469" s="4" t="n">
        <v>45747.9043518519</v>
      </c>
      <c r="T7469" s="3" t="s">
        <v>65</v>
      </c>
      <c r="U7469" s="3" t="s">
        <v>65</v>
      </c>
      <c r="V7469" s="3" t="n">
        <v>0</v>
      </c>
      <c r="W7469" s="3" t="n">
        <v>0</v>
      </c>
      <c r="X7469" s="3" t="n">
        <v>0</v>
      </c>
      <c r="Y7469" s="3" t="s">
        <v>30</v>
      </c>
      <c r="Z7469" s="3" t="s">
        <v>30</v>
      </c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3"/>
      <c r="AU7469" s="3"/>
      <c r="AV7469" s="3"/>
      <c r="AW7469" s="3"/>
      <c r="AX7469" s="3"/>
      <c r="AY7469" s="3"/>
      <c r="AZ7469" s="3"/>
      <c r="BA7469" s="3"/>
      <c r="BB7469" s="3"/>
      <c r="BC7469" s="3"/>
      <c r="BD7469" s="3"/>
      <c r="BE7469" s="3"/>
      <c r="BF7469" s="3"/>
      <c r="BG7469" s="3"/>
      <c r="BH7469" s="3"/>
      <c r="BI7469" s="3"/>
      <c r="BJ7469" s="3"/>
    </row>
    <row r="7470" customFormat="false" ht="15.75" hidden="false" customHeight="false" outlineLevel="0" collapsed="false">
      <c r="A7470" s="3" t="n">
        <v>7469</v>
      </c>
      <c r="B7470" s="3" t="s">
        <v>21697</v>
      </c>
      <c r="C7470" s="3" t="s">
        <v>21698</v>
      </c>
      <c r="D7470" s="3" t="n">
        <v>1</v>
      </c>
      <c r="E7470" s="3" t="n">
        <v>5.400122</v>
      </c>
      <c r="F7470" s="3" t="n">
        <v>1216</v>
      </c>
      <c r="G7470" s="3" t="n">
        <v>1216</v>
      </c>
      <c r="H7470" s="3" t="n">
        <v>12</v>
      </c>
      <c r="I7470" s="3" t="n">
        <v>12</v>
      </c>
      <c r="J7470" s="3" t="n">
        <v>1650</v>
      </c>
      <c r="K7470" s="3" t="n">
        <v>1650</v>
      </c>
      <c r="L7470" s="3" t="n">
        <v>85</v>
      </c>
      <c r="M7470" s="3" t="n">
        <v>85</v>
      </c>
      <c r="N7470" s="3" t="n">
        <v>-1</v>
      </c>
      <c r="O7470" s="3" t="n">
        <v>-1</v>
      </c>
      <c r="P7470" s="3" t="n">
        <v>7.7</v>
      </c>
      <c r="Q7470" s="3" t="n">
        <v>24.2</v>
      </c>
      <c r="R7470" s="3" t="s">
        <v>21699</v>
      </c>
      <c r="S7470" s="4" t="n">
        <v>45747.9044791667</v>
      </c>
      <c r="T7470" s="3" t="s">
        <v>65</v>
      </c>
      <c r="U7470" s="3" t="s">
        <v>65</v>
      </c>
      <c r="V7470" s="3" t="n">
        <v>0</v>
      </c>
      <c r="W7470" s="3" t="n">
        <v>0</v>
      </c>
      <c r="X7470" s="3" t="n">
        <v>0</v>
      </c>
      <c r="Y7470" s="3" t="s">
        <v>30</v>
      </c>
      <c r="Z7470" s="3" t="s">
        <v>30</v>
      </c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3"/>
      <c r="AU7470" s="3"/>
      <c r="AV7470" s="3"/>
      <c r="AW7470" s="3"/>
      <c r="AX7470" s="3"/>
      <c r="AY7470" s="3"/>
      <c r="AZ7470" s="3"/>
      <c r="BA7470" s="3"/>
      <c r="BB7470" s="3"/>
      <c r="BC7470" s="3"/>
      <c r="BD7470" s="3"/>
      <c r="BE7470" s="3"/>
      <c r="BF7470" s="3"/>
      <c r="BG7470" s="3"/>
      <c r="BH7470" s="3"/>
      <c r="BI7470" s="3"/>
      <c r="BJ7470" s="3"/>
    </row>
    <row r="7471" customFormat="false" ht="15.75" hidden="false" customHeight="false" outlineLevel="0" collapsed="false">
      <c r="A7471" s="3" t="n">
        <v>7470</v>
      </c>
      <c r="B7471" s="3" t="s">
        <v>21700</v>
      </c>
      <c r="C7471" s="3" t="s">
        <v>21701</v>
      </c>
      <c r="D7471" s="3" t="n">
        <v>1</v>
      </c>
      <c r="E7471" s="3" t="n">
        <v>0.0401334</v>
      </c>
      <c r="F7471" s="3" t="n">
        <v>2</v>
      </c>
      <c r="G7471" s="3" t="n">
        <v>2</v>
      </c>
      <c r="H7471" s="3" t="n">
        <v>1</v>
      </c>
      <c r="I7471" s="3" t="n">
        <v>1</v>
      </c>
      <c r="J7471" s="3" t="n">
        <v>0</v>
      </c>
      <c r="K7471" s="3" t="n">
        <v>0</v>
      </c>
      <c r="L7471" s="3" t="n">
        <v>0</v>
      </c>
      <c r="M7471" s="3" t="n">
        <v>0</v>
      </c>
      <c r="N7471" s="3" t="n">
        <v>-1</v>
      </c>
      <c r="O7471" s="3" t="n">
        <v>-1</v>
      </c>
      <c r="P7471" s="3" t="n">
        <v>7.6</v>
      </c>
      <c r="Q7471" s="3" t="n">
        <v>24.2</v>
      </c>
      <c r="R7471" s="3" t="s">
        <v>21702</v>
      </c>
      <c r="S7471" s="6" t="n">
        <v>45813.7417013889</v>
      </c>
      <c r="T7471" s="3" t="s">
        <v>65</v>
      </c>
      <c r="U7471" s="3" t="s">
        <v>65</v>
      </c>
      <c r="V7471" s="3" t="n">
        <v>0</v>
      </c>
      <c r="W7471" s="3" t="n">
        <v>0</v>
      </c>
      <c r="X7471" s="3" t="n">
        <v>0</v>
      </c>
      <c r="Y7471" s="3" t="s">
        <v>30</v>
      </c>
      <c r="Z7471" s="3" t="s">
        <v>30</v>
      </c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3"/>
      <c r="AU7471" s="3"/>
      <c r="AV7471" s="3"/>
      <c r="AW7471" s="3"/>
      <c r="AX7471" s="3"/>
      <c r="AY7471" s="3"/>
      <c r="AZ7471" s="3"/>
      <c r="BA7471" s="3"/>
      <c r="BB7471" s="3"/>
      <c r="BC7471" s="3"/>
      <c r="BD7471" s="3"/>
      <c r="BE7471" s="3"/>
      <c r="BF7471" s="3"/>
      <c r="BG7471" s="3"/>
      <c r="BH7471" s="3"/>
      <c r="BI7471" s="3"/>
      <c r="BJ7471" s="3"/>
    </row>
    <row r="7472" customFormat="false" ht="15.75" hidden="false" customHeight="false" outlineLevel="0" collapsed="false">
      <c r="A7472" s="3" t="n">
        <v>7471</v>
      </c>
      <c r="B7472" s="3" t="s">
        <v>21703</v>
      </c>
      <c r="C7472" s="3" t="s">
        <v>21704</v>
      </c>
      <c r="D7472" s="3" t="n">
        <v>1</v>
      </c>
      <c r="E7472" s="3" t="n">
        <v>0.2166805</v>
      </c>
      <c r="F7472" s="3" t="n">
        <v>15</v>
      </c>
      <c r="G7472" s="3" t="n">
        <v>15</v>
      </c>
      <c r="H7472" s="3" t="n">
        <v>7</v>
      </c>
      <c r="I7472" s="3" t="n">
        <v>7</v>
      </c>
      <c r="J7472" s="3" t="n">
        <v>16</v>
      </c>
      <c r="K7472" s="3" t="n">
        <v>16</v>
      </c>
      <c r="L7472" s="3" t="n">
        <v>1</v>
      </c>
      <c r="M7472" s="3" t="n">
        <v>1</v>
      </c>
      <c r="N7472" s="3" t="n">
        <v>-1</v>
      </c>
      <c r="O7472" s="3" t="n">
        <v>-1</v>
      </c>
      <c r="P7472" s="3" t="n">
        <v>7.6</v>
      </c>
      <c r="Q7472" s="3" t="n">
        <v>24.2</v>
      </c>
      <c r="R7472" s="3" t="s">
        <v>21705</v>
      </c>
      <c r="S7472" s="4" t="n">
        <v>45747.904525463</v>
      </c>
      <c r="T7472" s="3" t="s">
        <v>29</v>
      </c>
      <c r="U7472" s="3" t="s">
        <v>29</v>
      </c>
      <c r="V7472" s="3" t="n">
        <v>0</v>
      </c>
      <c r="W7472" s="3" t="n">
        <v>0</v>
      </c>
      <c r="X7472" s="3" t="n">
        <v>0</v>
      </c>
      <c r="Y7472" s="3" t="s">
        <v>30</v>
      </c>
      <c r="Z7472" s="3" t="s">
        <v>30</v>
      </c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P7472" s="3"/>
      <c r="AQ7472" s="3"/>
      <c r="AR7472" s="3"/>
      <c r="AS7472" s="3"/>
      <c r="AT7472" s="3"/>
      <c r="AU7472" s="3"/>
      <c r="AV7472" s="3"/>
      <c r="AW7472" s="3"/>
      <c r="AX7472" s="3"/>
      <c r="AY7472" s="3"/>
      <c r="AZ7472" s="3"/>
      <c r="BA7472" s="3"/>
      <c r="BB7472" s="3"/>
      <c r="BC7472" s="3"/>
      <c r="BD7472" s="3"/>
      <c r="BE7472" s="3"/>
      <c r="BF7472" s="3"/>
      <c r="BG7472" s="3"/>
      <c r="BH7472" s="3"/>
      <c r="BI7472" s="3"/>
      <c r="BJ7472" s="3"/>
    </row>
    <row r="7473" customFormat="false" ht="15.75" hidden="false" customHeight="false" outlineLevel="0" collapsed="false">
      <c r="A7473" s="3" t="n">
        <v>7472</v>
      </c>
      <c r="B7473" s="3" t="s">
        <v>21706</v>
      </c>
      <c r="C7473" s="3" t="s">
        <v>21707</v>
      </c>
      <c r="D7473" s="3" t="n">
        <v>1</v>
      </c>
      <c r="E7473" s="3" t="n">
        <v>0.8219466</v>
      </c>
      <c r="F7473" s="3" t="n">
        <v>86</v>
      </c>
      <c r="G7473" s="3" t="n">
        <v>86</v>
      </c>
      <c r="H7473" s="3" t="n">
        <v>23</v>
      </c>
      <c r="I7473" s="3" t="n">
        <v>23</v>
      </c>
      <c r="J7473" s="3" t="n">
        <v>106</v>
      </c>
      <c r="K7473" s="3" t="n">
        <v>106</v>
      </c>
      <c r="L7473" s="3" t="n">
        <v>7</v>
      </c>
      <c r="M7473" s="3" t="n">
        <v>7</v>
      </c>
      <c r="N7473" s="3" t="n">
        <v>-1</v>
      </c>
      <c r="O7473" s="3" t="n">
        <v>-1</v>
      </c>
      <c r="P7473" s="3" t="n">
        <v>7.8</v>
      </c>
      <c r="Q7473" s="3" t="n">
        <v>24.2</v>
      </c>
      <c r="R7473" s="3" t="s">
        <v>21708</v>
      </c>
      <c r="S7473" s="4" t="n">
        <v>45747.9045717593</v>
      </c>
      <c r="T7473" s="3" t="s">
        <v>29</v>
      </c>
      <c r="U7473" s="3" t="s">
        <v>29</v>
      </c>
      <c r="V7473" s="3" t="n">
        <v>0</v>
      </c>
      <c r="W7473" s="3" t="n">
        <v>0</v>
      </c>
      <c r="X7473" s="3" t="n">
        <v>0</v>
      </c>
      <c r="Y7473" s="3" t="s">
        <v>30</v>
      </c>
      <c r="Z7473" s="3" t="s">
        <v>30</v>
      </c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3"/>
      <c r="AU7473" s="3"/>
      <c r="AV7473" s="3"/>
      <c r="AW7473" s="3"/>
      <c r="AX7473" s="3"/>
      <c r="AY7473" s="3"/>
      <c r="AZ7473" s="3"/>
      <c r="BA7473" s="3"/>
      <c r="BB7473" s="3"/>
      <c r="BC7473" s="3"/>
      <c r="BD7473" s="3"/>
      <c r="BE7473" s="3"/>
      <c r="BF7473" s="3"/>
      <c r="BG7473" s="3"/>
      <c r="BH7473" s="3"/>
      <c r="BI7473" s="3"/>
      <c r="BJ7473" s="3"/>
    </row>
    <row r="7474" customFormat="false" ht="15.75" hidden="false" customHeight="false" outlineLevel="0" collapsed="false">
      <c r="A7474" s="3" t="n">
        <v>7473</v>
      </c>
      <c r="B7474" s="3" t="s">
        <v>21709</v>
      </c>
      <c r="C7474" s="3" t="s">
        <v>21710</v>
      </c>
      <c r="D7474" s="3" t="n">
        <v>1</v>
      </c>
      <c r="E7474" s="3" t="n">
        <v>0.74517</v>
      </c>
      <c r="F7474" s="3" t="n">
        <v>87</v>
      </c>
      <c r="G7474" s="3" t="n">
        <v>87</v>
      </c>
      <c r="H7474" s="3" t="n">
        <v>24</v>
      </c>
      <c r="I7474" s="3" t="n">
        <v>24</v>
      </c>
      <c r="J7474" s="3" t="n">
        <v>107</v>
      </c>
      <c r="K7474" s="3" t="n">
        <v>107</v>
      </c>
      <c r="L7474" s="3" t="n">
        <v>7</v>
      </c>
      <c r="M7474" s="3" t="n">
        <v>7</v>
      </c>
      <c r="N7474" s="3" t="n">
        <v>-1</v>
      </c>
      <c r="O7474" s="3" t="n">
        <v>-1</v>
      </c>
      <c r="P7474" s="3" t="n">
        <v>7.8</v>
      </c>
      <c r="Q7474" s="3" t="n">
        <v>24.2</v>
      </c>
      <c r="R7474" s="3" t="s">
        <v>21711</v>
      </c>
      <c r="S7474" s="4" t="n">
        <v>45747.9046064815</v>
      </c>
      <c r="T7474" s="3" t="s">
        <v>29</v>
      </c>
      <c r="U7474" s="3" t="s">
        <v>29</v>
      </c>
      <c r="V7474" s="3" t="n">
        <v>0</v>
      </c>
      <c r="W7474" s="3" t="n">
        <v>0</v>
      </c>
      <c r="X7474" s="3" t="n">
        <v>0</v>
      </c>
      <c r="Y7474" s="3" t="s">
        <v>30</v>
      </c>
      <c r="Z7474" s="3" t="s">
        <v>30</v>
      </c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3"/>
      <c r="AU7474" s="3"/>
      <c r="AV7474" s="3"/>
      <c r="AW7474" s="3"/>
      <c r="AX7474" s="3"/>
      <c r="AY7474" s="3"/>
      <c r="AZ7474" s="3"/>
      <c r="BA7474" s="3"/>
      <c r="BB7474" s="3"/>
      <c r="BC7474" s="3"/>
      <c r="BD7474" s="3"/>
      <c r="BE7474" s="3"/>
      <c r="BF7474" s="3"/>
      <c r="BG7474" s="3"/>
      <c r="BH7474" s="3"/>
      <c r="BI7474" s="3"/>
      <c r="BJ7474" s="3"/>
    </row>
    <row r="7475" customFormat="false" ht="15.75" hidden="false" customHeight="false" outlineLevel="0" collapsed="false">
      <c r="A7475" s="3" t="n">
        <v>7474</v>
      </c>
      <c r="B7475" s="3" t="s">
        <v>21712</v>
      </c>
      <c r="C7475" s="3" t="s">
        <v>21713</v>
      </c>
      <c r="D7475" s="3" t="n">
        <v>1</v>
      </c>
      <c r="E7475" s="3" t="n">
        <v>2.2029116</v>
      </c>
      <c r="F7475" s="3" t="n">
        <v>191</v>
      </c>
      <c r="G7475" s="3" t="n">
        <v>191</v>
      </c>
      <c r="H7475" s="3" t="n">
        <v>26</v>
      </c>
      <c r="I7475" s="3" t="n">
        <v>26</v>
      </c>
      <c r="J7475" s="3" t="n">
        <v>196</v>
      </c>
      <c r="K7475" s="3" t="n">
        <v>196</v>
      </c>
      <c r="L7475" s="3" t="n">
        <v>29</v>
      </c>
      <c r="M7475" s="3" t="n">
        <v>29</v>
      </c>
      <c r="N7475" s="3" t="n">
        <v>-1</v>
      </c>
      <c r="O7475" s="3" t="n">
        <v>-1</v>
      </c>
      <c r="P7475" s="3" t="n">
        <v>7.9</v>
      </c>
      <c r="Q7475" s="3" t="n">
        <v>24.2</v>
      </c>
      <c r="R7475" s="3" t="s">
        <v>21714</v>
      </c>
      <c r="S7475" s="4" t="n">
        <v>45747.9046759259</v>
      </c>
      <c r="T7475" s="3" t="s">
        <v>29</v>
      </c>
      <c r="U7475" s="3" t="s">
        <v>29</v>
      </c>
      <c r="V7475" s="3" t="n">
        <v>0</v>
      </c>
      <c r="W7475" s="3" t="n">
        <v>0</v>
      </c>
      <c r="X7475" s="3" t="n">
        <v>0</v>
      </c>
      <c r="Y7475" s="3" t="s">
        <v>30</v>
      </c>
      <c r="Z7475" s="3" t="s">
        <v>30</v>
      </c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3"/>
      <c r="AU7475" s="3"/>
      <c r="AV7475" s="3"/>
      <c r="AW7475" s="3"/>
      <c r="AX7475" s="3"/>
      <c r="AY7475" s="3"/>
      <c r="AZ7475" s="3"/>
      <c r="BA7475" s="3"/>
      <c r="BB7475" s="3"/>
      <c r="BC7475" s="3"/>
      <c r="BD7475" s="3"/>
      <c r="BE7475" s="3"/>
      <c r="BF7475" s="3"/>
      <c r="BG7475" s="3"/>
      <c r="BH7475" s="3"/>
      <c r="BI7475" s="3"/>
      <c r="BJ7475" s="3"/>
    </row>
    <row r="7476" customFormat="false" ht="15.75" hidden="false" customHeight="false" outlineLevel="0" collapsed="false">
      <c r="A7476" s="3" t="n">
        <v>7475</v>
      </c>
      <c r="B7476" s="3" t="s">
        <v>21715</v>
      </c>
      <c r="C7476" s="3" t="s">
        <v>21716</v>
      </c>
      <c r="D7476" s="3" t="n">
        <v>1</v>
      </c>
      <c r="E7476" s="3" t="n">
        <v>1.4127976</v>
      </c>
      <c r="F7476" s="3" t="n">
        <v>50</v>
      </c>
      <c r="G7476" s="3" t="n">
        <v>50</v>
      </c>
      <c r="H7476" s="3" t="n">
        <v>14</v>
      </c>
      <c r="I7476" s="3" t="n">
        <v>14</v>
      </c>
      <c r="J7476" s="3" t="n">
        <v>64</v>
      </c>
      <c r="K7476" s="3" t="n">
        <v>64</v>
      </c>
      <c r="L7476" s="3" t="n">
        <v>10</v>
      </c>
      <c r="M7476" s="3" t="n">
        <v>10</v>
      </c>
      <c r="N7476" s="3" t="n">
        <v>-1</v>
      </c>
      <c r="O7476" s="3" t="n">
        <v>-1</v>
      </c>
      <c r="P7476" s="3" t="n">
        <v>5.1</v>
      </c>
      <c r="Q7476" s="3" t="n">
        <v>24.2</v>
      </c>
      <c r="R7476" s="3" t="s">
        <v>21717</v>
      </c>
      <c r="S7476" s="4" t="n">
        <v>45747.9047222222</v>
      </c>
      <c r="T7476" s="3" t="s">
        <v>65</v>
      </c>
      <c r="U7476" s="3" t="s">
        <v>65</v>
      </c>
      <c r="V7476" s="3" t="n">
        <v>0</v>
      </c>
      <c r="W7476" s="3" t="n">
        <v>0</v>
      </c>
      <c r="X7476" s="3" t="n">
        <v>0</v>
      </c>
      <c r="Y7476" s="3" t="s">
        <v>30</v>
      </c>
      <c r="Z7476" s="3" t="s">
        <v>30</v>
      </c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3"/>
      <c r="AU7476" s="3"/>
      <c r="AV7476" s="3"/>
      <c r="AW7476" s="3"/>
      <c r="AX7476" s="3"/>
      <c r="AY7476" s="3"/>
      <c r="AZ7476" s="3"/>
      <c r="BA7476" s="3"/>
      <c r="BB7476" s="3"/>
      <c r="BC7476" s="3"/>
      <c r="BD7476" s="3"/>
      <c r="BE7476" s="3"/>
      <c r="BF7476" s="3"/>
      <c r="BG7476" s="3"/>
      <c r="BH7476" s="3"/>
      <c r="BI7476" s="3"/>
      <c r="BJ7476" s="3"/>
    </row>
    <row r="7477" customFormat="false" ht="15.75" hidden="false" customHeight="false" outlineLevel="0" collapsed="false">
      <c r="A7477" s="3" t="n">
        <v>7476</v>
      </c>
      <c r="B7477" s="3" t="s">
        <v>21718</v>
      </c>
      <c r="C7477" s="3" t="s">
        <v>21719</v>
      </c>
      <c r="D7477" s="3" t="n">
        <v>1</v>
      </c>
      <c r="E7477" s="3" t="n">
        <v>4.0238406</v>
      </c>
      <c r="F7477" s="3" t="n">
        <v>565</v>
      </c>
      <c r="G7477" s="3" t="n">
        <v>565</v>
      </c>
      <c r="H7477" s="3" t="n">
        <v>35</v>
      </c>
      <c r="I7477" s="3" t="n">
        <v>35</v>
      </c>
      <c r="J7477" s="3" t="n">
        <v>719</v>
      </c>
      <c r="K7477" s="3" t="n">
        <v>719</v>
      </c>
      <c r="L7477" s="3" t="n">
        <v>73</v>
      </c>
      <c r="M7477" s="3" t="n">
        <v>73</v>
      </c>
      <c r="N7477" s="3" t="n">
        <v>-1</v>
      </c>
      <c r="O7477" s="3" t="n">
        <v>-1</v>
      </c>
      <c r="P7477" s="3" t="n">
        <v>5</v>
      </c>
      <c r="Q7477" s="3" t="n">
        <v>24.2</v>
      </c>
      <c r="R7477" s="3" t="s">
        <v>21720</v>
      </c>
      <c r="S7477" s="4" t="n">
        <v>45747.904837963</v>
      </c>
      <c r="T7477" s="3" t="s">
        <v>65</v>
      </c>
      <c r="U7477" s="3" t="s">
        <v>65</v>
      </c>
      <c r="V7477" s="3" t="n">
        <v>0</v>
      </c>
      <c r="W7477" s="3" t="n">
        <v>0</v>
      </c>
      <c r="X7477" s="3" t="n">
        <v>0</v>
      </c>
      <c r="Y7477" s="3" t="s">
        <v>30</v>
      </c>
      <c r="Z7477" s="3" t="s">
        <v>30</v>
      </c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3"/>
      <c r="AU7477" s="3"/>
      <c r="AV7477" s="3"/>
      <c r="AW7477" s="3"/>
      <c r="AX7477" s="3"/>
      <c r="AY7477" s="3"/>
      <c r="AZ7477" s="3"/>
      <c r="BA7477" s="3"/>
      <c r="BB7477" s="3"/>
      <c r="BC7477" s="3"/>
      <c r="BD7477" s="3"/>
      <c r="BE7477" s="3"/>
      <c r="BF7477" s="3"/>
      <c r="BG7477" s="3"/>
      <c r="BH7477" s="3"/>
      <c r="BI7477" s="3"/>
      <c r="BJ7477" s="3"/>
    </row>
    <row r="7478" customFormat="false" ht="15.75" hidden="false" customHeight="false" outlineLevel="0" collapsed="false">
      <c r="A7478" s="3" t="n">
        <v>7477</v>
      </c>
      <c r="B7478" s="3" t="s">
        <v>21721</v>
      </c>
      <c r="C7478" s="3" t="s">
        <v>21722</v>
      </c>
      <c r="D7478" s="3" t="n">
        <v>1</v>
      </c>
      <c r="E7478" s="3" t="n">
        <v>0.0429259</v>
      </c>
      <c r="F7478" s="3" t="n">
        <v>7</v>
      </c>
      <c r="G7478" s="3" t="n">
        <v>7</v>
      </c>
      <c r="H7478" s="3" t="n">
        <v>4</v>
      </c>
      <c r="I7478" s="3" t="n">
        <v>4</v>
      </c>
      <c r="J7478" s="3" t="n">
        <v>2</v>
      </c>
      <c r="K7478" s="3" t="n">
        <v>2</v>
      </c>
      <c r="L7478" s="3" t="n">
        <v>3</v>
      </c>
      <c r="M7478" s="3" t="n">
        <v>3</v>
      </c>
      <c r="N7478" s="3" t="n">
        <v>-1</v>
      </c>
      <c r="O7478" s="3" t="n">
        <v>-1</v>
      </c>
      <c r="P7478" s="3" t="n">
        <v>6.6</v>
      </c>
      <c r="Q7478" s="3" t="n">
        <v>24.2</v>
      </c>
      <c r="R7478" s="3" t="s">
        <v>21723</v>
      </c>
      <c r="S7478" s="4" t="n">
        <v>45747.9048726852</v>
      </c>
      <c r="T7478" s="3" t="s">
        <v>256</v>
      </c>
      <c r="U7478" s="3" t="s">
        <v>256</v>
      </c>
      <c r="V7478" s="3" t="n">
        <v>0</v>
      </c>
      <c r="W7478" s="3" t="n">
        <v>0</v>
      </c>
      <c r="X7478" s="3" t="n">
        <v>0</v>
      </c>
      <c r="Y7478" s="3" t="s">
        <v>30</v>
      </c>
      <c r="Z7478" s="3" t="s">
        <v>30</v>
      </c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  <c r="AP7478" s="3"/>
      <c r="AQ7478" s="3"/>
      <c r="AR7478" s="3"/>
      <c r="AS7478" s="3"/>
      <c r="AT7478" s="3"/>
      <c r="AU7478" s="3"/>
      <c r="AV7478" s="3"/>
      <c r="AW7478" s="3"/>
      <c r="AX7478" s="3"/>
      <c r="AY7478" s="3"/>
      <c r="AZ7478" s="3"/>
      <c r="BA7478" s="3"/>
      <c r="BB7478" s="3"/>
      <c r="BC7478" s="3"/>
      <c r="BD7478" s="3"/>
      <c r="BE7478" s="3"/>
      <c r="BF7478" s="3"/>
      <c r="BG7478" s="3"/>
      <c r="BH7478" s="3"/>
      <c r="BI7478" s="3"/>
      <c r="BJ7478" s="3"/>
    </row>
    <row r="7479" customFormat="false" ht="15.75" hidden="false" customHeight="false" outlineLevel="0" collapsed="false">
      <c r="A7479" s="3" t="n">
        <v>7478</v>
      </c>
      <c r="B7479" s="3" t="s">
        <v>21724</v>
      </c>
      <c r="C7479" s="3" t="s">
        <v>21725</v>
      </c>
      <c r="D7479" s="3" t="n">
        <v>1</v>
      </c>
      <c r="E7479" s="3" t="n">
        <v>0.7522383</v>
      </c>
      <c r="F7479" s="3" t="n">
        <v>13</v>
      </c>
      <c r="G7479" s="3" t="n">
        <v>13</v>
      </c>
      <c r="H7479" s="3" t="n">
        <v>5</v>
      </c>
      <c r="I7479" s="3" t="n">
        <v>5</v>
      </c>
      <c r="J7479" s="3" t="n">
        <v>18</v>
      </c>
      <c r="K7479" s="3" t="n">
        <v>18</v>
      </c>
      <c r="L7479" s="3" t="n">
        <v>0</v>
      </c>
      <c r="M7479" s="3" t="n">
        <v>0</v>
      </c>
      <c r="N7479" s="3" t="n">
        <v>-1</v>
      </c>
      <c r="O7479" s="3" t="n">
        <v>-1</v>
      </c>
      <c r="P7479" s="3" t="n">
        <v>7.7</v>
      </c>
      <c r="Q7479" s="3" t="n">
        <v>24.2</v>
      </c>
      <c r="R7479" s="3" t="s">
        <v>21726</v>
      </c>
      <c r="S7479" s="4" t="n">
        <v>45747.9048958333</v>
      </c>
      <c r="T7479" s="3" t="s">
        <v>29</v>
      </c>
      <c r="U7479" s="3" t="s">
        <v>29</v>
      </c>
      <c r="V7479" s="3" t="n">
        <v>0</v>
      </c>
      <c r="W7479" s="3" t="n">
        <v>0</v>
      </c>
      <c r="X7479" s="3" t="n">
        <v>0</v>
      </c>
      <c r="Y7479" s="3" t="s">
        <v>30</v>
      </c>
      <c r="Z7479" s="3" t="s">
        <v>30</v>
      </c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P7479" s="3"/>
      <c r="AQ7479" s="3"/>
      <c r="AR7479" s="3"/>
      <c r="AS7479" s="3"/>
      <c r="AT7479" s="3"/>
      <c r="AU7479" s="3"/>
      <c r="AV7479" s="3"/>
      <c r="AW7479" s="3"/>
      <c r="AX7479" s="3"/>
      <c r="AY7479" s="3"/>
      <c r="AZ7479" s="3"/>
      <c r="BA7479" s="3"/>
      <c r="BB7479" s="3"/>
      <c r="BC7479" s="3"/>
      <c r="BD7479" s="3"/>
      <c r="BE7479" s="3"/>
      <c r="BF7479" s="3"/>
      <c r="BG7479" s="3"/>
      <c r="BH7479" s="3"/>
      <c r="BI7479" s="3"/>
      <c r="BJ7479" s="3"/>
    </row>
    <row r="7480" customFormat="false" ht="15.75" hidden="false" customHeight="false" outlineLevel="0" collapsed="false">
      <c r="A7480" s="3" t="n">
        <v>7479</v>
      </c>
      <c r="B7480" s="3" t="s">
        <v>21727</v>
      </c>
      <c r="C7480" s="3" t="s">
        <v>21728</v>
      </c>
      <c r="D7480" s="3" t="n">
        <v>1</v>
      </c>
      <c r="E7480" s="3" t="n">
        <v>1.1583949</v>
      </c>
      <c r="F7480" s="3" t="n">
        <v>14</v>
      </c>
      <c r="G7480" s="3" t="n">
        <v>14</v>
      </c>
      <c r="H7480" s="3" t="n">
        <v>7</v>
      </c>
      <c r="I7480" s="3" t="n">
        <v>7</v>
      </c>
      <c r="J7480" s="3" t="n">
        <v>18</v>
      </c>
      <c r="K7480" s="3" t="n">
        <v>18</v>
      </c>
      <c r="L7480" s="3" t="n">
        <v>2</v>
      </c>
      <c r="M7480" s="3" t="n">
        <v>2</v>
      </c>
      <c r="N7480" s="3" t="n">
        <v>-1</v>
      </c>
      <c r="O7480" s="3" t="n">
        <v>-1</v>
      </c>
      <c r="P7480" s="3" t="n">
        <v>7.7</v>
      </c>
      <c r="Q7480" s="3" t="n">
        <v>24.2</v>
      </c>
      <c r="R7480" s="3" t="s">
        <v>21729</v>
      </c>
      <c r="S7480" s="4" t="n">
        <v>45747.9049421296</v>
      </c>
      <c r="T7480" s="3" t="s">
        <v>29</v>
      </c>
      <c r="U7480" s="3" t="s">
        <v>29</v>
      </c>
      <c r="V7480" s="3" t="n">
        <v>0</v>
      </c>
      <c r="W7480" s="3" t="n">
        <v>0</v>
      </c>
      <c r="X7480" s="3" t="n">
        <v>0</v>
      </c>
      <c r="Y7480" s="3" t="s">
        <v>30</v>
      </c>
      <c r="Z7480" s="3" t="s">
        <v>30</v>
      </c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P7480" s="3"/>
      <c r="AQ7480" s="3"/>
      <c r="AR7480" s="3"/>
      <c r="AS7480" s="3"/>
      <c r="AT7480" s="3"/>
      <c r="AU7480" s="3"/>
      <c r="AV7480" s="3"/>
      <c r="AW7480" s="3"/>
      <c r="AX7480" s="3"/>
      <c r="AY7480" s="3"/>
      <c r="AZ7480" s="3"/>
      <c r="BA7480" s="3"/>
      <c r="BB7480" s="3"/>
      <c r="BC7480" s="3"/>
      <c r="BD7480" s="3"/>
      <c r="BE7480" s="3"/>
      <c r="BF7480" s="3"/>
      <c r="BG7480" s="3"/>
      <c r="BH7480" s="3"/>
      <c r="BI7480" s="3"/>
      <c r="BJ7480" s="3"/>
    </row>
    <row r="7481" customFormat="false" ht="15.75" hidden="false" customHeight="false" outlineLevel="0" collapsed="false">
      <c r="A7481" s="3" t="n">
        <v>7480</v>
      </c>
      <c r="B7481" s="3" t="s">
        <v>21730</v>
      </c>
      <c r="C7481" s="3" t="s">
        <v>21731</v>
      </c>
      <c r="D7481" s="3" t="n">
        <v>1</v>
      </c>
      <c r="E7481" s="3" t="n">
        <v>0.9676307</v>
      </c>
      <c r="F7481" s="3" t="n">
        <v>22</v>
      </c>
      <c r="G7481" s="3" t="n">
        <v>22</v>
      </c>
      <c r="H7481" s="3" t="n">
        <v>9</v>
      </c>
      <c r="I7481" s="3" t="n">
        <v>9</v>
      </c>
      <c r="J7481" s="3" t="n">
        <v>29</v>
      </c>
      <c r="K7481" s="3" t="n">
        <v>29</v>
      </c>
      <c r="L7481" s="3" t="n">
        <v>7</v>
      </c>
      <c r="M7481" s="3" t="n">
        <v>7</v>
      </c>
      <c r="N7481" s="3" t="n">
        <v>-1</v>
      </c>
      <c r="O7481" s="3" t="n">
        <v>-1</v>
      </c>
      <c r="P7481" s="3" t="n">
        <v>7.7</v>
      </c>
      <c r="Q7481" s="3" t="n">
        <v>24.2</v>
      </c>
      <c r="R7481" s="3" t="s">
        <v>21732</v>
      </c>
      <c r="S7481" s="4" t="n">
        <v>45747.905</v>
      </c>
      <c r="T7481" s="3" t="s">
        <v>29</v>
      </c>
      <c r="U7481" s="3" t="s">
        <v>29</v>
      </c>
      <c r="V7481" s="3" t="n">
        <v>0</v>
      </c>
      <c r="W7481" s="3" t="n">
        <v>0</v>
      </c>
      <c r="X7481" s="3" t="n">
        <v>0</v>
      </c>
      <c r="Y7481" s="3" t="s">
        <v>30</v>
      </c>
      <c r="Z7481" s="3" t="s">
        <v>30</v>
      </c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  <c r="AP7481" s="3"/>
      <c r="AQ7481" s="3"/>
      <c r="AR7481" s="3"/>
      <c r="AS7481" s="3"/>
      <c r="AT7481" s="3"/>
      <c r="AU7481" s="3"/>
      <c r="AV7481" s="3"/>
      <c r="AW7481" s="3"/>
      <c r="AX7481" s="3"/>
      <c r="AY7481" s="3"/>
      <c r="AZ7481" s="3"/>
      <c r="BA7481" s="3"/>
      <c r="BB7481" s="3"/>
      <c r="BC7481" s="3"/>
      <c r="BD7481" s="3"/>
      <c r="BE7481" s="3"/>
      <c r="BF7481" s="3"/>
      <c r="BG7481" s="3"/>
      <c r="BH7481" s="3"/>
      <c r="BI7481" s="3"/>
      <c r="BJ7481" s="3"/>
    </row>
    <row r="7482" customFormat="false" ht="15.75" hidden="false" customHeight="false" outlineLevel="0" collapsed="false">
      <c r="A7482" s="3" t="n">
        <v>7481</v>
      </c>
      <c r="B7482" s="3" t="s">
        <v>21733</v>
      </c>
      <c r="C7482" s="3" t="s">
        <v>21734</v>
      </c>
      <c r="D7482" s="3" t="n">
        <v>1</v>
      </c>
      <c r="E7482" s="3" t="n">
        <v>1.2577362</v>
      </c>
      <c r="F7482" s="3" t="n">
        <v>27</v>
      </c>
      <c r="G7482" s="3" t="n">
        <v>27</v>
      </c>
      <c r="H7482" s="3" t="n">
        <v>9</v>
      </c>
      <c r="I7482" s="3" t="n">
        <v>9</v>
      </c>
      <c r="J7482" s="3" t="n">
        <v>38</v>
      </c>
      <c r="K7482" s="3" t="n">
        <v>38</v>
      </c>
      <c r="L7482" s="3" t="n">
        <v>7</v>
      </c>
      <c r="M7482" s="3" t="n">
        <v>7</v>
      </c>
      <c r="N7482" s="3" t="n">
        <v>-1</v>
      </c>
      <c r="O7482" s="3" t="n">
        <v>-1</v>
      </c>
      <c r="P7482" s="3" t="n">
        <v>7.7</v>
      </c>
      <c r="Q7482" s="3" t="n">
        <v>24.2</v>
      </c>
      <c r="R7482" s="3" t="s">
        <v>21735</v>
      </c>
      <c r="S7482" s="4" t="n">
        <v>45747.9050578704</v>
      </c>
      <c r="T7482" s="3" t="s">
        <v>29</v>
      </c>
      <c r="U7482" s="3" t="s">
        <v>29</v>
      </c>
      <c r="V7482" s="3" t="n">
        <v>0</v>
      </c>
      <c r="W7482" s="3" t="n">
        <v>0</v>
      </c>
      <c r="X7482" s="3" t="n">
        <v>0</v>
      </c>
      <c r="Y7482" s="3" t="s">
        <v>30</v>
      </c>
      <c r="Z7482" s="3" t="s">
        <v>30</v>
      </c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  <c r="AP7482" s="3"/>
      <c r="AQ7482" s="3"/>
      <c r="AR7482" s="3"/>
      <c r="AS7482" s="3"/>
      <c r="AT7482" s="3"/>
      <c r="AU7482" s="3"/>
      <c r="AV7482" s="3"/>
      <c r="AW7482" s="3"/>
      <c r="AX7482" s="3"/>
      <c r="AY7482" s="3"/>
      <c r="AZ7482" s="3"/>
      <c r="BA7482" s="3"/>
      <c r="BB7482" s="3"/>
      <c r="BC7482" s="3"/>
      <c r="BD7482" s="3"/>
      <c r="BE7482" s="3"/>
      <c r="BF7482" s="3"/>
      <c r="BG7482" s="3"/>
      <c r="BH7482" s="3"/>
      <c r="BI7482" s="3"/>
      <c r="BJ7482" s="3"/>
    </row>
    <row r="7483" customFormat="false" ht="15.75" hidden="false" customHeight="false" outlineLevel="0" collapsed="false">
      <c r="A7483" s="3" t="n">
        <v>7482</v>
      </c>
      <c r="B7483" s="3" t="s">
        <v>21736</v>
      </c>
      <c r="C7483" s="3" t="s">
        <v>21737</v>
      </c>
      <c r="D7483" s="3" t="n">
        <v>1</v>
      </c>
      <c r="E7483" s="3" t="n">
        <v>0.5855965</v>
      </c>
      <c r="F7483" s="3" t="n">
        <v>12</v>
      </c>
      <c r="G7483" s="3" t="n">
        <v>12</v>
      </c>
      <c r="H7483" s="3" t="n">
        <v>4</v>
      </c>
      <c r="I7483" s="3" t="n">
        <v>4</v>
      </c>
      <c r="J7483" s="3" t="n">
        <v>11</v>
      </c>
      <c r="K7483" s="3" t="n">
        <v>11</v>
      </c>
      <c r="L7483" s="3" t="n">
        <v>3</v>
      </c>
      <c r="M7483" s="3" t="n">
        <v>3</v>
      </c>
      <c r="N7483" s="3" t="n">
        <v>0</v>
      </c>
      <c r="O7483" s="3" t="n">
        <v>-1</v>
      </c>
      <c r="P7483" s="3" t="n">
        <v>7.6</v>
      </c>
      <c r="Q7483" s="3" t="n">
        <v>24.2</v>
      </c>
      <c r="R7483" s="3" t="s">
        <v>21738</v>
      </c>
      <c r="S7483" s="4" t="n">
        <v>45747.9051157407</v>
      </c>
      <c r="T7483" s="3" t="s">
        <v>239</v>
      </c>
      <c r="U7483" s="3" t="s">
        <v>239</v>
      </c>
      <c r="V7483" s="3" t="n">
        <v>1</v>
      </c>
      <c r="W7483" s="3" t="n">
        <v>0</v>
      </c>
      <c r="X7483" s="3" t="n">
        <v>0</v>
      </c>
      <c r="Y7483" s="3" t="s">
        <v>30</v>
      </c>
      <c r="Z7483" s="3" t="s">
        <v>30</v>
      </c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  <c r="AP7483" s="3"/>
      <c r="AQ7483" s="3"/>
      <c r="AR7483" s="3"/>
      <c r="AS7483" s="3"/>
      <c r="AT7483" s="3"/>
      <c r="AU7483" s="3"/>
      <c r="AV7483" s="3"/>
      <c r="AW7483" s="3"/>
      <c r="AX7483" s="3"/>
      <c r="AY7483" s="3"/>
      <c r="AZ7483" s="3"/>
      <c r="BA7483" s="3"/>
      <c r="BB7483" s="3"/>
      <c r="BC7483" s="3"/>
      <c r="BD7483" s="3"/>
      <c r="BE7483" s="3"/>
      <c r="BF7483" s="3"/>
      <c r="BG7483" s="3"/>
      <c r="BH7483" s="3"/>
      <c r="BI7483" s="3"/>
      <c r="BJ7483" s="3"/>
    </row>
    <row r="7484" customFormat="false" ht="15.75" hidden="false" customHeight="false" outlineLevel="0" collapsed="false">
      <c r="A7484" s="3" t="n">
        <v>7483</v>
      </c>
      <c r="B7484" s="3" t="s">
        <v>21739</v>
      </c>
      <c r="C7484" s="3" t="s">
        <v>21740</v>
      </c>
      <c r="D7484" s="3" t="n">
        <v>1</v>
      </c>
      <c r="E7484" s="3" t="n">
        <v>0.6884945</v>
      </c>
      <c r="F7484" s="3" t="n">
        <v>19</v>
      </c>
      <c r="G7484" s="3" t="n">
        <v>19</v>
      </c>
      <c r="H7484" s="3" t="n">
        <v>10</v>
      </c>
      <c r="I7484" s="3" t="n">
        <v>10</v>
      </c>
      <c r="J7484" s="3" t="n">
        <v>17</v>
      </c>
      <c r="K7484" s="3" t="n">
        <v>17</v>
      </c>
      <c r="L7484" s="3" t="n">
        <v>4</v>
      </c>
      <c r="M7484" s="3" t="n">
        <v>4</v>
      </c>
      <c r="N7484" s="3" t="n">
        <v>-1</v>
      </c>
      <c r="O7484" s="3" t="n">
        <v>-1</v>
      </c>
      <c r="P7484" s="3" t="n">
        <v>7.6</v>
      </c>
      <c r="Q7484" s="3" t="n">
        <v>24.2</v>
      </c>
      <c r="R7484" s="3" t="s">
        <v>21741</v>
      </c>
      <c r="S7484" s="4" t="n">
        <v>45747.905150463</v>
      </c>
      <c r="T7484" s="3" t="s">
        <v>239</v>
      </c>
      <c r="U7484" s="3" t="s">
        <v>239</v>
      </c>
      <c r="V7484" s="3" t="n">
        <v>0</v>
      </c>
      <c r="W7484" s="3" t="n">
        <v>0</v>
      </c>
      <c r="X7484" s="3" t="n">
        <v>0</v>
      </c>
      <c r="Y7484" s="3" t="s">
        <v>30</v>
      </c>
      <c r="Z7484" s="3" t="s">
        <v>30</v>
      </c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P7484" s="3"/>
      <c r="AQ7484" s="3"/>
      <c r="AR7484" s="3"/>
      <c r="AS7484" s="3"/>
      <c r="AT7484" s="3"/>
      <c r="AU7484" s="3"/>
      <c r="AV7484" s="3"/>
      <c r="AW7484" s="3"/>
      <c r="AX7484" s="3"/>
      <c r="AY7484" s="3"/>
      <c r="AZ7484" s="3"/>
      <c r="BA7484" s="3"/>
      <c r="BB7484" s="3"/>
      <c r="BC7484" s="3"/>
      <c r="BD7484" s="3"/>
      <c r="BE7484" s="3"/>
      <c r="BF7484" s="3"/>
      <c r="BG7484" s="3"/>
      <c r="BH7484" s="3"/>
      <c r="BI7484" s="3"/>
      <c r="BJ7484" s="3"/>
    </row>
    <row r="7485" customFormat="false" ht="15.75" hidden="false" customHeight="false" outlineLevel="0" collapsed="false">
      <c r="A7485" s="3" t="n">
        <v>7484</v>
      </c>
      <c r="B7485" s="3" t="s">
        <v>21742</v>
      </c>
      <c r="C7485" s="3" t="s">
        <v>21743</v>
      </c>
      <c r="D7485" s="3" t="n">
        <v>1</v>
      </c>
      <c r="E7485" s="3" t="n">
        <v>0.8606565</v>
      </c>
      <c r="F7485" s="3" t="n">
        <v>20</v>
      </c>
      <c r="G7485" s="3" t="n">
        <v>20</v>
      </c>
      <c r="H7485" s="3" t="n">
        <v>10</v>
      </c>
      <c r="I7485" s="3" t="n">
        <v>10</v>
      </c>
      <c r="J7485" s="3" t="n">
        <v>19</v>
      </c>
      <c r="K7485" s="3" t="n">
        <v>19</v>
      </c>
      <c r="L7485" s="3" t="n">
        <v>4</v>
      </c>
      <c r="M7485" s="3" t="n">
        <v>4</v>
      </c>
      <c r="N7485" s="3" t="n">
        <v>-1</v>
      </c>
      <c r="O7485" s="3" t="n">
        <v>-1</v>
      </c>
      <c r="P7485" s="3" t="n">
        <v>7.6</v>
      </c>
      <c r="Q7485" s="3" t="n">
        <v>24.2</v>
      </c>
      <c r="R7485" s="3" t="s">
        <v>21744</v>
      </c>
      <c r="S7485" s="4" t="n">
        <v>45747.9051851852</v>
      </c>
      <c r="T7485" s="3" t="s">
        <v>239</v>
      </c>
      <c r="U7485" s="3" t="s">
        <v>239</v>
      </c>
      <c r="V7485" s="3" t="n">
        <v>0</v>
      </c>
      <c r="W7485" s="3" t="n">
        <v>0</v>
      </c>
      <c r="X7485" s="3" t="n">
        <v>0</v>
      </c>
      <c r="Y7485" s="3" t="s">
        <v>30</v>
      </c>
      <c r="Z7485" s="3" t="s">
        <v>30</v>
      </c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  <c r="AP7485" s="3"/>
      <c r="AQ7485" s="3"/>
      <c r="AR7485" s="3"/>
      <c r="AS7485" s="3"/>
      <c r="AT7485" s="3"/>
      <c r="AU7485" s="3"/>
      <c r="AV7485" s="3"/>
      <c r="AW7485" s="3"/>
      <c r="AX7485" s="3"/>
      <c r="AY7485" s="3"/>
      <c r="AZ7485" s="3"/>
      <c r="BA7485" s="3"/>
      <c r="BB7485" s="3"/>
      <c r="BC7485" s="3"/>
      <c r="BD7485" s="3"/>
      <c r="BE7485" s="3"/>
      <c r="BF7485" s="3"/>
      <c r="BG7485" s="3"/>
      <c r="BH7485" s="3"/>
      <c r="BI7485" s="3"/>
      <c r="BJ7485" s="3"/>
    </row>
    <row r="7486" customFormat="false" ht="15.75" hidden="false" customHeight="false" outlineLevel="0" collapsed="false">
      <c r="A7486" s="3" t="n">
        <v>7485</v>
      </c>
      <c r="B7486" s="3" t="s">
        <v>21745</v>
      </c>
      <c r="C7486" s="3" t="s">
        <v>21746</v>
      </c>
      <c r="D7486" s="3" t="n">
        <v>1</v>
      </c>
      <c r="E7486" s="3" t="n">
        <v>0.8735177</v>
      </c>
      <c r="F7486" s="3" t="n">
        <v>22</v>
      </c>
      <c r="G7486" s="3" t="n">
        <v>22</v>
      </c>
      <c r="H7486" s="3" t="n">
        <v>10</v>
      </c>
      <c r="I7486" s="3" t="n">
        <v>10</v>
      </c>
      <c r="J7486" s="3" t="n">
        <v>25</v>
      </c>
      <c r="K7486" s="3" t="n">
        <v>25</v>
      </c>
      <c r="L7486" s="3" t="n">
        <v>4</v>
      </c>
      <c r="M7486" s="3" t="n">
        <v>4</v>
      </c>
      <c r="N7486" s="3" t="n">
        <v>-1</v>
      </c>
      <c r="O7486" s="3" t="n">
        <v>-1</v>
      </c>
      <c r="P7486" s="3" t="n">
        <v>7.6</v>
      </c>
      <c r="Q7486" s="3" t="n">
        <v>24.2</v>
      </c>
      <c r="R7486" s="3" t="s">
        <v>21747</v>
      </c>
      <c r="S7486" s="4" t="n">
        <v>45747.9052199074</v>
      </c>
      <c r="T7486" s="3" t="s">
        <v>239</v>
      </c>
      <c r="U7486" s="3" t="s">
        <v>239</v>
      </c>
      <c r="V7486" s="3" t="n">
        <v>0</v>
      </c>
      <c r="W7486" s="3" t="n">
        <v>0</v>
      </c>
      <c r="X7486" s="3" t="n">
        <v>0</v>
      </c>
      <c r="Y7486" s="3" t="s">
        <v>30</v>
      </c>
      <c r="Z7486" s="3" t="s">
        <v>30</v>
      </c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  <c r="AP7486" s="3"/>
      <c r="AQ7486" s="3"/>
      <c r="AR7486" s="3"/>
      <c r="AS7486" s="3"/>
      <c r="AT7486" s="3"/>
      <c r="AU7486" s="3"/>
      <c r="AV7486" s="3"/>
      <c r="AW7486" s="3"/>
      <c r="AX7486" s="3"/>
      <c r="AY7486" s="3"/>
      <c r="AZ7486" s="3"/>
      <c r="BA7486" s="3"/>
      <c r="BB7486" s="3"/>
      <c r="BC7486" s="3"/>
      <c r="BD7486" s="3"/>
      <c r="BE7486" s="3"/>
      <c r="BF7486" s="3"/>
      <c r="BG7486" s="3"/>
      <c r="BH7486" s="3"/>
      <c r="BI7486" s="3"/>
      <c r="BJ7486" s="3"/>
    </row>
    <row r="7487" customFormat="false" ht="15.75" hidden="false" customHeight="false" outlineLevel="0" collapsed="false">
      <c r="A7487" s="3" t="n">
        <v>7486</v>
      </c>
      <c r="B7487" s="3" t="s">
        <v>21748</v>
      </c>
      <c r="C7487" s="3" t="s">
        <v>21749</v>
      </c>
      <c r="D7487" s="3" t="n">
        <v>1</v>
      </c>
      <c r="E7487" s="3" t="n">
        <v>0.9721391</v>
      </c>
      <c r="F7487" s="3" t="n">
        <v>24</v>
      </c>
      <c r="G7487" s="3" t="n">
        <v>24</v>
      </c>
      <c r="H7487" s="3" t="n">
        <v>7</v>
      </c>
      <c r="I7487" s="3" t="n">
        <v>7</v>
      </c>
      <c r="J7487" s="3" t="n">
        <v>27</v>
      </c>
      <c r="K7487" s="3" t="n">
        <v>27</v>
      </c>
      <c r="L7487" s="3" t="n">
        <v>7</v>
      </c>
      <c r="M7487" s="3" t="n">
        <v>7</v>
      </c>
      <c r="N7487" s="3" t="n">
        <v>3</v>
      </c>
      <c r="O7487" s="3" t="n">
        <v>-1</v>
      </c>
      <c r="P7487" s="3" t="n">
        <v>7.6</v>
      </c>
      <c r="Q7487" s="3" t="n">
        <v>24.2</v>
      </c>
      <c r="R7487" s="3" t="s">
        <v>21750</v>
      </c>
      <c r="S7487" s="4" t="n">
        <v>45747.9052893519</v>
      </c>
      <c r="T7487" s="3" t="s">
        <v>65</v>
      </c>
      <c r="U7487" s="3" t="s">
        <v>65</v>
      </c>
      <c r="V7487" s="3" t="n">
        <v>1</v>
      </c>
      <c r="W7487" s="3" t="n">
        <v>0</v>
      </c>
      <c r="X7487" s="3" t="n">
        <v>0</v>
      </c>
      <c r="Y7487" s="3" t="s">
        <v>30</v>
      </c>
      <c r="Z7487" s="3" t="s">
        <v>30</v>
      </c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  <c r="AP7487" s="3"/>
      <c r="AQ7487" s="3"/>
      <c r="AR7487" s="3"/>
      <c r="AS7487" s="3"/>
      <c r="AT7487" s="3"/>
      <c r="AU7487" s="3"/>
      <c r="AV7487" s="3"/>
      <c r="AW7487" s="3"/>
      <c r="AX7487" s="3"/>
      <c r="AY7487" s="3"/>
      <c r="AZ7487" s="3"/>
      <c r="BA7487" s="3"/>
      <c r="BB7487" s="3"/>
      <c r="BC7487" s="3"/>
      <c r="BD7487" s="3"/>
      <c r="BE7487" s="3"/>
      <c r="BF7487" s="3"/>
      <c r="BG7487" s="3"/>
      <c r="BH7487" s="3"/>
      <c r="BI7487" s="3"/>
      <c r="BJ7487" s="3"/>
    </row>
    <row r="7488" customFormat="false" ht="15.75" hidden="false" customHeight="false" outlineLevel="0" collapsed="false">
      <c r="A7488" s="3" t="n">
        <v>7487</v>
      </c>
      <c r="B7488" s="3" t="s">
        <v>21751</v>
      </c>
      <c r="C7488" s="3" t="s">
        <v>21752</v>
      </c>
      <c r="D7488" s="3" t="n">
        <v>1</v>
      </c>
      <c r="E7488" s="3" t="n">
        <v>0.9784045</v>
      </c>
      <c r="F7488" s="3" t="n">
        <v>24</v>
      </c>
      <c r="G7488" s="3" t="n">
        <v>24</v>
      </c>
      <c r="H7488" s="3" t="n">
        <v>7</v>
      </c>
      <c r="I7488" s="3" t="n">
        <v>7</v>
      </c>
      <c r="J7488" s="3" t="n">
        <v>27</v>
      </c>
      <c r="K7488" s="3" t="n">
        <v>27</v>
      </c>
      <c r="L7488" s="3" t="n">
        <v>7</v>
      </c>
      <c r="M7488" s="3" t="n">
        <v>7</v>
      </c>
      <c r="N7488" s="3" t="n">
        <v>3</v>
      </c>
      <c r="O7488" s="3" t="n">
        <v>-1</v>
      </c>
      <c r="P7488" s="3" t="n">
        <v>7.6</v>
      </c>
      <c r="Q7488" s="3" t="n">
        <v>24.2</v>
      </c>
      <c r="R7488" s="3" t="s">
        <v>21753</v>
      </c>
      <c r="S7488" s="4" t="n">
        <v>45747.9053472222</v>
      </c>
      <c r="T7488" s="3" t="s">
        <v>65</v>
      </c>
      <c r="U7488" s="3" t="s">
        <v>65</v>
      </c>
      <c r="V7488" s="3" t="n">
        <v>1</v>
      </c>
      <c r="W7488" s="3" t="n">
        <v>0</v>
      </c>
      <c r="X7488" s="3" t="n">
        <v>0</v>
      </c>
      <c r="Y7488" s="3" t="s">
        <v>30</v>
      </c>
      <c r="Z7488" s="3" t="s">
        <v>30</v>
      </c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  <c r="AP7488" s="3"/>
      <c r="AQ7488" s="3"/>
      <c r="AR7488" s="3"/>
      <c r="AS7488" s="3"/>
      <c r="AT7488" s="3"/>
      <c r="AU7488" s="3"/>
      <c r="AV7488" s="3"/>
      <c r="AW7488" s="3"/>
      <c r="AX7488" s="3"/>
      <c r="AY7488" s="3"/>
      <c r="AZ7488" s="3"/>
      <c r="BA7488" s="3"/>
      <c r="BB7488" s="3"/>
      <c r="BC7488" s="3"/>
      <c r="BD7488" s="3"/>
      <c r="BE7488" s="3"/>
      <c r="BF7488" s="3"/>
      <c r="BG7488" s="3"/>
      <c r="BH7488" s="3"/>
      <c r="BI7488" s="3"/>
      <c r="BJ7488" s="3"/>
    </row>
    <row r="7489" customFormat="false" ht="15.75" hidden="false" customHeight="false" outlineLevel="0" collapsed="false">
      <c r="A7489" s="3" t="n">
        <v>7488</v>
      </c>
      <c r="B7489" s="3" t="s">
        <v>21754</v>
      </c>
      <c r="C7489" s="3" t="s">
        <v>21755</v>
      </c>
      <c r="D7489" s="3" t="n">
        <v>1</v>
      </c>
      <c r="E7489" s="3" t="n">
        <v>0.9607351</v>
      </c>
      <c r="F7489" s="3" t="n">
        <v>24</v>
      </c>
      <c r="G7489" s="3" t="n">
        <v>24</v>
      </c>
      <c r="H7489" s="3" t="n">
        <v>7</v>
      </c>
      <c r="I7489" s="3" t="n">
        <v>7</v>
      </c>
      <c r="J7489" s="3" t="n">
        <v>27</v>
      </c>
      <c r="K7489" s="3" t="n">
        <v>27</v>
      </c>
      <c r="L7489" s="3" t="n">
        <v>7</v>
      </c>
      <c r="M7489" s="3" t="n">
        <v>7</v>
      </c>
      <c r="N7489" s="3" t="n">
        <v>3</v>
      </c>
      <c r="O7489" s="3" t="n">
        <v>-1</v>
      </c>
      <c r="P7489" s="3" t="n">
        <v>7.6</v>
      </c>
      <c r="Q7489" s="3" t="n">
        <v>24.2</v>
      </c>
      <c r="R7489" s="3" t="s">
        <v>21756</v>
      </c>
      <c r="S7489" s="4" t="n">
        <v>45747.9054050926</v>
      </c>
      <c r="T7489" s="3" t="s">
        <v>65</v>
      </c>
      <c r="U7489" s="3" t="s">
        <v>65</v>
      </c>
      <c r="V7489" s="3" t="n">
        <v>1</v>
      </c>
      <c r="W7489" s="3" t="n">
        <v>0</v>
      </c>
      <c r="X7489" s="3" t="n">
        <v>0</v>
      </c>
      <c r="Y7489" s="3" t="s">
        <v>30</v>
      </c>
      <c r="Z7489" s="3" t="s">
        <v>30</v>
      </c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P7489" s="3"/>
      <c r="AQ7489" s="3"/>
      <c r="AR7489" s="3"/>
      <c r="AS7489" s="3"/>
      <c r="AT7489" s="3"/>
      <c r="AU7489" s="3"/>
      <c r="AV7489" s="3"/>
      <c r="AW7489" s="3"/>
      <c r="AX7489" s="3"/>
      <c r="AY7489" s="3"/>
      <c r="AZ7489" s="3"/>
      <c r="BA7489" s="3"/>
      <c r="BB7489" s="3"/>
      <c r="BC7489" s="3"/>
      <c r="BD7489" s="3"/>
      <c r="BE7489" s="3"/>
      <c r="BF7489" s="3"/>
      <c r="BG7489" s="3"/>
      <c r="BH7489" s="3"/>
      <c r="BI7489" s="3"/>
      <c r="BJ7489" s="3"/>
    </row>
    <row r="7490" customFormat="false" ht="15.75" hidden="false" customHeight="false" outlineLevel="0" collapsed="false">
      <c r="A7490" s="3" t="n">
        <v>7489</v>
      </c>
      <c r="B7490" s="3" t="s">
        <v>21757</v>
      </c>
      <c r="C7490" s="3" t="s">
        <v>21758</v>
      </c>
      <c r="D7490" s="3" t="n">
        <v>1</v>
      </c>
      <c r="E7490" s="3" t="n">
        <v>0.9316457</v>
      </c>
      <c r="F7490" s="3" t="n">
        <v>15</v>
      </c>
      <c r="G7490" s="3" t="n">
        <v>15</v>
      </c>
      <c r="H7490" s="3" t="n">
        <v>5</v>
      </c>
      <c r="I7490" s="3" t="n">
        <v>5</v>
      </c>
      <c r="J7490" s="3" t="n">
        <v>26</v>
      </c>
      <c r="K7490" s="3" t="n">
        <v>26</v>
      </c>
      <c r="L7490" s="3" t="n">
        <v>5</v>
      </c>
      <c r="M7490" s="3" t="n">
        <v>5</v>
      </c>
      <c r="N7490" s="3" t="n">
        <v>3</v>
      </c>
      <c r="O7490" s="3" t="n">
        <v>-1</v>
      </c>
      <c r="P7490" s="3" t="n">
        <v>7.6</v>
      </c>
      <c r="Q7490" s="3" t="n">
        <v>24.2</v>
      </c>
      <c r="R7490" s="3" t="s">
        <v>21759</v>
      </c>
      <c r="S7490" s="4" t="n">
        <v>45747.905462963</v>
      </c>
      <c r="T7490" s="3" t="s">
        <v>65</v>
      </c>
      <c r="U7490" s="3" t="s">
        <v>65</v>
      </c>
      <c r="V7490" s="3" t="n">
        <v>1</v>
      </c>
      <c r="W7490" s="3" t="n">
        <v>0</v>
      </c>
      <c r="X7490" s="3" t="n">
        <v>0</v>
      </c>
      <c r="Y7490" s="3" t="s">
        <v>30</v>
      </c>
      <c r="Z7490" s="3" t="s">
        <v>30</v>
      </c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P7490" s="3"/>
      <c r="AQ7490" s="3"/>
      <c r="AR7490" s="3"/>
      <c r="AS7490" s="3"/>
      <c r="AT7490" s="3"/>
      <c r="AU7490" s="3"/>
      <c r="AV7490" s="3"/>
      <c r="AW7490" s="3"/>
      <c r="AX7490" s="3"/>
      <c r="AY7490" s="3"/>
      <c r="AZ7490" s="3"/>
      <c r="BA7490" s="3"/>
      <c r="BB7490" s="3"/>
      <c r="BC7490" s="3"/>
      <c r="BD7490" s="3"/>
      <c r="BE7490" s="3"/>
      <c r="BF7490" s="3"/>
      <c r="BG7490" s="3"/>
      <c r="BH7490" s="3"/>
      <c r="BI7490" s="3"/>
      <c r="BJ7490" s="3"/>
    </row>
    <row r="7491" customFormat="false" ht="15.75" hidden="false" customHeight="false" outlineLevel="0" collapsed="false">
      <c r="A7491" s="3" t="n">
        <v>7490</v>
      </c>
      <c r="B7491" s="3" t="s">
        <v>21760</v>
      </c>
      <c r="C7491" s="3" t="s">
        <v>21761</v>
      </c>
      <c r="D7491" s="3" t="n">
        <v>1</v>
      </c>
      <c r="E7491" s="3" t="n">
        <v>0.8690782</v>
      </c>
      <c r="F7491" s="3" t="n">
        <v>18</v>
      </c>
      <c r="G7491" s="3" t="n">
        <v>18</v>
      </c>
      <c r="H7491" s="3" t="n">
        <v>5</v>
      </c>
      <c r="I7491" s="3" t="n">
        <v>5</v>
      </c>
      <c r="J7491" s="3" t="n">
        <v>23</v>
      </c>
      <c r="K7491" s="3" t="n">
        <v>23</v>
      </c>
      <c r="L7491" s="3" t="n">
        <v>5</v>
      </c>
      <c r="M7491" s="3" t="n">
        <v>5</v>
      </c>
      <c r="N7491" s="3" t="n">
        <v>3</v>
      </c>
      <c r="O7491" s="3" t="n">
        <v>-1</v>
      </c>
      <c r="P7491" s="3" t="n">
        <v>7.6</v>
      </c>
      <c r="Q7491" s="3" t="n">
        <v>24.2</v>
      </c>
      <c r="R7491" s="3" t="s">
        <v>21762</v>
      </c>
      <c r="S7491" s="4" t="n">
        <v>45747.9055324074</v>
      </c>
      <c r="T7491" s="3" t="s">
        <v>65</v>
      </c>
      <c r="U7491" s="3" t="s">
        <v>65</v>
      </c>
      <c r="V7491" s="3" t="n">
        <v>1</v>
      </c>
      <c r="W7491" s="3" t="n">
        <v>0</v>
      </c>
      <c r="X7491" s="3" t="n">
        <v>0</v>
      </c>
      <c r="Y7491" s="3" t="s">
        <v>30</v>
      </c>
      <c r="Z7491" s="3" t="s">
        <v>30</v>
      </c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P7491" s="3"/>
      <c r="AQ7491" s="3"/>
      <c r="AR7491" s="3"/>
      <c r="AS7491" s="3"/>
      <c r="AT7491" s="3"/>
      <c r="AU7491" s="3"/>
      <c r="AV7491" s="3"/>
      <c r="AW7491" s="3"/>
      <c r="AX7491" s="3"/>
      <c r="AY7491" s="3"/>
      <c r="AZ7491" s="3"/>
      <c r="BA7491" s="3"/>
      <c r="BB7491" s="3"/>
      <c r="BC7491" s="3"/>
      <c r="BD7491" s="3"/>
      <c r="BE7491" s="3"/>
      <c r="BF7491" s="3"/>
      <c r="BG7491" s="3"/>
      <c r="BH7491" s="3"/>
      <c r="BI7491" s="3"/>
      <c r="BJ7491" s="3"/>
    </row>
    <row r="7492" customFormat="false" ht="15.75" hidden="false" customHeight="false" outlineLevel="0" collapsed="false">
      <c r="A7492" s="3" t="n">
        <v>7491</v>
      </c>
      <c r="B7492" s="3" t="s">
        <v>21763</v>
      </c>
      <c r="C7492" s="3" t="s">
        <v>21764</v>
      </c>
      <c r="D7492" s="3" t="n">
        <v>1</v>
      </c>
      <c r="E7492" s="3" t="n">
        <v>0.1477685</v>
      </c>
      <c r="F7492" s="3" t="n">
        <v>7</v>
      </c>
      <c r="G7492" s="3" t="n">
        <v>7</v>
      </c>
      <c r="H7492" s="3" t="n">
        <v>2</v>
      </c>
      <c r="I7492" s="3" t="n">
        <v>2</v>
      </c>
      <c r="J7492" s="3" t="n">
        <v>11</v>
      </c>
      <c r="K7492" s="3" t="n">
        <v>11</v>
      </c>
      <c r="L7492" s="3" t="n">
        <v>1</v>
      </c>
      <c r="M7492" s="3" t="n">
        <v>1</v>
      </c>
      <c r="N7492" s="3" t="n">
        <v>0</v>
      </c>
      <c r="O7492" s="3" t="n">
        <v>-1</v>
      </c>
      <c r="P7492" s="3" t="n">
        <v>7.6</v>
      </c>
      <c r="Q7492" s="3" t="n">
        <v>24.2</v>
      </c>
      <c r="R7492" s="3" t="s">
        <v>21765</v>
      </c>
      <c r="S7492" s="4" t="n">
        <v>45747.9055671296</v>
      </c>
      <c r="T7492" s="3" t="s">
        <v>65</v>
      </c>
      <c r="U7492" s="3" t="s">
        <v>65</v>
      </c>
      <c r="V7492" s="3" t="n">
        <v>1</v>
      </c>
      <c r="W7492" s="3" t="n">
        <v>0</v>
      </c>
      <c r="X7492" s="3" t="n">
        <v>0</v>
      </c>
      <c r="Y7492" s="3" t="s">
        <v>30</v>
      </c>
      <c r="Z7492" s="3" t="s">
        <v>30</v>
      </c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P7492" s="3"/>
      <c r="AQ7492" s="3"/>
      <c r="AR7492" s="3"/>
      <c r="AS7492" s="3"/>
      <c r="AT7492" s="3"/>
      <c r="AU7492" s="3"/>
      <c r="AV7492" s="3"/>
      <c r="AW7492" s="3"/>
      <c r="AX7492" s="3"/>
      <c r="AY7492" s="3"/>
      <c r="AZ7492" s="3"/>
      <c r="BA7492" s="3"/>
      <c r="BB7492" s="3"/>
      <c r="BC7492" s="3"/>
      <c r="BD7492" s="3"/>
      <c r="BE7492" s="3"/>
      <c r="BF7492" s="3"/>
      <c r="BG7492" s="3"/>
      <c r="BH7492" s="3"/>
      <c r="BI7492" s="3"/>
      <c r="BJ7492" s="3"/>
    </row>
    <row r="7493" customFormat="false" ht="15.75" hidden="false" customHeight="false" outlineLevel="0" collapsed="false">
      <c r="A7493" s="3" t="n">
        <v>7492</v>
      </c>
      <c r="B7493" s="3" t="s">
        <v>21766</v>
      </c>
      <c r="C7493" s="3" t="s">
        <v>21767</v>
      </c>
      <c r="D7493" s="3" t="n">
        <v>1</v>
      </c>
      <c r="E7493" s="3" t="n">
        <v>0.8501919</v>
      </c>
      <c r="F7493" s="3" t="n">
        <v>12</v>
      </c>
      <c r="G7493" s="3" t="n">
        <v>12</v>
      </c>
      <c r="H7493" s="3" t="n">
        <v>3</v>
      </c>
      <c r="I7493" s="3" t="n">
        <v>3</v>
      </c>
      <c r="J7493" s="3" t="n">
        <v>17</v>
      </c>
      <c r="K7493" s="3" t="n">
        <v>17</v>
      </c>
      <c r="L7493" s="3" t="n">
        <v>5</v>
      </c>
      <c r="M7493" s="3" t="n">
        <v>5</v>
      </c>
      <c r="N7493" s="3" t="n">
        <v>0</v>
      </c>
      <c r="O7493" s="3" t="n">
        <v>-1</v>
      </c>
      <c r="P7493" s="3" t="n">
        <v>7.6</v>
      </c>
      <c r="Q7493" s="3" t="n">
        <v>24.2</v>
      </c>
      <c r="R7493" s="3" t="s">
        <v>21768</v>
      </c>
      <c r="S7493" s="4" t="n">
        <v>45747.905625</v>
      </c>
      <c r="T7493" s="3" t="s">
        <v>65</v>
      </c>
      <c r="U7493" s="3" t="s">
        <v>65</v>
      </c>
      <c r="V7493" s="3" t="n">
        <v>1</v>
      </c>
      <c r="W7493" s="3" t="n">
        <v>0</v>
      </c>
      <c r="X7493" s="3" t="n">
        <v>0</v>
      </c>
      <c r="Y7493" s="3" t="s">
        <v>30</v>
      </c>
      <c r="Z7493" s="3" t="s">
        <v>30</v>
      </c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P7493" s="3"/>
      <c r="AQ7493" s="3"/>
      <c r="AR7493" s="3"/>
      <c r="AS7493" s="3"/>
      <c r="AT7493" s="3"/>
      <c r="AU7493" s="3"/>
      <c r="AV7493" s="3"/>
      <c r="AW7493" s="3"/>
      <c r="AX7493" s="3"/>
      <c r="AY7493" s="3"/>
      <c r="AZ7493" s="3"/>
      <c r="BA7493" s="3"/>
      <c r="BB7493" s="3"/>
      <c r="BC7493" s="3"/>
      <c r="BD7493" s="3"/>
      <c r="BE7493" s="3"/>
      <c r="BF7493" s="3"/>
      <c r="BG7493" s="3"/>
      <c r="BH7493" s="3"/>
      <c r="BI7493" s="3"/>
      <c r="BJ7493" s="3"/>
    </row>
    <row r="7494" customFormat="false" ht="15.75" hidden="false" customHeight="false" outlineLevel="0" collapsed="false">
      <c r="A7494" s="3" t="n">
        <v>7493</v>
      </c>
      <c r="B7494" s="3"/>
      <c r="C7494" s="3"/>
      <c r="D7494" s="3" t="n">
        <v>0</v>
      </c>
      <c r="E7494" s="3" t="s">
        <v>1901</v>
      </c>
      <c r="F7494" s="3" t="s">
        <v>1901</v>
      </c>
      <c r="G7494" s="3" t="s">
        <v>1901</v>
      </c>
      <c r="H7494" s="3" t="s">
        <v>1901</v>
      </c>
      <c r="I7494" s="3" t="s">
        <v>1901</v>
      </c>
      <c r="J7494" s="3" t="s">
        <v>1901</v>
      </c>
      <c r="K7494" s="3" t="s">
        <v>1901</v>
      </c>
      <c r="L7494" s="3" t="s">
        <v>1901</v>
      </c>
      <c r="M7494" s="3" t="s">
        <v>1901</v>
      </c>
      <c r="N7494" s="3" t="s">
        <v>1901</v>
      </c>
      <c r="O7494" s="3" t="s">
        <v>1901</v>
      </c>
      <c r="P7494" s="3"/>
      <c r="Q7494" s="3"/>
      <c r="R7494" s="3"/>
      <c r="S7494" s="3"/>
      <c r="T7494" s="3"/>
      <c r="U7494" s="3"/>
      <c r="V7494" s="3" t="s">
        <v>1901</v>
      </c>
      <c r="W7494" s="3" t="s">
        <v>1901</v>
      </c>
      <c r="X7494" s="3" t="s">
        <v>1901</v>
      </c>
      <c r="Y7494" s="3"/>
      <c r="Z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  <c r="AP7494" s="3"/>
      <c r="AQ7494" s="3"/>
      <c r="AR7494" s="3"/>
      <c r="AS7494" s="3"/>
      <c r="AT7494" s="3"/>
      <c r="AU7494" s="3"/>
      <c r="AV7494" s="3"/>
      <c r="AW7494" s="3"/>
      <c r="AX7494" s="3"/>
      <c r="AY7494" s="3"/>
      <c r="AZ7494" s="3"/>
      <c r="BA7494" s="3"/>
      <c r="BB7494" s="3"/>
      <c r="BC7494" s="3"/>
      <c r="BD7494" s="3"/>
      <c r="BE7494" s="3"/>
      <c r="BF7494" s="3"/>
      <c r="BG7494" s="3"/>
      <c r="BH7494" s="3"/>
      <c r="BI7494" s="3"/>
      <c r="BJ7494" s="3"/>
    </row>
    <row r="7495" customFormat="false" ht="15.75" hidden="false" customHeight="false" outlineLevel="0" collapsed="false">
      <c r="A7495" s="3" t="n">
        <v>7494</v>
      </c>
      <c r="B7495" s="3" t="s">
        <v>21769</v>
      </c>
      <c r="C7495" s="3" t="s">
        <v>21770</v>
      </c>
      <c r="D7495" s="3" t="n">
        <v>1</v>
      </c>
      <c r="E7495" s="3" t="n">
        <v>0.800877</v>
      </c>
      <c r="F7495" s="3" t="n">
        <v>13</v>
      </c>
      <c r="G7495" s="3" t="n">
        <v>13</v>
      </c>
      <c r="H7495" s="3" t="n">
        <v>4</v>
      </c>
      <c r="I7495" s="3" t="n">
        <v>4</v>
      </c>
      <c r="J7495" s="3" t="n">
        <v>14</v>
      </c>
      <c r="K7495" s="3" t="n">
        <v>14</v>
      </c>
      <c r="L7495" s="3" t="n">
        <v>4</v>
      </c>
      <c r="M7495" s="3" t="n">
        <v>4</v>
      </c>
      <c r="N7495" s="3" t="n">
        <v>0</v>
      </c>
      <c r="O7495" s="3" t="n">
        <v>-1</v>
      </c>
      <c r="P7495" s="3" t="n">
        <v>7.6</v>
      </c>
      <c r="Q7495" s="3" t="n">
        <v>24.2</v>
      </c>
      <c r="R7495" s="3" t="s">
        <v>21771</v>
      </c>
      <c r="S7495" s="4" t="n">
        <v>45747.9056712963</v>
      </c>
      <c r="T7495" s="3" t="s">
        <v>65</v>
      </c>
      <c r="U7495" s="3" t="s">
        <v>65</v>
      </c>
      <c r="V7495" s="3" t="n">
        <v>1</v>
      </c>
      <c r="W7495" s="3" t="n">
        <v>0</v>
      </c>
      <c r="X7495" s="3" t="n">
        <v>0</v>
      </c>
      <c r="Y7495" s="3" t="s">
        <v>30</v>
      </c>
      <c r="Z7495" s="3" t="s">
        <v>30</v>
      </c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  <c r="AP7495" s="3"/>
      <c r="AQ7495" s="3"/>
      <c r="AR7495" s="3"/>
      <c r="AS7495" s="3"/>
      <c r="AT7495" s="3"/>
      <c r="AU7495" s="3"/>
      <c r="AV7495" s="3"/>
      <c r="AW7495" s="3"/>
      <c r="AX7495" s="3"/>
      <c r="AY7495" s="3"/>
      <c r="AZ7495" s="3"/>
      <c r="BA7495" s="3"/>
      <c r="BB7495" s="3"/>
      <c r="BC7495" s="3"/>
      <c r="BD7495" s="3"/>
      <c r="BE7495" s="3"/>
      <c r="BF7495" s="3"/>
      <c r="BG7495" s="3"/>
      <c r="BH7495" s="3"/>
      <c r="BI7495" s="3"/>
      <c r="BJ7495" s="3"/>
    </row>
    <row r="7496" customFormat="false" ht="15.75" hidden="false" customHeight="false" outlineLevel="0" collapsed="false">
      <c r="A7496" s="3" t="n">
        <v>7495</v>
      </c>
      <c r="B7496" s="3" t="s">
        <v>21772</v>
      </c>
      <c r="C7496" s="3" t="s">
        <v>21773</v>
      </c>
      <c r="D7496" s="3" t="n">
        <v>1</v>
      </c>
      <c r="E7496" s="3" t="n">
        <v>0.8640438</v>
      </c>
      <c r="F7496" s="3" t="n">
        <v>15</v>
      </c>
      <c r="G7496" s="3" t="n">
        <v>15</v>
      </c>
      <c r="H7496" s="3" t="n">
        <v>6</v>
      </c>
      <c r="I7496" s="3" t="n">
        <v>6</v>
      </c>
      <c r="J7496" s="3" t="n">
        <v>18</v>
      </c>
      <c r="K7496" s="3" t="n">
        <v>18</v>
      </c>
      <c r="L7496" s="3" t="n">
        <v>4</v>
      </c>
      <c r="M7496" s="3" t="n">
        <v>4</v>
      </c>
      <c r="N7496" s="3" t="n">
        <v>0</v>
      </c>
      <c r="O7496" s="3" t="n">
        <v>-1</v>
      </c>
      <c r="P7496" s="3" t="n">
        <v>7.6</v>
      </c>
      <c r="Q7496" s="3" t="n">
        <v>24.2</v>
      </c>
      <c r="R7496" s="3" t="s">
        <v>21774</v>
      </c>
      <c r="S7496" s="4" t="n">
        <v>45747.9057291667</v>
      </c>
      <c r="T7496" s="3" t="s">
        <v>65</v>
      </c>
      <c r="U7496" s="3" t="s">
        <v>65</v>
      </c>
      <c r="V7496" s="3" t="n">
        <v>1</v>
      </c>
      <c r="W7496" s="3" t="n">
        <v>0</v>
      </c>
      <c r="X7496" s="3" t="n">
        <v>0</v>
      </c>
      <c r="Y7496" s="3" t="s">
        <v>30</v>
      </c>
      <c r="Z7496" s="3" t="s">
        <v>30</v>
      </c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  <c r="AP7496" s="3"/>
      <c r="AQ7496" s="3"/>
      <c r="AR7496" s="3"/>
      <c r="AS7496" s="3"/>
      <c r="AT7496" s="3"/>
      <c r="AU7496" s="3"/>
      <c r="AV7496" s="3"/>
      <c r="AW7496" s="3"/>
      <c r="AX7496" s="3"/>
      <c r="AY7496" s="3"/>
      <c r="AZ7496" s="3"/>
      <c r="BA7496" s="3"/>
      <c r="BB7496" s="3"/>
      <c r="BC7496" s="3"/>
      <c r="BD7496" s="3"/>
      <c r="BE7496" s="3"/>
      <c r="BF7496" s="3"/>
      <c r="BG7496" s="3"/>
      <c r="BH7496" s="3"/>
      <c r="BI7496" s="3"/>
      <c r="BJ7496" s="3"/>
    </row>
    <row r="7497" customFormat="false" ht="15.75" hidden="false" customHeight="false" outlineLevel="0" collapsed="false">
      <c r="A7497" s="3" t="n">
        <v>7496</v>
      </c>
      <c r="B7497" s="3" t="s">
        <v>21775</v>
      </c>
      <c r="C7497" s="3" t="s">
        <v>21776</v>
      </c>
      <c r="D7497" s="3" t="n">
        <v>1</v>
      </c>
      <c r="E7497" s="3" t="n">
        <v>1.0651839</v>
      </c>
      <c r="F7497" s="3" t="n">
        <v>18</v>
      </c>
      <c r="G7497" s="3" t="n">
        <v>18</v>
      </c>
      <c r="H7497" s="3" t="n">
        <v>5</v>
      </c>
      <c r="I7497" s="3" t="n">
        <v>5</v>
      </c>
      <c r="J7497" s="3" t="n">
        <v>24</v>
      </c>
      <c r="K7497" s="3" t="n">
        <v>24</v>
      </c>
      <c r="L7497" s="3" t="n">
        <v>4</v>
      </c>
      <c r="M7497" s="3" t="n">
        <v>4</v>
      </c>
      <c r="N7497" s="3" t="n">
        <v>0</v>
      </c>
      <c r="O7497" s="3" t="n">
        <v>-1</v>
      </c>
      <c r="P7497" s="3" t="n">
        <v>7.6</v>
      </c>
      <c r="Q7497" s="3" t="n">
        <v>24.2</v>
      </c>
      <c r="R7497" s="3" t="s">
        <v>21777</v>
      </c>
      <c r="S7497" s="4" t="n">
        <v>45747.905787037</v>
      </c>
      <c r="T7497" s="3" t="s">
        <v>65</v>
      </c>
      <c r="U7497" s="3" t="s">
        <v>65</v>
      </c>
      <c r="V7497" s="3" t="n">
        <v>1</v>
      </c>
      <c r="W7497" s="3" t="n">
        <v>0</v>
      </c>
      <c r="X7497" s="3" t="n">
        <v>0</v>
      </c>
      <c r="Y7497" s="3" t="s">
        <v>30</v>
      </c>
      <c r="Z7497" s="3" t="s">
        <v>30</v>
      </c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  <c r="AP7497" s="3"/>
      <c r="AQ7497" s="3"/>
      <c r="AR7497" s="3"/>
      <c r="AS7497" s="3"/>
      <c r="AT7497" s="3"/>
      <c r="AU7497" s="3"/>
      <c r="AV7497" s="3"/>
      <c r="AW7497" s="3"/>
      <c r="AX7497" s="3"/>
      <c r="AY7497" s="3"/>
      <c r="AZ7497" s="3"/>
      <c r="BA7497" s="3"/>
      <c r="BB7497" s="3"/>
      <c r="BC7497" s="3"/>
      <c r="BD7497" s="3"/>
      <c r="BE7497" s="3"/>
      <c r="BF7497" s="3"/>
      <c r="BG7497" s="3"/>
      <c r="BH7497" s="3"/>
      <c r="BI7497" s="3"/>
      <c r="BJ7497" s="3"/>
    </row>
    <row r="7498" customFormat="false" ht="15.75" hidden="false" customHeight="false" outlineLevel="0" collapsed="false">
      <c r="A7498" s="3" t="n">
        <v>7497</v>
      </c>
      <c r="B7498" s="3" t="s">
        <v>21778</v>
      </c>
      <c r="C7498" s="3" t="s">
        <v>21779</v>
      </c>
      <c r="D7498" s="3" t="n">
        <v>1</v>
      </c>
      <c r="E7498" s="3" t="n">
        <v>0.9756585</v>
      </c>
      <c r="F7498" s="3" t="n">
        <v>19</v>
      </c>
      <c r="G7498" s="3" t="n">
        <v>19</v>
      </c>
      <c r="H7498" s="3" t="n">
        <v>5</v>
      </c>
      <c r="I7498" s="3" t="n">
        <v>5</v>
      </c>
      <c r="J7498" s="3" t="n">
        <v>25</v>
      </c>
      <c r="K7498" s="3" t="n">
        <v>25</v>
      </c>
      <c r="L7498" s="3" t="n">
        <v>4</v>
      </c>
      <c r="M7498" s="3" t="n">
        <v>4</v>
      </c>
      <c r="N7498" s="3" t="n">
        <v>0</v>
      </c>
      <c r="O7498" s="3" t="n">
        <v>-1</v>
      </c>
      <c r="P7498" s="3" t="n">
        <v>7.6</v>
      </c>
      <c r="Q7498" s="3" t="n">
        <v>24.2</v>
      </c>
      <c r="R7498" s="3" t="s">
        <v>21780</v>
      </c>
      <c r="S7498" s="4" t="n">
        <v>45747.9058449074</v>
      </c>
      <c r="T7498" s="3" t="s">
        <v>65</v>
      </c>
      <c r="U7498" s="3" t="s">
        <v>65</v>
      </c>
      <c r="V7498" s="3" t="n">
        <v>1</v>
      </c>
      <c r="W7498" s="3" t="n">
        <v>0</v>
      </c>
      <c r="X7498" s="3" t="n">
        <v>0</v>
      </c>
      <c r="Y7498" s="3" t="s">
        <v>30</v>
      </c>
      <c r="Z7498" s="3" t="s">
        <v>30</v>
      </c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  <c r="AP7498" s="3"/>
      <c r="AQ7498" s="3"/>
      <c r="AR7498" s="3"/>
      <c r="AS7498" s="3"/>
      <c r="AT7498" s="3"/>
      <c r="AU7498" s="3"/>
      <c r="AV7498" s="3"/>
      <c r="AW7498" s="3"/>
      <c r="AX7498" s="3"/>
      <c r="AY7498" s="3"/>
      <c r="AZ7498" s="3"/>
      <c r="BA7498" s="3"/>
      <c r="BB7498" s="3"/>
      <c r="BC7498" s="3"/>
      <c r="BD7498" s="3"/>
      <c r="BE7498" s="3"/>
      <c r="BF7498" s="3"/>
      <c r="BG7498" s="3"/>
      <c r="BH7498" s="3"/>
      <c r="BI7498" s="3"/>
      <c r="BJ7498" s="3"/>
    </row>
    <row r="7499" customFormat="false" ht="15.75" hidden="false" customHeight="false" outlineLevel="0" collapsed="false">
      <c r="A7499" s="3" t="n">
        <v>7498</v>
      </c>
      <c r="B7499" s="3" t="s">
        <v>21781</v>
      </c>
      <c r="C7499" s="3" t="s">
        <v>21782</v>
      </c>
      <c r="D7499" s="3" t="n">
        <v>1</v>
      </c>
      <c r="E7499" s="3" t="n">
        <v>1.4054791</v>
      </c>
      <c r="F7499" s="3" t="n">
        <v>19</v>
      </c>
      <c r="G7499" s="3" t="n">
        <v>19</v>
      </c>
      <c r="H7499" s="3" t="n">
        <v>5</v>
      </c>
      <c r="I7499" s="3" t="n">
        <v>5</v>
      </c>
      <c r="J7499" s="3" t="n">
        <v>25</v>
      </c>
      <c r="K7499" s="3" t="n">
        <v>25</v>
      </c>
      <c r="L7499" s="3" t="n">
        <v>4</v>
      </c>
      <c r="M7499" s="3" t="n">
        <v>4</v>
      </c>
      <c r="N7499" s="3" t="n">
        <v>0</v>
      </c>
      <c r="O7499" s="3" t="n">
        <v>-1</v>
      </c>
      <c r="P7499" s="3" t="n">
        <v>7.6</v>
      </c>
      <c r="Q7499" s="3" t="n">
        <v>24.2</v>
      </c>
      <c r="R7499" s="3" t="s">
        <v>21783</v>
      </c>
      <c r="S7499" s="4" t="n">
        <v>45747.9059027778</v>
      </c>
      <c r="T7499" s="3" t="s">
        <v>65</v>
      </c>
      <c r="U7499" s="3" t="s">
        <v>65</v>
      </c>
      <c r="V7499" s="3" t="n">
        <v>1</v>
      </c>
      <c r="W7499" s="3" t="n">
        <v>0</v>
      </c>
      <c r="X7499" s="3" t="n">
        <v>0</v>
      </c>
      <c r="Y7499" s="3" t="s">
        <v>30</v>
      </c>
      <c r="Z7499" s="3" t="s">
        <v>30</v>
      </c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  <c r="AP7499" s="3"/>
      <c r="AQ7499" s="3"/>
      <c r="AR7499" s="3"/>
      <c r="AS7499" s="3"/>
      <c r="AT7499" s="3"/>
      <c r="AU7499" s="3"/>
      <c r="AV7499" s="3"/>
      <c r="AW7499" s="3"/>
      <c r="AX7499" s="3"/>
      <c r="AY7499" s="3"/>
      <c r="AZ7499" s="3"/>
      <c r="BA7499" s="3"/>
      <c r="BB7499" s="3"/>
      <c r="BC7499" s="3"/>
      <c r="BD7499" s="3"/>
      <c r="BE7499" s="3"/>
      <c r="BF7499" s="3"/>
      <c r="BG7499" s="3"/>
      <c r="BH7499" s="3"/>
      <c r="BI7499" s="3"/>
      <c r="BJ7499" s="3"/>
    </row>
    <row r="7500" customFormat="false" ht="15.75" hidden="false" customHeight="false" outlineLevel="0" collapsed="false">
      <c r="A7500" s="3" t="n">
        <v>7499</v>
      </c>
      <c r="B7500" s="3" t="s">
        <v>21784</v>
      </c>
      <c r="C7500" s="3" t="s">
        <v>21785</v>
      </c>
      <c r="D7500" s="3" t="n">
        <v>1</v>
      </c>
      <c r="E7500" s="3" t="n">
        <v>1.4256453</v>
      </c>
      <c r="F7500" s="3" t="n">
        <v>22</v>
      </c>
      <c r="G7500" s="3" t="n">
        <v>22</v>
      </c>
      <c r="H7500" s="3" t="n">
        <v>5</v>
      </c>
      <c r="I7500" s="3" t="n">
        <v>5</v>
      </c>
      <c r="J7500" s="3" t="n">
        <v>30</v>
      </c>
      <c r="K7500" s="3" t="n">
        <v>30</v>
      </c>
      <c r="L7500" s="3" t="n">
        <v>4</v>
      </c>
      <c r="M7500" s="3" t="n">
        <v>4</v>
      </c>
      <c r="N7500" s="3" t="n">
        <v>0</v>
      </c>
      <c r="O7500" s="3" t="n">
        <v>-1</v>
      </c>
      <c r="P7500" s="3" t="n">
        <v>7.6</v>
      </c>
      <c r="Q7500" s="3" t="n">
        <v>24.2</v>
      </c>
      <c r="R7500" s="3" t="s">
        <v>21786</v>
      </c>
      <c r="S7500" s="4" t="n">
        <v>45747.9059722222</v>
      </c>
      <c r="T7500" s="3" t="s">
        <v>1920</v>
      </c>
      <c r="U7500" s="3" t="s">
        <v>1920</v>
      </c>
      <c r="V7500" s="3" t="n">
        <v>1</v>
      </c>
      <c r="W7500" s="3" t="n">
        <v>0</v>
      </c>
      <c r="X7500" s="3" t="n">
        <v>0</v>
      </c>
      <c r="Y7500" s="3" t="s">
        <v>30</v>
      </c>
      <c r="Z7500" s="3" t="s">
        <v>30</v>
      </c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  <c r="AP7500" s="3"/>
      <c r="AQ7500" s="3"/>
      <c r="AR7500" s="3"/>
      <c r="AS7500" s="3"/>
      <c r="AT7500" s="3"/>
      <c r="AU7500" s="3"/>
      <c r="AV7500" s="3"/>
      <c r="AW7500" s="3"/>
      <c r="AX7500" s="3"/>
      <c r="AY7500" s="3"/>
      <c r="AZ7500" s="3"/>
      <c r="BA7500" s="3"/>
      <c r="BB7500" s="3"/>
      <c r="BC7500" s="3"/>
      <c r="BD7500" s="3"/>
      <c r="BE7500" s="3"/>
      <c r="BF7500" s="3"/>
      <c r="BG7500" s="3"/>
      <c r="BH7500" s="3"/>
      <c r="BI7500" s="3"/>
      <c r="BJ7500" s="3"/>
    </row>
    <row r="7501" customFormat="false" ht="15.75" hidden="false" customHeight="false" outlineLevel="0" collapsed="false">
      <c r="A7501" s="3" t="n">
        <v>7500</v>
      </c>
      <c r="B7501" s="3" t="s">
        <v>21787</v>
      </c>
      <c r="C7501" s="3" t="s">
        <v>21788</v>
      </c>
      <c r="D7501" s="3" t="n">
        <v>1</v>
      </c>
      <c r="E7501" s="3" t="n">
        <v>1.5964322</v>
      </c>
      <c r="F7501" s="3" t="n">
        <v>26</v>
      </c>
      <c r="G7501" s="3" t="n">
        <v>26</v>
      </c>
      <c r="H7501" s="3" t="n">
        <v>5</v>
      </c>
      <c r="I7501" s="3" t="n">
        <v>5</v>
      </c>
      <c r="J7501" s="3" t="n">
        <v>35</v>
      </c>
      <c r="K7501" s="3" t="n">
        <v>35</v>
      </c>
      <c r="L7501" s="3" t="n">
        <v>6</v>
      </c>
      <c r="M7501" s="3" t="n">
        <v>6</v>
      </c>
      <c r="N7501" s="3" t="n">
        <v>0</v>
      </c>
      <c r="O7501" s="3" t="n">
        <v>-1</v>
      </c>
      <c r="P7501" s="3" t="n">
        <v>7.6</v>
      </c>
      <c r="Q7501" s="3" t="n">
        <v>24.2</v>
      </c>
      <c r="R7501" s="3" t="s">
        <v>21789</v>
      </c>
      <c r="S7501" s="4" t="n">
        <v>45747.9060532407</v>
      </c>
      <c r="T7501" s="3" t="s">
        <v>1920</v>
      </c>
      <c r="U7501" s="3" t="s">
        <v>1920</v>
      </c>
      <c r="V7501" s="3" t="n">
        <v>1</v>
      </c>
      <c r="W7501" s="3" t="n">
        <v>0</v>
      </c>
      <c r="X7501" s="3" t="n">
        <v>0</v>
      </c>
      <c r="Y7501" s="3" t="s">
        <v>30</v>
      </c>
      <c r="Z7501" s="3" t="s">
        <v>30</v>
      </c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  <c r="AP7501" s="3"/>
      <c r="AQ7501" s="3"/>
      <c r="AR7501" s="3"/>
      <c r="AS7501" s="3"/>
      <c r="AT7501" s="3"/>
      <c r="AU7501" s="3"/>
      <c r="AV7501" s="3"/>
      <c r="AW7501" s="3"/>
      <c r="AX7501" s="3"/>
      <c r="AY7501" s="3"/>
      <c r="AZ7501" s="3"/>
      <c r="BA7501" s="3"/>
      <c r="BB7501" s="3"/>
      <c r="BC7501" s="3"/>
      <c r="BD7501" s="3"/>
      <c r="BE7501" s="3"/>
      <c r="BF7501" s="3"/>
      <c r="BG7501" s="3"/>
      <c r="BH7501" s="3"/>
      <c r="BI7501" s="3"/>
      <c r="BJ7501" s="3"/>
    </row>
    <row r="7502" customFormat="false" ht="15.75" hidden="false" customHeight="false" outlineLevel="0" collapsed="false">
      <c r="A7502" s="3" t="n">
        <v>7501</v>
      </c>
      <c r="B7502" s="3" t="s">
        <v>21790</v>
      </c>
      <c r="C7502" s="3" t="s">
        <v>21791</v>
      </c>
      <c r="D7502" s="3" t="n">
        <v>1</v>
      </c>
      <c r="E7502" s="3" t="n">
        <v>0.093501</v>
      </c>
      <c r="F7502" s="3" t="n">
        <v>4</v>
      </c>
      <c r="G7502" s="3" t="n">
        <v>4</v>
      </c>
      <c r="H7502" s="3" t="n">
        <v>2</v>
      </c>
      <c r="I7502" s="3" t="n">
        <v>2</v>
      </c>
      <c r="J7502" s="3" t="n">
        <v>2</v>
      </c>
      <c r="K7502" s="3" t="n">
        <v>2</v>
      </c>
      <c r="L7502" s="3" t="n">
        <v>1</v>
      </c>
      <c r="M7502" s="3" t="n">
        <v>1</v>
      </c>
      <c r="N7502" s="3" t="n">
        <v>-1</v>
      </c>
      <c r="O7502" s="3" t="n">
        <v>-1</v>
      </c>
      <c r="P7502" s="3" t="n">
        <v>7.8</v>
      </c>
      <c r="Q7502" s="3" t="n">
        <v>24.2</v>
      </c>
      <c r="R7502" s="3" t="s">
        <v>21792</v>
      </c>
      <c r="S7502" s="4" t="n">
        <v>45747.9060763889</v>
      </c>
      <c r="T7502" s="3" t="s">
        <v>29</v>
      </c>
      <c r="U7502" s="3" t="s">
        <v>29</v>
      </c>
      <c r="V7502" s="3" t="n">
        <v>0</v>
      </c>
      <c r="W7502" s="3" t="n">
        <v>0</v>
      </c>
      <c r="X7502" s="3" t="n">
        <v>0</v>
      </c>
      <c r="Y7502" s="3" t="s">
        <v>30</v>
      </c>
      <c r="Z7502" s="3" t="s">
        <v>30</v>
      </c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  <c r="AP7502" s="3"/>
      <c r="AQ7502" s="3"/>
      <c r="AR7502" s="3"/>
      <c r="AS7502" s="3"/>
      <c r="AT7502" s="3"/>
      <c r="AU7502" s="3"/>
      <c r="AV7502" s="3"/>
      <c r="AW7502" s="3"/>
      <c r="AX7502" s="3"/>
      <c r="AY7502" s="3"/>
      <c r="AZ7502" s="3"/>
      <c r="BA7502" s="3"/>
      <c r="BB7502" s="3"/>
      <c r="BC7502" s="3"/>
      <c r="BD7502" s="3"/>
      <c r="BE7502" s="3"/>
      <c r="BF7502" s="3"/>
      <c r="BG7502" s="3"/>
      <c r="BH7502" s="3"/>
      <c r="BI7502" s="3"/>
      <c r="BJ7502" s="3"/>
    </row>
    <row r="7503" customFormat="false" ht="15.75" hidden="false" customHeight="false" outlineLevel="0" collapsed="false">
      <c r="A7503" s="3" t="n">
        <v>7502</v>
      </c>
      <c r="B7503" s="3" t="s">
        <v>21793</v>
      </c>
      <c r="C7503" s="3" t="s">
        <v>21794</v>
      </c>
      <c r="D7503" s="3" t="n">
        <v>1</v>
      </c>
      <c r="E7503" s="3" t="n">
        <v>0.1312707</v>
      </c>
      <c r="F7503" s="3" t="n">
        <v>9</v>
      </c>
      <c r="G7503" s="3" t="n">
        <v>9</v>
      </c>
      <c r="H7503" s="3" t="n">
        <v>7</v>
      </c>
      <c r="I7503" s="3" t="n">
        <v>7</v>
      </c>
      <c r="J7503" s="3" t="n">
        <v>6</v>
      </c>
      <c r="K7503" s="3" t="n">
        <v>6</v>
      </c>
      <c r="L7503" s="3" t="n">
        <v>1</v>
      </c>
      <c r="M7503" s="3" t="n">
        <v>1</v>
      </c>
      <c r="N7503" s="3" t="n">
        <v>-1</v>
      </c>
      <c r="O7503" s="3" t="n">
        <v>-1</v>
      </c>
      <c r="P7503" s="3" t="n">
        <v>7.8</v>
      </c>
      <c r="Q7503" s="3" t="n">
        <v>24.2</v>
      </c>
      <c r="R7503" s="3" t="s">
        <v>21795</v>
      </c>
      <c r="S7503" s="4" t="n">
        <v>45747.906099537</v>
      </c>
      <c r="T7503" s="3" t="s">
        <v>29</v>
      </c>
      <c r="U7503" s="3" t="s">
        <v>29</v>
      </c>
      <c r="V7503" s="3" t="n">
        <v>0</v>
      </c>
      <c r="W7503" s="3" t="n">
        <v>0</v>
      </c>
      <c r="X7503" s="3" t="n">
        <v>0</v>
      </c>
      <c r="Y7503" s="3" t="s">
        <v>30</v>
      </c>
      <c r="Z7503" s="3" t="s">
        <v>30</v>
      </c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  <c r="AP7503" s="3"/>
      <c r="AQ7503" s="3"/>
      <c r="AR7503" s="3"/>
      <c r="AS7503" s="3"/>
      <c r="AT7503" s="3"/>
      <c r="AU7503" s="3"/>
      <c r="AV7503" s="3"/>
      <c r="AW7503" s="3"/>
      <c r="AX7503" s="3"/>
      <c r="AY7503" s="3"/>
      <c r="AZ7503" s="3"/>
      <c r="BA7503" s="3"/>
      <c r="BB7503" s="3"/>
      <c r="BC7503" s="3"/>
      <c r="BD7503" s="3"/>
      <c r="BE7503" s="3"/>
      <c r="BF7503" s="3"/>
      <c r="BG7503" s="3"/>
      <c r="BH7503" s="3"/>
      <c r="BI7503" s="3"/>
      <c r="BJ7503" s="3"/>
    </row>
    <row r="7504" customFormat="false" ht="15.75" hidden="false" customHeight="false" outlineLevel="0" collapsed="false">
      <c r="A7504" s="3" t="n">
        <v>7503</v>
      </c>
      <c r="B7504" s="3" t="s">
        <v>21796</v>
      </c>
      <c r="C7504" s="3" t="s">
        <v>21797</v>
      </c>
      <c r="D7504" s="3" t="n">
        <v>1</v>
      </c>
      <c r="E7504" s="3" t="n">
        <v>1.6870364</v>
      </c>
      <c r="F7504" s="3" t="n">
        <v>24</v>
      </c>
      <c r="G7504" s="3" t="n">
        <v>24</v>
      </c>
      <c r="H7504" s="3" t="n">
        <v>11</v>
      </c>
      <c r="I7504" s="3" t="n">
        <v>11</v>
      </c>
      <c r="J7504" s="3" t="n">
        <v>27</v>
      </c>
      <c r="K7504" s="3" t="n">
        <v>27</v>
      </c>
      <c r="L7504" s="3" t="n">
        <v>4</v>
      </c>
      <c r="M7504" s="3" t="n">
        <v>4</v>
      </c>
      <c r="N7504" s="3" t="n">
        <v>-1</v>
      </c>
      <c r="O7504" s="3" t="n">
        <v>-1</v>
      </c>
      <c r="P7504" s="3" t="n">
        <v>7.6</v>
      </c>
      <c r="Q7504" s="3" t="n">
        <v>24.2</v>
      </c>
      <c r="R7504" s="3" t="s">
        <v>21798</v>
      </c>
      <c r="S7504" s="4" t="n">
        <v>45747.9062268519</v>
      </c>
      <c r="T7504" s="3" t="s">
        <v>239</v>
      </c>
      <c r="U7504" s="3" t="s">
        <v>239</v>
      </c>
      <c r="V7504" s="3" t="n">
        <v>0</v>
      </c>
      <c r="W7504" s="3" t="n">
        <v>0</v>
      </c>
      <c r="X7504" s="3" t="n">
        <v>0</v>
      </c>
      <c r="Y7504" s="3" t="s">
        <v>30</v>
      </c>
      <c r="Z7504" s="3" t="s">
        <v>30</v>
      </c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  <c r="AP7504" s="3"/>
      <c r="AQ7504" s="3"/>
      <c r="AR7504" s="3"/>
      <c r="AS7504" s="3"/>
      <c r="AT7504" s="3"/>
      <c r="AU7504" s="3"/>
      <c r="AV7504" s="3"/>
      <c r="AW7504" s="3"/>
      <c r="AX7504" s="3"/>
      <c r="AY7504" s="3"/>
      <c r="AZ7504" s="3"/>
      <c r="BA7504" s="3"/>
      <c r="BB7504" s="3"/>
      <c r="BC7504" s="3"/>
      <c r="BD7504" s="3"/>
      <c r="BE7504" s="3"/>
      <c r="BF7504" s="3"/>
      <c r="BG7504" s="3"/>
      <c r="BH7504" s="3"/>
      <c r="BI7504" s="3"/>
      <c r="BJ7504" s="3"/>
    </row>
    <row r="7505" customFormat="false" ht="15.75" hidden="false" customHeight="false" outlineLevel="0" collapsed="false">
      <c r="A7505" s="3" t="n">
        <v>7504</v>
      </c>
      <c r="B7505" s="3" t="s">
        <v>21799</v>
      </c>
      <c r="C7505" s="3" t="s">
        <v>21800</v>
      </c>
      <c r="D7505" s="3" t="n">
        <v>1</v>
      </c>
      <c r="E7505" s="3" t="n">
        <v>0.7946101</v>
      </c>
      <c r="F7505" s="3" t="n">
        <v>20</v>
      </c>
      <c r="G7505" s="3" t="n">
        <v>20</v>
      </c>
      <c r="H7505" s="3" t="n">
        <v>10</v>
      </c>
      <c r="I7505" s="3" t="n">
        <v>10</v>
      </c>
      <c r="J7505" s="3" t="n">
        <v>21</v>
      </c>
      <c r="K7505" s="3" t="n">
        <v>21</v>
      </c>
      <c r="L7505" s="3" t="n">
        <v>4</v>
      </c>
      <c r="M7505" s="3" t="n">
        <v>4</v>
      </c>
      <c r="N7505" s="3" t="n">
        <v>-1</v>
      </c>
      <c r="O7505" s="3" t="n">
        <v>-1</v>
      </c>
      <c r="P7505" s="3" t="n">
        <v>7.6</v>
      </c>
      <c r="Q7505" s="3" t="n">
        <v>24.2</v>
      </c>
      <c r="R7505" s="3" t="s">
        <v>21801</v>
      </c>
      <c r="S7505" s="4" t="n">
        <v>45747.9062615741</v>
      </c>
      <c r="T7505" s="3" t="s">
        <v>65</v>
      </c>
      <c r="U7505" s="3" t="s">
        <v>65</v>
      </c>
      <c r="V7505" s="3" t="n">
        <v>0</v>
      </c>
      <c r="W7505" s="3" t="n">
        <v>0</v>
      </c>
      <c r="X7505" s="3" t="n">
        <v>0</v>
      </c>
      <c r="Y7505" s="3" t="s">
        <v>30</v>
      </c>
      <c r="Z7505" s="3" t="s">
        <v>30</v>
      </c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  <c r="AP7505" s="3"/>
      <c r="AQ7505" s="3"/>
      <c r="AR7505" s="3"/>
      <c r="AS7505" s="3"/>
      <c r="AT7505" s="3"/>
      <c r="AU7505" s="3"/>
      <c r="AV7505" s="3"/>
      <c r="AW7505" s="3"/>
      <c r="AX7505" s="3"/>
      <c r="AY7505" s="3"/>
      <c r="AZ7505" s="3"/>
      <c r="BA7505" s="3"/>
      <c r="BB7505" s="3"/>
      <c r="BC7505" s="3"/>
      <c r="BD7505" s="3"/>
      <c r="BE7505" s="3"/>
      <c r="BF7505" s="3"/>
      <c r="BG7505" s="3"/>
      <c r="BH7505" s="3"/>
      <c r="BI7505" s="3"/>
      <c r="BJ7505" s="3"/>
    </row>
    <row r="7506" customFormat="false" ht="15.75" hidden="false" customHeight="false" outlineLevel="0" collapsed="false">
      <c r="A7506" s="3" t="n">
        <v>7505</v>
      </c>
      <c r="B7506" s="3" t="s">
        <v>21802</v>
      </c>
      <c r="C7506" s="3" t="s">
        <v>21803</v>
      </c>
      <c r="D7506" s="3" t="n">
        <v>1</v>
      </c>
      <c r="E7506" s="3" t="n">
        <v>0.7794996</v>
      </c>
      <c r="F7506" s="3" t="n">
        <v>21</v>
      </c>
      <c r="G7506" s="3" t="n">
        <v>21</v>
      </c>
      <c r="H7506" s="3" t="n">
        <v>10</v>
      </c>
      <c r="I7506" s="3" t="n">
        <v>10</v>
      </c>
      <c r="J7506" s="3" t="n">
        <v>22</v>
      </c>
      <c r="K7506" s="3" t="n">
        <v>22</v>
      </c>
      <c r="L7506" s="3" t="n">
        <v>4</v>
      </c>
      <c r="M7506" s="3" t="n">
        <v>4</v>
      </c>
      <c r="N7506" s="3" t="n">
        <v>-1</v>
      </c>
      <c r="O7506" s="3" t="n">
        <v>-1</v>
      </c>
      <c r="P7506" s="3" t="n">
        <v>7.6</v>
      </c>
      <c r="Q7506" s="3" t="n">
        <v>24.2</v>
      </c>
      <c r="R7506" s="3" t="s">
        <v>21804</v>
      </c>
      <c r="S7506" s="4" t="n">
        <v>45747.9062962963</v>
      </c>
      <c r="T7506" s="3" t="s">
        <v>239</v>
      </c>
      <c r="U7506" s="3" t="s">
        <v>239</v>
      </c>
      <c r="V7506" s="3" t="n">
        <v>0</v>
      </c>
      <c r="W7506" s="3" t="n">
        <v>0</v>
      </c>
      <c r="X7506" s="3" t="n">
        <v>0</v>
      </c>
      <c r="Y7506" s="3" t="s">
        <v>30</v>
      </c>
      <c r="Z7506" s="3" t="s">
        <v>30</v>
      </c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  <c r="AP7506" s="3"/>
      <c r="AQ7506" s="3"/>
      <c r="AR7506" s="3"/>
      <c r="AS7506" s="3"/>
      <c r="AT7506" s="3"/>
      <c r="AU7506" s="3"/>
      <c r="AV7506" s="3"/>
      <c r="AW7506" s="3"/>
      <c r="AX7506" s="3"/>
      <c r="AY7506" s="3"/>
      <c r="AZ7506" s="3"/>
      <c r="BA7506" s="3"/>
      <c r="BB7506" s="3"/>
      <c r="BC7506" s="3"/>
      <c r="BD7506" s="3"/>
      <c r="BE7506" s="3"/>
      <c r="BF7506" s="3"/>
      <c r="BG7506" s="3"/>
      <c r="BH7506" s="3"/>
      <c r="BI7506" s="3"/>
      <c r="BJ7506" s="3"/>
    </row>
    <row r="7507" customFormat="false" ht="15.75" hidden="false" customHeight="false" outlineLevel="0" collapsed="false">
      <c r="A7507" s="3" t="n">
        <v>7506</v>
      </c>
      <c r="B7507" s="3" t="s">
        <v>21805</v>
      </c>
      <c r="C7507" s="3" t="s">
        <v>21806</v>
      </c>
      <c r="D7507" s="3" t="n">
        <v>1</v>
      </c>
      <c r="E7507" s="3" t="n">
        <v>0.259833</v>
      </c>
      <c r="F7507" s="3" t="n">
        <v>14</v>
      </c>
      <c r="G7507" s="3" t="n">
        <v>14</v>
      </c>
      <c r="H7507" s="3" t="n">
        <v>7</v>
      </c>
      <c r="I7507" s="3" t="n">
        <v>7</v>
      </c>
      <c r="J7507" s="3" t="n">
        <v>14</v>
      </c>
      <c r="K7507" s="3" t="n">
        <v>14</v>
      </c>
      <c r="L7507" s="3" t="n">
        <v>1</v>
      </c>
      <c r="M7507" s="3" t="n">
        <v>1</v>
      </c>
      <c r="N7507" s="3" t="n">
        <v>-1</v>
      </c>
      <c r="O7507" s="3" t="n">
        <v>-1</v>
      </c>
      <c r="P7507" s="3" t="n">
        <v>7.9</v>
      </c>
      <c r="Q7507" s="3" t="n">
        <v>24.2</v>
      </c>
      <c r="R7507" s="3" t="s">
        <v>21807</v>
      </c>
      <c r="S7507" s="4" t="n">
        <v>45747.9063194444</v>
      </c>
      <c r="T7507" s="3" t="s">
        <v>239</v>
      </c>
      <c r="U7507" s="3" t="s">
        <v>239</v>
      </c>
      <c r="V7507" s="3" t="n">
        <v>0</v>
      </c>
      <c r="W7507" s="3" t="n">
        <v>0</v>
      </c>
      <c r="X7507" s="3" t="n">
        <v>0</v>
      </c>
      <c r="Y7507" s="3" t="s">
        <v>30</v>
      </c>
      <c r="Z7507" s="3" t="s">
        <v>30</v>
      </c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P7507" s="3"/>
      <c r="AQ7507" s="3"/>
      <c r="AR7507" s="3"/>
      <c r="AS7507" s="3"/>
      <c r="AT7507" s="3"/>
      <c r="AU7507" s="3"/>
      <c r="AV7507" s="3"/>
      <c r="AW7507" s="3"/>
      <c r="AX7507" s="3"/>
      <c r="AY7507" s="3"/>
      <c r="AZ7507" s="3"/>
      <c r="BA7507" s="3"/>
      <c r="BB7507" s="3"/>
      <c r="BC7507" s="3"/>
      <c r="BD7507" s="3"/>
      <c r="BE7507" s="3"/>
      <c r="BF7507" s="3"/>
      <c r="BG7507" s="3"/>
      <c r="BH7507" s="3"/>
      <c r="BI7507" s="3"/>
      <c r="BJ7507" s="3"/>
    </row>
    <row r="7508" customFormat="false" ht="15.75" hidden="false" customHeight="false" outlineLevel="0" collapsed="false">
      <c r="A7508" s="3" t="n">
        <v>7507</v>
      </c>
      <c r="B7508" s="3" t="s">
        <v>21808</v>
      </c>
      <c r="C7508" s="3" t="s">
        <v>21809</v>
      </c>
      <c r="D7508" s="3" t="n">
        <v>1</v>
      </c>
      <c r="E7508" s="3" t="n">
        <v>0.2053721</v>
      </c>
      <c r="F7508" s="3" t="n">
        <v>12</v>
      </c>
      <c r="G7508" s="3" t="n">
        <v>12</v>
      </c>
      <c r="H7508" s="3" t="n">
        <v>7</v>
      </c>
      <c r="I7508" s="3" t="n">
        <v>7</v>
      </c>
      <c r="J7508" s="3" t="n">
        <v>10</v>
      </c>
      <c r="K7508" s="3" t="n">
        <v>10</v>
      </c>
      <c r="L7508" s="3" t="n">
        <v>1</v>
      </c>
      <c r="M7508" s="3" t="n">
        <v>1</v>
      </c>
      <c r="N7508" s="3" t="n">
        <v>-1</v>
      </c>
      <c r="O7508" s="3" t="n">
        <v>-1</v>
      </c>
      <c r="P7508" s="3" t="n">
        <v>7.9</v>
      </c>
      <c r="Q7508" s="3" t="n">
        <v>24.2</v>
      </c>
      <c r="R7508" s="3" t="s">
        <v>21810</v>
      </c>
      <c r="S7508" s="4" t="n">
        <v>45747.9063541667</v>
      </c>
      <c r="T7508" s="3" t="s">
        <v>239</v>
      </c>
      <c r="U7508" s="3" t="s">
        <v>239</v>
      </c>
      <c r="V7508" s="3" t="n">
        <v>0</v>
      </c>
      <c r="W7508" s="3" t="n">
        <v>0</v>
      </c>
      <c r="X7508" s="3" t="n">
        <v>0</v>
      </c>
      <c r="Y7508" s="3" t="s">
        <v>30</v>
      </c>
      <c r="Z7508" s="3" t="s">
        <v>30</v>
      </c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  <c r="AP7508" s="3"/>
      <c r="AQ7508" s="3"/>
      <c r="AR7508" s="3"/>
      <c r="AS7508" s="3"/>
      <c r="AT7508" s="3"/>
      <c r="AU7508" s="3"/>
      <c r="AV7508" s="3"/>
      <c r="AW7508" s="3"/>
      <c r="AX7508" s="3"/>
      <c r="AY7508" s="3"/>
      <c r="AZ7508" s="3"/>
      <c r="BA7508" s="3"/>
      <c r="BB7508" s="3"/>
      <c r="BC7508" s="3"/>
      <c r="BD7508" s="3"/>
      <c r="BE7508" s="3"/>
      <c r="BF7508" s="3"/>
      <c r="BG7508" s="3"/>
      <c r="BH7508" s="3"/>
      <c r="BI7508" s="3"/>
      <c r="BJ7508" s="3"/>
    </row>
    <row r="7509" customFormat="false" ht="15.75" hidden="false" customHeight="false" outlineLevel="0" collapsed="false">
      <c r="A7509" s="3" t="n">
        <v>7508</v>
      </c>
      <c r="B7509" s="3" t="s">
        <v>21811</v>
      </c>
      <c r="C7509" s="3" t="s">
        <v>21812</v>
      </c>
      <c r="D7509" s="3" t="n">
        <v>1</v>
      </c>
      <c r="E7509" s="3" t="n">
        <v>0.2535487</v>
      </c>
      <c r="F7509" s="3" t="n">
        <v>15</v>
      </c>
      <c r="G7509" s="3" t="n">
        <v>15</v>
      </c>
      <c r="H7509" s="3" t="n">
        <v>7</v>
      </c>
      <c r="I7509" s="3" t="n">
        <v>7</v>
      </c>
      <c r="J7509" s="3" t="n">
        <v>14</v>
      </c>
      <c r="K7509" s="3" t="n">
        <v>14</v>
      </c>
      <c r="L7509" s="3" t="n">
        <v>1</v>
      </c>
      <c r="M7509" s="3" t="n">
        <v>1</v>
      </c>
      <c r="N7509" s="3" t="n">
        <v>-1</v>
      </c>
      <c r="O7509" s="3" t="n">
        <v>-1</v>
      </c>
      <c r="P7509" s="3" t="n">
        <v>7.9</v>
      </c>
      <c r="Q7509" s="3" t="n">
        <v>24.2</v>
      </c>
      <c r="R7509" s="3" t="s">
        <v>21813</v>
      </c>
      <c r="S7509" s="4" t="n">
        <v>45747.9063773148</v>
      </c>
      <c r="T7509" s="3" t="s">
        <v>239</v>
      </c>
      <c r="U7509" s="3" t="s">
        <v>239</v>
      </c>
      <c r="V7509" s="3" t="n">
        <v>0</v>
      </c>
      <c r="W7509" s="3" t="n">
        <v>0</v>
      </c>
      <c r="X7509" s="3" t="n">
        <v>0</v>
      </c>
      <c r="Y7509" s="3" t="s">
        <v>30</v>
      </c>
      <c r="Z7509" s="3" t="s">
        <v>30</v>
      </c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  <c r="AP7509" s="3"/>
      <c r="AQ7509" s="3"/>
      <c r="AR7509" s="3"/>
      <c r="AS7509" s="3"/>
      <c r="AT7509" s="3"/>
      <c r="AU7509" s="3"/>
      <c r="AV7509" s="3"/>
      <c r="AW7509" s="3"/>
      <c r="AX7509" s="3"/>
      <c r="AY7509" s="3"/>
      <c r="AZ7509" s="3"/>
      <c r="BA7509" s="3"/>
      <c r="BB7509" s="3"/>
      <c r="BC7509" s="3"/>
      <c r="BD7509" s="3"/>
      <c r="BE7509" s="3"/>
      <c r="BF7509" s="3"/>
      <c r="BG7509" s="3"/>
      <c r="BH7509" s="3"/>
      <c r="BI7509" s="3"/>
      <c r="BJ7509" s="3"/>
    </row>
    <row r="7510" customFormat="false" ht="15.75" hidden="false" customHeight="false" outlineLevel="0" collapsed="false">
      <c r="A7510" s="3" t="n">
        <v>7509</v>
      </c>
      <c r="B7510" s="3" t="s">
        <v>21814</v>
      </c>
      <c r="C7510" s="3" t="s">
        <v>21815</v>
      </c>
      <c r="D7510" s="3" t="n">
        <v>1</v>
      </c>
      <c r="E7510" s="3" t="n">
        <v>0.0781626</v>
      </c>
      <c r="F7510" s="3" t="n">
        <v>3</v>
      </c>
      <c r="G7510" s="3" t="n">
        <v>3</v>
      </c>
      <c r="H7510" s="3" t="n">
        <v>1</v>
      </c>
      <c r="I7510" s="3" t="n">
        <v>1</v>
      </c>
      <c r="J7510" s="3" t="n">
        <v>1</v>
      </c>
      <c r="K7510" s="3" t="n">
        <v>1</v>
      </c>
      <c r="L7510" s="3" t="n">
        <v>0</v>
      </c>
      <c r="M7510" s="3" t="n">
        <v>0</v>
      </c>
      <c r="N7510" s="3" t="n">
        <v>-1</v>
      </c>
      <c r="O7510" s="3" t="n">
        <v>-1</v>
      </c>
      <c r="P7510" s="3" t="n">
        <v>7.9</v>
      </c>
      <c r="Q7510" s="3" t="n">
        <v>24.2</v>
      </c>
      <c r="R7510" s="3" t="s">
        <v>21816</v>
      </c>
      <c r="S7510" s="4" t="n">
        <v>45747.906400463</v>
      </c>
      <c r="T7510" s="3" t="s">
        <v>239</v>
      </c>
      <c r="U7510" s="3" t="s">
        <v>239</v>
      </c>
      <c r="V7510" s="3" t="n">
        <v>0</v>
      </c>
      <c r="W7510" s="3" t="n">
        <v>0</v>
      </c>
      <c r="X7510" s="3" t="n">
        <v>0</v>
      </c>
      <c r="Y7510" s="3" t="s">
        <v>30</v>
      </c>
      <c r="Z7510" s="3" t="s">
        <v>30</v>
      </c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  <c r="AP7510" s="3"/>
      <c r="AQ7510" s="3"/>
      <c r="AR7510" s="3"/>
      <c r="AS7510" s="3"/>
      <c r="AT7510" s="3"/>
      <c r="AU7510" s="3"/>
      <c r="AV7510" s="3"/>
      <c r="AW7510" s="3"/>
      <c r="AX7510" s="3"/>
      <c r="AY7510" s="3"/>
      <c r="AZ7510" s="3"/>
      <c r="BA7510" s="3"/>
      <c r="BB7510" s="3"/>
      <c r="BC7510" s="3"/>
      <c r="BD7510" s="3"/>
      <c r="BE7510" s="3"/>
      <c r="BF7510" s="3"/>
      <c r="BG7510" s="3"/>
      <c r="BH7510" s="3"/>
      <c r="BI7510" s="3"/>
      <c r="BJ7510" s="3"/>
    </row>
    <row r="7511" customFormat="false" ht="15.75" hidden="false" customHeight="false" outlineLevel="0" collapsed="false">
      <c r="A7511" s="3" t="n">
        <v>7510</v>
      </c>
      <c r="B7511" s="3" t="s">
        <v>21817</v>
      </c>
      <c r="C7511" s="3" t="s">
        <v>21818</v>
      </c>
      <c r="D7511" s="3" t="n">
        <v>1</v>
      </c>
      <c r="E7511" s="3" t="n">
        <v>0.1628664</v>
      </c>
      <c r="F7511" s="3" t="n">
        <v>8</v>
      </c>
      <c r="G7511" s="3" t="n">
        <v>8</v>
      </c>
      <c r="H7511" s="3" t="n">
        <v>3</v>
      </c>
      <c r="I7511" s="3" t="n">
        <v>3</v>
      </c>
      <c r="J7511" s="3" t="n">
        <v>8</v>
      </c>
      <c r="K7511" s="3" t="n">
        <v>8</v>
      </c>
      <c r="L7511" s="3" t="n">
        <v>0</v>
      </c>
      <c r="M7511" s="3" t="n">
        <v>0</v>
      </c>
      <c r="N7511" s="3" t="n">
        <v>-1</v>
      </c>
      <c r="O7511" s="3" t="n">
        <v>-1</v>
      </c>
      <c r="P7511" s="3" t="n">
        <v>7.9</v>
      </c>
      <c r="Q7511" s="3" t="n">
        <v>24.2</v>
      </c>
      <c r="R7511" s="3" t="s">
        <v>21819</v>
      </c>
      <c r="S7511" s="4" t="n">
        <v>45747.906412037</v>
      </c>
      <c r="T7511" s="3" t="s">
        <v>239</v>
      </c>
      <c r="U7511" s="3" t="s">
        <v>239</v>
      </c>
      <c r="V7511" s="3" t="n">
        <v>0</v>
      </c>
      <c r="W7511" s="3" t="n">
        <v>0</v>
      </c>
      <c r="X7511" s="3" t="n">
        <v>0</v>
      </c>
      <c r="Y7511" s="3" t="s">
        <v>30</v>
      </c>
      <c r="Z7511" s="3" t="s">
        <v>30</v>
      </c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P7511" s="3"/>
      <c r="AQ7511" s="3"/>
      <c r="AR7511" s="3"/>
      <c r="AS7511" s="3"/>
      <c r="AT7511" s="3"/>
      <c r="AU7511" s="3"/>
      <c r="AV7511" s="3"/>
      <c r="AW7511" s="3"/>
      <c r="AX7511" s="3"/>
      <c r="AY7511" s="3"/>
      <c r="AZ7511" s="3"/>
      <c r="BA7511" s="3"/>
      <c r="BB7511" s="3"/>
      <c r="BC7511" s="3"/>
      <c r="BD7511" s="3"/>
      <c r="BE7511" s="3"/>
      <c r="BF7511" s="3"/>
      <c r="BG7511" s="3"/>
      <c r="BH7511" s="3"/>
      <c r="BI7511" s="3"/>
      <c r="BJ7511" s="3"/>
    </row>
    <row r="7512" customFormat="false" ht="15.75" hidden="false" customHeight="false" outlineLevel="0" collapsed="false">
      <c r="A7512" s="3" t="n">
        <v>7511</v>
      </c>
      <c r="B7512" s="3" t="s">
        <v>21820</v>
      </c>
      <c r="C7512" s="3" t="s">
        <v>21821</v>
      </c>
      <c r="D7512" s="3" t="n">
        <v>1</v>
      </c>
      <c r="E7512" s="3" t="n">
        <v>7.4732926</v>
      </c>
      <c r="F7512" s="3" t="n">
        <v>186</v>
      </c>
      <c r="G7512" s="3" t="n">
        <v>186</v>
      </c>
      <c r="H7512" s="3" t="n">
        <v>20</v>
      </c>
      <c r="I7512" s="3" t="n">
        <v>20</v>
      </c>
      <c r="J7512" s="3" t="n">
        <v>244</v>
      </c>
      <c r="K7512" s="3" t="n">
        <v>244</v>
      </c>
      <c r="L7512" s="3" t="n">
        <v>27</v>
      </c>
      <c r="M7512" s="3" t="n">
        <v>27</v>
      </c>
      <c r="N7512" s="3" t="n">
        <v>34</v>
      </c>
      <c r="O7512" s="3" t="n">
        <v>-1</v>
      </c>
      <c r="P7512" s="3" t="n">
        <v>7.5</v>
      </c>
      <c r="Q7512" s="3" t="n">
        <v>24.2</v>
      </c>
      <c r="R7512" s="3" t="s">
        <v>21822</v>
      </c>
      <c r="S7512" s="4" t="n">
        <v>45747.9065856482</v>
      </c>
      <c r="T7512" s="3" t="s">
        <v>65</v>
      </c>
      <c r="U7512" s="3" t="s">
        <v>65</v>
      </c>
      <c r="V7512" s="3" t="n">
        <v>1</v>
      </c>
      <c r="W7512" s="3" t="n">
        <v>0</v>
      </c>
      <c r="X7512" s="3" t="n">
        <v>0</v>
      </c>
      <c r="Y7512" s="3" t="s">
        <v>30</v>
      </c>
      <c r="Z7512" s="3" t="s">
        <v>30</v>
      </c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  <c r="AP7512" s="3"/>
      <c r="AQ7512" s="3"/>
      <c r="AR7512" s="3"/>
      <c r="AS7512" s="3"/>
      <c r="AT7512" s="3"/>
      <c r="AU7512" s="3"/>
      <c r="AV7512" s="3"/>
      <c r="AW7512" s="3"/>
      <c r="AX7512" s="3"/>
      <c r="AY7512" s="3"/>
      <c r="AZ7512" s="3"/>
      <c r="BA7512" s="3"/>
      <c r="BB7512" s="3"/>
      <c r="BC7512" s="3"/>
      <c r="BD7512" s="3"/>
      <c r="BE7512" s="3"/>
      <c r="BF7512" s="3"/>
      <c r="BG7512" s="3"/>
      <c r="BH7512" s="3"/>
      <c r="BI7512" s="3"/>
      <c r="BJ7512" s="3"/>
    </row>
    <row r="7513" customFormat="false" ht="15.75" hidden="false" customHeight="false" outlineLevel="0" collapsed="false">
      <c r="A7513" s="3" t="n">
        <v>7512</v>
      </c>
      <c r="B7513" s="3" t="s">
        <v>21823</v>
      </c>
      <c r="C7513" s="3" t="s">
        <v>21824</v>
      </c>
      <c r="D7513" s="3" t="n">
        <v>1</v>
      </c>
      <c r="E7513" s="3" t="n">
        <v>1.5300993</v>
      </c>
      <c r="F7513" s="3" t="n">
        <v>61</v>
      </c>
      <c r="G7513" s="3" t="n">
        <v>61</v>
      </c>
      <c r="H7513" s="3" t="n">
        <v>14</v>
      </c>
      <c r="I7513" s="3" t="n">
        <v>14</v>
      </c>
      <c r="J7513" s="3" t="n">
        <v>73</v>
      </c>
      <c r="K7513" s="3" t="n">
        <v>73</v>
      </c>
      <c r="L7513" s="3" t="n">
        <v>8</v>
      </c>
      <c r="M7513" s="3" t="n">
        <v>8</v>
      </c>
      <c r="N7513" s="3" t="n">
        <v>-1</v>
      </c>
      <c r="O7513" s="3" t="n">
        <v>-1</v>
      </c>
      <c r="P7513" s="3" t="n">
        <v>7.8</v>
      </c>
      <c r="Q7513" s="3" t="n">
        <v>24.2</v>
      </c>
      <c r="R7513" s="3" t="s">
        <v>21825</v>
      </c>
      <c r="S7513" s="4" t="n">
        <v>45747.9066550926</v>
      </c>
      <c r="T7513" s="3" t="s">
        <v>65</v>
      </c>
      <c r="U7513" s="3" t="s">
        <v>65</v>
      </c>
      <c r="V7513" s="3" t="n">
        <v>0</v>
      </c>
      <c r="W7513" s="3" t="n">
        <v>0</v>
      </c>
      <c r="X7513" s="3" t="n">
        <v>0</v>
      </c>
      <c r="Y7513" s="3" t="s">
        <v>30</v>
      </c>
      <c r="Z7513" s="3" t="s">
        <v>30</v>
      </c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  <c r="AP7513" s="3"/>
      <c r="AQ7513" s="3"/>
      <c r="AR7513" s="3"/>
      <c r="AS7513" s="3"/>
      <c r="AT7513" s="3"/>
      <c r="AU7513" s="3"/>
      <c r="AV7513" s="3"/>
      <c r="AW7513" s="3"/>
      <c r="AX7513" s="3"/>
      <c r="AY7513" s="3"/>
      <c r="AZ7513" s="3"/>
      <c r="BA7513" s="3"/>
      <c r="BB7513" s="3"/>
      <c r="BC7513" s="3"/>
      <c r="BD7513" s="3"/>
      <c r="BE7513" s="3"/>
      <c r="BF7513" s="3"/>
      <c r="BG7513" s="3"/>
      <c r="BH7513" s="3"/>
      <c r="BI7513" s="3"/>
      <c r="BJ7513" s="3"/>
    </row>
    <row r="7514" customFormat="false" ht="15.75" hidden="false" customHeight="false" outlineLevel="0" collapsed="false">
      <c r="A7514" s="3" t="n">
        <v>7513</v>
      </c>
      <c r="B7514" s="3" t="s">
        <v>21826</v>
      </c>
      <c r="C7514" s="3" t="s">
        <v>21827</v>
      </c>
      <c r="D7514" s="3" t="n">
        <v>1</v>
      </c>
      <c r="E7514" s="3" t="n">
        <v>1.0580305</v>
      </c>
      <c r="F7514" s="3" t="n">
        <v>11</v>
      </c>
      <c r="G7514" s="3" t="n">
        <v>11</v>
      </c>
      <c r="H7514" s="3" t="n">
        <v>3</v>
      </c>
      <c r="I7514" s="3" t="n">
        <v>3</v>
      </c>
      <c r="J7514" s="3" t="n">
        <v>18</v>
      </c>
      <c r="K7514" s="3" t="n">
        <v>18</v>
      </c>
      <c r="L7514" s="3" t="n">
        <v>0</v>
      </c>
      <c r="M7514" s="3" t="n">
        <v>0</v>
      </c>
      <c r="N7514" s="3" t="n">
        <v>-1</v>
      </c>
      <c r="O7514" s="3" t="n">
        <v>-1</v>
      </c>
      <c r="P7514" s="3" t="n">
        <v>5</v>
      </c>
      <c r="Q7514" s="3" t="n">
        <v>24.2</v>
      </c>
      <c r="R7514" s="3" t="s">
        <v>21828</v>
      </c>
      <c r="S7514" s="4" t="n">
        <v>45747.9066898148</v>
      </c>
      <c r="T7514" s="3" t="s">
        <v>4910</v>
      </c>
      <c r="U7514" s="3" t="s">
        <v>4910</v>
      </c>
      <c r="V7514" s="3" t="n">
        <v>0</v>
      </c>
      <c r="W7514" s="3" t="n">
        <v>0</v>
      </c>
      <c r="X7514" s="3" t="n">
        <v>0</v>
      </c>
      <c r="Y7514" s="3" t="s">
        <v>30</v>
      </c>
      <c r="Z7514" s="3" t="s">
        <v>30</v>
      </c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P7514" s="3"/>
      <c r="AQ7514" s="3"/>
      <c r="AR7514" s="3"/>
      <c r="AS7514" s="3"/>
      <c r="AT7514" s="3"/>
      <c r="AU7514" s="3"/>
      <c r="AV7514" s="3"/>
      <c r="AW7514" s="3"/>
      <c r="AX7514" s="3"/>
      <c r="AY7514" s="3"/>
      <c r="AZ7514" s="3"/>
      <c r="BA7514" s="3"/>
      <c r="BB7514" s="3"/>
      <c r="BC7514" s="3"/>
      <c r="BD7514" s="3"/>
      <c r="BE7514" s="3"/>
      <c r="BF7514" s="3"/>
      <c r="BG7514" s="3"/>
      <c r="BH7514" s="3"/>
      <c r="BI7514" s="3"/>
      <c r="BJ7514" s="3"/>
    </row>
    <row r="7515" customFormat="false" ht="15.75" hidden="false" customHeight="false" outlineLevel="0" collapsed="false">
      <c r="A7515" s="3" t="n">
        <v>7514</v>
      </c>
      <c r="B7515" s="3" t="s">
        <v>21829</v>
      </c>
      <c r="C7515" s="3" t="s">
        <v>21830</v>
      </c>
      <c r="D7515" s="3" t="n">
        <v>1</v>
      </c>
      <c r="E7515" s="3" t="n">
        <v>0.7937785</v>
      </c>
      <c r="F7515" s="3" t="n">
        <v>15</v>
      </c>
      <c r="G7515" s="3" t="n">
        <v>15</v>
      </c>
      <c r="H7515" s="3" t="n">
        <v>5</v>
      </c>
      <c r="I7515" s="3" t="n">
        <v>5</v>
      </c>
      <c r="J7515" s="3" t="n">
        <v>42</v>
      </c>
      <c r="K7515" s="3" t="n">
        <v>42</v>
      </c>
      <c r="L7515" s="3" t="n">
        <v>8</v>
      </c>
      <c r="M7515" s="3" t="n">
        <v>8</v>
      </c>
      <c r="N7515" s="3" t="n">
        <v>-1</v>
      </c>
      <c r="O7515" s="3" t="n">
        <v>-1</v>
      </c>
      <c r="P7515" s="3" t="n">
        <v>6.1</v>
      </c>
      <c r="Q7515" s="3" t="n">
        <v>24.2</v>
      </c>
      <c r="R7515" s="3" t="s">
        <v>21831</v>
      </c>
      <c r="S7515" s="4" t="n">
        <v>45747.9067361111</v>
      </c>
      <c r="T7515" s="3" t="s">
        <v>4910</v>
      </c>
      <c r="U7515" s="3" t="s">
        <v>4910</v>
      </c>
      <c r="V7515" s="3" t="n">
        <v>0</v>
      </c>
      <c r="W7515" s="3" t="n">
        <v>0</v>
      </c>
      <c r="X7515" s="3" t="n">
        <v>0</v>
      </c>
      <c r="Y7515" s="3" t="s">
        <v>30</v>
      </c>
      <c r="Z7515" s="3" t="s">
        <v>30</v>
      </c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  <c r="AP7515" s="3"/>
      <c r="AQ7515" s="3"/>
      <c r="AR7515" s="3"/>
      <c r="AS7515" s="3"/>
      <c r="AT7515" s="3"/>
      <c r="AU7515" s="3"/>
      <c r="AV7515" s="3"/>
      <c r="AW7515" s="3"/>
      <c r="AX7515" s="3"/>
      <c r="AY7515" s="3"/>
      <c r="AZ7515" s="3"/>
      <c r="BA7515" s="3"/>
      <c r="BB7515" s="3"/>
      <c r="BC7515" s="3"/>
      <c r="BD7515" s="3"/>
      <c r="BE7515" s="3"/>
      <c r="BF7515" s="3"/>
      <c r="BG7515" s="3"/>
      <c r="BH7515" s="3"/>
      <c r="BI7515" s="3"/>
      <c r="BJ7515" s="3"/>
    </row>
    <row r="7516" customFormat="false" ht="15.75" hidden="false" customHeight="false" outlineLevel="0" collapsed="false">
      <c r="A7516" s="3" t="n">
        <v>7515</v>
      </c>
      <c r="B7516" s="3" t="s">
        <v>21832</v>
      </c>
      <c r="C7516" s="3" t="s">
        <v>21833</v>
      </c>
      <c r="D7516" s="3" t="n">
        <v>1</v>
      </c>
      <c r="E7516" s="3" t="n">
        <v>0.8077872</v>
      </c>
      <c r="F7516" s="3" t="n">
        <v>14</v>
      </c>
      <c r="G7516" s="3" t="n">
        <v>14</v>
      </c>
      <c r="H7516" s="3" t="n">
        <v>5</v>
      </c>
      <c r="I7516" s="3" t="n">
        <v>5</v>
      </c>
      <c r="J7516" s="3" t="n">
        <v>34</v>
      </c>
      <c r="K7516" s="3" t="n">
        <v>34</v>
      </c>
      <c r="L7516" s="3" t="n">
        <v>7</v>
      </c>
      <c r="M7516" s="3" t="n">
        <v>7</v>
      </c>
      <c r="N7516" s="3" t="n">
        <v>-1</v>
      </c>
      <c r="O7516" s="3" t="n">
        <v>-1</v>
      </c>
      <c r="P7516" s="3" t="n">
        <v>6.1</v>
      </c>
      <c r="Q7516" s="3" t="n">
        <v>24.2</v>
      </c>
      <c r="R7516" s="3" t="s">
        <v>21834</v>
      </c>
      <c r="S7516" s="4" t="n">
        <v>45747.9067824074</v>
      </c>
      <c r="T7516" s="3" t="s">
        <v>4910</v>
      </c>
      <c r="U7516" s="3" t="s">
        <v>4910</v>
      </c>
      <c r="V7516" s="3" t="n">
        <v>0</v>
      </c>
      <c r="W7516" s="3" t="n">
        <v>0</v>
      </c>
      <c r="X7516" s="3" t="n">
        <v>0</v>
      </c>
      <c r="Y7516" s="3" t="s">
        <v>30</v>
      </c>
      <c r="Z7516" s="3" t="s">
        <v>30</v>
      </c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  <c r="AP7516" s="3"/>
      <c r="AQ7516" s="3"/>
      <c r="AR7516" s="3"/>
      <c r="AS7516" s="3"/>
      <c r="AT7516" s="3"/>
      <c r="AU7516" s="3"/>
      <c r="AV7516" s="3"/>
      <c r="AW7516" s="3"/>
      <c r="AX7516" s="3"/>
      <c r="AY7516" s="3"/>
      <c r="AZ7516" s="3"/>
      <c r="BA7516" s="3"/>
      <c r="BB7516" s="3"/>
      <c r="BC7516" s="3"/>
      <c r="BD7516" s="3"/>
      <c r="BE7516" s="3"/>
      <c r="BF7516" s="3"/>
      <c r="BG7516" s="3"/>
      <c r="BH7516" s="3"/>
      <c r="BI7516" s="3"/>
      <c r="BJ7516" s="3"/>
    </row>
    <row r="7517" customFormat="false" ht="15.75" hidden="false" customHeight="false" outlineLevel="0" collapsed="false">
      <c r="A7517" s="3" t="n">
        <v>7516</v>
      </c>
      <c r="B7517" s="3"/>
      <c r="C7517" s="3"/>
      <c r="D7517" s="3" t="n">
        <v>0</v>
      </c>
      <c r="E7517" s="3" t="s">
        <v>1901</v>
      </c>
      <c r="F7517" s="3" t="s">
        <v>1901</v>
      </c>
      <c r="G7517" s="3" t="s">
        <v>1901</v>
      </c>
      <c r="H7517" s="3" t="s">
        <v>1901</v>
      </c>
      <c r="I7517" s="3" t="s">
        <v>1901</v>
      </c>
      <c r="J7517" s="3" t="s">
        <v>1901</v>
      </c>
      <c r="K7517" s="3" t="s">
        <v>1901</v>
      </c>
      <c r="L7517" s="3" t="s">
        <v>1901</v>
      </c>
      <c r="M7517" s="3" t="s">
        <v>1901</v>
      </c>
      <c r="N7517" s="3" t="s">
        <v>1901</v>
      </c>
      <c r="O7517" s="3" t="s">
        <v>1901</v>
      </c>
      <c r="P7517" s="3"/>
      <c r="Q7517" s="3"/>
      <c r="R7517" s="3"/>
      <c r="S7517" s="3"/>
      <c r="T7517" s="3"/>
      <c r="U7517" s="3"/>
      <c r="V7517" s="3" t="s">
        <v>1901</v>
      </c>
      <c r="W7517" s="3" t="s">
        <v>1901</v>
      </c>
      <c r="X7517" s="3" t="s">
        <v>1901</v>
      </c>
      <c r="Y7517" s="3"/>
      <c r="Z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  <c r="AP7517" s="3"/>
      <c r="AQ7517" s="3"/>
      <c r="AR7517" s="3"/>
      <c r="AS7517" s="3"/>
      <c r="AT7517" s="3"/>
      <c r="AU7517" s="3"/>
      <c r="AV7517" s="3"/>
      <c r="AW7517" s="3"/>
      <c r="AX7517" s="3"/>
      <c r="AY7517" s="3"/>
      <c r="AZ7517" s="3"/>
      <c r="BA7517" s="3"/>
      <c r="BB7517" s="3"/>
      <c r="BC7517" s="3"/>
      <c r="BD7517" s="3"/>
      <c r="BE7517" s="3"/>
      <c r="BF7517" s="3"/>
      <c r="BG7517" s="3"/>
      <c r="BH7517" s="3"/>
      <c r="BI7517" s="3"/>
      <c r="BJ7517" s="3"/>
    </row>
    <row r="7518" customFormat="false" ht="15.75" hidden="false" customHeight="false" outlineLevel="0" collapsed="false">
      <c r="A7518" s="3" t="n">
        <v>7517</v>
      </c>
      <c r="B7518" s="3"/>
      <c r="C7518" s="3"/>
      <c r="D7518" s="3" t="n">
        <v>0</v>
      </c>
      <c r="E7518" s="3" t="s">
        <v>1901</v>
      </c>
      <c r="F7518" s="3" t="s">
        <v>1901</v>
      </c>
      <c r="G7518" s="3" t="s">
        <v>1901</v>
      </c>
      <c r="H7518" s="3" t="s">
        <v>1901</v>
      </c>
      <c r="I7518" s="3" t="s">
        <v>1901</v>
      </c>
      <c r="J7518" s="3" t="s">
        <v>1901</v>
      </c>
      <c r="K7518" s="3" t="s">
        <v>1901</v>
      </c>
      <c r="L7518" s="3" t="s">
        <v>1901</v>
      </c>
      <c r="M7518" s="3" t="s">
        <v>1901</v>
      </c>
      <c r="N7518" s="3" t="s">
        <v>1901</v>
      </c>
      <c r="O7518" s="3" t="s">
        <v>1901</v>
      </c>
      <c r="P7518" s="3"/>
      <c r="Q7518" s="3"/>
      <c r="R7518" s="3"/>
      <c r="S7518" s="3"/>
      <c r="T7518" s="3"/>
      <c r="U7518" s="3"/>
      <c r="V7518" s="3" t="s">
        <v>1901</v>
      </c>
      <c r="W7518" s="3" t="s">
        <v>1901</v>
      </c>
      <c r="X7518" s="3" t="s">
        <v>1901</v>
      </c>
      <c r="Y7518" s="3"/>
      <c r="Z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  <c r="AP7518" s="3"/>
      <c r="AQ7518" s="3"/>
      <c r="AR7518" s="3"/>
      <c r="AS7518" s="3"/>
      <c r="AT7518" s="3"/>
      <c r="AU7518" s="3"/>
      <c r="AV7518" s="3"/>
      <c r="AW7518" s="3"/>
      <c r="AX7518" s="3"/>
      <c r="AY7518" s="3"/>
      <c r="AZ7518" s="3"/>
      <c r="BA7518" s="3"/>
      <c r="BB7518" s="3"/>
      <c r="BC7518" s="3"/>
      <c r="BD7518" s="3"/>
      <c r="BE7518" s="3"/>
      <c r="BF7518" s="3"/>
      <c r="BG7518" s="3"/>
      <c r="BH7518" s="3"/>
      <c r="BI7518" s="3"/>
      <c r="BJ7518" s="3"/>
    </row>
    <row r="7519" customFormat="false" ht="15.75" hidden="false" customHeight="false" outlineLevel="0" collapsed="false">
      <c r="A7519" s="3" t="n">
        <v>7518</v>
      </c>
      <c r="B7519" s="3" t="s">
        <v>21835</v>
      </c>
      <c r="C7519" s="3" t="s">
        <v>21836</v>
      </c>
      <c r="D7519" s="3" t="n">
        <v>1</v>
      </c>
      <c r="E7519" s="3" t="n">
        <v>1.8232104</v>
      </c>
      <c r="F7519" s="3" t="n">
        <v>71</v>
      </c>
      <c r="G7519" s="3" t="n">
        <v>71</v>
      </c>
      <c r="H7519" s="3" t="n">
        <v>15</v>
      </c>
      <c r="I7519" s="3" t="n">
        <v>15</v>
      </c>
      <c r="J7519" s="3" t="n">
        <v>98</v>
      </c>
      <c r="K7519" s="3" t="n">
        <v>98</v>
      </c>
      <c r="L7519" s="3" t="n">
        <v>20</v>
      </c>
      <c r="M7519" s="3" t="n">
        <v>20</v>
      </c>
      <c r="N7519" s="3" t="n">
        <v>0</v>
      </c>
      <c r="O7519" s="3" t="n">
        <v>-1</v>
      </c>
      <c r="P7519" s="3" t="n">
        <v>6.1</v>
      </c>
      <c r="Q7519" s="3" t="n">
        <v>24.2</v>
      </c>
      <c r="R7519" s="3" t="s">
        <v>21837</v>
      </c>
      <c r="S7519" s="4" t="n">
        <v>45747.906875</v>
      </c>
      <c r="T7519" s="3" t="s">
        <v>4910</v>
      </c>
      <c r="U7519" s="3" t="s">
        <v>4910</v>
      </c>
      <c r="V7519" s="3" t="n">
        <v>1</v>
      </c>
      <c r="W7519" s="3" t="n">
        <v>0</v>
      </c>
      <c r="X7519" s="3" t="n">
        <v>0</v>
      </c>
      <c r="Y7519" s="3" t="s">
        <v>30</v>
      </c>
      <c r="Z7519" s="3" t="s">
        <v>30</v>
      </c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P7519" s="3"/>
      <c r="AQ7519" s="3"/>
      <c r="AR7519" s="3"/>
      <c r="AS7519" s="3"/>
      <c r="AT7519" s="3"/>
      <c r="AU7519" s="3"/>
      <c r="AV7519" s="3"/>
      <c r="AW7519" s="3"/>
      <c r="AX7519" s="3"/>
      <c r="AY7519" s="3"/>
      <c r="AZ7519" s="3"/>
      <c r="BA7519" s="3"/>
      <c r="BB7519" s="3"/>
      <c r="BC7519" s="3"/>
      <c r="BD7519" s="3"/>
      <c r="BE7519" s="3"/>
      <c r="BF7519" s="3"/>
      <c r="BG7519" s="3"/>
      <c r="BH7519" s="3"/>
      <c r="BI7519" s="3"/>
      <c r="BJ7519" s="3"/>
    </row>
    <row r="7520" customFormat="false" ht="15.75" hidden="false" customHeight="false" outlineLevel="0" collapsed="false">
      <c r="A7520" s="3" t="n">
        <v>7519</v>
      </c>
      <c r="B7520" s="3" t="s">
        <v>21838</v>
      </c>
      <c r="C7520" s="3" t="s">
        <v>21839</v>
      </c>
      <c r="D7520" s="3" t="n">
        <v>1</v>
      </c>
      <c r="E7520" s="3" t="n">
        <v>0.8464046</v>
      </c>
      <c r="F7520" s="3" t="n">
        <v>11</v>
      </c>
      <c r="G7520" s="3" t="n">
        <v>11</v>
      </c>
      <c r="H7520" s="3" t="n">
        <v>3</v>
      </c>
      <c r="I7520" s="3" t="n">
        <v>3</v>
      </c>
      <c r="J7520" s="3" t="n">
        <v>26</v>
      </c>
      <c r="K7520" s="3" t="n">
        <v>26</v>
      </c>
      <c r="L7520" s="3" t="n">
        <v>7</v>
      </c>
      <c r="M7520" s="3" t="n">
        <v>7</v>
      </c>
      <c r="N7520" s="3" t="n">
        <v>-1</v>
      </c>
      <c r="O7520" s="3" t="n">
        <v>-1</v>
      </c>
      <c r="P7520" s="3" t="n">
        <v>6.1</v>
      </c>
      <c r="Q7520" s="3" t="n">
        <v>24.2</v>
      </c>
      <c r="R7520" s="3" t="s">
        <v>21840</v>
      </c>
      <c r="S7520" s="4" t="n">
        <v>45747.9069212963</v>
      </c>
      <c r="T7520" s="3" t="s">
        <v>1920</v>
      </c>
      <c r="U7520" s="3" t="s">
        <v>1920</v>
      </c>
      <c r="V7520" s="3" t="n">
        <v>0</v>
      </c>
      <c r="W7520" s="3" t="n">
        <v>0</v>
      </c>
      <c r="X7520" s="3" t="n">
        <v>0</v>
      </c>
      <c r="Y7520" s="3" t="s">
        <v>30</v>
      </c>
      <c r="Z7520" s="3" t="s">
        <v>30</v>
      </c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  <c r="AP7520" s="3"/>
      <c r="AQ7520" s="3"/>
      <c r="AR7520" s="3"/>
      <c r="AS7520" s="3"/>
      <c r="AT7520" s="3"/>
      <c r="AU7520" s="3"/>
      <c r="AV7520" s="3"/>
      <c r="AW7520" s="3"/>
      <c r="AX7520" s="3"/>
      <c r="AY7520" s="3"/>
      <c r="AZ7520" s="3"/>
      <c r="BA7520" s="3"/>
      <c r="BB7520" s="3"/>
      <c r="BC7520" s="3"/>
      <c r="BD7520" s="3"/>
      <c r="BE7520" s="3"/>
      <c r="BF7520" s="3"/>
      <c r="BG7520" s="3"/>
      <c r="BH7520" s="3"/>
      <c r="BI7520" s="3"/>
      <c r="BJ7520" s="3"/>
    </row>
    <row r="7521" customFormat="false" ht="15.75" hidden="false" customHeight="false" outlineLevel="0" collapsed="false">
      <c r="A7521" s="3" t="n">
        <v>7520</v>
      </c>
      <c r="B7521" s="3" t="s">
        <v>21841</v>
      </c>
      <c r="C7521" s="3" t="s">
        <v>21842</v>
      </c>
      <c r="D7521" s="3" t="n">
        <v>1</v>
      </c>
      <c r="E7521" s="3" t="n">
        <v>0.6931721</v>
      </c>
      <c r="F7521" s="3" t="n">
        <v>10</v>
      </c>
      <c r="G7521" s="3" t="n">
        <v>10</v>
      </c>
      <c r="H7521" s="3" t="n">
        <v>5</v>
      </c>
      <c r="I7521" s="3" t="n">
        <v>5</v>
      </c>
      <c r="J7521" s="3" t="n">
        <v>11</v>
      </c>
      <c r="K7521" s="3" t="n">
        <v>11</v>
      </c>
      <c r="L7521" s="3" t="n">
        <v>0</v>
      </c>
      <c r="M7521" s="3" t="n">
        <v>0</v>
      </c>
      <c r="N7521" s="3" t="n">
        <v>-1</v>
      </c>
      <c r="O7521" s="3" t="n">
        <v>-1</v>
      </c>
      <c r="P7521" s="3" t="n">
        <v>7.5</v>
      </c>
      <c r="Q7521" s="3" t="n">
        <v>24.2</v>
      </c>
      <c r="R7521" s="3" t="s">
        <v>21843</v>
      </c>
      <c r="S7521" s="4" t="n">
        <v>45747.9069560185</v>
      </c>
      <c r="T7521" s="3" t="s">
        <v>65</v>
      </c>
      <c r="U7521" s="3" t="s">
        <v>65</v>
      </c>
      <c r="V7521" s="3" t="n">
        <v>0</v>
      </c>
      <c r="W7521" s="3" t="n">
        <v>0</v>
      </c>
      <c r="X7521" s="3" t="n">
        <v>0</v>
      </c>
      <c r="Y7521" s="3" t="s">
        <v>30</v>
      </c>
      <c r="Z7521" s="3" t="s">
        <v>30</v>
      </c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P7521" s="3"/>
      <c r="AQ7521" s="3"/>
      <c r="AR7521" s="3"/>
      <c r="AS7521" s="3"/>
      <c r="AT7521" s="3"/>
      <c r="AU7521" s="3"/>
      <c r="AV7521" s="3"/>
      <c r="AW7521" s="3"/>
      <c r="AX7521" s="3"/>
      <c r="AY7521" s="3"/>
      <c r="AZ7521" s="3"/>
      <c r="BA7521" s="3"/>
      <c r="BB7521" s="3"/>
      <c r="BC7521" s="3"/>
      <c r="BD7521" s="3"/>
      <c r="BE7521" s="3"/>
      <c r="BF7521" s="3"/>
      <c r="BG7521" s="3"/>
      <c r="BH7521" s="3"/>
      <c r="BI7521" s="3"/>
      <c r="BJ7521" s="3"/>
    </row>
    <row r="7522" customFormat="false" ht="15.75" hidden="false" customHeight="false" outlineLevel="0" collapsed="false">
      <c r="A7522" s="3" t="n">
        <v>7521</v>
      </c>
      <c r="B7522" s="3" t="s">
        <v>21844</v>
      </c>
      <c r="C7522" s="3" t="s">
        <v>21845</v>
      </c>
      <c r="D7522" s="3" t="n">
        <v>1</v>
      </c>
      <c r="E7522" s="3" t="n">
        <v>0.6675231</v>
      </c>
      <c r="F7522" s="3" t="n">
        <v>20</v>
      </c>
      <c r="G7522" s="3" t="n">
        <v>20</v>
      </c>
      <c r="H7522" s="3" t="n">
        <v>9</v>
      </c>
      <c r="I7522" s="3" t="n">
        <v>9</v>
      </c>
      <c r="J7522" s="3" t="n">
        <v>29</v>
      </c>
      <c r="K7522" s="3" t="n">
        <v>29</v>
      </c>
      <c r="L7522" s="3" t="n">
        <v>1</v>
      </c>
      <c r="M7522" s="3" t="n">
        <v>1</v>
      </c>
      <c r="N7522" s="3" t="n">
        <v>-1</v>
      </c>
      <c r="O7522" s="3" t="n">
        <v>-1</v>
      </c>
      <c r="P7522" s="3" t="n">
        <v>7.8</v>
      </c>
      <c r="Q7522" s="3" t="n">
        <v>24.2</v>
      </c>
      <c r="R7522" s="3" t="s">
        <v>21846</v>
      </c>
      <c r="S7522" s="4" t="n">
        <v>45747.9069907407</v>
      </c>
      <c r="T7522" s="3" t="s">
        <v>29</v>
      </c>
      <c r="U7522" s="3" t="s">
        <v>29</v>
      </c>
      <c r="V7522" s="3" t="n">
        <v>0</v>
      </c>
      <c r="W7522" s="3" t="n">
        <v>0</v>
      </c>
      <c r="X7522" s="3" t="n">
        <v>0</v>
      </c>
      <c r="Y7522" s="3" t="s">
        <v>30</v>
      </c>
      <c r="Z7522" s="3" t="s">
        <v>30</v>
      </c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P7522" s="3"/>
      <c r="AQ7522" s="3"/>
      <c r="AR7522" s="3"/>
      <c r="AS7522" s="3"/>
      <c r="AT7522" s="3"/>
      <c r="AU7522" s="3"/>
      <c r="AV7522" s="3"/>
      <c r="AW7522" s="3"/>
      <c r="AX7522" s="3"/>
      <c r="AY7522" s="3"/>
      <c r="AZ7522" s="3"/>
      <c r="BA7522" s="3"/>
      <c r="BB7522" s="3"/>
      <c r="BC7522" s="3"/>
      <c r="BD7522" s="3"/>
      <c r="BE7522" s="3"/>
      <c r="BF7522" s="3"/>
      <c r="BG7522" s="3"/>
      <c r="BH7522" s="3"/>
      <c r="BI7522" s="3"/>
      <c r="BJ7522" s="3"/>
    </row>
    <row r="7523" customFormat="false" ht="15.75" hidden="false" customHeight="false" outlineLevel="0" collapsed="false">
      <c r="A7523" s="3" t="n">
        <v>7522</v>
      </c>
      <c r="B7523" s="3" t="s">
        <v>21847</v>
      </c>
      <c r="C7523" s="3" t="s">
        <v>21848</v>
      </c>
      <c r="D7523" s="3" t="n">
        <v>1</v>
      </c>
      <c r="E7523" s="3" t="n">
        <v>0.0361108</v>
      </c>
      <c r="F7523" s="3" t="n">
        <v>4</v>
      </c>
      <c r="G7523" s="3" t="n">
        <v>4</v>
      </c>
      <c r="H7523" s="3" t="n">
        <v>2</v>
      </c>
      <c r="I7523" s="3" t="n">
        <v>2</v>
      </c>
      <c r="J7523" s="3" t="n">
        <v>4</v>
      </c>
      <c r="K7523" s="3" t="n">
        <v>4</v>
      </c>
      <c r="L7523" s="3" t="n">
        <v>0</v>
      </c>
      <c r="M7523" s="3" t="n">
        <v>0</v>
      </c>
      <c r="N7523" s="3" t="n">
        <v>-1</v>
      </c>
      <c r="O7523" s="3" t="n">
        <v>-1</v>
      </c>
      <c r="P7523" s="3" t="n">
        <v>7.8</v>
      </c>
      <c r="Q7523" s="3" t="n">
        <v>24.2</v>
      </c>
      <c r="R7523" s="3" t="s">
        <v>21849</v>
      </c>
      <c r="S7523" s="4" t="n">
        <v>45747.9070138889</v>
      </c>
      <c r="T7523" s="3" t="s">
        <v>29</v>
      </c>
      <c r="U7523" s="3" t="s">
        <v>29</v>
      </c>
      <c r="V7523" s="3" t="n">
        <v>0</v>
      </c>
      <c r="W7523" s="3" t="n">
        <v>0</v>
      </c>
      <c r="X7523" s="3" t="n">
        <v>0</v>
      </c>
      <c r="Y7523" s="3" t="s">
        <v>30</v>
      </c>
      <c r="Z7523" s="3" t="s">
        <v>30</v>
      </c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  <c r="AP7523" s="3"/>
      <c r="AQ7523" s="3"/>
      <c r="AR7523" s="3"/>
      <c r="AS7523" s="3"/>
      <c r="AT7523" s="3"/>
      <c r="AU7523" s="3"/>
      <c r="AV7523" s="3"/>
      <c r="AW7523" s="3"/>
      <c r="AX7523" s="3"/>
      <c r="AY7523" s="3"/>
      <c r="AZ7523" s="3"/>
      <c r="BA7523" s="3"/>
      <c r="BB7523" s="3"/>
      <c r="BC7523" s="3"/>
      <c r="BD7523" s="3"/>
      <c r="BE7523" s="3"/>
      <c r="BF7523" s="3"/>
      <c r="BG7523" s="3"/>
      <c r="BH7523" s="3"/>
      <c r="BI7523" s="3"/>
      <c r="BJ7523" s="3"/>
    </row>
    <row r="7524" customFormat="false" ht="15.75" hidden="false" customHeight="false" outlineLevel="0" collapsed="false">
      <c r="A7524" s="3" t="n">
        <v>7523</v>
      </c>
      <c r="B7524" s="3" t="s">
        <v>21850</v>
      </c>
      <c r="C7524" s="3" t="s">
        <v>21851</v>
      </c>
      <c r="D7524" s="3" t="n">
        <v>1</v>
      </c>
      <c r="E7524" s="3" t="n">
        <v>0.1194515</v>
      </c>
      <c r="F7524" s="3" t="n">
        <v>12</v>
      </c>
      <c r="G7524" s="3" t="n">
        <v>12</v>
      </c>
      <c r="H7524" s="3" t="n">
        <v>7</v>
      </c>
      <c r="I7524" s="3" t="n">
        <v>7</v>
      </c>
      <c r="J7524" s="3" t="n">
        <v>9</v>
      </c>
      <c r="K7524" s="3" t="n">
        <v>9</v>
      </c>
      <c r="L7524" s="3" t="n">
        <v>1</v>
      </c>
      <c r="M7524" s="3" t="n">
        <v>1</v>
      </c>
      <c r="N7524" s="3" t="n">
        <v>-1</v>
      </c>
      <c r="O7524" s="3" t="n">
        <v>-1</v>
      </c>
      <c r="P7524" s="3" t="n">
        <v>7.8</v>
      </c>
      <c r="Q7524" s="3" t="n">
        <v>24.2</v>
      </c>
      <c r="R7524" s="3" t="s">
        <v>21852</v>
      </c>
      <c r="S7524" s="4" t="n">
        <v>45747.907037037</v>
      </c>
      <c r="T7524" s="3" t="s">
        <v>29</v>
      </c>
      <c r="U7524" s="3" t="s">
        <v>29</v>
      </c>
      <c r="V7524" s="3" t="n">
        <v>0</v>
      </c>
      <c r="W7524" s="3" t="n">
        <v>0</v>
      </c>
      <c r="X7524" s="3" t="n">
        <v>0</v>
      </c>
      <c r="Y7524" s="3" t="s">
        <v>30</v>
      </c>
      <c r="Z7524" s="3" t="s">
        <v>30</v>
      </c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  <c r="AP7524" s="3"/>
      <c r="AQ7524" s="3"/>
      <c r="AR7524" s="3"/>
      <c r="AS7524" s="3"/>
      <c r="AT7524" s="3"/>
      <c r="AU7524" s="3"/>
      <c r="AV7524" s="3"/>
      <c r="AW7524" s="3"/>
      <c r="AX7524" s="3"/>
      <c r="AY7524" s="3"/>
      <c r="AZ7524" s="3"/>
      <c r="BA7524" s="3"/>
      <c r="BB7524" s="3"/>
      <c r="BC7524" s="3"/>
      <c r="BD7524" s="3"/>
      <c r="BE7524" s="3"/>
      <c r="BF7524" s="3"/>
      <c r="BG7524" s="3"/>
      <c r="BH7524" s="3"/>
      <c r="BI7524" s="3"/>
      <c r="BJ7524" s="3"/>
    </row>
    <row r="7525" customFormat="false" ht="15.75" hidden="false" customHeight="false" outlineLevel="0" collapsed="false">
      <c r="A7525" s="3" t="n">
        <v>7524</v>
      </c>
      <c r="B7525" s="3" t="s">
        <v>21853</v>
      </c>
      <c r="C7525" s="3" t="s">
        <v>21854</v>
      </c>
      <c r="D7525" s="3" t="n">
        <v>1</v>
      </c>
      <c r="E7525" s="3" t="n">
        <v>1.206215</v>
      </c>
      <c r="F7525" s="3" t="n">
        <v>17</v>
      </c>
      <c r="G7525" s="3" t="n">
        <v>17</v>
      </c>
      <c r="H7525" s="3" t="n">
        <v>8</v>
      </c>
      <c r="I7525" s="3" t="n">
        <v>8</v>
      </c>
      <c r="J7525" s="3" t="n">
        <v>26</v>
      </c>
      <c r="K7525" s="3" t="n">
        <v>26</v>
      </c>
      <c r="L7525" s="3" t="n">
        <v>5</v>
      </c>
      <c r="M7525" s="3" t="n">
        <v>5</v>
      </c>
      <c r="N7525" s="3" t="n">
        <v>-1</v>
      </c>
      <c r="O7525" s="3" t="n">
        <v>-1</v>
      </c>
      <c r="P7525" s="3" t="n">
        <v>6.1</v>
      </c>
      <c r="Q7525" s="3" t="n">
        <v>24.2</v>
      </c>
      <c r="R7525" s="3" t="s">
        <v>21855</v>
      </c>
      <c r="S7525" s="4" t="n">
        <v>45747.9070833333</v>
      </c>
      <c r="T7525" s="3" t="s">
        <v>4910</v>
      </c>
      <c r="U7525" s="3" t="s">
        <v>4910</v>
      </c>
      <c r="V7525" s="3" t="n">
        <v>0</v>
      </c>
      <c r="W7525" s="3" t="n">
        <v>0</v>
      </c>
      <c r="X7525" s="3" t="n">
        <v>0</v>
      </c>
      <c r="Y7525" s="3" t="s">
        <v>30</v>
      </c>
      <c r="Z7525" s="3" t="s">
        <v>30</v>
      </c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P7525" s="3"/>
      <c r="AQ7525" s="3"/>
      <c r="AR7525" s="3"/>
      <c r="AS7525" s="3"/>
      <c r="AT7525" s="3"/>
      <c r="AU7525" s="3"/>
      <c r="AV7525" s="3"/>
      <c r="AW7525" s="3"/>
      <c r="AX7525" s="3"/>
      <c r="AY7525" s="3"/>
      <c r="AZ7525" s="3"/>
      <c r="BA7525" s="3"/>
      <c r="BB7525" s="3"/>
      <c r="BC7525" s="3"/>
      <c r="BD7525" s="3"/>
      <c r="BE7525" s="3"/>
      <c r="BF7525" s="3"/>
      <c r="BG7525" s="3"/>
      <c r="BH7525" s="3"/>
      <c r="BI7525" s="3"/>
      <c r="BJ7525" s="3"/>
    </row>
    <row r="7526" customFormat="false" ht="15.75" hidden="false" customHeight="false" outlineLevel="0" collapsed="false">
      <c r="A7526" s="3" t="n">
        <v>7525</v>
      </c>
      <c r="B7526" s="3" t="s">
        <v>21856</v>
      </c>
      <c r="C7526" s="3" t="s">
        <v>21857</v>
      </c>
      <c r="D7526" s="3" t="n">
        <v>1</v>
      </c>
      <c r="E7526" s="3" t="n">
        <v>0.7004287</v>
      </c>
      <c r="F7526" s="3" t="n">
        <v>8</v>
      </c>
      <c r="G7526" s="3" t="n">
        <v>8</v>
      </c>
      <c r="H7526" s="3" t="n">
        <v>5</v>
      </c>
      <c r="I7526" s="3" t="n">
        <v>5</v>
      </c>
      <c r="J7526" s="3" t="n">
        <v>9</v>
      </c>
      <c r="K7526" s="3" t="n">
        <v>9</v>
      </c>
      <c r="L7526" s="3" t="n">
        <v>0</v>
      </c>
      <c r="M7526" s="3" t="n">
        <v>0</v>
      </c>
      <c r="N7526" s="3" t="n">
        <v>-1</v>
      </c>
      <c r="O7526" s="3" t="n">
        <v>-1</v>
      </c>
      <c r="P7526" s="3" t="n">
        <v>7.7</v>
      </c>
      <c r="Q7526" s="3" t="n">
        <v>24.2</v>
      </c>
      <c r="R7526" s="3" t="s">
        <v>21858</v>
      </c>
      <c r="S7526" s="4" t="n">
        <v>45747.9071180556</v>
      </c>
      <c r="T7526" s="3" t="s">
        <v>65</v>
      </c>
      <c r="U7526" s="3" t="s">
        <v>65</v>
      </c>
      <c r="V7526" s="3" t="n">
        <v>0</v>
      </c>
      <c r="W7526" s="3" t="n">
        <v>0</v>
      </c>
      <c r="X7526" s="3" t="n">
        <v>0</v>
      </c>
      <c r="Y7526" s="3" t="s">
        <v>30</v>
      </c>
      <c r="Z7526" s="3" t="s">
        <v>30</v>
      </c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P7526" s="3"/>
      <c r="AQ7526" s="3"/>
      <c r="AR7526" s="3"/>
      <c r="AS7526" s="3"/>
      <c r="AT7526" s="3"/>
      <c r="AU7526" s="3"/>
      <c r="AV7526" s="3"/>
      <c r="AW7526" s="3"/>
      <c r="AX7526" s="3"/>
      <c r="AY7526" s="3"/>
      <c r="AZ7526" s="3"/>
      <c r="BA7526" s="3"/>
      <c r="BB7526" s="3"/>
      <c r="BC7526" s="3"/>
      <c r="BD7526" s="3"/>
      <c r="BE7526" s="3"/>
      <c r="BF7526" s="3"/>
      <c r="BG7526" s="3"/>
      <c r="BH7526" s="3"/>
      <c r="BI7526" s="3"/>
      <c r="BJ7526" s="3"/>
    </row>
    <row r="7527" customFormat="false" ht="15.75" hidden="false" customHeight="false" outlineLevel="0" collapsed="false">
      <c r="A7527" s="3" t="n">
        <v>7526</v>
      </c>
      <c r="B7527" s="3" t="s">
        <v>21859</v>
      </c>
      <c r="C7527" s="3" t="s">
        <v>21860</v>
      </c>
      <c r="D7527" s="3" t="n">
        <v>1</v>
      </c>
      <c r="E7527" s="3" t="n">
        <v>1.077179</v>
      </c>
      <c r="F7527" s="3" t="n">
        <v>14</v>
      </c>
      <c r="G7527" s="3" t="n">
        <v>14</v>
      </c>
      <c r="H7527" s="3" t="n">
        <v>10</v>
      </c>
      <c r="I7527" s="3" t="n">
        <v>10</v>
      </c>
      <c r="J7527" s="3" t="n">
        <v>13</v>
      </c>
      <c r="K7527" s="3" t="n">
        <v>13</v>
      </c>
      <c r="L7527" s="3" t="n">
        <v>1</v>
      </c>
      <c r="M7527" s="3" t="n">
        <v>1</v>
      </c>
      <c r="N7527" s="3" t="n">
        <v>4</v>
      </c>
      <c r="O7527" s="3" t="n">
        <v>-1</v>
      </c>
      <c r="P7527" s="3" t="n">
        <v>7.3</v>
      </c>
      <c r="Q7527" s="3" t="n">
        <v>24.2</v>
      </c>
      <c r="R7527" s="3" t="s">
        <v>21861</v>
      </c>
      <c r="S7527" s="4" t="n">
        <v>45747.9071759259</v>
      </c>
      <c r="T7527" s="3" t="s">
        <v>65</v>
      </c>
      <c r="U7527" s="3" t="s">
        <v>65</v>
      </c>
      <c r="V7527" s="3" t="n">
        <v>1</v>
      </c>
      <c r="W7527" s="3" t="n">
        <v>0</v>
      </c>
      <c r="X7527" s="3" t="n">
        <v>0</v>
      </c>
      <c r="Y7527" s="3" t="s">
        <v>30</v>
      </c>
      <c r="Z7527" s="3" t="s">
        <v>30</v>
      </c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P7527" s="3"/>
      <c r="AQ7527" s="3"/>
      <c r="AR7527" s="3"/>
      <c r="AS7527" s="3"/>
      <c r="AT7527" s="3"/>
      <c r="AU7527" s="3"/>
      <c r="AV7527" s="3"/>
      <c r="AW7527" s="3"/>
      <c r="AX7527" s="3"/>
      <c r="AY7527" s="3"/>
      <c r="AZ7527" s="3"/>
      <c r="BA7527" s="3"/>
      <c r="BB7527" s="3"/>
      <c r="BC7527" s="3"/>
      <c r="BD7527" s="3"/>
      <c r="BE7527" s="3"/>
      <c r="BF7527" s="3"/>
      <c r="BG7527" s="3"/>
      <c r="BH7527" s="3"/>
      <c r="BI7527" s="3"/>
      <c r="BJ7527" s="3"/>
    </row>
    <row r="7528" customFormat="false" ht="15.75" hidden="false" customHeight="false" outlineLevel="0" collapsed="false">
      <c r="A7528" s="3" t="n">
        <v>7527</v>
      </c>
      <c r="B7528" s="3" t="s">
        <v>21862</v>
      </c>
      <c r="C7528" s="3" t="s">
        <v>21863</v>
      </c>
      <c r="D7528" s="3" t="n">
        <v>1</v>
      </c>
      <c r="E7528" s="3" t="n">
        <v>1.8407553</v>
      </c>
      <c r="F7528" s="3" t="n">
        <v>60</v>
      </c>
      <c r="G7528" s="3" t="n">
        <v>60</v>
      </c>
      <c r="H7528" s="3" t="n">
        <v>14</v>
      </c>
      <c r="I7528" s="3" t="n">
        <v>14</v>
      </c>
      <c r="J7528" s="3" t="n">
        <v>70</v>
      </c>
      <c r="K7528" s="3" t="n">
        <v>70</v>
      </c>
      <c r="L7528" s="3" t="n">
        <v>14</v>
      </c>
      <c r="M7528" s="3" t="n">
        <v>14</v>
      </c>
      <c r="N7528" s="3" t="n">
        <v>5</v>
      </c>
      <c r="O7528" s="3" t="n">
        <v>-1</v>
      </c>
      <c r="P7528" s="3" t="n">
        <v>7.4</v>
      </c>
      <c r="Q7528" s="3" t="n">
        <v>24.2</v>
      </c>
      <c r="R7528" s="3" t="s">
        <v>21864</v>
      </c>
      <c r="S7528" s="4" t="n">
        <v>45747.9072685185</v>
      </c>
      <c r="T7528" s="3" t="s">
        <v>65</v>
      </c>
      <c r="U7528" s="3" t="s">
        <v>65</v>
      </c>
      <c r="V7528" s="3" t="n">
        <v>1</v>
      </c>
      <c r="W7528" s="3" t="n">
        <v>0</v>
      </c>
      <c r="X7528" s="3" t="n">
        <v>0</v>
      </c>
      <c r="Y7528" s="3" t="s">
        <v>30</v>
      </c>
      <c r="Z7528" s="3" t="s">
        <v>30</v>
      </c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P7528" s="3"/>
      <c r="AQ7528" s="3"/>
      <c r="AR7528" s="3"/>
      <c r="AS7528" s="3"/>
      <c r="AT7528" s="3"/>
      <c r="AU7528" s="3"/>
      <c r="AV7528" s="3"/>
      <c r="AW7528" s="3"/>
      <c r="AX7528" s="3"/>
      <c r="AY7528" s="3"/>
      <c r="AZ7528" s="3"/>
      <c r="BA7528" s="3"/>
      <c r="BB7528" s="3"/>
      <c r="BC7528" s="3"/>
      <c r="BD7528" s="3"/>
      <c r="BE7528" s="3"/>
      <c r="BF7528" s="3"/>
      <c r="BG7528" s="3"/>
      <c r="BH7528" s="3"/>
      <c r="BI7528" s="3"/>
      <c r="BJ7528" s="3"/>
    </row>
    <row r="7529" customFormat="false" ht="15.75" hidden="false" customHeight="false" outlineLevel="0" collapsed="false">
      <c r="A7529" s="3" t="n">
        <v>7528</v>
      </c>
      <c r="B7529" s="3" t="s">
        <v>21865</v>
      </c>
      <c r="C7529" s="3" t="s">
        <v>21866</v>
      </c>
      <c r="D7529" s="3" t="n">
        <v>1</v>
      </c>
      <c r="E7529" s="3" t="n">
        <v>1.4443901</v>
      </c>
      <c r="F7529" s="3" t="n">
        <v>35</v>
      </c>
      <c r="G7529" s="3" t="n">
        <v>35</v>
      </c>
      <c r="H7529" s="3" t="n">
        <v>8</v>
      </c>
      <c r="I7529" s="3" t="n">
        <v>8</v>
      </c>
      <c r="J7529" s="3" t="n">
        <v>64</v>
      </c>
      <c r="K7529" s="3" t="n">
        <v>64</v>
      </c>
      <c r="L7529" s="3" t="n">
        <v>12</v>
      </c>
      <c r="M7529" s="3" t="n">
        <v>12</v>
      </c>
      <c r="N7529" s="3" t="n">
        <v>-1</v>
      </c>
      <c r="O7529" s="3" t="n">
        <v>-1</v>
      </c>
      <c r="P7529" s="3" t="n">
        <v>6.1</v>
      </c>
      <c r="Q7529" s="3" t="n">
        <v>24.2</v>
      </c>
      <c r="R7529" s="3" t="s">
        <v>21867</v>
      </c>
      <c r="S7529" s="4" t="n">
        <v>45747.9073263889</v>
      </c>
      <c r="T7529" s="3" t="s">
        <v>4910</v>
      </c>
      <c r="U7529" s="3" t="s">
        <v>4910</v>
      </c>
      <c r="V7529" s="3" t="n">
        <v>0</v>
      </c>
      <c r="W7529" s="3" t="n">
        <v>0</v>
      </c>
      <c r="X7529" s="3" t="n">
        <v>0</v>
      </c>
      <c r="Y7529" s="3" t="s">
        <v>30</v>
      </c>
      <c r="Z7529" s="3" t="s">
        <v>30</v>
      </c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P7529" s="3"/>
      <c r="AQ7529" s="3"/>
      <c r="AR7529" s="3"/>
      <c r="AS7529" s="3"/>
      <c r="AT7529" s="3"/>
      <c r="AU7529" s="3"/>
      <c r="AV7529" s="3"/>
      <c r="AW7529" s="3"/>
      <c r="AX7529" s="3"/>
      <c r="AY7529" s="3"/>
      <c r="AZ7529" s="3"/>
      <c r="BA7529" s="3"/>
      <c r="BB7529" s="3"/>
      <c r="BC7529" s="3"/>
      <c r="BD7529" s="3"/>
      <c r="BE7529" s="3"/>
      <c r="BF7529" s="3"/>
      <c r="BG7529" s="3"/>
      <c r="BH7529" s="3"/>
      <c r="BI7529" s="3"/>
      <c r="BJ7529" s="3"/>
    </row>
    <row r="7530" customFormat="false" ht="15.75" hidden="false" customHeight="false" outlineLevel="0" collapsed="false">
      <c r="A7530" s="3" t="n">
        <v>7529</v>
      </c>
      <c r="B7530" s="3" t="s">
        <v>21868</v>
      </c>
      <c r="C7530" s="3" t="s">
        <v>21869</v>
      </c>
      <c r="D7530" s="3" t="n">
        <v>1</v>
      </c>
      <c r="E7530" s="3" t="n">
        <v>3.9156837</v>
      </c>
      <c r="F7530" s="3" t="n">
        <v>68</v>
      </c>
      <c r="G7530" s="3" t="n">
        <v>68</v>
      </c>
      <c r="H7530" s="3" t="n">
        <v>16</v>
      </c>
      <c r="I7530" s="3" t="n">
        <v>16</v>
      </c>
      <c r="J7530" s="3" t="n">
        <v>87</v>
      </c>
      <c r="K7530" s="3" t="n">
        <v>87</v>
      </c>
      <c r="L7530" s="3" t="n">
        <v>20</v>
      </c>
      <c r="M7530" s="3" t="n">
        <v>20</v>
      </c>
      <c r="N7530" s="3" t="n">
        <v>8</v>
      </c>
      <c r="O7530" s="3" t="n">
        <v>-1</v>
      </c>
      <c r="P7530" s="3" t="n">
        <v>7.5</v>
      </c>
      <c r="Q7530" s="3" t="n">
        <v>24.2</v>
      </c>
      <c r="R7530" s="3" t="s">
        <v>21870</v>
      </c>
      <c r="S7530" s="4" t="n">
        <v>45747.9074768519</v>
      </c>
      <c r="T7530" s="3" t="s">
        <v>65</v>
      </c>
      <c r="U7530" s="3" t="s">
        <v>65</v>
      </c>
      <c r="V7530" s="3" t="n">
        <v>1</v>
      </c>
      <c r="W7530" s="3" t="n">
        <v>0</v>
      </c>
      <c r="X7530" s="3" t="n">
        <v>0</v>
      </c>
      <c r="Y7530" s="3" t="s">
        <v>30</v>
      </c>
      <c r="Z7530" s="3" t="s">
        <v>30</v>
      </c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  <c r="AP7530" s="3"/>
      <c r="AQ7530" s="3"/>
      <c r="AR7530" s="3"/>
      <c r="AS7530" s="3"/>
      <c r="AT7530" s="3"/>
      <c r="AU7530" s="3"/>
      <c r="AV7530" s="3"/>
      <c r="AW7530" s="3"/>
      <c r="AX7530" s="3"/>
      <c r="AY7530" s="3"/>
      <c r="AZ7530" s="3"/>
      <c r="BA7530" s="3"/>
      <c r="BB7530" s="3"/>
      <c r="BC7530" s="3"/>
      <c r="BD7530" s="3"/>
      <c r="BE7530" s="3"/>
      <c r="BF7530" s="3"/>
      <c r="BG7530" s="3"/>
      <c r="BH7530" s="3"/>
      <c r="BI7530" s="3"/>
      <c r="BJ7530" s="3"/>
    </row>
    <row r="7531" customFormat="false" ht="15.75" hidden="false" customHeight="false" outlineLevel="0" collapsed="false">
      <c r="A7531" s="3" t="n">
        <v>7530</v>
      </c>
      <c r="B7531" s="3" t="s">
        <v>21871</v>
      </c>
      <c r="C7531" s="3" t="s">
        <v>21872</v>
      </c>
      <c r="D7531" s="3" t="n">
        <v>1</v>
      </c>
      <c r="E7531" s="3" t="n">
        <v>1.1754034</v>
      </c>
      <c r="F7531" s="3" t="n">
        <v>58</v>
      </c>
      <c r="G7531" s="3" t="n">
        <v>58</v>
      </c>
      <c r="H7531" s="3" t="n">
        <v>14</v>
      </c>
      <c r="I7531" s="3" t="n">
        <v>14</v>
      </c>
      <c r="J7531" s="3" t="n">
        <v>74</v>
      </c>
      <c r="K7531" s="3" t="n">
        <v>74</v>
      </c>
      <c r="L7531" s="3" t="n">
        <v>16</v>
      </c>
      <c r="M7531" s="3" t="n">
        <v>16</v>
      </c>
      <c r="N7531" s="3" t="n">
        <v>43</v>
      </c>
      <c r="O7531" s="3" t="n">
        <v>-1</v>
      </c>
      <c r="P7531" s="3" t="n">
        <v>7.7</v>
      </c>
      <c r="Q7531" s="3" t="n">
        <v>24.2</v>
      </c>
      <c r="R7531" s="3" t="s">
        <v>21873</v>
      </c>
      <c r="S7531" s="4" t="n">
        <v>45747.9075694445</v>
      </c>
      <c r="T7531" s="3" t="s">
        <v>4910</v>
      </c>
      <c r="U7531" s="3" t="s">
        <v>4910</v>
      </c>
      <c r="V7531" s="3" t="n">
        <v>1</v>
      </c>
      <c r="W7531" s="3" t="n">
        <v>0</v>
      </c>
      <c r="X7531" s="3" t="n">
        <v>0</v>
      </c>
      <c r="Y7531" s="3" t="s">
        <v>30</v>
      </c>
      <c r="Z7531" s="3" t="s">
        <v>30</v>
      </c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  <c r="AP7531" s="3"/>
      <c r="AQ7531" s="3"/>
      <c r="AR7531" s="3"/>
      <c r="AS7531" s="3"/>
      <c r="AT7531" s="3"/>
      <c r="AU7531" s="3"/>
      <c r="AV7531" s="3"/>
      <c r="AW7531" s="3"/>
      <c r="AX7531" s="3"/>
      <c r="AY7531" s="3"/>
      <c r="AZ7531" s="3"/>
      <c r="BA7531" s="3"/>
      <c r="BB7531" s="3"/>
      <c r="BC7531" s="3"/>
      <c r="BD7531" s="3"/>
      <c r="BE7531" s="3"/>
      <c r="BF7531" s="3"/>
      <c r="BG7531" s="3"/>
      <c r="BH7531" s="3"/>
      <c r="BI7531" s="3"/>
      <c r="BJ7531" s="3"/>
    </row>
    <row r="7532" customFormat="false" ht="15.75" hidden="false" customHeight="false" outlineLevel="0" collapsed="false">
      <c r="A7532" s="3" t="n">
        <v>7531</v>
      </c>
      <c r="B7532" s="3" t="s">
        <v>21874</v>
      </c>
      <c r="C7532" s="3" t="s">
        <v>21875</v>
      </c>
      <c r="D7532" s="3" t="n">
        <v>1</v>
      </c>
      <c r="E7532" s="3" t="n">
        <v>4.392002</v>
      </c>
      <c r="F7532" s="3" t="n">
        <v>228</v>
      </c>
      <c r="G7532" s="3" t="n">
        <v>228</v>
      </c>
      <c r="H7532" s="3" t="n">
        <v>27</v>
      </c>
      <c r="I7532" s="3" t="n">
        <v>27</v>
      </c>
      <c r="J7532" s="3" t="n">
        <v>265</v>
      </c>
      <c r="K7532" s="3" t="n">
        <v>265</v>
      </c>
      <c r="L7532" s="3" t="n">
        <v>30</v>
      </c>
      <c r="M7532" s="3" t="n">
        <v>30</v>
      </c>
      <c r="N7532" s="3" t="n">
        <v>-1</v>
      </c>
      <c r="O7532" s="3" t="n">
        <v>-1</v>
      </c>
      <c r="P7532" s="3" t="n">
        <v>7.1</v>
      </c>
      <c r="Q7532" s="3" t="n">
        <v>24.2</v>
      </c>
      <c r="R7532" s="3" t="s">
        <v>21876</v>
      </c>
      <c r="S7532" s="4" t="n">
        <v>45747.907662037</v>
      </c>
      <c r="T7532" s="3" t="s">
        <v>65</v>
      </c>
      <c r="U7532" s="3" t="s">
        <v>65</v>
      </c>
      <c r="V7532" s="3" t="n">
        <v>0</v>
      </c>
      <c r="W7532" s="3" t="n">
        <v>0</v>
      </c>
      <c r="X7532" s="3" t="n">
        <v>0</v>
      </c>
      <c r="Y7532" s="3" t="s">
        <v>30</v>
      </c>
      <c r="Z7532" s="3" t="s">
        <v>30</v>
      </c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  <c r="AP7532" s="3"/>
      <c r="AQ7532" s="3"/>
      <c r="AR7532" s="3"/>
      <c r="AS7532" s="3"/>
      <c r="AT7532" s="3"/>
      <c r="AU7532" s="3"/>
      <c r="AV7532" s="3"/>
      <c r="AW7532" s="3"/>
      <c r="AX7532" s="3"/>
      <c r="AY7532" s="3"/>
      <c r="AZ7532" s="3"/>
      <c r="BA7532" s="3"/>
      <c r="BB7532" s="3"/>
      <c r="BC7532" s="3"/>
      <c r="BD7532" s="3"/>
      <c r="BE7532" s="3"/>
      <c r="BF7532" s="3"/>
      <c r="BG7532" s="3"/>
      <c r="BH7532" s="3"/>
      <c r="BI7532" s="3"/>
      <c r="BJ7532" s="3"/>
    </row>
    <row r="7533" customFormat="false" ht="15.75" hidden="false" customHeight="false" outlineLevel="0" collapsed="false">
      <c r="A7533" s="3" t="n">
        <v>7532</v>
      </c>
      <c r="B7533" s="3" t="s">
        <v>21877</v>
      </c>
      <c r="C7533" s="3" t="s">
        <v>21878</v>
      </c>
      <c r="D7533" s="3" t="n">
        <v>1</v>
      </c>
      <c r="E7533" s="3" t="n">
        <v>0.1570956</v>
      </c>
      <c r="F7533" s="3" t="n">
        <v>8</v>
      </c>
      <c r="G7533" s="3" t="n">
        <v>8</v>
      </c>
      <c r="H7533" s="3" t="n">
        <v>3</v>
      </c>
      <c r="I7533" s="3" t="n">
        <v>3</v>
      </c>
      <c r="J7533" s="3" t="n">
        <v>6</v>
      </c>
      <c r="K7533" s="3" t="n">
        <v>6</v>
      </c>
      <c r="L7533" s="3" t="n">
        <v>0</v>
      </c>
      <c r="M7533" s="3" t="n">
        <v>0</v>
      </c>
      <c r="N7533" s="3" t="n">
        <v>-1</v>
      </c>
      <c r="O7533" s="3" t="n">
        <v>-1</v>
      </c>
      <c r="P7533" s="3" t="n">
        <v>7.8</v>
      </c>
      <c r="Q7533" s="3" t="n">
        <v>24.2</v>
      </c>
      <c r="R7533" s="3" t="s">
        <v>21879</v>
      </c>
      <c r="S7533" s="4" t="n">
        <v>45747.9076851852</v>
      </c>
      <c r="T7533" s="3" t="s">
        <v>65</v>
      </c>
      <c r="U7533" s="3" t="s">
        <v>65</v>
      </c>
      <c r="V7533" s="3" t="n">
        <v>0</v>
      </c>
      <c r="W7533" s="3" t="n">
        <v>0</v>
      </c>
      <c r="X7533" s="3" t="n">
        <v>0</v>
      </c>
      <c r="Y7533" s="3" t="s">
        <v>30</v>
      </c>
      <c r="Z7533" s="3" t="s">
        <v>30</v>
      </c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P7533" s="3"/>
      <c r="AQ7533" s="3"/>
      <c r="AR7533" s="3"/>
      <c r="AS7533" s="3"/>
      <c r="AT7533" s="3"/>
      <c r="AU7533" s="3"/>
      <c r="AV7533" s="3"/>
      <c r="AW7533" s="3"/>
      <c r="AX7533" s="3"/>
      <c r="AY7533" s="3"/>
      <c r="AZ7533" s="3"/>
      <c r="BA7533" s="3"/>
      <c r="BB7533" s="3"/>
      <c r="BC7533" s="3"/>
      <c r="BD7533" s="3"/>
      <c r="BE7533" s="3"/>
      <c r="BF7533" s="3"/>
      <c r="BG7533" s="3"/>
      <c r="BH7533" s="3"/>
      <c r="BI7533" s="3"/>
      <c r="BJ7533" s="3"/>
    </row>
    <row r="7534" customFormat="false" ht="15.75" hidden="false" customHeight="false" outlineLevel="0" collapsed="false">
      <c r="A7534" s="3" t="n">
        <v>7533</v>
      </c>
      <c r="B7534" s="3" t="s">
        <v>21880</v>
      </c>
      <c r="C7534" s="3" t="s">
        <v>21881</v>
      </c>
      <c r="D7534" s="3" t="n">
        <v>1</v>
      </c>
      <c r="E7534" s="3" t="n">
        <v>0.5134067</v>
      </c>
      <c r="F7534" s="3" t="n">
        <v>16</v>
      </c>
      <c r="G7534" s="3" t="n">
        <v>16</v>
      </c>
      <c r="H7534" s="3" t="n">
        <v>4</v>
      </c>
      <c r="I7534" s="3" t="n">
        <v>4</v>
      </c>
      <c r="J7534" s="3" t="n">
        <v>24</v>
      </c>
      <c r="K7534" s="3" t="n">
        <v>24</v>
      </c>
      <c r="L7534" s="3" t="n">
        <v>6</v>
      </c>
      <c r="M7534" s="3" t="n">
        <v>6</v>
      </c>
      <c r="N7534" s="3" t="n">
        <v>-1</v>
      </c>
      <c r="O7534" s="3" t="n">
        <v>-1</v>
      </c>
      <c r="P7534" s="3" t="n">
        <v>6.1</v>
      </c>
      <c r="Q7534" s="3" t="n">
        <v>24.2</v>
      </c>
      <c r="R7534" s="3" t="s">
        <v>21882</v>
      </c>
      <c r="S7534" s="4" t="n">
        <v>45747.9077199074</v>
      </c>
      <c r="T7534" s="3" t="s">
        <v>65</v>
      </c>
      <c r="U7534" s="3" t="s">
        <v>65</v>
      </c>
      <c r="V7534" s="3" t="n">
        <v>0</v>
      </c>
      <c r="W7534" s="3" t="n">
        <v>0</v>
      </c>
      <c r="X7534" s="3" t="n">
        <v>0</v>
      </c>
      <c r="Y7534" s="3" t="s">
        <v>30</v>
      </c>
      <c r="Z7534" s="3" t="s">
        <v>30</v>
      </c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P7534" s="3"/>
      <c r="AQ7534" s="3"/>
      <c r="AR7534" s="3"/>
      <c r="AS7534" s="3"/>
      <c r="AT7534" s="3"/>
      <c r="AU7534" s="3"/>
      <c r="AV7534" s="3"/>
      <c r="AW7534" s="3"/>
      <c r="AX7534" s="3"/>
      <c r="AY7534" s="3"/>
      <c r="AZ7534" s="3"/>
      <c r="BA7534" s="3"/>
      <c r="BB7534" s="3"/>
      <c r="BC7534" s="3"/>
      <c r="BD7534" s="3"/>
      <c r="BE7534" s="3"/>
      <c r="BF7534" s="3"/>
      <c r="BG7534" s="3"/>
      <c r="BH7534" s="3"/>
      <c r="BI7534" s="3"/>
      <c r="BJ7534" s="3"/>
    </row>
    <row r="7535" customFormat="false" ht="15.75" hidden="false" customHeight="false" outlineLevel="0" collapsed="false">
      <c r="A7535" s="3" t="n">
        <v>7534</v>
      </c>
      <c r="B7535" s="3" t="s">
        <v>21883</v>
      </c>
      <c r="C7535" s="3" t="s">
        <v>21884</v>
      </c>
      <c r="D7535" s="3" t="n">
        <v>1</v>
      </c>
      <c r="E7535" s="3" t="n">
        <v>0.1118988</v>
      </c>
      <c r="F7535" s="3" t="n">
        <v>9</v>
      </c>
      <c r="G7535" s="3" t="n">
        <v>9</v>
      </c>
      <c r="H7535" s="3" t="n">
        <v>3</v>
      </c>
      <c r="I7535" s="3" t="n">
        <v>3</v>
      </c>
      <c r="J7535" s="3" t="n">
        <v>14</v>
      </c>
      <c r="K7535" s="3" t="n">
        <v>14</v>
      </c>
      <c r="L7535" s="3" t="n">
        <v>2</v>
      </c>
      <c r="M7535" s="3" t="n">
        <v>2</v>
      </c>
      <c r="N7535" s="3" t="n">
        <v>-1</v>
      </c>
      <c r="O7535" s="3" t="n">
        <v>-1</v>
      </c>
      <c r="P7535" s="3" t="n">
        <v>6.1</v>
      </c>
      <c r="Q7535" s="3" t="n">
        <v>24.2</v>
      </c>
      <c r="R7535" s="3" t="s">
        <v>21885</v>
      </c>
      <c r="S7535" s="4" t="n">
        <v>45747.9077430556</v>
      </c>
      <c r="T7535" s="3" t="s">
        <v>65</v>
      </c>
      <c r="U7535" s="3" t="s">
        <v>65</v>
      </c>
      <c r="V7535" s="3" t="n">
        <v>0</v>
      </c>
      <c r="W7535" s="3" t="n">
        <v>0</v>
      </c>
      <c r="X7535" s="3" t="n">
        <v>0</v>
      </c>
      <c r="Y7535" s="3" t="s">
        <v>30</v>
      </c>
      <c r="Z7535" s="3" t="s">
        <v>30</v>
      </c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P7535" s="3"/>
      <c r="AQ7535" s="3"/>
      <c r="AR7535" s="3"/>
      <c r="AS7535" s="3"/>
      <c r="AT7535" s="3"/>
      <c r="AU7535" s="3"/>
      <c r="AV7535" s="3"/>
      <c r="AW7535" s="3"/>
      <c r="AX7535" s="3"/>
      <c r="AY7535" s="3"/>
      <c r="AZ7535" s="3"/>
      <c r="BA7535" s="3"/>
      <c r="BB7535" s="3"/>
      <c r="BC7535" s="3"/>
      <c r="BD7535" s="3"/>
      <c r="BE7535" s="3"/>
      <c r="BF7535" s="3"/>
      <c r="BG7535" s="3"/>
      <c r="BH7535" s="3"/>
      <c r="BI7535" s="3"/>
      <c r="BJ7535" s="3"/>
    </row>
    <row r="7536" customFormat="false" ht="15.75" hidden="false" customHeight="false" outlineLevel="0" collapsed="false">
      <c r="A7536" s="3" t="n">
        <v>7535</v>
      </c>
      <c r="B7536" s="3" t="s">
        <v>21886</v>
      </c>
      <c r="C7536" s="3" t="s">
        <v>21887</v>
      </c>
      <c r="D7536" s="3" t="n">
        <v>1</v>
      </c>
      <c r="E7536" s="3" t="n">
        <v>1.7653484</v>
      </c>
      <c r="F7536" s="3" t="n">
        <v>82</v>
      </c>
      <c r="G7536" s="3" t="n">
        <v>82</v>
      </c>
      <c r="H7536" s="3" t="n">
        <v>14</v>
      </c>
      <c r="I7536" s="3" t="n">
        <v>14</v>
      </c>
      <c r="J7536" s="3" t="n">
        <v>112</v>
      </c>
      <c r="K7536" s="3" t="n">
        <v>112</v>
      </c>
      <c r="L7536" s="3" t="n">
        <v>20</v>
      </c>
      <c r="M7536" s="3" t="n">
        <v>20</v>
      </c>
      <c r="N7536" s="3" t="n">
        <v>63</v>
      </c>
      <c r="O7536" s="3" t="n">
        <v>-1</v>
      </c>
      <c r="P7536" s="3" t="n">
        <v>7.7</v>
      </c>
      <c r="Q7536" s="3" t="n">
        <v>24.2</v>
      </c>
      <c r="R7536" s="3" t="s">
        <v>21888</v>
      </c>
      <c r="S7536" s="4" t="n">
        <v>45747.9078472222</v>
      </c>
      <c r="T7536" s="3" t="s">
        <v>4910</v>
      </c>
      <c r="U7536" s="3" t="s">
        <v>4910</v>
      </c>
      <c r="V7536" s="3" t="n">
        <v>1</v>
      </c>
      <c r="W7536" s="3" t="n">
        <v>0</v>
      </c>
      <c r="X7536" s="3" t="n">
        <v>0</v>
      </c>
      <c r="Y7536" s="3" t="s">
        <v>30</v>
      </c>
      <c r="Z7536" s="3" t="s">
        <v>30</v>
      </c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P7536" s="3"/>
      <c r="AQ7536" s="3"/>
      <c r="AR7536" s="3"/>
      <c r="AS7536" s="3"/>
      <c r="AT7536" s="3"/>
      <c r="AU7536" s="3"/>
      <c r="AV7536" s="3"/>
      <c r="AW7536" s="3"/>
      <c r="AX7536" s="3"/>
      <c r="AY7536" s="3"/>
      <c r="AZ7536" s="3"/>
      <c r="BA7536" s="3"/>
      <c r="BB7536" s="3"/>
      <c r="BC7536" s="3"/>
      <c r="BD7536" s="3"/>
      <c r="BE7536" s="3"/>
      <c r="BF7536" s="3"/>
      <c r="BG7536" s="3"/>
      <c r="BH7536" s="3"/>
      <c r="BI7536" s="3"/>
      <c r="BJ7536" s="3"/>
    </row>
    <row r="7537" customFormat="false" ht="15.75" hidden="false" customHeight="false" outlineLevel="0" collapsed="false">
      <c r="A7537" s="3" t="n">
        <v>7536</v>
      </c>
      <c r="B7537" s="3" t="s">
        <v>21889</v>
      </c>
      <c r="C7537" s="3" t="s">
        <v>21890</v>
      </c>
      <c r="D7537" s="3" t="n">
        <v>1</v>
      </c>
      <c r="E7537" s="3" t="n">
        <v>0.7887709</v>
      </c>
      <c r="F7537" s="3" t="n">
        <v>21</v>
      </c>
      <c r="G7537" s="3" t="n">
        <v>21</v>
      </c>
      <c r="H7537" s="3" t="n">
        <v>7</v>
      </c>
      <c r="I7537" s="3" t="n">
        <v>7</v>
      </c>
      <c r="J7537" s="3" t="n">
        <v>21</v>
      </c>
      <c r="K7537" s="3" t="n">
        <v>21</v>
      </c>
      <c r="L7537" s="3" t="n">
        <v>4</v>
      </c>
      <c r="M7537" s="3" t="n">
        <v>4</v>
      </c>
      <c r="N7537" s="3" t="n">
        <v>19</v>
      </c>
      <c r="O7537" s="3" t="n">
        <v>-1</v>
      </c>
      <c r="P7537" s="3" t="n">
        <v>7.3</v>
      </c>
      <c r="Q7537" s="3" t="n">
        <v>24.2</v>
      </c>
      <c r="R7537" s="3" t="s">
        <v>21891</v>
      </c>
      <c r="S7537" s="4" t="n">
        <v>45747.9079166667</v>
      </c>
      <c r="T7537" s="3" t="s">
        <v>29</v>
      </c>
      <c r="U7537" s="3" t="s">
        <v>29</v>
      </c>
      <c r="V7537" s="3" t="n">
        <v>1</v>
      </c>
      <c r="W7537" s="3" t="n">
        <v>0</v>
      </c>
      <c r="X7537" s="3" t="n">
        <v>0</v>
      </c>
      <c r="Y7537" s="3" t="s">
        <v>30</v>
      </c>
      <c r="Z7537" s="3" t="s">
        <v>30</v>
      </c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  <c r="AP7537" s="3"/>
      <c r="AQ7537" s="3"/>
      <c r="AR7537" s="3"/>
      <c r="AS7537" s="3"/>
      <c r="AT7537" s="3"/>
      <c r="AU7537" s="3"/>
      <c r="AV7537" s="3"/>
      <c r="AW7537" s="3"/>
      <c r="AX7537" s="3"/>
      <c r="AY7537" s="3"/>
      <c r="AZ7537" s="3"/>
      <c r="BA7537" s="3"/>
      <c r="BB7537" s="3"/>
      <c r="BC7537" s="3"/>
      <c r="BD7537" s="3"/>
      <c r="BE7537" s="3"/>
      <c r="BF7537" s="3"/>
      <c r="BG7537" s="3"/>
      <c r="BH7537" s="3"/>
      <c r="BI7537" s="3"/>
      <c r="BJ7537" s="3"/>
    </row>
    <row r="7538" customFormat="false" ht="15.75" hidden="false" customHeight="false" outlineLevel="0" collapsed="false">
      <c r="A7538" s="3" t="n">
        <v>7537</v>
      </c>
      <c r="B7538" s="3" t="s">
        <v>21892</v>
      </c>
      <c r="C7538" s="3" t="s">
        <v>21893</v>
      </c>
      <c r="D7538" s="3" t="n">
        <v>1</v>
      </c>
      <c r="E7538" s="3" t="n">
        <v>1.1818703</v>
      </c>
      <c r="F7538" s="3" t="n">
        <v>70</v>
      </c>
      <c r="G7538" s="3" t="n">
        <v>70</v>
      </c>
      <c r="H7538" s="3" t="n">
        <v>15</v>
      </c>
      <c r="I7538" s="3" t="n">
        <v>15</v>
      </c>
      <c r="J7538" s="3" t="n">
        <v>87</v>
      </c>
      <c r="K7538" s="3" t="n">
        <v>87</v>
      </c>
      <c r="L7538" s="3" t="n">
        <v>16</v>
      </c>
      <c r="M7538" s="3" t="n">
        <v>16</v>
      </c>
      <c r="N7538" s="3" t="n">
        <v>8</v>
      </c>
      <c r="O7538" s="3" t="n">
        <v>-1</v>
      </c>
      <c r="P7538" s="3" t="n">
        <v>7.4</v>
      </c>
      <c r="Q7538" s="3" t="n">
        <v>24.2</v>
      </c>
      <c r="R7538" s="3" t="s">
        <v>21894</v>
      </c>
      <c r="S7538" s="4" t="n">
        <v>45747.9079976852</v>
      </c>
      <c r="T7538" s="3" t="s">
        <v>3197</v>
      </c>
      <c r="U7538" s="3" t="s">
        <v>3197</v>
      </c>
      <c r="V7538" s="3" t="n">
        <v>1</v>
      </c>
      <c r="W7538" s="3" t="n">
        <v>0</v>
      </c>
      <c r="X7538" s="3" t="n">
        <v>0</v>
      </c>
      <c r="Y7538" s="3" t="s">
        <v>30</v>
      </c>
      <c r="Z7538" s="3" t="s">
        <v>30</v>
      </c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  <c r="AP7538" s="3"/>
      <c r="AQ7538" s="3"/>
      <c r="AR7538" s="3"/>
      <c r="AS7538" s="3"/>
      <c r="AT7538" s="3"/>
      <c r="AU7538" s="3"/>
      <c r="AV7538" s="3"/>
      <c r="AW7538" s="3"/>
      <c r="AX7538" s="3"/>
      <c r="AY7538" s="3"/>
      <c r="AZ7538" s="3"/>
      <c r="BA7538" s="3"/>
      <c r="BB7538" s="3"/>
      <c r="BC7538" s="3"/>
      <c r="BD7538" s="3"/>
      <c r="BE7538" s="3"/>
      <c r="BF7538" s="3"/>
      <c r="BG7538" s="3"/>
      <c r="BH7538" s="3"/>
      <c r="BI7538" s="3"/>
      <c r="BJ7538" s="3"/>
    </row>
    <row r="7539" customFormat="false" ht="15.75" hidden="false" customHeight="false" outlineLevel="0" collapsed="false">
      <c r="A7539" s="3" t="n">
        <v>7538</v>
      </c>
      <c r="B7539" s="3" t="s">
        <v>21895</v>
      </c>
      <c r="C7539" s="3" t="s">
        <v>21896</v>
      </c>
      <c r="D7539" s="3" t="n">
        <v>1</v>
      </c>
      <c r="E7539" s="3" t="n">
        <v>0.9083601</v>
      </c>
      <c r="F7539" s="3" t="n">
        <v>50</v>
      </c>
      <c r="G7539" s="3" t="n">
        <v>50</v>
      </c>
      <c r="H7539" s="3" t="n">
        <v>14</v>
      </c>
      <c r="I7539" s="3" t="n">
        <v>14</v>
      </c>
      <c r="J7539" s="3" t="n">
        <v>58</v>
      </c>
      <c r="K7539" s="3" t="n">
        <v>58</v>
      </c>
      <c r="L7539" s="3" t="n">
        <v>5</v>
      </c>
      <c r="M7539" s="3" t="n">
        <v>5</v>
      </c>
      <c r="N7539" s="3" t="n">
        <v>-1</v>
      </c>
      <c r="O7539" s="3" t="n">
        <v>-1</v>
      </c>
      <c r="P7539" s="3" t="n">
        <v>7.7</v>
      </c>
      <c r="Q7539" s="3" t="n">
        <v>24.2</v>
      </c>
      <c r="R7539" s="3" t="s">
        <v>21897</v>
      </c>
      <c r="S7539" s="4" t="n">
        <v>45747.9080324074</v>
      </c>
      <c r="T7539" s="3" t="s">
        <v>65</v>
      </c>
      <c r="U7539" s="3" t="s">
        <v>65</v>
      </c>
      <c r="V7539" s="3" t="n">
        <v>0</v>
      </c>
      <c r="W7539" s="3" t="n">
        <v>0</v>
      </c>
      <c r="X7539" s="3" t="n">
        <v>0</v>
      </c>
      <c r="Y7539" s="3" t="s">
        <v>30</v>
      </c>
      <c r="Z7539" s="3" t="s">
        <v>30</v>
      </c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P7539" s="3"/>
      <c r="AQ7539" s="3"/>
      <c r="AR7539" s="3"/>
      <c r="AS7539" s="3"/>
      <c r="AT7539" s="3"/>
      <c r="AU7539" s="3"/>
      <c r="AV7539" s="3"/>
      <c r="AW7539" s="3"/>
      <c r="AX7539" s="3"/>
      <c r="AY7539" s="3"/>
      <c r="AZ7539" s="3"/>
      <c r="BA7539" s="3"/>
      <c r="BB7539" s="3"/>
      <c r="BC7539" s="3"/>
      <c r="BD7539" s="3"/>
      <c r="BE7539" s="3"/>
      <c r="BF7539" s="3"/>
      <c r="BG7539" s="3"/>
      <c r="BH7539" s="3"/>
      <c r="BI7539" s="3"/>
      <c r="BJ7539" s="3"/>
    </row>
    <row r="7540" customFormat="false" ht="15.75" hidden="false" customHeight="false" outlineLevel="0" collapsed="false">
      <c r="A7540" s="3" t="n">
        <v>7539</v>
      </c>
      <c r="B7540" s="3" t="s">
        <v>21898</v>
      </c>
      <c r="C7540" s="3" t="s">
        <v>21899</v>
      </c>
      <c r="D7540" s="3" t="n">
        <v>1</v>
      </c>
      <c r="E7540" s="3" t="n">
        <v>5.6177767</v>
      </c>
      <c r="F7540" s="3" t="n">
        <v>731</v>
      </c>
      <c r="G7540" s="3" t="n">
        <v>731</v>
      </c>
      <c r="H7540" s="3" t="n">
        <v>19</v>
      </c>
      <c r="I7540" s="3" t="n">
        <v>19</v>
      </c>
      <c r="J7540" s="3" t="n">
        <v>1093</v>
      </c>
      <c r="K7540" s="3" t="n">
        <v>1093</v>
      </c>
      <c r="L7540" s="3" t="n">
        <v>2</v>
      </c>
      <c r="M7540" s="3" t="n">
        <v>2</v>
      </c>
      <c r="N7540" s="3" t="n">
        <v>-1</v>
      </c>
      <c r="O7540" s="3" t="n">
        <v>-1</v>
      </c>
      <c r="P7540" s="3" t="n">
        <v>7.7</v>
      </c>
      <c r="Q7540" s="3" t="n">
        <v>24.2</v>
      </c>
      <c r="R7540" s="3" t="s">
        <v>21900</v>
      </c>
      <c r="S7540" s="4" t="n">
        <v>45747.9081597222</v>
      </c>
      <c r="T7540" s="3" t="s">
        <v>65</v>
      </c>
      <c r="U7540" s="3" t="s">
        <v>65</v>
      </c>
      <c r="V7540" s="3" t="n">
        <v>0</v>
      </c>
      <c r="W7540" s="3" t="n">
        <v>0</v>
      </c>
      <c r="X7540" s="3" t="n">
        <v>0</v>
      </c>
      <c r="Y7540" s="3" t="s">
        <v>30</v>
      </c>
      <c r="Z7540" s="3" t="s">
        <v>30</v>
      </c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  <c r="AP7540" s="3"/>
      <c r="AQ7540" s="3"/>
      <c r="AR7540" s="3"/>
      <c r="AS7540" s="3"/>
      <c r="AT7540" s="3"/>
      <c r="AU7540" s="3"/>
      <c r="AV7540" s="3"/>
      <c r="AW7540" s="3"/>
      <c r="AX7540" s="3"/>
      <c r="AY7540" s="3"/>
      <c r="AZ7540" s="3"/>
      <c r="BA7540" s="3"/>
      <c r="BB7540" s="3"/>
      <c r="BC7540" s="3"/>
      <c r="BD7540" s="3"/>
      <c r="BE7540" s="3"/>
      <c r="BF7540" s="3"/>
      <c r="BG7540" s="3"/>
      <c r="BH7540" s="3"/>
      <c r="BI7540" s="3"/>
      <c r="BJ7540" s="3"/>
    </row>
    <row r="7541" customFormat="false" ht="15.75" hidden="false" customHeight="false" outlineLevel="0" collapsed="false">
      <c r="A7541" s="3" t="n">
        <v>7540</v>
      </c>
      <c r="B7541" s="3" t="s">
        <v>21901</v>
      </c>
      <c r="C7541" s="3" t="s">
        <v>21902</v>
      </c>
      <c r="D7541" s="3" t="n">
        <v>1</v>
      </c>
      <c r="E7541" s="3" t="n">
        <v>5.2789458</v>
      </c>
      <c r="F7541" s="3" t="n">
        <v>726</v>
      </c>
      <c r="G7541" s="3" t="n">
        <v>726</v>
      </c>
      <c r="H7541" s="3" t="n">
        <v>20</v>
      </c>
      <c r="I7541" s="3" t="n">
        <v>20</v>
      </c>
      <c r="J7541" s="3" t="n">
        <v>1084</v>
      </c>
      <c r="K7541" s="3" t="n">
        <v>1084</v>
      </c>
      <c r="L7541" s="3" t="n">
        <v>2</v>
      </c>
      <c r="M7541" s="3" t="n">
        <v>2</v>
      </c>
      <c r="N7541" s="3" t="n">
        <v>-1</v>
      </c>
      <c r="O7541" s="3" t="n">
        <v>-1</v>
      </c>
      <c r="P7541" s="3" t="n">
        <v>7.7</v>
      </c>
      <c r="Q7541" s="3" t="n">
        <v>24.2</v>
      </c>
      <c r="R7541" s="3" t="s">
        <v>21903</v>
      </c>
      <c r="S7541" s="4" t="n">
        <v>45747.9083217593</v>
      </c>
      <c r="T7541" s="3" t="s">
        <v>65</v>
      </c>
      <c r="U7541" s="3" t="s">
        <v>65</v>
      </c>
      <c r="V7541" s="3" t="n">
        <v>0</v>
      </c>
      <c r="W7541" s="3" t="n">
        <v>0</v>
      </c>
      <c r="X7541" s="3" t="n">
        <v>0</v>
      </c>
      <c r="Y7541" s="3" t="s">
        <v>30</v>
      </c>
      <c r="Z7541" s="3" t="s">
        <v>30</v>
      </c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  <c r="AP7541" s="3"/>
      <c r="AQ7541" s="3"/>
      <c r="AR7541" s="3"/>
      <c r="AS7541" s="3"/>
      <c r="AT7541" s="3"/>
      <c r="AU7541" s="3"/>
      <c r="AV7541" s="3"/>
      <c r="AW7541" s="3"/>
      <c r="AX7541" s="3"/>
      <c r="AY7541" s="3"/>
      <c r="AZ7541" s="3"/>
      <c r="BA7541" s="3"/>
      <c r="BB7541" s="3"/>
      <c r="BC7541" s="3"/>
      <c r="BD7541" s="3"/>
      <c r="BE7541" s="3"/>
      <c r="BF7541" s="3"/>
      <c r="BG7541" s="3"/>
      <c r="BH7541" s="3"/>
      <c r="BI7541" s="3"/>
      <c r="BJ7541" s="3"/>
    </row>
    <row r="7542" customFormat="false" ht="15.75" hidden="false" customHeight="false" outlineLevel="0" collapsed="false">
      <c r="A7542" s="3" t="n">
        <v>7541</v>
      </c>
      <c r="B7542" s="3" t="s">
        <v>21904</v>
      </c>
      <c r="C7542" s="3" t="s">
        <v>21905</v>
      </c>
      <c r="D7542" s="3" t="n">
        <v>1</v>
      </c>
      <c r="E7542" s="3" t="n">
        <v>5.3771038</v>
      </c>
      <c r="F7542" s="3" t="n">
        <v>751</v>
      </c>
      <c r="G7542" s="3" t="n">
        <v>751</v>
      </c>
      <c r="H7542" s="3" t="n">
        <v>22</v>
      </c>
      <c r="I7542" s="3" t="n">
        <v>22</v>
      </c>
      <c r="J7542" s="3" t="n">
        <v>1108</v>
      </c>
      <c r="K7542" s="3" t="n">
        <v>1108</v>
      </c>
      <c r="L7542" s="3" t="n">
        <v>5</v>
      </c>
      <c r="M7542" s="3" t="n">
        <v>5</v>
      </c>
      <c r="N7542" s="3" t="n">
        <v>-1</v>
      </c>
      <c r="O7542" s="3" t="n">
        <v>-1</v>
      </c>
      <c r="P7542" s="3" t="n">
        <v>7.7</v>
      </c>
      <c r="Q7542" s="3" t="n">
        <v>24.2</v>
      </c>
      <c r="R7542" s="3" t="s">
        <v>21906</v>
      </c>
      <c r="S7542" s="4" t="n">
        <v>45747.9084606482</v>
      </c>
      <c r="T7542" s="3" t="s">
        <v>65</v>
      </c>
      <c r="U7542" s="3" t="s">
        <v>65</v>
      </c>
      <c r="V7542" s="3" t="n">
        <v>0</v>
      </c>
      <c r="W7542" s="3" t="n">
        <v>0</v>
      </c>
      <c r="X7542" s="3" t="n">
        <v>0</v>
      </c>
      <c r="Y7542" s="3" t="s">
        <v>30</v>
      </c>
      <c r="Z7542" s="3" t="s">
        <v>30</v>
      </c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  <c r="AP7542" s="3"/>
      <c r="AQ7542" s="3"/>
      <c r="AR7542" s="3"/>
      <c r="AS7542" s="3"/>
      <c r="AT7542" s="3"/>
      <c r="AU7542" s="3"/>
      <c r="AV7542" s="3"/>
      <c r="AW7542" s="3"/>
      <c r="AX7542" s="3"/>
      <c r="AY7542" s="3"/>
      <c r="AZ7542" s="3"/>
      <c r="BA7542" s="3"/>
      <c r="BB7542" s="3"/>
      <c r="BC7542" s="3"/>
      <c r="BD7542" s="3"/>
      <c r="BE7542" s="3"/>
      <c r="BF7542" s="3"/>
      <c r="BG7542" s="3"/>
      <c r="BH7542" s="3"/>
      <c r="BI7542" s="3"/>
      <c r="BJ7542" s="3"/>
    </row>
    <row r="7543" customFormat="false" ht="15.75" hidden="false" customHeight="false" outlineLevel="0" collapsed="false">
      <c r="A7543" s="3" t="n">
        <v>7542</v>
      </c>
      <c r="B7543" s="3" t="s">
        <v>21907</v>
      </c>
      <c r="C7543" s="3" t="s">
        <v>21908</v>
      </c>
      <c r="D7543" s="3" t="n">
        <v>1</v>
      </c>
      <c r="E7543" s="3" t="n">
        <v>5.2397657</v>
      </c>
      <c r="F7543" s="3" t="n">
        <v>734</v>
      </c>
      <c r="G7543" s="3" t="n">
        <v>734</v>
      </c>
      <c r="H7543" s="3" t="n">
        <v>19</v>
      </c>
      <c r="I7543" s="3" t="n">
        <v>19</v>
      </c>
      <c r="J7543" s="3" t="n">
        <v>1101</v>
      </c>
      <c r="K7543" s="3" t="n">
        <v>1101</v>
      </c>
      <c r="L7543" s="3" t="n">
        <v>1</v>
      </c>
      <c r="M7543" s="3" t="n">
        <v>1</v>
      </c>
      <c r="N7543" s="3" t="n">
        <v>-1</v>
      </c>
      <c r="O7543" s="3" t="n">
        <v>-1</v>
      </c>
      <c r="P7543" s="3" t="n">
        <v>7.7</v>
      </c>
      <c r="Q7543" s="3" t="n">
        <v>24.2</v>
      </c>
      <c r="R7543" s="3" t="s">
        <v>21909</v>
      </c>
      <c r="S7543" s="4" t="n">
        <v>45747.9086226852</v>
      </c>
      <c r="T7543" s="3" t="s">
        <v>65</v>
      </c>
      <c r="U7543" s="3" t="s">
        <v>65</v>
      </c>
      <c r="V7543" s="3" t="n">
        <v>0</v>
      </c>
      <c r="W7543" s="3" t="n">
        <v>0</v>
      </c>
      <c r="X7543" s="3" t="n">
        <v>0</v>
      </c>
      <c r="Y7543" s="3" t="s">
        <v>30</v>
      </c>
      <c r="Z7543" s="3" t="s">
        <v>30</v>
      </c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P7543" s="3"/>
      <c r="AQ7543" s="3"/>
      <c r="AR7543" s="3"/>
      <c r="AS7543" s="3"/>
      <c r="AT7543" s="3"/>
      <c r="AU7543" s="3"/>
      <c r="AV7543" s="3"/>
      <c r="AW7543" s="3"/>
      <c r="AX7543" s="3"/>
      <c r="AY7543" s="3"/>
      <c r="AZ7543" s="3"/>
      <c r="BA7543" s="3"/>
      <c r="BB7543" s="3"/>
      <c r="BC7543" s="3"/>
      <c r="BD7543" s="3"/>
      <c r="BE7543" s="3"/>
      <c r="BF7543" s="3"/>
      <c r="BG7543" s="3"/>
      <c r="BH7543" s="3"/>
      <c r="BI7543" s="3"/>
      <c r="BJ7543" s="3"/>
    </row>
    <row r="7544" customFormat="false" ht="15.75" hidden="false" customHeight="false" outlineLevel="0" collapsed="false">
      <c r="A7544" s="3" t="n">
        <v>7543</v>
      </c>
      <c r="B7544" s="3" t="s">
        <v>21910</v>
      </c>
      <c r="C7544" s="3" t="s">
        <v>21911</v>
      </c>
      <c r="D7544" s="3" t="n">
        <v>1</v>
      </c>
      <c r="E7544" s="3" t="n">
        <v>5.2563078</v>
      </c>
      <c r="F7544" s="3" t="n">
        <v>729</v>
      </c>
      <c r="G7544" s="3" t="n">
        <v>729</v>
      </c>
      <c r="H7544" s="3" t="n">
        <v>20</v>
      </c>
      <c r="I7544" s="3" t="n">
        <v>20</v>
      </c>
      <c r="J7544" s="3" t="n">
        <v>1091</v>
      </c>
      <c r="K7544" s="3" t="n">
        <v>1091</v>
      </c>
      <c r="L7544" s="3" t="n">
        <v>2</v>
      </c>
      <c r="M7544" s="3" t="n">
        <v>2</v>
      </c>
      <c r="N7544" s="3" t="n">
        <v>-1</v>
      </c>
      <c r="O7544" s="3" t="n">
        <v>-1</v>
      </c>
      <c r="P7544" s="3" t="n">
        <v>7.7</v>
      </c>
      <c r="Q7544" s="3" t="n">
        <v>24.2</v>
      </c>
      <c r="R7544" s="3" t="s">
        <v>21912</v>
      </c>
      <c r="S7544" s="4" t="n">
        <v>45747.9087847222</v>
      </c>
      <c r="T7544" s="3" t="s">
        <v>65</v>
      </c>
      <c r="U7544" s="3" t="s">
        <v>65</v>
      </c>
      <c r="V7544" s="3" t="n">
        <v>0</v>
      </c>
      <c r="W7544" s="3" t="n">
        <v>0</v>
      </c>
      <c r="X7544" s="3" t="n">
        <v>0</v>
      </c>
      <c r="Y7544" s="3" t="s">
        <v>30</v>
      </c>
      <c r="Z7544" s="3" t="s">
        <v>30</v>
      </c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  <c r="AP7544" s="3"/>
      <c r="AQ7544" s="3"/>
      <c r="AR7544" s="3"/>
      <c r="AS7544" s="3"/>
      <c r="AT7544" s="3"/>
      <c r="AU7544" s="3"/>
      <c r="AV7544" s="3"/>
      <c r="AW7544" s="3"/>
      <c r="AX7544" s="3"/>
      <c r="AY7544" s="3"/>
      <c r="AZ7544" s="3"/>
      <c r="BA7544" s="3"/>
      <c r="BB7544" s="3"/>
      <c r="BC7544" s="3"/>
      <c r="BD7544" s="3"/>
      <c r="BE7544" s="3"/>
      <c r="BF7544" s="3"/>
      <c r="BG7544" s="3"/>
      <c r="BH7544" s="3"/>
      <c r="BI7544" s="3"/>
      <c r="BJ7544" s="3"/>
    </row>
    <row r="7545" customFormat="false" ht="15.75" hidden="false" customHeight="false" outlineLevel="0" collapsed="false">
      <c r="A7545" s="3" t="n">
        <v>7544</v>
      </c>
      <c r="B7545" s="3" t="s">
        <v>21913</v>
      </c>
      <c r="C7545" s="3" t="s">
        <v>21914</v>
      </c>
      <c r="D7545" s="3" t="n">
        <v>1</v>
      </c>
      <c r="E7545" s="3" t="n">
        <v>5.3882802</v>
      </c>
      <c r="F7545" s="3" t="n">
        <v>729</v>
      </c>
      <c r="G7545" s="3" t="n">
        <v>729</v>
      </c>
      <c r="H7545" s="3" t="n">
        <v>18</v>
      </c>
      <c r="I7545" s="3" t="n">
        <v>18</v>
      </c>
      <c r="J7545" s="3" t="n">
        <v>1094</v>
      </c>
      <c r="K7545" s="3" t="n">
        <v>1094</v>
      </c>
      <c r="L7545" s="3" t="n">
        <v>2</v>
      </c>
      <c r="M7545" s="3" t="n">
        <v>2</v>
      </c>
      <c r="N7545" s="3" t="n">
        <v>-1</v>
      </c>
      <c r="O7545" s="3" t="n">
        <v>-1</v>
      </c>
      <c r="P7545" s="3" t="n">
        <v>7.7</v>
      </c>
      <c r="Q7545" s="3" t="n">
        <v>24.2</v>
      </c>
      <c r="R7545" s="3" t="s">
        <v>21915</v>
      </c>
      <c r="S7545" s="4" t="n">
        <v>45747.908912037</v>
      </c>
      <c r="T7545" s="3" t="s">
        <v>65</v>
      </c>
      <c r="U7545" s="3" t="s">
        <v>65</v>
      </c>
      <c r="V7545" s="3" t="n">
        <v>0</v>
      </c>
      <c r="W7545" s="3" t="n">
        <v>0</v>
      </c>
      <c r="X7545" s="3" t="n">
        <v>0</v>
      </c>
      <c r="Y7545" s="3" t="s">
        <v>30</v>
      </c>
      <c r="Z7545" s="3" t="s">
        <v>30</v>
      </c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P7545" s="3"/>
      <c r="AQ7545" s="3"/>
      <c r="AR7545" s="3"/>
      <c r="AS7545" s="3"/>
      <c r="AT7545" s="3"/>
      <c r="AU7545" s="3"/>
      <c r="AV7545" s="3"/>
      <c r="AW7545" s="3"/>
      <c r="AX7545" s="3"/>
      <c r="AY7545" s="3"/>
      <c r="AZ7545" s="3"/>
      <c r="BA7545" s="3"/>
      <c r="BB7545" s="3"/>
      <c r="BC7545" s="3"/>
      <c r="BD7545" s="3"/>
      <c r="BE7545" s="3"/>
      <c r="BF7545" s="3"/>
      <c r="BG7545" s="3"/>
      <c r="BH7545" s="3"/>
      <c r="BI7545" s="3"/>
      <c r="BJ7545" s="3"/>
    </row>
    <row r="7546" customFormat="false" ht="15.75" hidden="false" customHeight="false" outlineLevel="0" collapsed="false">
      <c r="A7546" s="3" t="n">
        <v>7545</v>
      </c>
      <c r="B7546" s="3" t="s">
        <v>21916</v>
      </c>
      <c r="C7546" s="3" t="s">
        <v>21917</v>
      </c>
      <c r="D7546" s="3" t="n">
        <v>1</v>
      </c>
      <c r="E7546" s="3" t="n">
        <v>5.1032564</v>
      </c>
      <c r="F7546" s="3" t="n">
        <v>740</v>
      </c>
      <c r="G7546" s="3" t="n">
        <v>740</v>
      </c>
      <c r="H7546" s="3" t="n">
        <v>20</v>
      </c>
      <c r="I7546" s="3" t="n">
        <v>20</v>
      </c>
      <c r="J7546" s="3" t="n">
        <v>1109</v>
      </c>
      <c r="K7546" s="3" t="n">
        <v>1109</v>
      </c>
      <c r="L7546" s="3" t="n">
        <v>1</v>
      </c>
      <c r="M7546" s="3" t="n">
        <v>1</v>
      </c>
      <c r="N7546" s="3" t="n">
        <v>-1</v>
      </c>
      <c r="O7546" s="3" t="n">
        <v>-1</v>
      </c>
      <c r="P7546" s="3" t="n">
        <v>7.7</v>
      </c>
      <c r="Q7546" s="3" t="n">
        <v>24.2</v>
      </c>
      <c r="R7546" s="3" t="s">
        <v>21918</v>
      </c>
      <c r="S7546" s="4" t="n">
        <v>45747.9090740741</v>
      </c>
      <c r="T7546" s="3" t="s">
        <v>65</v>
      </c>
      <c r="U7546" s="3" t="s">
        <v>65</v>
      </c>
      <c r="V7546" s="3" t="n">
        <v>0</v>
      </c>
      <c r="W7546" s="3" t="n">
        <v>0</v>
      </c>
      <c r="X7546" s="3" t="n">
        <v>0</v>
      </c>
      <c r="Y7546" s="3" t="s">
        <v>30</v>
      </c>
      <c r="Z7546" s="3" t="s">
        <v>30</v>
      </c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  <c r="AP7546" s="3"/>
      <c r="AQ7546" s="3"/>
      <c r="AR7546" s="3"/>
      <c r="AS7546" s="3"/>
      <c r="AT7546" s="3"/>
      <c r="AU7546" s="3"/>
      <c r="AV7546" s="3"/>
      <c r="AW7546" s="3"/>
      <c r="AX7546" s="3"/>
      <c r="AY7546" s="3"/>
      <c r="AZ7546" s="3"/>
      <c r="BA7546" s="3"/>
      <c r="BB7546" s="3"/>
      <c r="BC7546" s="3"/>
      <c r="BD7546" s="3"/>
      <c r="BE7546" s="3"/>
      <c r="BF7546" s="3"/>
      <c r="BG7546" s="3"/>
      <c r="BH7546" s="3"/>
      <c r="BI7546" s="3"/>
      <c r="BJ7546" s="3"/>
    </row>
    <row r="7547" customFormat="false" ht="15.75" hidden="false" customHeight="false" outlineLevel="0" collapsed="false">
      <c r="A7547" s="3" t="n">
        <v>7546</v>
      </c>
      <c r="B7547" s="3" t="s">
        <v>21919</v>
      </c>
      <c r="C7547" s="3" t="s">
        <v>21920</v>
      </c>
      <c r="D7547" s="3" t="n">
        <v>1</v>
      </c>
      <c r="E7547" s="3" t="n">
        <v>0.0835249</v>
      </c>
      <c r="F7547" s="3" t="n">
        <v>9</v>
      </c>
      <c r="G7547" s="3" t="n">
        <v>9</v>
      </c>
      <c r="H7547" s="3" t="n">
        <v>6</v>
      </c>
      <c r="I7547" s="3" t="n">
        <v>6</v>
      </c>
      <c r="J7547" s="3" t="n">
        <v>6</v>
      </c>
      <c r="K7547" s="3" t="n">
        <v>6</v>
      </c>
      <c r="L7547" s="3" t="n">
        <v>1</v>
      </c>
      <c r="M7547" s="3" t="n">
        <v>1</v>
      </c>
      <c r="N7547" s="3" t="n">
        <v>-1</v>
      </c>
      <c r="O7547" s="3" t="n">
        <v>-1</v>
      </c>
      <c r="P7547" s="3" t="n">
        <v>7.7</v>
      </c>
      <c r="Q7547" s="3" t="n">
        <v>24.2</v>
      </c>
      <c r="R7547" s="3" t="s">
        <v>21921</v>
      </c>
      <c r="S7547" s="4" t="n">
        <v>45747.9091087963</v>
      </c>
      <c r="T7547" s="3" t="s">
        <v>65</v>
      </c>
      <c r="U7547" s="3" t="s">
        <v>65</v>
      </c>
      <c r="V7547" s="3" t="n">
        <v>0</v>
      </c>
      <c r="W7547" s="3" t="n">
        <v>0</v>
      </c>
      <c r="X7547" s="3" t="n">
        <v>0</v>
      </c>
      <c r="Y7547" s="3" t="s">
        <v>30</v>
      </c>
      <c r="Z7547" s="3" t="s">
        <v>30</v>
      </c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  <c r="AP7547" s="3"/>
      <c r="AQ7547" s="3"/>
      <c r="AR7547" s="3"/>
      <c r="AS7547" s="3"/>
      <c r="AT7547" s="3"/>
      <c r="AU7547" s="3"/>
      <c r="AV7547" s="3"/>
      <c r="AW7547" s="3"/>
      <c r="AX7547" s="3"/>
      <c r="AY7547" s="3"/>
      <c r="AZ7547" s="3"/>
      <c r="BA7547" s="3"/>
      <c r="BB7547" s="3"/>
      <c r="BC7547" s="3"/>
      <c r="BD7547" s="3"/>
      <c r="BE7547" s="3"/>
      <c r="BF7547" s="3"/>
      <c r="BG7547" s="3"/>
      <c r="BH7547" s="3"/>
      <c r="BI7547" s="3"/>
      <c r="BJ7547" s="3"/>
    </row>
    <row r="7548" customFormat="false" ht="15.75" hidden="false" customHeight="false" outlineLevel="0" collapsed="false">
      <c r="A7548" s="3" t="n">
        <v>7547</v>
      </c>
      <c r="B7548" s="3" t="s">
        <v>21922</v>
      </c>
      <c r="C7548" s="3" t="s">
        <v>21923</v>
      </c>
      <c r="D7548" s="3" t="n">
        <v>1</v>
      </c>
      <c r="E7548" s="3" t="n">
        <v>0.0411681</v>
      </c>
      <c r="F7548" s="3" t="n">
        <v>6</v>
      </c>
      <c r="G7548" s="3" t="n">
        <v>6</v>
      </c>
      <c r="H7548" s="3" t="n">
        <v>1</v>
      </c>
      <c r="I7548" s="3" t="n">
        <v>1</v>
      </c>
      <c r="J7548" s="3" t="n">
        <v>0</v>
      </c>
      <c r="K7548" s="3" t="n">
        <v>0</v>
      </c>
      <c r="L7548" s="3" t="n">
        <v>0</v>
      </c>
      <c r="M7548" s="3" t="n">
        <v>0</v>
      </c>
      <c r="N7548" s="3" t="n">
        <v>-1</v>
      </c>
      <c r="O7548" s="3" t="n">
        <v>-1</v>
      </c>
      <c r="P7548" s="3" t="n">
        <v>7.9</v>
      </c>
      <c r="Q7548" s="3" t="n">
        <v>24.2</v>
      </c>
      <c r="R7548" s="3" t="s">
        <v>16461</v>
      </c>
      <c r="S7548" s="4" t="n">
        <v>45747.9091319444</v>
      </c>
      <c r="T7548" s="3" t="s">
        <v>65</v>
      </c>
      <c r="U7548" s="3" t="s">
        <v>65</v>
      </c>
      <c r="V7548" s="3" t="n">
        <v>0</v>
      </c>
      <c r="W7548" s="3" t="n">
        <v>0</v>
      </c>
      <c r="X7548" s="3" t="n">
        <v>0</v>
      </c>
      <c r="Y7548" s="3" t="s">
        <v>30</v>
      </c>
      <c r="Z7548" s="3" t="s">
        <v>30</v>
      </c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  <c r="AP7548" s="3"/>
      <c r="AQ7548" s="3"/>
      <c r="AR7548" s="3"/>
      <c r="AS7548" s="3"/>
      <c r="AT7548" s="3"/>
      <c r="AU7548" s="3"/>
      <c r="AV7548" s="3"/>
      <c r="AW7548" s="3"/>
      <c r="AX7548" s="3"/>
      <c r="AY7548" s="3"/>
      <c r="AZ7548" s="3"/>
      <c r="BA7548" s="3"/>
      <c r="BB7548" s="3"/>
      <c r="BC7548" s="3"/>
      <c r="BD7548" s="3"/>
      <c r="BE7548" s="3"/>
      <c r="BF7548" s="3"/>
      <c r="BG7548" s="3"/>
      <c r="BH7548" s="3"/>
      <c r="BI7548" s="3"/>
      <c r="BJ7548" s="3"/>
    </row>
    <row r="7549" customFormat="false" ht="15.75" hidden="false" customHeight="false" outlineLevel="0" collapsed="false">
      <c r="A7549" s="3" t="n">
        <v>7548</v>
      </c>
      <c r="B7549" s="3" t="s">
        <v>21924</v>
      </c>
      <c r="C7549" s="3" t="s">
        <v>21925</v>
      </c>
      <c r="D7549" s="3" t="n">
        <v>1</v>
      </c>
      <c r="E7549" s="3" t="n">
        <v>1.2493276</v>
      </c>
      <c r="F7549" s="3" t="n">
        <v>98</v>
      </c>
      <c r="G7549" s="3" t="n">
        <v>98</v>
      </c>
      <c r="H7549" s="3" t="n">
        <v>20</v>
      </c>
      <c r="I7549" s="3" t="n">
        <v>20</v>
      </c>
      <c r="J7549" s="3" t="n">
        <v>78</v>
      </c>
      <c r="K7549" s="3" t="n">
        <v>78</v>
      </c>
      <c r="L7549" s="3" t="n">
        <v>15</v>
      </c>
      <c r="M7549" s="3" t="n">
        <v>15</v>
      </c>
      <c r="N7549" s="3" t="n">
        <v>14</v>
      </c>
      <c r="O7549" s="3" t="n">
        <v>-1</v>
      </c>
      <c r="P7549" s="3" t="n">
        <v>7.9</v>
      </c>
      <c r="Q7549" s="3" t="n">
        <v>24.2</v>
      </c>
      <c r="R7549" s="3" t="s">
        <v>21926</v>
      </c>
      <c r="S7549" s="4" t="n">
        <v>45747.9092013889</v>
      </c>
      <c r="T7549" s="3" t="s">
        <v>29</v>
      </c>
      <c r="U7549" s="3" t="s">
        <v>29</v>
      </c>
      <c r="V7549" s="3" t="n">
        <v>1</v>
      </c>
      <c r="W7549" s="3" t="n">
        <v>0</v>
      </c>
      <c r="X7549" s="3" t="n">
        <v>0</v>
      </c>
      <c r="Y7549" s="3" t="s">
        <v>30</v>
      </c>
      <c r="Z7549" s="3" t="s">
        <v>30</v>
      </c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  <c r="AP7549" s="3"/>
      <c r="AQ7549" s="3"/>
      <c r="AR7549" s="3"/>
      <c r="AS7549" s="3"/>
      <c r="AT7549" s="3"/>
      <c r="AU7549" s="3"/>
      <c r="AV7549" s="3"/>
      <c r="AW7549" s="3"/>
      <c r="AX7549" s="3"/>
      <c r="AY7549" s="3"/>
      <c r="AZ7549" s="3"/>
      <c r="BA7549" s="3"/>
      <c r="BB7549" s="3"/>
      <c r="BC7549" s="3"/>
      <c r="BD7549" s="3"/>
      <c r="BE7549" s="3"/>
      <c r="BF7549" s="3"/>
      <c r="BG7549" s="3"/>
      <c r="BH7549" s="3"/>
      <c r="BI7549" s="3"/>
      <c r="BJ7549" s="3"/>
    </row>
    <row r="7550" customFormat="false" ht="15.75" hidden="false" customHeight="false" outlineLevel="0" collapsed="false">
      <c r="A7550" s="3" t="n">
        <v>7549</v>
      </c>
      <c r="B7550" s="3" t="s">
        <v>21927</v>
      </c>
      <c r="C7550" s="3" t="s">
        <v>21928</v>
      </c>
      <c r="D7550" s="3" t="n">
        <v>1</v>
      </c>
      <c r="E7550" s="3" t="n">
        <v>0.0343288</v>
      </c>
      <c r="F7550" s="3" t="n">
        <v>5</v>
      </c>
      <c r="G7550" s="3" t="n">
        <v>5</v>
      </c>
      <c r="H7550" s="3" t="n">
        <v>4</v>
      </c>
      <c r="I7550" s="3" t="n">
        <v>4</v>
      </c>
      <c r="J7550" s="3" t="n">
        <v>4</v>
      </c>
      <c r="K7550" s="3" t="n">
        <v>4</v>
      </c>
      <c r="L7550" s="3" t="n">
        <v>0</v>
      </c>
      <c r="M7550" s="3" t="n">
        <v>0</v>
      </c>
      <c r="N7550" s="3" t="n">
        <v>0</v>
      </c>
      <c r="O7550" s="3" t="n">
        <v>0</v>
      </c>
      <c r="P7550" s="3" t="n">
        <v>7.9</v>
      </c>
      <c r="Q7550" s="3" t="n">
        <v>24.2</v>
      </c>
      <c r="R7550" s="3" t="s">
        <v>21929</v>
      </c>
      <c r="S7550" s="4" t="n">
        <v>45747.9092361111</v>
      </c>
      <c r="T7550" s="3" t="s">
        <v>29</v>
      </c>
      <c r="U7550" s="3" t="s">
        <v>29</v>
      </c>
      <c r="V7550" s="3" t="n">
        <v>1</v>
      </c>
      <c r="W7550" s="3" t="n">
        <v>1</v>
      </c>
      <c r="X7550" s="3" t="n">
        <v>0</v>
      </c>
      <c r="Y7550" s="3" t="s">
        <v>81</v>
      </c>
      <c r="Z7550" s="3" t="s">
        <v>30</v>
      </c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  <c r="AP7550" s="3"/>
      <c r="AQ7550" s="3"/>
      <c r="AR7550" s="3"/>
      <c r="AS7550" s="3"/>
      <c r="AT7550" s="3"/>
      <c r="AU7550" s="3"/>
      <c r="AV7550" s="3"/>
      <c r="AW7550" s="3"/>
      <c r="AX7550" s="3"/>
      <c r="AY7550" s="3"/>
      <c r="AZ7550" s="3"/>
      <c r="BA7550" s="3"/>
      <c r="BB7550" s="3"/>
      <c r="BC7550" s="3"/>
      <c r="BD7550" s="3"/>
      <c r="BE7550" s="3"/>
      <c r="BF7550" s="3"/>
      <c r="BG7550" s="3"/>
      <c r="BH7550" s="3"/>
      <c r="BI7550" s="3"/>
      <c r="BJ7550" s="3"/>
    </row>
    <row r="7551" customFormat="false" ht="15.75" hidden="false" customHeight="false" outlineLevel="0" collapsed="false">
      <c r="A7551" s="3" t="n">
        <v>7550</v>
      </c>
      <c r="B7551" s="3" t="s">
        <v>21930</v>
      </c>
      <c r="C7551" s="3" t="s">
        <v>21931</v>
      </c>
      <c r="D7551" s="3" t="n">
        <v>1</v>
      </c>
      <c r="E7551" s="3" t="n">
        <v>0.376898</v>
      </c>
      <c r="F7551" s="3" t="n">
        <v>6</v>
      </c>
      <c r="G7551" s="3" t="n">
        <v>6</v>
      </c>
      <c r="H7551" s="3" t="n">
        <v>5</v>
      </c>
      <c r="I7551" s="3" t="n">
        <v>5</v>
      </c>
      <c r="J7551" s="3" t="n">
        <v>5</v>
      </c>
      <c r="K7551" s="3" t="n">
        <v>5</v>
      </c>
      <c r="L7551" s="3" t="n">
        <v>0</v>
      </c>
      <c r="M7551" s="3" t="n">
        <v>0</v>
      </c>
      <c r="N7551" s="3" t="n">
        <v>-1</v>
      </c>
      <c r="O7551" s="3" t="n">
        <v>-1</v>
      </c>
      <c r="P7551" s="3" t="n">
        <v>7.9</v>
      </c>
      <c r="Q7551" s="3" t="n">
        <v>24.2</v>
      </c>
      <c r="R7551" s="3" t="s">
        <v>21932</v>
      </c>
      <c r="S7551" s="4" t="n">
        <v>45747.9092592593</v>
      </c>
      <c r="T7551" s="3" t="s">
        <v>29</v>
      </c>
      <c r="U7551" s="3" t="s">
        <v>29</v>
      </c>
      <c r="V7551" s="3" t="n">
        <v>0</v>
      </c>
      <c r="W7551" s="3" t="n">
        <v>0</v>
      </c>
      <c r="X7551" s="3" t="n">
        <v>0</v>
      </c>
      <c r="Y7551" s="3" t="s">
        <v>30</v>
      </c>
      <c r="Z7551" s="3" t="s">
        <v>30</v>
      </c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  <c r="AP7551" s="3"/>
      <c r="AQ7551" s="3"/>
      <c r="AR7551" s="3"/>
      <c r="AS7551" s="3"/>
      <c r="AT7551" s="3"/>
      <c r="AU7551" s="3"/>
      <c r="AV7551" s="3"/>
      <c r="AW7551" s="3"/>
      <c r="AX7551" s="3"/>
      <c r="AY7551" s="3"/>
      <c r="AZ7551" s="3"/>
      <c r="BA7551" s="3"/>
      <c r="BB7551" s="3"/>
      <c r="BC7551" s="3"/>
      <c r="BD7551" s="3"/>
      <c r="BE7551" s="3"/>
      <c r="BF7551" s="3"/>
      <c r="BG7551" s="3"/>
      <c r="BH7551" s="3"/>
      <c r="BI7551" s="3"/>
      <c r="BJ7551" s="3"/>
    </row>
    <row r="7552" customFormat="false" ht="15.75" hidden="false" customHeight="false" outlineLevel="0" collapsed="false">
      <c r="A7552" s="3" t="n">
        <v>7551</v>
      </c>
      <c r="B7552" s="3" t="s">
        <v>21933</v>
      </c>
      <c r="C7552" s="3" t="s">
        <v>21934</v>
      </c>
      <c r="D7552" s="3" t="n">
        <v>1</v>
      </c>
      <c r="E7552" s="3" t="n">
        <v>1.5273767</v>
      </c>
      <c r="F7552" s="3" t="n">
        <v>87</v>
      </c>
      <c r="G7552" s="3" t="n">
        <v>87</v>
      </c>
      <c r="H7552" s="3" t="n">
        <v>19</v>
      </c>
      <c r="I7552" s="3" t="n">
        <v>19</v>
      </c>
      <c r="J7552" s="3" t="n">
        <v>108</v>
      </c>
      <c r="K7552" s="3" t="n">
        <v>108</v>
      </c>
      <c r="L7552" s="3" t="n">
        <v>6</v>
      </c>
      <c r="M7552" s="3" t="n">
        <v>6</v>
      </c>
      <c r="N7552" s="3" t="n">
        <v>7</v>
      </c>
      <c r="O7552" s="3" t="n">
        <v>7</v>
      </c>
      <c r="P7552" s="3" t="n">
        <v>7</v>
      </c>
      <c r="Q7552" s="3" t="n">
        <v>24.2</v>
      </c>
      <c r="R7552" s="3" t="s">
        <v>21935</v>
      </c>
      <c r="S7552" s="4" t="n">
        <v>45747.9093171296</v>
      </c>
      <c r="T7552" s="3" t="s">
        <v>65</v>
      </c>
      <c r="U7552" s="3" t="s">
        <v>65</v>
      </c>
      <c r="V7552" s="3" t="n">
        <v>1</v>
      </c>
      <c r="W7552" s="3" t="n">
        <v>1</v>
      </c>
      <c r="X7552" s="3" t="n">
        <v>0</v>
      </c>
      <c r="Y7552" s="3" t="s">
        <v>30</v>
      </c>
      <c r="Z7552" s="3" t="s">
        <v>30</v>
      </c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3"/>
      <c r="AU7552" s="3"/>
      <c r="AV7552" s="3"/>
      <c r="AW7552" s="3"/>
      <c r="AX7552" s="3"/>
      <c r="AY7552" s="3"/>
      <c r="AZ7552" s="3"/>
      <c r="BA7552" s="3"/>
      <c r="BB7552" s="3"/>
      <c r="BC7552" s="3"/>
      <c r="BD7552" s="3"/>
      <c r="BE7552" s="3"/>
      <c r="BF7552" s="3"/>
      <c r="BG7552" s="3"/>
      <c r="BH7552" s="3"/>
      <c r="BI7552" s="3"/>
      <c r="BJ7552" s="3"/>
    </row>
    <row r="7553" customFormat="false" ht="15.75" hidden="false" customHeight="false" outlineLevel="0" collapsed="false">
      <c r="A7553" s="3" t="n">
        <v>7552</v>
      </c>
      <c r="B7553" s="3" t="s">
        <v>21936</v>
      </c>
      <c r="C7553" s="3" t="s">
        <v>21937</v>
      </c>
      <c r="D7553" s="3" t="n">
        <v>1</v>
      </c>
      <c r="E7553" s="3" t="n">
        <v>0.4509336</v>
      </c>
      <c r="F7553" s="3" t="n">
        <v>13</v>
      </c>
      <c r="G7553" s="3" t="n">
        <v>13</v>
      </c>
      <c r="H7553" s="3" t="n">
        <v>7</v>
      </c>
      <c r="I7553" s="3" t="n">
        <v>7</v>
      </c>
      <c r="J7553" s="3" t="n">
        <v>12</v>
      </c>
      <c r="K7553" s="3" t="n">
        <v>12</v>
      </c>
      <c r="L7553" s="3" t="n">
        <v>2</v>
      </c>
      <c r="M7553" s="3" t="n">
        <v>2</v>
      </c>
      <c r="N7553" s="3" t="n">
        <v>0</v>
      </c>
      <c r="O7553" s="3" t="n">
        <v>0</v>
      </c>
      <c r="P7553" s="3" t="n">
        <v>4</v>
      </c>
      <c r="Q7553" s="3" t="n">
        <v>24.2</v>
      </c>
      <c r="R7553" s="3" t="s">
        <v>21938</v>
      </c>
      <c r="S7553" s="4" t="n">
        <v>45747.909375</v>
      </c>
      <c r="T7553" s="3" t="s">
        <v>65</v>
      </c>
      <c r="U7553" s="3" t="s">
        <v>65</v>
      </c>
      <c r="V7553" s="3" t="n">
        <v>1</v>
      </c>
      <c r="W7553" s="3" t="n">
        <v>1</v>
      </c>
      <c r="X7553" s="3" t="n">
        <v>0</v>
      </c>
      <c r="Y7553" s="3" t="s">
        <v>30</v>
      </c>
      <c r="Z7553" s="3" t="s">
        <v>30</v>
      </c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3"/>
      <c r="AU7553" s="3"/>
      <c r="AV7553" s="3"/>
      <c r="AW7553" s="3"/>
      <c r="AX7553" s="3"/>
      <c r="AY7553" s="3"/>
      <c r="AZ7553" s="3"/>
      <c r="BA7553" s="3"/>
      <c r="BB7553" s="3"/>
      <c r="BC7553" s="3"/>
      <c r="BD7553" s="3"/>
      <c r="BE7553" s="3"/>
      <c r="BF7553" s="3"/>
      <c r="BG7553" s="3"/>
      <c r="BH7553" s="3"/>
      <c r="BI7553" s="3"/>
      <c r="BJ7553" s="3"/>
    </row>
    <row r="7554" customFormat="false" ht="15.75" hidden="false" customHeight="false" outlineLevel="0" collapsed="false">
      <c r="A7554" s="3" t="n">
        <v>7553</v>
      </c>
      <c r="B7554" s="3" t="s">
        <v>21939</v>
      </c>
      <c r="C7554" s="3" t="s">
        <v>21940</v>
      </c>
      <c r="D7554" s="3" t="n">
        <v>1</v>
      </c>
      <c r="E7554" s="3" t="n">
        <v>0.4126779</v>
      </c>
      <c r="F7554" s="3" t="n">
        <v>15</v>
      </c>
      <c r="G7554" s="3" t="n">
        <v>15</v>
      </c>
      <c r="H7554" s="3" t="n">
        <v>8</v>
      </c>
      <c r="I7554" s="3" t="n">
        <v>8</v>
      </c>
      <c r="J7554" s="3" t="n">
        <v>14</v>
      </c>
      <c r="K7554" s="3" t="n">
        <v>14</v>
      </c>
      <c r="L7554" s="3" t="n">
        <v>2</v>
      </c>
      <c r="M7554" s="3" t="n">
        <v>2</v>
      </c>
      <c r="N7554" s="3" t="n">
        <v>0</v>
      </c>
      <c r="O7554" s="3" t="n">
        <v>0</v>
      </c>
      <c r="P7554" s="3" t="n">
        <v>5</v>
      </c>
      <c r="Q7554" s="3" t="n">
        <v>24.2</v>
      </c>
      <c r="R7554" s="3" t="s">
        <v>21941</v>
      </c>
      <c r="S7554" s="4" t="n">
        <v>45747.9094212963</v>
      </c>
      <c r="T7554" s="3" t="s">
        <v>65</v>
      </c>
      <c r="U7554" s="3" t="s">
        <v>65</v>
      </c>
      <c r="V7554" s="3" t="n">
        <v>1</v>
      </c>
      <c r="W7554" s="3" t="n">
        <v>1</v>
      </c>
      <c r="X7554" s="3" t="n">
        <v>0</v>
      </c>
      <c r="Y7554" s="3" t="s">
        <v>30</v>
      </c>
      <c r="Z7554" s="3" t="s">
        <v>30</v>
      </c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3"/>
      <c r="AU7554" s="3"/>
      <c r="AV7554" s="3"/>
      <c r="AW7554" s="3"/>
      <c r="AX7554" s="3"/>
      <c r="AY7554" s="3"/>
      <c r="AZ7554" s="3"/>
      <c r="BA7554" s="3"/>
      <c r="BB7554" s="3"/>
      <c r="BC7554" s="3"/>
      <c r="BD7554" s="3"/>
      <c r="BE7554" s="3"/>
      <c r="BF7554" s="3"/>
      <c r="BG7554" s="3"/>
      <c r="BH7554" s="3"/>
      <c r="BI7554" s="3"/>
      <c r="BJ7554" s="3"/>
    </row>
    <row r="7555" customFormat="false" ht="15.75" hidden="false" customHeight="false" outlineLevel="0" collapsed="false">
      <c r="A7555" s="3" t="n">
        <v>7554</v>
      </c>
      <c r="B7555" s="3" t="s">
        <v>21942</v>
      </c>
      <c r="C7555" s="3" t="s">
        <v>21943</v>
      </c>
      <c r="D7555" s="3" t="n">
        <v>1</v>
      </c>
      <c r="E7555" s="3" t="n">
        <v>0.3916059</v>
      </c>
      <c r="F7555" s="3" t="n">
        <v>15</v>
      </c>
      <c r="G7555" s="3" t="n">
        <v>15</v>
      </c>
      <c r="H7555" s="3" t="n">
        <v>8</v>
      </c>
      <c r="I7555" s="3" t="n">
        <v>8</v>
      </c>
      <c r="J7555" s="3" t="n">
        <v>14</v>
      </c>
      <c r="K7555" s="3" t="n">
        <v>14</v>
      </c>
      <c r="L7555" s="3" t="n">
        <v>2</v>
      </c>
      <c r="M7555" s="3" t="n">
        <v>2</v>
      </c>
      <c r="N7555" s="3" t="n">
        <v>0</v>
      </c>
      <c r="O7555" s="3" t="n">
        <v>0</v>
      </c>
      <c r="P7555" s="3" t="n">
        <v>5</v>
      </c>
      <c r="Q7555" s="3" t="n">
        <v>24.2</v>
      </c>
      <c r="R7555" s="3" t="s">
        <v>21944</v>
      </c>
      <c r="S7555" s="4" t="n">
        <v>45747.9094791667</v>
      </c>
      <c r="T7555" s="3" t="s">
        <v>65</v>
      </c>
      <c r="U7555" s="3" t="s">
        <v>65</v>
      </c>
      <c r="V7555" s="3" t="n">
        <v>1</v>
      </c>
      <c r="W7555" s="3" t="n">
        <v>1</v>
      </c>
      <c r="X7555" s="3" t="n">
        <v>0</v>
      </c>
      <c r="Y7555" s="3" t="s">
        <v>30</v>
      </c>
      <c r="Z7555" s="3" t="s">
        <v>30</v>
      </c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3"/>
      <c r="AU7555" s="3"/>
      <c r="AV7555" s="3"/>
      <c r="AW7555" s="3"/>
      <c r="AX7555" s="3"/>
      <c r="AY7555" s="3"/>
      <c r="AZ7555" s="3"/>
      <c r="BA7555" s="3"/>
      <c r="BB7555" s="3"/>
      <c r="BC7555" s="3"/>
      <c r="BD7555" s="3"/>
      <c r="BE7555" s="3"/>
      <c r="BF7555" s="3"/>
      <c r="BG7555" s="3"/>
      <c r="BH7555" s="3"/>
      <c r="BI7555" s="3"/>
      <c r="BJ7555" s="3"/>
    </row>
    <row r="7556" customFormat="false" ht="15.75" hidden="false" customHeight="false" outlineLevel="0" collapsed="false">
      <c r="A7556" s="3" t="n">
        <v>7555</v>
      </c>
      <c r="B7556" s="3" t="s">
        <v>21945</v>
      </c>
      <c r="C7556" s="3" t="s">
        <v>21946</v>
      </c>
      <c r="D7556" s="3" t="n">
        <v>1</v>
      </c>
      <c r="E7556" s="3" t="n">
        <v>0.3896471</v>
      </c>
      <c r="F7556" s="3" t="n">
        <v>9</v>
      </c>
      <c r="G7556" s="3" t="n">
        <v>9</v>
      </c>
      <c r="H7556" s="3" t="n">
        <v>6</v>
      </c>
      <c r="I7556" s="3" t="n">
        <v>6</v>
      </c>
      <c r="J7556" s="3" t="n">
        <v>9</v>
      </c>
      <c r="K7556" s="3" t="n">
        <v>9</v>
      </c>
      <c r="L7556" s="3" t="n">
        <v>1</v>
      </c>
      <c r="M7556" s="3" t="n">
        <v>1</v>
      </c>
      <c r="N7556" s="3" t="n">
        <v>0</v>
      </c>
      <c r="O7556" s="3" t="n">
        <v>0</v>
      </c>
      <c r="P7556" s="3" t="n">
        <v>4</v>
      </c>
      <c r="Q7556" s="3" t="n">
        <v>24.2</v>
      </c>
      <c r="R7556" s="3" t="s">
        <v>21947</v>
      </c>
      <c r="S7556" s="4" t="n">
        <v>45747.909525463</v>
      </c>
      <c r="T7556" s="3" t="s">
        <v>65</v>
      </c>
      <c r="U7556" s="3" t="s">
        <v>65</v>
      </c>
      <c r="V7556" s="3" t="n">
        <v>1</v>
      </c>
      <c r="W7556" s="3" t="n">
        <v>1</v>
      </c>
      <c r="X7556" s="3" t="n">
        <v>0</v>
      </c>
      <c r="Y7556" s="3" t="s">
        <v>30</v>
      </c>
      <c r="Z7556" s="3" t="s">
        <v>30</v>
      </c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3"/>
      <c r="AU7556" s="3"/>
      <c r="AV7556" s="3"/>
      <c r="AW7556" s="3"/>
      <c r="AX7556" s="3"/>
      <c r="AY7556" s="3"/>
      <c r="AZ7556" s="3"/>
      <c r="BA7556" s="3"/>
      <c r="BB7556" s="3"/>
      <c r="BC7556" s="3"/>
      <c r="BD7556" s="3"/>
      <c r="BE7556" s="3"/>
      <c r="BF7556" s="3"/>
      <c r="BG7556" s="3"/>
      <c r="BH7556" s="3"/>
      <c r="BI7556" s="3"/>
      <c r="BJ7556" s="3"/>
    </row>
    <row r="7557" customFormat="false" ht="15.75" hidden="false" customHeight="false" outlineLevel="0" collapsed="false">
      <c r="A7557" s="3" t="n">
        <v>7556</v>
      </c>
      <c r="B7557" s="3" t="s">
        <v>21948</v>
      </c>
      <c r="C7557" s="3" t="s">
        <v>21949</v>
      </c>
      <c r="D7557" s="3" t="n">
        <v>1</v>
      </c>
      <c r="E7557" s="3" t="n">
        <v>0.7013758</v>
      </c>
      <c r="F7557" s="3" t="n">
        <v>11</v>
      </c>
      <c r="G7557" s="3" t="n">
        <v>11</v>
      </c>
      <c r="H7557" s="3" t="n">
        <v>6</v>
      </c>
      <c r="I7557" s="3" t="n">
        <v>6</v>
      </c>
      <c r="J7557" s="3" t="n">
        <v>8</v>
      </c>
      <c r="K7557" s="3" t="n">
        <v>8</v>
      </c>
      <c r="L7557" s="3" t="n">
        <v>2</v>
      </c>
      <c r="M7557" s="3" t="n">
        <v>2</v>
      </c>
      <c r="N7557" s="3" t="n">
        <v>0</v>
      </c>
      <c r="O7557" s="3" t="n">
        <v>0</v>
      </c>
      <c r="P7557" s="3" t="n">
        <v>4</v>
      </c>
      <c r="Q7557" s="3" t="n">
        <v>24.2</v>
      </c>
      <c r="R7557" s="3" t="s">
        <v>21950</v>
      </c>
      <c r="S7557" s="4" t="n">
        <v>45747.9095833333</v>
      </c>
      <c r="T7557" s="3" t="s">
        <v>65</v>
      </c>
      <c r="U7557" s="3" t="s">
        <v>65</v>
      </c>
      <c r="V7557" s="3" t="n">
        <v>1</v>
      </c>
      <c r="W7557" s="3" t="n">
        <v>1</v>
      </c>
      <c r="X7557" s="3" t="n">
        <v>0</v>
      </c>
      <c r="Y7557" s="3" t="s">
        <v>30</v>
      </c>
      <c r="Z7557" s="3" t="s">
        <v>30</v>
      </c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3"/>
      <c r="AU7557" s="3"/>
      <c r="AV7557" s="3"/>
      <c r="AW7557" s="3"/>
      <c r="AX7557" s="3"/>
      <c r="AY7557" s="3"/>
      <c r="AZ7557" s="3"/>
      <c r="BA7557" s="3"/>
      <c r="BB7557" s="3"/>
      <c r="BC7557" s="3"/>
      <c r="BD7557" s="3"/>
      <c r="BE7557" s="3"/>
      <c r="BF7557" s="3"/>
      <c r="BG7557" s="3"/>
      <c r="BH7557" s="3"/>
      <c r="BI7557" s="3"/>
      <c r="BJ7557" s="3"/>
    </row>
    <row r="7558" customFormat="false" ht="15.75" hidden="false" customHeight="false" outlineLevel="0" collapsed="false">
      <c r="A7558" s="3" t="n">
        <v>7557</v>
      </c>
      <c r="B7558" s="3" t="s">
        <v>21951</v>
      </c>
      <c r="C7558" s="3" t="s">
        <v>21952</v>
      </c>
      <c r="D7558" s="3" t="n">
        <v>1</v>
      </c>
      <c r="E7558" s="3" t="n">
        <v>0.7102906</v>
      </c>
      <c r="F7558" s="3" t="n">
        <v>7</v>
      </c>
      <c r="G7558" s="3" t="n">
        <v>7</v>
      </c>
      <c r="H7558" s="3" t="n">
        <v>4</v>
      </c>
      <c r="I7558" s="3" t="n">
        <v>4</v>
      </c>
      <c r="J7558" s="3" t="n">
        <v>5</v>
      </c>
      <c r="K7558" s="3" t="n">
        <v>5</v>
      </c>
      <c r="L7558" s="3" t="n">
        <v>1</v>
      </c>
      <c r="M7558" s="3" t="n">
        <v>1</v>
      </c>
      <c r="N7558" s="3" t="n">
        <v>0</v>
      </c>
      <c r="O7558" s="3" t="n">
        <v>0</v>
      </c>
      <c r="P7558" s="3" t="n">
        <v>4</v>
      </c>
      <c r="Q7558" s="3" t="n">
        <v>24.2</v>
      </c>
      <c r="R7558" s="3" t="s">
        <v>21953</v>
      </c>
      <c r="S7558" s="4" t="n">
        <v>45747.9096412037</v>
      </c>
      <c r="T7558" s="3" t="s">
        <v>65</v>
      </c>
      <c r="U7558" s="3" t="s">
        <v>65</v>
      </c>
      <c r="V7558" s="3" t="n">
        <v>1</v>
      </c>
      <c r="W7558" s="3" t="n">
        <v>1</v>
      </c>
      <c r="X7558" s="3" t="n">
        <v>0</v>
      </c>
      <c r="Y7558" s="3" t="s">
        <v>30</v>
      </c>
      <c r="Z7558" s="3" t="s">
        <v>30</v>
      </c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3"/>
      <c r="AU7558" s="3"/>
      <c r="AV7558" s="3"/>
      <c r="AW7558" s="3"/>
      <c r="AX7558" s="3"/>
      <c r="AY7558" s="3"/>
      <c r="AZ7558" s="3"/>
      <c r="BA7558" s="3"/>
      <c r="BB7558" s="3"/>
      <c r="BC7558" s="3"/>
      <c r="BD7558" s="3"/>
      <c r="BE7558" s="3"/>
      <c r="BF7558" s="3"/>
      <c r="BG7558" s="3"/>
      <c r="BH7558" s="3"/>
      <c r="BI7558" s="3"/>
      <c r="BJ7558" s="3"/>
    </row>
    <row r="7559" customFormat="false" ht="15.75" hidden="false" customHeight="false" outlineLevel="0" collapsed="false">
      <c r="A7559" s="3" t="n">
        <v>7558</v>
      </c>
      <c r="B7559" s="3" t="s">
        <v>21954</v>
      </c>
      <c r="C7559" s="3" t="s">
        <v>21955</v>
      </c>
      <c r="D7559" s="3" t="n">
        <v>1</v>
      </c>
      <c r="E7559" s="3" t="n">
        <v>2.4095628</v>
      </c>
      <c r="F7559" s="3" t="n">
        <v>35</v>
      </c>
      <c r="G7559" s="3" t="n">
        <v>35</v>
      </c>
      <c r="H7559" s="3" t="n">
        <v>4</v>
      </c>
      <c r="I7559" s="3" t="n">
        <v>4</v>
      </c>
      <c r="J7559" s="3" t="n">
        <v>41</v>
      </c>
      <c r="K7559" s="3" t="n">
        <v>41</v>
      </c>
      <c r="L7559" s="3" t="n">
        <v>8</v>
      </c>
      <c r="M7559" s="3" t="n">
        <v>8</v>
      </c>
      <c r="N7559" s="3" t="n">
        <v>0</v>
      </c>
      <c r="O7559" s="3" t="n">
        <v>-1</v>
      </c>
      <c r="P7559" s="3" t="n">
        <v>7.9</v>
      </c>
      <c r="Q7559" s="3" t="n">
        <v>24.2</v>
      </c>
      <c r="R7559" s="3" t="s">
        <v>21956</v>
      </c>
      <c r="S7559" s="4" t="n">
        <v>45747.9097337963</v>
      </c>
      <c r="T7559" s="3" t="s">
        <v>1920</v>
      </c>
      <c r="U7559" s="3" t="s">
        <v>1920</v>
      </c>
      <c r="V7559" s="3" t="n">
        <v>1</v>
      </c>
      <c r="W7559" s="3" t="n">
        <v>0</v>
      </c>
      <c r="X7559" s="3" t="n">
        <v>0</v>
      </c>
      <c r="Y7559" s="3" t="s">
        <v>30</v>
      </c>
      <c r="Z7559" s="3" t="s">
        <v>30</v>
      </c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3"/>
      <c r="AU7559" s="3"/>
      <c r="AV7559" s="3"/>
      <c r="AW7559" s="3"/>
      <c r="AX7559" s="3"/>
      <c r="AY7559" s="3"/>
      <c r="AZ7559" s="3"/>
      <c r="BA7559" s="3"/>
      <c r="BB7559" s="3"/>
      <c r="BC7559" s="3"/>
      <c r="BD7559" s="3"/>
      <c r="BE7559" s="3"/>
      <c r="BF7559" s="3"/>
      <c r="BG7559" s="3"/>
      <c r="BH7559" s="3"/>
      <c r="BI7559" s="3"/>
      <c r="BJ7559" s="3"/>
    </row>
    <row r="7560" customFormat="false" ht="15.75" hidden="false" customHeight="false" outlineLevel="0" collapsed="false">
      <c r="A7560" s="3" t="n">
        <v>7559</v>
      </c>
      <c r="B7560" s="3" t="s">
        <v>21957</v>
      </c>
      <c r="C7560" s="3" t="s">
        <v>21958</v>
      </c>
      <c r="D7560" s="3" t="n">
        <v>1</v>
      </c>
      <c r="E7560" s="3" t="n">
        <v>0.6074212</v>
      </c>
      <c r="F7560" s="3" t="n">
        <v>75</v>
      </c>
      <c r="G7560" s="3" t="n">
        <v>75</v>
      </c>
      <c r="H7560" s="3" t="n">
        <v>16</v>
      </c>
      <c r="I7560" s="3" t="n">
        <v>16</v>
      </c>
      <c r="J7560" s="3" t="n">
        <v>71</v>
      </c>
      <c r="K7560" s="3" t="n">
        <v>71</v>
      </c>
      <c r="L7560" s="3" t="n">
        <v>12</v>
      </c>
      <c r="M7560" s="3" t="n">
        <v>12</v>
      </c>
      <c r="N7560" s="3" t="n">
        <v>-1</v>
      </c>
      <c r="O7560" s="3" t="n">
        <v>-1</v>
      </c>
      <c r="P7560" s="3" t="n">
        <v>7.9</v>
      </c>
      <c r="Q7560" s="3" t="n">
        <v>24.2</v>
      </c>
      <c r="R7560" s="3" t="s">
        <v>21959</v>
      </c>
      <c r="S7560" s="4" t="n">
        <v>45747.9097685185</v>
      </c>
      <c r="T7560" s="3" t="s">
        <v>239</v>
      </c>
      <c r="U7560" s="3" t="s">
        <v>239</v>
      </c>
      <c r="V7560" s="3" t="n">
        <v>0</v>
      </c>
      <c r="W7560" s="3" t="n">
        <v>0</v>
      </c>
      <c r="X7560" s="3" t="n">
        <v>0</v>
      </c>
      <c r="Y7560" s="3" t="s">
        <v>30</v>
      </c>
      <c r="Z7560" s="3" t="s">
        <v>30</v>
      </c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3"/>
      <c r="AU7560" s="3"/>
      <c r="AV7560" s="3"/>
      <c r="AW7560" s="3"/>
      <c r="AX7560" s="3"/>
      <c r="AY7560" s="3"/>
      <c r="AZ7560" s="3"/>
      <c r="BA7560" s="3"/>
      <c r="BB7560" s="3"/>
      <c r="BC7560" s="3"/>
      <c r="BD7560" s="3"/>
      <c r="BE7560" s="3"/>
      <c r="BF7560" s="3"/>
      <c r="BG7560" s="3"/>
      <c r="BH7560" s="3"/>
      <c r="BI7560" s="3"/>
      <c r="BJ7560" s="3"/>
    </row>
    <row r="7561" customFormat="false" ht="15.75" hidden="false" customHeight="false" outlineLevel="0" collapsed="false">
      <c r="A7561" s="3" t="n">
        <v>7560</v>
      </c>
      <c r="B7561" s="3" t="s">
        <v>21960</v>
      </c>
      <c r="C7561" s="3" t="s">
        <v>21961</v>
      </c>
      <c r="D7561" s="3" t="n">
        <v>1</v>
      </c>
      <c r="E7561" s="3" t="n">
        <v>0.8690681</v>
      </c>
      <c r="F7561" s="3" t="n">
        <v>42</v>
      </c>
      <c r="G7561" s="3" t="n">
        <v>42</v>
      </c>
      <c r="H7561" s="3" t="n">
        <v>12</v>
      </c>
      <c r="I7561" s="3" t="n">
        <v>12</v>
      </c>
      <c r="J7561" s="3" t="n">
        <v>55</v>
      </c>
      <c r="K7561" s="3" t="n">
        <v>55</v>
      </c>
      <c r="L7561" s="3" t="n">
        <v>4</v>
      </c>
      <c r="M7561" s="3" t="n">
        <v>4</v>
      </c>
      <c r="N7561" s="3" t="n">
        <v>-1</v>
      </c>
      <c r="O7561" s="3" t="n">
        <v>-1</v>
      </c>
      <c r="P7561" s="3" t="n">
        <v>7.9</v>
      </c>
      <c r="Q7561" s="3" t="n">
        <v>24.2</v>
      </c>
      <c r="R7561" s="3" t="s">
        <v>21962</v>
      </c>
      <c r="S7561" s="4" t="n">
        <v>45747.9098148148</v>
      </c>
      <c r="T7561" s="3" t="s">
        <v>29</v>
      </c>
      <c r="U7561" s="3" t="s">
        <v>29</v>
      </c>
      <c r="V7561" s="3" t="n">
        <v>0</v>
      </c>
      <c r="W7561" s="3" t="n">
        <v>0</v>
      </c>
      <c r="X7561" s="3" t="n">
        <v>0</v>
      </c>
      <c r="Y7561" s="3" t="s">
        <v>30</v>
      </c>
      <c r="Z7561" s="3" t="s">
        <v>30</v>
      </c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3"/>
      <c r="AU7561" s="3"/>
      <c r="AV7561" s="3"/>
      <c r="AW7561" s="3"/>
      <c r="AX7561" s="3"/>
      <c r="AY7561" s="3"/>
      <c r="AZ7561" s="3"/>
      <c r="BA7561" s="3"/>
      <c r="BB7561" s="3"/>
      <c r="BC7561" s="3"/>
      <c r="BD7561" s="3"/>
      <c r="BE7561" s="3"/>
      <c r="BF7561" s="3"/>
      <c r="BG7561" s="3"/>
      <c r="BH7561" s="3"/>
      <c r="BI7561" s="3"/>
      <c r="BJ7561" s="3"/>
    </row>
    <row r="7562" customFormat="false" ht="15.75" hidden="false" customHeight="false" outlineLevel="0" collapsed="false">
      <c r="A7562" s="3" t="n">
        <v>7561</v>
      </c>
      <c r="B7562" s="3" t="s">
        <v>21963</v>
      </c>
      <c r="C7562" s="3" t="s">
        <v>21964</v>
      </c>
      <c r="D7562" s="3" t="n">
        <v>1</v>
      </c>
      <c r="E7562" s="3" t="n">
        <v>0.8832782</v>
      </c>
      <c r="F7562" s="3" t="n">
        <v>42</v>
      </c>
      <c r="G7562" s="3" t="n">
        <v>42</v>
      </c>
      <c r="H7562" s="3" t="n">
        <v>12</v>
      </c>
      <c r="I7562" s="3" t="n">
        <v>12</v>
      </c>
      <c r="J7562" s="3" t="n">
        <v>55</v>
      </c>
      <c r="K7562" s="3" t="n">
        <v>55</v>
      </c>
      <c r="L7562" s="3" t="n">
        <v>4</v>
      </c>
      <c r="M7562" s="3" t="n">
        <v>4</v>
      </c>
      <c r="N7562" s="3" t="n">
        <v>-1</v>
      </c>
      <c r="O7562" s="3" t="n">
        <v>-1</v>
      </c>
      <c r="P7562" s="3" t="n">
        <v>7.9</v>
      </c>
      <c r="Q7562" s="3" t="n">
        <v>24.2</v>
      </c>
      <c r="R7562" s="3" t="s">
        <v>21965</v>
      </c>
      <c r="S7562" s="4" t="n">
        <v>45747.909849537</v>
      </c>
      <c r="T7562" s="3" t="s">
        <v>29</v>
      </c>
      <c r="U7562" s="3" t="s">
        <v>29</v>
      </c>
      <c r="V7562" s="3" t="n">
        <v>0</v>
      </c>
      <c r="W7562" s="3" t="n">
        <v>0</v>
      </c>
      <c r="X7562" s="3" t="n">
        <v>0</v>
      </c>
      <c r="Y7562" s="3" t="s">
        <v>30</v>
      </c>
      <c r="Z7562" s="3" t="s">
        <v>30</v>
      </c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3"/>
      <c r="AU7562" s="3"/>
      <c r="AV7562" s="3"/>
      <c r="AW7562" s="3"/>
      <c r="AX7562" s="3"/>
      <c r="AY7562" s="3"/>
      <c r="AZ7562" s="3"/>
      <c r="BA7562" s="3"/>
      <c r="BB7562" s="3"/>
      <c r="BC7562" s="3"/>
      <c r="BD7562" s="3"/>
      <c r="BE7562" s="3"/>
      <c r="BF7562" s="3"/>
      <c r="BG7562" s="3"/>
      <c r="BH7562" s="3"/>
      <c r="BI7562" s="3"/>
      <c r="BJ7562" s="3"/>
    </row>
    <row r="7563" customFormat="false" ht="15.75" hidden="false" customHeight="false" outlineLevel="0" collapsed="false">
      <c r="A7563" s="3" t="n">
        <v>7562</v>
      </c>
      <c r="B7563" s="3" t="s">
        <v>21966</v>
      </c>
      <c r="C7563" s="3" t="s">
        <v>21967</v>
      </c>
      <c r="D7563" s="3" t="n">
        <v>1</v>
      </c>
      <c r="E7563" s="3" t="n">
        <v>2.7234485</v>
      </c>
      <c r="F7563" s="3" t="n">
        <v>21</v>
      </c>
      <c r="G7563" s="3" t="n">
        <v>21</v>
      </c>
      <c r="H7563" s="3" t="n">
        <v>9</v>
      </c>
      <c r="I7563" s="3" t="n">
        <v>9</v>
      </c>
      <c r="J7563" s="3" t="n">
        <v>21</v>
      </c>
      <c r="K7563" s="3" t="n">
        <v>21</v>
      </c>
      <c r="L7563" s="3" t="n">
        <v>2</v>
      </c>
      <c r="M7563" s="3" t="n">
        <v>2</v>
      </c>
      <c r="N7563" s="3" t="n">
        <v>-1</v>
      </c>
      <c r="O7563" s="3" t="n">
        <v>-1</v>
      </c>
      <c r="P7563" s="3" t="n">
        <v>7.9</v>
      </c>
      <c r="Q7563" s="3" t="n">
        <v>24.2</v>
      </c>
      <c r="R7563" s="3" t="s">
        <v>21968</v>
      </c>
      <c r="S7563" s="4" t="n">
        <v>45747.9099537037</v>
      </c>
      <c r="T7563" s="3" t="s">
        <v>239</v>
      </c>
      <c r="U7563" s="3" t="s">
        <v>239</v>
      </c>
      <c r="V7563" s="3" t="n">
        <v>0</v>
      </c>
      <c r="W7563" s="3" t="n">
        <v>0</v>
      </c>
      <c r="X7563" s="3" t="n">
        <v>0</v>
      </c>
      <c r="Y7563" s="3" t="s">
        <v>30</v>
      </c>
      <c r="Z7563" s="3" t="s">
        <v>30</v>
      </c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3"/>
      <c r="AU7563" s="3"/>
      <c r="AV7563" s="3"/>
      <c r="AW7563" s="3"/>
      <c r="AX7563" s="3"/>
      <c r="AY7563" s="3"/>
      <c r="AZ7563" s="3"/>
      <c r="BA7563" s="3"/>
      <c r="BB7563" s="3"/>
      <c r="BC7563" s="3"/>
      <c r="BD7563" s="3"/>
      <c r="BE7563" s="3"/>
      <c r="BF7563" s="3"/>
      <c r="BG7563" s="3"/>
      <c r="BH7563" s="3"/>
      <c r="BI7563" s="3"/>
      <c r="BJ7563" s="3"/>
    </row>
    <row r="7564" customFormat="false" ht="15.75" hidden="false" customHeight="false" outlineLevel="0" collapsed="false">
      <c r="A7564" s="3" t="n">
        <v>7563</v>
      </c>
      <c r="B7564" s="3" t="s">
        <v>21969</v>
      </c>
      <c r="C7564" s="3" t="s">
        <v>21970</v>
      </c>
      <c r="D7564" s="3" t="n">
        <v>1</v>
      </c>
      <c r="E7564" s="3" t="n">
        <v>2.7723747</v>
      </c>
      <c r="F7564" s="3" t="n">
        <v>22</v>
      </c>
      <c r="G7564" s="3" t="n">
        <v>22</v>
      </c>
      <c r="H7564" s="3" t="n">
        <v>9</v>
      </c>
      <c r="I7564" s="3" t="n">
        <v>9</v>
      </c>
      <c r="J7564" s="3" t="n">
        <v>21</v>
      </c>
      <c r="K7564" s="3" t="n">
        <v>21</v>
      </c>
      <c r="L7564" s="3" t="n">
        <v>4</v>
      </c>
      <c r="M7564" s="3" t="n">
        <v>4</v>
      </c>
      <c r="N7564" s="3" t="n">
        <v>0</v>
      </c>
      <c r="O7564" s="3" t="n">
        <v>0</v>
      </c>
      <c r="P7564" s="3" t="n">
        <v>7.9</v>
      </c>
      <c r="Q7564" s="3" t="n">
        <v>24.2</v>
      </c>
      <c r="R7564" s="3" t="s">
        <v>21971</v>
      </c>
      <c r="S7564" s="4" t="n">
        <v>45747.9100810185</v>
      </c>
      <c r="T7564" s="3" t="s">
        <v>239</v>
      </c>
      <c r="U7564" s="3" t="s">
        <v>239</v>
      </c>
      <c r="V7564" s="3" t="n">
        <v>1</v>
      </c>
      <c r="W7564" s="3" t="n">
        <v>1</v>
      </c>
      <c r="X7564" s="3" t="n">
        <v>0</v>
      </c>
      <c r="Y7564" s="3" t="s">
        <v>30</v>
      </c>
      <c r="Z7564" s="3" t="s">
        <v>30</v>
      </c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3"/>
      <c r="AU7564" s="3"/>
      <c r="AV7564" s="3"/>
      <c r="AW7564" s="3"/>
      <c r="AX7564" s="3"/>
      <c r="AY7564" s="3"/>
      <c r="AZ7564" s="3"/>
      <c r="BA7564" s="3"/>
      <c r="BB7564" s="3"/>
      <c r="BC7564" s="3"/>
      <c r="BD7564" s="3"/>
      <c r="BE7564" s="3"/>
      <c r="BF7564" s="3"/>
      <c r="BG7564" s="3"/>
      <c r="BH7564" s="3"/>
      <c r="BI7564" s="3"/>
      <c r="BJ7564" s="3"/>
    </row>
    <row r="7565" customFormat="false" ht="15.75" hidden="false" customHeight="false" outlineLevel="0" collapsed="false">
      <c r="A7565" s="3" t="n">
        <v>7564</v>
      </c>
      <c r="B7565" s="3" t="s">
        <v>21972</v>
      </c>
      <c r="C7565" s="3" t="s">
        <v>21973</v>
      </c>
      <c r="D7565" s="3" t="n">
        <v>1</v>
      </c>
      <c r="E7565" s="3" t="n">
        <v>1.7745181</v>
      </c>
      <c r="F7565" s="3" t="n">
        <v>115</v>
      </c>
      <c r="G7565" s="3" t="n">
        <v>115</v>
      </c>
      <c r="H7565" s="3" t="n">
        <v>22</v>
      </c>
      <c r="I7565" s="3" t="n">
        <v>22</v>
      </c>
      <c r="J7565" s="3" t="n">
        <v>129</v>
      </c>
      <c r="K7565" s="3" t="n">
        <v>129</v>
      </c>
      <c r="L7565" s="3" t="n">
        <v>21</v>
      </c>
      <c r="M7565" s="3" t="n">
        <v>21</v>
      </c>
      <c r="N7565" s="3" t="n">
        <v>17</v>
      </c>
      <c r="O7565" s="3" t="n">
        <v>-1</v>
      </c>
      <c r="P7565" s="3" t="n">
        <v>7.7</v>
      </c>
      <c r="Q7565" s="3" t="n">
        <v>24.2</v>
      </c>
      <c r="R7565" s="3" t="s">
        <v>21974</v>
      </c>
      <c r="S7565" s="4" t="n">
        <v>45747.9102199074</v>
      </c>
      <c r="T7565" s="3" t="s">
        <v>4910</v>
      </c>
      <c r="U7565" s="3" t="s">
        <v>4910</v>
      </c>
      <c r="V7565" s="3" t="n">
        <v>1</v>
      </c>
      <c r="W7565" s="3" t="n">
        <v>0</v>
      </c>
      <c r="X7565" s="3" t="n">
        <v>0</v>
      </c>
      <c r="Y7565" s="3" t="s">
        <v>30</v>
      </c>
      <c r="Z7565" s="3" t="s">
        <v>30</v>
      </c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3"/>
      <c r="AU7565" s="3"/>
      <c r="AV7565" s="3"/>
      <c r="AW7565" s="3"/>
      <c r="AX7565" s="3"/>
      <c r="AY7565" s="3"/>
      <c r="AZ7565" s="3"/>
      <c r="BA7565" s="3"/>
      <c r="BB7565" s="3"/>
      <c r="BC7565" s="3"/>
      <c r="BD7565" s="3"/>
      <c r="BE7565" s="3"/>
      <c r="BF7565" s="3"/>
      <c r="BG7565" s="3"/>
      <c r="BH7565" s="3"/>
      <c r="BI7565" s="3"/>
      <c r="BJ7565" s="3"/>
    </row>
    <row r="7566" customFormat="false" ht="15.75" hidden="false" customHeight="false" outlineLevel="0" collapsed="false">
      <c r="A7566" s="3" t="n">
        <v>7565</v>
      </c>
      <c r="B7566" s="3" t="s">
        <v>21975</v>
      </c>
      <c r="C7566" s="3" t="s">
        <v>21976</v>
      </c>
      <c r="D7566" s="3" t="n">
        <v>1</v>
      </c>
      <c r="E7566" s="3" t="n">
        <v>0.1670811</v>
      </c>
      <c r="F7566" s="3" t="n">
        <v>24</v>
      </c>
      <c r="G7566" s="3" t="n">
        <v>24</v>
      </c>
      <c r="H7566" s="3" t="n">
        <v>3</v>
      </c>
      <c r="I7566" s="3" t="n">
        <v>3</v>
      </c>
      <c r="J7566" s="3" t="n">
        <v>32</v>
      </c>
      <c r="K7566" s="3" t="n">
        <v>32</v>
      </c>
      <c r="L7566" s="3" t="n">
        <v>0</v>
      </c>
      <c r="M7566" s="3" t="n">
        <v>0</v>
      </c>
      <c r="N7566" s="3" t="n">
        <v>-1</v>
      </c>
      <c r="O7566" s="3" t="n">
        <v>-1</v>
      </c>
      <c r="P7566" s="3" t="n">
        <v>7</v>
      </c>
      <c r="Q7566" s="3" t="n">
        <v>24.2</v>
      </c>
      <c r="R7566" s="3" t="s">
        <v>21977</v>
      </c>
      <c r="S7566" s="4" t="n">
        <v>45747.9102430556</v>
      </c>
      <c r="T7566" s="3" t="s">
        <v>29</v>
      </c>
      <c r="U7566" s="3" t="s">
        <v>29</v>
      </c>
      <c r="V7566" s="3" t="n">
        <v>0</v>
      </c>
      <c r="W7566" s="3" t="n">
        <v>0</v>
      </c>
      <c r="X7566" s="3" t="n">
        <v>0</v>
      </c>
      <c r="Y7566" s="3" t="s">
        <v>30</v>
      </c>
      <c r="Z7566" s="3" t="s">
        <v>30</v>
      </c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3"/>
      <c r="AU7566" s="3"/>
      <c r="AV7566" s="3"/>
      <c r="AW7566" s="3"/>
      <c r="AX7566" s="3"/>
      <c r="AY7566" s="3"/>
      <c r="AZ7566" s="3"/>
      <c r="BA7566" s="3"/>
      <c r="BB7566" s="3"/>
      <c r="BC7566" s="3"/>
      <c r="BD7566" s="3"/>
      <c r="BE7566" s="3"/>
      <c r="BF7566" s="3"/>
      <c r="BG7566" s="3"/>
      <c r="BH7566" s="3"/>
      <c r="BI7566" s="3"/>
      <c r="BJ7566" s="3"/>
    </row>
    <row r="7567" customFormat="false" ht="15.75" hidden="false" customHeight="false" outlineLevel="0" collapsed="false">
      <c r="A7567" s="3" t="n">
        <v>7566</v>
      </c>
      <c r="B7567" s="3" t="s">
        <v>21978</v>
      </c>
      <c r="C7567" s="3" t="s">
        <v>21979</v>
      </c>
      <c r="D7567" s="3" t="n">
        <v>1</v>
      </c>
      <c r="E7567" s="3" t="n">
        <v>0.9904534</v>
      </c>
      <c r="F7567" s="3" t="n">
        <v>42</v>
      </c>
      <c r="G7567" s="3" t="n">
        <v>42</v>
      </c>
      <c r="H7567" s="3" t="n">
        <v>16</v>
      </c>
      <c r="I7567" s="3" t="n">
        <v>16</v>
      </c>
      <c r="J7567" s="3" t="n">
        <v>46</v>
      </c>
      <c r="K7567" s="3" t="n">
        <v>46</v>
      </c>
      <c r="L7567" s="3" t="n">
        <v>11</v>
      </c>
      <c r="M7567" s="3" t="n">
        <v>11</v>
      </c>
      <c r="N7567" s="3" t="n">
        <v>5</v>
      </c>
      <c r="O7567" s="3" t="n">
        <v>-1</v>
      </c>
      <c r="P7567" s="3" t="n">
        <v>7.7</v>
      </c>
      <c r="Q7567" s="3" t="n">
        <v>24.2</v>
      </c>
      <c r="R7567" s="3" t="s">
        <v>21980</v>
      </c>
      <c r="S7567" s="4" t="n">
        <v>45747.9103125</v>
      </c>
      <c r="T7567" s="3" t="s">
        <v>65</v>
      </c>
      <c r="U7567" s="3" t="s">
        <v>65</v>
      </c>
      <c r="V7567" s="3" t="n">
        <v>1</v>
      </c>
      <c r="W7567" s="3" t="n">
        <v>0</v>
      </c>
      <c r="X7567" s="3" t="n">
        <v>0</v>
      </c>
      <c r="Y7567" s="3" t="s">
        <v>30</v>
      </c>
      <c r="Z7567" s="3" t="s">
        <v>30</v>
      </c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3"/>
      <c r="AU7567" s="3"/>
      <c r="AV7567" s="3"/>
      <c r="AW7567" s="3"/>
      <c r="AX7567" s="3"/>
      <c r="AY7567" s="3"/>
      <c r="AZ7567" s="3"/>
      <c r="BA7567" s="3"/>
      <c r="BB7567" s="3"/>
      <c r="BC7567" s="3"/>
      <c r="BD7567" s="3"/>
      <c r="BE7567" s="3"/>
      <c r="BF7567" s="3"/>
      <c r="BG7567" s="3"/>
      <c r="BH7567" s="3"/>
      <c r="BI7567" s="3"/>
      <c r="BJ7567" s="3"/>
    </row>
    <row r="7568" customFormat="false" ht="15.75" hidden="false" customHeight="false" outlineLevel="0" collapsed="false">
      <c r="A7568" s="3" t="n">
        <v>7567</v>
      </c>
      <c r="B7568" s="3" t="s">
        <v>21981</v>
      </c>
      <c r="C7568" s="3" t="s">
        <v>21982</v>
      </c>
      <c r="D7568" s="3" t="n">
        <v>1</v>
      </c>
      <c r="E7568" s="3" t="n">
        <v>3.1169695</v>
      </c>
      <c r="F7568" s="3" t="n">
        <v>610</v>
      </c>
      <c r="G7568" s="3" t="n">
        <v>610</v>
      </c>
      <c r="H7568" s="3" t="n">
        <v>18</v>
      </c>
      <c r="I7568" s="3" t="n">
        <v>18</v>
      </c>
      <c r="J7568" s="3" t="n">
        <v>803</v>
      </c>
      <c r="K7568" s="3" t="n">
        <v>803</v>
      </c>
      <c r="L7568" s="3" t="n">
        <v>28</v>
      </c>
      <c r="M7568" s="3" t="n">
        <v>28</v>
      </c>
      <c r="N7568" s="3" t="n">
        <v>-1</v>
      </c>
      <c r="O7568" s="3" t="n">
        <v>-1</v>
      </c>
      <c r="P7568" s="3" t="n">
        <v>7</v>
      </c>
      <c r="Q7568" s="3" t="n">
        <v>24.2</v>
      </c>
      <c r="R7568" s="3" t="s">
        <v>21983</v>
      </c>
      <c r="S7568" s="4" t="n">
        <v>45747.9103935185</v>
      </c>
      <c r="T7568" s="3" t="s">
        <v>256</v>
      </c>
      <c r="U7568" s="3" t="s">
        <v>256</v>
      </c>
      <c r="V7568" s="3" t="n">
        <v>0</v>
      </c>
      <c r="W7568" s="3" t="n">
        <v>0</v>
      </c>
      <c r="X7568" s="3" t="n">
        <v>0</v>
      </c>
      <c r="Y7568" s="3" t="s">
        <v>30</v>
      </c>
      <c r="Z7568" s="3" t="s">
        <v>30</v>
      </c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3"/>
      <c r="AU7568" s="3"/>
      <c r="AV7568" s="3"/>
      <c r="AW7568" s="3"/>
      <c r="AX7568" s="3"/>
      <c r="AY7568" s="3"/>
      <c r="AZ7568" s="3"/>
      <c r="BA7568" s="3"/>
      <c r="BB7568" s="3"/>
      <c r="BC7568" s="3"/>
      <c r="BD7568" s="3"/>
      <c r="BE7568" s="3"/>
      <c r="BF7568" s="3"/>
      <c r="BG7568" s="3"/>
      <c r="BH7568" s="3"/>
      <c r="BI7568" s="3"/>
      <c r="BJ7568" s="3"/>
    </row>
    <row r="7569" customFormat="false" ht="15.75" hidden="false" customHeight="false" outlineLevel="0" collapsed="false">
      <c r="A7569" s="3" t="n">
        <v>7568</v>
      </c>
      <c r="B7569" s="3" t="s">
        <v>21984</v>
      </c>
      <c r="C7569" s="3" t="s">
        <v>21985</v>
      </c>
      <c r="D7569" s="3" t="n">
        <v>1</v>
      </c>
      <c r="E7569" s="3" t="n">
        <v>2.83121</v>
      </c>
      <c r="F7569" s="3" t="n">
        <v>70</v>
      </c>
      <c r="G7569" s="3" t="n">
        <v>70</v>
      </c>
      <c r="H7569" s="3" t="n">
        <v>6</v>
      </c>
      <c r="I7569" s="3" t="n">
        <v>6</v>
      </c>
      <c r="J7569" s="3" t="n">
        <v>75</v>
      </c>
      <c r="K7569" s="3" t="n">
        <v>75</v>
      </c>
      <c r="L7569" s="3" t="n">
        <v>9</v>
      </c>
      <c r="M7569" s="3" t="n">
        <v>9</v>
      </c>
      <c r="N7569" s="3" t="n">
        <v>-1</v>
      </c>
      <c r="O7569" s="3" t="n">
        <v>-1</v>
      </c>
      <c r="P7569" s="3" t="n">
        <v>7</v>
      </c>
      <c r="Q7569" s="3" t="n">
        <v>24.2</v>
      </c>
      <c r="R7569" s="3" t="s">
        <v>21986</v>
      </c>
      <c r="S7569" s="4" t="n">
        <v>45747.9104513889</v>
      </c>
      <c r="T7569" s="3" t="s">
        <v>29</v>
      </c>
      <c r="U7569" s="3" t="s">
        <v>29</v>
      </c>
      <c r="V7569" s="3" t="n">
        <v>0</v>
      </c>
      <c r="W7569" s="3" t="n">
        <v>0</v>
      </c>
      <c r="X7569" s="3" t="n">
        <v>0</v>
      </c>
      <c r="Y7569" s="3" t="s">
        <v>30</v>
      </c>
      <c r="Z7569" s="3" t="s">
        <v>30</v>
      </c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3"/>
      <c r="AU7569" s="3"/>
      <c r="AV7569" s="3"/>
      <c r="AW7569" s="3"/>
      <c r="AX7569" s="3"/>
      <c r="AY7569" s="3"/>
      <c r="AZ7569" s="3"/>
      <c r="BA7569" s="3"/>
      <c r="BB7569" s="3"/>
      <c r="BC7569" s="3"/>
      <c r="BD7569" s="3"/>
      <c r="BE7569" s="3"/>
      <c r="BF7569" s="3"/>
      <c r="BG7569" s="3"/>
      <c r="BH7569" s="3"/>
      <c r="BI7569" s="3"/>
      <c r="BJ7569" s="3"/>
    </row>
    <row r="7570" customFormat="false" ht="15.75" hidden="false" customHeight="false" outlineLevel="0" collapsed="false">
      <c r="A7570" s="3" t="n">
        <v>7569</v>
      </c>
      <c r="B7570" s="3" t="s">
        <v>21987</v>
      </c>
      <c r="C7570" s="3" t="s">
        <v>21988</v>
      </c>
      <c r="D7570" s="3" t="n">
        <v>1</v>
      </c>
      <c r="E7570" s="3" t="n">
        <v>34.8957923</v>
      </c>
      <c r="F7570" s="3" t="n">
        <v>6550</v>
      </c>
      <c r="G7570" s="3" t="n">
        <v>6550</v>
      </c>
      <c r="H7570" s="3" t="n">
        <v>25</v>
      </c>
      <c r="I7570" s="3" t="n">
        <v>25</v>
      </c>
      <c r="J7570" s="3" t="n">
        <v>8809</v>
      </c>
      <c r="K7570" s="3" t="n">
        <v>8809</v>
      </c>
      <c r="L7570" s="3" t="n">
        <v>302</v>
      </c>
      <c r="M7570" s="3" t="n">
        <v>302</v>
      </c>
      <c r="N7570" s="3" t="n">
        <v>-1</v>
      </c>
      <c r="O7570" s="3" t="n">
        <v>-1</v>
      </c>
      <c r="P7570" s="3" t="n">
        <v>7</v>
      </c>
      <c r="Q7570" s="3" t="n">
        <v>24.2</v>
      </c>
      <c r="R7570" s="3" t="s">
        <v>21989</v>
      </c>
      <c r="S7570" s="4" t="n">
        <v>45747.9111574074</v>
      </c>
      <c r="T7570" s="3" t="s">
        <v>29</v>
      </c>
      <c r="U7570" s="3" t="s">
        <v>29</v>
      </c>
      <c r="V7570" s="3" t="n">
        <v>0</v>
      </c>
      <c r="W7570" s="3" t="n">
        <v>0</v>
      </c>
      <c r="X7570" s="3" t="n">
        <v>0</v>
      </c>
      <c r="Y7570" s="3" t="s">
        <v>30</v>
      </c>
      <c r="Z7570" s="3" t="s">
        <v>30</v>
      </c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3"/>
      <c r="AU7570" s="3"/>
      <c r="AV7570" s="3"/>
      <c r="AW7570" s="3"/>
      <c r="AX7570" s="3"/>
      <c r="AY7570" s="3"/>
      <c r="AZ7570" s="3"/>
      <c r="BA7570" s="3"/>
      <c r="BB7570" s="3"/>
      <c r="BC7570" s="3"/>
      <c r="BD7570" s="3"/>
      <c r="BE7570" s="3"/>
      <c r="BF7570" s="3"/>
      <c r="BG7570" s="3"/>
      <c r="BH7570" s="3"/>
      <c r="BI7570" s="3"/>
      <c r="BJ7570" s="3"/>
    </row>
    <row r="7571" customFormat="false" ht="15.75" hidden="false" customHeight="false" outlineLevel="0" collapsed="false">
      <c r="A7571" s="3" t="n">
        <v>7570</v>
      </c>
      <c r="B7571" s="3" t="s">
        <v>21990</v>
      </c>
      <c r="C7571" s="3" t="s">
        <v>21991</v>
      </c>
      <c r="D7571" s="3" t="n">
        <v>1</v>
      </c>
      <c r="E7571" s="3" t="n">
        <v>1.1098688</v>
      </c>
      <c r="F7571" s="3" t="n">
        <v>56</v>
      </c>
      <c r="G7571" s="3" t="n">
        <v>56</v>
      </c>
      <c r="H7571" s="3" t="n">
        <v>14</v>
      </c>
      <c r="I7571" s="3" t="n">
        <v>14</v>
      </c>
      <c r="J7571" s="3" t="n">
        <v>53</v>
      </c>
      <c r="K7571" s="3" t="n">
        <v>53</v>
      </c>
      <c r="L7571" s="3" t="n">
        <v>12</v>
      </c>
      <c r="M7571" s="3" t="n">
        <v>12</v>
      </c>
      <c r="N7571" s="3" t="n">
        <v>3</v>
      </c>
      <c r="O7571" s="3" t="n">
        <v>-1</v>
      </c>
      <c r="P7571" s="3" t="n">
        <v>7.3</v>
      </c>
      <c r="Q7571" s="3" t="n">
        <v>24.2</v>
      </c>
      <c r="R7571" s="3" t="s">
        <v>21992</v>
      </c>
      <c r="S7571" s="4" t="n">
        <v>45747.9112731482</v>
      </c>
      <c r="T7571" s="3" t="s">
        <v>4910</v>
      </c>
      <c r="U7571" s="3" t="s">
        <v>4910</v>
      </c>
      <c r="V7571" s="3" t="n">
        <v>1</v>
      </c>
      <c r="W7571" s="3" t="n">
        <v>0</v>
      </c>
      <c r="X7571" s="3" t="n">
        <v>0</v>
      </c>
      <c r="Y7571" s="3" t="s">
        <v>30</v>
      </c>
      <c r="Z7571" s="3" t="s">
        <v>30</v>
      </c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3"/>
      <c r="AU7571" s="3"/>
      <c r="AV7571" s="3"/>
      <c r="AW7571" s="3"/>
      <c r="AX7571" s="3"/>
      <c r="AY7571" s="3"/>
      <c r="AZ7571" s="3"/>
      <c r="BA7571" s="3"/>
      <c r="BB7571" s="3"/>
      <c r="BC7571" s="3"/>
      <c r="BD7571" s="3"/>
      <c r="BE7571" s="3"/>
      <c r="BF7571" s="3"/>
      <c r="BG7571" s="3"/>
      <c r="BH7571" s="3"/>
      <c r="BI7571" s="3"/>
      <c r="BJ7571" s="3"/>
    </row>
    <row r="7572" customFormat="false" ht="15.75" hidden="false" customHeight="false" outlineLevel="0" collapsed="false">
      <c r="A7572" s="3" t="n">
        <v>7571</v>
      </c>
      <c r="B7572" s="3" t="s">
        <v>21993</v>
      </c>
      <c r="C7572" s="3" t="s">
        <v>21994</v>
      </c>
      <c r="D7572" s="3" t="n">
        <v>1</v>
      </c>
      <c r="E7572" s="3" t="n">
        <v>0.2267803</v>
      </c>
      <c r="F7572" s="3" t="n">
        <v>5</v>
      </c>
      <c r="G7572" s="3" t="n">
        <v>5</v>
      </c>
      <c r="H7572" s="3" t="n">
        <v>4</v>
      </c>
      <c r="I7572" s="3" t="n">
        <v>4</v>
      </c>
      <c r="J7572" s="3" t="n">
        <v>4</v>
      </c>
      <c r="K7572" s="3" t="n">
        <v>4</v>
      </c>
      <c r="L7572" s="3" t="n">
        <v>0</v>
      </c>
      <c r="M7572" s="3" t="n">
        <v>0</v>
      </c>
      <c r="N7572" s="3" t="n">
        <v>-1</v>
      </c>
      <c r="O7572" s="3" t="n">
        <v>-1</v>
      </c>
      <c r="P7572" s="3" t="n">
        <v>7.9</v>
      </c>
      <c r="Q7572" s="3" t="n">
        <v>24.2</v>
      </c>
      <c r="R7572" s="3" t="s">
        <v>21995</v>
      </c>
      <c r="S7572" s="4" t="n">
        <v>45747.9112962963</v>
      </c>
      <c r="T7572" s="3" t="s">
        <v>85</v>
      </c>
      <c r="U7572" s="3" t="s">
        <v>85</v>
      </c>
      <c r="V7572" s="3" t="n">
        <v>0</v>
      </c>
      <c r="W7572" s="3" t="n">
        <v>0</v>
      </c>
      <c r="X7572" s="3" t="n">
        <v>0</v>
      </c>
      <c r="Y7572" s="3" t="s">
        <v>30</v>
      </c>
      <c r="Z7572" s="3" t="s">
        <v>30</v>
      </c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3"/>
      <c r="AU7572" s="3"/>
      <c r="AV7572" s="3"/>
      <c r="AW7572" s="3"/>
      <c r="AX7572" s="3"/>
      <c r="AY7572" s="3"/>
      <c r="AZ7572" s="3"/>
      <c r="BA7572" s="3"/>
      <c r="BB7572" s="3"/>
      <c r="BC7572" s="3"/>
      <c r="BD7572" s="3"/>
      <c r="BE7572" s="3"/>
      <c r="BF7572" s="3"/>
      <c r="BG7572" s="3"/>
      <c r="BH7572" s="3"/>
      <c r="BI7572" s="3"/>
      <c r="BJ7572" s="3"/>
    </row>
    <row r="7573" customFormat="false" ht="15.75" hidden="false" customHeight="false" outlineLevel="0" collapsed="false">
      <c r="A7573" s="3" t="n">
        <v>7572</v>
      </c>
      <c r="B7573" s="3" t="s">
        <v>21996</v>
      </c>
      <c r="C7573" s="3" t="s">
        <v>21997</v>
      </c>
      <c r="D7573" s="3" t="n">
        <v>1</v>
      </c>
      <c r="E7573" s="3" t="n">
        <v>2.0175133</v>
      </c>
      <c r="F7573" s="3" t="n">
        <v>218</v>
      </c>
      <c r="G7573" s="3" t="n">
        <v>218</v>
      </c>
      <c r="H7573" s="3" t="n">
        <v>20</v>
      </c>
      <c r="I7573" s="3" t="n">
        <v>20</v>
      </c>
      <c r="J7573" s="3" t="n">
        <v>319</v>
      </c>
      <c r="K7573" s="3" t="n">
        <v>319</v>
      </c>
      <c r="L7573" s="3" t="n">
        <v>40</v>
      </c>
      <c r="M7573" s="3" t="n">
        <v>40</v>
      </c>
      <c r="N7573" s="3" t="n">
        <v>15</v>
      </c>
      <c r="O7573" s="3" t="n">
        <v>-1</v>
      </c>
      <c r="P7573" s="3" t="n">
        <v>7.5</v>
      </c>
      <c r="Q7573" s="3" t="n">
        <v>24.2</v>
      </c>
      <c r="R7573" s="3" t="s">
        <v>21998</v>
      </c>
      <c r="S7573" s="4" t="n">
        <v>45747.911400463</v>
      </c>
      <c r="T7573" s="3" t="s">
        <v>4910</v>
      </c>
      <c r="U7573" s="3" t="s">
        <v>4910</v>
      </c>
      <c r="V7573" s="3" t="n">
        <v>1</v>
      </c>
      <c r="W7573" s="3" t="n">
        <v>0</v>
      </c>
      <c r="X7573" s="3" t="n">
        <v>0</v>
      </c>
      <c r="Y7573" s="3" t="s">
        <v>30</v>
      </c>
      <c r="Z7573" s="3" t="s">
        <v>30</v>
      </c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3"/>
      <c r="AU7573" s="3"/>
      <c r="AV7573" s="3"/>
      <c r="AW7573" s="3"/>
      <c r="AX7573" s="3"/>
      <c r="AY7573" s="3"/>
      <c r="AZ7573" s="3"/>
      <c r="BA7573" s="3"/>
      <c r="BB7573" s="3"/>
      <c r="BC7573" s="3"/>
      <c r="BD7573" s="3"/>
      <c r="BE7573" s="3"/>
      <c r="BF7573" s="3"/>
      <c r="BG7573" s="3"/>
      <c r="BH7573" s="3"/>
      <c r="BI7573" s="3"/>
      <c r="BJ7573" s="3"/>
    </row>
    <row r="7574" customFormat="false" ht="15.75" hidden="false" customHeight="false" outlineLevel="0" collapsed="false">
      <c r="A7574" s="3" t="n">
        <v>7573</v>
      </c>
      <c r="B7574" s="3" t="s">
        <v>21999</v>
      </c>
      <c r="C7574" s="3" t="s">
        <v>22000</v>
      </c>
      <c r="D7574" s="3" t="n">
        <v>1</v>
      </c>
      <c r="E7574" s="3" t="n">
        <v>2.2266039</v>
      </c>
      <c r="F7574" s="3" t="n">
        <v>74</v>
      </c>
      <c r="G7574" s="3" t="n">
        <v>74</v>
      </c>
      <c r="H7574" s="3" t="n">
        <v>15</v>
      </c>
      <c r="I7574" s="3" t="n">
        <v>15</v>
      </c>
      <c r="J7574" s="3" t="n">
        <v>103</v>
      </c>
      <c r="K7574" s="3" t="n">
        <v>103</v>
      </c>
      <c r="L7574" s="3" t="n">
        <v>21</v>
      </c>
      <c r="M7574" s="3" t="n">
        <v>21</v>
      </c>
      <c r="N7574" s="3" t="n">
        <v>15</v>
      </c>
      <c r="O7574" s="3" t="n">
        <v>-1</v>
      </c>
      <c r="P7574" s="3" t="n">
        <v>7.5</v>
      </c>
      <c r="Q7574" s="3" t="n">
        <v>24.2</v>
      </c>
      <c r="R7574" s="3" t="s">
        <v>22001</v>
      </c>
      <c r="S7574" s="4" t="n">
        <v>45747.9114930556</v>
      </c>
      <c r="T7574" s="3" t="s">
        <v>4910</v>
      </c>
      <c r="U7574" s="3" t="s">
        <v>4910</v>
      </c>
      <c r="V7574" s="3" t="n">
        <v>1</v>
      </c>
      <c r="W7574" s="3" t="n">
        <v>0</v>
      </c>
      <c r="X7574" s="3" t="n">
        <v>0</v>
      </c>
      <c r="Y7574" s="3" t="s">
        <v>30</v>
      </c>
      <c r="Z7574" s="3" t="s">
        <v>30</v>
      </c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  <c r="AP7574" s="3"/>
      <c r="AQ7574" s="3"/>
      <c r="AR7574" s="3"/>
      <c r="AS7574" s="3"/>
      <c r="AT7574" s="3"/>
      <c r="AU7574" s="3"/>
      <c r="AV7574" s="3"/>
      <c r="AW7574" s="3"/>
      <c r="AX7574" s="3"/>
      <c r="AY7574" s="3"/>
      <c r="AZ7574" s="3"/>
      <c r="BA7574" s="3"/>
      <c r="BB7574" s="3"/>
      <c r="BC7574" s="3"/>
      <c r="BD7574" s="3"/>
      <c r="BE7574" s="3"/>
      <c r="BF7574" s="3"/>
      <c r="BG7574" s="3"/>
      <c r="BH7574" s="3"/>
      <c r="BI7574" s="3"/>
      <c r="BJ7574" s="3"/>
    </row>
    <row r="7575" customFormat="false" ht="15.75" hidden="false" customHeight="false" outlineLevel="0" collapsed="false">
      <c r="A7575" s="3" t="n">
        <v>7574</v>
      </c>
      <c r="B7575" s="3" t="s">
        <v>22002</v>
      </c>
      <c r="C7575" s="3" t="s">
        <v>22003</v>
      </c>
      <c r="D7575" s="3" t="n">
        <v>1</v>
      </c>
      <c r="E7575" s="3" t="n">
        <v>1.9679888</v>
      </c>
      <c r="F7575" s="3" t="n">
        <v>55</v>
      </c>
      <c r="G7575" s="3" t="n">
        <v>55</v>
      </c>
      <c r="H7575" s="3" t="n">
        <v>14</v>
      </c>
      <c r="I7575" s="3" t="n">
        <v>14</v>
      </c>
      <c r="J7575" s="3" t="n">
        <v>70</v>
      </c>
      <c r="K7575" s="3" t="n">
        <v>70</v>
      </c>
      <c r="L7575" s="3" t="n">
        <v>17</v>
      </c>
      <c r="M7575" s="3" t="n">
        <v>17</v>
      </c>
      <c r="N7575" s="3" t="n">
        <v>5</v>
      </c>
      <c r="O7575" s="3" t="n">
        <v>-1</v>
      </c>
      <c r="P7575" s="3" t="n">
        <v>7.5</v>
      </c>
      <c r="Q7575" s="3" t="n">
        <v>24.2</v>
      </c>
      <c r="R7575" s="3" t="s">
        <v>22004</v>
      </c>
      <c r="S7575" s="4" t="n">
        <v>45747.9115740741</v>
      </c>
      <c r="T7575" s="3" t="s">
        <v>4910</v>
      </c>
      <c r="U7575" s="3" t="s">
        <v>4910</v>
      </c>
      <c r="V7575" s="3" t="n">
        <v>1</v>
      </c>
      <c r="W7575" s="3" t="n">
        <v>0</v>
      </c>
      <c r="X7575" s="3" t="n">
        <v>0</v>
      </c>
      <c r="Y7575" s="3" t="s">
        <v>30</v>
      </c>
      <c r="Z7575" s="3" t="s">
        <v>30</v>
      </c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  <c r="AP7575" s="3"/>
      <c r="AQ7575" s="3"/>
      <c r="AR7575" s="3"/>
      <c r="AS7575" s="3"/>
      <c r="AT7575" s="3"/>
      <c r="AU7575" s="3"/>
      <c r="AV7575" s="3"/>
      <c r="AW7575" s="3"/>
      <c r="AX7575" s="3"/>
      <c r="AY7575" s="3"/>
      <c r="AZ7575" s="3"/>
      <c r="BA7575" s="3"/>
      <c r="BB7575" s="3"/>
      <c r="BC7575" s="3"/>
      <c r="BD7575" s="3"/>
      <c r="BE7575" s="3"/>
      <c r="BF7575" s="3"/>
      <c r="BG7575" s="3"/>
      <c r="BH7575" s="3"/>
      <c r="BI7575" s="3"/>
      <c r="BJ7575" s="3"/>
    </row>
    <row r="7576" customFormat="false" ht="15.75" hidden="false" customHeight="false" outlineLevel="0" collapsed="false">
      <c r="A7576" s="3" t="n">
        <v>7575</v>
      </c>
      <c r="B7576" s="3" t="s">
        <v>22005</v>
      </c>
      <c r="C7576" s="3" t="s">
        <v>22006</v>
      </c>
      <c r="D7576" s="3" t="n">
        <v>1</v>
      </c>
      <c r="E7576" s="3" t="n">
        <v>3.675171</v>
      </c>
      <c r="F7576" s="3" t="n">
        <v>89</v>
      </c>
      <c r="G7576" s="3" t="n">
        <v>89</v>
      </c>
      <c r="H7576" s="3" t="n">
        <v>15</v>
      </c>
      <c r="I7576" s="3" t="n">
        <v>15</v>
      </c>
      <c r="J7576" s="3" t="n">
        <v>124</v>
      </c>
      <c r="K7576" s="3" t="n">
        <v>124</v>
      </c>
      <c r="L7576" s="3" t="n">
        <v>22</v>
      </c>
      <c r="M7576" s="3" t="n">
        <v>22</v>
      </c>
      <c r="N7576" s="3" t="n">
        <v>21</v>
      </c>
      <c r="O7576" s="3" t="n">
        <v>-1</v>
      </c>
      <c r="P7576" s="3" t="n">
        <v>7.5</v>
      </c>
      <c r="Q7576" s="3" t="n">
        <v>24.2</v>
      </c>
      <c r="R7576" s="3" t="s">
        <v>22007</v>
      </c>
      <c r="S7576" s="4" t="n">
        <v>45747.9116898148</v>
      </c>
      <c r="T7576" s="3" t="s">
        <v>4910</v>
      </c>
      <c r="U7576" s="3" t="s">
        <v>4910</v>
      </c>
      <c r="V7576" s="3" t="n">
        <v>1</v>
      </c>
      <c r="W7576" s="3" t="n">
        <v>0</v>
      </c>
      <c r="X7576" s="3" t="n">
        <v>0</v>
      </c>
      <c r="Y7576" s="3" t="s">
        <v>30</v>
      </c>
      <c r="Z7576" s="3" t="s">
        <v>30</v>
      </c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  <c r="AP7576" s="3"/>
      <c r="AQ7576" s="3"/>
      <c r="AR7576" s="3"/>
      <c r="AS7576" s="3"/>
      <c r="AT7576" s="3"/>
      <c r="AU7576" s="3"/>
      <c r="AV7576" s="3"/>
      <c r="AW7576" s="3"/>
      <c r="AX7576" s="3"/>
      <c r="AY7576" s="3"/>
      <c r="AZ7576" s="3"/>
      <c r="BA7576" s="3"/>
      <c r="BB7576" s="3"/>
      <c r="BC7576" s="3"/>
      <c r="BD7576" s="3"/>
      <c r="BE7576" s="3"/>
      <c r="BF7576" s="3"/>
      <c r="BG7576" s="3"/>
      <c r="BH7576" s="3"/>
      <c r="BI7576" s="3"/>
      <c r="BJ7576" s="3"/>
    </row>
    <row r="7577" customFormat="false" ht="15.75" hidden="false" customHeight="false" outlineLevel="0" collapsed="false">
      <c r="A7577" s="3" t="n">
        <v>7576</v>
      </c>
      <c r="B7577" s="3" t="s">
        <v>22008</v>
      </c>
      <c r="C7577" s="3" t="s">
        <v>22009</v>
      </c>
      <c r="D7577" s="3" t="n">
        <v>1</v>
      </c>
      <c r="E7577" s="3" t="n">
        <v>2.0125239</v>
      </c>
      <c r="F7577" s="3" t="n">
        <v>170</v>
      </c>
      <c r="G7577" s="3" t="n">
        <v>170</v>
      </c>
      <c r="H7577" s="3" t="n">
        <v>16</v>
      </c>
      <c r="I7577" s="3" t="n">
        <v>16</v>
      </c>
      <c r="J7577" s="3" t="n">
        <v>220</v>
      </c>
      <c r="K7577" s="3" t="n">
        <v>220</v>
      </c>
      <c r="L7577" s="3" t="n">
        <v>44</v>
      </c>
      <c r="M7577" s="3" t="n">
        <v>44</v>
      </c>
      <c r="N7577" s="3" t="n">
        <v>43</v>
      </c>
      <c r="O7577" s="3" t="n">
        <v>-1</v>
      </c>
      <c r="P7577" s="3" t="n">
        <v>7.5</v>
      </c>
      <c r="Q7577" s="3" t="n">
        <v>24.2</v>
      </c>
      <c r="R7577" s="3" t="s">
        <v>22010</v>
      </c>
      <c r="S7577" s="4" t="n">
        <v>45747.9118055556</v>
      </c>
      <c r="T7577" s="3" t="s">
        <v>4910</v>
      </c>
      <c r="U7577" s="3" t="s">
        <v>4910</v>
      </c>
      <c r="V7577" s="3" t="n">
        <v>1</v>
      </c>
      <c r="W7577" s="3" t="n">
        <v>0</v>
      </c>
      <c r="X7577" s="3" t="n">
        <v>0</v>
      </c>
      <c r="Y7577" s="3" t="s">
        <v>30</v>
      </c>
      <c r="Z7577" s="3" t="s">
        <v>30</v>
      </c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  <c r="AP7577" s="3"/>
      <c r="AQ7577" s="3"/>
      <c r="AR7577" s="3"/>
      <c r="AS7577" s="3"/>
      <c r="AT7577" s="3"/>
      <c r="AU7577" s="3"/>
      <c r="AV7577" s="3"/>
      <c r="AW7577" s="3"/>
      <c r="AX7577" s="3"/>
      <c r="AY7577" s="3"/>
      <c r="AZ7577" s="3"/>
      <c r="BA7577" s="3"/>
      <c r="BB7577" s="3"/>
      <c r="BC7577" s="3"/>
      <c r="BD7577" s="3"/>
      <c r="BE7577" s="3"/>
      <c r="BF7577" s="3"/>
      <c r="BG7577" s="3"/>
      <c r="BH7577" s="3"/>
      <c r="BI7577" s="3"/>
      <c r="BJ7577" s="3"/>
    </row>
    <row r="7578" customFormat="false" ht="15.75" hidden="false" customHeight="false" outlineLevel="0" collapsed="false">
      <c r="A7578" s="3" t="n">
        <v>7577</v>
      </c>
      <c r="B7578" s="3" t="s">
        <v>22011</v>
      </c>
      <c r="C7578" s="3" t="s">
        <v>22012</v>
      </c>
      <c r="D7578" s="3" t="n">
        <v>1</v>
      </c>
      <c r="E7578" s="3" t="n">
        <v>30.8061842</v>
      </c>
      <c r="F7578" s="3" t="n">
        <v>2258</v>
      </c>
      <c r="G7578" s="3" t="n">
        <v>2258</v>
      </c>
      <c r="H7578" s="3" t="n">
        <v>17</v>
      </c>
      <c r="I7578" s="3" t="n">
        <v>17</v>
      </c>
      <c r="J7578" s="3" t="n">
        <v>3194</v>
      </c>
      <c r="K7578" s="3" t="n">
        <v>3194</v>
      </c>
      <c r="L7578" s="3" t="n">
        <v>444</v>
      </c>
      <c r="M7578" s="3" t="n">
        <v>444</v>
      </c>
      <c r="N7578" s="3" t="n">
        <v>106</v>
      </c>
      <c r="O7578" s="3" t="n">
        <v>-1</v>
      </c>
      <c r="P7578" s="3" t="n">
        <v>7.5</v>
      </c>
      <c r="Q7578" s="3" t="n">
        <v>24.2</v>
      </c>
      <c r="R7578" s="3" t="s">
        <v>22013</v>
      </c>
      <c r="S7578" s="4" t="n">
        <v>45747.9129398148</v>
      </c>
      <c r="T7578" s="3" t="s">
        <v>4910</v>
      </c>
      <c r="U7578" s="3" t="s">
        <v>4910</v>
      </c>
      <c r="V7578" s="3" t="n">
        <v>1</v>
      </c>
      <c r="W7578" s="3" t="n">
        <v>0</v>
      </c>
      <c r="X7578" s="3" t="n">
        <v>0</v>
      </c>
      <c r="Y7578" s="3" t="s">
        <v>30</v>
      </c>
      <c r="Z7578" s="3" t="s">
        <v>30</v>
      </c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  <c r="AP7578" s="3"/>
      <c r="AQ7578" s="3"/>
      <c r="AR7578" s="3"/>
      <c r="AS7578" s="3"/>
      <c r="AT7578" s="3"/>
      <c r="AU7578" s="3"/>
      <c r="AV7578" s="3"/>
      <c r="AW7578" s="3"/>
      <c r="AX7578" s="3"/>
      <c r="AY7578" s="3"/>
      <c r="AZ7578" s="3"/>
      <c r="BA7578" s="3"/>
      <c r="BB7578" s="3"/>
      <c r="BC7578" s="3"/>
      <c r="BD7578" s="3"/>
      <c r="BE7578" s="3"/>
      <c r="BF7578" s="3"/>
      <c r="BG7578" s="3"/>
      <c r="BH7578" s="3"/>
      <c r="BI7578" s="3"/>
      <c r="BJ7578" s="3"/>
    </row>
    <row r="7579" customFormat="false" ht="15.75" hidden="false" customHeight="false" outlineLevel="0" collapsed="false">
      <c r="A7579" s="3" t="n">
        <v>7578</v>
      </c>
      <c r="B7579" s="3" t="s">
        <v>22014</v>
      </c>
      <c r="C7579" s="3" t="s">
        <v>22015</v>
      </c>
      <c r="D7579" s="3" t="n">
        <v>1</v>
      </c>
      <c r="E7579" s="3" t="n">
        <v>1.8402724</v>
      </c>
      <c r="F7579" s="3" t="n">
        <v>152</v>
      </c>
      <c r="G7579" s="3" t="n">
        <v>152</v>
      </c>
      <c r="H7579" s="3" t="n">
        <v>15</v>
      </c>
      <c r="I7579" s="3" t="n">
        <v>15</v>
      </c>
      <c r="J7579" s="3" t="n">
        <v>203</v>
      </c>
      <c r="K7579" s="3" t="n">
        <v>203</v>
      </c>
      <c r="L7579" s="3" t="n">
        <v>37</v>
      </c>
      <c r="M7579" s="3" t="n">
        <v>37</v>
      </c>
      <c r="N7579" s="3" t="n">
        <v>13</v>
      </c>
      <c r="O7579" s="3" t="n">
        <v>-1</v>
      </c>
      <c r="P7579" s="3" t="n">
        <v>7.5</v>
      </c>
      <c r="Q7579" s="3" t="n">
        <v>24.2</v>
      </c>
      <c r="R7579" s="3" t="s">
        <v>22016</v>
      </c>
      <c r="S7579" s="4" t="n">
        <v>45747.9131365741</v>
      </c>
      <c r="T7579" s="3" t="s">
        <v>4910</v>
      </c>
      <c r="U7579" s="3" t="s">
        <v>4910</v>
      </c>
      <c r="V7579" s="3" t="n">
        <v>1</v>
      </c>
      <c r="W7579" s="3" t="n">
        <v>0</v>
      </c>
      <c r="X7579" s="3" t="n">
        <v>0</v>
      </c>
      <c r="Y7579" s="3" t="s">
        <v>30</v>
      </c>
      <c r="Z7579" s="3" t="s">
        <v>30</v>
      </c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  <c r="AP7579" s="3"/>
      <c r="AQ7579" s="3"/>
      <c r="AR7579" s="3"/>
      <c r="AS7579" s="3"/>
      <c r="AT7579" s="3"/>
      <c r="AU7579" s="3"/>
      <c r="AV7579" s="3"/>
      <c r="AW7579" s="3"/>
      <c r="AX7579" s="3"/>
      <c r="AY7579" s="3"/>
      <c r="AZ7579" s="3"/>
      <c r="BA7579" s="3"/>
      <c r="BB7579" s="3"/>
      <c r="BC7579" s="3"/>
      <c r="BD7579" s="3"/>
      <c r="BE7579" s="3"/>
      <c r="BF7579" s="3"/>
      <c r="BG7579" s="3"/>
      <c r="BH7579" s="3"/>
      <c r="BI7579" s="3"/>
      <c r="BJ7579" s="3"/>
    </row>
    <row r="7580" customFormat="false" ht="15.75" hidden="false" customHeight="false" outlineLevel="0" collapsed="false">
      <c r="A7580" s="3" t="n">
        <v>7579</v>
      </c>
      <c r="B7580" s="3" t="s">
        <v>22017</v>
      </c>
      <c r="C7580" s="3" t="s">
        <v>22018</v>
      </c>
      <c r="D7580" s="3" t="n">
        <v>1</v>
      </c>
      <c r="E7580" s="3" t="n">
        <v>1.868432</v>
      </c>
      <c r="F7580" s="3" t="n">
        <v>87</v>
      </c>
      <c r="G7580" s="3" t="n">
        <v>87</v>
      </c>
      <c r="H7580" s="3" t="n">
        <v>15</v>
      </c>
      <c r="I7580" s="3" t="n">
        <v>15</v>
      </c>
      <c r="J7580" s="3" t="n">
        <v>119</v>
      </c>
      <c r="K7580" s="3" t="n">
        <v>119</v>
      </c>
      <c r="L7580" s="3" t="n">
        <v>19</v>
      </c>
      <c r="M7580" s="3" t="n">
        <v>19</v>
      </c>
      <c r="N7580" s="3" t="n">
        <v>23</v>
      </c>
      <c r="O7580" s="3" t="n">
        <v>-1</v>
      </c>
      <c r="P7580" s="3" t="n">
        <v>7.5</v>
      </c>
      <c r="Q7580" s="3" t="n">
        <v>24.2</v>
      </c>
      <c r="R7580" s="3" t="s">
        <v>22019</v>
      </c>
      <c r="S7580" s="4" t="n">
        <v>45747.9132291667</v>
      </c>
      <c r="T7580" s="3" t="s">
        <v>4910</v>
      </c>
      <c r="U7580" s="3" t="s">
        <v>4910</v>
      </c>
      <c r="V7580" s="3" t="n">
        <v>1</v>
      </c>
      <c r="W7580" s="3" t="n">
        <v>0</v>
      </c>
      <c r="X7580" s="3" t="n">
        <v>0</v>
      </c>
      <c r="Y7580" s="3" t="s">
        <v>30</v>
      </c>
      <c r="Z7580" s="3" t="s">
        <v>30</v>
      </c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  <c r="AP7580" s="3"/>
      <c r="AQ7580" s="3"/>
      <c r="AR7580" s="3"/>
      <c r="AS7580" s="3"/>
      <c r="AT7580" s="3"/>
      <c r="AU7580" s="3"/>
      <c r="AV7580" s="3"/>
      <c r="AW7580" s="3"/>
      <c r="AX7580" s="3"/>
      <c r="AY7580" s="3"/>
      <c r="AZ7580" s="3"/>
      <c r="BA7580" s="3"/>
      <c r="BB7580" s="3"/>
      <c r="BC7580" s="3"/>
      <c r="BD7580" s="3"/>
      <c r="BE7580" s="3"/>
      <c r="BF7580" s="3"/>
      <c r="BG7580" s="3"/>
      <c r="BH7580" s="3"/>
      <c r="BI7580" s="3"/>
      <c r="BJ7580" s="3"/>
    </row>
    <row r="7581" customFormat="false" ht="15.75" hidden="false" customHeight="false" outlineLevel="0" collapsed="false">
      <c r="A7581" s="3" t="n">
        <v>7580</v>
      </c>
      <c r="B7581" s="3" t="s">
        <v>22020</v>
      </c>
      <c r="C7581" s="3" t="s">
        <v>22021</v>
      </c>
      <c r="D7581" s="3" t="n">
        <v>1</v>
      </c>
      <c r="E7581" s="3" t="n">
        <v>1.2961005</v>
      </c>
      <c r="F7581" s="3" t="n">
        <v>83</v>
      </c>
      <c r="G7581" s="3" t="n">
        <v>83</v>
      </c>
      <c r="H7581" s="3" t="n">
        <v>18</v>
      </c>
      <c r="I7581" s="3" t="n">
        <v>18</v>
      </c>
      <c r="J7581" s="3" t="n">
        <v>101</v>
      </c>
      <c r="K7581" s="3" t="n">
        <v>101</v>
      </c>
      <c r="L7581" s="3" t="n">
        <v>22</v>
      </c>
      <c r="M7581" s="3" t="n">
        <v>22</v>
      </c>
      <c r="N7581" s="3" t="n">
        <v>14</v>
      </c>
      <c r="O7581" s="3" t="n">
        <v>-1</v>
      </c>
      <c r="P7581" s="3" t="n">
        <v>7.4</v>
      </c>
      <c r="Q7581" s="3" t="n">
        <v>24.2</v>
      </c>
      <c r="R7581" s="3" t="s">
        <v>20639</v>
      </c>
      <c r="S7581" s="4" t="n">
        <v>45747.9133101852</v>
      </c>
      <c r="T7581" s="3" t="s">
        <v>4910</v>
      </c>
      <c r="U7581" s="3" t="s">
        <v>4910</v>
      </c>
      <c r="V7581" s="3" t="n">
        <v>1</v>
      </c>
      <c r="W7581" s="3" t="n">
        <v>0</v>
      </c>
      <c r="X7581" s="3" t="n">
        <v>0</v>
      </c>
      <c r="Y7581" s="3" t="s">
        <v>30</v>
      </c>
      <c r="Z7581" s="3" t="s">
        <v>30</v>
      </c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  <c r="AP7581" s="3"/>
      <c r="AQ7581" s="3"/>
      <c r="AR7581" s="3"/>
      <c r="AS7581" s="3"/>
      <c r="AT7581" s="3"/>
      <c r="AU7581" s="3"/>
      <c r="AV7581" s="3"/>
      <c r="AW7581" s="3"/>
      <c r="AX7581" s="3"/>
      <c r="AY7581" s="3"/>
      <c r="AZ7581" s="3"/>
      <c r="BA7581" s="3"/>
      <c r="BB7581" s="3"/>
      <c r="BC7581" s="3"/>
      <c r="BD7581" s="3"/>
      <c r="BE7581" s="3"/>
      <c r="BF7581" s="3"/>
      <c r="BG7581" s="3"/>
      <c r="BH7581" s="3"/>
      <c r="BI7581" s="3"/>
      <c r="BJ7581" s="3"/>
    </row>
    <row r="7582" customFormat="false" ht="15.75" hidden="false" customHeight="false" outlineLevel="0" collapsed="false">
      <c r="A7582" s="3" t="n">
        <v>7581</v>
      </c>
      <c r="B7582" s="3"/>
      <c r="C7582" s="3"/>
      <c r="D7582" s="3" t="n">
        <v>0</v>
      </c>
      <c r="E7582" s="3" t="s">
        <v>1901</v>
      </c>
      <c r="F7582" s="3" t="s">
        <v>1901</v>
      </c>
      <c r="G7582" s="3" t="s">
        <v>1901</v>
      </c>
      <c r="H7582" s="3" t="s">
        <v>1901</v>
      </c>
      <c r="I7582" s="3" t="s">
        <v>1901</v>
      </c>
      <c r="J7582" s="3" t="s">
        <v>1901</v>
      </c>
      <c r="K7582" s="3" t="s">
        <v>1901</v>
      </c>
      <c r="L7582" s="3" t="s">
        <v>1901</v>
      </c>
      <c r="M7582" s="3" t="s">
        <v>1901</v>
      </c>
      <c r="N7582" s="3" t="s">
        <v>1901</v>
      </c>
      <c r="O7582" s="3" t="s">
        <v>1901</v>
      </c>
      <c r="P7582" s="3"/>
      <c r="Q7582" s="3"/>
      <c r="R7582" s="3"/>
      <c r="S7582" s="3"/>
      <c r="T7582" s="3"/>
      <c r="U7582" s="3"/>
      <c r="V7582" s="3" t="s">
        <v>1901</v>
      </c>
      <c r="W7582" s="3" t="s">
        <v>1901</v>
      </c>
      <c r="X7582" s="3" t="s">
        <v>1901</v>
      </c>
      <c r="Y7582" s="3"/>
      <c r="Z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  <c r="AP7582" s="3"/>
      <c r="AQ7582" s="3"/>
      <c r="AR7582" s="3"/>
      <c r="AS7582" s="3"/>
      <c r="AT7582" s="3"/>
      <c r="AU7582" s="3"/>
      <c r="AV7582" s="3"/>
      <c r="AW7582" s="3"/>
      <c r="AX7582" s="3"/>
      <c r="AY7582" s="3"/>
      <c r="AZ7582" s="3"/>
      <c r="BA7582" s="3"/>
      <c r="BB7582" s="3"/>
      <c r="BC7582" s="3"/>
      <c r="BD7582" s="3"/>
      <c r="BE7582" s="3"/>
      <c r="BF7582" s="3"/>
      <c r="BG7582" s="3"/>
      <c r="BH7582" s="3"/>
      <c r="BI7582" s="3"/>
      <c r="BJ7582" s="3"/>
    </row>
    <row r="7583" customFormat="false" ht="15.75" hidden="false" customHeight="false" outlineLevel="0" collapsed="false">
      <c r="A7583" s="3" t="n">
        <v>7582</v>
      </c>
      <c r="B7583" s="3" t="s">
        <v>22022</v>
      </c>
      <c r="C7583" s="3" t="s">
        <v>22023</v>
      </c>
      <c r="D7583" s="3" t="n">
        <v>1</v>
      </c>
      <c r="E7583" s="3" t="n">
        <v>0.7368757</v>
      </c>
      <c r="F7583" s="3" t="n">
        <v>17</v>
      </c>
      <c r="G7583" s="3" t="n">
        <v>17</v>
      </c>
      <c r="H7583" s="3" t="n">
        <v>7</v>
      </c>
      <c r="I7583" s="3" t="n">
        <v>7</v>
      </c>
      <c r="J7583" s="3" t="n">
        <v>33</v>
      </c>
      <c r="K7583" s="3" t="n">
        <v>33</v>
      </c>
      <c r="L7583" s="3" t="n">
        <v>8</v>
      </c>
      <c r="M7583" s="3" t="n">
        <v>8</v>
      </c>
      <c r="N7583" s="3" t="n">
        <v>-1</v>
      </c>
      <c r="O7583" s="3" t="n">
        <v>-1</v>
      </c>
      <c r="P7583" s="3" t="n">
        <v>6</v>
      </c>
      <c r="Q7583" s="3" t="n">
        <v>24.2</v>
      </c>
      <c r="R7583" s="3" t="s">
        <v>22024</v>
      </c>
      <c r="S7583" s="4" t="n">
        <v>45747.9133449074</v>
      </c>
      <c r="T7583" s="3" t="s">
        <v>4910</v>
      </c>
      <c r="U7583" s="3" t="s">
        <v>4910</v>
      </c>
      <c r="V7583" s="3" t="n">
        <v>0</v>
      </c>
      <c r="W7583" s="3" t="n">
        <v>0</v>
      </c>
      <c r="X7583" s="3" t="n">
        <v>0</v>
      </c>
      <c r="Y7583" s="3" t="s">
        <v>30</v>
      </c>
      <c r="Z7583" s="3" t="s">
        <v>30</v>
      </c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  <c r="AP7583" s="3"/>
      <c r="AQ7583" s="3"/>
      <c r="AR7583" s="3"/>
      <c r="AS7583" s="3"/>
      <c r="AT7583" s="3"/>
      <c r="AU7583" s="3"/>
      <c r="AV7583" s="3"/>
      <c r="AW7583" s="3"/>
      <c r="AX7583" s="3"/>
      <c r="AY7583" s="3"/>
      <c r="AZ7583" s="3"/>
      <c r="BA7583" s="3"/>
      <c r="BB7583" s="3"/>
      <c r="BC7583" s="3"/>
      <c r="BD7583" s="3"/>
      <c r="BE7583" s="3"/>
      <c r="BF7583" s="3"/>
      <c r="BG7583" s="3"/>
      <c r="BH7583" s="3"/>
      <c r="BI7583" s="3"/>
      <c r="BJ7583" s="3"/>
    </row>
    <row r="7584" customFormat="false" ht="15.75" hidden="false" customHeight="false" outlineLevel="0" collapsed="false">
      <c r="A7584" s="3" t="n">
        <v>7583</v>
      </c>
      <c r="B7584" s="3" t="s">
        <v>22025</v>
      </c>
      <c r="C7584" s="3" t="s">
        <v>22026</v>
      </c>
      <c r="D7584" s="3" t="n">
        <v>1</v>
      </c>
      <c r="E7584" s="3" t="n">
        <v>0.8709386</v>
      </c>
      <c r="F7584" s="3" t="n">
        <v>36</v>
      </c>
      <c r="G7584" s="3" t="n">
        <v>36</v>
      </c>
      <c r="H7584" s="3" t="n">
        <v>10</v>
      </c>
      <c r="I7584" s="3" t="n">
        <v>10</v>
      </c>
      <c r="J7584" s="3" t="n">
        <v>69</v>
      </c>
      <c r="K7584" s="3" t="n">
        <v>69</v>
      </c>
      <c r="L7584" s="3" t="n">
        <v>14</v>
      </c>
      <c r="M7584" s="3" t="n">
        <v>14</v>
      </c>
      <c r="N7584" s="3" t="n">
        <v>-1</v>
      </c>
      <c r="O7584" s="3" t="n">
        <v>-1</v>
      </c>
      <c r="P7584" s="3" t="n">
        <v>6</v>
      </c>
      <c r="Q7584" s="3" t="n">
        <v>24.2</v>
      </c>
      <c r="R7584" s="3" t="s">
        <v>22027</v>
      </c>
      <c r="S7584" s="4" t="n">
        <v>45747.9134027778</v>
      </c>
      <c r="T7584" s="3" t="s">
        <v>4910</v>
      </c>
      <c r="U7584" s="3" t="s">
        <v>4910</v>
      </c>
      <c r="V7584" s="3" t="n">
        <v>0</v>
      </c>
      <c r="W7584" s="3" t="n">
        <v>0</v>
      </c>
      <c r="X7584" s="3" t="n">
        <v>0</v>
      </c>
      <c r="Y7584" s="3" t="s">
        <v>30</v>
      </c>
      <c r="Z7584" s="3" t="s">
        <v>30</v>
      </c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  <c r="AP7584" s="3"/>
      <c r="AQ7584" s="3"/>
      <c r="AR7584" s="3"/>
      <c r="AS7584" s="3"/>
      <c r="AT7584" s="3"/>
      <c r="AU7584" s="3"/>
      <c r="AV7584" s="3"/>
      <c r="AW7584" s="3"/>
      <c r="AX7584" s="3"/>
      <c r="AY7584" s="3"/>
      <c r="AZ7584" s="3"/>
      <c r="BA7584" s="3"/>
      <c r="BB7584" s="3"/>
      <c r="BC7584" s="3"/>
      <c r="BD7584" s="3"/>
      <c r="BE7584" s="3"/>
      <c r="BF7584" s="3"/>
      <c r="BG7584" s="3"/>
      <c r="BH7584" s="3"/>
      <c r="BI7584" s="3"/>
      <c r="BJ7584" s="3"/>
    </row>
    <row r="7585" customFormat="false" ht="15.75" hidden="false" customHeight="false" outlineLevel="0" collapsed="false">
      <c r="A7585" s="3" t="n">
        <v>7584</v>
      </c>
      <c r="B7585" s="3" t="s">
        <v>22028</v>
      </c>
      <c r="C7585" s="3" t="s">
        <v>22029</v>
      </c>
      <c r="D7585" s="3" t="n">
        <v>1</v>
      </c>
      <c r="E7585" s="3" t="n">
        <v>0.6831305</v>
      </c>
      <c r="F7585" s="3" t="n">
        <v>13</v>
      </c>
      <c r="G7585" s="3" t="n">
        <v>13</v>
      </c>
      <c r="H7585" s="3" t="n">
        <v>6</v>
      </c>
      <c r="I7585" s="3" t="n">
        <v>6</v>
      </c>
      <c r="J7585" s="3" t="n">
        <v>24</v>
      </c>
      <c r="K7585" s="3" t="n">
        <v>24</v>
      </c>
      <c r="L7585" s="3" t="n">
        <v>7</v>
      </c>
      <c r="M7585" s="3" t="n">
        <v>7</v>
      </c>
      <c r="N7585" s="3" t="n">
        <v>-1</v>
      </c>
      <c r="O7585" s="3" t="n">
        <v>-1</v>
      </c>
      <c r="P7585" s="3" t="n">
        <v>6</v>
      </c>
      <c r="Q7585" s="3" t="n">
        <v>24.2</v>
      </c>
      <c r="R7585" s="3" t="s">
        <v>22030</v>
      </c>
      <c r="S7585" s="4" t="n">
        <v>45747.9134375</v>
      </c>
      <c r="T7585" s="3" t="s">
        <v>4910</v>
      </c>
      <c r="U7585" s="3" t="s">
        <v>4910</v>
      </c>
      <c r="V7585" s="3" t="n">
        <v>0</v>
      </c>
      <c r="W7585" s="3" t="n">
        <v>0</v>
      </c>
      <c r="X7585" s="3" t="n">
        <v>0</v>
      </c>
      <c r="Y7585" s="3" t="s">
        <v>30</v>
      </c>
      <c r="Z7585" s="3" t="s">
        <v>30</v>
      </c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3"/>
      <c r="AU7585" s="3"/>
      <c r="AV7585" s="3"/>
      <c r="AW7585" s="3"/>
      <c r="AX7585" s="3"/>
      <c r="AY7585" s="3"/>
      <c r="AZ7585" s="3"/>
      <c r="BA7585" s="3"/>
      <c r="BB7585" s="3"/>
      <c r="BC7585" s="3"/>
      <c r="BD7585" s="3"/>
      <c r="BE7585" s="3"/>
      <c r="BF7585" s="3"/>
      <c r="BG7585" s="3"/>
      <c r="BH7585" s="3"/>
      <c r="BI7585" s="3"/>
      <c r="BJ7585" s="3"/>
    </row>
    <row r="7586" customFormat="false" ht="15.75" hidden="false" customHeight="false" outlineLevel="0" collapsed="false">
      <c r="A7586" s="3" t="n">
        <v>7585</v>
      </c>
      <c r="B7586" s="3" t="s">
        <v>22031</v>
      </c>
      <c r="C7586" s="3" t="s">
        <v>22032</v>
      </c>
      <c r="D7586" s="3" t="n">
        <v>1</v>
      </c>
      <c r="E7586" s="3" t="n">
        <v>0.8338269</v>
      </c>
      <c r="F7586" s="3" t="n">
        <v>20</v>
      </c>
      <c r="G7586" s="3" t="n">
        <v>20</v>
      </c>
      <c r="H7586" s="3" t="n">
        <v>5</v>
      </c>
      <c r="I7586" s="3" t="n">
        <v>5</v>
      </c>
      <c r="J7586" s="3" t="n">
        <v>50</v>
      </c>
      <c r="K7586" s="3" t="n">
        <v>50</v>
      </c>
      <c r="L7586" s="3" t="n">
        <v>15</v>
      </c>
      <c r="M7586" s="3" t="n">
        <v>15</v>
      </c>
      <c r="N7586" s="3" t="n">
        <v>-1</v>
      </c>
      <c r="O7586" s="3" t="n">
        <v>-1</v>
      </c>
      <c r="P7586" s="3" t="n">
        <v>6</v>
      </c>
      <c r="Q7586" s="3" t="n">
        <v>24.2</v>
      </c>
      <c r="R7586" s="3" t="s">
        <v>22033</v>
      </c>
      <c r="S7586" s="4" t="n">
        <v>45747.9134837963</v>
      </c>
      <c r="T7586" s="3" t="s">
        <v>4910</v>
      </c>
      <c r="U7586" s="3" t="s">
        <v>4910</v>
      </c>
      <c r="V7586" s="3" t="n">
        <v>0</v>
      </c>
      <c r="W7586" s="3" t="n">
        <v>0</v>
      </c>
      <c r="X7586" s="3" t="n">
        <v>0</v>
      </c>
      <c r="Y7586" s="3" t="s">
        <v>30</v>
      </c>
      <c r="Z7586" s="3" t="s">
        <v>30</v>
      </c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  <c r="AP7586" s="3"/>
      <c r="AQ7586" s="3"/>
      <c r="AR7586" s="3"/>
      <c r="AS7586" s="3"/>
      <c r="AT7586" s="3"/>
      <c r="AU7586" s="3"/>
      <c r="AV7586" s="3"/>
      <c r="AW7586" s="3"/>
      <c r="AX7586" s="3"/>
      <c r="AY7586" s="3"/>
      <c r="AZ7586" s="3"/>
      <c r="BA7586" s="3"/>
      <c r="BB7586" s="3"/>
      <c r="BC7586" s="3"/>
      <c r="BD7586" s="3"/>
      <c r="BE7586" s="3"/>
      <c r="BF7586" s="3"/>
      <c r="BG7586" s="3"/>
      <c r="BH7586" s="3"/>
      <c r="BI7586" s="3"/>
      <c r="BJ7586" s="3"/>
    </row>
    <row r="7587" customFormat="false" ht="15.75" hidden="false" customHeight="false" outlineLevel="0" collapsed="false">
      <c r="A7587" s="3" t="n">
        <v>7586</v>
      </c>
      <c r="B7587" s="3" t="s">
        <v>22034</v>
      </c>
      <c r="C7587" s="3" t="s">
        <v>22035</v>
      </c>
      <c r="D7587" s="3" t="n">
        <v>1</v>
      </c>
      <c r="E7587" s="3" t="n">
        <v>0.7619273</v>
      </c>
      <c r="F7587" s="3" t="n">
        <v>17</v>
      </c>
      <c r="G7587" s="3" t="n">
        <v>17</v>
      </c>
      <c r="H7587" s="3" t="n">
        <v>6</v>
      </c>
      <c r="I7587" s="3" t="n">
        <v>6</v>
      </c>
      <c r="J7587" s="3" t="n">
        <v>42</v>
      </c>
      <c r="K7587" s="3" t="n">
        <v>42</v>
      </c>
      <c r="L7587" s="3" t="n">
        <v>10</v>
      </c>
      <c r="M7587" s="3" t="n">
        <v>10</v>
      </c>
      <c r="N7587" s="3" t="n">
        <v>-1</v>
      </c>
      <c r="O7587" s="3" t="n">
        <v>-1</v>
      </c>
      <c r="P7587" s="3" t="n">
        <v>6</v>
      </c>
      <c r="Q7587" s="3" t="n">
        <v>24.2</v>
      </c>
      <c r="R7587" s="3" t="s">
        <v>22036</v>
      </c>
      <c r="S7587" s="4" t="n">
        <v>45747.9135416667</v>
      </c>
      <c r="T7587" s="3" t="s">
        <v>4910</v>
      </c>
      <c r="U7587" s="3" t="s">
        <v>4910</v>
      </c>
      <c r="V7587" s="3" t="n">
        <v>0</v>
      </c>
      <c r="W7587" s="3" t="n">
        <v>0</v>
      </c>
      <c r="X7587" s="3" t="n">
        <v>0</v>
      </c>
      <c r="Y7587" s="3" t="s">
        <v>30</v>
      </c>
      <c r="Z7587" s="3" t="s">
        <v>30</v>
      </c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  <c r="AP7587" s="3"/>
      <c r="AQ7587" s="3"/>
      <c r="AR7587" s="3"/>
      <c r="AS7587" s="3"/>
      <c r="AT7587" s="3"/>
      <c r="AU7587" s="3"/>
      <c r="AV7587" s="3"/>
      <c r="AW7587" s="3"/>
      <c r="AX7587" s="3"/>
      <c r="AY7587" s="3"/>
      <c r="AZ7587" s="3"/>
      <c r="BA7587" s="3"/>
      <c r="BB7587" s="3"/>
      <c r="BC7587" s="3"/>
      <c r="BD7587" s="3"/>
      <c r="BE7587" s="3"/>
      <c r="BF7587" s="3"/>
      <c r="BG7587" s="3"/>
      <c r="BH7587" s="3"/>
      <c r="BI7587" s="3"/>
      <c r="BJ7587" s="3"/>
    </row>
    <row r="7588" customFormat="false" ht="15.75" hidden="false" customHeight="false" outlineLevel="0" collapsed="false">
      <c r="A7588" s="3" t="n">
        <v>7587</v>
      </c>
      <c r="B7588" s="3" t="s">
        <v>22037</v>
      </c>
      <c r="C7588" s="3" t="s">
        <v>22038</v>
      </c>
      <c r="D7588" s="3" t="n">
        <v>1</v>
      </c>
      <c r="E7588" s="3" t="n">
        <v>1.1758612</v>
      </c>
      <c r="F7588" s="3" t="n">
        <v>66</v>
      </c>
      <c r="G7588" s="3" t="n">
        <v>66</v>
      </c>
      <c r="H7588" s="3" t="n">
        <v>14</v>
      </c>
      <c r="I7588" s="3" t="n">
        <v>14</v>
      </c>
      <c r="J7588" s="3" t="n">
        <v>89</v>
      </c>
      <c r="K7588" s="3" t="n">
        <v>89</v>
      </c>
      <c r="L7588" s="3" t="n">
        <v>16</v>
      </c>
      <c r="M7588" s="3" t="n">
        <v>16</v>
      </c>
      <c r="N7588" s="3" t="n">
        <v>0</v>
      </c>
      <c r="O7588" s="3" t="n">
        <v>-1</v>
      </c>
      <c r="P7588" s="3" t="n">
        <v>7.4</v>
      </c>
      <c r="Q7588" s="3" t="n">
        <v>24.2</v>
      </c>
      <c r="R7588" s="3" t="s">
        <v>20642</v>
      </c>
      <c r="S7588" s="4" t="n">
        <v>45747.9136111111</v>
      </c>
      <c r="T7588" s="3" t="s">
        <v>4910</v>
      </c>
      <c r="U7588" s="3" t="s">
        <v>4910</v>
      </c>
      <c r="V7588" s="3" t="n">
        <v>1</v>
      </c>
      <c r="W7588" s="3" t="n">
        <v>0</v>
      </c>
      <c r="X7588" s="3" t="n">
        <v>0</v>
      </c>
      <c r="Y7588" s="3" t="s">
        <v>30</v>
      </c>
      <c r="Z7588" s="3" t="s">
        <v>30</v>
      </c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  <c r="AP7588" s="3"/>
      <c r="AQ7588" s="3"/>
      <c r="AR7588" s="3"/>
      <c r="AS7588" s="3"/>
      <c r="AT7588" s="3"/>
      <c r="AU7588" s="3"/>
      <c r="AV7588" s="3"/>
      <c r="AW7588" s="3"/>
      <c r="AX7588" s="3"/>
      <c r="AY7588" s="3"/>
      <c r="AZ7588" s="3"/>
      <c r="BA7588" s="3"/>
      <c r="BB7588" s="3"/>
      <c r="BC7588" s="3"/>
      <c r="BD7588" s="3"/>
      <c r="BE7588" s="3"/>
      <c r="BF7588" s="3"/>
      <c r="BG7588" s="3"/>
      <c r="BH7588" s="3"/>
      <c r="BI7588" s="3"/>
      <c r="BJ7588" s="3"/>
    </row>
    <row r="7589" customFormat="false" ht="15.75" hidden="false" customHeight="false" outlineLevel="0" collapsed="false">
      <c r="A7589" s="3" t="n">
        <v>7588</v>
      </c>
      <c r="B7589" s="3" t="s">
        <v>22039</v>
      </c>
      <c r="C7589" s="3" t="s">
        <v>22040</v>
      </c>
      <c r="D7589" s="3" t="n">
        <v>1</v>
      </c>
      <c r="E7589" s="3" t="n">
        <v>1.411164</v>
      </c>
      <c r="F7589" s="3" t="n">
        <v>27</v>
      </c>
      <c r="G7589" s="3" t="n">
        <v>27</v>
      </c>
      <c r="H7589" s="3" t="n">
        <v>10</v>
      </c>
      <c r="I7589" s="3" t="n">
        <v>10</v>
      </c>
      <c r="J7589" s="3" t="n">
        <v>22</v>
      </c>
      <c r="K7589" s="3" t="n">
        <v>22</v>
      </c>
      <c r="L7589" s="3" t="n">
        <v>13</v>
      </c>
      <c r="M7589" s="3" t="n">
        <v>13</v>
      </c>
      <c r="N7589" s="3" t="n">
        <v>-1</v>
      </c>
      <c r="O7589" s="3" t="n">
        <v>-1</v>
      </c>
      <c r="P7589" s="3" t="n">
        <v>6</v>
      </c>
      <c r="Q7589" s="3" t="n">
        <v>24.2</v>
      </c>
      <c r="R7589" s="3" t="s">
        <v>22041</v>
      </c>
      <c r="S7589" s="4" t="n">
        <v>45747.9136805556</v>
      </c>
      <c r="T7589" s="3" t="s">
        <v>4910</v>
      </c>
      <c r="U7589" s="3" t="s">
        <v>4910</v>
      </c>
      <c r="V7589" s="3" t="n">
        <v>0</v>
      </c>
      <c r="W7589" s="3" t="n">
        <v>0</v>
      </c>
      <c r="X7589" s="3" t="n">
        <v>0</v>
      </c>
      <c r="Y7589" s="3" t="s">
        <v>30</v>
      </c>
      <c r="Z7589" s="3" t="s">
        <v>30</v>
      </c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  <c r="AP7589" s="3"/>
      <c r="AQ7589" s="3"/>
      <c r="AR7589" s="3"/>
      <c r="AS7589" s="3"/>
      <c r="AT7589" s="3"/>
      <c r="AU7589" s="3"/>
      <c r="AV7589" s="3"/>
      <c r="AW7589" s="3"/>
      <c r="AX7589" s="3"/>
      <c r="AY7589" s="3"/>
      <c r="AZ7589" s="3"/>
      <c r="BA7589" s="3"/>
      <c r="BB7589" s="3"/>
      <c r="BC7589" s="3"/>
      <c r="BD7589" s="3"/>
      <c r="BE7589" s="3"/>
      <c r="BF7589" s="3"/>
      <c r="BG7589" s="3"/>
      <c r="BH7589" s="3"/>
      <c r="BI7589" s="3"/>
      <c r="BJ7589" s="3"/>
    </row>
    <row r="7590" customFormat="false" ht="15.75" hidden="false" customHeight="false" outlineLevel="0" collapsed="false">
      <c r="A7590" s="3" t="n">
        <v>7589</v>
      </c>
      <c r="B7590" s="3" t="s">
        <v>22042</v>
      </c>
      <c r="C7590" s="3" t="s">
        <v>22043</v>
      </c>
      <c r="D7590" s="3" t="n">
        <v>1</v>
      </c>
      <c r="E7590" s="3" t="n">
        <v>0.7065992</v>
      </c>
      <c r="F7590" s="3" t="n">
        <v>10</v>
      </c>
      <c r="G7590" s="3" t="n">
        <v>10</v>
      </c>
      <c r="H7590" s="3" t="n">
        <v>4</v>
      </c>
      <c r="I7590" s="3" t="n">
        <v>4</v>
      </c>
      <c r="J7590" s="3" t="n">
        <v>20</v>
      </c>
      <c r="K7590" s="3" t="n">
        <v>20</v>
      </c>
      <c r="L7590" s="3" t="n">
        <v>6</v>
      </c>
      <c r="M7590" s="3" t="n">
        <v>6</v>
      </c>
      <c r="N7590" s="3" t="n">
        <v>-1</v>
      </c>
      <c r="O7590" s="3" t="n">
        <v>-1</v>
      </c>
      <c r="P7590" s="3" t="n">
        <v>6</v>
      </c>
      <c r="Q7590" s="3" t="n">
        <v>24.2</v>
      </c>
      <c r="R7590" s="3" t="s">
        <v>22044</v>
      </c>
      <c r="S7590" s="4" t="n">
        <v>45747.9137268519</v>
      </c>
      <c r="T7590" s="3" t="s">
        <v>4910</v>
      </c>
      <c r="U7590" s="3" t="s">
        <v>4910</v>
      </c>
      <c r="V7590" s="3" t="n">
        <v>0</v>
      </c>
      <c r="W7590" s="3" t="n">
        <v>0</v>
      </c>
      <c r="X7590" s="3" t="n">
        <v>0</v>
      </c>
      <c r="Y7590" s="3" t="s">
        <v>30</v>
      </c>
      <c r="Z7590" s="3" t="s">
        <v>30</v>
      </c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  <c r="AP7590" s="3"/>
      <c r="AQ7590" s="3"/>
      <c r="AR7590" s="3"/>
      <c r="AS7590" s="3"/>
      <c r="AT7590" s="3"/>
      <c r="AU7590" s="3"/>
      <c r="AV7590" s="3"/>
      <c r="AW7590" s="3"/>
      <c r="AX7590" s="3"/>
      <c r="AY7590" s="3"/>
      <c r="AZ7590" s="3"/>
      <c r="BA7590" s="3"/>
      <c r="BB7590" s="3"/>
      <c r="BC7590" s="3"/>
      <c r="BD7590" s="3"/>
      <c r="BE7590" s="3"/>
      <c r="BF7590" s="3"/>
      <c r="BG7590" s="3"/>
      <c r="BH7590" s="3"/>
      <c r="BI7590" s="3"/>
      <c r="BJ7590" s="3"/>
    </row>
    <row r="7591" customFormat="false" ht="15.75" hidden="false" customHeight="false" outlineLevel="0" collapsed="false">
      <c r="A7591" s="3" t="n">
        <v>7590</v>
      </c>
      <c r="B7591" s="3" t="s">
        <v>22045</v>
      </c>
      <c r="C7591" s="3" t="s">
        <v>22046</v>
      </c>
      <c r="D7591" s="3" t="n">
        <v>1</v>
      </c>
      <c r="E7591" s="3" t="n">
        <v>0.8371252</v>
      </c>
      <c r="F7591" s="3" t="n">
        <v>19</v>
      </c>
      <c r="G7591" s="3" t="n">
        <v>19</v>
      </c>
      <c r="H7591" s="3" t="n">
        <v>7</v>
      </c>
      <c r="I7591" s="3" t="n">
        <v>7</v>
      </c>
      <c r="J7591" s="3" t="n">
        <v>42</v>
      </c>
      <c r="K7591" s="3" t="n">
        <v>42</v>
      </c>
      <c r="L7591" s="3" t="n">
        <v>10</v>
      </c>
      <c r="M7591" s="3" t="n">
        <v>10</v>
      </c>
      <c r="N7591" s="3" t="n">
        <v>-1</v>
      </c>
      <c r="O7591" s="3" t="n">
        <v>-1</v>
      </c>
      <c r="P7591" s="3" t="n">
        <v>6</v>
      </c>
      <c r="Q7591" s="3" t="n">
        <v>24.2</v>
      </c>
      <c r="R7591" s="3" t="s">
        <v>22047</v>
      </c>
      <c r="S7591" s="4" t="n">
        <v>45747.9137615741</v>
      </c>
      <c r="T7591" s="3" t="s">
        <v>4910</v>
      </c>
      <c r="U7591" s="3" t="s">
        <v>4910</v>
      </c>
      <c r="V7591" s="3" t="n">
        <v>0</v>
      </c>
      <c r="W7591" s="3" t="n">
        <v>0</v>
      </c>
      <c r="X7591" s="3" t="n">
        <v>0</v>
      </c>
      <c r="Y7591" s="3" t="s">
        <v>30</v>
      </c>
      <c r="Z7591" s="3" t="s">
        <v>30</v>
      </c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P7591" s="3"/>
      <c r="AQ7591" s="3"/>
      <c r="AR7591" s="3"/>
      <c r="AS7591" s="3"/>
      <c r="AT7591" s="3"/>
      <c r="AU7591" s="3"/>
      <c r="AV7591" s="3"/>
      <c r="AW7591" s="3"/>
      <c r="AX7591" s="3"/>
      <c r="AY7591" s="3"/>
      <c r="AZ7591" s="3"/>
      <c r="BA7591" s="3"/>
      <c r="BB7591" s="3"/>
      <c r="BC7591" s="3"/>
      <c r="BD7591" s="3"/>
      <c r="BE7591" s="3"/>
      <c r="BF7591" s="3"/>
      <c r="BG7591" s="3"/>
      <c r="BH7591" s="3"/>
      <c r="BI7591" s="3"/>
      <c r="BJ7591" s="3"/>
    </row>
    <row r="7592" customFormat="false" ht="15.75" hidden="false" customHeight="false" outlineLevel="0" collapsed="false">
      <c r="A7592" s="3" t="n">
        <v>7591</v>
      </c>
      <c r="B7592" s="3" t="s">
        <v>22048</v>
      </c>
      <c r="C7592" s="3" t="s">
        <v>22049</v>
      </c>
      <c r="D7592" s="3" t="n">
        <v>1</v>
      </c>
      <c r="E7592" s="3" t="n">
        <v>0.9041603</v>
      </c>
      <c r="F7592" s="3" t="n">
        <v>24</v>
      </c>
      <c r="G7592" s="3" t="n">
        <v>24</v>
      </c>
      <c r="H7592" s="3" t="n">
        <v>6</v>
      </c>
      <c r="I7592" s="3" t="n">
        <v>6</v>
      </c>
      <c r="J7592" s="3" t="n">
        <v>60</v>
      </c>
      <c r="K7592" s="3" t="n">
        <v>60</v>
      </c>
      <c r="L7592" s="3" t="n">
        <v>11</v>
      </c>
      <c r="M7592" s="3" t="n">
        <v>11</v>
      </c>
      <c r="N7592" s="3" t="n">
        <v>-1</v>
      </c>
      <c r="O7592" s="3" t="n">
        <v>-1</v>
      </c>
      <c r="P7592" s="3" t="n">
        <v>6</v>
      </c>
      <c r="Q7592" s="3" t="n">
        <v>24.2</v>
      </c>
      <c r="R7592" s="3" t="s">
        <v>22050</v>
      </c>
      <c r="S7592" s="4" t="n">
        <v>45747.9138310185</v>
      </c>
      <c r="T7592" s="3" t="s">
        <v>4910</v>
      </c>
      <c r="U7592" s="3" t="s">
        <v>4910</v>
      </c>
      <c r="V7592" s="3" t="n">
        <v>0</v>
      </c>
      <c r="W7592" s="3" t="n">
        <v>0</v>
      </c>
      <c r="X7592" s="3" t="n">
        <v>0</v>
      </c>
      <c r="Y7592" s="3" t="s">
        <v>30</v>
      </c>
      <c r="Z7592" s="3" t="s">
        <v>30</v>
      </c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  <c r="AP7592" s="3"/>
      <c r="AQ7592" s="3"/>
      <c r="AR7592" s="3"/>
      <c r="AS7592" s="3"/>
      <c r="AT7592" s="3"/>
      <c r="AU7592" s="3"/>
      <c r="AV7592" s="3"/>
      <c r="AW7592" s="3"/>
      <c r="AX7592" s="3"/>
      <c r="AY7592" s="3"/>
      <c r="AZ7592" s="3"/>
      <c r="BA7592" s="3"/>
      <c r="BB7592" s="3"/>
      <c r="BC7592" s="3"/>
      <c r="BD7592" s="3"/>
      <c r="BE7592" s="3"/>
      <c r="BF7592" s="3"/>
      <c r="BG7592" s="3"/>
      <c r="BH7592" s="3"/>
      <c r="BI7592" s="3"/>
      <c r="BJ7592" s="3"/>
    </row>
    <row r="7593" customFormat="false" ht="15.75" hidden="false" customHeight="false" outlineLevel="0" collapsed="false">
      <c r="A7593" s="3" t="n">
        <v>7592</v>
      </c>
      <c r="B7593" s="3" t="s">
        <v>22051</v>
      </c>
      <c r="C7593" s="3" t="s">
        <v>22052</v>
      </c>
      <c r="D7593" s="3" t="n">
        <v>1</v>
      </c>
      <c r="E7593" s="3" t="n">
        <v>0.7812837</v>
      </c>
      <c r="F7593" s="3" t="n">
        <v>16</v>
      </c>
      <c r="G7593" s="3" t="n">
        <v>16</v>
      </c>
      <c r="H7593" s="3" t="n">
        <v>6</v>
      </c>
      <c r="I7593" s="3" t="n">
        <v>6</v>
      </c>
      <c r="J7593" s="3" t="n">
        <v>34</v>
      </c>
      <c r="K7593" s="3" t="n">
        <v>34</v>
      </c>
      <c r="L7593" s="3" t="n">
        <v>9</v>
      </c>
      <c r="M7593" s="3" t="n">
        <v>9</v>
      </c>
      <c r="N7593" s="3" t="n">
        <v>-1</v>
      </c>
      <c r="O7593" s="3" t="n">
        <v>-1</v>
      </c>
      <c r="P7593" s="3" t="n">
        <v>6</v>
      </c>
      <c r="Q7593" s="3" t="n">
        <v>24.2</v>
      </c>
      <c r="R7593" s="3" t="s">
        <v>22053</v>
      </c>
      <c r="S7593" s="4" t="n">
        <v>45747.9138773148</v>
      </c>
      <c r="T7593" s="3" t="s">
        <v>4910</v>
      </c>
      <c r="U7593" s="3" t="s">
        <v>4910</v>
      </c>
      <c r="V7593" s="3" t="n">
        <v>0</v>
      </c>
      <c r="W7593" s="3" t="n">
        <v>0</v>
      </c>
      <c r="X7593" s="3" t="n">
        <v>0</v>
      </c>
      <c r="Y7593" s="3" t="s">
        <v>30</v>
      </c>
      <c r="Z7593" s="3" t="s">
        <v>30</v>
      </c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3"/>
      <c r="AU7593" s="3"/>
      <c r="AV7593" s="3"/>
      <c r="AW7593" s="3"/>
      <c r="AX7593" s="3"/>
      <c r="AY7593" s="3"/>
      <c r="AZ7593" s="3"/>
      <c r="BA7593" s="3"/>
      <c r="BB7593" s="3"/>
      <c r="BC7593" s="3"/>
      <c r="BD7593" s="3"/>
      <c r="BE7593" s="3"/>
      <c r="BF7593" s="3"/>
      <c r="BG7593" s="3"/>
      <c r="BH7593" s="3"/>
      <c r="BI7593" s="3"/>
      <c r="BJ7593" s="3"/>
    </row>
    <row r="7594" customFormat="false" ht="15.75" hidden="false" customHeight="false" outlineLevel="0" collapsed="false">
      <c r="A7594" s="3" t="n">
        <v>7593</v>
      </c>
      <c r="B7594" s="3" t="s">
        <v>22054</v>
      </c>
      <c r="C7594" s="3" t="s">
        <v>22055</v>
      </c>
      <c r="D7594" s="3" t="n">
        <v>1</v>
      </c>
      <c r="E7594" s="3" t="n">
        <v>0.8082144</v>
      </c>
      <c r="F7594" s="3" t="n">
        <v>17</v>
      </c>
      <c r="G7594" s="3" t="n">
        <v>17</v>
      </c>
      <c r="H7594" s="3" t="n">
        <v>5</v>
      </c>
      <c r="I7594" s="3" t="n">
        <v>5</v>
      </c>
      <c r="J7594" s="3" t="n">
        <v>41</v>
      </c>
      <c r="K7594" s="3" t="n">
        <v>41</v>
      </c>
      <c r="L7594" s="3" t="n">
        <v>12</v>
      </c>
      <c r="M7594" s="3" t="n">
        <v>12</v>
      </c>
      <c r="N7594" s="3" t="n">
        <v>-1</v>
      </c>
      <c r="O7594" s="3" t="n">
        <v>-1</v>
      </c>
      <c r="P7594" s="3" t="n">
        <v>6</v>
      </c>
      <c r="Q7594" s="3" t="n">
        <v>24.2</v>
      </c>
      <c r="R7594" s="3" t="s">
        <v>22056</v>
      </c>
      <c r="S7594" s="4" t="n">
        <v>45747.9139236111</v>
      </c>
      <c r="T7594" s="3" t="s">
        <v>4910</v>
      </c>
      <c r="U7594" s="3" t="s">
        <v>4910</v>
      </c>
      <c r="V7594" s="3" t="n">
        <v>0</v>
      </c>
      <c r="W7594" s="3" t="n">
        <v>0</v>
      </c>
      <c r="X7594" s="3" t="n">
        <v>0</v>
      </c>
      <c r="Y7594" s="3" t="s">
        <v>30</v>
      </c>
      <c r="Z7594" s="3" t="s">
        <v>30</v>
      </c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3"/>
      <c r="AU7594" s="3"/>
      <c r="AV7594" s="3"/>
      <c r="AW7594" s="3"/>
      <c r="AX7594" s="3"/>
      <c r="AY7594" s="3"/>
      <c r="AZ7594" s="3"/>
      <c r="BA7594" s="3"/>
      <c r="BB7594" s="3"/>
      <c r="BC7594" s="3"/>
      <c r="BD7594" s="3"/>
      <c r="BE7594" s="3"/>
      <c r="BF7594" s="3"/>
      <c r="BG7594" s="3"/>
      <c r="BH7594" s="3"/>
      <c r="BI7594" s="3"/>
      <c r="BJ7594" s="3"/>
    </row>
    <row r="7595" customFormat="false" ht="15.75" hidden="false" customHeight="false" outlineLevel="0" collapsed="false">
      <c r="A7595" s="3" t="n">
        <v>7594</v>
      </c>
      <c r="B7595" s="3" t="s">
        <v>22057</v>
      </c>
      <c r="C7595" s="3" t="s">
        <v>22058</v>
      </c>
      <c r="D7595" s="3" t="n">
        <v>1</v>
      </c>
      <c r="E7595" s="3" t="n">
        <v>0.7638684</v>
      </c>
      <c r="F7595" s="3" t="n">
        <v>13</v>
      </c>
      <c r="G7595" s="3" t="n">
        <v>13</v>
      </c>
      <c r="H7595" s="3" t="n">
        <v>4</v>
      </c>
      <c r="I7595" s="3" t="n">
        <v>4</v>
      </c>
      <c r="J7595" s="3" t="n">
        <v>29</v>
      </c>
      <c r="K7595" s="3" t="n">
        <v>29</v>
      </c>
      <c r="L7595" s="3" t="n">
        <v>9</v>
      </c>
      <c r="M7595" s="3" t="n">
        <v>9</v>
      </c>
      <c r="N7595" s="3" t="n">
        <v>-1</v>
      </c>
      <c r="O7595" s="3" t="n">
        <v>-1</v>
      </c>
      <c r="P7595" s="3" t="n">
        <v>6</v>
      </c>
      <c r="Q7595" s="3" t="n">
        <v>24.2</v>
      </c>
      <c r="R7595" s="3" t="s">
        <v>22059</v>
      </c>
      <c r="S7595" s="4" t="n">
        <v>45747.9139583333</v>
      </c>
      <c r="T7595" s="3" t="s">
        <v>4910</v>
      </c>
      <c r="U7595" s="3" t="s">
        <v>4910</v>
      </c>
      <c r="V7595" s="3" t="n">
        <v>0</v>
      </c>
      <c r="W7595" s="3" t="n">
        <v>0</v>
      </c>
      <c r="X7595" s="3" t="n">
        <v>0</v>
      </c>
      <c r="Y7595" s="3" t="s">
        <v>30</v>
      </c>
      <c r="Z7595" s="3" t="s">
        <v>30</v>
      </c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  <c r="AP7595" s="3"/>
      <c r="AQ7595" s="3"/>
      <c r="AR7595" s="3"/>
      <c r="AS7595" s="3"/>
      <c r="AT7595" s="3"/>
      <c r="AU7595" s="3"/>
      <c r="AV7595" s="3"/>
      <c r="AW7595" s="3"/>
      <c r="AX7595" s="3"/>
      <c r="AY7595" s="3"/>
      <c r="AZ7595" s="3"/>
      <c r="BA7595" s="3"/>
      <c r="BB7595" s="3"/>
      <c r="BC7595" s="3"/>
      <c r="BD7595" s="3"/>
      <c r="BE7595" s="3"/>
      <c r="BF7595" s="3"/>
      <c r="BG7595" s="3"/>
      <c r="BH7595" s="3"/>
      <c r="BI7595" s="3"/>
      <c r="BJ7595" s="3"/>
    </row>
    <row r="7596" customFormat="false" ht="15.75" hidden="false" customHeight="false" outlineLevel="0" collapsed="false">
      <c r="A7596" s="3" t="n">
        <v>7595</v>
      </c>
      <c r="B7596" s="3" t="s">
        <v>22060</v>
      </c>
      <c r="C7596" s="3" t="s">
        <v>22061</v>
      </c>
      <c r="D7596" s="3" t="n">
        <v>1</v>
      </c>
      <c r="E7596" s="3" t="n">
        <v>3.5954981</v>
      </c>
      <c r="F7596" s="3" t="n">
        <v>90</v>
      </c>
      <c r="G7596" s="3" t="n">
        <v>90</v>
      </c>
      <c r="H7596" s="3" t="n">
        <v>17</v>
      </c>
      <c r="I7596" s="3" t="n">
        <v>17</v>
      </c>
      <c r="J7596" s="3" t="n">
        <v>116</v>
      </c>
      <c r="K7596" s="3" t="n">
        <v>116</v>
      </c>
      <c r="L7596" s="3" t="n">
        <v>22</v>
      </c>
      <c r="M7596" s="3" t="n">
        <v>22</v>
      </c>
      <c r="N7596" s="3" t="n">
        <v>0</v>
      </c>
      <c r="O7596" s="3" t="n">
        <v>-1</v>
      </c>
      <c r="P7596" s="3" t="n">
        <v>7.1</v>
      </c>
      <c r="Q7596" s="3" t="n">
        <v>24.2</v>
      </c>
      <c r="R7596" s="3" t="s">
        <v>22062</v>
      </c>
      <c r="S7596" s="4" t="n">
        <v>45747.9140740741</v>
      </c>
      <c r="T7596" s="3" t="s">
        <v>65</v>
      </c>
      <c r="U7596" s="3" t="s">
        <v>65</v>
      </c>
      <c r="V7596" s="3" t="n">
        <v>1</v>
      </c>
      <c r="W7596" s="3" t="n">
        <v>0</v>
      </c>
      <c r="X7596" s="3" t="n">
        <v>0</v>
      </c>
      <c r="Y7596" s="3" t="s">
        <v>30</v>
      </c>
      <c r="Z7596" s="3" t="s">
        <v>30</v>
      </c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  <c r="AP7596" s="3"/>
      <c r="AQ7596" s="3"/>
      <c r="AR7596" s="3"/>
      <c r="AS7596" s="3"/>
      <c r="AT7596" s="3"/>
      <c r="AU7596" s="3"/>
      <c r="AV7596" s="3"/>
      <c r="AW7596" s="3"/>
      <c r="AX7596" s="3"/>
      <c r="AY7596" s="3"/>
      <c r="AZ7596" s="3"/>
      <c r="BA7596" s="3"/>
      <c r="BB7596" s="3"/>
      <c r="BC7596" s="3"/>
      <c r="BD7596" s="3"/>
      <c r="BE7596" s="3"/>
      <c r="BF7596" s="3"/>
      <c r="BG7596" s="3"/>
      <c r="BH7596" s="3"/>
      <c r="BI7596" s="3"/>
      <c r="BJ7596" s="3"/>
    </row>
    <row r="7597" customFormat="false" ht="15.75" hidden="false" customHeight="false" outlineLevel="0" collapsed="false">
      <c r="A7597" s="3" t="n">
        <v>7596</v>
      </c>
      <c r="B7597" s="3" t="s">
        <v>22063</v>
      </c>
      <c r="C7597" s="3" t="s">
        <v>22064</v>
      </c>
      <c r="D7597" s="3" t="n">
        <v>1</v>
      </c>
      <c r="E7597" s="3" t="n">
        <v>0.578262</v>
      </c>
      <c r="F7597" s="3" t="n">
        <v>14</v>
      </c>
      <c r="G7597" s="3" t="n">
        <v>14</v>
      </c>
      <c r="H7597" s="3" t="n">
        <v>3</v>
      </c>
      <c r="I7597" s="3" t="n">
        <v>3</v>
      </c>
      <c r="J7597" s="3" t="n">
        <v>18</v>
      </c>
      <c r="K7597" s="3" t="n">
        <v>18</v>
      </c>
      <c r="L7597" s="3" t="n">
        <v>2</v>
      </c>
      <c r="M7597" s="3" t="n">
        <v>2</v>
      </c>
      <c r="N7597" s="3" t="n">
        <v>0</v>
      </c>
      <c r="O7597" s="3" t="n">
        <v>-1</v>
      </c>
      <c r="P7597" s="3" t="n">
        <v>7.5</v>
      </c>
      <c r="Q7597" s="3" t="n">
        <v>24.2</v>
      </c>
      <c r="R7597" s="3" t="s">
        <v>21208</v>
      </c>
      <c r="S7597" s="4" t="n">
        <v>45747.9141319444</v>
      </c>
      <c r="T7597" s="3" t="s">
        <v>65</v>
      </c>
      <c r="U7597" s="3" t="s">
        <v>65</v>
      </c>
      <c r="V7597" s="3" t="n">
        <v>1</v>
      </c>
      <c r="W7597" s="3" t="n">
        <v>0</v>
      </c>
      <c r="X7597" s="3" t="n">
        <v>0</v>
      </c>
      <c r="Y7597" s="3" t="s">
        <v>30</v>
      </c>
      <c r="Z7597" s="3" t="s">
        <v>30</v>
      </c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  <c r="AP7597" s="3"/>
      <c r="AQ7597" s="3"/>
      <c r="AR7597" s="3"/>
      <c r="AS7597" s="3"/>
      <c r="AT7597" s="3"/>
      <c r="AU7597" s="3"/>
      <c r="AV7597" s="3"/>
      <c r="AW7597" s="3"/>
      <c r="AX7597" s="3"/>
      <c r="AY7597" s="3"/>
      <c r="AZ7597" s="3"/>
      <c r="BA7597" s="3"/>
      <c r="BB7597" s="3"/>
      <c r="BC7597" s="3"/>
      <c r="BD7597" s="3"/>
      <c r="BE7597" s="3"/>
      <c r="BF7597" s="3"/>
      <c r="BG7597" s="3"/>
      <c r="BH7597" s="3"/>
      <c r="BI7597" s="3"/>
      <c r="BJ7597" s="3"/>
    </row>
    <row r="7598" customFormat="false" ht="15.75" hidden="false" customHeight="false" outlineLevel="0" collapsed="false">
      <c r="A7598" s="3" t="n">
        <v>7597</v>
      </c>
      <c r="B7598" s="3" t="s">
        <v>22065</v>
      </c>
      <c r="C7598" s="3" t="s">
        <v>22066</v>
      </c>
      <c r="D7598" s="3" t="n">
        <v>1</v>
      </c>
      <c r="E7598" s="3" t="n">
        <v>3.9261122</v>
      </c>
      <c r="F7598" s="3" t="n">
        <v>361</v>
      </c>
      <c r="G7598" s="3" t="n">
        <v>361</v>
      </c>
      <c r="H7598" s="3" t="n">
        <v>30</v>
      </c>
      <c r="I7598" s="3" t="n">
        <v>30</v>
      </c>
      <c r="J7598" s="3" t="n">
        <v>462</v>
      </c>
      <c r="K7598" s="3" t="n">
        <v>462</v>
      </c>
      <c r="L7598" s="3" t="n">
        <v>58</v>
      </c>
      <c r="M7598" s="3" t="n">
        <v>58</v>
      </c>
      <c r="N7598" s="3" t="n">
        <v>-1</v>
      </c>
      <c r="O7598" s="3" t="n">
        <v>-1</v>
      </c>
      <c r="P7598" s="3" t="n">
        <v>7.1</v>
      </c>
      <c r="Q7598" s="3" t="n">
        <v>24.2</v>
      </c>
      <c r="R7598" s="3" t="s">
        <v>22067</v>
      </c>
      <c r="S7598" s="4" t="n">
        <v>45747.9142361111</v>
      </c>
      <c r="T7598" s="3" t="s">
        <v>29</v>
      </c>
      <c r="U7598" s="3" t="s">
        <v>29</v>
      </c>
      <c r="V7598" s="3" t="n">
        <v>0</v>
      </c>
      <c r="W7598" s="3" t="n">
        <v>0</v>
      </c>
      <c r="X7598" s="3" t="n">
        <v>0</v>
      </c>
      <c r="Y7598" s="3" t="s">
        <v>30</v>
      </c>
      <c r="Z7598" s="3" t="s">
        <v>30</v>
      </c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  <c r="AP7598" s="3"/>
      <c r="AQ7598" s="3"/>
      <c r="AR7598" s="3"/>
      <c r="AS7598" s="3"/>
      <c r="AT7598" s="3"/>
      <c r="AU7598" s="3"/>
      <c r="AV7598" s="3"/>
      <c r="AW7598" s="3"/>
      <c r="AX7598" s="3"/>
      <c r="AY7598" s="3"/>
      <c r="AZ7598" s="3"/>
      <c r="BA7598" s="3"/>
      <c r="BB7598" s="3"/>
      <c r="BC7598" s="3"/>
      <c r="BD7598" s="3"/>
      <c r="BE7598" s="3"/>
      <c r="BF7598" s="3"/>
      <c r="BG7598" s="3"/>
      <c r="BH7598" s="3"/>
      <c r="BI7598" s="3"/>
      <c r="BJ7598" s="3"/>
    </row>
    <row r="7599" customFormat="false" ht="15.75" hidden="false" customHeight="false" outlineLevel="0" collapsed="false">
      <c r="A7599" s="3" t="n">
        <v>7598</v>
      </c>
      <c r="B7599" s="3" t="s">
        <v>22068</v>
      </c>
      <c r="C7599" s="3" t="s">
        <v>22069</v>
      </c>
      <c r="D7599" s="3" t="n">
        <v>1</v>
      </c>
      <c r="E7599" s="3" t="n">
        <v>1.0405999</v>
      </c>
      <c r="F7599" s="3" t="n">
        <v>31</v>
      </c>
      <c r="G7599" s="3" t="n">
        <v>31</v>
      </c>
      <c r="H7599" s="3" t="n">
        <v>10</v>
      </c>
      <c r="I7599" s="3" t="n">
        <v>10</v>
      </c>
      <c r="J7599" s="3" t="n">
        <v>25</v>
      </c>
      <c r="K7599" s="3" t="n">
        <v>25</v>
      </c>
      <c r="L7599" s="3" t="n">
        <v>6</v>
      </c>
      <c r="M7599" s="3" t="n">
        <v>6</v>
      </c>
      <c r="N7599" s="3" t="n">
        <v>-1</v>
      </c>
      <c r="O7599" s="3" t="n">
        <v>-1</v>
      </c>
      <c r="P7599" s="3" t="n">
        <v>7.1</v>
      </c>
      <c r="Q7599" s="3" t="n">
        <v>24.2</v>
      </c>
      <c r="R7599" s="3" t="s">
        <v>22070</v>
      </c>
      <c r="S7599" s="4" t="n">
        <v>45747.9142824074</v>
      </c>
      <c r="T7599" s="3" t="s">
        <v>256</v>
      </c>
      <c r="U7599" s="3" t="s">
        <v>256</v>
      </c>
      <c r="V7599" s="3" t="n">
        <v>0</v>
      </c>
      <c r="W7599" s="3" t="n">
        <v>0</v>
      </c>
      <c r="X7599" s="3" t="n">
        <v>0</v>
      </c>
      <c r="Y7599" s="3" t="s">
        <v>30</v>
      </c>
      <c r="Z7599" s="3" t="s">
        <v>30</v>
      </c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  <c r="AP7599" s="3"/>
      <c r="AQ7599" s="3"/>
      <c r="AR7599" s="3"/>
      <c r="AS7599" s="3"/>
      <c r="AT7599" s="3"/>
      <c r="AU7599" s="3"/>
      <c r="AV7599" s="3"/>
      <c r="AW7599" s="3"/>
      <c r="AX7599" s="3"/>
      <c r="AY7599" s="3"/>
      <c r="AZ7599" s="3"/>
      <c r="BA7599" s="3"/>
      <c r="BB7599" s="3"/>
      <c r="BC7599" s="3"/>
      <c r="BD7599" s="3"/>
      <c r="BE7599" s="3"/>
      <c r="BF7599" s="3"/>
      <c r="BG7599" s="3"/>
      <c r="BH7599" s="3"/>
      <c r="BI7599" s="3"/>
      <c r="BJ7599" s="3"/>
    </row>
    <row r="7600" customFormat="false" ht="15.75" hidden="false" customHeight="false" outlineLevel="0" collapsed="false">
      <c r="A7600" s="3" t="n">
        <v>7599</v>
      </c>
      <c r="B7600" s="3" t="s">
        <v>22071</v>
      </c>
      <c r="C7600" s="3" t="s">
        <v>22072</v>
      </c>
      <c r="D7600" s="3" t="n">
        <v>1</v>
      </c>
      <c r="E7600" s="3" t="n">
        <v>0.9814816</v>
      </c>
      <c r="F7600" s="3" t="n">
        <v>58</v>
      </c>
      <c r="G7600" s="3" t="n">
        <v>58</v>
      </c>
      <c r="H7600" s="3" t="n">
        <v>12</v>
      </c>
      <c r="I7600" s="3" t="n">
        <v>12</v>
      </c>
      <c r="J7600" s="3" t="n">
        <v>109</v>
      </c>
      <c r="K7600" s="3" t="n">
        <v>109</v>
      </c>
      <c r="L7600" s="3" t="n">
        <v>24</v>
      </c>
      <c r="M7600" s="3" t="n">
        <v>24</v>
      </c>
      <c r="N7600" s="3" t="n">
        <v>-1</v>
      </c>
      <c r="O7600" s="3" t="n">
        <v>-1</v>
      </c>
      <c r="P7600" s="3" t="n">
        <v>7.7</v>
      </c>
      <c r="Q7600" s="3" t="n">
        <v>24.2</v>
      </c>
      <c r="R7600" s="3" t="s">
        <v>22073</v>
      </c>
      <c r="S7600" s="4" t="n">
        <v>45747.9144328704</v>
      </c>
      <c r="T7600" s="3" t="s">
        <v>85</v>
      </c>
      <c r="U7600" s="3" t="s">
        <v>85</v>
      </c>
      <c r="V7600" s="3" t="n">
        <v>0</v>
      </c>
      <c r="W7600" s="3" t="n">
        <v>0</v>
      </c>
      <c r="X7600" s="3" t="n">
        <v>0</v>
      </c>
      <c r="Y7600" s="3" t="s">
        <v>30</v>
      </c>
      <c r="Z7600" s="3" t="s">
        <v>30</v>
      </c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  <c r="AP7600" s="3"/>
      <c r="AQ7600" s="3"/>
      <c r="AR7600" s="3"/>
      <c r="AS7600" s="3"/>
      <c r="AT7600" s="3"/>
      <c r="AU7600" s="3"/>
      <c r="AV7600" s="3"/>
      <c r="AW7600" s="3"/>
      <c r="AX7600" s="3"/>
      <c r="AY7600" s="3"/>
      <c r="AZ7600" s="3"/>
      <c r="BA7600" s="3"/>
      <c r="BB7600" s="3"/>
      <c r="BC7600" s="3"/>
      <c r="BD7600" s="3"/>
      <c r="BE7600" s="3"/>
      <c r="BF7600" s="3"/>
      <c r="BG7600" s="3"/>
      <c r="BH7600" s="3"/>
      <c r="BI7600" s="3"/>
      <c r="BJ7600" s="3"/>
    </row>
    <row r="7601" customFormat="false" ht="15.75" hidden="false" customHeight="false" outlineLevel="0" collapsed="false">
      <c r="A7601" s="3" t="n">
        <v>7600</v>
      </c>
      <c r="B7601" s="3" t="s">
        <v>22074</v>
      </c>
      <c r="C7601" s="3" t="s">
        <v>22075</v>
      </c>
      <c r="D7601" s="3" t="n">
        <v>1</v>
      </c>
      <c r="E7601" s="3" t="n">
        <v>0.9932092</v>
      </c>
      <c r="F7601" s="3" t="n">
        <v>12</v>
      </c>
      <c r="G7601" s="3" t="n">
        <v>12</v>
      </c>
      <c r="H7601" s="3" t="n">
        <v>8</v>
      </c>
      <c r="I7601" s="3" t="n">
        <v>8</v>
      </c>
      <c r="J7601" s="3" t="n">
        <v>14</v>
      </c>
      <c r="K7601" s="3" t="n">
        <v>14</v>
      </c>
      <c r="L7601" s="3" t="n">
        <v>0</v>
      </c>
      <c r="M7601" s="3" t="n">
        <v>0</v>
      </c>
      <c r="N7601" s="3" t="n">
        <v>-1</v>
      </c>
      <c r="O7601" s="3" t="n">
        <v>-1</v>
      </c>
      <c r="P7601" s="3" t="n">
        <v>7.8</v>
      </c>
      <c r="Q7601" s="3" t="n">
        <v>24.2</v>
      </c>
      <c r="R7601" s="3" t="s">
        <v>22076</v>
      </c>
      <c r="S7601" s="4" t="n">
        <v>45747.9144791667</v>
      </c>
      <c r="T7601" s="3" t="s">
        <v>65</v>
      </c>
      <c r="U7601" s="3" t="s">
        <v>65</v>
      </c>
      <c r="V7601" s="3" t="n">
        <v>0</v>
      </c>
      <c r="W7601" s="3" t="n">
        <v>0</v>
      </c>
      <c r="X7601" s="3" t="n">
        <v>0</v>
      </c>
      <c r="Y7601" s="3" t="s">
        <v>30</v>
      </c>
      <c r="Z7601" s="3" t="s">
        <v>30</v>
      </c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3"/>
      <c r="AU7601" s="3"/>
      <c r="AV7601" s="3"/>
      <c r="AW7601" s="3"/>
      <c r="AX7601" s="3"/>
      <c r="AY7601" s="3"/>
      <c r="AZ7601" s="3"/>
      <c r="BA7601" s="3"/>
      <c r="BB7601" s="3"/>
      <c r="BC7601" s="3"/>
      <c r="BD7601" s="3"/>
      <c r="BE7601" s="3"/>
      <c r="BF7601" s="3"/>
      <c r="BG7601" s="3"/>
      <c r="BH7601" s="3"/>
      <c r="BI7601" s="3"/>
      <c r="BJ7601" s="3"/>
    </row>
    <row r="7602" customFormat="false" ht="15.75" hidden="false" customHeight="false" outlineLevel="0" collapsed="false">
      <c r="A7602" s="3" t="n">
        <v>7601</v>
      </c>
      <c r="B7602" s="3" t="s">
        <v>22077</v>
      </c>
      <c r="C7602" s="3" t="s">
        <v>22078</v>
      </c>
      <c r="D7602" s="3" t="n">
        <v>1</v>
      </c>
      <c r="E7602" s="3" t="n">
        <v>1.6898424</v>
      </c>
      <c r="F7602" s="3" t="n">
        <v>39</v>
      </c>
      <c r="G7602" s="3" t="n">
        <v>39</v>
      </c>
      <c r="H7602" s="3" t="n">
        <v>16</v>
      </c>
      <c r="I7602" s="3" t="n">
        <v>16</v>
      </c>
      <c r="J7602" s="3" t="n">
        <v>44</v>
      </c>
      <c r="K7602" s="3" t="n">
        <v>44</v>
      </c>
      <c r="L7602" s="3" t="n">
        <v>7</v>
      </c>
      <c r="M7602" s="3" t="n">
        <v>7</v>
      </c>
      <c r="N7602" s="3" t="n">
        <v>37</v>
      </c>
      <c r="O7602" s="3" t="n">
        <v>-1</v>
      </c>
      <c r="P7602" s="3" t="n">
        <v>7.5</v>
      </c>
      <c r="Q7602" s="3" t="n">
        <v>24.2</v>
      </c>
      <c r="R7602" s="3" t="s">
        <v>22079</v>
      </c>
      <c r="S7602" s="4" t="n">
        <v>45747.9145601852</v>
      </c>
      <c r="T7602" s="3" t="s">
        <v>3197</v>
      </c>
      <c r="U7602" s="3" t="s">
        <v>3197</v>
      </c>
      <c r="V7602" s="3" t="n">
        <v>1</v>
      </c>
      <c r="W7602" s="3" t="n">
        <v>0</v>
      </c>
      <c r="X7602" s="3" t="n">
        <v>0</v>
      </c>
      <c r="Y7602" s="3" t="s">
        <v>30</v>
      </c>
      <c r="Z7602" s="3" t="s">
        <v>30</v>
      </c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3"/>
      <c r="AU7602" s="3"/>
      <c r="AV7602" s="3"/>
      <c r="AW7602" s="3"/>
      <c r="AX7602" s="3"/>
      <c r="AY7602" s="3"/>
      <c r="AZ7602" s="3"/>
      <c r="BA7602" s="3"/>
      <c r="BB7602" s="3"/>
      <c r="BC7602" s="3"/>
      <c r="BD7602" s="3"/>
      <c r="BE7602" s="3"/>
      <c r="BF7602" s="3"/>
      <c r="BG7602" s="3"/>
      <c r="BH7602" s="3"/>
      <c r="BI7602" s="3"/>
      <c r="BJ7602" s="3"/>
    </row>
    <row r="7603" customFormat="false" ht="15.75" hidden="false" customHeight="false" outlineLevel="0" collapsed="false">
      <c r="A7603" s="3" t="n">
        <v>7602</v>
      </c>
      <c r="B7603" s="3" t="s">
        <v>22080</v>
      </c>
      <c r="C7603" s="3" t="s">
        <v>22081</v>
      </c>
      <c r="D7603" s="3" t="n">
        <v>1</v>
      </c>
      <c r="E7603" s="3" t="n">
        <v>1.9050348</v>
      </c>
      <c r="F7603" s="3" t="n">
        <v>134</v>
      </c>
      <c r="G7603" s="3" t="n">
        <v>134</v>
      </c>
      <c r="H7603" s="3" t="n">
        <v>14</v>
      </c>
      <c r="I7603" s="3" t="n">
        <v>14</v>
      </c>
      <c r="J7603" s="3" t="n">
        <v>167</v>
      </c>
      <c r="K7603" s="3" t="n">
        <v>167</v>
      </c>
      <c r="L7603" s="3" t="n">
        <v>56</v>
      </c>
      <c r="M7603" s="3" t="n">
        <v>56</v>
      </c>
      <c r="N7603" s="3" t="n">
        <v>0</v>
      </c>
      <c r="O7603" s="3" t="n">
        <v>-1</v>
      </c>
      <c r="P7603" s="3" t="n">
        <v>7.9</v>
      </c>
      <c r="Q7603" s="3" t="n">
        <v>24.2</v>
      </c>
      <c r="R7603" s="3" t="s">
        <v>22082</v>
      </c>
      <c r="S7603" s="4" t="n">
        <v>45747.9146527778</v>
      </c>
      <c r="T7603" s="3" t="s">
        <v>4910</v>
      </c>
      <c r="U7603" s="3" t="s">
        <v>4910</v>
      </c>
      <c r="V7603" s="3" t="n">
        <v>1</v>
      </c>
      <c r="W7603" s="3" t="n">
        <v>0</v>
      </c>
      <c r="X7603" s="3" t="n">
        <v>0</v>
      </c>
      <c r="Y7603" s="3" t="s">
        <v>30</v>
      </c>
      <c r="Z7603" s="3" t="s">
        <v>30</v>
      </c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3"/>
      <c r="AU7603" s="3"/>
      <c r="AV7603" s="3"/>
      <c r="AW7603" s="3"/>
      <c r="AX7603" s="3"/>
      <c r="AY7603" s="3"/>
      <c r="AZ7603" s="3"/>
      <c r="BA7603" s="3"/>
      <c r="BB7603" s="3"/>
      <c r="BC7603" s="3"/>
      <c r="BD7603" s="3"/>
      <c r="BE7603" s="3"/>
      <c r="BF7603" s="3"/>
      <c r="BG7603" s="3"/>
      <c r="BH7603" s="3"/>
      <c r="BI7603" s="3"/>
      <c r="BJ7603" s="3"/>
    </row>
    <row r="7604" customFormat="false" ht="15.75" hidden="false" customHeight="false" outlineLevel="0" collapsed="false">
      <c r="A7604" s="3" t="n">
        <v>7603</v>
      </c>
      <c r="B7604" s="3" t="s">
        <v>22083</v>
      </c>
      <c r="C7604" s="3" t="s">
        <v>22084</v>
      </c>
      <c r="D7604" s="3" t="n">
        <v>1</v>
      </c>
      <c r="E7604" s="3" t="n">
        <v>0.8665991</v>
      </c>
      <c r="F7604" s="3" t="n">
        <v>39</v>
      </c>
      <c r="G7604" s="3" t="n">
        <v>39</v>
      </c>
      <c r="H7604" s="3" t="n">
        <v>14</v>
      </c>
      <c r="I7604" s="3" t="n">
        <v>14</v>
      </c>
      <c r="J7604" s="3" t="n">
        <v>43</v>
      </c>
      <c r="K7604" s="3" t="n">
        <v>43</v>
      </c>
      <c r="L7604" s="3" t="n">
        <v>12</v>
      </c>
      <c r="M7604" s="3" t="n">
        <v>12</v>
      </c>
      <c r="N7604" s="3" t="n">
        <v>4</v>
      </c>
      <c r="O7604" s="3" t="n">
        <v>-1</v>
      </c>
      <c r="P7604" s="3" t="n">
        <v>7.7</v>
      </c>
      <c r="Q7604" s="3" t="n">
        <v>24.2</v>
      </c>
      <c r="R7604" s="3" t="s">
        <v>22085</v>
      </c>
      <c r="S7604" s="4" t="n">
        <v>45747.9147222222</v>
      </c>
      <c r="T7604" s="3" t="s">
        <v>65</v>
      </c>
      <c r="U7604" s="3" t="s">
        <v>65</v>
      </c>
      <c r="V7604" s="3" t="n">
        <v>1</v>
      </c>
      <c r="W7604" s="3" t="n">
        <v>0</v>
      </c>
      <c r="X7604" s="3" t="n">
        <v>0</v>
      </c>
      <c r="Y7604" s="3" t="s">
        <v>30</v>
      </c>
      <c r="Z7604" s="3" t="s">
        <v>30</v>
      </c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3"/>
      <c r="AU7604" s="3"/>
      <c r="AV7604" s="3"/>
      <c r="AW7604" s="3"/>
      <c r="AX7604" s="3"/>
      <c r="AY7604" s="3"/>
      <c r="AZ7604" s="3"/>
      <c r="BA7604" s="3"/>
      <c r="BB7604" s="3"/>
      <c r="BC7604" s="3"/>
      <c r="BD7604" s="3"/>
      <c r="BE7604" s="3"/>
      <c r="BF7604" s="3"/>
      <c r="BG7604" s="3"/>
      <c r="BH7604" s="3"/>
      <c r="BI7604" s="3"/>
      <c r="BJ7604" s="3"/>
    </row>
    <row r="7605" customFormat="false" ht="15.75" hidden="false" customHeight="false" outlineLevel="0" collapsed="false">
      <c r="A7605" s="3" t="n">
        <v>7604</v>
      </c>
      <c r="B7605" s="3" t="s">
        <v>22086</v>
      </c>
      <c r="C7605" s="3" t="s">
        <v>22087</v>
      </c>
      <c r="D7605" s="3" t="n">
        <v>1</v>
      </c>
      <c r="E7605" s="3" t="n">
        <v>1.541642</v>
      </c>
      <c r="F7605" s="3" t="n">
        <v>70</v>
      </c>
      <c r="G7605" s="3" t="n">
        <v>70</v>
      </c>
      <c r="H7605" s="3" t="n">
        <v>16</v>
      </c>
      <c r="I7605" s="3" t="n">
        <v>16</v>
      </c>
      <c r="J7605" s="3" t="n">
        <v>84</v>
      </c>
      <c r="K7605" s="3" t="n">
        <v>84</v>
      </c>
      <c r="L7605" s="3" t="n">
        <v>19</v>
      </c>
      <c r="M7605" s="3" t="n">
        <v>19</v>
      </c>
      <c r="N7605" s="3" t="n">
        <v>44</v>
      </c>
      <c r="O7605" s="3" t="n">
        <v>-1</v>
      </c>
      <c r="P7605" s="3" t="n">
        <v>7.7</v>
      </c>
      <c r="Q7605" s="3" t="n">
        <v>24.2</v>
      </c>
      <c r="R7605" s="3" t="s">
        <v>22088</v>
      </c>
      <c r="S7605" s="4" t="n">
        <v>45747.9148148148</v>
      </c>
      <c r="T7605" s="3" t="s">
        <v>4910</v>
      </c>
      <c r="U7605" s="3" t="s">
        <v>4910</v>
      </c>
      <c r="V7605" s="3" t="n">
        <v>1</v>
      </c>
      <c r="W7605" s="3" t="n">
        <v>0</v>
      </c>
      <c r="X7605" s="3" t="n">
        <v>0</v>
      </c>
      <c r="Y7605" s="3" t="s">
        <v>30</v>
      </c>
      <c r="Z7605" s="3" t="s">
        <v>30</v>
      </c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3"/>
      <c r="AU7605" s="3"/>
      <c r="AV7605" s="3"/>
      <c r="AW7605" s="3"/>
      <c r="AX7605" s="3"/>
      <c r="AY7605" s="3"/>
      <c r="AZ7605" s="3"/>
      <c r="BA7605" s="3"/>
      <c r="BB7605" s="3"/>
      <c r="BC7605" s="3"/>
      <c r="BD7605" s="3"/>
      <c r="BE7605" s="3"/>
      <c r="BF7605" s="3"/>
      <c r="BG7605" s="3"/>
      <c r="BH7605" s="3"/>
      <c r="BI7605" s="3"/>
      <c r="BJ7605" s="3"/>
    </row>
    <row r="7606" customFormat="false" ht="15.75" hidden="false" customHeight="false" outlineLevel="0" collapsed="false">
      <c r="A7606" s="3" t="n">
        <v>7605</v>
      </c>
      <c r="B7606" s="3" t="s">
        <v>22089</v>
      </c>
      <c r="C7606" s="3" t="s">
        <v>22090</v>
      </c>
      <c r="D7606" s="3" t="n">
        <v>1</v>
      </c>
      <c r="E7606" s="3" t="n">
        <v>0.4314016</v>
      </c>
      <c r="F7606" s="3" t="n">
        <v>11</v>
      </c>
      <c r="G7606" s="3" t="n">
        <v>11</v>
      </c>
      <c r="H7606" s="3" t="n">
        <v>7</v>
      </c>
      <c r="I7606" s="3" t="n">
        <v>7</v>
      </c>
      <c r="J7606" s="3" t="n">
        <v>8</v>
      </c>
      <c r="K7606" s="3" t="n">
        <v>8</v>
      </c>
      <c r="L7606" s="3" t="n">
        <v>1</v>
      </c>
      <c r="M7606" s="3" t="n">
        <v>1</v>
      </c>
      <c r="N7606" s="3" t="n">
        <v>-1</v>
      </c>
      <c r="O7606" s="3" t="n">
        <v>-1</v>
      </c>
      <c r="P7606" s="3" t="n">
        <v>7.5</v>
      </c>
      <c r="Q7606" s="3" t="n">
        <v>24.2</v>
      </c>
      <c r="R7606" s="3" t="s">
        <v>22091</v>
      </c>
      <c r="S7606" s="4" t="n">
        <v>45747.914849537</v>
      </c>
      <c r="T7606" s="3" t="s">
        <v>65</v>
      </c>
      <c r="U7606" s="3" t="s">
        <v>65</v>
      </c>
      <c r="V7606" s="3" t="n">
        <v>0</v>
      </c>
      <c r="W7606" s="3" t="n">
        <v>0</v>
      </c>
      <c r="X7606" s="3" t="n">
        <v>0</v>
      </c>
      <c r="Y7606" s="3" t="s">
        <v>30</v>
      </c>
      <c r="Z7606" s="3" t="s">
        <v>30</v>
      </c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3"/>
      <c r="AU7606" s="3"/>
      <c r="AV7606" s="3"/>
      <c r="AW7606" s="3"/>
      <c r="AX7606" s="3"/>
      <c r="AY7606" s="3"/>
      <c r="AZ7606" s="3"/>
      <c r="BA7606" s="3"/>
      <c r="BB7606" s="3"/>
      <c r="BC7606" s="3"/>
      <c r="BD7606" s="3"/>
      <c r="BE7606" s="3"/>
      <c r="BF7606" s="3"/>
      <c r="BG7606" s="3"/>
      <c r="BH7606" s="3"/>
      <c r="BI7606" s="3"/>
      <c r="BJ7606" s="3"/>
    </row>
    <row r="7607" customFormat="false" ht="15.75" hidden="false" customHeight="false" outlineLevel="0" collapsed="false">
      <c r="A7607" s="3" t="n">
        <v>7606</v>
      </c>
      <c r="B7607" s="3" t="s">
        <v>22092</v>
      </c>
      <c r="C7607" s="3" t="s">
        <v>22093</v>
      </c>
      <c r="D7607" s="3" t="n">
        <v>1</v>
      </c>
      <c r="E7607" s="3" t="n">
        <v>0.8484823</v>
      </c>
      <c r="F7607" s="3" t="n">
        <v>38</v>
      </c>
      <c r="G7607" s="3" t="n">
        <v>38</v>
      </c>
      <c r="H7607" s="3" t="n">
        <v>14</v>
      </c>
      <c r="I7607" s="3" t="n">
        <v>14</v>
      </c>
      <c r="J7607" s="3" t="n">
        <v>40</v>
      </c>
      <c r="K7607" s="3" t="n">
        <v>40</v>
      </c>
      <c r="L7607" s="3" t="n">
        <v>12</v>
      </c>
      <c r="M7607" s="3" t="n">
        <v>12</v>
      </c>
      <c r="N7607" s="3" t="n">
        <v>4</v>
      </c>
      <c r="O7607" s="3" t="n">
        <v>-1</v>
      </c>
      <c r="P7607" s="3" t="n">
        <v>7.7</v>
      </c>
      <c r="Q7607" s="3" t="n">
        <v>24.2</v>
      </c>
      <c r="R7607" s="3" t="s">
        <v>22094</v>
      </c>
      <c r="S7607" s="4" t="n">
        <v>45747.9149074074</v>
      </c>
      <c r="T7607" s="3" t="s">
        <v>65</v>
      </c>
      <c r="U7607" s="3" t="s">
        <v>65</v>
      </c>
      <c r="V7607" s="3" t="n">
        <v>1</v>
      </c>
      <c r="W7607" s="3" t="n">
        <v>0</v>
      </c>
      <c r="X7607" s="3" t="n">
        <v>0</v>
      </c>
      <c r="Y7607" s="3" t="s">
        <v>30</v>
      </c>
      <c r="Z7607" s="3" t="s">
        <v>30</v>
      </c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3"/>
      <c r="AU7607" s="3"/>
      <c r="AV7607" s="3"/>
      <c r="AW7607" s="3"/>
      <c r="AX7607" s="3"/>
      <c r="AY7607" s="3"/>
      <c r="AZ7607" s="3"/>
      <c r="BA7607" s="3"/>
      <c r="BB7607" s="3"/>
      <c r="BC7607" s="3"/>
      <c r="BD7607" s="3"/>
      <c r="BE7607" s="3"/>
      <c r="BF7607" s="3"/>
      <c r="BG7607" s="3"/>
      <c r="BH7607" s="3"/>
      <c r="BI7607" s="3"/>
      <c r="BJ7607" s="3"/>
    </row>
    <row r="7608" customFormat="false" ht="15.75" hidden="false" customHeight="false" outlineLevel="0" collapsed="false">
      <c r="A7608" s="3" t="n">
        <v>7607</v>
      </c>
      <c r="B7608" s="3" t="s">
        <v>22095</v>
      </c>
      <c r="C7608" s="3" t="s">
        <v>22096</v>
      </c>
      <c r="D7608" s="3" t="n">
        <v>1</v>
      </c>
      <c r="E7608" s="3" t="n">
        <v>0.6820678</v>
      </c>
      <c r="F7608" s="3" t="n">
        <v>43</v>
      </c>
      <c r="G7608" s="3" t="n">
        <v>43</v>
      </c>
      <c r="H7608" s="3" t="n">
        <v>14</v>
      </c>
      <c r="I7608" s="3" t="n">
        <v>14</v>
      </c>
      <c r="J7608" s="3" t="n">
        <v>44</v>
      </c>
      <c r="K7608" s="3" t="n">
        <v>44</v>
      </c>
      <c r="L7608" s="3" t="n">
        <v>13</v>
      </c>
      <c r="M7608" s="3" t="n">
        <v>13</v>
      </c>
      <c r="N7608" s="3" t="n">
        <v>7</v>
      </c>
      <c r="O7608" s="3" t="n">
        <v>-1</v>
      </c>
      <c r="P7608" s="3" t="n">
        <v>7.7</v>
      </c>
      <c r="Q7608" s="3" t="n">
        <v>24.2</v>
      </c>
      <c r="R7608" s="3" t="s">
        <v>22097</v>
      </c>
      <c r="S7608" s="4" t="n">
        <v>45747.9149652778</v>
      </c>
      <c r="T7608" s="3" t="s">
        <v>65</v>
      </c>
      <c r="U7608" s="3" t="s">
        <v>65</v>
      </c>
      <c r="V7608" s="3" t="n">
        <v>1</v>
      </c>
      <c r="W7608" s="3" t="n">
        <v>0</v>
      </c>
      <c r="X7608" s="3" t="n">
        <v>0</v>
      </c>
      <c r="Y7608" s="3" t="s">
        <v>30</v>
      </c>
      <c r="Z7608" s="3" t="s">
        <v>30</v>
      </c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3"/>
      <c r="AU7608" s="3"/>
      <c r="AV7608" s="3"/>
      <c r="AW7608" s="3"/>
      <c r="AX7608" s="3"/>
      <c r="AY7608" s="3"/>
      <c r="AZ7608" s="3"/>
      <c r="BA7608" s="3"/>
      <c r="BB7608" s="3"/>
      <c r="BC7608" s="3"/>
      <c r="BD7608" s="3"/>
      <c r="BE7608" s="3"/>
      <c r="BF7608" s="3"/>
      <c r="BG7608" s="3"/>
      <c r="BH7608" s="3"/>
      <c r="BI7608" s="3"/>
      <c r="BJ7608" s="3"/>
    </row>
    <row r="7609" customFormat="false" ht="15.75" hidden="false" customHeight="false" outlineLevel="0" collapsed="false">
      <c r="A7609" s="3" t="n">
        <v>7608</v>
      </c>
      <c r="B7609" s="3" t="s">
        <v>22098</v>
      </c>
      <c r="C7609" s="3" t="s">
        <v>22099</v>
      </c>
      <c r="D7609" s="3" t="n">
        <v>1</v>
      </c>
      <c r="E7609" s="3" t="n">
        <v>2.4489177</v>
      </c>
      <c r="F7609" s="3" t="n">
        <v>323</v>
      </c>
      <c r="G7609" s="3" t="n">
        <v>323</v>
      </c>
      <c r="H7609" s="3" t="n">
        <v>20</v>
      </c>
      <c r="I7609" s="3" t="n">
        <v>20</v>
      </c>
      <c r="J7609" s="3" t="n">
        <v>517</v>
      </c>
      <c r="K7609" s="3" t="n">
        <v>517</v>
      </c>
      <c r="L7609" s="3" t="n">
        <v>33</v>
      </c>
      <c r="M7609" s="3" t="n">
        <v>33</v>
      </c>
      <c r="N7609" s="3" t="n">
        <v>12</v>
      </c>
      <c r="O7609" s="3" t="n">
        <v>-1</v>
      </c>
      <c r="P7609" s="3" t="n">
        <v>7.5</v>
      </c>
      <c r="Q7609" s="3" t="n">
        <v>24.2</v>
      </c>
      <c r="R7609" s="3" t="s">
        <v>22100</v>
      </c>
      <c r="S7609" s="4" t="n">
        <v>45747.9150810185</v>
      </c>
      <c r="T7609" s="3" t="s">
        <v>4910</v>
      </c>
      <c r="U7609" s="3" t="s">
        <v>4910</v>
      </c>
      <c r="V7609" s="3" t="n">
        <v>1</v>
      </c>
      <c r="W7609" s="3" t="n">
        <v>0</v>
      </c>
      <c r="X7609" s="3" t="n">
        <v>0</v>
      </c>
      <c r="Y7609" s="3" t="s">
        <v>30</v>
      </c>
      <c r="Z7609" s="3" t="s">
        <v>30</v>
      </c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3"/>
      <c r="AU7609" s="3"/>
      <c r="AV7609" s="3"/>
      <c r="AW7609" s="3"/>
      <c r="AX7609" s="3"/>
      <c r="AY7609" s="3"/>
      <c r="AZ7609" s="3"/>
      <c r="BA7609" s="3"/>
      <c r="BB7609" s="3"/>
      <c r="BC7609" s="3"/>
      <c r="BD7609" s="3"/>
      <c r="BE7609" s="3"/>
      <c r="BF7609" s="3"/>
      <c r="BG7609" s="3"/>
      <c r="BH7609" s="3"/>
      <c r="BI7609" s="3"/>
      <c r="BJ7609" s="3"/>
    </row>
    <row r="7610" customFormat="false" ht="15.75" hidden="false" customHeight="false" outlineLevel="0" collapsed="false">
      <c r="A7610" s="3" t="n">
        <v>7609</v>
      </c>
      <c r="B7610" s="3" t="s">
        <v>22101</v>
      </c>
      <c r="C7610" s="3" t="s">
        <v>22102</v>
      </c>
      <c r="D7610" s="3" t="n">
        <v>1</v>
      </c>
      <c r="E7610" s="3" t="n">
        <v>6.5749304</v>
      </c>
      <c r="F7610" s="3" t="n">
        <v>178</v>
      </c>
      <c r="G7610" s="3" t="n">
        <v>178</v>
      </c>
      <c r="H7610" s="3" t="n">
        <v>16</v>
      </c>
      <c r="I7610" s="3" t="n">
        <v>16</v>
      </c>
      <c r="J7610" s="3" t="n">
        <v>298</v>
      </c>
      <c r="K7610" s="3" t="n">
        <v>298</v>
      </c>
      <c r="L7610" s="3" t="n">
        <v>28</v>
      </c>
      <c r="M7610" s="3" t="n">
        <v>28</v>
      </c>
      <c r="N7610" s="3" t="n">
        <v>-1</v>
      </c>
      <c r="O7610" s="3" t="n">
        <v>-1</v>
      </c>
      <c r="P7610" s="3" t="n">
        <v>7.5</v>
      </c>
      <c r="Q7610" s="3" t="n">
        <v>24.2</v>
      </c>
      <c r="R7610" s="3" t="s">
        <v>22103</v>
      </c>
      <c r="S7610" s="4" t="n">
        <v>45747.9152546296</v>
      </c>
      <c r="T7610" s="3" t="s">
        <v>65</v>
      </c>
      <c r="U7610" s="3" t="s">
        <v>65</v>
      </c>
      <c r="V7610" s="3" t="n">
        <v>0</v>
      </c>
      <c r="W7610" s="3" t="n">
        <v>0</v>
      </c>
      <c r="X7610" s="3" t="n">
        <v>0</v>
      </c>
      <c r="Y7610" s="3" t="s">
        <v>30</v>
      </c>
      <c r="Z7610" s="3" t="s">
        <v>30</v>
      </c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3"/>
      <c r="AU7610" s="3"/>
      <c r="AV7610" s="3"/>
      <c r="AW7610" s="3"/>
      <c r="AX7610" s="3"/>
      <c r="AY7610" s="3"/>
      <c r="AZ7610" s="3"/>
      <c r="BA7610" s="3"/>
      <c r="BB7610" s="3"/>
      <c r="BC7610" s="3"/>
      <c r="BD7610" s="3"/>
      <c r="BE7610" s="3"/>
      <c r="BF7610" s="3"/>
      <c r="BG7610" s="3"/>
      <c r="BH7610" s="3"/>
      <c r="BI7610" s="3"/>
      <c r="BJ7610" s="3"/>
    </row>
    <row r="7611" customFormat="false" ht="15.75" hidden="false" customHeight="false" outlineLevel="0" collapsed="false">
      <c r="A7611" s="3" t="n">
        <v>7610</v>
      </c>
      <c r="B7611" s="3" t="s">
        <v>22104</v>
      </c>
      <c r="C7611" s="3" t="s">
        <v>22105</v>
      </c>
      <c r="D7611" s="3" t="n">
        <v>1</v>
      </c>
      <c r="E7611" s="3" t="n">
        <v>0.7935014</v>
      </c>
      <c r="F7611" s="3" t="n">
        <v>9</v>
      </c>
      <c r="G7611" s="3" t="n">
        <v>9</v>
      </c>
      <c r="H7611" s="3" t="n">
        <v>5</v>
      </c>
      <c r="I7611" s="3" t="n">
        <v>5</v>
      </c>
      <c r="J7611" s="3" t="n">
        <v>12</v>
      </c>
      <c r="K7611" s="3" t="n">
        <v>12</v>
      </c>
      <c r="L7611" s="3" t="n">
        <v>4</v>
      </c>
      <c r="M7611" s="3" t="n">
        <v>4</v>
      </c>
      <c r="N7611" s="3" t="n">
        <v>-1</v>
      </c>
      <c r="O7611" s="3" t="n">
        <v>-1</v>
      </c>
      <c r="P7611" s="3" t="n">
        <v>7.5</v>
      </c>
      <c r="Q7611" s="3" t="n">
        <v>24.2</v>
      </c>
      <c r="R7611" s="3" t="s">
        <v>22106</v>
      </c>
      <c r="S7611" s="4" t="n">
        <v>45747.9153125</v>
      </c>
      <c r="T7611" s="3" t="s">
        <v>65</v>
      </c>
      <c r="U7611" s="3" t="s">
        <v>65</v>
      </c>
      <c r="V7611" s="3" t="n">
        <v>0</v>
      </c>
      <c r="W7611" s="3" t="n">
        <v>0</v>
      </c>
      <c r="X7611" s="3" t="n">
        <v>0</v>
      </c>
      <c r="Y7611" s="3" t="s">
        <v>30</v>
      </c>
      <c r="Z7611" s="3" t="s">
        <v>30</v>
      </c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3"/>
      <c r="AU7611" s="3"/>
      <c r="AV7611" s="3"/>
      <c r="AW7611" s="3"/>
      <c r="AX7611" s="3"/>
      <c r="AY7611" s="3"/>
      <c r="AZ7611" s="3"/>
      <c r="BA7611" s="3"/>
      <c r="BB7611" s="3"/>
      <c r="BC7611" s="3"/>
      <c r="BD7611" s="3"/>
      <c r="BE7611" s="3"/>
      <c r="BF7611" s="3"/>
      <c r="BG7611" s="3"/>
      <c r="BH7611" s="3"/>
      <c r="BI7611" s="3"/>
      <c r="BJ7611" s="3"/>
    </row>
    <row r="7612" customFormat="false" ht="15.75" hidden="false" customHeight="false" outlineLevel="0" collapsed="false">
      <c r="A7612" s="3" t="n">
        <v>7611</v>
      </c>
      <c r="B7612" s="3" t="s">
        <v>22107</v>
      </c>
      <c r="C7612" s="3" t="s">
        <v>22108</v>
      </c>
      <c r="D7612" s="3" t="n">
        <v>1</v>
      </c>
      <c r="E7612" s="3" t="n">
        <v>1.2263355</v>
      </c>
      <c r="F7612" s="3" t="n">
        <v>15</v>
      </c>
      <c r="G7612" s="3" t="n">
        <v>15</v>
      </c>
      <c r="H7612" s="3" t="n">
        <v>7</v>
      </c>
      <c r="I7612" s="3" t="n">
        <v>7</v>
      </c>
      <c r="J7612" s="3" t="n">
        <v>28</v>
      </c>
      <c r="K7612" s="3" t="n">
        <v>28</v>
      </c>
      <c r="L7612" s="3" t="n">
        <v>6</v>
      </c>
      <c r="M7612" s="3" t="n">
        <v>6</v>
      </c>
      <c r="N7612" s="3" t="n">
        <v>-1</v>
      </c>
      <c r="O7612" s="3" t="n">
        <v>-1</v>
      </c>
      <c r="P7612" s="3" t="n">
        <v>7.5</v>
      </c>
      <c r="Q7612" s="3" t="n">
        <v>24.2</v>
      </c>
      <c r="R7612" s="3" t="s">
        <v>22109</v>
      </c>
      <c r="S7612" s="4" t="n">
        <v>45747.9153935185</v>
      </c>
      <c r="T7612" s="3" t="s">
        <v>65</v>
      </c>
      <c r="U7612" s="3" t="s">
        <v>65</v>
      </c>
      <c r="V7612" s="3" t="n">
        <v>0</v>
      </c>
      <c r="W7612" s="3" t="n">
        <v>0</v>
      </c>
      <c r="X7612" s="3" t="n">
        <v>0</v>
      </c>
      <c r="Y7612" s="3" t="s">
        <v>30</v>
      </c>
      <c r="Z7612" s="3" t="s">
        <v>30</v>
      </c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3"/>
      <c r="AU7612" s="3"/>
      <c r="AV7612" s="3"/>
      <c r="AW7612" s="3"/>
      <c r="AX7612" s="3"/>
      <c r="AY7612" s="3"/>
      <c r="AZ7612" s="3"/>
      <c r="BA7612" s="3"/>
      <c r="BB7612" s="3"/>
      <c r="BC7612" s="3"/>
      <c r="BD7612" s="3"/>
      <c r="BE7612" s="3"/>
      <c r="BF7612" s="3"/>
      <c r="BG7612" s="3"/>
      <c r="BH7612" s="3"/>
      <c r="BI7612" s="3"/>
      <c r="BJ7612" s="3"/>
    </row>
    <row r="7613" customFormat="false" ht="15.75" hidden="false" customHeight="false" outlineLevel="0" collapsed="false">
      <c r="A7613" s="3" t="n">
        <v>7612</v>
      </c>
      <c r="B7613" s="3" t="s">
        <v>22110</v>
      </c>
      <c r="C7613" s="3" t="s">
        <v>22111</v>
      </c>
      <c r="D7613" s="3" t="n">
        <v>1</v>
      </c>
      <c r="E7613" s="3" t="n">
        <v>5.1390736</v>
      </c>
      <c r="F7613" s="3" t="n">
        <v>345</v>
      </c>
      <c r="G7613" s="3" t="n">
        <v>345</v>
      </c>
      <c r="H7613" s="3" t="n">
        <v>24</v>
      </c>
      <c r="I7613" s="3" t="n">
        <v>24</v>
      </c>
      <c r="J7613" s="3" t="n">
        <v>421</v>
      </c>
      <c r="K7613" s="3" t="n">
        <v>421</v>
      </c>
      <c r="L7613" s="3" t="n">
        <v>49</v>
      </c>
      <c r="M7613" s="3" t="n">
        <v>49</v>
      </c>
      <c r="N7613" s="3" t="n">
        <v>4</v>
      </c>
      <c r="O7613" s="3" t="n">
        <v>-1</v>
      </c>
      <c r="P7613" s="3" t="n">
        <v>7.5</v>
      </c>
      <c r="Q7613" s="3" t="n">
        <v>24.2</v>
      </c>
      <c r="R7613" s="3" t="s">
        <v>22112</v>
      </c>
      <c r="S7613" s="4" t="n">
        <v>45747.9155555556</v>
      </c>
      <c r="T7613" s="3" t="s">
        <v>13993</v>
      </c>
      <c r="U7613" s="3" t="s">
        <v>13993</v>
      </c>
      <c r="V7613" s="3" t="n">
        <v>1</v>
      </c>
      <c r="W7613" s="3" t="n">
        <v>0</v>
      </c>
      <c r="X7613" s="3" t="n">
        <v>0</v>
      </c>
      <c r="Y7613" s="3" t="s">
        <v>30</v>
      </c>
      <c r="Z7613" s="3" t="s">
        <v>30</v>
      </c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3"/>
      <c r="AU7613" s="3"/>
      <c r="AV7613" s="3"/>
      <c r="AW7613" s="3"/>
      <c r="AX7613" s="3"/>
      <c r="AY7613" s="3"/>
      <c r="AZ7613" s="3"/>
      <c r="BA7613" s="3"/>
      <c r="BB7613" s="3"/>
      <c r="BC7613" s="3"/>
      <c r="BD7613" s="3"/>
      <c r="BE7613" s="3"/>
      <c r="BF7613" s="3"/>
      <c r="BG7613" s="3"/>
      <c r="BH7613" s="3"/>
      <c r="BI7613" s="3"/>
      <c r="BJ7613" s="3"/>
    </row>
    <row r="7614" customFormat="false" ht="15.75" hidden="false" customHeight="false" outlineLevel="0" collapsed="false">
      <c r="A7614" s="3" t="n">
        <v>7613</v>
      </c>
      <c r="B7614" s="3" t="s">
        <v>22113</v>
      </c>
      <c r="C7614" s="3" t="s">
        <v>22114</v>
      </c>
      <c r="D7614" s="3" t="n">
        <v>1</v>
      </c>
      <c r="E7614" s="3" t="n">
        <v>1.0298085</v>
      </c>
      <c r="F7614" s="3" t="n">
        <v>60</v>
      </c>
      <c r="G7614" s="3" t="n">
        <v>60</v>
      </c>
      <c r="H7614" s="3" t="n">
        <v>17</v>
      </c>
      <c r="I7614" s="3" t="n">
        <v>17</v>
      </c>
      <c r="J7614" s="3" t="n">
        <v>94</v>
      </c>
      <c r="K7614" s="3" t="n">
        <v>94</v>
      </c>
      <c r="L7614" s="3" t="n">
        <v>16</v>
      </c>
      <c r="M7614" s="3" t="n">
        <v>16</v>
      </c>
      <c r="N7614" s="3" t="n">
        <v>7</v>
      </c>
      <c r="O7614" s="3" t="n">
        <v>-1</v>
      </c>
      <c r="P7614" s="3" t="n">
        <v>6.6</v>
      </c>
      <c r="Q7614" s="3" t="n">
        <v>24.2</v>
      </c>
      <c r="R7614" s="3" t="s">
        <v>22115</v>
      </c>
      <c r="S7614" s="4" t="n">
        <v>45747.9156365741</v>
      </c>
      <c r="T7614" s="3" t="s">
        <v>65</v>
      </c>
      <c r="U7614" s="3" t="s">
        <v>65</v>
      </c>
      <c r="V7614" s="3" t="n">
        <v>1</v>
      </c>
      <c r="W7614" s="3" t="n">
        <v>0</v>
      </c>
      <c r="X7614" s="3" t="n">
        <v>0</v>
      </c>
      <c r="Y7614" s="3" t="s">
        <v>30</v>
      </c>
      <c r="Z7614" s="3" t="s">
        <v>30</v>
      </c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3"/>
      <c r="AU7614" s="3"/>
      <c r="AV7614" s="3"/>
      <c r="AW7614" s="3"/>
      <c r="AX7614" s="3"/>
      <c r="AY7614" s="3"/>
      <c r="AZ7614" s="3"/>
      <c r="BA7614" s="3"/>
      <c r="BB7614" s="3"/>
      <c r="BC7614" s="3"/>
      <c r="BD7614" s="3"/>
      <c r="BE7614" s="3"/>
      <c r="BF7614" s="3"/>
      <c r="BG7614" s="3"/>
      <c r="BH7614" s="3"/>
      <c r="BI7614" s="3"/>
      <c r="BJ7614" s="3"/>
    </row>
    <row r="7615" customFormat="false" ht="15.75" hidden="false" customHeight="false" outlineLevel="0" collapsed="false">
      <c r="A7615" s="3" t="n">
        <v>7614</v>
      </c>
      <c r="B7615" s="3" t="s">
        <v>22116</v>
      </c>
      <c r="C7615" s="3" t="s">
        <v>22117</v>
      </c>
      <c r="D7615" s="3" t="n">
        <v>1</v>
      </c>
      <c r="E7615" s="3" t="n">
        <v>0.6119956</v>
      </c>
      <c r="F7615" s="3" t="n">
        <v>13</v>
      </c>
      <c r="G7615" s="3" t="n">
        <v>13</v>
      </c>
      <c r="H7615" s="3" t="n">
        <v>3</v>
      </c>
      <c r="I7615" s="3" t="n">
        <v>3</v>
      </c>
      <c r="J7615" s="3" t="n">
        <v>16</v>
      </c>
      <c r="K7615" s="3" t="n">
        <v>16</v>
      </c>
      <c r="L7615" s="3" t="n">
        <v>2</v>
      </c>
      <c r="M7615" s="3" t="n">
        <v>2</v>
      </c>
      <c r="N7615" s="3" t="n">
        <v>0</v>
      </c>
      <c r="O7615" s="3" t="n">
        <v>-1</v>
      </c>
      <c r="P7615" s="3" t="n">
        <v>7.5</v>
      </c>
      <c r="Q7615" s="3" t="n">
        <v>24.2</v>
      </c>
      <c r="R7615" s="3" t="s">
        <v>22118</v>
      </c>
      <c r="S7615" s="4" t="n">
        <v>45747.9156828704</v>
      </c>
      <c r="T7615" s="3" t="s">
        <v>65</v>
      </c>
      <c r="U7615" s="3" t="s">
        <v>65</v>
      </c>
      <c r="V7615" s="3" t="n">
        <v>1</v>
      </c>
      <c r="W7615" s="3" t="n">
        <v>0</v>
      </c>
      <c r="X7615" s="3" t="n">
        <v>0</v>
      </c>
      <c r="Y7615" s="3" t="s">
        <v>30</v>
      </c>
      <c r="Z7615" s="3" t="s">
        <v>30</v>
      </c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3"/>
      <c r="AU7615" s="3"/>
      <c r="AV7615" s="3"/>
      <c r="AW7615" s="3"/>
      <c r="AX7615" s="3"/>
      <c r="AY7615" s="3"/>
      <c r="AZ7615" s="3"/>
      <c r="BA7615" s="3"/>
      <c r="BB7615" s="3"/>
      <c r="BC7615" s="3"/>
      <c r="BD7615" s="3"/>
      <c r="BE7615" s="3"/>
      <c r="BF7615" s="3"/>
      <c r="BG7615" s="3"/>
      <c r="BH7615" s="3"/>
      <c r="BI7615" s="3"/>
      <c r="BJ7615" s="3"/>
    </row>
    <row r="7616" customFormat="false" ht="15.75" hidden="false" customHeight="false" outlineLevel="0" collapsed="false">
      <c r="A7616" s="3" t="n">
        <v>7615</v>
      </c>
      <c r="B7616" s="3" t="s">
        <v>22119</v>
      </c>
      <c r="C7616" s="3" t="s">
        <v>22120</v>
      </c>
      <c r="D7616" s="3" t="n">
        <v>1</v>
      </c>
      <c r="E7616" s="3" t="n">
        <v>0.5952242</v>
      </c>
      <c r="F7616" s="3" t="n">
        <v>14</v>
      </c>
      <c r="G7616" s="3" t="n">
        <v>14</v>
      </c>
      <c r="H7616" s="3" t="n">
        <v>3</v>
      </c>
      <c r="I7616" s="3" t="n">
        <v>3</v>
      </c>
      <c r="J7616" s="3" t="n">
        <v>18</v>
      </c>
      <c r="K7616" s="3" t="n">
        <v>18</v>
      </c>
      <c r="L7616" s="3" t="n">
        <v>2</v>
      </c>
      <c r="M7616" s="3" t="n">
        <v>2</v>
      </c>
      <c r="N7616" s="3" t="n">
        <v>0</v>
      </c>
      <c r="O7616" s="3" t="n">
        <v>-1</v>
      </c>
      <c r="P7616" s="3" t="n">
        <v>7.5</v>
      </c>
      <c r="Q7616" s="3" t="n">
        <v>24.2</v>
      </c>
      <c r="R7616" s="3" t="s">
        <v>21208</v>
      </c>
      <c r="S7616" s="4" t="n">
        <v>45747.9157407407</v>
      </c>
      <c r="T7616" s="3" t="s">
        <v>65</v>
      </c>
      <c r="U7616" s="3" t="s">
        <v>65</v>
      </c>
      <c r="V7616" s="3" t="n">
        <v>1</v>
      </c>
      <c r="W7616" s="3" t="n">
        <v>0</v>
      </c>
      <c r="X7616" s="3" t="n">
        <v>0</v>
      </c>
      <c r="Y7616" s="3" t="s">
        <v>30</v>
      </c>
      <c r="Z7616" s="3" t="s">
        <v>30</v>
      </c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3"/>
      <c r="AU7616" s="3"/>
      <c r="AV7616" s="3"/>
      <c r="AW7616" s="3"/>
      <c r="AX7616" s="3"/>
      <c r="AY7616" s="3"/>
      <c r="AZ7616" s="3"/>
      <c r="BA7616" s="3"/>
      <c r="BB7616" s="3"/>
      <c r="BC7616" s="3"/>
      <c r="BD7616" s="3"/>
      <c r="BE7616" s="3"/>
      <c r="BF7616" s="3"/>
      <c r="BG7616" s="3"/>
      <c r="BH7616" s="3"/>
      <c r="BI7616" s="3"/>
      <c r="BJ7616" s="3"/>
    </row>
    <row r="7617" customFormat="false" ht="15.75" hidden="false" customHeight="false" outlineLevel="0" collapsed="false">
      <c r="A7617" s="3" t="n">
        <v>7616</v>
      </c>
      <c r="B7617" s="3" t="s">
        <v>22121</v>
      </c>
      <c r="C7617" s="3" t="s">
        <v>22122</v>
      </c>
      <c r="D7617" s="3" t="n">
        <v>1</v>
      </c>
      <c r="E7617" s="3" t="n">
        <v>0.5925613</v>
      </c>
      <c r="F7617" s="3" t="n">
        <v>16</v>
      </c>
      <c r="G7617" s="3" t="n">
        <v>16</v>
      </c>
      <c r="H7617" s="3" t="n">
        <v>3</v>
      </c>
      <c r="I7617" s="3" t="n">
        <v>3</v>
      </c>
      <c r="J7617" s="3" t="n">
        <v>22</v>
      </c>
      <c r="K7617" s="3" t="n">
        <v>22</v>
      </c>
      <c r="L7617" s="3" t="n">
        <v>2</v>
      </c>
      <c r="M7617" s="3" t="n">
        <v>2</v>
      </c>
      <c r="N7617" s="3" t="n">
        <v>0</v>
      </c>
      <c r="O7617" s="3" t="n">
        <v>-1</v>
      </c>
      <c r="P7617" s="3" t="n">
        <v>7.5</v>
      </c>
      <c r="Q7617" s="3" t="n">
        <v>24.2</v>
      </c>
      <c r="R7617" s="3" t="s">
        <v>21211</v>
      </c>
      <c r="S7617" s="4" t="n">
        <v>45747.915787037</v>
      </c>
      <c r="T7617" s="3" t="s">
        <v>65</v>
      </c>
      <c r="U7617" s="3" t="s">
        <v>65</v>
      </c>
      <c r="V7617" s="3" t="n">
        <v>1</v>
      </c>
      <c r="W7617" s="3" t="n">
        <v>0</v>
      </c>
      <c r="X7617" s="3" t="n">
        <v>0</v>
      </c>
      <c r="Y7617" s="3" t="s">
        <v>30</v>
      </c>
      <c r="Z7617" s="3" t="s">
        <v>30</v>
      </c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3"/>
      <c r="AU7617" s="3"/>
      <c r="AV7617" s="3"/>
      <c r="AW7617" s="3"/>
      <c r="AX7617" s="3"/>
      <c r="AY7617" s="3"/>
      <c r="AZ7617" s="3"/>
      <c r="BA7617" s="3"/>
      <c r="BB7617" s="3"/>
      <c r="BC7617" s="3"/>
      <c r="BD7617" s="3"/>
      <c r="BE7617" s="3"/>
      <c r="BF7617" s="3"/>
      <c r="BG7617" s="3"/>
      <c r="BH7617" s="3"/>
      <c r="BI7617" s="3"/>
      <c r="BJ7617" s="3"/>
    </row>
    <row r="7618" customFormat="false" ht="15.75" hidden="false" customHeight="false" outlineLevel="0" collapsed="false">
      <c r="A7618" s="3" t="n">
        <v>7617</v>
      </c>
      <c r="B7618" s="3" t="s">
        <v>22123</v>
      </c>
      <c r="C7618" s="3" t="s">
        <v>22124</v>
      </c>
      <c r="D7618" s="3" t="n">
        <v>1</v>
      </c>
      <c r="E7618" s="3" t="n">
        <v>0.5891346</v>
      </c>
      <c r="F7618" s="3" t="n">
        <v>18</v>
      </c>
      <c r="G7618" s="3" t="n">
        <v>18</v>
      </c>
      <c r="H7618" s="3" t="n">
        <v>3</v>
      </c>
      <c r="I7618" s="3" t="n">
        <v>3</v>
      </c>
      <c r="J7618" s="3" t="n">
        <v>25</v>
      </c>
      <c r="K7618" s="3" t="n">
        <v>25</v>
      </c>
      <c r="L7618" s="3" t="n">
        <v>2</v>
      </c>
      <c r="M7618" s="3" t="n">
        <v>2</v>
      </c>
      <c r="N7618" s="3" t="n">
        <v>0</v>
      </c>
      <c r="O7618" s="3" t="n">
        <v>-1</v>
      </c>
      <c r="P7618" s="3" t="n">
        <v>7.5</v>
      </c>
      <c r="Q7618" s="3" t="n">
        <v>24.2</v>
      </c>
      <c r="R7618" s="3" t="s">
        <v>22125</v>
      </c>
      <c r="S7618" s="4" t="n">
        <v>45747.9158333333</v>
      </c>
      <c r="T7618" s="3" t="s">
        <v>65</v>
      </c>
      <c r="U7618" s="3" t="s">
        <v>65</v>
      </c>
      <c r="V7618" s="3" t="n">
        <v>1</v>
      </c>
      <c r="W7618" s="3" t="n">
        <v>0</v>
      </c>
      <c r="X7618" s="3" t="n">
        <v>0</v>
      </c>
      <c r="Y7618" s="3" t="s">
        <v>30</v>
      </c>
      <c r="Z7618" s="3" t="s">
        <v>30</v>
      </c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3"/>
      <c r="AU7618" s="3"/>
      <c r="AV7618" s="3"/>
      <c r="AW7618" s="3"/>
      <c r="AX7618" s="3"/>
      <c r="AY7618" s="3"/>
      <c r="AZ7618" s="3"/>
      <c r="BA7618" s="3"/>
      <c r="BB7618" s="3"/>
      <c r="BC7618" s="3"/>
      <c r="BD7618" s="3"/>
      <c r="BE7618" s="3"/>
      <c r="BF7618" s="3"/>
      <c r="BG7618" s="3"/>
      <c r="BH7618" s="3"/>
      <c r="BI7618" s="3"/>
      <c r="BJ7618" s="3"/>
    </row>
    <row r="7619" customFormat="false" ht="15.75" hidden="false" customHeight="false" outlineLevel="0" collapsed="false">
      <c r="A7619" s="3" t="n">
        <v>7618</v>
      </c>
      <c r="B7619" s="3" t="s">
        <v>22126</v>
      </c>
      <c r="C7619" s="3" t="s">
        <v>22127</v>
      </c>
      <c r="D7619" s="3" t="n">
        <v>1</v>
      </c>
      <c r="E7619" s="3" t="n">
        <v>0.5667581</v>
      </c>
      <c r="F7619" s="3" t="n">
        <v>14</v>
      </c>
      <c r="G7619" s="3" t="n">
        <v>14</v>
      </c>
      <c r="H7619" s="3" t="n">
        <v>3</v>
      </c>
      <c r="I7619" s="3" t="n">
        <v>3</v>
      </c>
      <c r="J7619" s="3" t="n">
        <v>18</v>
      </c>
      <c r="K7619" s="3" t="n">
        <v>18</v>
      </c>
      <c r="L7619" s="3" t="n">
        <v>2</v>
      </c>
      <c r="M7619" s="3" t="n">
        <v>2</v>
      </c>
      <c r="N7619" s="3" t="n">
        <v>0</v>
      </c>
      <c r="O7619" s="3" t="n">
        <v>-1</v>
      </c>
      <c r="P7619" s="3" t="n">
        <v>7.5</v>
      </c>
      <c r="Q7619" s="3" t="n">
        <v>24.2</v>
      </c>
      <c r="R7619" s="3" t="s">
        <v>21217</v>
      </c>
      <c r="S7619" s="4" t="n">
        <v>45747.9158796296</v>
      </c>
      <c r="T7619" s="3" t="s">
        <v>65</v>
      </c>
      <c r="U7619" s="3" t="s">
        <v>65</v>
      </c>
      <c r="V7619" s="3" t="n">
        <v>1</v>
      </c>
      <c r="W7619" s="3" t="n">
        <v>0</v>
      </c>
      <c r="X7619" s="3" t="n">
        <v>0</v>
      </c>
      <c r="Y7619" s="3" t="s">
        <v>30</v>
      </c>
      <c r="Z7619" s="3" t="s">
        <v>30</v>
      </c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3"/>
      <c r="AU7619" s="3"/>
      <c r="AV7619" s="3"/>
      <c r="AW7619" s="3"/>
      <c r="AX7619" s="3"/>
      <c r="AY7619" s="3"/>
      <c r="AZ7619" s="3"/>
      <c r="BA7619" s="3"/>
      <c r="BB7619" s="3"/>
      <c r="BC7619" s="3"/>
      <c r="BD7619" s="3"/>
      <c r="BE7619" s="3"/>
      <c r="BF7619" s="3"/>
      <c r="BG7619" s="3"/>
      <c r="BH7619" s="3"/>
      <c r="BI7619" s="3"/>
      <c r="BJ7619" s="3"/>
    </row>
    <row r="7620" customFormat="false" ht="15.75" hidden="false" customHeight="false" outlineLevel="0" collapsed="false">
      <c r="A7620" s="3" t="n">
        <v>7619</v>
      </c>
      <c r="B7620" s="3" t="s">
        <v>22128</v>
      </c>
      <c r="C7620" s="3" t="s">
        <v>22129</v>
      </c>
      <c r="D7620" s="3" t="n">
        <v>1</v>
      </c>
      <c r="E7620" s="3" t="n">
        <v>0.6644488</v>
      </c>
      <c r="F7620" s="3" t="n">
        <v>16</v>
      </c>
      <c r="G7620" s="3" t="n">
        <v>16</v>
      </c>
      <c r="H7620" s="3" t="n">
        <v>3</v>
      </c>
      <c r="I7620" s="3" t="n">
        <v>3</v>
      </c>
      <c r="J7620" s="3" t="n">
        <v>22</v>
      </c>
      <c r="K7620" s="3" t="n">
        <v>22</v>
      </c>
      <c r="L7620" s="3" t="n">
        <v>2</v>
      </c>
      <c r="M7620" s="3" t="n">
        <v>2</v>
      </c>
      <c r="N7620" s="3" t="n">
        <v>0</v>
      </c>
      <c r="O7620" s="3" t="n">
        <v>-1</v>
      </c>
      <c r="P7620" s="3" t="n">
        <v>7.5</v>
      </c>
      <c r="Q7620" s="3" t="n">
        <v>24.2</v>
      </c>
      <c r="R7620" s="3" t="s">
        <v>21220</v>
      </c>
      <c r="S7620" s="4" t="n">
        <v>45747.9159375</v>
      </c>
      <c r="T7620" s="3" t="s">
        <v>65</v>
      </c>
      <c r="U7620" s="3" t="s">
        <v>65</v>
      </c>
      <c r="V7620" s="3" t="n">
        <v>1</v>
      </c>
      <c r="W7620" s="3" t="n">
        <v>0</v>
      </c>
      <c r="X7620" s="3" t="n">
        <v>0</v>
      </c>
      <c r="Y7620" s="3" t="s">
        <v>30</v>
      </c>
      <c r="Z7620" s="3" t="s">
        <v>30</v>
      </c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3"/>
      <c r="AU7620" s="3"/>
      <c r="AV7620" s="3"/>
      <c r="AW7620" s="3"/>
      <c r="AX7620" s="3"/>
      <c r="AY7620" s="3"/>
      <c r="AZ7620" s="3"/>
      <c r="BA7620" s="3"/>
      <c r="BB7620" s="3"/>
      <c r="BC7620" s="3"/>
      <c r="BD7620" s="3"/>
      <c r="BE7620" s="3"/>
      <c r="BF7620" s="3"/>
      <c r="BG7620" s="3"/>
      <c r="BH7620" s="3"/>
      <c r="BI7620" s="3"/>
      <c r="BJ7620" s="3"/>
    </row>
    <row r="7621" customFormat="false" ht="15.75" hidden="false" customHeight="false" outlineLevel="0" collapsed="false">
      <c r="A7621" s="3" t="n">
        <v>7620</v>
      </c>
      <c r="B7621" s="3" t="s">
        <v>22130</v>
      </c>
      <c r="C7621" s="3" t="s">
        <v>22131</v>
      </c>
      <c r="D7621" s="3" t="n">
        <v>1</v>
      </c>
      <c r="E7621" s="3" t="n">
        <v>1.262088</v>
      </c>
      <c r="F7621" s="3" t="n">
        <v>11</v>
      </c>
      <c r="G7621" s="3" t="n">
        <v>11</v>
      </c>
      <c r="H7621" s="3" t="n">
        <v>3</v>
      </c>
      <c r="I7621" s="3" t="n">
        <v>3</v>
      </c>
      <c r="J7621" s="3" t="n">
        <v>14</v>
      </c>
      <c r="K7621" s="3" t="n">
        <v>14</v>
      </c>
      <c r="L7621" s="3" t="n">
        <v>2</v>
      </c>
      <c r="M7621" s="3" t="n">
        <v>2</v>
      </c>
      <c r="N7621" s="3" t="n">
        <v>0</v>
      </c>
      <c r="O7621" s="3" t="n">
        <v>-1</v>
      </c>
      <c r="P7621" s="3" t="n">
        <v>7.5</v>
      </c>
      <c r="Q7621" s="3" t="n">
        <v>24.2</v>
      </c>
      <c r="R7621" s="3" t="s">
        <v>22132</v>
      </c>
      <c r="S7621" s="4" t="n">
        <v>45747.9160069445</v>
      </c>
      <c r="T7621" s="3" t="s">
        <v>65</v>
      </c>
      <c r="U7621" s="3" t="s">
        <v>65</v>
      </c>
      <c r="V7621" s="3" t="n">
        <v>1</v>
      </c>
      <c r="W7621" s="3" t="n">
        <v>0</v>
      </c>
      <c r="X7621" s="3" t="n">
        <v>0</v>
      </c>
      <c r="Y7621" s="3" t="s">
        <v>30</v>
      </c>
      <c r="Z7621" s="3" t="s">
        <v>30</v>
      </c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3"/>
      <c r="AU7621" s="3"/>
      <c r="AV7621" s="3"/>
      <c r="AW7621" s="3"/>
      <c r="AX7621" s="3"/>
      <c r="AY7621" s="3"/>
      <c r="AZ7621" s="3"/>
      <c r="BA7621" s="3"/>
      <c r="BB7621" s="3"/>
      <c r="BC7621" s="3"/>
      <c r="BD7621" s="3"/>
      <c r="BE7621" s="3"/>
      <c r="BF7621" s="3"/>
      <c r="BG7621" s="3"/>
      <c r="BH7621" s="3"/>
      <c r="BI7621" s="3"/>
      <c r="BJ7621" s="3"/>
    </row>
    <row r="7622" customFormat="false" ht="15.75" hidden="false" customHeight="false" outlineLevel="0" collapsed="false">
      <c r="A7622" s="3" t="n">
        <v>7621</v>
      </c>
      <c r="B7622" s="3" t="s">
        <v>22133</v>
      </c>
      <c r="C7622" s="3" t="s">
        <v>22134</v>
      </c>
      <c r="D7622" s="3" t="n">
        <v>1</v>
      </c>
      <c r="E7622" s="3" t="n">
        <v>1.0290443</v>
      </c>
      <c r="F7622" s="3" t="n">
        <v>53</v>
      </c>
      <c r="G7622" s="3" t="n">
        <v>53</v>
      </c>
      <c r="H7622" s="3" t="n">
        <v>17</v>
      </c>
      <c r="I7622" s="3" t="n">
        <v>17</v>
      </c>
      <c r="J7622" s="3" t="n">
        <v>81</v>
      </c>
      <c r="K7622" s="3" t="n">
        <v>81</v>
      </c>
      <c r="L7622" s="3" t="n">
        <v>16</v>
      </c>
      <c r="M7622" s="3" t="n">
        <v>16</v>
      </c>
      <c r="N7622" s="3" t="n">
        <v>7</v>
      </c>
      <c r="O7622" s="3" t="n">
        <v>-1</v>
      </c>
      <c r="P7622" s="3" t="n">
        <v>6.6</v>
      </c>
      <c r="Q7622" s="3" t="n">
        <v>24.2</v>
      </c>
      <c r="R7622" s="3" t="s">
        <v>22135</v>
      </c>
      <c r="S7622" s="4" t="n">
        <v>45747.9160763889</v>
      </c>
      <c r="T7622" s="3" t="s">
        <v>65</v>
      </c>
      <c r="U7622" s="3" t="s">
        <v>65</v>
      </c>
      <c r="V7622" s="3" t="n">
        <v>1</v>
      </c>
      <c r="W7622" s="3" t="n">
        <v>0</v>
      </c>
      <c r="X7622" s="3" t="n">
        <v>0</v>
      </c>
      <c r="Y7622" s="3" t="s">
        <v>30</v>
      </c>
      <c r="Z7622" s="3" t="s">
        <v>30</v>
      </c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3"/>
      <c r="AU7622" s="3"/>
      <c r="AV7622" s="3"/>
      <c r="AW7622" s="3"/>
      <c r="AX7622" s="3"/>
      <c r="AY7622" s="3"/>
      <c r="AZ7622" s="3"/>
      <c r="BA7622" s="3"/>
      <c r="BB7622" s="3"/>
      <c r="BC7622" s="3"/>
      <c r="BD7622" s="3"/>
      <c r="BE7622" s="3"/>
      <c r="BF7622" s="3"/>
      <c r="BG7622" s="3"/>
      <c r="BH7622" s="3"/>
      <c r="BI7622" s="3"/>
      <c r="BJ7622" s="3"/>
    </row>
    <row r="7623" customFormat="false" ht="15.75" hidden="false" customHeight="false" outlineLevel="0" collapsed="false">
      <c r="A7623" s="3" t="n">
        <v>7622</v>
      </c>
      <c r="B7623" s="3" t="s">
        <v>22136</v>
      </c>
      <c r="C7623" s="3" t="s">
        <v>22137</v>
      </c>
      <c r="D7623" s="3" t="n">
        <v>1</v>
      </c>
      <c r="E7623" s="3" t="n">
        <v>0.4311106</v>
      </c>
      <c r="F7623" s="3" t="n">
        <v>17</v>
      </c>
      <c r="G7623" s="3" t="n">
        <v>17</v>
      </c>
      <c r="H7623" s="3" t="n">
        <v>3</v>
      </c>
      <c r="I7623" s="3" t="n">
        <v>3</v>
      </c>
      <c r="J7623" s="3" t="n">
        <v>29</v>
      </c>
      <c r="K7623" s="3" t="n">
        <v>29</v>
      </c>
      <c r="L7623" s="3" t="n">
        <v>8</v>
      </c>
      <c r="M7623" s="3" t="n">
        <v>8</v>
      </c>
      <c r="N7623" s="3" t="n">
        <v>-1</v>
      </c>
      <c r="O7623" s="3" t="n">
        <v>-1</v>
      </c>
      <c r="P7623" s="3" t="n">
        <v>7.5</v>
      </c>
      <c r="Q7623" s="3" t="n">
        <v>24.2</v>
      </c>
      <c r="R7623" s="3" t="s">
        <v>22138</v>
      </c>
      <c r="S7623" s="4" t="n">
        <v>45747.9161226852</v>
      </c>
      <c r="T7623" s="3" t="s">
        <v>65</v>
      </c>
      <c r="U7623" s="3" t="s">
        <v>65</v>
      </c>
      <c r="V7623" s="3" t="n">
        <v>0</v>
      </c>
      <c r="W7623" s="3" t="n">
        <v>0</v>
      </c>
      <c r="X7623" s="3" t="n">
        <v>0</v>
      </c>
      <c r="Y7623" s="3" t="s">
        <v>30</v>
      </c>
      <c r="Z7623" s="3" t="s">
        <v>30</v>
      </c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3"/>
      <c r="AU7623" s="3"/>
      <c r="AV7623" s="3"/>
      <c r="AW7623" s="3"/>
      <c r="AX7623" s="3"/>
      <c r="AY7623" s="3"/>
      <c r="AZ7623" s="3"/>
      <c r="BA7623" s="3"/>
      <c r="BB7623" s="3"/>
      <c r="BC7623" s="3"/>
      <c r="BD7623" s="3"/>
      <c r="BE7623" s="3"/>
      <c r="BF7623" s="3"/>
      <c r="BG7623" s="3"/>
      <c r="BH7623" s="3"/>
      <c r="BI7623" s="3"/>
      <c r="BJ7623" s="3"/>
    </row>
    <row r="7624" customFormat="false" ht="15.75" hidden="false" customHeight="false" outlineLevel="0" collapsed="false">
      <c r="A7624" s="3" t="n">
        <v>7623</v>
      </c>
      <c r="B7624" s="3" t="s">
        <v>22139</v>
      </c>
      <c r="C7624" s="3" t="s">
        <v>22140</v>
      </c>
      <c r="D7624" s="3" t="n">
        <v>1</v>
      </c>
      <c r="E7624" s="3" t="n">
        <v>0.5594421</v>
      </c>
      <c r="F7624" s="3" t="n">
        <v>8</v>
      </c>
      <c r="G7624" s="3" t="n">
        <v>8</v>
      </c>
      <c r="H7624" s="3" t="n">
        <v>7</v>
      </c>
      <c r="I7624" s="3" t="n">
        <v>7</v>
      </c>
      <c r="J7624" s="3" t="n">
        <v>5</v>
      </c>
      <c r="K7624" s="3" t="n">
        <v>5</v>
      </c>
      <c r="L7624" s="3" t="n">
        <v>1</v>
      </c>
      <c r="M7624" s="3" t="n">
        <v>1</v>
      </c>
      <c r="N7624" s="3" t="n">
        <v>2</v>
      </c>
      <c r="O7624" s="3" t="n">
        <v>-1</v>
      </c>
      <c r="P7624" s="3" t="n">
        <v>7.9</v>
      </c>
      <c r="Q7624" s="3" t="n">
        <v>24.2</v>
      </c>
      <c r="R7624" s="3" t="s">
        <v>22141</v>
      </c>
      <c r="S7624" s="4" t="n">
        <v>45747.9162384259</v>
      </c>
      <c r="T7624" s="3" t="s">
        <v>29</v>
      </c>
      <c r="U7624" s="3" t="s">
        <v>29</v>
      </c>
      <c r="V7624" s="3" t="n">
        <v>1</v>
      </c>
      <c r="W7624" s="3" t="n">
        <v>0</v>
      </c>
      <c r="X7624" s="3" t="n">
        <v>0</v>
      </c>
      <c r="Y7624" s="3" t="s">
        <v>30</v>
      </c>
      <c r="Z7624" s="3" t="s">
        <v>30</v>
      </c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3"/>
      <c r="AU7624" s="3"/>
      <c r="AV7624" s="3"/>
      <c r="AW7624" s="3"/>
      <c r="AX7624" s="3"/>
      <c r="AY7624" s="3"/>
      <c r="AZ7624" s="3"/>
      <c r="BA7624" s="3"/>
      <c r="BB7624" s="3"/>
      <c r="BC7624" s="3"/>
      <c r="BD7624" s="3"/>
      <c r="BE7624" s="3"/>
      <c r="BF7624" s="3"/>
      <c r="BG7624" s="3"/>
      <c r="BH7624" s="3"/>
      <c r="BI7624" s="3"/>
      <c r="BJ7624" s="3"/>
    </row>
    <row r="7625" customFormat="false" ht="15.75" hidden="false" customHeight="false" outlineLevel="0" collapsed="false">
      <c r="A7625" s="3" t="n">
        <v>7624</v>
      </c>
      <c r="B7625" s="3" t="s">
        <v>22142</v>
      </c>
      <c r="C7625" s="3" t="s">
        <v>22143</v>
      </c>
      <c r="D7625" s="3" t="n">
        <v>1</v>
      </c>
      <c r="E7625" s="3" t="n">
        <v>0.4010762</v>
      </c>
      <c r="F7625" s="3" t="n">
        <v>8</v>
      </c>
      <c r="G7625" s="3" t="n">
        <v>8</v>
      </c>
      <c r="H7625" s="3" t="n">
        <v>7</v>
      </c>
      <c r="I7625" s="3" t="n">
        <v>7</v>
      </c>
      <c r="J7625" s="3" t="n">
        <v>6</v>
      </c>
      <c r="K7625" s="3" t="n">
        <v>6</v>
      </c>
      <c r="L7625" s="3" t="n">
        <v>1</v>
      </c>
      <c r="M7625" s="3" t="n">
        <v>1</v>
      </c>
      <c r="N7625" s="3" t="n">
        <v>7</v>
      </c>
      <c r="O7625" s="3" t="n">
        <v>-1</v>
      </c>
      <c r="P7625" s="3" t="n">
        <v>7.9</v>
      </c>
      <c r="Q7625" s="3" t="n">
        <v>24.2</v>
      </c>
      <c r="R7625" s="3" t="s">
        <v>22144</v>
      </c>
      <c r="S7625" s="4" t="n">
        <v>45747.9162962963</v>
      </c>
      <c r="T7625" s="3" t="s">
        <v>29</v>
      </c>
      <c r="U7625" s="3" t="s">
        <v>29</v>
      </c>
      <c r="V7625" s="3" t="n">
        <v>1</v>
      </c>
      <c r="W7625" s="3" t="n">
        <v>0</v>
      </c>
      <c r="X7625" s="3" t="n">
        <v>0</v>
      </c>
      <c r="Y7625" s="3" t="s">
        <v>30</v>
      </c>
      <c r="Z7625" s="3" t="s">
        <v>30</v>
      </c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3"/>
      <c r="AU7625" s="3"/>
      <c r="AV7625" s="3"/>
      <c r="AW7625" s="3"/>
      <c r="AX7625" s="3"/>
      <c r="AY7625" s="3"/>
      <c r="AZ7625" s="3"/>
      <c r="BA7625" s="3"/>
      <c r="BB7625" s="3"/>
      <c r="BC7625" s="3"/>
      <c r="BD7625" s="3"/>
      <c r="BE7625" s="3"/>
      <c r="BF7625" s="3"/>
      <c r="BG7625" s="3"/>
      <c r="BH7625" s="3"/>
      <c r="BI7625" s="3"/>
      <c r="BJ7625" s="3"/>
    </row>
    <row r="7626" customFormat="false" ht="15.75" hidden="false" customHeight="false" outlineLevel="0" collapsed="false">
      <c r="A7626" s="3" t="n">
        <v>7625</v>
      </c>
      <c r="B7626" s="3" t="s">
        <v>22145</v>
      </c>
      <c r="C7626" s="3" t="s">
        <v>22146</v>
      </c>
      <c r="D7626" s="3" t="n">
        <v>1</v>
      </c>
      <c r="E7626" s="3" t="n">
        <v>0.0296042</v>
      </c>
      <c r="F7626" s="3" t="n">
        <v>4</v>
      </c>
      <c r="G7626" s="3" t="n">
        <v>4</v>
      </c>
      <c r="H7626" s="3" t="n">
        <v>1</v>
      </c>
      <c r="I7626" s="3" t="n">
        <v>1</v>
      </c>
      <c r="J7626" s="3" t="n">
        <v>0</v>
      </c>
      <c r="K7626" s="3" t="n">
        <v>0</v>
      </c>
      <c r="L7626" s="3" t="n">
        <v>0</v>
      </c>
      <c r="M7626" s="3" t="n">
        <v>0</v>
      </c>
      <c r="N7626" s="3" t="n">
        <v>-1</v>
      </c>
      <c r="O7626" s="3" t="n">
        <v>-1</v>
      </c>
      <c r="P7626" s="3" t="n">
        <v>8</v>
      </c>
      <c r="Q7626" s="3" t="n">
        <v>24.2</v>
      </c>
      <c r="R7626" s="3" t="s">
        <v>22147</v>
      </c>
      <c r="S7626" s="4" t="n">
        <v>45747.9163194444</v>
      </c>
      <c r="T7626" s="3" t="s">
        <v>65</v>
      </c>
      <c r="U7626" s="3" t="s">
        <v>65</v>
      </c>
      <c r="V7626" s="3" t="n">
        <v>0</v>
      </c>
      <c r="W7626" s="3" t="n">
        <v>0</v>
      </c>
      <c r="X7626" s="3" t="n">
        <v>0</v>
      </c>
      <c r="Y7626" s="3" t="s">
        <v>30</v>
      </c>
      <c r="Z7626" s="3" t="s">
        <v>30</v>
      </c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3"/>
      <c r="AU7626" s="3"/>
      <c r="AV7626" s="3"/>
      <c r="AW7626" s="3"/>
      <c r="AX7626" s="3"/>
      <c r="AY7626" s="3"/>
      <c r="AZ7626" s="3"/>
      <c r="BA7626" s="3"/>
      <c r="BB7626" s="3"/>
      <c r="BC7626" s="3"/>
      <c r="BD7626" s="3"/>
      <c r="BE7626" s="3"/>
      <c r="BF7626" s="3"/>
      <c r="BG7626" s="3"/>
      <c r="BH7626" s="3"/>
      <c r="BI7626" s="3"/>
      <c r="BJ7626" s="3"/>
    </row>
    <row r="7627" customFormat="false" ht="15.75" hidden="false" customHeight="false" outlineLevel="0" collapsed="false">
      <c r="A7627" s="3" t="n">
        <v>7626</v>
      </c>
      <c r="B7627" s="3" t="s">
        <v>22148</v>
      </c>
      <c r="C7627" s="3" t="s">
        <v>22149</v>
      </c>
      <c r="D7627" s="3" t="n">
        <v>1</v>
      </c>
      <c r="E7627" s="3" t="n">
        <v>0.0536148</v>
      </c>
      <c r="F7627" s="3" t="n">
        <v>7</v>
      </c>
      <c r="G7627" s="3" t="n">
        <v>7</v>
      </c>
      <c r="H7627" s="3" t="n">
        <v>6</v>
      </c>
      <c r="I7627" s="3" t="n">
        <v>6</v>
      </c>
      <c r="J7627" s="3" t="n">
        <v>4</v>
      </c>
      <c r="K7627" s="3" t="n">
        <v>4</v>
      </c>
      <c r="L7627" s="3" t="n">
        <v>1</v>
      </c>
      <c r="M7627" s="3" t="n">
        <v>1</v>
      </c>
      <c r="N7627" s="3" t="n">
        <v>0</v>
      </c>
      <c r="O7627" s="3" t="n">
        <v>-1</v>
      </c>
      <c r="P7627" s="3" t="n">
        <v>7.9</v>
      </c>
      <c r="Q7627" s="3" t="n">
        <v>24.2</v>
      </c>
      <c r="R7627" s="3" t="s">
        <v>22150</v>
      </c>
      <c r="S7627" s="4" t="n">
        <v>45747.9163541667</v>
      </c>
      <c r="T7627" s="3" t="s">
        <v>65</v>
      </c>
      <c r="U7627" s="3" t="s">
        <v>65</v>
      </c>
      <c r="V7627" s="3" t="n">
        <v>1</v>
      </c>
      <c r="W7627" s="3" t="n">
        <v>0</v>
      </c>
      <c r="X7627" s="3" t="n">
        <v>0</v>
      </c>
      <c r="Y7627" s="3" t="s">
        <v>30</v>
      </c>
      <c r="Z7627" s="3" t="s">
        <v>30</v>
      </c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  <c r="AP7627" s="3"/>
      <c r="AQ7627" s="3"/>
      <c r="AR7627" s="3"/>
      <c r="AS7627" s="3"/>
      <c r="AT7627" s="3"/>
      <c r="AU7627" s="3"/>
      <c r="AV7627" s="3"/>
      <c r="AW7627" s="3"/>
      <c r="AX7627" s="3"/>
      <c r="AY7627" s="3"/>
      <c r="AZ7627" s="3"/>
      <c r="BA7627" s="3"/>
      <c r="BB7627" s="3"/>
      <c r="BC7627" s="3"/>
      <c r="BD7627" s="3"/>
      <c r="BE7627" s="3"/>
      <c r="BF7627" s="3"/>
      <c r="BG7627" s="3"/>
      <c r="BH7627" s="3"/>
      <c r="BI7627" s="3"/>
      <c r="BJ7627" s="3"/>
    </row>
    <row r="7628" customFormat="false" ht="15.75" hidden="false" customHeight="false" outlineLevel="0" collapsed="false">
      <c r="A7628" s="3" t="n">
        <v>7627</v>
      </c>
      <c r="B7628" s="3" t="s">
        <v>22151</v>
      </c>
      <c r="C7628" s="3" t="s">
        <v>22152</v>
      </c>
      <c r="D7628" s="3" t="n">
        <v>1</v>
      </c>
      <c r="E7628" s="3" t="n">
        <v>2.7633349</v>
      </c>
      <c r="F7628" s="3" t="n">
        <v>122</v>
      </c>
      <c r="G7628" s="3" t="n">
        <v>122</v>
      </c>
      <c r="H7628" s="3" t="n">
        <v>21</v>
      </c>
      <c r="I7628" s="3" t="n">
        <v>21</v>
      </c>
      <c r="J7628" s="3" t="n">
        <v>173</v>
      </c>
      <c r="K7628" s="3" t="n">
        <v>173</v>
      </c>
      <c r="L7628" s="3" t="n">
        <v>22</v>
      </c>
      <c r="M7628" s="3" t="n">
        <v>22</v>
      </c>
      <c r="N7628" s="3" t="n">
        <v>11</v>
      </c>
      <c r="O7628" s="3" t="n">
        <v>-1</v>
      </c>
      <c r="P7628" s="3" t="n">
        <v>7.8</v>
      </c>
      <c r="Q7628" s="3" t="n">
        <v>24.2</v>
      </c>
      <c r="R7628" s="3" t="s">
        <v>22153</v>
      </c>
      <c r="S7628" s="4" t="n">
        <v>45747.9164583333</v>
      </c>
      <c r="T7628" s="3" t="s">
        <v>65</v>
      </c>
      <c r="U7628" s="3" t="s">
        <v>65</v>
      </c>
      <c r="V7628" s="3" t="n">
        <v>1</v>
      </c>
      <c r="W7628" s="3" t="n">
        <v>0</v>
      </c>
      <c r="X7628" s="3" t="n">
        <v>0</v>
      </c>
      <c r="Y7628" s="3" t="s">
        <v>30</v>
      </c>
      <c r="Z7628" s="3" t="s">
        <v>30</v>
      </c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  <c r="AP7628" s="3"/>
      <c r="AQ7628" s="3"/>
      <c r="AR7628" s="3"/>
      <c r="AS7628" s="3"/>
      <c r="AT7628" s="3"/>
      <c r="AU7628" s="3"/>
      <c r="AV7628" s="3"/>
      <c r="AW7628" s="3"/>
      <c r="AX7628" s="3"/>
      <c r="AY7628" s="3"/>
      <c r="AZ7628" s="3"/>
      <c r="BA7628" s="3"/>
      <c r="BB7628" s="3"/>
      <c r="BC7628" s="3"/>
      <c r="BD7628" s="3"/>
      <c r="BE7628" s="3"/>
      <c r="BF7628" s="3"/>
      <c r="BG7628" s="3"/>
      <c r="BH7628" s="3"/>
      <c r="BI7628" s="3"/>
      <c r="BJ7628" s="3"/>
    </row>
    <row r="7629" customFormat="false" ht="15.75" hidden="false" customHeight="false" outlineLevel="0" collapsed="false">
      <c r="A7629" s="3" t="n">
        <v>7628</v>
      </c>
      <c r="B7629" s="3" t="s">
        <v>22154</v>
      </c>
      <c r="C7629" s="3" t="s">
        <v>22155</v>
      </c>
      <c r="D7629" s="3" t="n">
        <v>1</v>
      </c>
      <c r="E7629" s="3" t="n">
        <v>1.619801</v>
      </c>
      <c r="F7629" s="3" t="n">
        <v>80</v>
      </c>
      <c r="G7629" s="3" t="n">
        <v>80</v>
      </c>
      <c r="H7629" s="3" t="n">
        <v>19</v>
      </c>
      <c r="I7629" s="3" t="n">
        <v>19</v>
      </c>
      <c r="J7629" s="3" t="n">
        <v>89</v>
      </c>
      <c r="K7629" s="3" t="n">
        <v>89</v>
      </c>
      <c r="L7629" s="3" t="n">
        <v>17</v>
      </c>
      <c r="M7629" s="3" t="n">
        <v>17</v>
      </c>
      <c r="N7629" s="3" t="n">
        <v>9</v>
      </c>
      <c r="O7629" s="3" t="n">
        <v>-1</v>
      </c>
      <c r="P7629" s="3" t="n">
        <v>7.7</v>
      </c>
      <c r="Q7629" s="3" t="n">
        <v>24.2</v>
      </c>
      <c r="R7629" s="3" t="s">
        <v>22156</v>
      </c>
      <c r="S7629" s="4" t="n">
        <v>45747.9165393519</v>
      </c>
      <c r="T7629" s="3" t="s">
        <v>65</v>
      </c>
      <c r="U7629" s="3" t="s">
        <v>65</v>
      </c>
      <c r="V7629" s="3" t="n">
        <v>1</v>
      </c>
      <c r="W7629" s="3" t="n">
        <v>0</v>
      </c>
      <c r="X7629" s="3" t="n">
        <v>0</v>
      </c>
      <c r="Y7629" s="3" t="s">
        <v>30</v>
      </c>
      <c r="Z7629" s="3" t="s">
        <v>30</v>
      </c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3"/>
      <c r="AU7629" s="3"/>
      <c r="AV7629" s="3"/>
      <c r="AW7629" s="3"/>
      <c r="AX7629" s="3"/>
      <c r="AY7629" s="3"/>
      <c r="AZ7629" s="3"/>
      <c r="BA7629" s="3"/>
      <c r="BB7629" s="3"/>
      <c r="BC7629" s="3"/>
      <c r="BD7629" s="3"/>
      <c r="BE7629" s="3"/>
      <c r="BF7629" s="3"/>
      <c r="BG7629" s="3"/>
      <c r="BH7629" s="3"/>
      <c r="BI7629" s="3"/>
      <c r="BJ7629" s="3"/>
    </row>
    <row r="7630" customFormat="false" ht="15.75" hidden="false" customHeight="false" outlineLevel="0" collapsed="false">
      <c r="A7630" s="3" t="n">
        <v>7629</v>
      </c>
      <c r="B7630" s="3" t="s">
        <v>22157</v>
      </c>
      <c r="C7630" s="3" t="s">
        <v>22158</v>
      </c>
      <c r="D7630" s="3" t="n">
        <v>1</v>
      </c>
      <c r="E7630" s="3" t="n">
        <v>2.2348357</v>
      </c>
      <c r="F7630" s="3" t="n">
        <v>138</v>
      </c>
      <c r="G7630" s="3" t="n">
        <v>138</v>
      </c>
      <c r="H7630" s="3" t="n">
        <v>20</v>
      </c>
      <c r="I7630" s="3" t="n">
        <v>20</v>
      </c>
      <c r="J7630" s="3" t="n">
        <v>176</v>
      </c>
      <c r="K7630" s="3" t="n">
        <v>176</v>
      </c>
      <c r="L7630" s="3" t="n">
        <v>25</v>
      </c>
      <c r="M7630" s="3" t="n">
        <v>25</v>
      </c>
      <c r="N7630" s="3" t="n">
        <v>49</v>
      </c>
      <c r="O7630" s="3" t="n">
        <v>-1</v>
      </c>
      <c r="P7630" s="3" t="n">
        <v>7.5</v>
      </c>
      <c r="Q7630" s="3" t="n">
        <v>24.2</v>
      </c>
      <c r="R7630" s="3" t="s">
        <v>22159</v>
      </c>
      <c r="S7630" s="4" t="n">
        <v>45747.9166666667</v>
      </c>
      <c r="T7630" s="3" t="s">
        <v>4910</v>
      </c>
      <c r="U7630" s="3" t="s">
        <v>4910</v>
      </c>
      <c r="V7630" s="3" t="n">
        <v>1</v>
      </c>
      <c r="W7630" s="3" t="n">
        <v>0</v>
      </c>
      <c r="X7630" s="3" t="n">
        <v>0</v>
      </c>
      <c r="Y7630" s="3" t="s">
        <v>30</v>
      </c>
      <c r="Z7630" s="3" t="s">
        <v>30</v>
      </c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  <c r="AP7630" s="3"/>
      <c r="AQ7630" s="3"/>
      <c r="AR7630" s="3"/>
      <c r="AS7630" s="3"/>
      <c r="AT7630" s="3"/>
      <c r="AU7630" s="3"/>
      <c r="AV7630" s="3"/>
      <c r="AW7630" s="3"/>
      <c r="AX7630" s="3"/>
      <c r="AY7630" s="3"/>
      <c r="AZ7630" s="3"/>
      <c r="BA7630" s="3"/>
      <c r="BB7630" s="3"/>
      <c r="BC7630" s="3"/>
      <c r="BD7630" s="3"/>
      <c r="BE7630" s="3"/>
      <c r="BF7630" s="3"/>
      <c r="BG7630" s="3"/>
      <c r="BH7630" s="3"/>
      <c r="BI7630" s="3"/>
      <c r="BJ7630" s="3"/>
    </row>
    <row r="7631" customFormat="false" ht="15.75" hidden="false" customHeight="false" outlineLevel="0" collapsed="false">
      <c r="A7631" s="3" t="n">
        <v>7630</v>
      </c>
      <c r="B7631" s="3" t="s">
        <v>22160</v>
      </c>
      <c r="C7631" s="3" t="s">
        <v>22161</v>
      </c>
      <c r="D7631" s="3" t="n">
        <v>1</v>
      </c>
      <c r="E7631" s="3" t="n">
        <v>2.8460229</v>
      </c>
      <c r="F7631" s="3" t="n">
        <v>27</v>
      </c>
      <c r="G7631" s="3" t="n">
        <v>27</v>
      </c>
      <c r="H7631" s="3" t="n">
        <v>5</v>
      </c>
      <c r="I7631" s="3" t="n">
        <v>5</v>
      </c>
      <c r="J7631" s="3" t="n">
        <v>54</v>
      </c>
      <c r="K7631" s="3" t="n">
        <v>54</v>
      </c>
      <c r="L7631" s="3" t="n">
        <v>0</v>
      </c>
      <c r="M7631" s="3" t="n">
        <v>0</v>
      </c>
      <c r="N7631" s="3" t="n">
        <v>-1</v>
      </c>
      <c r="O7631" s="3" t="n">
        <v>-1</v>
      </c>
      <c r="P7631" s="3" t="n">
        <v>7.3</v>
      </c>
      <c r="Q7631" s="3" t="n">
        <v>24.2</v>
      </c>
      <c r="R7631" s="3" t="s">
        <v>22162</v>
      </c>
      <c r="S7631" s="4" t="n">
        <v>45747.916724537</v>
      </c>
      <c r="T7631" s="3" t="s">
        <v>29</v>
      </c>
      <c r="U7631" s="3" t="s">
        <v>29</v>
      </c>
      <c r="V7631" s="3" t="n">
        <v>0</v>
      </c>
      <c r="W7631" s="3" t="n">
        <v>0</v>
      </c>
      <c r="X7631" s="3" t="n">
        <v>0</v>
      </c>
      <c r="Y7631" s="3" t="s">
        <v>30</v>
      </c>
      <c r="Z7631" s="3" t="s">
        <v>30</v>
      </c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  <c r="AP7631" s="3"/>
      <c r="AQ7631" s="3"/>
      <c r="AR7631" s="3"/>
      <c r="AS7631" s="3"/>
      <c r="AT7631" s="3"/>
      <c r="AU7631" s="3"/>
      <c r="AV7631" s="3"/>
      <c r="AW7631" s="3"/>
      <c r="AX7631" s="3"/>
      <c r="AY7631" s="3"/>
      <c r="AZ7631" s="3"/>
      <c r="BA7631" s="3"/>
      <c r="BB7631" s="3"/>
      <c r="BC7631" s="3"/>
      <c r="BD7631" s="3"/>
      <c r="BE7631" s="3"/>
      <c r="BF7631" s="3"/>
      <c r="BG7631" s="3"/>
      <c r="BH7631" s="3"/>
      <c r="BI7631" s="3"/>
      <c r="BJ7631" s="3"/>
    </row>
    <row r="7632" customFormat="false" ht="15.75" hidden="false" customHeight="false" outlineLevel="0" collapsed="false">
      <c r="A7632" s="3" t="n">
        <v>7631</v>
      </c>
      <c r="B7632" s="3" t="s">
        <v>22163</v>
      </c>
      <c r="C7632" s="3" t="s">
        <v>22164</v>
      </c>
      <c r="D7632" s="3" t="n">
        <v>1</v>
      </c>
      <c r="E7632" s="3" t="n">
        <v>0.7518026</v>
      </c>
      <c r="F7632" s="3" t="n">
        <v>13</v>
      </c>
      <c r="G7632" s="3" t="n">
        <v>13</v>
      </c>
      <c r="H7632" s="3" t="n">
        <v>6</v>
      </c>
      <c r="I7632" s="3" t="n">
        <v>6</v>
      </c>
      <c r="J7632" s="3" t="n">
        <v>27</v>
      </c>
      <c r="K7632" s="3" t="n">
        <v>27</v>
      </c>
      <c r="L7632" s="3" t="n">
        <v>0</v>
      </c>
      <c r="M7632" s="3" t="n">
        <v>0</v>
      </c>
      <c r="N7632" s="3" t="n">
        <v>-1</v>
      </c>
      <c r="O7632" s="3" t="n">
        <v>-1</v>
      </c>
      <c r="P7632" s="3" t="n">
        <v>7.3</v>
      </c>
      <c r="Q7632" s="3" t="n">
        <v>24.2</v>
      </c>
      <c r="R7632" s="3" t="s">
        <v>22165</v>
      </c>
      <c r="S7632" s="4" t="n">
        <v>45747.9167592593</v>
      </c>
      <c r="T7632" s="3" t="s">
        <v>29</v>
      </c>
      <c r="U7632" s="3" t="s">
        <v>29</v>
      </c>
      <c r="V7632" s="3" t="n">
        <v>0</v>
      </c>
      <c r="W7632" s="3" t="n">
        <v>0</v>
      </c>
      <c r="X7632" s="3" t="n">
        <v>0</v>
      </c>
      <c r="Y7632" s="3" t="s">
        <v>30</v>
      </c>
      <c r="Z7632" s="3" t="s">
        <v>30</v>
      </c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  <c r="AP7632" s="3"/>
      <c r="AQ7632" s="3"/>
      <c r="AR7632" s="3"/>
      <c r="AS7632" s="3"/>
      <c r="AT7632" s="3"/>
      <c r="AU7632" s="3"/>
      <c r="AV7632" s="3"/>
      <c r="AW7632" s="3"/>
      <c r="AX7632" s="3"/>
      <c r="AY7632" s="3"/>
      <c r="AZ7632" s="3"/>
      <c r="BA7632" s="3"/>
      <c r="BB7632" s="3"/>
      <c r="BC7632" s="3"/>
      <c r="BD7632" s="3"/>
      <c r="BE7632" s="3"/>
      <c r="BF7632" s="3"/>
      <c r="BG7632" s="3"/>
      <c r="BH7632" s="3"/>
      <c r="BI7632" s="3"/>
      <c r="BJ7632" s="3"/>
    </row>
    <row r="7633" customFormat="false" ht="15.75" hidden="false" customHeight="false" outlineLevel="0" collapsed="false">
      <c r="A7633" s="3" t="n">
        <v>7632</v>
      </c>
      <c r="B7633" s="3" t="s">
        <v>22166</v>
      </c>
      <c r="C7633" s="3" t="s">
        <v>22167</v>
      </c>
      <c r="D7633" s="3" t="n">
        <v>1</v>
      </c>
      <c r="E7633" s="3" t="n">
        <v>0.6855619</v>
      </c>
      <c r="F7633" s="3" t="n">
        <v>6</v>
      </c>
      <c r="G7633" s="3" t="n">
        <v>6</v>
      </c>
      <c r="H7633" s="3" t="n">
        <v>4</v>
      </c>
      <c r="I7633" s="3" t="n">
        <v>4</v>
      </c>
      <c r="J7633" s="3" t="n">
        <v>10</v>
      </c>
      <c r="K7633" s="3" t="n">
        <v>10</v>
      </c>
      <c r="L7633" s="3" t="n">
        <v>2</v>
      </c>
      <c r="M7633" s="3" t="n">
        <v>2</v>
      </c>
      <c r="N7633" s="3" t="n">
        <v>-1</v>
      </c>
      <c r="O7633" s="3" t="n">
        <v>-1</v>
      </c>
      <c r="P7633" s="3" t="n">
        <v>9.1</v>
      </c>
      <c r="Q7633" s="3" t="n">
        <v>24.2</v>
      </c>
      <c r="R7633" s="3" t="s">
        <v>22168</v>
      </c>
      <c r="S7633" s="4" t="n">
        <v>45747.9167939815</v>
      </c>
      <c r="T7633" s="3" t="s">
        <v>29</v>
      </c>
      <c r="U7633" s="3" t="s">
        <v>29</v>
      </c>
      <c r="V7633" s="3" t="n">
        <v>0</v>
      </c>
      <c r="W7633" s="3" t="n">
        <v>0</v>
      </c>
      <c r="X7633" s="3" t="n">
        <v>0</v>
      </c>
      <c r="Y7633" s="3" t="s">
        <v>30</v>
      </c>
      <c r="Z7633" s="3" t="s">
        <v>30</v>
      </c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3"/>
      <c r="AR7633" s="3"/>
      <c r="AS7633" s="3"/>
      <c r="AT7633" s="3"/>
      <c r="AU7633" s="3"/>
      <c r="AV7633" s="3"/>
      <c r="AW7633" s="3"/>
      <c r="AX7633" s="3"/>
      <c r="AY7633" s="3"/>
      <c r="AZ7633" s="3"/>
      <c r="BA7633" s="3"/>
      <c r="BB7633" s="3"/>
      <c r="BC7633" s="3"/>
      <c r="BD7633" s="3"/>
      <c r="BE7633" s="3"/>
      <c r="BF7633" s="3"/>
      <c r="BG7633" s="3"/>
      <c r="BH7633" s="3"/>
      <c r="BI7633" s="3"/>
      <c r="BJ7633" s="3"/>
    </row>
    <row r="7634" customFormat="false" ht="15.75" hidden="false" customHeight="false" outlineLevel="0" collapsed="false">
      <c r="A7634" s="3" t="n">
        <v>7633</v>
      </c>
      <c r="B7634" s="3" t="s">
        <v>22169</v>
      </c>
      <c r="C7634" s="3" t="s">
        <v>22170</v>
      </c>
      <c r="D7634" s="3" t="n">
        <v>1</v>
      </c>
      <c r="E7634" s="3" t="n">
        <v>1.1184243</v>
      </c>
      <c r="F7634" s="3" t="n">
        <v>16</v>
      </c>
      <c r="G7634" s="3" t="n">
        <v>16</v>
      </c>
      <c r="H7634" s="3" t="n">
        <v>8</v>
      </c>
      <c r="I7634" s="3" t="n">
        <v>8</v>
      </c>
      <c r="J7634" s="3" t="n">
        <v>33</v>
      </c>
      <c r="K7634" s="3" t="n">
        <v>33</v>
      </c>
      <c r="L7634" s="3" t="n">
        <v>2</v>
      </c>
      <c r="M7634" s="3" t="n">
        <v>2</v>
      </c>
      <c r="N7634" s="3" t="n">
        <v>-1</v>
      </c>
      <c r="O7634" s="3" t="n">
        <v>-1</v>
      </c>
      <c r="P7634" s="3" t="n">
        <v>9.1</v>
      </c>
      <c r="Q7634" s="3" t="n">
        <v>24.2</v>
      </c>
      <c r="R7634" s="3" t="s">
        <v>22171</v>
      </c>
      <c r="S7634" s="4" t="n">
        <v>45747.9168287037</v>
      </c>
      <c r="T7634" s="3" t="s">
        <v>256</v>
      </c>
      <c r="U7634" s="3" t="s">
        <v>256</v>
      </c>
      <c r="V7634" s="3" t="n">
        <v>0</v>
      </c>
      <c r="W7634" s="3" t="n">
        <v>0</v>
      </c>
      <c r="X7634" s="3" t="n">
        <v>0</v>
      </c>
      <c r="Y7634" s="3" t="s">
        <v>30</v>
      </c>
      <c r="Z7634" s="3" t="s">
        <v>30</v>
      </c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  <c r="AP7634" s="3"/>
      <c r="AQ7634" s="3"/>
      <c r="AR7634" s="3"/>
      <c r="AS7634" s="3"/>
      <c r="AT7634" s="3"/>
      <c r="AU7634" s="3"/>
      <c r="AV7634" s="3"/>
      <c r="AW7634" s="3"/>
      <c r="AX7634" s="3"/>
      <c r="AY7634" s="3"/>
      <c r="AZ7634" s="3"/>
      <c r="BA7634" s="3"/>
      <c r="BB7634" s="3"/>
      <c r="BC7634" s="3"/>
      <c r="BD7634" s="3"/>
      <c r="BE7634" s="3"/>
      <c r="BF7634" s="3"/>
      <c r="BG7634" s="3"/>
      <c r="BH7634" s="3"/>
      <c r="BI7634" s="3"/>
      <c r="BJ7634" s="3"/>
    </row>
    <row r="7635" customFormat="false" ht="15.75" hidden="false" customHeight="false" outlineLevel="0" collapsed="false">
      <c r="A7635" s="3" t="n">
        <v>7634</v>
      </c>
      <c r="B7635" s="3" t="s">
        <v>22172</v>
      </c>
      <c r="C7635" s="3" t="s">
        <v>22173</v>
      </c>
      <c r="D7635" s="3" t="n">
        <v>1</v>
      </c>
      <c r="E7635" s="3" t="n">
        <v>1.7976752</v>
      </c>
      <c r="F7635" s="3" t="n">
        <v>41</v>
      </c>
      <c r="G7635" s="3" t="n">
        <v>41</v>
      </c>
      <c r="H7635" s="3" t="n">
        <v>6</v>
      </c>
      <c r="I7635" s="3" t="n">
        <v>6</v>
      </c>
      <c r="J7635" s="3" t="n">
        <v>56</v>
      </c>
      <c r="K7635" s="3" t="n">
        <v>56</v>
      </c>
      <c r="L7635" s="3" t="n">
        <v>0</v>
      </c>
      <c r="M7635" s="3" t="n">
        <v>0</v>
      </c>
      <c r="N7635" s="3" t="n">
        <v>-1</v>
      </c>
      <c r="O7635" s="3" t="n">
        <v>-1</v>
      </c>
      <c r="P7635" s="3" t="n">
        <v>7.3</v>
      </c>
      <c r="Q7635" s="3" t="n">
        <v>24.2</v>
      </c>
      <c r="R7635" s="3" t="s">
        <v>22174</v>
      </c>
      <c r="S7635" s="4" t="n">
        <v>45747.916875</v>
      </c>
      <c r="T7635" s="3" t="s">
        <v>29</v>
      </c>
      <c r="U7635" s="3" t="s">
        <v>29</v>
      </c>
      <c r="V7635" s="3" t="n">
        <v>0</v>
      </c>
      <c r="W7635" s="3" t="n">
        <v>0</v>
      </c>
      <c r="X7635" s="3" t="n">
        <v>0</v>
      </c>
      <c r="Y7635" s="3" t="s">
        <v>30</v>
      </c>
      <c r="Z7635" s="3" t="s">
        <v>30</v>
      </c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3"/>
      <c r="AU7635" s="3"/>
      <c r="AV7635" s="3"/>
      <c r="AW7635" s="3"/>
      <c r="AX7635" s="3"/>
      <c r="AY7635" s="3"/>
      <c r="AZ7635" s="3"/>
      <c r="BA7635" s="3"/>
      <c r="BB7635" s="3"/>
      <c r="BC7635" s="3"/>
      <c r="BD7635" s="3"/>
      <c r="BE7635" s="3"/>
      <c r="BF7635" s="3"/>
      <c r="BG7635" s="3"/>
      <c r="BH7635" s="3"/>
      <c r="BI7635" s="3"/>
      <c r="BJ7635" s="3"/>
    </row>
    <row r="7636" customFormat="false" ht="15.75" hidden="false" customHeight="false" outlineLevel="0" collapsed="false">
      <c r="A7636" s="3" t="n">
        <v>7635</v>
      </c>
      <c r="B7636" s="3" t="s">
        <v>22175</v>
      </c>
      <c r="C7636" s="3" t="s">
        <v>22176</v>
      </c>
      <c r="D7636" s="3" t="n">
        <v>1</v>
      </c>
      <c r="E7636" s="3" t="n">
        <v>5.1522788</v>
      </c>
      <c r="F7636" s="3" t="n">
        <v>207</v>
      </c>
      <c r="G7636" s="3" t="n">
        <v>207</v>
      </c>
      <c r="H7636" s="3" t="n">
        <v>22</v>
      </c>
      <c r="I7636" s="3" t="n">
        <v>22</v>
      </c>
      <c r="J7636" s="3" t="n">
        <v>319</v>
      </c>
      <c r="K7636" s="3" t="n">
        <v>319</v>
      </c>
      <c r="L7636" s="3" t="n">
        <v>24</v>
      </c>
      <c r="M7636" s="3" t="n">
        <v>24</v>
      </c>
      <c r="N7636" s="3" t="n">
        <v>0</v>
      </c>
      <c r="O7636" s="3" t="n">
        <v>-1</v>
      </c>
      <c r="P7636" s="3" t="n">
        <v>7.8</v>
      </c>
      <c r="Q7636" s="3" t="n">
        <v>24.2</v>
      </c>
      <c r="R7636" s="3" t="s">
        <v>22177</v>
      </c>
      <c r="S7636" s="4" t="n">
        <v>45747.917037037</v>
      </c>
      <c r="T7636" s="3" t="s">
        <v>4910</v>
      </c>
      <c r="U7636" s="3" t="s">
        <v>4910</v>
      </c>
      <c r="V7636" s="3" t="n">
        <v>1</v>
      </c>
      <c r="W7636" s="3" t="n">
        <v>0</v>
      </c>
      <c r="X7636" s="3" t="n">
        <v>0</v>
      </c>
      <c r="Y7636" s="3" t="s">
        <v>30</v>
      </c>
      <c r="Z7636" s="3" t="s">
        <v>30</v>
      </c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  <c r="AP7636" s="3"/>
      <c r="AQ7636" s="3"/>
      <c r="AR7636" s="3"/>
      <c r="AS7636" s="3"/>
      <c r="AT7636" s="3"/>
      <c r="AU7636" s="3"/>
      <c r="AV7636" s="3"/>
      <c r="AW7636" s="3"/>
      <c r="AX7636" s="3"/>
      <c r="AY7636" s="3"/>
      <c r="AZ7636" s="3"/>
      <c r="BA7636" s="3"/>
      <c r="BB7636" s="3"/>
      <c r="BC7636" s="3"/>
      <c r="BD7636" s="3"/>
      <c r="BE7636" s="3"/>
      <c r="BF7636" s="3"/>
      <c r="BG7636" s="3"/>
      <c r="BH7636" s="3"/>
      <c r="BI7636" s="3"/>
      <c r="BJ7636" s="3"/>
    </row>
    <row r="7637" customFormat="false" ht="15.75" hidden="false" customHeight="false" outlineLevel="0" collapsed="false">
      <c r="A7637" s="3" t="n">
        <v>7636</v>
      </c>
      <c r="B7637" s="3" t="s">
        <v>22178</v>
      </c>
      <c r="C7637" s="3" t="s">
        <v>22179</v>
      </c>
      <c r="D7637" s="3" t="n">
        <v>1</v>
      </c>
      <c r="E7637" s="3" t="n">
        <v>1.3418103</v>
      </c>
      <c r="F7637" s="3" t="n">
        <v>27</v>
      </c>
      <c r="G7637" s="3" t="n">
        <v>27</v>
      </c>
      <c r="H7637" s="3" t="n">
        <v>17</v>
      </c>
      <c r="I7637" s="3" t="n">
        <v>17</v>
      </c>
      <c r="J7637" s="3" t="n">
        <v>30</v>
      </c>
      <c r="K7637" s="3" t="n">
        <v>30</v>
      </c>
      <c r="L7637" s="3" t="n">
        <v>7</v>
      </c>
      <c r="M7637" s="3" t="n">
        <v>7</v>
      </c>
      <c r="N7637" s="3" t="n">
        <v>3</v>
      </c>
      <c r="O7637" s="3" t="n">
        <v>-1</v>
      </c>
      <c r="P7637" s="3" t="n">
        <v>6.6</v>
      </c>
      <c r="Q7637" s="3" t="n">
        <v>24.2</v>
      </c>
      <c r="R7637" s="3" t="s">
        <v>22180</v>
      </c>
      <c r="S7637" s="4" t="n">
        <v>45747.9171064815</v>
      </c>
      <c r="T7637" s="3" t="s">
        <v>4910</v>
      </c>
      <c r="U7637" s="3" t="s">
        <v>4910</v>
      </c>
      <c r="V7637" s="3" t="n">
        <v>1</v>
      </c>
      <c r="W7637" s="3" t="n">
        <v>0</v>
      </c>
      <c r="X7637" s="3" t="n">
        <v>0</v>
      </c>
      <c r="Y7637" s="3" t="s">
        <v>30</v>
      </c>
      <c r="Z7637" s="3" t="s">
        <v>30</v>
      </c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  <c r="AP7637" s="3"/>
      <c r="AQ7637" s="3"/>
      <c r="AR7637" s="3"/>
      <c r="AS7637" s="3"/>
      <c r="AT7637" s="3"/>
      <c r="AU7637" s="3"/>
      <c r="AV7637" s="3"/>
      <c r="AW7637" s="3"/>
      <c r="AX7637" s="3"/>
      <c r="AY7637" s="3"/>
      <c r="AZ7637" s="3"/>
      <c r="BA7637" s="3"/>
      <c r="BB7637" s="3"/>
      <c r="BC7637" s="3"/>
      <c r="BD7637" s="3"/>
      <c r="BE7637" s="3"/>
      <c r="BF7637" s="3"/>
      <c r="BG7637" s="3"/>
      <c r="BH7637" s="3"/>
      <c r="BI7637" s="3"/>
      <c r="BJ7637" s="3"/>
    </row>
    <row r="7638" customFormat="false" ht="15.75" hidden="false" customHeight="false" outlineLevel="0" collapsed="false">
      <c r="A7638" s="3" t="n">
        <v>7637</v>
      </c>
      <c r="B7638" s="3" t="s">
        <v>22181</v>
      </c>
      <c r="C7638" s="3" t="s">
        <v>22182</v>
      </c>
      <c r="D7638" s="3" t="n">
        <v>1</v>
      </c>
      <c r="E7638" s="3" t="n">
        <v>1.2184594</v>
      </c>
      <c r="F7638" s="3" t="n">
        <v>91</v>
      </c>
      <c r="G7638" s="3" t="n">
        <v>91</v>
      </c>
      <c r="H7638" s="3" t="n">
        <v>17</v>
      </c>
      <c r="I7638" s="3" t="n">
        <v>17</v>
      </c>
      <c r="J7638" s="3" t="n">
        <v>111</v>
      </c>
      <c r="K7638" s="3" t="n">
        <v>111</v>
      </c>
      <c r="L7638" s="3" t="n">
        <v>22</v>
      </c>
      <c r="M7638" s="3" t="n">
        <v>22</v>
      </c>
      <c r="N7638" s="3" t="n">
        <v>0</v>
      </c>
      <c r="O7638" s="3" t="n">
        <v>-1</v>
      </c>
      <c r="P7638" s="3" t="n">
        <v>6.6</v>
      </c>
      <c r="Q7638" s="3" t="n">
        <v>24.2</v>
      </c>
      <c r="R7638" s="3" t="s">
        <v>22183</v>
      </c>
      <c r="S7638" s="4" t="n">
        <v>45747.9171990741</v>
      </c>
      <c r="T7638" s="3" t="s">
        <v>4910</v>
      </c>
      <c r="U7638" s="3" t="s">
        <v>4910</v>
      </c>
      <c r="V7638" s="3" t="n">
        <v>1</v>
      </c>
      <c r="W7638" s="3" t="n">
        <v>0</v>
      </c>
      <c r="X7638" s="3" t="n">
        <v>0</v>
      </c>
      <c r="Y7638" s="3" t="s">
        <v>30</v>
      </c>
      <c r="Z7638" s="3" t="s">
        <v>30</v>
      </c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  <c r="AP7638" s="3"/>
      <c r="AQ7638" s="3"/>
      <c r="AR7638" s="3"/>
      <c r="AS7638" s="3"/>
      <c r="AT7638" s="3"/>
      <c r="AU7638" s="3"/>
      <c r="AV7638" s="3"/>
      <c r="AW7638" s="3"/>
      <c r="AX7638" s="3"/>
      <c r="AY7638" s="3"/>
      <c r="AZ7638" s="3"/>
      <c r="BA7638" s="3"/>
      <c r="BB7638" s="3"/>
      <c r="BC7638" s="3"/>
      <c r="BD7638" s="3"/>
      <c r="BE7638" s="3"/>
      <c r="BF7638" s="3"/>
      <c r="BG7638" s="3"/>
      <c r="BH7638" s="3"/>
      <c r="BI7638" s="3"/>
      <c r="BJ7638" s="3"/>
    </row>
    <row r="7639" customFormat="false" ht="15.75" hidden="false" customHeight="false" outlineLevel="0" collapsed="false">
      <c r="A7639" s="3" t="n">
        <v>7638</v>
      </c>
      <c r="B7639" s="3" t="s">
        <v>22184</v>
      </c>
      <c r="C7639" s="3" t="s">
        <v>22185</v>
      </c>
      <c r="D7639" s="3" t="n">
        <v>1</v>
      </c>
      <c r="E7639" s="3" t="n">
        <v>0.8166218</v>
      </c>
      <c r="F7639" s="3" t="n">
        <v>47</v>
      </c>
      <c r="G7639" s="3" t="n">
        <v>47</v>
      </c>
      <c r="H7639" s="3" t="n">
        <v>11</v>
      </c>
      <c r="I7639" s="3" t="n">
        <v>11</v>
      </c>
      <c r="J7639" s="3" t="n">
        <v>68</v>
      </c>
      <c r="K7639" s="3" t="n">
        <v>68</v>
      </c>
      <c r="L7639" s="3" t="n">
        <v>3</v>
      </c>
      <c r="M7639" s="3" t="n">
        <v>3</v>
      </c>
      <c r="N7639" s="3" t="n">
        <v>-1</v>
      </c>
      <c r="O7639" s="3" t="n">
        <v>-1</v>
      </c>
      <c r="P7639" s="3" t="n">
        <v>5</v>
      </c>
      <c r="Q7639" s="3" t="n">
        <v>24.2</v>
      </c>
      <c r="R7639" s="3" t="s">
        <v>22186</v>
      </c>
      <c r="S7639" s="4" t="n">
        <v>45747.9172337963</v>
      </c>
      <c r="T7639" s="3" t="s">
        <v>29</v>
      </c>
      <c r="U7639" s="3" t="s">
        <v>29</v>
      </c>
      <c r="V7639" s="3" t="n">
        <v>0</v>
      </c>
      <c r="W7639" s="3" t="n">
        <v>0</v>
      </c>
      <c r="X7639" s="3" t="n">
        <v>0</v>
      </c>
      <c r="Y7639" s="3" t="s">
        <v>30</v>
      </c>
      <c r="Z7639" s="3" t="s">
        <v>30</v>
      </c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  <c r="AP7639" s="3"/>
      <c r="AQ7639" s="3"/>
      <c r="AR7639" s="3"/>
      <c r="AS7639" s="3"/>
      <c r="AT7639" s="3"/>
      <c r="AU7639" s="3"/>
      <c r="AV7639" s="3"/>
      <c r="AW7639" s="3"/>
      <c r="AX7639" s="3"/>
      <c r="AY7639" s="3"/>
      <c r="AZ7639" s="3"/>
      <c r="BA7639" s="3"/>
      <c r="BB7639" s="3"/>
      <c r="BC7639" s="3"/>
      <c r="BD7639" s="3"/>
      <c r="BE7639" s="3"/>
      <c r="BF7639" s="3"/>
      <c r="BG7639" s="3"/>
      <c r="BH7639" s="3"/>
      <c r="BI7639" s="3"/>
      <c r="BJ7639" s="3"/>
    </row>
    <row r="7640" customFormat="false" ht="15.75" hidden="false" customHeight="false" outlineLevel="0" collapsed="false">
      <c r="A7640" s="3" t="n">
        <v>7639</v>
      </c>
      <c r="B7640" s="3" t="s">
        <v>22187</v>
      </c>
      <c r="C7640" s="3" t="s">
        <v>22188</v>
      </c>
      <c r="D7640" s="3" t="n">
        <v>1</v>
      </c>
      <c r="E7640" s="3" t="n">
        <v>1.8152415</v>
      </c>
      <c r="F7640" s="3" t="n">
        <v>27</v>
      </c>
      <c r="G7640" s="3" t="n">
        <v>27</v>
      </c>
      <c r="H7640" s="3" t="n">
        <v>5</v>
      </c>
      <c r="I7640" s="3" t="n">
        <v>5</v>
      </c>
      <c r="J7640" s="3" t="n">
        <v>25</v>
      </c>
      <c r="K7640" s="3" t="n">
        <v>25</v>
      </c>
      <c r="L7640" s="3" t="n">
        <v>0</v>
      </c>
      <c r="M7640" s="3" t="n">
        <v>0</v>
      </c>
      <c r="N7640" s="3" t="n">
        <v>0</v>
      </c>
      <c r="O7640" s="3" t="n">
        <v>0</v>
      </c>
      <c r="P7640" s="3" t="n">
        <v>7.3</v>
      </c>
      <c r="Q7640" s="3" t="n">
        <v>24.2</v>
      </c>
      <c r="R7640" s="3" t="s">
        <v>22189</v>
      </c>
      <c r="S7640" s="4" t="n">
        <v>45747.9172916667</v>
      </c>
      <c r="T7640" s="3" t="s">
        <v>65</v>
      </c>
      <c r="U7640" s="3" t="s">
        <v>65</v>
      </c>
      <c r="V7640" s="3" t="n">
        <v>1</v>
      </c>
      <c r="W7640" s="3" t="n">
        <v>1</v>
      </c>
      <c r="X7640" s="3" t="n">
        <v>0</v>
      </c>
      <c r="Y7640" s="3" t="s">
        <v>30</v>
      </c>
      <c r="Z7640" s="3" t="s">
        <v>30</v>
      </c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  <c r="AP7640" s="3"/>
      <c r="AQ7640" s="3"/>
      <c r="AR7640" s="3"/>
      <c r="AS7640" s="3"/>
      <c r="AT7640" s="3"/>
      <c r="AU7640" s="3"/>
      <c r="AV7640" s="3"/>
      <c r="AW7640" s="3"/>
      <c r="AX7640" s="3"/>
      <c r="AY7640" s="3"/>
      <c r="AZ7640" s="3"/>
      <c r="BA7640" s="3"/>
      <c r="BB7640" s="3"/>
      <c r="BC7640" s="3"/>
      <c r="BD7640" s="3"/>
      <c r="BE7640" s="3"/>
      <c r="BF7640" s="3"/>
      <c r="BG7640" s="3"/>
      <c r="BH7640" s="3"/>
      <c r="BI7640" s="3"/>
      <c r="BJ7640" s="3"/>
    </row>
    <row r="7641" customFormat="false" ht="15.75" hidden="false" customHeight="false" outlineLevel="0" collapsed="false">
      <c r="A7641" s="3" t="n">
        <v>7640</v>
      </c>
      <c r="B7641" s="3" t="s">
        <v>22190</v>
      </c>
      <c r="C7641" s="3" t="s">
        <v>22191</v>
      </c>
      <c r="D7641" s="3" t="n">
        <v>1</v>
      </c>
      <c r="E7641" s="3" t="n">
        <v>3.958216</v>
      </c>
      <c r="F7641" s="3" t="n">
        <v>165</v>
      </c>
      <c r="G7641" s="3" t="n">
        <v>165</v>
      </c>
      <c r="H7641" s="3" t="n">
        <v>25</v>
      </c>
      <c r="I7641" s="3" t="n">
        <v>25</v>
      </c>
      <c r="J7641" s="3" t="n">
        <v>208</v>
      </c>
      <c r="K7641" s="3" t="n">
        <v>208</v>
      </c>
      <c r="L7641" s="3" t="n">
        <v>23</v>
      </c>
      <c r="M7641" s="3" t="n">
        <v>23</v>
      </c>
      <c r="N7641" s="3" t="n">
        <v>-1</v>
      </c>
      <c r="O7641" s="3" t="n">
        <v>-1</v>
      </c>
      <c r="P7641" s="3" t="n">
        <v>7.8</v>
      </c>
      <c r="Q7641" s="3" t="n">
        <v>24.2</v>
      </c>
      <c r="R7641" s="3" t="s">
        <v>22192</v>
      </c>
      <c r="S7641" s="4" t="n">
        <v>45747.9174074074</v>
      </c>
      <c r="T7641" s="3" t="s">
        <v>65</v>
      </c>
      <c r="U7641" s="3" t="s">
        <v>65</v>
      </c>
      <c r="V7641" s="3" t="n">
        <v>0</v>
      </c>
      <c r="W7641" s="3" t="n">
        <v>0</v>
      </c>
      <c r="X7641" s="3" t="n">
        <v>0</v>
      </c>
      <c r="Y7641" s="3" t="s">
        <v>30</v>
      </c>
      <c r="Z7641" s="3" t="s">
        <v>30</v>
      </c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  <c r="AP7641" s="3"/>
      <c r="AQ7641" s="3"/>
      <c r="AR7641" s="3"/>
      <c r="AS7641" s="3"/>
      <c r="AT7641" s="3"/>
      <c r="AU7641" s="3"/>
      <c r="AV7641" s="3"/>
      <c r="AW7641" s="3"/>
      <c r="AX7641" s="3"/>
      <c r="AY7641" s="3"/>
      <c r="AZ7641" s="3"/>
      <c r="BA7641" s="3"/>
      <c r="BB7641" s="3"/>
      <c r="BC7641" s="3"/>
      <c r="BD7641" s="3"/>
      <c r="BE7641" s="3"/>
      <c r="BF7641" s="3"/>
      <c r="BG7641" s="3"/>
      <c r="BH7641" s="3"/>
      <c r="BI7641" s="3"/>
      <c r="BJ7641" s="3"/>
    </row>
    <row r="7642" customFormat="false" ht="15.75" hidden="false" customHeight="false" outlineLevel="0" collapsed="false">
      <c r="A7642" s="3" t="n">
        <v>7641</v>
      </c>
      <c r="B7642" s="3" t="s">
        <v>22193</v>
      </c>
      <c r="C7642" s="3" t="s">
        <v>22194</v>
      </c>
      <c r="D7642" s="3" t="n">
        <v>1</v>
      </c>
      <c r="E7642" s="3" t="n">
        <v>0.8121113</v>
      </c>
      <c r="F7642" s="3" t="n">
        <v>18</v>
      </c>
      <c r="G7642" s="3" t="n">
        <v>18</v>
      </c>
      <c r="H7642" s="3" t="n">
        <v>8</v>
      </c>
      <c r="I7642" s="3" t="n">
        <v>8</v>
      </c>
      <c r="J7642" s="3" t="n">
        <v>20</v>
      </c>
      <c r="K7642" s="3" t="n">
        <v>20</v>
      </c>
      <c r="L7642" s="3" t="n">
        <v>2</v>
      </c>
      <c r="M7642" s="3" t="n">
        <v>2</v>
      </c>
      <c r="N7642" s="3" t="n">
        <v>0</v>
      </c>
      <c r="O7642" s="3" t="n">
        <v>0</v>
      </c>
      <c r="P7642" s="3" t="n">
        <v>7.3</v>
      </c>
      <c r="Q7642" s="3" t="n">
        <v>24.2</v>
      </c>
      <c r="R7642" s="3" t="s">
        <v>22195</v>
      </c>
      <c r="S7642" s="4" t="n">
        <v>45747.9174537037</v>
      </c>
      <c r="T7642" s="3" t="s">
        <v>65</v>
      </c>
      <c r="U7642" s="3" t="s">
        <v>65</v>
      </c>
      <c r="V7642" s="3" t="n">
        <v>1</v>
      </c>
      <c r="W7642" s="3" t="n">
        <v>1</v>
      </c>
      <c r="X7642" s="3" t="n">
        <v>0</v>
      </c>
      <c r="Y7642" s="3" t="s">
        <v>30</v>
      </c>
      <c r="Z7642" s="3" t="s">
        <v>30</v>
      </c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  <c r="AP7642" s="3"/>
      <c r="AQ7642" s="3"/>
      <c r="AR7642" s="3"/>
      <c r="AS7642" s="3"/>
      <c r="AT7642" s="3"/>
      <c r="AU7642" s="3"/>
      <c r="AV7642" s="3"/>
      <c r="AW7642" s="3"/>
      <c r="AX7642" s="3"/>
      <c r="AY7642" s="3"/>
      <c r="AZ7642" s="3"/>
      <c r="BA7642" s="3"/>
      <c r="BB7642" s="3"/>
      <c r="BC7642" s="3"/>
      <c r="BD7642" s="3"/>
      <c r="BE7642" s="3"/>
      <c r="BF7642" s="3"/>
      <c r="BG7642" s="3"/>
      <c r="BH7642" s="3"/>
      <c r="BI7642" s="3"/>
      <c r="BJ7642" s="3"/>
    </row>
    <row r="7643" customFormat="false" ht="15.75" hidden="false" customHeight="false" outlineLevel="0" collapsed="false">
      <c r="A7643" s="3" t="n">
        <v>7642</v>
      </c>
      <c r="B7643" s="3" t="s">
        <v>22196</v>
      </c>
      <c r="C7643" s="3" t="s">
        <v>22197</v>
      </c>
      <c r="D7643" s="3" t="n">
        <v>1</v>
      </c>
      <c r="E7643" s="3" t="n">
        <v>0.4498242</v>
      </c>
      <c r="F7643" s="3" t="n">
        <v>17</v>
      </c>
      <c r="G7643" s="3" t="n">
        <v>17</v>
      </c>
      <c r="H7643" s="3" t="n">
        <v>11</v>
      </c>
      <c r="I7643" s="3" t="n">
        <v>11</v>
      </c>
      <c r="J7643" s="3" t="n">
        <v>32</v>
      </c>
      <c r="K7643" s="3" t="n">
        <v>32</v>
      </c>
      <c r="L7643" s="3" t="n">
        <v>1</v>
      </c>
      <c r="M7643" s="3" t="n">
        <v>1</v>
      </c>
      <c r="N7643" s="3" t="n">
        <v>5</v>
      </c>
      <c r="O7643" s="3" t="n">
        <v>5</v>
      </c>
      <c r="P7643" s="3" t="n">
        <v>7.3</v>
      </c>
      <c r="Q7643" s="3" t="n">
        <v>24.2</v>
      </c>
      <c r="R7643" s="3" t="s">
        <v>22198</v>
      </c>
      <c r="S7643" s="4" t="n">
        <v>45747.9175115741</v>
      </c>
      <c r="T7643" s="3" t="s">
        <v>85</v>
      </c>
      <c r="U7643" s="3" t="s">
        <v>85</v>
      </c>
      <c r="V7643" s="3" t="n">
        <v>1</v>
      </c>
      <c r="W7643" s="3" t="n">
        <v>1</v>
      </c>
      <c r="X7643" s="3" t="n">
        <v>0</v>
      </c>
      <c r="Y7643" s="3" t="s">
        <v>30</v>
      </c>
      <c r="Z7643" s="3" t="s">
        <v>30</v>
      </c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3"/>
      <c r="AU7643" s="3"/>
      <c r="AV7643" s="3"/>
      <c r="AW7643" s="3"/>
      <c r="AX7643" s="3"/>
      <c r="AY7643" s="3"/>
      <c r="AZ7643" s="3"/>
      <c r="BA7643" s="3"/>
      <c r="BB7643" s="3"/>
      <c r="BC7643" s="3"/>
      <c r="BD7643" s="3"/>
      <c r="BE7643" s="3"/>
      <c r="BF7643" s="3"/>
      <c r="BG7643" s="3"/>
      <c r="BH7643" s="3"/>
      <c r="BI7643" s="3"/>
      <c r="BJ7643" s="3"/>
    </row>
    <row r="7644" customFormat="false" ht="15.75" hidden="false" customHeight="false" outlineLevel="0" collapsed="false">
      <c r="A7644" s="3" t="n">
        <v>7643</v>
      </c>
      <c r="B7644" s="3" t="s">
        <v>22199</v>
      </c>
      <c r="C7644" s="3" t="s">
        <v>22200</v>
      </c>
      <c r="D7644" s="3" t="n">
        <v>1</v>
      </c>
      <c r="E7644" s="3" t="n">
        <v>1.802737</v>
      </c>
      <c r="F7644" s="3" t="n">
        <v>31</v>
      </c>
      <c r="G7644" s="3" t="n">
        <v>31</v>
      </c>
      <c r="H7644" s="3" t="n">
        <v>10</v>
      </c>
      <c r="I7644" s="3" t="n">
        <v>10</v>
      </c>
      <c r="J7644" s="3" t="n">
        <v>45</v>
      </c>
      <c r="K7644" s="3" t="n">
        <v>45</v>
      </c>
      <c r="L7644" s="3" t="n">
        <v>2</v>
      </c>
      <c r="M7644" s="3" t="n">
        <v>2</v>
      </c>
      <c r="N7644" s="3" t="n">
        <v>0</v>
      </c>
      <c r="O7644" s="3" t="n">
        <v>0</v>
      </c>
      <c r="P7644" s="3" t="n">
        <v>7.4</v>
      </c>
      <c r="Q7644" s="3" t="n">
        <v>24.2</v>
      </c>
      <c r="R7644" s="3" t="s">
        <v>22201</v>
      </c>
      <c r="S7644" s="4" t="n">
        <v>45747.9175810185</v>
      </c>
      <c r="T7644" s="3" t="s">
        <v>65</v>
      </c>
      <c r="U7644" s="3" t="s">
        <v>65</v>
      </c>
      <c r="V7644" s="3" t="n">
        <v>1</v>
      </c>
      <c r="W7644" s="3" t="n">
        <v>1</v>
      </c>
      <c r="X7644" s="3" t="n">
        <v>0</v>
      </c>
      <c r="Y7644" s="3" t="s">
        <v>30</v>
      </c>
      <c r="Z7644" s="3" t="s">
        <v>30</v>
      </c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  <c r="AP7644" s="3"/>
      <c r="AQ7644" s="3"/>
      <c r="AR7644" s="3"/>
      <c r="AS7644" s="3"/>
      <c r="AT7644" s="3"/>
      <c r="AU7644" s="3"/>
      <c r="AV7644" s="3"/>
      <c r="AW7644" s="3"/>
      <c r="AX7644" s="3"/>
      <c r="AY7644" s="3"/>
      <c r="AZ7644" s="3"/>
      <c r="BA7644" s="3"/>
      <c r="BB7644" s="3"/>
      <c r="BC7644" s="3"/>
      <c r="BD7644" s="3"/>
      <c r="BE7644" s="3"/>
      <c r="BF7644" s="3"/>
      <c r="BG7644" s="3"/>
      <c r="BH7644" s="3"/>
      <c r="BI7644" s="3"/>
      <c r="BJ7644" s="3"/>
    </row>
    <row r="7645" customFormat="false" ht="15.75" hidden="false" customHeight="false" outlineLevel="0" collapsed="false">
      <c r="A7645" s="3" t="n">
        <v>7644</v>
      </c>
      <c r="B7645" s="3" t="s">
        <v>22202</v>
      </c>
      <c r="C7645" s="3" t="s">
        <v>22203</v>
      </c>
      <c r="D7645" s="3" t="n">
        <v>1</v>
      </c>
      <c r="E7645" s="3" t="n">
        <v>1.7393099</v>
      </c>
      <c r="F7645" s="3" t="n">
        <v>29</v>
      </c>
      <c r="G7645" s="3" t="n">
        <v>29</v>
      </c>
      <c r="H7645" s="3" t="n">
        <v>9</v>
      </c>
      <c r="I7645" s="3" t="n">
        <v>9</v>
      </c>
      <c r="J7645" s="3" t="n">
        <v>42</v>
      </c>
      <c r="K7645" s="3" t="n">
        <v>42</v>
      </c>
      <c r="L7645" s="3" t="n">
        <v>2</v>
      </c>
      <c r="M7645" s="3" t="n">
        <v>2</v>
      </c>
      <c r="N7645" s="3" t="n">
        <v>0</v>
      </c>
      <c r="O7645" s="3" t="n">
        <v>0</v>
      </c>
      <c r="P7645" s="3" t="n">
        <v>7.4</v>
      </c>
      <c r="Q7645" s="3" t="n">
        <v>24.2</v>
      </c>
      <c r="R7645" s="3" t="s">
        <v>22204</v>
      </c>
      <c r="S7645" s="4" t="n">
        <v>45747.917662037</v>
      </c>
      <c r="T7645" s="3" t="s">
        <v>65</v>
      </c>
      <c r="U7645" s="3" t="s">
        <v>65</v>
      </c>
      <c r="V7645" s="3" t="n">
        <v>1</v>
      </c>
      <c r="W7645" s="3" t="n">
        <v>1</v>
      </c>
      <c r="X7645" s="3" t="n">
        <v>0</v>
      </c>
      <c r="Y7645" s="3" t="s">
        <v>30</v>
      </c>
      <c r="Z7645" s="3" t="s">
        <v>30</v>
      </c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3"/>
      <c r="AU7645" s="3"/>
      <c r="AV7645" s="3"/>
      <c r="AW7645" s="3"/>
      <c r="AX7645" s="3"/>
      <c r="AY7645" s="3"/>
      <c r="AZ7645" s="3"/>
      <c r="BA7645" s="3"/>
      <c r="BB7645" s="3"/>
      <c r="BC7645" s="3"/>
      <c r="BD7645" s="3"/>
      <c r="BE7645" s="3"/>
      <c r="BF7645" s="3"/>
      <c r="BG7645" s="3"/>
      <c r="BH7645" s="3"/>
      <c r="BI7645" s="3"/>
      <c r="BJ7645" s="3"/>
    </row>
    <row r="7646" customFormat="false" ht="15.75" hidden="false" customHeight="false" outlineLevel="0" collapsed="false">
      <c r="A7646" s="3" t="n">
        <v>7645</v>
      </c>
      <c r="B7646" s="3" t="s">
        <v>22205</v>
      </c>
      <c r="C7646" s="3" t="s">
        <v>22206</v>
      </c>
      <c r="D7646" s="3" t="n">
        <v>1</v>
      </c>
      <c r="E7646" s="3" t="n">
        <v>0.1388005</v>
      </c>
      <c r="F7646" s="3" t="n">
        <v>19</v>
      </c>
      <c r="G7646" s="3" t="n">
        <v>19</v>
      </c>
      <c r="H7646" s="3" t="n">
        <v>6</v>
      </c>
      <c r="I7646" s="3" t="n">
        <v>6</v>
      </c>
      <c r="J7646" s="3" t="n">
        <v>40</v>
      </c>
      <c r="K7646" s="3" t="n">
        <v>40</v>
      </c>
      <c r="L7646" s="3" t="n">
        <v>0</v>
      </c>
      <c r="M7646" s="3" t="n">
        <v>0</v>
      </c>
      <c r="N7646" s="3" t="n">
        <v>0</v>
      </c>
      <c r="O7646" s="3" t="n">
        <v>-1</v>
      </c>
      <c r="P7646" s="3" t="n">
        <v>7.9</v>
      </c>
      <c r="Q7646" s="3" t="n">
        <v>24.2</v>
      </c>
      <c r="R7646" s="3" t="s">
        <v>22207</v>
      </c>
      <c r="S7646" s="4" t="n">
        <v>45747.9177199074</v>
      </c>
      <c r="T7646" s="3" t="s">
        <v>65</v>
      </c>
      <c r="U7646" s="3" t="s">
        <v>65</v>
      </c>
      <c r="V7646" s="3" t="n">
        <v>1</v>
      </c>
      <c r="W7646" s="3" t="n">
        <v>0</v>
      </c>
      <c r="X7646" s="3" t="n">
        <v>0</v>
      </c>
      <c r="Y7646" s="3" t="s">
        <v>30</v>
      </c>
      <c r="Z7646" s="3" t="s">
        <v>30</v>
      </c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  <c r="AP7646" s="3"/>
      <c r="AQ7646" s="3"/>
      <c r="AR7646" s="3"/>
      <c r="AS7646" s="3"/>
      <c r="AT7646" s="3"/>
      <c r="AU7646" s="3"/>
      <c r="AV7646" s="3"/>
      <c r="AW7646" s="3"/>
      <c r="AX7646" s="3"/>
      <c r="AY7646" s="3"/>
      <c r="AZ7646" s="3"/>
      <c r="BA7646" s="3"/>
      <c r="BB7646" s="3"/>
      <c r="BC7646" s="3"/>
      <c r="BD7646" s="3"/>
      <c r="BE7646" s="3"/>
      <c r="BF7646" s="3"/>
      <c r="BG7646" s="3"/>
      <c r="BH7646" s="3"/>
      <c r="BI7646" s="3"/>
      <c r="BJ7646" s="3"/>
    </row>
    <row r="7647" customFormat="false" ht="15.75" hidden="false" customHeight="false" outlineLevel="0" collapsed="false">
      <c r="A7647" s="3" t="n">
        <v>7646</v>
      </c>
      <c r="B7647" s="3" t="s">
        <v>22208</v>
      </c>
      <c r="C7647" s="3" t="s">
        <v>22209</v>
      </c>
      <c r="D7647" s="3" t="n">
        <v>1</v>
      </c>
      <c r="E7647" s="3" t="n">
        <v>0.0499282</v>
      </c>
      <c r="F7647" s="3" t="n">
        <v>8</v>
      </c>
      <c r="G7647" s="3" t="n">
        <v>8</v>
      </c>
      <c r="H7647" s="3" t="n">
        <v>5</v>
      </c>
      <c r="I7647" s="3" t="n">
        <v>5</v>
      </c>
      <c r="J7647" s="3" t="n">
        <v>5</v>
      </c>
      <c r="K7647" s="3" t="n">
        <v>5</v>
      </c>
      <c r="L7647" s="3" t="n">
        <v>1</v>
      </c>
      <c r="M7647" s="3" t="n">
        <v>1</v>
      </c>
      <c r="N7647" s="3" t="n">
        <v>2</v>
      </c>
      <c r="O7647" s="3" t="n">
        <v>2</v>
      </c>
      <c r="P7647" s="3" t="n">
        <v>8</v>
      </c>
      <c r="Q7647" s="3" t="n">
        <v>24.2</v>
      </c>
      <c r="R7647" s="3" t="s">
        <v>22210</v>
      </c>
      <c r="S7647" s="4" t="n">
        <v>45747.9177546296</v>
      </c>
      <c r="T7647" s="3" t="s">
        <v>29</v>
      </c>
      <c r="U7647" s="3" t="s">
        <v>29</v>
      </c>
      <c r="V7647" s="3" t="n">
        <v>1</v>
      </c>
      <c r="W7647" s="3" t="n">
        <v>1</v>
      </c>
      <c r="X7647" s="3" t="n">
        <v>0</v>
      </c>
      <c r="Y7647" s="3" t="s">
        <v>30</v>
      </c>
      <c r="Z7647" s="3" t="s">
        <v>30</v>
      </c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3"/>
      <c r="AU7647" s="3"/>
      <c r="AV7647" s="3"/>
      <c r="AW7647" s="3"/>
      <c r="AX7647" s="3"/>
      <c r="AY7647" s="3"/>
      <c r="AZ7647" s="3"/>
      <c r="BA7647" s="3"/>
      <c r="BB7647" s="3"/>
      <c r="BC7647" s="3"/>
      <c r="BD7647" s="3"/>
      <c r="BE7647" s="3"/>
      <c r="BF7647" s="3"/>
      <c r="BG7647" s="3"/>
      <c r="BH7647" s="3"/>
      <c r="BI7647" s="3"/>
      <c r="BJ7647" s="3"/>
    </row>
    <row r="7648" customFormat="false" ht="15.75" hidden="false" customHeight="false" outlineLevel="0" collapsed="false">
      <c r="A7648" s="3" t="n">
        <v>7647</v>
      </c>
      <c r="B7648" s="3" t="s">
        <v>22211</v>
      </c>
      <c r="C7648" s="3" t="s">
        <v>22212</v>
      </c>
      <c r="D7648" s="3" t="n">
        <v>1</v>
      </c>
      <c r="E7648" s="3" t="n">
        <v>0.0564854</v>
      </c>
      <c r="F7648" s="3" t="n">
        <v>10</v>
      </c>
      <c r="G7648" s="3" t="n">
        <v>10</v>
      </c>
      <c r="H7648" s="3" t="n">
        <v>3</v>
      </c>
      <c r="I7648" s="3" t="n">
        <v>3</v>
      </c>
      <c r="J7648" s="3" t="n">
        <v>5</v>
      </c>
      <c r="K7648" s="3" t="n">
        <v>5</v>
      </c>
      <c r="L7648" s="3" t="n">
        <v>1</v>
      </c>
      <c r="M7648" s="3" t="n">
        <v>1</v>
      </c>
      <c r="N7648" s="3" t="n">
        <v>0</v>
      </c>
      <c r="O7648" s="3" t="n">
        <v>-1</v>
      </c>
      <c r="P7648" s="3" t="n">
        <v>7.5</v>
      </c>
      <c r="Q7648" s="3" t="n">
        <v>24.2</v>
      </c>
      <c r="R7648" s="3" t="s">
        <v>22213</v>
      </c>
      <c r="S7648" s="4" t="n">
        <v>45747.9178009259</v>
      </c>
      <c r="T7648" s="3" t="s">
        <v>239</v>
      </c>
      <c r="U7648" s="3" t="s">
        <v>239</v>
      </c>
      <c r="V7648" s="3" t="n">
        <v>1</v>
      </c>
      <c r="W7648" s="3" t="n">
        <v>0</v>
      </c>
      <c r="X7648" s="3" t="n">
        <v>0</v>
      </c>
      <c r="Y7648" s="3" t="s">
        <v>30</v>
      </c>
      <c r="Z7648" s="3" t="s">
        <v>30</v>
      </c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  <c r="AP7648" s="3"/>
      <c r="AQ7648" s="3"/>
      <c r="AR7648" s="3"/>
      <c r="AS7648" s="3"/>
      <c r="AT7648" s="3"/>
      <c r="AU7648" s="3"/>
      <c r="AV7648" s="3"/>
      <c r="AW7648" s="3"/>
      <c r="AX7648" s="3"/>
      <c r="AY7648" s="3"/>
      <c r="AZ7648" s="3"/>
      <c r="BA7648" s="3"/>
      <c r="BB7648" s="3"/>
      <c r="BC7648" s="3"/>
      <c r="BD7648" s="3"/>
      <c r="BE7648" s="3"/>
      <c r="BF7648" s="3"/>
      <c r="BG7648" s="3"/>
      <c r="BH7648" s="3"/>
      <c r="BI7648" s="3"/>
      <c r="BJ7648" s="3"/>
    </row>
    <row r="7649" customFormat="false" ht="15.75" hidden="false" customHeight="false" outlineLevel="0" collapsed="false">
      <c r="A7649" s="3" t="n">
        <v>7648</v>
      </c>
      <c r="B7649" s="3" t="s">
        <v>22214</v>
      </c>
      <c r="C7649" s="3" t="s">
        <v>22215</v>
      </c>
      <c r="D7649" s="3" t="n">
        <v>1</v>
      </c>
      <c r="E7649" s="3" t="n">
        <v>0.0566343</v>
      </c>
      <c r="F7649" s="3" t="n">
        <v>8</v>
      </c>
      <c r="G7649" s="3" t="n">
        <v>8</v>
      </c>
      <c r="H7649" s="3" t="n">
        <v>3</v>
      </c>
      <c r="I7649" s="3" t="n">
        <v>3</v>
      </c>
      <c r="J7649" s="3" t="n">
        <v>7</v>
      </c>
      <c r="K7649" s="3" t="n">
        <v>7</v>
      </c>
      <c r="L7649" s="3" t="n">
        <v>0</v>
      </c>
      <c r="M7649" s="3" t="n">
        <v>0</v>
      </c>
      <c r="N7649" s="3" t="n">
        <v>5</v>
      </c>
      <c r="O7649" s="3" t="n">
        <v>-1</v>
      </c>
      <c r="P7649" s="3" t="n">
        <v>7.5</v>
      </c>
      <c r="Q7649" s="3" t="n">
        <v>24.2</v>
      </c>
      <c r="R7649" s="3" t="s">
        <v>22216</v>
      </c>
      <c r="S7649" s="4" t="n">
        <v>45747.9178472222</v>
      </c>
      <c r="T7649" s="3" t="s">
        <v>29</v>
      </c>
      <c r="U7649" s="3" t="s">
        <v>29</v>
      </c>
      <c r="V7649" s="3" t="n">
        <v>1</v>
      </c>
      <c r="W7649" s="3" t="n">
        <v>0</v>
      </c>
      <c r="X7649" s="3" t="n">
        <v>0</v>
      </c>
      <c r="Y7649" s="3" t="s">
        <v>30</v>
      </c>
      <c r="Z7649" s="3" t="s">
        <v>30</v>
      </c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  <c r="AP7649" s="3"/>
      <c r="AQ7649" s="3"/>
      <c r="AR7649" s="3"/>
      <c r="AS7649" s="3"/>
      <c r="AT7649" s="3"/>
      <c r="AU7649" s="3"/>
      <c r="AV7649" s="3"/>
      <c r="AW7649" s="3"/>
      <c r="AX7649" s="3"/>
      <c r="AY7649" s="3"/>
      <c r="AZ7649" s="3"/>
      <c r="BA7649" s="3"/>
      <c r="BB7649" s="3"/>
      <c r="BC7649" s="3"/>
      <c r="BD7649" s="3"/>
      <c r="BE7649" s="3"/>
      <c r="BF7649" s="3"/>
      <c r="BG7649" s="3"/>
      <c r="BH7649" s="3"/>
      <c r="BI7649" s="3"/>
      <c r="BJ7649" s="3"/>
    </row>
    <row r="7650" customFormat="false" ht="15.75" hidden="false" customHeight="false" outlineLevel="0" collapsed="false">
      <c r="A7650" s="3" t="n">
        <v>7649</v>
      </c>
      <c r="B7650" s="3" t="s">
        <v>22217</v>
      </c>
      <c r="C7650" s="3" t="s">
        <v>22218</v>
      </c>
      <c r="D7650" s="3" t="n">
        <v>1</v>
      </c>
      <c r="E7650" s="3" t="n">
        <v>0.1386536</v>
      </c>
      <c r="F7650" s="3" t="n">
        <v>22</v>
      </c>
      <c r="G7650" s="3" t="n">
        <v>22</v>
      </c>
      <c r="H7650" s="3" t="n">
        <v>3</v>
      </c>
      <c r="I7650" s="3" t="n">
        <v>3</v>
      </c>
      <c r="J7650" s="3" t="n">
        <v>21</v>
      </c>
      <c r="K7650" s="3" t="n">
        <v>21</v>
      </c>
      <c r="L7650" s="3" t="n">
        <v>0</v>
      </c>
      <c r="M7650" s="3" t="n">
        <v>0</v>
      </c>
      <c r="N7650" s="3" t="n">
        <v>13</v>
      </c>
      <c r="O7650" s="3" t="n">
        <v>-1</v>
      </c>
      <c r="P7650" s="3" t="n">
        <v>7.5</v>
      </c>
      <c r="Q7650" s="3" t="n">
        <v>24.2</v>
      </c>
      <c r="R7650" s="3" t="s">
        <v>22219</v>
      </c>
      <c r="S7650" s="4" t="n">
        <v>45747.9178819444</v>
      </c>
      <c r="T7650" s="3" t="s">
        <v>29</v>
      </c>
      <c r="U7650" s="3" t="s">
        <v>29</v>
      </c>
      <c r="V7650" s="3" t="n">
        <v>1</v>
      </c>
      <c r="W7650" s="3" t="n">
        <v>0</v>
      </c>
      <c r="X7650" s="3" t="n">
        <v>0</v>
      </c>
      <c r="Y7650" s="3" t="s">
        <v>30</v>
      </c>
      <c r="Z7650" s="3" t="s">
        <v>30</v>
      </c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3"/>
      <c r="AU7650" s="3"/>
      <c r="AV7650" s="3"/>
      <c r="AW7650" s="3"/>
      <c r="AX7650" s="3"/>
      <c r="AY7650" s="3"/>
      <c r="AZ7650" s="3"/>
      <c r="BA7650" s="3"/>
      <c r="BB7650" s="3"/>
      <c r="BC7650" s="3"/>
      <c r="BD7650" s="3"/>
      <c r="BE7650" s="3"/>
      <c r="BF7650" s="3"/>
      <c r="BG7650" s="3"/>
      <c r="BH7650" s="3"/>
      <c r="BI7650" s="3"/>
      <c r="BJ7650" s="3"/>
    </row>
    <row r="7651" customFormat="false" ht="15.75" hidden="false" customHeight="false" outlineLevel="0" collapsed="false">
      <c r="A7651" s="3" t="n">
        <v>7650</v>
      </c>
      <c r="B7651" s="3" t="s">
        <v>22220</v>
      </c>
      <c r="C7651" s="3" t="s">
        <v>22221</v>
      </c>
      <c r="D7651" s="3" t="n">
        <v>1</v>
      </c>
      <c r="E7651" s="3" t="n">
        <v>0.0302858</v>
      </c>
      <c r="F7651" s="3" t="n">
        <v>3</v>
      </c>
      <c r="G7651" s="3" t="n">
        <v>3</v>
      </c>
      <c r="H7651" s="3" t="n">
        <v>2</v>
      </c>
      <c r="I7651" s="3" t="n">
        <v>2</v>
      </c>
      <c r="J7651" s="3" t="n">
        <v>1</v>
      </c>
      <c r="K7651" s="3" t="n">
        <v>1</v>
      </c>
      <c r="L7651" s="3" t="n">
        <v>0</v>
      </c>
      <c r="M7651" s="3" t="n">
        <v>0</v>
      </c>
      <c r="N7651" s="3" t="n">
        <v>0</v>
      </c>
      <c r="O7651" s="3" t="n">
        <v>-1</v>
      </c>
      <c r="P7651" s="3" t="n">
        <v>7.7</v>
      </c>
      <c r="Q7651" s="3" t="n">
        <v>24.2</v>
      </c>
      <c r="R7651" s="3" t="s">
        <v>22222</v>
      </c>
      <c r="S7651" s="4" t="n">
        <v>45747.9179166667</v>
      </c>
      <c r="T7651" s="3" t="s">
        <v>239</v>
      </c>
      <c r="U7651" s="3" t="s">
        <v>239</v>
      </c>
      <c r="V7651" s="3" t="n">
        <v>1</v>
      </c>
      <c r="W7651" s="3" t="n">
        <v>0</v>
      </c>
      <c r="X7651" s="3" t="n">
        <v>0</v>
      </c>
      <c r="Y7651" s="3" t="s">
        <v>30</v>
      </c>
      <c r="Z7651" s="3" t="s">
        <v>30</v>
      </c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3"/>
      <c r="AU7651" s="3"/>
      <c r="AV7651" s="3"/>
      <c r="AW7651" s="3"/>
      <c r="AX7651" s="3"/>
      <c r="AY7651" s="3"/>
      <c r="AZ7651" s="3"/>
      <c r="BA7651" s="3"/>
      <c r="BB7651" s="3"/>
      <c r="BC7651" s="3"/>
      <c r="BD7651" s="3"/>
      <c r="BE7651" s="3"/>
      <c r="BF7651" s="3"/>
      <c r="BG7651" s="3"/>
      <c r="BH7651" s="3"/>
      <c r="BI7651" s="3"/>
      <c r="BJ7651" s="3"/>
    </row>
    <row r="7652" customFormat="false" ht="15.75" hidden="false" customHeight="false" outlineLevel="0" collapsed="false">
      <c r="A7652" s="3" t="n">
        <v>7651</v>
      </c>
      <c r="B7652" s="3" t="s">
        <v>22223</v>
      </c>
      <c r="C7652" s="3" t="s">
        <v>22224</v>
      </c>
      <c r="D7652" s="3" t="n">
        <v>1</v>
      </c>
      <c r="E7652" s="3" t="n">
        <v>0.0250927</v>
      </c>
      <c r="F7652" s="3" t="n">
        <v>3</v>
      </c>
      <c r="G7652" s="3" t="n">
        <v>3</v>
      </c>
      <c r="H7652" s="3" t="n">
        <v>2</v>
      </c>
      <c r="I7652" s="3" t="n">
        <v>2</v>
      </c>
      <c r="J7652" s="3" t="n">
        <v>1</v>
      </c>
      <c r="K7652" s="3" t="n">
        <v>1</v>
      </c>
      <c r="L7652" s="3" t="n">
        <v>0</v>
      </c>
      <c r="M7652" s="3" t="n">
        <v>0</v>
      </c>
      <c r="N7652" s="3" t="n">
        <v>0</v>
      </c>
      <c r="O7652" s="3" t="n">
        <v>-1</v>
      </c>
      <c r="P7652" s="3" t="n">
        <v>7.7</v>
      </c>
      <c r="Q7652" s="3" t="n">
        <v>24.2</v>
      </c>
      <c r="R7652" s="3" t="s">
        <v>22225</v>
      </c>
      <c r="S7652" s="4" t="n">
        <v>45747.9179513889</v>
      </c>
      <c r="T7652" s="3" t="s">
        <v>239</v>
      </c>
      <c r="U7652" s="3" t="s">
        <v>239</v>
      </c>
      <c r="V7652" s="3" t="n">
        <v>1</v>
      </c>
      <c r="W7652" s="3" t="n">
        <v>0</v>
      </c>
      <c r="X7652" s="3" t="n">
        <v>0</v>
      </c>
      <c r="Y7652" s="3" t="s">
        <v>30</v>
      </c>
      <c r="Z7652" s="3" t="s">
        <v>30</v>
      </c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  <c r="AP7652" s="3"/>
      <c r="AQ7652" s="3"/>
      <c r="AR7652" s="3"/>
      <c r="AS7652" s="3"/>
      <c r="AT7652" s="3"/>
      <c r="AU7652" s="3"/>
      <c r="AV7652" s="3"/>
      <c r="AW7652" s="3"/>
      <c r="AX7652" s="3"/>
      <c r="AY7652" s="3"/>
      <c r="AZ7652" s="3"/>
      <c r="BA7652" s="3"/>
      <c r="BB7652" s="3"/>
      <c r="BC7652" s="3"/>
      <c r="BD7652" s="3"/>
      <c r="BE7652" s="3"/>
      <c r="BF7652" s="3"/>
      <c r="BG7652" s="3"/>
      <c r="BH7652" s="3"/>
      <c r="BI7652" s="3"/>
      <c r="BJ7652" s="3"/>
    </row>
    <row r="7653" customFormat="false" ht="15.75" hidden="false" customHeight="false" outlineLevel="0" collapsed="false">
      <c r="A7653" s="3" t="n">
        <v>7652</v>
      </c>
      <c r="B7653" s="3" t="s">
        <v>22226</v>
      </c>
      <c r="C7653" s="3" t="s">
        <v>22227</v>
      </c>
      <c r="D7653" s="3" t="n">
        <v>1</v>
      </c>
      <c r="E7653" s="3" t="n">
        <v>2.1378516</v>
      </c>
      <c r="F7653" s="3" t="n">
        <v>105</v>
      </c>
      <c r="G7653" s="3" t="n">
        <v>105</v>
      </c>
      <c r="H7653" s="3" t="n">
        <v>16</v>
      </c>
      <c r="I7653" s="3" t="n">
        <v>16</v>
      </c>
      <c r="J7653" s="3" t="n">
        <v>152</v>
      </c>
      <c r="K7653" s="3" t="n">
        <v>152</v>
      </c>
      <c r="L7653" s="3" t="n">
        <v>25</v>
      </c>
      <c r="M7653" s="3" t="n">
        <v>25</v>
      </c>
      <c r="N7653" s="3" t="n">
        <v>40</v>
      </c>
      <c r="O7653" s="3" t="n">
        <v>-1</v>
      </c>
      <c r="P7653" s="3" t="n">
        <v>7.7</v>
      </c>
      <c r="Q7653" s="3" t="n">
        <v>24.2</v>
      </c>
      <c r="R7653" s="3" t="s">
        <v>22228</v>
      </c>
      <c r="S7653" s="4" t="n">
        <v>45747.9180555556</v>
      </c>
      <c r="T7653" s="3" t="s">
        <v>4910</v>
      </c>
      <c r="U7653" s="3" t="s">
        <v>4910</v>
      </c>
      <c r="V7653" s="3" t="n">
        <v>1</v>
      </c>
      <c r="W7653" s="3" t="n">
        <v>0</v>
      </c>
      <c r="X7653" s="3" t="n">
        <v>0</v>
      </c>
      <c r="Y7653" s="3" t="s">
        <v>30</v>
      </c>
      <c r="Z7653" s="3" t="s">
        <v>30</v>
      </c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  <c r="AP7653" s="3"/>
      <c r="AQ7653" s="3"/>
      <c r="AR7653" s="3"/>
      <c r="AS7653" s="3"/>
      <c r="AT7653" s="3"/>
      <c r="AU7653" s="3"/>
      <c r="AV7653" s="3"/>
      <c r="AW7653" s="3"/>
      <c r="AX7653" s="3"/>
      <c r="AY7653" s="3"/>
      <c r="AZ7653" s="3"/>
      <c r="BA7653" s="3"/>
      <c r="BB7653" s="3"/>
      <c r="BC7653" s="3"/>
      <c r="BD7653" s="3"/>
      <c r="BE7653" s="3"/>
      <c r="BF7653" s="3"/>
      <c r="BG7653" s="3"/>
      <c r="BH7653" s="3"/>
      <c r="BI7653" s="3"/>
      <c r="BJ7653" s="3"/>
    </row>
    <row r="7654" customFormat="false" ht="15.75" hidden="false" customHeight="false" outlineLevel="0" collapsed="false">
      <c r="A7654" s="3" t="n">
        <v>7653</v>
      </c>
      <c r="B7654" s="3" t="s">
        <v>22229</v>
      </c>
      <c r="C7654" s="3" t="s">
        <v>22230</v>
      </c>
      <c r="D7654" s="3" t="n">
        <v>1</v>
      </c>
      <c r="E7654" s="3" t="n">
        <v>7.3198467</v>
      </c>
      <c r="F7654" s="3" t="n">
        <v>391</v>
      </c>
      <c r="G7654" s="3" t="n">
        <v>391</v>
      </c>
      <c r="H7654" s="3" t="n">
        <v>31</v>
      </c>
      <c r="I7654" s="3" t="n">
        <v>31</v>
      </c>
      <c r="J7654" s="3" t="n">
        <v>481</v>
      </c>
      <c r="K7654" s="3" t="n">
        <v>481</v>
      </c>
      <c r="L7654" s="3" t="n">
        <v>45</v>
      </c>
      <c r="M7654" s="3" t="n">
        <v>45</v>
      </c>
      <c r="N7654" s="3" t="n">
        <v>92</v>
      </c>
      <c r="O7654" s="3" t="n">
        <v>-1</v>
      </c>
      <c r="P7654" s="3" t="n">
        <v>7.1</v>
      </c>
      <c r="Q7654" s="3" t="n">
        <v>24.2</v>
      </c>
      <c r="R7654" s="3" t="s">
        <v>22231</v>
      </c>
      <c r="S7654" s="4" t="n">
        <v>45747.9182523148</v>
      </c>
      <c r="T7654" s="3" t="s">
        <v>3197</v>
      </c>
      <c r="U7654" s="3" t="s">
        <v>3197</v>
      </c>
      <c r="V7654" s="3" t="n">
        <v>1</v>
      </c>
      <c r="W7654" s="3" t="n">
        <v>0</v>
      </c>
      <c r="X7654" s="3" t="n">
        <v>0</v>
      </c>
      <c r="Y7654" s="3" t="s">
        <v>30</v>
      </c>
      <c r="Z7654" s="3" t="s">
        <v>30</v>
      </c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  <c r="AP7654" s="3"/>
      <c r="AQ7654" s="3"/>
      <c r="AR7654" s="3"/>
      <c r="AS7654" s="3"/>
      <c r="AT7654" s="3"/>
      <c r="AU7654" s="3"/>
      <c r="AV7654" s="3"/>
      <c r="AW7654" s="3"/>
      <c r="AX7654" s="3"/>
      <c r="AY7654" s="3"/>
      <c r="AZ7654" s="3"/>
      <c r="BA7654" s="3"/>
      <c r="BB7654" s="3"/>
      <c r="BC7654" s="3"/>
      <c r="BD7654" s="3"/>
      <c r="BE7654" s="3"/>
      <c r="BF7654" s="3"/>
      <c r="BG7654" s="3"/>
      <c r="BH7654" s="3"/>
      <c r="BI7654" s="3"/>
      <c r="BJ7654" s="3"/>
    </row>
    <row r="7655" customFormat="false" ht="15.75" hidden="false" customHeight="false" outlineLevel="0" collapsed="false">
      <c r="A7655" s="3" t="n">
        <v>7654</v>
      </c>
      <c r="B7655" s="3" t="s">
        <v>22232</v>
      </c>
      <c r="C7655" s="3" t="s">
        <v>22233</v>
      </c>
      <c r="D7655" s="3" t="n">
        <v>1</v>
      </c>
      <c r="E7655" s="3" t="n">
        <v>3.2552604</v>
      </c>
      <c r="F7655" s="3" t="n">
        <v>77</v>
      </c>
      <c r="G7655" s="3" t="n">
        <v>77</v>
      </c>
      <c r="H7655" s="3" t="n">
        <v>16</v>
      </c>
      <c r="I7655" s="3" t="n">
        <v>16</v>
      </c>
      <c r="J7655" s="3" t="n">
        <v>95</v>
      </c>
      <c r="K7655" s="3" t="n">
        <v>95</v>
      </c>
      <c r="L7655" s="3" t="n">
        <v>19</v>
      </c>
      <c r="M7655" s="3" t="n">
        <v>19</v>
      </c>
      <c r="N7655" s="3" t="n">
        <v>10</v>
      </c>
      <c r="O7655" s="3" t="n">
        <v>-1</v>
      </c>
      <c r="P7655" s="3" t="n">
        <v>7.1</v>
      </c>
      <c r="Q7655" s="3" t="n">
        <v>24.2</v>
      </c>
      <c r="R7655" s="3" t="s">
        <v>22234</v>
      </c>
      <c r="S7655" s="4" t="n">
        <v>45747.9183796296</v>
      </c>
      <c r="T7655" s="3" t="s">
        <v>65</v>
      </c>
      <c r="U7655" s="3" t="s">
        <v>65</v>
      </c>
      <c r="V7655" s="3" t="n">
        <v>1</v>
      </c>
      <c r="W7655" s="3" t="n">
        <v>0</v>
      </c>
      <c r="X7655" s="3" t="n">
        <v>0</v>
      </c>
      <c r="Y7655" s="3" t="s">
        <v>30</v>
      </c>
      <c r="Z7655" s="3" t="s">
        <v>30</v>
      </c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3"/>
      <c r="AR7655" s="3"/>
      <c r="AS7655" s="3"/>
      <c r="AT7655" s="3"/>
      <c r="AU7655" s="3"/>
      <c r="AV7655" s="3"/>
      <c r="AW7655" s="3"/>
      <c r="AX7655" s="3"/>
      <c r="AY7655" s="3"/>
      <c r="AZ7655" s="3"/>
      <c r="BA7655" s="3"/>
      <c r="BB7655" s="3"/>
      <c r="BC7655" s="3"/>
      <c r="BD7655" s="3"/>
      <c r="BE7655" s="3"/>
      <c r="BF7655" s="3"/>
      <c r="BG7655" s="3"/>
      <c r="BH7655" s="3"/>
      <c r="BI7655" s="3"/>
      <c r="BJ7655" s="3"/>
    </row>
    <row r="7656" customFormat="false" ht="15.75" hidden="false" customHeight="false" outlineLevel="0" collapsed="false">
      <c r="A7656" s="3" t="n">
        <v>7655</v>
      </c>
      <c r="B7656" s="3" t="s">
        <v>22235</v>
      </c>
      <c r="C7656" s="3" t="s">
        <v>22236</v>
      </c>
      <c r="D7656" s="3" t="n">
        <v>1</v>
      </c>
      <c r="E7656" s="3" t="n">
        <v>2.9775306</v>
      </c>
      <c r="F7656" s="3" t="n">
        <v>78</v>
      </c>
      <c r="G7656" s="3" t="n">
        <v>78</v>
      </c>
      <c r="H7656" s="3" t="n">
        <v>20</v>
      </c>
      <c r="I7656" s="3" t="n">
        <v>20</v>
      </c>
      <c r="J7656" s="3" t="n">
        <v>90</v>
      </c>
      <c r="K7656" s="3" t="n">
        <v>90</v>
      </c>
      <c r="L7656" s="3" t="n">
        <v>17</v>
      </c>
      <c r="M7656" s="3" t="n">
        <v>17</v>
      </c>
      <c r="N7656" s="3" t="n">
        <v>6</v>
      </c>
      <c r="O7656" s="3" t="n">
        <v>-1</v>
      </c>
      <c r="P7656" s="3" t="n">
        <v>7.1</v>
      </c>
      <c r="Q7656" s="3" t="n">
        <v>24.2</v>
      </c>
      <c r="R7656" s="3" t="s">
        <v>22237</v>
      </c>
      <c r="S7656" s="4" t="n">
        <v>45747.9184722222</v>
      </c>
      <c r="T7656" s="3" t="s">
        <v>65</v>
      </c>
      <c r="U7656" s="3" t="s">
        <v>65</v>
      </c>
      <c r="V7656" s="3" t="n">
        <v>1</v>
      </c>
      <c r="W7656" s="3" t="n">
        <v>0</v>
      </c>
      <c r="X7656" s="3" t="n">
        <v>0</v>
      </c>
      <c r="Y7656" s="3" t="s">
        <v>30</v>
      </c>
      <c r="Z7656" s="3" t="s">
        <v>30</v>
      </c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  <c r="AP7656" s="3"/>
      <c r="AQ7656" s="3"/>
      <c r="AR7656" s="3"/>
      <c r="AS7656" s="3"/>
      <c r="AT7656" s="3"/>
      <c r="AU7656" s="3"/>
      <c r="AV7656" s="3"/>
      <c r="AW7656" s="3"/>
      <c r="AX7656" s="3"/>
      <c r="AY7656" s="3"/>
      <c r="AZ7656" s="3"/>
      <c r="BA7656" s="3"/>
      <c r="BB7656" s="3"/>
      <c r="BC7656" s="3"/>
      <c r="BD7656" s="3"/>
      <c r="BE7656" s="3"/>
      <c r="BF7656" s="3"/>
      <c r="BG7656" s="3"/>
      <c r="BH7656" s="3"/>
      <c r="BI7656" s="3"/>
      <c r="BJ7656" s="3"/>
    </row>
    <row r="7657" customFormat="false" ht="15.75" hidden="false" customHeight="false" outlineLevel="0" collapsed="false">
      <c r="A7657" s="3" t="n">
        <v>7656</v>
      </c>
      <c r="B7657" s="3" t="s">
        <v>22238</v>
      </c>
      <c r="C7657" s="3" t="s">
        <v>22239</v>
      </c>
      <c r="D7657" s="3" t="n">
        <v>1</v>
      </c>
      <c r="E7657" s="3" t="n">
        <v>6.7176314</v>
      </c>
      <c r="F7657" s="3" t="n">
        <v>326</v>
      </c>
      <c r="G7657" s="3" t="n">
        <v>326</v>
      </c>
      <c r="H7657" s="3" t="n">
        <v>29</v>
      </c>
      <c r="I7657" s="3" t="n">
        <v>29</v>
      </c>
      <c r="J7657" s="3" t="n">
        <v>433</v>
      </c>
      <c r="K7657" s="3" t="n">
        <v>433</v>
      </c>
      <c r="L7657" s="3" t="n">
        <v>57</v>
      </c>
      <c r="M7657" s="3" t="n">
        <v>57</v>
      </c>
      <c r="N7657" s="3" t="n">
        <v>39</v>
      </c>
      <c r="O7657" s="3" t="n">
        <v>-1</v>
      </c>
      <c r="P7657" s="3" t="n">
        <v>7.1</v>
      </c>
      <c r="Q7657" s="3" t="n">
        <v>24.2</v>
      </c>
      <c r="R7657" s="3" t="s">
        <v>22240</v>
      </c>
      <c r="S7657" s="4" t="n">
        <v>45747.9187037037</v>
      </c>
      <c r="T7657" s="3" t="s">
        <v>4910</v>
      </c>
      <c r="U7657" s="3" t="s">
        <v>4910</v>
      </c>
      <c r="V7657" s="3" t="n">
        <v>1</v>
      </c>
      <c r="W7657" s="3" t="n">
        <v>0</v>
      </c>
      <c r="X7657" s="3" t="n">
        <v>0</v>
      </c>
      <c r="Y7657" s="3" t="s">
        <v>30</v>
      </c>
      <c r="Z7657" s="3" t="s">
        <v>30</v>
      </c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  <c r="AP7657" s="3"/>
      <c r="AQ7657" s="3"/>
      <c r="AR7657" s="3"/>
      <c r="AS7657" s="3"/>
      <c r="AT7657" s="3"/>
      <c r="AU7657" s="3"/>
      <c r="AV7657" s="3"/>
      <c r="AW7657" s="3"/>
      <c r="AX7657" s="3"/>
      <c r="AY7657" s="3"/>
      <c r="AZ7657" s="3"/>
      <c r="BA7657" s="3"/>
      <c r="BB7657" s="3"/>
      <c r="BC7657" s="3"/>
      <c r="BD7657" s="3"/>
      <c r="BE7657" s="3"/>
      <c r="BF7657" s="3"/>
      <c r="BG7657" s="3"/>
      <c r="BH7657" s="3"/>
      <c r="BI7657" s="3"/>
      <c r="BJ7657" s="3"/>
    </row>
    <row r="7658" customFormat="false" ht="15.75" hidden="false" customHeight="false" outlineLevel="0" collapsed="false">
      <c r="A7658" s="3" t="n">
        <v>7657</v>
      </c>
      <c r="B7658" s="3" t="s">
        <v>22241</v>
      </c>
      <c r="C7658" s="3" t="s">
        <v>22242</v>
      </c>
      <c r="D7658" s="3" t="n">
        <v>1</v>
      </c>
      <c r="E7658" s="3" t="n">
        <v>5.8869425</v>
      </c>
      <c r="F7658" s="3" t="n">
        <v>162</v>
      </c>
      <c r="G7658" s="3" t="n">
        <v>162</v>
      </c>
      <c r="H7658" s="3" t="n">
        <v>15</v>
      </c>
      <c r="I7658" s="3" t="n">
        <v>15</v>
      </c>
      <c r="J7658" s="3" t="n">
        <v>183</v>
      </c>
      <c r="K7658" s="3" t="n">
        <v>183</v>
      </c>
      <c r="L7658" s="3" t="n">
        <v>40</v>
      </c>
      <c r="M7658" s="3" t="n">
        <v>40</v>
      </c>
      <c r="N7658" s="3" t="n">
        <v>55</v>
      </c>
      <c r="O7658" s="3" t="n">
        <v>-1</v>
      </c>
      <c r="P7658" s="3" t="n">
        <v>7.1</v>
      </c>
      <c r="Q7658" s="3" t="n">
        <v>24.2</v>
      </c>
      <c r="R7658" s="3" t="s">
        <v>22243</v>
      </c>
      <c r="S7658" s="4" t="n">
        <v>45747.9188773148</v>
      </c>
      <c r="T7658" s="3" t="s">
        <v>1920</v>
      </c>
      <c r="U7658" s="3" t="s">
        <v>1920</v>
      </c>
      <c r="V7658" s="3" t="n">
        <v>1</v>
      </c>
      <c r="W7658" s="3" t="n">
        <v>0</v>
      </c>
      <c r="X7658" s="3" t="n">
        <v>0</v>
      </c>
      <c r="Y7658" s="3" t="s">
        <v>30</v>
      </c>
      <c r="Z7658" s="3" t="s">
        <v>30</v>
      </c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  <c r="AP7658" s="3"/>
      <c r="AQ7658" s="3"/>
      <c r="AR7658" s="3"/>
      <c r="AS7658" s="3"/>
      <c r="AT7658" s="3"/>
      <c r="AU7658" s="3"/>
      <c r="AV7658" s="3"/>
      <c r="AW7658" s="3"/>
      <c r="AX7658" s="3"/>
      <c r="AY7658" s="3"/>
      <c r="AZ7658" s="3"/>
      <c r="BA7658" s="3"/>
      <c r="BB7658" s="3"/>
      <c r="BC7658" s="3"/>
      <c r="BD7658" s="3"/>
      <c r="BE7658" s="3"/>
      <c r="BF7658" s="3"/>
      <c r="BG7658" s="3"/>
      <c r="BH7658" s="3"/>
      <c r="BI7658" s="3"/>
      <c r="BJ7658" s="3"/>
    </row>
    <row r="7659" customFormat="false" ht="15.75" hidden="false" customHeight="false" outlineLevel="0" collapsed="false">
      <c r="A7659" s="3" t="n">
        <v>7658</v>
      </c>
      <c r="B7659" s="3" t="s">
        <v>22244</v>
      </c>
      <c r="C7659" s="3" t="s">
        <v>22245</v>
      </c>
      <c r="D7659" s="3" t="n">
        <v>1</v>
      </c>
      <c r="E7659" s="3" t="n">
        <v>5.3652979</v>
      </c>
      <c r="F7659" s="3" t="n">
        <v>162</v>
      </c>
      <c r="G7659" s="3" t="n">
        <v>162</v>
      </c>
      <c r="H7659" s="3" t="n">
        <v>14</v>
      </c>
      <c r="I7659" s="3" t="n">
        <v>14</v>
      </c>
      <c r="J7659" s="3" t="n">
        <v>182</v>
      </c>
      <c r="K7659" s="3" t="n">
        <v>182</v>
      </c>
      <c r="L7659" s="3" t="n">
        <v>39</v>
      </c>
      <c r="M7659" s="3" t="n">
        <v>39</v>
      </c>
      <c r="N7659" s="3" t="n">
        <v>19</v>
      </c>
      <c r="O7659" s="3" t="n">
        <v>-1</v>
      </c>
      <c r="P7659" s="3" t="n">
        <v>7.1</v>
      </c>
      <c r="Q7659" s="3" t="n">
        <v>24.2</v>
      </c>
      <c r="R7659" s="3" t="s">
        <v>22246</v>
      </c>
      <c r="S7659" s="4" t="n">
        <v>45747.9190393519</v>
      </c>
      <c r="T7659" s="3" t="s">
        <v>1920</v>
      </c>
      <c r="U7659" s="3" t="s">
        <v>1920</v>
      </c>
      <c r="V7659" s="3" t="n">
        <v>1</v>
      </c>
      <c r="W7659" s="3" t="n">
        <v>0</v>
      </c>
      <c r="X7659" s="3" t="n">
        <v>0</v>
      </c>
      <c r="Y7659" s="3" t="s">
        <v>30</v>
      </c>
      <c r="Z7659" s="3" t="s">
        <v>30</v>
      </c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  <c r="AP7659" s="3"/>
      <c r="AQ7659" s="3"/>
      <c r="AR7659" s="3"/>
      <c r="AS7659" s="3"/>
      <c r="AT7659" s="3"/>
      <c r="AU7659" s="3"/>
      <c r="AV7659" s="3"/>
      <c r="AW7659" s="3"/>
      <c r="AX7659" s="3"/>
      <c r="AY7659" s="3"/>
      <c r="AZ7659" s="3"/>
      <c r="BA7659" s="3"/>
      <c r="BB7659" s="3"/>
      <c r="BC7659" s="3"/>
      <c r="BD7659" s="3"/>
      <c r="BE7659" s="3"/>
      <c r="BF7659" s="3"/>
      <c r="BG7659" s="3"/>
      <c r="BH7659" s="3"/>
      <c r="BI7659" s="3"/>
      <c r="BJ7659" s="3"/>
    </row>
    <row r="7660" customFormat="false" ht="15.75" hidden="false" customHeight="false" outlineLevel="0" collapsed="false">
      <c r="A7660" s="3" t="n">
        <v>7659</v>
      </c>
      <c r="B7660" s="3" t="s">
        <v>22247</v>
      </c>
      <c r="C7660" s="3" t="s">
        <v>22248</v>
      </c>
      <c r="D7660" s="3" t="n">
        <v>1</v>
      </c>
      <c r="E7660" s="3" t="n">
        <v>3.0066306</v>
      </c>
      <c r="F7660" s="3" t="n">
        <v>93</v>
      </c>
      <c r="G7660" s="3" t="n">
        <v>93</v>
      </c>
      <c r="H7660" s="3" t="n">
        <v>15</v>
      </c>
      <c r="I7660" s="3" t="n">
        <v>15</v>
      </c>
      <c r="J7660" s="3" t="n">
        <v>144</v>
      </c>
      <c r="K7660" s="3" t="n">
        <v>144</v>
      </c>
      <c r="L7660" s="3" t="n">
        <v>12</v>
      </c>
      <c r="M7660" s="3" t="n">
        <v>12</v>
      </c>
      <c r="N7660" s="3" t="n">
        <v>-1</v>
      </c>
      <c r="O7660" s="3" t="n">
        <v>-1</v>
      </c>
      <c r="P7660" s="3" t="n">
        <v>7.1</v>
      </c>
      <c r="Q7660" s="3" t="n">
        <v>24.2</v>
      </c>
      <c r="R7660" s="3" t="s">
        <v>22249</v>
      </c>
      <c r="S7660" s="4" t="n">
        <v>45747.9191203704</v>
      </c>
      <c r="T7660" s="3" t="s">
        <v>2259</v>
      </c>
      <c r="U7660" s="3" t="s">
        <v>2259</v>
      </c>
      <c r="V7660" s="3" t="n">
        <v>0</v>
      </c>
      <c r="W7660" s="3" t="n">
        <v>0</v>
      </c>
      <c r="X7660" s="3" t="n">
        <v>0</v>
      </c>
      <c r="Y7660" s="3" t="s">
        <v>30</v>
      </c>
      <c r="Z7660" s="3" t="s">
        <v>30</v>
      </c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  <c r="AP7660" s="3"/>
      <c r="AQ7660" s="3"/>
      <c r="AR7660" s="3"/>
      <c r="AS7660" s="3"/>
      <c r="AT7660" s="3"/>
      <c r="AU7660" s="3"/>
      <c r="AV7660" s="3"/>
      <c r="AW7660" s="3"/>
      <c r="AX7660" s="3"/>
      <c r="AY7660" s="3"/>
      <c r="AZ7660" s="3"/>
      <c r="BA7660" s="3"/>
      <c r="BB7660" s="3"/>
      <c r="BC7660" s="3"/>
      <c r="BD7660" s="3"/>
      <c r="BE7660" s="3"/>
      <c r="BF7660" s="3"/>
      <c r="BG7660" s="3"/>
      <c r="BH7660" s="3"/>
      <c r="BI7660" s="3"/>
      <c r="BJ7660" s="3"/>
    </row>
    <row r="7661" customFormat="false" ht="15.75" hidden="false" customHeight="false" outlineLevel="0" collapsed="false">
      <c r="A7661" s="3" t="n">
        <v>7660</v>
      </c>
      <c r="B7661" s="3" t="s">
        <v>22250</v>
      </c>
      <c r="C7661" s="3" t="s">
        <v>22251</v>
      </c>
      <c r="D7661" s="3" t="n">
        <v>1</v>
      </c>
      <c r="E7661" s="3" t="n">
        <v>1.1625002</v>
      </c>
      <c r="F7661" s="3" t="n">
        <v>70</v>
      </c>
      <c r="G7661" s="3" t="n">
        <v>70</v>
      </c>
      <c r="H7661" s="3" t="n">
        <v>18</v>
      </c>
      <c r="I7661" s="3" t="n">
        <v>18</v>
      </c>
      <c r="J7661" s="3" t="n">
        <v>87</v>
      </c>
      <c r="K7661" s="3" t="n">
        <v>87</v>
      </c>
      <c r="L7661" s="3" t="n">
        <v>9</v>
      </c>
      <c r="M7661" s="3" t="n">
        <v>9</v>
      </c>
      <c r="N7661" s="3" t="n">
        <v>2</v>
      </c>
      <c r="O7661" s="3" t="n">
        <v>-1</v>
      </c>
      <c r="P7661" s="3" t="n">
        <v>7.1</v>
      </c>
      <c r="Q7661" s="3" t="n">
        <v>24.2</v>
      </c>
      <c r="R7661" s="3" t="s">
        <v>22252</v>
      </c>
      <c r="S7661" s="4" t="n">
        <v>45747.9191898148</v>
      </c>
      <c r="T7661" s="3" t="s">
        <v>2259</v>
      </c>
      <c r="U7661" s="3" t="s">
        <v>2259</v>
      </c>
      <c r="V7661" s="3" t="n">
        <v>1</v>
      </c>
      <c r="W7661" s="3" t="n">
        <v>0</v>
      </c>
      <c r="X7661" s="3" t="n">
        <v>0</v>
      </c>
      <c r="Y7661" s="3" t="s">
        <v>30</v>
      </c>
      <c r="Z7661" s="3" t="s">
        <v>30</v>
      </c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3"/>
      <c r="AU7661" s="3"/>
      <c r="AV7661" s="3"/>
      <c r="AW7661" s="3"/>
      <c r="AX7661" s="3"/>
      <c r="AY7661" s="3"/>
      <c r="AZ7661" s="3"/>
      <c r="BA7661" s="3"/>
      <c r="BB7661" s="3"/>
      <c r="BC7661" s="3"/>
      <c r="BD7661" s="3"/>
      <c r="BE7661" s="3"/>
      <c r="BF7661" s="3"/>
      <c r="BG7661" s="3"/>
      <c r="BH7661" s="3"/>
      <c r="BI7661" s="3"/>
      <c r="BJ7661" s="3"/>
    </row>
    <row r="7662" customFormat="false" ht="15.75" hidden="false" customHeight="false" outlineLevel="0" collapsed="false">
      <c r="A7662" s="3" t="n">
        <v>7661</v>
      </c>
      <c r="B7662" s="3" t="s">
        <v>22253</v>
      </c>
      <c r="C7662" s="3" t="s">
        <v>22254</v>
      </c>
      <c r="D7662" s="3" t="n">
        <v>1</v>
      </c>
      <c r="E7662" s="3" t="n">
        <v>3.3013773</v>
      </c>
      <c r="F7662" s="3" t="n">
        <v>95</v>
      </c>
      <c r="G7662" s="3" t="n">
        <v>95</v>
      </c>
      <c r="H7662" s="3" t="n">
        <v>16</v>
      </c>
      <c r="I7662" s="3" t="n">
        <v>16</v>
      </c>
      <c r="J7662" s="3" t="n">
        <v>152</v>
      </c>
      <c r="K7662" s="3" t="n">
        <v>152</v>
      </c>
      <c r="L7662" s="3" t="n">
        <v>15</v>
      </c>
      <c r="M7662" s="3" t="n">
        <v>15</v>
      </c>
      <c r="N7662" s="3" t="n">
        <v>-1</v>
      </c>
      <c r="O7662" s="3" t="n">
        <v>-1</v>
      </c>
      <c r="P7662" s="3" t="n">
        <v>7.1</v>
      </c>
      <c r="Q7662" s="3" t="n">
        <v>24.2</v>
      </c>
      <c r="R7662" s="3" t="s">
        <v>22255</v>
      </c>
      <c r="S7662" s="4" t="n">
        <v>45747.9192824074</v>
      </c>
      <c r="T7662" s="3" t="s">
        <v>2259</v>
      </c>
      <c r="U7662" s="3" t="s">
        <v>2259</v>
      </c>
      <c r="V7662" s="3" t="n">
        <v>0</v>
      </c>
      <c r="W7662" s="3" t="n">
        <v>0</v>
      </c>
      <c r="X7662" s="3" t="n">
        <v>0</v>
      </c>
      <c r="Y7662" s="3" t="s">
        <v>30</v>
      </c>
      <c r="Z7662" s="3" t="s">
        <v>30</v>
      </c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  <c r="AP7662" s="3"/>
      <c r="AQ7662" s="3"/>
      <c r="AR7662" s="3"/>
      <c r="AS7662" s="3"/>
      <c r="AT7662" s="3"/>
      <c r="AU7662" s="3"/>
      <c r="AV7662" s="3"/>
      <c r="AW7662" s="3"/>
      <c r="AX7662" s="3"/>
      <c r="AY7662" s="3"/>
      <c r="AZ7662" s="3"/>
      <c r="BA7662" s="3"/>
      <c r="BB7662" s="3"/>
      <c r="BC7662" s="3"/>
      <c r="BD7662" s="3"/>
      <c r="BE7662" s="3"/>
      <c r="BF7662" s="3"/>
      <c r="BG7662" s="3"/>
      <c r="BH7662" s="3"/>
      <c r="BI7662" s="3"/>
      <c r="BJ7662" s="3"/>
    </row>
    <row r="7663" customFormat="false" ht="15.75" hidden="false" customHeight="false" outlineLevel="0" collapsed="false">
      <c r="A7663" s="3" t="n">
        <v>7662</v>
      </c>
      <c r="B7663" s="3" t="s">
        <v>22256</v>
      </c>
      <c r="C7663" s="3" t="s">
        <v>22257</v>
      </c>
      <c r="D7663" s="3" t="n">
        <v>1</v>
      </c>
      <c r="E7663" s="3" t="n">
        <v>6.6030007</v>
      </c>
      <c r="F7663" s="3" t="n">
        <v>195</v>
      </c>
      <c r="G7663" s="3" t="n">
        <v>195</v>
      </c>
      <c r="H7663" s="3" t="n">
        <v>27</v>
      </c>
      <c r="I7663" s="3" t="n">
        <v>27</v>
      </c>
      <c r="J7663" s="3" t="n">
        <v>356</v>
      </c>
      <c r="K7663" s="3" t="n">
        <v>356</v>
      </c>
      <c r="L7663" s="3" t="n">
        <v>22</v>
      </c>
      <c r="M7663" s="3" t="n">
        <v>22</v>
      </c>
      <c r="N7663" s="3" t="n">
        <v>91</v>
      </c>
      <c r="O7663" s="3" t="n">
        <v>-1</v>
      </c>
      <c r="P7663" s="3" t="n">
        <v>7.1</v>
      </c>
      <c r="Q7663" s="3" t="n">
        <v>24.2</v>
      </c>
      <c r="R7663" s="3" t="s">
        <v>22258</v>
      </c>
      <c r="S7663" s="4" t="n">
        <v>45747.9194791667</v>
      </c>
      <c r="T7663" s="3" t="s">
        <v>3197</v>
      </c>
      <c r="U7663" s="3" t="s">
        <v>3197</v>
      </c>
      <c r="V7663" s="3" t="n">
        <v>1</v>
      </c>
      <c r="W7663" s="3" t="n">
        <v>0</v>
      </c>
      <c r="X7663" s="3" t="n">
        <v>0</v>
      </c>
      <c r="Y7663" s="3" t="s">
        <v>30</v>
      </c>
      <c r="Z7663" s="3" t="s">
        <v>30</v>
      </c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  <c r="AP7663" s="3"/>
      <c r="AQ7663" s="3"/>
      <c r="AR7663" s="3"/>
      <c r="AS7663" s="3"/>
      <c r="AT7663" s="3"/>
      <c r="AU7663" s="3"/>
      <c r="AV7663" s="3"/>
      <c r="AW7663" s="3"/>
      <c r="AX7663" s="3"/>
      <c r="AY7663" s="3"/>
      <c r="AZ7663" s="3"/>
      <c r="BA7663" s="3"/>
      <c r="BB7663" s="3"/>
      <c r="BC7663" s="3"/>
      <c r="BD7663" s="3"/>
      <c r="BE7663" s="3"/>
      <c r="BF7663" s="3"/>
      <c r="BG7663" s="3"/>
      <c r="BH7663" s="3"/>
      <c r="BI7663" s="3"/>
      <c r="BJ7663" s="3"/>
    </row>
    <row r="7664" customFormat="false" ht="15.75" hidden="false" customHeight="false" outlineLevel="0" collapsed="false">
      <c r="A7664" s="3" t="n">
        <v>7663</v>
      </c>
      <c r="B7664" s="3" t="s">
        <v>22259</v>
      </c>
      <c r="C7664" s="3" t="s">
        <v>22260</v>
      </c>
      <c r="D7664" s="3" t="n">
        <v>1</v>
      </c>
      <c r="E7664" s="3" t="n">
        <v>6.3617506</v>
      </c>
      <c r="F7664" s="3" t="n">
        <v>195</v>
      </c>
      <c r="G7664" s="3" t="n">
        <v>195</v>
      </c>
      <c r="H7664" s="3" t="n">
        <v>27</v>
      </c>
      <c r="I7664" s="3" t="n">
        <v>27</v>
      </c>
      <c r="J7664" s="3" t="n">
        <v>354</v>
      </c>
      <c r="K7664" s="3" t="n">
        <v>354</v>
      </c>
      <c r="L7664" s="3" t="n">
        <v>23</v>
      </c>
      <c r="M7664" s="3" t="n">
        <v>23</v>
      </c>
      <c r="N7664" s="3" t="n">
        <v>95</v>
      </c>
      <c r="O7664" s="3" t="n">
        <v>-1</v>
      </c>
      <c r="P7664" s="3" t="n">
        <v>7.1</v>
      </c>
      <c r="Q7664" s="3" t="n">
        <v>24.2</v>
      </c>
      <c r="R7664" s="3" t="s">
        <v>22261</v>
      </c>
      <c r="S7664" s="4" t="n">
        <v>45747.9196759259</v>
      </c>
      <c r="T7664" s="3" t="s">
        <v>3197</v>
      </c>
      <c r="U7664" s="3" t="s">
        <v>3197</v>
      </c>
      <c r="V7664" s="3" t="n">
        <v>1</v>
      </c>
      <c r="W7664" s="3" t="n">
        <v>0</v>
      </c>
      <c r="X7664" s="3" t="n">
        <v>0</v>
      </c>
      <c r="Y7664" s="3" t="s">
        <v>30</v>
      </c>
      <c r="Z7664" s="3" t="s">
        <v>30</v>
      </c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  <c r="AP7664" s="3"/>
      <c r="AQ7664" s="3"/>
      <c r="AR7664" s="3"/>
      <c r="AS7664" s="3"/>
      <c r="AT7664" s="3"/>
      <c r="AU7664" s="3"/>
      <c r="AV7664" s="3"/>
      <c r="AW7664" s="3"/>
      <c r="AX7664" s="3"/>
      <c r="AY7664" s="3"/>
      <c r="AZ7664" s="3"/>
      <c r="BA7664" s="3"/>
      <c r="BB7664" s="3"/>
      <c r="BC7664" s="3"/>
      <c r="BD7664" s="3"/>
      <c r="BE7664" s="3"/>
      <c r="BF7664" s="3"/>
      <c r="BG7664" s="3"/>
      <c r="BH7664" s="3"/>
      <c r="BI7664" s="3"/>
      <c r="BJ7664" s="3"/>
    </row>
    <row r="7665" customFormat="false" ht="15.75" hidden="false" customHeight="false" outlineLevel="0" collapsed="false">
      <c r="A7665" s="3" t="n">
        <v>7664</v>
      </c>
      <c r="B7665" s="3" t="s">
        <v>22262</v>
      </c>
      <c r="C7665" s="3" t="s">
        <v>22263</v>
      </c>
      <c r="D7665" s="3" t="n">
        <v>1</v>
      </c>
      <c r="E7665" s="3" t="n">
        <v>1.8602825</v>
      </c>
      <c r="F7665" s="3" t="n">
        <v>150</v>
      </c>
      <c r="G7665" s="3" t="n">
        <v>150</v>
      </c>
      <c r="H7665" s="3" t="n">
        <v>27</v>
      </c>
      <c r="I7665" s="3" t="n">
        <v>27</v>
      </c>
      <c r="J7665" s="3" t="n">
        <v>172</v>
      </c>
      <c r="K7665" s="3" t="n">
        <v>172</v>
      </c>
      <c r="L7665" s="3" t="n">
        <v>20</v>
      </c>
      <c r="M7665" s="3" t="n">
        <v>20</v>
      </c>
      <c r="N7665" s="3" t="n">
        <v>22</v>
      </c>
      <c r="O7665" s="3" t="n">
        <v>-1</v>
      </c>
      <c r="P7665" s="3" t="n">
        <v>7.1</v>
      </c>
      <c r="Q7665" s="3" t="n">
        <v>24.2</v>
      </c>
      <c r="R7665" s="3" t="s">
        <v>22264</v>
      </c>
      <c r="S7665" s="4" t="n">
        <v>45747.9197685185</v>
      </c>
      <c r="T7665" s="3" t="s">
        <v>4910</v>
      </c>
      <c r="U7665" s="3" t="s">
        <v>4910</v>
      </c>
      <c r="V7665" s="3" t="n">
        <v>1</v>
      </c>
      <c r="W7665" s="3" t="n">
        <v>0</v>
      </c>
      <c r="X7665" s="3" t="n">
        <v>0</v>
      </c>
      <c r="Y7665" s="3" t="s">
        <v>30</v>
      </c>
      <c r="Z7665" s="3" t="s">
        <v>30</v>
      </c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  <c r="AP7665" s="3"/>
      <c r="AQ7665" s="3"/>
      <c r="AR7665" s="3"/>
      <c r="AS7665" s="3"/>
      <c r="AT7665" s="3"/>
      <c r="AU7665" s="3"/>
      <c r="AV7665" s="3"/>
      <c r="AW7665" s="3"/>
      <c r="AX7665" s="3"/>
      <c r="AY7665" s="3"/>
      <c r="AZ7665" s="3"/>
      <c r="BA7665" s="3"/>
      <c r="BB7665" s="3"/>
      <c r="BC7665" s="3"/>
      <c r="BD7665" s="3"/>
      <c r="BE7665" s="3"/>
      <c r="BF7665" s="3"/>
      <c r="BG7665" s="3"/>
      <c r="BH7665" s="3"/>
      <c r="BI7665" s="3"/>
      <c r="BJ7665" s="3"/>
    </row>
    <row r="7666" customFormat="false" ht="15.75" hidden="false" customHeight="false" outlineLevel="0" collapsed="false">
      <c r="A7666" s="3" t="n">
        <v>7665</v>
      </c>
      <c r="B7666" s="3" t="s">
        <v>22265</v>
      </c>
      <c r="C7666" s="3" t="s">
        <v>22266</v>
      </c>
      <c r="D7666" s="3" t="n">
        <v>1</v>
      </c>
      <c r="E7666" s="3" t="n">
        <v>5.018837</v>
      </c>
      <c r="F7666" s="3" t="n">
        <v>823</v>
      </c>
      <c r="G7666" s="3" t="n">
        <v>823</v>
      </c>
      <c r="H7666" s="3" t="n">
        <v>13</v>
      </c>
      <c r="I7666" s="3" t="n">
        <v>13</v>
      </c>
      <c r="J7666" s="3" t="n">
        <v>1100</v>
      </c>
      <c r="K7666" s="3" t="n">
        <v>1100</v>
      </c>
      <c r="L7666" s="3" t="n">
        <v>58</v>
      </c>
      <c r="M7666" s="3" t="n">
        <v>58</v>
      </c>
      <c r="N7666" s="3" t="n">
        <v>-1</v>
      </c>
      <c r="O7666" s="3" t="n">
        <v>-1</v>
      </c>
      <c r="P7666" s="3" t="n">
        <v>7.5</v>
      </c>
      <c r="Q7666" s="3" t="n">
        <v>24.2</v>
      </c>
      <c r="R7666" s="3" t="s">
        <v>22267</v>
      </c>
      <c r="S7666" s="4" t="n">
        <v>45747.9198842593</v>
      </c>
      <c r="T7666" s="3" t="s">
        <v>65</v>
      </c>
      <c r="U7666" s="3" t="s">
        <v>65</v>
      </c>
      <c r="V7666" s="3" t="n">
        <v>0</v>
      </c>
      <c r="W7666" s="3" t="n">
        <v>0</v>
      </c>
      <c r="X7666" s="3" t="n">
        <v>0</v>
      </c>
      <c r="Y7666" s="3" t="s">
        <v>30</v>
      </c>
      <c r="Z7666" s="3" t="s">
        <v>30</v>
      </c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  <c r="AP7666" s="3"/>
      <c r="AQ7666" s="3"/>
      <c r="AR7666" s="3"/>
      <c r="AS7666" s="3"/>
      <c r="AT7666" s="3"/>
      <c r="AU7666" s="3"/>
      <c r="AV7666" s="3"/>
      <c r="AW7666" s="3"/>
      <c r="AX7666" s="3"/>
      <c r="AY7666" s="3"/>
      <c r="AZ7666" s="3"/>
      <c r="BA7666" s="3"/>
      <c r="BB7666" s="3"/>
      <c r="BC7666" s="3"/>
      <c r="BD7666" s="3"/>
      <c r="BE7666" s="3"/>
      <c r="BF7666" s="3"/>
      <c r="BG7666" s="3"/>
      <c r="BH7666" s="3"/>
      <c r="BI7666" s="3"/>
      <c r="BJ7666" s="3"/>
    </row>
    <row r="7667" customFormat="false" ht="15.75" hidden="false" customHeight="false" outlineLevel="0" collapsed="false">
      <c r="A7667" s="3" t="n">
        <v>7666</v>
      </c>
      <c r="B7667" s="3" t="s">
        <v>22268</v>
      </c>
      <c r="C7667" s="3" t="s">
        <v>22269</v>
      </c>
      <c r="D7667" s="3" t="n">
        <v>1</v>
      </c>
      <c r="E7667" s="3" t="n">
        <v>0.9320141</v>
      </c>
      <c r="F7667" s="3" t="n">
        <v>42</v>
      </c>
      <c r="G7667" s="3" t="n">
        <v>42</v>
      </c>
      <c r="H7667" s="3" t="n">
        <v>9</v>
      </c>
      <c r="I7667" s="3" t="n">
        <v>9</v>
      </c>
      <c r="J7667" s="3" t="n">
        <v>37</v>
      </c>
      <c r="K7667" s="3" t="n">
        <v>37</v>
      </c>
      <c r="L7667" s="3" t="n">
        <v>6</v>
      </c>
      <c r="M7667" s="3" t="n">
        <v>6</v>
      </c>
      <c r="N7667" s="3" t="n">
        <v>3</v>
      </c>
      <c r="O7667" s="3" t="n">
        <v>3</v>
      </c>
      <c r="P7667" s="3" t="n">
        <v>7.1</v>
      </c>
      <c r="Q7667" s="3" t="n">
        <v>24.2</v>
      </c>
      <c r="R7667" s="3" t="s">
        <v>22270</v>
      </c>
      <c r="S7667" s="4" t="n">
        <v>45747.9199305556</v>
      </c>
      <c r="T7667" s="3" t="s">
        <v>65</v>
      </c>
      <c r="U7667" s="3" t="s">
        <v>65</v>
      </c>
      <c r="V7667" s="3" t="n">
        <v>1</v>
      </c>
      <c r="W7667" s="3" t="n">
        <v>1</v>
      </c>
      <c r="X7667" s="3" t="n">
        <v>0</v>
      </c>
      <c r="Y7667" s="3" t="s">
        <v>30</v>
      </c>
      <c r="Z7667" s="3" t="s">
        <v>30</v>
      </c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3"/>
      <c r="AU7667" s="3"/>
      <c r="AV7667" s="3"/>
      <c r="AW7667" s="3"/>
      <c r="AX7667" s="3"/>
      <c r="AY7667" s="3"/>
      <c r="AZ7667" s="3"/>
      <c r="BA7667" s="3"/>
      <c r="BB7667" s="3"/>
      <c r="BC7667" s="3"/>
      <c r="BD7667" s="3"/>
      <c r="BE7667" s="3"/>
      <c r="BF7667" s="3"/>
      <c r="BG7667" s="3"/>
      <c r="BH7667" s="3"/>
      <c r="BI7667" s="3"/>
      <c r="BJ7667" s="3"/>
    </row>
    <row r="7668" customFormat="false" ht="15.75" hidden="false" customHeight="false" outlineLevel="0" collapsed="false">
      <c r="A7668" s="3" t="n">
        <v>7667</v>
      </c>
      <c r="B7668" s="3" t="s">
        <v>22271</v>
      </c>
      <c r="C7668" s="3" t="s">
        <v>22272</v>
      </c>
      <c r="D7668" s="3" t="n">
        <v>1</v>
      </c>
      <c r="E7668" s="3" t="n">
        <v>2.8722473</v>
      </c>
      <c r="F7668" s="3" t="n">
        <v>57</v>
      </c>
      <c r="G7668" s="3" t="n">
        <v>57</v>
      </c>
      <c r="H7668" s="3" t="n">
        <v>16</v>
      </c>
      <c r="I7668" s="3" t="n">
        <v>16</v>
      </c>
      <c r="J7668" s="3" t="n">
        <v>63</v>
      </c>
      <c r="K7668" s="3" t="n">
        <v>63</v>
      </c>
      <c r="L7668" s="3" t="n">
        <v>14</v>
      </c>
      <c r="M7668" s="3" t="n">
        <v>14</v>
      </c>
      <c r="N7668" s="3" t="n">
        <v>13</v>
      </c>
      <c r="O7668" s="3" t="n">
        <v>-1</v>
      </c>
      <c r="P7668" s="3" t="n">
        <v>7.1</v>
      </c>
      <c r="Q7668" s="3" t="n">
        <v>24.2</v>
      </c>
      <c r="R7668" s="3" t="s">
        <v>22273</v>
      </c>
      <c r="S7668" s="4" t="n">
        <v>45747.9201041667</v>
      </c>
      <c r="T7668" s="3" t="s">
        <v>65</v>
      </c>
      <c r="U7668" s="3" t="s">
        <v>65</v>
      </c>
      <c r="V7668" s="3" t="n">
        <v>1</v>
      </c>
      <c r="W7668" s="3" t="n">
        <v>0</v>
      </c>
      <c r="X7668" s="3" t="n">
        <v>0</v>
      </c>
      <c r="Y7668" s="3" t="s">
        <v>30</v>
      </c>
      <c r="Z7668" s="3" t="s">
        <v>30</v>
      </c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  <c r="AP7668" s="3"/>
      <c r="AQ7668" s="3"/>
      <c r="AR7668" s="3"/>
      <c r="AS7668" s="3"/>
      <c r="AT7668" s="3"/>
      <c r="AU7668" s="3"/>
      <c r="AV7668" s="3"/>
      <c r="AW7668" s="3"/>
      <c r="AX7668" s="3"/>
      <c r="AY7668" s="3"/>
      <c r="AZ7668" s="3"/>
      <c r="BA7668" s="3"/>
      <c r="BB7668" s="3"/>
      <c r="BC7668" s="3"/>
      <c r="BD7668" s="3"/>
      <c r="BE7668" s="3"/>
      <c r="BF7668" s="3"/>
      <c r="BG7668" s="3"/>
      <c r="BH7668" s="3"/>
      <c r="BI7668" s="3"/>
      <c r="BJ7668" s="3"/>
    </row>
    <row r="7669" customFormat="false" ht="15.75" hidden="false" customHeight="false" outlineLevel="0" collapsed="false">
      <c r="A7669" s="3" t="n">
        <v>7668</v>
      </c>
      <c r="B7669" s="3" t="s">
        <v>22274</v>
      </c>
      <c r="C7669" s="3" t="s">
        <v>22275</v>
      </c>
      <c r="D7669" s="3" t="n">
        <v>1</v>
      </c>
      <c r="E7669" s="3" t="n">
        <v>1.368729</v>
      </c>
      <c r="F7669" s="3" t="n">
        <v>20</v>
      </c>
      <c r="G7669" s="3" t="n">
        <v>20</v>
      </c>
      <c r="H7669" s="3" t="n">
        <v>10</v>
      </c>
      <c r="I7669" s="3" t="n">
        <v>10</v>
      </c>
      <c r="J7669" s="3" t="n">
        <v>24</v>
      </c>
      <c r="K7669" s="3" t="n">
        <v>24</v>
      </c>
      <c r="L7669" s="3" t="n">
        <v>1</v>
      </c>
      <c r="M7669" s="3" t="n">
        <v>1</v>
      </c>
      <c r="N7669" s="3" t="n">
        <v>3</v>
      </c>
      <c r="O7669" s="3" t="n">
        <v>3</v>
      </c>
      <c r="P7669" s="3" t="n">
        <v>7.5</v>
      </c>
      <c r="Q7669" s="3" t="n">
        <v>24.2</v>
      </c>
      <c r="R7669" s="3" t="s">
        <v>22276</v>
      </c>
      <c r="S7669" s="4" t="n">
        <v>45747.920162037</v>
      </c>
      <c r="T7669" s="3" t="s">
        <v>65</v>
      </c>
      <c r="U7669" s="3" t="s">
        <v>65</v>
      </c>
      <c r="V7669" s="3" t="n">
        <v>1</v>
      </c>
      <c r="W7669" s="3" t="n">
        <v>1</v>
      </c>
      <c r="X7669" s="3" t="n">
        <v>0</v>
      </c>
      <c r="Y7669" s="3" t="s">
        <v>30</v>
      </c>
      <c r="Z7669" s="3" t="s">
        <v>30</v>
      </c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  <c r="AP7669" s="3"/>
      <c r="AQ7669" s="3"/>
      <c r="AR7669" s="3"/>
      <c r="AS7669" s="3"/>
      <c r="AT7669" s="3"/>
      <c r="AU7669" s="3"/>
      <c r="AV7669" s="3"/>
      <c r="AW7669" s="3"/>
      <c r="AX7669" s="3"/>
      <c r="AY7669" s="3"/>
      <c r="AZ7669" s="3"/>
      <c r="BA7669" s="3"/>
      <c r="BB7669" s="3"/>
      <c r="BC7669" s="3"/>
      <c r="BD7669" s="3"/>
      <c r="BE7669" s="3"/>
      <c r="BF7669" s="3"/>
      <c r="BG7669" s="3"/>
      <c r="BH7669" s="3"/>
      <c r="BI7669" s="3"/>
      <c r="BJ7669" s="3"/>
    </row>
    <row r="7670" customFormat="false" ht="15.75" hidden="false" customHeight="false" outlineLevel="0" collapsed="false">
      <c r="A7670" s="3" t="n">
        <v>7669</v>
      </c>
      <c r="B7670" s="3" t="s">
        <v>22277</v>
      </c>
      <c r="C7670" s="3" t="s">
        <v>22278</v>
      </c>
      <c r="D7670" s="3" t="n">
        <v>1</v>
      </c>
      <c r="E7670" s="3" t="n">
        <v>9.5988782</v>
      </c>
      <c r="F7670" s="3" t="n">
        <v>321</v>
      </c>
      <c r="G7670" s="3" t="n">
        <v>321</v>
      </c>
      <c r="H7670" s="3" t="n">
        <v>21</v>
      </c>
      <c r="I7670" s="3" t="n">
        <v>21</v>
      </c>
      <c r="J7670" s="3" t="n">
        <v>523</v>
      </c>
      <c r="K7670" s="3" t="n">
        <v>523</v>
      </c>
      <c r="L7670" s="3" t="n">
        <v>59</v>
      </c>
      <c r="M7670" s="3" t="n">
        <v>59</v>
      </c>
      <c r="N7670" s="3" t="n">
        <v>57</v>
      </c>
      <c r="O7670" s="3" t="n">
        <v>-1</v>
      </c>
      <c r="P7670" s="3" t="n">
        <v>7.5</v>
      </c>
      <c r="Q7670" s="3" t="n">
        <v>24.2</v>
      </c>
      <c r="R7670" s="3" t="s">
        <v>22279</v>
      </c>
      <c r="S7670" s="4" t="n">
        <v>45747.9203703704</v>
      </c>
      <c r="T7670" s="3" t="s">
        <v>65</v>
      </c>
      <c r="U7670" s="3" t="s">
        <v>65</v>
      </c>
      <c r="V7670" s="3" t="n">
        <v>1</v>
      </c>
      <c r="W7670" s="3" t="n">
        <v>0</v>
      </c>
      <c r="X7670" s="3" t="n">
        <v>0</v>
      </c>
      <c r="Y7670" s="3" t="s">
        <v>30</v>
      </c>
      <c r="Z7670" s="3" t="s">
        <v>30</v>
      </c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3"/>
      <c r="AU7670" s="3"/>
      <c r="AV7670" s="3"/>
      <c r="AW7670" s="3"/>
      <c r="AX7670" s="3"/>
      <c r="AY7670" s="3"/>
      <c r="AZ7670" s="3"/>
      <c r="BA7670" s="3"/>
      <c r="BB7670" s="3"/>
      <c r="BC7670" s="3"/>
      <c r="BD7670" s="3"/>
      <c r="BE7670" s="3"/>
      <c r="BF7670" s="3"/>
      <c r="BG7670" s="3"/>
      <c r="BH7670" s="3"/>
      <c r="BI7670" s="3"/>
      <c r="BJ7670" s="3"/>
    </row>
    <row r="7671" customFormat="false" ht="15.75" hidden="false" customHeight="false" outlineLevel="0" collapsed="false">
      <c r="A7671" s="3" t="n">
        <v>7670</v>
      </c>
      <c r="B7671" s="3" t="s">
        <v>22280</v>
      </c>
      <c r="C7671" s="3" t="s">
        <v>22281</v>
      </c>
      <c r="D7671" s="3" t="n">
        <v>1</v>
      </c>
      <c r="E7671" s="3" t="n">
        <v>1.5460822</v>
      </c>
      <c r="F7671" s="3" t="n">
        <v>26</v>
      </c>
      <c r="G7671" s="3" t="n">
        <v>26</v>
      </c>
      <c r="H7671" s="3" t="n">
        <v>5</v>
      </c>
      <c r="I7671" s="3" t="n">
        <v>5</v>
      </c>
      <c r="J7671" s="3" t="n">
        <v>39</v>
      </c>
      <c r="K7671" s="3" t="n">
        <v>39</v>
      </c>
      <c r="L7671" s="3" t="n">
        <v>5</v>
      </c>
      <c r="M7671" s="3" t="n">
        <v>5</v>
      </c>
      <c r="N7671" s="3" t="n">
        <v>0</v>
      </c>
      <c r="O7671" s="3" t="n">
        <v>-1</v>
      </c>
      <c r="P7671" s="3" t="n">
        <v>7.5</v>
      </c>
      <c r="Q7671" s="3" t="n">
        <v>24.2</v>
      </c>
      <c r="R7671" s="3" t="s">
        <v>22282</v>
      </c>
      <c r="S7671" s="4" t="n">
        <v>45747.920462963</v>
      </c>
      <c r="T7671" s="3" t="s">
        <v>1920</v>
      </c>
      <c r="U7671" s="3" t="s">
        <v>1920</v>
      </c>
      <c r="V7671" s="3" t="n">
        <v>1</v>
      </c>
      <c r="W7671" s="3" t="n">
        <v>0</v>
      </c>
      <c r="X7671" s="3" t="n">
        <v>0</v>
      </c>
      <c r="Y7671" s="3" t="s">
        <v>30</v>
      </c>
      <c r="Z7671" s="3" t="s">
        <v>30</v>
      </c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  <c r="AP7671" s="3"/>
      <c r="AQ7671" s="3"/>
      <c r="AR7671" s="3"/>
      <c r="AS7671" s="3"/>
      <c r="AT7671" s="3"/>
      <c r="AU7671" s="3"/>
      <c r="AV7671" s="3"/>
      <c r="AW7671" s="3"/>
      <c r="AX7671" s="3"/>
      <c r="AY7671" s="3"/>
      <c r="AZ7671" s="3"/>
      <c r="BA7671" s="3"/>
      <c r="BB7671" s="3"/>
      <c r="BC7671" s="3"/>
      <c r="BD7671" s="3"/>
      <c r="BE7671" s="3"/>
      <c r="BF7671" s="3"/>
      <c r="BG7671" s="3"/>
      <c r="BH7671" s="3"/>
      <c r="BI7671" s="3"/>
      <c r="BJ7671" s="3"/>
    </row>
    <row r="7672" customFormat="false" ht="15.75" hidden="false" customHeight="false" outlineLevel="0" collapsed="false">
      <c r="A7672" s="3" t="n">
        <v>7671</v>
      </c>
      <c r="B7672" s="3" t="s">
        <v>22283</v>
      </c>
      <c r="C7672" s="3" t="s">
        <v>22284</v>
      </c>
      <c r="D7672" s="3" t="n">
        <v>1</v>
      </c>
      <c r="E7672" s="3" t="n">
        <v>0.1231385</v>
      </c>
      <c r="F7672" s="3" t="n">
        <v>18</v>
      </c>
      <c r="G7672" s="3" t="n">
        <v>18</v>
      </c>
      <c r="H7672" s="3" t="n">
        <v>10</v>
      </c>
      <c r="I7672" s="3" t="n">
        <v>10</v>
      </c>
      <c r="J7672" s="3" t="n">
        <v>26</v>
      </c>
      <c r="K7672" s="3" t="n">
        <v>26</v>
      </c>
      <c r="L7672" s="3" t="n">
        <v>1</v>
      </c>
      <c r="M7672" s="3" t="n">
        <v>1</v>
      </c>
      <c r="N7672" s="3" t="n">
        <v>3</v>
      </c>
      <c r="O7672" s="3" t="n">
        <v>-1</v>
      </c>
      <c r="P7672" s="3" t="n">
        <v>7.9</v>
      </c>
      <c r="Q7672" s="3" t="n">
        <v>24.2</v>
      </c>
      <c r="R7672" s="3" t="s">
        <v>22285</v>
      </c>
      <c r="S7672" s="4" t="n">
        <v>45747.9205208333</v>
      </c>
      <c r="T7672" s="3" t="s">
        <v>65</v>
      </c>
      <c r="U7672" s="3" t="s">
        <v>65</v>
      </c>
      <c r="V7672" s="3" t="n">
        <v>1</v>
      </c>
      <c r="W7672" s="3" t="n">
        <v>0</v>
      </c>
      <c r="X7672" s="3" t="n">
        <v>0</v>
      </c>
      <c r="Y7672" s="3" t="s">
        <v>30</v>
      </c>
      <c r="Z7672" s="3" t="s">
        <v>30</v>
      </c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  <c r="AP7672" s="3"/>
      <c r="AQ7672" s="3"/>
      <c r="AR7672" s="3"/>
      <c r="AS7672" s="3"/>
      <c r="AT7672" s="3"/>
      <c r="AU7672" s="3"/>
      <c r="AV7672" s="3"/>
      <c r="AW7672" s="3"/>
      <c r="AX7672" s="3"/>
      <c r="AY7672" s="3"/>
      <c r="AZ7672" s="3"/>
      <c r="BA7672" s="3"/>
      <c r="BB7672" s="3"/>
      <c r="BC7672" s="3"/>
      <c r="BD7672" s="3"/>
      <c r="BE7672" s="3"/>
      <c r="BF7672" s="3"/>
      <c r="BG7672" s="3"/>
      <c r="BH7672" s="3"/>
      <c r="BI7672" s="3"/>
      <c r="BJ7672" s="3"/>
    </row>
    <row r="7673" customFormat="false" ht="15.75" hidden="false" customHeight="false" outlineLevel="0" collapsed="false">
      <c r="A7673" s="3" t="n">
        <v>7672</v>
      </c>
      <c r="B7673" s="3" t="s">
        <v>22286</v>
      </c>
      <c r="C7673" s="3" t="s">
        <v>22287</v>
      </c>
      <c r="D7673" s="3" t="n">
        <v>1</v>
      </c>
      <c r="E7673" s="3" t="n">
        <v>0.8651515</v>
      </c>
      <c r="F7673" s="3" t="n">
        <v>28</v>
      </c>
      <c r="G7673" s="3" t="n">
        <v>28</v>
      </c>
      <c r="H7673" s="3" t="n">
        <v>14</v>
      </c>
      <c r="I7673" s="3" t="n">
        <v>14</v>
      </c>
      <c r="J7673" s="3" t="n">
        <v>44</v>
      </c>
      <c r="K7673" s="3" t="n">
        <v>44</v>
      </c>
      <c r="L7673" s="3" t="n">
        <v>2</v>
      </c>
      <c r="M7673" s="3" t="n">
        <v>2</v>
      </c>
      <c r="N7673" s="3" t="n">
        <v>5</v>
      </c>
      <c r="O7673" s="3" t="n">
        <v>5</v>
      </c>
      <c r="P7673" s="3" t="n">
        <v>7.1</v>
      </c>
      <c r="Q7673" s="3" t="n">
        <v>24.2</v>
      </c>
      <c r="R7673" s="3" t="s">
        <v>22288</v>
      </c>
      <c r="S7673" s="4" t="n">
        <v>45747.9205787037</v>
      </c>
      <c r="T7673" s="3" t="s">
        <v>65</v>
      </c>
      <c r="U7673" s="3" t="s">
        <v>65</v>
      </c>
      <c r="V7673" s="3" t="n">
        <v>1</v>
      </c>
      <c r="W7673" s="3" t="n">
        <v>1</v>
      </c>
      <c r="X7673" s="3" t="n">
        <v>0</v>
      </c>
      <c r="Y7673" s="3" t="s">
        <v>30</v>
      </c>
      <c r="Z7673" s="3" t="s">
        <v>30</v>
      </c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  <c r="AP7673" s="3"/>
      <c r="AQ7673" s="3"/>
      <c r="AR7673" s="3"/>
      <c r="AS7673" s="3"/>
      <c r="AT7673" s="3"/>
      <c r="AU7673" s="3"/>
      <c r="AV7673" s="3"/>
      <c r="AW7673" s="3"/>
      <c r="AX7673" s="3"/>
      <c r="AY7673" s="3"/>
      <c r="AZ7673" s="3"/>
      <c r="BA7673" s="3"/>
      <c r="BB7673" s="3"/>
      <c r="BC7673" s="3"/>
      <c r="BD7673" s="3"/>
      <c r="BE7673" s="3"/>
      <c r="BF7673" s="3"/>
      <c r="BG7673" s="3"/>
      <c r="BH7673" s="3"/>
      <c r="BI7673" s="3"/>
      <c r="BJ7673" s="3"/>
    </row>
    <row r="7674" customFormat="false" ht="15.75" hidden="false" customHeight="false" outlineLevel="0" collapsed="false">
      <c r="A7674" s="3" t="n">
        <v>7673</v>
      </c>
      <c r="B7674" s="3" t="s">
        <v>22289</v>
      </c>
      <c r="C7674" s="3" t="s">
        <v>22290</v>
      </c>
      <c r="D7674" s="3" t="n">
        <v>1</v>
      </c>
      <c r="E7674" s="3" t="n">
        <v>5.1199776</v>
      </c>
      <c r="F7674" s="3" t="n">
        <v>826</v>
      </c>
      <c r="G7674" s="3" t="n">
        <v>826</v>
      </c>
      <c r="H7674" s="3" t="n">
        <v>13</v>
      </c>
      <c r="I7674" s="3" t="n">
        <v>13</v>
      </c>
      <c r="J7674" s="3" t="n">
        <v>1105</v>
      </c>
      <c r="K7674" s="3" t="n">
        <v>1105</v>
      </c>
      <c r="L7674" s="3" t="n">
        <v>58</v>
      </c>
      <c r="M7674" s="3" t="n">
        <v>58</v>
      </c>
      <c r="N7674" s="3" t="n">
        <v>-1</v>
      </c>
      <c r="O7674" s="3" t="n">
        <v>-1</v>
      </c>
      <c r="P7674" s="3" t="n">
        <v>7.5</v>
      </c>
      <c r="Q7674" s="3" t="n">
        <v>24.2</v>
      </c>
      <c r="R7674" s="3" t="s">
        <v>22291</v>
      </c>
      <c r="S7674" s="4" t="n">
        <v>45747.9207060185</v>
      </c>
      <c r="T7674" s="3" t="s">
        <v>65</v>
      </c>
      <c r="U7674" s="3" t="s">
        <v>65</v>
      </c>
      <c r="V7674" s="3" t="n">
        <v>0</v>
      </c>
      <c r="W7674" s="3" t="n">
        <v>0</v>
      </c>
      <c r="X7674" s="3" t="n">
        <v>0</v>
      </c>
      <c r="Y7674" s="3" t="s">
        <v>30</v>
      </c>
      <c r="Z7674" s="3" t="s">
        <v>30</v>
      </c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3"/>
      <c r="AU7674" s="3"/>
      <c r="AV7674" s="3"/>
      <c r="AW7674" s="3"/>
      <c r="AX7674" s="3"/>
      <c r="AY7674" s="3"/>
      <c r="AZ7674" s="3"/>
      <c r="BA7674" s="3"/>
      <c r="BB7674" s="3"/>
      <c r="BC7674" s="3"/>
      <c r="BD7674" s="3"/>
      <c r="BE7674" s="3"/>
      <c r="BF7674" s="3"/>
      <c r="BG7674" s="3"/>
      <c r="BH7674" s="3"/>
      <c r="BI7674" s="3"/>
      <c r="BJ7674" s="3"/>
    </row>
    <row r="7675" customFormat="false" ht="15.75" hidden="false" customHeight="false" outlineLevel="0" collapsed="false">
      <c r="A7675" s="3" t="n">
        <v>7674</v>
      </c>
      <c r="B7675" s="3" t="s">
        <v>22292</v>
      </c>
      <c r="C7675" s="3" t="s">
        <v>22293</v>
      </c>
      <c r="D7675" s="3" t="n">
        <v>1</v>
      </c>
      <c r="E7675" s="3" t="n">
        <v>0.8484006</v>
      </c>
      <c r="F7675" s="3" t="n">
        <v>32</v>
      </c>
      <c r="G7675" s="3" t="n">
        <v>32</v>
      </c>
      <c r="H7675" s="3" t="n">
        <v>9</v>
      </c>
      <c r="I7675" s="3" t="n">
        <v>9</v>
      </c>
      <c r="J7675" s="3" t="n">
        <v>40</v>
      </c>
      <c r="K7675" s="3" t="n">
        <v>40</v>
      </c>
      <c r="L7675" s="3" t="n">
        <v>2</v>
      </c>
      <c r="M7675" s="3" t="n">
        <v>2</v>
      </c>
      <c r="N7675" s="3" t="n">
        <v>5</v>
      </c>
      <c r="O7675" s="3" t="n">
        <v>5</v>
      </c>
      <c r="P7675" s="3" t="n">
        <v>7.1</v>
      </c>
      <c r="Q7675" s="3" t="n">
        <v>24.2</v>
      </c>
      <c r="R7675" s="3" t="s">
        <v>22294</v>
      </c>
      <c r="S7675" s="4" t="n">
        <v>45747.9207638889</v>
      </c>
      <c r="T7675" s="3" t="s">
        <v>65</v>
      </c>
      <c r="U7675" s="3" t="s">
        <v>65</v>
      </c>
      <c r="V7675" s="3" t="n">
        <v>1</v>
      </c>
      <c r="W7675" s="3" t="n">
        <v>1</v>
      </c>
      <c r="X7675" s="3" t="n">
        <v>0</v>
      </c>
      <c r="Y7675" s="3" t="s">
        <v>30</v>
      </c>
      <c r="Z7675" s="3" t="s">
        <v>30</v>
      </c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  <c r="AP7675" s="3"/>
      <c r="AQ7675" s="3"/>
      <c r="AR7675" s="3"/>
      <c r="AS7675" s="3"/>
      <c r="AT7675" s="3"/>
      <c r="AU7675" s="3"/>
      <c r="AV7675" s="3"/>
      <c r="AW7675" s="3"/>
      <c r="AX7675" s="3"/>
      <c r="AY7675" s="3"/>
      <c r="AZ7675" s="3"/>
      <c r="BA7675" s="3"/>
      <c r="BB7675" s="3"/>
      <c r="BC7675" s="3"/>
      <c r="BD7675" s="3"/>
      <c r="BE7675" s="3"/>
      <c r="BF7675" s="3"/>
      <c r="BG7675" s="3"/>
      <c r="BH7675" s="3"/>
      <c r="BI7675" s="3"/>
      <c r="BJ7675" s="3"/>
    </row>
    <row r="7676" customFormat="false" ht="15.75" hidden="false" customHeight="false" outlineLevel="0" collapsed="false">
      <c r="A7676" s="3" t="n">
        <v>7675</v>
      </c>
      <c r="B7676" s="3" t="s">
        <v>22295</v>
      </c>
      <c r="C7676" s="3" t="s">
        <v>22296</v>
      </c>
      <c r="D7676" s="3" t="n">
        <v>1</v>
      </c>
      <c r="E7676" s="3" t="n">
        <v>1.0473022</v>
      </c>
      <c r="F7676" s="3" t="n">
        <v>25</v>
      </c>
      <c r="G7676" s="3" t="n">
        <v>25</v>
      </c>
      <c r="H7676" s="3" t="n">
        <v>14</v>
      </c>
      <c r="I7676" s="3" t="n">
        <v>14</v>
      </c>
      <c r="J7676" s="3" t="n">
        <v>28</v>
      </c>
      <c r="K7676" s="3" t="n">
        <v>28</v>
      </c>
      <c r="L7676" s="3" t="n">
        <v>3</v>
      </c>
      <c r="M7676" s="3" t="n">
        <v>3</v>
      </c>
      <c r="N7676" s="3" t="n">
        <v>-1</v>
      </c>
      <c r="O7676" s="3" t="n">
        <v>-1</v>
      </c>
      <c r="P7676" s="3" t="n">
        <v>7.3</v>
      </c>
      <c r="Q7676" s="3" t="n">
        <v>24.2</v>
      </c>
      <c r="R7676" s="3" t="s">
        <v>22297</v>
      </c>
      <c r="S7676" s="4" t="n">
        <v>45747.9208101852</v>
      </c>
      <c r="T7676" s="3" t="s">
        <v>65</v>
      </c>
      <c r="U7676" s="3" t="s">
        <v>65</v>
      </c>
      <c r="V7676" s="3" t="n">
        <v>0</v>
      </c>
      <c r="W7676" s="3" t="n">
        <v>0</v>
      </c>
      <c r="X7676" s="3" t="n">
        <v>0</v>
      </c>
      <c r="Y7676" s="3" t="s">
        <v>30</v>
      </c>
      <c r="Z7676" s="3" t="s">
        <v>30</v>
      </c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  <c r="AP7676" s="3"/>
      <c r="AQ7676" s="3"/>
      <c r="AR7676" s="3"/>
      <c r="AS7676" s="3"/>
      <c r="AT7676" s="3"/>
      <c r="AU7676" s="3"/>
      <c r="AV7676" s="3"/>
      <c r="AW7676" s="3"/>
      <c r="AX7676" s="3"/>
      <c r="AY7676" s="3"/>
      <c r="AZ7676" s="3"/>
      <c r="BA7676" s="3"/>
      <c r="BB7676" s="3"/>
      <c r="BC7676" s="3"/>
      <c r="BD7676" s="3"/>
      <c r="BE7676" s="3"/>
      <c r="BF7676" s="3"/>
      <c r="BG7676" s="3"/>
      <c r="BH7676" s="3"/>
      <c r="BI7676" s="3"/>
      <c r="BJ7676" s="3"/>
    </row>
    <row r="7677" customFormat="false" ht="15.75" hidden="false" customHeight="false" outlineLevel="0" collapsed="false">
      <c r="A7677" s="3" t="n">
        <v>7676</v>
      </c>
      <c r="B7677" s="3" t="s">
        <v>22298</v>
      </c>
      <c r="C7677" s="3" t="s">
        <v>22299</v>
      </c>
      <c r="D7677" s="3" t="n">
        <v>1</v>
      </c>
      <c r="E7677" s="3" t="n">
        <v>0.9652842</v>
      </c>
      <c r="F7677" s="3" t="n">
        <v>49</v>
      </c>
      <c r="G7677" s="3" t="n">
        <v>49</v>
      </c>
      <c r="H7677" s="3" t="n">
        <v>18</v>
      </c>
      <c r="I7677" s="3" t="n">
        <v>18</v>
      </c>
      <c r="J7677" s="3" t="n">
        <v>51</v>
      </c>
      <c r="K7677" s="3" t="n">
        <v>51</v>
      </c>
      <c r="L7677" s="3" t="n">
        <v>12</v>
      </c>
      <c r="M7677" s="3" t="n">
        <v>12</v>
      </c>
      <c r="N7677" s="3" t="n">
        <v>8</v>
      </c>
      <c r="O7677" s="3" t="n">
        <v>-1</v>
      </c>
      <c r="P7677" s="3" t="n">
        <v>7.1</v>
      </c>
      <c r="Q7677" s="3" t="n">
        <v>24.2</v>
      </c>
      <c r="R7677" s="3" t="s">
        <v>22300</v>
      </c>
      <c r="S7677" s="4" t="n">
        <v>45747.9208796296</v>
      </c>
      <c r="T7677" s="3" t="s">
        <v>4910</v>
      </c>
      <c r="U7677" s="3" t="s">
        <v>4910</v>
      </c>
      <c r="V7677" s="3" t="n">
        <v>1</v>
      </c>
      <c r="W7677" s="3" t="n">
        <v>0</v>
      </c>
      <c r="X7677" s="3" t="n">
        <v>0</v>
      </c>
      <c r="Y7677" s="3" t="s">
        <v>30</v>
      </c>
      <c r="Z7677" s="3" t="s">
        <v>30</v>
      </c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  <c r="AP7677" s="3"/>
      <c r="AQ7677" s="3"/>
      <c r="AR7677" s="3"/>
      <c r="AS7677" s="3"/>
      <c r="AT7677" s="3"/>
      <c r="AU7677" s="3"/>
      <c r="AV7677" s="3"/>
      <c r="AW7677" s="3"/>
      <c r="AX7677" s="3"/>
      <c r="AY7677" s="3"/>
      <c r="AZ7677" s="3"/>
      <c r="BA7677" s="3"/>
      <c r="BB7677" s="3"/>
      <c r="BC7677" s="3"/>
      <c r="BD7677" s="3"/>
      <c r="BE7677" s="3"/>
      <c r="BF7677" s="3"/>
      <c r="BG7677" s="3"/>
      <c r="BH7677" s="3"/>
      <c r="BI7677" s="3"/>
      <c r="BJ7677" s="3"/>
    </row>
    <row r="7678" customFormat="false" ht="15.75" hidden="false" customHeight="false" outlineLevel="0" collapsed="false">
      <c r="A7678" s="3" t="n">
        <v>7677</v>
      </c>
      <c r="B7678" s="3" t="s">
        <v>22301</v>
      </c>
      <c r="C7678" s="3" t="s">
        <v>22302</v>
      </c>
      <c r="D7678" s="3" t="n">
        <v>1</v>
      </c>
      <c r="E7678" s="3" t="n">
        <v>4.8797253</v>
      </c>
      <c r="F7678" s="3" t="n">
        <v>177</v>
      </c>
      <c r="G7678" s="3" t="n">
        <v>177</v>
      </c>
      <c r="H7678" s="3" t="n">
        <v>25</v>
      </c>
      <c r="I7678" s="3" t="n">
        <v>25</v>
      </c>
      <c r="J7678" s="3" t="n">
        <v>312</v>
      </c>
      <c r="K7678" s="3" t="n">
        <v>312</v>
      </c>
      <c r="L7678" s="3" t="n">
        <v>24</v>
      </c>
      <c r="M7678" s="3" t="n">
        <v>24</v>
      </c>
      <c r="N7678" s="3" t="n">
        <v>91</v>
      </c>
      <c r="O7678" s="3" t="n">
        <v>-1</v>
      </c>
      <c r="P7678" s="3" t="n">
        <v>7.1</v>
      </c>
      <c r="Q7678" s="3" t="n">
        <v>24.2</v>
      </c>
      <c r="R7678" s="3" t="s">
        <v>22303</v>
      </c>
      <c r="S7678" s="4" t="n">
        <v>45747.9210416667</v>
      </c>
      <c r="T7678" s="3" t="s">
        <v>3197</v>
      </c>
      <c r="U7678" s="3" t="s">
        <v>3197</v>
      </c>
      <c r="V7678" s="3" t="n">
        <v>1</v>
      </c>
      <c r="W7678" s="3" t="n">
        <v>0</v>
      </c>
      <c r="X7678" s="3" t="n">
        <v>0</v>
      </c>
      <c r="Y7678" s="3" t="s">
        <v>30</v>
      </c>
      <c r="Z7678" s="3" t="s">
        <v>30</v>
      </c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3"/>
      <c r="AU7678" s="3"/>
      <c r="AV7678" s="3"/>
      <c r="AW7678" s="3"/>
      <c r="AX7678" s="3"/>
      <c r="AY7678" s="3"/>
      <c r="AZ7678" s="3"/>
      <c r="BA7678" s="3"/>
      <c r="BB7678" s="3"/>
      <c r="BC7678" s="3"/>
      <c r="BD7678" s="3"/>
      <c r="BE7678" s="3"/>
      <c r="BF7678" s="3"/>
      <c r="BG7678" s="3"/>
      <c r="BH7678" s="3"/>
      <c r="BI7678" s="3"/>
      <c r="BJ7678" s="3"/>
    </row>
    <row r="7679" customFormat="false" ht="15.75" hidden="false" customHeight="false" outlineLevel="0" collapsed="false">
      <c r="A7679" s="3" t="n">
        <v>7678</v>
      </c>
      <c r="B7679" s="3" t="s">
        <v>22304</v>
      </c>
      <c r="C7679" s="3" t="s">
        <v>22305</v>
      </c>
      <c r="D7679" s="3" t="n">
        <v>1</v>
      </c>
      <c r="E7679" s="3" t="n">
        <v>3.4318631</v>
      </c>
      <c r="F7679" s="3" t="n">
        <v>130</v>
      </c>
      <c r="G7679" s="3" t="n">
        <v>130</v>
      </c>
      <c r="H7679" s="3" t="n">
        <v>17</v>
      </c>
      <c r="I7679" s="3" t="n">
        <v>17</v>
      </c>
      <c r="J7679" s="3" t="n">
        <v>192</v>
      </c>
      <c r="K7679" s="3" t="n">
        <v>192</v>
      </c>
      <c r="L7679" s="3" t="n">
        <v>26</v>
      </c>
      <c r="M7679" s="3" t="n">
        <v>26</v>
      </c>
      <c r="N7679" s="3" t="n">
        <v>0</v>
      </c>
      <c r="O7679" s="3" t="n">
        <v>-1</v>
      </c>
      <c r="P7679" s="3" t="n">
        <v>7.1</v>
      </c>
      <c r="Q7679" s="3" t="n">
        <v>24.2</v>
      </c>
      <c r="R7679" s="3" t="s">
        <v>22306</v>
      </c>
      <c r="S7679" s="4" t="n">
        <v>45747.9211574074</v>
      </c>
      <c r="T7679" s="3" t="s">
        <v>1920</v>
      </c>
      <c r="U7679" s="3" t="s">
        <v>1920</v>
      </c>
      <c r="V7679" s="3" t="n">
        <v>1</v>
      </c>
      <c r="W7679" s="3" t="n">
        <v>0</v>
      </c>
      <c r="X7679" s="3" t="n">
        <v>0</v>
      </c>
      <c r="Y7679" s="3" t="s">
        <v>30</v>
      </c>
      <c r="Z7679" s="3" t="s">
        <v>30</v>
      </c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  <c r="AP7679" s="3"/>
      <c r="AQ7679" s="3"/>
      <c r="AR7679" s="3"/>
      <c r="AS7679" s="3"/>
      <c r="AT7679" s="3"/>
      <c r="AU7679" s="3"/>
      <c r="AV7679" s="3"/>
      <c r="AW7679" s="3"/>
      <c r="AX7679" s="3"/>
      <c r="AY7679" s="3"/>
      <c r="AZ7679" s="3"/>
      <c r="BA7679" s="3"/>
      <c r="BB7679" s="3"/>
      <c r="BC7679" s="3"/>
      <c r="BD7679" s="3"/>
      <c r="BE7679" s="3"/>
      <c r="BF7679" s="3"/>
      <c r="BG7679" s="3"/>
      <c r="BH7679" s="3"/>
      <c r="BI7679" s="3"/>
      <c r="BJ7679" s="3"/>
    </row>
    <row r="7680" customFormat="false" ht="15.75" hidden="false" customHeight="false" outlineLevel="0" collapsed="false">
      <c r="A7680" s="3" t="n">
        <v>7679</v>
      </c>
      <c r="B7680" s="3" t="s">
        <v>22307</v>
      </c>
      <c r="C7680" s="3" t="s">
        <v>22308</v>
      </c>
      <c r="D7680" s="3" t="n">
        <v>1</v>
      </c>
      <c r="E7680" s="3" t="n">
        <v>2.1099169</v>
      </c>
      <c r="F7680" s="3" t="n">
        <v>57</v>
      </c>
      <c r="G7680" s="3" t="n">
        <v>57</v>
      </c>
      <c r="H7680" s="3" t="n">
        <v>15</v>
      </c>
      <c r="I7680" s="3" t="n">
        <v>15</v>
      </c>
      <c r="J7680" s="3" t="n">
        <v>66</v>
      </c>
      <c r="K7680" s="3" t="n">
        <v>66</v>
      </c>
      <c r="L7680" s="3" t="n">
        <v>15</v>
      </c>
      <c r="M7680" s="3" t="n">
        <v>15</v>
      </c>
      <c r="N7680" s="3" t="n">
        <v>19</v>
      </c>
      <c r="O7680" s="3" t="n">
        <v>-1</v>
      </c>
      <c r="P7680" s="3" t="n">
        <v>7.1</v>
      </c>
      <c r="Q7680" s="3" t="n">
        <v>24.2</v>
      </c>
      <c r="R7680" s="3" t="s">
        <v>22309</v>
      </c>
      <c r="S7680" s="4" t="n">
        <v>45747.92125</v>
      </c>
      <c r="T7680" s="3" t="s">
        <v>4910</v>
      </c>
      <c r="U7680" s="3" t="s">
        <v>4910</v>
      </c>
      <c r="V7680" s="3" t="n">
        <v>1</v>
      </c>
      <c r="W7680" s="3" t="n">
        <v>0</v>
      </c>
      <c r="X7680" s="3" t="n">
        <v>0</v>
      </c>
      <c r="Y7680" s="3" t="s">
        <v>30</v>
      </c>
      <c r="Z7680" s="3" t="s">
        <v>30</v>
      </c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  <c r="AP7680" s="3"/>
      <c r="AQ7680" s="3"/>
      <c r="AR7680" s="3"/>
      <c r="AS7680" s="3"/>
      <c r="AT7680" s="3"/>
      <c r="AU7680" s="3"/>
      <c r="AV7680" s="3"/>
      <c r="AW7680" s="3"/>
      <c r="AX7680" s="3"/>
      <c r="AY7680" s="3"/>
      <c r="AZ7680" s="3"/>
      <c r="BA7680" s="3"/>
      <c r="BB7680" s="3"/>
      <c r="BC7680" s="3"/>
      <c r="BD7680" s="3"/>
      <c r="BE7680" s="3"/>
      <c r="BF7680" s="3"/>
      <c r="BG7680" s="3"/>
      <c r="BH7680" s="3"/>
      <c r="BI7680" s="3"/>
      <c r="BJ7680" s="3"/>
    </row>
    <row r="7681" customFormat="false" ht="15.75" hidden="false" customHeight="false" outlineLevel="0" collapsed="false">
      <c r="A7681" s="3" t="n">
        <v>7680</v>
      </c>
      <c r="B7681" s="3" t="s">
        <v>22310</v>
      </c>
      <c r="C7681" s="3" t="s">
        <v>22311</v>
      </c>
      <c r="D7681" s="3" t="n">
        <v>1</v>
      </c>
      <c r="E7681" s="3" t="n">
        <v>1.4510918</v>
      </c>
      <c r="F7681" s="3" t="n">
        <v>77</v>
      </c>
      <c r="G7681" s="3" t="n">
        <v>77</v>
      </c>
      <c r="H7681" s="3" t="n">
        <v>18</v>
      </c>
      <c r="I7681" s="3" t="n">
        <v>18</v>
      </c>
      <c r="J7681" s="3" t="n">
        <v>107</v>
      </c>
      <c r="K7681" s="3" t="n">
        <v>107</v>
      </c>
      <c r="L7681" s="3" t="n">
        <v>16</v>
      </c>
      <c r="M7681" s="3" t="n">
        <v>16</v>
      </c>
      <c r="N7681" s="3" t="n">
        <v>19</v>
      </c>
      <c r="O7681" s="3" t="n">
        <v>-1</v>
      </c>
      <c r="P7681" s="3" t="n">
        <v>7.1</v>
      </c>
      <c r="Q7681" s="3" t="n">
        <v>24.2</v>
      </c>
      <c r="R7681" s="3" t="s">
        <v>22312</v>
      </c>
      <c r="S7681" s="4" t="n">
        <v>45747.9213541667</v>
      </c>
      <c r="T7681" s="3" t="s">
        <v>4910</v>
      </c>
      <c r="U7681" s="3" t="s">
        <v>4910</v>
      </c>
      <c r="V7681" s="3" t="n">
        <v>1</v>
      </c>
      <c r="W7681" s="3" t="n">
        <v>0</v>
      </c>
      <c r="X7681" s="3" t="n">
        <v>0</v>
      </c>
      <c r="Y7681" s="3" t="s">
        <v>30</v>
      </c>
      <c r="Z7681" s="3" t="s">
        <v>30</v>
      </c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  <c r="AP7681" s="3"/>
      <c r="AQ7681" s="3"/>
      <c r="AR7681" s="3"/>
      <c r="AS7681" s="3"/>
      <c r="AT7681" s="3"/>
      <c r="AU7681" s="3"/>
      <c r="AV7681" s="3"/>
      <c r="AW7681" s="3"/>
      <c r="AX7681" s="3"/>
      <c r="AY7681" s="3"/>
      <c r="AZ7681" s="3"/>
      <c r="BA7681" s="3"/>
      <c r="BB7681" s="3"/>
      <c r="BC7681" s="3"/>
      <c r="BD7681" s="3"/>
      <c r="BE7681" s="3"/>
      <c r="BF7681" s="3"/>
      <c r="BG7681" s="3"/>
      <c r="BH7681" s="3"/>
      <c r="BI7681" s="3"/>
      <c r="BJ7681" s="3"/>
    </row>
    <row r="7682" customFormat="false" ht="15.75" hidden="false" customHeight="false" outlineLevel="0" collapsed="false">
      <c r="A7682" s="3" t="n">
        <v>7681</v>
      </c>
      <c r="B7682" s="3"/>
      <c r="C7682" s="3"/>
      <c r="D7682" s="3" t="n">
        <v>0</v>
      </c>
      <c r="E7682" s="3" t="s">
        <v>1901</v>
      </c>
      <c r="F7682" s="3" t="s">
        <v>1901</v>
      </c>
      <c r="G7682" s="3" t="s">
        <v>1901</v>
      </c>
      <c r="H7682" s="3" t="s">
        <v>1901</v>
      </c>
      <c r="I7682" s="3" t="s">
        <v>1901</v>
      </c>
      <c r="J7682" s="3" t="s">
        <v>1901</v>
      </c>
      <c r="K7682" s="3" t="s">
        <v>1901</v>
      </c>
      <c r="L7682" s="3" t="s">
        <v>1901</v>
      </c>
      <c r="M7682" s="3" t="s">
        <v>1901</v>
      </c>
      <c r="N7682" s="3" t="s">
        <v>1901</v>
      </c>
      <c r="O7682" s="3" t="s">
        <v>1901</v>
      </c>
      <c r="P7682" s="3"/>
      <c r="Q7682" s="3"/>
      <c r="R7682" s="3"/>
      <c r="S7682" s="3"/>
      <c r="T7682" s="3"/>
      <c r="U7682" s="3"/>
      <c r="V7682" s="3" t="s">
        <v>1901</v>
      </c>
      <c r="W7682" s="3" t="s">
        <v>1901</v>
      </c>
      <c r="X7682" s="3" t="s">
        <v>1901</v>
      </c>
      <c r="Y7682" s="3"/>
      <c r="Z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  <c r="AP7682" s="3"/>
      <c r="AQ7682" s="3"/>
      <c r="AR7682" s="3"/>
      <c r="AS7682" s="3"/>
      <c r="AT7682" s="3"/>
      <c r="AU7682" s="3"/>
      <c r="AV7682" s="3"/>
      <c r="AW7682" s="3"/>
      <c r="AX7682" s="3"/>
      <c r="AY7682" s="3"/>
      <c r="AZ7682" s="3"/>
      <c r="BA7682" s="3"/>
      <c r="BB7682" s="3"/>
      <c r="BC7682" s="3"/>
      <c r="BD7682" s="3"/>
      <c r="BE7682" s="3"/>
      <c r="BF7682" s="3"/>
      <c r="BG7682" s="3"/>
      <c r="BH7682" s="3"/>
      <c r="BI7682" s="3"/>
      <c r="BJ7682" s="3"/>
    </row>
    <row r="7683" customFormat="false" ht="15.75" hidden="false" customHeight="false" outlineLevel="0" collapsed="false">
      <c r="A7683" s="3" t="n">
        <v>7682</v>
      </c>
      <c r="B7683" s="3" t="s">
        <v>22313</v>
      </c>
      <c r="C7683" s="3" t="s">
        <v>22314</v>
      </c>
      <c r="D7683" s="3" t="n">
        <v>1</v>
      </c>
      <c r="E7683" s="3" t="n">
        <v>3.5894553</v>
      </c>
      <c r="F7683" s="3" t="n">
        <v>80</v>
      </c>
      <c r="G7683" s="3" t="n">
        <v>80</v>
      </c>
      <c r="H7683" s="3" t="n">
        <v>14</v>
      </c>
      <c r="I7683" s="3" t="n">
        <v>14</v>
      </c>
      <c r="J7683" s="3" t="n">
        <v>133</v>
      </c>
      <c r="K7683" s="3" t="n">
        <v>133</v>
      </c>
      <c r="L7683" s="3" t="n">
        <v>3</v>
      </c>
      <c r="M7683" s="3" t="n">
        <v>3</v>
      </c>
      <c r="N7683" s="3" t="n">
        <v>0</v>
      </c>
      <c r="O7683" s="3" t="n">
        <v>0</v>
      </c>
      <c r="P7683" s="3" t="n">
        <v>7.1</v>
      </c>
      <c r="Q7683" s="3" t="n">
        <v>24.2</v>
      </c>
      <c r="R7683" s="3" t="s">
        <v>22315</v>
      </c>
      <c r="S7683" s="4" t="n">
        <v>45747.9214351852</v>
      </c>
      <c r="T7683" s="3" t="s">
        <v>65</v>
      </c>
      <c r="U7683" s="3" t="s">
        <v>65</v>
      </c>
      <c r="V7683" s="3" t="n">
        <v>1</v>
      </c>
      <c r="W7683" s="3" t="n">
        <v>1</v>
      </c>
      <c r="X7683" s="3" t="n">
        <v>0</v>
      </c>
      <c r="Y7683" s="3" t="s">
        <v>30</v>
      </c>
      <c r="Z7683" s="3" t="s">
        <v>30</v>
      </c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  <c r="AP7683" s="3"/>
      <c r="AQ7683" s="3"/>
      <c r="AR7683" s="3"/>
      <c r="AS7683" s="3"/>
      <c r="AT7683" s="3"/>
      <c r="AU7683" s="3"/>
      <c r="AV7683" s="3"/>
      <c r="AW7683" s="3"/>
      <c r="AX7683" s="3"/>
      <c r="AY7683" s="3"/>
      <c r="AZ7683" s="3"/>
      <c r="BA7683" s="3"/>
      <c r="BB7683" s="3"/>
      <c r="BC7683" s="3"/>
      <c r="BD7683" s="3"/>
      <c r="BE7683" s="3"/>
      <c r="BF7683" s="3"/>
      <c r="BG7683" s="3"/>
      <c r="BH7683" s="3"/>
      <c r="BI7683" s="3"/>
      <c r="BJ7683" s="3"/>
    </row>
    <row r="7684" customFormat="false" ht="15.75" hidden="false" customHeight="false" outlineLevel="0" collapsed="false">
      <c r="A7684" s="3" t="n">
        <v>7683</v>
      </c>
      <c r="B7684" s="3" t="s">
        <v>22316</v>
      </c>
      <c r="C7684" s="3" t="s">
        <v>22317</v>
      </c>
      <c r="D7684" s="3" t="n">
        <v>1</v>
      </c>
      <c r="E7684" s="3" t="n">
        <v>0.6501433</v>
      </c>
      <c r="F7684" s="3" t="n">
        <v>34</v>
      </c>
      <c r="G7684" s="3" t="n">
        <v>34</v>
      </c>
      <c r="H7684" s="3" t="n">
        <v>13</v>
      </c>
      <c r="I7684" s="3" t="n">
        <v>13</v>
      </c>
      <c r="J7684" s="3" t="n">
        <v>34</v>
      </c>
      <c r="K7684" s="3" t="n">
        <v>34</v>
      </c>
      <c r="L7684" s="3" t="n">
        <v>9</v>
      </c>
      <c r="M7684" s="3" t="n">
        <v>9</v>
      </c>
      <c r="N7684" s="3" t="n">
        <v>-1</v>
      </c>
      <c r="O7684" s="3" t="n">
        <v>-1</v>
      </c>
      <c r="P7684" s="3" t="n">
        <v>7.1</v>
      </c>
      <c r="Q7684" s="3" t="n">
        <v>24.2</v>
      </c>
      <c r="R7684" s="3" t="s">
        <v>22318</v>
      </c>
      <c r="S7684" s="4" t="n">
        <v>45747.9215046296</v>
      </c>
      <c r="T7684" s="3" t="s">
        <v>65</v>
      </c>
      <c r="U7684" s="3" t="s">
        <v>65</v>
      </c>
      <c r="V7684" s="3" t="n">
        <v>0</v>
      </c>
      <c r="W7684" s="3" t="n">
        <v>0</v>
      </c>
      <c r="X7684" s="3" t="n">
        <v>0</v>
      </c>
      <c r="Y7684" s="3" t="s">
        <v>30</v>
      </c>
      <c r="Z7684" s="3" t="s">
        <v>30</v>
      </c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  <c r="AP7684" s="3"/>
      <c r="AQ7684" s="3"/>
      <c r="AR7684" s="3"/>
      <c r="AS7684" s="3"/>
      <c r="AT7684" s="3"/>
      <c r="AU7684" s="3"/>
      <c r="AV7684" s="3"/>
      <c r="AW7684" s="3"/>
      <c r="AX7684" s="3"/>
      <c r="AY7684" s="3"/>
      <c r="AZ7684" s="3"/>
      <c r="BA7684" s="3"/>
      <c r="BB7684" s="3"/>
      <c r="BC7684" s="3"/>
      <c r="BD7684" s="3"/>
      <c r="BE7684" s="3"/>
      <c r="BF7684" s="3"/>
      <c r="BG7684" s="3"/>
      <c r="BH7684" s="3"/>
      <c r="BI7684" s="3"/>
      <c r="BJ7684" s="3"/>
    </row>
    <row r="7685" customFormat="false" ht="15.75" hidden="false" customHeight="false" outlineLevel="0" collapsed="false">
      <c r="A7685" s="3" t="n">
        <v>7684</v>
      </c>
      <c r="B7685" s="3" t="s">
        <v>22319</v>
      </c>
      <c r="C7685" s="3" t="s">
        <v>22320</v>
      </c>
      <c r="D7685" s="3" t="n">
        <v>1</v>
      </c>
      <c r="E7685" s="3" t="n">
        <v>11.4727744</v>
      </c>
      <c r="F7685" s="3" t="n">
        <v>857</v>
      </c>
      <c r="G7685" s="3" t="n">
        <v>857</v>
      </c>
      <c r="H7685" s="3" t="n">
        <v>33</v>
      </c>
      <c r="I7685" s="3" t="n">
        <v>33</v>
      </c>
      <c r="J7685" s="3" t="n">
        <v>1253</v>
      </c>
      <c r="K7685" s="3" t="n">
        <v>1253</v>
      </c>
      <c r="L7685" s="3" t="n">
        <v>98</v>
      </c>
      <c r="M7685" s="3" t="n">
        <v>98</v>
      </c>
      <c r="N7685" s="3" t="n">
        <v>-1</v>
      </c>
      <c r="O7685" s="3" t="n">
        <v>-1</v>
      </c>
      <c r="P7685" s="3" t="n">
        <v>7.1</v>
      </c>
      <c r="Q7685" s="3" t="n">
        <v>24.2</v>
      </c>
      <c r="R7685" s="3" t="s">
        <v>22321</v>
      </c>
      <c r="S7685" s="4" t="n">
        <v>45747.9217708333</v>
      </c>
      <c r="T7685" s="3" t="s">
        <v>29</v>
      </c>
      <c r="U7685" s="3" t="s">
        <v>29</v>
      </c>
      <c r="V7685" s="3" t="n">
        <v>0</v>
      </c>
      <c r="W7685" s="3" t="n">
        <v>0</v>
      </c>
      <c r="X7685" s="3" t="n">
        <v>0</v>
      </c>
      <c r="Y7685" s="3" t="s">
        <v>30</v>
      </c>
      <c r="Z7685" s="3" t="s">
        <v>30</v>
      </c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  <c r="AP7685" s="3"/>
      <c r="AQ7685" s="3"/>
      <c r="AR7685" s="3"/>
      <c r="AS7685" s="3"/>
      <c r="AT7685" s="3"/>
      <c r="AU7685" s="3"/>
      <c r="AV7685" s="3"/>
      <c r="AW7685" s="3"/>
      <c r="AX7685" s="3"/>
      <c r="AY7685" s="3"/>
      <c r="AZ7685" s="3"/>
      <c r="BA7685" s="3"/>
      <c r="BB7685" s="3"/>
      <c r="BC7685" s="3"/>
      <c r="BD7685" s="3"/>
      <c r="BE7685" s="3"/>
      <c r="BF7685" s="3"/>
      <c r="BG7685" s="3"/>
      <c r="BH7685" s="3"/>
      <c r="BI7685" s="3"/>
      <c r="BJ7685" s="3"/>
    </row>
    <row r="7686" customFormat="false" ht="15.75" hidden="false" customHeight="false" outlineLevel="0" collapsed="false">
      <c r="A7686" s="3" t="n">
        <v>7685</v>
      </c>
      <c r="B7686" s="3" t="s">
        <v>22322</v>
      </c>
      <c r="C7686" s="3" t="s">
        <v>22323</v>
      </c>
      <c r="D7686" s="3" t="n">
        <v>1</v>
      </c>
      <c r="E7686" s="3" t="n">
        <v>3.9800839</v>
      </c>
      <c r="F7686" s="3" t="n">
        <v>184</v>
      </c>
      <c r="G7686" s="3" t="n">
        <v>184</v>
      </c>
      <c r="H7686" s="3" t="n">
        <v>13</v>
      </c>
      <c r="I7686" s="3" t="n">
        <v>13</v>
      </c>
      <c r="J7686" s="3" t="n">
        <v>278</v>
      </c>
      <c r="K7686" s="3" t="n">
        <v>278</v>
      </c>
      <c r="L7686" s="3" t="n">
        <v>12</v>
      </c>
      <c r="M7686" s="3" t="n">
        <v>12</v>
      </c>
      <c r="N7686" s="3" t="n">
        <v>7</v>
      </c>
      <c r="O7686" s="3" t="n">
        <v>7</v>
      </c>
      <c r="P7686" s="3" t="n">
        <v>7.1</v>
      </c>
      <c r="Q7686" s="3" t="n">
        <v>24.2</v>
      </c>
      <c r="R7686" s="3" t="s">
        <v>22324</v>
      </c>
      <c r="S7686" s="4" t="n">
        <v>45747.921875</v>
      </c>
      <c r="T7686" s="3" t="s">
        <v>4910</v>
      </c>
      <c r="U7686" s="3" t="s">
        <v>4910</v>
      </c>
      <c r="V7686" s="3" t="n">
        <v>1</v>
      </c>
      <c r="W7686" s="3" t="n">
        <v>1</v>
      </c>
      <c r="X7686" s="3" t="n">
        <v>0</v>
      </c>
      <c r="Y7686" s="3" t="s">
        <v>30</v>
      </c>
      <c r="Z7686" s="3" t="s">
        <v>30</v>
      </c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  <c r="AP7686" s="3"/>
      <c r="AQ7686" s="3"/>
      <c r="AR7686" s="3"/>
      <c r="AS7686" s="3"/>
      <c r="AT7686" s="3"/>
      <c r="AU7686" s="3"/>
      <c r="AV7686" s="3"/>
      <c r="AW7686" s="3"/>
      <c r="AX7686" s="3"/>
      <c r="AY7686" s="3"/>
      <c r="AZ7686" s="3"/>
      <c r="BA7686" s="3"/>
      <c r="BB7686" s="3"/>
      <c r="BC7686" s="3"/>
      <c r="BD7686" s="3"/>
      <c r="BE7686" s="3"/>
      <c r="BF7686" s="3"/>
      <c r="BG7686" s="3"/>
      <c r="BH7686" s="3"/>
      <c r="BI7686" s="3"/>
      <c r="BJ7686" s="3"/>
    </row>
    <row r="7687" customFormat="false" ht="15.75" hidden="false" customHeight="false" outlineLevel="0" collapsed="false">
      <c r="A7687" s="3" t="n">
        <v>7686</v>
      </c>
      <c r="B7687" s="3" t="s">
        <v>22325</v>
      </c>
      <c r="C7687" s="3" t="s">
        <v>22326</v>
      </c>
      <c r="D7687" s="3" t="n">
        <v>1</v>
      </c>
      <c r="E7687" s="3" t="n">
        <v>1.9360423</v>
      </c>
      <c r="F7687" s="3" t="n">
        <v>16</v>
      </c>
      <c r="G7687" s="3" t="n">
        <v>16</v>
      </c>
      <c r="H7687" s="3" t="n">
        <v>6</v>
      </c>
      <c r="I7687" s="3" t="n">
        <v>6</v>
      </c>
      <c r="J7687" s="3" t="n">
        <v>26</v>
      </c>
      <c r="K7687" s="3" t="n">
        <v>26</v>
      </c>
      <c r="L7687" s="3" t="n">
        <v>8</v>
      </c>
      <c r="M7687" s="3" t="n">
        <v>8</v>
      </c>
      <c r="N7687" s="3" t="n">
        <v>-1</v>
      </c>
      <c r="O7687" s="3" t="n">
        <v>-1</v>
      </c>
      <c r="P7687" s="3" t="n">
        <v>7.1</v>
      </c>
      <c r="Q7687" s="3" t="n">
        <v>24.2</v>
      </c>
      <c r="R7687" s="3" t="s">
        <v>22327</v>
      </c>
      <c r="S7687" s="4" t="n">
        <v>45747.9219791667</v>
      </c>
      <c r="T7687" s="3" t="s">
        <v>4910</v>
      </c>
      <c r="U7687" s="3" t="s">
        <v>4910</v>
      </c>
      <c r="V7687" s="3" t="n">
        <v>0</v>
      </c>
      <c r="W7687" s="3" t="n">
        <v>0</v>
      </c>
      <c r="X7687" s="3" t="n">
        <v>0</v>
      </c>
      <c r="Y7687" s="3" t="s">
        <v>30</v>
      </c>
      <c r="Z7687" s="3" t="s">
        <v>30</v>
      </c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  <c r="AP7687" s="3"/>
      <c r="AQ7687" s="3"/>
      <c r="AR7687" s="3"/>
      <c r="AS7687" s="3"/>
      <c r="AT7687" s="3"/>
      <c r="AU7687" s="3"/>
      <c r="AV7687" s="3"/>
      <c r="AW7687" s="3"/>
      <c r="AX7687" s="3"/>
      <c r="AY7687" s="3"/>
      <c r="AZ7687" s="3"/>
      <c r="BA7687" s="3"/>
      <c r="BB7687" s="3"/>
      <c r="BC7687" s="3"/>
      <c r="BD7687" s="3"/>
      <c r="BE7687" s="3"/>
      <c r="BF7687" s="3"/>
      <c r="BG7687" s="3"/>
      <c r="BH7687" s="3"/>
      <c r="BI7687" s="3"/>
      <c r="BJ7687" s="3"/>
    </row>
    <row r="7688" customFormat="false" ht="15.75" hidden="false" customHeight="false" outlineLevel="0" collapsed="false">
      <c r="A7688" s="3" t="n">
        <v>7687</v>
      </c>
      <c r="B7688" s="3" t="s">
        <v>22328</v>
      </c>
      <c r="C7688" s="3" t="s">
        <v>22329</v>
      </c>
      <c r="D7688" s="3" t="n">
        <v>1</v>
      </c>
      <c r="E7688" s="3" t="n">
        <v>0.6427744</v>
      </c>
      <c r="F7688" s="3" t="n">
        <v>53</v>
      </c>
      <c r="G7688" s="3" t="n">
        <v>53</v>
      </c>
      <c r="H7688" s="3" t="n">
        <v>15</v>
      </c>
      <c r="I7688" s="3" t="n">
        <v>15</v>
      </c>
      <c r="J7688" s="3" t="n">
        <v>81</v>
      </c>
      <c r="K7688" s="3" t="n">
        <v>81</v>
      </c>
      <c r="L7688" s="3" t="n">
        <v>0</v>
      </c>
      <c r="M7688" s="3" t="n">
        <v>0</v>
      </c>
      <c r="N7688" s="3" t="n">
        <v>5</v>
      </c>
      <c r="O7688" s="3" t="n">
        <v>5</v>
      </c>
      <c r="P7688" s="3" t="n">
        <v>7.1</v>
      </c>
      <c r="Q7688" s="3" t="n">
        <v>24.2</v>
      </c>
      <c r="R7688" s="3" t="s">
        <v>22330</v>
      </c>
      <c r="S7688" s="4" t="n">
        <v>45747.922037037</v>
      </c>
      <c r="T7688" s="3" t="s">
        <v>246</v>
      </c>
      <c r="U7688" s="3" t="s">
        <v>246</v>
      </c>
      <c r="V7688" s="3" t="n">
        <v>1</v>
      </c>
      <c r="W7688" s="3" t="n">
        <v>1</v>
      </c>
      <c r="X7688" s="3" t="n">
        <v>0</v>
      </c>
      <c r="Y7688" s="3" t="s">
        <v>81</v>
      </c>
      <c r="Z7688" s="3" t="s">
        <v>30</v>
      </c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  <c r="AP7688" s="3"/>
      <c r="AQ7688" s="3"/>
      <c r="AR7688" s="3"/>
      <c r="AS7688" s="3"/>
      <c r="AT7688" s="3"/>
      <c r="AU7688" s="3"/>
      <c r="AV7688" s="3"/>
      <c r="AW7688" s="3"/>
      <c r="AX7688" s="3"/>
      <c r="AY7688" s="3"/>
      <c r="AZ7688" s="3"/>
      <c r="BA7688" s="3"/>
      <c r="BB7688" s="3"/>
      <c r="BC7688" s="3"/>
      <c r="BD7688" s="3"/>
      <c r="BE7688" s="3"/>
      <c r="BF7688" s="3"/>
      <c r="BG7688" s="3"/>
      <c r="BH7688" s="3"/>
      <c r="BI7688" s="3"/>
      <c r="BJ7688" s="3"/>
    </row>
    <row r="7689" customFormat="false" ht="15.75" hidden="false" customHeight="false" outlineLevel="0" collapsed="false">
      <c r="A7689" s="3" t="n">
        <v>7688</v>
      </c>
      <c r="B7689" s="3" t="s">
        <v>22331</v>
      </c>
      <c r="C7689" s="3" t="s">
        <v>22332</v>
      </c>
      <c r="D7689" s="3" t="n">
        <v>1</v>
      </c>
      <c r="E7689" s="3" t="n">
        <v>3.1673732</v>
      </c>
      <c r="F7689" s="3" t="n">
        <v>88</v>
      </c>
      <c r="G7689" s="3" t="n">
        <v>88</v>
      </c>
      <c r="H7689" s="3" t="n">
        <v>17</v>
      </c>
      <c r="I7689" s="3" t="n">
        <v>17</v>
      </c>
      <c r="J7689" s="3" t="n">
        <v>127</v>
      </c>
      <c r="K7689" s="3" t="n">
        <v>127</v>
      </c>
      <c r="L7689" s="3" t="n">
        <v>21</v>
      </c>
      <c r="M7689" s="3" t="n">
        <v>21</v>
      </c>
      <c r="N7689" s="3" t="n">
        <v>27</v>
      </c>
      <c r="O7689" s="3" t="n">
        <v>-1</v>
      </c>
      <c r="P7689" s="3" t="n">
        <v>7.1</v>
      </c>
      <c r="Q7689" s="3" t="n">
        <v>24.2</v>
      </c>
      <c r="R7689" s="3" t="s">
        <v>22333</v>
      </c>
      <c r="S7689" s="4" t="n">
        <v>45747.9221412037</v>
      </c>
      <c r="T7689" s="3" t="s">
        <v>2259</v>
      </c>
      <c r="U7689" s="3" t="s">
        <v>2259</v>
      </c>
      <c r="V7689" s="3" t="n">
        <v>1</v>
      </c>
      <c r="W7689" s="3" t="n">
        <v>0</v>
      </c>
      <c r="X7689" s="3" t="n">
        <v>0</v>
      </c>
      <c r="Y7689" s="3" t="s">
        <v>30</v>
      </c>
      <c r="Z7689" s="3" t="s">
        <v>30</v>
      </c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  <c r="AP7689" s="3"/>
      <c r="AQ7689" s="3"/>
      <c r="AR7689" s="3"/>
      <c r="AS7689" s="3"/>
      <c r="AT7689" s="3"/>
      <c r="AU7689" s="3"/>
      <c r="AV7689" s="3"/>
      <c r="AW7689" s="3"/>
      <c r="AX7689" s="3"/>
      <c r="AY7689" s="3"/>
      <c r="AZ7689" s="3"/>
      <c r="BA7689" s="3"/>
      <c r="BB7689" s="3"/>
      <c r="BC7689" s="3"/>
      <c r="BD7689" s="3"/>
      <c r="BE7689" s="3"/>
      <c r="BF7689" s="3"/>
      <c r="BG7689" s="3"/>
      <c r="BH7689" s="3"/>
      <c r="BI7689" s="3"/>
      <c r="BJ7689" s="3"/>
    </row>
    <row r="7690" customFormat="false" ht="15.75" hidden="false" customHeight="false" outlineLevel="0" collapsed="false">
      <c r="A7690" s="3" t="n">
        <v>7689</v>
      </c>
      <c r="B7690" s="3" t="s">
        <v>22334</v>
      </c>
      <c r="C7690" s="3" t="s">
        <v>22335</v>
      </c>
      <c r="D7690" s="3" t="n">
        <v>1</v>
      </c>
      <c r="E7690" s="3" t="n">
        <v>7.3133012</v>
      </c>
      <c r="F7690" s="3" t="n">
        <v>272</v>
      </c>
      <c r="G7690" s="3" t="n">
        <v>272</v>
      </c>
      <c r="H7690" s="3" t="n">
        <v>25</v>
      </c>
      <c r="I7690" s="3" t="n">
        <v>25</v>
      </c>
      <c r="J7690" s="3" t="n">
        <v>336</v>
      </c>
      <c r="K7690" s="3" t="n">
        <v>336</v>
      </c>
      <c r="L7690" s="3" t="n">
        <v>21</v>
      </c>
      <c r="M7690" s="3" t="n">
        <v>21</v>
      </c>
      <c r="N7690" s="3" t="n">
        <v>-1</v>
      </c>
      <c r="O7690" s="3" t="n">
        <v>-1</v>
      </c>
      <c r="P7690" s="3" t="n">
        <v>7.1</v>
      </c>
      <c r="Q7690" s="3" t="n">
        <v>24.2</v>
      </c>
      <c r="R7690" s="3" t="s">
        <v>22336</v>
      </c>
      <c r="S7690" s="4" t="n">
        <v>45747.9223032407</v>
      </c>
      <c r="T7690" s="3" t="s">
        <v>65</v>
      </c>
      <c r="U7690" s="3" t="s">
        <v>65</v>
      </c>
      <c r="V7690" s="3" t="n">
        <v>0</v>
      </c>
      <c r="W7690" s="3" t="n">
        <v>0</v>
      </c>
      <c r="X7690" s="3" t="n">
        <v>0</v>
      </c>
      <c r="Y7690" s="3" t="s">
        <v>30</v>
      </c>
      <c r="Z7690" s="3" t="s">
        <v>30</v>
      </c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  <c r="AP7690" s="3"/>
      <c r="AQ7690" s="3"/>
      <c r="AR7690" s="3"/>
      <c r="AS7690" s="3"/>
      <c r="AT7690" s="3"/>
      <c r="AU7690" s="3"/>
      <c r="AV7690" s="3"/>
      <c r="AW7690" s="3"/>
      <c r="AX7690" s="3"/>
      <c r="AY7690" s="3"/>
      <c r="AZ7690" s="3"/>
      <c r="BA7690" s="3"/>
      <c r="BB7690" s="3"/>
      <c r="BC7690" s="3"/>
      <c r="BD7690" s="3"/>
      <c r="BE7690" s="3"/>
      <c r="BF7690" s="3"/>
      <c r="BG7690" s="3"/>
      <c r="BH7690" s="3"/>
      <c r="BI7690" s="3"/>
      <c r="BJ7690" s="3"/>
    </row>
    <row r="7691" customFormat="false" ht="15.75" hidden="false" customHeight="false" outlineLevel="0" collapsed="false">
      <c r="A7691" s="3" t="n">
        <v>7690</v>
      </c>
      <c r="B7691" s="3" t="s">
        <v>22337</v>
      </c>
      <c r="C7691" s="3" t="s">
        <v>22338</v>
      </c>
      <c r="D7691" s="3" t="n">
        <v>1</v>
      </c>
      <c r="E7691" s="3" t="n">
        <v>2.9574507</v>
      </c>
      <c r="F7691" s="3" t="n">
        <v>28</v>
      </c>
      <c r="G7691" s="3" t="n">
        <v>28</v>
      </c>
      <c r="H7691" s="3" t="n">
        <v>10</v>
      </c>
      <c r="I7691" s="3" t="n">
        <v>10</v>
      </c>
      <c r="J7691" s="3" t="n">
        <v>45</v>
      </c>
      <c r="K7691" s="3" t="n">
        <v>45</v>
      </c>
      <c r="L7691" s="3" t="n">
        <v>1</v>
      </c>
      <c r="M7691" s="3" t="n">
        <v>1</v>
      </c>
      <c r="N7691" s="3" t="n">
        <v>7</v>
      </c>
      <c r="O7691" s="3" t="n">
        <v>7</v>
      </c>
      <c r="P7691" s="3" t="n">
        <v>7.1</v>
      </c>
      <c r="Q7691" s="3" t="n">
        <v>24.2</v>
      </c>
      <c r="R7691" s="3" t="s">
        <v>22339</v>
      </c>
      <c r="S7691" s="4" t="n">
        <v>45747.9223726852</v>
      </c>
      <c r="T7691" s="3" t="s">
        <v>65</v>
      </c>
      <c r="U7691" s="3" t="s">
        <v>65</v>
      </c>
      <c r="V7691" s="3" t="n">
        <v>1</v>
      </c>
      <c r="W7691" s="3" t="n">
        <v>1</v>
      </c>
      <c r="X7691" s="3" t="n">
        <v>0</v>
      </c>
      <c r="Y7691" s="3" t="s">
        <v>30</v>
      </c>
      <c r="Z7691" s="3" t="s">
        <v>30</v>
      </c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  <c r="AP7691" s="3"/>
      <c r="AQ7691" s="3"/>
      <c r="AR7691" s="3"/>
      <c r="AS7691" s="3"/>
      <c r="AT7691" s="3"/>
      <c r="AU7691" s="3"/>
      <c r="AV7691" s="3"/>
      <c r="AW7691" s="3"/>
      <c r="AX7691" s="3"/>
      <c r="AY7691" s="3"/>
      <c r="AZ7691" s="3"/>
      <c r="BA7691" s="3"/>
      <c r="BB7691" s="3"/>
      <c r="BC7691" s="3"/>
      <c r="BD7691" s="3"/>
      <c r="BE7691" s="3"/>
      <c r="BF7691" s="3"/>
      <c r="BG7691" s="3"/>
      <c r="BH7691" s="3"/>
      <c r="BI7691" s="3"/>
      <c r="BJ7691" s="3"/>
    </row>
    <row r="7692" customFormat="false" ht="15.75" hidden="false" customHeight="false" outlineLevel="0" collapsed="false">
      <c r="A7692" s="3" t="n">
        <v>7691</v>
      </c>
      <c r="B7692" s="3" t="s">
        <v>22340</v>
      </c>
      <c r="C7692" s="3" t="s">
        <v>22341</v>
      </c>
      <c r="D7692" s="3" t="n">
        <v>1</v>
      </c>
      <c r="E7692" s="3" t="n">
        <v>1.7470532</v>
      </c>
      <c r="F7692" s="3" t="n">
        <v>62</v>
      </c>
      <c r="G7692" s="3" t="n">
        <v>62</v>
      </c>
      <c r="H7692" s="3" t="n">
        <v>18</v>
      </c>
      <c r="I7692" s="3" t="n">
        <v>18</v>
      </c>
      <c r="J7692" s="3" t="n">
        <v>69</v>
      </c>
      <c r="K7692" s="3" t="n">
        <v>69</v>
      </c>
      <c r="L7692" s="3" t="n">
        <v>15</v>
      </c>
      <c r="M7692" s="3" t="n">
        <v>15</v>
      </c>
      <c r="N7692" s="3" t="n">
        <v>12</v>
      </c>
      <c r="O7692" s="3" t="n">
        <v>-1</v>
      </c>
      <c r="P7692" s="3" t="n">
        <v>7.1</v>
      </c>
      <c r="Q7692" s="3" t="n">
        <v>24.2</v>
      </c>
      <c r="R7692" s="3" t="s">
        <v>22342</v>
      </c>
      <c r="S7692" s="4" t="n">
        <v>45747.9224768519</v>
      </c>
      <c r="T7692" s="3" t="s">
        <v>4910</v>
      </c>
      <c r="U7692" s="3" t="s">
        <v>4910</v>
      </c>
      <c r="V7692" s="3" t="n">
        <v>1</v>
      </c>
      <c r="W7692" s="3" t="n">
        <v>0</v>
      </c>
      <c r="X7692" s="3" t="n">
        <v>0</v>
      </c>
      <c r="Y7692" s="3" t="s">
        <v>30</v>
      </c>
      <c r="Z7692" s="3" t="s">
        <v>30</v>
      </c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  <c r="AP7692" s="3"/>
      <c r="AQ7692" s="3"/>
      <c r="AR7692" s="3"/>
      <c r="AS7692" s="3"/>
      <c r="AT7692" s="3"/>
      <c r="AU7692" s="3"/>
      <c r="AV7692" s="3"/>
      <c r="AW7692" s="3"/>
      <c r="AX7692" s="3"/>
      <c r="AY7692" s="3"/>
      <c r="AZ7692" s="3"/>
      <c r="BA7692" s="3"/>
      <c r="BB7692" s="3"/>
      <c r="BC7692" s="3"/>
      <c r="BD7692" s="3"/>
      <c r="BE7692" s="3"/>
      <c r="BF7692" s="3"/>
      <c r="BG7692" s="3"/>
      <c r="BH7692" s="3"/>
      <c r="BI7692" s="3"/>
      <c r="BJ7692" s="3"/>
    </row>
    <row r="7693" customFormat="false" ht="15.75" hidden="false" customHeight="false" outlineLevel="0" collapsed="false">
      <c r="A7693" s="3" t="n">
        <v>7692</v>
      </c>
      <c r="B7693" s="3" t="s">
        <v>22343</v>
      </c>
      <c r="C7693" s="3" t="s">
        <v>22344</v>
      </c>
      <c r="D7693" s="3" t="n">
        <v>1</v>
      </c>
      <c r="E7693" s="3" t="n">
        <v>0.1381173</v>
      </c>
      <c r="F7693" s="3" t="n">
        <v>25</v>
      </c>
      <c r="G7693" s="3" t="n">
        <v>25</v>
      </c>
      <c r="H7693" s="3" t="n">
        <v>12</v>
      </c>
      <c r="I7693" s="3" t="n">
        <v>12</v>
      </c>
      <c r="J7693" s="3" t="n">
        <v>25</v>
      </c>
      <c r="K7693" s="3" t="n">
        <v>25</v>
      </c>
      <c r="L7693" s="3" t="n">
        <v>1</v>
      </c>
      <c r="M7693" s="3" t="n">
        <v>1</v>
      </c>
      <c r="N7693" s="3" t="n">
        <v>-1</v>
      </c>
      <c r="O7693" s="3" t="n">
        <v>-1</v>
      </c>
      <c r="P7693" s="3" t="n">
        <v>7.2</v>
      </c>
      <c r="Q7693" s="3" t="n">
        <v>24.2</v>
      </c>
      <c r="R7693" s="3" t="s">
        <v>22345</v>
      </c>
      <c r="S7693" s="4" t="n">
        <v>45747.9225</v>
      </c>
      <c r="T7693" s="3" t="s">
        <v>29</v>
      </c>
      <c r="U7693" s="3" t="s">
        <v>29</v>
      </c>
      <c r="V7693" s="3" t="n">
        <v>0</v>
      </c>
      <c r="W7693" s="3" t="n">
        <v>0</v>
      </c>
      <c r="X7693" s="3" t="n">
        <v>0</v>
      </c>
      <c r="Y7693" s="3" t="s">
        <v>30</v>
      </c>
      <c r="Z7693" s="3" t="s">
        <v>30</v>
      </c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  <c r="AP7693" s="3"/>
      <c r="AQ7693" s="3"/>
      <c r="AR7693" s="3"/>
      <c r="AS7693" s="3"/>
      <c r="AT7693" s="3"/>
      <c r="AU7693" s="3"/>
      <c r="AV7693" s="3"/>
      <c r="AW7693" s="3"/>
      <c r="AX7693" s="3"/>
      <c r="AY7693" s="3"/>
      <c r="AZ7693" s="3"/>
      <c r="BA7693" s="3"/>
      <c r="BB7693" s="3"/>
      <c r="BC7693" s="3"/>
      <c r="BD7693" s="3"/>
      <c r="BE7693" s="3"/>
      <c r="BF7693" s="3"/>
      <c r="BG7693" s="3"/>
      <c r="BH7693" s="3"/>
      <c r="BI7693" s="3"/>
      <c r="BJ7693" s="3"/>
    </row>
    <row r="7694" customFormat="false" ht="15.75" hidden="false" customHeight="false" outlineLevel="0" collapsed="false">
      <c r="A7694" s="3" t="n">
        <v>7693</v>
      </c>
      <c r="B7694" s="3" t="s">
        <v>22346</v>
      </c>
      <c r="C7694" s="3" t="s">
        <v>22347</v>
      </c>
      <c r="D7694" s="3" t="n">
        <v>1</v>
      </c>
      <c r="E7694" s="3" t="n">
        <v>0.5886486</v>
      </c>
      <c r="F7694" s="3" t="n">
        <v>45</v>
      </c>
      <c r="G7694" s="3" t="n">
        <v>45</v>
      </c>
      <c r="H7694" s="3" t="n">
        <v>16</v>
      </c>
      <c r="I7694" s="3" t="n">
        <v>16</v>
      </c>
      <c r="J7694" s="3" t="n">
        <v>50</v>
      </c>
      <c r="K7694" s="3" t="n">
        <v>50</v>
      </c>
      <c r="L7694" s="3" t="n">
        <v>2</v>
      </c>
      <c r="M7694" s="3" t="n">
        <v>2</v>
      </c>
      <c r="N7694" s="3" t="n">
        <v>-1</v>
      </c>
      <c r="O7694" s="3" t="n">
        <v>-1</v>
      </c>
      <c r="P7694" s="3" t="n">
        <v>7.2</v>
      </c>
      <c r="Q7694" s="3" t="n">
        <v>24.2</v>
      </c>
      <c r="R7694" s="3" t="s">
        <v>22348</v>
      </c>
      <c r="S7694" s="4" t="n">
        <v>45747.9225231482</v>
      </c>
      <c r="T7694" s="3" t="s">
        <v>29</v>
      </c>
      <c r="U7694" s="3" t="s">
        <v>29</v>
      </c>
      <c r="V7694" s="3" t="n">
        <v>0</v>
      </c>
      <c r="W7694" s="3" t="n">
        <v>0</v>
      </c>
      <c r="X7694" s="3" t="n">
        <v>0</v>
      </c>
      <c r="Y7694" s="3" t="s">
        <v>30</v>
      </c>
      <c r="Z7694" s="3" t="s">
        <v>30</v>
      </c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  <c r="AP7694" s="3"/>
      <c r="AQ7694" s="3"/>
      <c r="AR7694" s="3"/>
      <c r="AS7694" s="3"/>
      <c r="AT7694" s="3"/>
      <c r="AU7694" s="3"/>
      <c r="AV7694" s="3"/>
      <c r="AW7694" s="3"/>
      <c r="AX7694" s="3"/>
      <c r="AY7694" s="3"/>
      <c r="AZ7694" s="3"/>
      <c r="BA7694" s="3"/>
      <c r="BB7694" s="3"/>
      <c r="BC7694" s="3"/>
      <c r="BD7694" s="3"/>
      <c r="BE7694" s="3"/>
      <c r="BF7694" s="3"/>
      <c r="BG7694" s="3"/>
      <c r="BH7694" s="3"/>
      <c r="BI7694" s="3"/>
      <c r="BJ7694" s="3"/>
    </row>
    <row r="7695" customFormat="false" ht="15.75" hidden="false" customHeight="false" outlineLevel="0" collapsed="false">
      <c r="A7695" s="3" t="n">
        <v>7694</v>
      </c>
      <c r="B7695" s="3" t="s">
        <v>22349</v>
      </c>
      <c r="C7695" s="3" t="s">
        <v>22350</v>
      </c>
      <c r="D7695" s="3" t="n">
        <v>1</v>
      </c>
      <c r="E7695" s="3" t="n">
        <v>0.037194</v>
      </c>
      <c r="F7695" s="3" t="n">
        <v>4</v>
      </c>
      <c r="G7695" s="3" t="n">
        <v>4</v>
      </c>
      <c r="H7695" s="3" t="n">
        <v>3</v>
      </c>
      <c r="I7695" s="3" t="n">
        <v>3</v>
      </c>
      <c r="J7695" s="3" t="n">
        <v>2</v>
      </c>
      <c r="K7695" s="3" t="n">
        <v>2</v>
      </c>
      <c r="L7695" s="3" t="n">
        <v>0</v>
      </c>
      <c r="M7695" s="3" t="n">
        <v>0</v>
      </c>
      <c r="N7695" s="3" t="n">
        <v>-1</v>
      </c>
      <c r="O7695" s="3" t="n">
        <v>-1</v>
      </c>
      <c r="P7695" s="3" t="n">
        <v>7.2</v>
      </c>
      <c r="Q7695" s="3" t="n">
        <v>24.2</v>
      </c>
      <c r="R7695" s="3" t="s">
        <v>22351</v>
      </c>
      <c r="S7695" s="4" t="n">
        <v>45747.9225462963</v>
      </c>
      <c r="T7695" s="3" t="s">
        <v>29</v>
      </c>
      <c r="U7695" s="3" t="s">
        <v>29</v>
      </c>
      <c r="V7695" s="3" t="n">
        <v>0</v>
      </c>
      <c r="W7695" s="3" t="n">
        <v>0</v>
      </c>
      <c r="X7695" s="3" t="n">
        <v>0</v>
      </c>
      <c r="Y7695" s="3" t="s">
        <v>30</v>
      </c>
      <c r="Z7695" s="3" t="s">
        <v>30</v>
      </c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  <c r="AP7695" s="3"/>
      <c r="AQ7695" s="3"/>
      <c r="AR7695" s="3"/>
      <c r="AS7695" s="3"/>
      <c r="AT7695" s="3"/>
      <c r="AU7695" s="3"/>
      <c r="AV7695" s="3"/>
      <c r="AW7695" s="3"/>
      <c r="AX7695" s="3"/>
      <c r="AY7695" s="3"/>
      <c r="AZ7695" s="3"/>
      <c r="BA7695" s="3"/>
      <c r="BB7695" s="3"/>
      <c r="BC7695" s="3"/>
      <c r="BD7695" s="3"/>
      <c r="BE7695" s="3"/>
      <c r="BF7695" s="3"/>
      <c r="BG7695" s="3"/>
      <c r="BH7695" s="3"/>
      <c r="BI7695" s="3"/>
      <c r="BJ7695" s="3"/>
    </row>
    <row r="7696" customFormat="false" ht="15.75" hidden="false" customHeight="false" outlineLevel="0" collapsed="false">
      <c r="A7696" s="3" t="n">
        <v>7695</v>
      </c>
      <c r="B7696" s="3" t="s">
        <v>22352</v>
      </c>
      <c r="C7696" s="3" t="s">
        <v>22353</v>
      </c>
      <c r="D7696" s="3" t="n">
        <v>1</v>
      </c>
      <c r="E7696" s="3" t="n">
        <v>0.1670021</v>
      </c>
      <c r="F7696" s="3" t="n">
        <v>31</v>
      </c>
      <c r="G7696" s="3" t="n">
        <v>31</v>
      </c>
      <c r="H7696" s="3" t="n">
        <v>14</v>
      </c>
      <c r="I7696" s="3" t="n">
        <v>14</v>
      </c>
      <c r="J7696" s="3" t="n">
        <v>35</v>
      </c>
      <c r="K7696" s="3" t="n">
        <v>35</v>
      </c>
      <c r="L7696" s="3" t="n">
        <v>1</v>
      </c>
      <c r="M7696" s="3" t="n">
        <v>1</v>
      </c>
      <c r="N7696" s="3" t="n">
        <v>-1</v>
      </c>
      <c r="O7696" s="3" t="n">
        <v>-1</v>
      </c>
      <c r="P7696" s="3" t="n">
        <v>7.2</v>
      </c>
      <c r="Q7696" s="3" t="n">
        <v>24.2</v>
      </c>
      <c r="R7696" s="3" t="s">
        <v>22354</v>
      </c>
      <c r="S7696" s="4" t="n">
        <v>45747.9225694445</v>
      </c>
      <c r="T7696" s="3" t="s">
        <v>29</v>
      </c>
      <c r="U7696" s="3" t="s">
        <v>29</v>
      </c>
      <c r="V7696" s="3" t="n">
        <v>0</v>
      </c>
      <c r="W7696" s="3" t="n">
        <v>0</v>
      </c>
      <c r="X7696" s="3" t="n">
        <v>0</v>
      </c>
      <c r="Y7696" s="3" t="s">
        <v>30</v>
      </c>
      <c r="Z7696" s="3" t="s">
        <v>30</v>
      </c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  <c r="AP7696" s="3"/>
      <c r="AQ7696" s="3"/>
      <c r="AR7696" s="3"/>
      <c r="AS7696" s="3"/>
      <c r="AT7696" s="3"/>
      <c r="AU7696" s="3"/>
      <c r="AV7696" s="3"/>
      <c r="AW7696" s="3"/>
      <c r="AX7696" s="3"/>
      <c r="AY7696" s="3"/>
      <c r="AZ7696" s="3"/>
      <c r="BA7696" s="3"/>
      <c r="BB7696" s="3"/>
      <c r="BC7696" s="3"/>
      <c r="BD7696" s="3"/>
      <c r="BE7696" s="3"/>
      <c r="BF7696" s="3"/>
      <c r="BG7696" s="3"/>
      <c r="BH7696" s="3"/>
      <c r="BI7696" s="3"/>
      <c r="BJ7696" s="3"/>
    </row>
    <row r="7697" customFormat="false" ht="15.75" hidden="false" customHeight="false" outlineLevel="0" collapsed="false">
      <c r="A7697" s="3" t="n">
        <v>7696</v>
      </c>
      <c r="B7697" s="3" t="s">
        <v>22355</v>
      </c>
      <c r="C7697" s="3" t="s">
        <v>22356</v>
      </c>
      <c r="D7697" s="3" t="n">
        <v>1</v>
      </c>
      <c r="E7697" s="3" t="n">
        <v>0.3435825</v>
      </c>
      <c r="F7697" s="3" t="n">
        <v>55</v>
      </c>
      <c r="G7697" s="3" t="n">
        <v>55</v>
      </c>
      <c r="H7697" s="3" t="n">
        <v>16</v>
      </c>
      <c r="I7697" s="3" t="n">
        <v>16</v>
      </c>
      <c r="J7697" s="3" t="n">
        <v>58</v>
      </c>
      <c r="K7697" s="3" t="n">
        <v>58</v>
      </c>
      <c r="L7697" s="3" t="n">
        <v>2</v>
      </c>
      <c r="M7697" s="3" t="n">
        <v>2</v>
      </c>
      <c r="N7697" s="3" t="n">
        <v>-1</v>
      </c>
      <c r="O7697" s="3" t="n">
        <v>-1</v>
      </c>
      <c r="P7697" s="3" t="n">
        <v>7.2</v>
      </c>
      <c r="Q7697" s="3" t="n">
        <v>24.2</v>
      </c>
      <c r="R7697" s="3" t="s">
        <v>22357</v>
      </c>
      <c r="S7697" s="4" t="n">
        <v>45747.9225925926</v>
      </c>
      <c r="T7697" s="3" t="s">
        <v>29</v>
      </c>
      <c r="U7697" s="3" t="s">
        <v>29</v>
      </c>
      <c r="V7697" s="3" t="n">
        <v>0</v>
      </c>
      <c r="W7697" s="3" t="n">
        <v>0</v>
      </c>
      <c r="X7697" s="3" t="n">
        <v>0</v>
      </c>
      <c r="Y7697" s="3" t="s">
        <v>30</v>
      </c>
      <c r="Z7697" s="3" t="s">
        <v>30</v>
      </c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  <c r="AP7697" s="3"/>
      <c r="AQ7697" s="3"/>
      <c r="AR7697" s="3"/>
      <c r="AS7697" s="3"/>
      <c r="AT7697" s="3"/>
      <c r="AU7697" s="3"/>
      <c r="AV7697" s="3"/>
      <c r="AW7697" s="3"/>
      <c r="AX7697" s="3"/>
      <c r="AY7697" s="3"/>
      <c r="AZ7697" s="3"/>
      <c r="BA7697" s="3"/>
      <c r="BB7697" s="3"/>
      <c r="BC7697" s="3"/>
      <c r="BD7697" s="3"/>
      <c r="BE7697" s="3"/>
      <c r="BF7697" s="3"/>
      <c r="BG7697" s="3"/>
      <c r="BH7697" s="3"/>
      <c r="BI7697" s="3"/>
      <c r="BJ7697" s="3"/>
    </row>
    <row r="7698" customFormat="false" ht="15.75" hidden="false" customHeight="false" outlineLevel="0" collapsed="false">
      <c r="A7698" s="3" t="n">
        <v>7697</v>
      </c>
      <c r="B7698" s="3" t="s">
        <v>22358</v>
      </c>
      <c r="C7698" s="3" t="s">
        <v>22359</v>
      </c>
      <c r="D7698" s="3" t="n">
        <v>1</v>
      </c>
      <c r="E7698" s="3" t="n">
        <v>0.1749903</v>
      </c>
      <c r="F7698" s="3" t="n">
        <v>29</v>
      </c>
      <c r="G7698" s="3" t="n">
        <v>29</v>
      </c>
      <c r="H7698" s="3" t="n">
        <v>11</v>
      </c>
      <c r="I7698" s="3" t="n">
        <v>11</v>
      </c>
      <c r="J7698" s="3" t="n">
        <v>32</v>
      </c>
      <c r="K7698" s="3" t="n">
        <v>32</v>
      </c>
      <c r="L7698" s="3" t="n">
        <v>1</v>
      </c>
      <c r="M7698" s="3" t="n">
        <v>1</v>
      </c>
      <c r="N7698" s="3" t="n">
        <v>-1</v>
      </c>
      <c r="O7698" s="3" t="n">
        <v>-1</v>
      </c>
      <c r="P7698" s="3" t="n">
        <v>7.2</v>
      </c>
      <c r="Q7698" s="3" t="n">
        <v>24.2</v>
      </c>
      <c r="R7698" s="3" t="s">
        <v>22360</v>
      </c>
      <c r="S7698" s="4" t="n">
        <v>45747.9226157407</v>
      </c>
      <c r="T7698" s="3" t="s">
        <v>29</v>
      </c>
      <c r="U7698" s="3" t="s">
        <v>29</v>
      </c>
      <c r="V7698" s="3" t="n">
        <v>0</v>
      </c>
      <c r="W7698" s="3" t="n">
        <v>0</v>
      </c>
      <c r="X7698" s="3" t="n">
        <v>0</v>
      </c>
      <c r="Y7698" s="3" t="s">
        <v>30</v>
      </c>
      <c r="Z7698" s="3" t="s">
        <v>30</v>
      </c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  <c r="AP7698" s="3"/>
      <c r="AQ7698" s="3"/>
      <c r="AR7698" s="3"/>
      <c r="AS7698" s="3"/>
      <c r="AT7698" s="3"/>
      <c r="AU7698" s="3"/>
      <c r="AV7698" s="3"/>
      <c r="AW7698" s="3"/>
      <c r="AX7698" s="3"/>
      <c r="AY7698" s="3"/>
      <c r="AZ7698" s="3"/>
      <c r="BA7698" s="3"/>
      <c r="BB7698" s="3"/>
      <c r="BC7698" s="3"/>
      <c r="BD7698" s="3"/>
      <c r="BE7698" s="3"/>
      <c r="BF7698" s="3"/>
      <c r="BG7698" s="3"/>
      <c r="BH7698" s="3"/>
      <c r="BI7698" s="3"/>
      <c r="BJ7698" s="3"/>
    </row>
    <row r="7699" customFormat="false" ht="15.75" hidden="false" customHeight="false" outlineLevel="0" collapsed="false">
      <c r="A7699" s="3" t="n">
        <v>7698</v>
      </c>
      <c r="B7699" s="3" t="s">
        <v>22361</v>
      </c>
      <c r="C7699" s="3" t="s">
        <v>22362</v>
      </c>
      <c r="D7699" s="3" t="n">
        <v>1</v>
      </c>
      <c r="E7699" s="3" t="n">
        <v>0.5138749</v>
      </c>
      <c r="F7699" s="3" t="n">
        <v>32</v>
      </c>
      <c r="G7699" s="3" t="n">
        <v>32</v>
      </c>
      <c r="H7699" s="3" t="n">
        <v>12</v>
      </c>
      <c r="I7699" s="3" t="n">
        <v>12</v>
      </c>
      <c r="J7699" s="3" t="n">
        <v>46</v>
      </c>
      <c r="K7699" s="3" t="n">
        <v>46</v>
      </c>
      <c r="L7699" s="3" t="n">
        <v>1</v>
      </c>
      <c r="M7699" s="3" t="n">
        <v>1</v>
      </c>
      <c r="N7699" s="3" t="n">
        <v>-1</v>
      </c>
      <c r="O7699" s="3" t="n">
        <v>-1</v>
      </c>
      <c r="P7699" s="3" t="n">
        <v>7.2</v>
      </c>
      <c r="Q7699" s="3" t="n">
        <v>24.2</v>
      </c>
      <c r="R7699" s="3" t="s">
        <v>22363</v>
      </c>
      <c r="S7699" s="4" t="n">
        <v>45747.9226388889</v>
      </c>
      <c r="T7699" s="3" t="s">
        <v>29</v>
      </c>
      <c r="U7699" s="3" t="s">
        <v>29</v>
      </c>
      <c r="V7699" s="3" t="n">
        <v>0</v>
      </c>
      <c r="W7699" s="3" t="n">
        <v>0</v>
      </c>
      <c r="X7699" s="3" t="n">
        <v>0</v>
      </c>
      <c r="Y7699" s="3" t="s">
        <v>30</v>
      </c>
      <c r="Z7699" s="3" t="s">
        <v>30</v>
      </c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  <c r="AP7699" s="3"/>
      <c r="AQ7699" s="3"/>
      <c r="AR7699" s="3"/>
      <c r="AS7699" s="3"/>
      <c r="AT7699" s="3"/>
      <c r="AU7699" s="3"/>
      <c r="AV7699" s="3"/>
      <c r="AW7699" s="3"/>
      <c r="AX7699" s="3"/>
      <c r="AY7699" s="3"/>
      <c r="AZ7699" s="3"/>
      <c r="BA7699" s="3"/>
      <c r="BB7699" s="3"/>
      <c r="BC7699" s="3"/>
      <c r="BD7699" s="3"/>
      <c r="BE7699" s="3"/>
      <c r="BF7699" s="3"/>
      <c r="BG7699" s="3"/>
      <c r="BH7699" s="3"/>
      <c r="BI7699" s="3"/>
      <c r="BJ7699" s="3"/>
    </row>
    <row r="7700" customFormat="false" ht="15.75" hidden="false" customHeight="false" outlineLevel="0" collapsed="false">
      <c r="A7700" s="3" t="n">
        <v>7699</v>
      </c>
      <c r="B7700" s="3" t="s">
        <v>22364</v>
      </c>
      <c r="C7700" s="3" t="s">
        <v>22365</v>
      </c>
      <c r="D7700" s="3" t="n">
        <v>1</v>
      </c>
      <c r="E7700" s="3" t="n">
        <v>0.3376606</v>
      </c>
      <c r="F7700" s="3" t="n">
        <v>55</v>
      </c>
      <c r="G7700" s="3" t="n">
        <v>55</v>
      </c>
      <c r="H7700" s="3" t="n">
        <v>15</v>
      </c>
      <c r="I7700" s="3" t="n">
        <v>15</v>
      </c>
      <c r="J7700" s="3" t="n">
        <v>65</v>
      </c>
      <c r="K7700" s="3" t="n">
        <v>65</v>
      </c>
      <c r="L7700" s="3" t="n">
        <v>1</v>
      </c>
      <c r="M7700" s="3" t="n">
        <v>1</v>
      </c>
      <c r="N7700" s="3" t="n">
        <v>-1</v>
      </c>
      <c r="O7700" s="3" t="n">
        <v>-1</v>
      </c>
      <c r="P7700" s="3" t="n">
        <v>7.2</v>
      </c>
      <c r="Q7700" s="3" t="n">
        <v>24.2</v>
      </c>
      <c r="R7700" s="3" t="s">
        <v>22366</v>
      </c>
      <c r="S7700" s="4" t="n">
        <v>45747.922662037</v>
      </c>
      <c r="T7700" s="3" t="s">
        <v>29</v>
      </c>
      <c r="U7700" s="3" t="s">
        <v>29</v>
      </c>
      <c r="V7700" s="3" t="n">
        <v>0</v>
      </c>
      <c r="W7700" s="3" t="n">
        <v>0</v>
      </c>
      <c r="X7700" s="3" t="n">
        <v>0</v>
      </c>
      <c r="Y7700" s="3" t="s">
        <v>30</v>
      </c>
      <c r="Z7700" s="3" t="s">
        <v>30</v>
      </c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3"/>
      <c r="AU7700" s="3"/>
      <c r="AV7700" s="3"/>
      <c r="AW7700" s="3"/>
      <c r="AX7700" s="3"/>
      <c r="AY7700" s="3"/>
      <c r="AZ7700" s="3"/>
      <c r="BA7700" s="3"/>
      <c r="BB7700" s="3"/>
      <c r="BC7700" s="3"/>
      <c r="BD7700" s="3"/>
      <c r="BE7700" s="3"/>
      <c r="BF7700" s="3"/>
      <c r="BG7700" s="3"/>
      <c r="BH7700" s="3"/>
      <c r="BI7700" s="3"/>
      <c r="BJ7700" s="3"/>
    </row>
    <row r="7701" customFormat="false" ht="15.75" hidden="false" customHeight="false" outlineLevel="0" collapsed="false">
      <c r="A7701" s="3" t="n">
        <v>7700</v>
      </c>
      <c r="B7701" s="3" t="s">
        <v>22367</v>
      </c>
      <c r="C7701" s="3" t="s">
        <v>22368</v>
      </c>
      <c r="D7701" s="3" t="n">
        <v>1</v>
      </c>
      <c r="E7701" s="3" t="n">
        <v>5.1658987</v>
      </c>
      <c r="F7701" s="3" t="n">
        <v>1067</v>
      </c>
      <c r="G7701" s="3" t="n">
        <v>1067</v>
      </c>
      <c r="H7701" s="3" t="n">
        <v>20</v>
      </c>
      <c r="I7701" s="3" t="n">
        <v>20</v>
      </c>
      <c r="J7701" s="3" t="n">
        <v>1179</v>
      </c>
      <c r="K7701" s="3" t="n">
        <v>1179</v>
      </c>
      <c r="L7701" s="3" t="n">
        <v>43</v>
      </c>
      <c r="M7701" s="3" t="n">
        <v>43</v>
      </c>
      <c r="N7701" s="3" t="n">
        <v>-1</v>
      </c>
      <c r="O7701" s="3" t="n">
        <v>-1</v>
      </c>
      <c r="P7701" s="3" t="n">
        <v>6.4</v>
      </c>
      <c r="Q7701" s="3" t="n">
        <v>24.2</v>
      </c>
      <c r="R7701" s="3" t="s">
        <v>22369</v>
      </c>
      <c r="S7701" s="4" t="n">
        <v>45747.9227893519</v>
      </c>
      <c r="T7701" s="3" t="s">
        <v>65</v>
      </c>
      <c r="U7701" s="3" t="s">
        <v>65</v>
      </c>
      <c r="V7701" s="3" t="n">
        <v>0</v>
      </c>
      <c r="W7701" s="3" t="n">
        <v>0</v>
      </c>
      <c r="X7701" s="3" t="n">
        <v>0</v>
      </c>
      <c r="Y7701" s="3" t="s">
        <v>30</v>
      </c>
      <c r="Z7701" s="3" t="s">
        <v>30</v>
      </c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3"/>
      <c r="AU7701" s="3"/>
      <c r="AV7701" s="3"/>
      <c r="AW7701" s="3"/>
      <c r="AX7701" s="3"/>
      <c r="AY7701" s="3"/>
      <c r="AZ7701" s="3"/>
      <c r="BA7701" s="3"/>
      <c r="BB7701" s="3"/>
      <c r="BC7701" s="3"/>
      <c r="BD7701" s="3"/>
      <c r="BE7701" s="3"/>
      <c r="BF7701" s="3"/>
      <c r="BG7701" s="3"/>
      <c r="BH7701" s="3"/>
      <c r="BI7701" s="3"/>
      <c r="BJ7701" s="3"/>
    </row>
    <row r="7702" customFormat="false" ht="15.75" hidden="false" customHeight="false" outlineLevel="0" collapsed="false">
      <c r="A7702" s="3" t="n">
        <v>7701</v>
      </c>
      <c r="B7702" s="3" t="s">
        <v>22370</v>
      </c>
      <c r="C7702" s="3" t="s">
        <v>22371</v>
      </c>
      <c r="D7702" s="3" t="n">
        <v>1</v>
      </c>
      <c r="E7702" s="3" t="n">
        <v>3.3697918</v>
      </c>
      <c r="F7702" s="3" t="n">
        <v>247</v>
      </c>
      <c r="G7702" s="3" t="n">
        <v>247</v>
      </c>
      <c r="H7702" s="3" t="n">
        <v>20</v>
      </c>
      <c r="I7702" s="3" t="n">
        <v>20</v>
      </c>
      <c r="J7702" s="3" t="n">
        <v>240</v>
      </c>
      <c r="K7702" s="3" t="n">
        <v>240</v>
      </c>
      <c r="L7702" s="3" t="n">
        <v>14</v>
      </c>
      <c r="M7702" s="3" t="n">
        <v>14</v>
      </c>
      <c r="N7702" s="3" t="n">
        <v>-1</v>
      </c>
      <c r="O7702" s="3" t="n">
        <v>-1</v>
      </c>
      <c r="P7702" s="3" t="n">
        <v>6.2</v>
      </c>
      <c r="Q7702" s="3" t="n">
        <v>24.2</v>
      </c>
      <c r="R7702" s="3" t="s">
        <v>22372</v>
      </c>
      <c r="S7702" s="4" t="n">
        <v>45747.9228703704</v>
      </c>
      <c r="T7702" s="3" t="s">
        <v>232</v>
      </c>
      <c r="U7702" s="3" t="s">
        <v>232</v>
      </c>
      <c r="V7702" s="3" t="n">
        <v>0</v>
      </c>
      <c r="W7702" s="3" t="n">
        <v>0</v>
      </c>
      <c r="X7702" s="3" t="n">
        <v>0</v>
      </c>
      <c r="Y7702" s="3" t="s">
        <v>30</v>
      </c>
      <c r="Z7702" s="3" t="s">
        <v>30</v>
      </c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3"/>
      <c r="AU7702" s="3"/>
      <c r="AV7702" s="3"/>
      <c r="AW7702" s="3"/>
      <c r="AX7702" s="3"/>
      <c r="AY7702" s="3"/>
      <c r="AZ7702" s="3"/>
      <c r="BA7702" s="3"/>
      <c r="BB7702" s="3"/>
      <c r="BC7702" s="3"/>
      <c r="BD7702" s="3"/>
      <c r="BE7702" s="3"/>
      <c r="BF7702" s="3"/>
      <c r="BG7702" s="3"/>
      <c r="BH7702" s="3"/>
      <c r="BI7702" s="3"/>
      <c r="BJ7702" s="3"/>
    </row>
    <row r="7703" customFormat="false" ht="15.75" hidden="false" customHeight="false" outlineLevel="0" collapsed="false">
      <c r="A7703" s="3" t="n">
        <v>7702</v>
      </c>
      <c r="B7703" s="3" t="s">
        <v>22373</v>
      </c>
      <c r="C7703" s="3" t="s">
        <v>22374</v>
      </c>
      <c r="D7703" s="3" t="n">
        <v>1</v>
      </c>
      <c r="E7703" s="3" t="n">
        <v>0.6476406</v>
      </c>
      <c r="F7703" s="3" t="n">
        <v>49</v>
      </c>
      <c r="G7703" s="3" t="n">
        <v>49</v>
      </c>
      <c r="H7703" s="3" t="n">
        <v>11</v>
      </c>
      <c r="I7703" s="3" t="n">
        <v>11</v>
      </c>
      <c r="J7703" s="3" t="n">
        <v>51</v>
      </c>
      <c r="K7703" s="3" t="n">
        <v>51</v>
      </c>
      <c r="L7703" s="3" t="n">
        <v>3</v>
      </c>
      <c r="M7703" s="3" t="n">
        <v>3</v>
      </c>
      <c r="N7703" s="3" t="n">
        <v>-1</v>
      </c>
      <c r="O7703" s="3" t="n">
        <v>-1</v>
      </c>
      <c r="P7703" s="3" t="n">
        <v>7.9</v>
      </c>
      <c r="Q7703" s="3" t="n">
        <v>24.2</v>
      </c>
      <c r="R7703" s="3" t="s">
        <v>22375</v>
      </c>
      <c r="S7703" s="4" t="n">
        <v>45747.9229050926</v>
      </c>
      <c r="T7703" s="3" t="s">
        <v>65</v>
      </c>
      <c r="U7703" s="3" t="s">
        <v>65</v>
      </c>
      <c r="V7703" s="3" t="n">
        <v>0</v>
      </c>
      <c r="W7703" s="3" t="n">
        <v>0</v>
      </c>
      <c r="X7703" s="3" t="n">
        <v>0</v>
      </c>
      <c r="Y7703" s="3" t="s">
        <v>30</v>
      </c>
      <c r="Z7703" s="3" t="s">
        <v>30</v>
      </c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  <c r="AP7703" s="3"/>
      <c r="AQ7703" s="3"/>
      <c r="AR7703" s="3"/>
      <c r="AS7703" s="3"/>
      <c r="AT7703" s="3"/>
      <c r="AU7703" s="3"/>
      <c r="AV7703" s="3"/>
      <c r="AW7703" s="3"/>
      <c r="AX7703" s="3"/>
      <c r="AY7703" s="3"/>
      <c r="AZ7703" s="3"/>
      <c r="BA7703" s="3"/>
      <c r="BB7703" s="3"/>
      <c r="BC7703" s="3"/>
      <c r="BD7703" s="3"/>
      <c r="BE7703" s="3"/>
      <c r="BF7703" s="3"/>
      <c r="BG7703" s="3"/>
      <c r="BH7703" s="3"/>
      <c r="BI7703" s="3"/>
      <c r="BJ7703" s="3"/>
    </row>
    <row r="7704" customFormat="false" ht="15.75" hidden="false" customHeight="false" outlineLevel="0" collapsed="false">
      <c r="A7704" s="3" t="n">
        <v>7703</v>
      </c>
      <c r="B7704" s="3" t="s">
        <v>22376</v>
      </c>
      <c r="C7704" s="3" t="s">
        <v>22377</v>
      </c>
      <c r="D7704" s="3" t="n">
        <v>1</v>
      </c>
      <c r="E7704" s="3" t="n">
        <v>3.0956057</v>
      </c>
      <c r="F7704" s="3" t="n">
        <v>211</v>
      </c>
      <c r="G7704" s="3" t="n">
        <v>211</v>
      </c>
      <c r="H7704" s="3" t="n">
        <v>16</v>
      </c>
      <c r="I7704" s="3" t="n">
        <v>16</v>
      </c>
      <c r="J7704" s="3" t="n">
        <v>235</v>
      </c>
      <c r="K7704" s="3" t="n">
        <v>235</v>
      </c>
      <c r="L7704" s="3" t="n">
        <v>41</v>
      </c>
      <c r="M7704" s="3" t="n">
        <v>41</v>
      </c>
      <c r="N7704" s="3" t="n">
        <v>44</v>
      </c>
      <c r="O7704" s="3" t="n">
        <v>-1</v>
      </c>
      <c r="P7704" s="3" t="n">
        <v>7.9</v>
      </c>
      <c r="Q7704" s="3" t="n">
        <v>24.2</v>
      </c>
      <c r="R7704" s="3" t="s">
        <v>22378</v>
      </c>
      <c r="S7704" s="4" t="n">
        <v>45747.9231018519</v>
      </c>
      <c r="T7704" s="3" t="s">
        <v>65</v>
      </c>
      <c r="U7704" s="3" t="s">
        <v>65</v>
      </c>
      <c r="V7704" s="3" t="n">
        <v>1</v>
      </c>
      <c r="W7704" s="3" t="n">
        <v>0</v>
      </c>
      <c r="X7704" s="3" t="n">
        <v>0</v>
      </c>
      <c r="Y7704" s="3" t="s">
        <v>30</v>
      </c>
      <c r="Z7704" s="3" t="s">
        <v>30</v>
      </c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  <c r="AP7704" s="3"/>
      <c r="AQ7704" s="3"/>
      <c r="AR7704" s="3"/>
      <c r="AS7704" s="3"/>
      <c r="AT7704" s="3"/>
      <c r="AU7704" s="3"/>
      <c r="AV7704" s="3"/>
      <c r="AW7704" s="3"/>
      <c r="AX7704" s="3"/>
      <c r="AY7704" s="3"/>
      <c r="AZ7704" s="3"/>
      <c r="BA7704" s="3"/>
      <c r="BB7704" s="3"/>
      <c r="BC7704" s="3"/>
      <c r="BD7704" s="3"/>
      <c r="BE7704" s="3"/>
      <c r="BF7704" s="3"/>
      <c r="BG7704" s="3"/>
      <c r="BH7704" s="3"/>
      <c r="BI7704" s="3"/>
      <c r="BJ7704" s="3"/>
    </row>
    <row r="7705" customFormat="false" ht="15.75" hidden="false" customHeight="false" outlineLevel="0" collapsed="false">
      <c r="A7705" s="3" t="n">
        <v>7704</v>
      </c>
      <c r="B7705" s="3" t="s">
        <v>22379</v>
      </c>
      <c r="C7705" s="3" t="s">
        <v>22380</v>
      </c>
      <c r="D7705" s="3" t="n">
        <v>1</v>
      </c>
      <c r="E7705" s="3" t="n">
        <v>5.0210114</v>
      </c>
      <c r="F7705" s="3" t="n">
        <v>117</v>
      </c>
      <c r="G7705" s="3" t="n">
        <v>117</v>
      </c>
      <c r="H7705" s="3" t="n">
        <v>16</v>
      </c>
      <c r="I7705" s="3" t="n">
        <v>16</v>
      </c>
      <c r="J7705" s="3" t="n">
        <v>131</v>
      </c>
      <c r="K7705" s="3" t="n">
        <v>131</v>
      </c>
      <c r="L7705" s="3" t="n">
        <v>21</v>
      </c>
      <c r="M7705" s="3" t="n">
        <v>21</v>
      </c>
      <c r="N7705" s="3" t="n">
        <v>27</v>
      </c>
      <c r="O7705" s="3" t="n">
        <v>-1</v>
      </c>
      <c r="P7705" s="3" t="n">
        <v>7.5</v>
      </c>
      <c r="Q7705" s="3" t="n">
        <v>24.2</v>
      </c>
      <c r="R7705" s="3" t="s">
        <v>22381</v>
      </c>
      <c r="S7705" s="4" t="n">
        <v>45747.9232523148</v>
      </c>
      <c r="T7705" s="3" t="s">
        <v>65</v>
      </c>
      <c r="U7705" s="3" t="s">
        <v>65</v>
      </c>
      <c r="V7705" s="3" t="n">
        <v>1</v>
      </c>
      <c r="W7705" s="3" t="n">
        <v>0</v>
      </c>
      <c r="X7705" s="3" t="n">
        <v>0</v>
      </c>
      <c r="Y7705" s="3" t="s">
        <v>30</v>
      </c>
      <c r="Z7705" s="3" t="s">
        <v>30</v>
      </c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  <c r="AP7705" s="3"/>
      <c r="AQ7705" s="3"/>
      <c r="AR7705" s="3"/>
      <c r="AS7705" s="3"/>
      <c r="AT7705" s="3"/>
      <c r="AU7705" s="3"/>
      <c r="AV7705" s="3"/>
      <c r="AW7705" s="3"/>
      <c r="AX7705" s="3"/>
      <c r="AY7705" s="3"/>
      <c r="AZ7705" s="3"/>
      <c r="BA7705" s="3"/>
      <c r="BB7705" s="3"/>
      <c r="BC7705" s="3"/>
      <c r="BD7705" s="3"/>
      <c r="BE7705" s="3"/>
      <c r="BF7705" s="3"/>
      <c r="BG7705" s="3"/>
      <c r="BH7705" s="3"/>
      <c r="BI7705" s="3"/>
      <c r="BJ7705" s="3"/>
    </row>
    <row r="7706" customFormat="false" ht="15.75" hidden="false" customHeight="false" outlineLevel="0" collapsed="false">
      <c r="A7706" s="3" t="n">
        <v>7705</v>
      </c>
      <c r="B7706" s="3" t="s">
        <v>22382</v>
      </c>
      <c r="C7706" s="3" t="s">
        <v>22383</v>
      </c>
      <c r="D7706" s="3" t="n">
        <v>1</v>
      </c>
      <c r="E7706" s="3" t="n">
        <v>4.4284228</v>
      </c>
      <c r="F7706" s="3" t="n">
        <v>616</v>
      </c>
      <c r="G7706" s="3" t="n">
        <v>616</v>
      </c>
      <c r="H7706" s="3" t="n">
        <v>9</v>
      </c>
      <c r="I7706" s="3" t="n">
        <v>9</v>
      </c>
      <c r="J7706" s="3" t="n">
        <v>1006</v>
      </c>
      <c r="K7706" s="3" t="n">
        <v>1006</v>
      </c>
      <c r="L7706" s="3" t="n">
        <v>4</v>
      </c>
      <c r="M7706" s="3" t="n">
        <v>4</v>
      </c>
      <c r="N7706" s="3" t="n">
        <v>0</v>
      </c>
      <c r="O7706" s="3" t="n">
        <v>-1</v>
      </c>
      <c r="P7706" s="3" t="n">
        <v>7.9</v>
      </c>
      <c r="Q7706" s="3" t="n">
        <v>24.2</v>
      </c>
      <c r="R7706" s="3" t="s">
        <v>22384</v>
      </c>
      <c r="S7706" s="4" t="n">
        <v>45747.923599537</v>
      </c>
      <c r="T7706" s="3" t="s">
        <v>65</v>
      </c>
      <c r="U7706" s="3" t="s">
        <v>65</v>
      </c>
      <c r="V7706" s="3" t="n">
        <v>1</v>
      </c>
      <c r="W7706" s="3" t="n">
        <v>0</v>
      </c>
      <c r="X7706" s="3" t="n">
        <v>0</v>
      </c>
      <c r="Y7706" s="3" t="s">
        <v>30</v>
      </c>
      <c r="Z7706" s="3" t="s">
        <v>30</v>
      </c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  <c r="AP7706" s="3"/>
      <c r="AQ7706" s="3"/>
      <c r="AR7706" s="3"/>
      <c r="AS7706" s="3"/>
      <c r="AT7706" s="3"/>
      <c r="AU7706" s="3"/>
      <c r="AV7706" s="3"/>
      <c r="AW7706" s="3"/>
      <c r="AX7706" s="3"/>
      <c r="AY7706" s="3"/>
      <c r="AZ7706" s="3"/>
      <c r="BA7706" s="3"/>
      <c r="BB7706" s="3"/>
      <c r="BC7706" s="3"/>
      <c r="BD7706" s="3"/>
      <c r="BE7706" s="3"/>
      <c r="BF7706" s="3"/>
      <c r="BG7706" s="3"/>
      <c r="BH7706" s="3"/>
      <c r="BI7706" s="3"/>
      <c r="BJ7706" s="3"/>
    </row>
    <row r="7707" customFormat="false" ht="15.75" hidden="false" customHeight="false" outlineLevel="0" collapsed="false">
      <c r="A7707" s="3" t="n">
        <v>7706</v>
      </c>
      <c r="B7707" s="3" t="s">
        <v>22385</v>
      </c>
      <c r="C7707" s="3" t="s">
        <v>22386</v>
      </c>
      <c r="D7707" s="3" t="n">
        <v>1</v>
      </c>
      <c r="E7707" s="3" t="n">
        <v>2.981064</v>
      </c>
      <c r="F7707" s="3" t="n">
        <v>30</v>
      </c>
      <c r="G7707" s="3" t="n">
        <v>30</v>
      </c>
      <c r="H7707" s="3" t="n">
        <v>13</v>
      </c>
      <c r="I7707" s="3" t="n">
        <v>13</v>
      </c>
      <c r="J7707" s="3" t="n">
        <v>26</v>
      </c>
      <c r="K7707" s="3" t="n">
        <v>26</v>
      </c>
      <c r="L7707" s="3" t="n">
        <v>7</v>
      </c>
      <c r="M7707" s="3" t="n">
        <v>7</v>
      </c>
      <c r="N7707" s="3" t="n">
        <v>21</v>
      </c>
      <c r="O7707" s="3" t="n">
        <v>-1</v>
      </c>
      <c r="P7707" s="3" t="n">
        <v>7.3</v>
      </c>
      <c r="Q7707" s="3" t="n">
        <v>24.2</v>
      </c>
      <c r="R7707" s="3" t="s">
        <v>22387</v>
      </c>
      <c r="S7707" s="4" t="n">
        <v>45747.9237037037</v>
      </c>
      <c r="T7707" s="3" t="s">
        <v>65</v>
      </c>
      <c r="U7707" s="3" t="s">
        <v>65</v>
      </c>
      <c r="V7707" s="3" t="n">
        <v>1</v>
      </c>
      <c r="W7707" s="3" t="n">
        <v>0</v>
      </c>
      <c r="X7707" s="3" t="n">
        <v>0</v>
      </c>
      <c r="Y7707" s="3" t="s">
        <v>30</v>
      </c>
      <c r="Z7707" s="3" t="s">
        <v>30</v>
      </c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  <c r="AP7707" s="3"/>
      <c r="AQ7707" s="3"/>
      <c r="AR7707" s="3"/>
      <c r="AS7707" s="3"/>
      <c r="AT7707" s="3"/>
      <c r="AU7707" s="3"/>
      <c r="AV7707" s="3"/>
      <c r="AW7707" s="3"/>
      <c r="AX7707" s="3"/>
      <c r="AY7707" s="3"/>
      <c r="AZ7707" s="3"/>
      <c r="BA7707" s="3"/>
      <c r="BB7707" s="3"/>
      <c r="BC7707" s="3"/>
      <c r="BD7707" s="3"/>
      <c r="BE7707" s="3"/>
      <c r="BF7707" s="3"/>
      <c r="BG7707" s="3"/>
      <c r="BH7707" s="3"/>
      <c r="BI7707" s="3"/>
      <c r="BJ7707" s="3"/>
    </row>
    <row r="7708" customFormat="false" ht="15.75" hidden="false" customHeight="false" outlineLevel="0" collapsed="false">
      <c r="A7708" s="3" t="n">
        <v>7707</v>
      </c>
      <c r="B7708" s="3" t="s">
        <v>22388</v>
      </c>
      <c r="C7708" s="3" t="s">
        <v>22389</v>
      </c>
      <c r="D7708" s="3" t="n">
        <v>1</v>
      </c>
      <c r="E7708" s="3" t="n">
        <v>0.4259381</v>
      </c>
      <c r="F7708" s="3" t="n">
        <v>12</v>
      </c>
      <c r="G7708" s="3" t="n">
        <v>12</v>
      </c>
      <c r="H7708" s="3" t="n">
        <v>5</v>
      </c>
      <c r="I7708" s="3" t="n">
        <v>5</v>
      </c>
      <c r="J7708" s="3" t="n">
        <v>18</v>
      </c>
      <c r="K7708" s="3" t="n">
        <v>18</v>
      </c>
      <c r="L7708" s="3" t="n">
        <v>0</v>
      </c>
      <c r="M7708" s="3" t="n">
        <v>0</v>
      </c>
      <c r="N7708" s="3" t="n">
        <v>0</v>
      </c>
      <c r="O7708" s="3" t="n">
        <v>0</v>
      </c>
      <c r="P7708" s="3" t="n">
        <v>7.1</v>
      </c>
      <c r="Q7708" s="3" t="n">
        <v>24.2</v>
      </c>
      <c r="R7708" s="3" t="s">
        <v>22390</v>
      </c>
      <c r="S7708" s="4" t="n">
        <v>45747.9237384259</v>
      </c>
      <c r="T7708" s="3" t="s">
        <v>65</v>
      </c>
      <c r="U7708" s="3" t="s">
        <v>65</v>
      </c>
      <c r="V7708" s="3" t="n">
        <v>1</v>
      </c>
      <c r="W7708" s="3" t="n">
        <v>1</v>
      </c>
      <c r="X7708" s="3" t="n">
        <v>0</v>
      </c>
      <c r="Y7708" s="3" t="s">
        <v>30</v>
      </c>
      <c r="Z7708" s="3" t="s">
        <v>30</v>
      </c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  <c r="AP7708" s="3"/>
      <c r="AQ7708" s="3"/>
      <c r="AR7708" s="3"/>
      <c r="AS7708" s="3"/>
      <c r="AT7708" s="3"/>
      <c r="AU7708" s="3"/>
      <c r="AV7708" s="3"/>
      <c r="AW7708" s="3"/>
      <c r="AX7708" s="3"/>
      <c r="AY7708" s="3"/>
      <c r="AZ7708" s="3"/>
      <c r="BA7708" s="3"/>
      <c r="BB7708" s="3"/>
      <c r="BC7708" s="3"/>
      <c r="BD7708" s="3"/>
      <c r="BE7708" s="3"/>
      <c r="BF7708" s="3"/>
      <c r="BG7708" s="3"/>
      <c r="BH7708" s="3"/>
      <c r="BI7708" s="3"/>
      <c r="BJ7708" s="3"/>
    </row>
    <row r="7709" customFormat="false" ht="15.75" hidden="false" customHeight="false" outlineLevel="0" collapsed="false">
      <c r="A7709" s="3" t="n">
        <v>7708</v>
      </c>
      <c r="B7709" s="3" t="s">
        <v>22391</v>
      </c>
      <c r="C7709" s="3" t="s">
        <v>22392</v>
      </c>
      <c r="D7709" s="3" t="n">
        <v>1</v>
      </c>
      <c r="E7709" s="3" t="n">
        <v>2.1365868</v>
      </c>
      <c r="F7709" s="3" t="n">
        <v>7</v>
      </c>
      <c r="G7709" s="3" t="n">
        <v>7</v>
      </c>
      <c r="H7709" s="3" t="n">
        <v>6</v>
      </c>
      <c r="I7709" s="3" t="n">
        <v>6</v>
      </c>
      <c r="J7709" s="3" t="n">
        <v>9</v>
      </c>
      <c r="K7709" s="3" t="n">
        <v>9</v>
      </c>
      <c r="L7709" s="3" t="n">
        <v>1</v>
      </c>
      <c r="M7709" s="3" t="n">
        <v>1</v>
      </c>
      <c r="N7709" s="3" t="n">
        <v>-1</v>
      </c>
      <c r="O7709" s="3" t="n">
        <v>-1</v>
      </c>
      <c r="P7709" s="3" t="n">
        <v>7.9</v>
      </c>
      <c r="Q7709" s="3" t="n">
        <v>24.2</v>
      </c>
      <c r="R7709" s="3" t="s">
        <v>22393</v>
      </c>
      <c r="S7709" s="4" t="n">
        <v>45747.9238541667</v>
      </c>
      <c r="T7709" s="3" t="s">
        <v>65</v>
      </c>
      <c r="U7709" s="3" t="s">
        <v>65</v>
      </c>
      <c r="V7709" s="3" t="n">
        <v>0</v>
      </c>
      <c r="W7709" s="3" t="n">
        <v>0</v>
      </c>
      <c r="X7709" s="3" t="n">
        <v>0</v>
      </c>
      <c r="Y7709" s="3" t="s">
        <v>30</v>
      </c>
      <c r="Z7709" s="3" t="s">
        <v>30</v>
      </c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  <c r="AP7709" s="3"/>
      <c r="AQ7709" s="3"/>
      <c r="AR7709" s="3"/>
      <c r="AS7709" s="3"/>
      <c r="AT7709" s="3"/>
      <c r="AU7709" s="3"/>
      <c r="AV7709" s="3"/>
      <c r="AW7709" s="3"/>
      <c r="AX7709" s="3"/>
      <c r="AY7709" s="3"/>
      <c r="AZ7709" s="3"/>
      <c r="BA7709" s="3"/>
      <c r="BB7709" s="3"/>
      <c r="BC7709" s="3"/>
      <c r="BD7709" s="3"/>
      <c r="BE7709" s="3"/>
      <c r="BF7709" s="3"/>
      <c r="BG7709" s="3"/>
      <c r="BH7709" s="3"/>
      <c r="BI7709" s="3"/>
      <c r="BJ7709" s="3"/>
    </row>
    <row r="7710" customFormat="false" ht="15.75" hidden="false" customHeight="false" outlineLevel="0" collapsed="false">
      <c r="A7710" s="3" t="n">
        <v>7709</v>
      </c>
      <c r="B7710" s="3" t="s">
        <v>22394</v>
      </c>
      <c r="C7710" s="3" t="s">
        <v>22395</v>
      </c>
      <c r="D7710" s="3" t="n">
        <v>1</v>
      </c>
      <c r="E7710" s="3" t="n">
        <v>3.5733292</v>
      </c>
      <c r="F7710" s="3" t="n">
        <v>29</v>
      </c>
      <c r="G7710" s="3" t="n">
        <v>29</v>
      </c>
      <c r="H7710" s="3" t="n">
        <v>8</v>
      </c>
      <c r="I7710" s="3" t="n">
        <v>8</v>
      </c>
      <c r="J7710" s="3" t="n">
        <v>50</v>
      </c>
      <c r="K7710" s="3" t="n">
        <v>50</v>
      </c>
      <c r="L7710" s="3" t="n">
        <v>9</v>
      </c>
      <c r="M7710" s="3" t="n">
        <v>9</v>
      </c>
      <c r="N7710" s="3" t="n">
        <v>-1</v>
      </c>
      <c r="O7710" s="3" t="n">
        <v>-1</v>
      </c>
      <c r="P7710" s="3" t="n">
        <v>7.3</v>
      </c>
      <c r="Q7710" s="3" t="n">
        <v>24.2</v>
      </c>
      <c r="R7710" s="3" t="s">
        <v>22396</v>
      </c>
      <c r="S7710" s="4" t="n">
        <v>45747.9239467593</v>
      </c>
      <c r="T7710" s="3" t="s">
        <v>65</v>
      </c>
      <c r="U7710" s="3" t="s">
        <v>65</v>
      </c>
      <c r="V7710" s="3" t="n">
        <v>0</v>
      </c>
      <c r="W7710" s="3" t="n">
        <v>0</v>
      </c>
      <c r="X7710" s="3" t="n">
        <v>0</v>
      </c>
      <c r="Y7710" s="3" t="s">
        <v>30</v>
      </c>
      <c r="Z7710" s="3" t="s">
        <v>30</v>
      </c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3"/>
      <c r="AU7710" s="3"/>
      <c r="AV7710" s="3"/>
      <c r="AW7710" s="3"/>
      <c r="AX7710" s="3"/>
      <c r="AY7710" s="3"/>
      <c r="AZ7710" s="3"/>
      <c r="BA7710" s="3"/>
      <c r="BB7710" s="3"/>
      <c r="BC7710" s="3"/>
      <c r="BD7710" s="3"/>
      <c r="BE7710" s="3"/>
      <c r="BF7710" s="3"/>
      <c r="BG7710" s="3"/>
      <c r="BH7710" s="3"/>
      <c r="BI7710" s="3"/>
      <c r="BJ7710" s="3"/>
    </row>
    <row r="7711" customFormat="false" ht="15.75" hidden="false" customHeight="false" outlineLevel="0" collapsed="false">
      <c r="A7711" s="3" t="n">
        <v>7710</v>
      </c>
      <c r="B7711" s="3" t="s">
        <v>22397</v>
      </c>
      <c r="C7711" s="3" t="s">
        <v>22398</v>
      </c>
      <c r="D7711" s="3" t="n">
        <v>1</v>
      </c>
      <c r="E7711" s="3" t="n">
        <v>1.8077577</v>
      </c>
      <c r="F7711" s="3" t="n">
        <v>25</v>
      </c>
      <c r="G7711" s="3" t="n">
        <v>25</v>
      </c>
      <c r="H7711" s="3" t="n">
        <v>10</v>
      </c>
      <c r="I7711" s="3" t="n">
        <v>10</v>
      </c>
      <c r="J7711" s="3" t="n">
        <v>23</v>
      </c>
      <c r="K7711" s="3" t="n">
        <v>23</v>
      </c>
      <c r="L7711" s="3" t="n">
        <v>2</v>
      </c>
      <c r="M7711" s="3" t="n">
        <v>2</v>
      </c>
      <c r="N7711" s="3" t="n">
        <v>-1</v>
      </c>
      <c r="O7711" s="3" t="n">
        <v>-1</v>
      </c>
      <c r="P7711" s="3" t="n">
        <v>6.3</v>
      </c>
      <c r="Q7711" s="3" t="n">
        <v>24.2</v>
      </c>
      <c r="R7711" s="3" t="s">
        <v>22399</v>
      </c>
      <c r="S7711" s="4" t="n">
        <v>45747.9240046296</v>
      </c>
      <c r="T7711" s="3" t="s">
        <v>246</v>
      </c>
      <c r="U7711" s="3" t="s">
        <v>246</v>
      </c>
      <c r="V7711" s="3" t="n">
        <v>0</v>
      </c>
      <c r="W7711" s="3" t="n">
        <v>0</v>
      </c>
      <c r="X7711" s="3" t="n">
        <v>0</v>
      </c>
      <c r="Y7711" s="3" t="s">
        <v>30</v>
      </c>
      <c r="Z7711" s="3" t="s">
        <v>30</v>
      </c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3"/>
      <c r="AU7711" s="3"/>
      <c r="AV7711" s="3"/>
      <c r="AW7711" s="3"/>
      <c r="AX7711" s="3"/>
      <c r="AY7711" s="3"/>
      <c r="AZ7711" s="3"/>
      <c r="BA7711" s="3"/>
      <c r="BB7711" s="3"/>
      <c r="BC7711" s="3"/>
      <c r="BD7711" s="3"/>
      <c r="BE7711" s="3"/>
      <c r="BF7711" s="3"/>
      <c r="BG7711" s="3"/>
      <c r="BH7711" s="3"/>
      <c r="BI7711" s="3"/>
      <c r="BJ7711" s="3"/>
    </row>
    <row r="7712" customFormat="false" ht="15.75" hidden="false" customHeight="false" outlineLevel="0" collapsed="false">
      <c r="A7712" s="3" t="n">
        <v>7711</v>
      </c>
      <c r="B7712" s="3" t="s">
        <v>22400</v>
      </c>
      <c r="C7712" s="3" t="s">
        <v>22401</v>
      </c>
      <c r="D7712" s="3" t="n">
        <v>1</v>
      </c>
      <c r="E7712" s="3" t="n">
        <v>0.132881</v>
      </c>
      <c r="F7712" s="3" t="n">
        <v>17</v>
      </c>
      <c r="G7712" s="3" t="n">
        <v>17</v>
      </c>
      <c r="H7712" s="3" t="n">
        <v>13</v>
      </c>
      <c r="I7712" s="3" t="n">
        <v>13</v>
      </c>
      <c r="J7712" s="3" t="n">
        <v>17</v>
      </c>
      <c r="K7712" s="3" t="n">
        <v>17</v>
      </c>
      <c r="L7712" s="3" t="n">
        <v>1</v>
      </c>
      <c r="M7712" s="3" t="n">
        <v>1</v>
      </c>
      <c r="N7712" s="3" t="n">
        <v>-1</v>
      </c>
      <c r="O7712" s="3" t="n">
        <v>-1</v>
      </c>
      <c r="P7712" s="3" t="n">
        <v>7.5</v>
      </c>
      <c r="Q7712" s="3" t="n">
        <v>24.2</v>
      </c>
      <c r="R7712" s="3" t="s">
        <v>22402</v>
      </c>
      <c r="S7712" s="4" t="n">
        <v>45747.9240277778</v>
      </c>
      <c r="T7712" s="3" t="s">
        <v>239</v>
      </c>
      <c r="U7712" s="3" t="s">
        <v>239</v>
      </c>
      <c r="V7712" s="3" t="n">
        <v>0</v>
      </c>
      <c r="W7712" s="3" t="n">
        <v>0</v>
      </c>
      <c r="X7712" s="3" t="n">
        <v>0</v>
      </c>
      <c r="Y7712" s="3" t="s">
        <v>30</v>
      </c>
      <c r="Z7712" s="3" t="s">
        <v>30</v>
      </c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3"/>
      <c r="AU7712" s="3"/>
      <c r="AV7712" s="3"/>
      <c r="AW7712" s="3"/>
      <c r="AX7712" s="3"/>
      <c r="AY7712" s="3"/>
      <c r="AZ7712" s="3"/>
      <c r="BA7712" s="3"/>
      <c r="BB7712" s="3"/>
      <c r="BC7712" s="3"/>
      <c r="BD7712" s="3"/>
      <c r="BE7712" s="3"/>
      <c r="BF7712" s="3"/>
      <c r="BG7712" s="3"/>
      <c r="BH7712" s="3"/>
      <c r="BI7712" s="3"/>
      <c r="BJ7712" s="3"/>
    </row>
    <row r="7713" customFormat="false" ht="15.75" hidden="false" customHeight="false" outlineLevel="0" collapsed="false">
      <c r="A7713" s="3" t="n">
        <v>7712</v>
      </c>
      <c r="B7713" s="3" t="s">
        <v>22403</v>
      </c>
      <c r="C7713" s="3" t="s">
        <v>22404</v>
      </c>
      <c r="D7713" s="3" t="n">
        <v>1</v>
      </c>
      <c r="E7713" s="3" t="n">
        <v>2.2143035</v>
      </c>
      <c r="F7713" s="3" t="n">
        <v>89</v>
      </c>
      <c r="G7713" s="3" t="n">
        <v>89</v>
      </c>
      <c r="H7713" s="3" t="n">
        <v>12</v>
      </c>
      <c r="I7713" s="3" t="n">
        <v>12</v>
      </c>
      <c r="J7713" s="3" t="n">
        <v>116</v>
      </c>
      <c r="K7713" s="3" t="n">
        <v>116</v>
      </c>
      <c r="L7713" s="3" t="n">
        <v>6</v>
      </c>
      <c r="M7713" s="3" t="n">
        <v>6</v>
      </c>
      <c r="N7713" s="3" t="n">
        <v>9</v>
      </c>
      <c r="O7713" s="3" t="n">
        <v>9</v>
      </c>
      <c r="P7713" s="3" t="n">
        <v>7.5</v>
      </c>
      <c r="Q7713" s="3" t="n">
        <v>24.2</v>
      </c>
      <c r="R7713" s="3" t="s">
        <v>22405</v>
      </c>
      <c r="S7713" s="4" t="n">
        <v>45747.9240856482</v>
      </c>
      <c r="T7713" s="3" t="s">
        <v>65</v>
      </c>
      <c r="U7713" s="3" t="s">
        <v>65</v>
      </c>
      <c r="V7713" s="3" t="n">
        <v>1</v>
      </c>
      <c r="W7713" s="3" t="n">
        <v>1</v>
      </c>
      <c r="X7713" s="3" t="n">
        <v>0</v>
      </c>
      <c r="Y7713" s="3" t="s">
        <v>30</v>
      </c>
      <c r="Z7713" s="3" t="s">
        <v>30</v>
      </c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3"/>
      <c r="AR7713" s="3"/>
      <c r="AS7713" s="3"/>
      <c r="AT7713" s="3"/>
      <c r="AU7713" s="3"/>
      <c r="AV7713" s="3"/>
      <c r="AW7713" s="3"/>
      <c r="AX7713" s="3"/>
      <c r="AY7713" s="3"/>
      <c r="AZ7713" s="3"/>
      <c r="BA7713" s="3"/>
      <c r="BB7713" s="3"/>
      <c r="BC7713" s="3"/>
      <c r="BD7713" s="3"/>
      <c r="BE7713" s="3"/>
      <c r="BF7713" s="3"/>
      <c r="BG7713" s="3"/>
      <c r="BH7713" s="3"/>
      <c r="BI7713" s="3"/>
      <c r="BJ7713" s="3"/>
    </row>
    <row r="7714" customFormat="false" ht="15.75" hidden="false" customHeight="false" outlineLevel="0" collapsed="false">
      <c r="A7714" s="3" t="n">
        <v>7713</v>
      </c>
      <c r="B7714" s="3" t="s">
        <v>22406</v>
      </c>
      <c r="C7714" s="3" t="s">
        <v>22407</v>
      </c>
      <c r="D7714" s="3" t="n">
        <v>1</v>
      </c>
      <c r="E7714" s="3" t="n">
        <v>1.5583646</v>
      </c>
      <c r="F7714" s="3" t="n">
        <v>109</v>
      </c>
      <c r="G7714" s="3" t="n">
        <v>109</v>
      </c>
      <c r="H7714" s="3" t="n">
        <v>16</v>
      </c>
      <c r="I7714" s="3" t="n">
        <v>16</v>
      </c>
      <c r="J7714" s="3" t="n">
        <v>153</v>
      </c>
      <c r="K7714" s="3" t="n">
        <v>153</v>
      </c>
      <c r="L7714" s="3" t="n">
        <v>29</v>
      </c>
      <c r="M7714" s="3" t="n">
        <v>29</v>
      </c>
      <c r="N7714" s="3" t="n">
        <v>13</v>
      </c>
      <c r="O7714" s="3" t="n">
        <v>-1</v>
      </c>
      <c r="P7714" s="3" t="n">
        <v>7.5</v>
      </c>
      <c r="Q7714" s="3" t="n">
        <v>24.2</v>
      </c>
      <c r="R7714" s="3" t="s">
        <v>22408</v>
      </c>
      <c r="S7714" s="4" t="n">
        <v>45747.9242013889</v>
      </c>
      <c r="T7714" s="3" t="s">
        <v>4910</v>
      </c>
      <c r="U7714" s="3" t="s">
        <v>4910</v>
      </c>
      <c r="V7714" s="3" t="n">
        <v>1</v>
      </c>
      <c r="W7714" s="3" t="n">
        <v>0</v>
      </c>
      <c r="X7714" s="3" t="n">
        <v>0</v>
      </c>
      <c r="Y7714" s="3" t="s">
        <v>30</v>
      </c>
      <c r="Z7714" s="3" t="s">
        <v>30</v>
      </c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3"/>
      <c r="AU7714" s="3"/>
      <c r="AV7714" s="3"/>
      <c r="AW7714" s="3"/>
      <c r="AX7714" s="3"/>
      <c r="AY7714" s="3"/>
      <c r="AZ7714" s="3"/>
      <c r="BA7714" s="3"/>
      <c r="BB7714" s="3"/>
      <c r="BC7714" s="3"/>
      <c r="BD7714" s="3"/>
      <c r="BE7714" s="3"/>
      <c r="BF7714" s="3"/>
      <c r="BG7714" s="3"/>
      <c r="BH7714" s="3"/>
      <c r="BI7714" s="3"/>
      <c r="BJ7714" s="3"/>
    </row>
    <row r="7715" customFormat="false" ht="15.75" hidden="false" customHeight="false" outlineLevel="0" collapsed="false">
      <c r="A7715" s="3" t="n">
        <v>7714</v>
      </c>
      <c r="B7715" s="3" t="s">
        <v>22409</v>
      </c>
      <c r="C7715" s="3" t="s">
        <v>22410</v>
      </c>
      <c r="D7715" s="3" t="n">
        <v>1</v>
      </c>
      <c r="E7715" s="3" t="n">
        <v>0.1321317</v>
      </c>
      <c r="F7715" s="3" t="n">
        <v>6</v>
      </c>
      <c r="G7715" s="3" t="n">
        <v>6</v>
      </c>
      <c r="H7715" s="3" t="n">
        <v>3</v>
      </c>
      <c r="I7715" s="3" t="n">
        <v>3</v>
      </c>
      <c r="J7715" s="3" t="n">
        <v>3</v>
      </c>
      <c r="K7715" s="3" t="n">
        <v>3</v>
      </c>
      <c r="L7715" s="3" t="n">
        <v>1</v>
      </c>
      <c r="M7715" s="3" t="n">
        <v>1</v>
      </c>
      <c r="N7715" s="3" t="n">
        <v>-1</v>
      </c>
      <c r="O7715" s="3" t="n">
        <v>-1</v>
      </c>
      <c r="P7715" s="3" t="n">
        <v>7.9</v>
      </c>
      <c r="Q7715" s="3" t="n">
        <v>24.2</v>
      </c>
      <c r="R7715" s="3" t="s">
        <v>22411</v>
      </c>
      <c r="S7715" s="4" t="n">
        <v>45747.924224537</v>
      </c>
      <c r="T7715" s="3" t="s">
        <v>65</v>
      </c>
      <c r="U7715" s="3" t="s">
        <v>65</v>
      </c>
      <c r="V7715" s="3" t="n">
        <v>0</v>
      </c>
      <c r="W7715" s="3" t="n">
        <v>0</v>
      </c>
      <c r="X7715" s="3" t="n">
        <v>0</v>
      </c>
      <c r="Y7715" s="3" t="s">
        <v>30</v>
      </c>
      <c r="Z7715" s="3" t="s">
        <v>30</v>
      </c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3"/>
      <c r="AU7715" s="3"/>
      <c r="AV7715" s="3"/>
      <c r="AW7715" s="3"/>
      <c r="AX7715" s="3"/>
      <c r="AY7715" s="3"/>
      <c r="AZ7715" s="3"/>
      <c r="BA7715" s="3"/>
      <c r="BB7715" s="3"/>
      <c r="BC7715" s="3"/>
      <c r="BD7715" s="3"/>
      <c r="BE7715" s="3"/>
      <c r="BF7715" s="3"/>
      <c r="BG7715" s="3"/>
      <c r="BH7715" s="3"/>
      <c r="BI7715" s="3"/>
      <c r="BJ7715" s="3"/>
    </row>
    <row r="7716" customFormat="false" ht="15.75" hidden="false" customHeight="false" outlineLevel="0" collapsed="false">
      <c r="A7716" s="3" t="n">
        <v>7715</v>
      </c>
      <c r="B7716" s="3" t="s">
        <v>22412</v>
      </c>
      <c r="C7716" s="3" t="s">
        <v>22413</v>
      </c>
      <c r="D7716" s="3" t="n">
        <v>1</v>
      </c>
      <c r="E7716" s="3" t="n">
        <v>1.2967559</v>
      </c>
      <c r="F7716" s="3" t="n">
        <v>262</v>
      </c>
      <c r="G7716" s="3" t="n">
        <v>262</v>
      </c>
      <c r="H7716" s="3" t="n">
        <v>16</v>
      </c>
      <c r="I7716" s="3" t="n">
        <v>16</v>
      </c>
      <c r="J7716" s="3" t="n">
        <v>419</v>
      </c>
      <c r="K7716" s="3" t="n">
        <v>419</v>
      </c>
      <c r="L7716" s="3" t="n">
        <v>9</v>
      </c>
      <c r="M7716" s="3" t="n">
        <v>9</v>
      </c>
      <c r="N7716" s="3" t="n">
        <v>19</v>
      </c>
      <c r="O7716" s="3" t="n">
        <v>-1</v>
      </c>
      <c r="P7716" s="3" t="n">
        <v>5</v>
      </c>
      <c r="Q7716" s="3" t="n">
        <v>24.2</v>
      </c>
      <c r="R7716" s="3" t="s">
        <v>22414</v>
      </c>
      <c r="S7716" s="4" t="n">
        <v>45747.9275347222</v>
      </c>
      <c r="T7716" s="3" t="s">
        <v>246</v>
      </c>
      <c r="U7716" s="3" t="s">
        <v>246</v>
      </c>
      <c r="V7716" s="3" t="n">
        <v>1</v>
      </c>
      <c r="W7716" s="3" t="n">
        <v>0</v>
      </c>
      <c r="X7716" s="3" t="n">
        <v>0</v>
      </c>
      <c r="Y7716" s="3" t="s">
        <v>81</v>
      </c>
      <c r="Z7716" s="3" t="s">
        <v>30</v>
      </c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  <c r="AP7716" s="3"/>
      <c r="AQ7716" s="3"/>
      <c r="AR7716" s="3"/>
      <c r="AS7716" s="3"/>
      <c r="AT7716" s="3"/>
      <c r="AU7716" s="3"/>
      <c r="AV7716" s="3"/>
      <c r="AW7716" s="3"/>
      <c r="AX7716" s="3"/>
      <c r="AY7716" s="3"/>
      <c r="AZ7716" s="3"/>
      <c r="BA7716" s="3"/>
      <c r="BB7716" s="3"/>
      <c r="BC7716" s="3"/>
      <c r="BD7716" s="3"/>
      <c r="BE7716" s="3"/>
      <c r="BF7716" s="3"/>
      <c r="BG7716" s="3"/>
      <c r="BH7716" s="3"/>
      <c r="BI7716" s="3"/>
      <c r="BJ7716" s="3"/>
    </row>
    <row r="7717" customFormat="false" ht="15.75" hidden="false" customHeight="false" outlineLevel="0" collapsed="false">
      <c r="A7717" s="3" t="n">
        <v>7716</v>
      </c>
      <c r="B7717" s="3" t="s">
        <v>22415</v>
      </c>
      <c r="C7717" s="3" t="s">
        <v>22416</v>
      </c>
      <c r="D7717" s="3" t="n">
        <v>1</v>
      </c>
      <c r="E7717" s="3" t="n">
        <v>2.20436</v>
      </c>
      <c r="F7717" s="3" t="n">
        <v>74</v>
      </c>
      <c r="G7717" s="3" t="n">
        <v>74</v>
      </c>
      <c r="H7717" s="3" t="n">
        <v>18</v>
      </c>
      <c r="I7717" s="3" t="n">
        <v>18</v>
      </c>
      <c r="J7717" s="3" t="n">
        <v>96</v>
      </c>
      <c r="K7717" s="3" t="n">
        <v>96</v>
      </c>
      <c r="L7717" s="3" t="n">
        <v>17</v>
      </c>
      <c r="M7717" s="3" t="n">
        <v>17</v>
      </c>
      <c r="N7717" s="3" t="n">
        <v>19</v>
      </c>
      <c r="O7717" s="3" t="n">
        <v>-1</v>
      </c>
      <c r="P7717" s="3" t="n">
        <v>7.5</v>
      </c>
      <c r="Q7717" s="3" t="n">
        <v>24.2</v>
      </c>
      <c r="R7717" s="3" t="s">
        <v>22417</v>
      </c>
      <c r="S7717" s="4" t="n">
        <v>45747.9276388889</v>
      </c>
      <c r="T7717" s="3" t="s">
        <v>4910</v>
      </c>
      <c r="U7717" s="3" t="s">
        <v>4910</v>
      </c>
      <c r="V7717" s="3" t="n">
        <v>1</v>
      </c>
      <c r="W7717" s="3" t="n">
        <v>0</v>
      </c>
      <c r="X7717" s="3" t="n">
        <v>0</v>
      </c>
      <c r="Y7717" s="3" t="s">
        <v>30</v>
      </c>
      <c r="Z7717" s="3" t="s">
        <v>30</v>
      </c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3"/>
      <c r="AU7717" s="3"/>
      <c r="AV7717" s="3"/>
      <c r="AW7717" s="3"/>
      <c r="AX7717" s="3"/>
      <c r="AY7717" s="3"/>
      <c r="AZ7717" s="3"/>
      <c r="BA7717" s="3"/>
      <c r="BB7717" s="3"/>
      <c r="BC7717" s="3"/>
      <c r="BD7717" s="3"/>
      <c r="BE7717" s="3"/>
      <c r="BF7717" s="3"/>
      <c r="BG7717" s="3"/>
      <c r="BH7717" s="3"/>
      <c r="BI7717" s="3"/>
      <c r="BJ7717" s="3"/>
    </row>
    <row r="7718" customFormat="false" ht="15.75" hidden="false" customHeight="false" outlineLevel="0" collapsed="false">
      <c r="A7718" s="3" t="n">
        <v>7717</v>
      </c>
      <c r="B7718" s="3" t="s">
        <v>22418</v>
      </c>
      <c r="C7718" s="3" t="s">
        <v>22419</v>
      </c>
      <c r="D7718" s="3" t="n">
        <v>1</v>
      </c>
      <c r="E7718" s="3" t="n">
        <v>2.8802396</v>
      </c>
      <c r="F7718" s="3" t="n">
        <v>164</v>
      </c>
      <c r="G7718" s="3" t="n">
        <v>164</v>
      </c>
      <c r="H7718" s="3" t="n">
        <v>22</v>
      </c>
      <c r="I7718" s="3" t="n">
        <v>22</v>
      </c>
      <c r="J7718" s="3" t="n">
        <v>260</v>
      </c>
      <c r="K7718" s="3" t="n">
        <v>260</v>
      </c>
      <c r="L7718" s="3" t="n">
        <v>12</v>
      </c>
      <c r="M7718" s="3" t="n">
        <v>12</v>
      </c>
      <c r="N7718" s="3" t="n">
        <v>-1</v>
      </c>
      <c r="O7718" s="3" t="n">
        <v>-1</v>
      </c>
      <c r="P7718" s="3" t="n">
        <v>7.3</v>
      </c>
      <c r="Q7718" s="3" t="n">
        <v>24.2</v>
      </c>
      <c r="R7718" s="3" t="s">
        <v>22420</v>
      </c>
      <c r="S7718" s="4" t="n">
        <v>45747.9277083333</v>
      </c>
      <c r="T7718" s="3" t="s">
        <v>744</v>
      </c>
      <c r="U7718" s="3" t="s">
        <v>744</v>
      </c>
      <c r="V7718" s="3" t="n">
        <v>0</v>
      </c>
      <c r="W7718" s="3" t="n">
        <v>0</v>
      </c>
      <c r="X7718" s="3" t="n">
        <v>0</v>
      </c>
      <c r="Y7718" s="3" t="s">
        <v>30</v>
      </c>
      <c r="Z7718" s="3" t="s">
        <v>30</v>
      </c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3"/>
      <c r="AU7718" s="3"/>
      <c r="AV7718" s="3"/>
      <c r="AW7718" s="3"/>
      <c r="AX7718" s="3"/>
      <c r="AY7718" s="3"/>
      <c r="AZ7718" s="3"/>
      <c r="BA7718" s="3"/>
      <c r="BB7718" s="3"/>
      <c r="BC7718" s="3"/>
      <c r="BD7718" s="3"/>
      <c r="BE7718" s="3"/>
      <c r="BF7718" s="3"/>
      <c r="BG7718" s="3"/>
      <c r="BH7718" s="3"/>
      <c r="BI7718" s="3"/>
      <c r="BJ7718" s="3"/>
    </row>
    <row r="7719" customFormat="false" ht="15.75" hidden="false" customHeight="false" outlineLevel="0" collapsed="false">
      <c r="A7719" s="3" t="n">
        <v>7718</v>
      </c>
      <c r="B7719" s="3" t="s">
        <v>22421</v>
      </c>
      <c r="C7719" s="3" t="s">
        <v>22422</v>
      </c>
      <c r="D7719" s="3" t="n">
        <v>1</v>
      </c>
      <c r="E7719" s="3" t="n">
        <v>2.4580435</v>
      </c>
      <c r="F7719" s="3" t="n">
        <v>97</v>
      </c>
      <c r="G7719" s="3" t="n">
        <v>97</v>
      </c>
      <c r="H7719" s="3" t="n">
        <v>15</v>
      </c>
      <c r="I7719" s="3" t="n">
        <v>15</v>
      </c>
      <c r="J7719" s="3" t="n">
        <v>130</v>
      </c>
      <c r="K7719" s="3" t="n">
        <v>130</v>
      </c>
      <c r="L7719" s="3" t="n">
        <v>21</v>
      </c>
      <c r="M7719" s="3" t="n">
        <v>21</v>
      </c>
      <c r="N7719" s="3" t="n">
        <v>7</v>
      </c>
      <c r="O7719" s="3" t="n">
        <v>-1</v>
      </c>
      <c r="P7719" s="3" t="n">
        <v>7.7</v>
      </c>
      <c r="Q7719" s="3" t="n">
        <v>24.2</v>
      </c>
      <c r="R7719" s="3" t="s">
        <v>22423</v>
      </c>
      <c r="S7719" s="4" t="n">
        <v>45747.9277893519</v>
      </c>
      <c r="T7719" s="3" t="s">
        <v>4910</v>
      </c>
      <c r="U7719" s="3" t="s">
        <v>4910</v>
      </c>
      <c r="V7719" s="3" t="n">
        <v>1</v>
      </c>
      <c r="W7719" s="3" t="n">
        <v>0</v>
      </c>
      <c r="X7719" s="3" t="n">
        <v>0</v>
      </c>
      <c r="Y7719" s="3" t="s">
        <v>30</v>
      </c>
      <c r="Z7719" s="3" t="s">
        <v>30</v>
      </c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  <c r="AP7719" s="3"/>
      <c r="AQ7719" s="3"/>
      <c r="AR7719" s="3"/>
      <c r="AS7719" s="3"/>
      <c r="AT7719" s="3"/>
      <c r="AU7719" s="3"/>
      <c r="AV7719" s="3"/>
      <c r="AW7719" s="3"/>
      <c r="AX7719" s="3"/>
      <c r="AY7719" s="3"/>
      <c r="AZ7719" s="3"/>
      <c r="BA7719" s="3"/>
      <c r="BB7719" s="3"/>
      <c r="BC7719" s="3"/>
      <c r="BD7719" s="3"/>
      <c r="BE7719" s="3"/>
      <c r="BF7719" s="3"/>
      <c r="BG7719" s="3"/>
      <c r="BH7719" s="3"/>
      <c r="BI7719" s="3"/>
      <c r="BJ7719" s="3"/>
    </row>
    <row r="7720" customFormat="false" ht="15.75" hidden="false" customHeight="false" outlineLevel="0" collapsed="false">
      <c r="A7720" s="3" t="n">
        <v>7719</v>
      </c>
      <c r="B7720" s="3" t="s">
        <v>22424</v>
      </c>
      <c r="C7720" s="3" t="s">
        <v>22425</v>
      </c>
      <c r="D7720" s="3" t="n">
        <v>1</v>
      </c>
      <c r="E7720" s="3" t="n">
        <v>1.2462897</v>
      </c>
      <c r="F7720" s="3" t="n">
        <v>80</v>
      </c>
      <c r="G7720" s="3" t="n">
        <v>80</v>
      </c>
      <c r="H7720" s="3" t="n">
        <v>15</v>
      </c>
      <c r="I7720" s="3" t="n">
        <v>15</v>
      </c>
      <c r="J7720" s="3" t="n">
        <v>77</v>
      </c>
      <c r="K7720" s="3" t="n">
        <v>77</v>
      </c>
      <c r="L7720" s="3" t="n">
        <v>16</v>
      </c>
      <c r="M7720" s="3" t="n">
        <v>16</v>
      </c>
      <c r="N7720" s="3" t="n">
        <v>42</v>
      </c>
      <c r="O7720" s="3" t="n">
        <v>-1</v>
      </c>
      <c r="P7720" s="3" t="n">
        <v>7.7</v>
      </c>
      <c r="Q7720" s="3" t="n">
        <v>24.2</v>
      </c>
      <c r="R7720" s="3" t="s">
        <v>22426</v>
      </c>
      <c r="S7720" s="4" t="n">
        <v>45747.9278935185</v>
      </c>
      <c r="T7720" s="3" t="s">
        <v>4910</v>
      </c>
      <c r="U7720" s="3" t="s">
        <v>4910</v>
      </c>
      <c r="V7720" s="3" t="n">
        <v>1</v>
      </c>
      <c r="W7720" s="3" t="n">
        <v>0</v>
      </c>
      <c r="X7720" s="3" t="n">
        <v>0</v>
      </c>
      <c r="Y7720" s="3" t="s">
        <v>30</v>
      </c>
      <c r="Z7720" s="3" t="s">
        <v>30</v>
      </c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  <c r="AP7720" s="3"/>
      <c r="AQ7720" s="3"/>
      <c r="AR7720" s="3"/>
      <c r="AS7720" s="3"/>
      <c r="AT7720" s="3"/>
      <c r="AU7720" s="3"/>
      <c r="AV7720" s="3"/>
      <c r="AW7720" s="3"/>
      <c r="AX7720" s="3"/>
      <c r="AY7720" s="3"/>
      <c r="AZ7720" s="3"/>
      <c r="BA7720" s="3"/>
      <c r="BB7720" s="3"/>
      <c r="BC7720" s="3"/>
      <c r="BD7720" s="3"/>
      <c r="BE7720" s="3"/>
      <c r="BF7720" s="3"/>
      <c r="BG7720" s="3"/>
      <c r="BH7720" s="3"/>
      <c r="BI7720" s="3"/>
      <c r="BJ7720" s="3"/>
    </row>
    <row r="7721" customFormat="false" ht="15.75" hidden="false" customHeight="false" outlineLevel="0" collapsed="false">
      <c r="A7721" s="3" t="n">
        <v>7720</v>
      </c>
      <c r="B7721" s="3" t="s">
        <v>22427</v>
      </c>
      <c r="C7721" s="3" t="s">
        <v>22428</v>
      </c>
      <c r="D7721" s="3" t="n">
        <v>1</v>
      </c>
      <c r="E7721" s="3" t="n">
        <v>1.7372815</v>
      </c>
      <c r="F7721" s="3" t="n">
        <v>60</v>
      </c>
      <c r="G7721" s="3" t="n">
        <v>60</v>
      </c>
      <c r="H7721" s="3" t="n">
        <v>15</v>
      </c>
      <c r="I7721" s="3" t="n">
        <v>15</v>
      </c>
      <c r="J7721" s="3" t="n">
        <v>70</v>
      </c>
      <c r="K7721" s="3" t="n">
        <v>70</v>
      </c>
      <c r="L7721" s="3" t="n">
        <v>14</v>
      </c>
      <c r="M7721" s="3" t="n">
        <v>14</v>
      </c>
      <c r="N7721" s="3" t="n">
        <v>0</v>
      </c>
      <c r="O7721" s="3" t="n">
        <v>-1</v>
      </c>
      <c r="P7721" s="3" t="n">
        <v>7.5</v>
      </c>
      <c r="Q7721" s="3" t="n">
        <v>24.2</v>
      </c>
      <c r="R7721" s="3" t="s">
        <v>22429</v>
      </c>
      <c r="S7721" s="4" t="n">
        <v>45747.927974537</v>
      </c>
      <c r="T7721" s="3" t="s">
        <v>65</v>
      </c>
      <c r="U7721" s="3" t="s">
        <v>65</v>
      </c>
      <c r="V7721" s="3" t="n">
        <v>1</v>
      </c>
      <c r="W7721" s="3" t="n">
        <v>0</v>
      </c>
      <c r="X7721" s="3" t="n">
        <v>0</v>
      </c>
      <c r="Y7721" s="3" t="s">
        <v>30</v>
      </c>
      <c r="Z7721" s="3" t="s">
        <v>30</v>
      </c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3"/>
      <c r="AU7721" s="3"/>
      <c r="AV7721" s="3"/>
      <c r="AW7721" s="3"/>
      <c r="AX7721" s="3"/>
      <c r="AY7721" s="3"/>
      <c r="AZ7721" s="3"/>
      <c r="BA7721" s="3"/>
      <c r="BB7721" s="3"/>
      <c r="BC7721" s="3"/>
      <c r="BD7721" s="3"/>
      <c r="BE7721" s="3"/>
      <c r="BF7721" s="3"/>
      <c r="BG7721" s="3"/>
      <c r="BH7721" s="3"/>
      <c r="BI7721" s="3"/>
      <c r="BJ7721" s="3"/>
    </row>
    <row r="7722" customFormat="false" ht="15.75" hidden="false" customHeight="false" outlineLevel="0" collapsed="false">
      <c r="A7722" s="3" t="n">
        <v>7721</v>
      </c>
      <c r="B7722" s="3" t="s">
        <v>22430</v>
      </c>
      <c r="C7722" s="3" t="s">
        <v>22431</v>
      </c>
      <c r="D7722" s="3" t="n">
        <v>1</v>
      </c>
      <c r="E7722" s="3" t="n">
        <v>1.7249685</v>
      </c>
      <c r="F7722" s="3" t="n">
        <v>145</v>
      </c>
      <c r="G7722" s="3" t="n">
        <v>145</v>
      </c>
      <c r="H7722" s="3" t="n">
        <v>16</v>
      </c>
      <c r="I7722" s="3" t="n">
        <v>16</v>
      </c>
      <c r="J7722" s="3" t="n">
        <v>215</v>
      </c>
      <c r="K7722" s="3" t="n">
        <v>215</v>
      </c>
      <c r="L7722" s="3" t="n">
        <v>9</v>
      </c>
      <c r="M7722" s="3" t="n">
        <v>9</v>
      </c>
      <c r="N7722" s="3" t="n">
        <v>3</v>
      </c>
      <c r="O7722" s="3" t="n">
        <v>-1</v>
      </c>
      <c r="P7722" s="3" t="n">
        <v>7.2</v>
      </c>
      <c r="Q7722" s="3" t="n">
        <v>24.2</v>
      </c>
      <c r="R7722" s="3" t="s">
        <v>22432</v>
      </c>
      <c r="S7722" s="4" t="n">
        <v>45747.9280555556</v>
      </c>
      <c r="T7722" s="3" t="s">
        <v>65</v>
      </c>
      <c r="U7722" s="3" t="s">
        <v>65</v>
      </c>
      <c r="V7722" s="3" t="n">
        <v>1</v>
      </c>
      <c r="W7722" s="3" t="n">
        <v>0</v>
      </c>
      <c r="X7722" s="3" t="n">
        <v>0</v>
      </c>
      <c r="Y7722" s="3" t="s">
        <v>30</v>
      </c>
      <c r="Z7722" s="3" t="s">
        <v>30</v>
      </c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  <c r="AP7722" s="3"/>
      <c r="AQ7722" s="3"/>
      <c r="AR7722" s="3"/>
      <c r="AS7722" s="3"/>
      <c r="AT7722" s="3"/>
      <c r="AU7722" s="3"/>
      <c r="AV7722" s="3"/>
      <c r="AW7722" s="3"/>
      <c r="AX7722" s="3"/>
      <c r="AY7722" s="3"/>
      <c r="AZ7722" s="3"/>
      <c r="BA7722" s="3"/>
      <c r="BB7722" s="3"/>
      <c r="BC7722" s="3"/>
      <c r="BD7722" s="3"/>
      <c r="BE7722" s="3"/>
      <c r="BF7722" s="3"/>
      <c r="BG7722" s="3"/>
      <c r="BH7722" s="3"/>
      <c r="BI7722" s="3"/>
      <c r="BJ7722" s="3"/>
    </row>
    <row r="7723" customFormat="false" ht="15.75" hidden="false" customHeight="false" outlineLevel="0" collapsed="false">
      <c r="A7723" s="3" t="n">
        <v>7722</v>
      </c>
      <c r="B7723" s="3" t="s">
        <v>22433</v>
      </c>
      <c r="C7723" s="3" t="s">
        <v>22434</v>
      </c>
      <c r="D7723" s="3" t="n">
        <v>1</v>
      </c>
      <c r="E7723" s="3" t="n">
        <v>0.0499349</v>
      </c>
      <c r="F7723" s="3" t="n">
        <v>7</v>
      </c>
      <c r="G7723" s="3" t="n">
        <v>7</v>
      </c>
      <c r="H7723" s="3" t="n">
        <v>5</v>
      </c>
      <c r="I7723" s="3" t="n">
        <v>5</v>
      </c>
      <c r="J7723" s="3" t="n">
        <v>9</v>
      </c>
      <c r="K7723" s="3" t="n">
        <v>9</v>
      </c>
      <c r="L7723" s="3" t="n">
        <v>0</v>
      </c>
      <c r="M7723" s="3" t="n">
        <v>0</v>
      </c>
      <c r="N7723" s="3" t="n">
        <v>3</v>
      </c>
      <c r="O7723" s="3" t="n">
        <v>3</v>
      </c>
      <c r="P7723" s="3" t="n">
        <v>7.2</v>
      </c>
      <c r="Q7723" s="3" t="n">
        <v>24.2</v>
      </c>
      <c r="R7723" s="3" t="s">
        <v>22435</v>
      </c>
      <c r="S7723" s="4" t="n">
        <v>45747.9281018519</v>
      </c>
      <c r="T7723" s="3" t="s">
        <v>65</v>
      </c>
      <c r="U7723" s="3" t="s">
        <v>65</v>
      </c>
      <c r="V7723" s="3" t="n">
        <v>1</v>
      </c>
      <c r="W7723" s="3" t="n">
        <v>1</v>
      </c>
      <c r="X7723" s="3" t="n">
        <v>0</v>
      </c>
      <c r="Y7723" s="3" t="s">
        <v>30</v>
      </c>
      <c r="Z7723" s="3" t="s">
        <v>30</v>
      </c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3"/>
      <c r="AU7723" s="3"/>
      <c r="AV7723" s="3"/>
      <c r="AW7723" s="3"/>
      <c r="AX7723" s="3"/>
      <c r="AY7723" s="3"/>
      <c r="AZ7723" s="3"/>
      <c r="BA7723" s="3"/>
      <c r="BB7723" s="3"/>
      <c r="BC7723" s="3"/>
      <c r="BD7723" s="3"/>
      <c r="BE7723" s="3"/>
      <c r="BF7723" s="3"/>
      <c r="BG7723" s="3"/>
      <c r="BH7723" s="3"/>
      <c r="BI7723" s="3"/>
      <c r="BJ7723" s="3"/>
    </row>
    <row r="7724" customFormat="false" ht="15.75" hidden="false" customHeight="false" outlineLevel="0" collapsed="false">
      <c r="A7724" s="3" t="n">
        <v>7723</v>
      </c>
      <c r="B7724" s="3" t="s">
        <v>22436</v>
      </c>
      <c r="C7724" s="3" t="s">
        <v>22437</v>
      </c>
      <c r="D7724" s="3" t="n">
        <v>1</v>
      </c>
      <c r="E7724" s="3" t="n">
        <v>0.6777569</v>
      </c>
      <c r="F7724" s="3" t="n">
        <v>33</v>
      </c>
      <c r="G7724" s="3" t="n">
        <v>33</v>
      </c>
      <c r="H7724" s="3" t="n">
        <v>18</v>
      </c>
      <c r="I7724" s="3" t="n">
        <v>18</v>
      </c>
      <c r="J7724" s="3" t="n">
        <v>32</v>
      </c>
      <c r="K7724" s="3" t="n">
        <v>32</v>
      </c>
      <c r="L7724" s="3" t="n">
        <v>7</v>
      </c>
      <c r="M7724" s="3" t="n">
        <v>7</v>
      </c>
      <c r="N7724" s="3" t="n">
        <v>-1</v>
      </c>
      <c r="O7724" s="3" t="n">
        <v>-1</v>
      </c>
      <c r="P7724" s="3" t="n">
        <v>7.7</v>
      </c>
      <c r="Q7724" s="3" t="n">
        <v>24.2</v>
      </c>
      <c r="R7724" s="3" t="s">
        <v>22438</v>
      </c>
      <c r="S7724" s="4" t="n">
        <v>45747.9281481481</v>
      </c>
      <c r="T7724" s="3" t="s">
        <v>4910</v>
      </c>
      <c r="U7724" s="3" t="s">
        <v>4910</v>
      </c>
      <c r="V7724" s="3" t="n">
        <v>0</v>
      </c>
      <c r="W7724" s="3" t="n">
        <v>0</v>
      </c>
      <c r="X7724" s="3" t="n">
        <v>0</v>
      </c>
      <c r="Y7724" s="3" t="s">
        <v>30</v>
      </c>
      <c r="Z7724" s="3" t="s">
        <v>30</v>
      </c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3"/>
      <c r="AU7724" s="3"/>
      <c r="AV7724" s="3"/>
      <c r="AW7724" s="3"/>
      <c r="AX7724" s="3"/>
      <c r="AY7724" s="3"/>
      <c r="AZ7724" s="3"/>
      <c r="BA7724" s="3"/>
      <c r="BB7724" s="3"/>
      <c r="BC7724" s="3"/>
      <c r="BD7724" s="3"/>
      <c r="BE7724" s="3"/>
      <c r="BF7724" s="3"/>
      <c r="BG7724" s="3"/>
      <c r="BH7724" s="3"/>
      <c r="BI7724" s="3"/>
      <c r="BJ7724" s="3"/>
    </row>
    <row r="7725" customFormat="false" ht="15.75" hidden="false" customHeight="false" outlineLevel="0" collapsed="false">
      <c r="A7725" s="3" t="n">
        <v>7724</v>
      </c>
      <c r="B7725" s="3" t="s">
        <v>22439</v>
      </c>
      <c r="C7725" s="3" t="s">
        <v>22440</v>
      </c>
      <c r="D7725" s="3" t="n">
        <v>1</v>
      </c>
      <c r="E7725" s="3" t="n">
        <v>0.446737</v>
      </c>
      <c r="F7725" s="3" t="n">
        <v>81</v>
      </c>
      <c r="G7725" s="3" t="n">
        <v>81</v>
      </c>
      <c r="H7725" s="3" t="n">
        <v>18</v>
      </c>
      <c r="I7725" s="3" t="n">
        <v>18</v>
      </c>
      <c r="J7725" s="3" t="n">
        <v>103</v>
      </c>
      <c r="K7725" s="3" t="n">
        <v>103</v>
      </c>
      <c r="L7725" s="3" t="n">
        <v>8</v>
      </c>
      <c r="M7725" s="3" t="n">
        <v>8</v>
      </c>
      <c r="N7725" s="3" t="n">
        <v>5</v>
      </c>
      <c r="O7725" s="3" t="n">
        <v>-1</v>
      </c>
      <c r="P7725" s="3" t="n">
        <v>8</v>
      </c>
      <c r="Q7725" s="3" t="n">
        <v>24.2</v>
      </c>
      <c r="R7725" s="3" t="s">
        <v>22441</v>
      </c>
      <c r="S7725" s="4" t="n">
        <v>45747.9282060185</v>
      </c>
      <c r="T7725" s="3" t="s">
        <v>29</v>
      </c>
      <c r="U7725" s="3" t="s">
        <v>29</v>
      </c>
      <c r="V7725" s="3" t="n">
        <v>1</v>
      </c>
      <c r="W7725" s="3" t="n">
        <v>0</v>
      </c>
      <c r="X7725" s="3" t="n">
        <v>0</v>
      </c>
      <c r="Y7725" s="3" t="s">
        <v>30</v>
      </c>
      <c r="Z7725" s="3" t="s">
        <v>30</v>
      </c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3"/>
      <c r="AR7725" s="3"/>
      <c r="AS7725" s="3"/>
      <c r="AT7725" s="3"/>
      <c r="AU7725" s="3"/>
      <c r="AV7725" s="3"/>
      <c r="AW7725" s="3"/>
      <c r="AX7725" s="3"/>
      <c r="AY7725" s="3"/>
      <c r="AZ7725" s="3"/>
      <c r="BA7725" s="3"/>
      <c r="BB7725" s="3"/>
      <c r="BC7725" s="3"/>
      <c r="BD7725" s="3"/>
      <c r="BE7725" s="3"/>
      <c r="BF7725" s="3"/>
      <c r="BG7725" s="3"/>
      <c r="BH7725" s="3"/>
      <c r="BI7725" s="3"/>
      <c r="BJ7725" s="3"/>
    </row>
    <row r="7726" customFormat="false" ht="15.75" hidden="false" customHeight="false" outlineLevel="0" collapsed="false">
      <c r="A7726" s="3" t="n">
        <v>7725</v>
      </c>
      <c r="B7726" s="3" t="s">
        <v>22442</v>
      </c>
      <c r="C7726" s="3" t="s">
        <v>22443</v>
      </c>
      <c r="D7726" s="3" t="n">
        <v>1</v>
      </c>
      <c r="E7726" s="3" t="n">
        <v>4.1268963</v>
      </c>
      <c r="F7726" s="3" t="n">
        <v>193</v>
      </c>
      <c r="G7726" s="3" t="n">
        <v>193</v>
      </c>
      <c r="H7726" s="3" t="n">
        <v>15</v>
      </c>
      <c r="I7726" s="3" t="n">
        <v>15</v>
      </c>
      <c r="J7726" s="3" t="n">
        <v>280</v>
      </c>
      <c r="K7726" s="3" t="n">
        <v>280</v>
      </c>
      <c r="L7726" s="3" t="n">
        <v>33</v>
      </c>
      <c r="M7726" s="3" t="n">
        <v>33</v>
      </c>
      <c r="N7726" s="3" t="n">
        <v>-1</v>
      </c>
      <c r="O7726" s="3" t="n">
        <v>-1</v>
      </c>
      <c r="P7726" s="3" t="n">
        <v>7.1</v>
      </c>
      <c r="Q7726" s="3" t="n">
        <v>24.2</v>
      </c>
      <c r="R7726" s="3" t="s">
        <v>22444</v>
      </c>
      <c r="S7726" s="4" t="n">
        <v>45747.9283333333</v>
      </c>
      <c r="T7726" s="3" t="s">
        <v>65</v>
      </c>
      <c r="U7726" s="3" t="s">
        <v>65</v>
      </c>
      <c r="V7726" s="3" t="n">
        <v>0</v>
      </c>
      <c r="W7726" s="3" t="n">
        <v>0</v>
      </c>
      <c r="X7726" s="3" t="n">
        <v>0</v>
      </c>
      <c r="Y7726" s="3" t="s">
        <v>30</v>
      </c>
      <c r="Z7726" s="3" t="s">
        <v>30</v>
      </c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3"/>
      <c r="AU7726" s="3"/>
      <c r="AV7726" s="3"/>
      <c r="AW7726" s="3"/>
      <c r="AX7726" s="3"/>
      <c r="AY7726" s="3"/>
      <c r="AZ7726" s="3"/>
      <c r="BA7726" s="3"/>
      <c r="BB7726" s="3"/>
      <c r="BC7726" s="3"/>
      <c r="BD7726" s="3"/>
      <c r="BE7726" s="3"/>
      <c r="BF7726" s="3"/>
      <c r="BG7726" s="3"/>
      <c r="BH7726" s="3"/>
      <c r="BI7726" s="3"/>
      <c r="BJ7726" s="3"/>
    </row>
    <row r="7727" customFormat="false" ht="15.75" hidden="false" customHeight="false" outlineLevel="0" collapsed="false">
      <c r="A7727" s="3" t="n">
        <v>7726</v>
      </c>
      <c r="B7727" s="3" t="s">
        <v>22445</v>
      </c>
      <c r="C7727" s="3" t="s">
        <v>22446</v>
      </c>
      <c r="D7727" s="3" t="n">
        <v>1</v>
      </c>
      <c r="E7727" s="3" t="n">
        <v>5.4974185</v>
      </c>
      <c r="F7727" s="3" t="n">
        <v>365</v>
      </c>
      <c r="G7727" s="3" t="n">
        <v>365</v>
      </c>
      <c r="H7727" s="3" t="n">
        <v>18</v>
      </c>
      <c r="I7727" s="3" t="n">
        <v>18</v>
      </c>
      <c r="J7727" s="3" t="n">
        <v>855</v>
      </c>
      <c r="K7727" s="3" t="n">
        <v>855</v>
      </c>
      <c r="L7727" s="3" t="n">
        <v>83</v>
      </c>
      <c r="M7727" s="3" t="n">
        <v>83</v>
      </c>
      <c r="N7727" s="3" t="n">
        <v>-1</v>
      </c>
      <c r="O7727" s="3" t="n">
        <v>-1</v>
      </c>
      <c r="P7727" s="3" t="n">
        <v>7.9</v>
      </c>
      <c r="Q7727" s="3" t="n">
        <v>24.2</v>
      </c>
      <c r="R7727" s="3" t="s">
        <v>22447</v>
      </c>
      <c r="S7727" s="4" t="n">
        <v>45747.928587963</v>
      </c>
      <c r="T7727" s="3" t="s">
        <v>65</v>
      </c>
      <c r="U7727" s="3" t="s">
        <v>65</v>
      </c>
      <c r="V7727" s="3" t="n">
        <v>0</v>
      </c>
      <c r="W7727" s="3" t="n">
        <v>0</v>
      </c>
      <c r="X7727" s="3" t="n">
        <v>0</v>
      </c>
      <c r="Y7727" s="3" t="s">
        <v>30</v>
      </c>
      <c r="Z7727" s="3" t="s">
        <v>30</v>
      </c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3"/>
      <c r="AU7727" s="3"/>
      <c r="AV7727" s="3"/>
      <c r="AW7727" s="3"/>
      <c r="AX7727" s="3"/>
      <c r="AY7727" s="3"/>
      <c r="AZ7727" s="3"/>
      <c r="BA7727" s="3"/>
      <c r="BB7727" s="3"/>
      <c r="BC7727" s="3"/>
      <c r="BD7727" s="3"/>
      <c r="BE7727" s="3"/>
      <c r="BF7727" s="3"/>
      <c r="BG7727" s="3"/>
      <c r="BH7727" s="3"/>
      <c r="BI7727" s="3"/>
      <c r="BJ7727" s="3"/>
    </row>
    <row r="7728" customFormat="false" ht="15.75" hidden="false" customHeight="false" outlineLevel="0" collapsed="false">
      <c r="A7728" s="3" t="n">
        <v>7727</v>
      </c>
      <c r="B7728" s="3" t="s">
        <v>22448</v>
      </c>
      <c r="C7728" s="3" t="s">
        <v>22449</v>
      </c>
      <c r="D7728" s="3" t="n">
        <v>1</v>
      </c>
      <c r="E7728" s="3" t="n">
        <v>9.7370939</v>
      </c>
      <c r="F7728" s="3" t="n">
        <v>91</v>
      </c>
      <c r="G7728" s="3" t="n">
        <v>91</v>
      </c>
      <c r="H7728" s="3" t="n">
        <v>20</v>
      </c>
      <c r="I7728" s="3" t="n">
        <v>20</v>
      </c>
      <c r="J7728" s="3" t="n">
        <v>111</v>
      </c>
      <c r="K7728" s="3" t="n">
        <v>111</v>
      </c>
      <c r="L7728" s="3" t="n">
        <v>8</v>
      </c>
      <c r="M7728" s="3" t="n">
        <v>8</v>
      </c>
      <c r="N7728" s="3" t="n">
        <v>-1</v>
      </c>
      <c r="O7728" s="3" t="n">
        <v>-1</v>
      </c>
      <c r="P7728" s="3" t="n">
        <v>7.8</v>
      </c>
      <c r="Q7728" s="3" t="n">
        <v>24.2</v>
      </c>
      <c r="R7728" s="3" t="s">
        <v>22450</v>
      </c>
      <c r="S7728" s="4" t="n">
        <v>45747.9288194444</v>
      </c>
      <c r="T7728" s="3" t="s">
        <v>239</v>
      </c>
      <c r="U7728" s="3" t="s">
        <v>239</v>
      </c>
      <c r="V7728" s="3" t="n">
        <v>0</v>
      </c>
      <c r="W7728" s="3" t="n">
        <v>0</v>
      </c>
      <c r="X7728" s="3" t="n">
        <v>0</v>
      </c>
      <c r="Y7728" s="3" t="s">
        <v>30</v>
      </c>
      <c r="Z7728" s="3" t="s">
        <v>30</v>
      </c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3"/>
      <c r="AU7728" s="3"/>
      <c r="AV7728" s="3"/>
      <c r="AW7728" s="3"/>
      <c r="AX7728" s="3"/>
      <c r="AY7728" s="3"/>
      <c r="AZ7728" s="3"/>
      <c r="BA7728" s="3"/>
      <c r="BB7728" s="3"/>
      <c r="BC7728" s="3"/>
      <c r="BD7728" s="3"/>
      <c r="BE7728" s="3"/>
      <c r="BF7728" s="3"/>
      <c r="BG7728" s="3"/>
      <c r="BH7728" s="3"/>
      <c r="BI7728" s="3"/>
      <c r="BJ7728" s="3"/>
    </row>
    <row r="7729" customFormat="false" ht="15.75" hidden="false" customHeight="false" outlineLevel="0" collapsed="false">
      <c r="A7729" s="3" t="n">
        <v>7728</v>
      </c>
      <c r="B7729" s="3" t="s">
        <v>22451</v>
      </c>
      <c r="C7729" s="3" t="s">
        <v>22452</v>
      </c>
      <c r="D7729" s="3" t="n">
        <v>1</v>
      </c>
      <c r="E7729" s="3" t="n">
        <v>0.1816303</v>
      </c>
      <c r="F7729" s="3" t="n">
        <v>36</v>
      </c>
      <c r="G7729" s="3" t="n">
        <v>36</v>
      </c>
      <c r="H7729" s="3" t="n">
        <v>7</v>
      </c>
      <c r="I7729" s="3" t="n">
        <v>7</v>
      </c>
      <c r="J7729" s="3" t="n">
        <v>30</v>
      </c>
      <c r="K7729" s="3" t="n">
        <v>30</v>
      </c>
      <c r="L7729" s="3" t="n">
        <v>1</v>
      </c>
      <c r="M7729" s="3" t="n">
        <v>1</v>
      </c>
      <c r="N7729" s="3" t="n">
        <v>-1</v>
      </c>
      <c r="O7729" s="3" t="n">
        <v>-1</v>
      </c>
      <c r="P7729" s="3" t="n">
        <v>6.5</v>
      </c>
      <c r="Q7729" s="3" t="n">
        <v>24.2</v>
      </c>
      <c r="R7729" s="3" t="s">
        <v>22453</v>
      </c>
      <c r="S7729" s="4" t="n">
        <v>45747.9288541667</v>
      </c>
      <c r="T7729" s="3" t="s">
        <v>744</v>
      </c>
      <c r="U7729" s="3" t="s">
        <v>744</v>
      </c>
      <c r="V7729" s="3" t="n">
        <v>0</v>
      </c>
      <c r="W7729" s="3" t="n">
        <v>0</v>
      </c>
      <c r="X7729" s="3" t="n">
        <v>0</v>
      </c>
      <c r="Y7729" s="3" t="s">
        <v>30</v>
      </c>
      <c r="Z7729" s="3" t="s">
        <v>30</v>
      </c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3"/>
      <c r="AU7729" s="3"/>
      <c r="AV7729" s="3"/>
      <c r="AW7729" s="3"/>
      <c r="AX7729" s="3"/>
      <c r="AY7729" s="3"/>
      <c r="AZ7729" s="3"/>
      <c r="BA7729" s="3"/>
      <c r="BB7729" s="3"/>
      <c r="BC7729" s="3"/>
      <c r="BD7729" s="3"/>
      <c r="BE7729" s="3"/>
      <c r="BF7729" s="3"/>
      <c r="BG7729" s="3"/>
      <c r="BH7729" s="3"/>
      <c r="BI7729" s="3"/>
      <c r="BJ7729" s="3"/>
    </row>
    <row r="7730" customFormat="false" ht="15.75" hidden="false" customHeight="false" outlineLevel="0" collapsed="false">
      <c r="A7730" s="3" t="n">
        <v>7729</v>
      </c>
      <c r="B7730" s="3" t="s">
        <v>22454</v>
      </c>
      <c r="C7730" s="3" t="s">
        <v>22455</v>
      </c>
      <c r="D7730" s="3" t="n">
        <v>1</v>
      </c>
      <c r="E7730" s="3" t="n">
        <v>2.0755004</v>
      </c>
      <c r="F7730" s="3" t="n">
        <v>56</v>
      </c>
      <c r="G7730" s="3" t="n">
        <v>56</v>
      </c>
      <c r="H7730" s="3" t="n">
        <v>13</v>
      </c>
      <c r="I7730" s="3" t="n">
        <v>13</v>
      </c>
      <c r="J7730" s="3" t="n">
        <v>62</v>
      </c>
      <c r="K7730" s="3" t="n">
        <v>62</v>
      </c>
      <c r="L7730" s="3" t="n">
        <v>15</v>
      </c>
      <c r="M7730" s="3" t="n">
        <v>15</v>
      </c>
      <c r="N7730" s="3" t="n">
        <v>0</v>
      </c>
      <c r="O7730" s="3" t="n">
        <v>-1</v>
      </c>
      <c r="P7730" s="3" t="n">
        <v>7.3</v>
      </c>
      <c r="Q7730" s="3" t="n">
        <v>24.2</v>
      </c>
      <c r="R7730" s="3" t="s">
        <v>22456</v>
      </c>
      <c r="S7730" s="4" t="n">
        <v>45747.9290277778</v>
      </c>
      <c r="T7730" s="3" t="s">
        <v>65</v>
      </c>
      <c r="U7730" s="3" t="s">
        <v>65</v>
      </c>
      <c r="V7730" s="3" t="n">
        <v>1</v>
      </c>
      <c r="W7730" s="3" t="n">
        <v>0</v>
      </c>
      <c r="X7730" s="3" t="n">
        <v>0</v>
      </c>
      <c r="Y7730" s="3" t="s">
        <v>30</v>
      </c>
      <c r="Z7730" s="3" t="s">
        <v>30</v>
      </c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  <c r="AP7730" s="3"/>
      <c r="AQ7730" s="3"/>
      <c r="AR7730" s="3"/>
      <c r="AS7730" s="3"/>
      <c r="AT7730" s="3"/>
      <c r="AU7730" s="3"/>
      <c r="AV7730" s="3"/>
      <c r="AW7730" s="3"/>
      <c r="AX7730" s="3"/>
      <c r="AY7730" s="3"/>
      <c r="AZ7730" s="3"/>
      <c r="BA7730" s="3"/>
      <c r="BB7730" s="3"/>
      <c r="BC7730" s="3"/>
      <c r="BD7730" s="3"/>
      <c r="BE7730" s="3"/>
      <c r="BF7730" s="3"/>
      <c r="BG7730" s="3"/>
      <c r="BH7730" s="3"/>
      <c r="BI7730" s="3"/>
      <c r="BJ7730" s="3"/>
    </row>
    <row r="7731" customFormat="false" ht="15.75" hidden="false" customHeight="false" outlineLevel="0" collapsed="false">
      <c r="A7731" s="3" t="n">
        <v>7730</v>
      </c>
      <c r="B7731" s="3" t="s">
        <v>22457</v>
      </c>
      <c r="C7731" s="3" t="s">
        <v>22458</v>
      </c>
      <c r="D7731" s="3" t="n">
        <v>1</v>
      </c>
      <c r="E7731" s="3" t="n">
        <v>1.2837817</v>
      </c>
      <c r="F7731" s="3" t="n">
        <v>24</v>
      </c>
      <c r="G7731" s="3" t="n">
        <v>24</v>
      </c>
      <c r="H7731" s="3" t="n">
        <v>12</v>
      </c>
      <c r="I7731" s="3" t="n">
        <v>12</v>
      </c>
      <c r="J7731" s="3" t="n">
        <v>20</v>
      </c>
      <c r="K7731" s="3" t="n">
        <v>20</v>
      </c>
      <c r="L7731" s="3" t="n">
        <v>1</v>
      </c>
      <c r="M7731" s="3" t="n">
        <v>1</v>
      </c>
      <c r="N7731" s="3" t="n">
        <v>-1</v>
      </c>
      <c r="O7731" s="3" t="n">
        <v>0</v>
      </c>
      <c r="P7731" s="3" t="n">
        <v>7.1</v>
      </c>
      <c r="Q7731" s="3" t="n">
        <v>24.2</v>
      </c>
      <c r="R7731" s="3" t="s">
        <v>22459</v>
      </c>
      <c r="S7731" s="4" t="n">
        <v>45747.9290625</v>
      </c>
      <c r="T7731" s="3" t="s">
        <v>239</v>
      </c>
      <c r="U7731" s="3" t="s">
        <v>239</v>
      </c>
      <c r="V7731" s="3" t="n">
        <v>0</v>
      </c>
      <c r="W7731" s="3" t="n">
        <v>1</v>
      </c>
      <c r="X7731" s="3" t="n">
        <v>0</v>
      </c>
      <c r="Y7731" s="3" t="s">
        <v>30</v>
      </c>
      <c r="Z7731" s="3" t="s">
        <v>30</v>
      </c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  <c r="AP7731" s="3"/>
      <c r="AQ7731" s="3"/>
      <c r="AR7731" s="3"/>
      <c r="AS7731" s="3"/>
      <c r="AT7731" s="3"/>
      <c r="AU7731" s="3"/>
      <c r="AV7731" s="3"/>
      <c r="AW7731" s="3"/>
      <c r="AX7731" s="3"/>
      <c r="AY7731" s="3"/>
      <c r="AZ7731" s="3"/>
      <c r="BA7731" s="3"/>
      <c r="BB7731" s="3"/>
      <c r="BC7731" s="3"/>
      <c r="BD7731" s="3"/>
      <c r="BE7731" s="3"/>
      <c r="BF7731" s="3"/>
      <c r="BG7731" s="3"/>
      <c r="BH7731" s="3"/>
      <c r="BI7731" s="3"/>
      <c r="BJ7731" s="3"/>
    </row>
    <row r="7732" customFormat="false" ht="15.75" hidden="false" customHeight="false" outlineLevel="0" collapsed="false">
      <c r="A7732" s="3" t="n">
        <v>7731</v>
      </c>
      <c r="B7732" s="3" t="s">
        <v>22460</v>
      </c>
      <c r="C7732" s="3" t="s">
        <v>22461</v>
      </c>
      <c r="D7732" s="3" t="n">
        <v>1</v>
      </c>
      <c r="E7732" s="3" t="n">
        <v>0.7257774</v>
      </c>
      <c r="F7732" s="3" t="n">
        <v>10</v>
      </c>
      <c r="G7732" s="3" t="n">
        <v>10</v>
      </c>
      <c r="H7732" s="3" t="n">
        <v>7</v>
      </c>
      <c r="I7732" s="3" t="n">
        <v>7</v>
      </c>
      <c r="J7732" s="3" t="n">
        <v>16</v>
      </c>
      <c r="K7732" s="3" t="n">
        <v>16</v>
      </c>
      <c r="L7732" s="3" t="n">
        <v>0</v>
      </c>
      <c r="M7732" s="3" t="n">
        <v>0</v>
      </c>
      <c r="N7732" s="3" t="n">
        <v>0</v>
      </c>
      <c r="O7732" s="3" t="n">
        <v>0</v>
      </c>
      <c r="P7732" s="3" t="n">
        <v>8</v>
      </c>
      <c r="Q7732" s="3" t="n">
        <v>24.2</v>
      </c>
      <c r="R7732" s="3" t="s">
        <v>22462</v>
      </c>
      <c r="S7732" s="4" t="n">
        <v>45747.9291435185</v>
      </c>
      <c r="T7732" s="3" t="s">
        <v>65</v>
      </c>
      <c r="U7732" s="3" t="s">
        <v>65</v>
      </c>
      <c r="V7732" s="3" t="n">
        <v>1</v>
      </c>
      <c r="W7732" s="3" t="n">
        <v>1</v>
      </c>
      <c r="X7732" s="3" t="n">
        <v>0</v>
      </c>
      <c r="Y7732" s="3" t="s">
        <v>81</v>
      </c>
      <c r="Z7732" s="3" t="s">
        <v>30</v>
      </c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  <c r="AP7732" s="3"/>
      <c r="AQ7732" s="3"/>
      <c r="AR7732" s="3"/>
      <c r="AS7732" s="3"/>
      <c r="AT7732" s="3"/>
      <c r="AU7732" s="3"/>
      <c r="AV7732" s="3"/>
      <c r="AW7732" s="3"/>
      <c r="AX7732" s="3"/>
      <c r="AY7732" s="3"/>
      <c r="AZ7732" s="3"/>
      <c r="BA7732" s="3"/>
      <c r="BB7732" s="3"/>
      <c r="BC7732" s="3"/>
      <c r="BD7732" s="3"/>
      <c r="BE7732" s="3"/>
      <c r="BF7732" s="3"/>
      <c r="BG7732" s="3"/>
      <c r="BH7732" s="3"/>
      <c r="BI7732" s="3"/>
      <c r="BJ7732" s="3"/>
    </row>
    <row r="7733" customFormat="false" ht="15.75" hidden="false" customHeight="false" outlineLevel="0" collapsed="false">
      <c r="A7733" s="3" t="n">
        <v>7732</v>
      </c>
      <c r="B7733" s="3" t="s">
        <v>22463</v>
      </c>
      <c r="C7733" s="3" t="s">
        <v>22464</v>
      </c>
      <c r="D7733" s="3" t="n">
        <v>1</v>
      </c>
      <c r="E7733" s="3" t="n">
        <v>0.7162066</v>
      </c>
      <c r="F7733" s="3" t="n">
        <v>9</v>
      </c>
      <c r="G7733" s="3" t="n">
        <v>9</v>
      </c>
      <c r="H7733" s="3" t="n">
        <v>2</v>
      </c>
      <c r="I7733" s="3" t="n">
        <v>2</v>
      </c>
      <c r="J7733" s="3" t="n">
        <v>10</v>
      </c>
      <c r="K7733" s="3" t="n">
        <v>10</v>
      </c>
      <c r="L7733" s="3" t="n">
        <v>0</v>
      </c>
      <c r="M7733" s="3" t="n">
        <v>0</v>
      </c>
      <c r="N7733" s="3" t="n">
        <v>-1</v>
      </c>
      <c r="O7733" s="3" t="n">
        <v>-1</v>
      </c>
      <c r="P7733" s="3" t="n">
        <v>8</v>
      </c>
      <c r="Q7733" s="3" t="n">
        <v>24.2</v>
      </c>
      <c r="R7733" s="3" t="s">
        <v>22465</v>
      </c>
      <c r="S7733" s="4" t="n">
        <v>45747.9291782407</v>
      </c>
      <c r="T7733" s="3" t="s">
        <v>1920</v>
      </c>
      <c r="U7733" s="3" t="s">
        <v>1920</v>
      </c>
      <c r="V7733" s="3" t="n">
        <v>0</v>
      </c>
      <c r="W7733" s="3" t="n">
        <v>0</v>
      </c>
      <c r="X7733" s="3" t="n">
        <v>0</v>
      </c>
      <c r="Y7733" s="3" t="s">
        <v>30</v>
      </c>
      <c r="Z7733" s="3" t="s">
        <v>30</v>
      </c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3"/>
      <c r="AU7733" s="3"/>
      <c r="AV7733" s="3"/>
      <c r="AW7733" s="3"/>
      <c r="AX7733" s="3"/>
      <c r="AY7733" s="3"/>
      <c r="AZ7733" s="3"/>
      <c r="BA7733" s="3"/>
      <c r="BB7733" s="3"/>
      <c r="BC7733" s="3"/>
      <c r="BD7733" s="3"/>
      <c r="BE7733" s="3"/>
      <c r="BF7733" s="3"/>
      <c r="BG7733" s="3"/>
      <c r="BH7733" s="3"/>
      <c r="BI7733" s="3"/>
      <c r="BJ7733" s="3"/>
    </row>
    <row r="7734" customFormat="false" ht="15.75" hidden="false" customHeight="false" outlineLevel="0" collapsed="false">
      <c r="A7734" s="3" t="n">
        <v>7733</v>
      </c>
      <c r="B7734" s="3" t="s">
        <v>22466</v>
      </c>
      <c r="C7734" s="3" t="s">
        <v>22467</v>
      </c>
      <c r="D7734" s="3" t="n">
        <v>1</v>
      </c>
      <c r="E7734" s="3" t="n">
        <v>1.6601182</v>
      </c>
      <c r="F7734" s="3" t="n">
        <v>58</v>
      </c>
      <c r="G7734" s="3" t="n">
        <v>58</v>
      </c>
      <c r="H7734" s="3" t="n">
        <v>10</v>
      </c>
      <c r="I7734" s="3" t="n">
        <v>10</v>
      </c>
      <c r="J7734" s="3" t="n">
        <v>69</v>
      </c>
      <c r="K7734" s="3" t="n">
        <v>69</v>
      </c>
      <c r="L7734" s="3" t="n">
        <v>7</v>
      </c>
      <c r="M7734" s="3" t="n">
        <v>7</v>
      </c>
      <c r="N7734" s="3" t="n">
        <v>0</v>
      </c>
      <c r="O7734" s="3" t="n">
        <v>0</v>
      </c>
      <c r="P7734" s="3" t="n">
        <v>7.4</v>
      </c>
      <c r="Q7734" s="3" t="n">
        <v>24.2</v>
      </c>
      <c r="R7734" s="3" t="s">
        <v>22468</v>
      </c>
      <c r="S7734" s="4" t="n">
        <v>45747.9292361111</v>
      </c>
      <c r="T7734" s="3" t="s">
        <v>3197</v>
      </c>
      <c r="U7734" s="3" t="s">
        <v>3197</v>
      </c>
      <c r="V7734" s="3" t="n">
        <v>1</v>
      </c>
      <c r="W7734" s="3" t="n">
        <v>1</v>
      </c>
      <c r="X7734" s="3" t="n">
        <v>0</v>
      </c>
      <c r="Y7734" s="3" t="s">
        <v>30</v>
      </c>
      <c r="Z7734" s="3" t="s">
        <v>30</v>
      </c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3"/>
      <c r="AU7734" s="3"/>
      <c r="AV7734" s="3"/>
      <c r="AW7734" s="3"/>
      <c r="AX7734" s="3"/>
      <c r="AY7734" s="3"/>
      <c r="AZ7734" s="3"/>
      <c r="BA7734" s="3"/>
      <c r="BB7734" s="3"/>
      <c r="BC7734" s="3"/>
      <c r="BD7734" s="3"/>
      <c r="BE7734" s="3"/>
      <c r="BF7734" s="3"/>
      <c r="BG7734" s="3"/>
      <c r="BH7734" s="3"/>
      <c r="BI7734" s="3"/>
      <c r="BJ7734" s="3"/>
    </row>
    <row r="7735" customFormat="false" ht="15.75" hidden="false" customHeight="false" outlineLevel="0" collapsed="false">
      <c r="A7735" s="3" t="n">
        <v>7734</v>
      </c>
      <c r="B7735" s="3" t="s">
        <v>22469</v>
      </c>
      <c r="C7735" s="3" t="s">
        <v>22470</v>
      </c>
      <c r="D7735" s="3" t="n">
        <v>1</v>
      </c>
      <c r="E7735" s="3" t="n">
        <v>0.9150708</v>
      </c>
      <c r="F7735" s="3" t="n">
        <v>41</v>
      </c>
      <c r="G7735" s="3" t="n">
        <v>41</v>
      </c>
      <c r="H7735" s="3" t="n">
        <v>14</v>
      </c>
      <c r="I7735" s="3" t="n">
        <v>14</v>
      </c>
      <c r="J7735" s="3" t="n">
        <v>44</v>
      </c>
      <c r="K7735" s="3" t="n">
        <v>44</v>
      </c>
      <c r="L7735" s="3" t="n">
        <v>11</v>
      </c>
      <c r="M7735" s="3" t="n">
        <v>11</v>
      </c>
      <c r="N7735" s="3" t="n">
        <v>7</v>
      </c>
      <c r="O7735" s="3" t="n">
        <v>-1</v>
      </c>
      <c r="P7735" s="3" t="n">
        <v>7.7</v>
      </c>
      <c r="Q7735" s="3" t="n">
        <v>24.2</v>
      </c>
      <c r="R7735" s="3" t="s">
        <v>22471</v>
      </c>
      <c r="S7735" s="4" t="n">
        <v>45747.9293287037</v>
      </c>
      <c r="T7735" s="3" t="s">
        <v>65</v>
      </c>
      <c r="U7735" s="3" t="s">
        <v>65</v>
      </c>
      <c r="V7735" s="3" t="n">
        <v>1</v>
      </c>
      <c r="W7735" s="3" t="n">
        <v>0</v>
      </c>
      <c r="X7735" s="3" t="n">
        <v>0</v>
      </c>
      <c r="Y7735" s="3" t="s">
        <v>30</v>
      </c>
      <c r="Z7735" s="3" t="s">
        <v>30</v>
      </c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3"/>
      <c r="AU7735" s="3"/>
      <c r="AV7735" s="3"/>
      <c r="AW7735" s="3"/>
      <c r="AX7735" s="3"/>
      <c r="AY7735" s="3"/>
      <c r="AZ7735" s="3"/>
      <c r="BA7735" s="3"/>
      <c r="BB7735" s="3"/>
      <c r="BC7735" s="3"/>
      <c r="BD7735" s="3"/>
      <c r="BE7735" s="3"/>
      <c r="BF7735" s="3"/>
      <c r="BG7735" s="3"/>
      <c r="BH7735" s="3"/>
      <c r="BI7735" s="3"/>
      <c r="BJ7735" s="3"/>
    </row>
    <row r="7736" customFormat="false" ht="15.75" hidden="false" customHeight="false" outlineLevel="0" collapsed="false">
      <c r="A7736" s="3" t="n">
        <v>7735</v>
      </c>
      <c r="B7736" s="3" t="s">
        <v>22472</v>
      </c>
      <c r="C7736" s="3" t="s">
        <v>22473</v>
      </c>
      <c r="D7736" s="3" t="n">
        <v>1</v>
      </c>
      <c r="E7736" s="3" t="n">
        <v>2.3458006</v>
      </c>
      <c r="F7736" s="3" t="n">
        <v>143</v>
      </c>
      <c r="G7736" s="3" t="n">
        <v>143</v>
      </c>
      <c r="H7736" s="3" t="n">
        <v>12</v>
      </c>
      <c r="I7736" s="3" t="n">
        <v>12</v>
      </c>
      <c r="J7736" s="3" t="n">
        <v>175</v>
      </c>
      <c r="K7736" s="3" t="n">
        <v>175</v>
      </c>
      <c r="L7736" s="3" t="n">
        <v>15</v>
      </c>
      <c r="M7736" s="3" t="n">
        <v>15</v>
      </c>
      <c r="N7736" s="3" t="n">
        <v>11</v>
      </c>
      <c r="O7736" s="3" t="n">
        <v>-1</v>
      </c>
      <c r="P7736" s="3" t="n">
        <v>7</v>
      </c>
      <c r="Q7736" s="3" t="n">
        <v>24.2</v>
      </c>
      <c r="R7736" s="3" t="s">
        <v>22474</v>
      </c>
      <c r="S7736" s="4" t="n">
        <v>45747.9294444444</v>
      </c>
      <c r="T7736" s="3" t="s">
        <v>65</v>
      </c>
      <c r="U7736" s="3" t="s">
        <v>65</v>
      </c>
      <c r="V7736" s="3" t="n">
        <v>1</v>
      </c>
      <c r="W7736" s="3" t="n">
        <v>0</v>
      </c>
      <c r="X7736" s="3" t="n">
        <v>0</v>
      </c>
      <c r="Y7736" s="3" t="s">
        <v>30</v>
      </c>
      <c r="Z7736" s="3" t="s">
        <v>30</v>
      </c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3"/>
      <c r="AU7736" s="3"/>
      <c r="AV7736" s="3"/>
      <c r="AW7736" s="3"/>
      <c r="AX7736" s="3"/>
      <c r="AY7736" s="3"/>
      <c r="AZ7736" s="3"/>
      <c r="BA7736" s="3"/>
      <c r="BB7736" s="3"/>
      <c r="BC7736" s="3"/>
      <c r="BD7736" s="3"/>
      <c r="BE7736" s="3"/>
      <c r="BF7736" s="3"/>
      <c r="BG7736" s="3"/>
      <c r="BH7736" s="3"/>
      <c r="BI7736" s="3"/>
      <c r="BJ7736" s="3"/>
    </row>
    <row r="7737" customFormat="false" ht="15.75" hidden="false" customHeight="false" outlineLevel="0" collapsed="false">
      <c r="A7737" s="3" t="n">
        <v>7736</v>
      </c>
      <c r="B7737" s="3" t="s">
        <v>22475</v>
      </c>
      <c r="C7737" s="3" t="s">
        <v>22476</v>
      </c>
      <c r="D7737" s="3" t="n">
        <v>1</v>
      </c>
      <c r="E7737" s="3" t="n">
        <v>2.087362</v>
      </c>
      <c r="F7737" s="3" t="n">
        <v>125</v>
      </c>
      <c r="G7737" s="3" t="n">
        <v>125</v>
      </c>
      <c r="H7737" s="3" t="n">
        <v>23</v>
      </c>
      <c r="I7737" s="3" t="n">
        <v>23</v>
      </c>
      <c r="J7737" s="3" t="n">
        <v>149</v>
      </c>
      <c r="K7737" s="3" t="n">
        <v>149</v>
      </c>
      <c r="L7737" s="3" t="n">
        <v>21</v>
      </c>
      <c r="M7737" s="3" t="n">
        <v>21</v>
      </c>
      <c r="N7737" s="3" t="n">
        <v>-1</v>
      </c>
      <c r="O7737" s="3" t="n">
        <v>-1</v>
      </c>
      <c r="P7737" s="3" t="n">
        <v>7.3</v>
      </c>
      <c r="Q7737" s="3" t="n">
        <v>24.2</v>
      </c>
      <c r="R7737" s="3" t="s">
        <v>22477</v>
      </c>
      <c r="S7737" s="4" t="n">
        <v>45747.9295486111</v>
      </c>
      <c r="T7737" s="3" t="s">
        <v>65</v>
      </c>
      <c r="U7737" s="3" t="s">
        <v>65</v>
      </c>
      <c r="V7737" s="3" t="n">
        <v>0</v>
      </c>
      <c r="W7737" s="3" t="n">
        <v>0</v>
      </c>
      <c r="X7737" s="3" t="n">
        <v>0</v>
      </c>
      <c r="Y7737" s="3" t="s">
        <v>30</v>
      </c>
      <c r="Z7737" s="3" t="s">
        <v>30</v>
      </c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3"/>
      <c r="AU7737" s="3"/>
      <c r="AV7737" s="3"/>
      <c r="AW7737" s="3"/>
      <c r="AX7737" s="3"/>
      <c r="AY7737" s="3"/>
      <c r="AZ7737" s="3"/>
      <c r="BA7737" s="3"/>
      <c r="BB7737" s="3"/>
      <c r="BC7737" s="3"/>
      <c r="BD7737" s="3"/>
      <c r="BE7737" s="3"/>
      <c r="BF7737" s="3"/>
      <c r="BG7737" s="3"/>
      <c r="BH7737" s="3"/>
      <c r="BI7737" s="3"/>
      <c r="BJ7737" s="3"/>
    </row>
    <row r="7738" customFormat="false" ht="15.75" hidden="false" customHeight="false" outlineLevel="0" collapsed="false">
      <c r="A7738" s="3" t="n">
        <v>7737</v>
      </c>
      <c r="B7738" s="3" t="s">
        <v>22478</v>
      </c>
      <c r="C7738" s="3" t="s">
        <v>22479</v>
      </c>
      <c r="D7738" s="3" t="n">
        <v>1</v>
      </c>
      <c r="E7738" s="3" t="n">
        <v>5.5356461</v>
      </c>
      <c r="F7738" s="3" t="n">
        <v>138</v>
      </c>
      <c r="G7738" s="3" t="n">
        <v>138</v>
      </c>
      <c r="H7738" s="3" t="n">
        <v>28</v>
      </c>
      <c r="I7738" s="3" t="n">
        <v>28</v>
      </c>
      <c r="J7738" s="3" t="n">
        <v>166</v>
      </c>
      <c r="K7738" s="3" t="n">
        <v>166</v>
      </c>
      <c r="L7738" s="3" t="n">
        <v>19</v>
      </c>
      <c r="M7738" s="3" t="n">
        <v>19</v>
      </c>
      <c r="N7738" s="3" t="n">
        <v>23</v>
      </c>
      <c r="O7738" s="3" t="n">
        <v>-1</v>
      </c>
      <c r="P7738" s="3" t="n">
        <v>7.7</v>
      </c>
      <c r="Q7738" s="3" t="n">
        <v>24.2</v>
      </c>
      <c r="R7738" s="3" t="s">
        <v>22480</v>
      </c>
      <c r="S7738" s="4" t="n">
        <v>45747.9296759259</v>
      </c>
      <c r="T7738" s="3" t="s">
        <v>65</v>
      </c>
      <c r="U7738" s="3" t="s">
        <v>65</v>
      </c>
      <c r="V7738" s="3" t="n">
        <v>0</v>
      </c>
      <c r="W7738" s="3" t="n">
        <v>0</v>
      </c>
      <c r="X7738" s="3" t="n">
        <v>0</v>
      </c>
      <c r="Y7738" s="3" t="s">
        <v>30</v>
      </c>
      <c r="Z7738" s="3" t="s">
        <v>30</v>
      </c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3"/>
      <c r="AU7738" s="3"/>
      <c r="AV7738" s="3"/>
      <c r="AW7738" s="3"/>
      <c r="AX7738" s="3"/>
      <c r="AY7738" s="3"/>
      <c r="AZ7738" s="3"/>
      <c r="BA7738" s="3"/>
      <c r="BB7738" s="3"/>
      <c r="BC7738" s="3"/>
      <c r="BD7738" s="3"/>
      <c r="BE7738" s="3"/>
      <c r="BF7738" s="3"/>
      <c r="BG7738" s="3"/>
      <c r="BH7738" s="3"/>
      <c r="BI7738" s="3"/>
      <c r="BJ7738" s="3"/>
    </row>
    <row r="7739" customFormat="false" ht="15.75" hidden="false" customHeight="false" outlineLevel="0" collapsed="false">
      <c r="A7739" s="3" t="n">
        <v>7738</v>
      </c>
      <c r="B7739" s="3" t="s">
        <v>22481</v>
      </c>
      <c r="C7739" s="3" t="s">
        <v>22482</v>
      </c>
      <c r="D7739" s="3" t="n">
        <v>1</v>
      </c>
      <c r="E7739" s="3" t="n">
        <v>6.1942173</v>
      </c>
      <c r="F7739" s="3" t="n">
        <v>117</v>
      </c>
      <c r="G7739" s="3" t="n">
        <v>117</v>
      </c>
      <c r="H7739" s="3" t="n">
        <v>25</v>
      </c>
      <c r="I7739" s="3" t="n">
        <v>25</v>
      </c>
      <c r="J7739" s="3" t="n">
        <v>159</v>
      </c>
      <c r="K7739" s="3" t="n">
        <v>159</v>
      </c>
      <c r="L7739" s="3" t="n">
        <v>17</v>
      </c>
      <c r="M7739" s="3" t="n">
        <v>17</v>
      </c>
      <c r="N7739" s="3" t="n">
        <v>32</v>
      </c>
      <c r="O7739" s="3" t="n">
        <v>-1</v>
      </c>
      <c r="P7739" s="3" t="n">
        <v>7.7</v>
      </c>
      <c r="Q7739" s="3" t="n">
        <v>24.2</v>
      </c>
      <c r="R7739" s="3" t="s">
        <v>22483</v>
      </c>
      <c r="S7739" s="4" t="n">
        <v>45747.929837963</v>
      </c>
      <c r="T7739" s="3" t="s">
        <v>4910</v>
      </c>
      <c r="U7739" s="3" t="s">
        <v>4910</v>
      </c>
      <c r="V7739" s="3" t="n">
        <v>0</v>
      </c>
      <c r="W7739" s="3" t="n">
        <v>0</v>
      </c>
      <c r="X7739" s="3" t="n">
        <v>0</v>
      </c>
      <c r="Y7739" s="3" t="s">
        <v>30</v>
      </c>
      <c r="Z7739" s="3" t="s">
        <v>30</v>
      </c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  <c r="AP7739" s="3"/>
      <c r="AQ7739" s="3"/>
      <c r="AR7739" s="3"/>
      <c r="AS7739" s="3"/>
      <c r="AT7739" s="3"/>
      <c r="AU7739" s="3"/>
      <c r="AV7739" s="3"/>
      <c r="AW7739" s="3"/>
      <c r="AX7739" s="3"/>
      <c r="AY7739" s="3"/>
      <c r="AZ7739" s="3"/>
      <c r="BA7739" s="3"/>
      <c r="BB7739" s="3"/>
      <c r="BC7739" s="3"/>
      <c r="BD7739" s="3"/>
      <c r="BE7739" s="3"/>
      <c r="BF7739" s="3"/>
      <c r="BG7739" s="3"/>
      <c r="BH7739" s="3"/>
      <c r="BI7739" s="3"/>
      <c r="BJ7739" s="3"/>
    </row>
    <row r="7740" customFormat="false" ht="15.75" hidden="false" customHeight="false" outlineLevel="0" collapsed="false">
      <c r="A7740" s="3" t="n">
        <v>7739</v>
      </c>
      <c r="B7740" s="3" t="s">
        <v>22484</v>
      </c>
      <c r="C7740" s="3" t="s">
        <v>22485</v>
      </c>
      <c r="D7740" s="3" t="n">
        <v>1</v>
      </c>
      <c r="E7740" s="3" t="n">
        <v>5.4254571</v>
      </c>
      <c r="F7740" s="3" t="n">
        <v>154</v>
      </c>
      <c r="G7740" s="3" t="n">
        <v>154</v>
      </c>
      <c r="H7740" s="3" t="n">
        <v>31</v>
      </c>
      <c r="I7740" s="3" t="n">
        <v>31</v>
      </c>
      <c r="J7740" s="3" t="n">
        <v>203</v>
      </c>
      <c r="K7740" s="3" t="n">
        <v>203</v>
      </c>
      <c r="L7740" s="3" t="n">
        <v>19</v>
      </c>
      <c r="M7740" s="3" t="n">
        <v>19</v>
      </c>
      <c r="N7740" s="3" t="n">
        <v>36</v>
      </c>
      <c r="O7740" s="3" t="n">
        <v>-1</v>
      </c>
      <c r="P7740" s="3" t="n">
        <v>7.7</v>
      </c>
      <c r="Q7740" s="3" t="n">
        <v>24.2</v>
      </c>
      <c r="R7740" s="3" t="s">
        <v>22486</v>
      </c>
      <c r="S7740" s="4" t="n">
        <v>45747.9299768519</v>
      </c>
      <c r="T7740" s="3" t="s">
        <v>4910</v>
      </c>
      <c r="U7740" s="3" t="s">
        <v>4910</v>
      </c>
      <c r="V7740" s="3" t="n">
        <v>1</v>
      </c>
      <c r="W7740" s="3" t="n">
        <v>0</v>
      </c>
      <c r="X7740" s="3" t="n">
        <v>0</v>
      </c>
      <c r="Y7740" s="3" t="s">
        <v>30</v>
      </c>
      <c r="Z7740" s="3" t="s">
        <v>30</v>
      </c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  <c r="AP7740" s="3"/>
      <c r="AQ7740" s="3"/>
      <c r="AR7740" s="3"/>
      <c r="AS7740" s="3"/>
      <c r="AT7740" s="3"/>
      <c r="AU7740" s="3"/>
      <c r="AV7740" s="3"/>
      <c r="AW7740" s="3"/>
      <c r="AX7740" s="3"/>
      <c r="AY7740" s="3"/>
      <c r="AZ7740" s="3"/>
      <c r="BA7740" s="3"/>
      <c r="BB7740" s="3"/>
      <c r="BC7740" s="3"/>
      <c r="BD7740" s="3"/>
      <c r="BE7740" s="3"/>
      <c r="BF7740" s="3"/>
      <c r="BG7740" s="3"/>
      <c r="BH7740" s="3"/>
      <c r="BI7740" s="3"/>
      <c r="BJ7740" s="3"/>
    </row>
    <row r="7741" customFormat="false" ht="15.75" hidden="false" customHeight="false" outlineLevel="0" collapsed="false">
      <c r="A7741" s="3" t="n">
        <v>7740</v>
      </c>
      <c r="B7741" s="3" t="s">
        <v>22487</v>
      </c>
      <c r="C7741" s="3" t="s">
        <v>22488</v>
      </c>
      <c r="D7741" s="3" t="n">
        <v>1</v>
      </c>
      <c r="E7741" s="3" t="n">
        <v>5.5590974</v>
      </c>
      <c r="F7741" s="3" t="n">
        <v>154</v>
      </c>
      <c r="G7741" s="3" t="n">
        <v>154</v>
      </c>
      <c r="H7741" s="3" t="n">
        <v>31</v>
      </c>
      <c r="I7741" s="3" t="n">
        <v>31</v>
      </c>
      <c r="J7741" s="3" t="n">
        <v>202</v>
      </c>
      <c r="K7741" s="3" t="n">
        <v>202</v>
      </c>
      <c r="L7741" s="3" t="n">
        <v>19</v>
      </c>
      <c r="M7741" s="3" t="n">
        <v>19</v>
      </c>
      <c r="N7741" s="3" t="n">
        <v>36</v>
      </c>
      <c r="O7741" s="3" t="n">
        <v>-1</v>
      </c>
      <c r="P7741" s="3" t="n">
        <v>7.7</v>
      </c>
      <c r="Q7741" s="3" t="n">
        <v>24.2</v>
      </c>
      <c r="R7741" s="3" t="s">
        <v>22489</v>
      </c>
      <c r="S7741" s="4" t="n">
        <v>45747.9301273148</v>
      </c>
      <c r="T7741" s="3" t="s">
        <v>4910</v>
      </c>
      <c r="U7741" s="3" t="s">
        <v>4910</v>
      </c>
      <c r="V7741" s="3" t="n">
        <v>1</v>
      </c>
      <c r="W7741" s="3" t="n">
        <v>0</v>
      </c>
      <c r="X7741" s="3" t="n">
        <v>0</v>
      </c>
      <c r="Y7741" s="3" t="s">
        <v>30</v>
      </c>
      <c r="Z7741" s="3" t="s">
        <v>30</v>
      </c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3"/>
      <c r="AU7741" s="3"/>
      <c r="AV7741" s="3"/>
      <c r="AW7741" s="3"/>
      <c r="AX7741" s="3"/>
      <c r="AY7741" s="3"/>
      <c r="AZ7741" s="3"/>
      <c r="BA7741" s="3"/>
      <c r="BB7741" s="3"/>
      <c r="BC7741" s="3"/>
      <c r="BD7741" s="3"/>
      <c r="BE7741" s="3"/>
      <c r="BF7741" s="3"/>
      <c r="BG7741" s="3"/>
      <c r="BH7741" s="3"/>
      <c r="BI7741" s="3"/>
      <c r="BJ7741" s="3"/>
    </row>
    <row r="7742" customFormat="false" ht="15.75" hidden="false" customHeight="false" outlineLevel="0" collapsed="false">
      <c r="A7742" s="3" t="n">
        <v>7741</v>
      </c>
      <c r="B7742" s="3" t="s">
        <v>22490</v>
      </c>
      <c r="C7742" s="3" t="s">
        <v>22491</v>
      </c>
      <c r="D7742" s="3" t="n">
        <v>1</v>
      </c>
      <c r="E7742" s="3" t="n">
        <v>0.728023</v>
      </c>
      <c r="F7742" s="3" t="n">
        <v>26</v>
      </c>
      <c r="G7742" s="3" t="n">
        <v>26</v>
      </c>
      <c r="H7742" s="3" t="n">
        <v>15</v>
      </c>
      <c r="I7742" s="3" t="n">
        <v>15</v>
      </c>
      <c r="J7742" s="3" t="n">
        <v>32</v>
      </c>
      <c r="K7742" s="3" t="n">
        <v>32</v>
      </c>
      <c r="L7742" s="3" t="n">
        <v>1</v>
      </c>
      <c r="M7742" s="3" t="n">
        <v>1</v>
      </c>
      <c r="N7742" s="3" t="n">
        <v>-1</v>
      </c>
      <c r="O7742" s="3" t="n">
        <v>-1</v>
      </c>
      <c r="P7742" s="3" t="n">
        <v>7.2</v>
      </c>
      <c r="Q7742" s="3" t="n">
        <v>24.2</v>
      </c>
      <c r="R7742" s="3" t="s">
        <v>22492</v>
      </c>
      <c r="S7742" s="4" t="n">
        <v>45747.930162037</v>
      </c>
      <c r="T7742" s="3" t="s">
        <v>239</v>
      </c>
      <c r="U7742" s="3" t="s">
        <v>239</v>
      </c>
      <c r="V7742" s="3" t="n">
        <v>0</v>
      </c>
      <c r="W7742" s="3" t="n">
        <v>0</v>
      </c>
      <c r="X7742" s="3" t="n">
        <v>0</v>
      </c>
      <c r="Y7742" s="3" t="s">
        <v>30</v>
      </c>
      <c r="Z7742" s="3" t="s">
        <v>30</v>
      </c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  <c r="AP7742" s="3"/>
      <c r="AQ7742" s="3"/>
      <c r="AR7742" s="3"/>
      <c r="AS7742" s="3"/>
      <c r="AT7742" s="3"/>
      <c r="AU7742" s="3"/>
      <c r="AV7742" s="3"/>
      <c r="AW7742" s="3"/>
      <c r="AX7742" s="3"/>
      <c r="AY7742" s="3"/>
      <c r="AZ7742" s="3"/>
      <c r="BA7742" s="3"/>
      <c r="BB7742" s="3"/>
      <c r="BC7742" s="3"/>
      <c r="BD7742" s="3"/>
      <c r="BE7742" s="3"/>
      <c r="BF7742" s="3"/>
      <c r="BG7742" s="3"/>
      <c r="BH7742" s="3"/>
      <c r="BI7742" s="3"/>
      <c r="BJ7742" s="3"/>
    </row>
    <row r="7743" customFormat="false" ht="15.75" hidden="false" customHeight="false" outlineLevel="0" collapsed="false">
      <c r="A7743" s="3" t="n">
        <v>7742</v>
      </c>
      <c r="B7743" s="3" t="s">
        <v>22493</v>
      </c>
      <c r="C7743" s="3" t="s">
        <v>22494</v>
      </c>
      <c r="D7743" s="3" t="n">
        <v>1</v>
      </c>
      <c r="E7743" s="3" t="n">
        <v>2.5714754</v>
      </c>
      <c r="F7743" s="3" t="n">
        <v>170</v>
      </c>
      <c r="G7743" s="3" t="n">
        <v>170</v>
      </c>
      <c r="H7743" s="3" t="n">
        <v>14</v>
      </c>
      <c r="I7743" s="3" t="n">
        <v>14</v>
      </c>
      <c r="J7743" s="3" t="n">
        <v>278</v>
      </c>
      <c r="K7743" s="3" t="n">
        <v>278</v>
      </c>
      <c r="L7743" s="3" t="n">
        <v>5</v>
      </c>
      <c r="M7743" s="3" t="n">
        <v>5</v>
      </c>
      <c r="N7743" s="3" t="n">
        <v>-1</v>
      </c>
      <c r="O7743" s="3" t="n">
        <v>0</v>
      </c>
      <c r="P7743" s="3" t="n">
        <v>7.3</v>
      </c>
      <c r="Q7743" s="3" t="n">
        <v>24.2</v>
      </c>
      <c r="R7743" s="3" t="s">
        <v>22495</v>
      </c>
      <c r="S7743" s="4" t="n">
        <v>45747.9302199074</v>
      </c>
      <c r="T7743" s="3" t="s">
        <v>65</v>
      </c>
      <c r="U7743" s="3" t="s">
        <v>65</v>
      </c>
      <c r="V7743" s="3" t="n">
        <v>0</v>
      </c>
      <c r="W7743" s="3" t="n">
        <v>1</v>
      </c>
      <c r="X7743" s="3" t="n">
        <v>0</v>
      </c>
      <c r="Y7743" s="3" t="s">
        <v>30</v>
      </c>
      <c r="Z7743" s="3" t="s">
        <v>30</v>
      </c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3"/>
      <c r="AU7743" s="3"/>
      <c r="AV7743" s="3"/>
      <c r="AW7743" s="3"/>
      <c r="AX7743" s="3"/>
      <c r="AY7743" s="3"/>
      <c r="AZ7743" s="3"/>
      <c r="BA7743" s="3"/>
      <c r="BB7743" s="3"/>
      <c r="BC7743" s="3"/>
      <c r="BD7743" s="3"/>
      <c r="BE7743" s="3"/>
      <c r="BF7743" s="3"/>
      <c r="BG7743" s="3"/>
      <c r="BH7743" s="3"/>
      <c r="BI7743" s="3"/>
      <c r="BJ7743" s="3"/>
    </row>
    <row r="7744" customFormat="false" ht="15.75" hidden="false" customHeight="false" outlineLevel="0" collapsed="false">
      <c r="A7744" s="3" t="n">
        <v>7743</v>
      </c>
      <c r="B7744" s="3" t="s">
        <v>22496</v>
      </c>
      <c r="C7744" s="3" t="s">
        <v>22497</v>
      </c>
      <c r="D7744" s="3" t="n">
        <v>1</v>
      </c>
      <c r="E7744" s="3" t="n">
        <v>7.563939</v>
      </c>
      <c r="F7744" s="3" t="n">
        <v>174</v>
      </c>
      <c r="G7744" s="3" t="n">
        <v>174</v>
      </c>
      <c r="H7744" s="3" t="n">
        <v>7</v>
      </c>
      <c r="I7744" s="3" t="n">
        <v>7</v>
      </c>
      <c r="J7744" s="3" t="n">
        <v>319</v>
      </c>
      <c r="K7744" s="3" t="n">
        <v>319</v>
      </c>
      <c r="L7744" s="3" t="n">
        <v>30</v>
      </c>
      <c r="M7744" s="3" t="n">
        <v>30</v>
      </c>
      <c r="N7744" s="3" t="n">
        <v>-1</v>
      </c>
      <c r="O7744" s="3" t="n">
        <v>-1</v>
      </c>
      <c r="P7744" s="3" t="n">
        <v>7.8</v>
      </c>
      <c r="Q7744" s="3" t="n">
        <v>24.2</v>
      </c>
      <c r="R7744" s="3" t="s">
        <v>22498</v>
      </c>
      <c r="S7744" s="4" t="n">
        <v>45747.9304166667</v>
      </c>
      <c r="T7744" s="3" t="s">
        <v>65</v>
      </c>
      <c r="U7744" s="3" t="s">
        <v>65</v>
      </c>
      <c r="V7744" s="3" t="n">
        <v>0</v>
      </c>
      <c r="W7744" s="3" t="n">
        <v>0</v>
      </c>
      <c r="X7744" s="3" t="n">
        <v>0</v>
      </c>
      <c r="Y7744" s="3" t="s">
        <v>30</v>
      </c>
      <c r="Z7744" s="3" t="s">
        <v>30</v>
      </c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3"/>
      <c r="AU7744" s="3"/>
      <c r="AV7744" s="3"/>
      <c r="AW7744" s="3"/>
      <c r="AX7744" s="3"/>
      <c r="AY7744" s="3"/>
      <c r="AZ7744" s="3"/>
      <c r="BA7744" s="3"/>
      <c r="BB7744" s="3"/>
      <c r="BC7744" s="3"/>
      <c r="BD7744" s="3"/>
      <c r="BE7744" s="3"/>
      <c r="BF7744" s="3"/>
      <c r="BG7744" s="3"/>
      <c r="BH7744" s="3"/>
      <c r="BI7744" s="3"/>
      <c r="BJ7744" s="3"/>
    </row>
    <row r="7745" customFormat="false" ht="15.75" hidden="false" customHeight="false" outlineLevel="0" collapsed="false">
      <c r="A7745" s="3" t="n">
        <v>7744</v>
      </c>
      <c r="B7745" s="3" t="s">
        <v>22499</v>
      </c>
      <c r="C7745" s="3" t="s">
        <v>22500</v>
      </c>
      <c r="D7745" s="3" t="n">
        <v>1</v>
      </c>
      <c r="E7745" s="3" t="n">
        <v>1.4755681</v>
      </c>
      <c r="F7745" s="3" t="n">
        <v>26</v>
      </c>
      <c r="G7745" s="3" t="n">
        <v>26</v>
      </c>
      <c r="H7745" s="3" t="n">
        <v>6</v>
      </c>
      <c r="I7745" s="3" t="n">
        <v>6</v>
      </c>
      <c r="J7745" s="3" t="n">
        <v>34</v>
      </c>
      <c r="K7745" s="3" t="n">
        <v>34</v>
      </c>
      <c r="L7745" s="3" t="n">
        <v>0</v>
      </c>
      <c r="M7745" s="3" t="n">
        <v>0</v>
      </c>
      <c r="N7745" s="3" t="n">
        <v>-1</v>
      </c>
      <c r="O7745" s="3" t="n">
        <v>0</v>
      </c>
      <c r="P7745" s="3" t="n">
        <v>7.1</v>
      </c>
      <c r="Q7745" s="3" t="n">
        <v>24.2</v>
      </c>
      <c r="R7745" s="3" t="s">
        <v>22501</v>
      </c>
      <c r="S7745" s="4" t="n">
        <v>45747.930462963</v>
      </c>
      <c r="T7745" s="3" t="s">
        <v>65</v>
      </c>
      <c r="U7745" s="3" t="s">
        <v>65</v>
      </c>
      <c r="V7745" s="3" t="n">
        <v>0</v>
      </c>
      <c r="W7745" s="3" t="n">
        <v>1</v>
      </c>
      <c r="X7745" s="3" t="n">
        <v>0</v>
      </c>
      <c r="Y7745" s="3" t="s">
        <v>30</v>
      </c>
      <c r="Z7745" s="3" t="s">
        <v>30</v>
      </c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3"/>
      <c r="AU7745" s="3"/>
      <c r="AV7745" s="3"/>
      <c r="AW7745" s="3"/>
      <c r="AX7745" s="3"/>
      <c r="AY7745" s="3"/>
      <c r="AZ7745" s="3"/>
      <c r="BA7745" s="3"/>
      <c r="BB7745" s="3"/>
      <c r="BC7745" s="3"/>
      <c r="BD7745" s="3"/>
      <c r="BE7745" s="3"/>
      <c r="BF7745" s="3"/>
      <c r="BG7745" s="3"/>
      <c r="BH7745" s="3"/>
      <c r="BI7745" s="3"/>
      <c r="BJ7745" s="3"/>
    </row>
    <row r="7746" customFormat="false" ht="15.75" hidden="false" customHeight="false" outlineLevel="0" collapsed="false">
      <c r="A7746" s="3" t="n">
        <v>7745</v>
      </c>
      <c r="B7746" s="3" t="s">
        <v>22502</v>
      </c>
      <c r="C7746" s="3" t="s">
        <v>22503</v>
      </c>
      <c r="D7746" s="3" t="n">
        <v>1</v>
      </c>
      <c r="E7746" s="3" t="n">
        <v>0.3185401</v>
      </c>
      <c r="F7746" s="3" t="n">
        <v>6</v>
      </c>
      <c r="G7746" s="3" t="n">
        <v>6</v>
      </c>
      <c r="H7746" s="3" t="n">
        <v>4</v>
      </c>
      <c r="I7746" s="3" t="n">
        <v>4</v>
      </c>
      <c r="J7746" s="3" t="n">
        <v>4</v>
      </c>
      <c r="K7746" s="3" t="n">
        <v>4</v>
      </c>
      <c r="L7746" s="3" t="n">
        <v>0</v>
      </c>
      <c r="M7746" s="3" t="n">
        <v>0</v>
      </c>
      <c r="N7746" s="3" t="n">
        <v>2</v>
      </c>
      <c r="O7746" s="3" t="n">
        <v>2</v>
      </c>
      <c r="P7746" s="3" t="n">
        <v>7.6</v>
      </c>
      <c r="Q7746" s="3" t="n">
        <v>24.2</v>
      </c>
      <c r="R7746" s="3" t="s">
        <v>22504</v>
      </c>
      <c r="S7746" s="4" t="n">
        <v>45747.9305208333</v>
      </c>
      <c r="T7746" s="3" t="s">
        <v>29</v>
      </c>
      <c r="U7746" s="3" t="s">
        <v>29</v>
      </c>
      <c r="V7746" s="3" t="n">
        <v>1</v>
      </c>
      <c r="W7746" s="3" t="n">
        <v>1</v>
      </c>
      <c r="X7746" s="3" t="n">
        <v>0</v>
      </c>
      <c r="Y7746" s="3" t="s">
        <v>30</v>
      </c>
      <c r="Z7746" s="3" t="s">
        <v>30</v>
      </c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3"/>
      <c r="AU7746" s="3"/>
      <c r="AV7746" s="3"/>
      <c r="AW7746" s="3"/>
      <c r="AX7746" s="3"/>
      <c r="AY7746" s="3"/>
      <c r="AZ7746" s="3"/>
      <c r="BA7746" s="3"/>
      <c r="BB7746" s="3"/>
      <c r="BC7746" s="3"/>
      <c r="BD7746" s="3"/>
      <c r="BE7746" s="3"/>
      <c r="BF7746" s="3"/>
      <c r="BG7746" s="3"/>
      <c r="BH7746" s="3"/>
      <c r="BI7746" s="3"/>
      <c r="BJ7746" s="3"/>
    </row>
    <row r="7747" customFormat="false" ht="15.75" hidden="false" customHeight="false" outlineLevel="0" collapsed="false">
      <c r="A7747" s="3" t="n">
        <v>7746</v>
      </c>
      <c r="B7747" s="3" t="s">
        <v>22505</v>
      </c>
      <c r="C7747" s="3" t="s">
        <v>22506</v>
      </c>
      <c r="D7747" s="3" t="n">
        <v>1</v>
      </c>
      <c r="E7747" s="3" t="n">
        <v>0.4073536</v>
      </c>
      <c r="F7747" s="3" t="n">
        <v>85</v>
      </c>
      <c r="G7747" s="3" t="n">
        <v>85</v>
      </c>
      <c r="H7747" s="3" t="n">
        <v>21</v>
      </c>
      <c r="I7747" s="3" t="n">
        <v>21</v>
      </c>
      <c r="J7747" s="3" t="n">
        <v>102</v>
      </c>
      <c r="K7747" s="3" t="n">
        <v>102</v>
      </c>
      <c r="L7747" s="3" t="n">
        <v>10</v>
      </c>
      <c r="M7747" s="3" t="n">
        <v>10</v>
      </c>
      <c r="N7747" s="3" t="n">
        <v>11</v>
      </c>
      <c r="O7747" s="3" t="n">
        <v>-1</v>
      </c>
      <c r="P7747" s="3" t="n">
        <v>7.8</v>
      </c>
      <c r="Q7747" s="3" t="n">
        <v>24.2</v>
      </c>
      <c r="R7747" s="3" t="s">
        <v>22507</v>
      </c>
      <c r="S7747" s="4" t="n">
        <v>45747.9305787037</v>
      </c>
      <c r="T7747" s="3" t="s">
        <v>65</v>
      </c>
      <c r="U7747" s="3" t="s">
        <v>65</v>
      </c>
      <c r="V7747" s="3" t="n">
        <v>1</v>
      </c>
      <c r="W7747" s="3" t="n">
        <v>0</v>
      </c>
      <c r="X7747" s="3" t="n">
        <v>0</v>
      </c>
      <c r="Y7747" s="3" t="s">
        <v>81</v>
      </c>
      <c r="Z7747" s="3" t="s">
        <v>30</v>
      </c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  <c r="AP7747" s="3"/>
      <c r="AQ7747" s="3"/>
      <c r="AR7747" s="3"/>
      <c r="AS7747" s="3"/>
      <c r="AT7747" s="3"/>
      <c r="AU7747" s="3"/>
      <c r="AV7747" s="3"/>
      <c r="AW7747" s="3"/>
      <c r="AX7747" s="3"/>
      <c r="AY7747" s="3"/>
      <c r="AZ7747" s="3"/>
      <c r="BA7747" s="3"/>
      <c r="BB7747" s="3"/>
      <c r="BC7747" s="3"/>
      <c r="BD7747" s="3"/>
      <c r="BE7747" s="3"/>
      <c r="BF7747" s="3"/>
      <c r="BG7747" s="3"/>
      <c r="BH7747" s="3"/>
      <c r="BI7747" s="3"/>
      <c r="BJ7747" s="3"/>
    </row>
    <row r="7748" customFormat="false" ht="15.75" hidden="false" customHeight="false" outlineLevel="0" collapsed="false">
      <c r="A7748" s="3" t="n">
        <v>7747</v>
      </c>
      <c r="B7748" s="3" t="s">
        <v>22508</v>
      </c>
      <c r="C7748" s="3" t="s">
        <v>22509</v>
      </c>
      <c r="D7748" s="3" t="n">
        <v>1</v>
      </c>
      <c r="E7748" s="3" t="n">
        <v>0.1808022</v>
      </c>
      <c r="F7748" s="3" t="n">
        <v>33</v>
      </c>
      <c r="G7748" s="3" t="n">
        <v>33</v>
      </c>
      <c r="H7748" s="3" t="n">
        <v>13</v>
      </c>
      <c r="I7748" s="3" t="n">
        <v>13</v>
      </c>
      <c r="J7748" s="3" t="n">
        <v>40</v>
      </c>
      <c r="K7748" s="3" t="n">
        <v>40</v>
      </c>
      <c r="L7748" s="3" t="n">
        <v>2</v>
      </c>
      <c r="M7748" s="3" t="n">
        <v>2</v>
      </c>
      <c r="N7748" s="3" t="n">
        <v>-1</v>
      </c>
      <c r="O7748" s="3" t="n">
        <v>-1</v>
      </c>
      <c r="P7748" s="3" t="n">
        <v>7.8</v>
      </c>
      <c r="Q7748" s="3" t="n">
        <v>24.2</v>
      </c>
      <c r="R7748" s="3" t="s">
        <v>22510</v>
      </c>
      <c r="S7748" s="4" t="n">
        <v>45747.9306134259</v>
      </c>
      <c r="T7748" s="3" t="s">
        <v>239</v>
      </c>
      <c r="U7748" s="3" t="s">
        <v>239</v>
      </c>
      <c r="V7748" s="3" t="n">
        <v>0</v>
      </c>
      <c r="W7748" s="3" t="n">
        <v>0</v>
      </c>
      <c r="X7748" s="3" t="n">
        <v>0</v>
      </c>
      <c r="Y7748" s="3" t="s">
        <v>30</v>
      </c>
      <c r="Z7748" s="3" t="s">
        <v>30</v>
      </c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  <c r="AP7748" s="3"/>
      <c r="AQ7748" s="3"/>
      <c r="AR7748" s="3"/>
      <c r="AS7748" s="3"/>
      <c r="AT7748" s="3"/>
      <c r="AU7748" s="3"/>
      <c r="AV7748" s="3"/>
      <c r="AW7748" s="3"/>
      <c r="AX7748" s="3"/>
      <c r="AY7748" s="3"/>
      <c r="AZ7748" s="3"/>
      <c r="BA7748" s="3"/>
      <c r="BB7748" s="3"/>
      <c r="BC7748" s="3"/>
      <c r="BD7748" s="3"/>
      <c r="BE7748" s="3"/>
      <c r="BF7748" s="3"/>
      <c r="BG7748" s="3"/>
      <c r="BH7748" s="3"/>
      <c r="BI7748" s="3"/>
      <c r="BJ7748" s="3"/>
    </row>
    <row r="7749" customFormat="false" ht="15.75" hidden="false" customHeight="false" outlineLevel="0" collapsed="false">
      <c r="A7749" s="3" t="n">
        <v>7748</v>
      </c>
      <c r="B7749" s="3" t="s">
        <v>22511</v>
      </c>
      <c r="C7749" s="3" t="s">
        <v>22512</v>
      </c>
      <c r="D7749" s="3" t="n">
        <v>1</v>
      </c>
      <c r="E7749" s="3" t="n">
        <v>0.551366</v>
      </c>
      <c r="F7749" s="3" t="n">
        <v>99</v>
      </c>
      <c r="G7749" s="3" t="n">
        <v>99</v>
      </c>
      <c r="H7749" s="3" t="n">
        <v>24</v>
      </c>
      <c r="I7749" s="3" t="n">
        <v>24</v>
      </c>
      <c r="J7749" s="3" t="n">
        <v>119</v>
      </c>
      <c r="K7749" s="3" t="n">
        <v>119</v>
      </c>
      <c r="L7749" s="3" t="n">
        <v>12</v>
      </c>
      <c r="M7749" s="3" t="n">
        <v>12</v>
      </c>
      <c r="N7749" s="3" t="n">
        <v>-1</v>
      </c>
      <c r="O7749" s="3" t="n">
        <v>-1</v>
      </c>
      <c r="P7749" s="3" t="n">
        <v>7.8</v>
      </c>
      <c r="Q7749" s="3" t="n">
        <v>24.2</v>
      </c>
      <c r="R7749" s="3" t="s">
        <v>22513</v>
      </c>
      <c r="S7749" s="4" t="n">
        <v>45747.9306481482</v>
      </c>
      <c r="T7749" s="3" t="s">
        <v>239</v>
      </c>
      <c r="U7749" s="3" t="s">
        <v>239</v>
      </c>
      <c r="V7749" s="3" t="n">
        <v>0</v>
      </c>
      <c r="W7749" s="3" t="n">
        <v>0</v>
      </c>
      <c r="X7749" s="3" t="n">
        <v>0</v>
      </c>
      <c r="Y7749" s="3" t="s">
        <v>30</v>
      </c>
      <c r="Z7749" s="3" t="s">
        <v>30</v>
      </c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  <c r="AP7749" s="3"/>
      <c r="AQ7749" s="3"/>
      <c r="AR7749" s="3"/>
      <c r="AS7749" s="3"/>
      <c r="AT7749" s="3"/>
      <c r="AU7749" s="3"/>
      <c r="AV7749" s="3"/>
      <c r="AW7749" s="3"/>
      <c r="AX7749" s="3"/>
      <c r="AY7749" s="3"/>
      <c r="AZ7749" s="3"/>
      <c r="BA7749" s="3"/>
      <c r="BB7749" s="3"/>
      <c r="BC7749" s="3"/>
      <c r="BD7749" s="3"/>
      <c r="BE7749" s="3"/>
      <c r="BF7749" s="3"/>
      <c r="BG7749" s="3"/>
      <c r="BH7749" s="3"/>
      <c r="BI7749" s="3"/>
      <c r="BJ7749" s="3"/>
    </row>
    <row r="7750" customFormat="false" ht="15.75" hidden="false" customHeight="false" outlineLevel="0" collapsed="false">
      <c r="A7750" s="3" t="n">
        <v>7749</v>
      </c>
      <c r="B7750" s="3" t="s">
        <v>22514</v>
      </c>
      <c r="C7750" s="3" t="s">
        <v>22515</v>
      </c>
      <c r="D7750" s="3" t="n">
        <v>1</v>
      </c>
      <c r="E7750" s="3" t="n">
        <v>12.7459636</v>
      </c>
      <c r="F7750" s="3" t="n">
        <v>366</v>
      </c>
      <c r="G7750" s="3" t="n">
        <v>366</v>
      </c>
      <c r="H7750" s="3" t="n">
        <v>21</v>
      </c>
      <c r="I7750" s="3" t="n">
        <v>21</v>
      </c>
      <c r="J7750" s="3" t="n">
        <v>564</v>
      </c>
      <c r="K7750" s="3" t="n">
        <v>564</v>
      </c>
      <c r="L7750" s="3" t="n">
        <v>40</v>
      </c>
      <c r="M7750" s="3" t="n">
        <v>40</v>
      </c>
      <c r="N7750" s="3" t="n">
        <v>-1</v>
      </c>
      <c r="O7750" s="3" t="n">
        <v>-1</v>
      </c>
      <c r="P7750" s="3" t="n">
        <v>7.3</v>
      </c>
      <c r="Q7750" s="3" t="n">
        <v>24.2</v>
      </c>
      <c r="R7750" s="3" t="s">
        <v>22516</v>
      </c>
      <c r="S7750" s="4" t="n">
        <v>45747.9310300926</v>
      </c>
      <c r="T7750" s="3" t="s">
        <v>65</v>
      </c>
      <c r="U7750" s="3" t="s">
        <v>65</v>
      </c>
      <c r="V7750" s="3" t="n">
        <v>0</v>
      </c>
      <c r="W7750" s="3" t="n">
        <v>0</v>
      </c>
      <c r="X7750" s="3" t="n">
        <v>0</v>
      </c>
      <c r="Y7750" s="3" t="s">
        <v>30</v>
      </c>
      <c r="Z7750" s="3" t="s">
        <v>30</v>
      </c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3"/>
      <c r="AU7750" s="3"/>
      <c r="AV7750" s="3"/>
      <c r="AW7750" s="3"/>
      <c r="AX7750" s="3"/>
      <c r="AY7750" s="3"/>
      <c r="AZ7750" s="3"/>
      <c r="BA7750" s="3"/>
      <c r="BB7750" s="3"/>
      <c r="BC7750" s="3"/>
      <c r="BD7750" s="3"/>
      <c r="BE7750" s="3"/>
      <c r="BF7750" s="3"/>
      <c r="BG7750" s="3"/>
      <c r="BH7750" s="3"/>
      <c r="BI7750" s="3"/>
      <c r="BJ7750" s="3"/>
    </row>
    <row r="7751" customFormat="false" ht="15.75" hidden="false" customHeight="false" outlineLevel="0" collapsed="false">
      <c r="A7751" s="3" t="n">
        <v>7750</v>
      </c>
      <c r="B7751" s="3" t="s">
        <v>22517</v>
      </c>
      <c r="C7751" s="3" t="s">
        <v>22518</v>
      </c>
      <c r="D7751" s="3" t="n">
        <v>1</v>
      </c>
      <c r="E7751" s="3" t="n">
        <v>1.012431</v>
      </c>
      <c r="F7751" s="3" t="n">
        <v>13</v>
      </c>
      <c r="G7751" s="3" t="n">
        <v>13</v>
      </c>
      <c r="H7751" s="3" t="n">
        <v>5</v>
      </c>
      <c r="I7751" s="3" t="n">
        <v>5</v>
      </c>
      <c r="J7751" s="3" t="n">
        <v>18</v>
      </c>
      <c r="K7751" s="3" t="n">
        <v>18</v>
      </c>
      <c r="L7751" s="3" t="n">
        <v>0</v>
      </c>
      <c r="M7751" s="3" t="n">
        <v>0</v>
      </c>
      <c r="N7751" s="3" t="n">
        <v>-1</v>
      </c>
      <c r="O7751" s="3" t="n">
        <v>-1</v>
      </c>
      <c r="P7751" s="3" t="n">
        <v>7.7</v>
      </c>
      <c r="Q7751" s="3" t="n">
        <v>24.2</v>
      </c>
      <c r="R7751" s="3" t="s">
        <v>22519</v>
      </c>
      <c r="S7751" s="4" t="n">
        <v>45747.9311342593</v>
      </c>
      <c r="T7751" s="3" t="s">
        <v>65</v>
      </c>
      <c r="U7751" s="3" t="s">
        <v>65</v>
      </c>
      <c r="V7751" s="3" t="n">
        <v>0</v>
      </c>
      <c r="W7751" s="3" t="n">
        <v>0</v>
      </c>
      <c r="X7751" s="3" t="n">
        <v>0</v>
      </c>
      <c r="Y7751" s="3" t="s">
        <v>30</v>
      </c>
      <c r="Z7751" s="3" t="s">
        <v>30</v>
      </c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3"/>
      <c r="AU7751" s="3"/>
      <c r="AV7751" s="3"/>
      <c r="AW7751" s="3"/>
      <c r="AX7751" s="3"/>
      <c r="AY7751" s="3"/>
      <c r="AZ7751" s="3"/>
      <c r="BA7751" s="3"/>
      <c r="BB7751" s="3"/>
      <c r="BC7751" s="3"/>
      <c r="BD7751" s="3"/>
      <c r="BE7751" s="3"/>
      <c r="BF7751" s="3"/>
      <c r="BG7751" s="3"/>
      <c r="BH7751" s="3"/>
      <c r="BI7751" s="3"/>
      <c r="BJ7751" s="3"/>
    </row>
    <row r="7752" customFormat="false" ht="15.75" hidden="false" customHeight="false" outlineLevel="0" collapsed="false">
      <c r="A7752" s="3" t="n">
        <v>7751</v>
      </c>
      <c r="B7752" s="3" t="s">
        <v>22520</v>
      </c>
      <c r="C7752" s="3" t="s">
        <v>22521</v>
      </c>
      <c r="D7752" s="3" t="n">
        <v>1</v>
      </c>
      <c r="E7752" s="3" t="n">
        <v>1.3189217</v>
      </c>
      <c r="F7752" s="3" t="n">
        <v>30</v>
      </c>
      <c r="G7752" s="3" t="n">
        <v>30</v>
      </c>
      <c r="H7752" s="3" t="n">
        <v>9</v>
      </c>
      <c r="I7752" s="3" t="n">
        <v>9</v>
      </c>
      <c r="J7752" s="3" t="n">
        <v>50</v>
      </c>
      <c r="K7752" s="3" t="n">
        <v>50</v>
      </c>
      <c r="L7752" s="3" t="n">
        <v>12</v>
      </c>
      <c r="M7752" s="3" t="n">
        <v>12</v>
      </c>
      <c r="N7752" s="3" t="n">
        <v>-1</v>
      </c>
      <c r="O7752" s="3" t="n">
        <v>-1</v>
      </c>
      <c r="P7752" s="3" t="n">
        <v>6.1</v>
      </c>
      <c r="Q7752" s="3" t="n">
        <v>24.2</v>
      </c>
      <c r="R7752" s="3" t="s">
        <v>22522</v>
      </c>
      <c r="S7752" s="4" t="n">
        <v>45747.9311805556</v>
      </c>
      <c r="T7752" s="3" t="s">
        <v>1920</v>
      </c>
      <c r="U7752" s="3" t="s">
        <v>1920</v>
      </c>
      <c r="V7752" s="3" t="n">
        <v>0</v>
      </c>
      <c r="W7752" s="3" t="n">
        <v>0</v>
      </c>
      <c r="X7752" s="3" t="n">
        <v>0</v>
      </c>
      <c r="Y7752" s="3" t="s">
        <v>30</v>
      </c>
      <c r="Z7752" s="3" t="s">
        <v>30</v>
      </c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3"/>
      <c r="AU7752" s="3"/>
      <c r="AV7752" s="3"/>
      <c r="AW7752" s="3"/>
      <c r="AX7752" s="3"/>
      <c r="AY7752" s="3"/>
      <c r="AZ7752" s="3"/>
      <c r="BA7752" s="3"/>
      <c r="BB7752" s="3"/>
      <c r="BC7752" s="3"/>
      <c r="BD7752" s="3"/>
      <c r="BE7752" s="3"/>
      <c r="BF7752" s="3"/>
      <c r="BG7752" s="3"/>
      <c r="BH7752" s="3"/>
      <c r="BI7752" s="3"/>
      <c r="BJ7752" s="3"/>
    </row>
    <row r="7753" customFormat="false" ht="15.75" hidden="false" customHeight="false" outlineLevel="0" collapsed="false">
      <c r="A7753" s="3" t="n">
        <v>7752</v>
      </c>
      <c r="B7753" s="3" t="s">
        <v>22523</v>
      </c>
      <c r="C7753" s="3" t="s">
        <v>22524</v>
      </c>
      <c r="D7753" s="3" t="n">
        <v>1</v>
      </c>
      <c r="E7753" s="3" t="n">
        <v>2.9715472</v>
      </c>
      <c r="F7753" s="3" t="n">
        <v>50</v>
      </c>
      <c r="G7753" s="3" t="n">
        <v>50</v>
      </c>
      <c r="H7753" s="3" t="n">
        <v>15</v>
      </c>
      <c r="I7753" s="3" t="n">
        <v>15</v>
      </c>
      <c r="J7753" s="3" t="n">
        <v>58</v>
      </c>
      <c r="K7753" s="3" t="n">
        <v>58</v>
      </c>
      <c r="L7753" s="3" t="n">
        <v>8</v>
      </c>
      <c r="M7753" s="3" t="n">
        <v>8</v>
      </c>
      <c r="N7753" s="3" t="n">
        <v>21</v>
      </c>
      <c r="O7753" s="3" t="n">
        <v>-1</v>
      </c>
      <c r="P7753" s="3" t="n">
        <v>7.3</v>
      </c>
      <c r="Q7753" s="3" t="n">
        <v>24.2</v>
      </c>
      <c r="R7753" s="3" t="s">
        <v>22525</v>
      </c>
      <c r="S7753" s="4" t="n">
        <v>45747.9312847222</v>
      </c>
      <c r="T7753" s="3" t="s">
        <v>65</v>
      </c>
      <c r="U7753" s="3" t="s">
        <v>65</v>
      </c>
      <c r="V7753" s="3" t="n">
        <v>1</v>
      </c>
      <c r="W7753" s="3" t="n">
        <v>0</v>
      </c>
      <c r="X7753" s="3" t="n">
        <v>0</v>
      </c>
      <c r="Y7753" s="3" t="s">
        <v>30</v>
      </c>
      <c r="Z7753" s="3" t="s">
        <v>30</v>
      </c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3"/>
      <c r="AU7753" s="3"/>
      <c r="AV7753" s="3"/>
      <c r="AW7753" s="3"/>
      <c r="AX7753" s="3"/>
      <c r="AY7753" s="3"/>
      <c r="AZ7753" s="3"/>
      <c r="BA7753" s="3"/>
      <c r="BB7753" s="3"/>
      <c r="BC7753" s="3"/>
      <c r="BD7753" s="3"/>
      <c r="BE7753" s="3"/>
      <c r="BF7753" s="3"/>
      <c r="BG7753" s="3"/>
      <c r="BH7753" s="3"/>
      <c r="BI7753" s="3"/>
      <c r="BJ7753" s="3"/>
    </row>
    <row r="7754" customFormat="false" ht="15.75" hidden="false" customHeight="false" outlineLevel="0" collapsed="false">
      <c r="A7754" s="3" t="n">
        <v>7753</v>
      </c>
      <c r="B7754" s="3" t="s">
        <v>22526</v>
      </c>
      <c r="C7754" s="3" t="s">
        <v>22527</v>
      </c>
      <c r="D7754" s="3" t="n">
        <v>1</v>
      </c>
      <c r="E7754" s="3" t="n">
        <v>8.4693993</v>
      </c>
      <c r="F7754" s="3" t="n">
        <v>179</v>
      </c>
      <c r="G7754" s="3" t="n">
        <v>179</v>
      </c>
      <c r="H7754" s="3" t="n">
        <v>17</v>
      </c>
      <c r="I7754" s="3" t="n">
        <v>17</v>
      </c>
      <c r="J7754" s="3" t="n">
        <v>188</v>
      </c>
      <c r="K7754" s="3" t="n">
        <v>188</v>
      </c>
      <c r="L7754" s="3" t="n">
        <v>8</v>
      </c>
      <c r="M7754" s="3" t="n">
        <v>8</v>
      </c>
      <c r="N7754" s="3" t="n">
        <v>-1</v>
      </c>
      <c r="O7754" s="3" t="n">
        <v>-1</v>
      </c>
      <c r="P7754" s="3" t="n">
        <v>7.6</v>
      </c>
      <c r="Q7754" s="3" t="n">
        <v>24.2</v>
      </c>
      <c r="R7754" s="3" t="s">
        <v>22528</v>
      </c>
      <c r="S7754" s="4" t="n">
        <v>45747.9315277778</v>
      </c>
      <c r="T7754" s="3" t="s">
        <v>65</v>
      </c>
      <c r="U7754" s="3" t="s">
        <v>65</v>
      </c>
      <c r="V7754" s="3" t="n">
        <v>0</v>
      </c>
      <c r="W7754" s="3" t="n">
        <v>0</v>
      </c>
      <c r="X7754" s="3" t="n">
        <v>0</v>
      </c>
      <c r="Y7754" s="3" t="s">
        <v>30</v>
      </c>
      <c r="Z7754" s="3" t="s">
        <v>30</v>
      </c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3"/>
      <c r="AU7754" s="3"/>
      <c r="AV7754" s="3"/>
      <c r="AW7754" s="3"/>
      <c r="AX7754" s="3"/>
      <c r="AY7754" s="3"/>
      <c r="AZ7754" s="3"/>
      <c r="BA7754" s="3"/>
      <c r="BB7754" s="3"/>
      <c r="BC7754" s="3"/>
      <c r="BD7754" s="3"/>
      <c r="BE7754" s="3"/>
      <c r="BF7754" s="3"/>
      <c r="BG7754" s="3"/>
      <c r="BH7754" s="3"/>
      <c r="BI7754" s="3"/>
      <c r="BJ7754" s="3"/>
    </row>
    <row r="7755" customFormat="false" ht="15.75" hidden="false" customHeight="false" outlineLevel="0" collapsed="false">
      <c r="A7755" s="3" t="n">
        <v>7754</v>
      </c>
      <c r="B7755" s="3" t="s">
        <v>22529</v>
      </c>
      <c r="C7755" s="3" t="s">
        <v>22530</v>
      </c>
      <c r="D7755" s="3" t="n">
        <v>1</v>
      </c>
      <c r="E7755" s="3" t="n">
        <v>0.4936587</v>
      </c>
      <c r="F7755" s="3" t="n">
        <v>21</v>
      </c>
      <c r="G7755" s="3" t="n">
        <v>21</v>
      </c>
      <c r="H7755" s="3" t="n">
        <v>2</v>
      </c>
      <c r="I7755" s="3" t="n">
        <v>2</v>
      </c>
      <c r="J7755" s="3" t="n">
        <v>0</v>
      </c>
      <c r="K7755" s="3" t="n">
        <v>0</v>
      </c>
      <c r="L7755" s="3" t="n">
        <v>7</v>
      </c>
      <c r="M7755" s="3" t="n">
        <v>7</v>
      </c>
      <c r="N7755" s="3" t="n">
        <v>-1</v>
      </c>
      <c r="O7755" s="3" t="n">
        <v>-1</v>
      </c>
      <c r="P7755" s="3" t="n">
        <v>8</v>
      </c>
      <c r="Q7755" s="3" t="n">
        <v>24.2</v>
      </c>
      <c r="R7755" s="3" t="s">
        <v>22531</v>
      </c>
      <c r="S7755" s="4" t="n">
        <v>45747.9316087963</v>
      </c>
      <c r="T7755" s="3" t="s">
        <v>65</v>
      </c>
      <c r="U7755" s="3" t="s">
        <v>65</v>
      </c>
      <c r="V7755" s="3" t="n">
        <v>0</v>
      </c>
      <c r="W7755" s="3" t="n">
        <v>0</v>
      </c>
      <c r="X7755" s="3" t="n">
        <v>0</v>
      </c>
      <c r="Y7755" s="3" t="s">
        <v>30</v>
      </c>
      <c r="Z7755" s="3" t="s">
        <v>30</v>
      </c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  <c r="AP7755" s="3"/>
      <c r="AQ7755" s="3"/>
      <c r="AR7755" s="3"/>
      <c r="AS7755" s="3"/>
      <c r="AT7755" s="3"/>
      <c r="AU7755" s="3"/>
      <c r="AV7755" s="3"/>
      <c r="AW7755" s="3"/>
      <c r="AX7755" s="3"/>
      <c r="AY7755" s="3"/>
      <c r="AZ7755" s="3"/>
      <c r="BA7755" s="3"/>
      <c r="BB7755" s="3"/>
      <c r="BC7755" s="3"/>
      <c r="BD7755" s="3"/>
      <c r="BE7755" s="3"/>
      <c r="BF7755" s="3"/>
      <c r="BG7755" s="3"/>
      <c r="BH7755" s="3"/>
      <c r="BI7755" s="3"/>
      <c r="BJ7755" s="3"/>
    </row>
    <row r="7756" customFormat="false" ht="15.75" hidden="false" customHeight="false" outlineLevel="0" collapsed="false">
      <c r="A7756" s="3" t="n">
        <v>7755</v>
      </c>
      <c r="B7756" s="3" t="s">
        <v>22532</v>
      </c>
      <c r="C7756" s="3" t="s">
        <v>22533</v>
      </c>
      <c r="D7756" s="3" t="n">
        <v>1</v>
      </c>
      <c r="E7756" s="3" t="n">
        <v>4.1182258</v>
      </c>
      <c r="F7756" s="3" t="n">
        <v>38</v>
      </c>
      <c r="G7756" s="3" t="n">
        <v>38</v>
      </c>
      <c r="H7756" s="3" t="n">
        <v>15</v>
      </c>
      <c r="I7756" s="3" t="n">
        <v>15</v>
      </c>
      <c r="J7756" s="3" t="n">
        <v>59</v>
      </c>
      <c r="K7756" s="3" t="n">
        <v>59</v>
      </c>
      <c r="L7756" s="3" t="n">
        <v>4</v>
      </c>
      <c r="M7756" s="3" t="n">
        <v>4</v>
      </c>
      <c r="N7756" s="3" t="n">
        <v>-1</v>
      </c>
      <c r="O7756" s="3" t="n">
        <v>-1</v>
      </c>
      <c r="P7756" s="3" t="n">
        <v>7.9</v>
      </c>
      <c r="Q7756" s="3" t="n">
        <v>24.2</v>
      </c>
      <c r="R7756" s="3" t="s">
        <v>22534</v>
      </c>
      <c r="S7756" s="4" t="n">
        <v>45747.9317361111</v>
      </c>
      <c r="T7756" s="3" t="s">
        <v>65</v>
      </c>
      <c r="U7756" s="3" t="s">
        <v>65</v>
      </c>
      <c r="V7756" s="3" t="n">
        <v>0</v>
      </c>
      <c r="W7756" s="3" t="n">
        <v>0</v>
      </c>
      <c r="X7756" s="3" t="n">
        <v>0</v>
      </c>
      <c r="Y7756" s="3" t="s">
        <v>30</v>
      </c>
      <c r="Z7756" s="3" t="s">
        <v>30</v>
      </c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  <c r="AP7756" s="3"/>
      <c r="AQ7756" s="3"/>
      <c r="AR7756" s="3"/>
      <c r="AS7756" s="3"/>
      <c r="AT7756" s="3"/>
      <c r="AU7756" s="3"/>
      <c r="AV7756" s="3"/>
      <c r="AW7756" s="3"/>
      <c r="AX7756" s="3"/>
      <c r="AY7756" s="3"/>
      <c r="AZ7756" s="3"/>
      <c r="BA7756" s="3"/>
      <c r="BB7756" s="3"/>
      <c r="BC7756" s="3"/>
      <c r="BD7756" s="3"/>
      <c r="BE7756" s="3"/>
      <c r="BF7756" s="3"/>
      <c r="BG7756" s="3"/>
      <c r="BH7756" s="3"/>
      <c r="BI7756" s="3"/>
      <c r="BJ7756" s="3"/>
    </row>
    <row r="7757" customFormat="false" ht="15.75" hidden="false" customHeight="false" outlineLevel="0" collapsed="false">
      <c r="A7757" s="3" t="n">
        <v>7756</v>
      </c>
      <c r="B7757" s="3" t="s">
        <v>22535</v>
      </c>
      <c r="C7757" s="3" t="s">
        <v>22536</v>
      </c>
      <c r="D7757" s="3" t="n">
        <v>1</v>
      </c>
      <c r="E7757" s="3" t="n">
        <v>4.2653218</v>
      </c>
      <c r="F7757" s="3" t="n">
        <v>39</v>
      </c>
      <c r="G7757" s="3" t="n">
        <v>39</v>
      </c>
      <c r="H7757" s="3" t="n">
        <v>9</v>
      </c>
      <c r="I7757" s="3" t="n">
        <v>9</v>
      </c>
      <c r="J7757" s="3" t="n">
        <v>46</v>
      </c>
      <c r="K7757" s="3" t="n">
        <v>46</v>
      </c>
      <c r="L7757" s="3" t="n">
        <v>10</v>
      </c>
      <c r="M7757" s="3" t="n">
        <v>10</v>
      </c>
      <c r="N7757" s="3" t="n">
        <v>-1</v>
      </c>
      <c r="O7757" s="3" t="n">
        <v>-1</v>
      </c>
      <c r="P7757" s="3" t="n">
        <v>7.7</v>
      </c>
      <c r="Q7757" s="3" t="n">
        <v>24.2</v>
      </c>
      <c r="R7757" s="3" t="s">
        <v>22537</v>
      </c>
      <c r="S7757" s="4" t="n">
        <v>45747.9319097222</v>
      </c>
      <c r="T7757" s="3" t="s">
        <v>65</v>
      </c>
      <c r="U7757" s="3" t="s">
        <v>65</v>
      </c>
      <c r="V7757" s="3" t="n">
        <v>0</v>
      </c>
      <c r="W7757" s="3" t="n">
        <v>0</v>
      </c>
      <c r="X7757" s="3" t="n">
        <v>0</v>
      </c>
      <c r="Y7757" s="3" t="s">
        <v>30</v>
      </c>
      <c r="Z7757" s="3" t="s">
        <v>30</v>
      </c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3"/>
      <c r="AU7757" s="3"/>
      <c r="AV7757" s="3"/>
      <c r="AW7757" s="3"/>
      <c r="AX7757" s="3"/>
      <c r="AY7757" s="3"/>
      <c r="AZ7757" s="3"/>
      <c r="BA7757" s="3"/>
      <c r="BB7757" s="3"/>
      <c r="BC7757" s="3"/>
      <c r="BD7757" s="3"/>
      <c r="BE7757" s="3"/>
      <c r="BF7757" s="3"/>
      <c r="BG7757" s="3"/>
      <c r="BH7757" s="3"/>
      <c r="BI7757" s="3"/>
      <c r="BJ7757" s="3"/>
    </row>
    <row r="7758" customFormat="false" ht="15.75" hidden="false" customHeight="false" outlineLevel="0" collapsed="false">
      <c r="A7758" s="3" t="n">
        <v>7757</v>
      </c>
      <c r="B7758" s="3" t="s">
        <v>22538</v>
      </c>
      <c r="C7758" s="3" t="s">
        <v>22539</v>
      </c>
      <c r="D7758" s="3" t="n">
        <v>1</v>
      </c>
      <c r="E7758" s="3" t="n">
        <v>43.8678967</v>
      </c>
      <c r="F7758" s="3" t="n">
        <v>539</v>
      </c>
      <c r="G7758" s="3" t="n">
        <v>539</v>
      </c>
      <c r="H7758" s="3" t="n">
        <v>32</v>
      </c>
      <c r="I7758" s="3" t="n">
        <v>32</v>
      </c>
      <c r="J7758" s="3" t="n">
        <v>576</v>
      </c>
      <c r="K7758" s="3" t="n">
        <v>576</v>
      </c>
      <c r="L7758" s="3" t="n">
        <v>73</v>
      </c>
      <c r="M7758" s="3" t="n">
        <v>73</v>
      </c>
      <c r="N7758" s="3" t="n">
        <v>-1</v>
      </c>
      <c r="O7758" s="3" t="n">
        <v>-1</v>
      </c>
      <c r="P7758" s="3" t="n">
        <v>7.5</v>
      </c>
      <c r="Q7758" s="3" t="n">
        <v>24.2</v>
      </c>
      <c r="R7758" s="3" t="s">
        <v>22540</v>
      </c>
      <c r="S7758" s="4" t="n">
        <v>45747.9333333333</v>
      </c>
      <c r="T7758" s="3" t="s">
        <v>29</v>
      </c>
      <c r="U7758" s="3" t="s">
        <v>29</v>
      </c>
      <c r="V7758" s="3" t="n">
        <v>0</v>
      </c>
      <c r="W7758" s="3" t="n">
        <v>0</v>
      </c>
      <c r="X7758" s="3" t="n">
        <v>0</v>
      </c>
      <c r="Y7758" s="3" t="s">
        <v>30</v>
      </c>
      <c r="Z7758" s="3" t="s">
        <v>30</v>
      </c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  <c r="AP7758" s="3"/>
      <c r="AQ7758" s="3"/>
      <c r="AR7758" s="3"/>
      <c r="AS7758" s="3"/>
      <c r="AT7758" s="3"/>
      <c r="AU7758" s="3"/>
      <c r="AV7758" s="3"/>
      <c r="AW7758" s="3"/>
      <c r="AX7758" s="3"/>
      <c r="AY7758" s="3"/>
      <c r="AZ7758" s="3"/>
      <c r="BA7758" s="3"/>
      <c r="BB7758" s="3"/>
      <c r="BC7758" s="3"/>
      <c r="BD7758" s="3"/>
      <c r="BE7758" s="3"/>
      <c r="BF7758" s="3"/>
      <c r="BG7758" s="3"/>
      <c r="BH7758" s="3"/>
      <c r="BI7758" s="3"/>
      <c r="BJ7758" s="3"/>
    </row>
    <row r="7759" customFormat="false" ht="15.75" hidden="false" customHeight="false" outlineLevel="0" collapsed="false">
      <c r="A7759" s="3" t="n">
        <v>7758</v>
      </c>
      <c r="B7759" s="3" t="s">
        <v>22541</v>
      </c>
      <c r="C7759" s="3" t="s">
        <v>22542</v>
      </c>
      <c r="D7759" s="3" t="n">
        <v>1</v>
      </c>
      <c r="E7759" s="3" t="n">
        <v>6.3037235</v>
      </c>
      <c r="F7759" s="3" t="n">
        <v>109</v>
      </c>
      <c r="G7759" s="3" t="n">
        <v>109</v>
      </c>
      <c r="H7759" s="3" t="n">
        <v>14</v>
      </c>
      <c r="I7759" s="3" t="n">
        <v>14</v>
      </c>
      <c r="J7759" s="3" t="n">
        <v>140</v>
      </c>
      <c r="K7759" s="3" t="n">
        <v>140</v>
      </c>
      <c r="L7759" s="3" t="n">
        <v>23</v>
      </c>
      <c r="M7759" s="3" t="n">
        <v>23</v>
      </c>
      <c r="N7759" s="3" t="n">
        <v>39</v>
      </c>
      <c r="O7759" s="3" t="n">
        <v>-1</v>
      </c>
      <c r="P7759" s="3" t="n">
        <v>7.7</v>
      </c>
      <c r="Q7759" s="3" t="n">
        <v>24.2</v>
      </c>
      <c r="R7759" s="3" t="s">
        <v>22543</v>
      </c>
      <c r="S7759" s="4" t="n">
        <v>45747.9336805556</v>
      </c>
      <c r="T7759" s="3" t="s">
        <v>65</v>
      </c>
      <c r="U7759" s="3" t="s">
        <v>65</v>
      </c>
      <c r="V7759" s="3" t="n">
        <v>1</v>
      </c>
      <c r="W7759" s="3" t="n">
        <v>0</v>
      </c>
      <c r="X7759" s="3" t="n">
        <v>0</v>
      </c>
      <c r="Y7759" s="3" t="s">
        <v>30</v>
      </c>
      <c r="Z7759" s="3" t="s">
        <v>30</v>
      </c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3"/>
      <c r="AU7759" s="3"/>
      <c r="AV7759" s="3"/>
      <c r="AW7759" s="3"/>
      <c r="AX7759" s="3"/>
      <c r="AY7759" s="3"/>
      <c r="AZ7759" s="3"/>
      <c r="BA7759" s="3"/>
      <c r="BB7759" s="3"/>
      <c r="BC7759" s="3"/>
      <c r="BD7759" s="3"/>
      <c r="BE7759" s="3"/>
      <c r="BF7759" s="3"/>
      <c r="BG7759" s="3"/>
      <c r="BH7759" s="3"/>
      <c r="BI7759" s="3"/>
      <c r="BJ7759" s="3"/>
    </row>
    <row r="7760" customFormat="false" ht="15.75" hidden="false" customHeight="false" outlineLevel="0" collapsed="false">
      <c r="A7760" s="3" t="n">
        <v>7759</v>
      </c>
      <c r="B7760" s="3" t="s">
        <v>22544</v>
      </c>
      <c r="C7760" s="3" t="s">
        <v>22545</v>
      </c>
      <c r="D7760" s="3" t="n">
        <v>1</v>
      </c>
      <c r="E7760" s="3" t="n">
        <v>10.4442353</v>
      </c>
      <c r="F7760" s="3" t="n">
        <v>86</v>
      </c>
      <c r="G7760" s="3" t="n">
        <v>86</v>
      </c>
      <c r="H7760" s="3" t="n">
        <v>14</v>
      </c>
      <c r="I7760" s="3" t="n">
        <v>14</v>
      </c>
      <c r="J7760" s="3" t="n">
        <v>132</v>
      </c>
      <c r="K7760" s="3" t="n">
        <v>132</v>
      </c>
      <c r="L7760" s="3" t="n">
        <v>6</v>
      </c>
      <c r="M7760" s="3" t="n">
        <v>6</v>
      </c>
      <c r="N7760" s="3" t="n">
        <v>5</v>
      </c>
      <c r="O7760" s="3" t="n">
        <v>-1</v>
      </c>
      <c r="P7760" s="3" t="n">
        <v>8</v>
      </c>
      <c r="Q7760" s="3" t="n">
        <v>24.2</v>
      </c>
      <c r="R7760" s="3" t="s">
        <v>22546</v>
      </c>
      <c r="S7760" s="4" t="n">
        <v>45747.9340740741</v>
      </c>
      <c r="T7760" s="3" t="s">
        <v>65</v>
      </c>
      <c r="U7760" s="3" t="s">
        <v>65</v>
      </c>
      <c r="V7760" s="3" t="n">
        <v>1</v>
      </c>
      <c r="W7760" s="3" t="n">
        <v>0</v>
      </c>
      <c r="X7760" s="3" t="n">
        <v>0</v>
      </c>
      <c r="Y7760" s="3" t="s">
        <v>30</v>
      </c>
      <c r="Z7760" s="3" t="s">
        <v>30</v>
      </c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  <c r="AP7760" s="3"/>
      <c r="AQ7760" s="3"/>
      <c r="AR7760" s="3"/>
      <c r="AS7760" s="3"/>
      <c r="AT7760" s="3"/>
      <c r="AU7760" s="3"/>
      <c r="AV7760" s="3"/>
      <c r="AW7760" s="3"/>
      <c r="AX7760" s="3"/>
      <c r="AY7760" s="3"/>
      <c r="AZ7760" s="3"/>
      <c r="BA7760" s="3"/>
      <c r="BB7760" s="3"/>
      <c r="BC7760" s="3"/>
      <c r="BD7760" s="3"/>
      <c r="BE7760" s="3"/>
      <c r="BF7760" s="3"/>
      <c r="BG7760" s="3"/>
      <c r="BH7760" s="3"/>
      <c r="BI7760" s="3"/>
      <c r="BJ7760" s="3"/>
    </row>
    <row r="7761" customFormat="false" ht="15.75" hidden="false" customHeight="false" outlineLevel="0" collapsed="false">
      <c r="A7761" s="3" t="n">
        <v>7760</v>
      </c>
      <c r="B7761" s="3" t="s">
        <v>22547</v>
      </c>
      <c r="C7761" s="3" t="s">
        <v>22548</v>
      </c>
      <c r="D7761" s="3" t="n">
        <v>1</v>
      </c>
      <c r="E7761" s="3" t="n">
        <v>14.2751145</v>
      </c>
      <c r="F7761" s="3" t="n">
        <v>249</v>
      </c>
      <c r="G7761" s="3" t="n">
        <v>249</v>
      </c>
      <c r="H7761" s="3" t="n">
        <v>21</v>
      </c>
      <c r="I7761" s="3" t="n">
        <v>21</v>
      </c>
      <c r="J7761" s="3" t="n">
        <v>375</v>
      </c>
      <c r="K7761" s="3" t="n">
        <v>375</v>
      </c>
      <c r="L7761" s="3" t="n">
        <v>63</v>
      </c>
      <c r="M7761" s="3" t="n">
        <v>63</v>
      </c>
      <c r="N7761" s="3" t="n">
        <v>-1</v>
      </c>
      <c r="O7761" s="3" t="n">
        <v>-1</v>
      </c>
      <c r="P7761" s="3" t="n">
        <v>7.5</v>
      </c>
      <c r="Q7761" s="3" t="n">
        <v>24.2</v>
      </c>
      <c r="R7761" s="3" t="s">
        <v>22549</v>
      </c>
      <c r="S7761" s="4" t="n">
        <v>45747.9346990741</v>
      </c>
      <c r="T7761" s="3" t="s">
        <v>65</v>
      </c>
      <c r="U7761" s="3" t="s">
        <v>65</v>
      </c>
      <c r="V7761" s="3" t="n">
        <v>0</v>
      </c>
      <c r="W7761" s="3" t="n">
        <v>0</v>
      </c>
      <c r="X7761" s="3" t="n">
        <v>0</v>
      </c>
      <c r="Y7761" s="3" t="s">
        <v>30</v>
      </c>
      <c r="Z7761" s="3" t="s">
        <v>30</v>
      </c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  <c r="AP7761" s="3"/>
      <c r="AQ7761" s="3"/>
      <c r="AR7761" s="3"/>
      <c r="AS7761" s="3"/>
      <c r="AT7761" s="3"/>
      <c r="AU7761" s="3"/>
      <c r="AV7761" s="3"/>
      <c r="AW7761" s="3"/>
      <c r="AX7761" s="3"/>
      <c r="AY7761" s="3"/>
      <c r="AZ7761" s="3"/>
      <c r="BA7761" s="3"/>
      <c r="BB7761" s="3"/>
      <c r="BC7761" s="3"/>
      <c r="BD7761" s="3"/>
      <c r="BE7761" s="3"/>
      <c r="BF7761" s="3"/>
      <c r="BG7761" s="3"/>
      <c r="BH7761" s="3"/>
      <c r="BI7761" s="3"/>
      <c r="BJ7761" s="3"/>
    </row>
    <row r="7762" customFormat="false" ht="15.75" hidden="false" customHeight="false" outlineLevel="0" collapsed="false">
      <c r="A7762" s="3" t="n">
        <v>7761</v>
      </c>
      <c r="B7762" s="3" t="s">
        <v>22550</v>
      </c>
      <c r="C7762" s="3" t="s">
        <v>22551</v>
      </c>
      <c r="D7762" s="3" t="n">
        <v>1</v>
      </c>
      <c r="E7762" s="3" t="n">
        <v>5.1570056</v>
      </c>
      <c r="F7762" s="3" t="n">
        <v>196</v>
      </c>
      <c r="G7762" s="3" t="n">
        <v>196</v>
      </c>
      <c r="H7762" s="3" t="n">
        <v>20</v>
      </c>
      <c r="I7762" s="3" t="n">
        <v>20</v>
      </c>
      <c r="J7762" s="3" t="n">
        <v>238</v>
      </c>
      <c r="K7762" s="3" t="n">
        <v>238</v>
      </c>
      <c r="L7762" s="3" t="n">
        <v>36</v>
      </c>
      <c r="M7762" s="3" t="n">
        <v>36</v>
      </c>
      <c r="N7762" s="3" t="n">
        <v>7</v>
      </c>
      <c r="O7762" s="3" t="n">
        <v>-1</v>
      </c>
      <c r="P7762" s="3" t="n">
        <v>8</v>
      </c>
      <c r="Q7762" s="3" t="n">
        <v>24.2</v>
      </c>
      <c r="R7762" s="3" t="s">
        <v>22552</v>
      </c>
      <c r="S7762" s="4" t="n">
        <v>45747.9348263889</v>
      </c>
      <c r="T7762" s="3" t="s">
        <v>65</v>
      </c>
      <c r="U7762" s="3" t="s">
        <v>65</v>
      </c>
      <c r="V7762" s="3" t="n">
        <v>1</v>
      </c>
      <c r="W7762" s="3" t="n">
        <v>0</v>
      </c>
      <c r="X7762" s="3" t="n">
        <v>0</v>
      </c>
      <c r="Y7762" s="3" t="s">
        <v>30</v>
      </c>
      <c r="Z7762" s="3" t="s">
        <v>30</v>
      </c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3"/>
      <c r="AU7762" s="3"/>
      <c r="AV7762" s="3"/>
      <c r="AW7762" s="3"/>
      <c r="AX7762" s="3"/>
      <c r="AY7762" s="3"/>
      <c r="AZ7762" s="3"/>
      <c r="BA7762" s="3"/>
      <c r="BB7762" s="3"/>
      <c r="BC7762" s="3"/>
      <c r="BD7762" s="3"/>
      <c r="BE7762" s="3"/>
      <c r="BF7762" s="3"/>
      <c r="BG7762" s="3"/>
      <c r="BH7762" s="3"/>
      <c r="BI7762" s="3"/>
      <c r="BJ7762" s="3"/>
    </row>
    <row r="7763" customFormat="false" ht="15.75" hidden="false" customHeight="false" outlineLevel="0" collapsed="false">
      <c r="A7763" s="3" t="n">
        <v>7762</v>
      </c>
      <c r="B7763" s="3" t="s">
        <v>22553</v>
      </c>
      <c r="C7763" s="3" t="s">
        <v>22554</v>
      </c>
      <c r="D7763" s="3" t="n">
        <v>1</v>
      </c>
      <c r="E7763" s="3" t="n">
        <v>0.1628205</v>
      </c>
      <c r="F7763" s="3" t="n">
        <v>5</v>
      </c>
      <c r="G7763" s="3" t="n">
        <v>5</v>
      </c>
      <c r="H7763" s="3" t="n">
        <v>3</v>
      </c>
      <c r="I7763" s="3" t="n">
        <v>3</v>
      </c>
      <c r="J7763" s="3" t="n">
        <v>2</v>
      </c>
      <c r="K7763" s="3" t="n">
        <v>2</v>
      </c>
      <c r="L7763" s="3" t="n">
        <v>0</v>
      </c>
      <c r="M7763" s="3" t="n">
        <v>0</v>
      </c>
      <c r="N7763" s="3" t="n">
        <v>-1</v>
      </c>
      <c r="O7763" s="3" t="n">
        <v>-1</v>
      </c>
      <c r="P7763" s="3" t="n">
        <v>6.3</v>
      </c>
      <c r="Q7763" s="3" t="n">
        <v>24.2</v>
      </c>
      <c r="R7763" s="3" t="s">
        <v>22555</v>
      </c>
      <c r="S7763" s="4" t="n">
        <v>45747.9350578704</v>
      </c>
      <c r="T7763" s="3" t="s">
        <v>65</v>
      </c>
      <c r="U7763" s="3" t="s">
        <v>65</v>
      </c>
      <c r="V7763" s="3" t="n">
        <v>0</v>
      </c>
      <c r="W7763" s="3" t="n">
        <v>0</v>
      </c>
      <c r="X7763" s="3" t="n">
        <v>0</v>
      </c>
      <c r="Y7763" s="3" t="s">
        <v>30</v>
      </c>
      <c r="Z7763" s="3" t="s">
        <v>30</v>
      </c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  <c r="AP7763" s="3"/>
      <c r="AQ7763" s="3"/>
      <c r="AR7763" s="3"/>
      <c r="AS7763" s="3"/>
      <c r="AT7763" s="3"/>
      <c r="AU7763" s="3"/>
      <c r="AV7763" s="3"/>
      <c r="AW7763" s="3"/>
      <c r="AX7763" s="3"/>
      <c r="AY7763" s="3"/>
      <c r="AZ7763" s="3"/>
      <c r="BA7763" s="3"/>
      <c r="BB7763" s="3"/>
      <c r="BC7763" s="3"/>
      <c r="BD7763" s="3"/>
      <c r="BE7763" s="3"/>
      <c r="BF7763" s="3"/>
      <c r="BG7763" s="3"/>
      <c r="BH7763" s="3"/>
      <c r="BI7763" s="3"/>
      <c r="BJ7763" s="3"/>
    </row>
    <row r="7764" customFormat="false" ht="15.75" hidden="false" customHeight="false" outlineLevel="0" collapsed="false">
      <c r="A7764" s="3" t="n">
        <v>7763</v>
      </c>
      <c r="B7764" s="3" t="s">
        <v>22556</v>
      </c>
      <c r="C7764" s="3" t="s">
        <v>22557</v>
      </c>
      <c r="D7764" s="3" t="n">
        <v>1</v>
      </c>
      <c r="E7764" s="3" t="n">
        <v>2.1304295</v>
      </c>
      <c r="F7764" s="3" t="n">
        <v>50</v>
      </c>
      <c r="G7764" s="3" t="n">
        <v>50</v>
      </c>
      <c r="H7764" s="3" t="n">
        <v>15</v>
      </c>
      <c r="I7764" s="3" t="n">
        <v>15</v>
      </c>
      <c r="J7764" s="3" t="n">
        <v>57</v>
      </c>
      <c r="K7764" s="3" t="n">
        <v>57</v>
      </c>
      <c r="L7764" s="3" t="n">
        <v>14</v>
      </c>
      <c r="M7764" s="3" t="n">
        <v>14</v>
      </c>
      <c r="N7764" s="3" t="n">
        <v>5</v>
      </c>
      <c r="O7764" s="3" t="n">
        <v>-1</v>
      </c>
      <c r="P7764" s="3" t="n">
        <v>7.5</v>
      </c>
      <c r="Q7764" s="3" t="n">
        <v>24.2</v>
      </c>
      <c r="R7764" s="3" t="s">
        <v>22558</v>
      </c>
      <c r="S7764" s="4" t="n">
        <v>45747.9351388889</v>
      </c>
      <c r="T7764" s="3" t="s">
        <v>4910</v>
      </c>
      <c r="U7764" s="3" t="s">
        <v>4910</v>
      </c>
      <c r="V7764" s="3" t="n">
        <v>1</v>
      </c>
      <c r="W7764" s="3" t="n">
        <v>0</v>
      </c>
      <c r="X7764" s="3" t="n">
        <v>0</v>
      </c>
      <c r="Y7764" s="3" t="s">
        <v>30</v>
      </c>
      <c r="Z7764" s="3" t="s">
        <v>30</v>
      </c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  <c r="AP7764" s="3"/>
      <c r="AQ7764" s="3"/>
      <c r="AR7764" s="3"/>
      <c r="AS7764" s="3"/>
      <c r="AT7764" s="3"/>
      <c r="AU7764" s="3"/>
      <c r="AV7764" s="3"/>
      <c r="AW7764" s="3"/>
      <c r="AX7764" s="3"/>
      <c r="AY7764" s="3"/>
      <c r="AZ7764" s="3"/>
      <c r="BA7764" s="3"/>
      <c r="BB7764" s="3"/>
      <c r="BC7764" s="3"/>
      <c r="BD7764" s="3"/>
      <c r="BE7764" s="3"/>
      <c r="BF7764" s="3"/>
      <c r="BG7764" s="3"/>
      <c r="BH7764" s="3"/>
      <c r="BI7764" s="3"/>
      <c r="BJ7764" s="3"/>
    </row>
    <row r="7765" customFormat="false" ht="15.75" hidden="false" customHeight="false" outlineLevel="0" collapsed="false">
      <c r="A7765" s="3" t="n">
        <v>7764</v>
      </c>
      <c r="B7765" s="3" t="s">
        <v>22559</v>
      </c>
      <c r="C7765" s="3" t="s">
        <v>22560</v>
      </c>
      <c r="D7765" s="3" t="n">
        <v>1</v>
      </c>
      <c r="E7765" s="3" t="n">
        <v>12.8128792</v>
      </c>
      <c r="F7765" s="3" t="n">
        <v>120</v>
      </c>
      <c r="G7765" s="3" t="n">
        <v>120</v>
      </c>
      <c r="H7765" s="3" t="n">
        <v>19</v>
      </c>
      <c r="I7765" s="3" t="n">
        <v>19</v>
      </c>
      <c r="J7765" s="3" t="n">
        <v>217</v>
      </c>
      <c r="K7765" s="3" t="n">
        <v>217</v>
      </c>
      <c r="L7765" s="3" t="n">
        <v>23</v>
      </c>
      <c r="M7765" s="3" t="n">
        <v>23</v>
      </c>
      <c r="N7765" s="3" t="n">
        <v>-1</v>
      </c>
      <c r="O7765" s="3" t="n">
        <v>-1</v>
      </c>
      <c r="P7765" s="3" t="n">
        <v>7.6</v>
      </c>
      <c r="Q7765" s="3" t="n">
        <v>24.2</v>
      </c>
      <c r="R7765" s="3" t="s">
        <v>22561</v>
      </c>
      <c r="S7765" s="4" t="n">
        <v>45747.9354166667</v>
      </c>
      <c r="T7765" s="3" t="s">
        <v>65</v>
      </c>
      <c r="U7765" s="3" t="s">
        <v>65</v>
      </c>
      <c r="V7765" s="3" t="n">
        <v>0</v>
      </c>
      <c r="W7765" s="3" t="n">
        <v>0</v>
      </c>
      <c r="X7765" s="3" t="n">
        <v>0</v>
      </c>
      <c r="Y7765" s="3" t="s">
        <v>30</v>
      </c>
      <c r="Z7765" s="3" t="s">
        <v>30</v>
      </c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  <c r="AP7765" s="3"/>
      <c r="AQ7765" s="3"/>
      <c r="AR7765" s="3"/>
      <c r="AS7765" s="3"/>
      <c r="AT7765" s="3"/>
      <c r="AU7765" s="3"/>
      <c r="AV7765" s="3"/>
      <c r="AW7765" s="3"/>
      <c r="AX7765" s="3"/>
      <c r="AY7765" s="3"/>
      <c r="AZ7765" s="3"/>
      <c r="BA7765" s="3"/>
      <c r="BB7765" s="3"/>
      <c r="BC7765" s="3"/>
      <c r="BD7765" s="3"/>
      <c r="BE7765" s="3"/>
      <c r="BF7765" s="3"/>
      <c r="BG7765" s="3"/>
      <c r="BH7765" s="3"/>
      <c r="BI7765" s="3"/>
      <c r="BJ7765" s="3"/>
    </row>
    <row r="7766" customFormat="false" ht="15.75" hidden="false" customHeight="false" outlineLevel="0" collapsed="false">
      <c r="A7766" s="3" t="n">
        <v>7765</v>
      </c>
      <c r="B7766" s="3" t="s">
        <v>22562</v>
      </c>
      <c r="C7766" s="3" t="s">
        <v>22563</v>
      </c>
      <c r="D7766" s="3" t="n">
        <v>1</v>
      </c>
      <c r="E7766" s="3" t="n">
        <v>0.8701072</v>
      </c>
      <c r="F7766" s="3" t="n">
        <v>29</v>
      </c>
      <c r="G7766" s="3" t="n">
        <v>29</v>
      </c>
      <c r="H7766" s="3" t="n">
        <v>12</v>
      </c>
      <c r="I7766" s="3" t="n">
        <v>12</v>
      </c>
      <c r="J7766" s="3" t="n">
        <v>31</v>
      </c>
      <c r="K7766" s="3" t="n">
        <v>31</v>
      </c>
      <c r="L7766" s="3" t="n">
        <v>4</v>
      </c>
      <c r="M7766" s="3" t="n">
        <v>4</v>
      </c>
      <c r="N7766" s="3" t="n">
        <v>5</v>
      </c>
      <c r="O7766" s="3" t="n">
        <v>-1</v>
      </c>
      <c r="P7766" s="3" t="n">
        <v>7.5</v>
      </c>
      <c r="Q7766" s="3" t="n">
        <v>24.2</v>
      </c>
      <c r="R7766" s="3" t="s">
        <v>22564</v>
      </c>
      <c r="S7766" s="4" t="n">
        <v>45747.9355092593</v>
      </c>
      <c r="T7766" s="3" t="s">
        <v>65</v>
      </c>
      <c r="U7766" s="3" t="s">
        <v>65</v>
      </c>
      <c r="V7766" s="3" t="n">
        <v>1</v>
      </c>
      <c r="W7766" s="3" t="n">
        <v>0</v>
      </c>
      <c r="X7766" s="3" t="n">
        <v>0</v>
      </c>
      <c r="Y7766" s="3" t="s">
        <v>30</v>
      </c>
      <c r="Z7766" s="3" t="s">
        <v>30</v>
      </c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  <c r="AP7766" s="3"/>
      <c r="AQ7766" s="3"/>
      <c r="AR7766" s="3"/>
      <c r="AS7766" s="3"/>
      <c r="AT7766" s="3"/>
      <c r="AU7766" s="3"/>
      <c r="AV7766" s="3"/>
      <c r="AW7766" s="3"/>
      <c r="AX7766" s="3"/>
      <c r="AY7766" s="3"/>
      <c r="AZ7766" s="3"/>
      <c r="BA7766" s="3"/>
      <c r="BB7766" s="3"/>
      <c r="BC7766" s="3"/>
      <c r="BD7766" s="3"/>
      <c r="BE7766" s="3"/>
      <c r="BF7766" s="3"/>
      <c r="BG7766" s="3"/>
      <c r="BH7766" s="3"/>
      <c r="BI7766" s="3"/>
      <c r="BJ7766" s="3"/>
    </row>
    <row r="7767" customFormat="false" ht="15.75" hidden="false" customHeight="false" outlineLevel="0" collapsed="false">
      <c r="A7767" s="3" t="n">
        <v>7766</v>
      </c>
      <c r="B7767" s="3" t="s">
        <v>22565</v>
      </c>
      <c r="C7767" s="3" t="s">
        <v>22566</v>
      </c>
      <c r="D7767" s="3" t="n">
        <v>1</v>
      </c>
      <c r="E7767" s="3" t="n">
        <v>6.0469491</v>
      </c>
      <c r="F7767" s="3" t="n">
        <v>127</v>
      </c>
      <c r="G7767" s="3" t="n">
        <v>127</v>
      </c>
      <c r="H7767" s="3" t="n">
        <v>23</v>
      </c>
      <c r="I7767" s="3" t="n">
        <v>23</v>
      </c>
      <c r="J7767" s="3" t="n">
        <v>178</v>
      </c>
      <c r="K7767" s="3" t="n">
        <v>178</v>
      </c>
      <c r="L7767" s="3" t="n">
        <v>9</v>
      </c>
      <c r="M7767" s="3" t="n">
        <v>9</v>
      </c>
      <c r="N7767" s="3" t="n">
        <v>-1</v>
      </c>
      <c r="O7767" s="3" t="n">
        <v>-1</v>
      </c>
      <c r="P7767" s="3" t="n">
        <v>8</v>
      </c>
      <c r="Q7767" s="3" t="n">
        <v>24.2</v>
      </c>
      <c r="R7767" s="3" t="s">
        <v>22567</v>
      </c>
      <c r="S7767" s="4" t="n">
        <v>45747.9356944444</v>
      </c>
      <c r="T7767" s="3" t="s">
        <v>65</v>
      </c>
      <c r="U7767" s="3" t="s">
        <v>65</v>
      </c>
      <c r="V7767" s="3" t="n">
        <v>1</v>
      </c>
      <c r="W7767" s="3" t="n">
        <v>0</v>
      </c>
      <c r="X7767" s="3" t="n">
        <v>0</v>
      </c>
      <c r="Y7767" s="3" t="s">
        <v>30</v>
      </c>
      <c r="Z7767" s="3" t="s">
        <v>30</v>
      </c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  <c r="AP7767" s="3"/>
      <c r="AQ7767" s="3"/>
      <c r="AR7767" s="3"/>
      <c r="AS7767" s="3"/>
      <c r="AT7767" s="3"/>
      <c r="AU7767" s="3"/>
      <c r="AV7767" s="3"/>
      <c r="AW7767" s="3"/>
      <c r="AX7767" s="3"/>
      <c r="AY7767" s="3"/>
      <c r="AZ7767" s="3"/>
      <c r="BA7767" s="3"/>
      <c r="BB7767" s="3"/>
      <c r="BC7767" s="3"/>
      <c r="BD7767" s="3"/>
      <c r="BE7767" s="3"/>
      <c r="BF7767" s="3"/>
      <c r="BG7767" s="3"/>
      <c r="BH7767" s="3"/>
      <c r="BI7767" s="3"/>
      <c r="BJ7767" s="3"/>
    </row>
    <row r="7768" customFormat="false" ht="15.75" hidden="false" customHeight="false" outlineLevel="0" collapsed="false">
      <c r="A7768" s="3" t="n">
        <v>7767</v>
      </c>
      <c r="B7768" s="3" t="s">
        <v>22568</v>
      </c>
      <c r="C7768" s="3" t="s">
        <v>22569</v>
      </c>
      <c r="D7768" s="3" t="n">
        <v>1</v>
      </c>
      <c r="E7768" s="3" t="n">
        <v>4.4820997</v>
      </c>
      <c r="F7768" s="3" t="n">
        <v>378</v>
      </c>
      <c r="G7768" s="3" t="n">
        <v>378</v>
      </c>
      <c r="H7768" s="3" t="n">
        <v>13</v>
      </c>
      <c r="I7768" s="3" t="n">
        <v>13</v>
      </c>
      <c r="J7768" s="3" t="n">
        <v>718</v>
      </c>
      <c r="K7768" s="3" t="n">
        <v>718</v>
      </c>
      <c r="L7768" s="3" t="n">
        <v>9</v>
      </c>
      <c r="M7768" s="3" t="n">
        <v>9</v>
      </c>
      <c r="N7768" s="3" t="n">
        <v>0</v>
      </c>
      <c r="O7768" s="3" t="n">
        <v>0</v>
      </c>
      <c r="P7768" s="3" t="n">
        <v>7.4</v>
      </c>
      <c r="Q7768" s="3" t="n">
        <v>24.2</v>
      </c>
      <c r="R7768" s="3" t="s">
        <v>22570</v>
      </c>
      <c r="S7768" s="4" t="n">
        <v>45747.9358101852</v>
      </c>
      <c r="T7768" s="3" t="s">
        <v>4910</v>
      </c>
      <c r="U7768" s="3" t="s">
        <v>4910</v>
      </c>
      <c r="V7768" s="3" t="n">
        <v>1</v>
      </c>
      <c r="W7768" s="3" t="n">
        <v>1</v>
      </c>
      <c r="X7768" s="3" t="n">
        <v>0</v>
      </c>
      <c r="Y7768" s="3" t="s">
        <v>30</v>
      </c>
      <c r="Z7768" s="3" t="s">
        <v>30</v>
      </c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  <c r="AP7768" s="3"/>
      <c r="AQ7768" s="3"/>
      <c r="AR7768" s="3"/>
      <c r="AS7768" s="3"/>
      <c r="AT7768" s="3"/>
      <c r="AU7768" s="3"/>
      <c r="AV7768" s="3"/>
      <c r="AW7768" s="3"/>
      <c r="AX7768" s="3"/>
      <c r="AY7768" s="3"/>
      <c r="AZ7768" s="3"/>
      <c r="BA7768" s="3"/>
      <c r="BB7768" s="3"/>
      <c r="BC7768" s="3"/>
      <c r="BD7768" s="3"/>
      <c r="BE7768" s="3"/>
      <c r="BF7768" s="3"/>
      <c r="BG7768" s="3"/>
      <c r="BH7768" s="3"/>
      <c r="BI7768" s="3"/>
      <c r="BJ7768" s="3"/>
    </row>
    <row r="7769" customFormat="false" ht="15.75" hidden="false" customHeight="false" outlineLevel="0" collapsed="false">
      <c r="A7769" s="3" t="n">
        <v>7768</v>
      </c>
      <c r="B7769" s="3" t="s">
        <v>22571</v>
      </c>
      <c r="C7769" s="3" t="s">
        <v>22572</v>
      </c>
      <c r="D7769" s="3" t="n">
        <v>1</v>
      </c>
      <c r="E7769" s="3" t="n">
        <v>3.3683732</v>
      </c>
      <c r="F7769" s="3" t="n">
        <v>150</v>
      </c>
      <c r="G7769" s="3" t="n">
        <v>150</v>
      </c>
      <c r="H7769" s="3" t="n">
        <v>10</v>
      </c>
      <c r="I7769" s="3" t="n">
        <v>10</v>
      </c>
      <c r="J7769" s="3" t="n">
        <v>248</v>
      </c>
      <c r="K7769" s="3" t="n">
        <v>248</v>
      </c>
      <c r="L7769" s="3" t="n">
        <v>7</v>
      </c>
      <c r="M7769" s="3" t="n">
        <v>7</v>
      </c>
      <c r="N7769" s="3" t="n">
        <v>0</v>
      </c>
      <c r="O7769" s="3" t="n">
        <v>0</v>
      </c>
      <c r="P7769" s="3" t="n">
        <v>7.4</v>
      </c>
      <c r="Q7769" s="3" t="n">
        <v>24.2</v>
      </c>
      <c r="R7769" s="3" t="s">
        <v>22573</v>
      </c>
      <c r="S7769" s="4" t="n">
        <v>45747.9359259259</v>
      </c>
      <c r="T7769" s="3" t="s">
        <v>4910</v>
      </c>
      <c r="U7769" s="3" t="s">
        <v>4910</v>
      </c>
      <c r="V7769" s="3" t="n">
        <v>1</v>
      </c>
      <c r="W7769" s="3" t="n">
        <v>1</v>
      </c>
      <c r="X7769" s="3" t="n">
        <v>0</v>
      </c>
      <c r="Y7769" s="3" t="s">
        <v>30</v>
      </c>
      <c r="Z7769" s="3" t="s">
        <v>30</v>
      </c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  <c r="AP7769" s="3"/>
      <c r="AQ7769" s="3"/>
      <c r="AR7769" s="3"/>
      <c r="AS7769" s="3"/>
      <c r="AT7769" s="3"/>
      <c r="AU7769" s="3"/>
      <c r="AV7769" s="3"/>
      <c r="AW7769" s="3"/>
      <c r="AX7769" s="3"/>
      <c r="AY7769" s="3"/>
      <c r="AZ7769" s="3"/>
      <c r="BA7769" s="3"/>
      <c r="BB7769" s="3"/>
      <c r="BC7769" s="3"/>
      <c r="BD7769" s="3"/>
      <c r="BE7769" s="3"/>
      <c r="BF7769" s="3"/>
      <c r="BG7769" s="3"/>
      <c r="BH7769" s="3"/>
      <c r="BI7769" s="3"/>
      <c r="BJ7769" s="3"/>
    </row>
    <row r="7770" customFormat="false" ht="15.75" hidden="false" customHeight="false" outlineLevel="0" collapsed="false">
      <c r="A7770" s="3" t="n">
        <v>7769</v>
      </c>
      <c r="B7770" s="3" t="s">
        <v>22574</v>
      </c>
      <c r="C7770" s="3" t="s">
        <v>22575</v>
      </c>
      <c r="D7770" s="3" t="n">
        <v>1</v>
      </c>
      <c r="E7770" s="3" t="n">
        <v>4.8951845</v>
      </c>
      <c r="F7770" s="3" t="n">
        <v>48</v>
      </c>
      <c r="G7770" s="3" t="n">
        <v>48</v>
      </c>
      <c r="H7770" s="3" t="n">
        <v>15</v>
      </c>
      <c r="I7770" s="3" t="n">
        <v>15</v>
      </c>
      <c r="J7770" s="3" t="n">
        <v>55</v>
      </c>
      <c r="K7770" s="3" t="n">
        <v>55</v>
      </c>
      <c r="L7770" s="3" t="n">
        <v>13</v>
      </c>
      <c r="M7770" s="3" t="n">
        <v>13</v>
      </c>
      <c r="N7770" s="3" t="n">
        <v>7</v>
      </c>
      <c r="O7770" s="3" t="n">
        <v>-1</v>
      </c>
      <c r="P7770" s="3" t="n">
        <v>7.5</v>
      </c>
      <c r="Q7770" s="3" t="n">
        <v>24.2</v>
      </c>
      <c r="R7770" s="3" t="s">
        <v>22576</v>
      </c>
      <c r="S7770" s="4" t="n">
        <v>45747.9361342593</v>
      </c>
      <c r="T7770" s="3" t="s">
        <v>4910</v>
      </c>
      <c r="U7770" s="3" t="s">
        <v>4910</v>
      </c>
      <c r="V7770" s="3" t="n">
        <v>1</v>
      </c>
      <c r="W7770" s="3" t="n">
        <v>0</v>
      </c>
      <c r="X7770" s="3" t="n">
        <v>0</v>
      </c>
      <c r="Y7770" s="3" t="s">
        <v>30</v>
      </c>
      <c r="Z7770" s="3" t="s">
        <v>30</v>
      </c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  <c r="AP7770" s="3"/>
      <c r="AQ7770" s="3"/>
      <c r="AR7770" s="3"/>
      <c r="AS7770" s="3"/>
      <c r="AT7770" s="3"/>
      <c r="AU7770" s="3"/>
      <c r="AV7770" s="3"/>
      <c r="AW7770" s="3"/>
      <c r="AX7770" s="3"/>
      <c r="AY7770" s="3"/>
      <c r="AZ7770" s="3"/>
      <c r="BA7770" s="3"/>
      <c r="BB7770" s="3"/>
      <c r="BC7770" s="3"/>
      <c r="BD7770" s="3"/>
      <c r="BE7770" s="3"/>
      <c r="BF7770" s="3"/>
      <c r="BG7770" s="3"/>
      <c r="BH7770" s="3"/>
      <c r="BI7770" s="3"/>
      <c r="BJ7770" s="3"/>
    </row>
    <row r="7771" customFormat="false" ht="15.75" hidden="false" customHeight="false" outlineLevel="0" collapsed="false">
      <c r="A7771" s="3" t="n">
        <v>7770</v>
      </c>
      <c r="B7771" s="3" t="s">
        <v>22577</v>
      </c>
      <c r="C7771" s="3" t="s">
        <v>22578</v>
      </c>
      <c r="D7771" s="3" t="n">
        <v>1</v>
      </c>
      <c r="E7771" s="3" t="n">
        <v>10.2501327</v>
      </c>
      <c r="F7771" s="3" t="n">
        <v>343</v>
      </c>
      <c r="G7771" s="3" t="n">
        <v>343</v>
      </c>
      <c r="H7771" s="3" t="n">
        <v>21</v>
      </c>
      <c r="I7771" s="3" t="n">
        <v>21</v>
      </c>
      <c r="J7771" s="3" t="n">
        <v>533</v>
      </c>
      <c r="K7771" s="3" t="n">
        <v>533</v>
      </c>
      <c r="L7771" s="3" t="n">
        <v>55</v>
      </c>
      <c r="M7771" s="3" t="n">
        <v>55</v>
      </c>
      <c r="N7771" s="3" t="n">
        <v>-1</v>
      </c>
      <c r="O7771" s="3" t="n">
        <v>-1</v>
      </c>
      <c r="P7771" s="3" t="n">
        <v>7.6</v>
      </c>
      <c r="Q7771" s="3" t="n">
        <v>24.2</v>
      </c>
      <c r="R7771" s="3" t="s">
        <v>22579</v>
      </c>
      <c r="S7771" s="4" t="n">
        <v>45747.9363773148</v>
      </c>
      <c r="T7771" s="3" t="s">
        <v>65</v>
      </c>
      <c r="U7771" s="3" t="s">
        <v>65</v>
      </c>
      <c r="V7771" s="3" t="n">
        <v>0</v>
      </c>
      <c r="W7771" s="3" t="n">
        <v>0</v>
      </c>
      <c r="X7771" s="3" t="n">
        <v>0</v>
      </c>
      <c r="Y7771" s="3" t="s">
        <v>30</v>
      </c>
      <c r="Z7771" s="3" t="s">
        <v>30</v>
      </c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  <c r="AP7771" s="3"/>
      <c r="AQ7771" s="3"/>
      <c r="AR7771" s="3"/>
      <c r="AS7771" s="3"/>
      <c r="AT7771" s="3"/>
      <c r="AU7771" s="3"/>
      <c r="AV7771" s="3"/>
      <c r="AW7771" s="3"/>
      <c r="AX7771" s="3"/>
      <c r="AY7771" s="3"/>
      <c r="AZ7771" s="3"/>
      <c r="BA7771" s="3"/>
      <c r="BB7771" s="3"/>
      <c r="BC7771" s="3"/>
      <c r="BD7771" s="3"/>
      <c r="BE7771" s="3"/>
      <c r="BF7771" s="3"/>
      <c r="BG7771" s="3"/>
      <c r="BH7771" s="3"/>
      <c r="BI7771" s="3"/>
      <c r="BJ7771" s="3"/>
    </row>
    <row r="7772" customFormat="false" ht="15.75" hidden="false" customHeight="false" outlineLevel="0" collapsed="false">
      <c r="A7772" s="3" t="n">
        <v>7771</v>
      </c>
      <c r="B7772" s="3" t="s">
        <v>22580</v>
      </c>
      <c r="C7772" s="3" t="s">
        <v>22581</v>
      </c>
      <c r="D7772" s="3" t="n">
        <v>1</v>
      </c>
      <c r="E7772" s="3" t="n">
        <v>1.1737919</v>
      </c>
      <c r="F7772" s="3" t="n">
        <v>31</v>
      </c>
      <c r="G7772" s="3" t="n">
        <v>31</v>
      </c>
      <c r="H7772" s="3" t="n">
        <v>7</v>
      </c>
      <c r="I7772" s="3" t="n">
        <v>7</v>
      </c>
      <c r="J7772" s="3" t="n">
        <v>52</v>
      </c>
      <c r="K7772" s="3" t="n">
        <v>52</v>
      </c>
      <c r="L7772" s="3" t="n">
        <v>12</v>
      </c>
      <c r="M7772" s="3" t="n">
        <v>12</v>
      </c>
      <c r="N7772" s="3" t="n">
        <v>-1</v>
      </c>
      <c r="O7772" s="3" t="n">
        <v>-1</v>
      </c>
      <c r="P7772" s="3" t="n">
        <v>7.9</v>
      </c>
      <c r="Q7772" s="3" t="n">
        <v>24.2</v>
      </c>
      <c r="R7772" s="3" t="s">
        <v>22582</v>
      </c>
      <c r="S7772" s="4" t="n">
        <v>45747.9364467593</v>
      </c>
      <c r="T7772" s="3" t="s">
        <v>65</v>
      </c>
      <c r="U7772" s="3" t="s">
        <v>65</v>
      </c>
      <c r="V7772" s="3" t="n">
        <v>0</v>
      </c>
      <c r="W7772" s="3" t="n">
        <v>0</v>
      </c>
      <c r="X7772" s="3" t="n">
        <v>0</v>
      </c>
      <c r="Y7772" s="3" t="s">
        <v>30</v>
      </c>
      <c r="Z7772" s="3" t="s">
        <v>30</v>
      </c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  <c r="AP7772" s="3"/>
      <c r="AQ7772" s="3"/>
      <c r="AR7772" s="3"/>
      <c r="AS7772" s="3"/>
      <c r="AT7772" s="3"/>
      <c r="AU7772" s="3"/>
      <c r="AV7772" s="3"/>
      <c r="AW7772" s="3"/>
      <c r="AX7772" s="3"/>
      <c r="AY7772" s="3"/>
      <c r="AZ7772" s="3"/>
      <c r="BA7772" s="3"/>
      <c r="BB7772" s="3"/>
      <c r="BC7772" s="3"/>
      <c r="BD7772" s="3"/>
      <c r="BE7772" s="3"/>
      <c r="BF7772" s="3"/>
      <c r="BG7772" s="3"/>
      <c r="BH7772" s="3"/>
      <c r="BI7772" s="3"/>
      <c r="BJ7772" s="3"/>
    </row>
    <row r="7773" customFormat="false" ht="15.75" hidden="false" customHeight="false" outlineLevel="0" collapsed="false">
      <c r="A7773" s="3" t="n">
        <v>7772</v>
      </c>
      <c r="B7773" s="3" t="s">
        <v>22583</v>
      </c>
      <c r="C7773" s="3" t="s">
        <v>22584</v>
      </c>
      <c r="D7773" s="3" t="n">
        <v>1</v>
      </c>
      <c r="E7773" s="3" t="n">
        <v>1.9427117</v>
      </c>
      <c r="F7773" s="3" t="n">
        <v>92</v>
      </c>
      <c r="G7773" s="3" t="n">
        <v>92</v>
      </c>
      <c r="H7773" s="3" t="n">
        <v>13</v>
      </c>
      <c r="I7773" s="3" t="n">
        <v>13</v>
      </c>
      <c r="J7773" s="3" t="n">
        <v>107</v>
      </c>
      <c r="K7773" s="3" t="n">
        <v>107</v>
      </c>
      <c r="L7773" s="3" t="n">
        <v>12</v>
      </c>
      <c r="M7773" s="3" t="n">
        <v>12</v>
      </c>
      <c r="N7773" s="3" t="n">
        <v>-1</v>
      </c>
      <c r="O7773" s="3" t="n">
        <v>-1</v>
      </c>
      <c r="P7773" s="3" t="n">
        <v>8</v>
      </c>
      <c r="Q7773" s="3" t="n">
        <v>24.2</v>
      </c>
      <c r="R7773" s="3" t="s">
        <v>22585</v>
      </c>
      <c r="S7773" s="4" t="n">
        <v>45747.9366203704</v>
      </c>
      <c r="T7773" s="3" t="s">
        <v>29</v>
      </c>
      <c r="U7773" s="3" t="s">
        <v>29</v>
      </c>
      <c r="V7773" s="3" t="n">
        <v>0</v>
      </c>
      <c r="W7773" s="3" t="n">
        <v>0</v>
      </c>
      <c r="X7773" s="3" t="n">
        <v>0</v>
      </c>
      <c r="Y7773" s="3" t="s">
        <v>30</v>
      </c>
      <c r="Z7773" s="3" t="s">
        <v>30</v>
      </c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  <c r="AP7773" s="3"/>
      <c r="AQ7773" s="3"/>
      <c r="AR7773" s="3"/>
      <c r="AS7773" s="3"/>
      <c r="AT7773" s="3"/>
      <c r="AU7773" s="3"/>
      <c r="AV7773" s="3"/>
      <c r="AW7773" s="3"/>
      <c r="AX7773" s="3"/>
      <c r="AY7773" s="3"/>
      <c r="AZ7773" s="3"/>
      <c r="BA7773" s="3"/>
      <c r="BB7773" s="3"/>
      <c r="BC7773" s="3"/>
      <c r="BD7773" s="3"/>
      <c r="BE7773" s="3"/>
      <c r="BF7773" s="3"/>
      <c r="BG7773" s="3"/>
      <c r="BH7773" s="3"/>
      <c r="BI7773" s="3"/>
      <c r="BJ7773" s="3"/>
    </row>
    <row r="7774" customFormat="false" ht="15.75" hidden="false" customHeight="false" outlineLevel="0" collapsed="false">
      <c r="A7774" s="3" t="n">
        <v>7773</v>
      </c>
      <c r="B7774" s="3" t="s">
        <v>22586</v>
      </c>
      <c r="C7774" s="3" t="s">
        <v>22587</v>
      </c>
      <c r="D7774" s="3" t="n">
        <v>1</v>
      </c>
      <c r="E7774" s="3" t="n">
        <v>3.0763107</v>
      </c>
      <c r="F7774" s="3" t="n">
        <v>221</v>
      </c>
      <c r="G7774" s="3" t="n">
        <v>221</v>
      </c>
      <c r="H7774" s="3" t="n">
        <v>12</v>
      </c>
      <c r="I7774" s="3" t="n">
        <v>12</v>
      </c>
      <c r="J7774" s="3" t="n">
        <v>267</v>
      </c>
      <c r="K7774" s="3" t="n">
        <v>267</v>
      </c>
      <c r="L7774" s="3" t="n">
        <v>74</v>
      </c>
      <c r="M7774" s="3" t="n">
        <v>74</v>
      </c>
      <c r="N7774" s="3" t="n">
        <v>-1</v>
      </c>
      <c r="O7774" s="3" t="n">
        <v>-1</v>
      </c>
      <c r="P7774" s="3" t="n">
        <v>7.2</v>
      </c>
      <c r="Q7774" s="3" t="n">
        <v>24.2</v>
      </c>
      <c r="R7774" s="3" t="s">
        <v>22588</v>
      </c>
      <c r="S7774" s="4" t="n">
        <v>45747.936724537</v>
      </c>
      <c r="T7774" s="3" t="s">
        <v>65</v>
      </c>
      <c r="U7774" s="3" t="s">
        <v>65</v>
      </c>
      <c r="V7774" s="3" t="n">
        <v>0</v>
      </c>
      <c r="W7774" s="3" t="n">
        <v>0</v>
      </c>
      <c r="X7774" s="3" t="n">
        <v>0</v>
      </c>
      <c r="Y7774" s="3" t="s">
        <v>30</v>
      </c>
      <c r="Z7774" s="3" t="s">
        <v>30</v>
      </c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  <c r="AP7774" s="3"/>
      <c r="AQ7774" s="3"/>
      <c r="AR7774" s="3"/>
      <c r="AS7774" s="3"/>
      <c r="AT7774" s="3"/>
      <c r="AU7774" s="3"/>
      <c r="AV7774" s="3"/>
      <c r="AW7774" s="3"/>
      <c r="AX7774" s="3"/>
      <c r="AY7774" s="3"/>
      <c r="AZ7774" s="3"/>
      <c r="BA7774" s="3"/>
      <c r="BB7774" s="3"/>
      <c r="BC7774" s="3"/>
      <c r="BD7774" s="3"/>
      <c r="BE7774" s="3"/>
      <c r="BF7774" s="3"/>
      <c r="BG7774" s="3"/>
      <c r="BH7774" s="3"/>
      <c r="BI7774" s="3"/>
      <c r="BJ7774" s="3"/>
    </row>
    <row r="7775" customFormat="false" ht="15.75" hidden="false" customHeight="false" outlineLevel="0" collapsed="false">
      <c r="A7775" s="3" t="n">
        <v>7774</v>
      </c>
      <c r="B7775" s="3" t="s">
        <v>22589</v>
      </c>
      <c r="C7775" s="3" t="s">
        <v>22590</v>
      </c>
      <c r="D7775" s="3" t="n">
        <v>1</v>
      </c>
      <c r="E7775" s="3" t="n">
        <v>2.5421635</v>
      </c>
      <c r="F7775" s="3" t="n">
        <v>149</v>
      </c>
      <c r="G7775" s="3" t="n">
        <v>149</v>
      </c>
      <c r="H7775" s="3" t="n">
        <v>12</v>
      </c>
      <c r="I7775" s="3" t="n">
        <v>12</v>
      </c>
      <c r="J7775" s="3" t="n">
        <v>187</v>
      </c>
      <c r="K7775" s="3" t="n">
        <v>187</v>
      </c>
      <c r="L7775" s="3" t="n">
        <v>57</v>
      </c>
      <c r="M7775" s="3" t="n">
        <v>57</v>
      </c>
      <c r="N7775" s="3" t="n">
        <v>-1</v>
      </c>
      <c r="O7775" s="3" t="n">
        <v>-1</v>
      </c>
      <c r="P7775" s="3" t="n">
        <v>7.2</v>
      </c>
      <c r="Q7775" s="3" t="n">
        <v>24.2</v>
      </c>
      <c r="R7775" s="3" t="s">
        <v>22591</v>
      </c>
      <c r="S7775" s="4" t="n">
        <v>45747.9367939815</v>
      </c>
      <c r="T7775" s="3" t="s">
        <v>65</v>
      </c>
      <c r="U7775" s="3" t="s">
        <v>65</v>
      </c>
      <c r="V7775" s="3" t="n">
        <v>0</v>
      </c>
      <c r="W7775" s="3" t="n">
        <v>0</v>
      </c>
      <c r="X7775" s="3" t="n">
        <v>0</v>
      </c>
      <c r="Y7775" s="3" t="s">
        <v>30</v>
      </c>
      <c r="Z7775" s="3" t="s">
        <v>30</v>
      </c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  <c r="AP7775" s="3"/>
      <c r="AQ7775" s="3"/>
      <c r="AR7775" s="3"/>
      <c r="AS7775" s="3"/>
      <c r="AT7775" s="3"/>
      <c r="AU7775" s="3"/>
      <c r="AV7775" s="3"/>
      <c r="AW7775" s="3"/>
      <c r="AX7775" s="3"/>
      <c r="AY7775" s="3"/>
      <c r="AZ7775" s="3"/>
      <c r="BA7775" s="3"/>
      <c r="BB7775" s="3"/>
      <c r="BC7775" s="3"/>
      <c r="BD7775" s="3"/>
      <c r="BE7775" s="3"/>
      <c r="BF7775" s="3"/>
      <c r="BG7775" s="3"/>
      <c r="BH7775" s="3"/>
      <c r="BI7775" s="3"/>
      <c r="BJ7775" s="3"/>
    </row>
    <row r="7776" customFormat="false" ht="15.75" hidden="false" customHeight="false" outlineLevel="0" collapsed="false">
      <c r="A7776" s="3" t="n">
        <v>7775</v>
      </c>
      <c r="B7776" s="3" t="s">
        <v>22592</v>
      </c>
      <c r="C7776" s="3" t="s">
        <v>22593</v>
      </c>
      <c r="D7776" s="3" t="n">
        <v>1</v>
      </c>
      <c r="E7776" s="3" t="n">
        <v>0.6857209</v>
      </c>
      <c r="F7776" s="3" t="n">
        <v>30</v>
      </c>
      <c r="G7776" s="3" t="n">
        <v>30</v>
      </c>
      <c r="H7776" s="3" t="n">
        <v>12</v>
      </c>
      <c r="I7776" s="3" t="n">
        <v>12</v>
      </c>
      <c r="J7776" s="3" t="n">
        <v>23</v>
      </c>
      <c r="K7776" s="3" t="n">
        <v>23</v>
      </c>
      <c r="L7776" s="3" t="n">
        <v>11</v>
      </c>
      <c r="M7776" s="3" t="n">
        <v>11</v>
      </c>
      <c r="N7776" s="3" t="n">
        <v>7</v>
      </c>
      <c r="O7776" s="3" t="n">
        <v>-1</v>
      </c>
      <c r="P7776" s="3" t="n">
        <v>7.7</v>
      </c>
      <c r="Q7776" s="3" t="n">
        <v>24.2</v>
      </c>
      <c r="R7776" s="3" t="s">
        <v>22594</v>
      </c>
      <c r="S7776" s="4" t="n">
        <v>45747.936875</v>
      </c>
      <c r="T7776" s="3" t="s">
        <v>4910</v>
      </c>
      <c r="U7776" s="3" t="s">
        <v>4910</v>
      </c>
      <c r="V7776" s="3" t="n">
        <v>1</v>
      </c>
      <c r="W7776" s="3" t="n">
        <v>0</v>
      </c>
      <c r="X7776" s="3" t="n">
        <v>0</v>
      </c>
      <c r="Y7776" s="3" t="s">
        <v>30</v>
      </c>
      <c r="Z7776" s="3" t="s">
        <v>30</v>
      </c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  <c r="AP7776" s="3"/>
      <c r="AQ7776" s="3"/>
      <c r="AR7776" s="3"/>
      <c r="AS7776" s="3"/>
      <c r="AT7776" s="3"/>
      <c r="AU7776" s="3"/>
      <c r="AV7776" s="3"/>
      <c r="AW7776" s="3"/>
      <c r="AX7776" s="3"/>
      <c r="AY7776" s="3"/>
      <c r="AZ7776" s="3"/>
      <c r="BA7776" s="3"/>
      <c r="BB7776" s="3"/>
      <c r="BC7776" s="3"/>
      <c r="BD7776" s="3"/>
      <c r="BE7776" s="3"/>
      <c r="BF7776" s="3"/>
      <c r="BG7776" s="3"/>
      <c r="BH7776" s="3"/>
      <c r="BI7776" s="3"/>
      <c r="BJ7776" s="3"/>
    </row>
    <row r="7777" customFormat="false" ht="15.75" hidden="false" customHeight="false" outlineLevel="0" collapsed="false">
      <c r="A7777" s="3" t="n">
        <v>7776</v>
      </c>
      <c r="B7777" s="3" t="s">
        <v>22595</v>
      </c>
      <c r="C7777" s="3" t="s">
        <v>22596</v>
      </c>
      <c r="D7777" s="3" t="n">
        <v>1</v>
      </c>
      <c r="E7777" s="3" t="n">
        <v>0.9904733</v>
      </c>
      <c r="F7777" s="3" t="n">
        <v>39</v>
      </c>
      <c r="G7777" s="3" t="n">
        <v>39</v>
      </c>
      <c r="H7777" s="3" t="n">
        <v>14</v>
      </c>
      <c r="I7777" s="3" t="n">
        <v>14</v>
      </c>
      <c r="J7777" s="3" t="n">
        <v>42</v>
      </c>
      <c r="K7777" s="3" t="n">
        <v>42</v>
      </c>
      <c r="L7777" s="3" t="n">
        <v>11</v>
      </c>
      <c r="M7777" s="3" t="n">
        <v>11</v>
      </c>
      <c r="N7777" s="3" t="n">
        <v>7</v>
      </c>
      <c r="O7777" s="3" t="n">
        <v>-1</v>
      </c>
      <c r="P7777" s="3" t="n">
        <v>7.7</v>
      </c>
      <c r="Q7777" s="3" t="n">
        <v>24.2</v>
      </c>
      <c r="R7777" s="3" t="s">
        <v>22597</v>
      </c>
      <c r="S7777" s="4" t="n">
        <v>45747.9369444444</v>
      </c>
      <c r="T7777" s="3" t="s">
        <v>4910</v>
      </c>
      <c r="U7777" s="3" t="s">
        <v>4910</v>
      </c>
      <c r="V7777" s="3" t="n">
        <v>1</v>
      </c>
      <c r="W7777" s="3" t="n">
        <v>0</v>
      </c>
      <c r="X7777" s="3" t="n">
        <v>0</v>
      </c>
      <c r="Y7777" s="3" t="s">
        <v>30</v>
      </c>
      <c r="Z7777" s="3" t="s">
        <v>30</v>
      </c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  <c r="AP7777" s="3"/>
      <c r="AQ7777" s="3"/>
      <c r="AR7777" s="3"/>
      <c r="AS7777" s="3"/>
      <c r="AT7777" s="3"/>
      <c r="AU7777" s="3"/>
      <c r="AV7777" s="3"/>
      <c r="AW7777" s="3"/>
      <c r="AX7777" s="3"/>
      <c r="AY7777" s="3"/>
      <c r="AZ7777" s="3"/>
      <c r="BA7777" s="3"/>
      <c r="BB7777" s="3"/>
      <c r="BC7777" s="3"/>
      <c r="BD7777" s="3"/>
      <c r="BE7777" s="3"/>
      <c r="BF7777" s="3"/>
      <c r="BG7777" s="3"/>
      <c r="BH7777" s="3"/>
      <c r="BI7777" s="3"/>
      <c r="BJ7777" s="3"/>
    </row>
    <row r="7778" customFormat="false" ht="15.75" hidden="false" customHeight="false" outlineLevel="0" collapsed="false">
      <c r="A7778" s="3" t="n">
        <v>7777</v>
      </c>
      <c r="B7778" s="3" t="s">
        <v>22598</v>
      </c>
      <c r="C7778" s="3" t="s">
        <v>22599</v>
      </c>
      <c r="D7778" s="3" t="n">
        <v>1</v>
      </c>
      <c r="E7778" s="3" t="n">
        <v>1.5167855</v>
      </c>
      <c r="F7778" s="3" t="n">
        <v>19</v>
      </c>
      <c r="G7778" s="3" t="n">
        <v>19</v>
      </c>
      <c r="H7778" s="3" t="n">
        <v>11</v>
      </c>
      <c r="I7778" s="3" t="n">
        <v>11</v>
      </c>
      <c r="J7778" s="3" t="n">
        <v>22</v>
      </c>
      <c r="K7778" s="3" t="n">
        <v>22</v>
      </c>
      <c r="L7778" s="3" t="n">
        <v>2</v>
      </c>
      <c r="M7778" s="3" t="n">
        <v>2</v>
      </c>
      <c r="N7778" s="3" t="n">
        <v>3</v>
      </c>
      <c r="O7778" s="3" t="n">
        <v>-1</v>
      </c>
      <c r="P7778" s="3" t="n">
        <v>7.4</v>
      </c>
      <c r="Q7778" s="3" t="n">
        <v>24.2</v>
      </c>
      <c r="R7778" s="3" t="s">
        <v>22600</v>
      </c>
      <c r="S7778" s="4" t="n">
        <v>45747.9370023148</v>
      </c>
      <c r="T7778" s="3" t="s">
        <v>29</v>
      </c>
      <c r="U7778" s="3" t="s">
        <v>29</v>
      </c>
      <c r="V7778" s="3" t="n">
        <v>1</v>
      </c>
      <c r="W7778" s="3" t="n">
        <v>0</v>
      </c>
      <c r="X7778" s="3" t="n">
        <v>0</v>
      </c>
      <c r="Y7778" s="3" t="s">
        <v>30</v>
      </c>
      <c r="Z7778" s="3" t="s">
        <v>30</v>
      </c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  <c r="AP7778" s="3"/>
      <c r="AQ7778" s="3"/>
      <c r="AR7778" s="3"/>
      <c r="AS7778" s="3"/>
      <c r="AT7778" s="3"/>
      <c r="AU7778" s="3"/>
      <c r="AV7778" s="3"/>
      <c r="AW7778" s="3"/>
      <c r="AX7778" s="3"/>
      <c r="AY7778" s="3"/>
      <c r="AZ7778" s="3"/>
      <c r="BA7778" s="3"/>
      <c r="BB7778" s="3"/>
      <c r="BC7778" s="3"/>
      <c r="BD7778" s="3"/>
      <c r="BE7778" s="3"/>
      <c r="BF7778" s="3"/>
      <c r="BG7778" s="3"/>
      <c r="BH7778" s="3"/>
      <c r="BI7778" s="3"/>
      <c r="BJ7778" s="3"/>
    </row>
    <row r="7779" customFormat="false" ht="15.75" hidden="false" customHeight="false" outlineLevel="0" collapsed="false">
      <c r="A7779" s="3" t="n">
        <v>7778</v>
      </c>
      <c r="B7779" s="3" t="s">
        <v>22601</v>
      </c>
      <c r="C7779" s="3" t="s">
        <v>22602</v>
      </c>
      <c r="D7779" s="3" t="n">
        <v>1</v>
      </c>
      <c r="E7779" s="3" t="n">
        <v>1.2194234</v>
      </c>
      <c r="F7779" s="3" t="n">
        <v>90</v>
      </c>
      <c r="G7779" s="3" t="n">
        <v>90</v>
      </c>
      <c r="H7779" s="3" t="n">
        <v>14</v>
      </c>
      <c r="I7779" s="3" t="n">
        <v>14</v>
      </c>
      <c r="J7779" s="3" t="n">
        <v>112</v>
      </c>
      <c r="K7779" s="3" t="n">
        <v>112</v>
      </c>
      <c r="L7779" s="3" t="n">
        <v>24</v>
      </c>
      <c r="M7779" s="3" t="n">
        <v>24</v>
      </c>
      <c r="N7779" s="3" t="n">
        <v>30</v>
      </c>
      <c r="O7779" s="3" t="n">
        <v>-1</v>
      </c>
      <c r="P7779" s="3" t="n">
        <v>7.5</v>
      </c>
      <c r="Q7779" s="3" t="n">
        <v>24.2</v>
      </c>
      <c r="R7779" s="3" t="s">
        <v>22603</v>
      </c>
      <c r="S7779" s="4" t="n">
        <v>45747.9371064815</v>
      </c>
      <c r="T7779" s="3" t="s">
        <v>85</v>
      </c>
      <c r="U7779" s="3" t="s">
        <v>85</v>
      </c>
      <c r="V7779" s="3" t="n">
        <v>1</v>
      </c>
      <c r="W7779" s="3" t="n">
        <v>0</v>
      </c>
      <c r="X7779" s="3" t="n">
        <v>0</v>
      </c>
      <c r="Y7779" s="3" t="s">
        <v>30</v>
      </c>
      <c r="Z7779" s="3" t="s">
        <v>30</v>
      </c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  <c r="AP7779" s="3"/>
      <c r="AQ7779" s="3"/>
      <c r="AR7779" s="3"/>
      <c r="AS7779" s="3"/>
      <c r="AT7779" s="3"/>
      <c r="AU7779" s="3"/>
      <c r="AV7779" s="3"/>
      <c r="AW7779" s="3"/>
      <c r="AX7779" s="3"/>
      <c r="AY7779" s="3"/>
      <c r="AZ7779" s="3"/>
      <c r="BA7779" s="3"/>
      <c r="BB7779" s="3"/>
      <c r="BC7779" s="3"/>
      <c r="BD7779" s="3"/>
      <c r="BE7779" s="3"/>
      <c r="BF7779" s="3"/>
      <c r="BG7779" s="3"/>
      <c r="BH7779" s="3"/>
      <c r="BI7779" s="3"/>
      <c r="BJ7779" s="3"/>
    </row>
    <row r="7780" customFormat="false" ht="15.75" hidden="false" customHeight="false" outlineLevel="0" collapsed="false">
      <c r="A7780" s="3" t="n">
        <v>7779</v>
      </c>
      <c r="B7780" s="3" t="s">
        <v>22604</v>
      </c>
      <c r="C7780" s="3" t="s">
        <v>22605</v>
      </c>
      <c r="D7780" s="3" t="n">
        <v>1</v>
      </c>
      <c r="E7780" s="3" t="n">
        <v>10.1557138</v>
      </c>
      <c r="F7780" s="3" t="n">
        <v>299</v>
      </c>
      <c r="G7780" s="3" t="n">
        <v>299</v>
      </c>
      <c r="H7780" s="3" t="n">
        <v>19</v>
      </c>
      <c r="I7780" s="3" t="n">
        <v>19</v>
      </c>
      <c r="J7780" s="3" t="n">
        <v>393</v>
      </c>
      <c r="K7780" s="3" t="n">
        <v>393</v>
      </c>
      <c r="L7780" s="3" t="n">
        <v>41</v>
      </c>
      <c r="M7780" s="3" t="n">
        <v>41</v>
      </c>
      <c r="N7780" s="3" t="n">
        <v>46</v>
      </c>
      <c r="O7780" s="3" t="n">
        <v>-1</v>
      </c>
      <c r="P7780" s="3" t="n">
        <v>7.5</v>
      </c>
      <c r="Q7780" s="3" t="n">
        <v>24.2</v>
      </c>
      <c r="R7780" s="3" t="s">
        <v>22606</v>
      </c>
      <c r="S7780" s="4" t="n">
        <v>45747.9373958333</v>
      </c>
      <c r="T7780" s="3" t="s">
        <v>65</v>
      </c>
      <c r="U7780" s="3" t="s">
        <v>65</v>
      </c>
      <c r="V7780" s="3" t="n">
        <v>1</v>
      </c>
      <c r="W7780" s="3" t="n">
        <v>0</v>
      </c>
      <c r="X7780" s="3" t="n">
        <v>0</v>
      </c>
      <c r="Y7780" s="3" t="s">
        <v>30</v>
      </c>
      <c r="Z7780" s="3" t="s">
        <v>30</v>
      </c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  <c r="AP7780" s="3"/>
      <c r="AQ7780" s="3"/>
      <c r="AR7780" s="3"/>
      <c r="AS7780" s="3"/>
      <c r="AT7780" s="3"/>
      <c r="AU7780" s="3"/>
      <c r="AV7780" s="3"/>
      <c r="AW7780" s="3"/>
      <c r="AX7780" s="3"/>
      <c r="AY7780" s="3"/>
      <c r="AZ7780" s="3"/>
      <c r="BA7780" s="3"/>
      <c r="BB7780" s="3"/>
      <c r="BC7780" s="3"/>
      <c r="BD7780" s="3"/>
      <c r="BE7780" s="3"/>
      <c r="BF7780" s="3"/>
      <c r="BG7780" s="3"/>
      <c r="BH7780" s="3"/>
      <c r="BI7780" s="3"/>
      <c r="BJ7780" s="3"/>
    </row>
    <row r="7781" customFormat="false" ht="15.75" hidden="false" customHeight="false" outlineLevel="0" collapsed="false">
      <c r="A7781" s="3" t="n">
        <v>7780</v>
      </c>
      <c r="B7781" s="3" t="s">
        <v>22607</v>
      </c>
      <c r="C7781" s="3" t="s">
        <v>22608</v>
      </c>
      <c r="D7781" s="3" t="n">
        <v>1</v>
      </c>
      <c r="E7781" s="3" t="n">
        <v>6.3853785</v>
      </c>
      <c r="F7781" s="3" t="n">
        <v>154</v>
      </c>
      <c r="G7781" s="3" t="n">
        <v>154</v>
      </c>
      <c r="H7781" s="3" t="n">
        <v>22</v>
      </c>
      <c r="I7781" s="3" t="n">
        <v>22</v>
      </c>
      <c r="J7781" s="3" t="n">
        <v>237</v>
      </c>
      <c r="K7781" s="3" t="n">
        <v>237</v>
      </c>
      <c r="L7781" s="3" t="n">
        <v>28</v>
      </c>
      <c r="M7781" s="3" t="n">
        <v>28</v>
      </c>
      <c r="N7781" s="3" t="n">
        <v>-1</v>
      </c>
      <c r="O7781" s="3" t="n">
        <v>-1</v>
      </c>
      <c r="P7781" s="3" t="n">
        <v>7.5</v>
      </c>
      <c r="Q7781" s="3" t="n">
        <v>24.2</v>
      </c>
      <c r="R7781" s="3" t="s">
        <v>22609</v>
      </c>
      <c r="S7781" s="4" t="n">
        <v>45747.9375810185</v>
      </c>
      <c r="T7781" s="3" t="s">
        <v>3197</v>
      </c>
      <c r="U7781" s="3" t="s">
        <v>3197</v>
      </c>
      <c r="V7781" s="3" t="n">
        <v>0</v>
      </c>
      <c r="W7781" s="3" t="n">
        <v>0</v>
      </c>
      <c r="X7781" s="3" t="n">
        <v>0</v>
      </c>
      <c r="Y7781" s="3" t="s">
        <v>30</v>
      </c>
      <c r="Z7781" s="3" t="s">
        <v>30</v>
      </c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  <c r="AP7781" s="3"/>
      <c r="AQ7781" s="3"/>
      <c r="AR7781" s="3"/>
      <c r="AS7781" s="3"/>
      <c r="AT7781" s="3"/>
      <c r="AU7781" s="3"/>
      <c r="AV7781" s="3"/>
      <c r="AW7781" s="3"/>
      <c r="AX7781" s="3"/>
      <c r="AY7781" s="3"/>
      <c r="AZ7781" s="3"/>
      <c r="BA7781" s="3"/>
      <c r="BB7781" s="3"/>
      <c r="BC7781" s="3"/>
      <c r="BD7781" s="3"/>
      <c r="BE7781" s="3"/>
      <c r="BF7781" s="3"/>
      <c r="BG7781" s="3"/>
      <c r="BH7781" s="3"/>
      <c r="BI7781" s="3"/>
      <c r="BJ7781" s="3"/>
    </row>
    <row r="7782" customFormat="false" ht="15.75" hidden="false" customHeight="false" outlineLevel="0" collapsed="false">
      <c r="A7782" s="3" t="n">
        <v>7781</v>
      </c>
      <c r="B7782" s="3" t="s">
        <v>22610</v>
      </c>
      <c r="C7782" s="3" t="s">
        <v>22611</v>
      </c>
      <c r="D7782" s="3" t="n">
        <v>1</v>
      </c>
      <c r="E7782" s="3" t="n">
        <v>8.3027543</v>
      </c>
      <c r="F7782" s="3" t="n">
        <v>484</v>
      </c>
      <c r="G7782" s="3" t="n">
        <v>484</v>
      </c>
      <c r="H7782" s="3" t="n">
        <v>27</v>
      </c>
      <c r="I7782" s="3" t="n">
        <v>27</v>
      </c>
      <c r="J7782" s="3" t="n">
        <v>797</v>
      </c>
      <c r="K7782" s="3" t="n">
        <v>797</v>
      </c>
      <c r="L7782" s="3" t="n">
        <v>47</v>
      </c>
      <c r="M7782" s="3" t="n">
        <v>47</v>
      </c>
      <c r="N7782" s="3" t="n">
        <v>-1</v>
      </c>
      <c r="O7782" s="3" t="n">
        <v>-1</v>
      </c>
      <c r="P7782" s="3" t="n">
        <v>7.5</v>
      </c>
      <c r="Q7782" s="3" t="n">
        <v>24.2</v>
      </c>
      <c r="R7782" s="3" t="s">
        <v>22612</v>
      </c>
      <c r="S7782" s="4" t="n">
        <v>45747.9377314815</v>
      </c>
      <c r="T7782" s="3" t="s">
        <v>65</v>
      </c>
      <c r="U7782" s="3" t="s">
        <v>65</v>
      </c>
      <c r="V7782" s="3" t="n">
        <v>0</v>
      </c>
      <c r="W7782" s="3" t="n">
        <v>0</v>
      </c>
      <c r="X7782" s="3" t="n">
        <v>0</v>
      </c>
      <c r="Y7782" s="3" t="s">
        <v>30</v>
      </c>
      <c r="Z7782" s="3" t="s">
        <v>30</v>
      </c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3"/>
      <c r="AU7782" s="3"/>
      <c r="AV7782" s="3"/>
      <c r="AW7782" s="3"/>
      <c r="AX7782" s="3"/>
      <c r="AY7782" s="3"/>
      <c r="AZ7782" s="3"/>
      <c r="BA7782" s="3"/>
      <c r="BB7782" s="3"/>
      <c r="BC7782" s="3"/>
      <c r="BD7782" s="3"/>
      <c r="BE7782" s="3"/>
      <c r="BF7782" s="3"/>
      <c r="BG7782" s="3"/>
      <c r="BH7782" s="3"/>
      <c r="BI7782" s="3"/>
      <c r="BJ7782" s="3"/>
    </row>
    <row r="7783" customFormat="false" ht="15.75" hidden="false" customHeight="false" outlineLevel="0" collapsed="false">
      <c r="A7783" s="3" t="n">
        <v>7782</v>
      </c>
      <c r="B7783" s="3" t="s">
        <v>22613</v>
      </c>
      <c r="C7783" s="3" t="s">
        <v>22614</v>
      </c>
      <c r="D7783" s="3" t="n">
        <v>1</v>
      </c>
      <c r="E7783" s="3" t="n">
        <v>1.081939</v>
      </c>
      <c r="F7783" s="3" t="n">
        <v>45</v>
      </c>
      <c r="G7783" s="3" t="n">
        <v>45</v>
      </c>
      <c r="H7783" s="3" t="n">
        <v>14</v>
      </c>
      <c r="I7783" s="3" t="n">
        <v>14</v>
      </c>
      <c r="J7783" s="3" t="n">
        <v>50</v>
      </c>
      <c r="K7783" s="3" t="n">
        <v>50</v>
      </c>
      <c r="L7783" s="3" t="n">
        <v>12</v>
      </c>
      <c r="M7783" s="3" t="n">
        <v>12</v>
      </c>
      <c r="N7783" s="3" t="n">
        <v>8</v>
      </c>
      <c r="O7783" s="3" t="n">
        <v>-1</v>
      </c>
      <c r="P7783" s="3" t="n">
        <v>7.5</v>
      </c>
      <c r="Q7783" s="3" t="n">
        <v>24.2</v>
      </c>
      <c r="R7783" s="3" t="s">
        <v>22615</v>
      </c>
      <c r="S7783" s="4" t="n">
        <v>45747.9378240741</v>
      </c>
      <c r="T7783" s="3" t="s">
        <v>65</v>
      </c>
      <c r="U7783" s="3" t="s">
        <v>65</v>
      </c>
      <c r="V7783" s="3" t="n">
        <v>1</v>
      </c>
      <c r="W7783" s="3" t="n">
        <v>0</v>
      </c>
      <c r="X7783" s="3" t="n">
        <v>0</v>
      </c>
      <c r="Y7783" s="3" t="s">
        <v>30</v>
      </c>
      <c r="Z7783" s="3" t="s">
        <v>30</v>
      </c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  <c r="AP7783" s="3"/>
      <c r="AQ7783" s="3"/>
      <c r="AR7783" s="3"/>
      <c r="AS7783" s="3"/>
      <c r="AT7783" s="3"/>
      <c r="AU7783" s="3"/>
      <c r="AV7783" s="3"/>
      <c r="AW7783" s="3"/>
      <c r="AX7783" s="3"/>
      <c r="AY7783" s="3"/>
      <c r="AZ7783" s="3"/>
      <c r="BA7783" s="3"/>
      <c r="BB7783" s="3"/>
      <c r="BC7783" s="3"/>
      <c r="BD7783" s="3"/>
      <c r="BE7783" s="3"/>
      <c r="BF7783" s="3"/>
      <c r="BG7783" s="3"/>
      <c r="BH7783" s="3"/>
      <c r="BI7783" s="3"/>
      <c r="BJ7783" s="3"/>
    </row>
    <row r="7784" customFormat="false" ht="15.75" hidden="false" customHeight="false" outlineLevel="0" collapsed="false">
      <c r="A7784" s="3" t="n">
        <v>7783</v>
      </c>
      <c r="B7784" s="3" t="s">
        <v>22616</v>
      </c>
      <c r="C7784" s="3" t="s">
        <v>22617</v>
      </c>
      <c r="D7784" s="3" t="n">
        <v>1</v>
      </c>
      <c r="E7784" s="3" t="n">
        <v>1.0648183</v>
      </c>
      <c r="F7784" s="3" t="n">
        <v>46</v>
      </c>
      <c r="G7784" s="3" t="n">
        <v>46</v>
      </c>
      <c r="H7784" s="3" t="n">
        <v>15</v>
      </c>
      <c r="I7784" s="3" t="n">
        <v>15</v>
      </c>
      <c r="J7784" s="3" t="n">
        <v>49</v>
      </c>
      <c r="K7784" s="3" t="n">
        <v>49</v>
      </c>
      <c r="L7784" s="3" t="n">
        <v>12</v>
      </c>
      <c r="M7784" s="3" t="n">
        <v>12</v>
      </c>
      <c r="N7784" s="3" t="n">
        <v>8</v>
      </c>
      <c r="O7784" s="3" t="n">
        <v>-1</v>
      </c>
      <c r="P7784" s="3" t="n">
        <v>7.5</v>
      </c>
      <c r="Q7784" s="3" t="n">
        <v>24.2</v>
      </c>
      <c r="R7784" s="3" t="s">
        <v>22618</v>
      </c>
      <c r="S7784" s="4" t="n">
        <v>45747.9378935185</v>
      </c>
      <c r="T7784" s="3" t="s">
        <v>65</v>
      </c>
      <c r="U7784" s="3" t="s">
        <v>65</v>
      </c>
      <c r="V7784" s="3" t="n">
        <v>1</v>
      </c>
      <c r="W7784" s="3" t="n">
        <v>0</v>
      </c>
      <c r="X7784" s="3" t="n">
        <v>0</v>
      </c>
      <c r="Y7784" s="3" t="s">
        <v>30</v>
      </c>
      <c r="Z7784" s="3" t="s">
        <v>30</v>
      </c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3"/>
      <c r="AU7784" s="3"/>
      <c r="AV7784" s="3"/>
      <c r="AW7784" s="3"/>
      <c r="AX7784" s="3"/>
      <c r="AY7784" s="3"/>
      <c r="AZ7784" s="3"/>
      <c r="BA7784" s="3"/>
      <c r="BB7784" s="3"/>
      <c r="BC7784" s="3"/>
      <c r="BD7784" s="3"/>
      <c r="BE7784" s="3"/>
      <c r="BF7784" s="3"/>
      <c r="BG7784" s="3"/>
      <c r="BH7784" s="3"/>
      <c r="BI7784" s="3"/>
      <c r="BJ7784" s="3"/>
    </row>
    <row r="7785" customFormat="false" ht="15.75" hidden="false" customHeight="false" outlineLevel="0" collapsed="false">
      <c r="A7785" s="3" t="n">
        <v>7784</v>
      </c>
      <c r="B7785" s="3" t="s">
        <v>22619</v>
      </c>
      <c r="C7785" s="3" t="s">
        <v>22620</v>
      </c>
      <c r="D7785" s="3" t="n">
        <v>1</v>
      </c>
      <c r="E7785" s="3" t="n">
        <v>1.4573809</v>
      </c>
      <c r="F7785" s="3" t="n">
        <v>48</v>
      </c>
      <c r="G7785" s="3" t="n">
        <v>48</v>
      </c>
      <c r="H7785" s="3" t="n">
        <v>15</v>
      </c>
      <c r="I7785" s="3" t="n">
        <v>15</v>
      </c>
      <c r="J7785" s="3" t="n">
        <v>55</v>
      </c>
      <c r="K7785" s="3" t="n">
        <v>55</v>
      </c>
      <c r="L7785" s="3" t="n">
        <v>13</v>
      </c>
      <c r="M7785" s="3" t="n">
        <v>13</v>
      </c>
      <c r="N7785" s="3" t="n">
        <v>12</v>
      </c>
      <c r="O7785" s="3" t="n">
        <v>-1</v>
      </c>
      <c r="P7785" s="3" t="n">
        <v>7.5</v>
      </c>
      <c r="Q7785" s="3" t="n">
        <v>24.2</v>
      </c>
      <c r="R7785" s="3" t="s">
        <v>22621</v>
      </c>
      <c r="S7785" s="4" t="n">
        <v>45747.9379861111</v>
      </c>
      <c r="T7785" s="3" t="s">
        <v>3197</v>
      </c>
      <c r="U7785" s="3" t="s">
        <v>3197</v>
      </c>
      <c r="V7785" s="3" t="n">
        <v>1</v>
      </c>
      <c r="W7785" s="3" t="n">
        <v>0</v>
      </c>
      <c r="X7785" s="3" t="n">
        <v>0</v>
      </c>
      <c r="Y7785" s="3" t="s">
        <v>30</v>
      </c>
      <c r="Z7785" s="3" t="s">
        <v>30</v>
      </c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3"/>
      <c r="AU7785" s="3"/>
      <c r="AV7785" s="3"/>
      <c r="AW7785" s="3"/>
      <c r="AX7785" s="3"/>
      <c r="AY7785" s="3"/>
      <c r="AZ7785" s="3"/>
      <c r="BA7785" s="3"/>
      <c r="BB7785" s="3"/>
      <c r="BC7785" s="3"/>
      <c r="BD7785" s="3"/>
      <c r="BE7785" s="3"/>
      <c r="BF7785" s="3"/>
      <c r="BG7785" s="3"/>
      <c r="BH7785" s="3"/>
      <c r="BI7785" s="3"/>
      <c r="BJ7785" s="3"/>
    </row>
    <row r="7786" customFormat="false" ht="15.75" hidden="false" customHeight="false" outlineLevel="0" collapsed="false">
      <c r="A7786" s="3" t="n">
        <v>7785</v>
      </c>
      <c r="B7786" s="3" t="s">
        <v>22622</v>
      </c>
      <c r="C7786" s="3" t="s">
        <v>22623</v>
      </c>
      <c r="D7786" s="3" t="n">
        <v>1</v>
      </c>
      <c r="E7786" s="3" t="n">
        <v>10.0625339</v>
      </c>
      <c r="F7786" s="3" t="n">
        <v>304</v>
      </c>
      <c r="G7786" s="3" t="n">
        <v>304</v>
      </c>
      <c r="H7786" s="3" t="n">
        <v>20</v>
      </c>
      <c r="I7786" s="3" t="n">
        <v>20</v>
      </c>
      <c r="J7786" s="3" t="n">
        <v>400</v>
      </c>
      <c r="K7786" s="3" t="n">
        <v>400</v>
      </c>
      <c r="L7786" s="3" t="n">
        <v>41</v>
      </c>
      <c r="M7786" s="3" t="n">
        <v>41</v>
      </c>
      <c r="N7786" s="3" t="n">
        <v>46</v>
      </c>
      <c r="O7786" s="3" t="n">
        <v>-1</v>
      </c>
      <c r="P7786" s="3" t="n">
        <v>7.5</v>
      </c>
      <c r="Q7786" s="3" t="n">
        <v>24.2</v>
      </c>
      <c r="R7786" s="3" t="s">
        <v>22624</v>
      </c>
      <c r="S7786" s="4" t="n">
        <v>45747.9382638889</v>
      </c>
      <c r="T7786" s="3" t="s">
        <v>65</v>
      </c>
      <c r="U7786" s="3" t="s">
        <v>65</v>
      </c>
      <c r="V7786" s="3" t="n">
        <v>1</v>
      </c>
      <c r="W7786" s="3" t="n">
        <v>0</v>
      </c>
      <c r="X7786" s="3" t="n">
        <v>0</v>
      </c>
      <c r="Y7786" s="3" t="s">
        <v>30</v>
      </c>
      <c r="Z7786" s="3" t="s">
        <v>30</v>
      </c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  <c r="AP7786" s="3"/>
      <c r="AQ7786" s="3"/>
      <c r="AR7786" s="3"/>
      <c r="AS7786" s="3"/>
      <c r="AT7786" s="3"/>
      <c r="AU7786" s="3"/>
      <c r="AV7786" s="3"/>
      <c r="AW7786" s="3"/>
      <c r="AX7786" s="3"/>
      <c r="AY7786" s="3"/>
      <c r="AZ7786" s="3"/>
      <c r="BA7786" s="3"/>
      <c r="BB7786" s="3"/>
      <c r="BC7786" s="3"/>
      <c r="BD7786" s="3"/>
      <c r="BE7786" s="3"/>
      <c r="BF7786" s="3"/>
      <c r="BG7786" s="3"/>
      <c r="BH7786" s="3"/>
      <c r="BI7786" s="3"/>
      <c r="BJ7786" s="3"/>
    </row>
    <row r="7787" customFormat="false" ht="15.75" hidden="false" customHeight="false" outlineLevel="0" collapsed="false">
      <c r="A7787" s="3" t="n">
        <v>7786</v>
      </c>
      <c r="B7787" s="3" t="s">
        <v>22625</v>
      </c>
      <c r="C7787" s="3" t="s">
        <v>22626</v>
      </c>
      <c r="D7787" s="3" t="n">
        <v>1</v>
      </c>
      <c r="E7787" s="3" t="n">
        <v>1.2044306</v>
      </c>
      <c r="F7787" s="3" t="n">
        <v>64</v>
      </c>
      <c r="G7787" s="3" t="n">
        <v>64</v>
      </c>
      <c r="H7787" s="3" t="n">
        <v>12</v>
      </c>
      <c r="I7787" s="3" t="n">
        <v>12</v>
      </c>
      <c r="J7787" s="3" t="n">
        <v>63</v>
      </c>
      <c r="K7787" s="3" t="n">
        <v>63</v>
      </c>
      <c r="L7787" s="3" t="n">
        <v>5</v>
      </c>
      <c r="M7787" s="3" t="n">
        <v>5</v>
      </c>
      <c r="N7787" s="3" t="n">
        <v>11</v>
      </c>
      <c r="O7787" s="3" t="n">
        <v>-1</v>
      </c>
      <c r="P7787" s="3" t="n">
        <v>7.5</v>
      </c>
      <c r="Q7787" s="3" t="n">
        <v>24.2</v>
      </c>
      <c r="R7787" s="3" t="s">
        <v>22627</v>
      </c>
      <c r="S7787" s="4" t="n">
        <v>45747.9383680556</v>
      </c>
      <c r="T7787" s="3" t="s">
        <v>7643</v>
      </c>
      <c r="U7787" s="3" t="s">
        <v>7643</v>
      </c>
      <c r="V7787" s="3" t="n">
        <v>1</v>
      </c>
      <c r="W7787" s="3" t="n">
        <v>0</v>
      </c>
      <c r="X7787" s="3" t="n">
        <v>0</v>
      </c>
      <c r="Y7787" s="3" t="s">
        <v>30</v>
      </c>
      <c r="Z7787" s="3" t="s">
        <v>30</v>
      </c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  <c r="AP7787" s="3"/>
      <c r="AQ7787" s="3"/>
      <c r="AR7787" s="3"/>
      <c r="AS7787" s="3"/>
      <c r="AT7787" s="3"/>
      <c r="AU7787" s="3"/>
      <c r="AV7787" s="3"/>
      <c r="AW7787" s="3"/>
      <c r="AX7787" s="3"/>
      <c r="AY7787" s="3"/>
      <c r="AZ7787" s="3"/>
      <c r="BA7787" s="3"/>
      <c r="BB7787" s="3"/>
      <c r="BC7787" s="3"/>
      <c r="BD7787" s="3"/>
      <c r="BE7787" s="3"/>
      <c r="BF7787" s="3"/>
      <c r="BG7787" s="3"/>
      <c r="BH7787" s="3"/>
      <c r="BI7787" s="3"/>
      <c r="BJ7787" s="3"/>
    </row>
    <row r="7788" customFormat="false" ht="15.75" hidden="false" customHeight="false" outlineLevel="0" collapsed="false">
      <c r="A7788" s="3" t="n">
        <v>7787</v>
      </c>
      <c r="B7788" s="3" t="s">
        <v>22628</v>
      </c>
      <c r="C7788" s="3" t="s">
        <v>22629</v>
      </c>
      <c r="D7788" s="3" t="n">
        <v>1</v>
      </c>
      <c r="E7788" s="3" t="n">
        <v>0.4946545</v>
      </c>
      <c r="F7788" s="3" t="n">
        <v>16</v>
      </c>
      <c r="G7788" s="3" t="n">
        <v>16</v>
      </c>
      <c r="H7788" s="3" t="n">
        <v>8</v>
      </c>
      <c r="I7788" s="3" t="n">
        <v>8</v>
      </c>
      <c r="J7788" s="3" t="n">
        <v>28</v>
      </c>
      <c r="K7788" s="3" t="n">
        <v>28</v>
      </c>
      <c r="L7788" s="3" t="n">
        <v>0</v>
      </c>
      <c r="M7788" s="3" t="n">
        <v>0</v>
      </c>
      <c r="N7788" s="3" t="n">
        <v>0</v>
      </c>
      <c r="O7788" s="3" t="n">
        <v>0</v>
      </c>
      <c r="P7788" s="3" t="n">
        <v>7.7</v>
      </c>
      <c r="Q7788" s="3" t="n">
        <v>24.2</v>
      </c>
      <c r="R7788" s="3" t="s">
        <v>22630</v>
      </c>
      <c r="S7788" s="4" t="n">
        <v>45747.9384143519</v>
      </c>
      <c r="T7788" s="3" t="s">
        <v>65</v>
      </c>
      <c r="U7788" s="3" t="s">
        <v>65</v>
      </c>
      <c r="V7788" s="3" t="n">
        <v>1</v>
      </c>
      <c r="W7788" s="3" t="n">
        <v>1</v>
      </c>
      <c r="X7788" s="3" t="n">
        <v>0</v>
      </c>
      <c r="Y7788" s="3" t="s">
        <v>30</v>
      </c>
      <c r="Z7788" s="3" t="s">
        <v>30</v>
      </c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  <c r="AP7788" s="3"/>
      <c r="AQ7788" s="3"/>
      <c r="AR7788" s="3"/>
      <c r="AS7788" s="3"/>
      <c r="AT7788" s="3"/>
      <c r="AU7788" s="3"/>
      <c r="AV7788" s="3"/>
      <c r="AW7788" s="3"/>
      <c r="AX7788" s="3"/>
      <c r="AY7788" s="3"/>
      <c r="AZ7788" s="3"/>
      <c r="BA7788" s="3"/>
      <c r="BB7788" s="3"/>
      <c r="BC7788" s="3"/>
      <c r="BD7788" s="3"/>
      <c r="BE7788" s="3"/>
      <c r="BF7788" s="3"/>
      <c r="BG7788" s="3"/>
      <c r="BH7788" s="3"/>
      <c r="BI7788" s="3"/>
      <c r="BJ7788" s="3"/>
    </row>
    <row r="7789" customFormat="false" ht="15.75" hidden="false" customHeight="false" outlineLevel="0" collapsed="false">
      <c r="A7789" s="3" t="n">
        <v>7788</v>
      </c>
      <c r="B7789" s="3" t="s">
        <v>22631</v>
      </c>
      <c r="C7789" s="3" t="s">
        <v>22632</v>
      </c>
      <c r="D7789" s="3" t="n">
        <v>1</v>
      </c>
      <c r="E7789" s="3" t="n">
        <v>3.2229274</v>
      </c>
      <c r="F7789" s="3" t="n">
        <v>8</v>
      </c>
      <c r="G7789" s="3" t="n">
        <v>8</v>
      </c>
      <c r="H7789" s="3" t="n">
        <v>5</v>
      </c>
      <c r="I7789" s="3" t="n">
        <v>5</v>
      </c>
      <c r="J7789" s="3" t="n">
        <v>6</v>
      </c>
      <c r="K7789" s="3" t="n">
        <v>6</v>
      </c>
      <c r="L7789" s="3" t="n">
        <v>3</v>
      </c>
      <c r="M7789" s="3" t="n">
        <v>3</v>
      </c>
      <c r="N7789" s="3" t="n">
        <v>-1</v>
      </c>
      <c r="O7789" s="3" t="n">
        <v>-1</v>
      </c>
      <c r="P7789" s="3" t="n">
        <v>7.9</v>
      </c>
      <c r="Q7789" s="3" t="n">
        <v>24.2</v>
      </c>
      <c r="R7789" s="3" t="s">
        <v>22633</v>
      </c>
      <c r="S7789" s="4" t="n">
        <v>45747.9385648148</v>
      </c>
      <c r="T7789" s="3" t="s">
        <v>239</v>
      </c>
      <c r="U7789" s="3" t="s">
        <v>239</v>
      </c>
      <c r="V7789" s="3" t="n">
        <v>0</v>
      </c>
      <c r="W7789" s="3" t="n">
        <v>0</v>
      </c>
      <c r="X7789" s="3" t="n">
        <v>0</v>
      </c>
      <c r="Y7789" s="3" t="s">
        <v>30</v>
      </c>
      <c r="Z7789" s="3" t="s">
        <v>30</v>
      </c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  <c r="AP7789" s="3"/>
      <c r="AQ7789" s="3"/>
      <c r="AR7789" s="3"/>
      <c r="AS7789" s="3"/>
      <c r="AT7789" s="3"/>
      <c r="AU7789" s="3"/>
      <c r="AV7789" s="3"/>
      <c r="AW7789" s="3"/>
      <c r="AX7789" s="3"/>
      <c r="AY7789" s="3"/>
      <c r="AZ7789" s="3"/>
      <c r="BA7789" s="3"/>
      <c r="BB7789" s="3"/>
      <c r="BC7789" s="3"/>
      <c r="BD7789" s="3"/>
      <c r="BE7789" s="3"/>
      <c r="BF7789" s="3"/>
      <c r="BG7789" s="3"/>
      <c r="BH7789" s="3"/>
      <c r="BI7789" s="3"/>
      <c r="BJ7789" s="3"/>
    </row>
    <row r="7790" customFormat="false" ht="15.75" hidden="false" customHeight="false" outlineLevel="0" collapsed="false">
      <c r="A7790" s="3" t="n">
        <v>7789</v>
      </c>
      <c r="B7790" s="3" t="s">
        <v>22634</v>
      </c>
      <c r="C7790" s="3" t="s">
        <v>22635</v>
      </c>
      <c r="D7790" s="3" t="n">
        <v>1</v>
      </c>
      <c r="E7790" s="3" t="n">
        <v>0.3670063</v>
      </c>
      <c r="F7790" s="3" t="n">
        <v>28</v>
      </c>
      <c r="G7790" s="3" t="n">
        <v>28</v>
      </c>
      <c r="H7790" s="3" t="n">
        <v>10</v>
      </c>
      <c r="I7790" s="3" t="n">
        <v>10</v>
      </c>
      <c r="J7790" s="3" t="n">
        <v>25</v>
      </c>
      <c r="K7790" s="3" t="n">
        <v>25</v>
      </c>
      <c r="L7790" s="3" t="n">
        <v>5</v>
      </c>
      <c r="M7790" s="3" t="n">
        <v>5</v>
      </c>
      <c r="N7790" s="3" t="n">
        <v>-1</v>
      </c>
      <c r="O7790" s="3" t="n">
        <v>-1</v>
      </c>
      <c r="P7790" s="3" t="n">
        <v>7.9</v>
      </c>
      <c r="Q7790" s="3" t="n">
        <v>24.2</v>
      </c>
      <c r="R7790" s="3" t="s">
        <v>22636</v>
      </c>
      <c r="S7790" s="4" t="n">
        <v>45747.9386226852</v>
      </c>
      <c r="T7790" s="3" t="s">
        <v>239</v>
      </c>
      <c r="U7790" s="3" t="s">
        <v>239</v>
      </c>
      <c r="V7790" s="3" t="n">
        <v>0</v>
      </c>
      <c r="W7790" s="3" t="n">
        <v>0</v>
      </c>
      <c r="X7790" s="3" t="n">
        <v>0</v>
      </c>
      <c r="Y7790" s="3" t="s">
        <v>30</v>
      </c>
      <c r="Z7790" s="3" t="s">
        <v>30</v>
      </c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3"/>
      <c r="AU7790" s="3"/>
      <c r="AV7790" s="3"/>
      <c r="AW7790" s="3"/>
      <c r="AX7790" s="3"/>
      <c r="AY7790" s="3"/>
      <c r="AZ7790" s="3"/>
      <c r="BA7790" s="3"/>
      <c r="BB7790" s="3"/>
      <c r="BC7790" s="3"/>
      <c r="BD7790" s="3"/>
      <c r="BE7790" s="3"/>
      <c r="BF7790" s="3"/>
      <c r="BG7790" s="3"/>
      <c r="BH7790" s="3"/>
      <c r="BI7790" s="3"/>
      <c r="BJ7790" s="3"/>
    </row>
    <row r="7791" customFormat="false" ht="15.75" hidden="false" customHeight="false" outlineLevel="0" collapsed="false">
      <c r="A7791" s="3" t="n">
        <v>7790</v>
      </c>
      <c r="B7791" s="3" t="s">
        <v>22637</v>
      </c>
      <c r="C7791" s="3" t="s">
        <v>22638</v>
      </c>
      <c r="D7791" s="3" t="n">
        <v>1</v>
      </c>
      <c r="E7791" s="3" t="n">
        <v>0.5725177</v>
      </c>
      <c r="F7791" s="3" t="n">
        <v>21</v>
      </c>
      <c r="G7791" s="3" t="n">
        <v>21</v>
      </c>
      <c r="H7791" s="3" t="n">
        <v>12</v>
      </c>
      <c r="I7791" s="3" t="n">
        <v>12</v>
      </c>
      <c r="J7791" s="3" t="n">
        <v>13</v>
      </c>
      <c r="K7791" s="3" t="n">
        <v>13</v>
      </c>
      <c r="L7791" s="3" t="n">
        <v>3</v>
      </c>
      <c r="M7791" s="3" t="n">
        <v>3</v>
      </c>
      <c r="N7791" s="3" t="n">
        <v>-1</v>
      </c>
      <c r="O7791" s="3" t="n">
        <v>-1</v>
      </c>
      <c r="P7791" s="3" t="n">
        <v>7.9</v>
      </c>
      <c r="Q7791" s="3" t="n">
        <v>24.2</v>
      </c>
      <c r="R7791" s="3" t="s">
        <v>22639</v>
      </c>
      <c r="S7791" s="4" t="n">
        <v>45747.9386689815</v>
      </c>
      <c r="T7791" s="3" t="s">
        <v>3197</v>
      </c>
      <c r="U7791" s="3" t="s">
        <v>3197</v>
      </c>
      <c r="V7791" s="3" t="n">
        <v>0</v>
      </c>
      <c r="W7791" s="3" t="n">
        <v>0</v>
      </c>
      <c r="X7791" s="3" t="n">
        <v>0</v>
      </c>
      <c r="Y7791" s="3" t="s">
        <v>30</v>
      </c>
      <c r="Z7791" s="3" t="s">
        <v>30</v>
      </c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3"/>
      <c r="AU7791" s="3"/>
      <c r="AV7791" s="3"/>
      <c r="AW7791" s="3"/>
      <c r="AX7791" s="3"/>
      <c r="AY7791" s="3"/>
      <c r="AZ7791" s="3"/>
      <c r="BA7791" s="3"/>
      <c r="BB7791" s="3"/>
      <c r="BC7791" s="3"/>
      <c r="BD7791" s="3"/>
      <c r="BE7791" s="3"/>
      <c r="BF7791" s="3"/>
      <c r="BG7791" s="3"/>
      <c r="BH7791" s="3"/>
      <c r="BI7791" s="3"/>
      <c r="BJ7791" s="3"/>
    </row>
    <row r="7792" customFormat="false" ht="15.75" hidden="false" customHeight="false" outlineLevel="0" collapsed="false">
      <c r="A7792" s="3" t="n">
        <v>7791</v>
      </c>
      <c r="B7792" s="3" t="s">
        <v>22640</v>
      </c>
      <c r="C7792" s="3" t="s">
        <v>22641</v>
      </c>
      <c r="D7792" s="3" t="n">
        <v>1</v>
      </c>
      <c r="E7792" s="3" t="n">
        <v>0.1987636</v>
      </c>
      <c r="F7792" s="3" t="n">
        <v>28</v>
      </c>
      <c r="G7792" s="3" t="n">
        <v>28</v>
      </c>
      <c r="H7792" s="3" t="n">
        <v>12</v>
      </c>
      <c r="I7792" s="3" t="n">
        <v>12</v>
      </c>
      <c r="J7792" s="3" t="n">
        <v>20</v>
      </c>
      <c r="K7792" s="3" t="n">
        <v>20</v>
      </c>
      <c r="L7792" s="3" t="n">
        <v>5</v>
      </c>
      <c r="M7792" s="3" t="n">
        <v>5</v>
      </c>
      <c r="N7792" s="3" t="n">
        <v>-1</v>
      </c>
      <c r="O7792" s="3" t="n">
        <v>-1</v>
      </c>
      <c r="P7792" s="3" t="n">
        <v>7.9</v>
      </c>
      <c r="Q7792" s="3" t="n">
        <v>24.2</v>
      </c>
      <c r="R7792" s="3" t="s">
        <v>22642</v>
      </c>
      <c r="S7792" s="4" t="n">
        <v>45747.9386921296</v>
      </c>
      <c r="T7792" s="3" t="s">
        <v>3197</v>
      </c>
      <c r="U7792" s="3" t="s">
        <v>3197</v>
      </c>
      <c r="V7792" s="3" t="n">
        <v>0</v>
      </c>
      <c r="W7792" s="3" t="n">
        <v>0</v>
      </c>
      <c r="X7792" s="3" t="n">
        <v>0</v>
      </c>
      <c r="Y7792" s="3" t="s">
        <v>30</v>
      </c>
      <c r="Z7792" s="3" t="s">
        <v>30</v>
      </c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  <c r="AP7792" s="3"/>
      <c r="AQ7792" s="3"/>
      <c r="AR7792" s="3"/>
      <c r="AS7792" s="3"/>
      <c r="AT7792" s="3"/>
      <c r="AU7792" s="3"/>
      <c r="AV7792" s="3"/>
      <c r="AW7792" s="3"/>
      <c r="AX7792" s="3"/>
      <c r="AY7792" s="3"/>
      <c r="AZ7792" s="3"/>
      <c r="BA7792" s="3"/>
      <c r="BB7792" s="3"/>
      <c r="BC7792" s="3"/>
      <c r="BD7792" s="3"/>
      <c r="BE7792" s="3"/>
      <c r="BF7792" s="3"/>
      <c r="BG7792" s="3"/>
      <c r="BH7792" s="3"/>
      <c r="BI7792" s="3"/>
      <c r="BJ7792" s="3"/>
    </row>
    <row r="7793" customFormat="false" ht="15.75" hidden="false" customHeight="false" outlineLevel="0" collapsed="false">
      <c r="A7793" s="3" t="n">
        <v>7792</v>
      </c>
      <c r="B7793" s="3" t="s">
        <v>22643</v>
      </c>
      <c r="C7793" s="3" t="s">
        <v>22644</v>
      </c>
      <c r="D7793" s="3" t="n">
        <v>1</v>
      </c>
      <c r="E7793" s="3" t="n">
        <v>0.1316518</v>
      </c>
      <c r="F7793" s="3" t="n">
        <v>17</v>
      </c>
      <c r="G7793" s="3" t="n">
        <v>17</v>
      </c>
      <c r="H7793" s="3" t="n">
        <v>10</v>
      </c>
      <c r="I7793" s="3" t="n">
        <v>10</v>
      </c>
      <c r="J7793" s="3" t="n">
        <v>11</v>
      </c>
      <c r="K7793" s="3" t="n">
        <v>11</v>
      </c>
      <c r="L7793" s="3" t="n">
        <v>3</v>
      </c>
      <c r="M7793" s="3" t="n">
        <v>3</v>
      </c>
      <c r="N7793" s="3" t="n">
        <v>-1</v>
      </c>
      <c r="O7793" s="3" t="n">
        <v>-1</v>
      </c>
      <c r="P7793" s="3" t="n">
        <v>7.9</v>
      </c>
      <c r="Q7793" s="3" t="n">
        <v>24.2</v>
      </c>
      <c r="R7793" s="3" t="s">
        <v>22645</v>
      </c>
      <c r="S7793" s="4" t="n">
        <v>45747.9387268519</v>
      </c>
      <c r="T7793" s="3" t="s">
        <v>65</v>
      </c>
      <c r="U7793" s="3" t="s">
        <v>65</v>
      </c>
      <c r="V7793" s="3" t="n">
        <v>0</v>
      </c>
      <c r="W7793" s="3" t="n">
        <v>0</v>
      </c>
      <c r="X7793" s="3" t="n">
        <v>0</v>
      </c>
      <c r="Y7793" s="3" t="s">
        <v>30</v>
      </c>
      <c r="Z7793" s="3" t="s">
        <v>30</v>
      </c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3"/>
      <c r="AU7793" s="3"/>
      <c r="AV7793" s="3"/>
      <c r="AW7793" s="3"/>
      <c r="AX7793" s="3"/>
      <c r="AY7793" s="3"/>
      <c r="AZ7793" s="3"/>
      <c r="BA7793" s="3"/>
      <c r="BB7793" s="3"/>
      <c r="BC7793" s="3"/>
      <c r="BD7793" s="3"/>
      <c r="BE7793" s="3"/>
      <c r="BF7793" s="3"/>
      <c r="BG7793" s="3"/>
      <c r="BH7793" s="3"/>
      <c r="BI7793" s="3"/>
      <c r="BJ7793" s="3"/>
    </row>
    <row r="7794" customFormat="false" ht="15.75" hidden="false" customHeight="false" outlineLevel="0" collapsed="false">
      <c r="A7794" s="3" t="n">
        <v>7793</v>
      </c>
      <c r="B7794" s="3" t="s">
        <v>22646</v>
      </c>
      <c r="C7794" s="3" t="s">
        <v>22647</v>
      </c>
      <c r="D7794" s="3" t="n">
        <v>1</v>
      </c>
      <c r="E7794" s="3" t="n">
        <v>3.6027803</v>
      </c>
      <c r="F7794" s="3" t="n">
        <v>51</v>
      </c>
      <c r="G7794" s="3" t="n">
        <v>51</v>
      </c>
      <c r="H7794" s="3" t="n">
        <v>14</v>
      </c>
      <c r="I7794" s="3" t="n">
        <v>14</v>
      </c>
      <c r="J7794" s="3" t="n">
        <v>45</v>
      </c>
      <c r="K7794" s="3" t="n">
        <v>45</v>
      </c>
      <c r="L7794" s="3" t="n">
        <v>11</v>
      </c>
      <c r="M7794" s="3" t="n">
        <v>11</v>
      </c>
      <c r="N7794" s="3" t="n">
        <v>-1</v>
      </c>
      <c r="O7794" s="3" t="n">
        <v>-1</v>
      </c>
      <c r="P7794" s="3" t="n">
        <v>7.9</v>
      </c>
      <c r="Q7794" s="3" t="n">
        <v>24.2</v>
      </c>
      <c r="R7794" s="3" t="s">
        <v>22648</v>
      </c>
      <c r="S7794" s="4" t="n">
        <v>45747.9388541667</v>
      </c>
      <c r="T7794" s="3" t="s">
        <v>239</v>
      </c>
      <c r="U7794" s="3" t="s">
        <v>239</v>
      </c>
      <c r="V7794" s="3" t="n">
        <v>0</v>
      </c>
      <c r="W7794" s="3" t="n">
        <v>0</v>
      </c>
      <c r="X7794" s="3" t="n">
        <v>0</v>
      </c>
      <c r="Y7794" s="3" t="s">
        <v>30</v>
      </c>
      <c r="Z7794" s="3" t="s">
        <v>30</v>
      </c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  <c r="AP7794" s="3"/>
      <c r="AQ7794" s="3"/>
      <c r="AR7794" s="3"/>
      <c r="AS7794" s="3"/>
      <c r="AT7794" s="3"/>
      <c r="AU7794" s="3"/>
      <c r="AV7794" s="3"/>
      <c r="AW7794" s="3"/>
      <c r="AX7794" s="3"/>
      <c r="AY7794" s="3"/>
      <c r="AZ7794" s="3"/>
      <c r="BA7794" s="3"/>
      <c r="BB7794" s="3"/>
      <c r="BC7794" s="3"/>
      <c r="BD7794" s="3"/>
      <c r="BE7794" s="3"/>
      <c r="BF7794" s="3"/>
      <c r="BG7794" s="3"/>
      <c r="BH7794" s="3"/>
      <c r="BI7794" s="3"/>
      <c r="BJ7794" s="3"/>
    </row>
    <row r="7795" customFormat="false" ht="15.75" hidden="false" customHeight="false" outlineLevel="0" collapsed="false">
      <c r="A7795" s="3" t="n">
        <v>7794</v>
      </c>
      <c r="B7795" s="3" t="s">
        <v>22649</v>
      </c>
      <c r="C7795" s="3" t="s">
        <v>22650</v>
      </c>
      <c r="D7795" s="3" t="n">
        <v>1</v>
      </c>
      <c r="E7795" s="3" t="n">
        <v>1.1143332</v>
      </c>
      <c r="F7795" s="3" t="n">
        <v>29</v>
      </c>
      <c r="G7795" s="3" t="n">
        <v>29</v>
      </c>
      <c r="H7795" s="3" t="n">
        <v>13</v>
      </c>
      <c r="I7795" s="3" t="n">
        <v>13</v>
      </c>
      <c r="J7795" s="3" t="n">
        <v>21</v>
      </c>
      <c r="K7795" s="3" t="n">
        <v>21</v>
      </c>
      <c r="L7795" s="3" t="n">
        <v>6</v>
      </c>
      <c r="M7795" s="3" t="n">
        <v>6</v>
      </c>
      <c r="N7795" s="3" t="n">
        <v>-1</v>
      </c>
      <c r="O7795" s="3" t="n">
        <v>-1</v>
      </c>
      <c r="P7795" s="3" t="n">
        <v>7.9</v>
      </c>
      <c r="Q7795" s="3" t="n">
        <v>24.2</v>
      </c>
      <c r="R7795" s="3" t="s">
        <v>22651</v>
      </c>
      <c r="S7795" s="4" t="n">
        <v>45747.938900463</v>
      </c>
      <c r="T7795" s="3" t="s">
        <v>29</v>
      </c>
      <c r="U7795" s="3" t="s">
        <v>29</v>
      </c>
      <c r="V7795" s="3" t="n">
        <v>0</v>
      </c>
      <c r="W7795" s="3" t="n">
        <v>0</v>
      </c>
      <c r="X7795" s="3" t="n">
        <v>0</v>
      </c>
      <c r="Y7795" s="3" t="s">
        <v>30</v>
      </c>
      <c r="Z7795" s="3" t="s">
        <v>30</v>
      </c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  <c r="AP7795" s="3"/>
      <c r="AQ7795" s="3"/>
      <c r="AR7795" s="3"/>
      <c r="AS7795" s="3"/>
      <c r="AT7795" s="3"/>
      <c r="AU7795" s="3"/>
      <c r="AV7795" s="3"/>
      <c r="AW7795" s="3"/>
      <c r="AX7795" s="3"/>
      <c r="AY7795" s="3"/>
      <c r="AZ7795" s="3"/>
      <c r="BA7795" s="3"/>
      <c r="BB7795" s="3"/>
      <c r="BC7795" s="3"/>
      <c r="BD7795" s="3"/>
      <c r="BE7795" s="3"/>
      <c r="BF7795" s="3"/>
      <c r="BG7795" s="3"/>
      <c r="BH7795" s="3"/>
      <c r="BI7795" s="3"/>
      <c r="BJ7795" s="3"/>
    </row>
    <row r="7796" customFormat="false" ht="15.75" hidden="false" customHeight="false" outlineLevel="0" collapsed="false">
      <c r="A7796" s="3" t="n">
        <v>7795</v>
      </c>
      <c r="B7796" s="3" t="s">
        <v>22652</v>
      </c>
      <c r="C7796" s="3" t="s">
        <v>22653</v>
      </c>
      <c r="D7796" s="3" t="n">
        <v>1</v>
      </c>
      <c r="E7796" s="3" t="n">
        <v>1.3705386</v>
      </c>
      <c r="F7796" s="3" t="n">
        <v>39</v>
      </c>
      <c r="G7796" s="3" t="n">
        <v>39</v>
      </c>
      <c r="H7796" s="3" t="n">
        <v>10</v>
      </c>
      <c r="I7796" s="3" t="n">
        <v>10</v>
      </c>
      <c r="J7796" s="3" t="n">
        <v>71</v>
      </c>
      <c r="K7796" s="3" t="n">
        <v>71</v>
      </c>
      <c r="L7796" s="3" t="n">
        <v>1</v>
      </c>
      <c r="M7796" s="3" t="n">
        <v>1</v>
      </c>
      <c r="N7796" s="3" t="n">
        <v>-1</v>
      </c>
      <c r="O7796" s="3" t="n">
        <v>-1</v>
      </c>
      <c r="P7796" s="3" t="n">
        <v>7.6</v>
      </c>
      <c r="Q7796" s="3" t="n">
        <v>24.2</v>
      </c>
      <c r="R7796" s="3" t="s">
        <v>22654</v>
      </c>
      <c r="S7796" s="4" t="n">
        <v>45747.9389467593</v>
      </c>
      <c r="T7796" s="3" t="s">
        <v>65</v>
      </c>
      <c r="U7796" s="3" t="s">
        <v>65</v>
      </c>
      <c r="V7796" s="3" t="n">
        <v>0</v>
      </c>
      <c r="W7796" s="3" t="n">
        <v>0</v>
      </c>
      <c r="X7796" s="3" t="n">
        <v>0</v>
      </c>
      <c r="Y7796" s="3" t="s">
        <v>30</v>
      </c>
      <c r="Z7796" s="3" t="s">
        <v>30</v>
      </c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  <c r="AP7796" s="3"/>
      <c r="AQ7796" s="3"/>
      <c r="AR7796" s="3"/>
      <c r="AS7796" s="3"/>
      <c r="AT7796" s="3"/>
      <c r="AU7796" s="3"/>
      <c r="AV7796" s="3"/>
      <c r="AW7796" s="3"/>
      <c r="AX7796" s="3"/>
      <c r="AY7796" s="3"/>
      <c r="AZ7796" s="3"/>
      <c r="BA7796" s="3"/>
      <c r="BB7796" s="3"/>
      <c r="BC7796" s="3"/>
      <c r="BD7796" s="3"/>
      <c r="BE7796" s="3"/>
      <c r="BF7796" s="3"/>
      <c r="BG7796" s="3"/>
      <c r="BH7796" s="3"/>
      <c r="BI7796" s="3"/>
      <c r="BJ7796" s="3"/>
    </row>
    <row r="7797" customFormat="false" ht="15.75" hidden="false" customHeight="false" outlineLevel="0" collapsed="false">
      <c r="A7797" s="3" t="n">
        <v>7796</v>
      </c>
      <c r="B7797" s="3" t="s">
        <v>22655</v>
      </c>
      <c r="C7797" s="3" t="s">
        <v>22656</v>
      </c>
      <c r="D7797" s="3" t="n">
        <v>1</v>
      </c>
      <c r="E7797" s="3" t="n">
        <v>2.4148013</v>
      </c>
      <c r="F7797" s="3" t="n">
        <v>143</v>
      </c>
      <c r="G7797" s="3" t="n">
        <v>143</v>
      </c>
      <c r="H7797" s="3" t="n">
        <v>14</v>
      </c>
      <c r="I7797" s="3" t="n">
        <v>14</v>
      </c>
      <c r="J7797" s="3" t="n">
        <v>168</v>
      </c>
      <c r="K7797" s="3" t="n">
        <v>168</v>
      </c>
      <c r="L7797" s="3" t="n">
        <v>26</v>
      </c>
      <c r="M7797" s="3" t="n">
        <v>26</v>
      </c>
      <c r="N7797" s="3" t="n">
        <v>57</v>
      </c>
      <c r="O7797" s="3" t="n">
        <v>-1</v>
      </c>
      <c r="P7797" s="3" t="n">
        <v>7.5</v>
      </c>
      <c r="Q7797" s="3" t="n">
        <v>24.2</v>
      </c>
      <c r="R7797" s="3" t="s">
        <v>22657</v>
      </c>
      <c r="S7797" s="4" t="n">
        <v>45747.9391087963</v>
      </c>
      <c r="T7797" s="3" t="s">
        <v>65</v>
      </c>
      <c r="U7797" s="3" t="s">
        <v>65</v>
      </c>
      <c r="V7797" s="3" t="n">
        <v>1</v>
      </c>
      <c r="W7797" s="3" t="n">
        <v>0</v>
      </c>
      <c r="X7797" s="3" t="n">
        <v>0</v>
      </c>
      <c r="Y7797" s="3" t="s">
        <v>30</v>
      </c>
      <c r="Z7797" s="3" t="s">
        <v>30</v>
      </c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  <c r="AP7797" s="3"/>
      <c r="AQ7797" s="3"/>
      <c r="AR7797" s="3"/>
      <c r="AS7797" s="3"/>
      <c r="AT7797" s="3"/>
      <c r="AU7797" s="3"/>
      <c r="AV7797" s="3"/>
      <c r="AW7797" s="3"/>
      <c r="AX7797" s="3"/>
      <c r="AY7797" s="3"/>
      <c r="AZ7797" s="3"/>
      <c r="BA7797" s="3"/>
      <c r="BB7797" s="3"/>
      <c r="BC7797" s="3"/>
      <c r="BD7797" s="3"/>
      <c r="BE7797" s="3"/>
      <c r="BF7797" s="3"/>
      <c r="BG7797" s="3"/>
      <c r="BH7797" s="3"/>
      <c r="BI7797" s="3"/>
      <c r="BJ7797" s="3"/>
    </row>
    <row r="7798" customFormat="false" ht="15.75" hidden="false" customHeight="false" outlineLevel="0" collapsed="false">
      <c r="A7798" s="3" t="n">
        <v>7797</v>
      </c>
      <c r="B7798" s="3" t="s">
        <v>22658</v>
      </c>
      <c r="C7798" s="3" t="s">
        <v>22659</v>
      </c>
      <c r="D7798" s="3" t="n">
        <v>1</v>
      </c>
      <c r="E7798" s="3" t="n">
        <v>7.0462396</v>
      </c>
      <c r="F7798" s="3" t="n">
        <v>45</v>
      </c>
      <c r="G7798" s="3" t="n">
        <v>45</v>
      </c>
      <c r="H7798" s="3" t="n">
        <v>9</v>
      </c>
      <c r="I7798" s="3" t="n">
        <v>9</v>
      </c>
      <c r="J7798" s="3" t="n">
        <v>49</v>
      </c>
      <c r="K7798" s="3" t="n">
        <v>49</v>
      </c>
      <c r="L7798" s="3" t="n">
        <v>10</v>
      </c>
      <c r="M7798" s="3" t="n">
        <v>10</v>
      </c>
      <c r="N7798" s="3" t="n">
        <v>-1</v>
      </c>
      <c r="O7798" s="3" t="n">
        <v>-1</v>
      </c>
      <c r="P7798" s="3" t="n">
        <v>7.7</v>
      </c>
      <c r="Q7798" s="3" t="n">
        <v>24.2</v>
      </c>
      <c r="R7798" s="3" t="s">
        <v>22660</v>
      </c>
      <c r="S7798" s="4" t="n">
        <v>45747.9392361111</v>
      </c>
      <c r="T7798" s="3" t="s">
        <v>65</v>
      </c>
      <c r="U7798" s="3" t="s">
        <v>65</v>
      </c>
      <c r="V7798" s="3" t="n">
        <v>0</v>
      </c>
      <c r="W7798" s="3" t="n">
        <v>0</v>
      </c>
      <c r="X7798" s="3" t="n">
        <v>0</v>
      </c>
      <c r="Y7798" s="3" t="s">
        <v>30</v>
      </c>
      <c r="Z7798" s="3" t="s">
        <v>30</v>
      </c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  <c r="AP7798" s="3"/>
      <c r="AQ7798" s="3"/>
      <c r="AR7798" s="3"/>
      <c r="AS7798" s="3"/>
      <c r="AT7798" s="3"/>
      <c r="AU7798" s="3"/>
      <c r="AV7798" s="3"/>
      <c r="AW7798" s="3"/>
      <c r="AX7798" s="3"/>
      <c r="AY7798" s="3"/>
      <c r="AZ7798" s="3"/>
      <c r="BA7798" s="3"/>
      <c r="BB7798" s="3"/>
      <c r="BC7798" s="3"/>
      <c r="BD7798" s="3"/>
      <c r="BE7798" s="3"/>
      <c r="BF7798" s="3"/>
      <c r="BG7798" s="3"/>
      <c r="BH7798" s="3"/>
      <c r="BI7798" s="3"/>
      <c r="BJ7798" s="3"/>
    </row>
    <row r="7799" customFormat="false" ht="15.75" hidden="false" customHeight="false" outlineLevel="0" collapsed="false">
      <c r="A7799" s="3" t="n">
        <v>7798</v>
      </c>
      <c r="B7799" s="3" t="s">
        <v>22661</v>
      </c>
      <c r="C7799" s="3" t="s">
        <v>22662</v>
      </c>
      <c r="D7799" s="3" t="n">
        <v>1</v>
      </c>
      <c r="E7799" s="3" t="n">
        <v>2.2080447</v>
      </c>
      <c r="F7799" s="3" t="n">
        <v>142</v>
      </c>
      <c r="G7799" s="3" t="n">
        <v>142</v>
      </c>
      <c r="H7799" s="3" t="n">
        <v>14</v>
      </c>
      <c r="I7799" s="3" t="n">
        <v>14</v>
      </c>
      <c r="J7799" s="3" t="n">
        <v>199</v>
      </c>
      <c r="K7799" s="3" t="n">
        <v>199</v>
      </c>
      <c r="L7799" s="3" t="n">
        <v>31</v>
      </c>
      <c r="M7799" s="3" t="n">
        <v>31</v>
      </c>
      <c r="N7799" s="3" t="n">
        <v>52</v>
      </c>
      <c r="O7799" s="3" t="n">
        <v>-1</v>
      </c>
      <c r="P7799" s="3" t="n">
        <v>7.7</v>
      </c>
      <c r="Q7799" s="3" t="n">
        <v>24.2</v>
      </c>
      <c r="R7799" s="3" t="s">
        <v>22663</v>
      </c>
      <c r="S7799" s="4" t="n">
        <v>45747.9393865741</v>
      </c>
      <c r="T7799" s="3" t="s">
        <v>4910</v>
      </c>
      <c r="U7799" s="3" t="s">
        <v>4910</v>
      </c>
      <c r="V7799" s="3" t="n">
        <v>1</v>
      </c>
      <c r="W7799" s="3" t="n">
        <v>0</v>
      </c>
      <c r="X7799" s="3" t="n">
        <v>0</v>
      </c>
      <c r="Y7799" s="3" t="s">
        <v>30</v>
      </c>
      <c r="Z7799" s="3" t="s">
        <v>30</v>
      </c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  <c r="AP7799" s="3"/>
      <c r="AQ7799" s="3"/>
      <c r="AR7799" s="3"/>
      <c r="AS7799" s="3"/>
      <c r="AT7799" s="3"/>
      <c r="AU7799" s="3"/>
      <c r="AV7799" s="3"/>
      <c r="AW7799" s="3"/>
      <c r="AX7799" s="3"/>
      <c r="AY7799" s="3"/>
      <c r="AZ7799" s="3"/>
      <c r="BA7799" s="3"/>
      <c r="BB7799" s="3"/>
      <c r="BC7799" s="3"/>
      <c r="BD7799" s="3"/>
      <c r="BE7799" s="3"/>
      <c r="BF7799" s="3"/>
      <c r="BG7799" s="3"/>
      <c r="BH7799" s="3"/>
      <c r="BI7799" s="3"/>
      <c r="BJ7799" s="3"/>
    </row>
    <row r="7800" customFormat="false" ht="15.75" hidden="false" customHeight="false" outlineLevel="0" collapsed="false">
      <c r="A7800" s="3" t="n">
        <v>7799</v>
      </c>
      <c r="B7800" s="3" t="s">
        <v>22664</v>
      </c>
      <c r="C7800" s="3" t="s">
        <v>22665</v>
      </c>
      <c r="D7800" s="3" t="n">
        <v>1</v>
      </c>
      <c r="E7800" s="3" t="n">
        <v>2.4984696</v>
      </c>
      <c r="F7800" s="3" t="n">
        <v>155</v>
      </c>
      <c r="G7800" s="3" t="n">
        <v>155</v>
      </c>
      <c r="H7800" s="3" t="n">
        <v>15</v>
      </c>
      <c r="I7800" s="3" t="n">
        <v>15</v>
      </c>
      <c r="J7800" s="3" t="n">
        <v>218</v>
      </c>
      <c r="K7800" s="3" t="n">
        <v>218</v>
      </c>
      <c r="L7800" s="3" t="n">
        <v>38</v>
      </c>
      <c r="M7800" s="3" t="n">
        <v>38</v>
      </c>
      <c r="N7800" s="3" t="n">
        <v>26</v>
      </c>
      <c r="O7800" s="3" t="n">
        <v>-1</v>
      </c>
      <c r="P7800" s="3" t="n">
        <v>7.7</v>
      </c>
      <c r="Q7800" s="3" t="n">
        <v>24.2</v>
      </c>
      <c r="R7800" s="3" t="s">
        <v>22666</v>
      </c>
      <c r="S7800" s="4" t="n">
        <v>45747.939537037</v>
      </c>
      <c r="T7800" s="3" t="s">
        <v>4910</v>
      </c>
      <c r="U7800" s="3" t="s">
        <v>4910</v>
      </c>
      <c r="V7800" s="3" t="n">
        <v>1</v>
      </c>
      <c r="W7800" s="3" t="n">
        <v>0</v>
      </c>
      <c r="X7800" s="3" t="n">
        <v>0</v>
      </c>
      <c r="Y7800" s="3" t="s">
        <v>30</v>
      </c>
      <c r="Z7800" s="3" t="s">
        <v>30</v>
      </c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3"/>
      <c r="AU7800" s="3"/>
      <c r="AV7800" s="3"/>
      <c r="AW7800" s="3"/>
      <c r="AX7800" s="3"/>
      <c r="AY7800" s="3"/>
      <c r="AZ7800" s="3"/>
      <c r="BA7800" s="3"/>
      <c r="BB7800" s="3"/>
      <c r="BC7800" s="3"/>
      <c r="BD7800" s="3"/>
      <c r="BE7800" s="3"/>
      <c r="BF7800" s="3"/>
      <c r="BG7800" s="3"/>
      <c r="BH7800" s="3"/>
      <c r="BI7800" s="3"/>
      <c r="BJ7800" s="3"/>
    </row>
    <row r="7801" customFormat="false" ht="15.75" hidden="false" customHeight="false" outlineLevel="0" collapsed="false">
      <c r="A7801" s="3" t="n">
        <v>7800</v>
      </c>
      <c r="B7801" s="3" t="s">
        <v>22667</v>
      </c>
      <c r="C7801" s="3" t="s">
        <v>22668</v>
      </c>
      <c r="D7801" s="3" t="n">
        <v>1</v>
      </c>
      <c r="E7801" s="3" t="n">
        <v>0.8970749</v>
      </c>
      <c r="F7801" s="3" t="n">
        <v>72</v>
      </c>
      <c r="G7801" s="3" t="n">
        <v>72</v>
      </c>
      <c r="H7801" s="3" t="n">
        <v>7</v>
      </c>
      <c r="I7801" s="3" t="n">
        <v>7</v>
      </c>
      <c r="J7801" s="3" t="n">
        <v>69</v>
      </c>
      <c r="K7801" s="3" t="n">
        <v>69</v>
      </c>
      <c r="L7801" s="3" t="n">
        <v>0</v>
      </c>
      <c r="M7801" s="3" t="n">
        <v>0</v>
      </c>
      <c r="N7801" s="3" t="n">
        <v>-1</v>
      </c>
      <c r="O7801" s="3" t="n">
        <v>-1</v>
      </c>
      <c r="P7801" s="3" t="n">
        <v>4</v>
      </c>
      <c r="Q7801" s="3" t="n">
        <v>24.2</v>
      </c>
      <c r="R7801" s="3" t="s">
        <v>22669</v>
      </c>
      <c r="S7801" s="4" t="n">
        <v>45747.9395949074</v>
      </c>
      <c r="T7801" s="3" t="s">
        <v>29</v>
      </c>
      <c r="U7801" s="3" t="s">
        <v>29</v>
      </c>
      <c r="V7801" s="3" t="n">
        <v>0</v>
      </c>
      <c r="W7801" s="3" t="n">
        <v>0</v>
      </c>
      <c r="X7801" s="3" t="n">
        <v>0</v>
      </c>
      <c r="Y7801" s="3" t="s">
        <v>30</v>
      </c>
      <c r="Z7801" s="3" t="s">
        <v>30</v>
      </c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  <c r="AP7801" s="3"/>
      <c r="AQ7801" s="3"/>
      <c r="AR7801" s="3"/>
      <c r="AS7801" s="3"/>
      <c r="AT7801" s="3"/>
      <c r="AU7801" s="3"/>
      <c r="AV7801" s="3"/>
      <c r="AW7801" s="3"/>
      <c r="AX7801" s="3"/>
      <c r="AY7801" s="3"/>
      <c r="AZ7801" s="3"/>
      <c r="BA7801" s="3"/>
      <c r="BB7801" s="3"/>
      <c r="BC7801" s="3"/>
      <c r="BD7801" s="3"/>
      <c r="BE7801" s="3"/>
      <c r="BF7801" s="3"/>
      <c r="BG7801" s="3"/>
      <c r="BH7801" s="3"/>
      <c r="BI7801" s="3"/>
      <c r="BJ7801" s="3"/>
    </row>
    <row r="7802" customFormat="false" ht="15.75" hidden="false" customHeight="false" outlineLevel="0" collapsed="false">
      <c r="A7802" s="3" t="n">
        <v>7801</v>
      </c>
      <c r="B7802" s="3" t="s">
        <v>22670</v>
      </c>
      <c r="C7802" s="3" t="s">
        <v>22671</v>
      </c>
      <c r="D7802" s="3" t="n">
        <v>1</v>
      </c>
      <c r="E7802" s="3" t="n">
        <v>0.5895127</v>
      </c>
      <c r="F7802" s="3" t="n">
        <v>39</v>
      </c>
      <c r="G7802" s="3" t="n">
        <v>39</v>
      </c>
      <c r="H7802" s="3" t="n">
        <v>6</v>
      </c>
      <c r="I7802" s="3" t="n">
        <v>6</v>
      </c>
      <c r="J7802" s="3" t="n">
        <v>33</v>
      </c>
      <c r="K7802" s="3" t="n">
        <v>33</v>
      </c>
      <c r="L7802" s="3" t="n">
        <v>0</v>
      </c>
      <c r="M7802" s="3" t="n">
        <v>0</v>
      </c>
      <c r="N7802" s="3" t="n">
        <v>-1</v>
      </c>
      <c r="O7802" s="3" t="n">
        <v>-1</v>
      </c>
      <c r="P7802" s="3" t="n">
        <v>7.1</v>
      </c>
      <c r="Q7802" s="3" t="n">
        <v>24.2</v>
      </c>
      <c r="R7802" s="3" t="s">
        <v>22672</v>
      </c>
      <c r="S7802" s="4" t="n">
        <v>45747.9396180556</v>
      </c>
      <c r="T7802" s="3" t="s">
        <v>29</v>
      </c>
      <c r="U7802" s="3" t="s">
        <v>29</v>
      </c>
      <c r="V7802" s="3" t="n">
        <v>0</v>
      </c>
      <c r="W7802" s="3" t="n">
        <v>0</v>
      </c>
      <c r="X7802" s="3" t="n">
        <v>0</v>
      </c>
      <c r="Y7802" s="3" t="s">
        <v>30</v>
      </c>
      <c r="Z7802" s="3" t="s">
        <v>30</v>
      </c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  <c r="AP7802" s="3"/>
      <c r="AQ7802" s="3"/>
      <c r="AR7802" s="3"/>
      <c r="AS7802" s="3"/>
      <c r="AT7802" s="3"/>
      <c r="AU7802" s="3"/>
      <c r="AV7802" s="3"/>
      <c r="AW7802" s="3"/>
      <c r="AX7802" s="3"/>
      <c r="AY7802" s="3"/>
      <c r="AZ7802" s="3"/>
      <c r="BA7802" s="3"/>
      <c r="BB7802" s="3"/>
      <c r="BC7802" s="3"/>
      <c r="BD7802" s="3"/>
      <c r="BE7802" s="3"/>
      <c r="BF7802" s="3"/>
      <c r="BG7802" s="3"/>
      <c r="BH7802" s="3"/>
      <c r="BI7802" s="3"/>
      <c r="BJ7802" s="3"/>
    </row>
    <row r="7803" customFormat="false" ht="15.75" hidden="false" customHeight="false" outlineLevel="0" collapsed="false">
      <c r="A7803" s="3" t="n">
        <v>7802</v>
      </c>
      <c r="B7803" s="3" t="s">
        <v>22673</v>
      </c>
      <c r="C7803" s="3" t="s">
        <v>22674</v>
      </c>
      <c r="D7803" s="3" t="n">
        <v>1</v>
      </c>
      <c r="E7803" s="3" t="n">
        <v>0.7753328</v>
      </c>
      <c r="F7803" s="3" t="n">
        <v>60</v>
      </c>
      <c r="G7803" s="3" t="n">
        <v>60</v>
      </c>
      <c r="H7803" s="3" t="n">
        <v>7</v>
      </c>
      <c r="I7803" s="3" t="n">
        <v>7</v>
      </c>
      <c r="J7803" s="3" t="n">
        <v>59</v>
      </c>
      <c r="K7803" s="3" t="n">
        <v>59</v>
      </c>
      <c r="L7803" s="3" t="n">
        <v>0</v>
      </c>
      <c r="M7803" s="3" t="n">
        <v>0</v>
      </c>
      <c r="N7803" s="3" t="n">
        <v>-1</v>
      </c>
      <c r="O7803" s="3" t="n">
        <v>-1</v>
      </c>
      <c r="P7803" s="3" t="n">
        <v>8</v>
      </c>
      <c r="Q7803" s="3" t="n">
        <v>24.2</v>
      </c>
      <c r="R7803" s="3" t="s">
        <v>22675</v>
      </c>
      <c r="S7803" s="4" t="n">
        <v>45747.9396527778</v>
      </c>
      <c r="T7803" s="3" t="s">
        <v>29</v>
      </c>
      <c r="U7803" s="3" t="s">
        <v>29</v>
      </c>
      <c r="V7803" s="3" t="n">
        <v>0</v>
      </c>
      <c r="W7803" s="3" t="n">
        <v>0</v>
      </c>
      <c r="X7803" s="3" t="n">
        <v>0</v>
      </c>
      <c r="Y7803" s="3" t="s">
        <v>30</v>
      </c>
      <c r="Z7803" s="3" t="s">
        <v>30</v>
      </c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  <c r="AP7803" s="3"/>
      <c r="AQ7803" s="3"/>
      <c r="AR7803" s="3"/>
      <c r="AS7803" s="3"/>
      <c r="AT7803" s="3"/>
      <c r="AU7803" s="3"/>
      <c r="AV7803" s="3"/>
      <c r="AW7803" s="3"/>
      <c r="AX7803" s="3"/>
      <c r="AY7803" s="3"/>
      <c r="AZ7803" s="3"/>
      <c r="BA7803" s="3"/>
      <c r="BB7803" s="3"/>
      <c r="BC7803" s="3"/>
      <c r="BD7803" s="3"/>
      <c r="BE7803" s="3"/>
      <c r="BF7803" s="3"/>
      <c r="BG7803" s="3"/>
      <c r="BH7803" s="3"/>
      <c r="BI7803" s="3"/>
      <c r="BJ7803" s="3"/>
    </row>
    <row r="7804" customFormat="false" ht="15.75" hidden="false" customHeight="false" outlineLevel="0" collapsed="false">
      <c r="A7804" s="3" t="n">
        <v>7803</v>
      </c>
      <c r="B7804" s="3" t="s">
        <v>22676</v>
      </c>
      <c r="C7804" s="3" t="s">
        <v>22677</v>
      </c>
      <c r="D7804" s="3" t="n">
        <v>1</v>
      </c>
      <c r="E7804" s="3" t="n">
        <v>0.9117057</v>
      </c>
      <c r="F7804" s="3" t="n">
        <v>56</v>
      </c>
      <c r="G7804" s="3" t="n">
        <v>56</v>
      </c>
      <c r="H7804" s="3" t="n">
        <v>6</v>
      </c>
      <c r="I7804" s="3" t="n">
        <v>6</v>
      </c>
      <c r="J7804" s="3" t="n">
        <v>49</v>
      </c>
      <c r="K7804" s="3" t="n">
        <v>49</v>
      </c>
      <c r="L7804" s="3" t="n">
        <v>0</v>
      </c>
      <c r="M7804" s="3" t="n">
        <v>0</v>
      </c>
      <c r="N7804" s="3" t="n">
        <v>-1</v>
      </c>
      <c r="O7804" s="3" t="n">
        <v>-1</v>
      </c>
      <c r="P7804" s="3" t="n">
        <v>4</v>
      </c>
      <c r="Q7804" s="3" t="n">
        <v>24.2</v>
      </c>
      <c r="R7804" s="3" t="s">
        <v>22678</v>
      </c>
      <c r="S7804" s="4" t="n">
        <v>45747.9396875</v>
      </c>
      <c r="T7804" s="3" t="s">
        <v>29</v>
      </c>
      <c r="U7804" s="3" t="s">
        <v>29</v>
      </c>
      <c r="V7804" s="3" t="n">
        <v>0</v>
      </c>
      <c r="W7804" s="3" t="n">
        <v>0</v>
      </c>
      <c r="X7804" s="3" t="n">
        <v>0</v>
      </c>
      <c r="Y7804" s="3" t="s">
        <v>30</v>
      </c>
      <c r="Z7804" s="3" t="s">
        <v>30</v>
      </c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3"/>
      <c r="AU7804" s="3"/>
      <c r="AV7804" s="3"/>
      <c r="AW7804" s="3"/>
      <c r="AX7804" s="3"/>
      <c r="AY7804" s="3"/>
      <c r="AZ7804" s="3"/>
      <c r="BA7804" s="3"/>
      <c r="BB7804" s="3"/>
      <c r="BC7804" s="3"/>
      <c r="BD7804" s="3"/>
      <c r="BE7804" s="3"/>
      <c r="BF7804" s="3"/>
      <c r="BG7804" s="3"/>
      <c r="BH7804" s="3"/>
      <c r="BI7804" s="3"/>
      <c r="BJ7804" s="3"/>
    </row>
    <row r="7805" customFormat="false" ht="15.75" hidden="false" customHeight="false" outlineLevel="0" collapsed="false">
      <c r="A7805" s="3" t="n">
        <v>7804</v>
      </c>
      <c r="B7805" s="3" t="s">
        <v>22679</v>
      </c>
      <c r="C7805" s="3" t="s">
        <v>22680</v>
      </c>
      <c r="D7805" s="3" t="n">
        <v>1</v>
      </c>
      <c r="E7805" s="3" t="n">
        <v>0.4621938</v>
      </c>
      <c r="F7805" s="3" t="n">
        <v>22</v>
      </c>
      <c r="G7805" s="3" t="n">
        <v>22</v>
      </c>
      <c r="H7805" s="3" t="n">
        <v>4</v>
      </c>
      <c r="I7805" s="3" t="n">
        <v>4</v>
      </c>
      <c r="J7805" s="3" t="n">
        <v>22</v>
      </c>
      <c r="K7805" s="3" t="n">
        <v>22</v>
      </c>
      <c r="L7805" s="3" t="n">
        <v>0</v>
      </c>
      <c r="M7805" s="3" t="n">
        <v>0</v>
      </c>
      <c r="N7805" s="3" t="n">
        <v>-1</v>
      </c>
      <c r="O7805" s="3" t="n">
        <v>-1</v>
      </c>
      <c r="P7805" s="3" t="n">
        <v>7.1</v>
      </c>
      <c r="Q7805" s="3" t="n">
        <v>24.2</v>
      </c>
      <c r="R7805" s="3" t="s">
        <v>22681</v>
      </c>
      <c r="S7805" s="4" t="n">
        <v>45747.9397222222</v>
      </c>
      <c r="T7805" s="3" t="s">
        <v>29</v>
      </c>
      <c r="U7805" s="3" t="s">
        <v>29</v>
      </c>
      <c r="V7805" s="3" t="n">
        <v>0</v>
      </c>
      <c r="W7805" s="3" t="n">
        <v>0</v>
      </c>
      <c r="X7805" s="3" t="n">
        <v>0</v>
      </c>
      <c r="Y7805" s="3" t="s">
        <v>30</v>
      </c>
      <c r="Z7805" s="3" t="s">
        <v>30</v>
      </c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  <c r="AP7805" s="3"/>
      <c r="AQ7805" s="3"/>
      <c r="AR7805" s="3"/>
      <c r="AS7805" s="3"/>
      <c r="AT7805" s="3"/>
      <c r="AU7805" s="3"/>
      <c r="AV7805" s="3"/>
      <c r="AW7805" s="3"/>
      <c r="AX7805" s="3"/>
      <c r="AY7805" s="3"/>
      <c r="AZ7805" s="3"/>
      <c r="BA7805" s="3"/>
      <c r="BB7805" s="3"/>
      <c r="BC7805" s="3"/>
      <c r="BD7805" s="3"/>
      <c r="BE7805" s="3"/>
      <c r="BF7805" s="3"/>
      <c r="BG7805" s="3"/>
      <c r="BH7805" s="3"/>
      <c r="BI7805" s="3"/>
      <c r="BJ7805" s="3"/>
    </row>
    <row r="7806" customFormat="false" ht="15.75" hidden="false" customHeight="false" outlineLevel="0" collapsed="false">
      <c r="A7806" s="3" t="n">
        <v>7805</v>
      </c>
      <c r="B7806" s="3" t="s">
        <v>22682</v>
      </c>
      <c r="C7806" s="3" t="s">
        <v>22683</v>
      </c>
      <c r="D7806" s="3" t="n">
        <v>1</v>
      </c>
      <c r="E7806" s="3" t="n">
        <v>0.3731115</v>
      </c>
      <c r="F7806" s="3" t="n">
        <v>20</v>
      </c>
      <c r="G7806" s="3" t="n">
        <v>20</v>
      </c>
      <c r="H7806" s="3" t="n">
        <v>4</v>
      </c>
      <c r="I7806" s="3" t="n">
        <v>4</v>
      </c>
      <c r="J7806" s="3" t="n">
        <v>19</v>
      </c>
      <c r="K7806" s="3" t="n">
        <v>19</v>
      </c>
      <c r="L7806" s="3" t="n">
        <v>0</v>
      </c>
      <c r="M7806" s="3" t="n">
        <v>0</v>
      </c>
      <c r="N7806" s="3" t="n">
        <v>-1</v>
      </c>
      <c r="O7806" s="3" t="n">
        <v>-1</v>
      </c>
      <c r="P7806" s="3" t="n">
        <v>4</v>
      </c>
      <c r="Q7806" s="3" t="n">
        <v>24.2</v>
      </c>
      <c r="R7806" s="3" t="s">
        <v>22684</v>
      </c>
      <c r="S7806" s="4" t="n">
        <v>45747.9397453704</v>
      </c>
      <c r="T7806" s="3" t="s">
        <v>29</v>
      </c>
      <c r="U7806" s="3" t="s">
        <v>29</v>
      </c>
      <c r="V7806" s="3" t="n">
        <v>0</v>
      </c>
      <c r="W7806" s="3" t="n">
        <v>0</v>
      </c>
      <c r="X7806" s="3" t="n">
        <v>0</v>
      </c>
      <c r="Y7806" s="3" t="s">
        <v>30</v>
      </c>
      <c r="Z7806" s="3" t="s">
        <v>30</v>
      </c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  <c r="AP7806" s="3"/>
      <c r="AQ7806" s="3"/>
      <c r="AR7806" s="3"/>
      <c r="AS7806" s="3"/>
      <c r="AT7806" s="3"/>
      <c r="AU7806" s="3"/>
      <c r="AV7806" s="3"/>
      <c r="AW7806" s="3"/>
      <c r="AX7806" s="3"/>
      <c r="AY7806" s="3"/>
      <c r="AZ7806" s="3"/>
      <c r="BA7806" s="3"/>
      <c r="BB7806" s="3"/>
      <c r="BC7806" s="3"/>
      <c r="BD7806" s="3"/>
      <c r="BE7806" s="3"/>
      <c r="BF7806" s="3"/>
      <c r="BG7806" s="3"/>
      <c r="BH7806" s="3"/>
      <c r="BI7806" s="3"/>
      <c r="BJ7806" s="3"/>
    </row>
    <row r="7807" customFormat="false" ht="15.75" hidden="false" customHeight="false" outlineLevel="0" collapsed="false">
      <c r="A7807" s="3" t="n">
        <v>7806</v>
      </c>
      <c r="B7807" s="3" t="s">
        <v>22685</v>
      </c>
      <c r="C7807" s="3" t="s">
        <v>22686</v>
      </c>
      <c r="D7807" s="3" t="n">
        <v>1</v>
      </c>
      <c r="E7807" s="3" t="n">
        <v>0.4922306</v>
      </c>
      <c r="F7807" s="3" t="n">
        <v>32</v>
      </c>
      <c r="G7807" s="3" t="n">
        <v>32</v>
      </c>
      <c r="H7807" s="3" t="n">
        <v>6</v>
      </c>
      <c r="I7807" s="3" t="n">
        <v>6</v>
      </c>
      <c r="J7807" s="3" t="n">
        <v>27</v>
      </c>
      <c r="K7807" s="3" t="n">
        <v>27</v>
      </c>
      <c r="L7807" s="3" t="n">
        <v>0</v>
      </c>
      <c r="M7807" s="3" t="n">
        <v>0</v>
      </c>
      <c r="N7807" s="3" t="n">
        <v>-1</v>
      </c>
      <c r="O7807" s="3" t="n">
        <v>-1</v>
      </c>
      <c r="P7807" s="3" t="n">
        <v>7.1</v>
      </c>
      <c r="Q7807" s="3" t="n">
        <v>24.2</v>
      </c>
      <c r="R7807" s="3" t="s">
        <v>22687</v>
      </c>
      <c r="S7807" s="4" t="n">
        <v>45747.9397800926</v>
      </c>
      <c r="T7807" s="3" t="s">
        <v>65</v>
      </c>
      <c r="U7807" s="3" t="s">
        <v>65</v>
      </c>
      <c r="V7807" s="3" t="n">
        <v>0</v>
      </c>
      <c r="W7807" s="3" t="n">
        <v>0</v>
      </c>
      <c r="X7807" s="3" t="n">
        <v>0</v>
      </c>
      <c r="Y7807" s="3" t="s">
        <v>30</v>
      </c>
      <c r="Z7807" s="3" t="s">
        <v>30</v>
      </c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  <c r="AP7807" s="3"/>
      <c r="AQ7807" s="3"/>
      <c r="AR7807" s="3"/>
      <c r="AS7807" s="3"/>
      <c r="AT7807" s="3"/>
      <c r="AU7807" s="3"/>
      <c r="AV7807" s="3"/>
      <c r="AW7807" s="3"/>
      <c r="AX7807" s="3"/>
      <c r="AY7807" s="3"/>
      <c r="AZ7807" s="3"/>
      <c r="BA7807" s="3"/>
      <c r="BB7807" s="3"/>
      <c r="BC7807" s="3"/>
      <c r="BD7807" s="3"/>
      <c r="BE7807" s="3"/>
      <c r="BF7807" s="3"/>
      <c r="BG7807" s="3"/>
      <c r="BH7807" s="3"/>
      <c r="BI7807" s="3"/>
      <c r="BJ7807" s="3"/>
    </row>
    <row r="7808" customFormat="false" ht="15.75" hidden="false" customHeight="false" outlineLevel="0" collapsed="false">
      <c r="A7808" s="3" t="n">
        <v>7807</v>
      </c>
      <c r="B7808" s="3" t="s">
        <v>22688</v>
      </c>
      <c r="C7808" s="3" t="s">
        <v>22689</v>
      </c>
      <c r="D7808" s="3" t="n">
        <v>1</v>
      </c>
      <c r="E7808" s="3" t="n">
        <v>0.6892828</v>
      </c>
      <c r="F7808" s="3" t="n">
        <v>36</v>
      </c>
      <c r="G7808" s="3" t="n">
        <v>36</v>
      </c>
      <c r="H7808" s="3" t="n">
        <v>4</v>
      </c>
      <c r="I7808" s="3" t="n">
        <v>4</v>
      </c>
      <c r="J7808" s="3" t="n">
        <v>36</v>
      </c>
      <c r="K7808" s="3" t="n">
        <v>36</v>
      </c>
      <c r="L7808" s="3" t="n">
        <v>0</v>
      </c>
      <c r="M7808" s="3" t="n">
        <v>0</v>
      </c>
      <c r="N7808" s="3" t="n">
        <v>-1</v>
      </c>
      <c r="O7808" s="3" t="n">
        <v>-1</v>
      </c>
      <c r="P7808" s="3" t="n">
        <v>7.1</v>
      </c>
      <c r="Q7808" s="3" t="n">
        <v>24.2</v>
      </c>
      <c r="R7808" s="3" t="s">
        <v>22690</v>
      </c>
      <c r="S7808" s="4" t="n">
        <v>45747.9398148148</v>
      </c>
      <c r="T7808" s="3" t="s">
        <v>65</v>
      </c>
      <c r="U7808" s="3" t="s">
        <v>65</v>
      </c>
      <c r="V7808" s="3" t="n">
        <v>0</v>
      </c>
      <c r="W7808" s="3" t="n">
        <v>0</v>
      </c>
      <c r="X7808" s="3" t="n">
        <v>0</v>
      </c>
      <c r="Y7808" s="3" t="s">
        <v>30</v>
      </c>
      <c r="Z7808" s="3" t="s">
        <v>30</v>
      </c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  <c r="AP7808" s="3"/>
      <c r="AQ7808" s="3"/>
      <c r="AR7808" s="3"/>
      <c r="AS7808" s="3"/>
      <c r="AT7808" s="3"/>
      <c r="AU7808" s="3"/>
      <c r="AV7808" s="3"/>
      <c r="AW7808" s="3"/>
      <c r="AX7808" s="3"/>
      <c r="AY7808" s="3"/>
      <c r="AZ7808" s="3"/>
      <c r="BA7808" s="3"/>
      <c r="BB7808" s="3"/>
      <c r="BC7808" s="3"/>
      <c r="BD7808" s="3"/>
      <c r="BE7808" s="3"/>
      <c r="BF7808" s="3"/>
      <c r="BG7808" s="3"/>
      <c r="BH7808" s="3"/>
      <c r="BI7808" s="3"/>
      <c r="BJ7808" s="3"/>
    </row>
    <row r="7809" customFormat="false" ht="15.75" hidden="false" customHeight="false" outlineLevel="0" collapsed="false">
      <c r="A7809" s="3" t="n">
        <v>7808</v>
      </c>
      <c r="B7809" s="3" t="s">
        <v>22691</v>
      </c>
      <c r="C7809" s="3" t="s">
        <v>22692</v>
      </c>
      <c r="D7809" s="3" t="n">
        <v>1</v>
      </c>
      <c r="E7809" s="3" t="n">
        <v>1.6693173</v>
      </c>
      <c r="F7809" s="3" t="n">
        <v>104</v>
      </c>
      <c r="G7809" s="3" t="n">
        <v>104</v>
      </c>
      <c r="H7809" s="3" t="n">
        <v>6</v>
      </c>
      <c r="I7809" s="3" t="n">
        <v>6</v>
      </c>
      <c r="J7809" s="3" t="n">
        <v>94</v>
      </c>
      <c r="K7809" s="3" t="n">
        <v>94</v>
      </c>
      <c r="L7809" s="3" t="n">
        <v>0</v>
      </c>
      <c r="M7809" s="3" t="n">
        <v>0</v>
      </c>
      <c r="N7809" s="3" t="n">
        <v>-1</v>
      </c>
      <c r="O7809" s="3" t="n">
        <v>-1</v>
      </c>
      <c r="P7809" s="3" t="n">
        <v>7.1</v>
      </c>
      <c r="Q7809" s="3" t="n">
        <v>24.2</v>
      </c>
      <c r="R7809" s="3" t="s">
        <v>22693</v>
      </c>
      <c r="S7809" s="4" t="n">
        <v>45747.9398611111</v>
      </c>
      <c r="T7809" s="3" t="s">
        <v>29</v>
      </c>
      <c r="U7809" s="3" t="s">
        <v>29</v>
      </c>
      <c r="V7809" s="3" t="n">
        <v>0</v>
      </c>
      <c r="W7809" s="3" t="n">
        <v>0</v>
      </c>
      <c r="X7809" s="3" t="n">
        <v>0</v>
      </c>
      <c r="Y7809" s="3" t="s">
        <v>30</v>
      </c>
      <c r="Z7809" s="3" t="s">
        <v>30</v>
      </c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  <c r="AP7809" s="3"/>
      <c r="AQ7809" s="3"/>
      <c r="AR7809" s="3"/>
      <c r="AS7809" s="3"/>
      <c r="AT7809" s="3"/>
      <c r="AU7809" s="3"/>
      <c r="AV7809" s="3"/>
      <c r="AW7809" s="3"/>
      <c r="AX7809" s="3"/>
      <c r="AY7809" s="3"/>
      <c r="AZ7809" s="3"/>
      <c r="BA7809" s="3"/>
      <c r="BB7809" s="3"/>
      <c r="BC7809" s="3"/>
      <c r="BD7809" s="3"/>
      <c r="BE7809" s="3"/>
      <c r="BF7809" s="3"/>
      <c r="BG7809" s="3"/>
      <c r="BH7809" s="3"/>
      <c r="BI7809" s="3"/>
      <c r="BJ7809" s="3"/>
    </row>
    <row r="7810" customFormat="false" ht="15.75" hidden="false" customHeight="false" outlineLevel="0" collapsed="false">
      <c r="A7810" s="3" t="n">
        <v>7809</v>
      </c>
      <c r="B7810" s="3" t="s">
        <v>22694</v>
      </c>
      <c r="C7810" s="3" t="s">
        <v>22695</v>
      </c>
      <c r="D7810" s="3" t="n">
        <v>1</v>
      </c>
      <c r="E7810" s="3" t="n">
        <v>1.6052624</v>
      </c>
      <c r="F7810" s="3" t="n">
        <v>101</v>
      </c>
      <c r="G7810" s="3" t="n">
        <v>101</v>
      </c>
      <c r="H7810" s="3" t="n">
        <v>6</v>
      </c>
      <c r="I7810" s="3" t="n">
        <v>6</v>
      </c>
      <c r="J7810" s="3" t="n">
        <v>91</v>
      </c>
      <c r="K7810" s="3" t="n">
        <v>91</v>
      </c>
      <c r="L7810" s="3" t="n">
        <v>0</v>
      </c>
      <c r="M7810" s="3" t="n">
        <v>0</v>
      </c>
      <c r="N7810" s="3" t="n">
        <v>-1</v>
      </c>
      <c r="O7810" s="3" t="n">
        <v>-1</v>
      </c>
      <c r="P7810" s="3" t="n">
        <v>7.1</v>
      </c>
      <c r="Q7810" s="3" t="n">
        <v>24.2</v>
      </c>
      <c r="R7810" s="3" t="s">
        <v>22696</v>
      </c>
      <c r="S7810" s="4" t="n">
        <v>45747.9399074074</v>
      </c>
      <c r="T7810" s="3" t="s">
        <v>29</v>
      </c>
      <c r="U7810" s="3" t="s">
        <v>29</v>
      </c>
      <c r="V7810" s="3" t="n">
        <v>0</v>
      </c>
      <c r="W7810" s="3" t="n">
        <v>0</v>
      </c>
      <c r="X7810" s="3" t="n">
        <v>0</v>
      </c>
      <c r="Y7810" s="3" t="s">
        <v>30</v>
      </c>
      <c r="Z7810" s="3" t="s">
        <v>30</v>
      </c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  <c r="AP7810" s="3"/>
      <c r="AQ7810" s="3"/>
      <c r="AR7810" s="3"/>
      <c r="AS7810" s="3"/>
      <c r="AT7810" s="3"/>
      <c r="AU7810" s="3"/>
      <c r="AV7810" s="3"/>
      <c r="AW7810" s="3"/>
      <c r="AX7810" s="3"/>
      <c r="AY7810" s="3"/>
      <c r="AZ7810" s="3"/>
      <c r="BA7810" s="3"/>
      <c r="BB7810" s="3"/>
      <c r="BC7810" s="3"/>
      <c r="BD7810" s="3"/>
      <c r="BE7810" s="3"/>
      <c r="BF7810" s="3"/>
      <c r="BG7810" s="3"/>
      <c r="BH7810" s="3"/>
      <c r="BI7810" s="3"/>
      <c r="BJ7810" s="3"/>
    </row>
    <row r="7811" customFormat="false" ht="15.75" hidden="false" customHeight="false" outlineLevel="0" collapsed="false">
      <c r="A7811" s="3" t="n">
        <v>7810</v>
      </c>
      <c r="B7811" s="3" t="s">
        <v>22697</v>
      </c>
      <c r="C7811" s="3" t="s">
        <v>22698</v>
      </c>
      <c r="D7811" s="3" t="n">
        <v>1</v>
      </c>
      <c r="E7811" s="3" t="n">
        <v>2.0480725</v>
      </c>
      <c r="F7811" s="3" t="n">
        <v>127</v>
      </c>
      <c r="G7811" s="3" t="n">
        <v>127</v>
      </c>
      <c r="H7811" s="3" t="n">
        <v>6</v>
      </c>
      <c r="I7811" s="3" t="n">
        <v>6</v>
      </c>
      <c r="J7811" s="3" t="n">
        <v>117</v>
      </c>
      <c r="K7811" s="3" t="n">
        <v>117</v>
      </c>
      <c r="L7811" s="3" t="n">
        <v>0</v>
      </c>
      <c r="M7811" s="3" t="n">
        <v>0</v>
      </c>
      <c r="N7811" s="3" t="n">
        <v>-1</v>
      </c>
      <c r="O7811" s="3" t="n">
        <v>-1</v>
      </c>
      <c r="P7811" s="3" t="n">
        <v>7.1</v>
      </c>
      <c r="Q7811" s="3" t="n">
        <v>24.2</v>
      </c>
      <c r="R7811" s="3" t="s">
        <v>22699</v>
      </c>
      <c r="S7811" s="4" t="n">
        <v>45747.9399652778</v>
      </c>
      <c r="T7811" s="3" t="s">
        <v>29</v>
      </c>
      <c r="U7811" s="3" t="s">
        <v>29</v>
      </c>
      <c r="V7811" s="3" t="n">
        <v>0</v>
      </c>
      <c r="W7811" s="3" t="n">
        <v>0</v>
      </c>
      <c r="X7811" s="3" t="n">
        <v>0</v>
      </c>
      <c r="Y7811" s="3" t="s">
        <v>30</v>
      </c>
      <c r="Z7811" s="3" t="s">
        <v>30</v>
      </c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  <c r="AP7811" s="3"/>
      <c r="AQ7811" s="3"/>
      <c r="AR7811" s="3"/>
      <c r="AS7811" s="3"/>
      <c r="AT7811" s="3"/>
      <c r="AU7811" s="3"/>
      <c r="AV7811" s="3"/>
      <c r="AW7811" s="3"/>
      <c r="AX7811" s="3"/>
      <c r="AY7811" s="3"/>
      <c r="AZ7811" s="3"/>
      <c r="BA7811" s="3"/>
      <c r="BB7811" s="3"/>
      <c r="BC7811" s="3"/>
      <c r="BD7811" s="3"/>
      <c r="BE7811" s="3"/>
      <c r="BF7811" s="3"/>
      <c r="BG7811" s="3"/>
      <c r="BH7811" s="3"/>
      <c r="BI7811" s="3"/>
      <c r="BJ7811" s="3"/>
    </row>
    <row r="7812" customFormat="false" ht="15.75" hidden="false" customHeight="false" outlineLevel="0" collapsed="false">
      <c r="A7812" s="3" t="n">
        <v>7811</v>
      </c>
      <c r="B7812" s="3" t="s">
        <v>22700</v>
      </c>
      <c r="C7812" s="3" t="s">
        <v>22701</v>
      </c>
      <c r="D7812" s="3" t="n">
        <v>1</v>
      </c>
      <c r="E7812" s="3" t="n">
        <v>1.5401376</v>
      </c>
      <c r="F7812" s="3" t="n">
        <v>100</v>
      </c>
      <c r="G7812" s="3" t="n">
        <v>100</v>
      </c>
      <c r="H7812" s="3" t="n">
        <v>6</v>
      </c>
      <c r="I7812" s="3" t="n">
        <v>6</v>
      </c>
      <c r="J7812" s="3" t="n">
        <v>90</v>
      </c>
      <c r="K7812" s="3" t="n">
        <v>90</v>
      </c>
      <c r="L7812" s="3" t="n">
        <v>0</v>
      </c>
      <c r="M7812" s="3" t="n">
        <v>0</v>
      </c>
      <c r="N7812" s="3" t="n">
        <v>-1</v>
      </c>
      <c r="O7812" s="3" t="n">
        <v>-1</v>
      </c>
      <c r="P7812" s="3" t="n">
        <v>7.1</v>
      </c>
      <c r="Q7812" s="3" t="n">
        <v>24.2</v>
      </c>
      <c r="R7812" s="3" t="s">
        <v>22702</v>
      </c>
      <c r="S7812" s="4" t="n">
        <v>45747.9400231482</v>
      </c>
      <c r="T7812" s="3" t="s">
        <v>29</v>
      </c>
      <c r="U7812" s="3" t="s">
        <v>29</v>
      </c>
      <c r="V7812" s="3" t="n">
        <v>0</v>
      </c>
      <c r="W7812" s="3" t="n">
        <v>0</v>
      </c>
      <c r="X7812" s="3" t="n">
        <v>0</v>
      </c>
      <c r="Y7812" s="3" t="s">
        <v>30</v>
      </c>
      <c r="Z7812" s="3" t="s">
        <v>30</v>
      </c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  <c r="AP7812" s="3"/>
      <c r="AQ7812" s="3"/>
      <c r="AR7812" s="3"/>
      <c r="AS7812" s="3"/>
      <c r="AT7812" s="3"/>
      <c r="AU7812" s="3"/>
      <c r="AV7812" s="3"/>
      <c r="AW7812" s="3"/>
      <c r="AX7812" s="3"/>
      <c r="AY7812" s="3"/>
      <c r="AZ7812" s="3"/>
      <c r="BA7812" s="3"/>
      <c r="BB7812" s="3"/>
      <c r="BC7812" s="3"/>
      <c r="BD7812" s="3"/>
      <c r="BE7812" s="3"/>
      <c r="BF7812" s="3"/>
      <c r="BG7812" s="3"/>
      <c r="BH7812" s="3"/>
      <c r="BI7812" s="3"/>
      <c r="BJ7812" s="3"/>
    </row>
    <row r="7813" customFormat="false" ht="15.75" hidden="false" customHeight="false" outlineLevel="0" collapsed="false">
      <c r="A7813" s="3" t="n">
        <v>7812</v>
      </c>
      <c r="B7813" s="3" t="s">
        <v>22703</v>
      </c>
      <c r="C7813" s="3" t="s">
        <v>22704</v>
      </c>
      <c r="D7813" s="3" t="n">
        <v>1</v>
      </c>
      <c r="E7813" s="3" t="n">
        <v>1.5324863</v>
      </c>
      <c r="F7813" s="3" t="n">
        <v>100</v>
      </c>
      <c r="G7813" s="3" t="n">
        <v>100</v>
      </c>
      <c r="H7813" s="3" t="n">
        <v>6</v>
      </c>
      <c r="I7813" s="3" t="n">
        <v>6</v>
      </c>
      <c r="J7813" s="3" t="n">
        <v>90</v>
      </c>
      <c r="K7813" s="3" t="n">
        <v>90</v>
      </c>
      <c r="L7813" s="3" t="n">
        <v>0</v>
      </c>
      <c r="M7813" s="3" t="n">
        <v>0</v>
      </c>
      <c r="N7813" s="3" t="n">
        <v>-1</v>
      </c>
      <c r="O7813" s="3" t="n">
        <v>-1</v>
      </c>
      <c r="P7813" s="3" t="n">
        <v>7.1</v>
      </c>
      <c r="Q7813" s="3" t="n">
        <v>24.2</v>
      </c>
      <c r="R7813" s="3" t="s">
        <v>22705</v>
      </c>
      <c r="S7813" s="4" t="n">
        <v>45747.9400694444</v>
      </c>
      <c r="T7813" s="3" t="s">
        <v>29</v>
      </c>
      <c r="U7813" s="3" t="s">
        <v>29</v>
      </c>
      <c r="V7813" s="3" t="n">
        <v>0</v>
      </c>
      <c r="W7813" s="3" t="n">
        <v>0</v>
      </c>
      <c r="X7813" s="3" t="n">
        <v>0</v>
      </c>
      <c r="Y7813" s="3" t="s">
        <v>30</v>
      </c>
      <c r="Z7813" s="3" t="s">
        <v>30</v>
      </c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  <c r="AP7813" s="3"/>
      <c r="AQ7813" s="3"/>
      <c r="AR7813" s="3"/>
      <c r="AS7813" s="3"/>
      <c r="AT7813" s="3"/>
      <c r="AU7813" s="3"/>
      <c r="AV7813" s="3"/>
      <c r="AW7813" s="3"/>
      <c r="AX7813" s="3"/>
      <c r="AY7813" s="3"/>
      <c r="AZ7813" s="3"/>
      <c r="BA7813" s="3"/>
      <c r="BB7813" s="3"/>
      <c r="BC7813" s="3"/>
      <c r="BD7813" s="3"/>
      <c r="BE7813" s="3"/>
      <c r="BF7813" s="3"/>
      <c r="BG7813" s="3"/>
      <c r="BH7813" s="3"/>
      <c r="BI7813" s="3"/>
      <c r="BJ7813" s="3"/>
    </row>
    <row r="7814" customFormat="false" ht="15.75" hidden="false" customHeight="false" outlineLevel="0" collapsed="false">
      <c r="A7814" s="3" t="n">
        <v>7813</v>
      </c>
      <c r="B7814" s="3" t="s">
        <v>22706</v>
      </c>
      <c r="C7814" s="3" t="s">
        <v>22707</v>
      </c>
      <c r="D7814" s="3" t="n">
        <v>1</v>
      </c>
      <c r="E7814" s="3" t="n">
        <v>1.2608977</v>
      </c>
      <c r="F7814" s="3" t="n">
        <v>71</v>
      </c>
      <c r="G7814" s="3" t="n">
        <v>71</v>
      </c>
      <c r="H7814" s="3" t="n">
        <v>6</v>
      </c>
      <c r="I7814" s="3" t="n">
        <v>6</v>
      </c>
      <c r="J7814" s="3" t="n">
        <v>67</v>
      </c>
      <c r="K7814" s="3" t="n">
        <v>67</v>
      </c>
      <c r="L7814" s="3" t="n">
        <v>0</v>
      </c>
      <c r="M7814" s="3" t="n">
        <v>0</v>
      </c>
      <c r="N7814" s="3" t="n">
        <v>-1</v>
      </c>
      <c r="O7814" s="3" t="n">
        <v>-1</v>
      </c>
      <c r="P7814" s="3" t="n">
        <v>7.1</v>
      </c>
      <c r="Q7814" s="3" t="n">
        <v>24.2</v>
      </c>
      <c r="R7814" s="3" t="s">
        <v>22708</v>
      </c>
      <c r="S7814" s="4" t="n">
        <v>45747.9401157407</v>
      </c>
      <c r="T7814" s="3" t="s">
        <v>29</v>
      </c>
      <c r="U7814" s="3" t="s">
        <v>29</v>
      </c>
      <c r="V7814" s="3" t="n">
        <v>0</v>
      </c>
      <c r="W7814" s="3" t="n">
        <v>0</v>
      </c>
      <c r="X7814" s="3" t="n">
        <v>0</v>
      </c>
      <c r="Y7814" s="3" t="s">
        <v>30</v>
      </c>
      <c r="Z7814" s="3" t="s">
        <v>30</v>
      </c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  <c r="AP7814" s="3"/>
      <c r="AQ7814" s="3"/>
      <c r="AR7814" s="3"/>
      <c r="AS7814" s="3"/>
      <c r="AT7814" s="3"/>
      <c r="AU7814" s="3"/>
      <c r="AV7814" s="3"/>
      <c r="AW7814" s="3"/>
      <c r="AX7814" s="3"/>
      <c r="AY7814" s="3"/>
      <c r="AZ7814" s="3"/>
      <c r="BA7814" s="3"/>
      <c r="BB7814" s="3"/>
      <c r="BC7814" s="3"/>
      <c r="BD7814" s="3"/>
      <c r="BE7814" s="3"/>
      <c r="BF7814" s="3"/>
      <c r="BG7814" s="3"/>
      <c r="BH7814" s="3"/>
      <c r="BI7814" s="3"/>
      <c r="BJ7814" s="3"/>
    </row>
    <row r="7815" customFormat="false" ht="15.75" hidden="false" customHeight="false" outlineLevel="0" collapsed="false">
      <c r="A7815" s="3" t="n">
        <v>7814</v>
      </c>
      <c r="B7815" s="3" t="s">
        <v>22709</v>
      </c>
      <c r="C7815" s="3" t="s">
        <v>22710</v>
      </c>
      <c r="D7815" s="3" t="n">
        <v>1</v>
      </c>
      <c r="E7815" s="3" t="n">
        <v>2.932684</v>
      </c>
      <c r="F7815" s="3" t="n">
        <v>144</v>
      </c>
      <c r="G7815" s="3" t="n">
        <v>144</v>
      </c>
      <c r="H7815" s="3" t="n">
        <v>17</v>
      </c>
      <c r="I7815" s="3" t="n">
        <v>17</v>
      </c>
      <c r="J7815" s="3" t="n">
        <v>179</v>
      </c>
      <c r="K7815" s="3" t="n">
        <v>179</v>
      </c>
      <c r="L7815" s="3" t="n">
        <v>8</v>
      </c>
      <c r="M7815" s="3" t="n">
        <v>8</v>
      </c>
      <c r="N7815" s="3" t="n">
        <v>-1</v>
      </c>
      <c r="O7815" s="3" t="n">
        <v>-1</v>
      </c>
      <c r="P7815" s="3" t="n">
        <v>8</v>
      </c>
      <c r="Q7815" s="3" t="n">
        <v>24.2</v>
      </c>
      <c r="R7815" s="3" t="s">
        <v>22711</v>
      </c>
      <c r="S7815" s="4" t="n">
        <v>45747.9401851852</v>
      </c>
      <c r="T7815" s="3" t="s">
        <v>65</v>
      </c>
      <c r="U7815" s="3" t="s">
        <v>65</v>
      </c>
      <c r="V7815" s="3" t="n">
        <v>0</v>
      </c>
      <c r="W7815" s="3" t="n">
        <v>0</v>
      </c>
      <c r="X7815" s="3" t="n">
        <v>0</v>
      </c>
      <c r="Y7815" s="3" t="s">
        <v>30</v>
      </c>
      <c r="Z7815" s="3" t="s">
        <v>30</v>
      </c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  <c r="AP7815" s="3"/>
      <c r="AQ7815" s="3"/>
      <c r="AR7815" s="3"/>
      <c r="AS7815" s="3"/>
      <c r="AT7815" s="3"/>
      <c r="AU7815" s="3"/>
      <c r="AV7815" s="3"/>
      <c r="AW7815" s="3"/>
      <c r="AX7815" s="3"/>
      <c r="AY7815" s="3"/>
      <c r="AZ7815" s="3"/>
      <c r="BA7815" s="3"/>
      <c r="BB7815" s="3"/>
      <c r="BC7815" s="3"/>
      <c r="BD7815" s="3"/>
      <c r="BE7815" s="3"/>
      <c r="BF7815" s="3"/>
      <c r="BG7815" s="3"/>
      <c r="BH7815" s="3"/>
      <c r="BI7815" s="3"/>
      <c r="BJ7815" s="3"/>
    </row>
    <row r="7816" customFormat="false" ht="15.75" hidden="false" customHeight="false" outlineLevel="0" collapsed="false">
      <c r="A7816" s="3" t="n">
        <v>7815</v>
      </c>
      <c r="B7816" s="3" t="s">
        <v>22712</v>
      </c>
      <c r="C7816" s="3" t="s">
        <v>22713</v>
      </c>
      <c r="D7816" s="3" t="n">
        <v>1</v>
      </c>
      <c r="E7816" s="3" t="n">
        <v>2.9834676</v>
      </c>
      <c r="F7816" s="3" t="n">
        <v>143</v>
      </c>
      <c r="G7816" s="3" t="n">
        <v>143</v>
      </c>
      <c r="H7816" s="3" t="n">
        <v>17</v>
      </c>
      <c r="I7816" s="3" t="n">
        <v>17</v>
      </c>
      <c r="J7816" s="3" t="n">
        <v>178</v>
      </c>
      <c r="K7816" s="3" t="n">
        <v>178</v>
      </c>
      <c r="L7816" s="3" t="n">
        <v>8</v>
      </c>
      <c r="M7816" s="3" t="n">
        <v>8</v>
      </c>
      <c r="N7816" s="3" t="n">
        <v>-1</v>
      </c>
      <c r="O7816" s="3" t="n">
        <v>-1</v>
      </c>
      <c r="P7816" s="3" t="n">
        <v>8</v>
      </c>
      <c r="Q7816" s="3" t="n">
        <v>24.2</v>
      </c>
      <c r="R7816" s="3" t="s">
        <v>22714</v>
      </c>
      <c r="S7816" s="4" t="n">
        <v>45747.9402546296</v>
      </c>
      <c r="T7816" s="3" t="s">
        <v>65</v>
      </c>
      <c r="U7816" s="3" t="s">
        <v>65</v>
      </c>
      <c r="V7816" s="3" t="n">
        <v>0</v>
      </c>
      <c r="W7816" s="3" t="n">
        <v>0</v>
      </c>
      <c r="X7816" s="3" t="n">
        <v>0</v>
      </c>
      <c r="Y7816" s="3" t="s">
        <v>30</v>
      </c>
      <c r="Z7816" s="3" t="s">
        <v>30</v>
      </c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  <c r="AP7816" s="3"/>
      <c r="AQ7816" s="3"/>
      <c r="AR7816" s="3"/>
      <c r="AS7816" s="3"/>
      <c r="AT7816" s="3"/>
      <c r="AU7816" s="3"/>
      <c r="AV7816" s="3"/>
      <c r="AW7816" s="3"/>
      <c r="AX7816" s="3"/>
      <c r="AY7816" s="3"/>
      <c r="AZ7816" s="3"/>
      <c r="BA7816" s="3"/>
      <c r="BB7816" s="3"/>
      <c r="BC7816" s="3"/>
      <c r="BD7816" s="3"/>
      <c r="BE7816" s="3"/>
      <c r="BF7816" s="3"/>
      <c r="BG7816" s="3"/>
      <c r="BH7816" s="3"/>
      <c r="BI7816" s="3"/>
      <c r="BJ7816" s="3"/>
    </row>
    <row r="7817" customFormat="false" ht="15.75" hidden="false" customHeight="false" outlineLevel="0" collapsed="false">
      <c r="A7817" s="3" t="n">
        <v>7816</v>
      </c>
      <c r="B7817" s="3" t="s">
        <v>22715</v>
      </c>
      <c r="C7817" s="3" t="s">
        <v>22716</v>
      </c>
      <c r="D7817" s="3" t="n">
        <v>1</v>
      </c>
      <c r="E7817" s="3" t="n">
        <v>4.3325458</v>
      </c>
      <c r="F7817" s="3" t="n">
        <v>254</v>
      </c>
      <c r="G7817" s="3" t="n">
        <v>254</v>
      </c>
      <c r="H7817" s="3" t="n">
        <v>25</v>
      </c>
      <c r="I7817" s="3" t="n">
        <v>25</v>
      </c>
      <c r="J7817" s="3" t="n">
        <v>346</v>
      </c>
      <c r="K7817" s="3" t="n">
        <v>346</v>
      </c>
      <c r="L7817" s="3" t="n">
        <v>10</v>
      </c>
      <c r="M7817" s="3" t="n">
        <v>10</v>
      </c>
      <c r="N7817" s="3" t="n">
        <v>-1</v>
      </c>
      <c r="O7817" s="3" t="n">
        <v>-1</v>
      </c>
      <c r="P7817" s="3" t="n">
        <v>8</v>
      </c>
      <c r="Q7817" s="3" t="n">
        <v>24.2</v>
      </c>
      <c r="R7817" s="3" t="s">
        <v>22717</v>
      </c>
      <c r="S7817" s="4" t="n">
        <v>45747.9403472222</v>
      </c>
      <c r="T7817" s="3" t="s">
        <v>65</v>
      </c>
      <c r="U7817" s="3" t="s">
        <v>65</v>
      </c>
      <c r="V7817" s="3" t="n">
        <v>0</v>
      </c>
      <c r="W7817" s="3" t="n">
        <v>0</v>
      </c>
      <c r="X7817" s="3" t="n">
        <v>0</v>
      </c>
      <c r="Y7817" s="3" t="s">
        <v>30</v>
      </c>
      <c r="Z7817" s="3" t="s">
        <v>30</v>
      </c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  <c r="AP7817" s="3"/>
      <c r="AQ7817" s="3"/>
      <c r="AR7817" s="3"/>
      <c r="AS7817" s="3"/>
      <c r="AT7817" s="3"/>
      <c r="AU7817" s="3"/>
      <c r="AV7817" s="3"/>
      <c r="AW7817" s="3"/>
      <c r="AX7817" s="3"/>
      <c r="AY7817" s="3"/>
      <c r="AZ7817" s="3"/>
      <c r="BA7817" s="3"/>
      <c r="BB7817" s="3"/>
      <c r="BC7817" s="3"/>
      <c r="BD7817" s="3"/>
      <c r="BE7817" s="3"/>
      <c r="BF7817" s="3"/>
      <c r="BG7817" s="3"/>
      <c r="BH7817" s="3"/>
      <c r="BI7817" s="3"/>
      <c r="BJ7817" s="3"/>
    </row>
    <row r="7818" customFormat="false" ht="15.75" hidden="false" customHeight="false" outlineLevel="0" collapsed="false">
      <c r="A7818" s="3" t="n">
        <v>7817</v>
      </c>
      <c r="B7818" s="3" t="s">
        <v>22718</v>
      </c>
      <c r="C7818" s="3" t="s">
        <v>22719</v>
      </c>
      <c r="D7818" s="3" t="n">
        <v>1</v>
      </c>
      <c r="E7818" s="3" t="n">
        <v>1.5006568</v>
      </c>
      <c r="F7818" s="3" t="n">
        <v>64</v>
      </c>
      <c r="G7818" s="3" t="n">
        <v>64</v>
      </c>
      <c r="H7818" s="3" t="n">
        <v>4</v>
      </c>
      <c r="I7818" s="3" t="n">
        <v>4</v>
      </c>
      <c r="J7818" s="3" t="n">
        <v>70</v>
      </c>
      <c r="K7818" s="3" t="n">
        <v>70</v>
      </c>
      <c r="L7818" s="3" t="n">
        <v>0</v>
      </c>
      <c r="M7818" s="3" t="n">
        <v>0</v>
      </c>
      <c r="N7818" s="3" t="n">
        <v>-1</v>
      </c>
      <c r="O7818" s="3" t="n">
        <v>-1</v>
      </c>
      <c r="P7818" s="3" t="n">
        <v>8</v>
      </c>
      <c r="Q7818" s="3" t="n">
        <v>24.2</v>
      </c>
      <c r="R7818" s="3" t="s">
        <v>22720</v>
      </c>
      <c r="S7818" s="4" t="n">
        <v>45747.9403935185</v>
      </c>
      <c r="T7818" s="3" t="s">
        <v>65</v>
      </c>
      <c r="U7818" s="3" t="s">
        <v>65</v>
      </c>
      <c r="V7818" s="3" t="n">
        <v>0</v>
      </c>
      <c r="W7818" s="3" t="n">
        <v>0</v>
      </c>
      <c r="X7818" s="3" t="n">
        <v>0</v>
      </c>
      <c r="Y7818" s="3" t="s">
        <v>30</v>
      </c>
      <c r="Z7818" s="3" t="s">
        <v>30</v>
      </c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  <c r="AP7818" s="3"/>
      <c r="AQ7818" s="3"/>
      <c r="AR7818" s="3"/>
      <c r="AS7818" s="3"/>
      <c r="AT7818" s="3"/>
      <c r="AU7818" s="3"/>
      <c r="AV7818" s="3"/>
      <c r="AW7818" s="3"/>
      <c r="AX7818" s="3"/>
      <c r="AY7818" s="3"/>
      <c r="AZ7818" s="3"/>
      <c r="BA7818" s="3"/>
      <c r="BB7818" s="3"/>
      <c r="BC7818" s="3"/>
      <c r="BD7818" s="3"/>
      <c r="BE7818" s="3"/>
      <c r="BF7818" s="3"/>
      <c r="BG7818" s="3"/>
      <c r="BH7818" s="3"/>
      <c r="BI7818" s="3"/>
      <c r="BJ7818" s="3"/>
    </row>
    <row r="7819" customFormat="false" ht="15.75" hidden="false" customHeight="false" outlineLevel="0" collapsed="false">
      <c r="A7819" s="3" t="n">
        <v>7818</v>
      </c>
      <c r="B7819" s="3" t="s">
        <v>22721</v>
      </c>
      <c r="C7819" s="3" t="s">
        <v>22722</v>
      </c>
      <c r="D7819" s="3" t="n">
        <v>1</v>
      </c>
      <c r="E7819" s="3" t="n">
        <v>0.3827428</v>
      </c>
      <c r="F7819" s="3" t="n">
        <v>21</v>
      </c>
      <c r="G7819" s="3" t="n">
        <v>21</v>
      </c>
      <c r="H7819" s="3" t="n">
        <v>6</v>
      </c>
      <c r="I7819" s="3" t="n">
        <v>6</v>
      </c>
      <c r="J7819" s="3" t="n">
        <v>18</v>
      </c>
      <c r="K7819" s="3" t="n">
        <v>18</v>
      </c>
      <c r="L7819" s="3" t="n">
        <v>0</v>
      </c>
      <c r="M7819" s="3" t="n">
        <v>0</v>
      </c>
      <c r="N7819" s="3" t="n">
        <v>-1</v>
      </c>
      <c r="O7819" s="3" t="n">
        <v>-1</v>
      </c>
      <c r="P7819" s="3" t="n">
        <v>4</v>
      </c>
      <c r="Q7819" s="3" t="n">
        <v>24.2</v>
      </c>
      <c r="R7819" s="3" t="s">
        <v>22723</v>
      </c>
      <c r="S7819" s="4" t="n">
        <v>45747.9404166667</v>
      </c>
      <c r="T7819" s="3" t="s">
        <v>65</v>
      </c>
      <c r="U7819" s="3" t="s">
        <v>65</v>
      </c>
      <c r="V7819" s="3" t="n">
        <v>0</v>
      </c>
      <c r="W7819" s="3" t="n">
        <v>0</v>
      </c>
      <c r="X7819" s="3" t="n">
        <v>0</v>
      </c>
      <c r="Y7819" s="3" t="s">
        <v>30</v>
      </c>
      <c r="Z7819" s="3" t="s">
        <v>30</v>
      </c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  <c r="AP7819" s="3"/>
      <c r="AQ7819" s="3"/>
      <c r="AR7819" s="3"/>
      <c r="AS7819" s="3"/>
      <c r="AT7819" s="3"/>
      <c r="AU7819" s="3"/>
      <c r="AV7819" s="3"/>
      <c r="AW7819" s="3"/>
      <c r="AX7819" s="3"/>
      <c r="AY7819" s="3"/>
      <c r="AZ7819" s="3"/>
      <c r="BA7819" s="3"/>
      <c r="BB7819" s="3"/>
      <c r="BC7819" s="3"/>
      <c r="BD7819" s="3"/>
      <c r="BE7819" s="3"/>
      <c r="BF7819" s="3"/>
      <c r="BG7819" s="3"/>
      <c r="BH7819" s="3"/>
      <c r="BI7819" s="3"/>
      <c r="BJ7819" s="3"/>
    </row>
    <row r="7820" customFormat="false" ht="15.75" hidden="false" customHeight="false" outlineLevel="0" collapsed="false">
      <c r="A7820" s="3" t="n">
        <v>7819</v>
      </c>
      <c r="B7820" s="3" t="s">
        <v>22724</v>
      </c>
      <c r="C7820" s="3" t="s">
        <v>22725</v>
      </c>
      <c r="D7820" s="3" t="n">
        <v>1</v>
      </c>
      <c r="E7820" s="3" t="n">
        <v>2.297368</v>
      </c>
      <c r="F7820" s="3" t="n">
        <v>117</v>
      </c>
      <c r="G7820" s="3" t="n">
        <v>117</v>
      </c>
      <c r="H7820" s="3" t="n">
        <v>6</v>
      </c>
      <c r="I7820" s="3" t="n">
        <v>6</v>
      </c>
      <c r="J7820" s="3" t="n">
        <v>117</v>
      </c>
      <c r="K7820" s="3" t="n">
        <v>117</v>
      </c>
      <c r="L7820" s="3" t="n">
        <v>0</v>
      </c>
      <c r="M7820" s="3" t="n">
        <v>0</v>
      </c>
      <c r="N7820" s="3" t="n">
        <v>-1</v>
      </c>
      <c r="O7820" s="3" t="n">
        <v>-1</v>
      </c>
      <c r="P7820" s="3" t="n">
        <v>4.1</v>
      </c>
      <c r="Q7820" s="3" t="n">
        <v>24.2</v>
      </c>
      <c r="R7820" s="3" t="s">
        <v>22726</v>
      </c>
      <c r="S7820" s="4" t="n">
        <v>45747.9404861111</v>
      </c>
      <c r="T7820" s="3" t="s">
        <v>29</v>
      </c>
      <c r="U7820" s="3" t="s">
        <v>29</v>
      </c>
      <c r="V7820" s="3" t="n">
        <v>0</v>
      </c>
      <c r="W7820" s="3" t="n">
        <v>0</v>
      </c>
      <c r="X7820" s="3" t="n">
        <v>0</v>
      </c>
      <c r="Y7820" s="3" t="s">
        <v>30</v>
      </c>
      <c r="Z7820" s="3" t="s">
        <v>30</v>
      </c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  <c r="AP7820" s="3"/>
      <c r="AQ7820" s="3"/>
      <c r="AR7820" s="3"/>
      <c r="AS7820" s="3"/>
      <c r="AT7820" s="3"/>
      <c r="AU7820" s="3"/>
      <c r="AV7820" s="3"/>
      <c r="AW7820" s="3"/>
      <c r="AX7820" s="3"/>
      <c r="AY7820" s="3"/>
      <c r="AZ7820" s="3"/>
      <c r="BA7820" s="3"/>
      <c r="BB7820" s="3"/>
      <c r="BC7820" s="3"/>
      <c r="BD7820" s="3"/>
      <c r="BE7820" s="3"/>
      <c r="BF7820" s="3"/>
      <c r="BG7820" s="3"/>
      <c r="BH7820" s="3"/>
      <c r="BI7820" s="3"/>
      <c r="BJ7820" s="3"/>
    </row>
    <row r="7821" customFormat="false" ht="15.75" hidden="false" customHeight="false" outlineLevel="0" collapsed="false">
      <c r="A7821" s="3" t="n">
        <v>7820</v>
      </c>
      <c r="B7821" s="3" t="s">
        <v>22727</v>
      </c>
      <c r="C7821" s="3" t="s">
        <v>22728</v>
      </c>
      <c r="D7821" s="3" t="n">
        <v>1</v>
      </c>
      <c r="E7821" s="3" t="n">
        <v>1.1240483</v>
      </c>
      <c r="F7821" s="3" t="n">
        <v>55</v>
      </c>
      <c r="G7821" s="3" t="n">
        <v>55</v>
      </c>
      <c r="H7821" s="3" t="n">
        <v>4</v>
      </c>
      <c r="I7821" s="3" t="n">
        <v>4</v>
      </c>
      <c r="J7821" s="3" t="n">
        <v>55</v>
      </c>
      <c r="K7821" s="3" t="n">
        <v>55</v>
      </c>
      <c r="L7821" s="3" t="n">
        <v>0</v>
      </c>
      <c r="M7821" s="3" t="n">
        <v>0</v>
      </c>
      <c r="N7821" s="3" t="n">
        <v>-1</v>
      </c>
      <c r="O7821" s="3" t="n">
        <v>-1</v>
      </c>
      <c r="P7821" s="3" t="n">
        <v>7.1</v>
      </c>
      <c r="Q7821" s="3" t="n">
        <v>24.2</v>
      </c>
      <c r="R7821" s="3" t="s">
        <v>22729</v>
      </c>
      <c r="S7821" s="4" t="n">
        <v>45747.9405208333</v>
      </c>
      <c r="T7821" s="3" t="s">
        <v>29</v>
      </c>
      <c r="U7821" s="3" t="s">
        <v>29</v>
      </c>
      <c r="V7821" s="3" t="n">
        <v>0</v>
      </c>
      <c r="W7821" s="3" t="n">
        <v>0</v>
      </c>
      <c r="X7821" s="3" t="n">
        <v>0</v>
      </c>
      <c r="Y7821" s="3" t="s">
        <v>30</v>
      </c>
      <c r="Z7821" s="3" t="s">
        <v>30</v>
      </c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  <c r="AP7821" s="3"/>
      <c r="AQ7821" s="3"/>
      <c r="AR7821" s="3"/>
      <c r="AS7821" s="3"/>
      <c r="AT7821" s="3"/>
      <c r="AU7821" s="3"/>
      <c r="AV7821" s="3"/>
      <c r="AW7821" s="3"/>
      <c r="AX7821" s="3"/>
      <c r="AY7821" s="3"/>
      <c r="AZ7821" s="3"/>
      <c r="BA7821" s="3"/>
      <c r="BB7821" s="3"/>
      <c r="BC7821" s="3"/>
      <c r="BD7821" s="3"/>
      <c r="BE7821" s="3"/>
      <c r="BF7821" s="3"/>
      <c r="BG7821" s="3"/>
      <c r="BH7821" s="3"/>
      <c r="BI7821" s="3"/>
      <c r="BJ7821" s="3"/>
    </row>
    <row r="7822" customFormat="false" ht="15.75" hidden="false" customHeight="false" outlineLevel="0" collapsed="false">
      <c r="A7822" s="3" t="n">
        <v>7821</v>
      </c>
      <c r="B7822" s="3" t="s">
        <v>22730</v>
      </c>
      <c r="C7822" s="3" t="s">
        <v>22731</v>
      </c>
      <c r="D7822" s="3" t="n">
        <v>1</v>
      </c>
      <c r="E7822" s="3" t="n">
        <v>1.1554089</v>
      </c>
      <c r="F7822" s="3" t="n">
        <v>65</v>
      </c>
      <c r="G7822" s="3" t="n">
        <v>65</v>
      </c>
      <c r="H7822" s="3" t="n">
        <v>7</v>
      </c>
      <c r="I7822" s="3" t="n">
        <v>7</v>
      </c>
      <c r="J7822" s="3" t="n">
        <v>63</v>
      </c>
      <c r="K7822" s="3" t="n">
        <v>63</v>
      </c>
      <c r="L7822" s="3" t="n">
        <v>2</v>
      </c>
      <c r="M7822" s="3" t="n">
        <v>2</v>
      </c>
      <c r="N7822" s="3" t="n">
        <v>-1</v>
      </c>
      <c r="O7822" s="3" t="n">
        <v>-1</v>
      </c>
      <c r="P7822" s="3" t="n">
        <v>8</v>
      </c>
      <c r="Q7822" s="3" t="n">
        <v>24.2</v>
      </c>
      <c r="R7822" s="3" t="s">
        <v>22732</v>
      </c>
      <c r="S7822" s="4" t="n">
        <v>45747.9405671296</v>
      </c>
      <c r="T7822" s="3" t="s">
        <v>29</v>
      </c>
      <c r="U7822" s="3" t="s">
        <v>29</v>
      </c>
      <c r="V7822" s="3" t="n">
        <v>0</v>
      </c>
      <c r="W7822" s="3" t="n">
        <v>0</v>
      </c>
      <c r="X7822" s="3" t="n">
        <v>0</v>
      </c>
      <c r="Y7822" s="3" t="s">
        <v>30</v>
      </c>
      <c r="Z7822" s="3" t="s">
        <v>30</v>
      </c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  <c r="AP7822" s="3"/>
      <c r="AQ7822" s="3"/>
      <c r="AR7822" s="3"/>
      <c r="AS7822" s="3"/>
      <c r="AT7822" s="3"/>
      <c r="AU7822" s="3"/>
      <c r="AV7822" s="3"/>
      <c r="AW7822" s="3"/>
      <c r="AX7822" s="3"/>
      <c r="AY7822" s="3"/>
      <c r="AZ7822" s="3"/>
      <c r="BA7822" s="3"/>
      <c r="BB7822" s="3"/>
      <c r="BC7822" s="3"/>
      <c r="BD7822" s="3"/>
      <c r="BE7822" s="3"/>
      <c r="BF7822" s="3"/>
      <c r="BG7822" s="3"/>
      <c r="BH7822" s="3"/>
      <c r="BI7822" s="3"/>
      <c r="BJ7822" s="3"/>
    </row>
    <row r="7823" customFormat="false" ht="15.75" hidden="false" customHeight="false" outlineLevel="0" collapsed="false">
      <c r="A7823" s="3" t="n">
        <v>7822</v>
      </c>
      <c r="B7823" s="3" t="s">
        <v>22733</v>
      </c>
      <c r="C7823" s="3" t="s">
        <v>22734</v>
      </c>
      <c r="D7823" s="3" t="n">
        <v>1</v>
      </c>
      <c r="E7823" s="3" t="n">
        <v>1.2701283</v>
      </c>
      <c r="F7823" s="3" t="n">
        <v>73</v>
      </c>
      <c r="G7823" s="3" t="n">
        <v>73</v>
      </c>
      <c r="H7823" s="3" t="n">
        <v>4</v>
      </c>
      <c r="I7823" s="3" t="n">
        <v>4</v>
      </c>
      <c r="J7823" s="3" t="n">
        <v>66</v>
      </c>
      <c r="K7823" s="3" t="n">
        <v>66</v>
      </c>
      <c r="L7823" s="3" t="n">
        <v>0</v>
      </c>
      <c r="M7823" s="3" t="n">
        <v>0</v>
      </c>
      <c r="N7823" s="3" t="n">
        <v>-1</v>
      </c>
      <c r="O7823" s="3" t="n">
        <v>-1</v>
      </c>
      <c r="P7823" s="3" t="n">
        <v>7.1</v>
      </c>
      <c r="Q7823" s="3" t="n">
        <v>24.2</v>
      </c>
      <c r="R7823" s="3" t="s">
        <v>22735</v>
      </c>
      <c r="S7823" s="4" t="n">
        <v>45747.9406134259</v>
      </c>
      <c r="T7823" s="3" t="s">
        <v>29</v>
      </c>
      <c r="U7823" s="3" t="s">
        <v>29</v>
      </c>
      <c r="V7823" s="3" t="n">
        <v>0</v>
      </c>
      <c r="W7823" s="3" t="n">
        <v>0</v>
      </c>
      <c r="X7823" s="3" t="n">
        <v>0</v>
      </c>
      <c r="Y7823" s="3" t="s">
        <v>30</v>
      </c>
      <c r="Z7823" s="3" t="s">
        <v>30</v>
      </c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  <c r="AP7823" s="3"/>
      <c r="AQ7823" s="3"/>
      <c r="AR7823" s="3"/>
      <c r="AS7823" s="3"/>
      <c r="AT7823" s="3"/>
      <c r="AU7823" s="3"/>
      <c r="AV7823" s="3"/>
      <c r="AW7823" s="3"/>
      <c r="AX7823" s="3"/>
      <c r="AY7823" s="3"/>
      <c r="AZ7823" s="3"/>
      <c r="BA7823" s="3"/>
      <c r="BB7823" s="3"/>
      <c r="BC7823" s="3"/>
      <c r="BD7823" s="3"/>
      <c r="BE7823" s="3"/>
      <c r="BF7823" s="3"/>
      <c r="BG7823" s="3"/>
      <c r="BH7823" s="3"/>
      <c r="BI7823" s="3"/>
      <c r="BJ7823" s="3"/>
    </row>
    <row r="7824" customFormat="false" ht="15.75" hidden="false" customHeight="false" outlineLevel="0" collapsed="false">
      <c r="A7824" s="3" t="n">
        <v>7823</v>
      </c>
      <c r="B7824" s="3" t="s">
        <v>22736</v>
      </c>
      <c r="C7824" s="3" t="s">
        <v>22737</v>
      </c>
      <c r="D7824" s="3" t="n">
        <v>1</v>
      </c>
      <c r="E7824" s="3" t="n">
        <v>0.6304978</v>
      </c>
      <c r="F7824" s="3" t="n">
        <v>37</v>
      </c>
      <c r="G7824" s="3" t="n">
        <v>37</v>
      </c>
      <c r="H7824" s="3" t="n">
        <v>4</v>
      </c>
      <c r="I7824" s="3" t="n">
        <v>4</v>
      </c>
      <c r="J7824" s="3" t="n">
        <v>33</v>
      </c>
      <c r="K7824" s="3" t="n">
        <v>33</v>
      </c>
      <c r="L7824" s="3" t="n">
        <v>0</v>
      </c>
      <c r="M7824" s="3" t="n">
        <v>0</v>
      </c>
      <c r="N7824" s="3" t="n">
        <v>-1</v>
      </c>
      <c r="O7824" s="3" t="n">
        <v>-1</v>
      </c>
      <c r="P7824" s="3" t="n">
        <v>4</v>
      </c>
      <c r="Q7824" s="3" t="n">
        <v>24.2</v>
      </c>
      <c r="R7824" s="3" t="s">
        <v>22738</v>
      </c>
      <c r="S7824" s="4" t="n">
        <v>45747.9406365741</v>
      </c>
      <c r="T7824" s="3" t="s">
        <v>29</v>
      </c>
      <c r="U7824" s="3" t="s">
        <v>29</v>
      </c>
      <c r="V7824" s="3" t="n">
        <v>0</v>
      </c>
      <c r="W7824" s="3" t="n">
        <v>0</v>
      </c>
      <c r="X7824" s="3" t="n">
        <v>0</v>
      </c>
      <c r="Y7824" s="3" t="s">
        <v>30</v>
      </c>
      <c r="Z7824" s="3" t="s">
        <v>30</v>
      </c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  <c r="AP7824" s="3"/>
      <c r="AQ7824" s="3"/>
      <c r="AR7824" s="3"/>
      <c r="AS7824" s="3"/>
      <c r="AT7824" s="3"/>
      <c r="AU7824" s="3"/>
      <c r="AV7824" s="3"/>
      <c r="AW7824" s="3"/>
      <c r="AX7824" s="3"/>
      <c r="AY7824" s="3"/>
      <c r="AZ7824" s="3"/>
      <c r="BA7824" s="3"/>
      <c r="BB7824" s="3"/>
      <c r="BC7824" s="3"/>
      <c r="BD7824" s="3"/>
      <c r="BE7824" s="3"/>
      <c r="BF7824" s="3"/>
      <c r="BG7824" s="3"/>
      <c r="BH7824" s="3"/>
      <c r="BI7824" s="3"/>
      <c r="BJ7824" s="3"/>
    </row>
    <row r="7825" customFormat="false" ht="15.75" hidden="false" customHeight="false" outlineLevel="0" collapsed="false">
      <c r="A7825" s="3" t="n">
        <v>7824</v>
      </c>
      <c r="B7825" s="3" t="s">
        <v>22739</v>
      </c>
      <c r="C7825" s="3" t="s">
        <v>22740</v>
      </c>
      <c r="D7825" s="3" t="n">
        <v>1</v>
      </c>
      <c r="E7825" s="3" t="n">
        <v>1.3387579</v>
      </c>
      <c r="F7825" s="3" t="n">
        <v>89</v>
      </c>
      <c r="G7825" s="3" t="n">
        <v>89</v>
      </c>
      <c r="H7825" s="3" t="n">
        <v>9</v>
      </c>
      <c r="I7825" s="3" t="n">
        <v>9</v>
      </c>
      <c r="J7825" s="3" t="n">
        <v>79</v>
      </c>
      <c r="K7825" s="3" t="n">
        <v>79</v>
      </c>
      <c r="L7825" s="3" t="n">
        <v>6</v>
      </c>
      <c r="M7825" s="3" t="n">
        <v>6</v>
      </c>
      <c r="N7825" s="3" t="n">
        <v>-1</v>
      </c>
      <c r="O7825" s="3" t="n">
        <v>-1</v>
      </c>
      <c r="P7825" s="3" t="n">
        <v>7.1</v>
      </c>
      <c r="Q7825" s="3" t="n">
        <v>24.2</v>
      </c>
      <c r="R7825" s="3" t="s">
        <v>22741</v>
      </c>
      <c r="S7825" s="4" t="n">
        <v>45747.9406828704</v>
      </c>
      <c r="T7825" s="3" t="s">
        <v>29</v>
      </c>
      <c r="U7825" s="3" t="s">
        <v>29</v>
      </c>
      <c r="V7825" s="3" t="n">
        <v>0</v>
      </c>
      <c r="W7825" s="3" t="n">
        <v>0</v>
      </c>
      <c r="X7825" s="3" t="n">
        <v>0</v>
      </c>
      <c r="Y7825" s="3" t="s">
        <v>30</v>
      </c>
      <c r="Z7825" s="3" t="s">
        <v>30</v>
      </c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  <c r="AP7825" s="3"/>
      <c r="AQ7825" s="3"/>
      <c r="AR7825" s="3"/>
      <c r="AS7825" s="3"/>
      <c r="AT7825" s="3"/>
      <c r="AU7825" s="3"/>
      <c r="AV7825" s="3"/>
      <c r="AW7825" s="3"/>
      <c r="AX7825" s="3"/>
      <c r="AY7825" s="3"/>
      <c r="AZ7825" s="3"/>
      <c r="BA7825" s="3"/>
      <c r="BB7825" s="3"/>
      <c r="BC7825" s="3"/>
      <c r="BD7825" s="3"/>
      <c r="BE7825" s="3"/>
      <c r="BF7825" s="3"/>
      <c r="BG7825" s="3"/>
      <c r="BH7825" s="3"/>
      <c r="BI7825" s="3"/>
      <c r="BJ7825" s="3"/>
    </row>
    <row r="7826" customFormat="false" ht="15.75" hidden="false" customHeight="false" outlineLevel="0" collapsed="false">
      <c r="A7826" s="3" t="n">
        <v>7825</v>
      </c>
      <c r="B7826" s="3" t="s">
        <v>22742</v>
      </c>
      <c r="C7826" s="3" t="s">
        <v>22743</v>
      </c>
      <c r="D7826" s="3" t="n">
        <v>1</v>
      </c>
      <c r="E7826" s="3" t="n">
        <v>1.9942145</v>
      </c>
      <c r="F7826" s="3" t="n">
        <v>166</v>
      </c>
      <c r="G7826" s="3" t="n">
        <v>166</v>
      </c>
      <c r="H7826" s="3" t="n">
        <v>9</v>
      </c>
      <c r="I7826" s="3" t="n">
        <v>9</v>
      </c>
      <c r="J7826" s="3" t="n">
        <v>138</v>
      </c>
      <c r="K7826" s="3" t="n">
        <v>138</v>
      </c>
      <c r="L7826" s="3" t="n">
        <v>18</v>
      </c>
      <c r="M7826" s="3" t="n">
        <v>18</v>
      </c>
      <c r="N7826" s="3" t="n">
        <v>-1</v>
      </c>
      <c r="O7826" s="3" t="n">
        <v>-1</v>
      </c>
      <c r="P7826" s="3" t="n">
        <v>7.1</v>
      </c>
      <c r="Q7826" s="3" t="n">
        <v>24.2</v>
      </c>
      <c r="R7826" s="3" t="s">
        <v>22744</v>
      </c>
      <c r="S7826" s="4" t="n">
        <v>45747.9407407407</v>
      </c>
      <c r="T7826" s="3" t="s">
        <v>29</v>
      </c>
      <c r="U7826" s="3" t="s">
        <v>29</v>
      </c>
      <c r="V7826" s="3" t="n">
        <v>0</v>
      </c>
      <c r="W7826" s="3" t="n">
        <v>0</v>
      </c>
      <c r="X7826" s="3" t="n">
        <v>0</v>
      </c>
      <c r="Y7826" s="3" t="s">
        <v>30</v>
      </c>
      <c r="Z7826" s="3" t="s">
        <v>30</v>
      </c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  <c r="AP7826" s="3"/>
      <c r="AQ7826" s="3"/>
      <c r="AR7826" s="3"/>
      <c r="AS7826" s="3"/>
      <c r="AT7826" s="3"/>
      <c r="AU7826" s="3"/>
      <c r="AV7826" s="3"/>
      <c r="AW7826" s="3"/>
      <c r="AX7826" s="3"/>
      <c r="AY7826" s="3"/>
      <c r="AZ7826" s="3"/>
      <c r="BA7826" s="3"/>
      <c r="BB7826" s="3"/>
      <c r="BC7826" s="3"/>
      <c r="BD7826" s="3"/>
      <c r="BE7826" s="3"/>
      <c r="BF7826" s="3"/>
      <c r="BG7826" s="3"/>
      <c r="BH7826" s="3"/>
      <c r="BI7826" s="3"/>
      <c r="BJ7826" s="3"/>
    </row>
    <row r="7827" customFormat="false" ht="15.75" hidden="false" customHeight="false" outlineLevel="0" collapsed="false">
      <c r="A7827" s="3" t="n">
        <v>7826</v>
      </c>
      <c r="B7827" s="3" t="s">
        <v>22745</v>
      </c>
      <c r="C7827" s="3" t="s">
        <v>22746</v>
      </c>
      <c r="D7827" s="3" t="n">
        <v>1</v>
      </c>
      <c r="E7827" s="3" t="n">
        <v>0.5337717</v>
      </c>
      <c r="F7827" s="3" t="n">
        <v>26</v>
      </c>
      <c r="G7827" s="3" t="n">
        <v>26</v>
      </c>
      <c r="H7827" s="3" t="n">
        <v>4</v>
      </c>
      <c r="I7827" s="3" t="n">
        <v>4</v>
      </c>
      <c r="J7827" s="3" t="n">
        <v>25</v>
      </c>
      <c r="K7827" s="3" t="n">
        <v>25</v>
      </c>
      <c r="L7827" s="3" t="n">
        <v>0</v>
      </c>
      <c r="M7827" s="3" t="n">
        <v>0</v>
      </c>
      <c r="N7827" s="3" t="n">
        <v>-1</v>
      </c>
      <c r="O7827" s="3" t="n">
        <v>-1</v>
      </c>
      <c r="P7827" s="3" t="n">
        <v>4</v>
      </c>
      <c r="Q7827" s="3" t="n">
        <v>24.2</v>
      </c>
      <c r="R7827" s="3" t="s">
        <v>22747</v>
      </c>
      <c r="S7827" s="4" t="n">
        <v>45747.940775463</v>
      </c>
      <c r="T7827" s="3" t="s">
        <v>29</v>
      </c>
      <c r="U7827" s="3" t="s">
        <v>29</v>
      </c>
      <c r="V7827" s="3" t="n">
        <v>0</v>
      </c>
      <c r="W7827" s="3" t="n">
        <v>0</v>
      </c>
      <c r="X7827" s="3" t="n">
        <v>0</v>
      </c>
      <c r="Y7827" s="3" t="s">
        <v>30</v>
      </c>
      <c r="Z7827" s="3" t="s">
        <v>30</v>
      </c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  <c r="AP7827" s="3"/>
      <c r="AQ7827" s="3"/>
      <c r="AR7827" s="3"/>
      <c r="AS7827" s="3"/>
      <c r="AT7827" s="3"/>
      <c r="AU7827" s="3"/>
      <c r="AV7827" s="3"/>
      <c r="AW7827" s="3"/>
      <c r="AX7827" s="3"/>
      <c r="AY7827" s="3"/>
      <c r="AZ7827" s="3"/>
      <c r="BA7827" s="3"/>
      <c r="BB7827" s="3"/>
      <c r="BC7827" s="3"/>
      <c r="BD7827" s="3"/>
      <c r="BE7827" s="3"/>
      <c r="BF7827" s="3"/>
      <c r="BG7827" s="3"/>
      <c r="BH7827" s="3"/>
      <c r="BI7827" s="3"/>
      <c r="BJ7827" s="3"/>
    </row>
    <row r="7828" customFormat="false" ht="15.75" hidden="false" customHeight="false" outlineLevel="0" collapsed="false">
      <c r="A7828" s="3" t="n">
        <v>7827</v>
      </c>
      <c r="B7828" s="3" t="s">
        <v>22748</v>
      </c>
      <c r="C7828" s="3" t="s">
        <v>22749</v>
      </c>
      <c r="D7828" s="3" t="n">
        <v>1</v>
      </c>
      <c r="E7828" s="3" t="n">
        <v>1.340009</v>
      </c>
      <c r="F7828" s="3" t="n">
        <v>74</v>
      </c>
      <c r="G7828" s="3" t="n">
        <v>74</v>
      </c>
      <c r="H7828" s="3" t="n">
        <v>6</v>
      </c>
      <c r="I7828" s="3" t="n">
        <v>6</v>
      </c>
      <c r="J7828" s="3" t="n">
        <v>71</v>
      </c>
      <c r="K7828" s="3" t="n">
        <v>71</v>
      </c>
      <c r="L7828" s="3" t="n">
        <v>0</v>
      </c>
      <c r="M7828" s="3" t="n">
        <v>0</v>
      </c>
      <c r="N7828" s="3" t="n">
        <v>-1</v>
      </c>
      <c r="O7828" s="3" t="n">
        <v>-1</v>
      </c>
      <c r="P7828" s="3" t="n">
        <v>7.1</v>
      </c>
      <c r="Q7828" s="3" t="n">
        <v>24.2</v>
      </c>
      <c r="R7828" s="3" t="s">
        <v>22750</v>
      </c>
      <c r="S7828" s="4" t="n">
        <v>45747.9408217593</v>
      </c>
      <c r="T7828" s="3" t="s">
        <v>29</v>
      </c>
      <c r="U7828" s="3" t="s">
        <v>29</v>
      </c>
      <c r="V7828" s="3" t="n">
        <v>0</v>
      </c>
      <c r="W7828" s="3" t="n">
        <v>0</v>
      </c>
      <c r="X7828" s="3" t="n">
        <v>0</v>
      </c>
      <c r="Y7828" s="3" t="s">
        <v>30</v>
      </c>
      <c r="Z7828" s="3" t="s">
        <v>30</v>
      </c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  <c r="AP7828" s="3"/>
      <c r="AQ7828" s="3"/>
      <c r="AR7828" s="3"/>
      <c r="AS7828" s="3"/>
      <c r="AT7828" s="3"/>
      <c r="AU7828" s="3"/>
      <c r="AV7828" s="3"/>
      <c r="AW7828" s="3"/>
      <c r="AX7828" s="3"/>
      <c r="AY7828" s="3"/>
      <c r="AZ7828" s="3"/>
      <c r="BA7828" s="3"/>
      <c r="BB7828" s="3"/>
      <c r="BC7828" s="3"/>
      <c r="BD7828" s="3"/>
      <c r="BE7828" s="3"/>
      <c r="BF7828" s="3"/>
      <c r="BG7828" s="3"/>
      <c r="BH7828" s="3"/>
      <c r="BI7828" s="3"/>
      <c r="BJ7828" s="3"/>
    </row>
    <row r="7829" customFormat="false" ht="15.75" hidden="false" customHeight="false" outlineLevel="0" collapsed="false">
      <c r="A7829" s="3" t="n">
        <v>7828</v>
      </c>
      <c r="B7829" s="3" t="s">
        <v>22751</v>
      </c>
      <c r="C7829" s="3" t="s">
        <v>22752</v>
      </c>
      <c r="D7829" s="3" t="n">
        <v>1</v>
      </c>
      <c r="E7829" s="3" t="n">
        <v>1.693999</v>
      </c>
      <c r="F7829" s="3" t="n">
        <v>87</v>
      </c>
      <c r="G7829" s="3" t="n">
        <v>87</v>
      </c>
      <c r="H7829" s="3" t="n">
        <v>6</v>
      </c>
      <c r="I7829" s="3" t="n">
        <v>6</v>
      </c>
      <c r="J7829" s="3" t="n">
        <v>85</v>
      </c>
      <c r="K7829" s="3" t="n">
        <v>85</v>
      </c>
      <c r="L7829" s="3" t="n">
        <v>0</v>
      </c>
      <c r="M7829" s="3" t="n">
        <v>0</v>
      </c>
      <c r="N7829" s="3" t="n">
        <v>-1</v>
      </c>
      <c r="O7829" s="3" t="n">
        <v>-1</v>
      </c>
      <c r="P7829" s="3" t="n">
        <v>7.1</v>
      </c>
      <c r="Q7829" s="3" t="n">
        <v>24.2</v>
      </c>
      <c r="R7829" s="3" t="s">
        <v>22753</v>
      </c>
      <c r="S7829" s="4" t="n">
        <v>45747.9408680556</v>
      </c>
      <c r="T7829" s="3" t="s">
        <v>29</v>
      </c>
      <c r="U7829" s="3" t="s">
        <v>29</v>
      </c>
      <c r="V7829" s="3" t="n">
        <v>0</v>
      </c>
      <c r="W7829" s="3" t="n">
        <v>0</v>
      </c>
      <c r="X7829" s="3" t="n">
        <v>0</v>
      </c>
      <c r="Y7829" s="3" t="s">
        <v>30</v>
      </c>
      <c r="Z7829" s="3" t="s">
        <v>30</v>
      </c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  <c r="AP7829" s="3"/>
      <c r="AQ7829" s="3"/>
      <c r="AR7829" s="3"/>
      <c r="AS7829" s="3"/>
      <c r="AT7829" s="3"/>
      <c r="AU7829" s="3"/>
      <c r="AV7829" s="3"/>
      <c r="AW7829" s="3"/>
      <c r="AX7829" s="3"/>
      <c r="AY7829" s="3"/>
      <c r="AZ7829" s="3"/>
      <c r="BA7829" s="3"/>
      <c r="BB7829" s="3"/>
      <c r="BC7829" s="3"/>
      <c r="BD7829" s="3"/>
      <c r="BE7829" s="3"/>
      <c r="BF7829" s="3"/>
      <c r="BG7829" s="3"/>
      <c r="BH7829" s="3"/>
      <c r="BI7829" s="3"/>
      <c r="BJ7829" s="3"/>
    </row>
    <row r="7830" customFormat="false" ht="15.75" hidden="false" customHeight="false" outlineLevel="0" collapsed="false">
      <c r="A7830" s="3" t="n">
        <v>7829</v>
      </c>
      <c r="B7830" s="3" t="s">
        <v>22754</v>
      </c>
      <c r="C7830" s="3" t="s">
        <v>22755</v>
      </c>
      <c r="D7830" s="3" t="n">
        <v>1</v>
      </c>
      <c r="E7830" s="3" t="n">
        <v>0.5740639</v>
      </c>
      <c r="F7830" s="3" t="n">
        <v>33</v>
      </c>
      <c r="G7830" s="3" t="n">
        <v>33</v>
      </c>
      <c r="H7830" s="3" t="n">
        <v>4</v>
      </c>
      <c r="I7830" s="3" t="n">
        <v>4</v>
      </c>
      <c r="J7830" s="3" t="n">
        <v>33</v>
      </c>
      <c r="K7830" s="3" t="n">
        <v>33</v>
      </c>
      <c r="L7830" s="3" t="n">
        <v>0</v>
      </c>
      <c r="M7830" s="3" t="n">
        <v>0</v>
      </c>
      <c r="N7830" s="3" t="n">
        <v>-1</v>
      </c>
      <c r="O7830" s="3" t="n">
        <v>-1</v>
      </c>
      <c r="P7830" s="3" t="n">
        <v>7.1</v>
      </c>
      <c r="Q7830" s="3" t="n">
        <v>24.2</v>
      </c>
      <c r="R7830" s="3" t="s">
        <v>22756</v>
      </c>
      <c r="S7830" s="4" t="n">
        <v>45747.9409027778</v>
      </c>
      <c r="T7830" s="3" t="s">
        <v>29</v>
      </c>
      <c r="U7830" s="3" t="s">
        <v>29</v>
      </c>
      <c r="V7830" s="3" t="n">
        <v>0</v>
      </c>
      <c r="W7830" s="3" t="n">
        <v>0</v>
      </c>
      <c r="X7830" s="3" t="n">
        <v>0</v>
      </c>
      <c r="Y7830" s="3" t="s">
        <v>30</v>
      </c>
      <c r="Z7830" s="3" t="s">
        <v>30</v>
      </c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  <c r="AP7830" s="3"/>
      <c r="AQ7830" s="3"/>
      <c r="AR7830" s="3"/>
      <c r="AS7830" s="3"/>
      <c r="AT7830" s="3"/>
      <c r="AU7830" s="3"/>
      <c r="AV7830" s="3"/>
      <c r="AW7830" s="3"/>
      <c r="AX7830" s="3"/>
      <c r="AY7830" s="3"/>
      <c r="AZ7830" s="3"/>
      <c r="BA7830" s="3"/>
      <c r="BB7830" s="3"/>
      <c r="BC7830" s="3"/>
      <c r="BD7830" s="3"/>
      <c r="BE7830" s="3"/>
      <c r="BF7830" s="3"/>
      <c r="BG7830" s="3"/>
      <c r="BH7830" s="3"/>
      <c r="BI7830" s="3"/>
      <c r="BJ7830" s="3"/>
    </row>
    <row r="7831" customFormat="false" ht="15.75" hidden="false" customHeight="false" outlineLevel="0" collapsed="false">
      <c r="A7831" s="3" t="n">
        <v>7830</v>
      </c>
      <c r="B7831" s="3" t="s">
        <v>22757</v>
      </c>
      <c r="C7831" s="3" t="s">
        <v>22758</v>
      </c>
      <c r="D7831" s="3" t="n">
        <v>1</v>
      </c>
      <c r="E7831" s="3" t="n">
        <v>0.0319606</v>
      </c>
      <c r="F7831" s="3" t="n">
        <v>3</v>
      </c>
      <c r="G7831" s="3" t="n">
        <v>3</v>
      </c>
      <c r="H7831" s="3" t="n">
        <v>2</v>
      </c>
      <c r="I7831" s="3" t="n">
        <v>2</v>
      </c>
      <c r="J7831" s="3" t="n">
        <v>1</v>
      </c>
      <c r="K7831" s="3" t="n">
        <v>1</v>
      </c>
      <c r="L7831" s="3" t="n">
        <v>0</v>
      </c>
      <c r="M7831" s="3" t="n">
        <v>0</v>
      </c>
      <c r="N7831" s="3" t="n">
        <v>0</v>
      </c>
      <c r="O7831" s="3" t="n">
        <v>0</v>
      </c>
      <c r="P7831" s="3" t="n">
        <v>4</v>
      </c>
      <c r="Q7831" s="3" t="n">
        <v>24.2</v>
      </c>
      <c r="R7831" s="3" t="s">
        <v>22759</v>
      </c>
      <c r="S7831" s="4" t="n">
        <v>45747.9409375</v>
      </c>
      <c r="T7831" s="3" t="s">
        <v>65</v>
      </c>
      <c r="U7831" s="3" t="s">
        <v>65</v>
      </c>
      <c r="V7831" s="3" t="n">
        <v>1</v>
      </c>
      <c r="W7831" s="3" t="n">
        <v>1</v>
      </c>
      <c r="X7831" s="3" t="n">
        <v>0</v>
      </c>
      <c r="Y7831" s="3" t="s">
        <v>30</v>
      </c>
      <c r="Z7831" s="3" t="s">
        <v>30</v>
      </c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  <c r="AP7831" s="3"/>
      <c r="AQ7831" s="3"/>
      <c r="AR7831" s="3"/>
      <c r="AS7831" s="3"/>
      <c r="AT7831" s="3"/>
      <c r="AU7831" s="3"/>
      <c r="AV7831" s="3"/>
      <c r="AW7831" s="3"/>
      <c r="AX7831" s="3"/>
      <c r="AY7831" s="3"/>
      <c r="AZ7831" s="3"/>
      <c r="BA7831" s="3"/>
      <c r="BB7831" s="3"/>
      <c r="BC7831" s="3"/>
      <c r="BD7831" s="3"/>
      <c r="BE7831" s="3"/>
      <c r="BF7831" s="3"/>
      <c r="BG7831" s="3"/>
      <c r="BH7831" s="3"/>
      <c r="BI7831" s="3"/>
      <c r="BJ7831" s="3"/>
    </row>
    <row r="7832" customFormat="false" ht="15.75" hidden="false" customHeight="false" outlineLevel="0" collapsed="false">
      <c r="A7832" s="3" t="n">
        <v>7831</v>
      </c>
      <c r="B7832" s="3" t="s">
        <v>22760</v>
      </c>
      <c r="C7832" s="3" t="s">
        <v>22761</v>
      </c>
      <c r="D7832" s="3" t="n">
        <v>1</v>
      </c>
      <c r="E7832" s="3" t="n">
        <v>0.9333348</v>
      </c>
      <c r="F7832" s="3" t="n">
        <v>78</v>
      </c>
      <c r="G7832" s="3" t="n">
        <v>78</v>
      </c>
      <c r="H7832" s="3" t="n">
        <v>10</v>
      </c>
      <c r="I7832" s="3" t="n">
        <v>10</v>
      </c>
      <c r="J7832" s="3" t="n">
        <v>73</v>
      </c>
      <c r="K7832" s="3" t="n">
        <v>73</v>
      </c>
      <c r="L7832" s="3" t="n">
        <v>2</v>
      </c>
      <c r="M7832" s="3" t="n">
        <v>2</v>
      </c>
      <c r="N7832" s="3" t="n">
        <v>-1</v>
      </c>
      <c r="O7832" s="3" t="n">
        <v>-1</v>
      </c>
      <c r="P7832" s="3" t="n">
        <v>4</v>
      </c>
      <c r="Q7832" s="3" t="n">
        <v>24.2</v>
      </c>
      <c r="R7832" s="3" t="s">
        <v>22762</v>
      </c>
      <c r="S7832" s="4" t="n">
        <v>45747.9409953704</v>
      </c>
      <c r="T7832" s="3" t="s">
        <v>29</v>
      </c>
      <c r="U7832" s="3" t="s">
        <v>29</v>
      </c>
      <c r="V7832" s="3" t="n">
        <v>0</v>
      </c>
      <c r="W7832" s="3" t="n">
        <v>0</v>
      </c>
      <c r="X7832" s="3" t="n">
        <v>0</v>
      </c>
      <c r="Y7832" s="3" t="s">
        <v>30</v>
      </c>
      <c r="Z7832" s="3" t="s">
        <v>30</v>
      </c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  <c r="AP7832" s="3"/>
      <c r="AQ7832" s="3"/>
      <c r="AR7832" s="3"/>
      <c r="AS7832" s="3"/>
      <c r="AT7832" s="3"/>
      <c r="AU7832" s="3"/>
      <c r="AV7832" s="3"/>
      <c r="AW7832" s="3"/>
      <c r="AX7832" s="3"/>
      <c r="AY7832" s="3"/>
      <c r="AZ7832" s="3"/>
      <c r="BA7832" s="3"/>
      <c r="BB7832" s="3"/>
      <c r="BC7832" s="3"/>
      <c r="BD7832" s="3"/>
      <c r="BE7832" s="3"/>
      <c r="BF7832" s="3"/>
      <c r="BG7832" s="3"/>
      <c r="BH7832" s="3"/>
      <c r="BI7832" s="3"/>
      <c r="BJ7832" s="3"/>
    </row>
    <row r="7833" customFormat="false" ht="15.75" hidden="false" customHeight="false" outlineLevel="0" collapsed="false">
      <c r="A7833" s="3" t="n">
        <v>7832</v>
      </c>
      <c r="B7833" s="3" t="s">
        <v>22763</v>
      </c>
      <c r="C7833" s="3" t="s">
        <v>22764</v>
      </c>
      <c r="D7833" s="3" t="n">
        <v>1</v>
      </c>
      <c r="E7833" s="3" t="n">
        <v>0.9567957</v>
      </c>
      <c r="F7833" s="3" t="n">
        <v>72</v>
      </c>
      <c r="G7833" s="3" t="n">
        <v>72</v>
      </c>
      <c r="H7833" s="3" t="n">
        <v>7</v>
      </c>
      <c r="I7833" s="3" t="n">
        <v>7</v>
      </c>
      <c r="J7833" s="3" t="n">
        <v>69</v>
      </c>
      <c r="K7833" s="3" t="n">
        <v>69</v>
      </c>
      <c r="L7833" s="3" t="n">
        <v>0</v>
      </c>
      <c r="M7833" s="3" t="n">
        <v>0</v>
      </c>
      <c r="N7833" s="3" t="n">
        <v>-1</v>
      </c>
      <c r="O7833" s="3" t="n">
        <v>-1</v>
      </c>
      <c r="P7833" s="3" t="n">
        <v>4</v>
      </c>
      <c r="Q7833" s="3" t="n">
        <v>24.2</v>
      </c>
      <c r="R7833" s="3" t="s">
        <v>22765</v>
      </c>
      <c r="S7833" s="4" t="n">
        <v>45747.9410300926</v>
      </c>
      <c r="T7833" s="3" t="s">
        <v>29</v>
      </c>
      <c r="U7833" s="3" t="s">
        <v>29</v>
      </c>
      <c r="V7833" s="3" t="n">
        <v>0</v>
      </c>
      <c r="W7833" s="3" t="n">
        <v>0</v>
      </c>
      <c r="X7833" s="3" t="n">
        <v>0</v>
      </c>
      <c r="Y7833" s="3" t="s">
        <v>30</v>
      </c>
      <c r="Z7833" s="3" t="s">
        <v>30</v>
      </c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  <c r="AP7833" s="3"/>
      <c r="AQ7833" s="3"/>
      <c r="AR7833" s="3"/>
      <c r="AS7833" s="3"/>
      <c r="AT7833" s="3"/>
      <c r="AU7833" s="3"/>
      <c r="AV7833" s="3"/>
      <c r="AW7833" s="3"/>
      <c r="AX7833" s="3"/>
      <c r="AY7833" s="3"/>
      <c r="AZ7833" s="3"/>
      <c r="BA7833" s="3"/>
      <c r="BB7833" s="3"/>
      <c r="BC7833" s="3"/>
      <c r="BD7833" s="3"/>
      <c r="BE7833" s="3"/>
      <c r="BF7833" s="3"/>
      <c r="BG7833" s="3"/>
      <c r="BH7833" s="3"/>
      <c r="BI7833" s="3"/>
      <c r="BJ7833" s="3"/>
    </row>
    <row r="7834" customFormat="false" ht="15.75" hidden="false" customHeight="false" outlineLevel="0" collapsed="false">
      <c r="A7834" s="3" t="n">
        <v>7833</v>
      </c>
      <c r="B7834" s="3" t="s">
        <v>22766</v>
      </c>
      <c r="C7834" s="3" t="s">
        <v>22767</v>
      </c>
      <c r="D7834" s="3" t="n">
        <v>1</v>
      </c>
      <c r="E7834" s="3" t="n">
        <v>1.0835405</v>
      </c>
      <c r="F7834" s="3" t="n">
        <v>83</v>
      </c>
      <c r="G7834" s="3" t="n">
        <v>83</v>
      </c>
      <c r="H7834" s="3" t="n">
        <v>6</v>
      </c>
      <c r="I7834" s="3" t="n">
        <v>6</v>
      </c>
      <c r="J7834" s="3" t="n">
        <v>78</v>
      </c>
      <c r="K7834" s="3" t="n">
        <v>78</v>
      </c>
      <c r="L7834" s="3" t="n">
        <v>0</v>
      </c>
      <c r="M7834" s="3" t="n">
        <v>0</v>
      </c>
      <c r="N7834" s="3" t="n">
        <v>-1</v>
      </c>
      <c r="O7834" s="3" t="n">
        <v>-1</v>
      </c>
      <c r="P7834" s="3" t="n">
        <v>4</v>
      </c>
      <c r="Q7834" s="3" t="n">
        <v>24.2</v>
      </c>
      <c r="R7834" s="3" t="s">
        <v>22768</v>
      </c>
      <c r="S7834" s="4" t="n">
        <v>45747.9410648148</v>
      </c>
      <c r="T7834" s="3" t="s">
        <v>29</v>
      </c>
      <c r="U7834" s="3" t="s">
        <v>29</v>
      </c>
      <c r="V7834" s="3" t="n">
        <v>0</v>
      </c>
      <c r="W7834" s="3" t="n">
        <v>0</v>
      </c>
      <c r="X7834" s="3" t="n">
        <v>0</v>
      </c>
      <c r="Y7834" s="3" t="s">
        <v>30</v>
      </c>
      <c r="Z7834" s="3" t="s">
        <v>30</v>
      </c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  <c r="AP7834" s="3"/>
      <c r="AQ7834" s="3"/>
      <c r="AR7834" s="3"/>
      <c r="AS7834" s="3"/>
      <c r="AT7834" s="3"/>
      <c r="AU7834" s="3"/>
      <c r="AV7834" s="3"/>
      <c r="AW7834" s="3"/>
      <c r="AX7834" s="3"/>
      <c r="AY7834" s="3"/>
      <c r="AZ7834" s="3"/>
      <c r="BA7834" s="3"/>
      <c r="BB7834" s="3"/>
      <c r="BC7834" s="3"/>
      <c r="BD7834" s="3"/>
      <c r="BE7834" s="3"/>
      <c r="BF7834" s="3"/>
      <c r="BG7834" s="3"/>
      <c r="BH7834" s="3"/>
      <c r="BI7834" s="3"/>
      <c r="BJ7834" s="3"/>
    </row>
    <row r="7835" customFormat="false" ht="15.75" hidden="false" customHeight="false" outlineLevel="0" collapsed="false">
      <c r="A7835" s="3" t="n">
        <v>7834</v>
      </c>
      <c r="B7835" s="3" t="s">
        <v>22769</v>
      </c>
      <c r="C7835" s="3" t="s">
        <v>22770</v>
      </c>
      <c r="D7835" s="3" t="n">
        <v>1</v>
      </c>
      <c r="E7835" s="3" t="n">
        <v>1.3897172</v>
      </c>
      <c r="F7835" s="3" t="n">
        <v>93</v>
      </c>
      <c r="G7835" s="3" t="n">
        <v>93</v>
      </c>
      <c r="H7835" s="3" t="n">
        <v>6</v>
      </c>
      <c r="I7835" s="3" t="n">
        <v>6</v>
      </c>
      <c r="J7835" s="3" t="n">
        <v>80</v>
      </c>
      <c r="K7835" s="3" t="n">
        <v>80</v>
      </c>
      <c r="L7835" s="3" t="n">
        <v>0</v>
      </c>
      <c r="M7835" s="3" t="n">
        <v>0</v>
      </c>
      <c r="N7835" s="3" t="n">
        <v>-1</v>
      </c>
      <c r="O7835" s="3" t="n">
        <v>-1</v>
      </c>
      <c r="P7835" s="3" t="n">
        <v>7.1</v>
      </c>
      <c r="Q7835" s="3" t="n">
        <v>24.2</v>
      </c>
      <c r="R7835" s="3" t="s">
        <v>22771</v>
      </c>
      <c r="S7835" s="4" t="n">
        <v>45747.9411111111</v>
      </c>
      <c r="T7835" s="3" t="s">
        <v>29</v>
      </c>
      <c r="U7835" s="3" t="s">
        <v>29</v>
      </c>
      <c r="V7835" s="3" t="n">
        <v>0</v>
      </c>
      <c r="W7835" s="3" t="n">
        <v>0</v>
      </c>
      <c r="X7835" s="3" t="n">
        <v>0</v>
      </c>
      <c r="Y7835" s="3" t="s">
        <v>30</v>
      </c>
      <c r="Z7835" s="3" t="s">
        <v>30</v>
      </c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  <c r="AP7835" s="3"/>
      <c r="AQ7835" s="3"/>
      <c r="AR7835" s="3"/>
      <c r="AS7835" s="3"/>
      <c r="AT7835" s="3"/>
      <c r="AU7835" s="3"/>
      <c r="AV7835" s="3"/>
      <c r="AW7835" s="3"/>
      <c r="AX7835" s="3"/>
      <c r="AY7835" s="3"/>
      <c r="AZ7835" s="3"/>
      <c r="BA7835" s="3"/>
      <c r="BB7835" s="3"/>
      <c r="BC7835" s="3"/>
      <c r="BD7835" s="3"/>
      <c r="BE7835" s="3"/>
      <c r="BF7835" s="3"/>
      <c r="BG7835" s="3"/>
      <c r="BH7835" s="3"/>
      <c r="BI7835" s="3"/>
      <c r="BJ7835" s="3"/>
    </row>
    <row r="7836" customFormat="false" ht="15.75" hidden="false" customHeight="false" outlineLevel="0" collapsed="false">
      <c r="A7836" s="3" t="n">
        <v>7835</v>
      </c>
      <c r="B7836" s="3" t="s">
        <v>22772</v>
      </c>
      <c r="C7836" s="3" t="s">
        <v>22773</v>
      </c>
      <c r="D7836" s="3" t="n">
        <v>1</v>
      </c>
      <c r="E7836" s="3" t="n">
        <v>0.94299</v>
      </c>
      <c r="F7836" s="3" t="n">
        <v>53</v>
      </c>
      <c r="G7836" s="3" t="n">
        <v>53</v>
      </c>
      <c r="H7836" s="3" t="n">
        <v>6</v>
      </c>
      <c r="I7836" s="3" t="n">
        <v>6</v>
      </c>
      <c r="J7836" s="3" t="n">
        <v>49</v>
      </c>
      <c r="K7836" s="3" t="n">
        <v>49</v>
      </c>
      <c r="L7836" s="3" t="n">
        <v>0</v>
      </c>
      <c r="M7836" s="3" t="n">
        <v>0</v>
      </c>
      <c r="N7836" s="3" t="n">
        <v>-1</v>
      </c>
      <c r="O7836" s="3" t="n">
        <v>-1</v>
      </c>
      <c r="P7836" s="3" t="n">
        <v>4</v>
      </c>
      <c r="Q7836" s="3" t="n">
        <v>24.2</v>
      </c>
      <c r="R7836" s="3" t="s">
        <v>22774</v>
      </c>
      <c r="S7836" s="4" t="n">
        <v>45747.9411574074</v>
      </c>
      <c r="T7836" s="3" t="s">
        <v>65</v>
      </c>
      <c r="U7836" s="3" t="s">
        <v>65</v>
      </c>
      <c r="V7836" s="3" t="n">
        <v>0</v>
      </c>
      <c r="W7836" s="3" t="n">
        <v>0</v>
      </c>
      <c r="X7836" s="3" t="n">
        <v>0</v>
      </c>
      <c r="Y7836" s="3" t="s">
        <v>30</v>
      </c>
      <c r="Z7836" s="3" t="s">
        <v>30</v>
      </c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  <c r="AP7836" s="3"/>
      <c r="AQ7836" s="3"/>
      <c r="AR7836" s="3"/>
      <c r="AS7836" s="3"/>
      <c r="AT7836" s="3"/>
      <c r="AU7836" s="3"/>
      <c r="AV7836" s="3"/>
      <c r="AW7836" s="3"/>
      <c r="AX7836" s="3"/>
      <c r="AY7836" s="3"/>
      <c r="AZ7836" s="3"/>
      <c r="BA7836" s="3"/>
      <c r="BB7836" s="3"/>
      <c r="BC7836" s="3"/>
      <c r="BD7836" s="3"/>
      <c r="BE7836" s="3"/>
      <c r="BF7836" s="3"/>
      <c r="BG7836" s="3"/>
      <c r="BH7836" s="3"/>
      <c r="BI7836" s="3"/>
      <c r="BJ7836" s="3"/>
    </row>
    <row r="7837" customFormat="false" ht="15.75" hidden="false" customHeight="false" outlineLevel="0" collapsed="false">
      <c r="A7837" s="3" t="n">
        <v>7836</v>
      </c>
      <c r="B7837" s="3" t="s">
        <v>22775</v>
      </c>
      <c r="C7837" s="3" t="s">
        <v>22776</v>
      </c>
      <c r="D7837" s="3" t="n">
        <v>1</v>
      </c>
      <c r="E7837" s="3" t="n">
        <v>1.1118771</v>
      </c>
      <c r="F7837" s="3" t="n">
        <v>85</v>
      </c>
      <c r="G7837" s="3" t="n">
        <v>85</v>
      </c>
      <c r="H7837" s="3" t="n">
        <v>6</v>
      </c>
      <c r="I7837" s="3" t="n">
        <v>6</v>
      </c>
      <c r="J7837" s="3" t="n">
        <v>82</v>
      </c>
      <c r="K7837" s="3" t="n">
        <v>82</v>
      </c>
      <c r="L7837" s="3" t="n">
        <v>0</v>
      </c>
      <c r="M7837" s="3" t="n">
        <v>0</v>
      </c>
      <c r="N7837" s="3" t="n">
        <v>-1</v>
      </c>
      <c r="O7837" s="3" t="n">
        <v>-1</v>
      </c>
      <c r="P7837" s="3" t="n">
        <v>4</v>
      </c>
      <c r="Q7837" s="3" t="n">
        <v>24.2</v>
      </c>
      <c r="R7837" s="3" t="s">
        <v>22777</v>
      </c>
      <c r="S7837" s="4" t="n">
        <v>45747.9411921296</v>
      </c>
      <c r="T7837" s="3" t="s">
        <v>29</v>
      </c>
      <c r="U7837" s="3" t="s">
        <v>29</v>
      </c>
      <c r="V7837" s="3" t="n">
        <v>0</v>
      </c>
      <c r="W7837" s="3" t="n">
        <v>0</v>
      </c>
      <c r="X7837" s="3" t="n">
        <v>0</v>
      </c>
      <c r="Y7837" s="3" t="s">
        <v>30</v>
      </c>
      <c r="Z7837" s="3" t="s">
        <v>30</v>
      </c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  <c r="AP7837" s="3"/>
      <c r="AQ7837" s="3"/>
      <c r="AR7837" s="3"/>
      <c r="AS7837" s="3"/>
      <c r="AT7837" s="3"/>
      <c r="AU7837" s="3"/>
      <c r="AV7837" s="3"/>
      <c r="AW7837" s="3"/>
      <c r="AX7837" s="3"/>
      <c r="AY7837" s="3"/>
      <c r="AZ7837" s="3"/>
      <c r="BA7837" s="3"/>
      <c r="BB7837" s="3"/>
      <c r="BC7837" s="3"/>
      <c r="BD7837" s="3"/>
      <c r="BE7837" s="3"/>
      <c r="BF7837" s="3"/>
      <c r="BG7837" s="3"/>
      <c r="BH7837" s="3"/>
      <c r="BI7837" s="3"/>
      <c r="BJ7837" s="3"/>
    </row>
    <row r="7838" customFormat="false" ht="15.75" hidden="false" customHeight="false" outlineLevel="0" collapsed="false">
      <c r="A7838" s="3" t="n">
        <v>7837</v>
      </c>
      <c r="B7838" s="3" t="s">
        <v>22778</v>
      </c>
      <c r="C7838" s="3" t="s">
        <v>22779</v>
      </c>
      <c r="D7838" s="3" t="n">
        <v>1</v>
      </c>
      <c r="E7838" s="3" t="n">
        <v>1.6081287</v>
      </c>
      <c r="F7838" s="3" t="n">
        <v>103</v>
      </c>
      <c r="G7838" s="3" t="n">
        <v>103</v>
      </c>
      <c r="H7838" s="3" t="n">
        <v>6</v>
      </c>
      <c r="I7838" s="3" t="n">
        <v>6</v>
      </c>
      <c r="J7838" s="3" t="n">
        <v>106</v>
      </c>
      <c r="K7838" s="3" t="n">
        <v>106</v>
      </c>
      <c r="L7838" s="3" t="n">
        <v>0</v>
      </c>
      <c r="M7838" s="3" t="n">
        <v>0</v>
      </c>
      <c r="N7838" s="3" t="n">
        <v>-1</v>
      </c>
      <c r="O7838" s="3" t="n">
        <v>-1</v>
      </c>
      <c r="P7838" s="3" t="n">
        <v>4</v>
      </c>
      <c r="Q7838" s="3" t="n">
        <v>24.2</v>
      </c>
      <c r="R7838" s="3" t="s">
        <v>22780</v>
      </c>
      <c r="S7838" s="4" t="n">
        <v>45747.94125</v>
      </c>
      <c r="T7838" s="3" t="s">
        <v>29</v>
      </c>
      <c r="U7838" s="3" t="s">
        <v>29</v>
      </c>
      <c r="V7838" s="3" t="n">
        <v>0</v>
      </c>
      <c r="W7838" s="3" t="n">
        <v>0</v>
      </c>
      <c r="X7838" s="3" t="n">
        <v>0</v>
      </c>
      <c r="Y7838" s="3" t="s">
        <v>30</v>
      </c>
      <c r="Z7838" s="3" t="s">
        <v>30</v>
      </c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  <c r="AP7838" s="3"/>
      <c r="AQ7838" s="3"/>
      <c r="AR7838" s="3"/>
      <c r="AS7838" s="3"/>
      <c r="AT7838" s="3"/>
      <c r="AU7838" s="3"/>
      <c r="AV7838" s="3"/>
      <c r="AW7838" s="3"/>
      <c r="AX7838" s="3"/>
      <c r="AY7838" s="3"/>
      <c r="AZ7838" s="3"/>
      <c r="BA7838" s="3"/>
      <c r="BB7838" s="3"/>
      <c r="BC7838" s="3"/>
      <c r="BD7838" s="3"/>
      <c r="BE7838" s="3"/>
      <c r="BF7838" s="3"/>
      <c r="BG7838" s="3"/>
      <c r="BH7838" s="3"/>
      <c r="BI7838" s="3"/>
      <c r="BJ7838" s="3"/>
    </row>
    <row r="7839" customFormat="false" ht="15.75" hidden="false" customHeight="false" outlineLevel="0" collapsed="false">
      <c r="A7839" s="3" t="n">
        <v>7838</v>
      </c>
      <c r="B7839" s="3" t="s">
        <v>22781</v>
      </c>
      <c r="C7839" s="3" t="s">
        <v>22782</v>
      </c>
      <c r="D7839" s="3" t="n">
        <v>1</v>
      </c>
      <c r="E7839" s="3" t="n">
        <v>2.570708</v>
      </c>
      <c r="F7839" s="3" t="n">
        <v>138</v>
      </c>
      <c r="G7839" s="3" t="n">
        <v>138</v>
      </c>
      <c r="H7839" s="3" t="n">
        <v>6</v>
      </c>
      <c r="I7839" s="3" t="n">
        <v>6</v>
      </c>
      <c r="J7839" s="3" t="n">
        <v>133</v>
      </c>
      <c r="K7839" s="3" t="n">
        <v>133</v>
      </c>
      <c r="L7839" s="3" t="n">
        <v>0</v>
      </c>
      <c r="M7839" s="3" t="n">
        <v>0</v>
      </c>
      <c r="N7839" s="3" t="n">
        <v>-1</v>
      </c>
      <c r="O7839" s="3" t="n">
        <v>-1</v>
      </c>
      <c r="P7839" s="3" t="n">
        <v>4</v>
      </c>
      <c r="Q7839" s="3" t="n">
        <v>24.2</v>
      </c>
      <c r="R7839" s="3" t="s">
        <v>22783</v>
      </c>
      <c r="S7839" s="4" t="n">
        <v>45747.9413078704</v>
      </c>
      <c r="T7839" s="3" t="s">
        <v>29</v>
      </c>
      <c r="U7839" s="3" t="s">
        <v>29</v>
      </c>
      <c r="V7839" s="3" t="n">
        <v>0</v>
      </c>
      <c r="W7839" s="3" t="n">
        <v>0</v>
      </c>
      <c r="X7839" s="3" t="n">
        <v>0</v>
      </c>
      <c r="Y7839" s="3" t="s">
        <v>30</v>
      </c>
      <c r="Z7839" s="3" t="s">
        <v>30</v>
      </c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  <c r="AP7839" s="3"/>
      <c r="AQ7839" s="3"/>
      <c r="AR7839" s="3"/>
      <c r="AS7839" s="3"/>
      <c r="AT7839" s="3"/>
      <c r="AU7839" s="3"/>
      <c r="AV7839" s="3"/>
      <c r="AW7839" s="3"/>
      <c r="AX7839" s="3"/>
      <c r="AY7839" s="3"/>
      <c r="AZ7839" s="3"/>
      <c r="BA7839" s="3"/>
      <c r="BB7839" s="3"/>
      <c r="BC7839" s="3"/>
      <c r="BD7839" s="3"/>
      <c r="BE7839" s="3"/>
      <c r="BF7839" s="3"/>
      <c r="BG7839" s="3"/>
      <c r="BH7839" s="3"/>
      <c r="BI7839" s="3"/>
      <c r="BJ7839" s="3"/>
    </row>
    <row r="7840" customFormat="false" ht="15.75" hidden="false" customHeight="false" outlineLevel="0" collapsed="false">
      <c r="A7840" s="3" t="n">
        <v>7839</v>
      </c>
      <c r="B7840" s="3" t="s">
        <v>22784</v>
      </c>
      <c r="C7840" s="3" t="s">
        <v>22785</v>
      </c>
      <c r="D7840" s="3" t="n">
        <v>1</v>
      </c>
      <c r="E7840" s="3" t="n">
        <v>2.6622892</v>
      </c>
      <c r="F7840" s="3" t="n">
        <v>142</v>
      </c>
      <c r="G7840" s="3" t="n">
        <v>142</v>
      </c>
      <c r="H7840" s="3" t="n">
        <v>6</v>
      </c>
      <c r="I7840" s="3" t="n">
        <v>6</v>
      </c>
      <c r="J7840" s="3" t="n">
        <v>135</v>
      </c>
      <c r="K7840" s="3" t="n">
        <v>135</v>
      </c>
      <c r="L7840" s="3" t="n">
        <v>0</v>
      </c>
      <c r="M7840" s="3" t="n">
        <v>0</v>
      </c>
      <c r="N7840" s="3" t="n">
        <v>-1</v>
      </c>
      <c r="O7840" s="3" t="n">
        <v>-1</v>
      </c>
      <c r="P7840" s="3" t="n">
        <v>4</v>
      </c>
      <c r="Q7840" s="3" t="n">
        <v>24.2</v>
      </c>
      <c r="R7840" s="3" t="s">
        <v>22786</v>
      </c>
      <c r="S7840" s="4" t="n">
        <v>45747.9413773148</v>
      </c>
      <c r="T7840" s="3" t="s">
        <v>29</v>
      </c>
      <c r="U7840" s="3" t="s">
        <v>29</v>
      </c>
      <c r="V7840" s="3" t="n">
        <v>0</v>
      </c>
      <c r="W7840" s="3" t="n">
        <v>0</v>
      </c>
      <c r="X7840" s="3" t="n">
        <v>0</v>
      </c>
      <c r="Y7840" s="3" t="s">
        <v>30</v>
      </c>
      <c r="Z7840" s="3" t="s">
        <v>30</v>
      </c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  <c r="AP7840" s="3"/>
      <c r="AQ7840" s="3"/>
      <c r="AR7840" s="3"/>
      <c r="AS7840" s="3"/>
      <c r="AT7840" s="3"/>
      <c r="AU7840" s="3"/>
      <c r="AV7840" s="3"/>
      <c r="AW7840" s="3"/>
      <c r="AX7840" s="3"/>
      <c r="AY7840" s="3"/>
      <c r="AZ7840" s="3"/>
      <c r="BA7840" s="3"/>
      <c r="BB7840" s="3"/>
      <c r="BC7840" s="3"/>
      <c r="BD7840" s="3"/>
      <c r="BE7840" s="3"/>
      <c r="BF7840" s="3"/>
      <c r="BG7840" s="3"/>
      <c r="BH7840" s="3"/>
      <c r="BI7840" s="3"/>
      <c r="BJ7840" s="3"/>
    </row>
    <row r="7841" customFormat="false" ht="15.75" hidden="false" customHeight="false" outlineLevel="0" collapsed="false">
      <c r="A7841" s="3" t="n">
        <v>7840</v>
      </c>
      <c r="B7841" s="3" t="s">
        <v>22787</v>
      </c>
      <c r="C7841" s="3" t="s">
        <v>22788</v>
      </c>
      <c r="D7841" s="3" t="n">
        <v>1</v>
      </c>
      <c r="E7841" s="3" t="n">
        <v>2.7675793</v>
      </c>
      <c r="F7841" s="3" t="n">
        <v>144</v>
      </c>
      <c r="G7841" s="3" t="n">
        <v>144</v>
      </c>
      <c r="H7841" s="3" t="n">
        <v>6</v>
      </c>
      <c r="I7841" s="3" t="n">
        <v>6</v>
      </c>
      <c r="J7841" s="3" t="n">
        <v>136</v>
      </c>
      <c r="K7841" s="3" t="n">
        <v>136</v>
      </c>
      <c r="L7841" s="3" t="n">
        <v>0</v>
      </c>
      <c r="M7841" s="3" t="n">
        <v>0</v>
      </c>
      <c r="N7841" s="3" t="n">
        <v>-1</v>
      </c>
      <c r="O7841" s="3" t="n">
        <v>-1</v>
      </c>
      <c r="P7841" s="3" t="n">
        <v>4</v>
      </c>
      <c r="Q7841" s="3" t="n">
        <v>24.2</v>
      </c>
      <c r="R7841" s="3" t="s">
        <v>22789</v>
      </c>
      <c r="S7841" s="4" t="n">
        <v>45747.9414467593</v>
      </c>
      <c r="T7841" s="3" t="s">
        <v>29</v>
      </c>
      <c r="U7841" s="3" t="s">
        <v>29</v>
      </c>
      <c r="V7841" s="3" t="n">
        <v>0</v>
      </c>
      <c r="W7841" s="3" t="n">
        <v>0</v>
      </c>
      <c r="X7841" s="3" t="n">
        <v>0</v>
      </c>
      <c r="Y7841" s="3" t="s">
        <v>30</v>
      </c>
      <c r="Z7841" s="3" t="s">
        <v>30</v>
      </c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  <c r="AP7841" s="3"/>
      <c r="AQ7841" s="3"/>
      <c r="AR7841" s="3"/>
      <c r="AS7841" s="3"/>
      <c r="AT7841" s="3"/>
      <c r="AU7841" s="3"/>
      <c r="AV7841" s="3"/>
      <c r="AW7841" s="3"/>
      <c r="AX7841" s="3"/>
      <c r="AY7841" s="3"/>
      <c r="AZ7841" s="3"/>
      <c r="BA7841" s="3"/>
      <c r="BB7841" s="3"/>
      <c r="BC7841" s="3"/>
      <c r="BD7841" s="3"/>
      <c r="BE7841" s="3"/>
      <c r="BF7841" s="3"/>
      <c r="BG7841" s="3"/>
      <c r="BH7841" s="3"/>
      <c r="BI7841" s="3"/>
      <c r="BJ7841" s="3"/>
    </row>
    <row r="7842" customFormat="false" ht="15.75" hidden="false" customHeight="false" outlineLevel="0" collapsed="false">
      <c r="A7842" s="3" t="n">
        <v>7841</v>
      </c>
      <c r="B7842" s="3" t="s">
        <v>22790</v>
      </c>
      <c r="C7842" s="3" t="s">
        <v>22791</v>
      </c>
      <c r="D7842" s="3" t="n">
        <v>1</v>
      </c>
      <c r="E7842" s="3" t="n">
        <v>2.6208258</v>
      </c>
      <c r="F7842" s="3" t="n">
        <v>138</v>
      </c>
      <c r="G7842" s="3" t="n">
        <v>138</v>
      </c>
      <c r="H7842" s="3" t="n">
        <v>6</v>
      </c>
      <c r="I7842" s="3" t="n">
        <v>6</v>
      </c>
      <c r="J7842" s="3" t="n">
        <v>133</v>
      </c>
      <c r="K7842" s="3" t="n">
        <v>133</v>
      </c>
      <c r="L7842" s="3" t="n">
        <v>0</v>
      </c>
      <c r="M7842" s="3" t="n">
        <v>0</v>
      </c>
      <c r="N7842" s="3" t="n">
        <v>-1</v>
      </c>
      <c r="O7842" s="3" t="n">
        <v>-1</v>
      </c>
      <c r="P7842" s="3" t="n">
        <v>8</v>
      </c>
      <c r="Q7842" s="3" t="n">
        <v>24.2</v>
      </c>
      <c r="R7842" s="3" t="s">
        <v>22792</v>
      </c>
      <c r="S7842" s="4" t="n">
        <v>45747.9415162037</v>
      </c>
      <c r="T7842" s="3" t="s">
        <v>29</v>
      </c>
      <c r="U7842" s="3" t="s">
        <v>29</v>
      </c>
      <c r="V7842" s="3" t="n">
        <v>0</v>
      </c>
      <c r="W7842" s="3" t="n">
        <v>0</v>
      </c>
      <c r="X7842" s="3" t="n">
        <v>0</v>
      </c>
      <c r="Y7842" s="3" t="s">
        <v>30</v>
      </c>
      <c r="Z7842" s="3" t="s">
        <v>30</v>
      </c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  <c r="AP7842" s="3"/>
      <c r="AQ7842" s="3"/>
      <c r="AR7842" s="3"/>
      <c r="AS7842" s="3"/>
      <c r="AT7842" s="3"/>
      <c r="AU7842" s="3"/>
      <c r="AV7842" s="3"/>
      <c r="AW7842" s="3"/>
      <c r="AX7842" s="3"/>
      <c r="AY7842" s="3"/>
      <c r="AZ7842" s="3"/>
      <c r="BA7842" s="3"/>
      <c r="BB7842" s="3"/>
      <c r="BC7842" s="3"/>
      <c r="BD7842" s="3"/>
      <c r="BE7842" s="3"/>
      <c r="BF7842" s="3"/>
      <c r="BG7842" s="3"/>
      <c r="BH7842" s="3"/>
      <c r="BI7842" s="3"/>
      <c r="BJ7842" s="3"/>
    </row>
    <row r="7843" customFormat="false" ht="15.75" hidden="false" customHeight="false" outlineLevel="0" collapsed="false">
      <c r="A7843" s="3" t="n">
        <v>7842</v>
      </c>
      <c r="B7843" s="3" t="s">
        <v>22793</v>
      </c>
      <c r="C7843" s="3" t="s">
        <v>22794</v>
      </c>
      <c r="D7843" s="3" t="n">
        <v>1</v>
      </c>
      <c r="E7843" s="3" t="n">
        <v>0.7456999</v>
      </c>
      <c r="F7843" s="3" t="n">
        <v>37</v>
      </c>
      <c r="G7843" s="3" t="n">
        <v>37</v>
      </c>
      <c r="H7843" s="3" t="n">
        <v>4</v>
      </c>
      <c r="I7843" s="3" t="n">
        <v>4</v>
      </c>
      <c r="J7843" s="3" t="n">
        <v>37</v>
      </c>
      <c r="K7843" s="3" t="n">
        <v>37</v>
      </c>
      <c r="L7843" s="3" t="n">
        <v>0</v>
      </c>
      <c r="M7843" s="3" t="n">
        <v>0</v>
      </c>
      <c r="N7843" s="3" t="n">
        <v>-1</v>
      </c>
      <c r="O7843" s="3" t="n">
        <v>-1</v>
      </c>
      <c r="P7843" s="3" t="n">
        <v>6</v>
      </c>
      <c r="Q7843" s="3" t="n">
        <v>24.2</v>
      </c>
      <c r="R7843" s="3" t="s">
        <v>22795</v>
      </c>
      <c r="S7843" s="4" t="n">
        <v>45747.9415509259</v>
      </c>
      <c r="T7843" s="3" t="s">
        <v>29</v>
      </c>
      <c r="U7843" s="3" t="s">
        <v>29</v>
      </c>
      <c r="V7843" s="3" t="n">
        <v>0</v>
      </c>
      <c r="W7843" s="3" t="n">
        <v>0</v>
      </c>
      <c r="X7843" s="3" t="n">
        <v>0</v>
      </c>
      <c r="Y7843" s="3" t="s">
        <v>30</v>
      </c>
      <c r="Z7843" s="3" t="s">
        <v>30</v>
      </c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  <c r="AP7843" s="3"/>
      <c r="AQ7843" s="3"/>
      <c r="AR7843" s="3"/>
      <c r="AS7843" s="3"/>
      <c r="AT7843" s="3"/>
      <c r="AU7843" s="3"/>
      <c r="AV7843" s="3"/>
      <c r="AW7843" s="3"/>
      <c r="AX7843" s="3"/>
      <c r="AY7843" s="3"/>
      <c r="AZ7843" s="3"/>
      <c r="BA7843" s="3"/>
      <c r="BB7843" s="3"/>
      <c r="BC7843" s="3"/>
      <c r="BD7843" s="3"/>
      <c r="BE7843" s="3"/>
      <c r="BF7843" s="3"/>
      <c r="BG7843" s="3"/>
      <c r="BH7843" s="3"/>
      <c r="BI7843" s="3"/>
      <c r="BJ7843" s="3"/>
    </row>
    <row r="7844" customFormat="false" ht="15.75" hidden="false" customHeight="false" outlineLevel="0" collapsed="false">
      <c r="A7844" s="3" t="n">
        <v>7843</v>
      </c>
      <c r="B7844" s="3" t="s">
        <v>22796</v>
      </c>
      <c r="C7844" s="3" t="s">
        <v>22797</v>
      </c>
      <c r="D7844" s="3" t="n">
        <v>1</v>
      </c>
      <c r="E7844" s="3" t="n">
        <v>0.7417225</v>
      </c>
      <c r="F7844" s="3" t="n">
        <v>37</v>
      </c>
      <c r="G7844" s="3" t="n">
        <v>37</v>
      </c>
      <c r="H7844" s="3" t="n">
        <v>4</v>
      </c>
      <c r="I7844" s="3" t="n">
        <v>4</v>
      </c>
      <c r="J7844" s="3" t="n">
        <v>37</v>
      </c>
      <c r="K7844" s="3" t="n">
        <v>37</v>
      </c>
      <c r="L7844" s="3" t="n">
        <v>0</v>
      </c>
      <c r="M7844" s="3" t="n">
        <v>0</v>
      </c>
      <c r="N7844" s="3" t="n">
        <v>-1</v>
      </c>
      <c r="O7844" s="3" t="n">
        <v>-1</v>
      </c>
      <c r="P7844" s="3" t="n">
        <v>6</v>
      </c>
      <c r="Q7844" s="3" t="n">
        <v>24.2</v>
      </c>
      <c r="R7844" s="3" t="s">
        <v>22798</v>
      </c>
      <c r="S7844" s="4" t="n">
        <v>45747.9415856482</v>
      </c>
      <c r="T7844" s="3" t="s">
        <v>29</v>
      </c>
      <c r="U7844" s="3" t="s">
        <v>29</v>
      </c>
      <c r="V7844" s="3" t="n">
        <v>0</v>
      </c>
      <c r="W7844" s="3" t="n">
        <v>0</v>
      </c>
      <c r="X7844" s="3" t="n">
        <v>0</v>
      </c>
      <c r="Y7844" s="3" t="s">
        <v>30</v>
      </c>
      <c r="Z7844" s="3" t="s">
        <v>30</v>
      </c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  <c r="AP7844" s="3"/>
      <c r="AQ7844" s="3"/>
      <c r="AR7844" s="3"/>
      <c r="AS7844" s="3"/>
      <c r="AT7844" s="3"/>
      <c r="AU7844" s="3"/>
      <c r="AV7844" s="3"/>
      <c r="AW7844" s="3"/>
      <c r="AX7844" s="3"/>
      <c r="AY7844" s="3"/>
      <c r="AZ7844" s="3"/>
      <c r="BA7844" s="3"/>
      <c r="BB7844" s="3"/>
      <c r="BC7844" s="3"/>
      <c r="BD7844" s="3"/>
      <c r="BE7844" s="3"/>
      <c r="BF7844" s="3"/>
      <c r="BG7844" s="3"/>
      <c r="BH7844" s="3"/>
      <c r="BI7844" s="3"/>
      <c r="BJ7844" s="3"/>
    </row>
    <row r="7845" customFormat="false" ht="15.75" hidden="false" customHeight="false" outlineLevel="0" collapsed="false">
      <c r="A7845" s="3" t="n">
        <v>7844</v>
      </c>
      <c r="B7845" s="3" t="s">
        <v>22799</v>
      </c>
      <c r="C7845" s="3" t="s">
        <v>22800</v>
      </c>
      <c r="D7845" s="3" t="n">
        <v>1</v>
      </c>
      <c r="E7845" s="3" t="n">
        <v>0.7397297</v>
      </c>
      <c r="F7845" s="3" t="n">
        <v>37</v>
      </c>
      <c r="G7845" s="3" t="n">
        <v>37</v>
      </c>
      <c r="H7845" s="3" t="n">
        <v>4</v>
      </c>
      <c r="I7845" s="3" t="n">
        <v>4</v>
      </c>
      <c r="J7845" s="3" t="n">
        <v>37</v>
      </c>
      <c r="K7845" s="3" t="n">
        <v>37</v>
      </c>
      <c r="L7845" s="3" t="n">
        <v>0</v>
      </c>
      <c r="M7845" s="3" t="n">
        <v>0</v>
      </c>
      <c r="N7845" s="3" t="n">
        <v>-1</v>
      </c>
      <c r="O7845" s="3" t="n">
        <v>-1</v>
      </c>
      <c r="P7845" s="3" t="n">
        <v>6</v>
      </c>
      <c r="Q7845" s="3" t="n">
        <v>24.2</v>
      </c>
      <c r="R7845" s="3" t="s">
        <v>22801</v>
      </c>
      <c r="S7845" s="4" t="n">
        <v>45747.9416203704</v>
      </c>
      <c r="T7845" s="3" t="s">
        <v>29</v>
      </c>
      <c r="U7845" s="3" t="s">
        <v>29</v>
      </c>
      <c r="V7845" s="3" t="n">
        <v>0</v>
      </c>
      <c r="W7845" s="3" t="n">
        <v>0</v>
      </c>
      <c r="X7845" s="3" t="n">
        <v>0</v>
      </c>
      <c r="Y7845" s="3" t="s">
        <v>30</v>
      </c>
      <c r="Z7845" s="3" t="s">
        <v>30</v>
      </c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  <c r="AP7845" s="3"/>
      <c r="AQ7845" s="3"/>
      <c r="AR7845" s="3"/>
      <c r="AS7845" s="3"/>
      <c r="AT7845" s="3"/>
      <c r="AU7845" s="3"/>
      <c r="AV7845" s="3"/>
      <c r="AW7845" s="3"/>
      <c r="AX7845" s="3"/>
      <c r="AY7845" s="3"/>
      <c r="AZ7845" s="3"/>
      <c r="BA7845" s="3"/>
      <c r="BB7845" s="3"/>
      <c r="BC7845" s="3"/>
      <c r="BD7845" s="3"/>
      <c r="BE7845" s="3"/>
      <c r="BF7845" s="3"/>
      <c r="BG7845" s="3"/>
      <c r="BH7845" s="3"/>
      <c r="BI7845" s="3"/>
      <c r="BJ7845" s="3"/>
    </row>
    <row r="7846" customFormat="false" ht="15.75" hidden="false" customHeight="false" outlineLevel="0" collapsed="false">
      <c r="A7846" s="3" t="n">
        <v>7845</v>
      </c>
      <c r="B7846" s="3" t="s">
        <v>22802</v>
      </c>
      <c r="C7846" s="3" t="s">
        <v>22803</v>
      </c>
      <c r="D7846" s="3" t="n">
        <v>1</v>
      </c>
      <c r="E7846" s="3" t="n">
        <v>1.3173272</v>
      </c>
      <c r="F7846" s="3" t="n">
        <v>89</v>
      </c>
      <c r="G7846" s="3" t="n">
        <v>89</v>
      </c>
      <c r="H7846" s="3" t="n">
        <v>9</v>
      </c>
      <c r="I7846" s="3" t="n">
        <v>9</v>
      </c>
      <c r="J7846" s="3" t="n">
        <v>79</v>
      </c>
      <c r="K7846" s="3" t="n">
        <v>79</v>
      </c>
      <c r="L7846" s="3" t="n">
        <v>6</v>
      </c>
      <c r="M7846" s="3" t="n">
        <v>6</v>
      </c>
      <c r="N7846" s="3" t="n">
        <v>-1</v>
      </c>
      <c r="O7846" s="3" t="n">
        <v>-1</v>
      </c>
      <c r="P7846" s="3" t="n">
        <v>4</v>
      </c>
      <c r="Q7846" s="3" t="n">
        <v>24.2</v>
      </c>
      <c r="R7846" s="3" t="s">
        <v>22804</v>
      </c>
      <c r="S7846" s="4" t="n">
        <v>45747.9416666667</v>
      </c>
      <c r="T7846" s="3" t="s">
        <v>29</v>
      </c>
      <c r="U7846" s="3" t="s">
        <v>29</v>
      </c>
      <c r="V7846" s="3" t="n">
        <v>0</v>
      </c>
      <c r="W7846" s="3" t="n">
        <v>0</v>
      </c>
      <c r="X7846" s="3" t="n">
        <v>0</v>
      </c>
      <c r="Y7846" s="3" t="s">
        <v>30</v>
      </c>
      <c r="Z7846" s="3" t="s">
        <v>30</v>
      </c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  <c r="AP7846" s="3"/>
      <c r="AQ7846" s="3"/>
      <c r="AR7846" s="3"/>
      <c r="AS7846" s="3"/>
      <c r="AT7846" s="3"/>
      <c r="AU7846" s="3"/>
      <c r="AV7846" s="3"/>
      <c r="AW7846" s="3"/>
      <c r="AX7846" s="3"/>
      <c r="AY7846" s="3"/>
      <c r="AZ7846" s="3"/>
      <c r="BA7846" s="3"/>
      <c r="BB7846" s="3"/>
      <c r="BC7846" s="3"/>
      <c r="BD7846" s="3"/>
      <c r="BE7846" s="3"/>
      <c r="BF7846" s="3"/>
      <c r="BG7846" s="3"/>
      <c r="BH7846" s="3"/>
      <c r="BI7846" s="3"/>
      <c r="BJ7846" s="3"/>
    </row>
    <row r="7847" customFormat="false" ht="15.75" hidden="false" customHeight="false" outlineLevel="0" collapsed="false">
      <c r="A7847" s="3" t="n">
        <v>7846</v>
      </c>
      <c r="B7847" s="3" t="s">
        <v>22805</v>
      </c>
      <c r="C7847" s="3" t="s">
        <v>22806</v>
      </c>
      <c r="D7847" s="3" t="n">
        <v>1</v>
      </c>
      <c r="E7847" s="3" t="n">
        <v>2.0259292</v>
      </c>
      <c r="F7847" s="3" t="n">
        <v>166</v>
      </c>
      <c r="G7847" s="3" t="n">
        <v>166</v>
      </c>
      <c r="H7847" s="3" t="n">
        <v>9</v>
      </c>
      <c r="I7847" s="3" t="n">
        <v>9</v>
      </c>
      <c r="J7847" s="3" t="n">
        <v>138</v>
      </c>
      <c r="K7847" s="3" t="n">
        <v>138</v>
      </c>
      <c r="L7847" s="3" t="n">
        <v>18</v>
      </c>
      <c r="M7847" s="3" t="n">
        <v>18</v>
      </c>
      <c r="N7847" s="3" t="n">
        <v>-1</v>
      </c>
      <c r="O7847" s="3" t="n">
        <v>-1</v>
      </c>
      <c r="P7847" s="3" t="n">
        <v>4</v>
      </c>
      <c r="Q7847" s="3" t="n">
        <v>24.2</v>
      </c>
      <c r="R7847" s="3" t="s">
        <v>22807</v>
      </c>
      <c r="S7847" s="4" t="n">
        <v>45747.941724537</v>
      </c>
      <c r="T7847" s="3" t="s">
        <v>29</v>
      </c>
      <c r="U7847" s="3" t="s">
        <v>29</v>
      </c>
      <c r="V7847" s="3" t="n">
        <v>0</v>
      </c>
      <c r="W7847" s="3" t="n">
        <v>0</v>
      </c>
      <c r="X7847" s="3" t="n">
        <v>0</v>
      </c>
      <c r="Y7847" s="3" t="s">
        <v>30</v>
      </c>
      <c r="Z7847" s="3" t="s">
        <v>30</v>
      </c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  <c r="AP7847" s="3"/>
      <c r="AQ7847" s="3"/>
      <c r="AR7847" s="3"/>
      <c r="AS7847" s="3"/>
      <c r="AT7847" s="3"/>
      <c r="AU7847" s="3"/>
      <c r="AV7847" s="3"/>
      <c r="AW7847" s="3"/>
      <c r="AX7847" s="3"/>
      <c r="AY7847" s="3"/>
      <c r="AZ7847" s="3"/>
      <c r="BA7847" s="3"/>
      <c r="BB7847" s="3"/>
      <c r="BC7847" s="3"/>
      <c r="BD7847" s="3"/>
      <c r="BE7847" s="3"/>
      <c r="BF7847" s="3"/>
      <c r="BG7847" s="3"/>
      <c r="BH7847" s="3"/>
      <c r="BI7847" s="3"/>
      <c r="BJ7847" s="3"/>
    </row>
    <row r="7848" customFormat="false" ht="15.75" hidden="false" customHeight="false" outlineLevel="0" collapsed="false">
      <c r="A7848" s="3" t="n">
        <v>7847</v>
      </c>
      <c r="B7848" s="3" t="s">
        <v>22808</v>
      </c>
      <c r="C7848" s="3" t="s">
        <v>22809</v>
      </c>
      <c r="D7848" s="3" t="n">
        <v>1</v>
      </c>
      <c r="E7848" s="3" t="n">
        <v>0.5695345</v>
      </c>
      <c r="F7848" s="3" t="n">
        <v>39</v>
      </c>
      <c r="G7848" s="3" t="n">
        <v>39</v>
      </c>
      <c r="H7848" s="3" t="n">
        <v>6</v>
      </c>
      <c r="I7848" s="3" t="n">
        <v>6</v>
      </c>
      <c r="J7848" s="3" t="n">
        <v>33</v>
      </c>
      <c r="K7848" s="3" t="n">
        <v>33</v>
      </c>
      <c r="L7848" s="3" t="n">
        <v>0</v>
      </c>
      <c r="M7848" s="3" t="n">
        <v>0</v>
      </c>
      <c r="N7848" s="3" t="n">
        <v>-1</v>
      </c>
      <c r="O7848" s="3" t="n">
        <v>-1</v>
      </c>
      <c r="P7848" s="3" t="n">
        <v>4</v>
      </c>
      <c r="Q7848" s="3" t="n">
        <v>24.2</v>
      </c>
      <c r="R7848" s="3" t="s">
        <v>22810</v>
      </c>
      <c r="S7848" s="4" t="n">
        <v>45747.9417592593</v>
      </c>
      <c r="T7848" s="3" t="s">
        <v>65</v>
      </c>
      <c r="U7848" s="3" t="s">
        <v>65</v>
      </c>
      <c r="V7848" s="3" t="n">
        <v>0</v>
      </c>
      <c r="W7848" s="3" t="n">
        <v>0</v>
      </c>
      <c r="X7848" s="3" t="n">
        <v>0</v>
      </c>
      <c r="Y7848" s="3" t="s">
        <v>30</v>
      </c>
      <c r="Z7848" s="3" t="s">
        <v>30</v>
      </c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  <c r="AP7848" s="3"/>
      <c r="AQ7848" s="3"/>
      <c r="AR7848" s="3"/>
      <c r="AS7848" s="3"/>
      <c r="AT7848" s="3"/>
      <c r="AU7848" s="3"/>
      <c r="AV7848" s="3"/>
      <c r="AW7848" s="3"/>
      <c r="AX7848" s="3"/>
      <c r="AY7848" s="3"/>
      <c r="AZ7848" s="3"/>
      <c r="BA7848" s="3"/>
      <c r="BB7848" s="3"/>
      <c r="BC7848" s="3"/>
      <c r="BD7848" s="3"/>
      <c r="BE7848" s="3"/>
      <c r="BF7848" s="3"/>
      <c r="BG7848" s="3"/>
      <c r="BH7848" s="3"/>
      <c r="BI7848" s="3"/>
      <c r="BJ7848" s="3"/>
    </row>
    <row r="7849" customFormat="false" ht="15.75" hidden="false" customHeight="false" outlineLevel="0" collapsed="false">
      <c r="A7849" s="3" t="n">
        <v>7848</v>
      </c>
      <c r="B7849" s="3" t="s">
        <v>22811</v>
      </c>
      <c r="C7849" s="3" t="s">
        <v>22812</v>
      </c>
      <c r="D7849" s="3" t="n">
        <v>1</v>
      </c>
      <c r="E7849" s="3" t="n">
        <v>2.0486126</v>
      </c>
      <c r="F7849" s="3" t="n">
        <v>127</v>
      </c>
      <c r="G7849" s="3" t="n">
        <v>127</v>
      </c>
      <c r="H7849" s="3" t="n">
        <v>7</v>
      </c>
      <c r="I7849" s="3" t="n">
        <v>7</v>
      </c>
      <c r="J7849" s="3" t="n">
        <v>116</v>
      </c>
      <c r="K7849" s="3" t="n">
        <v>116</v>
      </c>
      <c r="L7849" s="3" t="n">
        <v>0</v>
      </c>
      <c r="M7849" s="3" t="n">
        <v>0</v>
      </c>
      <c r="N7849" s="3" t="n">
        <v>-1</v>
      </c>
      <c r="O7849" s="3" t="n">
        <v>-1</v>
      </c>
      <c r="P7849" s="3" t="n">
        <v>4</v>
      </c>
      <c r="Q7849" s="3" t="n">
        <v>24.2</v>
      </c>
      <c r="R7849" s="3" t="s">
        <v>22813</v>
      </c>
      <c r="S7849" s="4" t="n">
        <v>45747.9418171296</v>
      </c>
      <c r="T7849" s="3" t="s">
        <v>29</v>
      </c>
      <c r="U7849" s="3" t="s">
        <v>29</v>
      </c>
      <c r="V7849" s="3" t="n">
        <v>0</v>
      </c>
      <c r="W7849" s="3" t="n">
        <v>0</v>
      </c>
      <c r="X7849" s="3" t="n">
        <v>0</v>
      </c>
      <c r="Y7849" s="3" t="s">
        <v>30</v>
      </c>
      <c r="Z7849" s="3" t="s">
        <v>30</v>
      </c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  <c r="AP7849" s="3"/>
      <c r="AQ7849" s="3"/>
      <c r="AR7849" s="3"/>
      <c r="AS7849" s="3"/>
      <c r="AT7849" s="3"/>
      <c r="AU7849" s="3"/>
      <c r="AV7849" s="3"/>
      <c r="AW7849" s="3"/>
      <c r="AX7849" s="3"/>
      <c r="AY7849" s="3"/>
      <c r="AZ7849" s="3"/>
      <c r="BA7849" s="3"/>
      <c r="BB7849" s="3"/>
      <c r="BC7849" s="3"/>
      <c r="BD7849" s="3"/>
      <c r="BE7849" s="3"/>
      <c r="BF7849" s="3"/>
      <c r="BG7849" s="3"/>
      <c r="BH7849" s="3"/>
      <c r="BI7849" s="3"/>
      <c r="BJ7849" s="3"/>
    </row>
    <row r="7850" customFormat="false" ht="15.75" hidden="false" customHeight="false" outlineLevel="0" collapsed="false">
      <c r="A7850" s="3" t="n">
        <v>7849</v>
      </c>
      <c r="B7850" s="3" t="s">
        <v>22814</v>
      </c>
      <c r="C7850" s="3" t="s">
        <v>22815</v>
      </c>
      <c r="D7850" s="3" t="n">
        <v>1</v>
      </c>
      <c r="E7850" s="3" t="n">
        <v>0.9125253</v>
      </c>
      <c r="F7850" s="3" t="n">
        <v>56</v>
      </c>
      <c r="G7850" s="3" t="n">
        <v>56</v>
      </c>
      <c r="H7850" s="3" t="n">
        <v>6</v>
      </c>
      <c r="I7850" s="3" t="n">
        <v>6</v>
      </c>
      <c r="J7850" s="3" t="n">
        <v>49</v>
      </c>
      <c r="K7850" s="3" t="n">
        <v>49</v>
      </c>
      <c r="L7850" s="3" t="n">
        <v>0</v>
      </c>
      <c r="M7850" s="3" t="n">
        <v>0</v>
      </c>
      <c r="N7850" s="3" t="n">
        <v>-1</v>
      </c>
      <c r="O7850" s="3" t="n">
        <v>-1</v>
      </c>
      <c r="P7850" s="3" t="n">
        <v>4</v>
      </c>
      <c r="Q7850" s="3" t="n">
        <v>24.2</v>
      </c>
      <c r="R7850" s="3" t="s">
        <v>22816</v>
      </c>
      <c r="S7850" s="4" t="n">
        <v>45747.9418518519</v>
      </c>
      <c r="T7850" s="3" t="s">
        <v>29</v>
      </c>
      <c r="U7850" s="3" t="s">
        <v>29</v>
      </c>
      <c r="V7850" s="3" t="n">
        <v>0</v>
      </c>
      <c r="W7850" s="3" t="n">
        <v>0</v>
      </c>
      <c r="X7850" s="3" t="n">
        <v>0</v>
      </c>
      <c r="Y7850" s="3" t="s">
        <v>30</v>
      </c>
      <c r="Z7850" s="3" t="s">
        <v>30</v>
      </c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  <c r="AP7850" s="3"/>
      <c r="AQ7850" s="3"/>
      <c r="AR7850" s="3"/>
      <c r="AS7850" s="3"/>
      <c r="AT7850" s="3"/>
      <c r="AU7850" s="3"/>
      <c r="AV7850" s="3"/>
      <c r="AW7850" s="3"/>
      <c r="AX7850" s="3"/>
      <c r="AY7850" s="3"/>
      <c r="AZ7850" s="3"/>
      <c r="BA7850" s="3"/>
      <c r="BB7850" s="3"/>
      <c r="BC7850" s="3"/>
      <c r="BD7850" s="3"/>
      <c r="BE7850" s="3"/>
      <c r="BF7850" s="3"/>
      <c r="BG7850" s="3"/>
      <c r="BH7850" s="3"/>
      <c r="BI7850" s="3"/>
      <c r="BJ7850" s="3"/>
    </row>
    <row r="7851" customFormat="false" ht="15.75" hidden="false" customHeight="false" outlineLevel="0" collapsed="false">
      <c r="A7851" s="3" t="n">
        <v>7850</v>
      </c>
      <c r="B7851" s="3" t="s">
        <v>22817</v>
      </c>
      <c r="C7851" s="3" t="s">
        <v>22818</v>
      </c>
      <c r="D7851" s="3" t="n">
        <v>1</v>
      </c>
      <c r="E7851" s="3" t="n">
        <v>1.1457056</v>
      </c>
      <c r="F7851" s="3" t="n">
        <v>230</v>
      </c>
      <c r="G7851" s="3" t="n">
        <v>230</v>
      </c>
      <c r="H7851" s="3" t="n">
        <v>16</v>
      </c>
      <c r="I7851" s="3" t="n">
        <v>16</v>
      </c>
      <c r="J7851" s="3" t="n">
        <v>218</v>
      </c>
      <c r="K7851" s="3" t="n">
        <v>218</v>
      </c>
      <c r="L7851" s="3" t="n">
        <v>38</v>
      </c>
      <c r="M7851" s="3" t="n">
        <v>38</v>
      </c>
      <c r="N7851" s="3" t="n">
        <v>-1</v>
      </c>
      <c r="O7851" s="3" t="n">
        <v>-1</v>
      </c>
      <c r="P7851" s="3" t="n">
        <v>4</v>
      </c>
      <c r="Q7851" s="3" t="n">
        <v>24.2</v>
      </c>
      <c r="R7851" s="3" t="s">
        <v>22819</v>
      </c>
      <c r="S7851" s="4" t="n">
        <v>45747.3253472222</v>
      </c>
      <c r="T7851" s="3" t="s">
        <v>256</v>
      </c>
      <c r="U7851" s="3" t="s">
        <v>256</v>
      </c>
      <c r="V7851" s="3" t="n">
        <v>0</v>
      </c>
      <c r="W7851" s="3" t="n">
        <v>0</v>
      </c>
      <c r="X7851" s="3" t="n">
        <v>0</v>
      </c>
      <c r="Y7851" s="3" t="s">
        <v>30</v>
      </c>
      <c r="Z7851" s="3" t="s">
        <v>30</v>
      </c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  <c r="AP7851" s="3"/>
      <c r="AQ7851" s="3"/>
      <c r="AR7851" s="3"/>
      <c r="AS7851" s="3"/>
      <c r="AT7851" s="3"/>
      <c r="AU7851" s="3"/>
      <c r="AV7851" s="3"/>
      <c r="AW7851" s="3"/>
      <c r="AX7851" s="3"/>
      <c r="AY7851" s="3"/>
      <c r="AZ7851" s="3"/>
      <c r="BA7851" s="3"/>
      <c r="BB7851" s="3"/>
      <c r="BC7851" s="3"/>
      <c r="BD7851" s="3"/>
      <c r="BE7851" s="3"/>
      <c r="BF7851" s="3"/>
      <c r="BG7851" s="3"/>
      <c r="BH7851" s="3"/>
      <c r="BI7851" s="3"/>
      <c r="BJ7851" s="3"/>
    </row>
    <row r="7852" customFormat="false" ht="15.75" hidden="false" customHeight="false" outlineLevel="0" collapsed="false">
      <c r="A7852" s="3" t="n">
        <v>7851</v>
      </c>
      <c r="B7852" s="3" t="s">
        <v>22820</v>
      </c>
      <c r="C7852" s="3" t="s">
        <v>22821</v>
      </c>
      <c r="D7852" s="3" t="n">
        <v>1</v>
      </c>
      <c r="E7852" s="3" t="n">
        <v>1.0368117</v>
      </c>
      <c r="F7852" s="3" t="n">
        <v>230</v>
      </c>
      <c r="G7852" s="3" t="n">
        <v>230</v>
      </c>
      <c r="H7852" s="3" t="n">
        <v>16</v>
      </c>
      <c r="I7852" s="3" t="n">
        <v>16</v>
      </c>
      <c r="J7852" s="3" t="n">
        <v>218</v>
      </c>
      <c r="K7852" s="3" t="n">
        <v>218</v>
      </c>
      <c r="L7852" s="3" t="n">
        <v>38</v>
      </c>
      <c r="M7852" s="3" t="n">
        <v>38</v>
      </c>
      <c r="N7852" s="3" t="n">
        <v>-1</v>
      </c>
      <c r="O7852" s="3" t="n">
        <v>-1</v>
      </c>
      <c r="P7852" s="3" t="n">
        <v>4</v>
      </c>
      <c r="Q7852" s="3" t="n">
        <v>24.2</v>
      </c>
      <c r="R7852" s="3" t="s">
        <v>22822</v>
      </c>
      <c r="S7852" s="4" t="n">
        <v>45747.3253819444</v>
      </c>
      <c r="T7852" s="3" t="s">
        <v>256</v>
      </c>
      <c r="U7852" s="3" t="s">
        <v>256</v>
      </c>
      <c r="V7852" s="3" t="n">
        <v>0</v>
      </c>
      <c r="W7852" s="3" t="n">
        <v>0</v>
      </c>
      <c r="X7852" s="3" t="n">
        <v>0</v>
      </c>
      <c r="Y7852" s="3" t="s">
        <v>30</v>
      </c>
      <c r="Z7852" s="3" t="s">
        <v>30</v>
      </c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  <c r="AP7852" s="3"/>
      <c r="AQ7852" s="3"/>
      <c r="AR7852" s="3"/>
      <c r="AS7852" s="3"/>
      <c r="AT7852" s="3"/>
      <c r="AU7852" s="3"/>
      <c r="AV7852" s="3"/>
      <c r="AW7852" s="3"/>
      <c r="AX7852" s="3"/>
      <c r="AY7852" s="3"/>
      <c r="AZ7852" s="3"/>
      <c r="BA7852" s="3"/>
      <c r="BB7852" s="3"/>
      <c r="BC7852" s="3"/>
      <c r="BD7852" s="3"/>
      <c r="BE7852" s="3"/>
      <c r="BF7852" s="3"/>
      <c r="BG7852" s="3"/>
      <c r="BH7852" s="3"/>
      <c r="BI7852" s="3"/>
      <c r="BJ7852" s="3"/>
    </row>
    <row r="7853" customFormat="false" ht="15.75" hidden="false" customHeight="false" outlineLevel="0" collapsed="false">
      <c r="A7853" s="3" t="n">
        <v>7852</v>
      </c>
      <c r="B7853" s="3" t="s">
        <v>22823</v>
      </c>
      <c r="C7853" s="3" t="s">
        <v>22824</v>
      </c>
      <c r="D7853" s="3" t="n">
        <v>1</v>
      </c>
      <c r="E7853" s="3" t="n">
        <v>3.5945005</v>
      </c>
      <c r="F7853" s="3" t="n">
        <v>41</v>
      </c>
      <c r="G7853" s="3" t="n">
        <v>41</v>
      </c>
      <c r="H7853" s="3" t="n">
        <v>3</v>
      </c>
      <c r="I7853" s="3" t="n">
        <v>3</v>
      </c>
      <c r="J7853" s="3" t="n">
        <v>78</v>
      </c>
      <c r="K7853" s="3" t="n">
        <v>78</v>
      </c>
      <c r="L7853" s="3" t="n">
        <v>22</v>
      </c>
      <c r="M7853" s="3" t="n">
        <v>22</v>
      </c>
      <c r="N7853" s="3" t="n">
        <v>65</v>
      </c>
      <c r="O7853" s="3" t="n">
        <v>33</v>
      </c>
      <c r="P7853" s="3" t="n">
        <v>7.5</v>
      </c>
      <c r="Q7853" s="3" t="n">
        <v>24.2</v>
      </c>
      <c r="R7853" s="3" t="s">
        <v>22825</v>
      </c>
      <c r="S7853" s="4" t="n">
        <v>45747.3255555556</v>
      </c>
      <c r="T7853" s="3" t="s">
        <v>65</v>
      </c>
      <c r="U7853" s="3" t="s">
        <v>65</v>
      </c>
      <c r="V7853" s="3" t="n">
        <v>1</v>
      </c>
      <c r="W7853" s="3" t="n">
        <v>1</v>
      </c>
      <c r="X7853" s="3" t="n">
        <v>0</v>
      </c>
      <c r="Y7853" s="3" t="s">
        <v>30</v>
      </c>
      <c r="Z7853" s="3" t="s">
        <v>30</v>
      </c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  <c r="AP7853" s="3"/>
      <c r="AQ7853" s="3"/>
      <c r="AR7853" s="3"/>
      <c r="AS7853" s="3"/>
      <c r="AT7853" s="3"/>
      <c r="AU7853" s="3"/>
      <c r="AV7853" s="3"/>
      <c r="AW7853" s="3"/>
      <c r="AX7853" s="3"/>
      <c r="AY7853" s="3"/>
      <c r="AZ7853" s="3"/>
      <c r="BA7853" s="3"/>
      <c r="BB7853" s="3"/>
      <c r="BC7853" s="3"/>
      <c r="BD7853" s="3"/>
      <c r="BE7853" s="3"/>
      <c r="BF7853" s="3"/>
      <c r="BG7853" s="3"/>
      <c r="BH7853" s="3"/>
      <c r="BI7853" s="3"/>
      <c r="BJ7853" s="3"/>
    </row>
    <row r="7854" customFormat="false" ht="15.75" hidden="false" customHeight="false" outlineLevel="0" collapsed="false">
      <c r="A7854" s="3" t="n">
        <v>7853</v>
      </c>
      <c r="B7854" s="3" t="s">
        <v>22826</v>
      </c>
      <c r="C7854" s="3" t="s">
        <v>22827</v>
      </c>
      <c r="D7854" s="3" t="n">
        <v>1</v>
      </c>
      <c r="E7854" s="3" t="n">
        <v>8.4213586</v>
      </c>
      <c r="F7854" s="3" t="n">
        <v>158</v>
      </c>
      <c r="G7854" s="3" t="n">
        <v>158</v>
      </c>
      <c r="H7854" s="3" t="n">
        <v>24</v>
      </c>
      <c r="I7854" s="3" t="n">
        <v>24</v>
      </c>
      <c r="J7854" s="3" t="n">
        <v>321</v>
      </c>
      <c r="K7854" s="3" t="n">
        <v>321</v>
      </c>
      <c r="L7854" s="3" t="n">
        <v>16</v>
      </c>
      <c r="M7854" s="3" t="n">
        <v>16</v>
      </c>
      <c r="N7854" s="3" t="n">
        <v>51</v>
      </c>
      <c r="O7854" s="3" t="n">
        <v>-1</v>
      </c>
      <c r="P7854" s="3" t="n">
        <v>7.1</v>
      </c>
      <c r="Q7854" s="3" t="n">
        <v>24.2</v>
      </c>
      <c r="R7854" s="3" t="s">
        <v>22828</v>
      </c>
      <c r="S7854" s="4" t="n">
        <v>45747.3258680556</v>
      </c>
      <c r="T7854" s="3" t="s">
        <v>3197</v>
      </c>
      <c r="U7854" s="3" t="s">
        <v>3197</v>
      </c>
      <c r="V7854" s="3" t="n">
        <v>1</v>
      </c>
      <c r="W7854" s="3" t="n">
        <v>0</v>
      </c>
      <c r="X7854" s="3" t="n">
        <v>0</v>
      </c>
      <c r="Y7854" s="3" t="s">
        <v>30</v>
      </c>
      <c r="Z7854" s="3" t="s">
        <v>30</v>
      </c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  <c r="AP7854" s="3"/>
      <c r="AQ7854" s="3"/>
      <c r="AR7854" s="3"/>
      <c r="AS7854" s="3"/>
      <c r="AT7854" s="3"/>
      <c r="AU7854" s="3"/>
      <c r="AV7854" s="3"/>
      <c r="AW7854" s="3"/>
      <c r="AX7854" s="3"/>
      <c r="AY7854" s="3"/>
      <c r="AZ7854" s="3"/>
      <c r="BA7854" s="3"/>
      <c r="BB7854" s="3"/>
      <c r="BC7854" s="3"/>
      <c r="BD7854" s="3"/>
      <c r="BE7854" s="3"/>
      <c r="BF7854" s="3"/>
      <c r="BG7854" s="3"/>
      <c r="BH7854" s="3"/>
      <c r="BI7854" s="3"/>
      <c r="BJ7854" s="3"/>
    </row>
    <row r="7855" customFormat="false" ht="15.75" hidden="false" customHeight="false" outlineLevel="0" collapsed="false">
      <c r="A7855" s="3" t="n">
        <v>7854</v>
      </c>
      <c r="B7855" s="3" t="s">
        <v>22829</v>
      </c>
      <c r="C7855" s="3" t="s">
        <v>22830</v>
      </c>
      <c r="D7855" s="3" t="n">
        <v>1</v>
      </c>
      <c r="E7855" s="3" t="n">
        <v>9.9810647</v>
      </c>
      <c r="F7855" s="3" t="n">
        <v>165</v>
      </c>
      <c r="G7855" s="3" t="n">
        <v>165</v>
      </c>
      <c r="H7855" s="3" t="n">
        <v>24</v>
      </c>
      <c r="I7855" s="3" t="n">
        <v>24</v>
      </c>
      <c r="J7855" s="3" t="n">
        <v>339</v>
      </c>
      <c r="K7855" s="3" t="n">
        <v>339</v>
      </c>
      <c r="L7855" s="3" t="n">
        <v>18</v>
      </c>
      <c r="M7855" s="3" t="n">
        <v>18</v>
      </c>
      <c r="N7855" s="3" t="n">
        <v>59</v>
      </c>
      <c r="O7855" s="3" t="n">
        <v>-1</v>
      </c>
      <c r="P7855" s="3" t="n">
        <v>7.1</v>
      </c>
      <c r="Q7855" s="3" t="n">
        <v>24.2</v>
      </c>
      <c r="R7855" s="3" t="s">
        <v>22831</v>
      </c>
      <c r="S7855" s="4" t="n">
        <v>45747.3261342593</v>
      </c>
      <c r="T7855" s="3" t="s">
        <v>3197</v>
      </c>
      <c r="U7855" s="3" t="s">
        <v>3197</v>
      </c>
      <c r="V7855" s="3" t="n">
        <v>1</v>
      </c>
      <c r="W7855" s="3" t="n">
        <v>0</v>
      </c>
      <c r="X7855" s="3" t="n">
        <v>0</v>
      </c>
      <c r="Y7855" s="3" t="s">
        <v>30</v>
      </c>
      <c r="Z7855" s="3" t="s">
        <v>30</v>
      </c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  <c r="AP7855" s="3"/>
      <c r="AQ7855" s="3"/>
      <c r="AR7855" s="3"/>
      <c r="AS7855" s="3"/>
      <c r="AT7855" s="3"/>
      <c r="AU7855" s="3"/>
      <c r="AV7855" s="3"/>
      <c r="AW7855" s="3"/>
      <c r="AX7855" s="3"/>
      <c r="AY7855" s="3"/>
      <c r="AZ7855" s="3"/>
      <c r="BA7855" s="3"/>
      <c r="BB7855" s="3"/>
      <c r="BC7855" s="3"/>
      <c r="BD7855" s="3"/>
      <c r="BE7855" s="3"/>
      <c r="BF7855" s="3"/>
      <c r="BG7855" s="3"/>
      <c r="BH7855" s="3"/>
      <c r="BI7855" s="3"/>
      <c r="BJ7855" s="3"/>
    </row>
    <row r="7856" customFormat="false" ht="15.75" hidden="false" customHeight="false" outlineLevel="0" collapsed="false">
      <c r="A7856" s="3" t="n">
        <v>7855</v>
      </c>
      <c r="B7856" s="3" t="s">
        <v>22832</v>
      </c>
      <c r="C7856" s="3" t="s">
        <v>22833</v>
      </c>
      <c r="D7856" s="3" t="n">
        <v>1</v>
      </c>
      <c r="E7856" s="3" t="n">
        <v>11.4602903</v>
      </c>
      <c r="F7856" s="3" t="n">
        <v>170</v>
      </c>
      <c r="G7856" s="3" t="n">
        <v>170</v>
      </c>
      <c r="H7856" s="3" t="n">
        <v>23</v>
      </c>
      <c r="I7856" s="3" t="n">
        <v>23</v>
      </c>
      <c r="J7856" s="3" t="n">
        <v>346</v>
      </c>
      <c r="K7856" s="3" t="n">
        <v>346</v>
      </c>
      <c r="L7856" s="3" t="n">
        <v>16</v>
      </c>
      <c r="M7856" s="3" t="n">
        <v>16</v>
      </c>
      <c r="N7856" s="3" t="n">
        <v>51</v>
      </c>
      <c r="O7856" s="3" t="n">
        <v>-1</v>
      </c>
      <c r="P7856" s="3" t="n">
        <v>7.1</v>
      </c>
      <c r="Q7856" s="3" t="n">
        <v>24.2</v>
      </c>
      <c r="R7856" s="3" t="s">
        <v>22834</v>
      </c>
      <c r="S7856" s="4" t="n">
        <v>45747.3264467593</v>
      </c>
      <c r="T7856" s="3" t="s">
        <v>3197</v>
      </c>
      <c r="U7856" s="3" t="s">
        <v>3197</v>
      </c>
      <c r="V7856" s="3" t="n">
        <v>1</v>
      </c>
      <c r="W7856" s="3" t="n">
        <v>0</v>
      </c>
      <c r="X7856" s="3" t="n">
        <v>0</v>
      </c>
      <c r="Y7856" s="3" t="s">
        <v>30</v>
      </c>
      <c r="Z7856" s="3" t="s">
        <v>30</v>
      </c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  <c r="AP7856" s="3"/>
      <c r="AQ7856" s="3"/>
      <c r="AR7856" s="3"/>
      <c r="AS7856" s="3"/>
      <c r="AT7856" s="3"/>
      <c r="AU7856" s="3"/>
      <c r="AV7856" s="3"/>
      <c r="AW7856" s="3"/>
      <c r="AX7856" s="3"/>
      <c r="AY7856" s="3"/>
      <c r="AZ7856" s="3"/>
      <c r="BA7856" s="3"/>
      <c r="BB7856" s="3"/>
      <c r="BC7856" s="3"/>
      <c r="BD7856" s="3"/>
      <c r="BE7856" s="3"/>
      <c r="BF7856" s="3"/>
      <c r="BG7856" s="3"/>
      <c r="BH7856" s="3"/>
      <c r="BI7856" s="3"/>
      <c r="BJ7856" s="3"/>
    </row>
    <row r="7857" customFormat="false" ht="15.75" hidden="false" customHeight="false" outlineLevel="0" collapsed="false">
      <c r="A7857" s="3" t="n">
        <v>7856</v>
      </c>
      <c r="B7857" s="3" t="s">
        <v>22835</v>
      </c>
      <c r="C7857" s="3" t="s">
        <v>22836</v>
      </c>
      <c r="D7857" s="3" t="n">
        <v>1</v>
      </c>
      <c r="E7857" s="3" t="n">
        <v>10.5944914</v>
      </c>
      <c r="F7857" s="3" t="n">
        <v>29</v>
      </c>
      <c r="G7857" s="3" t="n">
        <v>29</v>
      </c>
      <c r="H7857" s="3" t="n">
        <v>7</v>
      </c>
      <c r="I7857" s="3" t="n">
        <v>7</v>
      </c>
      <c r="J7857" s="3" t="n">
        <v>47</v>
      </c>
      <c r="K7857" s="3" t="n">
        <v>47</v>
      </c>
      <c r="L7857" s="3" t="n">
        <v>13</v>
      </c>
      <c r="M7857" s="3" t="n">
        <v>13</v>
      </c>
      <c r="N7857" s="3" t="n">
        <v>13</v>
      </c>
      <c r="O7857" s="3" t="n">
        <v>-1</v>
      </c>
      <c r="P7857" s="3" t="n">
        <v>7.1</v>
      </c>
      <c r="Q7857" s="3" t="n">
        <v>24.2</v>
      </c>
      <c r="R7857" s="3" t="s">
        <v>22837</v>
      </c>
      <c r="S7857" s="4" t="n">
        <v>45747.3267592593</v>
      </c>
      <c r="T7857" s="3" t="s">
        <v>3197</v>
      </c>
      <c r="U7857" s="3" t="s">
        <v>3197</v>
      </c>
      <c r="V7857" s="3" t="n">
        <v>1</v>
      </c>
      <c r="W7857" s="3" t="n">
        <v>0</v>
      </c>
      <c r="X7857" s="3" t="n">
        <v>0</v>
      </c>
      <c r="Y7857" s="3" t="s">
        <v>30</v>
      </c>
      <c r="Z7857" s="3" t="s">
        <v>30</v>
      </c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  <c r="AP7857" s="3"/>
      <c r="AQ7857" s="3"/>
      <c r="AR7857" s="3"/>
      <c r="AS7857" s="3"/>
      <c r="AT7857" s="3"/>
      <c r="AU7857" s="3"/>
      <c r="AV7857" s="3"/>
      <c r="AW7857" s="3"/>
      <c r="AX7857" s="3"/>
      <c r="AY7857" s="3"/>
      <c r="AZ7857" s="3"/>
      <c r="BA7857" s="3"/>
      <c r="BB7857" s="3"/>
      <c r="BC7857" s="3"/>
      <c r="BD7857" s="3"/>
      <c r="BE7857" s="3"/>
      <c r="BF7857" s="3"/>
      <c r="BG7857" s="3"/>
      <c r="BH7857" s="3"/>
      <c r="BI7857" s="3"/>
      <c r="BJ7857" s="3"/>
    </row>
    <row r="7858" customFormat="false" ht="15.75" hidden="false" customHeight="false" outlineLevel="0" collapsed="false">
      <c r="A7858" s="3" t="n">
        <v>7857</v>
      </c>
      <c r="B7858" s="3" t="s">
        <v>22838</v>
      </c>
      <c r="C7858" s="3" t="s">
        <v>22839</v>
      </c>
      <c r="D7858" s="3" t="n">
        <v>1</v>
      </c>
      <c r="E7858" s="3" t="n">
        <v>1.4252254</v>
      </c>
      <c r="F7858" s="3" t="n">
        <v>33</v>
      </c>
      <c r="G7858" s="3" t="n">
        <v>33</v>
      </c>
      <c r="H7858" s="3" t="n">
        <v>13</v>
      </c>
      <c r="I7858" s="3" t="n">
        <v>13</v>
      </c>
      <c r="J7858" s="3" t="n">
        <v>29</v>
      </c>
      <c r="K7858" s="3" t="n">
        <v>29</v>
      </c>
      <c r="L7858" s="3" t="n">
        <v>5</v>
      </c>
      <c r="M7858" s="3" t="n">
        <v>5</v>
      </c>
      <c r="N7858" s="3" t="n">
        <v>-1</v>
      </c>
      <c r="O7858" s="3" t="n">
        <v>-1</v>
      </c>
      <c r="P7858" s="3" t="n">
        <v>7.3</v>
      </c>
      <c r="Q7858" s="3" t="n">
        <v>24.2</v>
      </c>
      <c r="R7858" s="3" t="s">
        <v>22840</v>
      </c>
      <c r="S7858" s="4" t="n">
        <v>45747.3268287037</v>
      </c>
      <c r="T7858" s="3" t="s">
        <v>65</v>
      </c>
      <c r="U7858" s="3" t="s">
        <v>65</v>
      </c>
      <c r="V7858" s="3" t="n">
        <v>0</v>
      </c>
      <c r="W7858" s="3" t="n">
        <v>0</v>
      </c>
      <c r="X7858" s="3" t="n">
        <v>0</v>
      </c>
      <c r="Y7858" s="3" t="s">
        <v>30</v>
      </c>
      <c r="Z7858" s="3" t="s">
        <v>30</v>
      </c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  <c r="AP7858" s="3"/>
      <c r="AQ7858" s="3"/>
      <c r="AR7858" s="3"/>
      <c r="AS7858" s="3"/>
      <c r="AT7858" s="3"/>
      <c r="AU7858" s="3"/>
      <c r="AV7858" s="3"/>
      <c r="AW7858" s="3"/>
      <c r="AX7858" s="3"/>
      <c r="AY7858" s="3"/>
      <c r="AZ7858" s="3"/>
      <c r="BA7858" s="3"/>
      <c r="BB7858" s="3"/>
      <c r="BC7858" s="3"/>
      <c r="BD7858" s="3"/>
      <c r="BE7858" s="3"/>
      <c r="BF7858" s="3"/>
      <c r="BG7858" s="3"/>
      <c r="BH7858" s="3"/>
      <c r="BI7858" s="3"/>
      <c r="BJ7858" s="3"/>
    </row>
    <row r="7859" customFormat="false" ht="15.75" hidden="false" customHeight="false" outlineLevel="0" collapsed="false">
      <c r="A7859" s="3" t="n">
        <v>7858</v>
      </c>
      <c r="B7859" s="3" t="s">
        <v>22841</v>
      </c>
      <c r="C7859" s="3" t="s">
        <v>22842</v>
      </c>
      <c r="D7859" s="3" t="n">
        <v>1</v>
      </c>
      <c r="E7859" s="3" t="n">
        <v>21.3008504</v>
      </c>
      <c r="F7859" s="3" t="n">
        <v>354</v>
      </c>
      <c r="G7859" s="3" t="n">
        <v>354</v>
      </c>
      <c r="H7859" s="3" t="n">
        <v>26</v>
      </c>
      <c r="I7859" s="3" t="n">
        <v>26</v>
      </c>
      <c r="J7859" s="3" t="n">
        <v>488</v>
      </c>
      <c r="K7859" s="3" t="n">
        <v>488</v>
      </c>
      <c r="L7859" s="3" t="n">
        <v>40</v>
      </c>
      <c r="M7859" s="3" t="n">
        <v>40</v>
      </c>
      <c r="N7859" s="3" t="n">
        <v>42</v>
      </c>
      <c r="O7859" s="3" t="n">
        <v>-1</v>
      </c>
      <c r="P7859" s="3" t="n">
        <v>7.1</v>
      </c>
      <c r="Q7859" s="3" t="n">
        <v>24.2</v>
      </c>
      <c r="R7859" s="3" t="s">
        <v>22843</v>
      </c>
      <c r="S7859" s="4" t="n">
        <v>45747.3272916667</v>
      </c>
      <c r="T7859" s="3" t="s">
        <v>65</v>
      </c>
      <c r="U7859" s="3" t="s">
        <v>65</v>
      </c>
      <c r="V7859" s="3" t="n">
        <v>1</v>
      </c>
      <c r="W7859" s="3" t="n">
        <v>0</v>
      </c>
      <c r="X7859" s="3" t="n">
        <v>0</v>
      </c>
      <c r="Y7859" s="3" t="s">
        <v>30</v>
      </c>
      <c r="Z7859" s="3" t="s">
        <v>30</v>
      </c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  <c r="AP7859" s="3"/>
      <c r="AQ7859" s="3"/>
      <c r="AR7859" s="3"/>
      <c r="AS7859" s="3"/>
      <c r="AT7859" s="3"/>
      <c r="AU7859" s="3"/>
      <c r="AV7859" s="3"/>
      <c r="AW7859" s="3"/>
      <c r="AX7859" s="3"/>
      <c r="AY7859" s="3"/>
      <c r="AZ7859" s="3"/>
      <c r="BA7859" s="3"/>
      <c r="BB7859" s="3"/>
      <c r="BC7859" s="3"/>
      <c r="BD7859" s="3"/>
      <c r="BE7859" s="3"/>
      <c r="BF7859" s="3"/>
      <c r="BG7859" s="3"/>
      <c r="BH7859" s="3"/>
      <c r="BI7859" s="3"/>
      <c r="BJ7859" s="3"/>
    </row>
    <row r="7860" customFormat="false" ht="15.75" hidden="false" customHeight="false" outlineLevel="0" collapsed="false">
      <c r="A7860" s="3" t="n">
        <v>7859</v>
      </c>
      <c r="B7860" s="3" t="s">
        <v>22844</v>
      </c>
      <c r="C7860" s="3" t="s">
        <v>22845</v>
      </c>
      <c r="D7860" s="3" t="n">
        <v>1</v>
      </c>
      <c r="E7860" s="3" t="n">
        <v>1.0084785</v>
      </c>
      <c r="F7860" s="3" t="n">
        <v>25</v>
      </c>
      <c r="G7860" s="3" t="n">
        <v>25</v>
      </c>
      <c r="H7860" s="3" t="n">
        <v>12</v>
      </c>
      <c r="I7860" s="3" t="n">
        <v>12</v>
      </c>
      <c r="J7860" s="3" t="n">
        <v>32</v>
      </c>
      <c r="K7860" s="3" t="n">
        <v>32</v>
      </c>
      <c r="L7860" s="3" t="n">
        <v>4</v>
      </c>
      <c r="M7860" s="3" t="n">
        <v>4</v>
      </c>
      <c r="N7860" s="3" t="n">
        <v>4</v>
      </c>
      <c r="O7860" s="3" t="n">
        <v>3</v>
      </c>
      <c r="P7860" s="3" t="n">
        <v>7.8</v>
      </c>
      <c r="Q7860" s="3" t="n">
        <v>24.2</v>
      </c>
      <c r="R7860" s="3" t="s">
        <v>22846</v>
      </c>
      <c r="S7860" s="4" t="n">
        <v>45747.3274074074</v>
      </c>
      <c r="T7860" s="3" t="s">
        <v>29</v>
      </c>
      <c r="U7860" s="3" t="s">
        <v>29</v>
      </c>
      <c r="V7860" s="3" t="n">
        <v>1</v>
      </c>
      <c r="W7860" s="3" t="n">
        <v>1</v>
      </c>
      <c r="X7860" s="3" t="n">
        <v>0</v>
      </c>
      <c r="Y7860" s="3" t="s">
        <v>30</v>
      </c>
      <c r="Z7860" s="3" t="s">
        <v>30</v>
      </c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  <c r="AP7860" s="3"/>
      <c r="AQ7860" s="3"/>
      <c r="AR7860" s="3"/>
      <c r="AS7860" s="3"/>
      <c r="AT7860" s="3"/>
      <c r="AU7860" s="3"/>
      <c r="AV7860" s="3"/>
      <c r="AW7860" s="3"/>
      <c r="AX7860" s="3"/>
      <c r="AY7860" s="3"/>
      <c r="AZ7860" s="3"/>
      <c r="BA7860" s="3"/>
      <c r="BB7860" s="3"/>
      <c r="BC7860" s="3"/>
      <c r="BD7860" s="3"/>
      <c r="BE7860" s="3"/>
      <c r="BF7860" s="3"/>
      <c r="BG7860" s="3"/>
      <c r="BH7860" s="3"/>
      <c r="BI7860" s="3"/>
      <c r="BJ7860" s="3"/>
    </row>
    <row r="7861" customFormat="false" ht="15.75" hidden="false" customHeight="false" outlineLevel="0" collapsed="false">
      <c r="A7861" s="3" t="n">
        <v>7860</v>
      </c>
      <c r="B7861" s="3" t="s">
        <v>22847</v>
      </c>
      <c r="C7861" s="3" t="s">
        <v>22848</v>
      </c>
      <c r="D7861" s="3" t="n">
        <v>1</v>
      </c>
      <c r="E7861" s="3" t="n">
        <v>0.6922511</v>
      </c>
      <c r="F7861" s="3" t="n">
        <v>83</v>
      </c>
      <c r="G7861" s="3" t="n">
        <v>83</v>
      </c>
      <c r="H7861" s="3" t="n">
        <v>11</v>
      </c>
      <c r="I7861" s="3" t="n">
        <v>11</v>
      </c>
      <c r="J7861" s="3" t="n">
        <v>100</v>
      </c>
      <c r="K7861" s="3" t="n">
        <v>100</v>
      </c>
      <c r="L7861" s="3" t="n">
        <v>8</v>
      </c>
      <c r="M7861" s="3" t="n">
        <v>8</v>
      </c>
      <c r="N7861" s="3" t="n">
        <v>0</v>
      </c>
      <c r="O7861" s="3" t="n">
        <v>0</v>
      </c>
      <c r="P7861" s="3" t="n">
        <v>7.9</v>
      </c>
      <c r="Q7861" s="3" t="n">
        <v>24.2</v>
      </c>
      <c r="R7861" s="3" t="s">
        <v>22849</v>
      </c>
      <c r="S7861" s="4" t="n">
        <v>45747.3274768519</v>
      </c>
      <c r="T7861" s="3" t="s">
        <v>65</v>
      </c>
      <c r="U7861" s="3" t="s">
        <v>65</v>
      </c>
      <c r="V7861" s="3" t="n">
        <v>1</v>
      </c>
      <c r="W7861" s="3" t="n">
        <v>1</v>
      </c>
      <c r="X7861" s="3" t="n">
        <v>0</v>
      </c>
      <c r="Y7861" s="3" t="s">
        <v>30</v>
      </c>
      <c r="Z7861" s="3" t="s">
        <v>30</v>
      </c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  <c r="AP7861" s="3"/>
      <c r="AQ7861" s="3"/>
      <c r="AR7861" s="3"/>
      <c r="AS7861" s="3"/>
      <c r="AT7861" s="3"/>
      <c r="AU7861" s="3"/>
      <c r="AV7861" s="3"/>
      <c r="AW7861" s="3"/>
      <c r="AX7861" s="3"/>
      <c r="AY7861" s="3"/>
      <c r="AZ7861" s="3"/>
      <c r="BA7861" s="3"/>
      <c r="BB7861" s="3"/>
      <c r="BC7861" s="3"/>
      <c r="BD7861" s="3"/>
      <c r="BE7861" s="3"/>
      <c r="BF7861" s="3"/>
      <c r="BG7861" s="3"/>
      <c r="BH7861" s="3"/>
      <c r="BI7861" s="3"/>
      <c r="BJ7861" s="3"/>
    </row>
    <row r="7862" customFormat="false" ht="15.75" hidden="false" customHeight="false" outlineLevel="0" collapsed="false">
      <c r="A7862" s="3" t="n">
        <v>7861</v>
      </c>
      <c r="B7862" s="3" t="s">
        <v>22850</v>
      </c>
      <c r="C7862" s="3" t="s">
        <v>22851</v>
      </c>
      <c r="D7862" s="3" t="n">
        <v>1</v>
      </c>
      <c r="E7862" s="3" t="n">
        <v>3.5170569</v>
      </c>
      <c r="F7862" s="3" t="n">
        <v>36</v>
      </c>
      <c r="G7862" s="3" t="n">
        <v>36</v>
      </c>
      <c r="H7862" s="3" t="n">
        <v>6</v>
      </c>
      <c r="I7862" s="3" t="n">
        <v>6</v>
      </c>
      <c r="J7862" s="3" t="n">
        <v>59</v>
      </c>
      <c r="K7862" s="3" t="n">
        <v>59</v>
      </c>
      <c r="L7862" s="3" t="n">
        <v>10</v>
      </c>
      <c r="M7862" s="3" t="n">
        <v>10</v>
      </c>
      <c r="N7862" s="3" t="n">
        <v>5</v>
      </c>
      <c r="O7862" s="3" t="n">
        <v>5</v>
      </c>
      <c r="P7862" s="3" t="n">
        <v>7.5</v>
      </c>
      <c r="Q7862" s="3" t="n">
        <v>24.2</v>
      </c>
      <c r="R7862" s="3" t="s">
        <v>22852</v>
      </c>
      <c r="S7862" s="4" t="n">
        <v>45747.327662037</v>
      </c>
      <c r="T7862" s="3" t="s">
        <v>65</v>
      </c>
      <c r="U7862" s="3" t="s">
        <v>65</v>
      </c>
      <c r="V7862" s="3" t="n">
        <v>1</v>
      </c>
      <c r="W7862" s="3" t="n">
        <v>1</v>
      </c>
      <c r="X7862" s="3" t="n">
        <v>0</v>
      </c>
      <c r="Y7862" s="3" t="s">
        <v>30</v>
      </c>
      <c r="Z7862" s="3" t="s">
        <v>30</v>
      </c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  <c r="AP7862" s="3"/>
      <c r="AQ7862" s="3"/>
      <c r="AR7862" s="3"/>
      <c r="AS7862" s="3"/>
      <c r="AT7862" s="3"/>
      <c r="AU7862" s="3"/>
      <c r="AV7862" s="3"/>
      <c r="AW7862" s="3"/>
      <c r="AX7862" s="3"/>
      <c r="AY7862" s="3"/>
      <c r="AZ7862" s="3"/>
      <c r="BA7862" s="3"/>
      <c r="BB7862" s="3"/>
      <c r="BC7862" s="3"/>
      <c r="BD7862" s="3"/>
      <c r="BE7862" s="3"/>
      <c r="BF7862" s="3"/>
      <c r="BG7862" s="3"/>
      <c r="BH7862" s="3"/>
      <c r="BI7862" s="3"/>
      <c r="BJ7862" s="3"/>
    </row>
    <row r="7863" customFormat="false" ht="15.75" hidden="false" customHeight="false" outlineLevel="0" collapsed="false">
      <c r="A7863" s="3" t="n">
        <v>7862</v>
      </c>
      <c r="B7863" s="3" t="s">
        <v>22853</v>
      </c>
      <c r="C7863" s="3" t="s">
        <v>22854</v>
      </c>
      <c r="D7863" s="3" t="n">
        <v>1</v>
      </c>
      <c r="E7863" s="3" t="n">
        <v>19.8278647</v>
      </c>
      <c r="F7863" s="3" t="n">
        <v>275</v>
      </c>
      <c r="G7863" s="3" t="n">
        <v>275</v>
      </c>
      <c r="H7863" s="3" t="n">
        <v>20</v>
      </c>
      <c r="I7863" s="3" t="n">
        <v>20</v>
      </c>
      <c r="J7863" s="3" t="n">
        <v>417</v>
      </c>
      <c r="K7863" s="3" t="n">
        <v>417</v>
      </c>
      <c r="L7863" s="3" t="n">
        <v>52</v>
      </c>
      <c r="M7863" s="3" t="n">
        <v>52</v>
      </c>
      <c r="N7863" s="3" t="n">
        <v>40</v>
      </c>
      <c r="O7863" s="3" t="n">
        <v>-1</v>
      </c>
      <c r="P7863" s="3" t="n">
        <v>7.5</v>
      </c>
      <c r="Q7863" s="3" t="n">
        <v>24.2</v>
      </c>
      <c r="R7863" s="3" t="s">
        <v>22855</v>
      </c>
      <c r="S7863" s="4" t="n">
        <v>45747.3282986111</v>
      </c>
      <c r="T7863" s="3" t="s">
        <v>65</v>
      </c>
      <c r="U7863" s="3" t="s">
        <v>65</v>
      </c>
      <c r="V7863" s="3" t="n">
        <v>1</v>
      </c>
      <c r="W7863" s="3" t="n">
        <v>0</v>
      </c>
      <c r="X7863" s="3" t="n">
        <v>0</v>
      </c>
      <c r="Y7863" s="3" t="s">
        <v>30</v>
      </c>
      <c r="Z7863" s="3" t="s">
        <v>30</v>
      </c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  <c r="AP7863" s="3"/>
      <c r="AQ7863" s="3"/>
      <c r="AR7863" s="3"/>
      <c r="AS7863" s="3"/>
      <c r="AT7863" s="3"/>
      <c r="AU7863" s="3"/>
      <c r="AV7863" s="3"/>
      <c r="AW7863" s="3"/>
      <c r="AX7863" s="3"/>
      <c r="AY7863" s="3"/>
      <c r="AZ7863" s="3"/>
      <c r="BA7863" s="3"/>
      <c r="BB7863" s="3"/>
      <c r="BC7863" s="3"/>
      <c r="BD7863" s="3"/>
      <c r="BE7863" s="3"/>
      <c r="BF7863" s="3"/>
      <c r="BG7863" s="3"/>
      <c r="BH7863" s="3"/>
      <c r="BI7863" s="3"/>
      <c r="BJ7863" s="3"/>
    </row>
    <row r="7864" customFormat="false" ht="15.75" hidden="false" customHeight="false" outlineLevel="0" collapsed="false">
      <c r="A7864" s="3" t="n">
        <v>7863</v>
      </c>
      <c r="B7864" s="3" t="s">
        <v>22856</v>
      </c>
      <c r="C7864" s="3" t="s">
        <v>22857</v>
      </c>
      <c r="D7864" s="3" t="n">
        <v>1</v>
      </c>
      <c r="E7864" s="3" t="n">
        <v>1.3447168</v>
      </c>
      <c r="F7864" s="3" t="n">
        <v>19</v>
      </c>
      <c r="G7864" s="3" t="n">
        <v>19</v>
      </c>
      <c r="H7864" s="3" t="n">
        <v>10</v>
      </c>
      <c r="I7864" s="3" t="n">
        <v>10</v>
      </c>
      <c r="J7864" s="3" t="n">
        <v>24</v>
      </c>
      <c r="K7864" s="3" t="n">
        <v>24</v>
      </c>
      <c r="L7864" s="3" t="n">
        <v>0</v>
      </c>
      <c r="M7864" s="3" t="n">
        <v>0</v>
      </c>
      <c r="N7864" s="3" t="n">
        <v>-1</v>
      </c>
      <c r="O7864" s="3" t="n">
        <v>-1</v>
      </c>
      <c r="P7864" s="3" t="n">
        <v>8</v>
      </c>
      <c r="Q7864" s="3" t="n">
        <v>24.2</v>
      </c>
      <c r="R7864" s="3" t="s">
        <v>22858</v>
      </c>
      <c r="S7864" s="4" t="n">
        <v>45747.3308449074</v>
      </c>
      <c r="T7864" s="3" t="s">
        <v>65</v>
      </c>
      <c r="U7864" s="3" t="s">
        <v>65</v>
      </c>
      <c r="V7864" s="3" t="n">
        <v>1</v>
      </c>
      <c r="W7864" s="3" t="n">
        <v>0</v>
      </c>
      <c r="X7864" s="3" t="n">
        <v>0</v>
      </c>
      <c r="Y7864" s="3" t="s">
        <v>30</v>
      </c>
      <c r="Z7864" s="3" t="s">
        <v>30</v>
      </c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  <c r="AP7864" s="3"/>
      <c r="AQ7864" s="3"/>
      <c r="AR7864" s="3"/>
      <c r="AS7864" s="3"/>
      <c r="AT7864" s="3"/>
      <c r="AU7864" s="3"/>
      <c r="AV7864" s="3"/>
      <c r="AW7864" s="3"/>
      <c r="AX7864" s="3"/>
      <c r="AY7864" s="3"/>
      <c r="AZ7864" s="3"/>
      <c r="BA7864" s="3"/>
      <c r="BB7864" s="3"/>
      <c r="BC7864" s="3"/>
      <c r="BD7864" s="3"/>
      <c r="BE7864" s="3"/>
      <c r="BF7864" s="3"/>
      <c r="BG7864" s="3"/>
      <c r="BH7864" s="3"/>
      <c r="BI7864" s="3"/>
      <c r="BJ7864" s="3"/>
    </row>
    <row r="7865" customFormat="false" ht="15.75" hidden="false" customHeight="false" outlineLevel="0" collapsed="false">
      <c r="A7865" s="3" t="n">
        <v>7864</v>
      </c>
      <c r="B7865" s="3" t="s">
        <v>22859</v>
      </c>
      <c r="C7865" s="3" t="s">
        <v>22860</v>
      </c>
      <c r="D7865" s="3" t="n">
        <v>1</v>
      </c>
      <c r="E7865" s="3" t="n">
        <v>4.2959824</v>
      </c>
      <c r="F7865" s="3" t="n">
        <v>27</v>
      </c>
      <c r="G7865" s="3" t="n">
        <v>27</v>
      </c>
      <c r="H7865" s="3" t="n">
        <v>4</v>
      </c>
      <c r="I7865" s="3" t="n">
        <v>4</v>
      </c>
      <c r="J7865" s="3" t="n">
        <v>58</v>
      </c>
      <c r="K7865" s="3" t="n">
        <v>58</v>
      </c>
      <c r="L7865" s="3" t="n">
        <v>13</v>
      </c>
      <c r="M7865" s="3" t="n">
        <v>13</v>
      </c>
      <c r="N7865" s="3" t="n">
        <v>0</v>
      </c>
      <c r="O7865" s="3" t="n">
        <v>0</v>
      </c>
      <c r="P7865" s="3" t="n">
        <v>7.9</v>
      </c>
      <c r="Q7865" s="3" t="n">
        <v>24.2</v>
      </c>
      <c r="R7865" s="3" t="s">
        <v>22861</v>
      </c>
      <c r="S7865" s="4" t="n">
        <v>45747.3370601852</v>
      </c>
      <c r="T7865" s="3" t="s">
        <v>4910</v>
      </c>
      <c r="U7865" s="3" t="s">
        <v>4910</v>
      </c>
      <c r="V7865" s="3" t="n">
        <v>1</v>
      </c>
      <c r="W7865" s="3" t="n">
        <v>1</v>
      </c>
      <c r="X7865" s="3" t="n">
        <v>0</v>
      </c>
      <c r="Y7865" s="3" t="s">
        <v>30</v>
      </c>
      <c r="Z7865" s="3" t="s">
        <v>30</v>
      </c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  <c r="AP7865" s="3"/>
      <c r="AQ7865" s="3"/>
      <c r="AR7865" s="3"/>
      <c r="AS7865" s="3"/>
      <c r="AT7865" s="3"/>
      <c r="AU7865" s="3"/>
      <c r="AV7865" s="3"/>
      <c r="AW7865" s="3"/>
      <c r="AX7865" s="3"/>
      <c r="AY7865" s="3"/>
      <c r="AZ7865" s="3"/>
      <c r="BA7865" s="3"/>
      <c r="BB7865" s="3"/>
      <c r="BC7865" s="3"/>
      <c r="BD7865" s="3"/>
      <c r="BE7865" s="3"/>
      <c r="BF7865" s="3"/>
      <c r="BG7865" s="3"/>
      <c r="BH7865" s="3"/>
      <c r="BI7865" s="3"/>
      <c r="BJ7865" s="3"/>
    </row>
    <row r="7866" customFormat="false" ht="15.75" hidden="false" customHeight="false" outlineLevel="0" collapsed="false">
      <c r="A7866" s="3" t="n">
        <v>7865</v>
      </c>
      <c r="B7866" s="3" t="s">
        <v>22862</v>
      </c>
      <c r="C7866" s="3" t="s">
        <v>22863</v>
      </c>
      <c r="D7866" s="3" t="n">
        <v>1</v>
      </c>
      <c r="E7866" s="3" t="n">
        <v>2.0217125</v>
      </c>
      <c r="F7866" s="3" t="n">
        <v>22</v>
      </c>
      <c r="G7866" s="3" t="n">
        <v>22</v>
      </c>
      <c r="H7866" s="3" t="n">
        <v>10</v>
      </c>
      <c r="I7866" s="3" t="n">
        <v>10</v>
      </c>
      <c r="J7866" s="3" t="n">
        <v>24</v>
      </c>
      <c r="K7866" s="3" t="n">
        <v>24</v>
      </c>
      <c r="L7866" s="3" t="n">
        <v>7</v>
      </c>
      <c r="M7866" s="3" t="n">
        <v>7</v>
      </c>
      <c r="N7866" s="3" t="n">
        <v>-1</v>
      </c>
      <c r="O7866" s="3" t="n">
        <v>-1</v>
      </c>
      <c r="P7866" s="3" t="n">
        <v>7.7</v>
      </c>
      <c r="Q7866" s="3" t="n">
        <v>24.2</v>
      </c>
      <c r="R7866" s="3" t="s">
        <v>22864</v>
      </c>
      <c r="S7866" s="4" t="n">
        <v>45747.3372453704</v>
      </c>
      <c r="T7866" s="3" t="s">
        <v>4910</v>
      </c>
      <c r="U7866" s="3" t="s">
        <v>4910</v>
      </c>
      <c r="V7866" s="3" t="n">
        <v>0</v>
      </c>
      <c r="W7866" s="3" t="n">
        <v>0</v>
      </c>
      <c r="X7866" s="3" t="n">
        <v>0</v>
      </c>
      <c r="Y7866" s="3" t="s">
        <v>30</v>
      </c>
      <c r="Z7866" s="3" t="s">
        <v>30</v>
      </c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  <c r="AP7866" s="3"/>
      <c r="AQ7866" s="3"/>
      <c r="AR7866" s="3"/>
      <c r="AS7866" s="3"/>
      <c r="AT7866" s="3"/>
      <c r="AU7866" s="3"/>
      <c r="AV7866" s="3"/>
      <c r="AW7866" s="3"/>
      <c r="AX7866" s="3"/>
      <c r="AY7866" s="3"/>
      <c r="AZ7866" s="3"/>
      <c r="BA7866" s="3"/>
      <c r="BB7866" s="3"/>
      <c r="BC7866" s="3"/>
      <c r="BD7866" s="3"/>
      <c r="BE7866" s="3"/>
      <c r="BF7866" s="3"/>
      <c r="BG7866" s="3"/>
      <c r="BH7866" s="3"/>
      <c r="BI7866" s="3"/>
      <c r="BJ7866" s="3"/>
    </row>
    <row r="7867" customFormat="false" ht="15.75" hidden="false" customHeight="false" outlineLevel="0" collapsed="false">
      <c r="A7867" s="3" t="n">
        <v>7866</v>
      </c>
      <c r="B7867" s="3" t="s">
        <v>22865</v>
      </c>
      <c r="C7867" s="3" t="s">
        <v>22866</v>
      </c>
      <c r="D7867" s="3" t="n">
        <v>1</v>
      </c>
      <c r="E7867" s="3" t="n">
        <v>10.3883584</v>
      </c>
      <c r="F7867" s="3" t="n">
        <v>58</v>
      </c>
      <c r="G7867" s="3" t="n">
        <v>58</v>
      </c>
      <c r="H7867" s="3" t="n">
        <v>9</v>
      </c>
      <c r="I7867" s="3" t="n">
        <v>9</v>
      </c>
      <c r="J7867" s="3" t="n">
        <v>141</v>
      </c>
      <c r="K7867" s="3" t="n">
        <v>141</v>
      </c>
      <c r="L7867" s="3" t="n">
        <v>8</v>
      </c>
      <c r="M7867" s="3" t="n">
        <v>8</v>
      </c>
      <c r="N7867" s="3" t="n">
        <v>-1</v>
      </c>
      <c r="O7867" s="3" t="n">
        <v>-1</v>
      </c>
      <c r="P7867" s="3" t="n">
        <v>7.5</v>
      </c>
      <c r="Q7867" s="3" t="n">
        <v>24.2</v>
      </c>
      <c r="R7867" s="3" t="s">
        <v>22867</v>
      </c>
      <c r="S7867" s="4" t="n">
        <v>45747.3375694445</v>
      </c>
      <c r="T7867" s="3" t="s">
        <v>65</v>
      </c>
      <c r="U7867" s="3" t="s">
        <v>65</v>
      </c>
      <c r="V7867" s="3" t="n">
        <v>0</v>
      </c>
      <c r="W7867" s="3" t="n">
        <v>0</v>
      </c>
      <c r="X7867" s="3" t="n">
        <v>0</v>
      </c>
      <c r="Y7867" s="3" t="s">
        <v>30</v>
      </c>
      <c r="Z7867" s="3" t="s">
        <v>30</v>
      </c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  <c r="AP7867" s="3"/>
      <c r="AQ7867" s="3"/>
      <c r="AR7867" s="3"/>
      <c r="AS7867" s="3"/>
      <c r="AT7867" s="3"/>
      <c r="AU7867" s="3"/>
      <c r="AV7867" s="3"/>
      <c r="AW7867" s="3"/>
      <c r="AX7867" s="3"/>
      <c r="AY7867" s="3"/>
      <c r="AZ7867" s="3"/>
      <c r="BA7867" s="3"/>
      <c r="BB7867" s="3"/>
      <c r="BC7867" s="3"/>
      <c r="BD7867" s="3"/>
      <c r="BE7867" s="3"/>
      <c r="BF7867" s="3"/>
      <c r="BG7867" s="3"/>
      <c r="BH7867" s="3"/>
      <c r="BI7867" s="3"/>
      <c r="BJ7867" s="3"/>
    </row>
    <row r="7868" customFormat="false" ht="15.75" hidden="false" customHeight="false" outlineLevel="0" collapsed="false">
      <c r="A7868" s="3" t="n">
        <v>7867</v>
      </c>
      <c r="B7868" s="3" t="s">
        <v>22868</v>
      </c>
      <c r="C7868" s="3" t="s">
        <v>22869</v>
      </c>
      <c r="D7868" s="3" t="n">
        <v>1</v>
      </c>
      <c r="E7868" s="3" t="n">
        <v>3.8263021</v>
      </c>
      <c r="F7868" s="3" t="n">
        <v>72</v>
      </c>
      <c r="G7868" s="3" t="n">
        <v>72</v>
      </c>
      <c r="H7868" s="3" t="n">
        <v>17</v>
      </c>
      <c r="I7868" s="3" t="n">
        <v>17</v>
      </c>
      <c r="J7868" s="3" t="n">
        <v>88</v>
      </c>
      <c r="K7868" s="3" t="n">
        <v>88</v>
      </c>
      <c r="L7868" s="3" t="n">
        <v>8</v>
      </c>
      <c r="M7868" s="3" t="n">
        <v>8</v>
      </c>
      <c r="N7868" s="3" t="n">
        <v>9</v>
      </c>
      <c r="O7868" s="3" t="n">
        <v>-1</v>
      </c>
      <c r="P7868" s="3" t="n">
        <v>7.5</v>
      </c>
      <c r="Q7868" s="3" t="n">
        <v>24.2</v>
      </c>
      <c r="R7868" s="3" t="s">
        <v>22870</v>
      </c>
      <c r="S7868" s="4" t="n">
        <v>45747.3376967593</v>
      </c>
      <c r="T7868" s="3" t="s">
        <v>65</v>
      </c>
      <c r="U7868" s="3" t="s">
        <v>65</v>
      </c>
      <c r="V7868" s="3" t="n">
        <v>1</v>
      </c>
      <c r="W7868" s="3" t="n">
        <v>0</v>
      </c>
      <c r="X7868" s="3" t="n">
        <v>0</v>
      </c>
      <c r="Y7868" s="3" t="s">
        <v>30</v>
      </c>
      <c r="Z7868" s="3" t="s">
        <v>30</v>
      </c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  <c r="AP7868" s="3"/>
      <c r="AQ7868" s="3"/>
      <c r="AR7868" s="3"/>
      <c r="AS7868" s="3"/>
      <c r="AT7868" s="3"/>
      <c r="AU7868" s="3"/>
      <c r="AV7868" s="3"/>
      <c r="AW7868" s="3"/>
      <c r="AX7868" s="3"/>
      <c r="AY7868" s="3"/>
      <c r="AZ7868" s="3"/>
      <c r="BA7868" s="3"/>
      <c r="BB7868" s="3"/>
      <c r="BC7868" s="3"/>
      <c r="BD7868" s="3"/>
      <c r="BE7868" s="3"/>
      <c r="BF7868" s="3"/>
      <c r="BG7868" s="3"/>
      <c r="BH7868" s="3"/>
      <c r="BI7868" s="3"/>
      <c r="BJ7868" s="3"/>
    </row>
    <row r="7869" customFormat="false" ht="15.75" hidden="false" customHeight="false" outlineLevel="0" collapsed="false">
      <c r="A7869" s="3" t="n">
        <v>7868</v>
      </c>
      <c r="B7869" s="3" t="s">
        <v>22871</v>
      </c>
      <c r="C7869" s="3" t="s">
        <v>22872</v>
      </c>
      <c r="D7869" s="3" t="n">
        <v>1</v>
      </c>
      <c r="E7869" s="3" t="n">
        <v>9.9918397</v>
      </c>
      <c r="F7869" s="3" t="n">
        <v>54</v>
      </c>
      <c r="G7869" s="3" t="n">
        <v>54</v>
      </c>
      <c r="H7869" s="3" t="n">
        <v>11</v>
      </c>
      <c r="I7869" s="3" t="n">
        <v>11</v>
      </c>
      <c r="J7869" s="3" t="n">
        <v>72</v>
      </c>
      <c r="K7869" s="3" t="n">
        <v>72</v>
      </c>
      <c r="L7869" s="3" t="n">
        <v>13</v>
      </c>
      <c r="M7869" s="3" t="n">
        <v>13</v>
      </c>
      <c r="N7869" s="3" t="n">
        <v>15</v>
      </c>
      <c r="O7869" s="3" t="n">
        <v>-1</v>
      </c>
      <c r="P7869" s="3" t="n">
        <v>7.5</v>
      </c>
      <c r="Q7869" s="3" t="n">
        <v>24.2</v>
      </c>
      <c r="R7869" s="3" t="s">
        <v>22873</v>
      </c>
      <c r="S7869" s="4" t="n">
        <v>45747.3380671296</v>
      </c>
      <c r="T7869" s="3" t="s">
        <v>4910</v>
      </c>
      <c r="U7869" s="3" t="s">
        <v>4910</v>
      </c>
      <c r="V7869" s="3" t="n">
        <v>1</v>
      </c>
      <c r="W7869" s="3" t="n">
        <v>0</v>
      </c>
      <c r="X7869" s="3" t="n">
        <v>0</v>
      </c>
      <c r="Y7869" s="3" t="s">
        <v>30</v>
      </c>
      <c r="Z7869" s="3" t="s">
        <v>30</v>
      </c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  <c r="AP7869" s="3"/>
      <c r="AQ7869" s="3"/>
      <c r="AR7869" s="3"/>
      <c r="AS7869" s="3"/>
      <c r="AT7869" s="3"/>
      <c r="AU7869" s="3"/>
      <c r="AV7869" s="3"/>
      <c r="AW7869" s="3"/>
      <c r="AX7869" s="3"/>
      <c r="AY7869" s="3"/>
      <c r="AZ7869" s="3"/>
      <c r="BA7869" s="3"/>
      <c r="BB7869" s="3"/>
      <c r="BC7869" s="3"/>
      <c r="BD7869" s="3"/>
      <c r="BE7869" s="3"/>
      <c r="BF7869" s="3"/>
      <c r="BG7869" s="3"/>
      <c r="BH7869" s="3"/>
      <c r="BI7869" s="3"/>
      <c r="BJ7869" s="3"/>
    </row>
    <row r="7870" customFormat="false" ht="15.75" hidden="false" customHeight="false" outlineLevel="0" collapsed="false">
      <c r="A7870" s="3" t="n">
        <v>7869</v>
      </c>
      <c r="B7870" s="3" t="s">
        <v>22874</v>
      </c>
      <c r="C7870" s="3" t="s">
        <v>22875</v>
      </c>
      <c r="D7870" s="3" t="n">
        <v>1</v>
      </c>
      <c r="E7870" s="3" t="n">
        <v>5.7686856</v>
      </c>
      <c r="F7870" s="3" t="n">
        <v>51</v>
      </c>
      <c r="G7870" s="3" t="n">
        <v>51</v>
      </c>
      <c r="H7870" s="3" t="n">
        <v>11</v>
      </c>
      <c r="I7870" s="3" t="n">
        <v>11</v>
      </c>
      <c r="J7870" s="3" t="n">
        <v>67</v>
      </c>
      <c r="K7870" s="3" t="n">
        <v>67</v>
      </c>
      <c r="L7870" s="3" t="n">
        <v>12</v>
      </c>
      <c r="M7870" s="3" t="n">
        <v>12</v>
      </c>
      <c r="N7870" s="3" t="n">
        <v>11</v>
      </c>
      <c r="O7870" s="3" t="n">
        <v>-1</v>
      </c>
      <c r="P7870" s="3" t="n">
        <v>7.5</v>
      </c>
      <c r="Q7870" s="3" t="n">
        <v>24.2</v>
      </c>
      <c r="R7870" s="3" t="s">
        <v>22876</v>
      </c>
      <c r="S7870" s="4" t="n">
        <v>45747.3385416667</v>
      </c>
      <c r="T7870" s="3" t="s">
        <v>3197</v>
      </c>
      <c r="U7870" s="3" t="s">
        <v>3197</v>
      </c>
      <c r="V7870" s="3" t="n">
        <v>1</v>
      </c>
      <c r="W7870" s="3" t="n">
        <v>0</v>
      </c>
      <c r="X7870" s="3" t="n">
        <v>0</v>
      </c>
      <c r="Y7870" s="3" t="s">
        <v>30</v>
      </c>
      <c r="Z7870" s="3" t="s">
        <v>30</v>
      </c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  <c r="AP7870" s="3"/>
      <c r="AQ7870" s="3"/>
      <c r="AR7870" s="3"/>
      <c r="AS7870" s="3"/>
      <c r="AT7870" s="3"/>
      <c r="AU7870" s="3"/>
      <c r="AV7870" s="3"/>
      <c r="AW7870" s="3"/>
      <c r="AX7870" s="3"/>
      <c r="AY7870" s="3"/>
      <c r="AZ7870" s="3"/>
      <c r="BA7870" s="3"/>
      <c r="BB7870" s="3"/>
      <c r="BC7870" s="3"/>
      <c r="BD7870" s="3"/>
      <c r="BE7870" s="3"/>
      <c r="BF7870" s="3"/>
      <c r="BG7870" s="3"/>
      <c r="BH7870" s="3"/>
      <c r="BI7870" s="3"/>
      <c r="BJ7870" s="3"/>
    </row>
    <row r="7871" customFormat="false" ht="15.75" hidden="false" customHeight="false" outlineLevel="0" collapsed="false">
      <c r="A7871" s="3" t="n">
        <v>7870</v>
      </c>
      <c r="B7871" s="3" t="s">
        <v>22877</v>
      </c>
      <c r="C7871" s="3" t="s">
        <v>22878</v>
      </c>
      <c r="D7871" s="3" t="n">
        <v>1</v>
      </c>
      <c r="E7871" s="3" t="n">
        <v>4.7356706</v>
      </c>
      <c r="F7871" s="3" t="n">
        <v>38</v>
      </c>
      <c r="G7871" s="3" t="n">
        <v>38</v>
      </c>
      <c r="H7871" s="3" t="n">
        <v>7</v>
      </c>
      <c r="I7871" s="3" t="n">
        <v>7</v>
      </c>
      <c r="J7871" s="3" t="n">
        <v>78</v>
      </c>
      <c r="K7871" s="3" t="n">
        <v>78</v>
      </c>
      <c r="L7871" s="3" t="n">
        <v>20</v>
      </c>
      <c r="M7871" s="3" t="n">
        <v>20</v>
      </c>
      <c r="N7871" s="3" t="n">
        <v>25</v>
      </c>
      <c r="O7871" s="3" t="n">
        <v>13</v>
      </c>
      <c r="P7871" s="3" t="n">
        <v>7.5</v>
      </c>
      <c r="Q7871" s="3" t="n">
        <v>24.2</v>
      </c>
      <c r="R7871" s="3" t="s">
        <v>22879</v>
      </c>
      <c r="S7871" s="4" t="n">
        <v>45747.3389236111</v>
      </c>
      <c r="T7871" s="3" t="s">
        <v>65</v>
      </c>
      <c r="U7871" s="3" t="s">
        <v>65</v>
      </c>
      <c r="V7871" s="3" t="n">
        <v>1</v>
      </c>
      <c r="W7871" s="3" t="n">
        <v>1</v>
      </c>
      <c r="X7871" s="3" t="n">
        <v>0</v>
      </c>
      <c r="Y7871" s="3" t="s">
        <v>30</v>
      </c>
      <c r="Z7871" s="3" t="s">
        <v>30</v>
      </c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  <c r="AP7871" s="3"/>
      <c r="AQ7871" s="3"/>
      <c r="AR7871" s="3"/>
      <c r="AS7871" s="3"/>
      <c r="AT7871" s="3"/>
      <c r="AU7871" s="3"/>
      <c r="AV7871" s="3"/>
      <c r="AW7871" s="3"/>
      <c r="AX7871" s="3"/>
      <c r="AY7871" s="3"/>
      <c r="AZ7871" s="3"/>
      <c r="BA7871" s="3"/>
      <c r="BB7871" s="3"/>
      <c r="BC7871" s="3"/>
      <c r="BD7871" s="3"/>
      <c r="BE7871" s="3"/>
      <c r="BF7871" s="3"/>
      <c r="BG7871" s="3"/>
      <c r="BH7871" s="3"/>
      <c r="BI7871" s="3"/>
      <c r="BJ7871" s="3"/>
    </row>
    <row r="7872" customFormat="false" ht="15.75" hidden="false" customHeight="false" outlineLevel="0" collapsed="false">
      <c r="A7872" s="3" t="n">
        <v>7871</v>
      </c>
      <c r="B7872" s="3" t="s">
        <v>22880</v>
      </c>
      <c r="C7872" s="3" t="s">
        <v>22881</v>
      </c>
      <c r="D7872" s="3" t="n">
        <v>1</v>
      </c>
      <c r="E7872" s="3" t="n">
        <v>1.9168937</v>
      </c>
      <c r="F7872" s="3" t="n">
        <v>34</v>
      </c>
      <c r="G7872" s="3" t="n">
        <v>34</v>
      </c>
      <c r="H7872" s="3" t="n">
        <v>14</v>
      </c>
      <c r="I7872" s="3" t="n">
        <v>14</v>
      </c>
      <c r="J7872" s="3" t="n">
        <v>38</v>
      </c>
      <c r="K7872" s="3" t="n">
        <v>38</v>
      </c>
      <c r="L7872" s="3" t="n">
        <v>6</v>
      </c>
      <c r="M7872" s="3" t="n">
        <v>6</v>
      </c>
      <c r="N7872" s="3" t="n">
        <v>4</v>
      </c>
      <c r="O7872" s="3" t="n">
        <v>-1</v>
      </c>
      <c r="P7872" s="3" t="n">
        <v>7.5</v>
      </c>
      <c r="Q7872" s="3" t="n">
        <v>24.2</v>
      </c>
      <c r="R7872" s="3" t="s">
        <v>22882</v>
      </c>
      <c r="S7872" s="4" t="n">
        <v>45747.3393402778</v>
      </c>
      <c r="T7872" s="3" t="s">
        <v>65</v>
      </c>
      <c r="U7872" s="3" t="s">
        <v>65</v>
      </c>
      <c r="V7872" s="3" t="n">
        <v>1</v>
      </c>
      <c r="W7872" s="3" t="n">
        <v>0</v>
      </c>
      <c r="X7872" s="3" t="n">
        <v>0</v>
      </c>
      <c r="Y7872" s="3" t="s">
        <v>30</v>
      </c>
      <c r="Z7872" s="3" t="s">
        <v>30</v>
      </c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  <c r="AP7872" s="3"/>
      <c r="AQ7872" s="3"/>
      <c r="AR7872" s="3"/>
      <c r="AS7872" s="3"/>
      <c r="AT7872" s="3"/>
      <c r="AU7872" s="3"/>
      <c r="AV7872" s="3"/>
      <c r="AW7872" s="3"/>
      <c r="AX7872" s="3"/>
      <c r="AY7872" s="3"/>
      <c r="AZ7872" s="3"/>
      <c r="BA7872" s="3"/>
      <c r="BB7872" s="3"/>
      <c r="BC7872" s="3"/>
      <c r="BD7872" s="3"/>
      <c r="BE7872" s="3"/>
      <c r="BF7872" s="3"/>
      <c r="BG7872" s="3"/>
      <c r="BH7872" s="3"/>
      <c r="BI7872" s="3"/>
      <c r="BJ7872" s="3"/>
    </row>
    <row r="7873" customFormat="false" ht="15.75" hidden="false" customHeight="false" outlineLevel="0" collapsed="false">
      <c r="A7873" s="3" t="n">
        <v>7872</v>
      </c>
      <c r="B7873" s="3" t="s">
        <v>22883</v>
      </c>
      <c r="C7873" s="3" t="s">
        <v>22884</v>
      </c>
      <c r="D7873" s="3" t="n">
        <v>1</v>
      </c>
      <c r="E7873" s="3" t="n">
        <v>4.7943922</v>
      </c>
      <c r="F7873" s="3" t="n">
        <v>38</v>
      </c>
      <c r="G7873" s="3" t="n">
        <v>38</v>
      </c>
      <c r="H7873" s="3" t="n">
        <v>7</v>
      </c>
      <c r="I7873" s="3" t="n">
        <v>7</v>
      </c>
      <c r="J7873" s="3" t="n">
        <v>74</v>
      </c>
      <c r="K7873" s="3" t="n">
        <v>74</v>
      </c>
      <c r="L7873" s="3" t="n">
        <v>21</v>
      </c>
      <c r="M7873" s="3" t="n">
        <v>21</v>
      </c>
      <c r="N7873" s="3" t="n">
        <v>25</v>
      </c>
      <c r="O7873" s="3" t="n">
        <v>13</v>
      </c>
      <c r="P7873" s="3" t="n">
        <v>7.5</v>
      </c>
      <c r="Q7873" s="3" t="n">
        <v>24.2</v>
      </c>
      <c r="R7873" s="3" t="s">
        <v>22885</v>
      </c>
      <c r="S7873" s="4" t="n">
        <v>45747.3396643519</v>
      </c>
      <c r="T7873" s="3" t="s">
        <v>65</v>
      </c>
      <c r="U7873" s="3" t="s">
        <v>65</v>
      </c>
      <c r="V7873" s="3" t="n">
        <v>1</v>
      </c>
      <c r="W7873" s="3" t="n">
        <v>1</v>
      </c>
      <c r="X7873" s="3" t="n">
        <v>0</v>
      </c>
      <c r="Y7873" s="3" t="s">
        <v>30</v>
      </c>
      <c r="Z7873" s="3" t="s">
        <v>30</v>
      </c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  <c r="AP7873" s="3"/>
      <c r="AQ7873" s="3"/>
      <c r="AR7873" s="3"/>
      <c r="AS7873" s="3"/>
      <c r="AT7873" s="3"/>
      <c r="AU7873" s="3"/>
      <c r="AV7873" s="3"/>
      <c r="AW7873" s="3"/>
      <c r="AX7873" s="3"/>
      <c r="AY7873" s="3"/>
      <c r="AZ7873" s="3"/>
      <c r="BA7873" s="3"/>
      <c r="BB7873" s="3"/>
      <c r="BC7873" s="3"/>
      <c r="BD7873" s="3"/>
      <c r="BE7873" s="3"/>
      <c r="BF7873" s="3"/>
      <c r="BG7873" s="3"/>
      <c r="BH7873" s="3"/>
      <c r="BI7873" s="3"/>
      <c r="BJ7873" s="3"/>
    </row>
    <row r="7874" customFormat="false" ht="15.75" hidden="false" customHeight="false" outlineLevel="0" collapsed="false">
      <c r="A7874" s="3" t="n">
        <v>7873</v>
      </c>
      <c r="B7874" s="3" t="s">
        <v>22886</v>
      </c>
      <c r="C7874" s="3" t="s">
        <v>22887</v>
      </c>
      <c r="D7874" s="3" t="n">
        <v>1</v>
      </c>
      <c r="E7874" s="3" t="n">
        <v>4.8425559</v>
      </c>
      <c r="F7874" s="3" t="n">
        <v>40</v>
      </c>
      <c r="G7874" s="3" t="n">
        <v>40</v>
      </c>
      <c r="H7874" s="3" t="n">
        <v>8</v>
      </c>
      <c r="I7874" s="3" t="n">
        <v>8</v>
      </c>
      <c r="J7874" s="3" t="n">
        <v>78</v>
      </c>
      <c r="K7874" s="3" t="n">
        <v>78</v>
      </c>
      <c r="L7874" s="3" t="n">
        <v>21</v>
      </c>
      <c r="M7874" s="3" t="n">
        <v>21</v>
      </c>
      <c r="N7874" s="3" t="n">
        <v>25</v>
      </c>
      <c r="O7874" s="3" t="n">
        <v>13</v>
      </c>
      <c r="P7874" s="3" t="n">
        <v>7.5</v>
      </c>
      <c r="Q7874" s="3" t="n">
        <v>24.2</v>
      </c>
      <c r="R7874" s="3" t="s">
        <v>22888</v>
      </c>
      <c r="S7874" s="4" t="n">
        <v>45747.3400231482</v>
      </c>
      <c r="T7874" s="3" t="s">
        <v>65</v>
      </c>
      <c r="U7874" s="3" t="s">
        <v>65</v>
      </c>
      <c r="V7874" s="3" t="n">
        <v>1</v>
      </c>
      <c r="W7874" s="3" t="n">
        <v>1</v>
      </c>
      <c r="X7874" s="3" t="n">
        <v>0</v>
      </c>
      <c r="Y7874" s="3" t="s">
        <v>30</v>
      </c>
      <c r="Z7874" s="3" t="s">
        <v>30</v>
      </c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  <c r="AP7874" s="3"/>
      <c r="AQ7874" s="3"/>
      <c r="AR7874" s="3"/>
      <c r="AS7874" s="3"/>
      <c r="AT7874" s="3"/>
      <c r="AU7874" s="3"/>
      <c r="AV7874" s="3"/>
      <c r="AW7874" s="3"/>
      <c r="AX7874" s="3"/>
      <c r="AY7874" s="3"/>
      <c r="AZ7874" s="3"/>
      <c r="BA7874" s="3"/>
      <c r="BB7874" s="3"/>
      <c r="BC7874" s="3"/>
      <c r="BD7874" s="3"/>
      <c r="BE7874" s="3"/>
      <c r="BF7874" s="3"/>
      <c r="BG7874" s="3"/>
      <c r="BH7874" s="3"/>
      <c r="BI7874" s="3"/>
      <c r="BJ7874" s="3"/>
    </row>
    <row r="7875" customFormat="false" ht="15.75" hidden="false" customHeight="false" outlineLevel="0" collapsed="false">
      <c r="A7875" s="3" t="n">
        <v>7874</v>
      </c>
      <c r="B7875" s="3" t="s">
        <v>22889</v>
      </c>
      <c r="C7875" s="3" t="s">
        <v>22890</v>
      </c>
      <c r="D7875" s="3" t="n">
        <v>1</v>
      </c>
      <c r="E7875" s="3" t="n">
        <v>9.4608588</v>
      </c>
      <c r="F7875" s="3" t="n">
        <v>377</v>
      </c>
      <c r="G7875" s="3" t="n">
        <v>377</v>
      </c>
      <c r="H7875" s="3" t="n">
        <v>24</v>
      </c>
      <c r="I7875" s="3" t="n">
        <v>24</v>
      </c>
      <c r="J7875" s="3" t="n">
        <v>515</v>
      </c>
      <c r="K7875" s="3" t="n">
        <v>515</v>
      </c>
      <c r="L7875" s="3" t="n">
        <v>36</v>
      </c>
      <c r="M7875" s="3" t="n">
        <v>36</v>
      </c>
      <c r="N7875" s="3" t="n">
        <v>-1</v>
      </c>
      <c r="O7875" s="3" t="n">
        <v>-1</v>
      </c>
      <c r="P7875" s="3" t="n">
        <v>6.1</v>
      </c>
      <c r="Q7875" s="3" t="n">
        <v>24.2</v>
      </c>
      <c r="R7875" s="3" t="s">
        <v>22891</v>
      </c>
      <c r="S7875" s="4" t="n">
        <v>45747.3409375</v>
      </c>
      <c r="T7875" s="3" t="s">
        <v>239</v>
      </c>
      <c r="U7875" s="3" t="s">
        <v>239</v>
      </c>
      <c r="V7875" s="3" t="n">
        <v>0</v>
      </c>
      <c r="W7875" s="3" t="n">
        <v>0</v>
      </c>
      <c r="X7875" s="3" t="n">
        <v>0</v>
      </c>
      <c r="Y7875" s="3" t="s">
        <v>30</v>
      </c>
      <c r="Z7875" s="3" t="s">
        <v>30</v>
      </c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  <c r="AP7875" s="3"/>
      <c r="AQ7875" s="3"/>
      <c r="AR7875" s="3"/>
      <c r="AS7875" s="3"/>
      <c r="AT7875" s="3"/>
      <c r="AU7875" s="3"/>
      <c r="AV7875" s="3"/>
      <c r="AW7875" s="3"/>
      <c r="AX7875" s="3"/>
      <c r="AY7875" s="3"/>
      <c r="AZ7875" s="3"/>
      <c r="BA7875" s="3"/>
      <c r="BB7875" s="3"/>
      <c r="BC7875" s="3"/>
      <c r="BD7875" s="3"/>
      <c r="BE7875" s="3"/>
      <c r="BF7875" s="3"/>
      <c r="BG7875" s="3"/>
      <c r="BH7875" s="3"/>
      <c r="BI7875" s="3"/>
      <c r="BJ7875" s="3"/>
    </row>
    <row r="7876" customFormat="false" ht="15.75" hidden="false" customHeight="false" outlineLevel="0" collapsed="false">
      <c r="A7876" s="3" t="n">
        <v>7875</v>
      </c>
      <c r="B7876" s="3" t="s">
        <v>22892</v>
      </c>
      <c r="C7876" s="3" t="s">
        <v>22893</v>
      </c>
      <c r="D7876" s="3" t="n">
        <v>1</v>
      </c>
      <c r="E7876" s="3" t="n">
        <v>2.1013931</v>
      </c>
      <c r="F7876" s="3" t="n">
        <v>79</v>
      </c>
      <c r="G7876" s="3" t="n">
        <v>79</v>
      </c>
      <c r="H7876" s="3" t="n">
        <v>9</v>
      </c>
      <c r="I7876" s="3" t="n">
        <v>9</v>
      </c>
      <c r="J7876" s="3" t="n">
        <v>97</v>
      </c>
      <c r="K7876" s="3" t="n">
        <v>97</v>
      </c>
      <c r="L7876" s="3" t="n">
        <v>12</v>
      </c>
      <c r="M7876" s="3" t="n">
        <v>12</v>
      </c>
      <c r="N7876" s="3" t="n">
        <v>0</v>
      </c>
      <c r="O7876" s="3" t="n">
        <v>-1</v>
      </c>
      <c r="P7876" s="3" t="n">
        <v>7.1</v>
      </c>
      <c r="Q7876" s="3" t="n">
        <v>24.2</v>
      </c>
      <c r="R7876" s="3" t="s">
        <v>22894</v>
      </c>
      <c r="S7876" s="4" t="n">
        <v>45747.3413078704</v>
      </c>
      <c r="T7876" s="3" t="s">
        <v>1920</v>
      </c>
      <c r="U7876" s="3" t="s">
        <v>1920</v>
      </c>
      <c r="V7876" s="3" t="n">
        <v>1</v>
      </c>
      <c r="W7876" s="3" t="n">
        <v>0</v>
      </c>
      <c r="X7876" s="3" t="n">
        <v>0</v>
      </c>
      <c r="Y7876" s="3" t="s">
        <v>30</v>
      </c>
      <c r="Z7876" s="3" t="s">
        <v>30</v>
      </c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  <c r="AP7876" s="3"/>
      <c r="AQ7876" s="3"/>
      <c r="AR7876" s="3"/>
      <c r="AS7876" s="3"/>
      <c r="AT7876" s="3"/>
      <c r="AU7876" s="3"/>
      <c r="AV7876" s="3"/>
      <c r="AW7876" s="3"/>
      <c r="AX7876" s="3"/>
      <c r="AY7876" s="3"/>
      <c r="AZ7876" s="3"/>
      <c r="BA7876" s="3"/>
      <c r="BB7876" s="3"/>
      <c r="BC7876" s="3"/>
      <c r="BD7876" s="3"/>
      <c r="BE7876" s="3"/>
      <c r="BF7876" s="3"/>
      <c r="BG7876" s="3"/>
      <c r="BH7876" s="3"/>
      <c r="BI7876" s="3"/>
      <c r="BJ7876" s="3"/>
    </row>
    <row r="7877" customFormat="false" ht="15.75" hidden="false" customHeight="false" outlineLevel="0" collapsed="false">
      <c r="A7877" s="3" t="n">
        <v>7876</v>
      </c>
      <c r="B7877" s="3" t="s">
        <v>22895</v>
      </c>
      <c r="C7877" s="3" t="s">
        <v>22896</v>
      </c>
      <c r="D7877" s="3" t="n">
        <v>1</v>
      </c>
      <c r="E7877" s="3" t="n">
        <v>6.0924968</v>
      </c>
      <c r="F7877" s="3" t="n">
        <v>66</v>
      </c>
      <c r="G7877" s="3" t="n">
        <v>66</v>
      </c>
      <c r="H7877" s="3" t="n">
        <v>19</v>
      </c>
      <c r="I7877" s="3" t="n">
        <v>19</v>
      </c>
      <c r="J7877" s="3" t="n">
        <v>65</v>
      </c>
      <c r="K7877" s="3" t="n">
        <v>65</v>
      </c>
      <c r="L7877" s="3" t="n">
        <v>8</v>
      </c>
      <c r="M7877" s="3" t="n">
        <v>8</v>
      </c>
      <c r="N7877" s="3" t="n">
        <v>-1</v>
      </c>
      <c r="O7877" s="3" t="n">
        <v>-1</v>
      </c>
      <c r="P7877" s="3" t="n">
        <v>7.3</v>
      </c>
      <c r="Q7877" s="3" t="n">
        <v>24.2</v>
      </c>
      <c r="R7877" s="3" t="s">
        <v>22897</v>
      </c>
      <c r="S7877" s="4" t="n">
        <v>45747.3419212963</v>
      </c>
      <c r="T7877" s="3" t="s">
        <v>65</v>
      </c>
      <c r="U7877" s="3" t="s">
        <v>65</v>
      </c>
      <c r="V7877" s="3" t="n">
        <v>0</v>
      </c>
      <c r="W7877" s="3" t="n">
        <v>0</v>
      </c>
      <c r="X7877" s="3" t="n">
        <v>0</v>
      </c>
      <c r="Y7877" s="3" t="s">
        <v>30</v>
      </c>
      <c r="Z7877" s="3" t="s">
        <v>30</v>
      </c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  <c r="AP7877" s="3"/>
      <c r="AQ7877" s="3"/>
      <c r="AR7877" s="3"/>
      <c r="AS7877" s="3"/>
      <c r="AT7877" s="3"/>
      <c r="AU7877" s="3"/>
      <c r="AV7877" s="3"/>
      <c r="AW7877" s="3"/>
      <c r="AX7877" s="3"/>
      <c r="AY7877" s="3"/>
      <c r="AZ7877" s="3"/>
      <c r="BA7877" s="3"/>
      <c r="BB7877" s="3"/>
      <c r="BC7877" s="3"/>
      <c r="BD7877" s="3"/>
      <c r="BE7877" s="3"/>
      <c r="BF7877" s="3"/>
      <c r="BG7877" s="3"/>
      <c r="BH7877" s="3"/>
      <c r="BI7877" s="3"/>
      <c r="BJ7877" s="3"/>
    </row>
    <row r="7878" customFormat="false" ht="15.75" hidden="false" customHeight="false" outlineLevel="0" collapsed="false">
      <c r="A7878" s="3" t="n">
        <v>7877</v>
      </c>
      <c r="B7878" s="3" t="s">
        <v>22898</v>
      </c>
      <c r="C7878" s="3" t="s">
        <v>22899</v>
      </c>
      <c r="D7878" s="3" t="n">
        <v>1</v>
      </c>
      <c r="E7878" s="3" t="n">
        <v>59.3611858</v>
      </c>
      <c r="F7878" s="3" t="n">
        <v>300</v>
      </c>
      <c r="G7878" s="3" t="n">
        <v>300</v>
      </c>
      <c r="H7878" s="3" t="n">
        <v>19</v>
      </c>
      <c r="I7878" s="3" t="n">
        <v>19</v>
      </c>
      <c r="J7878" s="3" t="n">
        <v>398</v>
      </c>
      <c r="K7878" s="3" t="n">
        <v>398</v>
      </c>
      <c r="L7878" s="3" t="n">
        <v>26</v>
      </c>
      <c r="M7878" s="3" t="n">
        <v>26</v>
      </c>
      <c r="N7878" s="3" t="n">
        <v>-1</v>
      </c>
      <c r="O7878" s="3" t="n">
        <v>-1</v>
      </c>
      <c r="P7878" s="3" t="n">
        <v>7</v>
      </c>
      <c r="Q7878" s="3" t="n">
        <v>24.2</v>
      </c>
      <c r="R7878" s="3" t="s">
        <v>22900</v>
      </c>
      <c r="S7878" s="4" t="n">
        <v>45747.3430324074</v>
      </c>
      <c r="T7878" s="3" t="s">
        <v>65</v>
      </c>
      <c r="U7878" s="3" t="s">
        <v>65</v>
      </c>
      <c r="V7878" s="3" t="n">
        <v>0</v>
      </c>
      <c r="W7878" s="3" t="n">
        <v>0</v>
      </c>
      <c r="X7878" s="3" t="n">
        <v>0</v>
      </c>
      <c r="Y7878" s="3" t="s">
        <v>30</v>
      </c>
      <c r="Z7878" s="3" t="s">
        <v>30</v>
      </c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  <c r="AP7878" s="3"/>
      <c r="AQ7878" s="3"/>
      <c r="AR7878" s="3"/>
      <c r="AS7878" s="3"/>
      <c r="AT7878" s="3"/>
      <c r="AU7878" s="3"/>
      <c r="AV7878" s="3"/>
      <c r="AW7878" s="3"/>
      <c r="AX7878" s="3"/>
      <c r="AY7878" s="3"/>
      <c r="AZ7878" s="3"/>
      <c r="BA7878" s="3"/>
      <c r="BB7878" s="3"/>
      <c r="BC7878" s="3"/>
      <c r="BD7878" s="3"/>
      <c r="BE7878" s="3"/>
      <c r="BF7878" s="3"/>
      <c r="BG7878" s="3"/>
      <c r="BH7878" s="3"/>
      <c r="BI7878" s="3"/>
      <c r="BJ7878" s="3"/>
    </row>
    <row r="7879" customFormat="false" ht="15.75" hidden="false" customHeight="false" outlineLevel="0" collapsed="false">
      <c r="A7879" s="3" t="n">
        <v>7878</v>
      </c>
      <c r="B7879" s="3" t="s">
        <v>22901</v>
      </c>
      <c r="C7879" s="3" t="s">
        <v>22902</v>
      </c>
      <c r="D7879" s="3" t="n">
        <v>1</v>
      </c>
      <c r="E7879" s="3" t="n">
        <v>5.8766781</v>
      </c>
      <c r="F7879" s="3" t="n">
        <v>163</v>
      </c>
      <c r="G7879" s="3" t="n">
        <v>163</v>
      </c>
      <c r="H7879" s="3" t="n">
        <v>17</v>
      </c>
      <c r="I7879" s="3" t="n">
        <v>17</v>
      </c>
      <c r="J7879" s="3" t="n">
        <v>187</v>
      </c>
      <c r="K7879" s="3" t="n">
        <v>187</v>
      </c>
      <c r="L7879" s="3" t="n">
        <v>13</v>
      </c>
      <c r="M7879" s="3" t="n">
        <v>13</v>
      </c>
      <c r="N7879" s="3" t="n">
        <v>6</v>
      </c>
      <c r="O7879" s="3" t="n">
        <v>-1</v>
      </c>
      <c r="P7879" s="3" t="n">
        <v>7</v>
      </c>
      <c r="Q7879" s="3" t="n">
        <v>24.2</v>
      </c>
      <c r="R7879" s="3" t="s">
        <v>22903</v>
      </c>
      <c r="S7879" s="4" t="n">
        <v>45747.3433333333</v>
      </c>
      <c r="T7879" s="3" t="s">
        <v>65</v>
      </c>
      <c r="U7879" s="3" t="s">
        <v>65</v>
      </c>
      <c r="V7879" s="3" t="n">
        <v>1</v>
      </c>
      <c r="W7879" s="3" t="n">
        <v>0</v>
      </c>
      <c r="X7879" s="3" t="n">
        <v>0</v>
      </c>
      <c r="Y7879" s="3" t="s">
        <v>30</v>
      </c>
      <c r="Z7879" s="3" t="s">
        <v>30</v>
      </c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  <c r="AP7879" s="3"/>
      <c r="AQ7879" s="3"/>
      <c r="AR7879" s="3"/>
      <c r="AS7879" s="3"/>
      <c r="AT7879" s="3"/>
      <c r="AU7879" s="3"/>
      <c r="AV7879" s="3"/>
      <c r="AW7879" s="3"/>
      <c r="AX7879" s="3"/>
      <c r="AY7879" s="3"/>
      <c r="AZ7879" s="3"/>
      <c r="BA7879" s="3"/>
      <c r="BB7879" s="3"/>
      <c r="BC7879" s="3"/>
      <c r="BD7879" s="3"/>
      <c r="BE7879" s="3"/>
      <c r="BF7879" s="3"/>
      <c r="BG7879" s="3"/>
      <c r="BH7879" s="3"/>
      <c r="BI7879" s="3"/>
      <c r="BJ7879" s="3"/>
    </row>
    <row r="7880" customFormat="false" ht="15.75" hidden="false" customHeight="false" outlineLevel="0" collapsed="false">
      <c r="A7880" s="3" t="n">
        <v>7879</v>
      </c>
      <c r="B7880" s="3" t="s">
        <v>22904</v>
      </c>
      <c r="C7880" s="3" t="s">
        <v>22905</v>
      </c>
      <c r="D7880" s="3" t="n">
        <v>1</v>
      </c>
      <c r="E7880" s="3" t="n">
        <v>0.5008977</v>
      </c>
      <c r="F7880" s="3" t="n">
        <v>45</v>
      </c>
      <c r="G7880" s="3" t="n">
        <v>45</v>
      </c>
      <c r="H7880" s="3" t="n">
        <v>6</v>
      </c>
      <c r="I7880" s="3" t="n">
        <v>6</v>
      </c>
      <c r="J7880" s="3" t="n">
        <v>61</v>
      </c>
      <c r="K7880" s="3" t="n">
        <v>61</v>
      </c>
      <c r="L7880" s="3" t="n">
        <v>1</v>
      </c>
      <c r="M7880" s="3" t="n">
        <v>1</v>
      </c>
      <c r="N7880" s="3" t="n">
        <v>-1</v>
      </c>
      <c r="O7880" s="3" t="n">
        <v>-1</v>
      </c>
      <c r="P7880" s="3" t="n">
        <v>7.2</v>
      </c>
      <c r="Q7880" s="3" t="n">
        <v>24.2</v>
      </c>
      <c r="R7880" s="3" t="s">
        <v>22906</v>
      </c>
      <c r="S7880" s="4" t="n">
        <v>45747.3433680556</v>
      </c>
      <c r="T7880" s="3" t="s">
        <v>65</v>
      </c>
      <c r="U7880" s="3" t="s">
        <v>65</v>
      </c>
      <c r="V7880" s="3" t="n">
        <v>0</v>
      </c>
      <c r="W7880" s="3" t="n">
        <v>0</v>
      </c>
      <c r="X7880" s="3" t="n">
        <v>0</v>
      </c>
      <c r="Y7880" s="3" t="s">
        <v>30</v>
      </c>
      <c r="Z7880" s="3" t="s">
        <v>30</v>
      </c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  <c r="AP7880" s="3"/>
      <c r="AQ7880" s="3"/>
      <c r="AR7880" s="3"/>
      <c r="AS7880" s="3"/>
      <c r="AT7880" s="3"/>
      <c r="AU7880" s="3"/>
      <c r="AV7880" s="3"/>
      <c r="AW7880" s="3"/>
      <c r="AX7880" s="3"/>
      <c r="AY7880" s="3"/>
      <c r="AZ7880" s="3"/>
      <c r="BA7880" s="3"/>
      <c r="BB7880" s="3"/>
      <c r="BC7880" s="3"/>
      <c r="BD7880" s="3"/>
      <c r="BE7880" s="3"/>
      <c r="BF7880" s="3"/>
      <c r="BG7880" s="3"/>
      <c r="BH7880" s="3"/>
      <c r="BI7880" s="3"/>
      <c r="BJ7880" s="3"/>
    </row>
    <row r="7881" customFormat="false" ht="15.75" hidden="false" customHeight="false" outlineLevel="0" collapsed="false">
      <c r="A7881" s="3" t="n">
        <v>7880</v>
      </c>
      <c r="B7881" s="3" t="s">
        <v>22907</v>
      </c>
      <c r="C7881" s="3" t="s">
        <v>22908</v>
      </c>
      <c r="D7881" s="3" t="n">
        <v>1</v>
      </c>
      <c r="E7881" s="3" t="n">
        <v>1.312056</v>
      </c>
      <c r="F7881" s="3" t="n">
        <v>22</v>
      </c>
      <c r="G7881" s="3" t="n">
        <v>22</v>
      </c>
      <c r="H7881" s="3" t="n">
        <v>3</v>
      </c>
      <c r="I7881" s="3" t="n">
        <v>3</v>
      </c>
      <c r="J7881" s="3" t="n">
        <v>33</v>
      </c>
      <c r="K7881" s="3" t="n">
        <v>33</v>
      </c>
      <c r="L7881" s="3" t="n">
        <v>5</v>
      </c>
      <c r="M7881" s="3" t="n">
        <v>5</v>
      </c>
      <c r="N7881" s="3" t="n">
        <v>0</v>
      </c>
      <c r="O7881" s="3" t="n">
        <v>0</v>
      </c>
      <c r="P7881" s="3" t="n">
        <v>7.8</v>
      </c>
      <c r="Q7881" s="3" t="n">
        <v>24.2</v>
      </c>
      <c r="R7881" s="3" t="s">
        <v>22909</v>
      </c>
      <c r="S7881" s="4" t="n">
        <v>45747.3434837963</v>
      </c>
      <c r="T7881" s="3" t="s">
        <v>65</v>
      </c>
      <c r="U7881" s="3" t="s">
        <v>65</v>
      </c>
      <c r="V7881" s="3" t="n">
        <v>1</v>
      </c>
      <c r="W7881" s="3" t="n">
        <v>1</v>
      </c>
      <c r="X7881" s="3" t="n">
        <v>0</v>
      </c>
      <c r="Y7881" s="3" t="s">
        <v>30</v>
      </c>
      <c r="Z7881" s="3" t="s">
        <v>30</v>
      </c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  <c r="AP7881" s="3"/>
      <c r="AQ7881" s="3"/>
      <c r="AR7881" s="3"/>
      <c r="AS7881" s="3"/>
      <c r="AT7881" s="3"/>
      <c r="AU7881" s="3"/>
      <c r="AV7881" s="3"/>
      <c r="AW7881" s="3"/>
      <c r="AX7881" s="3"/>
      <c r="AY7881" s="3"/>
      <c r="AZ7881" s="3"/>
      <c r="BA7881" s="3"/>
      <c r="BB7881" s="3"/>
      <c r="BC7881" s="3"/>
      <c r="BD7881" s="3"/>
      <c r="BE7881" s="3"/>
      <c r="BF7881" s="3"/>
      <c r="BG7881" s="3"/>
      <c r="BH7881" s="3"/>
      <c r="BI7881" s="3"/>
      <c r="BJ7881" s="3"/>
    </row>
    <row r="7882" customFormat="false" ht="15.75" hidden="false" customHeight="false" outlineLevel="0" collapsed="false">
      <c r="A7882" s="3" t="n">
        <v>7881</v>
      </c>
      <c r="B7882" s="3" t="s">
        <v>22910</v>
      </c>
      <c r="C7882" s="3" t="s">
        <v>22911</v>
      </c>
      <c r="D7882" s="3" t="n">
        <v>1</v>
      </c>
      <c r="E7882" s="3" t="n">
        <v>1.9800985</v>
      </c>
      <c r="F7882" s="3" t="n">
        <v>42</v>
      </c>
      <c r="G7882" s="3" t="n">
        <v>42</v>
      </c>
      <c r="H7882" s="3" t="n">
        <v>3</v>
      </c>
      <c r="I7882" s="3" t="n">
        <v>3</v>
      </c>
      <c r="J7882" s="3" t="n">
        <v>70</v>
      </c>
      <c r="K7882" s="3" t="n">
        <v>70</v>
      </c>
      <c r="L7882" s="3" t="n">
        <v>13</v>
      </c>
      <c r="M7882" s="3" t="n">
        <v>13</v>
      </c>
      <c r="N7882" s="3" t="n">
        <v>5</v>
      </c>
      <c r="O7882" s="3" t="n">
        <v>5</v>
      </c>
      <c r="P7882" s="3" t="n">
        <v>7.7</v>
      </c>
      <c r="Q7882" s="3" t="n">
        <v>24.2</v>
      </c>
      <c r="R7882" s="3" t="s">
        <v>22912</v>
      </c>
      <c r="S7882" s="4" t="n">
        <v>45747.3436689815</v>
      </c>
      <c r="T7882" s="3" t="s">
        <v>65</v>
      </c>
      <c r="U7882" s="3" t="s">
        <v>65</v>
      </c>
      <c r="V7882" s="3" t="n">
        <v>1</v>
      </c>
      <c r="W7882" s="3" t="n">
        <v>1</v>
      </c>
      <c r="X7882" s="3" t="n">
        <v>0</v>
      </c>
      <c r="Y7882" s="3" t="s">
        <v>30</v>
      </c>
      <c r="Z7882" s="3" t="s">
        <v>30</v>
      </c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  <c r="AP7882" s="3"/>
      <c r="AQ7882" s="3"/>
      <c r="AR7882" s="3"/>
      <c r="AS7882" s="3"/>
      <c r="AT7882" s="3"/>
      <c r="AU7882" s="3"/>
      <c r="AV7882" s="3"/>
      <c r="AW7882" s="3"/>
      <c r="AX7882" s="3"/>
      <c r="AY7882" s="3"/>
      <c r="AZ7882" s="3"/>
      <c r="BA7882" s="3"/>
      <c r="BB7882" s="3"/>
      <c r="BC7882" s="3"/>
      <c r="BD7882" s="3"/>
      <c r="BE7882" s="3"/>
      <c r="BF7882" s="3"/>
      <c r="BG7882" s="3"/>
      <c r="BH7882" s="3"/>
      <c r="BI7882" s="3"/>
      <c r="BJ7882" s="3"/>
    </row>
    <row r="7883" customFormat="false" ht="15.75" hidden="false" customHeight="false" outlineLevel="0" collapsed="false">
      <c r="A7883" s="3" t="n">
        <v>7882</v>
      </c>
      <c r="B7883" s="3" t="s">
        <v>22913</v>
      </c>
      <c r="C7883" s="3" t="s">
        <v>22914</v>
      </c>
      <c r="D7883" s="3" t="n">
        <v>1</v>
      </c>
      <c r="E7883" s="3" t="n">
        <v>0.4846278</v>
      </c>
      <c r="F7883" s="3" t="n">
        <v>7</v>
      </c>
      <c r="G7883" s="3" t="n">
        <v>7</v>
      </c>
      <c r="H7883" s="3" t="n">
        <v>5</v>
      </c>
      <c r="I7883" s="3" t="n">
        <v>5</v>
      </c>
      <c r="J7883" s="3" t="n">
        <v>6</v>
      </c>
      <c r="K7883" s="3" t="n">
        <v>6</v>
      </c>
      <c r="L7883" s="3" t="n">
        <v>0</v>
      </c>
      <c r="M7883" s="3" t="n">
        <v>0</v>
      </c>
      <c r="N7883" s="3" t="n">
        <v>-1</v>
      </c>
      <c r="O7883" s="3" t="n">
        <v>-1</v>
      </c>
      <c r="P7883" s="3" t="n">
        <v>3</v>
      </c>
      <c r="Q7883" s="3" t="n">
        <v>24.2</v>
      </c>
      <c r="R7883" s="3" t="s">
        <v>22915</v>
      </c>
      <c r="S7883" s="4" t="n">
        <v>45747.3437615741</v>
      </c>
      <c r="T7883" s="3" t="s">
        <v>65</v>
      </c>
      <c r="U7883" s="3" t="s">
        <v>65</v>
      </c>
      <c r="V7883" s="3" t="n">
        <v>0</v>
      </c>
      <c r="W7883" s="3" t="n">
        <v>0</v>
      </c>
      <c r="X7883" s="3" t="n">
        <v>0</v>
      </c>
      <c r="Y7883" s="3" t="s">
        <v>30</v>
      </c>
      <c r="Z7883" s="3" t="s">
        <v>30</v>
      </c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  <c r="AP7883" s="3"/>
      <c r="AQ7883" s="3"/>
      <c r="AR7883" s="3"/>
      <c r="AS7883" s="3"/>
      <c r="AT7883" s="3"/>
      <c r="AU7883" s="3"/>
      <c r="AV7883" s="3"/>
      <c r="AW7883" s="3"/>
      <c r="AX7883" s="3"/>
      <c r="AY7883" s="3"/>
      <c r="AZ7883" s="3"/>
      <c r="BA7883" s="3"/>
      <c r="BB7883" s="3"/>
      <c r="BC7883" s="3"/>
      <c r="BD7883" s="3"/>
      <c r="BE7883" s="3"/>
      <c r="BF7883" s="3"/>
      <c r="BG7883" s="3"/>
      <c r="BH7883" s="3"/>
      <c r="BI7883" s="3"/>
      <c r="BJ7883" s="3"/>
    </row>
    <row r="7884" customFormat="false" ht="15.75" hidden="false" customHeight="false" outlineLevel="0" collapsed="false">
      <c r="A7884" s="3" t="n">
        <v>7883</v>
      </c>
      <c r="B7884" s="3" t="s">
        <v>22916</v>
      </c>
      <c r="C7884" s="3" t="s">
        <v>22917</v>
      </c>
      <c r="D7884" s="3" t="n">
        <v>1</v>
      </c>
      <c r="E7884" s="3" t="n">
        <v>0.5865755</v>
      </c>
      <c r="F7884" s="3" t="n">
        <v>16</v>
      </c>
      <c r="G7884" s="3" t="n">
        <v>16</v>
      </c>
      <c r="H7884" s="3" t="n">
        <v>8</v>
      </c>
      <c r="I7884" s="3" t="n">
        <v>8</v>
      </c>
      <c r="J7884" s="3" t="n">
        <v>14</v>
      </c>
      <c r="K7884" s="3" t="n">
        <v>14</v>
      </c>
      <c r="L7884" s="3" t="n">
        <v>1</v>
      </c>
      <c r="M7884" s="3" t="n">
        <v>1</v>
      </c>
      <c r="N7884" s="3" t="n">
        <v>-1</v>
      </c>
      <c r="O7884" s="3" t="n">
        <v>-1</v>
      </c>
      <c r="P7884" s="3" t="n">
        <v>3</v>
      </c>
      <c r="Q7884" s="3" t="n">
        <v>24.2</v>
      </c>
      <c r="R7884" s="3" t="s">
        <v>22918</v>
      </c>
      <c r="S7884" s="4" t="n">
        <v>45747.3437847222</v>
      </c>
      <c r="T7884" s="3" t="s">
        <v>65</v>
      </c>
      <c r="U7884" s="3" t="s">
        <v>65</v>
      </c>
      <c r="V7884" s="3" t="n">
        <v>0</v>
      </c>
      <c r="W7884" s="3" t="n">
        <v>0</v>
      </c>
      <c r="X7884" s="3" t="n">
        <v>0</v>
      </c>
      <c r="Y7884" s="3" t="s">
        <v>30</v>
      </c>
      <c r="Z7884" s="3" t="s">
        <v>30</v>
      </c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  <c r="AP7884" s="3"/>
      <c r="AQ7884" s="3"/>
      <c r="AR7884" s="3"/>
      <c r="AS7884" s="3"/>
      <c r="AT7884" s="3"/>
      <c r="AU7884" s="3"/>
      <c r="AV7884" s="3"/>
      <c r="AW7884" s="3"/>
      <c r="AX7884" s="3"/>
      <c r="AY7884" s="3"/>
      <c r="AZ7884" s="3"/>
      <c r="BA7884" s="3"/>
      <c r="BB7884" s="3"/>
      <c r="BC7884" s="3"/>
      <c r="BD7884" s="3"/>
      <c r="BE7884" s="3"/>
      <c r="BF7884" s="3"/>
      <c r="BG7884" s="3"/>
      <c r="BH7884" s="3"/>
      <c r="BI7884" s="3"/>
      <c r="BJ7884" s="3"/>
    </row>
    <row r="7885" customFormat="false" ht="15.75" hidden="false" customHeight="false" outlineLevel="0" collapsed="false">
      <c r="A7885" s="3" t="n">
        <v>7884</v>
      </c>
      <c r="B7885" s="3" t="s">
        <v>22919</v>
      </c>
      <c r="C7885" s="3" t="s">
        <v>22920</v>
      </c>
      <c r="D7885" s="3" t="n">
        <v>1</v>
      </c>
      <c r="E7885" s="3" t="n">
        <v>1.9727241</v>
      </c>
      <c r="F7885" s="3" t="n">
        <v>67</v>
      </c>
      <c r="G7885" s="3" t="n">
        <v>67</v>
      </c>
      <c r="H7885" s="3" t="n">
        <v>16</v>
      </c>
      <c r="I7885" s="3" t="n">
        <v>16</v>
      </c>
      <c r="J7885" s="3" t="n">
        <v>103</v>
      </c>
      <c r="K7885" s="3" t="n">
        <v>103</v>
      </c>
      <c r="L7885" s="3" t="n">
        <v>20</v>
      </c>
      <c r="M7885" s="3" t="n">
        <v>20</v>
      </c>
      <c r="N7885" s="3" t="n">
        <v>3</v>
      </c>
      <c r="O7885" s="3" t="n">
        <v>-1</v>
      </c>
      <c r="P7885" s="3" t="n">
        <v>7.9</v>
      </c>
      <c r="Q7885" s="3" t="n">
        <v>24.2</v>
      </c>
      <c r="R7885" s="3" t="s">
        <v>22921</v>
      </c>
      <c r="S7885" s="4" t="n">
        <v>45747.3439583333</v>
      </c>
      <c r="T7885" s="3" t="s">
        <v>29</v>
      </c>
      <c r="U7885" s="3" t="s">
        <v>29</v>
      </c>
      <c r="V7885" s="3" t="n">
        <v>1</v>
      </c>
      <c r="W7885" s="3" t="n">
        <v>0</v>
      </c>
      <c r="X7885" s="3" t="n">
        <v>0</v>
      </c>
      <c r="Y7885" s="3" t="s">
        <v>30</v>
      </c>
      <c r="Z7885" s="3" t="s">
        <v>30</v>
      </c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  <c r="AP7885" s="3"/>
      <c r="AQ7885" s="3"/>
      <c r="AR7885" s="3"/>
      <c r="AS7885" s="3"/>
      <c r="AT7885" s="3"/>
      <c r="AU7885" s="3"/>
      <c r="AV7885" s="3"/>
      <c r="AW7885" s="3"/>
      <c r="AX7885" s="3"/>
      <c r="AY7885" s="3"/>
      <c r="AZ7885" s="3"/>
      <c r="BA7885" s="3"/>
      <c r="BB7885" s="3"/>
      <c r="BC7885" s="3"/>
      <c r="BD7885" s="3"/>
      <c r="BE7885" s="3"/>
      <c r="BF7885" s="3"/>
      <c r="BG7885" s="3"/>
      <c r="BH7885" s="3"/>
      <c r="BI7885" s="3"/>
      <c r="BJ7885" s="3"/>
    </row>
    <row r="7886" customFormat="false" ht="15.75" hidden="false" customHeight="false" outlineLevel="0" collapsed="false">
      <c r="A7886" s="3" t="n">
        <v>7885</v>
      </c>
      <c r="B7886" s="3" t="s">
        <v>22922</v>
      </c>
      <c r="C7886" s="3" t="s">
        <v>22923</v>
      </c>
      <c r="D7886" s="3" t="n">
        <v>1</v>
      </c>
      <c r="E7886" s="3" t="n">
        <v>16.4541645</v>
      </c>
      <c r="F7886" s="3" t="n">
        <v>132</v>
      </c>
      <c r="G7886" s="3" t="n">
        <v>132</v>
      </c>
      <c r="H7886" s="3" t="n">
        <v>8</v>
      </c>
      <c r="I7886" s="3" t="n">
        <v>8</v>
      </c>
      <c r="J7886" s="3" t="n">
        <v>243</v>
      </c>
      <c r="K7886" s="3" t="n">
        <v>243</v>
      </c>
      <c r="L7886" s="3" t="n">
        <v>33</v>
      </c>
      <c r="M7886" s="3" t="n">
        <v>33</v>
      </c>
      <c r="N7886" s="3" t="n">
        <v>-1</v>
      </c>
      <c r="O7886" s="3" t="n">
        <v>-1</v>
      </c>
      <c r="P7886" s="3" t="n">
        <v>8.1</v>
      </c>
      <c r="Q7886" s="3" t="n">
        <v>24.2</v>
      </c>
      <c r="R7886" s="3" t="s">
        <v>22924</v>
      </c>
      <c r="S7886" s="4" t="n">
        <v>45747.3443634259</v>
      </c>
      <c r="T7886" s="3" t="s">
        <v>65</v>
      </c>
      <c r="U7886" s="3" t="s">
        <v>65</v>
      </c>
      <c r="V7886" s="3" t="n">
        <v>0</v>
      </c>
      <c r="W7886" s="3" t="n">
        <v>0</v>
      </c>
      <c r="X7886" s="3" t="n">
        <v>0</v>
      </c>
      <c r="Y7886" s="3" t="s">
        <v>30</v>
      </c>
      <c r="Z7886" s="3" t="s">
        <v>30</v>
      </c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  <c r="AP7886" s="3"/>
      <c r="AQ7886" s="3"/>
      <c r="AR7886" s="3"/>
      <c r="AS7886" s="3"/>
      <c r="AT7886" s="3"/>
      <c r="AU7886" s="3"/>
      <c r="AV7886" s="3"/>
      <c r="AW7886" s="3"/>
      <c r="AX7886" s="3"/>
      <c r="AY7886" s="3"/>
      <c r="AZ7886" s="3"/>
      <c r="BA7886" s="3"/>
      <c r="BB7886" s="3"/>
      <c r="BC7886" s="3"/>
      <c r="BD7886" s="3"/>
      <c r="BE7886" s="3"/>
      <c r="BF7886" s="3"/>
      <c r="BG7886" s="3"/>
      <c r="BH7886" s="3"/>
      <c r="BI7886" s="3"/>
      <c r="BJ7886" s="3"/>
    </row>
    <row r="7887" customFormat="false" ht="15.75" hidden="false" customHeight="false" outlineLevel="0" collapsed="false">
      <c r="A7887" s="3" t="n">
        <v>7886</v>
      </c>
      <c r="B7887" s="3" t="s">
        <v>22925</v>
      </c>
      <c r="C7887" s="3" t="s">
        <v>22926</v>
      </c>
      <c r="D7887" s="3" t="n">
        <v>1</v>
      </c>
      <c r="E7887" s="3" t="n">
        <v>1.4316559</v>
      </c>
      <c r="F7887" s="3" t="n">
        <v>29</v>
      </c>
      <c r="G7887" s="3" t="n">
        <v>29</v>
      </c>
      <c r="H7887" s="3" t="n">
        <v>4</v>
      </c>
      <c r="I7887" s="3" t="n">
        <v>4</v>
      </c>
      <c r="J7887" s="3" t="n">
        <v>45</v>
      </c>
      <c r="K7887" s="3" t="n">
        <v>45</v>
      </c>
      <c r="L7887" s="3" t="n">
        <v>10</v>
      </c>
      <c r="M7887" s="3" t="n">
        <v>10</v>
      </c>
      <c r="N7887" s="3" t="n">
        <v>0</v>
      </c>
      <c r="O7887" s="3" t="n">
        <v>0</v>
      </c>
      <c r="P7887" s="3" t="n">
        <v>7.7</v>
      </c>
      <c r="Q7887" s="3" t="n">
        <v>24.2</v>
      </c>
      <c r="R7887" s="3" t="s">
        <v>22927</v>
      </c>
      <c r="S7887" s="4" t="n">
        <v>45747.3445138889</v>
      </c>
      <c r="T7887" s="3" t="s">
        <v>65</v>
      </c>
      <c r="U7887" s="3" t="s">
        <v>65</v>
      </c>
      <c r="V7887" s="3" t="n">
        <v>1</v>
      </c>
      <c r="W7887" s="3" t="n">
        <v>1</v>
      </c>
      <c r="X7887" s="3" t="n">
        <v>0</v>
      </c>
      <c r="Y7887" s="3" t="s">
        <v>30</v>
      </c>
      <c r="Z7887" s="3" t="s">
        <v>30</v>
      </c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  <c r="AP7887" s="3"/>
      <c r="AQ7887" s="3"/>
      <c r="AR7887" s="3"/>
      <c r="AS7887" s="3"/>
      <c r="AT7887" s="3"/>
      <c r="AU7887" s="3"/>
      <c r="AV7887" s="3"/>
      <c r="AW7887" s="3"/>
      <c r="AX7887" s="3"/>
      <c r="AY7887" s="3"/>
      <c r="AZ7887" s="3"/>
      <c r="BA7887" s="3"/>
      <c r="BB7887" s="3"/>
      <c r="BC7887" s="3"/>
      <c r="BD7887" s="3"/>
      <c r="BE7887" s="3"/>
      <c r="BF7887" s="3"/>
      <c r="BG7887" s="3"/>
      <c r="BH7887" s="3"/>
      <c r="BI7887" s="3"/>
      <c r="BJ7887" s="3"/>
    </row>
    <row r="7888" customFormat="false" ht="15.75" hidden="false" customHeight="false" outlineLevel="0" collapsed="false">
      <c r="A7888" s="3" t="n">
        <v>7887</v>
      </c>
      <c r="B7888" s="3" t="s">
        <v>22928</v>
      </c>
      <c r="C7888" s="3" t="s">
        <v>22929</v>
      </c>
      <c r="D7888" s="3" t="n">
        <v>1</v>
      </c>
      <c r="E7888" s="3" t="n">
        <v>4.8954599</v>
      </c>
      <c r="F7888" s="3" t="n">
        <v>48</v>
      </c>
      <c r="G7888" s="3" t="n">
        <v>48</v>
      </c>
      <c r="H7888" s="3" t="n">
        <v>10</v>
      </c>
      <c r="I7888" s="3" t="n">
        <v>10</v>
      </c>
      <c r="J7888" s="3" t="n">
        <v>79</v>
      </c>
      <c r="K7888" s="3" t="n">
        <v>79</v>
      </c>
      <c r="L7888" s="3" t="n">
        <v>13</v>
      </c>
      <c r="M7888" s="3" t="n">
        <v>13</v>
      </c>
      <c r="N7888" s="3" t="n">
        <v>3</v>
      </c>
      <c r="O7888" s="3" t="n">
        <v>-1</v>
      </c>
      <c r="P7888" s="3" t="n">
        <v>7.3</v>
      </c>
      <c r="Q7888" s="3" t="n">
        <v>24.2</v>
      </c>
      <c r="R7888" s="3" t="s">
        <v>22930</v>
      </c>
      <c r="S7888" s="4" t="n">
        <v>45747.3447685185</v>
      </c>
      <c r="T7888" s="3" t="s">
        <v>65</v>
      </c>
      <c r="U7888" s="3" t="s">
        <v>65</v>
      </c>
      <c r="V7888" s="3" t="n">
        <v>1</v>
      </c>
      <c r="W7888" s="3" t="n">
        <v>0</v>
      </c>
      <c r="X7888" s="3" t="n">
        <v>0</v>
      </c>
      <c r="Y7888" s="3" t="s">
        <v>30</v>
      </c>
      <c r="Z7888" s="3" t="s">
        <v>30</v>
      </c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  <c r="AP7888" s="3"/>
      <c r="AQ7888" s="3"/>
      <c r="AR7888" s="3"/>
      <c r="AS7888" s="3"/>
      <c r="AT7888" s="3"/>
      <c r="AU7888" s="3"/>
      <c r="AV7888" s="3"/>
      <c r="AW7888" s="3"/>
      <c r="AX7888" s="3"/>
      <c r="AY7888" s="3"/>
      <c r="AZ7888" s="3"/>
      <c r="BA7888" s="3"/>
      <c r="BB7888" s="3"/>
      <c r="BC7888" s="3"/>
      <c r="BD7888" s="3"/>
      <c r="BE7888" s="3"/>
      <c r="BF7888" s="3"/>
      <c r="BG7888" s="3"/>
      <c r="BH7888" s="3"/>
      <c r="BI7888" s="3"/>
      <c r="BJ7888" s="3"/>
    </row>
    <row r="7889" customFormat="false" ht="15.75" hidden="false" customHeight="false" outlineLevel="0" collapsed="false">
      <c r="A7889" s="3" t="n">
        <v>7888</v>
      </c>
      <c r="B7889" s="3" t="s">
        <v>22931</v>
      </c>
      <c r="C7889" s="3" t="s">
        <v>22932</v>
      </c>
      <c r="D7889" s="3" t="n">
        <v>1</v>
      </c>
      <c r="E7889" s="3" t="n">
        <v>0.4067288</v>
      </c>
      <c r="F7889" s="3" t="n">
        <v>40</v>
      </c>
      <c r="G7889" s="3" t="n">
        <v>40</v>
      </c>
      <c r="H7889" s="3" t="n">
        <v>16</v>
      </c>
      <c r="I7889" s="3" t="n">
        <v>16</v>
      </c>
      <c r="J7889" s="3" t="n">
        <v>51</v>
      </c>
      <c r="K7889" s="3" t="n">
        <v>51</v>
      </c>
      <c r="L7889" s="3" t="n">
        <v>4</v>
      </c>
      <c r="M7889" s="3" t="n">
        <v>4</v>
      </c>
      <c r="N7889" s="3" t="n">
        <v>-1</v>
      </c>
      <c r="O7889" s="3" t="n">
        <v>-1</v>
      </c>
      <c r="P7889" s="3" t="n">
        <v>3</v>
      </c>
      <c r="Q7889" s="3" t="n">
        <v>24.2</v>
      </c>
      <c r="R7889" s="3" t="s">
        <v>22933</v>
      </c>
      <c r="S7889" s="4" t="n">
        <v>45747.344849537</v>
      </c>
      <c r="T7889" s="3" t="s">
        <v>65</v>
      </c>
      <c r="U7889" s="3" t="s">
        <v>65</v>
      </c>
      <c r="V7889" s="3" t="n">
        <v>0</v>
      </c>
      <c r="W7889" s="3" t="n">
        <v>0</v>
      </c>
      <c r="X7889" s="3" t="n">
        <v>0</v>
      </c>
      <c r="Y7889" s="3" t="s">
        <v>30</v>
      </c>
      <c r="Z7889" s="3" t="s">
        <v>30</v>
      </c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  <c r="AP7889" s="3"/>
      <c r="AQ7889" s="3"/>
      <c r="AR7889" s="3"/>
      <c r="AS7889" s="3"/>
      <c r="AT7889" s="3"/>
      <c r="AU7889" s="3"/>
      <c r="AV7889" s="3"/>
      <c r="AW7889" s="3"/>
      <c r="AX7889" s="3"/>
      <c r="AY7889" s="3"/>
      <c r="AZ7889" s="3"/>
      <c r="BA7889" s="3"/>
      <c r="BB7889" s="3"/>
      <c r="BC7889" s="3"/>
      <c r="BD7889" s="3"/>
      <c r="BE7889" s="3"/>
      <c r="BF7889" s="3"/>
      <c r="BG7889" s="3"/>
      <c r="BH7889" s="3"/>
      <c r="BI7889" s="3"/>
      <c r="BJ7889" s="3"/>
    </row>
    <row r="7890" customFormat="false" ht="15.75" hidden="false" customHeight="false" outlineLevel="0" collapsed="false">
      <c r="A7890" s="3" t="n">
        <v>7889</v>
      </c>
      <c r="B7890" s="3" t="s">
        <v>22934</v>
      </c>
      <c r="C7890" s="3" t="s">
        <v>22935</v>
      </c>
      <c r="D7890" s="3" t="n">
        <v>1</v>
      </c>
      <c r="E7890" s="3" t="n">
        <v>31.5506519</v>
      </c>
      <c r="F7890" s="3" t="n">
        <v>311</v>
      </c>
      <c r="G7890" s="3" t="n">
        <v>311</v>
      </c>
      <c r="H7890" s="3" t="n">
        <v>16</v>
      </c>
      <c r="I7890" s="3" t="n">
        <v>16</v>
      </c>
      <c r="J7890" s="3" t="n">
        <v>568</v>
      </c>
      <c r="K7890" s="3" t="n">
        <v>568</v>
      </c>
      <c r="L7890" s="3" t="n">
        <v>37</v>
      </c>
      <c r="M7890" s="3" t="n">
        <v>37</v>
      </c>
      <c r="N7890" s="3" t="n">
        <v>66</v>
      </c>
      <c r="O7890" s="3" t="n">
        <v>-1</v>
      </c>
      <c r="P7890" s="3" t="n">
        <v>7.5</v>
      </c>
      <c r="Q7890" s="3" t="n">
        <v>24.2</v>
      </c>
      <c r="R7890" s="3" t="s">
        <v>22936</v>
      </c>
      <c r="S7890" s="4" t="n">
        <v>45747.3456018519</v>
      </c>
      <c r="T7890" s="3" t="s">
        <v>239</v>
      </c>
      <c r="U7890" s="3" t="s">
        <v>239</v>
      </c>
      <c r="V7890" s="3" t="n">
        <v>1</v>
      </c>
      <c r="W7890" s="3" t="n">
        <v>0</v>
      </c>
      <c r="X7890" s="3" t="n">
        <v>0</v>
      </c>
      <c r="Y7890" s="3" t="s">
        <v>30</v>
      </c>
      <c r="Z7890" s="3" t="s">
        <v>30</v>
      </c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  <c r="AP7890" s="3"/>
      <c r="AQ7890" s="3"/>
      <c r="AR7890" s="3"/>
      <c r="AS7890" s="3"/>
      <c r="AT7890" s="3"/>
      <c r="AU7890" s="3"/>
      <c r="AV7890" s="3"/>
      <c r="AW7890" s="3"/>
      <c r="AX7890" s="3"/>
      <c r="AY7890" s="3"/>
      <c r="AZ7890" s="3"/>
      <c r="BA7890" s="3"/>
      <c r="BB7890" s="3"/>
      <c r="BC7890" s="3"/>
      <c r="BD7890" s="3"/>
      <c r="BE7890" s="3"/>
      <c r="BF7890" s="3"/>
      <c r="BG7890" s="3"/>
      <c r="BH7890" s="3"/>
      <c r="BI7890" s="3"/>
      <c r="BJ7890" s="3"/>
    </row>
    <row r="7891" customFormat="false" ht="15.75" hidden="false" customHeight="false" outlineLevel="0" collapsed="false">
      <c r="A7891" s="3" t="n">
        <v>7890</v>
      </c>
      <c r="B7891" s="3" t="s">
        <v>22937</v>
      </c>
      <c r="C7891" s="3" t="s">
        <v>22938</v>
      </c>
      <c r="D7891" s="3" t="n">
        <v>1</v>
      </c>
      <c r="E7891" s="3" t="n">
        <v>55.9648278</v>
      </c>
      <c r="F7891" s="3" t="n">
        <v>615</v>
      </c>
      <c r="G7891" s="3" t="n">
        <v>615</v>
      </c>
      <c r="H7891" s="3" t="n">
        <v>22</v>
      </c>
      <c r="I7891" s="3" t="n">
        <v>22</v>
      </c>
      <c r="J7891" s="3" t="n">
        <v>1030</v>
      </c>
      <c r="K7891" s="3" t="n">
        <v>1030</v>
      </c>
      <c r="L7891" s="3" t="n">
        <v>91</v>
      </c>
      <c r="M7891" s="3" t="n">
        <v>91</v>
      </c>
      <c r="N7891" s="3" t="n">
        <v>154</v>
      </c>
      <c r="O7891" s="3" t="n">
        <v>-1</v>
      </c>
      <c r="P7891" s="3" t="n">
        <v>7.5</v>
      </c>
      <c r="Q7891" s="3" t="n">
        <v>24.2</v>
      </c>
      <c r="R7891" s="3" t="s">
        <v>22939</v>
      </c>
      <c r="S7891" s="4" t="n">
        <v>45747.346875</v>
      </c>
      <c r="T7891" s="3" t="s">
        <v>65</v>
      </c>
      <c r="U7891" s="3" t="s">
        <v>65</v>
      </c>
      <c r="V7891" s="3" t="n">
        <v>1</v>
      </c>
      <c r="W7891" s="3" t="n">
        <v>0</v>
      </c>
      <c r="X7891" s="3" t="n">
        <v>0</v>
      </c>
      <c r="Y7891" s="3" t="s">
        <v>30</v>
      </c>
      <c r="Z7891" s="3" t="s">
        <v>30</v>
      </c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  <c r="AP7891" s="3"/>
      <c r="AQ7891" s="3"/>
      <c r="AR7891" s="3"/>
      <c r="AS7891" s="3"/>
      <c r="AT7891" s="3"/>
      <c r="AU7891" s="3"/>
      <c r="AV7891" s="3"/>
      <c r="AW7891" s="3"/>
      <c r="AX7891" s="3"/>
      <c r="AY7891" s="3"/>
      <c r="AZ7891" s="3"/>
      <c r="BA7891" s="3"/>
      <c r="BB7891" s="3"/>
      <c r="BC7891" s="3"/>
      <c r="BD7891" s="3"/>
      <c r="BE7891" s="3"/>
      <c r="BF7891" s="3"/>
      <c r="BG7891" s="3"/>
      <c r="BH7891" s="3"/>
      <c r="BI7891" s="3"/>
      <c r="BJ7891" s="3"/>
    </row>
    <row r="7892" customFormat="false" ht="15.75" hidden="false" customHeight="false" outlineLevel="0" collapsed="false">
      <c r="A7892" s="3" t="n">
        <v>7891</v>
      </c>
      <c r="B7892" s="3" t="s">
        <v>22940</v>
      </c>
      <c r="C7892" s="3" t="s">
        <v>22941</v>
      </c>
      <c r="D7892" s="3" t="n">
        <v>1</v>
      </c>
      <c r="E7892" s="3" t="n">
        <v>3.891001</v>
      </c>
      <c r="F7892" s="3" t="n">
        <v>55</v>
      </c>
      <c r="G7892" s="3" t="n">
        <v>55</v>
      </c>
      <c r="H7892" s="3" t="n">
        <v>18</v>
      </c>
      <c r="I7892" s="3" t="n">
        <v>18</v>
      </c>
      <c r="J7892" s="3" t="n">
        <v>109</v>
      </c>
      <c r="K7892" s="3" t="n">
        <v>109</v>
      </c>
      <c r="L7892" s="3" t="n">
        <v>13</v>
      </c>
      <c r="M7892" s="3" t="n">
        <v>13</v>
      </c>
      <c r="N7892" s="3" t="n">
        <v>8</v>
      </c>
      <c r="O7892" s="3" t="n">
        <v>-1</v>
      </c>
      <c r="P7892" s="3" t="n">
        <v>7.3</v>
      </c>
      <c r="Q7892" s="3" t="n">
        <v>24.2</v>
      </c>
      <c r="R7892" s="3" t="s">
        <v>22942</v>
      </c>
      <c r="S7892" s="4" t="n">
        <v>45747.3471527778</v>
      </c>
      <c r="T7892" s="3" t="s">
        <v>65</v>
      </c>
      <c r="U7892" s="3" t="s">
        <v>65</v>
      </c>
      <c r="V7892" s="3" t="n">
        <v>1</v>
      </c>
      <c r="W7892" s="3" t="n">
        <v>0</v>
      </c>
      <c r="X7892" s="3" t="n">
        <v>0</v>
      </c>
      <c r="Y7892" s="3" t="s">
        <v>30</v>
      </c>
      <c r="Z7892" s="3" t="s">
        <v>30</v>
      </c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  <c r="AP7892" s="3"/>
      <c r="AQ7892" s="3"/>
      <c r="AR7892" s="3"/>
      <c r="AS7892" s="3"/>
      <c r="AT7892" s="3"/>
      <c r="AU7892" s="3"/>
      <c r="AV7892" s="3"/>
      <c r="AW7892" s="3"/>
      <c r="AX7892" s="3"/>
      <c r="AY7892" s="3"/>
      <c r="AZ7892" s="3"/>
      <c r="BA7892" s="3"/>
      <c r="BB7892" s="3"/>
      <c r="BC7892" s="3"/>
      <c r="BD7892" s="3"/>
      <c r="BE7892" s="3"/>
      <c r="BF7892" s="3"/>
      <c r="BG7892" s="3"/>
      <c r="BH7892" s="3"/>
      <c r="BI7892" s="3"/>
      <c r="BJ7892" s="3"/>
    </row>
    <row r="7893" customFormat="false" ht="15.75" hidden="false" customHeight="false" outlineLevel="0" collapsed="false">
      <c r="A7893" s="3" t="n">
        <v>7892</v>
      </c>
      <c r="B7893" s="3" t="s">
        <v>22943</v>
      </c>
      <c r="C7893" s="3" t="s">
        <v>22944</v>
      </c>
      <c r="D7893" s="3" t="n">
        <v>1</v>
      </c>
      <c r="E7893" s="3" t="n">
        <v>0.2940657</v>
      </c>
      <c r="F7893" s="3" t="n">
        <v>7</v>
      </c>
      <c r="G7893" s="3" t="n">
        <v>7</v>
      </c>
      <c r="H7893" s="3" t="n">
        <v>2</v>
      </c>
      <c r="I7893" s="3" t="n">
        <v>2</v>
      </c>
      <c r="J7893" s="3" t="n">
        <v>8</v>
      </c>
      <c r="K7893" s="3" t="n">
        <v>8</v>
      </c>
      <c r="L7893" s="3" t="n">
        <v>0</v>
      </c>
      <c r="M7893" s="3" t="n">
        <v>0</v>
      </c>
      <c r="N7893" s="3" t="n">
        <v>-1</v>
      </c>
      <c r="O7893" s="3" t="n">
        <v>-1</v>
      </c>
      <c r="P7893" s="3" t="n">
        <v>5</v>
      </c>
      <c r="Q7893" s="3" t="n">
        <v>24.2</v>
      </c>
      <c r="R7893" s="3" t="s">
        <v>22945</v>
      </c>
      <c r="S7893" s="4" t="n">
        <v>45747.3471875</v>
      </c>
      <c r="T7893" s="3" t="s">
        <v>65</v>
      </c>
      <c r="U7893" s="3" t="s">
        <v>65</v>
      </c>
      <c r="V7893" s="3" t="n">
        <v>0</v>
      </c>
      <c r="W7893" s="3" t="n">
        <v>0</v>
      </c>
      <c r="X7893" s="3" t="n">
        <v>0</v>
      </c>
      <c r="Y7893" s="3" t="s">
        <v>30</v>
      </c>
      <c r="Z7893" s="3" t="s">
        <v>30</v>
      </c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  <c r="AP7893" s="3"/>
      <c r="AQ7893" s="3"/>
      <c r="AR7893" s="3"/>
      <c r="AS7893" s="3"/>
      <c r="AT7893" s="3"/>
      <c r="AU7893" s="3"/>
      <c r="AV7893" s="3"/>
      <c r="AW7893" s="3"/>
      <c r="AX7893" s="3"/>
      <c r="AY7893" s="3"/>
      <c r="AZ7893" s="3"/>
      <c r="BA7893" s="3"/>
      <c r="BB7893" s="3"/>
      <c r="BC7893" s="3"/>
      <c r="BD7893" s="3"/>
      <c r="BE7893" s="3"/>
      <c r="BF7893" s="3"/>
      <c r="BG7893" s="3"/>
      <c r="BH7893" s="3"/>
      <c r="BI7893" s="3"/>
      <c r="BJ7893" s="3"/>
    </row>
    <row r="7894" customFormat="false" ht="15.75" hidden="false" customHeight="false" outlineLevel="0" collapsed="false">
      <c r="A7894" s="3" t="n">
        <v>7893</v>
      </c>
      <c r="B7894" s="3" t="s">
        <v>22946</v>
      </c>
      <c r="C7894" s="3" t="s">
        <v>22947</v>
      </c>
      <c r="D7894" s="3" t="n">
        <v>1</v>
      </c>
      <c r="E7894" s="3" t="n">
        <v>10.1431641</v>
      </c>
      <c r="F7894" s="3" t="n">
        <v>79</v>
      </c>
      <c r="G7894" s="3" t="n">
        <v>79</v>
      </c>
      <c r="H7894" s="3" t="n">
        <v>10</v>
      </c>
      <c r="I7894" s="3" t="n">
        <v>10</v>
      </c>
      <c r="J7894" s="3" t="n">
        <v>147</v>
      </c>
      <c r="K7894" s="3" t="n">
        <v>147</v>
      </c>
      <c r="L7894" s="3" t="n">
        <v>25</v>
      </c>
      <c r="M7894" s="3" t="n">
        <v>25</v>
      </c>
      <c r="N7894" s="3" t="n">
        <v>0</v>
      </c>
      <c r="O7894" s="3" t="n">
        <v>0</v>
      </c>
      <c r="P7894" s="3" t="n">
        <v>7.5</v>
      </c>
      <c r="Q7894" s="3" t="n">
        <v>24.2</v>
      </c>
      <c r="R7894" s="3" t="s">
        <v>22948</v>
      </c>
      <c r="S7894" s="4" t="n">
        <v>45747.3475347222</v>
      </c>
      <c r="T7894" s="3" t="s">
        <v>4910</v>
      </c>
      <c r="U7894" s="3" t="s">
        <v>4910</v>
      </c>
      <c r="V7894" s="3" t="n">
        <v>1</v>
      </c>
      <c r="W7894" s="3" t="n">
        <v>1</v>
      </c>
      <c r="X7894" s="3" t="n">
        <v>0</v>
      </c>
      <c r="Y7894" s="3" t="s">
        <v>30</v>
      </c>
      <c r="Z7894" s="3" t="s">
        <v>30</v>
      </c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  <c r="AP7894" s="3"/>
      <c r="AQ7894" s="3"/>
      <c r="AR7894" s="3"/>
      <c r="AS7894" s="3"/>
      <c r="AT7894" s="3"/>
      <c r="AU7894" s="3"/>
      <c r="AV7894" s="3"/>
      <c r="AW7894" s="3"/>
      <c r="AX7894" s="3"/>
      <c r="AY7894" s="3"/>
      <c r="AZ7894" s="3"/>
      <c r="BA7894" s="3"/>
      <c r="BB7894" s="3"/>
      <c r="BC7894" s="3"/>
      <c r="BD7894" s="3"/>
      <c r="BE7894" s="3"/>
      <c r="BF7894" s="3"/>
      <c r="BG7894" s="3"/>
      <c r="BH7894" s="3"/>
      <c r="BI7894" s="3"/>
      <c r="BJ7894" s="3"/>
    </row>
    <row r="7895" customFormat="false" ht="15.75" hidden="false" customHeight="false" outlineLevel="0" collapsed="false">
      <c r="A7895" s="3" t="n">
        <v>7894</v>
      </c>
      <c r="B7895" s="3" t="s">
        <v>22949</v>
      </c>
      <c r="C7895" s="3" t="s">
        <v>22950</v>
      </c>
      <c r="D7895" s="3" t="n">
        <v>1</v>
      </c>
      <c r="E7895" s="3" t="n">
        <v>0.8938211</v>
      </c>
      <c r="F7895" s="3" t="n">
        <v>10</v>
      </c>
      <c r="G7895" s="3" t="n">
        <v>10</v>
      </c>
      <c r="H7895" s="3" t="n">
        <v>6</v>
      </c>
      <c r="I7895" s="3" t="n">
        <v>6</v>
      </c>
      <c r="J7895" s="3" t="n">
        <v>8</v>
      </c>
      <c r="K7895" s="3" t="n">
        <v>8</v>
      </c>
      <c r="L7895" s="3" t="n">
        <v>4</v>
      </c>
      <c r="M7895" s="3" t="n">
        <v>4</v>
      </c>
      <c r="N7895" s="3" t="n">
        <v>2</v>
      </c>
      <c r="O7895" s="3" t="n">
        <v>2</v>
      </c>
      <c r="P7895" s="3" t="n">
        <v>7.7</v>
      </c>
      <c r="Q7895" s="3" t="n">
        <v>24.2</v>
      </c>
      <c r="R7895" s="3" t="s">
        <v>22951</v>
      </c>
      <c r="S7895" s="4" t="n">
        <v>45820.9499189815</v>
      </c>
      <c r="T7895" s="3" t="s">
        <v>65</v>
      </c>
      <c r="U7895" s="3" t="s">
        <v>65</v>
      </c>
      <c r="V7895" s="3" t="n">
        <v>1</v>
      </c>
      <c r="W7895" s="3" t="n">
        <v>1</v>
      </c>
      <c r="X7895" s="3" t="n">
        <v>0</v>
      </c>
      <c r="Y7895" s="3" t="s">
        <v>10544</v>
      </c>
      <c r="Z7895" s="3" t="s">
        <v>81</v>
      </c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  <c r="AP7895" s="3"/>
      <c r="AQ7895" s="3"/>
      <c r="AR7895" s="3"/>
      <c r="AS7895" s="3"/>
      <c r="AT7895" s="3"/>
      <c r="AU7895" s="3"/>
      <c r="AV7895" s="3"/>
      <c r="AW7895" s="3"/>
      <c r="AX7895" s="3"/>
      <c r="AY7895" s="3"/>
      <c r="AZ7895" s="3"/>
      <c r="BA7895" s="3"/>
      <c r="BB7895" s="3"/>
      <c r="BC7895" s="3"/>
      <c r="BD7895" s="3"/>
      <c r="BE7895" s="3"/>
      <c r="BF7895" s="3"/>
      <c r="BG7895" s="3"/>
      <c r="BH7895" s="3"/>
      <c r="BI7895" s="3"/>
      <c r="BJ7895" s="3"/>
    </row>
    <row r="7896" customFormat="false" ht="15.75" hidden="false" customHeight="false" outlineLevel="0" collapsed="false">
      <c r="A7896" s="3" t="n">
        <v>7895</v>
      </c>
      <c r="B7896" s="3" t="s">
        <v>22952</v>
      </c>
      <c r="C7896" s="3" t="s">
        <v>22953</v>
      </c>
      <c r="D7896" s="3" t="n">
        <v>1</v>
      </c>
      <c r="E7896" s="3" t="n">
        <v>2.7089329</v>
      </c>
      <c r="F7896" s="3" t="n">
        <v>57</v>
      </c>
      <c r="G7896" s="3" t="n">
        <v>57</v>
      </c>
      <c r="H7896" s="3" t="n">
        <v>12</v>
      </c>
      <c r="I7896" s="3" t="n">
        <v>12</v>
      </c>
      <c r="J7896" s="3" t="n">
        <v>129</v>
      </c>
      <c r="K7896" s="3" t="n">
        <v>129</v>
      </c>
      <c r="L7896" s="3" t="n">
        <v>16</v>
      </c>
      <c r="M7896" s="3" t="n">
        <v>16</v>
      </c>
      <c r="N7896" s="3" t="n">
        <v>0</v>
      </c>
      <c r="O7896" s="3" t="n">
        <v>0</v>
      </c>
      <c r="P7896" s="3" t="n">
        <v>7.3</v>
      </c>
      <c r="Q7896" s="3" t="n">
        <v>24.2</v>
      </c>
      <c r="R7896" s="3" t="s">
        <v>22954</v>
      </c>
      <c r="S7896" s="4" t="n">
        <v>45747.3478472222</v>
      </c>
      <c r="T7896" s="3" t="s">
        <v>65</v>
      </c>
      <c r="U7896" s="3" t="s">
        <v>65</v>
      </c>
      <c r="V7896" s="3" t="n">
        <v>1</v>
      </c>
      <c r="W7896" s="3" t="n">
        <v>1</v>
      </c>
      <c r="X7896" s="3" t="n">
        <v>0</v>
      </c>
      <c r="Y7896" s="3" t="s">
        <v>30</v>
      </c>
      <c r="Z7896" s="3" t="s">
        <v>30</v>
      </c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  <c r="AP7896" s="3"/>
      <c r="AQ7896" s="3"/>
      <c r="AR7896" s="3"/>
      <c r="AS7896" s="3"/>
      <c r="AT7896" s="3"/>
      <c r="AU7896" s="3"/>
      <c r="AV7896" s="3"/>
      <c r="AW7896" s="3"/>
      <c r="AX7896" s="3"/>
      <c r="AY7896" s="3"/>
      <c r="AZ7896" s="3"/>
      <c r="BA7896" s="3"/>
      <c r="BB7896" s="3"/>
      <c r="BC7896" s="3"/>
      <c r="BD7896" s="3"/>
      <c r="BE7896" s="3"/>
      <c r="BF7896" s="3"/>
      <c r="BG7896" s="3"/>
      <c r="BH7896" s="3"/>
      <c r="BI7896" s="3"/>
      <c r="BJ7896" s="3"/>
    </row>
    <row r="7897" customFormat="false" ht="15.75" hidden="false" customHeight="false" outlineLevel="0" collapsed="false">
      <c r="A7897" s="3" t="n">
        <v>7896</v>
      </c>
      <c r="B7897" s="3" t="s">
        <v>22955</v>
      </c>
      <c r="C7897" s="3" t="s">
        <v>22956</v>
      </c>
      <c r="D7897" s="3" t="n">
        <v>1</v>
      </c>
      <c r="E7897" s="3" t="n">
        <v>2.3288239</v>
      </c>
      <c r="F7897" s="3" t="n">
        <v>16</v>
      </c>
      <c r="G7897" s="3" t="n">
        <v>16</v>
      </c>
      <c r="H7897" s="3" t="n">
        <v>7</v>
      </c>
      <c r="I7897" s="3" t="n">
        <v>7</v>
      </c>
      <c r="J7897" s="3" t="n">
        <v>29</v>
      </c>
      <c r="K7897" s="3" t="n">
        <v>29</v>
      </c>
      <c r="L7897" s="3" t="n">
        <v>0</v>
      </c>
      <c r="M7897" s="3" t="n">
        <v>0</v>
      </c>
      <c r="N7897" s="3" t="n">
        <v>0</v>
      </c>
      <c r="O7897" s="3" t="n">
        <v>0</v>
      </c>
      <c r="P7897" s="3" t="n">
        <v>8.1</v>
      </c>
      <c r="Q7897" s="3" t="n">
        <v>24.2</v>
      </c>
      <c r="R7897" s="3" t="s">
        <v>22957</v>
      </c>
      <c r="S7897" s="4" t="n">
        <v>45747.347962963</v>
      </c>
      <c r="T7897" s="3" t="s">
        <v>65</v>
      </c>
      <c r="U7897" s="3" t="s">
        <v>65</v>
      </c>
      <c r="V7897" s="3" t="n">
        <v>1</v>
      </c>
      <c r="W7897" s="3" t="n">
        <v>1</v>
      </c>
      <c r="X7897" s="3" t="n">
        <v>0</v>
      </c>
      <c r="Y7897" s="3" t="s">
        <v>30</v>
      </c>
      <c r="Z7897" s="3" t="s">
        <v>30</v>
      </c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  <c r="AP7897" s="3"/>
      <c r="AQ7897" s="3"/>
      <c r="AR7897" s="3"/>
      <c r="AS7897" s="3"/>
      <c r="AT7897" s="3"/>
      <c r="AU7897" s="3"/>
      <c r="AV7897" s="3"/>
      <c r="AW7897" s="3"/>
      <c r="AX7897" s="3"/>
      <c r="AY7897" s="3"/>
      <c r="AZ7897" s="3"/>
      <c r="BA7897" s="3"/>
      <c r="BB7897" s="3"/>
      <c r="BC7897" s="3"/>
      <c r="BD7897" s="3"/>
      <c r="BE7897" s="3"/>
      <c r="BF7897" s="3"/>
      <c r="BG7897" s="3"/>
      <c r="BH7897" s="3"/>
      <c r="BI7897" s="3"/>
      <c r="BJ7897" s="3"/>
    </row>
    <row r="7898" customFormat="false" ht="15.75" hidden="false" customHeight="false" outlineLevel="0" collapsed="false">
      <c r="A7898" s="3" t="n">
        <v>7897</v>
      </c>
      <c r="B7898" s="3" t="s">
        <v>22958</v>
      </c>
      <c r="C7898" s="3" t="s">
        <v>22959</v>
      </c>
      <c r="D7898" s="3" t="n">
        <v>1</v>
      </c>
      <c r="E7898" s="3" t="n">
        <v>1.1334951</v>
      </c>
      <c r="F7898" s="3" t="n">
        <v>15</v>
      </c>
      <c r="G7898" s="3" t="n">
        <v>15</v>
      </c>
      <c r="H7898" s="3" t="n">
        <v>9</v>
      </c>
      <c r="I7898" s="3" t="n">
        <v>9</v>
      </c>
      <c r="J7898" s="3" t="n">
        <v>23</v>
      </c>
      <c r="K7898" s="3" t="n">
        <v>23</v>
      </c>
      <c r="L7898" s="3" t="n">
        <v>1</v>
      </c>
      <c r="M7898" s="3" t="n">
        <v>1</v>
      </c>
      <c r="N7898" s="3" t="n">
        <v>0</v>
      </c>
      <c r="O7898" s="3" t="n">
        <v>0</v>
      </c>
      <c r="P7898" s="3" t="n">
        <v>8.1</v>
      </c>
      <c r="Q7898" s="3" t="n">
        <v>24.2</v>
      </c>
      <c r="R7898" s="3" t="s">
        <v>22960</v>
      </c>
      <c r="S7898" s="4" t="n">
        <v>45747.3480208333</v>
      </c>
      <c r="T7898" s="3" t="s">
        <v>65</v>
      </c>
      <c r="U7898" s="3" t="s">
        <v>65</v>
      </c>
      <c r="V7898" s="3" t="n">
        <v>1</v>
      </c>
      <c r="W7898" s="3" t="n">
        <v>1</v>
      </c>
      <c r="X7898" s="3" t="n">
        <v>0</v>
      </c>
      <c r="Y7898" s="3" t="s">
        <v>30</v>
      </c>
      <c r="Z7898" s="3" t="s">
        <v>30</v>
      </c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  <c r="AP7898" s="3"/>
      <c r="AQ7898" s="3"/>
      <c r="AR7898" s="3"/>
      <c r="AS7898" s="3"/>
      <c r="AT7898" s="3"/>
      <c r="AU7898" s="3"/>
      <c r="AV7898" s="3"/>
      <c r="AW7898" s="3"/>
      <c r="AX7898" s="3"/>
      <c r="AY7898" s="3"/>
      <c r="AZ7898" s="3"/>
      <c r="BA7898" s="3"/>
      <c r="BB7898" s="3"/>
      <c r="BC7898" s="3"/>
      <c r="BD7898" s="3"/>
      <c r="BE7898" s="3"/>
      <c r="BF7898" s="3"/>
      <c r="BG7898" s="3"/>
      <c r="BH7898" s="3"/>
      <c r="BI7898" s="3"/>
      <c r="BJ7898" s="3"/>
    </row>
    <row r="7899" customFormat="false" ht="15.75" hidden="false" customHeight="false" outlineLevel="0" collapsed="false">
      <c r="A7899" s="3" t="n">
        <v>7898</v>
      </c>
      <c r="B7899" s="3" t="s">
        <v>22961</v>
      </c>
      <c r="C7899" s="3" t="s">
        <v>22962</v>
      </c>
      <c r="D7899" s="3" t="n">
        <v>1</v>
      </c>
      <c r="E7899" s="3" t="n">
        <v>0.4079025</v>
      </c>
      <c r="F7899" s="3" t="n">
        <v>13</v>
      </c>
      <c r="G7899" s="3" t="n">
        <v>13</v>
      </c>
      <c r="H7899" s="3" t="n">
        <v>9</v>
      </c>
      <c r="I7899" s="3" t="n">
        <v>9</v>
      </c>
      <c r="J7899" s="3" t="n">
        <v>17</v>
      </c>
      <c r="K7899" s="3" t="n">
        <v>17</v>
      </c>
      <c r="L7899" s="3" t="n">
        <v>2</v>
      </c>
      <c r="M7899" s="3" t="n">
        <v>2</v>
      </c>
      <c r="N7899" s="3" t="n">
        <v>0</v>
      </c>
      <c r="O7899" s="3" t="n">
        <v>0</v>
      </c>
      <c r="P7899" s="3" t="n">
        <v>5.1</v>
      </c>
      <c r="Q7899" s="3" t="n">
        <v>24.2</v>
      </c>
      <c r="R7899" s="3" t="s">
        <v>22963</v>
      </c>
      <c r="S7899" s="4" t="n">
        <v>45747.3480671296</v>
      </c>
      <c r="T7899" s="3" t="s">
        <v>65</v>
      </c>
      <c r="U7899" s="3" t="s">
        <v>65</v>
      </c>
      <c r="V7899" s="3" t="n">
        <v>0</v>
      </c>
      <c r="W7899" s="3" t="n">
        <v>0</v>
      </c>
      <c r="X7899" s="3" t="n">
        <v>0</v>
      </c>
      <c r="Y7899" s="3" t="s">
        <v>30</v>
      </c>
      <c r="Z7899" s="3" t="s">
        <v>30</v>
      </c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  <c r="AP7899" s="3"/>
      <c r="AQ7899" s="3"/>
      <c r="AR7899" s="3"/>
      <c r="AS7899" s="3"/>
      <c r="AT7899" s="3"/>
      <c r="AU7899" s="3"/>
      <c r="AV7899" s="3"/>
      <c r="AW7899" s="3"/>
      <c r="AX7899" s="3"/>
      <c r="AY7899" s="3"/>
      <c r="AZ7899" s="3"/>
      <c r="BA7899" s="3"/>
      <c r="BB7899" s="3"/>
      <c r="BC7899" s="3"/>
      <c r="BD7899" s="3"/>
      <c r="BE7899" s="3"/>
      <c r="BF7899" s="3"/>
      <c r="BG7899" s="3"/>
      <c r="BH7899" s="3"/>
      <c r="BI7899" s="3"/>
      <c r="BJ7899" s="3"/>
    </row>
    <row r="7900" customFormat="false" ht="15.75" hidden="false" customHeight="false" outlineLevel="0" collapsed="false">
      <c r="A7900" s="3" t="n">
        <v>7899</v>
      </c>
      <c r="B7900" s="3" t="s">
        <v>22964</v>
      </c>
      <c r="C7900" s="3" t="s">
        <v>22965</v>
      </c>
      <c r="D7900" s="3" t="n">
        <v>1</v>
      </c>
      <c r="E7900" s="3" t="n">
        <v>0.4209545</v>
      </c>
      <c r="F7900" s="3" t="n">
        <v>16</v>
      </c>
      <c r="G7900" s="3" t="n">
        <v>16</v>
      </c>
      <c r="H7900" s="3" t="n">
        <v>5</v>
      </c>
      <c r="I7900" s="3" t="n">
        <v>5</v>
      </c>
      <c r="J7900" s="3" t="n">
        <v>20</v>
      </c>
      <c r="K7900" s="3" t="n">
        <v>20</v>
      </c>
      <c r="L7900" s="3" t="n">
        <v>0</v>
      </c>
      <c r="M7900" s="3" t="n">
        <v>0</v>
      </c>
      <c r="N7900" s="3" t="n">
        <v>0</v>
      </c>
      <c r="O7900" s="3" t="n">
        <v>0</v>
      </c>
      <c r="P7900" s="3" t="n">
        <v>8</v>
      </c>
      <c r="Q7900" s="3" t="n">
        <v>24.2</v>
      </c>
      <c r="R7900" s="3" t="s">
        <v>22966</v>
      </c>
      <c r="S7900" s="4" t="n">
        <v>45747.3481018519</v>
      </c>
      <c r="T7900" s="3" t="s">
        <v>65</v>
      </c>
      <c r="U7900" s="3" t="s">
        <v>65</v>
      </c>
      <c r="V7900" s="3" t="n">
        <v>1</v>
      </c>
      <c r="W7900" s="3" t="n">
        <v>1</v>
      </c>
      <c r="X7900" s="3" t="n">
        <v>0</v>
      </c>
      <c r="Y7900" s="3" t="s">
        <v>30</v>
      </c>
      <c r="Z7900" s="3" t="s">
        <v>30</v>
      </c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  <c r="AP7900" s="3"/>
      <c r="AQ7900" s="3"/>
      <c r="AR7900" s="3"/>
      <c r="AS7900" s="3"/>
      <c r="AT7900" s="3"/>
      <c r="AU7900" s="3"/>
      <c r="AV7900" s="3"/>
      <c r="AW7900" s="3"/>
      <c r="AX7900" s="3"/>
      <c r="AY7900" s="3"/>
      <c r="AZ7900" s="3"/>
      <c r="BA7900" s="3"/>
      <c r="BB7900" s="3"/>
      <c r="BC7900" s="3"/>
      <c r="BD7900" s="3"/>
      <c r="BE7900" s="3"/>
      <c r="BF7900" s="3"/>
      <c r="BG7900" s="3"/>
      <c r="BH7900" s="3"/>
      <c r="BI7900" s="3"/>
      <c r="BJ7900" s="3"/>
    </row>
    <row r="7901" customFormat="false" ht="15.75" hidden="false" customHeight="false" outlineLevel="0" collapsed="false">
      <c r="A7901" s="3" t="n">
        <v>7900</v>
      </c>
      <c r="B7901" s="3" t="s">
        <v>22967</v>
      </c>
      <c r="C7901" s="3" t="s">
        <v>22968</v>
      </c>
      <c r="D7901" s="3" t="n">
        <v>1</v>
      </c>
      <c r="E7901" s="3" t="n">
        <v>0.3912377</v>
      </c>
      <c r="F7901" s="3" t="n">
        <v>9</v>
      </c>
      <c r="G7901" s="3" t="n">
        <v>9</v>
      </c>
      <c r="H7901" s="3" t="n">
        <v>5</v>
      </c>
      <c r="I7901" s="3" t="n">
        <v>5</v>
      </c>
      <c r="J7901" s="3" t="n">
        <v>13</v>
      </c>
      <c r="K7901" s="3" t="n">
        <v>13</v>
      </c>
      <c r="L7901" s="3" t="n">
        <v>0</v>
      </c>
      <c r="M7901" s="3" t="n">
        <v>0</v>
      </c>
      <c r="N7901" s="3" t="n">
        <v>0</v>
      </c>
      <c r="O7901" s="3" t="n">
        <v>0</v>
      </c>
      <c r="P7901" s="3" t="n">
        <v>8.1</v>
      </c>
      <c r="Q7901" s="3" t="n">
        <v>24.2</v>
      </c>
      <c r="R7901" s="3" t="s">
        <v>22969</v>
      </c>
      <c r="S7901" s="4" t="n">
        <v>45747.3481481482</v>
      </c>
      <c r="T7901" s="3" t="s">
        <v>65</v>
      </c>
      <c r="U7901" s="3" t="s">
        <v>65</v>
      </c>
      <c r="V7901" s="3" t="n">
        <v>1</v>
      </c>
      <c r="W7901" s="3" t="n">
        <v>1</v>
      </c>
      <c r="X7901" s="3" t="n">
        <v>0</v>
      </c>
      <c r="Y7901" s="3" t="s">
        <v>30</v>
      </c>
      <c r="Z7901" s="3" t="s">
        <v>30</v>
      </c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  <c r="AP7901" s="3"/>
      <c r="AQ7901" s="3"/>
      <c r="AR7901" s="3"/>
      <c r="AS7901" s="3"/>
      <c r="AT7901" s="3"/>
      <c r="AU7901" s="3"/>
      <c r="AV7901" s="3"/>
      <c r="AW7901" s="3"/>
      <c r="AX7901" s="3"/>
      <c r="AY7901" s="3"/>
      <c r="AZ7901" s="3"/>
      <c r="BA7901" s="3"/>
      <c r="BB7901" s="3"/>
      <c r="BC7901" s="3"/>
      <c r="BD7901" s="3"/>
      <c r="BE7901" s="3"/>
      <c r="BF7901" s="3"/>
      <c r="BG7901" s="3"/>
      <c r="BH7901" s="3"/>
      <c r="BI7901" s="3"/>
      <c r="BJ7901" s="3"/>
    </row>
    <row r="7902" customFormat="false" ht="15.75" hidden="false" customHeight="false" outlineLevel="0" collapsed="false">
      <c r="A7902" s="3" t="n">
        <v>7901</v>
      </c>
      <c r="B7902" s="3" t="s">
        <v>22970</v>
      </c>
      <c r="C7902" s="3" t="s">
        <v>22971</v>
      </c>
      <c r="D7902" s="3" t="n">
        <v>1</v>
      </c>
      <c r="E7902" s="3" t="n">
        <v>0.8084527</v>
      </c>
      <c r="F7902" s="3" t="n">
        <v>60</v>
      </c>
      <c r="G7902" s="3" t="n">
        <v>60</v>
      </c>
      <c r="H7902" s="3" t="n">
        <v>15</v>
      </c>
      <c r="I7902" s="3" t="n">
        <v>15</v>
      </c>
      <c r="J7902" s="3" t="n">
        <v>71</v>
      </c>
      <c r="K7902" s="3" t="n">
        <v>71</v>
      </c>
      <c r="L7902" s="3" t="n">
        <v>6</v>
      </c>
      <c r="M7902" s="3" t="n">
        <v>6</v>
      </c>
      <c r="N7902" s="3" t="n">
        <v>18</v>
      </c>
      <c r="O7902" s="3" t="n">
        <v>-1</v>
      </c>
      <c r="P7902" s="3" t="n">
        <v>7.8</v>
      </c>
      <c r="Q7902" s="3" t="n">
        <v>24.2</v>
      </c>
      <c r="R7902" s="3" t="s">
        <v>22972</v>
      </c>
      <c r="S7902" s="4" t="n">
        <v>45747.3483796296</v>
      </c>
      <c r="T7902" s="3" t="s">
        <v>29</v>
      </c>
      <c r="U7902" s="3" t="s">
        <v>29</v>
      </c>
      <c r="V7902" s="3" t="n">
        <v>1</v>
      </c>
      <c r="W7902" s="3" t="n">
        <v>0</v>
      </c>
      <c r="X7902" s="3" t="n">
        <v>0</v>
      </c>
      <c r="Y7902" s="3" t="s">
        <v>30</v>
      </c>
      <c r="Z7902" s="3" t="s">
        <v>30</v>
      </c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  <c r="AP7902" s="3"/>
      <c r="AQ7902" s="3"/>
      <c r="AR7902" s="3"/>
      <c r="AS7902" s="3"/>
      <c r="AT7902" s="3"/>
      <c r="AU7902" s="3"/>
      <c r="AV7902" s="3"/>
      <c r="AW7902" s="3"/>
      <c r="AX7902" s="3"/>
      <c r="AY7902" s="3"/>
      <c r="AZ7902" s="3"/>
      <c r="BA7902" s="3"/>
      <c r="BB7902" s="3"/>
      <c r="BC7902" s="3"/>
      <c r="BD7902" s="3"/>
      <c r="BE7902" s="3"/>
      <c r="BF7902" s="3"/>
      <c r="BG7902" s="3"/>
      <c r="BH7902" s="3"/>
      <c r="BI7902" s="3"/>
      <c r="BJ7902" s="3"/>
    </row>
    <row r="7903" customFormat="false" ht="15.75" hidden="false" customHeight="false" outlineLevel="0" collapsed="false">
      <c r="A7903" s="3" t="n">
        <v>7902</v>
      </c>
      <c r="B7903" s="3" t="s">
        <v>22973</v>
      </c>
      <c r="C7903" s="3" t="s">
        <v>22974</v>
      </c>
      <c r="D7903" s="3" t="n">
        <v>1</v>
      </c>
      <c r="E7903" s="3" t="n">
        <v>3.1553082</v>
      </c>
      <c r="F7903" s="3" t="n">
        <v>100</v>
      </c>
      <c r="G7903" s="3" t="n">
        <v>100</v>
      </c>
      <c r="H7903" s="3" t="n">
        <v>14</v>
      </c>
      <c r="I7903" s="3" t="n">
        <v>14</v>
      </c>
      <c r="J7903" s="3" t="n">
        <v>156</v>
      </c>
      <c r="K7903" s="3" t="n">
        <v>156</v>
      </c>
      <c r="L7903" s="3" t="n">
        <v>9</v>
      </c>
      <c r="M7903" s="3" t="n">
        <v>9</v>
      </c>
      <c r="N7903" s="3" t="n">
        <v>-1</v>
      </c>
      <c r="O7903" s="3" t="n">
        <v>0</v>
      </c>
      <c r="P7903" s="3" t="n">
        <v>7.3</v>
      </c>
      <c r="Q7903" s="3" t="n">
        <v>24.2</v>
      </c>
      <c r="R7903" s="3" t="s">
        <v>22975</v>
      </c>
      <c r="S7903" s="4" t="n">
        <v>45747.3485069444</v>
      </c>
      <c r="T7903" s="3" t="s">
        <v>65</v>
      </c>
      <c r="U7903" s="3" t="s">
        <v>65</v>
      </c>
      <c r="V7903" s="3" t="n">
        <v>0</v>
      </c>
      <c r="W7903" s="3" t="n">
        <v>1</v>
      </c>
      <c r="X7903" s="3" t="n">
        <v>0</v>
      </c>
      <c r="Y7903" s="3" t="s">
        <v>30</v>
      </c>
      <c r="Z7903" s="3" t="s">
        <v>30</v>
      </c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  <c r="AP7903" s="3"/>
      <c r="AQ7903" s="3"/>
      <c r="AR7903" s="3"/>
      <c r="AS7903" s="3"/>
      <c r="AT7903" s="3"/>
      <c r="AU7903" s="3"/>
      <c r="AV7903" s="3"/>
      <c r="AW7903" s="3"/>
      <c r="AX7903" s="3"/>
      <c r="AY7903" s="3"/>
      <c r="AZ7903" s="3"/>
      <c r="BA7903" s="3"/>
      <c r="BB7903" s="3"/>
      <c r="BC7903" s="3"/>
      <c r="BD7903" s="3"/>
      <c r="BE7903" s="3"/>
      <c r="BF7903" s="3"/>
      <c r="BG7903" s="3"/>
      <c r="BH7903" s="3"/>
      <c r="BI7903" s="3"/>
      <c r="BJ7903" s="3"/>
    </row>
    <row r="7904" customFormat="false" ht="15.75" hidden="false" customHeight="false" outlineLevel="0" collapsed="false">
      <c r="A7904" s="3" t="n">
        <v>7903</v>
      </c>
      <c r="B7904" s="3" t="s">
        <v>22976</v>
      </c>
      <c r="C7904" s="3" t="s">
        <v>22977</v>
      </c>
      <c r="D7904" s="3" t="n">
        <v>1</v>
      </c>
      <c r="E7904" s="3" t="n">
        <v>2.8992336</v>
      </c>
      <c r="F7904" s="3" t="n">
        <v>116</v>
      </c>
      <c r="G7904" s="3" t="n">
        <v>116</v>
      </c>
      <c r="H7904" s="3" t="n">
        <v>22</v>
      </c>
      <c r="I7904" s="3" t="n">
        <v>22</v>
      </c>
      <c r="J7904" s="3" t="n">
        <v>142</v>
      </c>
      <c r="K7904" s="3" t="n">
        <v>142</v>
      </c>
      <c r="L7904" s="3" t="n">
        <v>16</v>
      </c>
      <c r="M7904" s="3" t="n">
        <v>16</v>
      </c>
      <c r="N7904" s="3" t="n">
        <v>52</v>
      </c>
      <c r="O7904" s="3" t="n">
        <v>-1</v>
      </c>
      <c r="P7904" s="3" t="n">
        <v>7.1</v>
      </c>
      <c r="Q7904" s="3" t="n">
        <v>24.2</v>
      </c>
      <c r="R7904" s="3" t="s">
        <v>22978</v>
      </c>
      <c r="S7904" s="4" t="n">
        <v>45747.3487037037</v>
      </c>
      <c r="T7904" s="3" t="s">
        <v>29</v>
      </c>
      <c r="U7904" s="3" t="s">
        <v>29</v>
      </c>
      <c r="V7904" s="3" t="n">
        <v>1</v>
      </c>
      <c r="W7904" s="3" t="n">
        <v>0</v>
      </c>
      <c r="X7904" s="3" t="n">
        <v>0</v>
      </c>
      <c r="Y7904" s="3" t="s">
        <v>30</v>
      </c>
      <c r="Z7904" s="3" t="s">
        <v>30</v>
      </c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  <c r="AP7904" s="3"/>
      <c r="AQ7904" s="3"/>
      <c r="AR7904" s="3"/>
      <c r="AS7904" s="3"/>
      <c r="AT7904" s="3"/>
      <c r="AU7904" s="3"/>
      <c r="AV7904" s="3"/>
      <c r="AW7904" s="3"/>
      <c r="AX7904" s="3"/>
      <c r="AY7904" s="3"/>
      <c r="AZ7904" s="3"/>
      <c r="BA7904" s="3"/>
      <c r="BB7904" s="3"/>
      <c r="BC7904" s="3"/>
      <c r="BD7904" s="3"/>
      <c r="BE7904" s="3"/>
      <c r="BF7904" s="3"/>
      <c r="BG7904" s="3"/>
      <c r="BH7904" s="3"/>
      <c r="BI7904" s="3"/>
      <c r="BJ7904" s="3"/>
    </row>
    <row r="7905" customFormat="false" ht="15.75" hidden="false" customHeight="false" outlineLevel="0" collapsed="false">
      <c r="A7905" s="3" t="n">
        <v>7904</v>
      </c>
      <c r="B7905" s="3" t="s">
        <v>22979</v>
      </c>
      <c r="C7905" s="3" t="s">
        <v>22980</v>
      </c>
      <c r="D7905" s="3" t="n">
        <v>1</v>
      </c>
      <c r="E7905" s="3" t="n">
        <v>17.8027202</v>
      </c>
      <c r="F7905" s="3" t="n">
        <v>3092</v>
      </c>
      <c r="G7905" s="3" t="n">
        <v>3092</v>
      </c>
      <c r="H7905" s="3" t="n">
        <v>36</v>
      </c>
      <c r="I7905" s="3" t="n">
        <v>36</v>
      </c>
      <c r="J7905" s="3" t="n">
        <v>3932</v>
      </c>
      <c r="K7905" s="3" t="n">
        <v>3932</v>
      </c>
      <c r="L7905" s="3" t="n">
        <v>426</v>
      </c>
      <c r="M7905" s="3" t="n">
        <v>426</v>
      </c>
      <c r="N7905" s="3" t="n">
        <v>-1</v>
      </c>
      <c r="O7905" s="3" t="n">
        <v>-1</v>
      </c>
      <c r="P7905" s="3" t="n">
        <v>6.6</v>
      </c>
      <c r="Q7905" s="3" t="n">
        <v>24.2</v>
      </c>
      <c r="R7905" s="3" t="s">
        <v>22981</v>
      </c>
      <c r="S7905" s="4" t="n">
        <v>45747.3504398148</v>
      </c>
      <c r="T7905" s="3" t="s">
        <v>256</v>
      </c>
      <c r="U7905" s="3" t="s">
        <v>256</v>
      </c>
      <c r="V7905" s="3" t="n">
        <v>0</v>
      </c>
      <c r="W7905" s="3" t="n">
        <v>0</v>
      </c>
      <c r="X7905" s="3" t="n">
        <v>0</v>
      </c>
      <c r="Y7905" s="3" t="s">
        <v>30</v>
      </c>
      <c r="Z7905" s="3" t="s">
        <v>30</v>
      </c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  <c r="AP7905" s="3"/>
      <c r="AQ7905" s="3"/>
      <c r="AR7905" s="3"/>
      <c r="AS7905" s="3"/>
      <c r="AT7905" s="3"/>
      <c r="AU7905" s="3"/>
      <c r="AV7905" s="3"/>
      <c r="AW7905" s="3"/>
      <c r="AX7905" s="3"/>
      <c r="AY7905" s="3"/>
      <c r="AZ7905" s="3"/>
      <c r="BA7905" s="3"/>
      <c r="BB7905" s="3"/>
      <c r="BC7905" s="3"/>
      <c r="BD7905" s="3"/>
      <c r="BE7905" s="3"/>
      <c r="BF7905" s="3"/>
      <c r="BG7905" s="3"/>
      <c r="BH7905" s="3"/>
      <c r="BI7905" s="3"/>
      <c r="BJ7905" s="3"/>
    </row>
    <row r="7906" customFormat="false" ht="15.75" hidden="false" customHeight="false" outlineLevel="0" collapsed="false">
      <c r="A7906" s="3" t="n">
        <v>7905</v>
      </c>
      <c r="B7906" s="3" t="s">
        <v>22982</v>
      </c>
      <c r="C7906" s="3" t="s">
        <v>22983</v>
      </c>
      <c r="D7906" s="3" t="n">
        <v>1</v>
      </c>
      <c r="E7906" s="3" t="n">
        <v>0.2127012</v>
      </c>
      <c r="F7906" s="3" t="n">
        <v>37</v>
      </c>
      <c r="G7906" s="3" t="n">
        <v>37</v>
      </c>
      <c r="H7906" s="3" t="n">
        <v>15</v>
      </c>
      <c r="I7906" s="3" t="n">
        <v>15</v>
      </c>
      <c r="J7906" s="3" t="n">
        <v>47</v>
      </c>
      <c r="K7906" s="3" t="n">
        <v>47</v>
      </c>
      <c r="L7906" s="3" t="n">
        <v>1</v>
      </c>
      <c r="M7906" s="3" t="n">
        <v>1</v>
      </c>
      <c r="N7906" s="3" t="n">
        <v>-1</v>
      </c>
      <c r="O7906" s="3" t="n">
        <v>-1</v>
      </c>
      <c r="P7906" s="3" t="n">
        <v>7</v>
      </c>
      <c r="Q7906" s="3" t="n">
        <v>24.2</v>
      </c>
      <c r="R7906" s="3" t="s">
        <v>22984</v>
      </c>
      <c r="S7906" s="4" t="n">
        <v>45747.3505092593</v>
      </c>
      <c r="T7906" s="3" t="s">
        <v>65</v>
      </c>
      <c r="U7906" s="3" t="s">
        <v>65</v>
      </c>
      <c r="V7906" s="3" t="n">
        <v>0</v>
      </c>
      <c r="W7906" s="3" t="n">
        <v>0</v>
      </c>
      <c r="X7906" s="3" t="n">
        <v>0</v>
      </c>
      <c r="Y7906" s="3" t="s">
        <v>30</v>
      </c>
      <c r="Z7906" s="3" t="s">
        <v>30</v>
      </c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  <c r="AP7906" s="3"/>
      <c r="AQ7906" s="3"/>
      <c r="AR7906" s="3"/>
      <c r="AS7906" s="3"/>
      <c r="AT7906" s="3"/>
      <c r="AU7906" s="3"/>
      <c r="AV7906" s="3"/>
      <c r="AW7906" s="3"/>
      <c r="AX7906" s="3"/>
      <c r="AY7906" s="3"/>
      <c r="AZ7906" s="3"/>
      <c r="BA7906" s="3"/>
      <c r="BB7906" s="3"/>
      <c r="BC7906" s="3"/>
      <c r="BD7906" s="3"/>
      <c r="BE7906" s="3"/>
      <c r="BF7906" s="3"/>
      <c r="BG7906" s="3"/>
      <c r="BH7906" s="3"/>
      <c r="BI7906" s="3"/>
      <c r="BJ7906" s="3"/>
    </row>
    <row r="7907" customFormat="false" ht="15.75" hidden="false" customHeight="false" outlineLevel="0" collapsed="false">
      <c r="A7907" s="3" t="n">
        <v>7906</v>
      </c>
      <c r="B7907" s="3" t="s">
        <v>22985</v>
      </c>
      <c r="C7907" s="3" t="s">
        <v>22986</v>
      </c>
      <c r="D7907" s="3" t="n">
        <v>1</v>
      </c>
      <c r="E7907" s="3" t="n">
        <v>3.7085287</v>
      </c>
      <c r="F7907" s="3" t="n">
        <v>601</v>
      </c>
      <c r="G7907" s="3" t="n">
        <v>601</v>
      </c>
      <c r="H7907" s="3" t="n">
        <v>26</v>
      </c>
      <c r="I7907" s="3" t="n">
        <v>26</v>
      </c>
      <c r="J7907" s="3" t="n">
        <v>864</v>
      </c>
      <c r="K7907" s="3" t="n">
        <v>864</v>
      </c>
      <c r="L7907" s="3" t="n">
        <v>89</v>
      </c>
      <c r="M7907" s="3" t="n">
        <v>89</v>
      </c>
      <c r="N7907" s="3" t="n">
        <v>-1</v>
      </c>
      <c r="O7907" s="3" t="n">
        <v>-1</v>
      </c>
      <c r="P7907" s="3" t="n">
        <v>7</v>
      </c>
      <c r="Q7907" s="3" t="n">
        <v>24.2</v>
      </c>
      <c r="R7907" s="3" t="s">
        <v>22987</v>
      </c>
      <c r="S7907" s="4" t="n">
        <v>45747.3507407407</v>
      </c>
      <c r="T7907" s="3" t="s">
        <v>65</v>
      </c>
      <c r="U7907" s="3" t="s">
        <v>65</v>
      </c>
      <c r="V7907" s="3" t="n">
        <v>0</v>
      </c>
      <c r="W7907" s="3" t="n">
        <v>0</v>
      </c>
      <c r="X7907" s="3" t="n">
        <v>0</v>
      </c>
      <c r="Y7907" s="3" t="s">
        <v>30</v>
      </c>
      <c r="Z7907" s="3" t="s">
        <v>30</v>
      </c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  <c r="AP7907" s="3"/>
      <c r="AQ7907" s="3"/>
      <c r="AR7907" s="3"/>
      <c r="AS7907" s="3"/>
      <c r="AT7907" s="3"/>
      <c r="AU7907" s="3"/>
      <c r="AV7907" s="3"/>
      <c r="AW7907" s="3"/>
      <c r="AX7907" s="3"/>
      <c r="AY7907" s="3"/>
      <c r="AZ7907" s="3"/>
      <c r="BA7907" s="3"/>
      <c r="BB7907" s="3"/>
      <c r="BC7907" s="3"/>
      <c r="BD7907" s="3"/>
      <c r="BE7907" s="3"/>
      <c r="BF7907" s="3"/>
      <c r="BG7907" s="3"/>
      <c r="BH7907" s="3"/>
      <c r="BI7907" s="3"/>
      <c r="BJ7907" s="3"/>
    </row>
    <row r="7908" customFormat="false" ht="15.75" hidden="false" customHeight="false" outlineLevel="0" collapsed="false">
      <c r="A7908" s="3" t="n">
        <v>7907</v>
      </c>
      <c r="B7908" s="3" t="s">
        <v>22988</v>
      </c>
      <c r="C7908" s="3" t="s">
        <v>22989</v>
      </c>
      <c r="D7908" s="3" t="n">
        <v>1</v>
      </c>
      <c r="E7908" s="3" t="n">
        <v>3.6215859</v>
      </c>
      <c r="F7908" s="3" t="n">
        <v>593</v>
      </c>
      <c r="G7908" s="3" t="n">
        <v>593</v>
      </c>
      <c r="H7908" s="3" t="n">
        <v>21</v>
      </c>
      <c r="I7908" s="3" t="n">
        <v>21</v>
      </c>
      <c r="J7908" s="3" t="n">
        <v>822</v>
      </c>
      <c r="K7908" s="3" t="n">
        <v>822</v>
      </c>
      <c r="L7908" s="3" t="n">
        <v>95</v>
      </c>
      <c r="M7908" s="3" t="n">
        <v>95</v>
      </c>
      <c r="N7908" s="3" t="n">
        <v>-1</v>
      </c>
      <c r="O7908" s="3" t="n">
        <v>-1</v>
      </c>
      <c r="P7908" s="3" t="n">
        <v>6.6</v>
      </c>
      <c r="Q7908" s="3" t="n">
        <v>24.2</v>
      </c>
      <c r="R7908" s="3" t="s">
        <v>22990</v>
      </c>
      <c r="S7908" s="4" t="n">
        <v>45747.3510069444</v>
      </c>
      <c r="T7908" s="3" t="s">
        <v>65</v>
      </c>
      <c r="U7908" s="3" t="s">
        <v>65</v>
      </c>
      <c r="V7908" s="3" t="n">
        <v>0</v>
      </c>
      <c r="W7908" s="3" t="n">
        <v>0</v>
      </c>
      <c r="X7908" s="3" t="n">
        <v>0</v>
      </c>
      <c r="Y7908" s="3" t="s">
        <v>30</v>
      </c>
      <c r="Z7908" s="3" t="s">
        <v>30</v>
      </c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  <c r="AP7908" s="3"/>
      <c r="AQ7908" s="3"/>
      <c r="AR7908" s="3"/>
      <c r="AS7908" s="3"/>
      <c r="AT7908" s="3"/>
      <c r="AU7908" s="3"/>
      <c r="AV7908" s="3"/>
      <c r="AW7908" s="3"/>
      <c r="AX7908" s="3"/>
      <c r="AY7908" s="3"/>
      <c r="AZ7908" s="3"/>
      <c r="BA7908" s="3"/>
      <c r="BB7908" s="3"/>
      <c r="BC7908" s="3"/>
      <c r="BD7908" s="3"/>
      <c r="BE7908" s="3"/>
      <c r="BF7908" s="3"/>
      <c r="BG7908" s="3"/>
      <c r="BH7908" s="3"/>
      <c r="BI7908" s="3"/>
      <c r="BJ7908" s="3"/>
    </row>
    <row r="7909" customFormat="false" ht="15.75" hidden="false" customHeight="false" outlineLevel="0" collapsed="false">
      <c r="A7909" s="3" t="n">
        <v>7908</v>
      </c>
      <c r="B7909" s="3" t="s">
        <v>22991</v>
      </c>
      <c r="C7909" s="3" t="s">
        <v>22992</v>
      </c>
      <c r="D7909" s="3" t="n">
        <v>1</v>
      </c>
      <c r="E7909" s="3" t="n">
        <v>3.6590945</v>
      </c>
      <c r="F7909" s="3" t="n">
        <v>573</v>
      </c>
      <c r="G7909" s="3" t="n">
        <v>573</v>
      </c>
      <c r="H7909" s="3" t="n">
        <v>21</v>
      </c>
      <c r="I7909" s="3" t="n">
        <v>21</v>
      </c>
      <c r="J7909" s="3" t="n">
        <v>810</v>
      </c>
      <c r="K7909" s="3" t="n">
        <v>810</v>
      </c>
      <c r="L7909" s="3" t="n">
        <v>94</v>
      </c>
      <c r="M7909" s="3" t="n">
        <v>94</v>
      </c>
      <c r="N7909" s="3" t="n">
        <v>-1</v>
      </c>
      <c r="O7909" s="3" t="n">
        <v>-1</v>
      </c>
      <c r="P7909" s="3" t="n">
        <v>6.6</v>
      </c>
      <c r="Q7909" s="3" t="n">
        <v>24.2</v>
      </c>
      <c r="R7909" s="3" t="s">
        <v>22993</v>
      </c>
      <c r="S7909" s="4" t="n">
        <v>45747.3512731481</v>
      </c>
      <c r="T7909" s="3" t="s">
        <v>65</v>
      </c>
      <c r="U7909" s="3" t="s">
        <v>65</v>
      </c>
      <c r="V7909" s="3" t="n">
        <v>0</v>
      </c>
      <c r="W7909" s="3" t="n">
        <v>0</v>
      </c>
      <c r="X7909" s="3" t="n">
        <v>0</v>
      </c>
      <c r="Y7909" s="3" t="s">
        <v>30</v>
      </c>
      <c r="Z7909" s="3" t="s">
        <v>30</v>
      </c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  <c r="AP7909" s="3"/>
      <c r="AQ7909" s="3"/>
      <c r="AR7909" s="3"/>
      <c r="AS7909" s="3"/>
      <c r="AT7909" s="3"/>
      <c r="AU7909" s="3"/>
      <c r="AV7909" s="3"/>
      <c r="AW7909" s="3"/>
      <c r="AX7909" s="3"/>
      <c r="AY7909" s="3"/>
      <c r="AZ7909" s="3"/>
      <c r="BA7909" s="3"/>
      <c r="BB7909" s="3"/>
      <c r="BC7909" s="3"/>
      <c r="BD7909" s="3"/>
      <c r="BE7909" s="3"/>
      <c r="BF7909" s="3"/>
      <c r="BG7909" s="3"/>
      <c r="BH7909" s="3"/>
      <c r="BI7909" s="3"/>
      <c r="BJ7909" s="3"/>
    </row>
    <row r="7910" customFormat="false" ht="15.75" hidden="false" customHeight="false" outlineLevel="0" collapsed="false">
      <c r="A7910" s="3" t="n">
        <v>7909</v>
      </c>
      <c r="B7910" s="3" t="s">
        <v>22994</v>
      </c>
      <c r="C7910" s="3" t="s">
        <v>22995</v>
      </c>
      <c r="D7910" s="3" t="n">
        <v>1</v>
      </c>
      <c r="E7910" s="3" t="n">
        <v>129.9476597</v>
      </c>
      <c r="F7910" s="3" t="n">
        <v>18282</v>
      </c>
      <c r="G7910" s="3" t="n">
        <v>18282</v>
      </c>
      <c r="H7910" s="3" t="n">
        <v>33</v>
      </c>
      <c r="I7910" s="3" t="n">
        <v>33</v>
      </c>
      <c r="J7910" s="3" t="n">
        <v>33894</v>
      </c>
      <c r="K7910" s="3" t="n">
        <v>33894</v>
      </c>
      <c r="L7910" s="3" t="n">
        <v>2442</v>
      </c>
      <c r="M7910" s="3" t="n">
        <v>2442</v>
      </c>
      <c r="N7910" s="3" t="n">
        <v>-1</v>
      </c>
      <c r="O7910" s="3" t="n">
        <v>-1</v>
      </c>
      <c r="P7910" s="3" t="n">
        <v>7</v>
      </c>
      <c r="Q7910" s="3" t="n">
        <v>24.2</v>
      </c>
      <c r="R7910" s="3" t="s">
        <v>22996</v>
      </c>
      <c r="S7910" s="4" t="n">
        <v>45747.3540046296</v>
      </c>
      <c r="T7910" s="3" t="s">
        <v>246</v>
      </c>
      <c r="U7910" s="3" t="s">
        <v>246</v>
      </c>
      <c r="V7910" s="3" t="n">
        <v>0</v>
      </c>
      <c r="W7910" s="3" t="n">
        <v>0</v>
      </c>
      <c r="X7910" s="3" t="n">
        <v>0</v>
      </c>
      <c r="Y7910" s="3" t="s">
        <v>30</v>
      </c>
      <c r="Z7910" s="3" t="s">
        <v>30</v>
      </c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  <c r="AP7910" s="3"/>
      <c r="AQ7910" s="3"/>
      <c r="AR7910" s="3"/>
      <c r="AS7910" s="3"/>
      <c r="AT7910" s="3"/>
      <c r="AU7910" s="3"/>
      <c r="AV7910" s="3"/>
      <c r="AW7910" s="3"/>
      <c r="AX7910" s="3"/>
      <c r="AY7910" s="3"/>
      <c r="AZ7910" s="3"/>
      <c r="BA7910" s="3"/>
      <c r="BB7910" s="3"/>
      <c r="BC7910" s="3"/>
      <c r="BD7910" s="3"/>
      <c r="BE7910" s="3"/>
      <c r="BF7910" s="3"/>
      <c r="BG7910" s="3"/>
      <c r="BH7910" s="3"/>
      <c r="BI7910" s="3"/>
      <c r="BJ7910" s="3"/>
    </row>
    <row r="7911" customFormat="false" ht="15.75" hidden="false" customHeight="false" outlineLevel="0" collapsed="false">
      <c r="A7911" s="3" t="n">
        <v>7910</v>
      </c>
      <c r="B7911" s="3" t="s">
        <v>22997</v>
      </c>
      <c r="C7911" s="3" t="s">
        <v>22998</v>
      </c>
      <c r="D7911" s="3" t="n">
        <v>1</v>
      </c>
      <c r="E7911" s="3" t="n">
        <v>197.9946067</v>
      </c>
      <c r="F7911" s="3" t="n">
        <v>18284</v>
      </c>
      <c r="G7911" s="3" t="n">
        <v>18284</v>
      </c>
      <c r="H7911" s="3" t="n">
        <v>33</v>
      </c>
      <c r="I7911" s="3" t="n">
        <v>33</v>
      </c>
      <c r="J7911" s="3" t="n">
        <v>33898</v>
      </c>
      <c r="K7911" s="3" t="n">
        <v>33898</v>
      </c>
      <c r="L7911" s="3" t="n">
        <v>2442</v>
      </c>
      <c r="M7911" s="3" t="n">
        <v>2442</v>
      </c>
      <c r="N7911" s="3" t="n">
        <v>-1</v>
      </c>
      <c r="O7911" s="3" t="n">
        <v>-1</v>
      </c>
      <c r="P7911" s="3" t="n">
        <v>7</v>
      </c>
      <c r="Q7911" s="3" t="n">
        <v>24.2</v>
      </c>
      <c r="R7911" s="3" t="s">
        <v>22999</v>
      </c>
      <c r="S7911" s="4" t="n">
        <v>45747.3578356481</v>
      </c>
      <c r="T7911" s="3" t="s">
        <v>246</v>
      </c>
      <c r="U7911" s="3" t="s">
        <v>246</v>
      </c>
      <c r="V7911" s="3" t="n">
        <v>0</v>
      </c>
      <c r="W7911" s="3" t="n">
        <v>0</v>
      </c>
      <c r="X7911" s="3" t="n">
        <v>0</v>
      </c>
      <c r="Y7911" s="3" t="s">
        <v>30</v>
      </c>
      <c r="Z7911" s="3" t="s">
        <v>30</v>
      </c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  <c r="AP7911" s="3"/>
      <c r="AQ7911" s="3"/>
      <c r="AR7911" s="3"/>
      <c r="AS7911" s="3"/>
      <c r="AT7911" s="3"/>
      <c r="AU7911" s="3"/>
      <c r="AV7911" s="3"/>
      <c r="AW7911" s="3"/>
      <c r="AX7911" s="3"/>
      <c r="AY7911" s="3"/>
      <c r="AZ7911" s="3"/>
      <c r="BA7911" s="3"/>
      <c r="BB7911" s="3"/>
      <c r="BC7911" s="3"/>
      <c r="BD7911" s="3"/>
      <c r="BE7911" s="3"/>
      <c r="BF7911" s="3"/>
      <c r="BG7911" s="3"/>
      <c r="BH7911" s="3"/>
      <c r="BI7911" s="3"/>
      <c r="BJ7911" s="3"/>
    </row>
    <row r="7912" customFormat="false" ht="15.75" hidden="false" customHeight="false" outlineLevel="0" collapsed="false">
      <c r="A7912" s="3" t="n">
        <v>7911</v>
      </c>
      <c r="B7912" s="3" t="s">
        <v>23000</v>
      </c>
      <c r="C7912" s="3" t="s">
        <v>23001</v>
      </c>
      <c r="D7912" s="3" t="n">
        <v>1</v>
      </c>
      <c r="E7912" s="3" t="n">
        <v>40.3681835</v>
      </c>
      <c r="F7912" s="3" t="n">
        <v>3829</v>
      </c>
      <c r="G7912" s="3" t="n">
        <v>3829</v>
      </c>
      <c r="H7912" s="3" t="n">
        <v>41</v>
      </c>
      <c r="I7912" s="3" t="n">
        <v>41</v>
      </c>
      <c r="J7912" s="3" t="n">
        <v>5782</v>
      </c>
      <c r="K7912" s="3" t="n">
        <v>5782</v>
      </c>
      <c r="L7912" s="3" t="n">
        <v>539</v>
      </c>
      <c r="M7912" s="3" t="n">
        <v>539</v>
      </c>
      <c r="N7912" s="3" t="n">
        <v>-1</v>
      </c>
      <c r="O7912" s="3" t="n">
        <v>-1</v>
      </c>
      <c r="P7912" s="3" t="n">
        <v>7</v>
      </c>
      <c r="Q7912" s="3" t="n">
        <v>24.2</v>
      </c>
      <c r="R7912" s="3" t="s">
        <v>23002</v>
      </c>
      <c r="S7912" s="4" t="n">
        <v>45747.3587962963</v>
      </c>
      <c r="T7912" s="3" t="s">
        <v>256</v>
      </c>
      <c r="U7912" s="3" t="s">
        <v>256</v>
      </c>
      <c r="V7912" s="3" t="n">
        <v>0</v>
      </c>
      <c r="W7912" s="3" t="n">
        <v>0</v>
      </c>
      <c r="X7912" s="3" t="n">
        <v>0</v>
      </c>
      <c r="Y7912" s="3" t="s">
        <v>30</v>
      </c>
      <c r="Z7912" s="3" t="s">
        <v>30</v>
      </c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  <c r="AP7912" s="3"/>
      <c r="AQ7912" s="3"/>
      <c r="AR7912" s="3"/>
      <c r="AS7912" s="3"/>
      <c r="AT7912" s="3"/>
      <c r="AU7912" s="3"/>
      <c r="AV7912" s="3"/>
      <c r="AW7912" s="3"/>
      <c r="AX7912" s="3"/>
      <c r="AY7912" s="3"/>
      <c r="AZ7912" s="3"/>
      <c r="BA7912" s="3"/>
      <c r="BB7912" s="3"/>
      <c r="BC7912" s="3"/>
      <c r="BD7912" s="3"/>
      <c r="BE7912" s="3"/>
      <c r="BF7912" s="3"/>
      <c r="BG7912" s="3"/>
      <c r="BH7912" s="3"/>
      <c r="BI7912" s="3"/>
      <c r="BJ7912" s="3"/>
    </row>
    <row r="7913" customFormat="false" ht="15.75" hidden="false" customHeight="false" outlineLevel="0" collapsed="false">
      <c r="A7913" s="3" t="n">
        <v>7912</v>
      </c>
      <c r="B7913" s="3" t="s">
        <v>23003</v>
      </c>
      <c r="C7913" s="3" t="s">
        <v>23004</v>
      </c>
      <c r="D7913" s="3" t="n">
        <v>1</v>
      </c>
      <c r="E7913" s="3" t="n">
        <v>103.6733191</v>
      </c>
      <c r="F7913" s="3" t="n">
        <v>6984</v>
      </c>
      <c r="G7913" s="3" t="n">
        <v>6984</v>
      </c>
      <c r="H7913" s="3" t="n">
        <v>32</v>
      </c>
      <c r="I7913" s="3" t="n">
        <v>32</v>
      </c>
      <c r="J7913" s="3" t="n">
        <v>10061</v>
      </c>
      <c r="K7913" s="3" t="n">
        <v>10061</v>
      </c>
      <c r="L7913" s="3" t="n">
        <v>1042</v>
      </c>
      <c r="M7913" s="3" t="n">
        <v>1042</v>
      </c>
      <c r="N7913" s="3" t="n">
        <v>-1</v>
      </c>
      <c r="O7913" s="3" t="n">
        <v>-1</v>
      </c>
      <c r="P7913" s="3" t="n">
        <v>7</v>
      </c>
      <c r="Q7913" s="3" t="n">
        <v>24.2</v>
      </c>
      <c r="R7913" s="3" t="s">
        <v>23005</v>
      </c>
      <c r="S7913" s="4" t="n">
        <v>45747.3606828704</v>
      </c>
      <c r="T7913" s="3" t="s">
        <v>246</v>
      </c>
      <c r="U7913" s="3" t="s">
        <v>246</v>
      </c>
      <c r="V7913" s="3" t="n">
        <v>0</v>
      </c>
      <c r="W7913" s="3" t="n">
        <v>0</v>
      </c>
      <c r="X7913" s="3" t="n">
        <v>0</v>
      </c>
      <c r="Y7913" s="3" t="s">
        <v>30</v>
      </c>
      <c r="Z7913" s="3" t="s">
        <v>30</v>
      </c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  <c r="AP7913" s="3"/>
      <c r="AQ7913" s="3"/>
      <c r="AR7913" s="3"/>
      <c r="AS7913" s="3"/>
      <c r="AT7913" s="3"/>
      <c r="AU7913" s="3"/>
      <c r="AV7913" s="3"/>
      <c r="AW7913" s="3"/>
      <c r="AX7913" s="3"/>
      <c r="AY7913" s="3"/>
      <c r="AZ7913" s="3"/>
      <c r="BA7913" s="3"/>
      <c r="BB7913" s="3"/>
      <c r="BC7913" s="3"/>
      <c r="BD7913" s="3"/>
      <c r="BE7913" s="3"/>
      <c r="BF7913" s="3"/>
      <c r="BG7913" s="3"/>
      <c r="BH7913" s="3"/>
      <c r="BI7913" s="3"/>
      <c r="BJ7913" s="3"/>
    </row>
    <row r="7914" customFormat="false" ht="15.75" hidden="false" customHeight="false" outlineLevel="0" collapsed="false">
      <c r="A7914" s="3" t="n">
        <v>7913</v>
      </c>
      <c r="B7914" s="3" t="s">
        <v>23006</v>
      </c>
      <c r="C7914" s="3" t="s">
        <v>23007</v>
      </c>
      <c r="D7914" s="3" t="n">
        <v>1</v>
      </c>
      <c r="E7914" s="3" t="n">
        <v>165.616765</v>
      </c>
      <c r="F7914" s="3" t="n">
        <v>18282</v>
      </c>
      <c r="G7914" s="3" t="n">
        <v>18282</v>
      </c>
      <c r="H7914" s="3" t="n">
        <v>33</v>
      </c>
      <c r="I7914" s="3" t="n">
        <v>33</v>
      </c>
      <c r="J7914" s="3" t="n">
        <v>33894</v>
      </c>
      <c r="K7914" s="3" t="n">
        <v>33894</v>
      </c>
      <c r="L7914" s="3" t="n">
        <v>2442</v>
      </c>
      <c r="M7914" s="3" t="n">
        <v>2442</v>
      </c>
      <c r="N7914" s="3" t="n">
        <v>-1</v>
      </c>
      <c r="O7914" s="3" t="n">
        <v>-1</v>
      </c>
      <c r="P7914" s="3" t="n">
        <v>7</v>
      </c>
      <c r="Q7914" s="3" t="n">
        <v>24.2</v>
      </c>
      <c r="R7914" s="3" t="s">
        <v>22996</v>
      </c>
      <c r="S7914" s="4" t="n">
        <v>45747.3640625</v>
      </c>
      <c r="T7914" s="3" t="s">
        <v>246</v>
      </c>
      <c r="U7914" s="3" t="s">
        <v>246</v>
      </c>
      <c r="V7914" s="3" t="n">
        <v>0</v>
      </c>
      <c r="W7914" s="3" t="n">
        <v>0</v>
      </c>
      <c r="X7914" s="3" t="n">
        <v>0</v>
      </c>
      <c r="Y7914" s="3" t="s">
        <v>30</v>
      </c>
      <c r="Z7914" s="3" t="s">
        <v>30</v>
      </c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  <c r="AP7914" s="3"/>
      <c r="AQ7914" s="3"/>
      <c r="AR7914" s="3"/>
      <c r="AS7914" s="3"/>
      <c r="AT7914" s="3"/>
      <c r="AU7914" s="3"/>
      <c r="AV7914" s="3"/>
      <c r="AW7914" s="3"/>
      <c r="AX7914" s="3"/>
      <c r="AY7914" s="3"/>
      <c r="AZ7914" s="3"/>
      <c r="BA7914" s="3"/>
      <c r="BB7914" s="3"/>
      <c r="BC7914" s="3"/>
      <c r="BD7914" s="3"/>
      <c r="BE7914" s="3"/>
      <c r="BF7914" s="3"/>
      <c r="BG7914" s="3"/>
      <c r="BH7914" s="3"/>
      <c r="BI7914" s="3"/>
      <c r="BJ7914" s="3"/>
    </row>
    <row r="7915" customFormat="false" ht="15.75" hidden="false" customHeight="false" outlineLevel="0" collapsed="false">
      <c r="A7915" s="3" t="n">
        <v>7914</v>
      </c>
      <c r="B7915" s="3" t="s">
        <v>23008</v>
      </c>
      <c r="C7915" s="3" t="s">
        <v>23009</v>
      </c>
      <c r="D7915" s="3" t="n">
        <v>1</v>
      </c>
      <c r="E7915" s="3" t="n">
        <v>166.3277223</v>
      </c>
      <c r="F7915" s="3" t="n">
        <v>18165</v>
      </c>
      <c r="G7915" s="3" t="n">
        <v>18165</v>
      </c>
      <c r="H7915" s="3" t="n">
        <v>32</v>
      </c>
      <c r="I7915" s="3" t="n">
        <v>32</v>
      </c>
      <c r="J7915" s="3" t="n">
        <v>33735</v>
      </c>
      <c r="K7915" s="3" t="n">
        <v>33735</v>
      </c>
      <c r="L7915" s="3" t="n">
        <v>2414</v>
      </c>
      <c r="M7915" s="3" t="n">
        <v>2414</v>
      </c>
      <c r="N7915" s="3" t="n">
        <v>-1</v>
      </c>
      <c r="O7915" s="3" t="n">
        <v>-1</v>
      </c>
      <c r="P7915" s="3" t="n">
        <v>7</v>
      </c>
      <c r="Q7915" s="3" t="n">
        <v>24.2</v>
      </c>
      <c r="R7915" s="3" t="s">
        <v>23010</v>
      </c>
      <c r="S7915" s="4" t="n">
        <v>45747.3674768519</v>
      </c>
      <c r="T7915" s="3" t="s">
        <v>246</v>
      </c>
      <c r="U7915" s="3" t="s">
        <v>246</v>
      </c>
      <c r="V7915" s="3" t="n">
        <v>0</v>
      </c>
      <c r="W7915" s="3" t="n">
        <v>0</v>
      </c>
      <c r="X7915" s="3" t="n">
        <v>0</v>
      </c>
      <c r="Y7915" s="3" t="s">
        <v>30</v>
      </c>
      <c r="Z7915" s="3" t="s">
        <v>30</v>
      </c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  <c r="AP7915" s="3"/>
      <c r="AQ7915" s="3"/>
      <c r="AR7915" s="3"/>
      <c r="AS7915" s="3"/>
      <c r="AT7915" s="3"/>
      <c r="AU7915" s="3"/>
      <c r="AV7915" s="3"/>
      <c r="AW7915" s="3"/>
      <c r="AX7915" s="3"/>
      <c r="AY7915" s="3"/>
      <c r="AZ7915" s="3"/>
      <c r="BA7915" s="3"/>
      <c r="BB7915" s="3"/>
      <c r="BC7915" s="3"/>
      <c r="BD7915" s="3"/>
      <c r="BE7915" s="3"/>
      <c r="BF7915" s="3"/>
      <c r="BG7915" s="3"/>
      <c r="BH7915" s="3"/>
      <c r="BI7915" s="3"/>
      <c r="BJ7915" s="3"/>
    </row>
    <row r="7916" customFormat="false" ht="15.75" hidden="false" customHeight="false" outlineLevel="0" collapsed="false">
      <c r="A7916" s="3" t="n">
        <v>7915</v>
      </c>
      <c r="B7916" s="3" t="s">
        <v>23011</v>
      </c>
      <c r="C7916" s="3" t="s">
        <v>23012</v>
      </c>
      <c r="D7916" s="3" t="n">
        <v>1</v>
      </c>
      <c r="E7916" s="3" t="n">
        <v>165.9127037</v>
      </c>
      <c r="F7916" s="3" t="n">
        <v>18284</v>
      </c>
      <c r="G7916" s="3" t="n">
        <v>18284</v>
      </c>
      <c r="H7916" s="3" t="n">
        <v>33</v>
      </c>
      <c r="I7916" s="3" t="n">
        <v>33</v>
      </c>
      <c r="J7916" s="3" t="n">
        <v>33899</v>
      </c>
      <c r="K7916" s="3" t="n">
        <v>33899</v>
      </c>
      <c r="L7916" s="3" t="n">
        <v>2442</v>
      </c>
      <c r="M7916" s="3" t="n">
        <v>2442</v>
      </c>
      <c r="N7916" s="3" t="n">
        <v>-1</v>
      </c>
      <c r="O7916" s="3" t="n">
        <v>-1</v>
      </c>
      <c r="P7916" s="3" t="n">
        <v>7</v>
      </c>
      <c r="Q7916" s="3" t="n">
        <v>24.2</v>
      </c>
      <c r="R7916" s="3" t="s">
        <v>23013</v>
      </c>
      <c r="S7916" s="4" t="n">
        <v>45747.3708680556</v>
      </c>
      <c r="T7916" s="3" t="s">
        <v>246</v>
      </c>
      <c r="U7916" s="3" t="s">
        <v>246</v>
      </c>
      <c r="V7916" s="3" t="n">
        <v>0</v>
      </c>
      <c r="W7916" s="3" t="n">
        <v>0</v>
      </c>
      <c r="X7916" s="3" t="n">
        <v>0</v>
      </c>
      <c r="Y7916" s="3" t="s">
        <v>30</v>
      </c>
      <c r="Z7916" s="3" t="s">
        <v>30</v>
      </c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  <c r="AP7916" s="3"/>
      <c r="AQ7916" s="3"/>
      <c r="AR7916" s="3"/>
      <c r="AS7916" s="3"/>
      <c r="AT7916" s="3"/>
      <c r="AU7916" s="3"/>
      <c r="AV7916" s="3"/>
      <c r="AW7916" s="3"/>
      <c r="AX7916" s="3"/>
      <c r="AY7916" s="3"/>
      <c r="AZ7916" s="3"/>
      <c r="BA7916" s="3"/>
      <c r="BB7916" s="3"/>
      <c r="BC7916" s="3"/>
      <c r="BD7916" s="3"/>
      <c r="BE7916" s="3"/>
      <c r="BF7916" s="3"/>
      <c r="BG7916" s="3"/>
      <c r="BH7916" s="3"/>
      <c r="BI7916" s="3"/>
      <c r="BJ7916" s="3"/>
    </row>
    <row r="7917" customFormat="false" ht="15.75" hidden="false" customHeight="false" outlineLevel="0" collapsed="false">
      <c r="A7917" s="3" t="n">
        <v>7916</v>
      </c>
      <c r="B7917" s="3" t="s">
        <v>23014</v>
      </c>
      <c r="C7917" s="3" t="s">
        <v>23015</v>
      </c>
      <c r="D7917" s="3" t="n">
        <v>1</v>
      </c>
      <c r="E7917" s="3" t="n">
        <v>159.9765807</v>
      </c>
      <c r="F7917" s="3" t="n">
        <v>18264</v>
      </c>
      <c r="G7917" s="3" t="n">
        <v>18264</v>
      </c>
      <c r="H7917" s="3" t="n">
        <v>33</v>
      </c>
      <c r="I7917" s="3" t="n">
        <v>33</v>
      </c>
      <c r="J7917" s="3" t="n">
        <v>33871</v>
      </c>
      <c r="K7917" s="3" t="n">
        <v>33871</v>
      </c>
      <c r="L7917" s="3" t="n">
        <v>2440</v>
      </c>
      <c r="M7917" s="3" t="n">
        <v>2440</v>
      </c>
      <c r="N7917" s="3" t="n">
        <v>-1</v>
      </c>
      <c r="O7917" s="3" t="n">
        <v>-1</v>
      </c>
      <c r="P7917" s="3" t="n">
        <v>7</v>
      </c>
      <c r="Q7917" s="3" t="n">
        <v>24.2</v>
      </c>
      <c r="R7917" s="3" t="s">
        <v>23016</v>
      </c>
      <c r="S7917" s="4" t="n">
        <v>45747.3741435185</v>
      </c>
      <c r="T7917" s="3" t="s">
        <v>246</v>
      </c>
      <c r="U7917" s="3" t="s">
        <v>246</v>
      </c>
      <c r="V7917" s="3" t="n">
        <v>0</v>
      </c>
      <c r="W7917" s="3" t="n">
        <v>0</v>
      </c>
      <c r="X7917" s="3" t="n">
        <v>0</v>
      </c>
      <c r="Y7917" s="3" t="s">
        <v>30</v>
      </c>
      <c r="Z7917" s="3" t="s">
        <v>30</v>
      </c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  <c r="AP7917" s="3"/>
      <c r="AQ7917" s="3"/>
      <c r="AR7917" s="3"/>
      <c r="AS7917" s="3"/>
      <c r="AT7917" s="3"/>
      <c r="AU7917" s="3"/>
      <c r="AV7917" s="3"/>
      <c r="AW7917" s="3"/>
      <c r="AX7917" s="3"/>
      <c r="AY7917" s="3"/>
      <c r="AZ7917" s="3"/>
      <c r="BA7917" s="3"/>
      <c r="BB7917" s="3"/>
      <c r="BC7917" s="3"/>
      <c r="BD7917" s="3"/>
      <c r="BE7917" s="3"/>
      <c r="BF7917" s="3"/>
      <c r="BG7917" s="3"/>
      <c r="BH7917" s="3"/>
      <c r="BI7917" s="3"/>
      <c r="BJ7917" s="3"/>
    </row>
    <row r="7918" customFormat="false" ht="15.75" hidden="false" customHeight="false" outlineLevel="0" collapsed="false">
      <c r="A7918" s="3" t="n">
        <v>7917</v>
      </c>
      <c r="B7918" s="3" t="s">
        <v>23017</v>
      </c>
      <c r="C7918" s="3" t="s">
        <v>23018</v>
      </c>
      <c r="D7918" s="3" t="n">
        <v>1</v>
      </c>
      <c r="E7918" s="3" t="n">
        <v>161.0478827</v>
      </c>
      <c r="F7918" s="3" t="n">
        <v>18291</v>
      </c>
      <c r="G7918" s="3" t="n">
        <v>18291</v>
      </c>
      <c r="H7918" s="3" t="n">
        <v>34</v>
      </c>
      <c r="I7918" s="3" t="n">
        <v>34</v>
      </c>
      <c r="J7918" s="3" t="n">
        <v>33904</v>
      </c>
      <c r="K7918" s="3" t="n">
        <v>33904</v>
      </c>
      <c r="L7918" s="3" t="n">
        <v>2442</v>
      </c>
      <c r="M7918" s="3" t="n">
        <v>2442</v>
      </c>
      <c r="N7918" s="3" t="n">
        <v>-1</v>
      </c>
      <c r="O7918" s="3" t="n">
        <v>-1</v>
      </c>
      <c r="P7918" s="3" t="n">
        <v>7</v>
      </c>
      <c r="Q7918" s="3" t="n">
        <v>24.2</v>
      </c>
      <c r="R7918" s="3" t="s">
        <v>23019</v>
      </c>
      <c r="S7918" s="4" t="n">
        <v>45747.3774074074</v>
      </c>
      <c r="T7918" s="3" t="s">
        <v>246</v>
      </c>
      <c r="U7918" s="3" t="s">
        <v>246</v>
      </c>
      <c r="V7918" s="3" t="n">
        <v>0</v>
      </c>
      <c r="W7918" s="3" t="n">
        <v>0</v>
      </c>
      <c r="X7918" s="3" t="n">
        <v>0</v>
      </c>
      <c r="Y7918" s="3" t="s">
        <v>30</v>
      </c>
      <c r="Z7918" s="3" t="s">
        <v>30</v>
      </c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  <c r="AP7918" s="3"/>
      <c r="AQ7918" s="3"/>
      <c r="AR7918" s="3"/>
      <c r="AS7918" s="3"/>
      <c r="AT7918" s="3"/>
      <c r="AU7918" s="3"/>
      <c r="AV7918" s="3"/>
      <c r="AW7918" s="3"/>
      <c r="AX7918" s="3"/>
      <c r="AY7918" s="3"/>
      <c r="AZ7918" s="3"/>
      <c r="BA7918" s="3"/>
      <c r="BB7918" s="3"/>
      <c r="BC7918" s="3"/>
      <c r="BD7918" s="3"/>
      <c r="BE7918" s="3"/>
      <c r="BF7918" s="3"/>
      <c r="BG7918" s="3"/>
      <c r="BH7918" s="3"/>
      <c r="BI7918" s="3"/>
      <c r="BJ7918" s="3"/>
    </row>
    <row r="7919" customFormat="false" ht="15.75" hidden="false" customHeight="false" outlineLevel="0" collapsed="false">
      <c r="A7919" s="3" t="n">
        <v>7918</v>
      </c>
      <c r="B7919" s="3" t="s">
        <v>23020</v>
      </c>
      <c r="C7919" s="3" t="s">
        <v>23021</v>
      </c>
      <c r="D7919" s="3" t="n">
        <v>1</v>
      </c>
      <c r="E7919" s="3" t="n">
        <v>81.3745346</v>
      </c>
      <c r="F7919" s="3" t="n">
        <v>6983</v>
      </c>
      <c r="G7919" s="3" t="n">
        <v>6983</v>
      </c>
      <c r="H7919" s="3" t="n">
        <v>32</v>
      </c>
      <c r="I7919" s="3" t="n">
        <v>32</v>
      </c>
      <c r="J7919" s="3" t="n">
        <v>10054</v>
      </c>
      <c r="K7919" s="3" t="n">
        <v>10054</v>
      </c>
      <c r="L7919" s="3" t="n">
        <v>1042</v>
      </c>
      <c r="M7919" s="3" t="n">
        <v>1042</v>
      </c>
      <c r="N7919" s="3" t="n">
        <v>-1</v>
      </c>
      <c r="O7919" s="3" t="n">
        <v>-1</v>
      </c>
      <c r="P7919" s="3" t="n">
        <v>7</v>
      </c>
      <c r="Q7919" s="3" t="n">
        <v>24.2</v>
      </c>
      <c r="R7919" s="3" t="s">
        <v>23022</v>
      </c>
      <c r="S7919" s="4" t="n">
        <v>45747.3789930556</v>
      </c>
      <c r="T7919" s="3" t="s">
        <v>246</v>
      </c>
      <c r="U7919" s="3" t="s">
        <v>246</v>
      </c>
      <c r="V7919" s="3" t="n">
        <v>0</v>
      </c>
      <c r="W7919" s="3" t="n">
        <v>0</v>
      </c>
      <c r="X7919" s="3" t="n">
        <v>0</v>
      </c>
      <c r="Y7919" s="3" t="s">
        <v>30</v>
      </c>
      <c r="Z7919" s="3" t="s">
        <v>30</v>
      </c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  <c r="AP7919" s="3"/>
      <c r="AQ7919" s="3"/>
      <c r="AR7919" s="3"/>
      <c r="AS7919" s="3"/>
      <c r="AT7919" s="3"/>
      <c r="AU7919" s="3"/>
      <c r="AV7919" s="3"/>
      <c r="AW7919" s="3"/>
      <c r="AX7919" s="3"/>
      <c r="AY7919" s="3"/>
      <c r="AZ7919" s="3"/>
      <c r="BA7919" s="3"/>
      <c r="BB7919" s="3"/>
      <c r="BC7919" s="3"/>
      <c r="BD7919" s="3"/>
      <c r="BE7919" s="3"/>
      <c r="BF7919" s="3"/>
      <c r="BG7919" s="3"/>
      <c r="BH7919" s="3"/>
      <c r="BI7919" s="3"/>
      <c r="BJ7919" s="3"/>
    </row>
    <row r="7920" customFormat="false" ht="15.75" hidden="false" customHeight="false" outlineLevel="0" collapsed="false">
      <c r="A7920" s="3" t="n">
        <v>7919</v>
      </c>
      <c r="B7920" s="3" t="s">
        <v>23023</v>
      </c>
      <c r="C7920" s="3" t="s">
        <v>23024</v>
      </c>
      <c r="D7920" s="3" t="n">
        <v>1</v>
      </c>
      <c r="E7920" s="3" t="n">
        <v>83.5643608</v>
      </c>
      <c r="F7920" s="3" t="n">
        <v>6984</v>
      </c>
      <c r="G7920" s="3" t="n">
        <v>6984</v>
      </c>
      <c r="H7920" s="3" t="n">
        <v>32</v>
      </c>
      <c r="I7920" s="3" t="n">
        <v>32</v>
      </c>
      <c r="J7920" s="3" t="n">
        <v>10061</v>
      </c>
      <c r="K7920" s="3" t="n">
        <v>10061</v>
      </c>
      <c r="L7920" s="3" t="n">
        <v>1042</v>
      </c>
      <c r="M7920" s="3" t="n">
        <v>1042</v>
      </c>
      <c r="N7920" s="3" t="n">
        <v>-1</v>
      </c>
      <c r="O7920" s="3" t="n">
        <v>-1</v>
      </c>
      <c r="P7920" s="3" t="n">
        <v>7</v>
      </c>
      <c r="Q7920" s="3" t="n">
        <v>24.2</v>
      </c>
      <c r="R7920" s="3" t="s">
        <v>23025</v>
      </c>
      <c r="S7920" s="4" t="n">
        <v>45747.3806481482</v>
      </c>
      <c r="T7920" s="3" t="s">
        <v>246</v>
      </c>
      <c r="U7920" s="3" t="s">
        <v>246</v>
      </c>
      <c r="V7920" s="3" t="n">
        <v>0</v>
      </c>
      <c r="W7920" s="3" t="n">
        <v>0</v>
      </c>
      <c r="X7920" s="3" t="n">
        <v>0</v>
      </c>
      <c r="Y7920" s="3" t="s">
        <v>30</v>
      </c>
      <c r="Z7920" s="3" t="s">
        <v>30</v>
      </c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  <c r="AP7920" s="3"/>
      <c r="AQ7920" s="3"/>
      <c r="AR7920" s="3"/>
      <c r="AS7920" s="3"/>
      <c r="AT7920" s="3"/>
      <c r="AU7920" s="3"/>
      <c r="AV7920" s="3"/>
      <c r="AW7920" s="3"/>
      <c r="AX7920" s="3"/>
      <c r="AY7920" s="3"/>
      <c r="AZ7920" s="3"/>
      <c r="BA7920" s="3"/>
      <c r="BB7920" s="3"/>
      <c r="BC7920" s="3"/>
      <c r="BD7920" s="3"/>
      <c r="BE7920" s="3"/>
      <c r="BF7920" s="3"/>
      <c r="BG7920" s="3"/>
      <c r="BH7920" s="3"/>
      <c r="BI7920" s="3"/>
      <c r="BJ7920" s="3"/>
    </row>
    <row r="7921" customFormat="false" ht="15.75" hidden="false" customHeight="false" outlineLevel="0" collapsed="false">
      <c r="A7921" s="3" t="n">
        <v>7920</v>
      </c>
      <c r="B7921" s="3" t="s">
        <v>23026</v>
      </c>
      <c r="C7921" s="3" t="s">
        <v>23027</v>
      </c>
      <c r="D7921" s="3" t="n">
        <v>1</v>
      </c>
      <c r="E7921" s="3" t="n">
        <v>161.4620907</v>
      </c>
      <c r="F7921" s="3" t="n">
        <v>18291</v>
      </c>
      <c r="G7921" s="3" t="n">
        <v>18291</v>
      </c>
      <c r="H7921" s="3" t="n">
        <v>34</v>
      </c>
      <c r="I7921" s="3" t="n">
        <v>34</v>
      </c>
      <c r="J7921" s="3" t="n">
        <v>33904</v>
      </c>
      <c r="K7921" s="3" t="n">
        <v>33904</v>
      </c>
      <c r="L7921" s="3" t="n">
        <v>2442</v>
      </c>
      <c r="M7921" s="3" t="n">
        <v>2442</v>
      </c>
      <c r="N7921" s="3" t="n">
        <v>-1</v>
      </c>
      <c r="O7921" s="3" t="n">
        <v>-1</v>
      </c>
      <c r="P7921" s="3" t="n">
        <v>7</v>
      </c>
      <c r="Q7921" s="3" t="n">
        <v>24.2</v>
      </c>
      <c r="R7921" s="3" t="s">
        <v>23028</v>
      </c>
      <c r="S7921" s="4" t="n">
        <v>45747.383900463</v>
      </c>
      <c r="T7921" s="3" t="s">
        <v>246</v>
      </c>
      <c r="U7921" s="3" t="s">
        <v>246</v>
      </c>
      <c r="V7921" s="3" t="n">
        <v>0</v>
      </c>
      <c r="W7921" s="3" t="n">
        <v>0</v>
      </c>
      <c r="X7921" s="3" t="n">
        <v>0</v>
      </c>
      <c r="Y7921" s="3" t="s">
        <v>30</v>
      </c>
      <c r="Z7921" s="3" t="s">
        <v>30</v>
      </c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  <c r="AP7921" s="3"/>
      <c r="AQ7921" s="3"/>
      <c r="AR7921" s="3"/>
      <c r="AS7921" s="3"/>
      <c r="AT7921" s="3"/>
      <c r="AU7921" s="3"/>
      <c r="AV7921" s="3"/>
      <c r="AW7921" s="3"/>
      <c r="AX7921" s="3"/>
      <c r="AY7921" s="3"/>
      <c r="AZ7921" s="3"/>
      <c r="BA7921" s="3"/>
      <c r="BB7921" s="3"/>
      <c r="BC7921" s="3"/>
      <c r="BD7921" s="3"/>
      <c r="BE7921" s="3"/>
      <c r="BF7921" s="3"/>
      <c r="BG7921" s="3"/>
      <c r="BH7921" s="3"/>
      <c r="BI7921" s="3"/>
      <c r="BJ7921" s="3"/>
    </row>
    <row r="7922" customFormat="false" ht="15.75" hidden="false" customHeight="false" outlineLevel="0" collapsed="false">
      <c r="A7922" s="3" t="n">
        <v>7921</v>
      </c>
      <c r="B7922" s="3" t="s">
        <v>23029</v>
      </c>
      <c r="C7922" s="3" t="s">
        <v>23030</v>
      </c>
      <c r="D7922" s="3" t="n">
        <v>1</v>
      </c>
      <c r="E7922" s="3" t="n">
        <v>67.6912179</v>
      </c>
      <c r="F7922" s="3" t="n">
        <v>5362</v>
      </c>
      <c r="G7922" s="3" t="n">
        <v>5362</v>
      </c>
      <c r="H7922" s="3" t="n">
        <v>22</v>
      </c>
      <c r="I7922" s="3" t="n">
        <v>22</v>
      </c>
      <c r="J7922" s="3" t="n">
        <v>8100</v>
      </c>
      <c r="K7922" s="3" t="n">
        <v>8100</v>
      </c>
      <c r="L7922" s="3" t="n">
        <v>805</v>
      </c>
      <c r="M7922" s="3" t="n">
        <v>805</v>
      </c>
      <c r="N7922" s="3" t="n">
        <v>-1</v>
      </c>
      <c r="O7922" s="3" t="n">
        <v>-1</v>
      </c>
      <c r="P7922" s="3" t="n">
        <v>7</v>
      </c>
      <c r="Q7922" s="3" t="n">
        <v>24.2</v>
      </c>
      <c r="R7922" s="3" t="s">
        <v>23031</v>
      </c>
      <c r="S7922" s="4" t="n">
        <v>45747.3853587963</v>
      </c>
      <c r="T7922" s="3" t="s">
        <v>246</v>
      </c>
      <c r="U7922" s="3" t="s">
        <v>246</v>
      </c>
      <c r="V7922" s="3" t="n">
        <v>0</v>
      </c>
      <c r="W7922" s="3" t="n">
        <v>0</v>
      </c>
      <c r="X7922" s="3" t="n">
        <v>0</v>
      </c>
      <c r="Y7922" s="3" t="s">
        <v>30</v>
      </c>
      <c r="Z7922" s="3" t="s">
        <v>30</v>
      </c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  <c r="AP7922" s="3"/>
      <c r="AQ7922" s="3"/>
      <c r="AR7922" s="3"/>
      <c r="AS7922" s="3"/>
      <c r="AT7922" s="3"/>
      <c r="AU7922" s="3"/>
      <c r="AV7922" s="3"/>
      <c r="AW7922" s="3"/>
      <c r="AX7922" s="3"/>
      <c r="AY7922" s="3"/>
      <c r="AZ7922" s="3"/>
      <c r="BA7922" s="3"/>
      <c r="BB7922" s="3"/>
      <c r="BC7922" s="3"/>
      <c r="BD7922" s="3"/>
      <c r="BE7922" s="3"/>
      <c r="BF7922" s="3"/>
      <c r="BG7922" s="3"/>
      <c r="BH7922" s="3"/>
      <c r="BI7922" s="3"/>
      <c r="BJ7922" s="3"/>
    </row>
    <row r="7923" customFormat="false" ht="15.75" hidden="false" customHeight="false" outlineLevel="0" collapsed="false">
      <c r="A7923" s="3" t="n">
        <v>7922</v>
      </c>
      <c r="B7923" s="3" t="s">
        <v>23032</v>
      </c>
      <c r="C7923" s="3" t="s">
        <v>23033</v>
      </c>
      <c r="D7923" s="3" t="n">
        <v>1</v>
      </c>
      <c r="E7923" s="3" t="n">
        <v>3.8234145</v>
      </c>
      <c r="F7923" s="3" t="n">
        <v>533</v>
      </c>
      <c r="G7923" s="3" t="n">
        <v>533</v>
      </c>
      <c r="H7923" s="3" t="n">
        <v>32</v>
      </c>
      <c r="I7923" s="3" t="n">
        <v>32</v>
      </c>
      <c r="J7923" s="3" t="n">
        <v>736</v>
      </c>
      <c r="K7923" s="3" t="n">
        <v>736</v>
      </c>
      <c r="L7923" s="3" t="n">
        <v>44</v>
      </c>
      <c r="M7923" s="3" t="n">
        <v>44</v>
      </c>
      <c r="N7923" s="3" t="n">
        <v>-1</v>
      </c>
      <c r="O7923" s="3" t="n">
        <v>-1</v>
      </c>
      <c r="P7923" s="3" t="n">
        <v>4.1</v>
      </c>
      <c r="Q7923" s="3" t="n">
        <v>24.2</v>
      </c>
      <c r="R7923" s="3" t="s">
        <v>23034</v>
      </c>
      <c r="S7923" s="4" t="n">
        <v>45747.3854976852</v>
      </c>
      <c r="T7923" s="3" t="s">
        <v>256</v>
      </c>
      <c r="U7923" s="3" t="s">
        <v>256</v>
      </c>
      <c r="V7923" s="3" t="n">
        <v>0</v>
      </c>
      <c r="W7923" s="3" t="n">
        <v>0</v>
      </c>
      <c r="X7923" s="3" t="n">
        <v>0</v>
      </c>
      <c r="Y7923" s="3" t="s">
        <v>30</v>
      </c>
      <c r="Z7923" s="3" t="s">
        <v>30</v>
      </c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  <c r="AP7923" s="3"/>
      <c r="AQ7923" s="3"/>
      <c r="AR7923" s="3"/>
      <c r="AS7923" s="3"/>
      <c r="AT7923" s="3"/>
      <c r="AU7923" s="3"/>
      <c r="AV7923" s="3"/>
      <c r="AW7923" s="3"/>
      <c r="AX7923" s="3"/>
      <c r="AY7923" s="3"/>
      <c r="AZ7923" s="3"/>
      <c r="BA7923" s="3"/>
      <c r="BB7923" s="3"/>
      <c r="BC7923" s="3"/>
      <c r="BD7923" s="3"/>
      <c r="BE7923" s="3"/>
      <c r="BF7923" s="3"/>
      <c r="BG7923" s="3"/>
      <c r="BH7923" s="3"/>
      <c r="BI7923" s="3"/>
      <c r="BJ7923" s="3"/>
    </row>
    <row r="7924" customFormat="false" ht="15.75" hidden="false" customHeight="false" outlineLevel="0" collapsed="false">
      <c r="A7924" s="3" t="n">
        <v>7923</v>
      </c>
      <c r="B7924" s="3" t="s">
        <v>23035</v>
      </c>
      <c r="C7924" s="3" t="s">
        <v>23036</v>
      </c>
      <c r="D7924" s="3" t="n">
        <v>1</v>
      </c>
      <c r="E7924" s="3" t="n">
        <v>2.3862158</v>
      </c>
      <c r="F7924" s="3" t="n">
        <v>92</v>
      </c>
      <c r="G7924" s="3" t="n">
        <v>92</v>
      </c>
      <c r="H7924" s="3" t="n">
        <v>17</v>
      </c>
      <c r="I7924" s="3" t="n">
        <v>17</v>
      </c>
      <c r="J7924" s="3" t="n">
        <v>74</v>
      </c>
      <c r="K7924" s="3" t="n">
        <v>74</v>
      </c>
      <c r="L7924" s="3" t="n">
        <v>20</v>
      </c>
      <c r="M7924" s="3" t="n">
        <v>20</v>
      </c>
      <c r="N7924" s="3" t="n">
        <v>-1</v>
      </c>
      <c r="O7924" s="3" t="n">
        <v>-1</v>
      </c>
      <c r="P7924" s="3" t="n">
        <v>7</v>
      </c>
      <c r="Q7924" s="3" t="n">
        <v>24.2</v>
      </c>
      <c r="R7924" s="3" t="s">
        <v>23037</v>
      </c>
      <c r="S7924" s="4" t="n">
        <v>45747.3855671296</v>
      </c>
      <c r="T7924" s="3" t="s">
        <v>246</v>
      </c>
      <c r="U7924" s="3" t="s">
        <v>246</v>
      </c>
      <c r="V7924" s="3" t="n">
        <v>0</v>
      </c>
      <c r="W7924" s="3" t="n">
        <v>0</v>
      </c>
      <c r="X7924" s="3" t="n">
        <v>0</v>
      </c>
      <c r="Y7924" s="3" t="s">
        <v>30</v>
      </c>
      <c r="Z7924" s="3" t="s">
        <v>30</v>
      </c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  <c r="AP7924" s="3"/>
      <c r="AQ7924" s="3"/>
      <c r="AR7924" s="3"/>
      <c r="AS7924" s="3"/>
      <c r="AT7924" s="3"/>
      <c r="AU7924" s="3"/>
      <c r="AV7924" s="3"/>
      <c r="AW7924" s="3"/>
      <c r="AX7924" s="3"/>
      <c r="AY7924" s="3"/>
      <c r="AZ7924" s="3"/>
      <c r="BA7924" s="3"/>
      <c r="BB7924" s="3"/>
      <c r="BC7924" s="3"/>
      <c r="BD7924" s="3"/>
      <c r="BE7924" s="3"/>
      <c r="BF7924" s="3"/>
      <c r="BG7924" s="3"/>
      <c r="BH7924" s="3"/>
      <c r="BI7924" s="3"/>
      <c r="BJ7924" s="3"/>
    </row>
    <row r="7925" customFormat="false" ht="15.75" hidden="false" customHeight="false" outlineLevel="0" collapsed="false">
      <c r="A7925" s="3" t="n">
        <v>7924</v>
      </c>
      <c r="B7925" s="3" t="s">
        <v>23038</v>
      </c>
      <c r="C7925" s="3" t="s">
        <v>23039</v>
      </c>
      <c r="D7925" s="3" t="n">
        <v>1</v>
      </c>
      <c r="E7925" s="3" t="n">
        <v>2.0459378</v>
      </c>
      <c r="F7925" s="3" t="n">
        <v>88</v>
      </c>
      <c r="G7925" s="3" t="n">
        <v>88</v>
      </c>
      <c r="H7925" s="3" t="n">
        <v>15</v>
      </c>
      <c r="I7925" s="3" t="n">
        <v>15</v>
      </c>
      <c r="J7925" s="3" t="n">
        <v>74</v>
      </c>
      <c r="K7925" s="3" t="n">
        <v>74</v>
      </c>
      <c r="L7925" s="3" t="n">
        <v>20</v>
      </c>
      <c r="M7925" s="3" t="n">
        <v>20</v>
      </c>
      <c r="N7925" s="3" t="n">
        <v>21</v>
      </c>
      <c r="O7925" s="3" t="n">
        <v>-1</v>
      </c>
      <c r="P7925" s="3" t="n">
        <v>7</v>
      </c>
      <c r="Q7925" s="3" t="n">
        <v>24.2</v>
      </c>
      <c r="R7925" s="3" t="s">
        <v>23040</v>
      </c>
      <c r="S7925" s="4" t="n">
        <v>45747.3856712963</v>
      </c>
      <c r="T7925" s="3" t="s">
        <v>239</v>
      </c>
      <c r="U7925" s="3" t="s">
        <v>239</v>
      </c>
      <c r="V7925" s="3" t="n">
        <v>1</v>
      </c>
      <c r="W7925" s="3" t="n">
        <v>0</v>
      </c>
      <c r="X7925" s="3" t="n">
        <v>0</v>
      </c>
      <c r="Y7925" s="3" t="s">
        <v>81</v>
      </c>
      <c r="Z7925" s="3" t="s">
        <v>30</v>
      </c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  <c r="AP7925" s="3"/>
      <c r="AQ7925" s="3"/>
      <c r="AR7925" s="3"/>
      <c r="AS7925" s="3"/>
      <c r="AT7925" s="3"/>
      <c r="AU7925" s="3"/>
      <c r="AV7925" s="3"/>
      <c r="AW7925" s="3"/>
      <c r="AX7925" s="3"/>
      <c r="AY7925" s="3"/>
      <c r="AZ7925" s="3"/>
      <c r="BA7925" s="3"/>
      <c r="BB7925" s="3"/>
      <c r="BC7925" s="3"/>
      <c r="BD7925" s="3"/>
      <c r="BE7925" s="3"/>
      <c r="BF7925" s="3"/>
      <c r="BG7925" s="3"/>
      <c r="BH7925" s="3"/>
      <c r="BI7925" s="3"/>
      <c r="BJ7925" s="3"/>
    </row>
    <row r="7926" customFormat="false" ht="15.75" hidden="false" customHeight="false" outlineLevel="0" collapsed="false">
      <c r="A7926" s="3" t="n">
        <v>7925</v>
      </c>
      <c r="B7926" s="3" t="s">
        <v>23041</v>
      </c>
      <c r="C7926" s="3" t="s">
        <v>23042</v>
      </c>
      <c r="D7926" s="3" t="n">
        <v>1</v>
      </c>
      <c r="E7926" s="3" t="n">
        <v>0.5307092</v>
      </c>
      <c r="F7926" s="3" t="n">
        <v>31</v>
      </c>
      <c r="G7926" s="3" t="n">
        <v>31</v>
      </c>
      <c r="H7926" s="3" t="n">
        <v>18</v>
      </c>
      <c r="I7926" s="3" t="n">
        <v>18</v>
      </c>
      <c r="J7926" s="3" t="n">
        <v>37</v>
      </c>
      <c r="K7926" s="3" t="n">
        <v>37</v>
      </c>
      <c r="L7926" s="3" t="n">
        <v>2</v>
      </c>
      <c r="M7926" s="3" t="n">
        <v>2</v>
      </c>
      <c r="N7926" s="3" t="n">
        <v>2</v>
      </c>
      <c r="O7926" s="3" t="n">
        <v>-1</v>
      </c>
      <c r="P7926" s="3" t="n">
        <v>5.1</v>
      </c>
      <c r="Q7926" s="3" t="n">
        <v>24.2</v>
      </c>
      <c r="R7926" s="3" t="s">
        <v>23043</v>
      </c>
      <c r="S7926" s="4" t="n">
        <v>45747.3857407407</v>
      </c>
      <c r="T7926" s="3" t="s">
        <v>29</v>
      </c>
      <c r="U7926" s="3" t="s">
        <v>29</v>
      </c>
      <c r="V7926" s="3" t="n">
        <v>1</v>
      </c>
      <c r="W7926" s="3" t="n">
        <v>0</v>
      </c>
      <c r="X7926" s="3" t="n">
        <v>0</v>
      </c>
      <c r="Y7926" s="3" t="s">
        <v>30</v>
      </c>
      <c r="Z7926" s="3" t="s">
        <v>30</v>
      </c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  <c r="AP7926" s="3"/>
      <c r="AQ7926" s="3"/>
      <c r="AR7926" s="3"/>
      <c r="AS7926" s="3"/>
      <c r="AT7926" s="3"/>
      <c r="AU7926" s="3"/>
      <c r="AV7926" s="3"/>
      <c r="AW7926" s="3"/>
      <c r="AX7926" s="3"/>
      <c r="AY7926" s="3"/>
      <c r="AZ7926" s="3"/>
      <c r="BA7926" s="3"/>
      <c r="BB7926" s="3"/>
      <c r="BC7926" s="3"/>
      <c r="BD7926" s="3"/>
      <c r="BE7926" s="3"/>
      <c r="BF7926" s="3"/>
      <c r="BG7926" s="3"/>
      <c r="BH7926" s="3"/>
      <c r="BI7926" s="3"/>
      <c r="BJ7926" s="3"/>
    </row>
    <row r="7927" customFormat="false" ht="15.75" hidden="false" customHeight="false" outlineLevel="0" collapsed="false">
      <c r="A7927" s="3" t="n">
        <v>7926</v>
      </c>
      <c r="B7927" s="3" t="s">
        <v>23044</v>
      </c>
      <c r="C7927" s="3" t="s">
        <v>23045</v>
      </c>
      <c r="D7927" s="3" t="n">
        <v>1</v>
      </c>
      <c r="E7927" s="3" t="n">
        <v>2.1301308</v>
      </c>
      <c r="F7927" s="3" t="n">
        <v>17</v>
      </c>
      <c r="G7927" s="3" t="n">
        <v>17</v>
      </c>
      <c r="H7927" s="3" t="n">
        <v>4</v>
      </c>
      <c r="I7927" s="3" t="n">
        <v>4</v>
      </c>
      <c r="J7927" s="3" t="n">
        <v>16</v>
      </c>
      <c r="K7927" s="3" t="n">
        <v>16</v>
      </c>
      <c r="L7927" s="3" t="n">
        <v>4</v>
      </c>
      <c r="M7927" s="3" t="n">
        <v>4</v>
      </c>
      <c r="N7927" s="3" t="n">
        <v>0</v>
      </c>
      <c r="O7927" s="3" t="n">
        <v>-1</v>
      </c>
      <c r="P7927" s="3" t="n">
        <v>7.4</v>
      </c>
      <c r="Q7927" s="3" t="n">
        <v>24.2</v>
      </c>
      <c r="R7927" s="3" t="s">
        <v>23046</v>
      </c>
      <c r="S7927" s="4" t="n">
        <v>45747.3858449074</v>
      </c>
      <c r="T7927" s="3" t="s">
        <v>65</v>
      </c>
      <c r="U7927" s="3" t="s">
        <v>65</v>
      </c>
      <c r="V7927" s="3" t="n">
        <v>1</v>
      </c>
      <c r="W7927" s="3" t="n">
        <v>0</v>
      </c>
      <c r="X7927" s="3" t="n">
        <v>0</v>
      </c>
      <c r="Y7927" s="3" t="s">
        <v>30</v>
      </c>
      <c r="Z7927" s="3" t="s">
        <v>30</v>
      </c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  <c r="AP7927" s="3"/>
      <c r="AQ7927" s="3"/>
      <c r="AR7927" s="3"/>
      <c r="AS7927" s="3"/>
      <c r="AT7927" s="3"/>
      <c r="AU7927" s="3"/>
      <c r="AV7927" s="3"/>
      <c r="AW7927" s="3"/>
      <c r="AX7927" s="3"/>
      <c r="AY7927" s="3"/>
      <c r="AZ7927" s="3"/>
      <c r="BA7927" s="3"/>
      <c r="BB7927" s="3"/>
      <c r="BC7927" s="3"/>
      <c r="BD7927" s="3"/>
      <c r="BE7927" s="3"/>
      <c r="BF7927" s="3"/>
      <c r="BG7927" s="3"/>
      <c r="BH7927" s="3"/>
      <c r="BI7927" s="3"/>
      <c r="BJ7927" s="3"/>
    </row>
    <row r="7928" customFormat="false" ht="15.75" hidden="false" customHeight="false" outlineLevel="0" collapsed="false">
      <c r="A7928" s="3" t="n">
        <v>7927</v>
      </c>
      <c r="B7928" s="3" t="s">
        <v>23047</v>
      </c>
      <c r="C7928" s="3" t="s">
        <v>23048</v>
      </c>
      <c r="D7928" s="3" t="n">
        <v>1</v>
      </c>
      <c r="E7928" s="3" t="n">
        <v>2.9721697</v>
      </c>
      <c r="F7928" s="3" t="n">
        <v>75</v>
      </c>
      <c r="G7928" s="3" t="n">
        <v>75</v>
      </c>
      <c r="H7928" s="3" t="n">
        <v>11</v>
      </c>
      <c r="I7928" s="3" t="n">
        <v>11</v>
      </c>
      <c r="J7928" s="3" t="n">
        <v>134</v>
      </c>
      <c r="K7928" s="3" t="n">
        <v>134</v>
      </c>
      <c r="L7928" s="3" t="n">
        <v>3</v>
      </c>
      <c r="M7928" s="3" t="n">
        <v>3</v>
      </c>
      <c r="N7928" s="3" t="n">
        <v>-1</v>
      </c>
      <c r="O7928" s="3" t="n">
        <v>0</v>
      </c>
      <c r="P7928" s="3" t="n">
        <v>7.7</v>
      </c>
      <c r="Q7928" s="3" t="n">
        <v>24.2</v>
      </c>
      <c r="R7928" s="3" t="s">
        <v>23049</v>
      </c>
      <c r="S7928" s="4" t="n">
        <v>45747.3859259259</v>
      </c>
      <c r="T7928" s="3" t="s">
        <v>7729</v>
      </c>
      <c r="U7928" s="3" t="s">
        <v>7729</v>
      </c>
      <c r="V7928" s="3" t="n">
        <v>0</v>
      </c>
      <c r="W7928" s="3" t="n">
        <v>1</v>
      </c>
      <c r="X7928" s="3" t="n">
        <v>0</v>
      </c>
      <c r="Y7928" s="3" t="s">
        <v>30</v>
      </c>
      <c r="Z7928" s="3" t="s">
        <v>30</v>
      </c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  <c r="AP7928" s="3"/>
      <c r="AQ7928" s="3"/>
      <c r="AR7928" s="3"/>
      <c r="AS7928" s="3"/>
      <c r="AT7928" s="3"/>
      <c r="AU7928" s="3"/>
      <c r="AV7928" s="3"/>
      <c r="AW7928" s="3"/>
      <c r="AX7928" s="3"/>
      <c r="AY7928" s="3"/>
      <c r="AZ7928" s="3"/>
      <c r="BA7928" s="3"/>
      <c r="BB7928" s="3"/>
      <c r="BC7928" s="3"/>
      <c r="BD7928" s="3"/>
      <c r="BE7928" s="3"/>
      <c r="BF7928" s="3"/>
      <c r="BG7928" s="3"/>
      <c r="BH7928" s="3"/>
      <c r="BI7928" s="3"/>
      <c r="BJ7928" s="3"/>
    </row>
    <row r="7929" customFormat="false" ht="15.75" hidden="false" customHeight="false" outlineLevel="0" collapsed="false">
      <c r="A7929" s="3" t="n">
        <v>7928</v>
      </c>
      <c r="B7929" s="3" t="s">
        <v>23050</v>
      </c>
      <c r="C7929" s="3" t="s">
        <v>23051</v>
      </c>
      <c r="D7929" s="3" t="n">
        <v>1</v>
      </c>
      <c r="E7929" s="3" t="n">
        <v>12.4586866</v>
      </c>
      <c r="F7929" s="3" t="n">
        <v>188</v>
      </c>
      <c r="G7929" s="3" t="n">
        <v>188</v>
      </c>
      <c r="H7929" s="3" t="n">
        <v>21</v>
      </c>
      <c r="I7929" s="3" t="n">
        <v>21</v>
      </c>
      <c r="J7929" s="3" t="n">
        <v>294</v>
      </c>
      <c r="K7929" s="3" t="n">
        <v>294</v>
      </c>
      <c r="L7929" s="3" t="n">
        <v>33</v>
      </c>
      <c r="M7929" s="3" t="n">
        <v>33</v>
      </c>
      <c r="N7929" s="3" t="n">
        <v>42</v>
      </c>
      <c r="O7929" s="3" t="n">
        <v>-1</v>
      </c>
      <c r="P7929" s="3" t="n">
        <v>8.1</v>
      </c>
      <c r="Q7929" s="3" t="n">
        <v>24.2</v>
      </c>
      <c r="R7929" s="3" t="s">
        <v>23052</v>
      </c>
      <c r="S7929" s="4" t="n">
        <v>45747.3863078704</v>
      </c>
      <c r="T7929" s="3" t="s">
        <v>239</v>
      </c>
      <c r="U7929" s="3" t="s">
        <v>239</v>
      </c>
      <c r="V7929" s="3" t="n">
        <v>1</v>
      </c>
      <c r="W7929" s="3" t="n">
        <v>0</v>
      </c>
      <c r="X7929" s="3" t="n">
        <v>0</v>
      </c>
      <c r="Y7929" s="3" t="s">
        <v>30</v>
      </c>
      <c r="Z7929" s="3" t="s">
        <v>30</v>
      </c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  <c r="AP7929" s="3"/>
      <c r="AQ7929" s="3"/>
      <c r="AR7929" s="3"/>
      <c r="AS7929" s="3"/>
      <c r="AT7929" s="3"/>
      <c r="AU7929" s="3"/>
      <c r="AV7929" s="3"/>
      <c r="AW7929" s="3"/>
      <c r="AX7929" s="3"/>
      <c r="AY7929" s="3"/>
      <c r="AZ7929" s="3"/>
      <c r="BA7929" s="3"/>
      <c r="BB7929" s="3"/>
      <c r="BC7929" s="3"/>
      <c r="BD7929" s="3"/>
      <c r="BE7929" s="3"/>
      <c r="BF7929" s="3"/>
      <c r="BG7929" s="3"/>
      <c r="BH7929" s="3"/>
      <c r="BI7929" s="3"/>
      <c r="BJ7929" s="3"/>
    </row>
    <row r="7930" customFormat="false" ht="15.75" hidden="false" customHeight="false" outlineLevel="0" collapsed="false">
      <c r="A7930" s="3" t="n">
        <v>7929</v>
      </c>
      <c r="B7930" s="3" t="s">
        <v>23053</v>
      </c>
      <c r="C7930" s="3" t="s">
        <v>23054</v>
      </c>
      <c r="D7930" s="3" t="n">
        <v>1</v>
      </c>
      <c r="E7930" s="3" t="n">
        <v>3.9752465</v>
      </c>
      <c r="F7930" s="3" t="n">
        <v>23</v>
      </c>
      <c r="G7930" s="3" t="n">
        <v>23</v>
      </c>
      <c r="H7930" s="3" t="n">
        <v>6</v>
      </c>
      <c r="I7930" s="3" t="n">
        <v>6</v>
      </c>
      <c r="J7930" s="3" t="n">
        <v>32</v>
      </c>
      <c r="K7930" s="3" t="n">
        <v>32</v>
      </c>
      <c r="L7930" s="3" t="n">
        <v>10</v>
      </c>
      <c r="M7930" s="3" t="n">
        <v>10</v>
      </c>
      <c r="N7930" s="3" t="n">
        <v>-1</v>
      </c>
      <c r="O7930" s="3" t="n">
        <v>-1</v>
      </c>
      <c r="P7930" s="3" t="n">
        <v>7.3</v>
      </c>
      <c r="Q7930" s="3" t="n">
        <v>24.2</v>
      </c>
      <c r="R7930" s="3" t="s">
        <v>23055</v>
      </c>
      <c r="S7930" s="4" t="n">
        <v>45747.3865393519</v>
      </c>
      <c r="T7930" s="3" t="s">
        <v>65</v>
      </c>
      <c r="U7930" s="3" t="s">
        <v>65</v>
      </c>
      <c r="V7930" s="3" t="n">
        <v>1</v>
      </c>
      <c r="W7930" s="3" t="n">
        <v>0</v>
      </c>
      <c r="X7930" s="3" t="n">
        <v>0</v>
      </c>
      <c r="Y7930" s="3" t="s">
        <v>30</v>
      </c>
      <c r="Z7930" s="3" t="s">
        <v>30</v>
      </c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  <c r="AP7930" s="3"/>
      <c r="AQ7930" s="3"/>
      <c r="AR7930" s="3"/>
      <c r="AS7930" s="3"/>
      <c r="AT7930" s="3"/>
      <c r="AU7930" s="3"/>
      <c r="AV7930" s="3"/>
      <c r="AW7930" s="3"/>
      <c r="AX7930" s="3"/>
      <c r="AY7930" s="3"/>
      <c r="AZ7930" s="3"/>
      <c r="BA7930" s="3"/>
      <c r="BB7930" s="3"/>
      <c r="BC7930" s="3"/>
      <c r="BD7930" s="3"/>
      <c r="BE7930" s="3"/>
      <c r="BF7930" s="3"/>
      <c r="BG7930" s="3"/>
      <c r="BH7930" s="3"/>
      <c r="BI7930" s="3"/>
      <c r="BJ7930" s="3"/>
    </row>
    <row r="7931" customFormat="false" ht="15.75" hidden="false" customHeight="false" outlineLevel="0" collapsed="false">
      <c r="A7931" s="3" t="n">
        <v>7930</v>
      </c>
      <c r="B7931" s="3" t="s">
        <v>23056</v>
      </c>
      <c r="C7931" s="3" t="s">
        <v>23057</v>
      </c>
      <c r="D7931" s="3" t="n">
        <v>1</v>
      </c>
      <c r="E7931" s="3" t="n">
        <v>4.8028278</v>
      </c>
      <c r="F7931" s="3" t="n">
        <v>140</v>
      </c>
      <c r="G7931" s="3" t="n">
        <v>140</v>
      </c>
      <c r="H7931" s="3" t="n">
        <v>18</v>
      </c>
      <c r="I7931" s="3" t="n">
        <v>18</v>
      </c>
      <c r="J7931" s="3" t="n">
        <v>201</v>
      </c>
      <c r="K7931" s="3" t="n">
        <v>201</v>
      </c>
      <c r="L7931" s="3" t="n">
        <v>15</v>
      </c>
      <c r="M7931" s="3" t="n">
        <v>15</v>
      </c>
      <c r="N7931" s="3" t="n">
        <v>10</v>
      </c>
      <c r="O7931" s="3" t="n">
        <v>-1</v>
      </c>
      <c r="P7931" s="3" t="n">
        <v>7</v>
      </c>
      <c r="Q7931" s="3" t="n">
        <v>24.2</v>
      </c>
      <c r="R7931" s="3" t="s">
        <v>23058</v>
      </c>
      <c r="S7931" s="4" t="n">
        <v>45747.386724537</v>
      </c>
      <c r="T7931" s="3" t="s">
        <v>65</v>
      </c>
      <c r="U7931" s="3" t="s">
        <v>65</v>
      </c>
      <c r="V7931" s="3" t="n">
        <v>1</v>
      </c>
      <c r="W7931" s="3" t="n">
        <v>0</v>
      </c>
      <c r="X7931" s="3" t="n">
        <v>0</v>
      </c>
      <c r="Y7931" s="3" t="s">
        <v>30</v>
      </c>
      <c r="Z7931" s="3" t="s">
        <v>30</v>
      </c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  <c r="AP7931" s="3"/>
      <c r="AQ7931" s="3"/>
      <c r="AR7931" s="3"/>
      <c r="AS7931" s="3"/>
      <c r="AT7931" s="3"/>
      <c r="AU7931" s="3"/>
      <c r="AV7931" s="3"/>
      <c r="AW7931" s="3"/>
      <c r="AX7931" s="3"/>
      <c r="AY7931" s="3"/>
      <c r="AZ7931" s="3"/>
      <c r="BA7931" s="3"/>
      <c r="BB7931" s="3"/>
      <c r="BC7931" s="3"/>
      <c r="BD7931" s="3"/>
      <c r="BE7931" s="3"/>
      <c r="BF7931" s="3"/>
      <c r="BG7931" s="3"/>
      <c r="BH7931" s="3"/>
      <c r="BI7931" s="3"/>
      <c r="BJ7931" s="3"/>
    </row>
    <row r="7932" customFormat="false" ht="15.75" hidden="false" customHeight="false" outlineLevel="0" collapsed="false">
      <c r="A7932" s="3" t="n">
        <v>7931</v>
      </c>
      <c r="B7932" s="3" t="s">
        <v>23059</v>
      </c>
      <c r="C7932" s="3" t="s">
        <v>23060</v>
      </c>
      <c r="D7932" s="3" t="n">
        <v>1</v>
      </c>
      <c r="E7932" s="3" t="n">
        <v>0.1745883</v>
      </c>
      <c r="F7932" s="3" t="n">
        <v>19</v>
      </c>
      <c r="G7932" s="3" t="n">
        <v>19</v>
      </c>
      <c r="H7932" s="3" t="n">
        <v>11</v>
      </c>
      <c r="I7932" s="3" t="n">
        <v>11</v>
      </c>
      <c r="J7932" s="3" t="n">
        <v>21</v>
      </c>
      <c r="K7932" s="3" t="n">
        <v>21</v>
      </c>
      <c r="L7932" s="3" t="n">
        <v>1</v>
      </c>
      <c r="M7932" s="3" t="n">
        <v>1</v>
      </c>
      <c r="N7932" s="3" t="n">
        <v>-1</v>
      </c>
      <c r="O7932" s="3" t="n">
        <v>-1</v>
      </c>
      <c r="P7932" s="3" t="n">
        <v>8.2</v>
      </c>
      <c r="Q7932" s="3" t="n">
        <v>24.2</v>
      </c>
      <c r="R7932" s="3" t="s">
        <v>23061</v>
      </c>
      <c r="S7932" s="4" t="n">
        <v>45747.3867824074</v>
      </c>
      <c r="T7932" s="3" t="s">
        <v>65</v>
      </c>
      <c r="U7932" s="3" t="s">
        <v>65</v>
      </c>
      <c r="V7932" s="3" t="n">
        <v>0</v>
      </c>
      <c r="W7932" s="3" t="n">
        <v>0</v>
      </c>
      <c r="X7932" s="3" t="n">
        <v>0</v>
      </c>
      <c r="Y7932" s="3" t="s">
        <v>30</v>
      </c>
      <c r="Z7932" s="3" t="s">
        <v>30</v>
      </c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  <c r="AP7932" s="3"/>
      <c r="AQ7932" s="3"/>
      <c r="AR7932" s="3"/>
      <c r="AS7932" s="3"/>
      <c r="AT7932" s="3"/>
      <c r="AU7932" s="3"/>
      <c r="AV7932" s="3"/>
      <c r="AW7932" s="3"/>
      <c r="AX7932" s="3"/>
      <c r="AY7932" s="3"/>
      <c r="AZ7932" s="3"/>
      <c r="BA7932" s="3"/>
      <c r="BB7932" s="3"/>
      <c r="BC7932" s="3"/>
      <c r="BD7932" s="3"/>
      <c r="BE7932" s="3"/>
      <c r="BF7932" s="3"/>
      <c r="BG7932" s="3"/>
      <c r="BH7932" s="3"/>
      <c r="BI7932" s="3"/>
      <c r="BJ7932" s="3"/>
    </row>
    <row r="7933" customFormat="false" ht="15.75" hidden="false" customHeight="false" outlineLevel="0" collapsed="false">
      <c r="A7933" s="3" t="n">
        <v>7932</v>
      </c>
      <c r="B7933" s="3" t="s">
        <v>23062</v>
      </c>
      <c r="C7933" s="3" t="s">
        <v>23063</v>
      </c>
      <c r="D7933" s="3" t="n">
        <v>1</v>
      </c>
      <c r="E7933" s="3" t="n">
        <v>0.117958</v>
      </c>
      <c r="F7933" s="3" t="n">
        <v>19</v>
      </c>
      <c r="G7933" s="3" t="n">
        <v>19</v>
      </c>
      <c r="H7933" s="3" t="n">
        <v>11</v>
      </c>
      <c r="I7933" s="3" t="n">
        <v>11</v>
      </c>
      <c r="J7933" s="3" t="n">
        <v>21</v>
      </c>
      <c r="K7933" s="3" t="n">
        <v>21</v>
      </c>
      <c r="L7933" s="3" t="n">
        <v>1</v>
      </c>
      <c r="M7933" s="3" t="n">
        <v>1</v>
      </c>
      <c r="N7933" s="3" t="n">
        <v>-1</v>
      </c>
      <c r="O7933" s="3" t="n">
        <v>-1</v>
      </c>
      <c r="P7933" s="3" t="n">
        <v>6.5</v>
      </c>
      <c r="Q7933" s="3" t="n">
        <v>24.2</v>
      </c>
      <c r="R7933" s="3" t="s">
        <v>23064</v>
      </c>
      <c r="S7933" s="4" t="n">
        <v>45747.3867939815</v>
      </c>
      <c r="T7933" s="3" t="s">
        <v>256</v>
      </c>
      <c r="U7933" s="3" t="s">
        <v>256</v>
      </c>
      <c r="V7933" s="3" t="n">
        <v>0</v>
      </c>
      <c r="W7933" s="3" t="n">
        <v>0</v>
      </c>
      <c r="X7933" s="3" t="n">
        <v>0</v>
      </c>
      <c r="Y7933" s="3" t="s">
        <v>30</v>
      </c>
      <c r="Z7933" s="3" t="s">
        <v>30</v>
      </c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  <c r="AP7933" s="3"/>
      <c r="AQ7933" s="3"/>
      <c r="AR7933" s="3"/>
      <c r="AS7933" s="3"/>
      <c r="AT7933" s="3"/>
      <c r="AU7933" s="3"/>
      <c r="AV7933" s="3"/>
      <c r="AW7933" s="3"/>
      <c r="AX7933" s="3"/>
      <c r="AY7933" s="3"/>
      <c r="AZ7933" s="3"/>
      <c r="BA7933" s="3"/>
      <c r="BB7933" s="3"/>
      <c r="BC7933" s="3"/>
      <c r="BD7933" s="3"/>
      <c r="BE7933" s="3"/>
      <c r="BF7933" s="3"/>
      <c r="BG7933" s="3"/>
      <c r="BH7933" s="3"/>
      <c r="BI7933" s="3"/>
      <c r="BJ7933" s="3"/>
    </row>
    <row r="7934" customFormat="false" ht="15.75" hidden="false" customHeight="false" outlineLevel="0" collapsed="false">
      <c r="A7934" s="3" t="n">
        <v>7933</v>
      </c>
      <c r="B7934" s="3" t="s">
        <v>23065</v>
      </c>
      <c r="C7934" s="3" t="s">
        <v>23066</v>
      </c>
      <c r="D7934" s="3" t="n">
        <v>1</v>
      </c>
      <c r="E7934" s="3" t="n">
        <v>1.4650614</v>
      </c>
      <c r="F7934" s="3" t="n">
        <v>101</v>
      </c>
      <c r="G7934" s="3" t="n">
        <v>101</v>
      </c>
      <c r="H7934" s="3" t="n">
        <v>13</v>
      </c>
      <c r="I7934" s="3" t="n">
        <v>13</v>
      </c>
      <c r="J7934" s="3" t="n">
        <v>112</v>
      </c>
      <c r="K7934" s="3" t="n">
        <v>112</v>
      </c>
      <c r="L7934" s="3" t="n">
        <v>16</v>
      </c>
      <c r="M7934" s="3" t="n">
        <v>16</v>
      </c>
      <c r="N7934" s="3" t="n">
        <v>-1</v>
      </c>
      <c r="O7934" s="3" t="n">
        <v>-1</v>
      </c>
      <c r="P7934" s="3" t="n">
        <v>7</v>
      </c>
      <c r="Q7934" s="3" t="n">
        <v>24.2</v>
      </c>
      <c r="R7934" s="3" t="s">
        <v>23067</v>
      </c>
      <c r="S7934" s="4" t="n">
        <v>45747.3868634259</v>
      </c>
      <c r="T7934" s="3" t="s">
        <v>1920</v>
      </c>
      <c r="U7934" s="3" t="s">
        <v>1920</v>
      </c>
      <c r="V7934" s="3" t="n">
        <v>0</v>
      </c>
      <c r="W7934" s="3" t="n">
        <v>0</v>
      </c>
      <c r="X7934" s="3" t="n">
        <v>0</v>
      </c>
      <c r="Y7934" s="3" t="s">
        <v>30</v>
      </c>
      <c r="Z7934" s="3" t="s">
        <v>30</v>
      </c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  <c r="AP7934" s="3"/>
      <c r="AQ7934" s="3"/>
      <c r="AR7934" s="3"/>
      <c r="AS7934" s="3"/>
      <c r="AT7934" s="3"/>
      <c r="AU7934" s="3"/>
      <c r="AV7934" s="3"/>
      <c r="AW7934" s="3"/>
      <c r="AX7934" s="3"/>
      <c r="AY7934" s="3"/>
      <c r="AZ7934" s="3"/>
      <c r="BA7934" s="3"/>
      <c r="BB7934" s="3"/>
      <c r="BC7934" s="3"/>
      <c r="BD7934" s="3"/>
      <c r="BE7934" s="3"/>
      <c r="BF7934" s="3"/>
      <c r="BG7934" s="3"/>
      <c r="BH7934" s="3"/>
      <c r="BI7934" s="3"/>
      <c r="BJ7934" s="3"/>
    </row>
    <row r="7935" customFormat="false" ht="15.75" hidden="false" customHeight="false" outlineLevel="0" collapsed="false">
      <c r="A7935" s="3" t="n">
        <v>7934</v>
      </c>
      <c r="B7935" s="3" t="s">
        <v>23068</v>
      </c>
      <c r="C7935" s="3" t="s">
        <v>23069</v>
      </c>
      <c r="D7935" s="3" t="n">
        <v>1</v>
      </c>
      <c r="E7935" s="3" t="n">
        <v>3.9721744</v>
      </c>
      <c r="F7935" s="3" t="n">
        <v>33</v>
      </c>
      <c r="G7935" s="3" t="n">
        <v>33</v>
      </c>
      <c r="H7935" s="3" t="n">
        <v>13</v>
      </c>
      <c r="I7935" s="3" t="n">
        <v>13</v>
      </c>
      <c r="J7935" s="3" t="n">
        <v>56</v>
      </c>
      <c r="K7935" s="3" t="n">
        <v>56</v>
      </c>
      <c r="L7935" s="3" t="n">
        <v>11</v>
      </c>
      <c r="M7935" s="3" t="n">
        <v>11</v>
      </c>
      <c r="N7935" s="3" t="n">
        <v>25</v>
      </c>
      <c r="O7935" s="3" t="n">
        <v>-1</v>
      </c>
      <c r="P7935" s="3" t="n">
        <v>7.7</v>
      </c>
      <c r="Q7935" s="3" t="n">
        <v>24.2</v>
      </c>
      <c r="R7935" s="3" t="s">
        <v>23070</v>
      </c>
      <c r="S7935" s="4" t="n">
        <v>45747.387025463</v>
      </c>
      <c r="T7935" s="3" t="s">
        <v>65</v>
      </c>
      <c r="U7935" s="3" t="s">
        <v>65</v>
      </c>
      <c r="V7935" s="3" t="n">
        <v>1</v>
      </c>
      <c r="W7935" s="3" t="n">
        <v>0</v>
      </c>
      <c r="X7935" s="3" t="n">
        <v>0</v>
      </c>
      <c r="Y7935" s="3" t="s">
        <v>30</v>
      </c>
      <c r="Z7935" s="3" t="s">
        <v>30</v>
      </c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  <c r="AP7935" s="3"/>
      <c r="AQ7935" s="3"/>
      <c r="AR7935" s="3"/>
      <c r="AS7935" s="3"/>
      <c r="AT7935" s="3"/>
      <c r="AU7935" s="3"/>
      <c r="AV7935" s="3"/>
      <c r="AW7935" s="3"/>
      <c r="AX7935" s="3"/>
      <c r="AY7935" s="3"/>
      <c r="AZ7935" s="3"/>
      <c r="BA7935" s="3"/>
      <c r="BB7935" s="3"/>
      <c r="BC7935" s="3"/>
      <c r="BD7935" s="3"/>
      <c r="BE7935" s="3"/>
      <c r="BF7935" s="3"/>
      <c r="BG7935" s="3"/>
      <c r="BH7935" s="3"/>
      <c r="BI7935" s="3"/>
      <c r="BJ7935" s="3"/>
    </row>
    <row r="7936" customFormat="false" ht="15.75" hidden="false" customHeight="false" outlineLevel="0" collapsed="false">
      <c r="A7936" s="3" t="n">
        <v>7935</v>
      </c>
      <c r="B7936" s="3" t="s">
        <v>23071</v>
      </c>
      <c r="C7936" s="3" t="s">
        <v>23072</v>
      </c>
      <c r="D7936" s="3" t="n">
        <v>1</v>
      </c>
      <c r="E7936" s="3" t="n">
        <v>4.8329036</v>
      </c>
      <c r="F7936" s="3" t="n">
        <v>81</v>
      </c>
      <c r="G7936" s="3" t="n">
        <v>81</v>
      </c>
      <c r="H7936" s="3" t="n">
        <v>20</v>
      </c>
      <c r="I7936" s="3" t="n">
        <v>20</v>
      </c>
      <c r="J7936" s="3" t="n">
        <v>150</v>
      </c>
      <c r="K7936" s="3" t="n">
        <v>150</v>
      </c>
      <c r="L7936" s="3" t="n">
        <v>27</v>
      </c>
      <c r="M7936" s="3" t="n">
        <v>27</v>
      </c>
      <c r="N7936" s="3" t="n">
        <v>48</v>
      </c>
      <c r="O7936" s="3" t="n">
        <v>-1</v>
      </c>
      <c r="P7936" s="3" t="n">
        <v>7.5</v>
      </c>
      <c r="Q7936" s="3" t="n">
        <v>24.2</v>
      </c>
      <c r="R7936" s="3" t="s">
        <v>23073</v>
      </c>
      <c r="S7936" s="4" t="n">
        <v>45747.3872916667</v>
      </c>
      <c r="T7936" s="3" t="s">
        <v>4910</v>
      </c>
      <c r="U7936" s="3" t="s">
        <v>4910</v>
      </c>
      <c r="V7936" s="3" t="n">
        <v>1</v>
      </c>
      <c r="W7936" s="3" t="n">
        <v>0</v>
      </c>
      <c r="X7936" s="3" t="n">
        <v>0</v>
      </c>
      <c r="Y7936" s="3" t="s">
        <v>30</v>
      </c>
      <c r="Z7936" s="3" t="s">
        <v>30</v>
      </c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  <c r="AP7936" s="3"/>
      <c r="AQ7936" s="3"/>
      <c r="AR7936" s="3"/>
      <c r="AS7936" s="3"/>
      <c r="AT7936" s="3"/>
      <c r="AU7936" s="3"/>
      <c r="AV7936" s="3"/>
      <c r="AW7936" s="3"/>
      <c r="AX7936" s="3"/>
      <c r="AY7936" s="3"/>
      <c r="AZ7936" s="3"/>
      <c r="BA7936" s="3"/>
      <c r="BB7936" s="3"/>
      <c r="BC7936" s="3"/>
      <c r="BD7936" s="3"/>
      <c r="BE7936" s="3"/>
      <c r="BF7936" s="3"/>
      <c r="BG7936" s="3"/>
      <c r="BH7936" s="3"/>
      <c r="BI7936" s="3"/>
      <c r="BJ7936" s="3"/>
    </row>
    <row r="7937" customFormat="false" ht="15.75" hidden="false" customHeight="false" outlineLevel="0" collapsed="false">
      <c r="A7937" s="3" t="n">
        <v>7936</v>
      </c>
      <c r="B7937" s="3" t="s">
        <v>23074</v>
      </c>
      <c r="C7937" s="3" t="s">
        <v>23075</v>
      </c>
      <c r="D7937" s="3" t="n">
        <v>1</v>
      </c>
      <c r="E7937" s="3" t="n">
        <v>2.1696954</v>
      </c>
      <c r="F7937" s="3" t="n">
        <v>12</v>
      </c>
      <c r="G7937" s="3" t="n">
        <v>12</v>
      </c>
      <c r="H7937" s="3" t="n">
        <v>3</v>
      </c>
      <c r="I7937" s="3" t="n">
        <v>3</v>
      </c>
      <c r="J7937" s="3" t="n">
        <v>21</v>
      </c>
      <c r="K7937" s="3" t="n">
        <v>21</v>
      </c>
      <c r="L7937" s="3" t="n">
        <v>9</v>
      </c>
      <c r="M7937" s="3" t="n">
        <v>9</v>
      </c>
      <c r="N7937" s="3" t="n">
        <v>13</v>
      </c>
      <c r="O7937" s="3" t="n">
        <v>-1</v>
      </c>
      <c r="P7937" s="3" t="n">
        <v>7.2</v>
      </c>
      <c r="Q7937" s="3" t="n">
        <v>24.2</v>
      </c>
      <c r="R7937" s="3" t="s">
        <v>23076</v>
      </c>
      <c r="S7937" s="4" t="n">
        <v>45747.3874305556</v>
      </c>
      <c r="T7937" s="3" t="s">
        <v>4910</v>
      </c>
      <c r="U7937" s="3" t="s">
        <v>4910</v>
      </c>
      <c r="V7937" s="3" t="n">
        <v>1</v>
      </c>
      <c r="W7937" s="3" t="n">
        <v>0</v>
      </c>
      <c r="X7937" s="3" t="n">
        <v>0</v>
      </c>
      <c r="Y7937" s="3" t="s">
        <v>30</v>
      </c>
      <c r="Z7937" s="3" t="s">
        <v>30</v>
      </c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  <c r="AP7937" s="3"/>
      <c r="AQ7937" s="3"/>
      <c r="AR7937" s="3"/>
      <c r="AS7937" s="3"/>
      <c r="AT7937" s="3"/>
      <c r="AU7937" s="3"/>
      <c r="AV7937" s="3"/>
      <c r="AW7937" s="3"/>
      <c r="AX7937" s="3"/>
      <c r="AY7937" s="3"/>
      <c r="AZ7937" s="3"/>
      <c r="BA7937" s="3"/>
      <c r="BB7937" s="3"/>
      <c r="BC7937" s="3"/>
      <c r="BD7937" s="3"/>
      <c r="BE7937" s="3"/>
      <c r="BF7937" s="3"/>
      <c r="BG7937" s="3"/>
      <c r="BH7937" s="3"/>
      <c r="BI7937" s="3"/>
      <c r="BJ7937" s="3"/>
    </row>
    <row r="7938" customFormat="false" ht="15.75" hidden="false" customHeight="false" outlineLevel="0" collapsed="false">
      <c r="A7938" s="3" t="n">
        <v>7937</v>
      </c>
      <c r="B7938" s="3" t="s">
        <v>23077</v>
      </c>
      <c r="C7938" s="3" t="s">
        <v>23078</v>
      </c>
      <c r="D7938" s="3" t="n">
        <v>1</v>
      </c>
      <c r="E7938" s="3" t="n">
        <v>2.8962432</v>
      </c>
      <c r="F7938" s="3" t="n">
        <v>57</v>
      </c>
      <c r="G7938" s="3" t="n">
        <v>57</v>
      </c>
      <c r="H7938" s="3" t="n">
        <v>18</v>
      </c>
      <c r="I7938" s="3" t="n">
        <v>18</v>
      </c>
      <c r="J7938" s="3" t="n">
        <v>78</v>
      </c>
      <c r="K7938" s="3" t="n">
        <v>78</v>
      </c>
      <c r="L7938" s="3" t="n">
        <v>5</v>
      </c>
      <c r="M7938" s="3" t="n">
        <v>5</v>
      </c>
      <c r="N7938" s="3" t="n">
        <v>-1</v>
      </c>
      <c r="O7938" s="3" t="n">
        <v>-1</v>
      </c>
      <c r="P7938" s="3" t="n">
        <v>7.6</v>
      </c>
      <c r="Q7938" s="3" t="n">
        <v>24.2</v>
      </c>
      <c r="R7938" s="3" t="s">
        <v>23079</v>
      </c>
      <c r="S7938" s="4" t="n">
        <v>45747.3875115741</v>
      </c>
      <c r="T7938" s="3" t="s">
        <v>239</v>
      </c>
      <c r="U7938" s="3" t="s">
        <v>239</v>
      </c>
      <c r="V7938" s="3" t="n">
        <v>0</v>
      </c>
      <c r="W7938" s="3" t="n">
        <v>0</v>
      </c>
      <c r="X7938" s="3" t="n">
        <v>0</v>
      </c>
      <c r="Y7938" s="3" t="s">
        <v>30</v>
      </c>
      <c r="Z7938" s="3" t="s">
        <v>30</v>
      </c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  <c r="AP7938" s="3"/>
      <c r="AQ7938" s="3"/>
      <c r="AR7938" s="3"/>
      <c r="AS7938" s="3"/>
      <c r="AT7938" s="3"/>
      <c r="AU7938" s="3"/>
      <c r="AV7938" s="3"/>
      <c r="AW7938" s="3"/>
      <c r="AX7938" s="3"/>
      <c r="AY7938" s="3"/>
      <c r="AZ7938" s="3"/>
      <c r="BA7938" s="3"/>
      <c r="BB7938" s="3"/>
      <c r="BC7938" s="3"/>
      <c r="BD7938" s="3"/>
      <c r="BE7938" s="3"/>
      <c r="BF7938" s="3"/>
      <c r="BG7938" s="3"/>
      <c r="BH7938" s="3"/>
      <c r="BI7938" s="3"/>
      <c r="BJ7938" s="3"/>
    </row>
    <row r="7939" customFormat="false" ht="15.75" hidden="false" customHeight="false" outlineLevel="0" collapsed="false">
      <c r="A7939" s="3" t="n">
        <v>7938</v>
      </c>
      <c r="B7939" s="3" t="s">
        <v>23080</v>
      </c>
      <c r="C7939" s="3" t="s">
        <v>23081</v>
      </c>
      <c r="D7939" s="3" t="n">
        <v>1</v>
      </c>
      <c r="E7939" s="3" t="n">
        <v>2.9855813</v>
      </c>
      <c r="F7939" s="3" t="n">
        <v>29</v>
      </c>
      <c r="G7939" s="3" t="n">
        <v>29</v>
      </c>
      <c r="H7939" s="3" t="n">
        <v>7</v>
      </c>
      <c r="I7939" s="3" t="n">
        <v>7</v>
      </c>
      <c r="J7939" s="3" t="n">
        <v>45</v>
      </c>
      <c r="K7939" s="3" t="n">
        <v>45</v>
      </c>
      <c r="L7939" s="3" t="n">
        <v>11</v>
      </c>
      <c r="M7939" s="3" t="n">
        <v>11</v>
      </c>
      <c r="N7939" s="3" t="n">
        <v>3</v>
      </c>
      <c r="O7939" s="3" t="n">
        <v>-1</v>
      </c>
      <c r="P7939" s="3" t="n">
        <v>7.8</v>
      </c>
      <c r="Q7939" s="3" t="n">
        <v>24.2</v>
      </c>
      <c r="R7939" s="3" t="s">
        <v>23082</v>
      </c>
      <c r="S7939" s="4" t="n">
        <v>45747.3876736111</v>
      </c>
      <c r="T7939" s="3" t="s">
        <v>65</v>
      </c>
      <c r="U7939" s="3" t="s">
        <v>65</v>
      </c>
      <c r="V7939" s="3" t="n">
        <v>1</v>
      </c>
      <c r="W7939" s="3" t="n">
        <v>0</v>
      </c>
      <c r="X7939" s="3" t="n">
        <v>0</v>
      </c>
      <c r="Y7939" s="3" t="s">
        <v>30</v>
      </c>
      <c r="Z7939" s="3" t="s">
        <v>30</v>
      </c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  <c r="AP7939" s="3"/>
      <c r="AQ7939" s="3"/>
      <c r="AR7939" s="3"/>
      <c r="AS7939" s="3"/>
      <c r="AT7939" s="3"/>
      <c r="AU7939" s="3"/>
      <c r="AV7939" s="3"/>
      <c r="AW7939" s="3"/>
      <c r="AX7939" s="3"/>
      <c r="AY7939" s="3"/>
      <c r="AZ7939" s="3"/>
      <c r="BA7939" s="3"/>
      <c r="BB7939" s="3"/>
      <c r="BC7939" s="3"/>
      <c r="BD7939" s="3"/>
      <c r="BE7939" s="3"/>
      <c r="BF7939" s="3"/>
      <c r="BG7939" s="3"/>
      <c r="BH7939" s="3"/>
      <c r="BI7939" s="3"/>
      <c r="BJ7939" s="3"/>
    </row>
    <row r="7940" customFormat="false" ht="15.75" hidden="false" customHeight="false" outlineLevel="0" collapsed="false">
      <c r="A7940" s="3" t="n">
        <v>7939</v>
      </c>
      <c r="B7940" s="3" t="s">
        <v>23083</v>
      </c>
      <c r="C7940" s="3" t="s">
        <v>23084</v>
      </c>
      <c r="D7940" s="3" t="n">
        <v>1</v>
      </c>
      <c r="E7940" s="3" t="n">
        <v>1.3584308</v>
      </c>
      <c r="F7940" s="3" t="n">
        <v>16</v>
      </c>
      <c r="G7940" s="3" t="n">
        <v>16</v>
      </c>
      <c r="H7940" s="3" t="n">
        <v>6</v>
      </c>
      <c r="I7940" s="3" t="n">
        <v>6</v>
      </c>
      <c r="J7940" s="3" t="n">
        <v>23</v>
      </c>
      <c r="K7940" s="3" t="n">
        <v>23</v>
      </c>
      <c r="L7940" s="3" t="n">
        <v>0</v>
      </c>
      <c r="M7940" s="3" t="n">
        <v>0</v>
      </c>
      <c r="N7940" s="3" t="n">
        <v>-1</v>
      </c>
      <c r="O7940" s="3" t="n">
        <v>-1</v>
      </c>
      <c r="P7940" s="3" t="n">
        <v>7.9</v>
      </c>
      <c r="Q7940" s="3" t="n">
        <v>24.2</v>
      </c>
      <c r="R7940" s="3" t="s">
        <v>23085</v>
      </c>
      <c r="S7940" s="4" t="n">
        <v>45747.3877546296</v>
      </c>
      <c r="T7940" s="3" t="s">
        <v>65</v>
      </c>
      <c r="U7940" s="3" t="s">
        <v>65</v>
      </c>
      <c r="V7940" s="3" t="n">
        <v>0</v>
      </c>
      <c r="W7940" s="3" t="n">
        <v>0</v>
      </c>
      <c r="X7940" s="3" t="n">
        <v>0</v>
      </c>
      <c r="Y7940" s="3" t="s">
        <v>30</v>
      </c>
      <c r="Z7940" s="3" t="s">
        <v>30</v>
      </c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  <c r="AP7940" s="3"/>
      <c r="AQ7940" s="3"/>
      <c r="AR7940" s="3"/>
      <c r="AS7940" s="3"/>
      <c r="AT7940" s="3"/>
      <c r="AU7940" s="3"/>
      <c r="AV7940" s="3"/>
      <c r="AW7940" s="3"/>
      <c r="AX7940" s="3"/>
      <c r="AY7940" s="3"/>
      <c r="AZ7940" s="3"/>
      <c r="BA7940" s="3"/>
      <c r="BB7940" s="3"/>
      <c r="BC7940" s="3"/>
      <c r="BD7940" s="3"/>
      <c r="BE7940" s="3"/>
      <c r="BF7940" s="3"/>
      <c r="BG7940" s="3"/>
      <c r="BH7940" s="3"/>
      <c r="BI7940" s="3"/>
      <c r="BJ7940" s="3"/>
    </row>
    <row r="7941" customFormat="false" ht="15.75" hidden="false" customHeight="false" outlineLevel="0" collapsed="false">
      <c r="A7941" s="3" t="n">
        <v>7940</v>
      </c>
      <c r="B7941" s="3" t="s">
        <v>23086</v>
      </c>
      <c r="C7941" s="3" t="s">
        <v>23087</v>
      </c>
      <c r="D7941" s="3" t="n">
        <v>1</v>
      </c>
      <c r="E7941" s="3" t="n">
        <v>6.395578</v>
      </c>
      <c r="F7941" s="3" t="n">
        <v>30</v>
      </c>
      <c r="G7941" s="3" t="n">
        <v>30</v>
      </c>
      <c r="H7941" s="3" t="n">
        <v>8</v>
      </c>
      <c r="I7941" s="3" t="n">
        <v>8</v>
      </c>
      <c r="J7941" s="3" t="n">
        <v>44</v>
      </c>
      <c r="K7941" s="3" t="n">
        <v>44</v>
      </c>
      <c r="L7941" s="3" t="n">
        <v>16</v>
      </c>
      <c r="M7941" s="3" t="n">
        <v>16</v>
      </c>
      <c r="N7941" s="3" t="n">
        <v>41</v>
      </c>
      <c r="O7941" s="3" t="n">
        <v>-1</v>
      </c>
      <c r="P7941" s="3" t="n">
        <v>7.4</v>
      </c>
      <c r="Q7941" s="3" t="n">
        <v>24.2</v>
      </c>
      <c r="R7941" s="3" t="s">
        <v>23088</v>
      </c>
      <c r="S7941" s="4" t="n">
        <v>45747.3880092593</v>
      </c>
      <c r="T7941" s="3" t="s">
        <v>3197</v>
      </c>
      <c r="U7941" s="3" t="s">
        <v>3197</v>
      </c>
      <c r="V7941" s="3" t="n">
        <v>1</v>
      </c>
      <c r="W7941" s="3" t="n">
        <v>0</v>
      </c>
      <c r="X7941" s="3" t="n">
        <v>0</v>
      </c>
      <c r="Y7941" s="3" t="s">
        <v>30</v>
      </c>
      <c r="Z7941" s="3" t="s">
        <v>30</v>
      </c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  <c r="AP7941" s="3"/>
      <c r="AQ7941" s="3"/>
      <c r="AR7941" s="3"/>
      <c r="AS7941" s="3"/>
      <c r="AT7941" s="3"/>
      <c r="AU7941" s="3"/>
      <c r="AV7941" s="3"/>
      <c r="AW7941" s="3"/>
      <c r="AX7941" s="3"/>
      <c r="AY7941" s="3"/>
      <c r="AZ7941" s="3"/>
      <c r="BA7941" s="3"/>
      <c r="BB7941" s="3"/>
      <c r="BC7941" s="3"/>
      <c r="BD7941" s="3"/>
      <c r="BE7941" s="3"/>
      <c r="BF7941" s="3"/>
      <c r="BG7941" s="3"/>
      <c r="BH7941" s="3"/>
      <c r="BI7941" s="3"/>
      <c r="BJ7941" s="3"/>
    </row>
    <row r="7942" customFormat="false" ht="15.75" hidden="false" customHeight="false" outlineLevel="0" collapsed="false">
      <c r="A7942" s="3" t="n">
        <v>7941</v>
      </c>
      <c r="B7942" s="3" t="s">
        <v>23089</v>
      </c>
      <c r="C7942" s="3" t="s">
        <v>23090</v>
      </c>
      <c r="D7942" s="3" t="n">
        <v>1</v>
      </c>
      <c r="E7942" s="3" t="n">
        <v>0.6526512</v>
      </c>
      <c r="F7942" s="3" t="n">
        <v>9</v>
      </c>
      <c r="G7942" s="3" t="n">
        <v>9</v>
      </c>
      <c r="H7942" s="3" t="n">
        <v>6</v>
      </c>
      <c r="I7942" s="3" t="n">
        <v>6</v>
      </c>
      <c r="J7942" s="3" t="n">
        <v>12</v>
      </c>
      <c r="K7942" s="3" t="n">
        <v>12</v>
      </c>
      <c r="L7942" s="3" t="n">
        <v>2</v>
      </c>
      <c r="M7942" s="3" t="n">
        <v>2</v>
      </c>
      <c r="N7942" s="3" t="n">
        <v>2</v>
      </c>
      <c r="O7942" s="3" t="n">
        <v>2</v>
      </c>
      <c r="P7942" s="3" t="n">
        <v>7.9</v>
      </c>
      <c r="Q7942" s="3" t="n">
        <v>24.2</v>
      </c>
      <c r="R7942" s="3" t="s">
        <v>23091</v>
      </c>
      <c r="S7942" s="4" t="n">
        <v>45747.3880787037</v>
      </c>
      <c r="T7942" s="3" t="s">
        <v>65</v>
      </c>
      <c r="U7942" s="3" t="s">
        <v>65</v>
      </c>
      <c r="V7942" s="3" t="n">
        <v>1</v>
      </c>
      <c r="W7942" s="3" t="n">
        <v>1</v>
      </c>
      <c r="X7942" s="3" t="n">
        <v>0</v>
      </c>
      <c r="Y7942" s="3" t="s">
        <v>30</v>
      </c>
      <c r="Z7942" s="3" t="s">
        <v>30</v>
      </c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  <c r="AP7942" s="3"/>
      <c r="AQ7942" s="3"/>
      <c r="AR7942" s="3"/>
      <c r="AS7942" s="3"/>
      <c r="AT7942" s="3"/>
      <c r="AU7942" s="3"/>
      <c r="AV7942" s="3"/>
      <c r="AW7942" s="3"/>
      <c r="AX7942" s="3"/>
      <c r="AY7942" s="3"/>
      <c r="AZ7942" s="3"/>
      <c r="BA7942" s="3"/>
      <c r="BB7942" s="3"/>
      <c r="BC7942" s="3"/>
      <c r="BD7942" s="3"/>
      <c r="BE7942" s="3"/>
      <c r="BF7942" s="3"/>
      <c r="BG7942" s="3"/>
      <c r="BH7942" s="3"/>
      <c r="BI7942" s="3"/>
      <c r="BJ7942" s="3"/>
    </row>
    <row r="7943" customFormat="false" ht="15.75" hidden="false" customHeight="false" outlineLevel="0" collapsed="false">
      <c r="A7943" s="3" t="n">
        <v>7942</v>
      </c>
      <c r="B7943" s="3" t="s">
        <v>23092</v>
      </c>
      <c r="C7943" s="3" t="s">
        <v>23093</v>
      </c>
      <c r="D7943" s="3" t="n">
        <v>1</v>
      </c>
      <c r="E7943" s="3" t="n">
        <v>6.7285882</v>
      </c>
      <c r="F7943" s="3" t="n">
        <v>132</v>
      </c>
      <c r="G7943" s="3" t="n">
        <v>132</v>
      </c>
      <c r="H7943" s="3" t="n">
        <v>22</v>
      </c>
      <c r="I7943" s="3" t="n">
        <v>22</v>
      </c>
      <c r="J7943" s="3" t="n">
        <v>173</v>
      </c>
      <c r="K7943" s="3" t="n">
        <v>173</v>
      </c>
      <c r="L7943" s="3" t="n">
        <v>25</v>
      </c>
      <c r="M7943" s="3" t="n">
        <v>25</v>
      </c>
      <c r="N7943" s="3" t="n">
        <v>-1</v>
      </c>
      <c r="O7943" s="3" t="n">
        <v>-1</v>
      </c>
      <c r="P7943" s="3" t="n">
        <v>8</v>
      </c>
      <c r="Q7943" s="3" t="n">
        <v>24.2</v>
      </c>
      <c r="R7943" s="3" t="s">
        <v>23094</v>
      </c>
      <c r="S7943" s="4" t="n">
        <v>45747.3884837963</v>
      </c>
      <c r="T7943" s="3" t="s">
        <v>65</v>
      </c>
      <c r="U7943" s="3" t="s">
        <v>65</v>
      </c>
      <c r="V7943" s="3" t="n">
        <v>1</v>
      </c>
      <c r="W7943" s="3" t="n">
        <v>0</v>
      </c>
      <c r="X7943" s="3" t="n">
        <v>0</v>
      </c>
      <c r="Y7943" s="3" t="s">
        <v>30</v>
      </c>
      <c r="Z7943" s="3" t="s">
        <v>30</v>
      </c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  <c r="AP7943" s="3"/>
      <c r="AQ7943" s="3"/>
      <c r="AR7943" s="3"/>
      <c r="AS7943" s="3"/>
      <c r="AT7943" s="3"/>
      <c r="AU7943" s="3"/>
      <c r="AV7943" s="3"/>
      <c r="AW7943" s="3"/>
      <c r="AX7943" s="3"/>
      <c r="AY7943" s="3"/>
      <c r="AZ7943" s="3"/>
      <c r="BA7943" s="3"/>
      <c r="BB7943" s="3"/>
      <c r="BC7943" s="3"/>
      <c r="BD7943" s="3"/>
      <c r="BE7943" s="3"/>
      <c r="BF7943" s="3"/>
      <c r="BG7943" s="3"/>
      <c r="BH7943" s="3"/>
      <c r="BI7943" s="3"/>
      <c r="BJ7943" s="3"/>
    </row>
    <row r="7944" customFormat="false" ht="15.75" hidden="false" customHeight="false" outlineLevel="0" collapsed="false">
      <c r="A7944" s="3" t="n">
        <v>7943</v>
      </c>
      <c r="B7944" s="3" t="s">
        <v>23095</v>
      </c>
      <c r="C7944" s="3" t="s">
        <v>23096</v>
      </c>
      <c r="D7944" s="3" t="n">
        <v>1</v>
      </c>
      <c r="E7944" s="3" t="n">
        <v>36.0053384</v>
      </c>
      <c r="F7944" s="3" t="n">
        <v>354</v>
      </c>
      <c r="G7944" s="3" t="n">
        <v>354</v>
      </c>
      <c r="H7944" s="3" t="n">
        <v>20</v>
      </c>
      <c r="I7944" s="3" t="n">
        <v>20</v>
      </c>
      <c r="J7944" s="3" t="n">
        <v>555</v>
      </c>
      <c r="K7944" s="3" t="n">
        <v>555</v>
      </c>
      <c r="L7944" s="3" t="n">
        <v>79</v>
      </c>
      <c r="M7944" s="3" t="n">
        <v>79</v>
      </c>
      <c r="N7944" s="3" t="n">
        <v>44</v>
      </c>
      <c r="O7944" s="3" t="n">
        <v>-1</v>
      </c>
      <c r="P7944" s="3" t="n">
        <v>7.8</v>
      </c>
      <c r="Q7944" s="3" t="n">
        <v>24.2</v>
      </c>
      <c r="R7944" s="3" t="s">
        <v>23097</v>
      </c>
      <c r="S7944" s="4" t="n">
        <v>45747.389375</v>
      </c>
      <c r="T7944" s="3" t="s">
        <v>65</v>
      </c>
      <c r="U7944" s="3" t="s">
        <v>65</v>
      </c>
      <c r="V7944" s="3" t="n">
        <v>1</v>
      </c>
      <c r="W7944" s="3" t="n">
        <v>0</v>
      </c>
      <c r="X7944" s="3" t="n">
        <v>0</v>
      </c>
      <c r="Y7944" s="3" t="s">
        <v>30</v>
      </c>
      <c r="Z7944" s="3" t="s">
        <v>30</v>
      </c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  <c r="AP7944" s="3"/>
      <c r="AQ7944" s="3"/>
      <c r="AR7944" s="3"/>
      <c r="AS7944" s="3"/>
      <c r="AT7944" s="3"/>
      <c r="AU7944" s="3"/>
      <c r="AV7944" s="3"/>
      <c r="AW7944" s="3"/>
      <c r="AX7944" s="3"/>
      <c r="AY7944" s="3"/>
      <c r="AZ7944" s="3"/>
      <c r="BA7944" s="3"/>
      <c r="BB7944" s="3"/>
      <c r="BC7944" s="3"/>
      <c r="BD7944" s="3"/>
      <c r="BE7944" s="3"/>
      <c r="BF7944" s="3"/>
      <c r="BG7944" s="3"/>
      <c r="BH7944" s="3"/>
      <c r="BI7944" s="3"/>
      <c r="BJ7944" s="3"/>
    </row>
    <row r="7945" customFormat="false" ht="15.75" hidden="false" customHeight="false" outlineLevel="0" collapsed="false">
      <c r="A7945" s="3" t="n">
        <v>7944</v>
      </c>
      <c r="B7945" s="3" t="s">
        <v>23098</v>
      </c>
      <c r="C7945" s="3" t="s">
        <v>23099</v>
      </c>
      <c r="D7945" s="3" t="n">
        <v>1</v>
      </c>
      <c r="E7945" s="3" t="n">
        <v>22.8017903</v>
      </c>
      <c r="F7945" s="3" t="n">
        <v>381</v>
      </c>
      <c r="G7945" s="3" t="n">
        <v>381</v>
      </c>
      <c r="H7945" s="3" t="n">
        <v>10</v>
      </c>
      <c r="I7945" s="3" t="n">
        <v>10</v>
      </c>
      <c r="J7945" s="3" t="n">
        <v>374</v>
      </c>
      <c r="K7945" s="3" t="n">
        <v>374</v>
      </c>
      <c r="L7945" s="3" t="n">
        <v>8</v>
      </c>
      <c r="M7945" s="3" t="n">
        <v>8</v>
      </c>
      <c r="N7945" s="3" t="n">
        <v>-1</v>
      </c>
      <c r="O7945" s="3" t="n">
        <v>-1</v>
      </c>
      <c r="P7945" s="3" t="n">
        <v>7.9</v>
      </c>
      <c r="Q7945" s="3" t="n">
        <v>24.2</v>
      </c>
      <c r="R7945" s="3" t="s">
        <v>23100</v>
      </c>
      <c r="S7945" s="4" t="n">
        <v>45747.3898958333</v>
      </c>
      <c r="T7945" s="3" t="s">
        <v>85</v>
      </c>
      <c r="U7945" s="3" t="s">
        <v>85</v>
      </c>
      <c r="V7945" s="3" t="n">
        <v>0</v>
      </c>
      <c r="W7945" s="3" t="n">
        <v>0</v>
      </c>
      <c r="X7945" s="3" t="n">
        <v>0</v>
      </c>
      <c r="Y7945" s="3" t="s">
        <v>30</v>
      </c>
      <c r="Z7945" s="3" t="s">
        <v>30</v>
      </c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  <c r="AP7945" s="3"/>
      <c r="AQ7945" s="3"/>
      <c r="AR7945" s="3"/>
      <c r="AS7945" s="3"/>
      <c r="AT7945" s="3"/>
      <c r="AU7945" s="3"/>
      <c r="AV7945" s="3"/>
      <c r="AW7945" s="3"/>
      <c r="AX7945" s="3"/>
      <c r="AY7945" s="3"/>
      <c r="AZ7945" s="3"/>
      <c r="BA7945" s="3"/>
      <c r="BB7945" s="3"/>
      <c r="BC7945" s="3"/>
      <c r="BD7945" s="3"/>
      <c r="BE7945" s="3"/>
      <c r="BF7945" s="3"/>
      <c r="BG7945" s="3"/>
      <c r="BH7945" s="3"/>
      <c r="BI7945" s="3"/>
      <c r="BJ7945" s="3"/>
    </row>
    <row r="7946" customFormat="false" ht="15.75" hidden="false" customHeight="false" outlineLevel="0" collapsed="false">
      <c r="A7946" s="3" t="n">
        <v>7945</v>
      </c>
      <c r="B7946" s="3" t="s">
        <v>23101</v>
      </c>
      <c r="C7946" s="3" t="s">
        <v>23102</v>
      </c>
      <c r="D7946" s="3" t="n">
        <v>1</v>
      </c>
      <c r="E7946" s="3" t="n">
        <v>21.9018641</v>
      </c>
      <c r="F7946" s="3" t="n">
        <v>323</v>
      </c>
      <c r="G7946" s="3" t="n">
        <v>323</v>
      </c>
      <c r="H7946" s="3" t="n">
        <v>5</v>
      </c>
      <c r="I7946" s="3" t="n">
        <v>5</v>
      </c>
      <c r="J7946" s="3" t="n">
        <v>324</v>
      </c>
      <c r="K7946" s="3" t="n">
        <v>324</v>
      </c>
      <c r="L7946" s="3" t="n">
        <v>0</v>
      </c>
      <c r="M7946" s="3" t="n">
        <v>0</v>
      </c>
      <c r="N7946" s="3" t="n">
        <v>-1</v>
      </c>
      <c r="O7946" s="3" t="n">
        <v>-1</v>
      </c>
      <c r="P7946" s="3" t="n">
        <v>7.9</v>
      </c>
      <c r="Q7946" s="3" t="n">
        <v>24.2</v>
      </c>
      <c r="R7946" s="3" t="s">
        <v>23103</v>
      </c>
      <c r="S7946" s="4" t="n">
        <v>45747.3903819444</v>
      </c>
      <c r="T7946" s="3" t="s">
        <v>85</v>
      </c>
      <c r="U7946" s="3" t="s">
        <v>85</v>
      </c>
      <c r="V7946" s="3" t="n">
        <v>0</v>
      </c>
      <c r="W7946" s="3" t="n">
        <v>0</v>
      </c>
      <c r="X7946" s="3" t="n">
        <v>0</v>
      </c>
      <c r="Y7946" s="3" t="s">
        <v>30</v>
      </c>
      <c r="Z7946" s="3" t="s">
        <v>30</v>
      </c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  <c r="AP7946" s="3"/>
      <c r="AQ7946" s="3"/>
      <c r="AR7946" s="3"/>
      <c r="AS7946" s="3"/>
      <c r="AT7946" s="3"/>
      <c r="AU7946" s="3"/>
      <c r="AV7946" s="3"/>
      <c r="AW7946" s="3"/>
      <c r="AX7946" s="3"/>
      <c r="AY7946" s="3"/>
      <c r="AZ7946" s="3"/>
      <c r="BA7946" s="3"/>
      <c r="BB7946" s="3"/>
      <c r="BC7946" s="3"/>
      <c r="BD7946" s="3"/>
      <c r="BE7946" s="3"/>
      <c r="BF7946" s="3"/>
      <c r="BG7946" s="3"/>
      <c r="BH7946" s="3"/>
      <c r="BI7946" s="3"/>
      <c r="BJ7946" s="3"/>
    </row>
    <row r="7947" customFormat="false" ht="15.75" hidden="false" customHeight="false" outlineLevel="0" collapsed="false">
      <c r="A7947" s="3" t="n">
        <v>7946</v>
      </c>
      <c r="B7947" s="3" t="s">
        <v>23104</v>
      </c>
      <c r="C7947" s="3" t="s">
        <v>23105</v>
      </c>
      <c r="D7947" s="3" t="n">
        <v>1</v>
      </c>
      <c r="E7947" s="3" t="n">
        <v>29.8048709</v>
      </c>
      <c r="F7947" s="3" t="n">
        <v>426</v>
      </c>
      <c r="G7947" s="3" t="n">
        <v>426</v>
      </c>
      <c r="H7947" s="3" t="n">
        <v>5</v>
      </c>
      <c r="I7947" s="3" t="n">
        <v>5</v>
      </c>
      <c r="J7947" s="3" t="n">
        <v>429</v>
      </c>
      <c r="K7947" s="3" t="n">
        <v>429</v>
      </c>
      <c r="L7947" s="3" t="n">
        <v>0</v>
      </c>
      <c r="M7947" s="3" t="n">
        <v>0</v>
      </c>
      <c r="N7947" s="3" t="n">
        <v>-1</v>
      </c>
      <c r="O7947" s="3" t="n">
        <v>-1</v>
      </c>
      <c r="P7947" s="3" t="n">
        <v>7.9</v>
      </c>
      <c r="Q7947" s="3" t="n">
        <v>24.2</v>
      </c>
      <c r="R7947" s="3" t="s">
        <v>23106</v>
      </c>
      <c r="S7947" s="4" t="n">
        <v>45747.3909837963</v>
      </c>
      <c r="T7947" s="3" t="s">
        <v>85</v>
      </c>
      <c r="U7947" s="3" t="s">
        <v>85</v>
      </c>
      <c r="V7947" s="3" t="n">
        <v>0</v>
      </c>
      <c r="W7947" s="3" t="n">
        <v>0</v>
      </c>
      <c r="X7947" s="3" t="n">
        <v>0</v>
      </c>
      <c r="Y7947" s="3" t="s">
        <v>30</v>
      </c>
      <c r="Z7947" s="3" t="s">
        <v>30</v>
      </c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  <c r="AP7947" s="3"/>
      <c r="AQ7947" s="3"/>
      <c r="AR7947" s="3"/>
      <c r="AS7947" s="3"/>
      <c r="AT7947" s="3"/>
      <c r="AU7947" s="3"/>
      <c r="AV7947" s="3"/>
      <c r="AW7947" s="3"/>
      <c r="AX7947" s="3"/>
      <c r="AY7947" s="3"/>
      <c r="AZ7947" s="3"/>
      <c r="BA7947" s="3"/>
      <c r="BB7947" s="3"/>
      <c r="BC7947" s="3"/>
      <c r="BD7947" s="3"/>
      <c r="BE7947" s="3"/>
      <c r="BF7947" s="3"/>
      <c r="BG7947" s="3"/>
      <c r="BH7947" s="3"/>
      <c r="BI7947" s="3"/>
      <c r="BJ7947" s="3"/>
    </row>
    <row r="7948" customFormat="false" ht="15.75" hidden="false" customHeight="false" outlineLevel="0" collapsed="false">
      <c r="A7948" s="3" t="n">
        <v>7947</v>
      </c>
      <c r="B7948" s="3" t="s">
        <v>23107</v>
      </c>
      <c r="C7948" s="3" t="s">
        <v>23108</v>
      </c>
      <c r="D7948" s="3" t="n">
        <v>1</v>
      </c>
      <c r="E7948" s="3" t="n">
        <v>8.6460771</v>
      </c>
      <c r="F7948" s="3" t="n">
        <v>130</v>
      </c>
      <c r="G7948" s="3" t="n">
        <v>130</v>
      </c>
      <c r="H7948" s="3" t="n">
        <v>5</v>
      </c>
      <c r="I7948" s="3" t="n">
        <v>5</v>
      </c>
      <c r="J7948" s="3" t="n">
        <v>132</v>
      </c>
      <c r="K7948" s="3" t="n">
        <v>132</v>
      </c>
      <c r="L7948" s="3" t="n">
        <v>0</v>
      </c>
      <c r="M7948" s="3" t="n">
        <v>0</v>
      </c>
      <c r="N7948" s="3" t="n">
        <v>-1</v>
      </c>
      <c r="O7948" s="3" t="n">
        <v>-1</v>
      </c>
      <c r="P7948" s="3" t="n">
        <v>7.9</v>
      </c>
      <c r="Q7948" s="3" t="n">
        <v>24.2</v>
      </c>
      <c r="R7948" s="3" t="s">
        <v>23109</v>
      </c>
      <c r="S7948" s="4" t="n">
        <v>45747.39125</v>
      </c>
      <c r="T7948" s="3" t="s">
        <v>85</v>
      </c>
      <c r="U7948" s="3" t="s">
        <v>85</v>
      </c>
      <c r="V7948" s="3" t="n">
        <v>0</v>
      </c>
      <c r="W7948" s="3" t="n">
        <v>0</v>
      </c>
      <c r="X7948" s="3" t="n">
        <v>0</v>
      </c>
      <c r="Y7948" s="3" t="s">
        <v>30</v>
      </c>
      <c r="Z7948" s="3" t="s">
        <v>30</v>
      </c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  <c r="AP7948" s="3"/>
      <c r="AQ7948" s="3"/>
      <c r="AR7948" s="3"/>
      <c r="AS7948" s="3"/>
      <c r="AT7948" s="3"/>
      <c r="AU7948" s="3"/>
      <c r="AV7948" s="3"/>
      <c r="AW7948" s="3"/>
      <c r="AX7948" s="3"/>
      <c r="AY7948" s="3"/>
      <c r="AZ7948" s="3"/>
      <c r="BA7948" s="3"/>
      <c r="BB7948" s="3"/>
      <c r="BC7948" s="3"/>
      <c r="BD7948" s="3"/>
      <c r="BE7948" s="3"/>
      <c r="BF7948" s="3"/>
      <c r="BG7948" s="3"/>
      <c r="BH7948" s="3"/>
      <c r="BI7948" s="3"/>
      <c r="BJ7948" s="3"/>
    </row>
    <row r="7949" customFormat="false" ht="15.75" hidden="false" customHeight="false" outlineLevel="0" collapsed="false">
      <c r="A7949" s="3" t="n">
        <v>7948</v>
      </c>
      <c r="B7949" s="3" t="s">
        <v>23110</v>
      </c>
      <c r="C7949" s="3" t="s">
        <v>23111</v>
      </c>
      <c r="D7949" s="3" t="n">
        <v>1</v>
      </c>
      <c r="E7949" s="3" t="n">
        <v>8.904</v>
      </c>
      <c r="F7949" s="3" t="n">
        <v>135</v>
      </c>
      <c r="G7949" s="3" t="n">
        <v>135</v>
      </c>
      <c r="H7949" s="3" t="n">
        <v>5</v>
      </c>
      <c r="I7949" s="3" t="n">
        <v>5</v>
      </c>
      <c r="J7949" s="3" t="n">
        <v>137</v>
      </c>
      <c r="K7949" s="3" t="n">
        <v>137</v>
      </c>
      <c r="L7949" s="3" t="n">
        <v>0</v>
      </c>
      <c r="M7949" s="3" t="n">
        <v>0</v>
      </c>
      <c r="N7949" s="3" t="n">
        <v>-1</v>
      </c>
      <c r="O7949" s="3" t="n">
        <v>-1</v>
      </c>
      <c r="P7949" s="3" t="n">
        <v>7.9</v>
      </c>
      <c r="Q7949" s="3" t="n">
        <v>24.2</v>
      </c>
      <c r="R7949" s="3" t="s">
        <v>23112</v>
      </c>
      <c r="S7949" s="4" t="n">
        <v>45747.3914814815</v>
      </c>
      <c r="T7949" s="3" t="s">
        <v>85</v>
      </c>
      <c r="U7949" s="3" t="s">
        <v>85</v>
      </c>
      <c r="V7949" s="3" t="n">
        <v>0</v>
      </c>
      <c r="W7949" s="3" t="n">
        <v>0</v>
      </c>
      <c r="X7949" s="3" t="n">
        <v>0</v>
      </c>
      <c r="Y7949" s="3" t="s">
        <v>30</v>
      </c>
      <c r="Z7949" s="3" t="s">
        <v>30</v>
      </c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  <c r="AP7949" s="3"/>
      <c r="AQ7949" s="3"/>
      <c r="AR7949" s="3"/>
      <c r="AS7949" s="3"/>
      <c r="AT7949" s="3"/>
      <c r="AU7949" s="3"/>
      <c r="AV7949" s="3"/>
      <c r="AW7949" s="3"/>
      <c r="AX7949" s="3"/>
      <c r="AY7949" s="3"/>
      <c r="AZ7949" s="3"/>
      <c r="BA7949" s="3"/>
      <c r="BB7949" s="3"/>
      <c r="BC7949" s="3"/>
      <c r="BD7949" s="3"/>
      <c r="BE7949" s="3"/>
      <c r="BF7949" s="3"/>
      <c r="BG7949" s="3"/>
      <c r="BH7949" s="3"/>
      <c r="BI7949" s="3"/>
      <c r="BJ7949" s="3"/>
    </row>
    <row r="7950" customFormat="false" ht="15.75" hidden="false" customHeight="false" outlineLevel="0" collapsed="false">
      <c r="A7950" s="3" t="n">
        <v>7949</v>
      </c>
      <c r="B7950" s="3" t="s">
        <v>23113</v>
      </c>
      <c r="C7950" s="3" t="s">
        <v>23114</v>
      </c>
      <c r="D7950" s="3" t="n">
        <v>1</v>
      </c>
      <c r="E7950" s="3" t="n">
        <v>9.6426534</v>
      </c>
      <c r="F7950" s="3" t="n">
        <v>145</v>
      </c>
      <c r="G7950" s="3" t="n">
        <v>145</v>
      </c>
      <c r="H7950" s="3" t="n">
        <v>5</v>
      </c>
      <c r="I7950" s="3" t="n">
        <v>5</v>
      </c>
      <c r="J7950" s="3" t="n">
        <v>150</v>
      </c>
      <c r="K7950" s="3" t="n">
        <v>150</v>
      </c>
      <c r="L7950" s="3" t="n">
        <v>0</v>
      </c>
      <c r="M7950" s="3" t="n">
        <v>0</v>
      </c>
      <c r="N7950" s="3" t="n">
        <v>-1</v>
      </c>
      <c r="O7950" s="3" t="n">
        <v>-1</v>
      </c>
      <c r="P7950" s="3" t="n">
        <v>7.9</v>
      </c>
      <c r="Q7950" s="3" t="n">
        <v>24.2</v>
      </c>
      <c r="R7950" s="3" t="s">
        <v>23115</v>
      </c>
      <c r="S7950" s="4" t="n">
        <v>45747.391712963</v>
      </c>
      <c r="T7950" s="3" t="s">
        <v>85</v>
      </c>
      <c r="U7950" s="3" t="s">
        <v>85</v>
      </c>
      <c r="V7950" s="3" t="n">
        <v>0</v>
      </c>
      <c r="W7950" s="3" t="n">
        <v>0</v>
      </c>
      <c r="X7950" s="3" t="n">
        <v>0</v>
      </c>
      <c r="Y7950" s="3" t="s">
        <v>30</v>
      </c>
      <c r="Z7950" s="3" t="s">
        <v>30</v>
      </c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  <c r="AP7950" s="3"/>
      <c r="AQ7950" s="3"/>
      <c r="AR7950" s="3"/>
      <c r="AS7950" s="3"/>
      <c r="AT7950" s="3"/>
      <c r="AU7950" s="3"/>
      <c r="AV7950" s="3"/>
      <c r="AW7950" s="3"/>
      <c r="AX7950" s="3"/>
      <c r="AY7950" s="3"/>
      <c r="AZ7950" s="3"/>
      <c r="BA7950" s="3"/>
      <c r="BB7950" s="3"/>
      <c r="BC7950" s="3"/>
      <c r="BD7950" s="3"/>
      <c r="BE7950" s="3"/>
      <c r="BF7950" s="3"/>
      <c r="BG7950" s="3"/>
      <c r="BH7950" s="3"/>
      <c r="BI7950" s="3"/>
      <c r="BJ7950" s="3"/>
    </row>
    <row r="7951" customFormat="false" ht="15.75" hidden="false" customHeight="false" outlineLevel="0" collapsed="false">
      <c r="A7951" s="3" t="n">
        <v>7950</v>
      </c>
      <c r="B7951" s="3" t="s">
        <v>23116</v>
      </c>
      <c r="C7951" s="3" t="s">
        <v>23117</v>
      </c>
      <c r="D7951" s="3" t="n">
        <v>1</v>
      </c>
      <c r="E7951" s="3" t="n">
        <v>4.0119796</v>
      </c>
      <c r="F7951" s="3" t="n">
        <v>57</v>
      </c>
      <c r="G7951" s="3" t="n">
        <v>57</v>
      </c>
      <c r="H7951" s="3" t="n">
        <v>5</v>
      </c>
      <c r="I7951" s="3" t="n">
        <v>5</v>
      </c>
      <c r="J7951" s="3" t="n">
        <v>59</v>
      </c>
      <c r="K7951" s="3" t="n">
        <v>59</v>
      </c>
      <c r="L7951" s="3" t="n">
        <v>0</v>
      </c>
      <c r="M7951" s="3" t="n">
        <v>0</v>
      </c>
      <c r="N7951" s="3" t="n">
        <v>-1</v>
      </c>
      <c r="O7951" s="3" t="n">
        <v>-1</v>
      </c>
      <c r="P7951" s="3" t="n">
        <v>7.9</v>
      </c>
      <c r="Q7951" s="3" t="n">
        <v>24.2</v>
      </c>
      <c r="R7951" s="3" t="s">
        <v>23118</v>
      </c>
      <c r="S7951" s="4" t="n">
        <v>45747.3918402778</v>
      </c>
      <c r="T7951" s="3" t="s">
        <v>85</v>
      </c>
      <c r="U7951" s="3" t="s">
        <v>85</v>
      </c>
      <c r="V7951" s="3" t="n">
        <v>0</v>
      </c>
      <c r="W7951" s="3" t="n">
        <v>0</v>
      </c>
      <c r="X7951" s="3" t="n">
        <v>0</v>
      </c>
      <c r="Y7951" s="3" t="s">
        <v>30</v>
      </c>
      <c r="Z7951" s="3" t="s">
        <v>30</v>
      </c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  <c r="AP7951" s="3"/>
      <c r="AQ7951" s="3"/>
      <c r="AR7951" s="3"/>
      <c r="AS7951" s="3"/>
      <c r="AT7951" s="3"/>
      <c r="AU7951" s="3"/>
      <c r="AV7951" s="3"/>
      <c r="AW7951" s="3"/>
      <c r="AX7951" s="3"/>
      <c r="AY7951" s="3"/>
      <c r="AZ7951" s="3"/>
      <c r="BA7951" s="3"/>
      <c r="BB7951" s="3"/>
      <c r="BC7951" s="3"/>
      <c r="BD7951" s="3"/>
      <c r="BE7951" s="3"/>
      <c r="BF7951" s="3"/>
      <c r="BG7951" s="3"/>
      <c r="BH7951" s="3"/>
      <c r="BI7951" s="3"/>
      <c r="BJ7951" s="3"/>
    </row>
    <row r="7952" customFormat="false" ht="15.75" hidden="false" customHeight="false" outlineLevel="0" collapsed="false">
      <c r="A7952" s="3" t="n">
        <v>7951</v>
      </c>
      <c r="B7952" s="3" t="s">
        <v>23119</v>
      </c>
      <c r="C7952" s="3" t="s">
        <v>23120</v>
      </c>
      <c r="D7952" s="3" t="n">
        <v>1</v>
      </c>
      <c r="E7952" s="3" t="n">
        <v>6.7988543</v>
      </c>
      <c r="F7952" s="3" t="n">
        <v>124</v>
      </c>
      <c r="G7952" s="3" t="n">
        <v>124</v>
      </c>
      <c r="H7952" s="3" t="n">
        <v>7</v>
      </c>
      <c r="I7952" s="3" t="n">
        <v>7</v>
      </c>
      <c r="J7952" s="3" t="n">
        <v>134</v>
      </c>
      <c r="K7952" s="3" t="n">
        <v>134</v>
      </c>
      <c r="L7952" s="3" t="n">
        <v>0</v>
      </c>
      <c r="M7952" s="3" t="n">
        <v>0</v>
      </c>
      <c r="N7952" s="3" t="n">
        <v>-1</v>
      </c>
      <c r="O7952" s="3" t="n">
        <v>-1</v>
      </c>
      <c r="P7952" s="3" t="n">
        <v>7.9</v>
      </c>
      <c r="Q7952" s="3" t="n">
        <v>24.2</v>
      </c>
      <c r="R7952" s="3" t="s">
        <v>23121</v>
      </c>
      <c r="S7952" s="4" t="n">
        <v>45747.3920138889</v>
      </c>
      <c r="T7952" s="3" t="s">
        <v>85</v>
      </c>
      <c r="U7952" s="3" t="s">
        <v>85</v>
      </c>
      <c r="V7952" s="3" t="n">
        <v>0</v>
      </c>
      <c r="W7952" s="3" t="n">
        <v>0</v>
      </c>
      <c r="X7952" s="3" t="n">
        <v>0</v>
      </c>
      <c r="Y7952" s="3" t="s">
        <v>30</v>
      </c>
      <c r="Z7952" s="3" t="s">
        <v>30</v>
      </c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  <c r="AP7952" s="3"/>
      <c r="AQ7952" s="3"/>
      <c r="AR7952" s="3"/>
      <c r="AS7952" s="3"/>
      <c r="AT7952" s="3"/>
      <c r="AU7952" s="3"/>
      <c r="AV7952" s="3"/>
      <c r="AW7952" s="3"/>
      <c r="AX7952" s="3"/>
      <c r="AY7952" s="3"/>
      <c r="AZ7952" s="3"/>
      <c r="BA7952" s="3"/>
      <c r="BB7952" s="3"/>
      <c r="BC7952" s="3"/>
      <c r="BD7952" s="3"/>
      <c r="BE7952" s="3"/>
      <c r="BF7952" s="3"/>
      <c r="BG7952" s="3"/>
      <c r="BH7952" s="3"/>
      <c r="BI7952" s="3"/>
      <c r="BJ7952" s="3"/>
    </row>
    <row r="7953" customFormat="false" ht="15.75" hidden="false" customHeight="false" outlineLevel="0" collapsed="false">
      <c r="A7953" s="3" t="n">
        <v>7952</v>
      </c>
      <c r="B7953" s="3" t="s">
        <v>23122</v>
      </c>
      <c r="C7953" s="3" t="s">
        <v>23123</v>
      </c>
      <c r="D7953" s="3" t="n">
        <v>1</v>
      </c>
      <c r="E7953" s="3" t="n">
        <v>21.2802181</v>
      </c>
      <c r="F7953" s="3" t="n">
        <v>478</v>
      </c>
      <c r="G7953" s="3" t="n">
        <v>478</v>
      </c>
      <c r="H7953" s="3" t="n">
        <v>12</v>
      </c>
      <c r="I7953" s="3" t="n">
        <v>12</v>
      </c>
      <c r="J7953" s="3" t="n">
        <v>501</v>
      </c>
      <c r="K7953" s="3" t="n">
        <v>501</v>
      </c>
      <c r="L7953" s="3" t="n">
        <v>3</v>
      </c>
      <c r="M7953" s="3" t="n">
        <v>3</v>
      </c>
      <c r="N7953" s="3" t="n">
        <v>-1</v>
      </c>
      <c r="O7953" s="3" t="n">
        <v>-1</v>
      </c>
      <c r="P7953" s="3" t="n">
        <v>5</v>
      </c>
      <c r="Q7953" s="3" t="n">
        <v>24.2</v>
      </c>
      <c r="R7953" s="3" t="s">
        <v>17213</v>
      </c>
      <c r="S7953" s="4" t="n">
        <v>45747.3924768519</v>
      </c>
      <c r="T7953" s="3" t="s">
        <v>65</v>
      </c>
      <c r="U7953" s="3" t="s">
        <v>65</v>
      </c>
      <c r="V7953" s="3" t="n">
        <v>0</v>
      </c>
      <c r="W7953" s="3" t="n">
        <v>0</v>
      </c>
      <c r="X7953" s="3" t="n">
        <v>0</v>
      </c>
      <c r="Y7953" s="3" t="s">
        <v>30</v>
      </c>
      <c r="Z7953" s="3" t="s">
        <v>30</v>
      </c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  <c r="AP7953" s="3"/>
      <c r="AQ7953" s="3"/>
      <c r="AR7953" s="3"/>
      <c r="AS7953" s="3"/>
      <c r="AT7953" s="3"/>
      <c r="AU7953" s="3"/>
      <c r="AV7953" s="3"/>
      <c r="AW7953" s="3"/>
      <c r="AX7953" s="3"/>
      <c r="AY7953" s="3"/>
      <c r="AZ7953" s="3"/>
      <c r="BA7953" s="3"/>
      <c r="BB7953" s="3"/>
      <c r="BC7953" s="3"/>
      <c r="BD7953" s="3"/>
      <c r="BE7953" s="3"/>
      <c r="BF7953" s="3"/>
      <c r="BG7953" s="3"/>
      <c r="BH7953" s="3"/>
      <c r="BI7953" s="3"/>
      <c r="BJ7953" s="3"/>
    </row>
    <row r="7954" customFormat="false" ht="15.75" hidden="false" customHeight="false" outlineLevel="0" collapsed="false">
      <c r="A7954" s="3" t="n">
        <v>7953</v>
      </c>
      <c r="B7954" s="3" t="s">
        <v>23124</v>
      </c>
      <c r="C7954" s="3" t="s">
        <v>23125</v>
      </c>
      <c r="D7954" s="3" t="n">
        <v>1</v>
      </c>
      <c r="E7954" s="3" t="n">
        <v>4.729744</v>
      </c>
      <c r="F7954" s="3" t="n">
        <v>91</v>
      </c>
      <c r="G7954" s="3" t="n">
        <v>91</v>
      </c>
      <c r="H7954" s="3" t="n">
        <v>18</v>
      </c>
      <c r="I7954" s="3" t="n">
        <v>18</v>
      </c>
      <c r="J7954" s="3" t="n">
        <v>108</v>
      </c>
      <c r="K7954" s="3" t="n">
        <v>108</v>
      </c>
      <c r="L7954" s="3" t="n">
        <v>2</v>
      </c>
      <c r="M7954" s="3" t="n">
        <v>2</v>
      </c>
      <c r="N7954" s="3" t="n">
        <v>-1</v>
      </c>
      <c r="O7954" s="3" t="n">
        <v>-1</v>
      </c>
      <c r="P7954" s="3" t="n">
        <v>7.9</v>
      </c>
      <c r="Q7954" s="3" t="n">
        <v>24.2</v>
      </c>
      <c r="R7954" s="3" t="s">
        <v>23126</v>
      </c>
      <c r="S7954" s="4" t="n">
        <v>45747.392650463</v>
      </c>
      <c r="T7954" s="3" t="s">
        <v>85</v>
      </c>
      <c r="U7954" s="3" t="s">
        <v>85</v>
      </c>
      <c r="V7954" s="3" t="n">
        <v>0</v>
      </c>
      <c r="W7954" s="3" t="n">
        <v>0</v>
      </c>
      <c r="X7954" s="3" t="n">
        <v>0</v>
      </c>
      <c r="Y7954" s="3" t="s">
        <v>30</v>
      </c>
      <c r="Z7954" s="3" t="s">
        <v>30</v>
      </c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  <c r="AP7954" s="3"/>
      <c r="AQ7954" s="3"/>
      <c r="AR7954" s="3"/>
      <c r="AS7954" s="3"/>
      <c r="AT7954" s="3"/>
      <c r="AU7954" s="3"/>
      <c r="AV7954" s="3"/>
      <c r="AW7954" s="3"/>
      <c r="AX7954" s="3"/>
      <c r="AY7954" s="3"/>
      <c r="AZ7954" s="3"/>
      <c r="BA7954" s="3"/>
      <c r="BB7954" s="3"/>
      <c r="BC7954" s="3"/>
      <c r="BD7954" s="3"/>
      <c r="BE7954" s="3"/>
      <c r="BF7954" s="3"/>
      <c r="BG7954" s="3"/>
      <c r="BH7954" s="3"/>
      <c r="BI7954" s="3"/>
      <c r="BJ7954" s="3"/>
    </row>
    <row r="7955" customFormat="false" ht="15.75" hidden="false" customHeight="false" outlineLevel="0" collapsed="false">
      <c r="A7955" s="3" t="n">
        <v>7954</v>
      </c>
      <c r="B7955" s="3" t="s">
        <v>23127</v>
      </c>
      <c r="C7955" s="3" t="s">
        <v>23128</v>
      </c>
      <c r="D7955" s="3" t="n">
        <v>1</v>
      </c>
      <c r="E7955" s="3" t="n">
        <v>13.4232259</v>
      </c>
      <c r="F7955" s="3" t="n">
        <v>270</v>
      </c>
      <c r="G7955" s="3" t="n">
        <v>270</v>
      </c>
      <c r="H7955" s="3" t="n">
        <v>5</v>
      </c>
      <c r="I7955" s="3" t="n">
        <v>5</v>
      </c>
      <c r="J7955" s="3" t="n">
        <v>272</v>
      </c>
      <c r="K7955" s="3" t="n">
        <v>272</v>
      </c>
      <c r="L7955" s="3" t="n">
        <v>0</v>
      </c>
      <c r="M7955" s="3" t="n">
        <v>0</v>
      </c>
      <c r="N7955" s="3" t="n">
        <v>-1</v>
      </c>
      <c r="O7955" s="3" t="n">
        <v>-1</v>
      </c>
      <c r="P7955" s="3" t="n">
        <v>7.9</v>
      </c>
      <c r="Q7955" s="3" t="n">
        <v>24.2</v>
      </c>
      <c r="R7955" s="3" t="s">
        <v>23129</v>
      </c>
      <c r="S7955" s="4" t="n">
        <v>45747.3929398148</v>
      </c>
      <c r="T7955" s="3" t="s">
        <v>85</v>
      </c>
      <c r="U7955" s="3" t="s">
        <v>85</v>
      </c>
      <c r="V7955" s="3" t="n">
        <v>0</v>
      </c>
      <c r="W7955" s="3" t="n">
        <v>0</v>
      </c>
      <c r="X7955" s="3" t="n">
        <v>0</v>
      </c>
      <c r="Y7955" s="3" t="s">
        <v>30</v>
      </c>
      <c r="Z7955" s="3" t="s">
        <v>30</v>
      </c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  <c r="AP7955" s="3"/>
      <c r="AQ7955" s="3"/>
      <c r="AR7955" s="3"/>
      <c r="AS7955" s="3"/>
      <c r="AT7955" s="3"/>
      <c r="AU7955" s="3"/>
      <c r="AV7955" s="3"/>
      <c r="AW7955" s="3"/>
      <c r="AX7955" s="3"/>
      <c r="AY7955" s="3"/>
      <c r="AZ7955" s="3"/>
      <c r="BA7955" s="3"/>
      <c r="BB7955" s="3"/>
      <c r="BC7955" s="3"/>
      <c r="BD7955" s="3"/>
      <c r="BE7955" s="3"/>
      <c r="BF7955" s="3"/>
      <c r="BG7955" s="3"/>
      <c r="BH7955" s="3"/>
      <c r="BI7955" s="3"/>
      <c r="BJ7955" s="3"/>
    </row>
    <row r="7956" customFormat="false" ht="15.75" hidden="false" customHeight="false" outlineLevel="0" collapsed="false">
      <c r="A7956" s="3" t="n">
        <v>7955</v>
      </c>
      <c r="B7956" s="3" t="s">
        <v>23130</v>
      </c>
      <c r="C7956" s="3" t="s">
        <v>23131</v>
      </c>
      <c r="D7956" s="3" t="n">
        <v>1</v>
      </c>
      <c r="E7956" s="3" t="n">
        <v>4.2542441</v>
      </c>
      <c r="F7956" s="3" t="n">
        <v>78</v>
      </c>
      <c r="G7956" s="3" t="n">
        <v>78</v>
      </c>
      <c r="H7956" s="3" t="n">
        <v>5</v>
      </c>
      <c r="I7956" s="3" t="n">
        <v>5</v>
      </c>
      <c r="J7956" s="3" t="n">
        <v>80</v>
      </c>
      <c r="K7956" s="3" t="n">
        <v>80</v>
      </c>
      <c r="L7956" s="3" t="n">
        <v>0</v>
      </c>
      <c r="M7956" s="3" t="n">
        <v>0</v>
      </c>
      <c r="N7956" s="3" t="n">
        <v>-1</v>
      </c>
      <c r="O7956" s="3" t="n">
        <v>-1</v>
      </c>
      <c r="P7956" s="3" t="n">
        <v>7.9</v>
      </c>
      <c r="Q7956" s="3" t="n">
        <v>24.2</v>
      </c>
      <c r="R7956" s="3" t="s">
        <v>23132</v>
      </c>
      <c r="S7956" s="4" t="n">
        <v>45747.3930787037</v>
      </c>
      <c r="T7956" s="3" t="s">
        <v>85</v>
      </c>
      <c r="U7956" s="3" t="s">
        <v>85</v>
      </c>
      <c r="V7956" s="3" t="n">
        <v>0</v>
      </c>
      <c r="W7956" s="3" t="n">
        <v>0</v>
      </c>
      <c r="X7956" s="3" t="n">
        <v>0</v>
      </c>
      <c r="Y7956" s="3" t="s">
        <v>30</v>
      </c>
      <c r="Z7956" s="3" t="s">
        <v>30</v>
      </c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  <c r="AP7956" s="3"/>
      <c r="AQ7956" s="3"/>
      <c r="AR7956" s="3"/>
      <c r="AS7956" s="3"/>
      <c r="AT7956" s="3"/>
      <c r="AU7956" s="3"/>
      <c r="AV7956" s="3"/>
      <c r="AW7956" s="3"/>
      <c r="AX7956" s="3"/>
      <c r="AY7956" s="3"/>
      <c r="AZ7956" s="3"/>
      <c r="BA7956" s="3"/>
      <c r="BB7956" s="3"/>
      <c r="BC7956" s="3"/>
      <c r="BD7956" s="3"/>
      <c r="BE7956" s="3"/>
      <c r="BF7956" s="3"/>
      <c r="BG7956" s="3"/>
      <c r="BH7956" s="3"/>
      <c r="BI7956" s="3"/>
      <c r="BJ7956" s="3"/>
    </row>
    <row r="7957" customFormat="false" ht="15.75" hidden="false" customHeight="false" outlineLevel="0" collapsed="false">
      <c r="A7957" s="3" t="n">
        <v>7956</v>
      </c>
      <c r="B7957" s="3" t="s">
        <v>23133</v>
      </c>
      <c r="C7957" s="3" t="s">
        <v>23134</v>
      </c>
      <c r="D7957" s="3" t="n">
        <v>1</v>
      </c>
      <c r="E7957" s="3" t="n">
        <v>10.3823806</v>
      </c>
      <c r="F7957" s="3" t="n">
        <v>229</v>
      </c>
      <c r="G7957" s="3" t="n">
        <v>229</v>
      </c>
      <c r="H7957" s="3" t="n">
        <v>5</v>
      </c>
      <c r="I7957" s="3" t="n">
        <v>5</v>
      </c>
      <c r="J7957" s="3" t="n">
        <v>243</v>
      </c>
      <c r="K7957" s="3" t="n">
        <v>243</v>
      </c>
      <c r="L7957" s="3" t="n">
        <v>0</v>
      </c>
      <c r="M7957" s="3" t="n">
        <v>0</v>
      </c>
      <c r="N7957" s="3" t="n">
        <v>-1</v>
      </c>
      <c r="O7957" s="3" t="n">
        <v>-1</v>
      </c>
      <c r="P7957" s="3" t="n">
        <v>7.9</v>
      </c>
      <c r="Q7957" s="3" t="n">
        <v>24.2</v>
      </c>
      <c r="R7957" s="3" t="s">
        <v>23135</v>
      </c>
      <c r="S7957" s="4" t="n">
        <v>45747.3933101852</v>
      </c>
      <c r="T7957" s="3" t="s">
        <v>85</v>
      </c>
      <c r="U7957" s="3" t="s">
        <v>85</v>
      </c>
      <c r="V7957" s="3" t="n">
        <v>0</v>
      </c>
      <c r="W7957" s="3" t="n">
        <v>0</v>
      </c>
      <c r="X7957" s="3" t="n">
        <v>0</v>
      </c>
      <c r="Y7957" s="3" t="s">
        <v>30</v>
      </c>
      <c r="Z7957" s="3" t="s">
        <v>30</v>
      </c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  <c r="AP7957" s="3"/>
      <c r="AQ7957" s="3"/>
      <c r="AR7957" s="3"/>
      <c r="AS7957" s="3"/>
      <c r="AT7957" s="3"/>
      <c r="AU7957" s="3"/>
      <c r="AV7957" s="3"/>
      <c r="AW7957" s="3"/>
      <c r="AX7957" s="3"/>
      <c r="AY7957" s="3"/>
      <c r="AZ7957" s="3"/>
      <c r="BA7957" s="3"/>
      <c r="BB7957" s="3"/>
      <c r="BC7957" s="3"/>
      <c r="BD7957" s="3"/>
      <c r="BE7957" s="3"/>
      <c r="BF7957" s="3"/>
      <c r="BG7957" s="3"/>
      <c r="BH7957" s="3"/>
      <c r="BI7957" s="3"/>
      <c r="BJ7957" s="3"/>
    </row>
    <row r="7958" customFormat="false" ht="15.75" hidden="false" customHeight="false" outlineLevel="0" collapsed="false">
      <c r="A7958" s="3" t="n">
        <v>7957</v>
      </c>
      <c r="B7958" s="3" t="s">
        <v>23136</v>
      </c>
      <c r="C7958" s="3" t="s">
        <v>23137</v>
      </c>
      <c r="D7958" s="3" t="n">
        <v>1</v>
      </c>
      <c r="E7958" s="3" t="n">
        <v>12.0331007</v>
      </c>
      <c r="F7958" s="3" t="n">
        <v>254</v>
      </c>
      <c r="G7958" s="3" t="n">
        <v>254</v>
      </c>
      <c r="H7958" s="3" t="n">
        <v>5</v>
      </c>
      <c r="I7958" s="3" t="n">
        <v>5</v>
      </c>
      <c r="J7958" s="3" t="n">
        <v>269</v>
      </c>
      <c r="K7958" s="3" t="n">
        <v>269</v>
      </c>
      <c r="L7958" s="3" t="n">
        <v>0</v>
      </c>
      <c r="M7958" s="3" t="n">
        <v>0</v>
      </c>
      <c r="N7958" s="3" t="n">
        <v>-1</v>
      </c>
      <c r="O7958" s="3" t="n">
        <v>-1</v>
      </c>
      <c r="P7958" s="3" t="n">
        <v>7.9</v>
      </c>
      <c r="Q7958" s="3" t="n">
        <v>24.2</v>
      </c>
      <c r="R7958" s="3" t="s">
        <v>23138</v>
      </c>
      <c r="S7958" s="4" t="n">
        <v>45747.393599537</v>
      </c>
      <c r="T7958" s="3" t="s">
        <v>85</v>
      </c>
      <c r="U7958" s="3" t="s">
        <v>85</v>
      </c>
      <c r="V7958" s="3" t="n">
        <v>0</v>
      </c>
      <c r="W7958" s="3" t="n">
        <v>0</v>
      </c>
      <c r="X7958" s="3" t="n">
        <v>0</v>
      </c>
      <c r="Y7958" s="3" t="s">
        <v>30</v>
      </c>
      <c r="Z7958" s="3" t="s">
        <v>30</v>
      </c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  <c r="AP7958" s="3"/>
      <c r="AQ7958" s="3"/>
      <c r="AR7958" s="3"/>
      <c r="AS7958" s="3"/>
      <c r="AT7958" s="3"/>
      <c r="AU7958" s="3"/>
      <c r="AV7958" s="3"/>
      <c r="AW7958" s="3"/>
      <c r="AX7958" s="3"/>
      <c r="AY7958" s="3"/>
      <c r="AZ7958" s="3"/>
      <c r="BA7958" s="3"/>
      <c r="BB7958" s="3"/>
      <c r="BC7958" s="3"/>
      <c r="BD7958" s="3"/>
      <c r="BE7958" s="3"/>
      <c r="BF7958" s="3"/>
      <c r="BG7958" s="3"/>
      <c r="BH7958" s="3"/>
      <c r="BI7958" s="3"/>
      <c r="BJ7958" s="3"/>
    </row>
    <row r="7959" customFormat="false" ht="15.75" hidden="false" customHeight="false" outlineLevel="0" collapsed="false">
      <c r="A7959" s="3" t="n">
        <v>7958</v>
      </c>
      <c r="B7959" s="3" t="s">
        <v>23139</v>
      </c>
      <c r="C7959" s="3" t="s">
        <v>23140</v>
      </c>
      <c r="D7959" s="3" t="n">
        <v>1</v>
      </c>
      <c r="E7959" s="3" t="n">
        <v>3.5476721</v>
      </c>
      <c r="F7959" s="3" t="n">
        <v>67</v>
      </c>
      <c r="G7959" s="3" t="n">
        <v>67</v>
      </c>
      <c r="H7959" s="3" t="n">
        <v>5</v>
      </c>
      <c r="I7959" s="3" t="n">
        <v>5</v>
      </c>
      <c r="J7959" s="3" t="n">
        <v>72</v>
      </c>
      <c r="K7959" s="3" t="n">
        <v>72</v>
      </c>
      <c r="L7959" s="3" t="n">
        <v>0</v>
      </c>
      <c r="M7959" s="3" t="n">
        <v>0</v>
      </c>
      <c r="N7959" s="3" t="n">
        <v>-1</v>
      </c>
      <c r="O7959" s="3" t="n">
        <v>-1</v>
      </c>
      <c r="P7959" s="3" t="n">
        <v>7.9</v>
      </c>
      <c r="Q7959" s="3" t="n">
        <v>24.2</v>
      </c>
      <c r="R7959" s="3" t="s">
        <v>23141</v>
      </c>
      <c r="S7959" s="4" t="n">
        <v>45747.3937268519</v>
      </c>
      <c r="T7959" s="3" t="s">
        <v>85</v>
      </c>
      <c r="U7959" s="3" t="s">
        <v>85</v>
      </c>
      <c r="V7959" s="3" t="n">
        <v>0</v>
      </c>
      <c r="W7959" s="3" t="n">
        <v>0</v>
      </c>
      <c r="X7959" s="3" t="n">
        <v>0</v>
      </c>
      <c r="Y7959" s="3" t="s">
        <v>30</v>
      </c>
      <c r="Z7959" s="3" t="s">
        <v>30</v>
      </c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  <c r="AP7959" s="3"/>
      <c r="AQ7959" s="3"/>
      <c r="AR7959" s="3"/>
      <c r="AS7959" s="3"/>
      <c r="AT7959" s="3"/>
      <c r="AU7959" s="3"/>
      <c r="AV7959" s="3"/>
      <c r="AW7959" s="3"/>
      <c r="AX7959" s="3"/>
      <c r="AY7959" s="3"/>
      <c r="AZ7959" s="3"/>
      <c r="BA7959" s="3"/>
      <c r="BB7959" s="3"/>
      <c r="BC7959" s="3"/>
      <c r="BD7959" s="3"/>
      <c r="BE7959" s="3"/>
      <c r="BF7959" s="3"/>
      <c r="BG7959" s="3"/>
      <c r="BH7959" s="3"/>
      <c r="BI7959" s="3"/>
      <c r="BJ7959" s="3"/>
    </row>
    <row r="7960" customFormat="false" ht="15.75" hidden="false" customHeight="false" outlineLevel="0" collapsed="false">
      <c r="A7960" s="3" t="n">
        <v>7959</v>
      </c>
      <c r="B7960" s="3" t="s">
        <v>23142</v>
      </c>
      <c r="C7960" s="3" t="s">
        <v>23143</v>
      </c>
      <c r="D7960" s="3" t="n">
        <v>1</v>
      </c>
      <c r="E7960" s="3" t="n">
        <v>12.524737</v>
      </c>
      <c r="F7960" s="3" t="n">
        <v>333</v>
      </c>
      <c r="G7960" s="3" t="n">
        <v>333</v>
      </c>
      <c r="H7960" s="3" t="n">
        <v>18</v>
      </c>
      <c r="I7960" s="3" t="n">
        <v>18</v>
      </c>
      <c r="J7960" s="3" t="n">
        <v>333</v>
      </c>
      <c r="K7960" s="3" t="n">
        <v>333</v>
      </c>
      <c r="L7960" s="3" t="n">
        <v>31</v>
      </c>
      <c r="M7960" s="3" t="n">
        <v>31</v>
      </c>
      <c r="N7960" s="3" t="n">
        <v>-1</v>
      </c>
      <c r="O7960" s="3" t="n">
        <v>-1</v>
      </c>
      <c r="P7960" s="3" t="n">
        <v>7.9</v>
      </c>
      <c r="Q7960" s="3" t="n">
        <v>24.2</v>
      </c>
      <c r="R7960" s="3" t="s">
        <v>23144</v>
      </c>
      <c r="S7960" s="4" t="n">
        <v>45747.3940046296</v>
      </c>
      <c r="T7960" s="3" t="s">
        <v>85</v>
      </c>
      <c r="U7960" s="3" t="s">
        <v>85</v>
      </c>
      <c r="V7960" s="3" t="n">
        <v>0</v>
      </c>
      <c r="W7960" s="3" t="n">
        <v>0</v>
      </c>
      <c r="X7960" s="3" t="n">
        <v>0</v>
      </c>
      <c r="Y7960" s="3" t="s">
        <v>30</v>
      </c>
      <c r="Z7960" s="3" t="s">
        <v>30</v>
      </c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  <c r="AP7960" s="3"/>
      <c r="AQ7960" s="3"/>
      <c r="AR7960" s="3"/>
      <c r="AS7960" s="3"/>
      <c r="AT7960" s="3"/>
      <c r="AU7960" s="3"/>
      <c r="AV7960" s="3"/>
      <c r="AW7960" s="3"/>
      <c r="AX7960" s="3"/>
      <c r="AY7960" s="3"/>
      <c r="AZ7960" s="3"/>
      <c r="BA7960" s="3"/>
      <c r="BB7960" s="3"/>
      <c r="BC7960" s="3"/>
      <c r="BD7960" s="3"/>
      <c r="BE7960" s="3"/>
      <c r="BF7960" s="3"/>
      <c r="BG7960" s="3"/>
      <c r="BH7960" s="3"/>
      <c r="BI7960" s="3"/>
      <c r="BJ7960" s="3"/>
    </row>
    <row r="7961" customFormat="false" ht="15.75" hidden="false" customHeight="false" outlineLevel="0" collapsed="false">
      <c r="A7961" s="3" t="n">
        <v>7960</v>
      </c>
      <c r="B7961" s="3" t="s">
        <v>23145</v>
      </c>
      <c r="C7961" s="3" t="s">
        <v>23146</v>
      </c>
      <c r="D7961" s="3" t="n">
        <v>1</v>
      </c>
      <c r="E7961" s="3" t="n">
        <v>40.0520716</v>
      </c>
      <c r="F7961" s="3" t="n">
        <v>928</v>
      </c>
      <c r="G7961" s="3" t="n">
        <v>928</v>
      </c>
      <c r="H7961" s="3" t="n">
        <v>10</v>
      </c>
      <c r="I7961" s="3" t="n">
        <v>10</v>
      </c>
      <c r="J7961" s="3" t="n">
        <v>977</v>
      </c>
      <c r="K7961" s="3" t="n">
        <v>977</v>
      </c>
      <c r="L7961" s="3" t="n">
        <v>1</v>
      </c>
      <c r="M7961" s="3" t="n">
        <v>1</v>
      </c>
      <c r="N7961" s="3" t="n">
        <v>-1</v>
      </c>
      <c r="O7961" s="3" t="n">
        <v>-1</v>
      </c>
      <c r="P7961" s="3" t="n">
        <v>7.9</v>
      </c>
      <c r="Q7961" s="3" t="n">
        <v>24.2</v>
      </c>
      <c r="R7961" s="3" t="s">
        <v>23147</v>
      </c>
      <c r="S7961" s="4" t="n">
        <v>45747.394849537</v>
      </c>
      <c r="T7961" s="3" t="s">
        <v>85</v>
      </c>
      <c r="U7961" s="3" t="s">
        <v>85</v>
      </c>
      <c r="V7961" s="3" t="n">
        <v>0</v>
      </c>
      <c r="W7961" s="3" t="n">
        <v>0</v>
      </c>
      <c r="X7961" s="3" t="n">
        <v>0</v>
      </c>
      <c r="Y7961" s="3" t="s">
        <v>30</v>
      </c>
      <c r="Z7961" s="3" t="s">
        <v>30</v>
      </c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  <c r="AP7961" s="3"/>
      <c r="AQ7961" s="3"/>
      <c r="AR7961" s="3"/>
      <c r="AS7961" s="3"/>
      <c r="AT7961" s="3"/>
      <c r="AU7961" s="3"/>
      <c r="AV7961" s="3"/>
      <c r="AW7961" s="3"/>
      <c r="AX7961" s="3"/>
      <c r="AY7961" s="3"/>
      <c r="AZ7961" s="3"/>
      <c r="BA7961" s="3"/>
      <c r="BB7961" s="3"/>
      <c r="BC7961" s="3"/>
      <c r="BD7961" s="3"/>
      <c r="BE7961" s="3"/>
      <c r="BF7961" s="3"/>
      <c r="BG7961" s="3"/>
      <c r="BH7961" s="3"/>
      <c r="BI7961" s="3"/>
      <c r="BJ7961" s="3"/>
    </row>
    <row r="7962" customFormat="false" ht="15.75" hidden="false" customHeight="false" outlineLevel="0" collapsed="false">
      <c r="A7962" s="3" t="n">
        <v>7961</v>
      </c>
      <c r="B7962" s="3" t="s">
        <v>23148</v>
      </c>
      <c r="C7962" s="3" t="s">
        <v>23149</v>
      </c>
      <c r="D7962" s="3" t="n">
        <v>1</v>
      </c>
      <c r="E7962" s="3" t="n">
        <v>156.9739448</v>
      </c>
      <c r="F7962" s="3" t="n">
        <v>6207</v>
      </c>
      <c r="G7962" s="3" t="n">
        <v>6207</v>
      </c>
      <c r="H7962" s="3" t="n">
        <v>22</v>
      </c>
      <c r="I7962" s="3" t="n">
        <v>22</v>
      </c>
      <c r="J7962" s="3" t="n">
        <v>5879</v>
      </c>
      <c r="K7962" s="3" t="n">
        <v>5879</v>
      </c>
      <c r="L7962" s="3" t="n">
        <v>991</v>
      </c>
      <c r="M7962" s="3" t="n">
        <v>991</v>
      </c>
      <c r="N7962" s="3" t="n">
        <v>-1</v>
      </c>
      <c r="O7962" s="3" t="n">
        <v>-1</v>
      </c>
      <c r="P7962" s="3" t="n">
        <v>7.9</v>
      </c>
      <c r="Q7962" s="3" t="n">
        <v>24.2</v>
      </c>
      <c r="R7962" s="3" t="s">
        <v>23150</v>
      </c>
      <c r="S7962" s="4" t="n">
        <v>45747.3975810185</v>
      </c>
      <c r="T7962" s="3" t="s">
        <v>65</v>
      </c>
      <c r="U7962" s="3" t="s">
        <v>65</v>
      </c>
      <c r="V7962" s="3" t="n">
        <v>0</v>
      </c>
      <c r="W7962" s="3" t="n">
        <v>0</v>
      </c>
      <c r="X7962" s="3" t="n">
        <v>0</v>
      </c>
      <c r="Y7962" s="3" t="s">
        <v>30</v>
      </c>
      <c r="Z7962" s="3" t="s">
        <v>30</v>
      </c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  <c r="AP7962" s="3"/>
      <c r="AQ7962" s="3"/>
      <c r="AR7962" s="3"/>
      <c r="AS7962" s="3"/>
      <c r="AT7962" s="3"/>
      <c r="AU7962" s="3"/>
      <c r="AV7962" s="3"/>
      <c r="AW7962" s="3"/>
      <c r="AX7962" s="3"/>
      <c r="AY7962" s="3"/>
      <c r="AZ7962" s="3"/>
      <c r="BA7962" s="3"/>
      <c r="BB7962" s="3"/>
      <c r="BC7962" s="3"/>
      <c r="BD7962" s="3"/>
      <c r="BE7962" s="3"/>
      <c r="BF7962" s="3"/>
      <c r="BG7962" s="3"/>
      <c r="BH7962" s="3"/>
      <c r="BI7962" s="3"/>
      <c r="BJ7962" s="3"/>
    </row>
    <row r="7963" customFormat="false" ht="15.75" hidden="false" customHeight="false" outlineLevel="0" collapsed="false">
      <c r="A7963" s="3" t="n">
        <v>7962</v>
      </c>
      <c r="B7963" s="3" t="s">
        <v>23151</v>
      </c>
      <c r="C7963" s="3" t="s">
        <v>23152</v>
      </c>
      <c r="D7963" s="3" t="n">
        <v>1</v>
      </c>
      <c r="E7963" s="3" t="n">
        <v>1.3879574</v>
      </c>
      <c r="F7963" s="3" t="n">
        <v>13</v>
      </c>
      <c r="G7963" s="3" t="n">
        <v>13</v>
      </c>
      <c r="H7963" s="3" t="n">
        <v>9</v>
      </c>
      <c r="I7963" s="3" t="n">
        <v>9</v>
      </c>
      <c r="J7963" s="3" t="n">
        <v>13</v>
      </c>
      <c r="K7963" s="3" t="n">
        <v>13</v>
      </c>
      <c r="L7963" s="3" t="n">
        <v>1</v>
      </c>
      <c r="M7963" s="3" t="n">
        <v>1</v>
      </c>
      <c r="N7963" s="3" t="n">
        <v>0</v>
      </c>
      <c r="O7963" s="3" t="n">
        <v>0</v>
      </c>
      <c r="P7963" s="3" t="n">
        <v>8.2</v>
      </c>
      <c r="Q7963" s="3" t="n">
        <v>24.2</v>
      </c>
      <c r="R7963" s="3" t="s">
        <v>23153</v>
      </c>
      <c r="S7963" s="4" t="n">
        <v>45747.3977430556</v>
      </c>
      <c r="T7963" s="3" t="s">
        <v>65</v>
      </c>
      <c r="U7963" s="3" t="s">
        <v>65</v>
      </c>
      <c r="V7963" s="3" t="n">
        <v>1</v>
      </c>
      <c r="W7963" s="3" t="n">
        <v>1</v>
      </c>
      <c r="X7963" s="3" t="n">
        <v>0</v>
      </c>
      <c r="Y7963" s="3" t="s">
        <v>30</v>
      </c>
      <c r="Z7963" s="3" t="s">
        <v>30</v>
      </c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  <c r="AP7963" s="3"/>
      <c r="AQ7963" s="3"/>
      <c r="AR7963" s="3"/>
      <c r="AS7963" s="3"/>
      <c r="AT7963" s="3"/>
      <c r="AU7963" s="3"/>
      <c r="AV7963" s="3"/>
      <c r="AW7963" s="3"/>
      <c r="AX7963" s="3"/>
      <c r="AY7963" s="3"/>
      <c r="AZ7963" s="3"/>
      <c r="BA7963" s="3"/>
      <c r="BB7963" s="3"/>
      <c r="BC7963" s="3"/>
      <c r="BD7963" s="3"/>
      <c r="BE7963" s="3"/>
      <c r="BF7963" s="3"/>
      <c r="BG7963" s="3"/>
      <c r="BH7963" s="3"/>
      <c r="BI7963" s="3"/>
      <c r="BJ7963" s="3"/>
    </row>
    <row r="7964" customFormat="false" ht="15.75" hidden="false" customHeight="false" outlineLevel="0" collapsed="false">
      <c r="A7964" s="3" t="n">
        <v>7963</v>
      </c>
      <c r="B7964" s="3" t="s">
        <v>23154</v>
      </c>
      <c r="C7964" s="3" t="s">
        <v>23155</v>
      </c>
      <c r="D7964" s="3" t="n">
        <v>1</v>
      </c>
      <c r="E7964" s="3" t="n">
        <v>3.2188273</v>
      </c>
      <c r="F7964" s="3" t="n">
        <v>13</v>
      </c>
      <c r="G7964" s="3" t="n">
        <v>13</v>
      </c>
      <c r="H7964" s="3" t="n">
        <v>3</v>
      </c>
      <c r="I7964" s="3" t="n">
        <v>3</v>
      </c>
      <c r="J7964" s="3" t="n">
        <v>11</v>
      </c>
      <c r="K7964" s="3" t="n">
        <v>11</v>
      </c>
      <c r="L7964" s="3" t="n">
        <v>6</v>
      </c>
      <c r="M7964" s="3" t="n">
        <v>6</v>
      </c>
      <c r="N7964" s="3" t="n">
        <v>5</v>
      </c>
      <c r="O7964" s="3" t="n">
        <v>5</v>
      </c>
      <c r="P7964" s="3" t="n">
        <v>7.3</v>
      </c>
      <c r="Q7964" s="3" t="n">
        <v>24.2</v>
      </c>
      <c r="R7964" s="3" t="s">
        <v>23156</v>
      </c>
      <c r="S7964" s="4" t="n">
        <v>45747.3979282407</v>
      </c>
      <c r="T7964" s="3" t="s">
        <v>65</v>
      </c>
      <c r="U7964" s="3" t="s">
        <v>65</v>
      </c>
      <c r="V7964" s="3" t="n">
        <v>1</v>
      </c>
      <c r="W7964" s="3" t="n">
        <v>1</v>
      </c>
      <c r="X7964" s="3" t="n">
        <v>0</v>
      </c>
      <c r="Y7964" s="3" t="s">
        <v>30</v>
      </c>
      <c r="Z7964" s="3" t="s">
        <v>30</v>
      </c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  <c r="AP7964" s="3"/>
      <c r="AQ7964" s="3"/>
      <c r="AR7964" s="3"/>
      <c r="AS7964" s="3"/>
      <c r="AT7964" s="3"/>
      <c r="AU7964" s="3"/>
      <c r="AV7964" s="3"/>
      <c r="AW7964" s="3"/>
      <c r="AX7964" s="3"/>
      <c r="AY7964" s="3"/>
      <c r="AZ7964" s="3"/>
      <c r="BA7964" s="3"/>
      <c r="BB7964" s="3"/>
      <c r="BC7964" s="3"/>
      <c r="BD7964" s="3"/>
      <c r="BE7964" s="3"/>
      <c r="BF7964" s="3"/>
      <c r="BG7964" s="3"/>
      <c r="BH7964" s="3"/>
      <c r="BI7964" s="3"/>
      <c r="BJ7964" s="3"/>
    </row>
    <row r="7965" customFormat="false" ht="15.75" hidden="false" customHeight="false" outlineLevel="0" collapsed="false">
      <c r="A7965" s="3" t="n">
        <v>7964</v>
      </c>
      <c r="B7965" s="3" t="s">
        <v>23157</v>
      </c>
      <c r="C7965" s="3" t="s">
        <v>23158</v>
      </c>
      <c r="D7965" s="3" t="n">
        <v>1</v>
      </c>
      <c r="E7965" s="3" t="n">
        <v>6.8632602</v>
      </c>
      <c r="F7965" s="3" t="n">
        <v>153</v>
      </c>
      <c r="G7965" s="3" t="n">
        <v>153</v>
      </c>
      <c r="H7965" s="3" t="n">
        <v>15</v>
      </c>
      <c r="I7965" s="3" t="n">
        <v>15</v>
      </c>
      <c r="J7965" s="3" t="n">
        <v>191</v>
      </c>
      <c r="K7965" s="3" t="n">
        <v>191</v>
      </c>
      <c r="L7965" s="3" t="n">
        <v>17</v>
      </c>
      <c r="M7965" s="3" t="n">
        <v>17</v>
      </c>
      <c r="N7965" s="3" t="n">
        <v>0</v>
      </c>
      <c r="O7965" s="3" t="n">
        <v>-1</v>
      </c>
      <c r="P7965" s="3" t="n">
        <v>7.5</v>
      </c>
      <c r="Q7965" s="3" t="n">
        <v>24.2</v>
      </c>
      <c r="R7965" s="3" t="s">
        <v>23159</v>
      </c>
      <c r="S7965" s="4" t="n">
        <v>45747.3981597222</v>
      </c>
      <c r="T7965" s="3" t="s">
        <v>65</v>
      </c>
      <c r="U7965" s="3" t="s">
        <v>65</v>
      </c>
      <c r="V7965" s="3" t="n">
        <v>1</v>
      </c>
      <c r="W7965" s="3" t="n">
        <v>0</v>
      </c>
      <c r="X7965" s="3" t="n">
        <v>0</v>
      </c>
      <c r="Y7965" s="3" t="s">
        <v>30</v>
      </c>
      <c r="Z7965" s="3" t="s">
        <v>30</v>
      </c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  <c r="AP7965" s="3"/>
      <c r="AQ7965" s="3"/>
      <c r="AR7965" s="3"/>
      <c r="AS7965" s="3"/>
      <c r="AT7965" s="3"/>
      <c r="AU7965" s="3"/>
      <c r="AV7965" s="3"/>
      <c r="AW7965" s="3"/>
      <c r="AX7965" s="3"/>
      <c r="AY7965" s="3"/>
      <c r="AZ7965" s="3"/>
      <c r="BA7965" s="3"/>
      <c r="BB7965" s="3"/>
      <c r="BC7965" s="3"/>
      <c r="BD7965" s="3"/>
      <c r="BE7965" s="3"/>
      <c r="BF7965" s="3"/>
      <c r="BG7965" s="3"/>
      <c r="BH7965" s="3"/>
      <c r="BI7965" s="3"/>
      <c r="BJ7965" s="3"/>
    </row>
    <row r="7966" customFormat="false" ht="15.75" hidden="false" customHeight="false" outlineLevel="0" collapsed="false">
      <c r="A7966" s="3" t="n">
        <v>7965</v>
      </c>
      <c r="B7966" s="3" t="s">
        <v>23160</v>
      </c>
      <c r="C7966" s="3"/>
      <c r="D7966" s="3" t="n">
        <v>0</v>
      </c>
      <c r="E7966" s="3" t="s">
        <v>1901</v>
      </c>
      <c r="F7966" s="3" t="s">
        <v>1901</v>
      </c>
      <c r="G7966" s="3" t="s">
        <v>1901</v>
      </c>
      <c r="H7966" s="3" t="s">
        <v>1901</v>
      </c>
      <c r="I7966" s="3" t="s">
        <v>1901</v>
      </c>
      <c r="J7966" s="3" t="s">
        <v>1901</v>
      </c>
      <c r="K7966" s="3" t="s">
        <v>1901</v>
      </c>
      <c r="L7966" s="3" t="s">
        <v>1901</v>
      </c>
      <c r="M7966" s="3" t="s">
        <v>1901</v>
      </c>
      <c r="N7966" s="3" t="s">
        <v>1901</v>
      </c>
      <c r="O7966" s="3" t="s">
        <v>1901</v>
      </c>
      <c r="P7966" s="3"/>
      <c r="Q7966" s="3"/>
      <c r="R7966" s="3"/>
      <c r="S7966" s="3"/>
      <c r="T7966" s="3"/>
      <c r="U7966" s="3"/>
      <c r="V7966" s="3" t="s">
        <v>1901</v>
      </c>
      <c r="W7966" s="3" t="s">
        <v>1901</v>
      </c>
      <c r="X7966" s="3" t="s">
        <v>1901</v>
      </c>
      <c r="Y7966" s="3"/>
      <c r="Z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  <c r="AP7966" s="3"/>
      <c r="AQ7966" s="3"/>
      <c r="AR7966" s="3"/>
      <c r="AS7966" s="3"/>
      <c r="AT7966" s="3"/>
      <c r="AU7966" s="3"/>
      <c r="AV7966" s="3"/>
      <c r="AW7966" s="3"/>
      <c r="AX7966" s="3"/>
      <c r="AY7966" s="3"/>
      <c r="AZ7966" s="3"/>
      <c r="BA7966" s="3"/>
      <c r="BB7966" s="3"/>
      <c r="BC7966" s="3"/>
      <c r="BD7966" s="3"/>
      <c r="BE7966" s="3"/>
      <c r="BF7966" s="3"/>
      <c r="BG7966" s="3"/>
      <c r="BH7966" s="3"/>
      <c r="BI7966" s="3"/>
      <c r="BJ7966" s="3"/>
    </row>
    <row r="7967" customFormat="false" ht="15.75" hidden="false" customHeight="false" outlineLevel="0" collapsed="false">
      <c r="A7967" s="3" t="n">
        <v>7966</v>
      </c>
      <c r="B7967" s="3" t="s">
        <v>23161</v>
      </c>
      <c r="C7967" s="3" t="s">
        <v>23162</v>
      </c>
      <c r="D7967" s="3" t="n">
        <v>1</v>
      </c>
      <c r="E7967" s="3" t="n">
        <v>0.8901276</v>
      </c>
      <c r="F7967" s="3" t="n">
        <v>37</v>
      </c>
      <c r="G7967" s="3" t="n">
        <v>37</v>
      </c>
      <c r="H7967" s="3" t="n">
        <v>16</v>
      </c>
      <c r="I7967" s="3" t="n">
        <v>16</v>
      </c>
      <c r="J7967" s="3" t="n">
        <v>45</v>
      </c>
      <c r="K7967" s="3" t="n">
        <v>45</v>
      </c>
      <c r="L7967" s="3" t="n">
        <v>3</v>
      </c>
      <c r="M7967" s="3" t="n">
        <v>3</v>
      </c>
      <c r="N7967" s="3" t="n">
        <v>-1</v>
      </c>
      <c r="O7967" s="3" t="n">
        <v>3</v>
      </c>
      <c r="P7967" s="3" t="n">
        <v>7.4</v>
      </c>
      <c r="Q7967" s="3" t="n">
        <v>24.2</v>
      </c>
      <c r="R7967" s="3" t="s">
        <v>23163</v>
      </c>
      <c r="S7967" s="4" t="n">
        <v>45747.3985069444</v>
      </c>
      <c r="T7967" s="3" t="s">
        <v>4910</v>
      </c>
      <c r="U7967" s="3" t="s">
        <v>4910</v>
      </c>
      <c r="V7967" s="3" t="n">
        <v>0</v>
      </c>
      <c r="W7967" s="3" t="n">
        <v>1</v>
      </c>
      <c r="X7967" s="3" t="n">
        <v>0</v>
      </c>
      <c r="Y7967" s="3" t="s">
        <v>30</v>
      </c>
      <c r="Z7967" s="3" t="s">
        <v>30</v>
      </c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  <c r="AP7967" s="3"/>
      <c r="AQ7967" s="3"/>
      <c r="AR7967" s="3"/>
      <c r="AS7967" s="3"/>
      <c r="AT7967" s="3"/>
      <c r="AU7967" s="3"/>
      <c r="AV7967" s="3"/>
      <c r="AW7967" s="3"/>
      <c r="AX7967" s="3"/>
      <c r="AY7967" s="3"/>
      <c r="AZ7967" s="3"/>
      <c r="BA7967" s="3"/>
      <c r="BB7967" s="3"/>
      <c r="BC7967" s="3"/>
      <c r="BD7967" s="3"/>
      <c r="BE7967" s="3"/>
      <c r="BF7967" s="3"/>
      <c r="BG7967" s="3"/>
      <c r="BH7967" s="3"/>
      <c r="BI7967" s="3"/>
      <c r="BJ7967" s="3"/>
    </row>
    <row r="7968" customFormat="false" ht="15.75" hidden="false" customHeight="false" outlineLevel="0" collapsed="false">
      <c r="A7968" s="3" t="n">
        <v>7967</v>
      </c>
      <c r="B7968" s="3" t="s">
        <v>23164</v>
      </c>
      <c r="C7968" s="3" t="s">
        <v>23165</v>
      </c>
      <c r="D7968" s="3" t="n">
        <v>1</v>
      </c>
      <c r="E7968" s="3" t="n">
        <v>1.650583</v>
      </c>
      <c r="F7968" s="3" t="n">
        <v>32</v>
      </c>
      <c r="G7968" s="3" t="n">
        <v>32</v>
      </c>
      <c r="H7968" s="3" t="n">
        <v>15</v>
      </c>
      <c r="I7968" s="3" t="n">
        <v>15</v>
      </c>
      <c r="J7968" s="3" t="n">
        <v>40</v>
      </c>
      <c r="K7968" s="3" t="n">
        <v>40</v>
      </c>
      <c r="L7968" s="3" t="n">
        <v>3</v>
      </c>
      <c r="M7968" s="3" t="n">
        <v>3</v>
      </c>
      <c r="N7968" s="3" t="n">
        <v>3</v>
      </c>
      <c r="O7968" s="3" t="n">
        <v>3</v>
      </c>
      <c r="P7968" s="3" t="n">
        <v>7.4</v>
      </c>
      <c r="Q7968" s="3" t="n">
        <v>24.2</v>
      </c>
      <c r="R7968" s="3" t="s">
        <v>23166</v>
      </c>
      <c r="S7968" s="4" t="n">
        <v>45747.398599537</v>
      </c>
      <c r="T7968" s="3" t="s">
        <v>4910</v>
      </c>
      <c r="U7968" s="3" t="s">
        <v>4910</v>
      </c>
      <c r="V7968" s="3" t="n">
        <v>1</v>
      </c>
      <c r="W7968" s="3" t="n">
        <v>1</v>
      </c>
      <c r="X7968" s="3" t="n">
        <v>0</v>
      </c>
      <c r="Y7968" s="3" t="s">
        <v>30</v>
      </c>
      <c r="Z7968" s="3" t="s">
        <v>30</v>
      </c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  <c r="AP7968" s="3"/>
      <c r="AQ7968" s="3"/>
      <c r="AR7968" s="3"/>
      <c r="AS7968" s="3"/>
      <c r="AT7968" s="3"/>
      <c r="AU7968" s="3"/>
      <c r="AV7968" s="3"/>
      <c r="AW7968" s="3"/>
      <c r="AX7968" s="3"/>
      <c r="AY7968" s="3"/>
      <c r="AZ7968" s="3"/>
      <c r="BA7968" s="3"/>
      <c r="BB7968" s="3"/>
      <c r="BC7968" s="3"/>
      <c r="BD7968" s="3"/>
      <c r="BE7968" s="3"/>
      <c r="BF7968" s="3"/>
      <c r="BG7968" s="3"/>
      <c r="BH7968" s="3"/>
      <c r="BI7968" s="3"/>
      <c r="BJ7968" s="3"/>
    </row>
    <row r="7969" customFormat="false" ht="15.75" hidden="false" customHeight="false" outlineLevel="0" collapsed="false">
      <c r="A7969" s="3" t="n">
        <v>7968</v>
      </c>
      <c r="B7969" s="3" t="s">
        <v>23167</v>
      </c>
      <c r="C7969" s="3" t="s">
        <v>23168</v>
      </c>
      <c r="D7969" s="3" t="n">
        <v>1</v>
      </c>
      <c r="E7969" s="3" t="n">
        <v>1.2425946</v>
      </c>
      <c r="F7969" s="3" t="n">
        <v>36</v>
      </c>
      <c r="G7969" s="3" t="n">
        <v>36</v>
      </c>
      <c r="H7969" s="3" t="n">
        <v>15</v>
      </c>
      <c r="I7969" s="3" t="n">
        <v>15</v>
      </c>
      <c r="J7969" s="3" t="n">
        <v>49</v>
      </c>
      <c r="K7969" s="3" t="n">
        <v>49</v>
      </c>
      <c r="L7969" s="3" t="n">
        <v>4</v>
      </c>
      <c r="M7969" s="3" t="n">
        <v>4</v>
      </c>
      <c r="N7969" s="3" t="n">
        <v>5</v>
      </c>
      <c r="O7969" s="3" t="n">
        <v>3</v>
      </c>
      <c r="P7969" s="3" t="n">
        <v>7.4</v>
      </c>
      <c r="Q7969" s="3" t="n">
        <v>24.2</v>
      </c>
      <c r="R7969" s="3" t="s">
        <v>23169</v>
      </c>
      <c r="S7969" s="4" t="n">
        <v>45747.3986921296</v>
      </c>
      <c r="T7969" s="3" t="s">
        <v>1920</v>
      </c>
      <c r="U7969" s="3" t="s">
        <v>1920</v>
      </c>
      <c r="V7969" s="3" t="n">
        <v>1</v>
      </c>
      <c r="W7969" s="3" t="n">
        <v>1</v>
      </c>
      <c r="X7969" s="3" t="n">
        <v>0</v>
      </c>
      <c r="Y7969" s="3" t="s">
        <v>30</v>
      </c>
      <c r="Z7969" s="3" t="s">
        <v>30</v>
      </c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  <c r="AP7969" s="3"/>
      <c r="AQ7969" s="3"/>
      <c r="AR7969" s="3"/>
      <c r="AS7969" s="3"/>
      <c r="AT7969" s="3"/>
      <c r="AU7969" s="3"/>
      <c r="AV7969" s="3"/>
      <c r="AW7969" s="3"/>
      <c r="AX7969" s="3"/>
      <c r="AY7969" s="3"/>
      <c r="AZ7969" s="3"/>
      <c r="BA7969" s="3"/>
      <c r="BB7969" s="3"/>
      <c r="BC7969" s="3"/>
      <c r="BD7969" s="3"/>
      <c r="BE7969" s="3"/>
      <c r="BF7969" s="3"/>
      <c r="BG7969" s="3"/>
      <c r="BH7969" s="3"/>
      <c r="BI7969" s="3"/>
      <c r="BJ7969" s="3"/>
    </row>
    <row r="7970" customFormat="false" ht="15.75" hidden="false" customHeight="false" outlineLevel="0" collapsed="false">
      <c r="A7970" s="3" t="n">
        <v>7969</v>
      </c>
      <c r="B7970" s="3" t="s">
        <v>23170</v>
      </c>
      <c r="C7970" s="3" t="s">
        <v>23171</v>
      </c>
      <c r="D7970" s="3" t="n">
        <v>1</v>
      </c>
      <c r="E7970" s="3" t="n">
        <v>3.6543024</v>
      </c>
      <c r="F7970" s="3" t="n">
        <v>155</v>
      </c>
      <c r="G7970" s="3" t="n">
        <v>155</v>
      </c>
      <c r="H7970" s="3" t="n">
        <v>25</v>
      </c>
      <c r="I7970" s="3" t="n">
        <v>25</v>
      </c>
      <c r="J7970" s="3" t="n">
        <v>155</v>
      </c>
      <c r="K7970" s="3" t="n">
        <v>155</v>
      </c>
      <c r="L7970" s="3" t="n">
        <v>38</v>
      </c>
      <c r="M7970" s="3" t="n">
        <v>38</v>
      </c>
      <c r="N7970" s="3" t="n">
        <v>-1</v>
      </c>
      <c r="O7970" s="3" t="n">
        <v>-1</v>
      </c>
      <c r="P7970" s="3" t="n">
        <v>7.5</v>
      </c>
      <c r="Q7970" s="3" t="n">
        <v>24.2</v>
      </c>
      <c r="R7970" s="3" t="s">
        <v>23172</v>
      </c>
      <c r="S7970" s="4" t="n">
        <v>45747.9419560185</v>
      </c>
      <c r="T7970" s="3" t="s">
        <v>65</v>
      </c>
      <c r="U7970" s="3" t="s">
        <v>65</v>
      </c>
      <c r="V7970" s="3" t="n">
        <v>0</v>
      </c>
      <c r="W7970" s="3" t="n">
        <v>0</v>
      </c>
      <c r="X7970" s="3" t="n">
        <v>0</v>
      </c>
      <c r="Y7970" s="3" t="s">
        <v>30</v>
      </c>
      <c r="Z7970" s="3" t="s">
        <v>30</v>
      </c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  <c r="AP7970" s="3"/>
      <c r="AQ7970" s="3"/>
      <c r="AR7970" s="3"/>
      <c r="AS7970" s="3"/>
      <c r="AT7970" s="3"/>
      <c r="AU7970" s="3"/>
      <c r="AV7970" s="3"/>
      <c r="AW7970" s="3"/>
      <c r="AX7970" s="3"/>
      <c r="AY7970" s="3"/>
      <c r="AZ7970" s="3"/>
      <c r="BA7970" s="3"/>
      <c r="BB7970" s="3"/>
      <c r="BC7970" s="3"/>
      <c r="BD7970" s="3"/>
      <c r="BE7970" s="3"/>
      <c r="BF7970" s="3"/>
      <c r="BG7970" s="3"/>
      <c r="BH7970" s="3"/>
      <c r="BI7970" s="3"/>
      <c r="BJ7970" s="3"/>
    </row>
    <row r="7971" customFormat="false" ht="15.75" hidden="false" customHeight="false" outlineLevel="0" collapsed="false">
      <c r="A7971" s="3" t="n">
        <v>7970</v>
      </c>
      <c r="B7971" s="3" t="s">
        <v>23173</v>
      </c>
      <c r="C7971" s="3" t="s">
        <v>23174</v>
      </c>
      <c r="D7971" s="3" t="n">
        <v>1</v>
      </c>
      <c r="E7971" s="3" t="n">
        <v>0.5228215</v>
      </c>
      <c r="F7971" s="3" t="n">
        <v>9</v>
      </c>
      <c r="G7971" s="3" t="n">
        <v>9</v>
      </c>
      <c r="H7971" s="3" t="n">
        <v>6</v>
      </c>
      <c r="I7971" s="3" t="n">
        <v>6</v>
      </c>
      <c r="J7971" s="3" t="n">
        <v>11</v>
      </c>
      <c r="K7971" s="3" t="n">
        <v>11</v>
      </c>
      <c r="L7971" s="3" t="n">
        <v>0</v>
      </c>
      <c r="M7971" s="3" t="n">
        <v>0</v>
      </c>
      <c r="N7971" s="3" t="n">
        <v>0</v>
      </c>
      <c r="O7971" s="3" t="n">
        <v>0</v>
      </c>
      <c r="P7971" s="3" t="n">
        <v>7.4</v>
      </c>
      <c r="Q7971" s="3" t="n">
        <v>24.2</v>
      </c>
      <c r="R7971" s="3" t="s">
        <v>23175</v>
      </c>
      <c r="S7971" s="4" t="n">
        <v>45747.3990046296</v>
      </c>
      <c r="T7971" s="3" t="s">
        <v>10069</v>
      </c>
      <c r="U7971" s="3" t="s">
        <v>10069</v>
      </c>
      <c r="V7971" s="3" t="n">
        <v>1</v>
      </c>
      <c r="W7971" s="3" t="n">
        <v>1</v>
      </c>
      <c r="X7971" s="3" t="n">
        <v>0</v>
      </c>
      <c r="Y7971" s="3" t="s">
        <v>30</v>
      </c>
      <c r="Z7971" s="3" t="s">
        <v>30</v>
      </c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  <c r="AP7971" s="3"/>
      <c r="AQ7971" s="3"/>
      <c r="AR7971" s="3"/>
      <c r="AS7971" s="3"/>
      <c r="AT7971" s="3"/>
      <c r="AU7971" s="3"/>
      <c r="AV7971" s="3"/>
      <c r="AW7971" s="3"/>
      <c r="AX7971" s="3"/>
      <c r="AY7971" s="3"/>
      <c r="AZ7971" s="3"/>
      <c r="BA7971" s="3"/>
      <c r="BB7971" s="3"/>
      <c r="BC7971" s="3"/>
      <c r="BD7971" s="3"/>
      <c r="BE7971" s="3"/>
      <c r="BF7971" s="3"/>
      <c r="BG7971" s="3"/>
      <c r="BH7971" s="3"/>
      <c r="BI7971" s="3"/>
      <c r="BJ7971" s="3"/>
    </row>
    <row r="7972" customFormat="false" ht="15.75" hidden="false" customHeight="false" outlineLevel="0" collapsed="false">
      <c r="A7972" s="3" t="n">
        <v>7971</v>
      </c>
      <c r="B7972" s="3" t="s">
        <v>23176</v>
      </c>
      <c r="C7972" s="3" t="s">
        <v>23177</v>
      </c>
      <c r="D7972" s="3" t="n">
        <v>1</v>
      </c>
      <c r="E7972" s="3" t="n">
        <v>12.0816435</v>
      </c>
      <c r="F7972" s="3" t="n">
        <v>98</v>
      </c>
      <c r="G7972" s="3" t="n">
        <v>98</v>
      </c>
      <c r="H7972" s="3" t="n">
        <v>10</v>
      </c>
      <c r="I7972" s="3" t="n">
        <v>10</v>
      </c>
      <c r="J7972" s="3" t="n">
        <v>144</v>
      </c>
      <c r="K7972" s="3" t="n">
        <v>144</v>
      </c>
      <c r="L7972" s="3" t="n">
        <v>26</v>
      </c>
      <c r="M7972" s="3" t="n">
        <v>26</v>
      </c>
      <c r="N7972" s="3" t="n">
        <v>31</v>
      </c>
      <c r="O7972" s="3" t="n">
        <v>-1</v>
      </c>
      <c r="P7972" s="3" t="n">
        <v>8.1</v>
      </c>
      <c r="Q7972" s="3" t="n">
        <v>24.2</v>
      </c>
      <c r="R7972" s="3" t="s">
        <v>23178</v>
      </c>
      <c r="S7972" s="4" t="n">
        <v>45747.399375</v>
      </c>
      <c r="T7972" s="3" t="s">
        <v>4910</v>
      </c>
      <c r="U7972" s="3" t="s">
        <v>4910</v>
      </c>
      <c r="V7972" s="3" t="n">
        <v>1</v>
      </c>
      <c r="W7972" s="3" t="n">
        <v>0</v>
      </c>
      <c r="X7972" s="3" t="n">
        <v>0</v>
      </c>
      <c r="Y7972" s="3" t="s">
        <v>30</v>
      </c>
      <c r="Z7972" s="3" t="s">
        <v>30</v>
      </c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  <c r="AP7972" s="3"/>
      <c r="AQ7972" s="3"/>
      <c r="AR7972" s="3"/>
      <c r="AS7972" s="3"/>
      <c r="AT7972" s="3"/>
      <c r="AU7972" s="3"/>
      <c r="AV7972" s="3"/>
      <c r="AW7972" s="3"/>
      <c r="AX7972" s="3"/>
      <c r="AY7972" s="3"/>
      <c r="AZ7972" s="3"/>
      <c r="BA7972" s="3"/>
      <c r="BB7972" s="3"/>
      <c r="BC7972" s="3"/>
      <c r="BD7972" s="3"/>
      <c r="BE7972" s="3"/>
      <c r="BF7972" s="3"/>
      <c r="BG7972" s="3"/>
      <c r="BH7972" s="3"/>
      <c r="BI7972" s="3"/>
      <c r="BJ7972" s="3"/>
    </row>
    <row r="7973" customFormat="false" ht="15.75" hidden="false" customHeight="false" outlineLevel="0" collapsed="false">
      <c r="A7973" s="3" t="n">
        <v>7972</v>
      </c>
      <c r="B7973" s="3" t="s">
        <v>23179</v>
      </c>
      <c r="C7973" s="3" t="s">
        <v>23180</v>
      </c>
      <c r="D7973" s="3" t="n">
        <v>1</v>
      </c>
      <c r="E7973" s="3" t="n">
        <v>4.5359648</v>
      </c>
      <c r="F7973" s="3" t="n">
        <v>33</v>
      </c>
      <c r="G7973" s="3" t="n">
        <v>33</v>
      </c>
      <c r="H7973" s="3" t="n">
        <v>8</v>
      </c>
      <c r="I7973" s="3" t="n">
        <v>8</v>
      </c>
      <c r="J7973" s="3" t="n">
        <v>44</v>
      </c>
      <c r="K7973" s="3" t="n">
        <v>44</v>
      </c>
      <c r="L7973" s="3" t="n">
        <v>12</v>
      </c>
      <c r="M7973" s="3" t="n">
        <v>12</v>
      </c>
      <c r="N7973" s="3" t="n">
        <v>7</v>
      </c>
      <c r="O7973" s="3" t="n">
        <v>-1</v>
      </c>
      <c r="P7973" s="3" t="n">
        <v>7.4</v>
      </c>
      <c r="Q7973" s="3" t="n">
        <v>24.2</v>
      </c>
      <c r="R7973" s="3" t="s">
        <v>23181</v>
      </c>
      <c r="S7973" s="4" t="n">
        <v>45747.3996064815</v>
      </c>
      <c r="T7973" s="3" t="s">
        <v>4910</v>
      </c>
      <c r="U7973" s="3" t="s">
        <v>4910</v>
      </c>
      <c r="V7973" s="3" t="n">
        <v>1</v>
      </c>
      <c r="W7973" s="3" t="n">
        <v>0</v>
      </c>
      <c r="X7973" s="3" t="n">
        <v>0</v>
      </c>
      <c r="Y7973" s="3" t="s">
        <v>30</v>
      </c>
      <c r="Z7973" s="3" t="s">
        <v>30</v>
      </c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  <c r="AP7973" s="3"/>
      <c r="AQ7973" s="3"/>
      <c r="AR7973" s="3"/>
      <c r="AS7973" s="3"/>
      <c r="AT7973" s="3"/>
      <c r="AU7973" s="3"/>
      <c r="AV7973" s="3"/>
      <c r="AW7973" s="3"/>
      <c r="AX7973" s="3"/>
      <c r="AY7973" s="3"/>
      <c r="AZ7973" s="3"/>
      <c r="BA7973" s="3"/>
      <c r="BB7973" s="3"/>
      <c r="BC7973" s="3"/>
      <c r="BD7973" s="3"/>
      <c r="BE7973" s="3"/>
      <c r="BF7973" s="3"/>
      <c r="BG7973" s="3"/>
      <c r="BH7973" s="3"/>
      <c r="BI7973" s="3"/>
      <c r="BJ7973" s="3"/>
    </row>
    <row r="7974" customFormat="false" ht="15.75" hidden="false" customHeight="false" outlineLevel="0" collapsed="false">
      <c r="A7974" s="3" t="n">
        <v>7973</v>
      </c>
      <c r="B7974" s="3" t="s">
        <v>23182</v>
      </c>
      <c r="C7974" s="3" t="s">
        <v>23183</v>
      </c>
      <c r="D7974" s="3" t="n">
        <v>1</v>
      </c>
      <c r="E7974" s="3" t="n">
        <v>1.7414202</v>
      </c>
      <c r="F7974" s="3" t="n">
        <v>74</v>
      </c>
      <c r="G7974" s="3" t="n">
        <v>74</v>
      </c>
      <c r="H7974" s="3" t="n">
        <v>12</v>
      </c>
      <c r="I7974" s="3" t="n">
        <v>12</v>
      </c>
      <c r="J7974" s="3" t="n">
        <v>126</v>
      </c>
      <c r="K7974" s="3" t="n">
        <v>126</v>
      </c>
      <c r="L7974" s="3" t="n">
        <v>2</v>
      </c>
      <c r="M7974" s="3" t="n">
        <v>2</v>
      </c>
      <c r="N7974" s="3" t="n">
        <v>-1</v>
      </c>
      <c r="O7974" s="3" t="n">
        <v>0</v>
      </c>
      <c r="P7974" s="3" t="n">
        <v>7.4</v>
      </c>
      <c r="Q7974" s="3" t="n">
        <v>24.2</v>
      </c>
      <c r="R7974" s="3" t="s">
        <v>23184</v>
      </c>
      <c r="S7974" s="4" t="n">
        <v>45747.3996759259</v>
      </c>
      <c r="T7974" s="3" t="s">
        <v>246</v>
      </c>
      <c r="U7974" s="3" t="s">
        <v>246</v>
      </c>
      <c r="V7974" s="3" t="n">
        <v>0</v>
      </c>
      <c r="W7974" s="3" t="n">
        <v>1</v>
      </c>
      <c r="X7974" s="3" t="n">
        <v>0</v>
      </c>
      <c r="Y7974" s="3" t="s">
        <v>30</v>
      </c>
      <c r="Z7974" s="3" t="s">
        <v>81</v>
      </c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  <c r="AP7974" s="3"/>
      <c r="AQ7974" s="3"/>
      <c r="AR7974" s="3"/>
      <c r="AS7974" s="3"/>
      <c r="AT7974" s="3"/>
      <c r="AU7974" s="3"/>
      <c r="AV7974" s="3"/>
      <c r="AW7974" s="3"/>
      <c r="AX7974" s="3"/>
      <c r="AY7974" s="3"/>
      <c r="AZ7974" s="3"/>
      <c r="BA7974" s="3"/>
      <c r="BB7974" s="3"/>
      <c r="BC7974" s="3"/>
      <c r="BD7974" s="3"/>
      <c r="BE7974" s="3"/>
      <c r="BF7974" s="3"/>
      <c r="BG7974" s="3"/>
      <c r="BH7974" s="3"/>
      <c r="BI7974" s="3"/>
      <c r="BJ7974" s="3"/>
    </row>
    <row r="7975" customFormat="false" ht="15.75" hidden="false" customHeight="false" outlineLevel="0" collapsed="false">
      <c r="A7975" s="3" t="n">
        <v>7974</v>
      </c>
      <c r="B7975" s="3" t="s">
        <v>23185</v>
      </c>
      <c r="C7975" s="3" t="s">
        <v>23186</v>
      </c>
      <c r="D7975" s="3" t="n">
        <v>1</v>
      </c>
      <c r="E7975" s="3" t="n">
        <v>3.9423898</v>
      </c>
      <c r="F7975" s="3" t="n">
        <v>27</v>
      </c>
      <c r="G7975" s="3" t="n">
        <v>27</v>
      </c>
      <c r="H7975" s="3" t="n">
        <v>8</v>
      </c>
      <c r="I7975" s="3" t="n">
        <v>8</v>
      </c>
      <c r="J7975" s="3" t="n">
        <v>40</v>
      </c>
      <c r="K7975" s="3" t="n">
        <v>40</v>
      </c>
      <c r="L7975" s="3" t="n">
        <v>10</v>
      </c>
      <c r="M7975" s="3" t="n">
        <v>10</v>
      </c>
      <c r="N7975" s="3" t="n">
        <v>5</v>
      </c>
      <c r="O7975" s="3" t="n">
        <v>-1</v>
      </c>
      <c r="P7975" s="3" t="n">
        <v>7.8</v>
      </c>
      <c r="Q7975" s="3" t="n">
        <v>24.2</v>
      </c>
      <c r="R7975" s="3" t="s">
        <v>23187</v>
      </c>
      <c r="S7975" s="4" t="n">
        <v>45747.3998611111</v>
      </c>
      <c r="T7975" s="3" t="s">
        <v>65</v>
      </c>
      <c r="U7975" s="3" t="s">
        <v>65</v>
      </c>
      <c r="V7975" s="3" t="n">
        <v>1</v>
      </c>
      <c r="W7975" s="3" t="n">
        <v>0</v>
      </c>
      <c r="X7975" s="3" t="n">
        <v>0</v>
      </c>
      <c r="Y7975" s="3" t="s">
        <v>30</v>
      </c>
      <c r="Z7975" s="3" t="s">
        <v>30</v>
      </c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  <c r="AP7975" s="3"/>
      <c r="AQ7975" s="3"/>
      <c r="AR7975" s="3"/>
      <c r="AS7975" s="3"/>
      <c r="AT7975" s="3"/>
      <c r="AU7975" s="3"/>
      <c r="AV7975" s="3"/>
      <c r="AW7975" s="3"/>
      <c r="AX7975" s="3"/>
      <c r="AY7975" s="3"/>
      <c r="AZ7975" s="3"/>
      <c r="BA7975" s="3"/>
      <c r="BB7975" s="3"/>
      <c r="BC7975" s="3"/>
      <c r="BD7975" s="3"/>
      <c r="BE7975" s="3"/>
      <c r="BF7975" s="3"/>
      <c r="BG7975" s="3"/>
      <c r="BH7975" s="3"/>
      <c r="BI7975" s="3"/>
      <c r="BJ7975" s="3"/>
    </row>
    <row r="7976" customFormat="false" ht="15.75" hidden="false" customHeight="false" outlineLevel="0" collapsed="false">
      <c r="A7976" s="3" t="n">
        <v>7975</v>
      </c>
      <c r="B7976" s="3" t="s">
        <v>23188</v>
      </c>
      <c r="C7976" s="3" t="s">
        <v>23189</v>
      </c>
      <c r="D7976" s="3" t="n">
        <v>1</v>
      </c>
      <c r="E7976" s="3" t="n">
        <v>4.2474846</v>
      </c>
      <c r="F7976" s="3" t="n">
        <v>26</v>
      </c>
      <c r="G7976" s="3" t="n">
        <v>26</v>
      </c>
      <c r="H7976" s="3" t="n">
        <v>10</v>
      </c>
      <c r="I7976" s="3" t="n">
        <v>10</v>
      </c>
      <c r="J7976" s="3" t="n">
        <v>42</v>
      </c>
      <c r="K7976" s="3" t="n">
        <v>42</v>
      </c>
      <c r="L7976" s="3" t="n">
        <v>10</v>
      </c>
      <c r="M7976" s="3" t="n">
        <v>10</v>
      </c>
      <c r="N7976" s="3" t="n">
        <v>-1</v>
      </c>
      <c r="O7976" s="3" t="n">
        <v>-1</v>
      </c>
      <c r="P7976" s="3" t="n">
        <v>7.8</v>
      </c>
      <c r="Q7976" s="3" t="n">
        <v>24.2</v>
      </c>
      <c r="R7976" s="3" t="s">
        <v>23190</v>
      </c>
      <c r="S7976" s="4" t="n">
        <v>45747.4000462963</v>
      </c>
      <c r="T7976" s="3" t="s">
        <v>65</v>
      </c>
      <c r="U7976" s="3" t="s">
        <v>65</v>
      </c>
      <c r="V7976" s="3" t="n">
        <v>0</v>
      </c>
      <c r="W7976" s="3" t="n">
        <v>0</v>
      </c>
      <c r="X7976" s="3" t="n">
        <v>0</v>
      </c>
      <c r="Y7976" s="3" t="s">
        <v>30</v>
      </c>
      <c r="Z7976" s="3" t="s">
        <v>30</v>
      </c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  <c r="AP7976" s="3"/>
      <c r="AQ7976" s="3"/>
      <c r="AR7976" s="3"/>
      <c r="AS7976" s="3"/>
      <c r="AT7976" s="3"/>
      <c r="AU7976" s="3"/>
      <c r="AV7976" s="3"/>
      <c r="AW7976" s="3"/>
      <c r="AX7976" s="3"/>
      <c r="AY7976" s="3"/>
      <c r="AZ7976" s="3"/>
      <c r="BA7976" s="3"/>
      <c r="BB7976" s="3"/>
      <c r="BC7976" s="3"/>
      <c r="BD7976" s="3"/>
      <c r="BE7976" s="3"/>
      <c r="BF7976" s="3"/>
      <c r="BG7976" s="3"/>
      <c r="BH7976" s="3"/>
      <c r="BI7976" s="3"/>
      <c r="BJ7976" s="3"/>
    </row>
    <row r="7977" customFormat="false" ht="15.75" hidden="false" customHeight="false" outlineLevel="0" collapsed="false">
      <c r="A7977" s="3" t="n">
        <v>7976</v>
      </c>
      <c r="B7977" s="3" t="s">
        <v>23191</v>
      </c>
      <c r="C7977" s="3" t="s">
        <v>23192</v>
      </c>
      <c r="D7977" s="3" t="n">
        <v>1</v>
      </c>
      <c r="E7977" s="3" t="n">
        <v>4.601082</v>
      </c>
      <c r="F7977" s="3" t="n">
        <v>32</v>
      </c>
      <c r="G7977" s="3" t="n">
        <v>32</v>
      </c>
      <c r="H7977" s="3" t="n">
        <v>6</v>
      </c>
      <c r="I7977" s="3" t="n">
        <v>6</v>
      </c>
      <c r="J7977" s="3" t="n">
        <v>52</v>
      </c>
      <c r="K7977" s="3" t="n">
        <v>52</v>
      </c>
      <c r="L7977" s="3" t="n">
        <v>15</v>
      </c>
      <c r="M7977" s="3" t="n">
        <v>15</v>
      </c>
      <c r="N7977" s="3" t="n">
        <v>19</v>
      </c>
      <c r="O7977" s="3" t="n">
        <v>-1</v>
      </c>
      <c r="P7977" s="3" t="n">
        <v>7.8</v>
      </c>
      <c r="Q7977" s="3" t="n">
        <v>24.2</v>
      </c>
      <c r="R7977" s="3" t="s">
        <v>23193</v>
      </c>
      <c r="S7977" s="4" t="n">
        <v>45747.4002893519</v>
      </c>
      <c r="T7977" s="3" t="s">
        <v>65</v>
      </c>
      <c r="U7977" s="3" t="s">
        <v>65</v>
      </c>
      <c r="V7977" s="3" t="n">
        <v>1</v>
      </c>
      <c r="W7977" s="3" t="n">
        <v>0</v>
      </c>
      <c r="X7977" s="3" t="n">
        <v>0</v>
      </c>
      <c r="Y7977" s="3" t="s">
        <v>30</v>
      </c>
      <c r="Z7977" s="3" t="s">
        <v>30</v>
      </c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  <c r="AP7977" s="3"/>
      <c r="AQ7977" s="3"/>
      <c r="AR7977" s="3"/>
      <c r="AS7977" s="3"/>
      <c r="AT7977" s="3"/>
      <c r="AU7977" s="3"/>
      <c r="AV7977" s="3"/>
      <c r="AW7977" s="3"/>
      <c r="AX7977" s="3"/>
      <c r="AY7977" s="3"/>
      <c r="AZ7977" s="3"/>
      <c r="BA7977" s="3"/>
      <c r="BB7977" s="3"/>
      <c r="BC7977" s="3"/>
      <c r="BD7977" s="3"/>
      <c r="BE7977" s="3"/>
      <c r="BF7977" s="3"/>
      <c r="BG7977" s="3"/>
      <c r="BH7977" s="3"/>
      <c r="BI7977" s="3"/>
      <c r="BJ7977" s="3"/>
    </row>
    <row r="7978" customFormat="false" ht="15.75" hidden="false" customHeight="false" outlineLevel="0" collapsed="false">
      <c r="A7978" s="3" t="n">
        <v>7977</v>
      </c>
      <c r="B7978" s="3" t="s">
        <v>23194</v>
      </c>
      <c r="C7978" s="3" t="s">
        <v>23195</v>
      </c>
      <c r="D7978" s="3" t="n">
        <v>1</v>
      </c>
      <c r="E7978" s="3" t="n">
        <v>4.115873</v>
      </c>
      <c r="F7978" s="3" t="n">
        <v>35</v>
      </c>
      <c r="G7978" s="3" t="n">
        <v>35</v>
      </c>
      <c r="H7978" s="3" t="n">
        <v>6</v>
      </c>
      <c r="I7978" s="3" t="n">
        <v>6</v>
      </c>
      <c r="J7978" s="3" t="n">
        <v>55</v>
      </c>
      <c r="K7978" s="3" t="n">
        <v>55</v>
      </c>
      <c r="L7978" s="3" t="n">
        <v>15</v>
      </c>
      <c r="M7978" s="3" t="n">
        <v>15</v>
      </c>
      <c r="N7978" s="3" t="n">
        <v>19</v>
      </c>
      <c r="O7978" s="3" t="n">
        <v>-1</v>
      </c>
      <c r="P7978" s="3" t="n">
        <v>7.8</v>
      </c>
      <c r="Q7978" s="3" t="n">
        <v>24.2</v>
      </c>
      <c r="R7978" s="3" t="s">
        <v>23196</v>
      </c>
      <c r="S7978" s="4" t="n">
        <v>45747.4004976852</v>
      </c>
      <c r="T7978" s="3" t="s">
        <v>65</v>
      </c>
      <c r="U7978" s="3" t="s">
        <v>65</v>
      </c>
      <c r="V7978" s="3" t="n">
        <v>1</v>
      </c>
      <c r="W7978" s="3" t="n">
        <v>0</v>
      </c>
      <c r="X7978" s="3" t="n">
        <v>0</v>
      </c>
      <c r="Y7978" s="3" t="s">
        <v>30</v>
      </c>
      <c r="Z7978" s="3" t="s">
        <v>30</v>
      </c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  <c r="AP7978" s="3"/>
      <c r="AQ7978" s="3"/>
      <c r="AR7978" s="3"/>
      <c r="AS7978" s="3"/>
      <c r="AT7978" s="3"/>
      <c r="AU7978" s="3"/>
      <c r="AV7978" s="3"/>
      <c r="AW7978" s="3"/>
      <c r="AX7978" s="3"/>
      <c r="AY7978" s="3"/>
      <c r="AZ7978" s="3"/>
      <c r="BA7978" s="3"/>
      <c r="BB7978" s="3"/>
      <c r="BC7978" s="3"/>
      <c r="BD7978" s="3"/>
      <c r="BE7978" s="3"/>
      <c r="BF7978" s="3"/>
      <c r="BG7978" s="3"/>
      <c r="BH7978" s="3"/>
      <c r="BI7978" s="3"/>
      <c r="BJ7978" s="3"/>
    </row>
    <row r="7979" customFormat="false" ht="15.75" hidden="false" customHeight="false" outlineLevel="0" collapsed="false">
      <c r="A7979" s="3" t="n">
        <v>7978</v>
      </c>
      <c r="B7979" s="3" t="s">
        <v>23197</v>
      </c>
      <c r="C7979" s="3" t="s">
        <v>23198</v>
      </c>
      <c r="D7979" s="3" t="n">
        <v>1</v>
      </c>
      <c r="E7979" s="3" t="n">
        <v>1.7297326</v>
      </c>
      <c r="F7979" s="3" t="n">
        <v>14</v>
      </c>
      <c r="G7979" s="3" t="n">
        <v>14</v>
      </c>
      <c r="H7979" s="3" t="n">
        <v>9</v>
      </c>
      <c r="I7979" s="3" t="n">
        <v>9</v>
      </c>
      <c r="J7979" s="3" t="n">
        <v>16</v>
      </c>
      <c r="K7979" s="3" t="n">
        <v>16</v>
      </c>
      <c r="L7979" s="3" t="n">
        <v>1</v>
      </c>
      <c r="M7979" s="3" t="n">
        <v>1</v>
      </c>
      <c r="N7979" s="3" t="n">
        <v>5</v>
      </c>
      <c r="O7979" s="3" t="n">
        <v>-1</v>
      </c>
      <c r="P7979" s="3" t="n">
        <v>8.2</v>
      </c>
      <c r="Q7979" s="3" t="n">
        <v>24.2</v>
      </c>
      <c r="R7979" s="3" t="s">
        <v>23199</v>
      </c>
      <c r="S7979" s="4" t="n">
        <v>45747.4006134259</v>
      </c>
      <c r="T7979" s="3" t="s">
        <v>65</v>
      </c>
      <c r="U7979" s="3" t="s">
        <v>65</v>
      </c>
      <c r="V7979" s="3" t="n">
        <v>1</v>
      </c>
      <c r="W7979" s="3" t="n">
        <v>0</v>
      </c>
      <c r="X7979" s="3" t="n">
        <v>0</v>
      </c>
      <c r="Y7979" s="3" t="s">
        <v>30</v>
      </c>
      <c r="Z7979" s="3" t="s">
        <v>30</v>
      </c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  <c r="AP7979" s="3"/>
      <c r="AQ7979" s="3"/>
      <c r="AR7979" s="3"/>
      <c r="AS7979" s="3"/>
      <c r="AT7979" s="3"/>
      <c r="AU7979" s="3"/>
      <c r="AV7979" s="3"/>
      <c r="AW7979" s="3"/>
      <c r="AX7979" s="3"/>
      <c r="AY7979" s="3"/>
      <c r="AZ7979" s="3"/>
      <c r="BA7979" s="3"/>
      <c r="BB7979" s="3"/>
      <c r="BC7979" s="3"/>
      <c r="BD7979" s="3"/>
      <c r="BE7979" s="3"/>
      <c r="BF7979" s="3"/>
      <c r="BG7979" s="3"/>
      <c r="BH7979" s="3"/>
      <c r="BI7979" s="3"/>
      <c r="BJ7979" s="3"/>
    </row>
    <row r="7980" customFormat="false" ht="15.75" hidden="false" customHeight="false" outlineLevel="0" collapsed="false">
      <c r="A7980" s="3" t="n">
        <v>7979</v>
      </c>
      <c r="B7980" s="3" t="s">
        <v>23200</v>
      </c>
      <c r="C7980" s="3" t="s">
        <v>23201</v>
      </c>
      <c r="D7980" s="3" t="n">
        <v>1</v>
      </c>
      <c r="E7980" s="3" t="n">
        <v>0.8455624</v>
      </c>
      <c r="F7980" s="3" t="n">
        <v>12</v>
      </c>
      <c r="G7980" s="3" t="n">
        <v>12</v>
      </c>
      <c r="H7980" s="3" t="n">
        <v>7</v>
      </c>
      <c r="I7980" s="3" t="n">
        <v>7</v>
      </c>
      <c r="J7980" s="3" t="n">
        <v>19</v>
      </c>
      <c r="K7980" s="3" t="n">
        <v>19</v>
      </c>
      <c r="L7980" s="3" t="n">
        <v>0</v>
      </c>
      <c r="M7980" s="3" t="n">
        <v>0</v>
      </c>
      <c r="N7980" s="3" t="n">
        <v>0</v>
      </c>
      <c r="O7980" s="3" t="n">
        <v>0</v>
      </c>
      <c r="P7980" s="3" t="n">
        <v>7.8</v>
      </c>
      <c r="Q7980" s="3" t="n">
        <v>24.2</v>
      </c>
      <c r="R7980" s="3" t="s">
        <v>23202</v>
      </c>
      <c r="S7980" s="4" t="n">
        <v>45747.4006712963</v>
      </c>
      <c r="T7980" s="3" t="s">
        <v>65</v>
      </c>
      <c r="U7980" s="3" t="s">
        <v>65</v>
      </c>
      <c r="V7980" s="3" t="n">
        <v>1</v>
      </c>
      <c r="W7980" s="3" t="n">
        <v>1</v>
      </c>
      <c r="X7980" s="3" t="n">
        <v>0</v>
      </c>
      <c r="Y7980" s="3" t="s">
        <v>30</v>
      </c>
      <c r="Z7980" s="3" t="s">
        <v>30</v>
      </c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  <c r="AP7980" s="3"/>
      <c r="AQ7980" s="3"/>
      <c r="AR7980" s="3"/>
      <c r="AS7980" s="3"/>
      <c r="AT7980" s="3"/>
      <c r="AU7980" s="3"/>
      <c r="AV7980" s="3"/>
      <c r="AW7980" s="3"/>
      <c r="AX7980" s="3"/>
      <c r="AY7980" s="3"/>
      <c r="AZ7980" s="3"/>
      <c r="BA7980" s="3"/>
      <c r="BB7980" s="3"/>
      <c r="BC7980" s="3"/>
      <c r="BD7980" s="3"/>
      <c r="BE7980" s="3"/>
      <c r="BF7980" s="3"/>
      <c r="BG7980" s="3"/>
      <c r="BH7980" s="3"/>
      <c r="BI7980" s="3"/>
      <c r="BJ7980" s="3"/>
    </row>
    <row r="7981" customFormat="false" ht="15.75" hidden="false" customHeight="false" outlineLevel="0" collapsed="false">
      <c r="A7981" s="3" t="n">
        <v>7980</v>
      </c>
      <c r="B7981" s="3" t="s">
        <v>23203</v>
      </c>
      <c r="C7981" s="3" t="s">
        <v>23204</v>
      </c>
      <c r="D7981" s="3" t="n">
        <v>1</v>
      </c>
      <c r="E7981" s="3" t="n">
        <v>1.964762</v>
      </c>
      <c r="F7981" s="3" t="n">
        <v>7</v>
      </c>
      <c r="G7981" s="3" t="n">
        <v>7</v>
      </c>
      <c r="H7981" s="3" t="n">
        <v>5</v>
      </c>
      <c r="I7981" s="3" t="n">
        <v>5</v>
      </c>
      <c r="J7981" s="3" t="n">
        <v>13</v>
      </c>
      <c r="K7981" s="3" t="n">
        <v>13</v>
      </c>
      <c r="L7981" s="3" t="n">
        <v>2</v>
      </c>
      <c r="M7981" s="3" t="n">
        <v>2</v>
      </c>
      <c r="N7981" s="3" t="n">
        <v>0</v>
      </c>
      <c r="O7981" s="3" t="n">
        <v>0</v>
      </c>
      <c r="P7981" s="3" t="n">
        <v>7.5</v>
      </c>
      <c r="Q7981" s="3" t="n">
        <v>24.2</v>
      </c>
      <c r="R7981" s="3" t="s">
        <v>23205</v>
      </c>
      <c r="S7981" s="4" t="n">
        <v>45747.4007986111</v>
      </c>
      <c r="T7981" s="3" t="s">
        <v>65</v>
      </c>
      <c r="U7981" s="3" t="s">
        <v>65</v>
      </c>
      <c r="V7981" s="3" t="n">
        <v>1</v>
      </c>
      <c r="W7981" s="3" t="n">
        <v>1</v>
      </c>
      <c r="X7981" s="3" t="n">
        <v>0</v>
      </c>
      <c r="Y7981" s="3" t="s">
        <v>30</v>
      </c>
      <c r="Z7981" s="3" t="s">
        <v>30</v>
      </c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  <c r="AP7981" s="3"/>
      <c r="AQ7981" s="3"/>
      <c r="AR7981" s="3"/>
      <c r="AS7981" s="3"/>
      <c r="AT7981" s="3"/>
      <c r="AU7981" s="3"/>
      <c r="AV7981" s="3"/>
      <c r="AW7981" s="3"/>
      <c r="AX7981" s="3"/>
      <c r="AY7981" s="3"/>
      <c r="AZ7981" s="3"/>
      <c r="BA7981" s="3"/>
      <c r="BB7981" s="3"/>
      <c r="BC7981" s="3"/>
      <c r="BD7981" s="3"/>
      <c r="BE7981" s="3"/>
      <c r="BF7981" s="3"/>
      <c r="BG7981" s="3"/>
      <c r="BH7981" s="3"/>
      <c r="BI7981" s="3"/>
      <c r="BJ7981" s="3"/>
    </row>
    <row r="7982" customFormat="false" ht="15.75" hidden="false" customHeight="false" outlineLevel="0" collapsed="false">
      <c r="A7982" s="3" t="n">
        <v>7981</v>
      </c>
      <c r="B7982" s="3" t="s">
        <v>23206</v>
      </c>
      <c r="C7982" s="3" t="s">
        <v>23207</v>
      </c>
      <c r="D7982" s="3" t="n">
        <v>1</v>
      </c>
      <c r="E7982" s="3" t="n">
        <v>7.4928464</v>
      </c>
      <c r="F7982" s="3" t="n">
        <v>18</v>
      </c>
      <c r="G7982" s="3" t="n">
        <v>18</v>
      </c>
      <c r="H7982" s="3" t="n">
        <v>7</v>
      </c>
      <c r="I7982" s="3" t="n">
        <v>7</v>
      </c>
      <c r="J7982" s="3" t="n">
        <v>23</v>
      </c>
      <c r="K7982" s="3" t="n">
        <v>23</v>
      </c>
      <c r="L7982" s="3" t="n">
        <v>5</v>
      </c>
      <c r="M7982" s="3" t="n">
        <v>5</v>
      </c>
      <c r="N7982" s="3" t="n">
        <v>-1</v>
      </c>
      <c r="O7982" s="3" t="n">
        <v>-1</v>
      </c>
      <c r="P7982" s="3" t="n">
        <v>7.7</v>
      </c>
      <c r="Q7982" s="3" t="n">
        <v>24.2</v>
      </c>
      <c r="R7982" s="3" t="s">
        <v>23208</v>
      </c>
      <c r="S7982" s="4" t="n">
        <v>45747.4011574074</v>
      </c>
      <c r="T7982" s="3" t="s">
        <v>65</v>
      </c>
      <c r="U7982" s="3" t="s">
        <v>65</v>
      </c>
      <c r="V7982" s="3" t="n">
        <v>0</v>
      </c>
      <c r="W7982" s="3" t="n">
        <v>0</v>
      </c>
      <c r="X7982" s="3" t="n">
        <v>0</v>
      </c>
      <c r="Y7982" s="3" t="s">
        <v>30</v>
      </c>
      <c r="Z7982" s="3" t="s">
        <v>30</v>
      </c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  <c r="AP7982" s="3"/>
      <c r="AQ7982" s="3"/>
      <c r="AR7982" s="3"/>
      <c r="AS7982" s="3"/>
      <c r="AT7982" s="3"/>
      <c r="AU7982" s="3"/>
      <c r="AV7982" s="3"/>
      <c r="AW7982" s="3"/>
      <c r="AX7982" s="3"/>
      <c r="AY7982" s="3"/>
      <c r="AZ7982" s="3"/>
      <c r="BA7982" s="3"/>
      <c r="BB7982" s="3"/>
      <c r="BC7982" s="3"/>
      <c r="BD7982" s="3"/>
      <c r="BE7982" s="3"/>
      <c r="BF7982" s="3"/>
      <c r="BG7982" s="3"/>
      <c r="BH7982" s="3"/>
      <c r="BI7982" s="3"/>
      <c r="BJ7982" s="3"/>
    </row>
    <row r="7983" customFormat="false" ht="15.75" hidden="false" customHeight="false" outlineLevel="0" collapsed="false">
      <c r="A7983" s="3" t="n">
        <v>7982</v>
      </c>
      <c r="B7983" s="3" t="s">
        <v>23209</v>
      </c>
      <c r="C7983" s="3" t="s">
        <v>23210</v>
      </c>
      <c r="D7983" s="3" t="n">
        <v>1</v>
      </c>
      <c r="E7983" s="3" t="n">
        <v>8.068245</v>
      </c>
      <c r="F7983" s="3" t="n">
        <v>343</v>
      </c>
      <c r="G7983" s="3" t="n">
        <v>343</v>
      </c>
      <c r="H7983" s="3" t="n">
        <v>31</v>
      </c>
      <c r="I7983" s="3" t="n">
        <v>31</v>
      </c>
      <c r="J7983" s="3" t="n">
        <v>434</v>
      </c>
      <c r="K7983" s="3" t="n">
        <v>434</v>
      </c>
      <c r="L7983" s="3" t="n">
        <v>43</v>
      </c>
      <c r="M7983" s="3" t="n">
        <v>43</v>
      </c>
      <c r="N7983" s="3" t="n">
        <v>-1</v>
      </c>
      <c r="O7983" s="3" t="n">
        <v>-1</v>
      </c>
      <c r="P7983" s="3" t="n">
        <v>7.9</v>
      </c>
      <c r="Q7983" s="3" t="n">
        <v>24.2</v>
      </c>
      <c r="R7983" s="3" t="s">
        <v>23211</v>
      </c>
      <c r="S7983" s="4" t="n">
        <v>45747.4014351852</v>
      </c>
      <c r="T7983" s="3" t="s">
        <v>29</v>
      </c>
      <c r="U7983" s="3" t="s">
        <v>29</v>
      </c>
      <c r="V7983" s="3" t="n">
        <v>0</v>
      </c>
      <c r="W7983" s="3" t="n">
        <v>0</v>
      </c>
      <c r="X7983" s="3" t="n">
        <v>0</v>
      </c>
      <c r="Y7983" s="3" t="s">
        <v>30</v>
      </c>
      <c r="Z7983" s="3" t="s">
        <v>30</v>
      </c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  <c r="AP7983" s="3"/>
      <c r="AQ7983" s="3"/>
      <c r="AR7983" s="3"/>
      <c r="AS7983" s="3"/>
      <c r="AT7983" s="3"/>
      <c r="AU7983" s="3"/>
      <c r="AV7983" s="3"/>
      <c r="AW7983" s="3"/>
      <c r="AX7983" s="3"/>
      <c r="AY7983" s="3"/>
      <c r="AZ7983" s="3"/>
      <c r="BA7983" s="3"/>
      <c r="BB7983" s="3"/>
      <c r="BC7983" s="3"/>
      <c r="BD7983" s="3"/>
      <c r="BE7983" s="3"/>
      <c r="BF7983" s="3"/>
      <c r="BG7983" s="3"/>
      <c r="BH7983" s="3"/>
      <c r="BI7983" s="3"/>
      <c r="BJ7983" s="3"/>
    </row>
    <row r="7984" customFormat="false" ht="15.75" hidden="false" customHeight="false" outlineLevel="0" collapsed="false">
      <c r="A7984" s="3" t="n">
        <v>7983</v>
      </c>
      <c r="B7984" s="3" t="s">
        <v>23212</v>
      </c>
      <c r="C7984" s="3" t="s">
        <v>23213</v>
      </c>
      <c r="D7984" s="3" t="n">
        <v>1</v>
      </c>
      <c r="E7984" s="3" t="n">
        <v>11.411224</v>
      </c>
      <c r="F7984" s="3" t="n">
        <v>90</v>
      </c>
      <c r="G7984" s="3" t="n">
        <v>90</v>
      </c>
      <c r="H7984" s="3" t="n">
        <v>21</v>
      </c>
      <c r="I7984" s="3" t="n">
        <v>21</v>
      </c>
      <c r="J7984" s="3" t="n">
        <v>123</v>
      </c>
      <c r="K7984" s="3" t="n">
        <v>123</v>
      </c>
      <c r="L7984" s="3" t="n">
        <v>24</v>
      </c>
      <c r="M7984" s="3" t="n">
        <v>24</v>
      </c>
      <c r="N7984" s="3" t="n">
        <v>-1</v>
      </c>
      <c r="O7984" s="3" t="n">
        <v>-1</v>
      </c>
      <c r="P7984" s="3" t="n">
        <v>8.1</v>
      </c>
      <c r="Q7984" s="3" t="n">
        <v>24.2</v>
      </c>
      <c r="R7984" s="3" t="s">
        <v>23214</v>
      </c>
      <c r="S7984" s="4" t="n">
        <v>45747.4018402778</v>
      </c>
      <c r="T7984" s="3" t="s">
        <v>4910</v>
      </c>
      <c r="U7984" s="3" t="s">
        <v>4910</v>
      </c>
      <c r="V7984" s="3" t="n">
        <v>0</v>
      </c>
      <c r="W7984" s="3" t="n">
        <v>0</v>
      </c>
      <c r="X7984" s="3" t="n">
        <v>0</v>
      </c>
      <c r="Y7984" s="3" t="s">
        <v>30</v>
      </c>
      <c r="Z7984" s="3" t="s">
        <v>30</v>
      </c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  <c r="AP7984" s="3"/>
      <c r="AQ7984" s="3"/>
      <c r="AR7984" s="3"/>
      <c r="AS7984" s="3"/>
      <c r="AT7984" s="3"/>
      <c r="AU7984" s="3"/>
      <c r="AV7984" s="3"/>
      <c r="AW7984" s="3"/>
      <c r="AX7984" s="3"/>
      <c r="AY7984" s="3"/>
      <c r="AZ7984" s="3"/>
      <c r="BA7984" s="3"/>
      <c r="BB7984" s="3"/>
      <c r="BC7984" s="3"/>
      <c r="BD7984" s="3"/>
      <c r="BE7984" s="3"/>
      <c r="BF7984" s="3"/>
      <c r="BG7984" s="3"/>
      <c r="BH7984" s="3"/>
      <c r="BI7984" s="3"/>
      <c r="BJ7984" s="3"/>
    </row>
    <row r="7985" customFormat="false" ht="15.75" hidden="false" customHeight="false" outlineLevel="0" collapsed="false">
      <c r="A7985" s="3" t="n">
        <v>7984</v>
      </c>
      <c r="B7985" s="3" t="s">
        <v>23215</v>
      </c>
      <c r="C7985" s="3" t="s">
        <v>23216</v>
      </c>
      <c r="D7985" s="3" t="n">
        <v>1</v>
      </c>
      <c r="E7985" s="3" t="n">
        <v>1.1930052</v>
      </c>
      <c r="F7985" s="3" t="n">
        <v>12</v>
      </c>
      <c r="G7985" s="3" t="n">
        <v>12</v>
      </c>
      <c r="H7985" s="3" t="n">
        <v>7</v>
      </c>
      <c r="I7985" s="3" t="n">
        <v>7</v>
      </c>
      <c r="J7985" s="3" t="n">
        <v>13</v>
      </c>
      <c r="K7985" s="3" t="n">
        <v>13</v>
      </c>
      <c r="L7985" s="3" t="n">
        <v>3</v>
      </c>
      <c r="M7985" s="3" t="n">
        <v>3</v>
      </c>
      <c r="N7985" s="3" t="n">
        <v>-1</v>
      </c>
      <c r="O7985" s="3" t="n">
        <v>-1</v>
      </c>
      <c r="P7985" s="3" t="n">
        <v>7.5</v>
      </c>
      <c r="Q7985" s="3" t="n">
        <v>24.2</v>
      </c>
      <c r="R7985" s="3" t="s">
        <v>23217</v>
      </c>
      <c r="S7985" s="4" t="n">
        <v>45747.4019560185</v>
      </c>
      <c r="T7985" s="3" t="s">
        <v>65</v>
      </c>
      <c r="U7985" s="3" t="s">
        <v>65</v>
      </c>
      <c r="V7985" s="3" t="n">
        <v>0</v>
      </c>
      <c r="W7985" s="3" t="n">
        <v>0</v>
      </c>
      <c r="X7985" s="3" t="n">
        <v>0</v>
      </c>
      <c r="Y7985" s="3" t="s">
        <v>30</v>
      </c>
      <c r="Z7985" s="3" t="s">
        <v>30</v>
      </c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  <c r="AP7985" s="3"/>
      <c r="AQ7985" s="3"/>
      <c r="AR7985" s="3"/>
      <c r="AS7985" s="3"/>
      <c r="AT7985" s="3"/>
      <c r="AU7985" s="3"/>
      <c r="AV7985" s="3"/>
      <c r="AW7985" s="3"/>
      <c r="AX7985" s="3"/>
      <c r="AY7985" s="3"/>
      <c r="AZ7985" s="3"/>
      <c r="BA7985" s="3"/>
      <c r="BB7985" s="3"/>
      <c r="BC7985" s="3"/>
      <c r="BD7985" s="3"/>
      <c r="BE7985" s="3"/>
      <c r="BF7985" s="3"/>
      <c r="BG7985" s="3"/>
      <c r="BH7985" s="3"/>
      <c r="BI7985" s="3"/>
      <c r="BJ7985" s="3"/>
    </row>
    <row r="7986" customFormat="false" ht="15.75" hidden="false" customHeight="false" outlineLevel="0" collapsed="false">
      <c r="A7986" s="3" t="n">
        <v>7985</v>
      </c>
      <c r="B7986" s="3" t="s">
        <v>23218</v>
      </c>
      <c r="C7986" s="3" t="s">
        <v>23219</v>
      </c>
      <c r="D7986" s="3" t="n">
        <v>1</v>
      </c>
      <c r="E7986" s="3" t="n">
        <v>57.6927721</v>
      </c>
      <c r="F7986" s="3" t="n">
        <v>681</v>
      </c>
      <c r="G7986" s="3" t="n">
        <v>681</v>
      </c>
      <c r="H7986" s="3" t="n">
        <v>36</v>
      </c>
      <c r="I7986" s="3" t="n">
        <v>36</v>
      </c>
      <c r="J7986" s="3" t="n">
        <v>793</v>
      </c>
      <c r="K7986" s="3" t="n">
        <v>793</v>
      </c>
      <c r="L7986" s="3" t="n">
        <v>84</v>
      </c>
      <c r="M7986" s="3" t="n">
        <v>84</v>
      </c>
      <c r="N7986" s="3" t="n">
        <v>143</v>
      </c>
      <c r="O7986" s="3" t="n">
        <v>-1</v>
      </c>
      <c r="P7986" s="3" t="n">
        <v>7.5</v>
      </c>
      <c r="Q7986" s="3" t="n">
        <v>24.2</v>
      </c>
      <c r="R7986" s="3" t="s">
        <v>23220</v>
      </c>
      <c r="S7986" s="4" t="n">
        <v>45747.4036111111</v>
      </c>
      <c r="T7986" s="3" t="s">
        <v>29</v>
      </c>
      <c r="U7986" s="3" t="s">
        <v>29</v>
      </c>
      <c r="V7986" s="3" t="n">
        <v>0</v>
      </c>
      <c r="W7986" s="3" t="n">
        <v>0</v>
      </c>
      <c r="X7986" s="3" t="n">
        <v>0</v>
      </c>
      <c r="Y7986" s="3" t="s">
        <v>30</v>
      </c>
      <c r="Z7986" s="3" t="s">
        <v>30</v>
      </c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  <c r="AP7986" s="3"/>
      <c r="AQ7986" s="3"/>
      <c r="AR7986" s="3"/>
      <c r="AS7986" s="3"/>
      <c r="AT7986" s="3"/>
      <c r="AU7986" s="3"/>
      <c r="AV7986" s="3"/>
      <c r="AW7986" s="3"/>
      <c r="AX7986" s="3"/>
      <c r="AY7986" s="3"/>
      <c r="AZ7986" s="3"/>
      <c r="BA7986" s="3"/>
      <c r="BB7986" s="3"/>
      <c r="BC7986" s="3"/>
      <c r="BD7986" s="3"/>
      <c r="BE7986" s="3"/>
      <c r="BF7986" s="3"/>
      <c r="BG7986" s="3"/>
      <c r="BH7986" s="3"/>
      <c r="BI7986" s="3"/>
      <c r="BJ7986" s="3"/>
    </row>
    <row r="7987" customFormat="false" ht="15.75" hidden="false" customHeight="false" outlineLevel="0" collapsed="false">
      <c r="A7987" s="3" t="n">
        <v>7986</v>
      </c>
      <c r="B7987" s="3" t="s">
        <v>23221</v>
      </c>
      <c r="C7987" s="3" t="s">
        <v>23222</v>
      </c>
      <c r="D7987" s="3" t="n">
        <v>1</v>
      </c>
      <c r="E7987" s="3" t="n">
        <v>1.8819617</v>
      </c>
      <c r="F7987" s="3" t="n">
        <v>15</v>
      </c>
      <c r="G7987" s="3" t="n">
        <v>15</v>
      </c>
      <c r="H7987" s="3" t="n">
        <v>5</v>
      </c>
      <c r="I7987" s="3" t="n">
        <v>5</v>
      </c>
      <c r="J7987" s="3" t="n">
        <v>17</v>
      </c>
      <c r="K7987" s="3" t="n">
        <v>17</v>
      </c>
      <c r="L7987" s="3" t="n">
        <v>4</v>
      </c>
      <c r="M7987" s="3" t="n">
        <v>4</v>
      </c>
      <c r="N7987" s="3" t="n">
        <v>0</v>
      </c>
      <c r="O7987" s="3" t="n">
        <v>-1</v>
      </c>
      <c r="P7987" s="3" t="n">
        <v>7.3</v>
      </c>
      <c r="Q7987" s="3" t="n">
        <v>24.2</v>
      </c>
      <c r="R7987" s="3" t="s">
        <v>23223</v>
      </c>
      <c r="S7987" s="4" t="n">
        <v>45747.403900463</v>
      </c>
      <c r="T7987" s="3" t="s">
        <v>65</v>
      </c>
      <c r="U7987" s="3" t="s">
        <v>65</v>
      </c>
      <c r="V7987" s="3" t="n">
        <v>1</v>
      </c>
      <c r="W7987" s="3" t="n">
        <v>0</v>
      </c>
      <c r="X7987" s="3" t="n">
        <v>0</v>
      </c>
      <c r="Y7987" s="3" t="s">
        <v>30</v>
      </c>
      <c r="Z7987" s="3" t="s">
        <v>30</v>
      </c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  <c r="AP7987" s="3"/>
      <c r="AQ7987" s="3"/>
      <c r="AR7987" s="3"/>
      <c r="AS7987" s="3"/>
      <c r="AT7987" s="3"/>
      <c r="AU7987" s="3"/>
      <c r="AV7987" s="3"/>
      <c r="AW7987" s="3"/>
      <c r="AX7987" s="3"/>
      <c r="AY7987" s="3"/>
      <c r="AZ7987" s="3"/>
      <c r="BA7987" s="3"/>
      <c r="BB7987" s="3"/>
      <c r="BC7987" s="3"/>
      <c r="BD7987" s="3"/>
      <c r="BE7987" s="3"/>
      <c r="BF7987" s="3"/>
      <c r="BG7987" s="3"/>
      <c r="BH7987" s="3"/>
      <c r="BI7987" s="3"/>
      <c r="BJ7987" s="3"/>
    </row>
    <row r="7988" customFormat="false" ht="15.75" hidden="false" customHeight="false" outlineLevel="0" collapsed="false">
      <c r="A7988" s="3" t="n">
        <v>7987</v>
      </c>
      <c r="B7988" s="3" t="s">
        <v>23224</v>
      </c>
      <c r="C7988" s="3" t="s">
        <v>23225</v>
      </c>
      <c r="D7988" s="3" t="n">
        <v>1</v>
      </c>
      <c r="E7988" s="3" t="n">
        <v>1.8329144</v>
      </c>
      <c r="F7988" s="3" t="n">
        <v>15</v>
      </c>
      <c r="G7988" s="3" t="n">
        <v>15</v>
      </c>
      <c r="H7988" s="3" t="n">
        <v>5</v>
      </c>
      <c r="I7988" s="3" t="n">
        <v>5</v>
      </c>
      <c r="J7988" s="3" t="n">
        <v>17</v>
      </c>
      <c r="K7988" s="3" t="n">
        <v>17</v>
      </c>
      <c r="L7988" s="3" t="n">
        <v>4</v>
      </c>
      <c r="M7988" s="3" t="n">
        <v>4</v>
      </c>
      <c r="N7988" s="3" t="n">
        <v>0</v>
      </c>
      <c r="O7988" s="3" t="n">
        <v>-1</v>
      </c>
      <c r="P7988" s="3" t="n">
        <v>7.3</v>
      </c>
      <c r="Q7988" s="3" t="n">
        <v>24.2</v>
      </c>
      <c r="R7988" s="3" t="s">
        <v>23226</v>
      </c>
      <c r="S7988" s="4" t="n">
        <v>45747.4040277778</v>
      </c>
      <c r="T7988" s="3" t="s">
        <v>65</v>
      </c>
      <c r="U7988" s="3" t="s">
        <v>65</v>
      </c>
      <c r="V7988" s="3" t="n">
        <v>1</v>
      </c>
      <c r="W7988" s="3" t="n">
        <v>0</v>
      </c>
      <c r="X7988" s="3" t="n">
        <v>0</v>
      </c>
      <c r="Y7988" s="3" t="s">
        <v>30</v>
      </c>
      <c r="Z7988" s="3" t="s">
        <v>30</v>
      </c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  <c r="AP7988" s="3"/>
      <c r="AQ7988" s="3"/>
      <c r="AR7988" s="3"/>
      <c r="AS7988" s="3"/>
      <c r="AT7988" s="3"/>
      <c r="AU7988" s="3"/>
      <c r="AV7988" s="3"/>
      <c r="AW7988" s="3"/>
      <c r="AX7988" s="3"/>
      <c r="AY7988" s="3"/>
      <c r="AZ7988" s="3"/>
      <c r="BA7988" s="3"/>
      <c r="BB7988" s="3"/>
      <c r="BC7988" s="3"/>
      <c r="BD7988" s="3"/>
      <c r="BE7988" s="3"/>
      <c r="BF7988" s="3"/>
      <c r="BG7988" s="3"/>
      <c r="BH7988" s="3"/>
      <c r="BI7988" s="3"/>
      <c r="BJ7988" s="3"/>
    </row>
    <row r="7989" customFormat="false" ht="15.75" hidden="false" customHeight="false" outlineLevel="0" collapsed="false">
      <c r="A7989" s="3" t="n">
        <v>7988</v>
      </c>
      <c r="B7989" s="3" t="s">
        <v>23227</v>
      </c>
      <c r="C7989" s="3" t="s">
        <v>23228</v>
      </c>
      <c r="D7989" s="3" t="n">
        <v>1</v>
      </c>
      <c r="E7989" s="3" t="n">
        <v>1.9420032</v>
      </c>
      <c r="F7989" s="3" t="n">
        <v>13</v>
      </c>
      <c r="G7989" s="3" t="n">
        <v>13</v>
      </c>
      <c r="H7989" s="3" t="n">
        <v>3</v>
      </c>
      <c r="I7989" s="3" t="n">
        <v>3</v>
      </c>
      <c r="J7989" s="3" t="n">
        <v>18</v>
      </c>
      <c r="K7989" s="3" t="n">
        <v>18</v>
      </c>
      <c r="L7989" s="3" t="n">
        <v>2</v>
      </c>
      <c r="M7989" s="3" t="n">
        <v>2</v>
      </c>
      <c r="N7989" s="3" t="n">
        <v>0</v>
      </c>
      <c r="O7989" s="3" t="n">
        <v>-1</v>
      </c>
      <c r="P7989" s="3" t="n">
        <v>7.3</v>
      </c>
      <c r="Q7989" s="3" t="n">
        <v>24.2</v>
      </c>
      <c r="R7989" s="3" t="s">
        <v>23229</v>
      </c>
      <c r="S7989" s="4" t="n">
        <v>45747.4041435185</v>
      </c>
      <c r="T7989" s="3" t="s">
        <v>65</v>
      </c>
      <c r="U7989" s="3" t="s">
        <v>65</v>
      </c>
      <c r="V7989" s="3" t="n">
        <v>1</v>
      </c>
      <c r="W7989" s="3" t="n">
        <v>0</v>
      </c>
      <c r="X7989" s="3" t="n">
        <v>0</v>
      </c>
      <c r="Y7989" s="3" t="s">
        <v>30</v>
      </c>
      <c r="Z7989" s="3" t="s">
        <v>30</v>
      </c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  <c r="AP7989" s="3"/>
      <c r="AQ7989" s="3"/>
      <c r="AR7989" s="3"/>
      <c r="AS7989" s="3"/>
      <c r="AT7989" s="3"/>
      <c r="AU7989" s="3"/>
      <c r="AV7989" s="3"/>
      <c r="AW7989" s="3"/>
      <c r="AX7989" s="3"/>
      <c r="AY7989" s="3"/>
      <c r="AZ7989" s="3"/>
      <c r="BA7989" s="3"/>
      <c r="BB7989" s="3"/>
      <c r="BC7989" s="3"/>
      <c r="BD7989" s="3"/>
      <c r="BE7989" s="3"/>
      <c r="BF7989" s="3"/>
      <c r="BG7989" s="3"/>
      <c r="BH7989" s="3"/>
      <c r="BI7989" s="3"/>
      <c r="BJ7989" s="3"/>
    </row>
    <row r="7990" customFormat="false" ht="15.75" hidden="false" customHeight="false" outlineLevel="0" collapsed="false">
      <c r="A7990" s="3" t="n">
        <v>7989</v>
      </c>
      <c r="B7990" s="3" t="s">
        <v>23230</v>
      </c>
      <c r="C7990" s="3" t="s">
        <v>23231</v>
      </c>
      <c r="D7990" s="3" t="n">
        <v>1</v>
      </c>
      <c r="E7990" s="3" t="n">
        <v>2.3112804</v>
      </c>
      <c r="F7990" s="3" t="n">
        <v>14</v>
      </c>
      <c r="G7990" s="3" t="n">
        <v>14</v>
      </c>
      <c r="H7990" s="3" t="n">
        <v>3</v>
      </c>
      <c r="I7990" s="3" t="n">
        <v>3</v>
      </c>
      <c r="J7990" s="3" t="n">
        <v>19</v>
      </c>
      <c r="K7990" s="3" t="n">
        <v>19</v>
      </c>
      <c r="L7990" s="3" t="n">
        <v>2</v>
      </c>
      <c r="M7990" s="3" t="n">
        <v>2</v>
      </c>
      <c r="N7990" s="3" t="n">
        <v>0</v>
      </c>
      <c r="O7990" s="3" t="n">
        <v>-1</v>
      </c>
      <c r="P7990" s="3" t="n">
        <v>7.3</v>
      </c>
      <c r="Q7990" s="3" t="n">
        <v>24.2</v>
      </c>
      <c r="R7990" s="3" t="s">
        <v>23232</v>
      </c>
      <c r="S7990" s="4" t="n">
        <v>45747.4042708333</v>
      </c>
      <c r="T7990" s="3" t="s">
        <v>65</v>
      </c>
      <c r="U7990" s="3" t="s">
        <v>65</v>
      </c>
      <c r="V7990" s="3" t="n">
        <v>1</v>
      </c>
      <c r="W7990" s="3" t="n">
        <v>0</v>
      </c>
      <c r="X7990" s="3" t="n">
        <v>0</v>
      </c>
      <c r="Y7990" s="3" t="s">
        <v>30</v>
      </c>
      <c r="Z7990" s="3" t="s">
        <v>30</v>
      </c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  <c r="AP7990" s="3"/>
      <c r="AQ7990" s="3"/>
      <c r="AR7990" s="3"/>
      <c r="AS7990" s="3"/>
      <c r="AT7990" s="3"/>
      <c r="AU7990" s="3"/>
      <c r="AV7990" s="3"/>
      <c r="AW7990" s="3"/>
      <c r="AX7990" s="3"/>
      <c r="AY7990" s="3"/>
      <c r="AZ7990" s="3"/>
      <c r="BA7990" s="3"/>
      <c r="BB7990" s="3"/>
      <c r="BC7990" s="3"/>
      <c r="BD7990" s="3"/>
      <c r="BE7990" s="3"/>
      <c r="BF7990" s="3"/>
      <c r="BG7990" s="3"/>
      <c r="BH7990" s="3"/>
      <c r="BI7990" s="3"/>
      <c r="BJ7990" s="3"/>
    </row>
    <row r="7991" customFormat="false" ht="15.75" hidden="false" customHeight="false" outlineLevel="0" collapsed="false">
      <c r="A7991" s="3" t="n">
        <v>7990</v>
      </c>
      <c r="B7991" s="3" t="s">
        <v>23233</v>
      </c>
      <c r="C7991" s="3" t="s">
        <v>23234</v>
      </c>
      <c r="D7991" s="3" t="n">
        <v>1</v>
      </c>
      <c r="E7991" s="3" t="n">
        <v>1.8712953</v>
      </c>
      <c r="F7991" s="3" t="n">
        <v>15</v>
      </c>
      <c r="G7991" s="3" t="n">
        <v>15</v>
      </c>
      <c r="H7991" s="3" t="n">
        <v>3</v>
      </c>
      <c r="I7991" s="3" t="n">
        <v>3</v>
      </c>
      <c r="J7991" s="3" t="n">
        <v>20</v>
      </c>
      <c r="K7991" s="3" t="n">
        <v>20</v>
      </c>
      <c r="L7991" s="3" t="n">
        <v>2</v>
      </c>
      <c r="M7991" s="3" t="n">
        <v>2</v>
      </c>
      <c r="N7991" s="3" t="n">
        <v>-1</v>
      </c>
      <c r="O7991" s="3" t="n">
        <v>-1</v>
      </c>
      <c r="P7991" s="3" t="n">
        <v>7.3</v>
      </c>
      <c r="Q7991" s="3" t="n">
        <v>24.2</v>
      </c>
      <c r="R7991" s="3" t="s">
        <v>23235</v>
      </c>
      <c r="S7991" s="4" t="n">
        <v>45747.4043634259</v>
      </c>
      <c r="T7991" s="3" t="s">
        <v>65</v>
      </c>
      <c r="U7991" s="3" t="s">
        <v>65</v>
      </c>
      <c r="V7991" s="3" t="n">
        <v>0</v>
      </c>
      <c r="W7991" s="3" t="n">
        <v>0</v>
      </c>
      <c r="X7991" s="3" t="n">
        <v>0</v>
      </c>
      <c r="Y7991" s="3" t="s">
        <v>30</v>
      </c>
      <c r="Z7991" s="3" t="s">
        <v>30</v>
      </c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  <c r="AP7991" s="3"/>
      <c r="AQ7991" s="3"/>
      <c r="AR7991" s="3"/>
      <c r="AS7991" s="3"/>
      <c r="AT7991" s="3"/>
      <c r="AU7991" s="3"/>
      <c r="AV7991" s="3"/>
      <c r="AW7991" s="3"/>
      <c r="AX7991" s="3"/>
      <c r="AY7991" s="3"/>
      <c r="AZ7991" s="3"/>
      <c r="BA7991" s="3"/>
      <c r="BB7991" s="3"/>
      <c r="BC7991" s="3"/>
      <c r="BD7991" s="3"/>
      <c r="BE7991" s="3"/>
      <c r="BF7991" s="3"/>
      <c r="BG7991" s="3"/>
      <c r="BH7991" s="3"/>
      <c r="BI7991" s="3"/>
      <c r="BJ7991" s="3"/>
    </row>
    <row r="7992" customFormat="false" ht="15.75" hidden="false" customHeight="false" outlineLevel="0" collapsed="false">
      <c r="A7992" s="3" t="n">
        <v>7991</v>
      </c>
      <c r="B7992" s="3" t="s">
        <v>23236</v>
      </c>
      <c r="C7992" s="3" t="s">
        <v>23237</v>
      </c>
      <c r="D7992" s="3" t="n">
        <v>1</v>
      </c>
      <c r="E7992" s="3" t="n">
        <v>0.9260022</v>
      </c>
      <c r="F7992" s="3" t="n">
        <v>47</v>
      </c>
      <c r="G7992" s="3" t="n">
        <v>47</v>
      </c>
      <c r="H7992" s="3" t="n">
        <v>14</v>
      </c>
      <c r="I7992" s="3" t="n">
        <v>14</v>
      </c>
      <c r="J7992" s="3" t="n">
        <v>55</v>
      </c>
      <c r="K7992" s="3" t="n">
        <v>55</v>
      </c>
      <c r="L7992" s="3" t="n">
        <v>7</v>
      </c>
      <c r="M7992" s="3" t="n">
        <v>7</v>
      </c>
      <c r="N7992" s="3" t="n">
        <v>3</v>
      </c>
      <c r="O7992" s="3" t="n">
        <v>-1</v>
      </c>
      <c r="P7992" s="3" t="n">
        <v>8.2</v>
      </c>
      <c r="Q7992" s="3" t="n">
        <v>24.2</v>
      </c>
      <c r="R7992" s="3" t="s">
        <v>23238</v>
      </c>
      <c r="S7992" s="4" t="n">
        <v>45747.4044560185</v>
      </c>
      <c r="T7992" s="3" t="s">
        <v>65</v>
      </c>
      <c r="U7992" s="3" t="s">
        <v>65</v>
      </c>
      <c r="V7992" s="3" t="n">
        <v>1</v>
      </c>
      <c r="W7992" s="3" t="n">
        <v>0</v>
      </c>
      <c r="X7992" s="3" t="n">
        <v>0</v>
      </c>
      <c r="Y7992" s="3" t="s">
        <v>30</v>
      </c>
      <c r="Z7992" s="3" t="s">
        <v>30</v>
      </c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  <c r="AP7992" s="3"/>
      <c r="AQ7992" s="3"/>
      <c r="AR7992" s="3"/>
      <c r="AS7992" s="3"/>
      <c r="AT7992" s="3"/>
      <c r="AU7992" s="3"/>
      <c r="AV7992" s="3"/>
      <c r="AW7992" s="3"/>
      <c r="AX7992" s="3"/>
      <c r="AY7992" s="3"/>
      <c r="AZ7992" s="3"/>
      <c r="BA7992" s="3"/>
      <c r="BB7992" s="3"/>
      <c r="BC7992" s="3"/>
      <c r="BD7992" s="3"/>
      <c r="BE7992" s="3"/>
      <c r="BF7992" s="3"/>
      <c r="BG7992" s="3"/>
      <c r="BH7992" s="3"/>
      <c r="BI7992" s="3"/>
      <c r="BJ7992" s="3"/>
    </row>
    <row r="7993" customFormat="false" ht="15.75" hidden="false" customHeight="false" outlineLevel="0" collapsed="false">
      <c r="A7993" s="3" t="n">
        <v>7992</v>
      </c>
      <c r="B7993" s="3" t="s">
        <v>23239</v>
      </c>
      <c r="C7993" s="3" t="s">
        <v>23240</v>
      </c>
      <c r="D7993" s="3" t="n">
        <v>1</v>
      </c>
      <c r="E7993" s="3" t="n">
        <v>2.7730938</v>
      </c>
      <c r="F7993" s="3" t="n">
        <v>18</v>
      </c>
      <c r="G7993" s="3" t="n">
        <v>18</v>
      </c>
      <c r="H7993" s="3" t="n">
        <v>3</v>
      </c>
      <c r="I7993" s="3" t="n">
        <v>3</v>
      </c>
      <c r="J7993" s="3" t="n">
        <v>30</v>
      </c>
      <c r="K7993" s="3" t="n">
        <v>30</v>
      </c>
      <c r="L7993" s="3" t="n">
        <v>2</v>
      </c>
      <c r="M7993" s="3" t="n">
        <v>2</v>
      </c>
      <c r="N7993" s="3" t="n">
        <v>0</v>
      </c>
      <c r="O7993" s="3" t="n">
        <v>-1</v>
      </c>
      <c r="P7993" s="3" t="n">
        <v>7.3</v>
      </c>
      <c r="Q7993" s="3" t="n">
        <v>24.2</v>
      </c>
      <c r="R7993" s="3" t="s">
        <v>23241</v>
      </c>
      <c r="S7993" s="4" t="n">
        <v>45747.4046064815</v>
      </c>
      <c r="T7993" s="3" t="s">
        <v>65</v>
      </c>
      <c r="U7993" s="3" t="s">
        <v>65</v>
      </c>
      <c r="V7993" s="3" t="n">
        <v>1</v>
      </c>
      <c r="W7993" s="3" t="n">
        <v>0</v>
      </c>
      <c r="X7993" s="3" t="n">
        <v>0</v>
      </c>
      <c r="Y7993" s="3" t="s">
        <v>30</v>
      </c>
      <c r="Z7993" s="3" t="s">
        <v>30</v>
      </c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  <c r="AP7993" s="3"/>
      <c r="AQ7993" s="3"/>
      <c r="AR7993" s="3"/>
      <c r="AS7993" s="3"/>
      <c r="AT7993" s="3"/>
      <c r="AU7993" s="3"/>
      <c r="AV7993" s="3"/>
      <c r="AW7993" s="3"/>
      <c r="AX7993" s="3"/>
      <c r="AY7993" s="3"/>
      <c r="AZ7993" s="3"/>
      <c r="BA7993" s="3"/>
      <c r="BB7993" s="3"/>
      <c r="BC7993" s="3"/>
      <c r="BD7993" s="3"/>
      <c r="BE7993" s="3"/>
      <c r="BF7993" s="3"/>
      <c r="BG7993" s="3"/>
      <c r="BH7993" s="3"/>
      <c r="BI7993" s="3"/>
      <c r="BJ7993" s="3"/>
    </row>
    <row r="7994" customFormat="false" ht="15.75" hidden="false" customHeight="false" outlineLevel="0" collapsed="false">
      <c r="A7994" s="3" t="n">
        <v>7993</v>
      </c>
      <c r="B7994" s="3" t="s">
        <v>23242</v>
      </c>
      <c r="C7994" s="3" t="s">
        <v>23243</v>
      </c>
      <c r="D7994" s="3" t="n">
        <v>1</v>
      </c>
      <c r="E7994" s="3" t="n">
        <v>34.2949654</v>
      </c>
      <c r="F7994" s="3" t="n">
        <v>132</v>
      </c>
      <c r="G7994" s="3" t="n">
        <v>132</v>
      </c>
      <c r="H7994" s="3" t="n">
        <v>14</v>
      </c>
      <c r="I7994" s="3" t="n">
        <v>14</v>
      </c>
      <c r="J7994" s="3" t="n">
        <v>249</v>
      </c>
      <c r="K7994" s="3" t="n">
        <v>249</v>
      </c>
      <c r="L7994" s="3" t="n">
        <v>8</v>
      </c>
      <c r="M7994" s="3" t="n">
        <v>8</v>
      </c>
      <c r="N7994" s="3" t="n">
        <v>11</v>
      </c>
      <c r="O7994" s="3" t="n">
        <v>-1</v>
      </c>
      <c r="P7994" s="3" t="n">
        <v>7.9</v>
      </c>
      <c r="Q7994" s="3" t="n">
        <v>24.2</v>
      </c>
      <c r="R7994" s="3" t="s">
        <v>23244</v>
      </c>
      <c r="S7994" s="4" t="n">
        <v>45747.4056828704</v>
      </c>
      <c r="T7994" s="3" t="s">
        <v>65</v>
      </c>
      <c r="U7994" s="3" t="s">
        <v>65</v>
      </c>
      <c r="V7994" s="3" t="n">
        <v>1</v>
      </c>
      <c r="W7994" s="3" t="n">
        <v>0</v>
      </c>
      <c r="X7994" s="3" t="n">
        <v>0</v>
      </c>
      <c r="Y7994" s="3" t="s">
        <v>30</v>
      </c>
      <c r="Z7994" s="3" t="s">
        <v>30</v>
      </c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  <c r="AP7994" s="3"/>
      <c r="AQ7994" s="3"/>
      <c r="AR7994" s="3"/>
      <c r="AS7994" s="3"/>
      <c r="AT7994" s="3"/>
      <c r="AU7994" s="3"/>
      <c r="AV7994" s="3"/>
      <c r="AW7994" s="3"/>
      <c r="AX7994" s="3"/>
      <c r="AY7994" s="3"/>
      <c r="AZ7994" s="3"/>
      <c r="BA7994" s="3"/>
      <c r="BB7994" s="3"/>
      <c r="BC7994" s="3"/>
      <c r="BD7994" s="3"/>
      <c r="BE7994" s="3"/>
      <c r="BF7994" s="3"/>
      <c r="BG7994" s="3"/>
      <c r="BH7994" s="3"/>
      <c r="BI7994" s="3"/>
      <c r="BJ7994" s="3"/>
    </row>
    <row r="7995" customFormat="false" ht="15.75" hidden="false" customHeight="false" outlineLevel="0" collapsed="false">
      <c r="A7995" s="3" t="n">
        <v>7994</v>
      </c>
      <c r="B7995" s="3" t="s">
        <v>23245</v>
      </c>
      <c r="C7995" s="3" t="s">
        <v>23246</v>
      </c>
      <c r="D7995" s="3" t="n">
        <v>1</v>
      </c>
      <c r="E7995" s="3" t="n">
        <v>6.9216066</v>
      </c>
      <c r="F7995" s="3" t="n">
        <v>96</v>
      </c>
      <c r="G7995" s="3" t="n">
        <v>96</v>
      </c>
      <c r="H7995" s="3" t="n">
        <v>10</v>
      </c>
      <c r="I7995" s="3" t="n">
        <v>10</v>
      </c>
      <c r="J7995" s="3" t="n">
        <v>180</v>
      </c>
      <c r="K7995" s="3" t="n">
        <v>180</v>
      </c>
      <c r="L7995" s="3" t="n">
        <v>5</v>
      </c>
      <c r="M7995" s="3" t="n">
        <v>5</v>
      </c>
      <c r="N7995" s="3" t="n">
        <v>11</v>
      </c>
      <c r="O7995" s="3" t="n">
        <v>-1</v>
      </c>
      <c r="P7995" s="3" t="n">
        <v>7.9</v>
      </c>
      <c r="Q7995" s="3" t="n">
        <v>24.2</v>
      </c>
      <c r="R7995" s="3" t="s">
        <v>23247</v>
      </c>
      <c r="S7995" s="4" t="n">
        <v>45747.4059490741</v>
      </c>
      <c r="T7995" s="3" t="s">
        <v>65</v>
      </c>
      <c r="U7995" s="3" t="s">
        <v>65</v>
      </c>
      <c r="V7995" s="3" t="n">
        <v>1</v>
      </c>
      <c r="W7995" s="3" t="n">
        <v>0</v>
      </c>
      <c r="X7995" s="3" t="n">
        <v>0</v>
      </c>
      <c r="Y7995" s="3" t="s">
        <v>30</v>
      </c>
      <c r="Z7995" s="3" t="s">
        <v>30</v>
      </c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  <c r="AP7995" s="3"/>
      <c r="AQ7995" s="3"/>
      <c r="AR7995" s="3"/>
      <c r="AS7995" s="3"/>
      <c r="AT7995" s="3"/>
      <c r="AU7995" s="3"/>
      <c r="AV7995" s="3"/>
      <c r="AW7995" s="3"/>
      <c r="AX7995" s="3"/>
      <c r="AY7995" s="3"/>
      <c r="AZ7995" s="3"/>
      <c r="BA7995" s="3"/>
      <c r="BB7995" s="3"/>
      <c r="BC7995" s="3"/>
      <c r="BD7995" s="3"/>
      <c r="BE7995" s="3"/>
      <c r="BF7995" s="3"/>
      <c r="BG7995" s="3"/>
      <c r="BH7995" s="3"/>
      <c r="BI7995" s="3"/>
      <c r="BJ7995" s="3"/>
    </row>
    <row r="7996" customFormat="false" ht="15.75" hidden="false" customHeight="false" outlineLevel="0" collapsed="false">
      <c r="A7996" s="3" t="n">
        <v>7995</v>
      </c>
      <c r="B7996" s="3" t="s">
        <v>23248</v>
      </c>
      <c r="C7996" s="3" t="s">
        <v>23249</v>
      </c>
      <c r="D7996" s="3" t="n">
        <v>1</v>
      </c>
      <c r="E7996" s="3" t="n">
        <v>16.2232788</v>
      </c>
      <c r="F7996" s="3" t="n">
        <v>170</v>
      </c>
      <c r="G7996" s="3" t="n">
        <v>170</v>
      </c>
      <c r="H7996" s="3" t="n">
        <v>13</v>
      </c>
      <c r="I7996" s="3" t="n">
        <v>13</v>
      </c>
      <c r="J7996" s="3" t="n">
        <v>202</v>
      </c>
      <c r="K7996" s="3" t="n">
        <v>202</v>
      </c>
      <c r="L7996" s="3" t="n">
        <v>12</v>
      </c>
      <c r="M7996" s="3" t="n">
        <v>12</v>
      </c>
      <c r="N7996" s="3" t="n">
        <v>-1</v>
      </c>
      <c r="O7996" s="3" t="n">
        <v>-1</v>
      </c>
      <c r="P7996" s="3" t="n">
        <v>7.9</v>
      </c>
      <c r="Q7996" s="3" t="n">
        <v>24.2</v>
      </c>
      <c r="R7996" s="3" t="s">
        <v>23250</v>
      </c>
      <c r="S7996" s="4" t="n">
        <v>45747.4062152778</v>
      </c>
      <c r="T7996" s="3" t="s">
        <v>65</v>
      </c>
      <c r="U7996" s="3" t="s">
        <v>65</v>
      </c>
      <c r="V7996" s="3" t="n">
        <v>0</v>
      </c>
      <c r="W7996" s="3" t="n">
        <v>0</v>
      </c>
      <c r="X7996" s="3" t="n">
        <v>0</v>
      </c>
      <c r="Y7996" s="3" t="s">
        <v>30</v>
      </c>
      <c r="Z7996" s="3" t="s">
        <v>30</v>
      </c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  <c r="AP7996" s="3"/>
      <c r="AQ7996" s="3"/>
      <c r="AR7996" s="3"/>
      <c r="AS7996" s="3"/>
      <c r="AT7996" s="3"/>
      <c r="AU7996" s="3"/>
      <c r="AV7996" s="3"/>
      <c r="AW7996" s="3"/>
      <c r="AX7996" s="3"/>
      <c r="AY7996" s="3"/>
      <c r="AZ7996" s="3"/>
      <c r="BA7996" s="3"/>
      <c r="BB7996" s="3"/>
      <c r="BC7996" s="3"/>
      <c r="BD7996" s="3"/>
      <c r="BE7996" s="3"/>
      <c r="BF7996" s="3"/>
      <c r="BG7996" s="3"/>
      <c r="BH7996" s="3"/>
      <c r="BI7996" s="3"/>
      <c r="BJ7996" s="3"/>
    </row>
    <row r="7997" customFormat="false" ht="15.75" hidden="false" customHeight="false" outlineLevel="0" collapsed="false">
      <c r="A7997" s="3" t="n">
        <v>7996</v>
      </c>
      <c r="B7997" s="3" t="s">
        <v>23251</v>
      </c>
      <c r="C7997" s="3" t="s">
        <v>23252</v>
      </c>
      <c r="D7997" s="3" t="n">
        <v>1</v>
      </c>
      <c r="E7997" s="3" t="n">
        <v>3.6960606</v>
      </c>
      <c r="F7997" s="3" t="n">
        <v>12</v>
      </c>
      <c r="G7997" s="3" t="n">
        <v>12</v>
      </c>
      <c r="H7997" s="3" t="n">
        <v>5</v>
      </c>
      <c r="I7997" s="3" t="n">
        <v>5</v>
      </c>
      <c r="J7997" s="3" t="n">
        <v>14</v>
      </c>
      <c r="K7997" s="3" t="n">
        <v>14</v>
      </c>
      <c r="L7997" s="3" t="n">
        <v>0</v>
      </c>
      <c r="M7997" s="3" t="n">
        <v>0</v>
      </c>
      <c r="N7997" s="3" t="n">
        <v>-1</v>
      </c>
      <c r="O7997" s="3" t="n">
        <v>-1</v>
      </c>
      <c r="P7997" s="3" t="n">
        <v>7.6</v>
      </c>
      <c r="Q7997" s="3" t="n">
        <v>24.2</v>
      </c>
      <c r="R7997" s="3" t="s">
        <v>23253</v>
      </c>
      <c r="S7997" s="4" t="n">
        <v>45747.4063310185</v>
      </c>
      <c r="T7997" s="3" t="s">
        <v>65</v>
      </c>
      <c r="U7997" s="3" t="s">
        <v>65</v>
      </c>
      <c r="V7997" s="3" t="n">
        <v>0</v>
      </c>
      <c r="W7997" s="3" t="n">
        <v>0</v>
      </c>
      <c r="X7997" s="3" t="n">
        <v>0</v>
      </c>
      <c r="Y7997" s="3" t="s">
        <v>30</v>
      </c>
      <c r="Z7997" s="3" t="s">
        <v>30</v>
      </c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  <c r="AP7997" s="3"/>
      <c r="AQ7997" s="3"/>
      <c r="AR7997" s="3"/>
      <c r="AS7997" s="3"/>
      <c r="AT7997" s="3"/>
      <c r="AU7997" s="3"/>
      <c r="AV7997" s="3"/>
      <c r="AW7997" s="3"/>
      <c r="AX7997" s="3"/>
      <c r="AY7997" s="3"/>
      <c r="AZ7997" s="3"/>
      <c r="BA7997" s="3"/>
      <c r="BB7997" s="3"/>
      <c r="BC7997" s="3"/>
      <c r="BD7997" s="3"/>
      <c r="BE7997" s="3"/>
      <c r="BF7997" s="3"/>
      <c r="BG7997" s="3"/>
      <c r="BH7997" s="3"/>
      <c r="BI7997" s="3"/>
      <c r="BJ7997" s="3"/>
    </row>
    <row r="7998" customFormat="false" ht="15.75" hidden="false" customHeight="false" outlineLevel="0" collapsed="false">
      <c r="A7998" s="3" t="n">
        <v>7997</v>
      </c>
      <c r="B7998" s="3" t="s">
        <v>23254</v>
      </c>
      <c r="C7998" s="3" t="s">
        <v>23255</v>
      </c>
      <c r="D7998" s="3" t="n">
        <v>1</v>
      </c>
      <c r="E7998" s="3" t="n">
        <v>11.6490398</v>
      </c>
      <c r="F7998" s="3" t="n">
        <v>58</v>
      </c>
      <c r="G7998" s="3" t="n">
        <v>58</v>
      </c>
      <c r="H7998" s="3" t="n">
        <v>9</v>
      </c>
      <c r="I7998" s="3" t="n">
        <v>9</v>
      </c>
      <c r="J7998" s="3" t="n">
        <v>113</v>
      </c>
      <c r="K7998" s="3" t="n">
        <v>113</v>
      </c>
      <c r="L7998" s="3" t="n">
        <v>26</v>
      </c>
      <c r="M7998" s="3" t="n">
        <v>26</v>
      </c>
      <c r="N7998" s="3" t="n">
        <v>16</v>
      </c>
      <c r="O7998" s="3" t="n">
        <v>-1</v>
      </c>
      <c r="P7998" s="3" t="n">
        <v>7.1</v>
      </c>
      <c r="Q7998" s="3" t="n">
        <v>24.2</v>
      </c>
      <c r="R7998" s="3" t="s">
        <v>23256</v>
      </c>
      <c r="S7998" s="4" t="n">
        <v>45747.4067013889</v>
      </c>
      <c r="T7998" s="3" t="s">
        <v>1920</v>
      </c>
      <c r="U7998" s="3" t="s">
        <v>1920</v>
      </c>
      <c r="V7998" s="3" t="n">
        <v>1</v>
      </c>
      <c r="W7998" s="3" t="n">
        <v>0</v>
      </c>
      <c r="X7998" s="3" t="n">
        <v>0</v>
      </c>
      <c r="Y7998" s="3" t="s">
        <v>30</v>
      </c>
      <c r="Z7998" s="3" t="s">
        <v>30</v>
      </c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  <c r="AP7998" s="3"/>
      <c r="AQ7998" s="3"/>
      <c r="AR7998" s="3"/>
      <c r="AS7998" s="3"/>
      <c r="AT7998" s="3"/>
      <c r="AU7998" s="3"/>
      <c r="AV7998" s="3"/>
      <c r="AW7998" s="3"/>
      <c r="AX7998" s="3"/>
      <c r="AY7998" s="3"/>
      <c r="AZ7998" s="3"/>
      <c r="BA7998" s="3"/>
      <c r="BB7998" s="3"/>
      <c r="BC7998" s="3"/>
      <c r="BD7998" s="3"/>
      <c r="BE7998" s="3"/>
      <c r="BF7998" s="3"/>
      <c r="BG7998" s="3"/>
      <c r="BH7998" s="3"/>
      <c r="BI7998" s="3"/>
      <c r="BJ7998" s="3"/>
    </row>
    <row r="7999" customFormat="false" ht="15.75" hidden="false" customHeight="false" outlineLevel="0" collapsed="false">
      <c r="A7999" s="3" t="n">
        <v>7998</v>
      </c>
      <c r="B7999" s="3" t="s">
        <v>23257</v>
      </c>
      <c r="C7999" s="3" t="s">
        <v>23258</v>
      </c>
      <c r="D7999" s="3" t="n">
        <v>1</v>
      </c>
      <c r="E7999" s="3" t="n">
        <v>1.7832017</v>
      </c>
      <c r="F7999" s="3" t="n">
        <v>33</v>
      </c>
      <c r="G7999" s="3" t="n">
        <v>33</v>
      </c>
      <c r="H7999" s="3" t="n">
        <v>10</v>
      </c>
      <c r="I7999" s="3" t="n">
        <v>10</v>
      </c>
      <c r="J7999" s="3" t="n">
        <v>46</v>
      </c>
      <c r="K7999" s="3" t="n">
        <v>46</v>
      </c>
      <c r="L7999" s="3" t="n">
        <v>2</v>
      </c>
      <c r="M7999" s="3" t="n">
        <v>2</v>
      </c>
      <c r="N7999" s="3" t="n">
        <v>5</v>
      </c>
      <c r="O7999" s="3" t="n">
        <v>-1</v>
      </c>
      <c r="P7999" s="3" t="n">
        <v>7.9</v>
      </c>
      <c r="Q7999" s="3" t="n">
        <v>24.2</v>
      </c>
      <c r="R7999" s="3" t="s">
        <v>23259</v>
      </c>
      <c r="S7999" s="4" t="n">
        <v>45747.406875</v>
      </c>
      <c r="T7999" s="3" t="s">
        <v>65</v>
      </c>
      <c r="U7999" s="3" t="s">
        <v>65</v>
      </c>
      <c r="V7999" s="3" t="n">
        <v>1</v>
      </c>
      <c r="W7999" s="3" t="n">
        <v>0</v>
      </c>
      <c r="X7999" s="3" t="n">
        <v>0</v>
      </c>
      <c r="Y7999" s="3" t="s">
        <v>30</v>
      </c>
      <c r="Z7999" s="3" t="s">
        <v>30</v>
      </c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  <c r="AP7999" s="3"/>
      <c r="AQ7999" s="3"/>
      <c r="AR7999" s="3"/>
      <c r="AS7999" s="3"/>
      <c r="AT7999" s="3"/>
      <c r="AU7999" s="3"/>
      <c r="AV7999" s="3"/>
      <c r="AW7999" s="3"/>
      <c r="AX7999" s="3"/>
      <c r="AY7999" s="3"/>
      <c r="AZ7999" s="3"/>
      <c r="BA7999" s="3"/>
      <c r="BB7999" s="3"/>
      <c r="BC7999" s="3"/>
      <c r="BD7999" s="3"/>
      <c r="BE7999" s="3"/>
      <c r="BF7999" s="3"/>
      <c r="BG7999" s="3"/>
      <c r="BH7999" s="3"/>
      <c r="BI7999" s="3"/>
      <c r="BJ7999" s="3"/>
    </row>
    <row r="8000" customFormat="false" ht="15.75" hidden="false" customHeight="false" outlineLevel="0" collapsed="false">
      <c r="A8000" s="3" t="n">
        <v>7999</v>
      </c>
      <c r="B8000" s="3" t="s">
        <v>23260</v>
      </c>
      <c r="C8000" s="3" t="s">
        <v>23261</v>
      </c>
      <c r="D8000" s="3" t="n">
        <v>1</v>
      </c>
      <c r="E8000" s="3" t="n">
        <v>6.9989817</v>
      </c>
      <c r="F8000" s="3" t="n">
        <v>80</v>
      </c>
      <c r="G8000" s="3" t="n">
        <v>80</v>
      </c>
      <c r="H8000" s="3" t="n">
        <v>13</v>
      </c>
      <c r="I8000" s="3" t="n">
        <v>13</v>
      </c>
      <c r="J8000" s="3" t="n">
        <v>121</v>
      </c>
      <c r="K8000" s="3" t="n">
        <v>121</v>
      </c>
      <c r="L8000" s="3" t="n">
        <v>3</v>
      </c>
      <c r="M8000" s="3" t="n">
        <v>3</v>
      </c>
      <c r="N8000" s="3" t="n">
        <v>-1</v>
      </c>
      <c r="O8000" s="3" t="n">
        <v>-1</v>
      </c>
      <c r="P8000" s="3" t="n">
        <v>7.9</v>
      </c>
      <c r="Q8000" s="3" t="n">
        <v>24.2</v>
      </c>
      <c r="R8000" s="3" t="s">
        <v>23262</v>
      </c>
      <c r="S8000" s="4" t="n">
        <v>45747.4070023148</v>
      </c>
      <c r="T8000" s="3" t="s">
        <v>65</v>
      </c>
      <c r="U8000" s="3" t="s">
        <v>65</v>
      </c>
      <c r="V8000" s="3" t="n">
        <v>0</v>
      </c>
      <c r="W8000" s="3" t="n">
        <v>0</v>
      </c>
      <c r="X8000" s="3" t="n">
        <v>0</v>
      </c>
      <c r="Y8000" s="3" t="s">
        <v>30</v>
      </c>
      <c r="Z8000" s="3" t="s">
        <v>30</v>
      </c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  <c r="AP8000" s="3"/>
      <c r="AQ8000" s="3"/>
      <c r="AR8000" s="3"/>
      <c r="AS8000" s="3"/>
      <c r="AT8000" s="3"/>
      <c r="AU8000" s="3"/>
      <c r="AV8000" s="3"/>
      <c r="AW8000" s="3"/>
      <c r="AX8000" s="3"/>
      <c r="AY8000" s="3"/>
      <c r="AZ8000" s="3"/>
      <c r="BA8000" s="3"/>
      <c r="BB8000" s="3"/>
      <c r="BC8000" s="3"/>
      <c r="BD8000" s="3"/>
      <c r="BE8000" s="3"/>
      <c r="BF8000" s="3"/>
      <c r="BG8000" s="3"/>
      <c r="BH8000" s="3"/>
      <c r="BI8000" s="3"/>
      <c r="BJ8000" s="3"/>
    </row>
    <row r="8001" customFormat="false" ht="15.75" hidden="false" customHeight="false" outlineLevel="0" collapsed="false">
      <c r="A8001" s="3" t="n">
        <v>8000</v>
      </c>
      <c r="B8001" s="3" t="s">
        <v>23263</v>
      </c>
      <c r="C8001" s="3" t="s">
        <v>23264</v>
      </c>
      <c r="D8001" s="3" t="n">
        <v>1</v>
      </c>
      <c r="E8001" s="3" t="n">
        <v>5.5606201</v>
      </c>
      <c r="F8001" s="3" t="n">
        <v>58</v>
      </c>
      <c r="G8001" s="3" t="n">
        <v>58</v>
      </c>
      <c r="H8001" s="3" t="n">
        <v>13</v>
      </c>
      <c r="I8001" s="3" t="n">
        <v>13</v>
      </c>
      <c r="J8001" s="3" t="n">
        <v>86</v>
      </c>
      <c r="K8001" s="3" t="n">
        <v>86</v>
      </c>
      <c r="L8001" s="3" t="n">
        <v>2</v>
      </c>
      <c r="M8001" s="3" t="n">
        <v>2</v>
      </c>
      <c r="N8001" s="3" t="n">
        <v>-1</v>
      </c>
      <c r="O8001" s="3" t="n">
        <v>-1</v>
      </c>
      <c r="P8001" s="3" t="n">
        <v>7.9</v>
      </c>
      <c r="Q8001" s="3" t="n">
        <v>24.2</v>
      </c>
      <c r="R8001" s="3" t="s">
        <v>23265</v>
      </c>
      <c r="S8001" s="4" t="n">
        <v>45747.4071064815</v>
      </c>
      <c r="T8001" s="3" t="s">
        <v>65</v>
      </c>
      <c r="U8001" s="3" t="s">
        <v>65</v>
      </c>
      <c r="V8001" s="3" t="n">
        <v>0</v>
      </c>
      <c r="W8001" s="3" t="n">
        <v>0</v>
      </c>
      <c r="X8001" s="3" t="n">
        <v>0</v>
      </c>
      <c r="Y8001" s="3" t="s">
        <v>30</v>
      </c>
      <c r="Z8001" s="3" t="s">
        <v>30</v>
      </c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  <c r="AP8001" s="3"/>
      <c r="AQ8001" s="3"/>
      <c r="AR8001" s="3"/>
      <c r="AS8001" s="3"/>
      <c r="AT8001" s="3"/>
      <c r="AU8001" s="3"/>
      <c r="AV8001" s="3"/>
      <c r="AW8001" s="3"/>
      <c r="AX8001" s="3"/>
      <c r="AY8001" s="3"/>
      <c r="AZ8001" s="3"/>
      <c r="BA8001" s="3"/>
      <c r="BB8001" s="3"/>
      <c r="BC8001" s="3"/>
      <c r="BD8001" s="3"/>
      <c r="BE8001" s="3"/>
      <c r="BF8001" s="3"/>
      <c r="BG8001" s="3"/>
      <c r="BH8001" s="3"/>
      <c r="BI8001" s="3"/>
      <c r="BJ8001" s="3"/>
    </row>
    <row r="8002" customFormat="false" ht="15.75" hidden="false" customHeight="false" outlineLevel="0" collapsed="false">
      <c r="A8002" s="3" t="n">
        <v>8001</v>
      </c>
      <c r="B8002" s="3" t="s">
        <v>23266</v>
      </c>
      <c r="C8002" s="3" t="s">
        <v>23267</v>
      </c>
      <c r="D8002" s="3" t="n">
        <v>1</v>
      </c>
      <c r="E8002" s="3" t="n">
        <v>7.9263601</v>
      </c>
      <c r="F8002" s="3" t="n">
        <v>170</v>
      </c>
      <c r="G8002" s="3" t="n">
        <v>170</v>
      </c>
      <c r="H8002" s="3" t="n">
        <v>12</v>
      </c>
      <c r="I8002" s="3" t="n">
        <v>12</v>
      </c>
      <c r="J8002" s="3" t="n">
        <v>363</v>
      </c>
      <c r="K8002" s="3" t="n">
        <v>363</v>
      </c>
      <c r="L8002" s="3" t="n">
        <v>28</v>
      </c>
      <c r="M8002" s="3" t="n">
        <v>28</v>
      </c>
      <c r="N8002" s="3" t="n">
        <v>0</v>
      </c>
      <c r="O8002" s="3" t="n">
        <v>-1</v>
      </c>
      <c r="P8002" s="3" t="n">
        <v>7.8</v>
      </c>
      <c r="Q8002" s="3" t="n">
        <v>24.2</v>
      </c>
      <c r="R8002" s="3" t="s">
        <v>23268</v>
      </c>
      <c r="S8002" s="4" t="n">
        <v>45747.9422222222</v>
      </c>
      <c r="T8002" s="3" t="s">
        <v>3197</v>
      </c>
      <c r="U8002" s="3" t="s">
        <v>3197</v>
      </c>
      <c r="V8002" s="3" t="n">
        <v>1</v>
      </c>
      <c r="W8002" s="3" t="n">
        <v>0</v>
      </c>
      <c r="X8002" s="3" t="n">
        <v>0</v>
      </c>
      <c r="Y8002" s="3" t="s">
        <v>30</v>
      </c>
      <c r="Z8002" s="3" t="s">
        <v>30</v>
      </c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  <c r="AP8002" s="3"/>
      <c r="AQ8002" s="3"/>
      <c r="AR8002" s="3"/>
      <c r="AS8002" s="3"/>
      <c r="AT8002" s="3"/>
      <c r="AU8002" s="3"/>
      <c r="AV8002" s="3"/>
      <c r="AW8002" s="3"/>
      <c r="AX8002" s="3"/>
      <c r="AY8002" s="3"/>
      <c r="AZ8002" s="3"/>
      <c r="BA8002" s="3"/>
      <c r="BB8002" s="3"/>
      <c r="BC8002" s="3"/>
      <c r="BD8002" s="3"/>
      <c r="BE8002" s="3"/>
      <c r="BF8002" s="3"/>
      <c r="BG8002" s="3"/>
      <c r="BH8002" s="3"/>
      <c r="BI8002" s="3"/>
      <c r="BJ8002" s="3"/>
    </row>
    <row r="8003" customFormat="false" ht="15.75" hidden="false" customHeight="false" outlineLevel="0" collapsed="false">
      <c r="A8003" s="3" t="n">
        <v>8002</v>
      </c>
      <c r="B8003" s="3" t="s">
        <v>23269</v>
      </c>
      <c r="C8003" s="3" t="s">
        <v>23270</v>
      </c>
      <c r="D8003" s="3" t="n">
        <v>1</v>
      </c>
      <c r="E8003" s="3" t="n">
        <v>0.8714581</v>
      </c>
      <c r="F8003" s="3" t="n">
        <v>21</v>
      </c>
      <c r="G8003" s="3" t="n">
        <v>21</v>
      </c>
      <c r="H8003" s="3" t="n">
        <v>12</v>
      </c>
      <c r="I8003" s="3" t="n">
        <v>12</v>
      </c>
      <c r="J8003" s="3" t="n">
        <v>18</v>
      </c>
      <c r="K8003" s="3" t="n">
        <v>18</v>
      </c>
      <c r="L8003" s="3" t="n">
        <v>7</v>
      </c>
      <c r="M8003" s="3" t="n">
        <v>7</v>
      </c>
      <c r="N8003" s="3" t="n">
        <v>0</v>
      </c>
      <c r="O8003" s="3" t="n">
        <v>-1</v>
      </c>
      <c r="P8003" s="3" t="n">
        <v>7.4</v>
      </c>
      <c r="Q8003" s="3" t="n">
        <v>24.2</v>
      </c>
      <c r="R8003" s="3" t="s">
        <v>23271</v>
      </c>
      <c r="S8003" s="4" t="n">
        <v>45747.9423032407</v>
      </c>
      <c r="T8003" s="3" t="s">
        <v>65</v>
      </c>
      <c r="U8003" s="3" t="s">
        <v>65</v>
      </c>
      <c r="V8003" s="3" t="n">
        <v>1</v>
      </c>
      <c r="W8003" s="3" t="n">
        <v>0</v>
      </c>
      <c r="X8003" s="3" t="n">
        <v>0</v>
      </c>
      <c r="Y8003" s="3" t="s">
        <v>30</v>
      </c>
      <c r="Z8003" s="3" t="s">
        <v>30</v>
      </c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  <c r="AP8003" s="3"/>
      <c r="AQ8003" s="3"/>
      <c r="AR8003" s="3"/>
      <c r="AS8003" s="3"/>
      <c r="AT8003" s="3"/>
      <c r="AU8003" s="3"/>
      <c r="AV8003" s="3"/>
      <c r="AW8003" s="3"/>
      <c r="AX8003" s="3"/>
      <c r="AY8003" s="3"/>
      <c r="AZ8003" s="3"/>
      <c r="BA8003" s="3"/>
      <c r="BB8003" s="3"/>
      <c r="BC8003" s="3"/>
      <c r="BD8003" s="3"/>
      <c r="BE8003" s="3"/>
      <c r="BF8003" s="3"/>
      <c r="BG8003" s="3"/>
      <c r="BH8003" s="3"/>
      <c r="BI8003" s="3"/>
      <c r="BJ8003" s="3"/>
    </row>
    <row r="8004" customFormat="false" ht="15.75" hidden="false" customHeight="false" outlineLevel="0" collapsed="false">
      <c r="A8004" s="3" t="n">
        <v>8003</v>
      </c>
      <c r="B8004" s="3" t="s">
        <v>23272</v>
      </c>
      <c r="C8004" s="3" t="s">
        <v>23273</v>
      </c>
      <c r="D8004" s="3" t="n">
        <v>1</v>
      </c>
      <c r="E8004" s="3" t="n">
        <v>2.7491286</v>
      </c>
      <c r="F8004" s="3" t="n">
        <v>234</v>
      </c>
      <c r="G8004" s="3" t="n">
        <v>234</v>
      </c>
      <c r="H8004" s="3" t="n">
        <v>16</v>
      </c>
      <c r="I8004" s="3" t="n">
        <v>16</v>
      </c>
      <c r="J8004" s="3" t="n">
        <v>278</v>
      </c>
      <c r="K8004" s="3" t="n">
        <v>278</v>
      </c>
      <c r="L8004" s="3" t="n">
        <v>54</v>
      </c>
      <c r="M8004" s="3" t="n">
        <v>54</v>
      </c>
      <c r="N8004" s="3" t="n">
        <v>0</v>
      </c>
      <c r="O8004" s="3" t="n">
        <v>-1</v>
      </c>
      <c r="P8004" s="3" t="n">
        <v>7.5</v>
      </c>
      <c r="Q8004" s="3" t="n">
        <v>24.2</v>
      </c>
      <c r="R8004" s="3" t="s">
        <v>23274</v>
      </c>
      <c r="S8004" s="4" t="n">
        <v>45747.9424537037</v>
      </c>
      <c r="T8004" s="3" t="s">
        <v>239</v>
      </c>
      <c r="U8004" s="3" t="s">
        <v>239</v>
      </c>
      <c r="V8004" s="3" t="n">
        <v>1</v>
      </c>
      <c r="W8004" s="3" t="n">
        <v>0</v>
      </c>
      <c r="X8004" s="3" t="n">
        <v>0</v>
      </c>
      <c r="Y8004" s="3" t="s">
        <v>30</v>
      </c>
      <c r="Z8004" s="3" t="s">
        <v>30</v>
      </c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  <c r="AP8004" s="3"/>
      <c r="AQ8004" s="3"/>
      <c r="AR8004" s="3"/>
      <c r="AS8004" s="3"/>
      <c r="AT8004" s="3"/>
      <c r="AU8004" s="3"/>
      <c r="AV8004" s="3"/>
      <c r="AW8004" s="3"/>
      <c r="AX8004" s="3"/>
      <c r="AY8004" s="3"/>
      <c r="AZ8004" s="3"/>
      <c r="BA8004" s="3"/>
      <c r="BB8004" s="3"/>
      <c r="BC8004" s="3"/>
      <c r="BD8004" s="3"/>
      <c r="BE8004" s="3"/>
      <c r="BF8004" s="3"/>
      <c r="BG8004" s="3"/>
      <c r="BH8004" s="3"/>
      <c r="BI8004" s="3"/>
      <c r="BJ8004" s="3"/>
    </row>
    <row r="8005" customFormat="false" ht="15.75" hidden="false" customHeight="false" outlineLevel="0" collapsed="false">
      <c r="A8005" s="3" t="n">
        <v>8004</v>
      </c>
      <c r="B8005" s="3" t="s">
        <v>23275</v>
      </c>
      <c r="C8005" s="3" t="s">
        <v>23276</v>
      </c>
      <c r="D8005" s="3" t="n">
        <v>1</v>
      </c>
      <c r="E8005" s="3" t="n">
        <v>4.5882819</v>
      </c>
      <c r="F8005" s="3" t="n">
        <v>243</v>
      </c>
      <c r="G8005" s="3" t="n">
        <v>243</v>
      </c>
      <c r="H8005" s="3" t="n">
        <v>26</v>
      </c>
      <c r="I8005" s="3" t="n">
        <v>26</v>
      </c>
      <c r="J8005" s="3" t="n">
        <v>312</v>
      </c>
      <c r="K8005" s="3" t="n">
        <v>312</v>
      </c>
      <c r="L8005" s="3" t="n">
        <v>23</v>
      </c>
      <c r="M8005" s="3" t="n">
        <v>23</v>
      </c>
      <c r="N8005" s="3" t="n">
        <v>44</v>
      </c>
      <c r="O8005" s="3" t="n">
        <v>-1</v>
      </c>
      <c r="P8005" s="3" t="n">
        <v>8.2</v>
      </c>
      <c r="Q8005" s="3" t="n">
        <v>24.2</v>
      </c>
      <c r="R8005" s="3" t="s">
        <v>23277</v>
      </c>
      <c r="S8005" s="4" t="n">
        <v>45747.9426157407</v>
      </c>
      <c r="T8005" s="3" t="s">
        <v>65</v>
      </c>
      <c r="U8005" s="3" t="s">
        <v>65</v>
      </c>
      <c r="V8005" s="3" t="n">
        <v>1</v>
      </c>
      <c r="W8005" s="3" t="n">
        <v>0</v>
      </c>
      <c r="X8005" s="3" t="n">
        <v>0</v>
      </c>
      <c r="Y8005" s="3" t="s">
        <v>30</v>
      </c>
      <c r="Z8005" s="3" t="s">
        <v>30</v>
      </c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  <c r="AP8005" s="3"/>
      <c r="AQ8005" s="3"/>
      <c r="AR8005" s="3"/>
      <c r="AS8005" s="3"/>
      <c r="AT8005" s="3"/>
      <c r="AU8005" s="3"/>
      <c r="AV8005" s="3"/>
      <c r="AW8005" s="3"/>
      <c r="AX8005" s="3"/>
      <c r="AY8005" s="3"/>
      <c r="AZ8005" s="3"/>
      <c r="BA8005" s="3"/>
      <c r="BB8005" s="3"/>
      <c r="BC8005" s="3"/>
      <c r="BD8005" s="3"/>
      <c r="BE8005" s="3"/>
      <c r="BF8005" s="3"/>
      <c r="BG8005" s="3"/>
      <c r="BH8005" s="3"/>
      <c r="BI8005" s="3"/>
      <c r="BJ8005" s="3"/>
    </row>
    <row r="8006" customFormat="false" ht="15.75" hidden="false" customHeight="false" outlineLevel="0" collapsed="false">
      <c r="A8006" s="3" t="n">
        <v>8005</v>
      </c>
      <c r="B8006" s="3" t="s">
        <v>23278</v>
      </c>
      <c r="C8006" s="3" t="s">
        <v>23279</v>
      </c>
      <c r="D8006" s="3" t="n">
        <v>1</v>
      </c>
      <c r="E8006" s="3" t="n">
        <v>1.4767271</v>
      </c>
      <c r="F8006" s="3" t="n">
        <v>93</v>
      </c>
      <c r="G8006" s="3" t="n">
        <v>93</v>
      </c>
      <c r="H8006" s="3" t="n">
        <v>14</v>
      </c>
      <c r="I8006" s="3" t="n">
        <v>14</v>
      </c>
      <c r="J8006" s="3" t="n">
        <v>113</v>
      </c>
      <c r="K8006" s="3" t="n">
        <v>113</v>
      </c>
      <c r="L8006" s="3" t="n">
        <v>11</v>
      </c>
      <c r="M8006" s="3" t="n">
        <v>11</v>
      </c>
      <c r="N8006" s="3" t="n">
        <v>0</v>
      </c>
      <c r="O8006" s="3" t="n">
        <v>-1</v>
      </c>
      <c r="P8006" s="3" t="n">
        <v>8.2</v>
      </c>
      <c r="Q8006" s="3" t="n">
        <v>24.2</v>
      </c>
      <c r="R8006" s="3" t="s">
        <v>23280</v>
      </c>
      <c r="S8006" s="4" t="n">
        <v>45747.9426851852</v>
      </c>
      <c r="T8006" s="3" t="s">
        <v>65</v>
      </c>
      <c r="U8006" s="3" t="s">
        <v>65</v>
      </c>
      <c r="V8006" s="3" t="n">
        <v>1</v>
      </c>
      <c r="W8006" s="3" t="n">
        <v>0</v>
      </c>
      <c r="X8006" s="3" t="n">
        <v>0</v>
      </c>
      <c r="Y8006" s="3" t="s">
        <v>30</v>
      </c>
      <c r="Z8006" s="3" t="s">
        <v>30</v>
      </c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  <c r="AP8006" s="3"/>
      <c r="AQ8006" s="3"/>
      <c r="AR8006" s="3"/>
      <c r="AS8006" s="3"/>
      <c r="AT8006" s="3"/>
      <c r="AU8006" s="3"/>
      <c r="AV8006" s="3"/>
      <c r="AW8006" s="3"/>
      <c r="AX8006" s="3"/>
      <c r="AY8006" s="3"/>
      <c r="AZ8006" s="3"/>
      <c r="BA8006" s="3"/>
      <c r="BB8006" s="3"/>
      <c r="BC8006" s="3"/>
      <c r="BD8006" s="3"/>
      <c r="BE8006" s="3"/>
      <c r="BF8006" s="3"/>
      <c r="BG8006" s="3"/>
      <c r="BH8006" s="3"/>
      <c r="BI8006" s="3"/>
      <c r="BJ8006" s="3"/>
    </row>
    <row r="8007" customFormat="false" ht="15.75" hidden="false" customHeight="false" outlineLevel="0" collapsed="false">
      <c r="A8007" s="3" t="n">
        <v>8006</v>
      </c>
      <c r="B8007" s="3" t="s">
        <v>23281</v>
      </c>
      <c r="C8007" s="3" t="s">
        <v>23282</v>
      </c>
      <c r="D8007" s="3" t="n">
        <v>1</v>
      </c>
      <c r="E8007" s="3" t="n">
        <v>0.077104</v>
      </c>
      <c r="F8007" s="3" t="n">
        <v>10</v>
      </c>
      <c r="G8007" s="3" t="n">
        <v>10</v>
      </c>
      <c r="H8007" s="3" t="n">
        <v>3</v>
      </c>
      <c r="I8007" s="3" t="n">
        <v>3</v>
      </c>
      <c r="J8007" s="3" t="n">
        <v>5</v>
      </c>
      <c r="K8007" s="3" t="n">
        <v>5</v>
      </c>
      <c r="L8007" s="3" t="n">
        <v>1</v>
      </c>
      <c r="M8007" s="3" t="n">
        <v>1</v>
      </c>
      <c r="N8007" s="3" t="n">
        <v>0</v>
      </c>
      <c r="O8007" s="3" t="n">
        <v>-1</v>
      </c>
      <c r="P8007" s="3" t="n">
        <v>8.1</v>
      </c>
      <c r="Q8007" s="3" t="n">
        <v>24.2</v>
      </c>
      <c r="R8007" s="3" t="s">
        <v>23283</v>
      </c>
      <c r="S8007" s="4" t="n">
        <v>45747.9427199074</v>
      </c>
      <c r="T8007" s="3" t="s">
        <v>29</v>
      </c>
      <c r="U8007" s="3" t="s">
        <v>29</v>
      </c>
      <c r="V8007" s="3" t="n">
        <v>1</v>
      </c>
      <c r="W8007" s="3" t="n">
        <v>0</v>
      </c>
      <c r="X8007" s="3" t="n">
        <v>0</v>
      </c>
      <c r="Y8007" s="3" t="s">
        <v>30</v>
      </c>
      <c r="Z8007" s="3" t="s">
        <v>30</v>
      </c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  <c r="AP8007" s="3"/>
      <c r="AQ8007" s="3"/>
      <c r="AR8007" s="3"/>
      <c r="AS8007" s="3"/>
      <c r="AT8007" s="3"/>
      <c r="AU8007" s="3"/>
      <c r="AV8007" s="3"/>
      <c r="AW8007" s="3"/>
      <c r="AX8007" s="3"/>
      <c r="AY8007" s="3"/>
      <c r="AZ8007" s="3"/>
      <c r="BA8007" s="3"/>
      <c r="BB8007" s="3"/>
      <c r="BC8007" s="3"/>
      <c r="BD8007" s="3"/>
      <c r="BE8007" s="3"/>
      <c r="BF8007" s="3"/>
      <c r="BG8007" s="3"/>
      <c r="BH8007" s="3"/>
      <c r="BI8007" s="3"/>
      <c r="BJ8007" s="3"/>
    </row>
    <row r="8008" customFormat="false" ht="15.75" hidden="false" customHeight="false" outlineLevel="0" collapsed="false">
      <c r="A8008" s="3" t="n">
        <v>8007</v>
      </c>
      <c r="B8008" s="3" t="s">
        <v>23284</v>
      </c>
      <c r="C8008" s="3" t="s">
        <v>23285</v>
      </c>
      <c r="D8008" s="3" t="n">
        <v>1</v>
      </c>
      <c r="E8008" s="3" t="n">
        <v>0.0663081</v>
      </c>
      <c r="F8008" s="3" t="n">
        <v>9</v>
      </c>
      <c r="G8008" s="3" t="n">
        <v>9</v>
      </c>
      <c r="H8008" s="3" t="n">
        <v>3</v>
      </c>
      <c r="I8008" s="3" t="n">
        <v>3</v>
      </c>
      <c r="J8008" s="3" t="n">
        <v>5</v>
      </c>
      <c r="K8008" s="3" t="n">
        <v>5</v>
      </c>
      <c r="L8008" s="3" t="n">
        <v>1</v>
      </c>
      <c r="M8008" s="3" t="n">
        <v>1</v>
      </c>
      <c r="N8008" s="3" t="n">
        <v>0</v>
      </c>
      <c r="O8008" s="3" t="n">
        <v>-1</v>
      </c>
      <c r="P8008" s="3" t="n">
        <v>8</v>
      </c>
      <c r="Q8008" s="3" t="n">
        <v>24.2</v>
      </c>
      <c r="R8008" s="3" t="s">
        <v>23286</v>
      </c>
      <c r="S8008" s="4" t="n">
        <v>45747.9427662037</v>
      </c>
      <c r="T8008" s="3" t="s">
        <v>29</v>
      </c>
      <c r="U8008" s="3" t="s">
        <v>29</v>
      </c>
      <c r="V8008" s="3" t="n">
        <v>1</v>
      </c>
      <c r="W8008" s="3" t="n">
        <v>0</v>
      </c>
      <c r="X8008" s="3" t="n">
        <v>0</v>
      </c>
      <c r="Y8008" s="3" t="s">
        <v>30</v>
      </c>
      <c r="Z8008" s="3" t="s">
        <v>30</v>
      </c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  <c r="AP8008" s="3"/>
      <c r="AQ8008" s="3"/>
      <c r="AR8008" s="3"/>
      <c r="AS8008" s="3"/>
      <c r="AT8008" s="3"/>
      <c r="AU8008" s="3"/>
      <c r="AV8008" s="3"/>
      <c r="AW8008" s="3"/>
      <c r="AX8008" s="3"/>
      <c r="AY8008" s="3"/>
      <c r="AZ8008" s="3"/>
      <c r="BA8008" s="3"/>
      <c r="BB8008" s="3"/>
      <c r="BC8008" s="3"/>
      <c r="BD8008" s="3"/>
      <c r="BE8008" s="3"/>
      <c r="BF8008" s="3"/>
      <c r="BG8008" s="3"/>
      <c r="BH8008" s="3"/>
      <c r="BI8008" s="3"/>
      <c r="BJ8008" s="3"/>
    </row>
    <row r="8009" customFormat="false" ht="15.75" hidden="false" customHeight="false" outlineLevel="0" collapsed="false">
      <c r="A8009" s="3" t="n">
        <v>8008</v>
      </c>
      <c r="B8009" s="3" t="s">
        <v>23287</v>
      </c>
      <c r="C8009" s="3" t="s">
        <v>23288</v>
      </c>
      <c r="D8009" s="3" t="n">
        <v>1</v>
      </c>
      <c r="E8009" s="3" t="n">
        <v>0.0628826</v>
      </c>
      <c r="F8009" s="3" t="n">
        <v>6</v>
      </c>
      <c r="G8009" s="3" t="n">
        <v>6</v>
      </c>
      <c r="H8009" s="3" t="n">
        <v>2</v>
      </c>
      <c r="I8009" s="3" t="n">
        <v>2</v>
      </c>
      <c r="J8009" s="3" t="n">
        <v>9</v>
      </c>
      <c r="K8009" s="3" t="n">
        <v>9</v>
      </c>
      <c r="L8009" s="3" t="n">
        <v>0</v>
      </c>
      <c r="M8009" s="3" t="n">
        <v>0</v>
      </c>
      <c r="N8009" s="3" t="n">
        <v>0</v>
      </c>
      <c r="O8009" s="3" t="n">
        <v>-1</v>
      </c>
      <c r="P8009" s="3" t="n">
        <v>8.1</v>
      </c>
      <c r="Q8009" s="3" t="n">
        <v>24.2</v>
      </c>
      <c r="R8009" s="3" t="s">
        <v>23289</v>
      </c>
      <c r="S8009" s="4" t="n">
        <v>45747.9428009259</v>
      </c>
      <c r="T8009" s="3" t="s">
        <v>29</v>
      </c>
      <c r="U8009" s="3" t="s">
        <v>29</v>
      </c>
      <c r="V8009" s="3" t="n">
        <v>1</v>
      </c>
      <c r="W8009" s="3" t="n">
        <v>0</v>
      </c>
      <c r="X8009" s="3" t="n">
        <v>0</v>
      </c>
      <c r="Y8009" s="3" t="s">
        <v>30</v>
      </c>
      <c r="Z8009" s="3" t="s">
        <v>30</v>
      </c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  <c r="AP8009" s="3"/>
      <c r="AQ8009" s="3"/>
      <c r="AR8009" s="3"/>
      <c r="AS8009" s="3"/>
      <c r="AT8009" s="3"/>
      <c r="AU8009" s="3"/>
      <c r="AV8009" s="3"/>
      <c r="AW8009" s="3"/>
      <c r="AX8009" s="3"/>
      <c r="AY8009" s="3"/>
      <c r="AZ8009" s="3"/>
      <c r="BA8009" s="3"/>
      <c r="BB8009" s="3"/>
      <c r="BC8009" s="3"/>
      <c r="BD8009" s="3"/>
      <c r="BE8009" s="3"/>
      <c r="BF8009" s="3"/>
      <c r="BG8009" s="3"/>
      <c r="BH8009" s="3"/>
      <c r="BI8009" s="3"/>
      <c r="BJ8009" s="3"/>
    </row>
    <row r="8010" customFormat="false" ht="15.75" hidden="false" customHeight="false" outlineLevel="0" collapsed="false">
      <c r="A8010" s="3" t="n">
        <v>8009</v>
      </c>
      <c r="B8010" s="3" t="s">
        <v>23290</v>
      </c>
      <c r="C8010" s="3" t="s">
        <v>23291</v>
      </c>
      <c r="D8010" s="3" t="n">
        <v>1</v>
      </c>
      <c r="E8010" s="3" t="n">
        <v>4.7945567</v>
      </c>
      <c r="F8010" s="3" t="n">
        <v>100</v>
      </c>
      <c r="G8010" s="3" t="n">
        <v>100</v>
      </c>
      <c r="H8010" s="3" t="n">
        <v>22</v>
      </c>
      <c r="I8010" s="3" t="n">
        <v>22</v>
      </c>
      <c r="J8010" s="3" t="n">
        <v>143</v>
      </c>
      <c r="K8010" s="3" t="n">
        <v>143</v>
      </c>
      <c r="L8010" s="3" t="n">
        <v>8</v>
      </c>
      <c r="M8010" s="3" t="n">
        <v>8</v>
      </c>
      <c r="N8010" s="3" t="n">
        <v>-1</v>
      </c>
      <c r="O8010" s="3" t="n">
        <v>-1</v>
      </c>
      <c r="P8010" s="3" t="n">
        <v>7.6</v>
      </c>
      <c r="Q8010" s="3" t="n">
        <v>24.2</v>
      </c>
      <c r="R8010" s="3" t="s">
        <v>23292</v>
      </c>
      <c r="S8010" s="4" t="n">
        <v>45747.9428935185</v>
      </c>
      <c r="T8010" s="3" t="s">
        <v>246</v>
      </c>
      <c r="U8010" s="3" t="s">
        <v>246</v>
      </c>
      <c r="V8010" s="3" t="n">
        <v>0</v>
      </c>
      <c r="W8010" s="3" t="n">
        <v>0</v>
      </c>
      <c r="X8010" s="3" t="n">
        <v>0</v>
      </c>
      <c r="Y8010" s="3" t="s">
        <v>30</v>
      </c>
      <c r="Z8010" s="3" t="s">
        <v>30</v>
      </c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  <c r="AP8010" s="3"/>
      <c r="AQ8010" s="3"/>
      <c r="AR8010" s="3"/>
      <c r="AS8010" s="3"/>
      <c r="AT8010" s="3"/>
      <c r="AU8010" s="3"/>
      <c r="AV8010" s="3"/>
      <c r="AW8010" s="3"/>
      <c r="AX8010" s="3"/>
      <c r="AY8010" s="3"/>
      <c r="AZ8010" s="3"/>
      <c r="BA8010" s="3"/>
      <c r="BB8010" s="3"/>
      <c r="BC8010" s="3"/>
      <c r="BD8010" s="3"/>
      <c r="BE8010" s="3"/>
      <c r="BF8010" s="3"/>
      <c r="BG8010" s="3"/>
      <c r="BH8010" s="3"/>
      <c r="BI8010" s="3"/>
      <c r="BJ8010" s="3"/>
    </row>
    <row r="8011" customFormat="false" ht="15.75" hidden="false" customHeight="false" outlineLevel="0" collapsed="false">
      <c r="A8011" s="3" t="n">
        <v>8010</v>
      </c>
      <c r="B8011" s="3" t="s">
        <v>23293</v>
      </c>
      <c r="C8011" s="3" t="s">
        <v>23294</v>
      </c>
      <c r="D8011" s="3" t="n">
        <v>1</v>
      </c>
      <c r="E8011" s="3" t="n">
        <v>2.0728519</v>
      </c>
      <c r="F8011" s="3" t="n">
        <v>43</v>
      </c>
      <c r="G8011" s="3" t="n">
        <v>43</v>
      </c>
      <c r="H8011" s="3" t="n">
        <v>12</v>
      </c>
      <c r="I8011" s="3" t="n">
        <v>12</v>
      </c>
      <c r="J8011" s="3" t="n">
        <v>54</v>
      </c>
      <c r="K8011" s="3" t="n">
        <v>54</v>
      </c>
      <c r="L8011" s="3" t="n">
        <v>12</v>
      </c>
      <c r="M8011" s="3" t="n">
        <v>12</v>
      </c>
      <c r="N8011" s="3" t="n">
        <v>0</v>
      </c>
      <c r="O8011" s="3" t="n">
        <v>-1</v>
      </c>
      <c r="P8011" s="3" t="n">
        <v>7.4</v>
      </c>
      <c r="Q8011" s="3" t="n">
        <v>24.2</v>
      </c>
      <c r="R8011" s="3" t="s">
        <v>23295</v>
      </c>
      <c r="S8011" s="4" t="n">
        <v>45747.9429861111</v>
      </c>
      <c r="T8011" s="3" t="s">
        <v>65</v>
      </c>
      <c r="U8011" s="3" t="s">
        <v>65</v>
      </c>
      <c r="V8011" s="3" t="n">
        <v>1</v>
      </c>
      <c r="W8011" s="3" t="n">
        <v>0</v>
      </c>
      <c r="X8011" s="3" t="n">
        <v>0</v>
      </c>
      <c r="Y8011" s="3" t="s">
        <v>30</v>
      </c>
      <c r="Z8011" s="3" t="s">
        <v>30</v>
      </c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  <c r="AP8011" s="3"/>
      <c r="AQ8011" s="3"/>
      <c r="AR8011" s="3"/>
      <c r="AS8011" s="3"/>
      <c r="AT8011" s="3"/>
      <c r="AU8011" s="3"/>
      <c r="AV8011" s="3"/>
      <c r="AW8011" s="3"/>
      <c r="AX8011" s="3"/>
      <c r="AY8011" s="3"/>
      <c r="AZ8011" s="3"/>
      <c r="BA8011" s="3"/>
      <c r="BB8011" s="3"/>
      <c r="BC8011" s="3"/>
      <c r="BD8011" s="3"/>
      <c r="BE8011" s="3"/>
      <c r="BF8011" s="3"/>
      <c r="BG8011" s="3"/>
      <c r="BH8011" s="3"/>
      <c r="BI8011" s="3"/>
      <c r="BJ8011" s="3"/>
    </row>
    <row r="8012" customFormat="false" ht="15.75" hidden="false" customHeight="false" outlineLevel="0" collapsed="false">
      <c r="A8012" s="3" t="n">
        <v>8011</v>
      </c>
      <c r="B8012" s="3" t="s">
        <v>23296</v>
      </c>
      <c r="C8012" s="3" t="s">
        <v>23297</v>
      </c>
      <c r="D8012" s="3" t="n">
        <v>1</v>
      </c>
      <c r="E8012" s="3" t="n">
        <v>2.1793645</v>
      </c>
      <c r="F8012" s="3" t="n">
        <v>44</v>
      </c>
      <c r="G8012" s="3" t="n">
        <v>44</v>
      </c>
      <c r="H8012" s="3" t="n">
        <v>12</v>
      </c>
      <c r="I8012" s="3" t="n">
        <v>12</v>
      </c>
      <c r="J8012" s="3" t="n">
        <v>55</v>
      </c>
      <c r="K8012" s="3" t="n">
        <v>55</v>
      </c>
      <c r="L8012" s="3" t="n">
        <v>12</v>
      </c>
      <c r="M8012" s="3" t="n">
        <v>12</v>
      </c>
      <c r="N8012" s="3" t="n">
        <v>0</v>
      </c>
      <c r="O8012" s="3" t="n">
        <v>-1</v>
      </c>
      <c r="P8012" s="3" t="n">
        <v>7.4</v>
      </c>
      <c r="Q8012" s="3" t="n">
        <v>24.2</v>
      </c>
      <c r="R8012" s="3" t="s">
        <v>23298</v>
      </c>
      <c r="S8012" s="4" t="n">
        <v>45747.9430787037</v>
      </c>
      <c r="T8012" s="3" t="s">
        <v>65</v>
      </c>
      <c r="U8012" s="3" t="s">
        <v>65</v>
      </c>
      <c r="V8012" s="3" t="n">
        <v>1</v>
      </c>
      <c r="W8012" s="3" t="n">
        <v>0</v>
      </c>
      <c r="X8012" s="3" t="n">
        <v>0</v>
      </c>
      <c r="Y8012" s="3" t="s">
        <v>30</v>
      </c>
      <c r="Z8012" s="3" t="s">
        <v>30</v>
      </c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  <c r="AP8012" s="3"/>
      <c r="AQ8012" s="3"/>
      <c r="AR8012" s="3"/>
      <c r="AS8012" s="3"/>
      <c r="AT8012" s="3"/>
      <c r="AU8012" s="3"/>
      <c r="AV8012" s="3"/>
      <c r="AW8012" s="3"/>
      <c r="AX8012" s="3"/>
      <c r="AY8012" s="3"/>
      <c r="AZ8012" s="3"/>
      <c r="BA8012" s="3"/>
      <c r="BB8012" s="3"/>
      <c r="BC8012" s="3"/>
      <c r="BD8012" s="3"/>
      <c r="BE8012" s="3"/>
      <c r="BF8012" s="3"/>
      <c r="BG8012" s="3"/>
      <c r="BH8012" s="3"/>
      <c r="BI8012" s="3"/>
      <c r="BJ8012" s="3"/>
    </row>
    <row r="8013" customFormat="false" ht="15.75" hidden="false" customHeight="false" outlineLevel="0" collapsed="false">
      <c r="A8013" s="3" t="n">
        <v>8012</v>
      </c>
      <c r="B8013" s="3" t="s">
        <v>23299</v>
      </c>
      <c r="C8013" s="3" t="s">
        <v>23300</v>
      </c>
      <c r="D8013" s="3" t="n">
        <v>1</v>
      </c>
      <c r="E8013" s="3" t="n">
        <v>1.401783</v>
      </c>
      <c r="F8013" s="3" t="n">
        <v>90</v>
      </c>
      <c r="G8013" s="3" t="n">
        <v>90</v>
      </c>
      <c r="H8013" s="3" t="n">
        <v>17</v>
      </c>
      <c r="I8013" s="3" t="n">
        <v>17</v>
      </c>
      <c r="J8013" s="3" t="n">
        <v>109</v>
      </c>
      <c r="K8013" s="3" t="n">
        <v>109</v>
      </c>
      <c r="L8013" s="3" t="n">
        <v>21</v>
      </c>
      <c r="M8013" s="3" t="n">
        <v>21</v>
      </c>
      <c r="N8013" s="3" t="n">
        <v>15</v>
      </c>
      <c r="O8013" s="3" t="n">
        <v>-1</v>
      </c>
      <c r="P8013" s="3" t="n">
        <v>7.8</v>
      </c>
      <c r="Q8013" s="3" t="n">
        <v>24.2</v>
      </c>
      <c r="R8013" s="3" t="s">
        <v>23301</v>
      </c>
      <c r="S8013" s="4" t="n">
        <v>45747.9431828704</v>
      </c>
      <c r="T8013" s="3" t="s">
        <v>65</v>
      </c>
      <c r="U8013" s="3" t="s">
        <v>65</v>
      </c>
      <c r="V8013" s="3" t="n">
        <v>1</v>
      </c>
      <c r="W8013" s="3" t="n">
        <v>0</v>
      </c>
      <c r="X8013" s="3" t="n">
        <v>0</v>
      </c>
      <c r="Y8013" s="3" t="s">
        <v>30</v>
      </c>
      <c r="Z8013" s="3" t="s">
        <v>30</v>
      </c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  <c r="AP8013" s="3"/>
      <c r="AQ8013" s="3"/>
      <c r="AR8013" s="3"/>
      <c r="AS8013" s="3"/>
      <c r="AT8013" s="3"/>
      <c r="AU8013" s="3"/>
      <c r="AV8013" s="3"/>
      <c r="AW8013" s="3"/>
      <c r="AX8013" s="3"/>
      <c r="AY8013" s="3"/>
      <c r="AZ8013" s="3"/>
      <c r="BA8013" s="3"/>
      <c r="BB8013" s="3"/>
      <c r="BC8013" s="3"/>
      <c r="BD8013" s="3"/>
      <c r="BE8013" s="3"/>
      <c r="BF8013" s="3"/>
      <c r="BG8013" s="3"/>
      <c r="BH8013" s="3"/>
      <c r="BI8013" s="3"/>
      <c r="BJ8013" s="3"/>
    </row>
    <row r="8014" customFormat="false" ht="15.75" hidden="false" customHeight="false" outlineLevel="0" collapsed="false">
      <c r="A8014" s="3" t="n">
        <v>8013</v>
      </c>
      <c r="B8014" s="3" t="s">
        <v>23302</v>
      </c>
      <c r="C8014" s="3" t="s">
        <v>23303</v>
      </c>
      <c r="D8014" s="3" t="n">
        <v>1</v>
      </c>
      <c r="E8014" s="3" t="n">
        <v>0.6875052</v>
      </c>
      <c r="F8014" s="3" t="n">
        <v>35</v>
      </c>
      <c r="G8014" s="3" t="n">
        <v>35</v>
      </c>
      <c r="H8014" s="3" t="n">
        <v>14</v>
      </c>
      <c r="I8014" s="3" t="n">
        <v>14</v>
      </c>
      <c r="J8014" s="3" t="n">
        <v>29</v>
      </c>
      <c r="K8014" s="3" t="n">
        <v>29</v>
      </c>
      <c r="L8014" s="3" t="n">
        <v>10</v>
      </c>
      <c r="M8014" s="3" t="n">
        <v>10</v>
      </c>
      <c r="N8014" s="3" t="n">
        <v>4</v>
      </c>
      <c r="O8014" s="3" t="n">
        <v>-1</v>
      </c>
      <c r="P8014" s="3" t="n">
        <v>7.3</v>
      </c>
      <c r="Q8014" s="3" t="n">
        <v>24.2</v>
      </c>
      <c r="R8014" s="3" t="s">
        <v>23304</v>
      </c>
      <c r="S8014" s="4" t="n">
        <v>45747.9432523148</v>
      </c>
      <c r="T8014" s="3" t="s">
        <v>65</v>
      </c>
      <c r="U8014" s="3" t="s">
        <v>65</v>
      </c>
      <c r="V8014" s="3" t="n">
        <v>1</v>
      </c>
      <c r="W8014" s="3" t="n">
        <v>0</v>
      </c>
      <c r="X8014" s="3" t="n">
        <v>0</v>
      </c>
      <c r="Y8014" s="3" t="s">
        <v>30</v>
      </c>
      <c r="Z8014" s="3" t="s">
        <v>30</v>
      </c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  <c r="AP8014" s="3"/>
      <c r="AQ8014" s="3"/>
      <c r="AR8014" s="3"/>
      <c r="AS8014" s="3"/>
      <c r="AT8014" s="3"/>
      <c r="AU8014" s="3"/>
      <c r="AV8014" s="3"/>
      <c r="AW8014" s="3"/>
      <c r="AX8014" s="3"/>
      <c r="AY8014" s="3"/>
      <c r="AZ8014" s="3"/>
      <c r="BA8014" s="3"/>
      <c r="BB8014" s="3"/>
      <c r="BC8014" s="3"/>
      <c r="BD8014" s="3"/>
      <c r="BE8014" s="3"/>
      <c r="BF8014" s="3"/>
      <c r="BG8014" s="3"/>
      <c r="BH8014" s="3"/>
      <c r="BI8014" s="3"/>
      <c r="BJ8014" s="3"/>
    </row>
    <row r="8015" customFormat="false" ht="15.75" hidden="false" customHeight="false" outlineLevel="0" collapsed="false">
      <c r="A8015" s="3" t="n">
        <v>8014</v>
      </c>
      <c r="B8015" s="3" t="s">
        <v>23305</v>
      </c>
      <c r="C8015" s="3" t="s">
        <v>23306</v>
      </c>
      <c r="D8015" s="3" t="n">
        <v>1</v>
      </c>
      <c r="E8015" s="3" t="n">
        <v>0.6665487</v>
      </c>
      <c r="F8015" s="3" t="n">
        <v>20</v>
      </c>
      <c r="G8015" s="3" t="n">
        <v>20</v>
      </c>
      <c r="H8015" s="3" t="n">
        <v>3</v>
      </c>
      <c r="I8015" s="3" t="n">
        <v>3</v>
      </c>
      <c r="J8015" s="3" t="n">
        <v>31</v>
      </c>
      <c r="K8015" s="3" t="n">
        <v>31</v>
      </c>
      <c r="L8015" s="3" t="n">
        <v>2</v>
      </c>
      <c r="M8015" s="3" t="n">
        <v>2</v>
      </c>
      <c r="N8015" s="3" t="n">
        <v>0</v>
      </c>
      <c r="O8015" s="3" t="n">
        <v>-1</v>
      </c>
      <c r="P8015" s="3" t="n">
        <v>7.3</v>
      </c>
      <c r="Q8015" s="3" t="n">
        <v>24.2</v>
      </c>
      <c r="R8015" s="3" t="s">
        <v>23307</v>
      </c>
      <c r="S8015" s="4" t="n">
        <v>45747.9433101852</v>
      </c>
      <c r="T8015" s="3" t="s">
        <v>65</v>
      </c>
      <c r="U8015" s="3" t="s">
        <v>65</v>
      </c>
      <c r="V8015" s="3" t="n">
        <v>1</v>
      </c>
      <c r="W8015" s="3" t="n">
        <v>0</v>
      </c>
      <c r="X8015" s="3" t="n">
        <v>0</v>
      </c>
      <c r="Y8015" s="3" t="s">
        <v>30</v>
      </c>
      <c r="Z8015" s="3" t="s">
        <v>30</v>
      </c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  <c r="AP8015" s="3"/>
      <c r="AQ8015" s="3"/>
      <c r="AR8015" s="3"/>
      <c r="AS8015" s="3"/>
      <c r="AT8015" s="3"/>
      <c r="AU8015" s="3"/>
      <c r="AV8015" s="3"/>
      <c r="AW8015" s="3"/>
      <c r="AX8015" s="3"/>
      <c r="AY8015" s="3"/>
      <c r="AZ8015" s="3"/>
      <c r="BA8015" s="3"/>
      <c r="BB8015" s="3"/>
      <c r="BC8015" s="3"/>
      <c r="BD8015" s="3"/>
      <c r="BE8015" s="3"/>
      <c r="BF8015" s="3"/>
      <c r="BG8015" s="3"/>
      <c r="BH8015" s="3"/>
      <c r="BI8015" s="3"/>
      <c r="BJ8015" s="3"/>
    </row>
    <row r="8016" customFormat="false" ht="15.75" hidden="false" customHeight="false" outlineLevel="0" collapsed="false">
      <c r="A8016" s="3" t="n">
        <v>8015</v>
      </c>
      <c r="B8016" s="3" t="s">
        <v>23308</v>
      </c>
      <c r="C8016" s="3" t="s">
        <v>23309</v>
      </c>
      <c r="D8016" s="3" t="n">
        <v>1</v>
      </c>
      <c r="E8016" s="3" t="n">
        <v>0.0623119</v>
      </c>
      <c r="F8016" s="3" t="n">
        <v>6</v>
      </c>
      <c r="G8016" s="3" t="n">
        <v>6</v>
      </c>
      <c r="H8016" s="3" t="n">
        <v>4</v>
      </c>
      <c r="I8016" s="3" t="n">
        <v>4</v>
      </c>
      <c r="J8016" s="3" t="n">
        <v>4</v>
      </c>
      <c r="K8016" s="3" t="n">
        <v>4</v>
      </c>
      <c r="L8016" s="3" t="n">
        <v>0</v>
      </c>
      <c r="M8016" s="3" t="n">
        <v>0</v>
      </c>
      <c r="N8016" s="3" t="n">
        <v>-1</v>
      </c>
      <c r="O8016" s="3" t="n">
        <v>-1</v>
      </c>
      <c r="P8016" s="3" t="n">
        <v>7</v>
      </c>
      <c r="Q8016" s="3" t="n">
        <v>24.2</v>
      </c>
      <c r="R8016" s="3" t="s">
        <v>23310</v>
      </c>
      <c r="S8016" s="4" t="n">
        <v>45747.9433333333</v>
      </c>
      <c r="T8016" s="3" t="s">
        <v>239</v>
      </c>
      <c r="U8016" s="3" t="s">
        <v>239</v>
      </c>
      <c r="V8016" s="3" t="n">
        <v>0</v>
      </c>
      <c r="W8016" s="3" t="n">
        <v>0</v>
      </c>
      <c r="X8016" s="3" t="n">
        <v>0</v>
      </c>
      <c r="Y8016" s="3" t="s">
        <v>30</v>
      </c>
      <c r="Z8016" s="3" t="s">
        <v>30</v>
      </c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  <c r="AP8016" s="3"/>
      <c r="AQ8016" s="3"/>
      <c r="AR8016" s="3"/>
      <c r="AS8016" s="3"/>
      <c r="AT8016" s="3"/>
      <c r="AU8016" s="3"/>
      <c r="AV8016" s="3"/>
      <c r="AW8016" s="3"/>
      <c r="AX8016" s="3"/>
      <c r="AY8016" s="3"/>
      <c r="AZ8016" s="3"/>
      <c r="BA8016" s="3"/>
      <c r="BB8016" s="3"/>
      <c r="BC8016" s="3"/>
      <c r="BD8016" s="3"/>
      <c r="BE8016" s="3"/>
      <c r="BF8016" s="3"/>
      <c r="BG8016" s="3"/>
      <c r="BH8016" s="3"/>
      <c r="BI8016" s="3"/>
      <c r="BJ8016" s="3"/>
    </row>
    <row r="8017" customFormat="false" ht="15.75" hidden="false" customHeight="false" outlineLevel="0" collapsed="false">
      <c r="A8017" s="3" t="n">
        <v>8016</v>
      </c>
      <c r="B8017" s="3" t="s">
        <v>23311</v>
      </c>
      <c r="C8017" s="3" t="s">
        <v>23312</v>
      </c>
      <c r="D8017" s="3" t="n">
        <v>1</v>
      </c>
      <c r="E8017" s="3" t="n">
        <v>2.8274873</v>
      </c>
      <c r="F8017" s="3" t="n">
        <v>30</v>
      </c>
      <c r="G8017" s="3" t="n">
        <v>30</v>
      </c>
      <c r="H8017" s="3" t="n">
        <v>15</v>
      </c>
      <c r="I8017" s="3" t="n">
        <v>15</v>
      </c>
      <c r="J8017" s="3" t="n">
        <v>35</v>
      </c>
      <c r="K8017" s="3" t="n">
        <v>35</v>
      </c>
      <c r="L8017" s="3" t="n">
        <v>9</v>
      </c>
      <c r="M8017" s="3" t="n">
        <v>9</v>
      </c>
      <c r="N8017" s="3" t="n">
        <v>7</v>
      </c>
      <c r="O8017" s="3" t="n">
        <v>-1</v>
      </c>
      <c r="P8017" s="3" t="n">
        <v>7.9</v>
      </c>
      <c r="Q8017" s="3" t="n">
        <v>24.2</v>
      </c>
      <c r="R8017" s="3" t="s">
        <v>23313</v>
      </c>
      <c r="S8017" s="4" t="n">
        <v>45747.9434375</v>
      </c>
      <c r="T8017" s="3" t="s">
        <v>4910</v>
      </c>
      <c r="U8017" s="3" t="s">
        <v>4910</v>
      </c>
      <c r="V8017" s="3" t="n">
        <v>1</v>
      </c>
      <c r="W8017" s="3" t="n">
        <v>0</v>
      </c>
      <c r="X8017" s="3" t="n">
        <v>0</v>
      </c>
      <c r="Y8017" s="3" t="s">
        <v>30</v>
      </c>
      <c r="Z8017" s="3" t="s">
        <v>30</v>
      </c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  <c r="AP8017" s="3"/>
      <c r="AQ8017" s="3"/>
      <c r="AR8017" s="3"/>
      <c r="AS8017" s="3"/>
      <c r="AT8017" s="3"/>
      <c r="AU8017" s="3"/>
      <c r="AV8017" s="3"/>
      <c r="AW8017" s="3"/>
      <c r="AX8017" s="3"/>
      <c r="AY8017" s="3"/>
      <c r="AZ8017" s="3"/>
      <c r="BA8017" s="3"/>
      <c r="BB8017" s="3"/>
      <c r="BC8017" s="3"/>
      <c r="BD8017" s="3"/>
      <c r="BE8017" s="3"/>
      <c r="BF8017" s="3"/>
      <c r="BG8017" s="3"/>
      <c r="BH8017" s="3"/>
      <c r="BI8017" s="3"/>
      <c r="BJ8017" s="3"/>
    </row>
    <row r="8018" customFormat="false" ht="15.75" hidden="false" customHeight="false" outlineLevel="0" collapsed="false">
      <c r="A8018" s="3" t="n">
        <v>8017</v>
      </c>
      <c r="B8018" s="3" t="s">
        <v>23314</v>
      </c>
      <c r="C8018" s="3" t="s">
        <v>23315</v>
      </c>
      <c r="D8018" s="3" t="n">
        <v>1</v>
      </c>
      <c r="E8018" s="3" t="n">
        <v>12.6122225</v>
      </c>
      <c r="F8018" s="3" t="n">
        <v>239</v>
      </c>
      <c r="G8018" s="3" t="n">
        <v>239</v>
      </c>
      <c r="H8018" s="3" t="n">
        <v>12</v>
      </c>
      <c r="I8018" s="3" t="n">
        <v>12</v>
      </c>
      <c r="J8018" s="3" t="n">
        <v>416</v>
      </c>
      <c r="K8018" s="3" t="n">
        <v>416</v>
      </c>
      <c r="L8018" s="3" t="n">
        <v>9</v>
      </c>
      <c r="M8018" s="3" t="n">
        <v>9</v>
      </c>
      <c r="N8018" s="3" t="n">
        <v>9</v>
      </c>
      <c r="O8018" s="3" t="n">
        <v>-1</v>
      </c>
      <c r="P8018" s="3" t="n">
        <v>8.1</v>
      </c>
      <c r="Q8018" s="3" t="n">
        <v>24.2</v>
      </c>
      <c r="R8018" s="3" t="s">
        <v>23316</v>
      </c>
      <c r="S8018" s="4" t="n">
        <v>45747.9438078704</v>
      </c>
      <c r="T8018" s="3" t="s">
        <v>1920</v>
      </c>
      <c r="U8018" s="3" t="s">
        <v>1920</v>
      </c>
      <c r="V8018" s="3" t="n">
        <v>1</v>
      </c>
      <c r="W8018" s="3" t="n">
        <v>0</v>
      </c>
      <c r="X8018" s="3" t="n">
        <v>0</v>
      </c>
      <c r="Y8018" s="3" t="s">
        <v>30</v>
      </c>
      <c r="Z8018" s="3" t="s">
        <v>30</v>
      </c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  <c r="AP8018" s="3"/>
      <c r="AQ8018" s="3"/>
      <c r="AR8018" s="3"/>
      <c r="AS8018" s="3"/>
      <c r="AT8018" s="3"/>
      <c r="AU8018" s="3"/>
      <c r="AV8018" s="3"/>
      <c r="AW8018" s="3"/>
      <c r="AX8018" s="3"/>
      <c r="AY8018" s="3"/>
      <c r="AZ8018" s="3"/>
      <c r="BA8018" s="3"/>
      <c r="BB8018" s="3"/>
      <c r="BC8018" s="3"/>
      <c r="BD8018" s="3"/>
      <c r="BE8018" s="3"/>
      <c r="BF8018" s="3"/>
      <c r="BG8018" s="3"/>
      <c r="BH8018" s="3"/>
      <c r="BI8018" s="3"/>
      <c r="BJ8018" s="3"/>
    </row>
    <row r="8019" customFormat="false" ht="15.75" hidden="false" customHeight="false" outlineLevel="0" collapsed="false">
      <c r="A8019" s="3" t="n">
        <v>8018</v>
      </c>
      <c r="B8019" s="3" t="s">
        <v>23317</v>
      </c>
      <c r="C8019" s="3" t="s">
        <v>23318</v>
      </c>
      <c r="D8019" s="3" t="n">
        <v>1</v>
      </c>
      <c r="E8019" s="3" t="n">
        <v>8.1154086</v>
      </c>
      <c r="F8019" s="3" t="n">
        <v>143</v>
      </c>
      <c r="G8019" s="3" t="n">
        <v>143</v>
      </c>
      <c r="H8019" s="3" t="n">
        <v>22</v>
      </c>
      <c r="I8019" s="3" t="n">
        <v>22</v>
      </c>
      <c r="J8019" s="3" t="n">
        <v>230</v>
      </c>
      <c r="K8019" s="3" t="n">
        <v>230</v>
      </c>
      <c r="L8019" s="3" t="n">
        <v>32</v>
      </c>
      <c r="M8019" s="3" t="n">
        <v>32</v>
      </c>
      <c r="N8019" s="3" t="n">
        <v>-1</v>
      </c>
      <c r="O8019" s="3" t="n">
        <v>-1</v>
      </c>
      <c r="P8019" s="3" t="n">
        <v>7.1</v>
      </c>
      <c r="Q8019" s="3" t="n">
        <v>24.2</v>
      </c>
      <c r="R8019" s="3" t="s">
        <v>23319</v>
      </c>
      <c r="S8019" s="4" t="n">
        <v>45747.9440046296</v>
      </c>
      <c r="T8019" s="3" t="s">
        <v>4910</v>
      </c>
      <c r="U8019" s="3" t="s">
        <v>4910</v>
      </c>
      <c r="V8019" s="3" t="n">
        <v>0</v>
      </c>
      <c r="W8019" s="3" t="n">
        <v>0</v>
      </c>
      <c r="X8019" s="3" t="n">
        <v>0</v>
      </c>
      <c r="Y8019" s="3" t="s">
        <v>30</v>
      </c>
      <c r="Z8019" s="3" t="s">
        <v>30</v>
      </c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  <c r="AP8019" s="3"/>
      <c r="AQ8019" s="3"/>
      <c r="AR8019" s="3"/>
      <c r="AS8019" s="3"/>
      <c r="AT8019" s="3"/>
      <c r="AU8019" s="3"/>
      <c r="AV8019" s="3"/>
      <c r="AW8019" s="3"/>
      <c r="AX8019" s="3"/>
      <c r="AY8019" s="3"/>
      <c r="AZ8019" s="3"/>
      <c r="BA8019" s="3"/>
      <c r="BB8019" s="3"/>
      <c r="BC8019" s="3"/>
      <c r="BD8019" s="3"/>
      <c r="BE8019" s="3"/>
      <c r="BF8019" s="3"/>
      <c r="BG8019" s="3"/>
      <c r="BH8019" s="3"/>
      <c r="BI8019" s="3"/>
      <c r="BJ8019" s="3"/>
    </row>
    <row r="8020" customFormat="false" ht="15.75" hidden="false" customHeight="false" outlineLevel="0" collapsed="false">
      <c r="A8020" s="3" t="n">
        <v>8019</v>
      </c>
      <c r="B8020" s="3" t="s">
        <v>23320</v>
      </c>
      <c r="C8020" s="3" t="s">
        <v>23321</v>
      </c>
      <c r="D8020" s="3" t="n">
        <v>1</v>
      </c>
      <c r="E8020" s="3" t="n">
        <v>0.2076133</v>
      </c>
      <c r="F8020" s="3" t="n">
        <v>24</v>
      </c>
      <c r="G8020" s="3" t="n">
        <v>24</v>
      </c>
      <c r="H8020" s="3" t="n">
        <v>10</v>
      </c>
      <c r="I8020" s="3" t="n">
        <v>10</v>
      </c>
      <c r="J8020" s="3" t="n">
        <v>36</v>
      </c>
      <c r="K8020" s="3" t="n">
        <v>36</v>
      </c>
      <c r="L8020" s="3" t="n">
        <v>0</v>
      </c>
      <c r="M8020" s="3" t="n">
        <v>0</v>
      </c>
      <c r="N8020" s="3" t="n">
        <v>4</v>
      </c>
      <c r="O8020" s="3" t="n">
        <v>-1</v>
      </c>
      <c r="P8020" s="3" t="n">
        <v>8</v>
      </c>
      <c r="Q8020" s="3" t="n">
        <v>24.2</v>
      </c>
      <c r="R8020" s="3" t="s">
        <v>23322</v>
      </c>
      <c r="S8020" s="4" t="n">
        <v>45747.9440509259</v>
      </c>
      <c r="T8020" s="3" t="s">
        <v>65</v>
      </c>
      <c r="U8020" s="3" t="s">
        <v>65</v>
      </c>
      <c r="V8020" s="3" t="n">
        <v>1</v>
      </c>
      <c r="W8020" s="3" t="n">
        <v>0</v>
      </c>
      <c r="X8020" s="3" t="n">
        <v>0</v>
      </c>
      <c r="Y8020" s="3" t="s">
        <v>30</v>
      </c>
      <c r="Z8020" s="3" t="s">
        <v>30</v>
      </c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  <c r="AP8020" s="3"/>
      <c r="AQ8020" s="3"/>
      <c r="AR8020" s="3"/>
      <c r="AS8020" s="3"/>
      <c r="AT8020" s="3"/>
      <c r="AU8020" s="3"/>
      <c r="AV8020" s="3"/>
      <c r="AW8020" s="3"/>
      <c r="AX8020" s="3"/>
      <c r="AY8020" s="3"/>
      <c r="AZ8020" s="3"/>
      <c r="BA8020" s="3"/>
      <c r="BB8020" s="3"/>
      <c r="BC8020" s="3"/>
      <c r="BD8020" s="3"/>
      <c r="BE8020" s="3"/>
      <c r="BF8020" s="3"/>
      <c r="BG8020" s="3"/>
      <c r="BH8020" s="3"/>
      <c r="BI8020" s="3"/>
      <c r="BJ8020" s="3"/>
    </row>
    <row r="8021" customFormat="false" ht="15.75" hidden="false" customHeight="false" outlineLevel="0" collapsed="false">
      <c r="A8021" s="3" t="n">
        <v>8020</v>
      </c>
      <c r="B8021" s="3" t="s">
        <v>23323</v>
      </c>
      <c r="C8021" s="3" t="s">
        <v>23324</v>
      </c>
      <c r="D8021" s="3" t="n">
        <v>1</v>
      </c>
      <c r="E8021" s="3" t="n">
        <v>1.5486226</v>
      </c>
      <c r="F8021" s="3" t="n">
        <v>39</v>
      </c>
      <c r="G8021" s="3" t="n">
        <v>39</v>
      </c>
      <c r="H8021" s="3" t="n">
        <v>14</v>
      </c>
      <c r="I8021" s="3" t="n">
        <v>14</v>
      </c>
      <c r="J8021" s="3" t="n">
        <v>40</v>
      </c>
      <c r="K8021" s="3" t="n">
        <v>40</v>
      </c>
      <c r="L8021" s="3" t="n">
        <v>11</v>
      </c>
      <c r="M8021" s="3" t="n">
        <v>11</v>
      </c>
      <c r="N8021" s="3" t="n">
        <v>0</v>
      </c>
      <c r="O8021" s="3" t="n">
        <v>-1</v>
      </c>
      <c r="P8021" s="3" t="n">
        <v>7.3</v>
      </c>
      <c r="Q8021" s="3" t="n">
        <v>24.2</v>
      </c>
      <c r="R8021" s="3" t="s">
        <v>23325</v>
      </c>
      <c r="S8021" s="4" t="n">
        <v>45747.9441319444</v>
      </c>
      <c r="T8021" s="3" t="s">
        <v>65</v>
      </c>
      <c r="U8021" s="3" t="s">
        <v>65</v>
      </c>
      <c r="V8021" s="3" t="n">
        <v>1</v>
      </c>
      <c r="W8021" s="3" t="n">
        <v>0</v>
      </c>
      <c r="X8021" s="3" t="n">
        <v>0</v>
      </c>
      <c r="Y8021" s="3" t="s">
        <v>30</v>
      </c>
      <c r="Z8021" s="3" t="s">
        <v>30</v>
      </c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  <c r="AP8021" s="3"/>
      <c r="AQ8021" s="3"/>
      <c r="AR8021" s="3"/>
      <c r="AS8021" s="3"/>
      <c r="AT8021" s="3"/>
      <c r="AU8021" s="3"/>
      <c r="AV8021" s="3"/>
      <c r="AW8021" s="3"/>
      <c r="AX8021" s="3"/>
      <c r="AY8021" s="3"/>
      <c r="AZ8021" s="3"/>
      <c r="BA8021" s="3"/>
      <c r="BB8021" s="3"/>
      <c r="BC8021" s="3"/>
      <c r="BD8021" s="3"/>
      <c r="BE8021" s="3"/>
      <c r="BF8021" s="3"/>
      <c r="BG8021" s="3"/>
      <c r="BH8021" s="3"/>
      <c r="BI8021" s="3"/>
      <c r="BJ8021" s="3"/>
    </row>
    <row r="8022" customFormat="false" ht="15.75" hidden="false" customHeight="false" outlineLevel="0" collapsed="false">
      <c r="A8022" s="3" t="n">
        <v>8021</v>
      </c>
      <c r="B8022" s="3" t="s">
        <v>23326</v>
      </c>
      <c r="C8022" s="3" t="s">
        <v>23327</v>
      </c>
      <c r="D8022" s="3" t="n">
        <v>1</v>
      </c>
      <c r="E8022" s="3" t="n">
        <v>2.0232642</v>
      </c>
      <c r="F8022" s="3" t="n">
        <v>57</v>
      </c>
      <c r="G8022" s="3" t="n">
        <v>57</v>
      </c>
      <c r="H8022" s="3" t="n">
        <v>13</v>
      </c>
      <c r="I8022" s="3" t="n">
        <v>13</v>
      </c>
      <c r="J8022" s="3" t="n">
        <v>64</v>
      </c>
      <c r="K8022" s="3" t="n">
        <v>64</v>
      </c>
      <c r="L8022" s="3" t="n">
        <v>15</v>
      </c>
      <c r="M8022" s="3" t="n">
        <v>15</v>
      </c>
      <c r="N8022" s="3" t="n">
        <v>13</v>
      </c>
      <c r="O8022" s="3" t="n">
        <v>-1</v>
      </c>
      <c r="P8022" s="3" t="n">
        <v>7.4</v>
      </c>
      <c r="Q8022" s="3" t="n">
        <v>24.2</v>
      </c>
      <c r="R8022" s="3" t="s">
        <v>23328</v>
      </c>
      <c r="S8022" s="4" t="n">
        <v>45747.944224537</v>
      </c>
      <c r="T8022" s="3" t="s">
        <v>65</v>
      </c>
      <c r="U8022" s="3" t="s">
        <v>65</v>
      </c>
      <c r="V8022" s="3" t="n">
        <v>1</v>
      </c>
      <c r="W8022" s="3" t="n">
        <v>0</v>
      </c>
      <c r="X8022" s="3" t="n">
        <v>0</v>
      </c>
      <c r="Y8022" s="3" t="s">
        <v>30</v>
      </c>
      <c r="Z8022" s="3" t="s">
        <v>30</v>
      </c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  <c r="AP8022" s="3"/>
      <c r="AQ8022" s="3"/>
      <c r="AR8022" s="3"/>
      <c r="AS8022" s="3"/>
      <c r="AT8022" s="3"/>
      <c r="AU8022" s="3"/>
      <c r="AV8022" s="3"/>
      <c r="AW8022" s="3"/>
      <c r="AX8022" s="3"/>
      <c r="AY8022" s="3"/>
      <c r="AZ8022" s="3"/>
      <c r="BA8022" s="3"/>
      <c r="BB8022" s="3"/>
      <c r="BC8022" s="3"/>
      <c r="BD8022" s="3"/>
      <c r="BE8022" s="3"/>
      <c r="BF8022" s="3"/>
      <c r="BG8022" s="3"/>
      <c r="BH8022" s="3"/>
      <c r="BI8022" s="3"/>
      <c r="BJ8022" s="3"/>
    </row>
    <row r="8023" customFormat="false" ht="15.75" hidden="false" customHeight="false" outlineLevel="0" collapsed="false">
      <c r="A8023" s="3" t="n">
        <v>8022</v>
      </c>
      <c r="B8023" s="3" t="s">
        <v>23329</v>
      </c>
      <c r="C8023" s="3" t="s">
        <v>23330</v>
      </c>
      <c r="D8023" s="3" t="n">
        <v>1</v>
      </c>
      <c r="E8023" s="3" t="n">
        <v>3.7321227</v>
      </c>
      <c r="F8023" s="3" t="n">
        <v>108</v>
      </c>
      <c r="G8023" s="3" t="n">
        <v>108</v>
      </c>
      <c r="H8023" s="3" t="n">
        <v>18</v>
      </c>
      <c r="I8023" s="3" t="n">
        <v>18</v>
      </c>
      <c r="J8023" s="3" t="n">
        <v>142</v>
      </c>
      <c r="K8023" s="3" t="n">
        <v>142</v>
      </c>
      <c r="L8023" s="3" t="n">
        <v>24</v>
      </c>
      <c r="M8023" s="3" t="n">
        <v>24</v>
      </c>
      <c r="N8023" s="3" t="n">
        <v>0</v>
      </c>
      <c r="O8023" s="3" t="n">
        <v>-1</v>
      </c>
      <c r="P8023" s="3" t="n">
        <v>7.4</v>
      </c>
      <c r="Q8023" s="3" t="n">
        <v>24.2</v>
      </c>
      <c r="R8023" s="3" t="s">
        <v>23331</v>
      </c>
      <c r="S8023" s="4" t="n">
        <v>45747.9443518519</v>
      </c>
      <c r="T8023" s="3" t="s">
        <v>65</v>
      </c>
      <c r="U8023" s="3" t="s">
        <v>65</v>
      </c>
      <c r="V8023" s="3" t="n">
        <v>1</v>
      </c>
      <c r="W8023" s="3" t="n">
        <v>0</v>
      </c>
      <c r="X8023" s="3" t="n">
        <v>0</v>
      </c>
      <c r="Y8023" s="3" t="s">
        <v>30</v>
      </c>
      <c r="Z8023" s="3" t="s">
        <v>30</v>
      </c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  <c r="AP8023" s="3"/>
      <c r="AQ8023" s="3"/>
      <c r="AR8023" s="3"/>
      <c r="AS8023" s="3"/>
      <c r="AT8023" s="3"/>
      <c r="AU8023" s="3"/>
      <c r="AV8023" s="3"/>
      <c r="AW8023" s="3"/>
      <c r="AX8023" s="3"/>
      <c r="AY8023" s="3"/>
      <c r="AZ8023" s="3"/>
      <c r="BA8023" s="3"/>
      <c r="BB8023" s="3"/>
      <c r="BC8023" s="3"/>
      <c r="BD8023" s="3"/>
      <c r="BE8023" s="3"/>
      <c r="BF8023" s="3"/>
      <c r="BG8023" s="3"/>
      <c r="BH8023" s="3"/>
      <c r="BI8023" s="3"/>
      <c r="BJ8023" s="3"/>
    </row>
    <row r="8024" customFormat="false" ht="15.75" hidden="false" customHeight="false" outlineLevel="0" collapsed="false">
      <c r="A8024" s="3" t="n">
        <v>8023</v>
      </c>
      <c r="B8024" s="3" t="s">
        <v>23332</v>
      </c>
      <c r="C8024" s="3" t="s">
        <v>23333</v>
      </c>
      <c r="D8024" s="3" t="n">
        <v>1</v>
      </c>
      <c r="E8024" s="3" t="n">
        <v>1.3271825</v>
      </c>
      <c r="F8024" s="3" t="n">
        <v>48</v>
      </c>
      <c r="G8024" s="3" t="n">
        <v>48</v>
      </c>
      <c r="H8024" s="3" t="n">
        <v>13</v>
      </c>
      <c r="I8024" s="3" t="n">
        <v>13</v>
      </c>
      <c r="J8024" s="3" t="n">
        <v>52</v>
      </c>
      <c r="K8024" s="3" t="n">
        <v>52</v>
      </c>
      <c r="L8024" s="3" t="n">
        <v>15</v>
      </c>
      <c r="M8024" s="3" t="n">
        <v>15</v>
      </c>
      <c r="N8024" s="3" t="n">
        <v>2</v>
      </c>
      <c r="O8024" s="3" t="n">
        <v>-1</v>
      </c>
      <c r="P8024" s="3" t="n">
        <v>7.4</v>
      </c>
      <c r="Q8024" s="3" t="n">
        <v>24.2</v>
      </c>
      <c r="R8024" s="3" t="s">
        <v>23334</v>
      </c>
      <c r="S8024" s="4" t="n">
        <v>45747.9444444444</v>
      </c>
      <c r="T8024" s="3" t="s">
        <v>65</v>
      </c>
      <c r="U8024" s="3" t="s">
        <v>65</v>
      </c>
      <c r="V8024" s="3" t="n">
        <v>1</v>
      </c>
      <c r="W8024" s="3" t="n">
        <v>0</v>
      </c>
      <c r="X8024" s="3" t="n">
        <v>0</v>
      </c>
      <c r="Y8024" s="3" t="s">
        <v>30</v>
      </c>
      <c r="Z8024" s="3" t="s">
        <v>30</v>
      </c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  <c r="AP8024" s="3"/>
      <c r="AQ8024" s="3"/>
      <c r="AR8024" s="3"/>
      <c r="AS8024" s="3"/>
      <c r="AT8024" s="3"/>
      <c r="AU8024" s="3"/>
      <c r="AV8024" s="3"/>
      <c r="AW8024" s="3"/>
      <c r="AX8024" s="3"/>
      <c r="AY8024" s="3"/>
      <c r="AZ8024" s="3"/>
      <c r="BA8024" s="3"/>
      <c r="BB8024" s="3"/>
      <c r="BC8024" s="3"/>
      <c r="BD8024" s="3"/>
      <c r="BE8024" s="3"/>
      <c r="BF8024" s="3"/>
      <c r="BG8024" s="3"/>
      <c r="BH8024" s="3"/>
      <c r="BI8024" s="3"/>
      <c r="BJ8024" s="3"/>
    </row>
    <row r="8025" customFormat="false" ht="15.75" hidden="false" customHeight="false" outlineLevel="0" collapsed="false">
      <c r="A8025" s="3" t="n">
        <v>8024</v>
      </c>
      <c r="B8025" s="3" t="s">
        <v>23335</v>
      </c>
      <c r="C8025" s="3" t="s">
        <v>23336</v>
      </c>
      <c r="D8025" s="3" t="n">
        <v>1</v>
      </c>
      <c r="E8025" s="3" t="n">
        <v>1.8734156</v>
      </c>
      <c r="F8025" s="3" t="n">
        <v>98</v>
      </c>
      <c r="G8025" s="3" t="n">
        <v>98</v>
      </c>
      <c r="H8025" s="3" t="n">
        <v>13</v>
      </c>
      <c r="I8025" s="3" t="n">
        <v>13</v>
      </c>
      <c r="J8025" s="3" t="n">
        <v>122</v>
      </c>
      <c r="K8025" s="3" t="n">
        <v>122</v>
      </c>
      <c r="L8025" s="3" t="n">
        <v>26</v>
      </c>
      <c r="M8025" s="3" t="n">
        <v>26</v>
      </c>
      <c r="N8025" s="3" t="n">
        <v>37</v>
      </c>
      <c r="O8025" s="3" t="n">
        <v>-1</v>
      </c>
      <c r="P8025" s="3" t="n">
        <v>7.3</v>
      </c>
      <c r="Q8025" s="3" t="n">
        <v>24.2</v>
      </c>
      <c r="R8025" s="3" t="s">
        <v>23337</v>
      </c>
      <c r="S8025" s="4" t="n">
        <v>45747.9445601852</v>
      </c>
      <c r="T8025" s="3" t="s">
        <v>4910</v>
      </c>
      <c r="U8025" s="3" t="s">
        <v>4910</v>
      </c>
      <c r="V8025" s="3" t="n">
        <v>1</v>
      </c>
      <c r="W8025" s="3" t="n">
        <v>0</v>
      </c>
      <c r="X8025" s="3" t="n">
        <v>0</v>
      </c>
      <c r="Y8025" s="3" t="s">
        <v>30</v>
      </c>
      <c r="Z8025" s="3" t="s">
        <v>30</v>
      </c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  <c r="AP8025" s="3"/>
      <c r="AQ8025" s="3"/>
      <c r="AR8025" s="3"/>
      <c r="AS8025" s="3"/>
      <c r="AT8025" s="3"/>
      <c r="AU8025" s="3"/>
      <c r="AV8025" s="3"/>
      <c r="AW8025" s="3"/>
      <c r="AX8025" s="3"/>
      <c r="AY8025" s="3"/>
      <c r="AZ8025" s="3"/>
      <c r="BA8025" s="3"/>
      <c r="BB8025" s="3"/>
      <c r="BC8025" s="3"/>
      <c r="BD8025" s="3"/>
      <c r="BE8025" s="3"/>
      <c r="BF8025" s="3"/>
      <c r="BG8025" s="3"/>
      <c r="BH8025" s="3"/>
      <c r="BI8025" s="3"/>
      <c r="BJ8025" s="3"/>
    </row>
    <row r="8026" customFormat="false" ht="15.75" hidden="false" customHeight="false" outlineLevel="0" collapsed="false">
      <c r="A8026" s="3" t="n">
        <v>8025</v>
      </c>
      <c r="B8026" s="3" t="s">
        <v>23338</v>
      </c>
      <c r="C8026" s="3" t="s">
        <v>23339</v>
      </c>
      <c r="D8026" s="3" t="n">
        <v>1</v>
      </c>
      <c r="E8026" s="3" t="n">
        <v>1.4212787</v>
      </c>
      <c r="F8026" s="3" t="n">
        <v>40</v>
      </c>
      <c r="G8026" s="3" t="n">
        <v>40</v>
      </c>
      <c r="H8026" s="3" t="n">
        <v>9</v>
      </c>
      <c r="I8026" s="3" t="n">
        <v>9</v>
      </c>
      <c r="J8026" s="3" t="n">
        <v>44</v>
      </c>
      <c r="K8026" s="3" t="n">
        <v>44</v>
      </c>
      <c r="L8026" s="3" t="n">
        <v>11</v>
      </c>
      <c r="M8026" s="3" t="n">
        <v>11</v>
      </c>
      <c r="N8026" s="3" t="n">
        <v>-1</v>
      </c>
      <c r="O8026" s="3" t="n">
        <v>-1</v>
      </c>
      <c r="P8026" s="3" t="n">
        <v>7.7</v>
      </c>
      <c r="Q8026" s="3" t="n">
        <v>24.2</v>
      </c>
      <c r="R8026" s="3" t="s">
        <v>23340</v>
      </c>
      <c r="S8026" s="4" t="n">
        <v>45747.9446180556</v>
      </c>
      <c r="T8026" s="3" t="s">
        <v>65</v>
      </c>
      <c r="U8026" s="3" t="s">
        <v>65</v>
      </c>
      <c r="V8026" s="3" t="n">
        <v>0</v>
      </c>
      <c r="W8026" s="3" t="n">
        <v>0</v>
      </c>
      <c r="X8026" s="3" t="n">
        <v>0</v>
      </c>
      <c r="Y8026" s="3" t="s">
        <v>30</v>
      </c>
      <c r="Z8026" s="3" t="s">
        <v>30</v>
      </c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  <c r="AP8026" s="3"/>
      <c r="AQ8026" s="3"/>
      <c r="AR8026" s="3"/>
      <c r="AS8026" s="3"/>
      <c r="AT8026" s="3"/>
      <c r="AU8026" s="3"/>
      <c r="AV8026" s="3"/>
      <c r="AW8026" s="3"/>
      <c r="AX8026" s="3"/>
      <c r="AY8026" s="3"/>
      <c r="AZ8026" s="3"/>
      <c r="BA8026" s="3"/>
      <c r="BB8026" s="3"/>
      <c r="BC8026" s="3"/>
      <c r="BD8026" s="3"/>
      <c r="BE8026" s="3"/>
      <c r="BF8026" s="3"/>
      <c r="BG8026" s="3"/>
      <c r="BH8026" s="3"/>
      <c r="BI8026" s="3"/>
      <c r="BJ8026" s="3"/>
    </row>
    <row r="8027" customFormat="false" ht="15.75" hidden="false" customHeight="false" outlineLevel="0" collapsed="false">
      <c r="A8027" s="3" t="n">
        <v>8026</v>
      </c>
      <c r="B8027" s="3" t="s">
        <v>23341</v>
      </c>
      <c r="C8027" s="3" t="s">
        <v>23342</v>
      </c>
      <c r="D8027" s="3" t="n">
        <v>1</v>
      </c>
      <c r="E8027" s="3" t="n">
        <v>0.6814523</v>
      </c>
      <c r="F8027" s="3" t="n">
        <v>32</v>
      </c>
      <c r="G8027" s="3" t="n">
        <v>32</v>
      </c>
      <c r="H8027" s="3" t="n">
        <v>12</v>
      </c>
      <c r="I8027" s="3" t="n">
        <v>12</v>
      </c>
      <c r="J8027" s="3" t="n">
        <v>35</v>
      </c>
      <c r="K8027" s="3" t="n">
        <v>35</v>
      </c>
      <c r="L8027" s="3" t="n">
        <v>5</v>
      </c>
      <c r="M8027" s="3" t="n">
        <v>5</v>
      </c>
      <c r="N8027" s="3" t="n">
        <v>-1</v>
      </c>
      <c r="O8027" s="3" t="n">
        <v>-1</v>
      </c>
      <c r="P8027" s="3" t="n">
        <v>5</v>
      </c>
      <c r="Q8027" s="3" t="n">
        <v>24.2</v>
      </c>
      <c r="R8027" s="3" t="s">
        <v>23343</v>
      </c>
      <c r="S8027" s="4" t="n">
        <v>45747.9446527778</v>
      </c>
      <c r="T8027" s="3" t="s">
        <v>65</v>
      </c>
      <c r="U8027" s="3" t="s">
        <v>65</v>
      </c>
      <c r="V8027" s="3" t="n">
        <v>0</v>
      </c>
      <c r="W8027" s="3" t="n">
        <v>0</v>
      </c>
      <c r="X8027" s="3" t="n">
        <v>0</v>
      </c>
      <c r="Y8027" s="3" t="s">
        <v>30</v>
      </c>
      <c r="Z8027" s="3" t="s">
        <v>30</v>
      </c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  <c r="AP8027" s="3"/>
      <c r="AQ8027" s="3"/>
      <c r="AR8027" s="3"/>
      <c r="AS8027" s="3"/>
      <c r="AT8027" s="3"/>
      <c r="AU8027" s="3"/>
      <c r="AV8027" s="3"/>
      <c r="AW8027" s="3"/>
      <c r="AX8027" s="3"/>
      <c r="AY8027" s="3"/>
      <c r="AZ8027" s="3"/>
      <c r="BA8027" s="3"/>
      <c r="BB8027" s="3"/>
      <c r="BC8027" s="3"/>
      <c r="BD8027" s="3"/>
      <c r="BE8027" s="3"/>
      <c r="BF8027" s="3"/>
      <c r="BG8027" s="3"/>
      <c r="BH8027" s="3"/>
      <c r="BI8027" s="3"/>
      <c r="BJ8027" s="3"/>
    </row>
    <row r="8028" customFormat="false" ht="15.75" hidden="false" customHeight="false" outlineLevel="0" collapsed="false">
      <c r="A8028" s="3" t="n">
        <v>8027</v>
      </c>
      <c r="B8028" s="3" t="s">
        <v>23344</v>
      </c>
      <c r="C8028" s="3" t="s">
        <v>23345</v>
      </c>
      <c r="D8028" s="3" t="n">
        <v>1</v>
      </c>
      <c r="E8028" s="3" t="n">
        <v>0.1365557</v>
      </c>
      <c r="F8028" s="3" t="n">
        <v>21</v>
      </c>
      <c r="G8028" s="3" t="n">
        <v>21</v>
      </c>
      <c r="H8028" s="3" t="n">
        <v>13</v>
      </c>
      <c r="I8028" s="3" t="n">
        <v>13</v>
      </c>
      <c r="J8028" s="3" t="n">
        <v>21</v>
      </c>
      <c r="K8028" s="3" t="n">
        <v>21</v>
      </c>
      <c r="L8028" s="3" t="n">
        <v>1</v>
      </c>
      <c r="M8028" s="3" t="n">
        <v>1</v>
      </c>
      <c r="N8028" s="3" t="n">
        <v>-1</v>
      </c>
      <c r="O8028" s="3" t="n">
        <v>-1</v>
      </c>
      <c r="P8028" s="3" t="n">
        <v>5</v>
      </c>
      <c r="Q8028" s="3" t="n">
        <v>24.2</v>
      </c>
      <c r="R8028" s="3" t="s">
        <v>23346</v>
      </c>
      <c r="S8028" s="4" t="n">
        <v>45747.9446875</v>
      </c>
      <c r="T8028" s="3" t="s">
        <v>65</v>
      </c>
      <c r="U8028" s="3" t="s">
        <v>65</v>
      </c>
      <c r="V8028" s="3" t="n">
        <v>0</v>
      </c>
      <c r="W8028" s="3" t="n">
        <v>0</v>
      </c>
      <c r="X8028" s="3" t="n">
        <v>0</v>
      </c>
      <c r="Y8028" s="3" t="s">
        <v>30</v>
      </c>
      <c r="Z8028" s="3" t="s">
        <v>30</v>
      </c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  <c r="AP8028" s="3"/>
      <c r="AQ8028" s="3"/>
      <c r="AR8028" s="3"/>
      <c r="AS8028" s="3"/>
      <c r="AT8028" s="3"/>
      <c r="AU8028" s="3"/>
      <c r="AV8028" s="3"/>
      <c r="AW8028" s="3"/>
      <c r="AX8028" s="3"/>
      <c r="AY8028" s="3"/>
      <c r="AZ8028" s="3"/>
      <c r="BA8028" s="3"/>
      <c r="BB8028" s="3"/>
      <c r="BC8028" s="3"/>
      <c r="BD8028" s="3"/>
      <c r="BE8028" s="3"/>
      <c r="BF8028" s="3"/>
      <c r="BG8028" s="3"/>
      <c r="BH8028" s="3"/>
      <c r="BI8028" s="3"/>
      <c r="BJ8028" s="3"/>
    </row>
    <row r="8029" customFormat="false" ht="15.75" hidden="false" customHeight="false" outlineLevel="0" collapsed="false">
      <c r="A8029" s="3" t="n">
        <v>8028</v>
      </c>
      <c r="B8029" s="3" t="s">
        <v>23347</v>
      </c>
      <c r="C8029" s="3" t="s">
        <v>23348</v>
      </c>
      <c r="D8029" s="3" t="n">
        <v>1</v>
      </c>
      <c r="E8029" s="3" t="n">
        <v>1.3827744</v>
      </c>
      <c r="F8029" s="3" t="n">
        <v>65</v>
      </c>
      <c r="G8029" s="3" t="n">
        <v>65</v>
      </c>
      <c r="H8029" s="3" t="n">
        <v>18</v>
      </c>
      <c r="I8029" s="3" t="n">
        <v>18</v>
      </c>
      <c r="J8029" s="3" t="n">
        <v>83</v>
      </c>
      <c r="K8029" s="3" t="n">
        <v>83</v>
      </c>
      <c r="L8029" s="3" t="n">
        <v>20</v>
      </c>
      <c r="M8029" s="3" t="n">
        <v>20</v>
      </c>
      <c r="N8029" s="3" t="n">
        <v>50</v>
      </c>
      <c r="O8029" s="3" t="n">
        <v>-1</v>
      </c>
      <c r="P8029" s="3" t="n">
        <v>7.4</v>
      </c>
      <c r="Q8029" s="3" t="n">
        <v>24.2</v>
      </c>
      <c r="R8029" s="3" t="s">
        <v>23349</v>
      </c>
      <c r="S8029" s="4" t="n">
        <v>45747.9447685185</v>
      </c>
      <c r="T8029" s="3" t="s">
        <v>4910</v>
      </c>
      <c r="U8029" s="3" t="s">
        <v>4910</v>
      </c>
      <c r="V8029" s="3" t="n">
        <v>1</v>
      </c>
      <c r="W8029" s="3" t="n">
        <v>0</v>
      </c>
      <c r="X8029" s="3" t="n">
        <v>0</v>
      </c>
      <c r="Y8029" s="3" t="s">
        <v>30</v>
      </c>
      <c r="Z8029" s="3" t="s">
        <v>30</v>
      </c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  <c r="AP8029" s="3"/>
      <c r="AQ8029" s="3"/>
      <c r="AR8029" s="3"/>
      <c r="AS8029" s="3"/>
      <c r="AT8029" s="3"/>
      <c r="AU8029" s="3"/>
      <c r="AV8029" s="3"/>
      <c r="AW8029" s="3"/>
      <c r="AX8029" s="3"/>
      <c r="AY8029" s="3"/>
      <c r="AZ8029" s="3"/>
      <c r="BA8029" s="3"/>
      <c r="BB8029" s="3"/>
      <c r="BC8029" s="3"/>
      <c r="BD8029" s="3"/>
      <c r="BE8029" s="3"/>
      <c r="BF8029" s="3"/>
      <c r="BG8029" s="3"/>
      <c r="BH8029" s="3"/>
      <c r="BI8029" s="3"/>
      <c r="BJ8029" s="3"/>
    </row>
    <row r="8030" customFormat="false" ht="15.75" hidden="false" customHeight="false" outlineLevel="0" collapsed="false">
      <c r="A8030" s="3" t="n">
        <v>8029</v>
      </c>
      <c r="B8030" s="3" t="s">
        <v>23350</v>
      </c>
      <c r="C8030" s="3" t="s">
        <v>23351</v>
      </c>
      <c r="D8030" s="3" t="n">
        <v>1</v>
      </c>
      <c r="E8030" s="3" t="n">
        <v>1.3384724</v>
      </c>
      <c r="F8030" s="3" t="n">
        <v>16</v>
      </c>
      <c r="G8030" s="3" t="n">
        <v>16</v>
      </c>
      <c r="H8030" s="3" t="n">
        <v>8</v>
      </c>
      <c r="I8030" s="3" t="n">
        <v>8</v>
      </c>
      <c r="J8030" s="3" t="n">
        <v>21</v>
      </c>
      <c r="K8030" s="3" t="n">
        <v>21</v>
      </c>
      <c r="L8030" s="3" t="n">
        <v>1</v>
      </c>
      <c r="M8030" s="3" t="n">
        <v>1</v>
      </c>
      <c r="N8030" s="3" t="n">
        <v>-1</v>
      </c>
      <c r="O8030" s="3" t="n">
        <v>-1</v>
      </c>
      <c r="P8030" s="3" t="n">
        <v>8.1</v>
      </c>
      <c r="Q8030" s="3" t="n">
        <v>24.2</v>
      </c>
      <c r="R8030" s="3" t="s">
        <v>23352</v>
      </c>
      <c r="S8030" s="4" t="n">
        <v>45747.9448148148</v>
      </c>
      <c r="T8030" s="3" t="s">
        <v>65</v>
      </c>
      <c r="U8030" s="3" t="s">
        <v>65</v>
      </c>
      <c r="V8030" s="3" t="n">
        <v>0</v>
      </c>
      <c r="W8030" s="3" t="n">
        <v>0</v>
      </c>
      <c r="X8030" s="3" t="n">
        <v>0</v>
      </c>
      <c r="Y8030" s="3" t="s">
        <v>30</v>
      </c>
      <c r="Z8030" s="3" t="s">
        <v>30</v>
      </c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  <c r="AP8030" s="3"/>
      <c r="AQ8030" s="3"/>
      <c r="AR8030" s="3"/>
      <c r="AS8030" s="3"/>
      <c r="AT8030" s="3"/>
      <c r="AU8030" s="3"/>
      <c r="AV8030" s="3"/>
      <c r="AW8030" s="3"/>
      <c r="AX8030" s="3"/>
      <c r="AY8030" s="3"/>
      <c r="AZ8030" s="3"/>
      <c r="BA8030" s="3"/>
      <c r="BB8030" s="3"/>
      <c r="BC8030" s="3"/>
      <c r="BD8030" s="3"/>
      <c r="BE8030" s="3"/>
      <c r="BF8030" s="3"/>
      <c r="BG8030" s="3"/>
      <c r="BH8030" s="3"/>
      <c r="BI8030" s="3"/>
      <c r="BJ8030" s="3"/>
    </row>
    <row r="8031" customFormat="false" ht="15.75" hidden="false" customHeight="false" outlineLevel="0" collapsed="false">
      <c r="A8031" s="3" t="n">
        <v>8030</v>
      </c>
      <c r="B8031" s="3"/>
      <c r="C8031" s="3"/>
      <c r="D8031" s="3" t="n">
        <v>0</v>
      </c>
      <c r="E8031" s="3" t="s">
        <v>1901</v>
      </c>
      <c r="F8031" s="3" t="s">
        <v>1901</v>
      </c>
      <c r="G8031" s="3" t="s">
        <v>1901</v>
      </c>
      <c r="H8031" s="3" t="s">
        <v>1901</v>
      </c>
      <c r="I8031" s="3" t="s">
        <v>1901</v>
      </c>
      <c r="J8031" s="3" t="s">
        <v>1901</v>
      </c>
      <c r="K8031" s="3" t="s">
        <v>1901</v>
      </c>
      <c r="L8031" s="3" t="s">
        <v>1901</v>
      </c>
      <c r="M8031" s="3" t="s">
        <v>1901</v>
      </c>
      <c r="N8031" s="3" t="s">
        <v>1901</v>
      </c>
      <c r="O8031" s="3" t="s">
        <v>1901</v>
      </c>
      <c r="P8031" s="3"/>
      <c r="Q8031" s="3"/>
      <c r="R8031" s="3"/>
      <c r="S8031" s="3"/>
      <c r="T8031" s="3"/>
      <c r="U8031" s="3"/>
      <c r="V8031" s="3" t="s">
        <v>1901</v>
      </c>
      <c r="W8031" s="3" t="s">
        <v>1901</v>
      </c>
      <c r="X8031" s="3" t="s">
        <v>1901</v>
      </c>
      <c r="Y8031" s="3"/>
      <c r="Z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  <c r="AP8031" s="3"/>
      <c r="AQ8031" s="3"/>
      <c r="AR8031" s="3"/>
      <c r="AS8031" s="3"/>
      <c r="AT8031" s="3"/>
      <c r="AU8031" s="3"/>
      <c r="AV8031" s="3"/>
      <c r="AW8031" s="3"/>
      <c r="AX8031" s="3"/>
      <c r="AY8031" s="3"/>
      <c r="AZ8031" s="3"/>
      <c r="BA8031" s="3"/>
      <c r="BB8031" s="3"/>
      <c r="BC8031" s="3"/>
      <c r="BD8031" s="3"/>
      <c r="BE8031" s="3"/>
      <c r="BF8031" s="3"/>
      <c r="BG8031" s="3"/>
      <c r="BH8031" s="3"/>
      <c r="BI8031" s="3"/>
      <c r="BJ8031" s="3"/>
    </row>
    <row r="8032" customFormat="false" ht="15.75" hidden="false" customHeight="false" outlineLevel="0" collapsed="false">
      <c r="A8032" s="3" t="n">
        <v>8031</v>
      </c>
      <c r="B8032" s="3" t="s">
        <v>23353</v>
      </c>
      <c r="C8032" s="3" t="s">
        <v>23354</v>
      </c>
      <c r="D8032" s="3" t="n">
        <v>1</v>
      </c>
      <c r="E8032" s="3" t="n">
        <v>9.4386722</v>
      </c>
      <c r="F8032" s="3" t="n">
        <v>285</v>
      </c>
      <c r="G8032" s="3" t="n">
        <v>285</v>
      </c>
      <c r="H8032" s="3" t="n">
        <v>19</v>
      </c>
      <c r="I8032" s="3" t="n">
        <v>19</v>
      </c>
      <c r="J8032" s="3" t="n">
        <v>439</v>
      </c>
      <c r="K8032" s="3" t="n">
        <v>439</v>
      </c>
      <c r="L8032" s="3" t="n">
        <v>14</v>
      </c>
      <c r="M8032" s="3" t="n">
        <v>14</v>
      </c>
      <c r="N8032" s="3" t="n">
        <v>-1</v>
      </c>
      <c r="O8032" s="3" t="n">
        <v>11</v>
      </c>
      <c r="P8032" s="3" t="n">
        <v>7.9</v>
      </c>
      <c r="Q8032" s="3" t="n">
        <v>24.2</v>
      </c>
      <c r="R8032" s="3" t="s">
        <v>23355</v>
      </c>
      <c r="S8032" s="4" t="n">
        <v>45747.9449652778</v>
      </c>
      <c r="T8032" s="3" t="s">
        <v>65</v>
      </c>
      <c r="U8032" s="3" t="s">
        <v>65</v>
      </c>
      <c r="V8032" s="3" t="n">
        <v>0</v>
      </c>
      <c r="W8032" s="3" t="n">
        <v>1</v>
      </c>
      <c r="X8032" s="3" t="n">
        <v>0</v>
      </c>
      <c r="Y8032" s="3" t="s">
        <v>30</v>
      </c>
      <c r="Z8032" s="3" t="s">
        <v>30</v>
      </c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  <c r="AP8032" s="3"/>
      <c r="AQ8032" s="3"/>
      <c r="AR8032" s="3"/>
      <c r="AS8032" s="3"/>
      <c r="AT8032" s="3"/>
      <c r="AU8032" s="3"/>
      <c r="AV8032" s="3"/>
      <c r="AW8032" s="3"/>
      <c r="AX8032" s="3"/>
      <c r="AY8032" s="3"/>
      <c r="AZ8032" s="3"/>
      <c r="BA8032" s="3"/>
      <c r="BB8032" s="3"/>
      <c r="BC8032" s="3"/>
      <c r="BD8032" s="3"/>
      <c r="BE8032" s="3"/>
      <c r="BF8032" s="3"/>
      <c r="BG8032" s="3"/>
      <c r="BH8032" s="3"/>
      <c r="BI8032" s="3"/>
      <c r="BJ8032" s="3"/>
    </row>
    <row r="8033" customFormat="false" ht="15.75" hidden="false" customHeight="false" outlineLevel="0" collapsed="false">
      <c r="A8033" s="3" t="n">
        <v>8032</v>
      </c>
      <c r="B8033" s="3" t="s">
        <v>23356</v>
      </c>
      <c r="C8033" s="3" t="s">
        <v>23357</v>
      </c>
      <c r="D8033" s="3" t="n">
        <v>1</v>
      </c>
      <c r="E8033" s="3" t="n">
        <v>4.9884509</v>
      </c>
      <c r="F8033" s="3" t="n">
        <v>139</v>
      </c>
      <c r="G8033" s="3" t="n">
        <v>139</v>
      </c>
      <c r="H8033" s="3" t="n">
        <v>20</v>
      </c>
      <c r="I8033" s="3" t="n">
        <v>20</v>
      </c>
      <c r="J8033" s="3" t="n">
        <v>143</v>
      </c>
      <c r="K8033" s="3" t="n">
        <v>143</v>
      </c>
      <c r="L8033" s="3" t="n">
        <v>18</v>
      </c>
      <c r="M8033" s="3" t="n">
        <v>18</v>
      </c>
      <c r="N8033" s="3" t="n">
        <v>19</v>
      </c>
      <c r="O8033" s="3" t="n">
        <v>-1</v>
      </c>
      <c r="P8033" s="3" t="n">
        <v>8.1</v>
      </c>
      <c r="Q8033" s="3" t="n">
        <v>24.2</v>
      </c>
      <c r="R8033" s="3" t="s">
        <v>23358</v>
      </c>
      <c r="S8033" s="4" t="n">
        <v>45747.9451736111</v>
      </c>
      <c r="T8033" s="3" t="s">
        <v>65</v>
      </c>
      <c r="U8033" s="3" t="s">
        <v>65</v>
      </c>
      <c r="V8033" s="3" t="n">
        <v>1</v>
      </c>
      <c r="W8033" s="3" t="n">
        <v>0</v>
      </c>
      <c r="X8033" s="3" t="n">
        <v>0</v>
      </c>
      <c r="Y8033" s="3" t="s">
        <v>30</v>
      </c>
      <c r="Z8033" s="3" t="s">
        <v>30</v>
      </c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  <c r="AP8033" s="3"/>
      <c r="AQ8033" s="3"/>
      <c r="AR8033" s="3"/>
      <c r="AS8033" s="3"/>
      <c r="AT8033" s="3"/>
      <c r="AU8033" s="3"/>
      <c r="AV8033" s="3"/>
      <c r="AW8033" s="3"/>
      <c r="AX8033" s="3"/>
      <c r="AY8033" s="3"/>
      <c r="AZ8033" s="3"/>
      <c r="BA8033" s="3"/>
      <c r="BB8033" s="3"/>
      <c r="BC8033" s="3"/>
      <c r="BD8033" s="3"/>
      <c r="BE8033" s="3"/>
      <c r="BF8033" s="3"/>
      <c r="BG8033" s="3"/>
      <c r="BH8033" s="3"/>
      <c r="BI8033" s="3"/>
      <c r="BJ8033" s="3"/>
    </row>
    <row r="8034" customFormat="false" ht="15.75" hidden="false" customHeight="false" outlineLevel="0" collapsed="false">
      <c r="A8034" s="3" t="n">
        <v>8033</v>
      </c>
      <c r="B8034" s="3" t="s">
        <v>23359</v>
      </c>
      <c r="C8034" s="3" t="s">
        <v>23360</v>
      </c>
      <c r="D8034" s="3" t="n">
        <v>1</v>
      </c>
      <c r="E8034" s="3" t="n">
        <v>3.559937</v>
      </c>
      <c r="F8034" s="3" t="n">
        <v>63</v>
      </c>
      <c r="G8034" s="3" t="n">
        <v>63</v>
      </c>
      <c r="H8034" s="3" t="n">
        <v>16</v>
      </c>
      <c r="I8034" s="3" t="n">
        <v>16</v>
      </c>
      <c r="J8034" s="3" t="n">
        <v>81</v>
      </c>
      <c r="K8034" s="3" t="n">
        <v>81</v>
      </c>
      <c r="L8034" s="3" t="n">
        <v>16</v>
      </c>
      <c r="M8034" s="3" t="n">
        <v>16</v>
      </c>
      <c r="N8034" s="3" t="n">
        <v>32</v>
      </c>
      <c r="O8034" s="3" t="n">
        <v>-1</v>
      </c>
      <c r="P8034" s="3" t="n">
        <v>7.3</v>
      </c>
      <c r="Q8034" s="3" t="n">
        <v>24.2</v>
      </c>
      <c r="R8034" s="3" t="s">
        <v>23361</v>
      </c>
      <c r="S8034" s="4" t="n">
        <v>45747.9453703704</v>
      </c>
      <c r="T8034" s="3" t="s">
        <v>65</v>
      </c>
      <c r="U8034" s="3" t="s">
        <v>65</v>
      </c>
      <c r="V8034" s="3" t="n">
        <v>1</v>
      </c>
      <c r="W8034" s="3" t="n">
        <v>0</v>
      </c>
      <c r="X8034" s="3" t="n">
        <v>0</v>
      </c>
      <c r="Y8034" s="3" t="s">
        <v>30</v>
      </c>
      <c r="Z8034" s="3" t="s">
        <v>30</v>
      </c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  <c r="AP8034" s="3"/>
      <c r="AQ8034" s="3"/>
      <c r="AR8034" s="3"/>
      <c r="AS8034" s="3"/>
      <c r="AT8034" s="3"/>
      <c r="AU8034" s="3"/>
      <c r="AV8034" s="3"/>
      <c r="AW8034" s="3"/>
      <c r="AX8034" s="3"/>
      <c r="AY8034" s="3"/>
      <c r="AZ8034" s="3"/>
      <c r="BA8034" s="3"/>
      <c r="BB8034" s="3"/>
      <c r="BC8034" s="3"/>
      <c r="BD8034" s="3"/>
      <c r="BE8034" s="3"/>
      <c r="BF8034" s="3"/>
      <c r="BG8034" s="3"/>
      <c r="BH8034" s="3"/>
      <c r="BI8034" s="3"/>
      <c r="BJ8034" s="3"/>
    </row>
    <row r="8035" customFormat="false" ht="15.75" hidden="false" customHeight="false" outlineLevel="0" collapsed="false">
      <c r="A8035" s="3" t="n">
        <v>8034</v>
      </c>
      <c r="B8035" s="3" t="s">
        <v>23362</v>
      </c>
      <c r="C8035" s="3" t="s">
        <v>23363</v>
      </c>
      <c r="D8035" s="3" t="n">
        <v>1</v>
      </c>
      <c r="E8035" s="3" t="n">
        <v>1.2017221</v>
      </c>
      <c r="F8035" s="3" t="n">
        <v>42</v>
      </c>
      <c r="G8035" s="3" t="n">
        <v>42</v>
      </c>
      <c r="H8035" s="3" t="n">
        <v>15</v>
      </c>
      <c r="I8035" s="3" t="n">
        <v>15</v>
      </c>
      <c r="J8035" s="3" t="n">
        <v>44</v>
      </c>
      <c r="K8035" s="3" t="n">
        <v>44</v>
      </c>
      <c r="L8035" s="3" t="n">
        <v>12</v>
      </c>
      <c r="M8035" s="3" t="n">
        <v>12</v>
      </c>
      <c r="N8035" s="3" t="n">
        <v>5</v>
      </c>
      <c r="O8035" s="3" t="n">
        <v>-1</v>
      </c>
      <c r="P8035" s="3" t="n">
        <v>7.7</v>
      </c>
      <c r="Q8035" s="3" t="n">
        <v>24.2</v>
      </c>
      <c r="R8035" s="3" t="s">
        <v>23364</v>
      </c>
      <c r="S8035" s="4" t="n">
        <v>45747.945462963</v>
      </c>
      <c r="T8035" s="3" t="s">
        <v>65</v>
      </c>
      <c r="U8035" s="3" t="s">
        <v>65</v>
      </c>
      <c r="V8035" s="3" t="n">
        <v>1</v>
      </c>
      <c r="W8035" s="3" t="n">
        <v>0</v>
      </c>
      <c r="X8035" s="3" t="n">
        <v>0</v>
      </c>
      <c r="Y8035" s="3" t="s">
        <v>30</v>
      </c>
      <c r="Z8035" s="3" t="s">
        <v>30</v>
      </c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  <c r="AP8035" s="3"/>
      <c r="AQ8035" s="3"/>
      <c r="AR8035" s="3"/>
      <c r="AS8035" s="3"/>
      <c r="AT8035" s="3"/>
      <c r="AU8035" s="3"/>
      <c r="AV8035" s="3"/>
      <c r="AW8035" s="3"/>
      <c r="AX8035" s="3"/>
      <c r="AY8035" s="3"/>
      <c r="AZ8035" s="3"/>
      <c r="BA8035" s="3"/>
      <c r="BB8035" s="3"/>
      <c r="BC8035" s="3"/>
      <c r="BD8035" s="3"/>
      <c r="BE8035" s="3"/>
      <c r="BF8035" s="3"/>
      <c r="BG8035" s="3"/>
      <c r="BH8035" s="3"/>
      <c r="BI8035" s="3"/>
      <c r="BJ8035" s="3"/>
    </row>
    <row r="8036" customFormat="false" ht="15.75" hidden="false" customHeight="false" outlineLevel="0" collapsed="false">
      <c r="A8036" s="3" t="n">
        <v>8035</v>
      </c>
      <c r="B8036" s="3" t="s">
        <v>23365</v>
      </c>
      <c r="C8036" s="3" t="s">
        <v>23366</v>
      </c>
      <c r="D8036" s="3" t="n">
        <v>1</v>
      </c>
      <c r="E8036" s="3" t="n">
        <v>0.6413407</v>
      </c>
      <c r="F8036" s="3" t="n">
        <v>9</v>
      </c>
      <c r="G8036" s="3" t="n">
        <v>9</v>
      </c>
      <c r="H8036" s="3" t="n">
        <v>5</v>
      </c>
      <c r="I8036" s="3" t="n">
        <v>5</v>
      </c>
      <c r="J8036" s="3" t="n">
        <v>12</v>
      </c>
      <c r="K8036" s="3" t="n">
        <v>12</v>
      </c>
      <c r="L8036" s="3" t="n">
        <v>0</v>
      </c>
      <c r="M8036" s="3" t="n">
        <v>0</v>
      </c>
      <c r="N8036" s="3" t="n">
        <v>-1</v>
      </c>
      <c r="O8036" s="3" t="n">
        <v>0</v>
      </c>
      <c r="P8036" s="3" t="n">
        <v>7.6</v>
      </c>
      <c r="Q8036" s="3" t="n">
        <v>24.2</v>
      </c>
      <c r="R8036" s="3" t="s">
        <v>23367</v>
      </c>
      <c r="S8036" s="4" t="n">
        <v>45747.9454976852</v>
      </c>
      <c r="T8036" s="3" t="s">
        <v>246</v>
      </c>
      <c r="U8036" s="3" t="s">
        <v>246</v>
      </c>
      <c r="V8036" s="3" t="n">
        <v>0</v>
      </c>
      <c r="W8036" s="3" t="n">
        <v>1</v>
      </c>
      <c r="X8036" s="3" t="n">
        <v>0</v>
      </c>
      <c r="Y8036" s="3" t="s">
        <v>30</v>
      </c>
      <c r="Z8036" s="3" t="s">
        <v>30</v>
      </c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  <c r="AP8036" s="3"/>
      <c r="AQ8036" s="3"/>
      <c r="AR8036" s="3"/>
      <c r="AS8036" s="3"/>
      <c r="AT8036" s="3"/>
      <c r="AU8036" s="3"/>
      <c r="AV8036" s="3"/>
      <c r="AW8036" s="3"/>
      <c r="AX8036" s="3"/>
      <c r="AY8036" s="3"/>
      <c r="AZ8036" s="3"/>
      <c r="BA8036" s="3"/>
      <c r="BB8036" s="3"/>
      <c r="BC8036" s="3"/>
      <c r="BD8036" s="3"/>
      <c r="BE8036" s="3"/>
      <c r="BF8036" s="3"/>
      <c r="BG8036" s="3"/>
      <c r="BH8036" s="3"/>
      <c r="BI8036" s="3"/>
      <c r="BJ8036" s="3"/>
    </row>
    <row r="8037" customFormat="false" ht="15.75" hidden="false" customHeight="false" outlineLevel="0" collapsed="false">
      <c r="A8037" s="3" t="n">
        <v>8036</v>
      </c>
      <c r="B8037" s="3" t="s">
        <v>23368</v>
      </c>
      <c r="C8037" s="3" t="s">
        <v>23369</v>
      </c>
      <c r="D8037" s="3" t="n">
        <v>1</v>
      </c>
      <c r="E8037" s="3" t="n">
        <v>0.0654728</v>
      </c>
      <c r="F8037" s="3" t="n">
        <v>8</v>
      </c>
      <c r="G8037" s="3" t="n">
        <v>8</v>
      </c>
      <c r="H8037" s="3" t="n">
        <v>4</v>
      </c>
      <c r="I8037" s="3" t="n">
        <v>4</v>
      </c>
      <c r="J8037" s="3" t="n">
        <v>6</v>
      </c>
      <c r="K8037" s="3" t="n">
        <v>6</v>
      </c>
      <c r="L8037" s="3" t="n">
        <v>0</v>
      </c>
      <c r="M8037" s="3" t="n">
        <v>0</v>
      </c>
      <c r="N8037" s="3" t="n">
        <v>-1</v>
      </c>
      <c r="O8037" s="3" t="n">
        <v>-1</v>
      </c>
      <c r="P8037" s="3" t="n">
        <v>7</v>
      </c>
      <c r="Q8037" s="3" t="n">
        <v>24.2</v>
      </c>
      <c r="R8037" s="3" t="s">
        <v>23370</v>
      </c>
      <c r="S8037" s="4" t="n">
        <v>45747.9455324074</v>
      </c>
      <c r="T8037" s="3" t="s">
        <v>239</v>
      </c>
      <c r="U8037" s="3" t="s">
        <v>239</v>
      </c>
      <c r="V8037" s="3" t="n">
        <v>0</v>
      </c>
      <c r="W8037" s="3" t="n">
        <v>0</v>
      </c>
      <c r="X8037" s="3" t="n">
        <v>0</v>
      </c>
      <c r="Y8037" s="3" t="s">
        <v>30</v>
      </c>
      <c r="Z8037" s="3" t="s">
        <v>30</v>
      </c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  <c r="AP8037" s="3"/>
      <c r="AQ8037" s="3"/>
      <c r="AR8037" s="3"/>
      <c r="AS8037" s="3"/>
      <c r="AT8037" s="3"/>
      <c r="AU8037" s="3"/>
      <c r="AV8037" s="3"/>
      <c r="AW8037" s="3"/>
      <c r="AX8037" s="3"/>
      <c r="AY8037" s="3"/>
      <c r="AZ8037" s="3"/>
      <c r="BA8037" s="3"/>
      <c r="BB8037" s="3"/>
      <c r="BC8037" s="3"/>
      <c r="BD8037" s="3"/>
      <c r="BE8037" s="3"/>
      <c r="BF8037" s="3"/>
      <c r="BG8037" s="3"/>
      <c r="BH8037" s="3"/>
      <c r="BI8037" s="3"/>
      <c r="BJ8037" s="3"/>
    </row>
    <row r="8038" customFormat="false" ht="15.75" hidden="false" customHeight="false" outlineLevel="0" collapsed="false">
      <c r="A8038" s="3" t="n">
        <v>8037</v>
      </c>
      <c r="B8038" s="3" t="s">
        <v>23371</v>
      </c>
      <c r="C8038" s="3" t="s">
        <v>23372</v>
      </c>
      <c r="D8038" s="3" t="n">
        <v>1</v>
      </c>
      <c r="E8038" s="3" t="n">
        <v>2.5120267</v>
      </c>
      <c r="F8038" s="3" t="n">
        <v>99</v>
      </c>
      <c r="G8038" s="3" t="n">
        <v>99</v>
      </c>
      <c r="H8038" s="3" t="n">
        <v>14</v>
      </c>
      <c r="I8038" s="3" t="n">
        <v>14</v>
      </c>
      <c r="J8038" s="3" t="n">
        <v>112</v>
      </c>
      <c r="K8038" s="3" t="n">
        <v>112</v>
      </c>
      <c r="L8038" s="3" t="n">
        <v>20</v>
      </c>
      <c r="M8038" s="3" t="n">
        <v>20</v>
      </c>
      <c r="N8038" s="3" t="n">
        <v>56</v>
      </c>
      <c r="O8038" s="3" t="n">
        <v>-1</v>
      </c>
      <c r="P8038" s="3" t="n">
        <v>7.4</v>
      </c>
      <c r="Q8038" s="3" t="n">
        <v>24.2</v>
      </c>
      <c r="R8038" s="3" t="s">
        <v>23373</v>
      </c>
      <c r="S8038" s="4" t="n">
        <v>45747.9456597222</v>
      </c>
      <c r="T8038" s="3" t="s">
        <v>65</v>
      </c>
      <c r="U8038" s="3" t="s">
        <v>65</v>
      </c>
      <c r="V8038" s="3" t="n">
        <v>1</v>
      </c>
      <c r="W8038" s="3" t="n">
        <v>0</v>
      </c>
      <c r="X8038" s="3" t="n">
        <v>0</v>
      </c>
      <c r="Y8038" s="3" t="s">
        <v>30</v>
      </c>
      <c r="Z8038" s="3" t="s">
        <v>30</v>
      </c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  <c r="AP8038" s="3"/>
      <c r="AQ8038" s="3"/>
      <c r="AR8038" s="3"/>
      <c r="AS8038" s="3"/>
      <c r="AT8038" s="3"/>
      <c r="AU8038" s="3"/>
      <c r="AV8038" s="3"/>
      <c r="AW8038" s="3"/>
      <c r="AX8038" s="3"/>
      <c r="AY8038" s="3"/>
      <c r="AZ8038" s="3"/>
      <c r="BA8038" s="3"/>
      <c r="BB8038" s="3"/>
      <c r="BC8038" s="3"/>
      <c r="BD8038" s="3"/>
      <c r="BE8038" s="3"/>
      <c r="BF8038" s="3"/>
      <c r="BG8038" s="3"/>
      <c r="BH8038" s="3"/>
      <c r="BI8038" s="3"/>
      <c r="BJ8038" s="3"/>
    </row>
    <row r="8039" customFormat="false" ht="15.75" hidden="false" customHeight="false" outlineLevel="0" collapsed="false">
      <c r="A8039" s="3" t="n">
        <v>8038</v>
      </c>
      <c r="B8039" s="3" t="s">
        <v>23374</v>
      </c>
      <c r="C8039" s="3" t="s">
        <v>23375</v>
      </c>
      <c r="D8039" s="3" t="n">
        <v>1</v>
      </c>
      <c r="E8039" s="3" t="n">
        <v>0.7395393</v>
      </c>
      <c r="F8039" s="3" t="n">
        <v>102</v>
      </c>
      <c r="G8039" s="3" t="n">
        <v>102</v>
      </c>
      <c r="H8039" s="3" t="n">
        <v>16</v>
      </c>
      <c r="I8039" s="3" t="n">
        <v>16</v>
      </c>
      <c r="J8039" s="3" t="n">
        <v>115</v>
      </c>
      <c r="K8039" s="3" t="n">
        <v>115</v>
      </c>
      <c r="L8039" s="3" t="n">
        <v>16</v>
      </c>
      <c r="M8039" s="3" t="n">
        <v>16</v>
      </c>
      <c r="N8039" s="3" t="n">
        <v>-1</v>
      </c>
      <c r="O8039" s="3" t="n">
        <v>-1</v>
      </c>
      <c r="P8039" s="3" t="n">
        <v>8.2</v>
      </c>
      <c r="Q8039" s="3" t="n">
        <v>24.2</v>
      </c>
      <c r="R8039" s="3" t="s">
        <v>23376</v>
      </c>
      <c r="S8039" s="4" t="n">
        <v>45747.9457060185</v>
      </c>
      <c r="T8039" s="3" t="s">
        <v>65</v>
      </c>
      <c r="U8039" s="3" t="s">
        <v>65</v>
      </c>
      <c r="V8039" s="3" t="n">
        <v>0</v>
      </c>
      <c r="W8039" s="3" t="n">
        <v>0</v>
      </c>
      <c r="X8039" s="3" t="n">
        <v>0</v>
      </c>
      <c r="Y8039" s="3" t="s">
        <v>30</v>
      </c>
      <c r="Z8039" s="3" t="s">
        <v>30</v>
      </c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  <c r="AP8039" s="3"/>
      <c r="AQ8039" s="3"/>
      <c r="AR8039" s="3"/>
      <c r="AS8039" s="3"/>
      <c r="AT8039" s="3"/>
      <c r="AU8039" s="3"/>
      <c r="AV8039" s="3"/>
      <c r="AW8039" s="3"/>
      <c r="AX8039" s="3"/>
      <c r="AY8039" s="3"/>
      <c r="AZ8039" s="3"/>
      <c r="BA8039" s="3"/>
      <c r="BB8039" s="3"/>
      <c r="BC8039" s="3"/>
      <c r="BD8039" s="3"/>
      <c r="BE8039" s="3"/>
      <c r="BF8039" s="3"/>
      <c r="BG8039" s="3"/>
      <c r="BH8039" s="3"/>
      <c r="BI8039" s="3"/>
      <c r="BJ8039" s="3"/>
    </row>
    <row r="8040" customFormat="false" ht="15.75" hidden="false" customHeight="false" outlineLevel="0" collapsed="false">
      <c r="A8040" s="3" t="n">
        <v>8039</v>
      </c>
      <c r="B8040" s="3" t="s">
        <v>23377</v>
      </c>
      <c r="C8040" s="3" t="s">
        <v>23378</v>
      </c>
      <c r="D8040" s="3" t="n">
        <v>1</v>
      </c>
      <c r="E8040" s="3" t="n">
        <v>0.786802</v>
      </c>
      <c r="F8040" s="3" t="n">
        <v>13</v>
      </c>
      <c r="G8040" s="3" t="n">
        <v>13</v>
      </c>
      <c r="H8040" s="3" t="n">
        <v>8</v>
      </c>
      <c r="I8040" s="3" t="n">
        <v>8</v>
      </c>
      <c r="J8040" s="3" t="n">
        <v>16</v>
      </c>
      <c r="K8040" s="3" t="n">
        <v>16</v>
      </c>
      <c r="L8040" s="3" t="n">
        <v>1</v>
      </c>
      <c r="M8040" s="3" t="n">
        <v>1</v>
      </c>
      <c r="N8040" s="3" t="n">
        <v>-1</v>
      </c>
      <c r="O8040" s="3" t="n">
        <v>-1</v>
      </c>
      <c r="P8040" s="3" t="n">
        <v>8.2</v>
      </c>
      <c r="Q8040" s="3" t="n">
        <v>24.2</v>
      </c>
      <c r="R8040" s="3" t="s">
        <v>23379</v>
      </c>
      <c r="S8040" s="4" t="n">
        <v>45747.9457291667</v>
      </c>
      <c r="T8040" s="3" t="s">
        <v>29</v>
      </c>
      <c r="U8040" s="3" t="s">
        <v>29</v>
      </c>
      <c r="V8040" s="3" t="n">
        <v>0</v>
      </c>
      <c r="W8040" s="3" t="n">
        <v>0</v>
      </c>
      <c r="X8040" s="3" t="n">
        <v>0</v>
      </c>
      <c r="Y8040" s="3" t="s">
        <v>30</v>
      </c>
      <c r="Z8040" s="3" t="s">
        <v>30</v>
      </c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  <c r="AP8040" s="3"/>
      <c r="AQ8040" s="3"/>
      <c r="AR8040" s="3"/>
      <c r="AS8040" s="3"/>
      <c r="AT8040" s="3"/>
      <c r="AU8040" s="3"/>
      <c r="AV8040" s="3"/>
      <c r="AW8040" s="3"/>
      <c r="AX8040" s="3"/>
      <c r="AY8040" s="3"/>
      <c r="AZ8040" s="3"/>
      <c r="BA8040" s="3"/>
      <c r="BB8040" s="3"/>
      <c r="BC8040" s="3"/>
      <c r="BD8040" s="3"/>
      <c r="BE8040" s="3"/>
      <c r="BF8040" s="3"/>
      <c r="BG8040" s="3"/>
      <c r="BH8040" s="3"/>
      <c r="BI8040" s="3"/>
      <c r="BJ8040" s="3"/>
    </row>
    <row r="8041" customFormat="false" ht="15.75" hidden="false" customHeight="false" outlineLevel="0" collapsed="false">
      <c r="A8041" s="3" t="n">
        <v>8040</v>
      </c>
      <c r="B8041" s="3" t="s">
        <v>23380</v>
      </c>
      <c r="C8041" s="3" t="s">
        <v>23381</v>
      </c>
      <c r="D8041" s="3" t="n">
        <v>1</v>
      </c>
      <c r="E8041" s="3" t="n">
        <v>0.7813856</v>
      </c>
      <c r="F8041" s="3" t="n">
        <v>13</v>
      </c>
      <c r="G8041" s="3" t="n">
        <v>13</v>
      </c>
      <c r="H8041" s="3" t="n">
        <v>8</v>
      </c>
      <c r="I8041" s="3" t="n">
        <v>8</v>
      </c>
      <c r="J8041" s="3" t="n">
        <v>16</v>
      </c>
      <c r="K8041" s="3" t="n">
        <v>16</v>
      </c>
      <c r="L8041" s="3" t="n">
        <v>1</v>
      </c>
      <c r="M8041" s="3" t="n">
        <v>1</v>
      </c>
      <c r="N8041" s="3" t="n">
        <v>-1</v>
      </c>
      <c r="O8041" s="3" t="n">
        <v>-1</v>
      </c>
      <c r="P8041" s="3" t="n">
        <v>8.2</v>
      </c>
      <c r="Q8041" s="3" t="n">
        <v>24.2</v>
      </c>
      <c r="R8041" s="3" t="s">
        <v>23382</v>
      </c>
      <c r="S8041" s="4" t="n">
        <v>45747.9457638889</v>
      </c>
      <c r="T8041" s="3" t="s">
        <v>65</v>
      </c>
      <c r="U8041" s="3" t="s">
        <v>65</v>
      </c>
      <c r="V8041" s="3" t="n">
        <v>0</v>
      </c>
      <c r="W8041" s="3" t="n">
        <v>0</v>
      </c>
      <c r="X8041" s="3" t="n">
        <v>0</v>
      </c>
      <c r="Y8041" s="3" t="s">
        <v>30</v>
      </c>
      <c r="Z8041" s="3" t="s">
        <v>30</v>
      </c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  <c r="AP8041" s="3"/>
      <c r="AQ8041" s="3"/>
      <c r="AR8041" s="3"/>
      <c r="AS8041" s="3"/>
      <c r="AT8041" s="3"/>
      <c r="AU8041" s="3"/>
      <c r="AV8041" s="3"/>
      <c r="AW8041" s="3"/>
      <c r="AX8041" s="3"/>
      <c r="AY8041" s="3"/>
      <c r="AZ8041" s="3"/>
      <c r="BA8041" s="3"/>
      <c r="BB8041" s="3"/>
      <c r="BC8041" s="3"/>
      <c r="BD8041" s="3"/>
      <c r="BE8041" s="3"/>
      <c r="BF8041" s="3"/>
      <c r="BG8041" s="3"/>
      <c r="BH8041" s="3"/>
      <c r="BI8041" s="3"/>
      <c r="BJ8041" s="3"/>
    </row>
    <row r="8042" customFormat="false" ht="15.75" hidden="false" customHeight="false" outlineLevel="0" collapsed="false">
      <c r="A8042" s="3" t="n">
        <v>8041</v>
      </c>
      <c r="B8042" s="3" t="s">
        <v>23383</v>
      </c>
      <c r="C8042" s="3" t="s">
        <v>23384</v>
      </c>
      <c r="D8042" s="3" t="n">
        <v>1</v>
      </c>
      <c r="E8042" s="3" t="n">
        <v>15.9320417</v>
      </c>
      <c r="F8042" s="3" t="n">
        <v>273</v>
      </c>
      <c r="G8042" s="3" t="n">
        <v>273</v>
      </c>
      <c r="H8042" s="3" t="n">
        <v>19</v>
      </c>
      <c r="I8042" s="3" t="n">
        <v>19</v>
      </c>
      <c r="J8042" s="3" t="n">
        <v>363</v>
      </c>
      <c r="K8042" s="3" t="n">
        <v>363</v>
      </c>
      <c r="L8042" s="3" t="n">
        <v>56</v>
      </c>
      <c r="M8042" s="3" t="n">
        <v>56</v>
      </c>
      <c r="N8042" s="3" t="n">
        <v>-1</v>
      </c>
      <c r="O8042" s="3" t="n">
        <v>-1</v>
      </c>
      <c r="P8042" s="3" t="n">
        <v>8.3</v>
      </c>
      <c r="Q8042" s="3" t="n">
        <v>24.2</v>
      </c>
      <c r="R8042" s="3" t="s">
        <v>23385</v>
      </c>
      <c r="S8042" s="4" t="n">
        <v>45747.9461574074</v>
      </c>
      <c r="T8042" s="3" t="s">
        <v>4910</v>
      </c>
      <c r="U8042" s="3" t="s">
        <v>4910</v>
      </c>
      <c r="V8042" s="3" t="n">
        <v>0</v>
      </c>
      <c r="W8042" s="3" t="n">
        <v>0</v>
      </c>
      <c r="X8042" s="3" t="n">
        <v>0</v>
      </c>
      <c r="Y8042" s="3" t="s">
        <v>30</v>
      </c>
      <c r="Z8042" s="3" t="s">
        <v>30</v>
      </c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  <c r="AP8042" s="3"/>
      <c r="AQ8042" s="3"/>
      <c r="AR8042" s="3"/>
      <c r="AS8042" s="3"/>
      <c r="AT8042" s="3"/>
      <c r="AU8042" s="3"/>
      <c r="AV8042" s="3"/>
      <c r="AW8042" s="3"/>
      <c r="AX8042" s="3"/>
      <c r="AY8042" s="3"/>
      <c r="AZ8042" s="3"/>
      <c r="BA8042" s="3"/>
      <c r="BB8042" s="3"/>
      <c r="BC8042" s="3"/>
      <c r="BD8042" s="3"/>
      <c r="BE8042" s="3"/>
      <c r="BF8042" s="3"/>
      <c r="BG8042" s="3"/>
      <c r="BH8042" s="3"/>
      <c r="BI8042" s="3"/>
      <c r="BJ8042" s="3"/>
    </row>
    <row r="8043" customFormat="false" ht="15.75" hidden="false" customHeight="false" outlineLevel="0" collapsed="false">
      <c r="A8043" s="3" t="n">
        <v>8042</v>
      </c>
      <c r="B8043" s="3" t="s">
        <v>23386</v>
      </c>
      <c r="C8043" s="3" t="s">
        <v>23387</v>
      </c>
      <c r="D8043" s="3" t="n">
        <v>1</v>
      </c>
      <c r="E8043" s="3" t="n">
        <v>16.0917386</v>
      </c>
      <c r="F8043" s="3" t="n">
        <v>556</v>
      </c>
      <c r="G8043" s="3" t="n">
        <v>556</v>
      </c>
      <c r="H8043" s="3" t="n">
        <v>33</v>
      </c>
      <c r="I8043" s="3" t="n">
        <v>33</v>
      </c>
      <c r="J8043" s="3" t="n">
        <v>576</v>
      </c>
      <c r="K8043" s="3" t="n">
        <v>576</v>
      </c>
      <c r="L8043" s="3" t="n">
        <v>78</v>
      </c>
      <c r="M8043" s="3" t="n">
        <v>78</v>
      </c>
      <c r="N8043" s="3" t="n">
        <v>137</v>
      </c>
      <c r="O8043" s="3" t="n">
        <v>-1</v>
      </c>
      <c r="P8043" s="3" t="n">
        <v>7.5</v>
      </c>
      <c r="Q8043" s="3" t="n">
        <v>24.2</v>
      </c>
      <c r="R8043" s="3" t="s">
        <v>23388</v>
      </c>
      <c r="S8043" s="4" t="n">
        <v>45747.946724537</v>
      </c>
      <c r="T8043" s="3" t="s">
        <v>29</v>
      </c>
      <c r="U8043" s="3" t="s">
        <v>29</v>
      </c>
      <c r="V8043" s="3" t="n">
        <v>0</v>
      </c>
      <c r="W8043" s="3" t="n">
        <v>0</v>
      </c>
      <c r="X8043" s="3" t="n">
        <v>0</v>
      </c>
      <c r="Y8043" s="3" t="s">
        <v>30</v>
      </c>
      <c r="Z8043" s="3" t="s">
        <v>30</v>
      </c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  <c r="AP8043" s="3"/>
      <c r="AQ8043" s="3"/>
      <c r="AR8043" s="3"/>
      <c r="AS8043" s="3"/>
      <c r="AT8043" s="3"/>
      <c r="AU8043" s="3"/>
      <c r="AV8043" s="3"/>
      <c r="AW8043" s="3"/>
      <c r="AX8043" s="3"/>
      <c r="AY8043" s="3"/>
      <c r="AZ8043" s="3"/>
      <c r="BA8043" s="3"/>
      <c r="BB8043" s="3"/>
      <c r="BC8043" s="3"/>
      <c r="BD8043" s="3"/>
      <c r="BE8043" s="3"/>
      <c r="BF8043" s="3"/>
      <c r="BG8043" s="3"/>
      <c r="BH8043" s="3"/>
      <c r="BI8043" s="3"/>
      <c r="BJ8043" s="3"/>
    </row>
    <row r="8044" customFormat="false" ht="15.75" hidden="false" customHeight="false" outlineLevel="0" collapsed="false">
      <c r="A8044" s="3" t="n">
        <v>8043</v>
      </c>
      <c r="B8044" s="3" t="s">
        <v>23389</v>
      </c>
      <c r="C8044" s="3" t="s">
        <v>23390</v>
      </c>
      <c r="D8044" s="3" t="n">
        <v>1</v>
      </c>
      <c r="E8044" s="3" t="n">
        <v>3.5503993</v>
      </c>
      <c r="F8044" s="3" t="n">
        <v>115</v>
      </c>
      <c r="G8044" s="3" t="n">
        <v>115</v>
      </c>
      <c r="H8044" s="3" t="n">
        <v>23</v>
      </c>
      <c r="I8044" s="3" t="n">
        <v>23</v>
      </c>
      <c r="J8044" s="3" t="n">
        <v>153</v>
      </c>
      <c r="K8044" s="3" t="n">
        <v>153</v>
      </c>
      <c r="L8044" s="3" t="n">
        <v>7</v>
      </c>
      <c r="M8044" s="3" t="n">
        <v>7</v>
      </c>
      <c r="N8044" s="3" t="n">
        <v>-1</v>
      </c>
      <c r="O8044" s="3" t="n">
        <v>-1</v>
      </c>
      <c r="P8044" s="3" t="n">
        <v>7.5</v>
      </c>
      <c r="Q8044" s="3" t="n">
        <v>24.2</v>
      </c>
      <c r="R8044" s="3" t="s">
        <v>23391</v>
      </c>
      <c r="S8044" s="4" t="n">
        <v>45747.9468171296</v>
      </c>
      <c r="T8044" s="3" t="s">
        <v>65</v>
      </c>
      <c r="U8044" s="3" t="s">
        <v>65</v>
      </c>
      <c r="V8044" s="3" t="n">
        <v>0</v>
      </c>
      <c r="W8044" s="3" t="n">
        <v>0</v>
      </c>
      <c r="X8044" s="3" t="n">
        <v>0</v>
      </c>
      <c r="Y8044" s="3" t="s">
        <v>30</v>
      </c>
      <c r="Z8044" s="3" t="s">
        <v>30</v>
      </c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  <c r="AP8044" s="3"/>
      <c r="AQ8044" s="3"/>
      <c r="AR8044" s="3"/>
      <c r="AS8044" s="3"/>
      <c r="AT8044" s="3"/>
      <c r="AU8044" s="3"/>
      <c r="AV8044" s="3"/>
      <c r="AW8044" s="3"/>
      <c r="AX8044" s="3"/>
      <c r="AY8044" s="3"/>
      <c r="AZ8044" s="3"/>
      <c r="BA8044" s="3"/>
      <c r="BB8044" s="3"/>
      <c r="BC8044" s="3"/>
      <c r="BD8044" s="3"/>
      <c r="BE8044" s="3"/>
      <c r="BF8044" s="3"/>
      <c r="BG8044" s="3"/>
      <c r="BH8044" s="3"/>
      <c r="BI8044" s="3"/>
      <c r="BJ8044" s="3"/>
    </row>
    <row r="8045" customFormat="false" ht="15.75" hidden="false" customHeight="false" outlineLevel="0" collapsed="false">
      <c r="A8045" s="3" t="n">
        <v>8044</v>
      </c>
      <c r="B8045" s="3" t="s">
        <v>23392</v>
      </c>
      <c r="C8045" s="3" t="s">
        <v>23393</v>
      </c>
      <c r="D8045" s="3" t="n">
        <v>1</v>
      </c>
      <c r="E8045" s="3" t="n">
        <v>4.804611</v>
      </c>
      <c r="F8045" s="3" t="n">
        <v>181</v>
      </c>
      <c r="G8045" s="3" t="n">
        <v>181</v>
      </c>
      <c r="H8045" s="3" t="n">
        <v>24</v>
      </c>
      <c r="I8045" s="3" t="n">
        <v>24</v>
      </c>
      <c r="J8045" s="3" t="n">
        <v>227</v>
      </c>
      <c r="K8045" s="3" t="n">
        <v>227</v>
      </c>
      <c r="L8045" s="3" t="n">
        <v>32</v>
      </c>
      <c r="M8045" s="3" t="n">
        <v>32</v>
      </c>
      <c r="N8045" s="3" t="n">
        <v>40</v>
      </c>
      <c r="O8045" s="3" t="n">
        <v>-1</v>
      </c>
      <c r="P8045" s="3" t="n">
        <v>7.2</v>
      </c>
      <c r="Q8045" s="3" t="n">
        <v>24.2</v>
      </c>
      <c r="R8045" s="3" t="s">
        <v>23394</v>
      </c>
      <c r="S8045" s="4" t="n">
        <v>45747.947025463</v>
      </c>
      <c r="T8045" s="3" t="s">
        <v>3197</v>
      </c>
      <c r="U8045" s="3" t="s">
        <v>3197</v>
      </c>
      <c r="V8045" s="3" t="n">
        <v>1</v>
      </c>
      <c r="W8045" s="3" t="n">
        <v>0</v>
      </c>
      <c r="X8045" s="3" t="n">
        <v>0</v>
      </c>
      <c r="Y8045" s="3" t="s">
        <v>30</v>
      </c>
      <c r="Z8045" s="3" t="s">
        <v>30</v>
      </c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  <c r="AP8045" s="3"/>
      <c r="AQ8045" s="3"/>
      <c r="AR8045" s="3"/>
      <c r="AS8045" s="3"/>
      <c r="AT8045" s="3"/>
      <c r="AU8045" s="3"/>
      <c r="AV8045" s="3"/>
      <c r="AW8045" s="3"/>
      <c r="AX8045" s="3"/>
      <c r="AY8045" s="3"/>
      <c r="AZ8045" s="3"/>
      <c r="BA8045" s="3"/>
      <c r="BB8045" s="3"/>
      <c r="BC8045" s="3"/>
      <c r="BD8045" s="3"/>
      <c r="BE8045" s="3"/>
      <c r="BF8045" s="3"/>
      <c r="BG8045" s="3"/>
      <c r="BH8045" s="3"/>
      <c r="BI8045" s="3"/>
      <c r="BJ8045" s="3"/>
    </row>
    <row r="8046" customFormat="false" ht="15.75" hidden="false" customHeight="false" outlineLevel="0" collapsed="false">
      <c r="A8046" s="3" t="n">
        <v>8045</v>
      </c>
      <c r="B8046" s="3" t="s">
        <v>23395</v>
      </c>
      <c r="C8046" s="3" t="s">
        <v>23396</v>
      </c>
      <c r="D8046" s="3" t="n">
        <v>1</v>
      </c>
      <c r="E8046" s="3" t="n">
        <v>0.8772217</v>
      </c>
      <c r="F8046" s="3" t="n">
        <v>20</v>
      </c>
      <c r="G8046" s="3" t="n">
        <v>20</v>
      </c>
      <c r="H8046" s="3" t="n">
        <v>14</v>
      </c>
      <c r="I8046" s="3" t="n">
        <v>14</v>
      </c>
      <c r="J8046" s="3" t="n">
        <v>19</v>
      </c>
      <c r="K8046" s="3" t="n">
        <v>19</v>
      </c>
      <c r="L8046" s="3" t="n">
        <v>2</v>
      </c>
      <c r="M8046" s="3" t="n">
        <v>2</v>
      </c>
      <c r="N8046" s="3" t="n">
        <v>-1</v>
      </c>
      <c r="O8046" s="3" t="n">
        <v>-1</v>
      </c>
      <c r="P8046" s="3" t="n">
        <v>7.3</v>
      </c>
      <c r="Q8046" s="3" t="n">
        <v>24.2</v>
      </c>
      <c r="R8046" s="3" t="s">
        <v>23397</v>
      </c>
      <c r="S8046" s="4" t="n">
        <v>45747.9470717593</v>
      </c>
      <c r="T8046" s="3" t="s">
        <v>65</v>
      </c>
      <c r="U8046" s="3" t="s">
        <v>65</v>
      </c>
      <c r="V8046" s="3" t="n">
        <v>0</v>
      </c>
      <c r="W8046" s="3" t="n">
        <v>0</v>
      </c>
      <c r="X8046" s="3" t="n">
        <v>0</v>
      </c>
      <c r="Y8046" s="3" t="s">
        <v>30</v>
      </c>
      <c r="Z8046" s="3" t="s">
        <v>30</v>
      </c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  <c r="AP8046" s="3"/>
      <c r="AQ8046" s="3"/>
      <c r="AR8046" s="3"/>
      <c r="AS8046" s="3"/>
      <c r="AT8046" s="3"/>
      <c r="AU8046" s="3"/>
      <c r="AV8046" s="3"/>
      <c r="AW8046" s="3"/>
      <c r="AX8046" s="3"/>
      <c r="AY8046" s="3"/>
      <c r="AZ8046" s="3"/>
      <c r="BA8046" s="3"/>
      <c r="BB8046" s="3"/>
      <c r="BC8046" s="3"/>
      <c r="BD8046" s="3"/>
      <c r="BE8046" s="3"/>
      <c r="BF8046" s="3"/>
      <c r="BG8046" s="3"/>
      <c r="BH8046" s="3"/>
      <c r="BI8046" s="3"/>
      <c r="BJ8046" s="3"/>
    </row>
    <row r="8047" customFormat="false" ht="15.75" hidden="false" customHeight="false" outlineLevel="0" collapsed="false">
      <c r="A8047" s="3" t="n">
        <v>8046</v>
      </c>
      <c r="B8047" s="3" t="s">
        <v>23398</v>
      </c>
      <c r="C8047" s="3" t="s">
        <v>23399</v>
      </c>
      <c r="D8047" s="3" t="n">
        <v>1</v>
      </c>
      <c r="E8047" s="3" t="n">
        <v>13.7152253</v>
      </c>
      <c r="F8047" s="3" t="n">
        <v>373</v>
      </c>
      <c r="G8047" s="3" t="n">
        <v>373</v>
      </c>
      <c r="H8047" s="3" t="n">
        <v>33</v>
      </c>
      <c r="I8047" s="3" t="n">
        <v>33</v>
      </c>
      <c r="J8047" s="3" t="n">
        <v>446</v>
      </c>
      <c r="K8047" s="3" t="n">
        <v>446</v>
      </c>
      <c r="L8047" s="3" t="n">
        <v>42</v>
      </c>
      <c r="M8047" s="3" t="n">
        <v>42</v>
      </c>
      <c r="N8047" s="3" t="n">
        <v>113</v>
      </c>
      <c r="O8047" s="3" t="n">
        <v>-1</v>
      </c>
      <c r="P8047" s="3" t="n">
        <v>7.5</v>
      </c>
      <c r="Q8047" s="3" t="n">
        <v>24.2</v>
      </c>
      <c r="R8047" s="3" t="s">
        <v>23400</v>
      </c>
      <c r="S8047" s="4" t="n">
        <v>45747.9475231482</v>
      </c>
      <c r="T8047" s="3" t="s">
        <v>29</v>
      </c>
      <c r="U8047" s="3" t="s">
        <v>29</v>
      </c>
      <c r="V8047" s="3" t="n">
        <v>0</v>
      </c>
      <c r="W8047" s="3" t="n">
        <v>0</v>
      </c>
      <c r="X8047" s="3" t="n">
        <v>0</v>
      </c>
      <c r="Y8047" s="3" t="s">
        <v>30</v>
      </c>
      <c r="Z8047" s="3" t="s">
        <v>30</v>
      </c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  <c r="AP8047" s="3"/>
      <c r="AQ8047" s="3"/>
      <c r="AR8047" s="3"/>
      <c r="AS8047" s="3"/>
      <c r="AT8047" s="3"/>
      <c r="AU8047" s="3"/>
      <c r="AV8047" s="3"/>
      <c r="AW8047" s="3"/>
      <c r="AX8047" s="3"/>
      <c r="AY8047" s="3"/>
      <c r="AZ8047" s="3"/>
      <c r="BA8047" s="3"/>
      <c r="BB8047" s="3"/>
      <c r="BC8047" s="3"/>
      <c r="BD8047" s="3"/>
      <c r="BE8047" s="3"/>
      <c r="BF8047" s="3"/>
      <c r="BG8047" s="3"/>
      <c r="BH8047" s="3"/>
      <c r="BI8047" s="3"/>
      <c r="BJ8047" s="3"/>
    </row>
    <row r="8048" customFormat="false" ht="15.75" hidden="false" customHeight="false" outlineLevel="0" collapsed="false">
      <c r="A8048" s="3" t="n">
        <v>8047</v>
      </c>
      <c r="B8048" s="3" t="s">
        <v>23401</v>
      </c>
      <c r="C8048" s="3" t="s">
        <v>23402</v>
      </c>
      <c r="D8048" s="3" t="n">
        <v>1</v>
      </c>
      <c r="E8048" s="3" t="n">
        <v>11.0394407</v>
      </c>
      <c r="F8048" s="3" t="n">
        <v>127</v>
      </c>
      <c r="G8048" s="3" t="n">
        <v>127</v>
      </c>
      <c r="H8048" s="3" t="n">
        <v>25</v>
      </c>
      <c r="I8048" s="3" t="n">
        <v>25</v>
      </c>
      <c r="J8048" s="3" t="n">
        <v>179</v>
      </c>
      <c r="K8048" s="3" t="n">
        <v>179</v>
      </c>
      <c r="L8048" s="3" t="n">
        <v>28</v>
      </c>
      <c r="M8048" s="3" t="n">
        <v>28</v>
      </c>
      <c r="N8048" s="3" t="n">
        <v>-1</v>
      </c>
      <c r="O8048" s="3" t="n">
        <v>-1</v>
      </c>
      <c r="P8048" s="3" t="n">
        <v>7.4</v>
      </c>
      <c r="Q8048" s="3" t="n">
        <v>24.2</v>
      </c>
      <c r="R8048" s="3" t="s">
        <v>23403</v>
      </c>
      <c r="S8048" s="4" t="n">
        <v>45747.9478356482</v>
      </c>
      <c r="T8048" s="3" t="s">
        <v>65</v>
      </c>
      <c r="U8048" s="3" t="s">
        <v>65</v>
      </c>
      <c r="V8048" s="3" t="n">
        <v>0</v>
      </c>
      <c r="W8048" s="3" t="n">
        <v>0</v>
      </c>
      <c r="X8048" s="3" t="n">
        <v>0</v>
      </c>
      <c r="Y8048" s="3" t="s">
        <v>30</v>
      </c>
      <c r="Z8048" s="3" t="s">
        <v>30</v>
      </c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  <c r="AP8048" s="3"/>
      <c r="AQ8048" s="3"/>
      <c r="AR8048" s="3"/>
      <c r="AS8048" s="3"/>
      <c r="AT8048" s="3"/>
      <c r="AU8048" s="3"/>
      <c r="AV8048" s="3"/>
      <c r="AW8048" s="3"/>
      <c r="AX8048" s="3"/>
      <c r="AY8048" s="3"/>
      <c r="AZ8048" s="3"/>
      <c r="BA8048" s="3"/>
      <c r="BB8048" s="3"/>
      <c r="BC8048" s="3"/>
      <c r="BD8048" s="3"/>
      <c r="BE8048" s="3"/>
      <c r="BF8048" s="3"/>
      <c r="BG8048" s="3"/>
      <c r="BH8048" s="3"/>
      <c r="BI8048" s="3"/>
      <c r="BJ8048" s="3"/>
    </row>
    <row r="8049" customFormat="false" ht="15.75" hidden="false" customHeight="false" outlineLevel="0" collapsed="false">
      <c r="A8049" s="3" t="n">
        <v>8048</v>
      </c>
      <c r="B8049" s="3" t="s">
        <v>23404</v>
      </c>
      <c r="C8049" s="3" t="s">
        <v>23405</v>
      </c>
      <c r="D8049" s="3" t="n">
        <v>1</v>
      </c>
      <c r="E8049" s="3" t="n">
        <v>0.4177543</v>
      </c>
      <c r="F8049" s="3" t="n">
        <v>62</v>
      </c>
      <c r="G8049" s="3" t="n">
        <v>62</v>
      </c>
      <c r="H8049" s="3" t="n">
        <v>7</v>
      </c>
      <c r="I8049" s="3" t="n">
        <v>7</v>
      </c>
      <c r="J8049" s="3" t="n">
        <v>59</v>
      </c>
      <c r="K8049" s="3" t="n">
        <v>59</v>
      </c>
      <c r="L8049" s="3" t="n">
        <v>2</v>
      </c>
      <c r="M8049" s="3" t="n">
        <v>2</v>
      </c>
      <c r="N8049" s="3" t="n">
        <v>-1</v>
      </c>
      <c r="O8049" s="3" t="n">
        <v>-1</v>
      </c>
      <c r="P8049" s="3" t="n">
        <v>7.8</v>
      </c>
      <c r="Q8049" s="3" t="n">
        <v>24.2</v>
      </c>
      <c r="R8049" s="3" t="s">
        <v>23406</v>
      </c>
      <c r="S8049" s="4" t="n">
        <v>45747.9479050926</v>
      </c>
      <c r="T8049" s="3" t="s">
        <v>29</v>
      </c>
      <c r="U8049" s="3" t="s">
        <v>29</v>
      </c>
      <c r="V8049" s="3" t="n">
        <v>0</v>
      </c>
      <c r="W8049" s="3" t="n">
        <v>0</v>
      </c>
      <c r="X8049" s="3" t="n">
        <v>0</v>
      </c>
      <c r="Y8049" s="3" t="s">
        <v>30</v>
      </c>
      <c r="Z8049" s="3" t="s">
        <v>30</v>
      </c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  <c r="AP8049" s="3"/>
      <c r="AQ8049" s="3"/>
      <c r="AR8049" s="3"/>
      <c r="AS8049" s="3"/>
      <c r="AT8049" s="3"/>
      <c r="AU8049" s="3"/>
      <c r="AV8049" s="3"/>
      <c r="AW8049" s="3"/>
      <c r="AX8049" s="3"/>
      <c r="AY8049" s="3"/>
      <c r="AZ8049" s="3"/>
      <c r="BA8049" s="3"/>
      <c r="BB8049" s="3"/>
      <c r="BC8049" s="3"/>
      <c r="BD8049" s="3"/>
      <c r="BE8049" s="3"/>
      <c r="BF8049" s="3"/>
      <c r="BG8049" s="3"/>
      <c r="BH8049" s="3"/>
      <c r="BI8049" s="3"/>
      <c r="BJ8049" s="3"/>
    </row>
    <row r="8050" customFormat="false" ht="15.75" hidden="false" customHeight="false" outlineLevel="0" collapsed="false">
      <c r="A8050" s="3" t="n">
        <v>8049</v>
      </c>
      <c r="B8050" s="3" t="s">
        <v>23407</v>
      </c>
      <c r="C8050" s="3" t="s">
        <v>23408</v>
      </c>
      <c r="D8050" s="3" t="n">
        <v>1</v>
      </c>
      <c r="E8050" s="3" t="n">
        <v>0.258228</v>
      </c>
      <c r="F8050" s="3" t="n">
        <v>30</v>
      </c>
      <c r="G8050" s="3" t="n">
        <v>30</v>
      </c>
      <c r="H8050" s="3" t="n">
        <v>9</v>
      </c>
      <c r="I8050" s="3" t="n">
        <v>9</v>
      </c>
      <c r="J8050" s="3" t="n">
        <v>39</v>
      </c>
      <c r="K8050" s="3" t="n">
        <v>39</v>
      </c>
      <c r="L8050" s="3" t="n">
        <v>2</v>
      </c>
      <c r="M8050" s="3" t="n">
        <v>2</v>
      </c>
      <c r="N8050" s="3" t="n">
        <v>3</v>
      </c>
      <c r="O8050" s="3" t="n">
        <v>-1</v>
      </c>
      <c r="P8050" s="3" t="n">
        <v>7.8</v>
      </c>
      <c r="Q8050" s="3" t="n">
        <v>24.2</v>
      </c>
      <c r="R8050" s="3" t="s">
        <v>23409</v>
      </c>
      <c r="S8050" s="4" t="n">
        <v>45747.947974537</v>
      </c>
      <c r="T8050" s="3" t="s">
        <v>29</v>
      </c>
      <c r="U8050" s="3" t="s">
        <v>29</v>
      </c>
      <c r="V8050" s="3" t="n">
        <v>1</v>
      </c>
      <c r="W8050" s="3" t="n">
        <v>0</v>
      </c>
      <c r="X8050" s="3" t="n">
        <v>0</v>
      </c>
      <c r="Y8050" s="3" t="s">
        <v>30</v>
      </c>
      <c r="Z8050" s="3" t="s">
        <v>30</v>
      </c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  <c r="AP8050" s="3"/>
      <c r="AQ8050" s="3"/>
      <c r="AR8050" s="3"/>
      <c r="AS8050" s="3"/>
      <c r="AT8050" s="3"/>
      <c r="AU8050" s="3"/>
      <c r="AV8050" s="3"/>
      <c r="AW8050" s="3"/>
      <c r="AX8050" s="3"/>
      <c r="AY8050" s="3"/>
      <c r="AZ8050" s="3"/>
      <c r="BA8050" s="3"/>
      <c r="BB8050" s="3"/>
      <c r="BC8050" s="3"/>
      <c r="BD8050" s="3"/>
      <c r="BE8050" s="3"/>
      <c r="BF8050" s="3"/>
      <c r="BG8050" s="3"/>
      <c r="BH8050" s="3"/>
      <c r="BI8050" s="3"/>
      <c r="BJ8050" s="3"/>
    </row>
    <row r="8051" customFormat="false" ht="15.75" hidden="false" customHeight="false" outlineLevel="0" collapsed="false">
      <c r="A8051" s="3" t="n">
        <v>8050</v>
      </c>
      <c r="B8051" s="3" t="s">
        <v>23410</v>
      </c>
      <c r="C8051" s="3" t="s">
        <v>23411</v>
      </c>
      <c r="D8051" s="3" t="n">
        <v>1</v>
      </c>
      <c r="E8051" s="3" t="n">
        <v>0.1041199</v>
      </c>
      <c r="F8051" s="3" t="n">
        <v>10</v>
      </c>
      <c r="G8051" s="3" t="n">
        <v>10</v>
      </c>
      <c r="H8051" s="3" t="n">
        <v>7</v>
      </c>
      <c r="I8051" s="3" t="n">
        <v>7</v>
      </c>
      <c r="J8051" s="3" t="n">
        <v>7</v>
      </c>
      <c r="K8051" s="3" t="n">
        <v>7</v>
      </c>
      <c r="L8051" s="3" t="n">
        <v>1</v>
      </c>
      <c r="M8051" s="3" t="n">
        <v>1</v>
      </c>
      <c r="N8051" s="3" t="n">
        <v>3</v>
      </c>
      <c r="O8051" s="3" t="n">
        <v>-1</v>
      </c>
      <c r="P8051" s="3" t="n">
        <v>7.8</v>
      </c>
      <c r="Q8051" s="3" t="n">
        <v>24.2</v>
      </c>
      <c r="R8051" s="3" t="s">
        <v>23412</v>
      </c>
      <c r="S8051" s="4" t="n">
        <v>45747.9480324074</v>
      </c>
      <c r="T8051" s="3" t="s">
        <v>65</v>
      </c>
      <c r="U8051" s="3" t="s">
        <v>65</v>
      </c>
      <c r="V8051" s="3" t="n">
        <v>1</v>
      </c>
      <c r="W8051" s="3" t="n">
        <v>0</v>
      </c>
      <c r="X8051" s="3" t="n">
        <v>0</v>
      </c>
      <c r="Y8051" s="3" t="s">
        <v>30</v>
      </c>
      <c r="Z8051" s="3" t="s">
        <v>30</v>
      </c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  <c r="AP8051" s="3"/>
      <c r="AQ8051" s="3"/>
      <c r="AR8051" s="3"/>
      <c r="AS8051" s="3"/>
      <c r="AT8051" s="3"/>
      <c r="AU8051" s="3"/>
      <c r="AV8051" s="3"/>
      <c r="AW8051" s="3"/>
      <c r="AX8051" s="3"/>
      <c r="AY8051" s="3"/>
      <c r="AZ8051" s="3"/>
      <c r="BA8051" s="3"/>
      <c r="BB8051" s="3"/>
      <c r="BC8051" s="3"/>
      <c r="BD8051" s="3"/>
      <c r="BE8051" s="3"/>
      <c r="BF8051" s="3"/>
      <c r="BG8051" s="3"/>
      <c r="BH8051" s="3"/>
      <c r="BI8051" s="3"/>
      <c r="BJ8051" s="3"/>
    </row>
    <row r="8052" customFormat="false" ht="15.75" hidden="false" customHeight="false" outlineLevel="0" collapsed="false">
      <c r="A8052" s="3" t="n">
        <v>8051</v>
      </c>
      <c r="B8052" s="3" t="s">
        <v>23413</v>
      </c>
      <c r="C8052" s="3" t="s">
        <v>23414</v>
      </c>
      <c r="D8052" s="3" t="n">
        <v>1</v>
      </c>
      <c r="E8052" s="3" t="n">
        <v>0.9424801</v>
      </c>
      <c r="F8052" s="3" t="n">
        <v>166</v>
      </c>
      <c r="G8052" s="3" t="n">
        <v>166</v>
      </c>
      <c r="H8052" s="3" t="n">
        <v>21</v>
      </c>
      <c r="I8052" s="3" t="n">
        <v>21</v>
      </c>
      <c r="J8052" s="3" t="n">
        <v>192</v>
      </c>
      <c r="K8052" s="3" t="n">
        <v>192</v>
      </c>
      <c r="L8052" s="3" t="n">
        <v>21</v>
      </c>
      <c r="M8052" s="3" t="n">
        <v>21</v>
      </c>
      <c r="N8052" s="3" t="n">
        <v>-1</v>
      </c>
      <c r="O8052" s="3" t="n">
        <v>-1</v>
      </c>
      <c r="P8052" s="3" t="n">
        <v>7.4</v>
      </c>
      <c r="Q8052" s="3" t="n">
        <v>24.2</v>
      </c>
      <c r="R8052" s="3" t="s">
        <v>23415</v>
      </c>
      <c r="S8052" s="4" t="n">
        <v>45747.9480787037</v>
      </c>
      <c r="T8052" s="3" t="s">
        <v>1920</v>
      </c>
      <c r="U8052" s="3" t="s">
        <v>1920</v>
      </c>
      <c r="V8052" s="3" t="n">
        <v>0</v>
      </c>
      <c r="W8052" s="3" t="n">
        <v>0</v>
      </c>
      <c r="X8052" s="3" t="n">
        <v>0</v>
      </c>
      <c r="Y8052" s="3" t="s">
        <v>30</v>
      </c>
      <c r="Z8052" s="3" t="s">
        <v>30</v>
      </c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  <c r="AP8052" s="3"/>
      <c r="AQ8052" s="3"/>
      <c r="AR8052" s="3"/>
      <c r="AS8052" s="3"/>
      <c r="AT8052" s="3"/>
      <c r="AU8052" s="3"/>
      <c r="AV8052" s="3"/>
      <c r="AW8052" s="3"/>
      <c r="AX8052" s="3"/>
      <c r="AY8052" s="3"/>
      <c r="AZ8052" s="3"/>
      <c r="BA8052" s="3"/>
      <c r="BB8052" s="3"/>
      <c r="BC8052" s="3"/>
      <c r="BD8052" s="3"/>
      <c r="BE8052" s="3"/>
      <c r="BF8052" s="3"/>
      <c r="BG8052" s="3"/>
      <c r="BH8052" s="3"/>
      <c r="BI8052" s="3"/>
      <c r="BJ8052" s="3"/>
    </row>
    <row r="8053" customFormat="false" ht="15.75" hidden="false" customHeight="false" outlineLevel="0" collapsed="false">
      <c r="A8053" s="3" t="n">
        <v>8052</v>
      </c>
      <c r="B8053" s="3" t="s">
        <v>23416</v>
      </c>
      <c r="C8053" s="3" t="s">
        <v>23417</v>
      </c>
      <c r="D8053" s="3" t="n">
        <v>1</v>
      </c>
      <c r="E8053" s="3" t="n">
        <v>3.4640226</v>
      </c>
      <c r="F8053" s="3" t="n">
        <v>125</v>
      </c>
      <c r="G8053" s="3" t="n">
        <v>125</v>
      </c>
      <c r="H8053" s="3" t="n">
        <v>15</v>
      </c>
      <c r="I8053" s="3" t="n">
        <v>15</v>
      </c>
      <c r="J8053" s="3" t="n">
        <v>187</v>
      </c>
      <c r="K8053" s="3" t="n">
        <v>187</v>
      </c>
      <c r="L8053" s="3" t="n">
        <v>9</v>
      </c>
      <c r="M8053" s="3" t="n">
        <v>9</v>
      </c>
      <c r="N8053" s="3" t="n">
        <v>-1</v>
      </c>
      <c r="O8053" s="3" t="n">
        <v>-1</v>
      </c>
      <c r="P8053" s="3" t="n">
        <v>7.9</v>
      </c>
      <c r="Q8053" s="3" t="n">
        <v>24.2</v>
      </c>
      <c r="R8053" s="3" t="s">
        <v>23418</v>
      </c>
      <c r="S8053" s="4" t="n">
        <v>45747.9481712963</v>
      </c>
      <c r="T8053" s="3" t="s">
        <v>65</v>
      </c>
      <c r="U8053" s="3" t="s">
        <v>65</v>
      </c>
      <c r="V8053" s="3" t="n">
        <v>0</v>
      </c>
      <c r="W8053" s="3" t="n">
        <v>0</v>
      </c>
      <c r="X8053" s="3" t="n">
        <v>0</v>
      </c>
      <c r="Y8053" s="3" t="s">
        <v>30</v>
      </c>
      <c r="Z8053" s="3" t="s">
        <v>30</v>
      </c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  <c r="AP8053" s="3"/>
      <c r="AQ8053" s="3"/>
      <c r="AR8053" s="3"/>
      <c r="AS8053" s="3"/>
      <c r="AT8053" s="3"/>
      <c r="AU8053" s="3"/>
      <c r="AV8053" s="3"/>
      <c r="AW8053" s="3"/>
      <c r="AX8053" s="3"/>
      <c r="AY8053" s="3"/>
      <c r="AZ8053" s="3"/>
      <c r="BA8053" s="3"/>
      <c r="BB8053" s="3"/>
      <c r="BC8053" s="3"/>
      <c r="BD8053" s="3"/>
      <c r="BE8053" s="3"/>
      <c r="BF8053" s="3"/>
      <c r="BG8053" s="3"/>
      <c r="BH8053" s="3"/>
      <c r="BI8053" s="3"/>
      <c r="BJ8053" s="3"/>
    </row>
    <row r="8054" customFormat="false" ht="15.75" hidden="false" customHeight="false" outlineLevel="0" collapsed="false">
      <c r="A8054" s="3" t="n">
        <v>8053</v>
      </c>
      <c r="B8054" s="3" t="s">
        <v>23419</v>
      </c>
      <c r="C8054" s="3" t="s">
        <v>23420</v>
      </c>
      <c r="D8054" s="3" t="n">
        <v>1</v>
      </c>
      <c r="E8054" s="3" t="n">
        <v>10.5158147</v>
      </c>
      <c r="F8054" s="3" t="n">
        <v>414</v>
      </c>
      <c r="G8054" s="3" t="n">
        <v>414</v>
      </c>
      <c r="H8054" s="3" t="n">
        <v>15</v>
      </c>
      <c r="I8054" s="3" t="n">
        <v>15</v>
      </c>
      <c r="J8054" s="3" t="n">
        <v>654</v>
      </c>
      <c r="K8054" s="3" t="n">
        <v>654</v>
      </c>
      <c r="L8054" s="3" t="n">
        <v>23</v>
      </c>
      <c r="M8054" s="3" t="n">
        <v>23</v>
      </c>
      <c r="N8054" s="3" t="n">
        <v>-1</v>
      </c>
      <c r="O8054" s="3" t="n">
        <v>-1</v>
      </c>
      <c r="P8054" s="3" t="n">
        <v>7.9</v>
      </c>
      <c r="Q8054" s="3" t="n">
        <v>24.2</v>
      </c>
      <c r="R8054" s="3" t="s">
        <v>23421</v>
      </c>
      <c r="S8054" s="4" t="n">
        <v>45747.9483564815</v>
      </c>
      <c r="T8054" s="3" t="s">
        <v>85</v>
      </c>
      <c r="U8054" s="3" t="s">
        <v>85</v>
      </c>
      <c r="V8054" s="3" t="n">
        <v>0</v>
      </c>
      <c r="W8054" s="3" t="n">
        <v>0</v>
      </c>
      <c r="X8054" s="3" t="n">
        <v>0</v>
      </c>
      <c r="Y8054" s="3" t="s">
        <v>30</v>
      </c>
      <c r="Z8054" s="3" t="s">
        <v>30</v>
      </c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  <c r="AP8054" s="3"/>
      <c r="AQ8054" s="3"/>
      <c r="AR8054" s="3"/>
      <c r="AS8054" s="3"/>
      <c r="AT8054" s="3"/>
      <c r="AU8054" s="3"/>
      <c r="AV8054" s="3"/>
      <c r="AW8054" s="3"/>
      <c r="AX8054" s="3"/>
      <c r="AY8054" s="3"/>
      <c r="AZ8054" s="3"/>
      <c r="BA8054" s="3"/>
      <c r="BB8054" s="3"/>
      <c r="BC8054" s="3"/>
      <c r="BD8054" s="3"/>
      <c r="BE8054" s="3"/>
      <c r="BF8054" s="3"/>
      <c r="BG8054" s="3"/>
      <c r="BH8054" s="3"/>
      <c r="BI8054" s="3"/>
      <c r="BJ8054" s="3"/>
    </row>
    <row r="8055" customFormat="false" ht="15.75" hidden="false" customHeight="false" outlineLevel="0" collapsed="false">
      <c r="A8055" s="3" t="n">
        <v>8054</v>
      </c>
      <c r="B8055" s="3" t="s">
        <v>23422</v>
      </c>
      <c r="C8055" s="3" t="s">
        <v>23423</v>
      </c>
      <c r="D8055" s="3" t="n">
        <v>1</v>
      </c>
      <c r="E8055" s="3" t="n">
        <v>0.3797308</v>
      </c>
      <c r="F8055" s="3" t="n">
        <v>26</v>
      </c>
      <c r="G8055" s="3" t="n">
        <v>26</v>
      </c>
      <c r="H8055" s="3" t="n">
        <v>10</v>
      </c>
      <c r="I8055" s="3" t="n">
        <v>10</v>
      </c>
      <c r="J8055" s="3" t="n">
        <v>30</v>
      </c>
      <c r="K8055" s="3" t="n">
        <v>30</v>
      </c>
      <c r="L8055" s="3" t="n">
        <v>0</v>
      </c>
      <c r="M8055" s="3" t="n">
        <v>0</v>
      </c>
      <c r="N8055" s="3" t="n">
        <v>-1</v>
      </c>
      <c r="O8055" s="3" t="n">
        <v>-1</v>
      </c>
      <c r="P8055" s="3" t="n">
        <v>7.9</v>
      </c>
      <c r="Q8055" s="3" t="n">
        <v>24.2</v>
      </c>
      <c r="R8055" s="3" t="s">
        <v>23424</v>
      </c>
      <c r="S8055" s="4" t="n">
        <v>45747.9483912037</v>
      </c>
      <c r="T8055" s="3" t="s">
        <v>239</v>
      </c>
      <c r="U8055" s="3" t="s">
        <v>239</v>
      </c>
      <c r="V8055" s="3" t="n">
        <v>0</v>
      </c>
      <c r="W8055" s="3" t="n">
        <v>0</v>
      </c>
      <c r="X8055" s="3" t="n">
        <v>0</v>
      </c>
      <c r="Y8055" s="3" t="s">
        <v>30</v>
      </c>
      <c r="Z8055" s="3" t="s">
        <v>30</v>
      </c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  <c r="AP8055" s="3"/>
      <c r="AQ8055" s="3"/>
      <c r="AR8055" s="3"/>
      <c r="AS8055" s="3"/>
      <c r="AT8055" s="3"/>
      <c r="AU8055" s="3"/>
      <c r="AV8055" s="3"/>
      <c r="AW8055" s="3"/>
      <c r="AX8055" s="3"/>
      <c r="AY8055" s="3"/>
      <c r="AZ8055" s="3"/>
      <c r="BA8055" s="3"/>
      <c r="BB8055" s="3"/>
      <c r="BC8055" s="3"/>
      <c r="BD8055" s="3"/>
      <c r="BE8055" s="3"/>
      <c r="BF8055" s="3"/>
      <c r="BG8055" s="3"/>
      <c r="BH8055" s="3"/>
      <c r="BI8055" s="3"/>
      <c r="BJ8055" s="3"/>
    </row>
    <row r="8056" customFormat="false" ht="15.75" hidden="false" customHeight="false" outlineLevel="0" collapsed="false">
      <c r="A8056" s="3" t="n">
        <v>8055</v>
      </c>
      <c r="B8056" s="3" t="s">
        <v>23425</v>
      </c>
      <c r="C8056" s="3" t="s">
        <v>23426</v>
      </c>
      <c r="D8056" s="3" t="n">
        <v>1</v>
      </c>
      <c r="E8056" s="3" t="n">
        <v>3.5329876</v>
      </c>
      <c r="F8056" s="3" t="n">
        <v>288</v>
      </c>
      <c r="G8056" s="3" t="n">
        <v>288</v>
      </c>
      <c r="H8056" s="3" t="n">
        <v>14</v>
      </c>
      <c r="I8056" s="3" t="n">
        <v>14</v>
      </c>
      <c r="J8056" s="3" t="n">
        <v>352</v>
      </c>
      <c r="K8056" s="3" t="n">
        <v>352</v>
      </c>
      <c r="L8056" s="3" t="n">
        <v>55</v>
      </c>
      <c r="M8056" s="3" t="n">
        <v>55</v>
      </c>
      <c r="N8056" s="3" t="n">
        <v>97</v>
      </c>
      <c r="O8056" s="3" t="n">
        <v>-1</v>
      </c>
      <c r="P8056" s="3" t="n">
        <v>7.4</v>
      </c>
      <c r="Q8056" s="3" t="n">
        <v>24.2</v>
      </c>
      <c r="R8056" s="3" t="s">
        <v>23427</v>
      </c>
      <c r="S8056" s="4" t="n">
        <v>45747.9485763889</v>
      </c>
      <c r="T8056" s="3" t="s">
        <v>65</v>
      </c>
      <c r="U8056" s="3" t="s">
        <v>65</v>
      </c>
      <c r="V8056" s="3" t="n">
        <v>1</v>
      </c>
      <c r="W8056" s="3" t="n">
        <v>0</v>
      </c>
      <c r="X8056" s="3" t="n">
        <v>0</v>
      </c>
      <c r="Y8056" s="3" t="s">
        <v>30</v>
      </c>
      <c r="Z8056" s="3" t="s">
        <v>30</v>
      </c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  <c r="AP8056" s="3"/>
      <c r="AQ8056" s="3"/>
      <c r="AR8056" s="3"/>
      <c r="AS8056" s="3"/>
      <c r="AT8056" s="3"/>
      <c r="AU8056" s="3"/>
      <c r="AV8056" s="3"/>
      <c r="AW8056" s="3"/>
      <c r="AX8056" s="3"/>
      <c r="AY8056" s="3"/>
      <c r="AZ8056" s="3"/>
      <c r="BA8056" s="3"/>
      <c r="BB8056" s="3"/>
      <c r="BC8056" s="3"/>
      <c r="BD8056" s="3"/>
      <c r="BE8056" s="3"/>
      <c r="BF8056" s="3"/>
      <c r="BG8056" s="3"/>
      <c r="BH8056" s="3"/>
      <c r="BI8056" s="3"/>
      <c r="BJ8056" s="3"/>
    </row>
    <row r="8057" customFormat="false" ht="15.75" hidden="false" customHeight="false" outlineLevel="0" collapsed="false">
      <c r="A8057" s="3" t="n">
        <v>8056</v>
      </c>
      <c r="B8057" s="3" t="s">
        <v>23428</v>
      </c>
      <c r="C8057" s="3" t="s">
        <v>23429</v>
      </c>
      <c r="D8057" s="3" t="n">
        <v>1</v>
      </c>
      <c r="E8057" s="3" t="n">
        <v>3.2352001</v>
      </c>
      <c r="F8057" s="3" t="n">
        <v>64</v>
      </c>
      <c r="G8057" s="3" t="n">
        <v>64</v>
      </c>
      <c r="H8057" s="3" t="n">
        <v>16</v>
      </c>
      <c r="I8057" s="3" t="n">
        <v>16</v>
      </c>
      <c r="J8057" s="3" t="n">
        <v>90</v>
      </c>
      <c r="K8057" s="3" t="n">
        <v>90</v>
      </c>
      <c r="L8057" s="3" t="n">
        <v>20</v>
      </c>
      <c r="M8057" s="3" t="n">
        <v>20</v>
      </c>
      <c r="N8057" s="3" t="n">
        <v>-1</v>
      </c>
      <c r="O8057" s="3" t="n">
        <v>-1</v>
      </c>
      <c r="P8057" s="3" t="n">
        <v>8.1</v>
      </c>
      <c r="Q8057" s="3" t="n">
        <v>24.2</v>
      </c>
      <c r="R8057" s="3" t="s">
        <v>23430</v>
      </c>
      <c r="S8057" s="4" t="n">
        <v>45747.9486689815</v>
      </c>
      <c r="T8057" s="3" t="s">
        <v>65</v>
      </c>
      <c r="U8057" s="3" t="s">
        <v>65</v>
      </c>
      <c r="V8057" s="3" t="n">
        <v>0</v>
      </c>
      <c r="W8057" s="3" t="n">
        <v>0</v>
      </c>
      <c r="X8057" s="3" t="n">
        <v>0</v>
      </c>
      <c r="Y8057" s="3" t="s">
        <v>30</v>
      </c>
      <c r="Z8057" s="3" t="s">
        <v>30</v>
      </c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  <c r="AP8057" s="3"/>
      <c r="AQ8057" s="3"/>
      <c r="AR8057" s="3"/>
      <c r="AS8057" s="3"/>
      <c r="AT8057" s="3"/>
      <c r="AU8057" s="3"/>
      <c r="AV8057" s="3"/>
      <c r="AW8057" s="3"/>
      <c r="AX8057" s="3"/>
      <c r="AY8057" s="3"/>
      <c r="AZ8057" s="3"/>
      <c r="BA8057" s="3"/>
      <c r="BB8057" s="3"/>
      <c r="BC8057" s="3"/>
      <c r="BD8057" s="3"/>
      <c r="BE8057" s="3"/>
      <c r="BF8057" s="3"/>
      <c r="BG8057" s="3"/>
      <c r="BH8057" s="3"/>
      <c r="BI8057" s="3"/>
      <c r="BJ8057" s="3"/>
    </row>
    <row r="8058" customFormat="false" ht="15.75" hidden="false" customHeight="false" outlineLevel="0" collapsed="false">
      <c r="A8058" s="3" t="n">
        <v>8057</v>
      </c>
      <c r="B8058" s="3" t="s">
        <v>23431</v>
      </c>
      <c r="C8058" s="3" t="s">
        <v>23432</v>
      </c>
      <c r="D8058" s="3" t="n">
        <v>1</v>
      </c>
      <c r="E8058" s="3" t="n">
        <v>9.1225423</v>
      </c>
      <c r="F8058" s="3" t="n">
        <v>865</v>
      </c>
      <c r="G8058" s="3" t="n">
        <v>865</v>
      </c>
      <c r="H8058" s="3" t="n">
        <v>33</v>
      </c>
      <c r="I8058" s="3" t="n">
        <v>33</v>
      </c>
      <c r="J8058" s="3" t="n">
        <v>1030</v>
      </c>
      <c r="K8058" s="3" t="n">
        <v>1030</v>
      </c>
      <c r="L8058" s="3" t="n">
        <v>95</v>
      </c>
      <c r="M8058" s="3" t="n">
        <v>95</v>
      </c>
      <c r="N8058" s="3" t="n">
        <v>192</v>
      </c>
      <c r="O8058" s="3" t="n">
        <v>-1</v>
      </c>
      <c r="P8058" s="3" t="n">
        <v>7.8</v>
      </c>
      <c r="Q8058" s="3" t="n">
        <v>24.2</v>
      </c>
      <c r="R8058" s="3" t="s">
        <v>23433</v>
      </c>
      <c r="S8058" s="4" t="n">
        <v>45747.9490393519</v>
      </c>
      <c r="T8058" s="3" t="s">
        <v>65</v>
      </c>
      <c r="U8058" s="3" t="s">
        <v>65</v>
      </c>
      <c r="V8058" s="3" t="n">
        <v>1</v>
      </c>
      <c r="W8058" s="3" t="n">
        <v>0</v>
      </c>
      <c r="X8058" s="3" t="n">
        <v>0</v>
      </c>
      <c r="Y8058" s="3" t="s">
        <v>30</v>
      </c>
      <c r="Z8058" s="3" t="s">
        <v>30</v>
      </c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  <c r="AP8058" s="3"/>
      <c r="AQ8058" s="3"/>
      <c r="AR8058" s="3"/>
      <c r="AS8058" s="3"/>
      <c r="AT8058" s="3"/>
      <c r="AU8058" s="3"/>
      <c r="AV8058" s="3"/>
      <c r="AW8058" s="3"/>
      <c r="AX8058" s="3"/>
      <c r="AY8058" s="3"/>
      <c r="AZ8058" s="3"/>
      <c r="BA8058" s="3"/>
      <c r="BB8058" s="3"/>
      <c r="BC8058" s="3"/>
      <c r="BD8058" s="3"/>
      <c r="BE8058" s="3"/>
      <c r="BF8058" s="3"/>
      <c r="BG8058" s="3"/>
      <c r="BH8058" s="3"/>
      <c r="BI8058" s="3"/>
      <c r="BJ8058" s="3"/>
    </row>
    <row r="8059" customFormat="false" ht="15.75" hidden="false" customHeight="false" outlineLevel="0" collapsed="false">
      <c r="A8059" s="3" t="n">
        <v>8058</v>
      </c>
      <c r="B8059" s="3" t="s">
        <v>23434</v>
      </c>
      <c r="C8059" s="3" t="s">
        <v>23435</v>
      </c>
      <c r="D8059" s="3" t="n">
        <v>1</v>
      </c>
      <c r="E8059" s="3" t="n">
        <v>6.7786537</v>
      </c>
      <c r="F8059" s="3" t="n">
        <v>124</v>
      </c>
      <c r="G8059" s="3" t="n">
        <v>124</v>
      </c>
      <c r="H8059" s="3" t="n">
        <v>23</v>
      </c>
      <c r="I8059" s="3" t="n">
        <v>23</v>
      </c>
      <c r="J8059" s="3" t="n">
        <v>169</v>
      </c>
      <c r="K8059" s="3" t="n">
        <v>169</v>
      </c>
      <c r="L8059" s="3" t="n">
        <v>15</v>
      </c>
      <c r="M8059" s="3" t="n">
        <v>15</v>
      </c>
      <c r="N8059" s="3" t="n">
        <v>23</v>
      </c>
      <c r="O8059" s="3" t="n">
        <v>-1</v>
      </c>
      <c r="P8059" s="3" t="n">
        <v>7.5</v>
      </c>
      <c r="Q8059" s="3" t="n">
        <v>24.2</v>
      </c>
      <c r="R8059" s="3" t="s">
        <v>23436</v>
      </c>
      <c r="S8059" s="4" t="n">
        <v>45747.949224537</v>
      </c>
      <c r="T8059" s="3" t="s">
        <v>7643</v>
      </c>
      <c r="U8059" s="3" t="s">
        <v>7643</v>
      </c>
      <c r="V8059" s="3" t="n">
        <v>1</v>
      </c>
      <c r="W8059" s="3" t="n">
        <v>0</v>
      </c>
      <c r="X8059" s="3" t="n">
        <v>0</v>
      </c>
      <c r="Y8059" s="3" t="s">
        <v>30</v>
      </c>
      <c r="Z8059" s="3" t="s">
        <v>30</v>
      </c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  <c r="AP8059" s="3"/>
      <c r="AQ8059" s="3"/>
      <c r="AR8059" s="3"/>
      <c r="AS8059" s="3"/>
      <c r="AT8059" s="3"/>
      <c r="AU8059" s="3"/>
      <c r="AV8059" s="3"/>
      <c r="AW8059" s="3"/>
      <c r="AX8059" s="3"/>
      <c r="AY8059" s="3"/>
      <c r="AZ8059" s="3"/>
      <c r="BA8059" s="3"/>
      <c r="BB8059" s="3"/>
      <c r="BC8059" s="3"/>
      <c r="BD8059" s="3"/>
      <c r="BE8059" s="3"/>
      <c r="BF8059" s="3"/>
      <c r="BG8059" s="3"/>
      <c r="BH8059" s="3"/>
      <c r="BI8059" s="3"/>
      <c r="BJ8059" s="3"/>
    </row>
    <row r="8060" customFormat="false" ht="15.75" hidden="false" customHeight="false" outlineLevel="0" collapsed="false">
      <c r="A8060" s="3" t="n">
        <v>8059</v>
      </c>
      <c r="B8060" s="3" t="s">
        <v>23437</v>
      </c>
      <c r="C8060" s="3" t="s">
        <v>23438</v>
      </c>
      <c r="D8060" s="3" t="n">
        <v>1</v>
      </c>
      <c r="E8060" s="3" t="n">
        <v>3.1348915</v>
      </c>
      <c r="F8060" s="3" t="n">
        <v>102</v>
      </c>
      <c r="G8060" s="3" t="n">
        <v>102</v>
      </c>
      <c r="H8060" s="3" t="n">
        <v>14</v>
      </c>
      <c r="I8060" s="3" t="n">
        <v>14</v>
      </c>
      <c r="J8060" s="3" t="n">
        <v>150</v>
      </c>
      <c r="K8060" s="3" t="n">
        <v>150</v>
      </c>
      <c r="L8060" s="3" t="n">
        <v>6</v>
      </c>
      <c r="M8060" s="3" t="n">
        <v>6</v>
      </c>
      <c r="N8060" s="3" t="n">
        <v>7</v>
      </c>
      <c r="O8060" s="3" t="n">
        <v>-1</v>
      </c>
      <c r="P8060" s="3" t="n">
        <v>7.3</v>
      </c>
      <c r="Q8060" s="3" t="n">
        <v>24.2</v>
      </c>
      <c r="R8060" s="3" t="s">
        <v>23439</v>
      </c>
      <c r="S8060" s="4" t="n">
        <v>45747.9507291667</v>
      </c>
      <c r="T8060" s="3" t="s">
        <v>65</v>
      </c>
      <c r="U8060" s="3" t="s">
        <v>65</v>
      </c>
      <c r="V8060" s="3" t="n">
        <v>1</v>
      </c>
      <c r="W8060" s="3" t="n">
        <v>0</v>
      </c>
      <c r="X8060" s="3" t="n">
        <v>0</v>
      </c>
      <c r="Y8060" s="3" t="s">
        <v>81</v>
      </c>
      <c r="Z8060" s="3" t="s">
        <v>30</v>
      </c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  <c r="AP8060" s="3"/>
      <c r="AQ8060" s="3"/>
      <c r="AR8060" s="3"/>
      <c r="AS8060" s="3"/>
      <c r="AT8060" s="3"/>
      <c r="AU8060" s="3"/>
      <c r="AV8060" s="3"/>
      <c r="AW8060" s="3"/>
      <c r="AX8060" s="3"/>
      <c r="AY8060" s="3"/>
      <c r="AZ8060" s="3"/>
      <c r="BA8060" s="3"/>
      <c r="BB8060" s="3"/>
      <c r="BC8060" s="3"/>
      <c r="BD8060" s="3"/>
      <c r="BE8060" s="3"/>
      <c r="BF8060" s="3"/>
      <c r="BG8060" s="3"/>
      <c r="BH8060" s="3"/>
      <c r="BI8060" s="3"/>
      <c r="BJ8060" s="3"/>
    </row>
    <row r="8061" customFormat="false" ht="15.75" hidden="false" customHeight="false" outlineLevel="0" collapsed="false">
      <c r="A8061" s="3" t="n">
        <v>8060</v>
      </c>
      <c r="B8061" s="3" t="s">
        <v>23440</v>
      </c>
      <c r="C8061" s="3" t="s">
        <v>23441</v>
      </c>
      <c r="D8061" s="3" t="n">
        <v>1</v>
      </c>
      <c r="E8061" s="3" t="n">
        <v>1.2564344</v>
      </c>
      <c r="F8061" s="3" t="n">
        <v>50</v>
      </c>
      <c r="G8061" s="3" t="n">
        <v>50</v>
      </c>
      <c r="H8061" s="3" t="n">
        <v>14</v>
      </c>
      <c r="I8061" s="3" t="n">
        <v>14</v>
      </c>
      <c r="J8061" s="3" t="n">
        <v>58</v>
      </c>
      <c r="K8061" s="3" t="n">
        <v>58</v>
      </c>
      <c r="L8061" s="3" t="n">
        <v>13</v>
      </c>
      <c r="M8061" s="3" t="n">
        <v>13</v>
      </c>
      <c r="N8061" s="3" t="n">
        <v>5</v>
      </c>
      <c r="O8061" s="3" t="n">
        <v>-1</v>
      </c>
      <c r="P8061" s="3" t="n">
        <v>7.5</v>
      </c>
      <c r="Q8061" s="3" t="n">
        <v>24.2</v>
      </c>
      <c r="R8061" s="3" t="s">
        <v>23442</v>
      </c>
      <c r="S8061" s="4" t="n">
        <v>45747.9508217593</v>
      </c>
      <c r="T8061" s="3" t="s">
        <v>65</v>
      </c>
      <c r="U8061" s="3" t="s">
        <v>65</v>
      </c>
      <c r="V8061" s="3" t="n">
        <v>1</v>
      </c>
      <c r="W8061" s="3" t="n">
        <v>0</v>
      </c>
      <c r="X8061" s="3" t="n">
        <v>0</v>
      </c>
      <c r="Y8061" s="3" t="s">
        <v>30</v>
      </c>
      <c r="Z8061" s="3" t="s">
        <v>30</v>
      </c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  <c r="AP8061" s="3"/>
      <c r="AQ8061" s="3"/>
      <c r="AR8061" s="3"/>
      <c r="AS8061" s="3"/>
      <c r="AT8061" s="3"/>
      <c r="AU8061" s="3"/>
      <c r="AV8061" s="3"/>
      <c r="AW8061" s="3"/>
      <c r="AX8061" s="3"/>
      <c r="AY8061" s="3"/>
      <c r="AZ8061" s="3"/>
      <c r="BA8061" s="3"/>
      <c r="BB8061" s="3"/>
      <c r="BC8061" s="3"/>
      <c r="BD8061" s="3"/>
      <c r="BE8061" s="3"/>
      <c r="BF8061" s="3"/>
      <c r="BG8061" s="3"/>
      <c r="BH8061" s="3"/>
      <c r="BI8061" s="3"/>
      <c r="BJ8061" s="3"/>
    </row>
    <row r="8062" customFormat="false" ht="15.75" hidden="false" customHeight="false" outlineLevel="0" collapsed="false">
      <c r="A8062" s="3" t="n">
        <v>8061</v>
      </c>
      <c r="B8062" s="3" t="s">
        <v>23443</v>
      </c>
      <c r="C8062" s="3" t="s">
        <v>23444</v>
      </c>
      <c r="D8062" s="3" t="n">
        <v>1</v>
      </c>
      <c r="E8062" s="3" t="n">
        <v>1.8848475</v>
      </c>
      <c r="F8062" s="3" t="n">
        <v>83</v>
      </c>
      <c r="G8062" s="3" t="n">
        <v>83</v>
      </c>
      <c r="H8062" s="3" t="n">
        <v>13</v>
      </c>
      <c r="I8062" s="3" t="n">
        <v>13</v>
      </c>
      <c r="J8062" s="3" t="n">
        <v>110</v>
      </c>
      <c r="K8062" s="3" t="n">
        <v>110</v>
      </c>
      <c r="L8062" s="3" t="n">
        <v>21</v>
      </c>
      <c r="M8062" s="3" t="n">
        <v>21</v>
      </c>
      <c r="N8062" s="3" t="n">
        <v>28</v>
      </c>
      <c r="O8062" s="3" t="n">
        <v>-1</v>
      </c>
      <c r="P8062" s="3" t="n">
        <v>7.5</v>
      </c>
      <c r="Q8062" s="3" t="n">
        <v>24.2</v>
      </c>
      <c r="R8062" s="3" t="s">
        <v>23445</v>
      </c>
      <c r="S8062" s="4" t="n">
        <v>45747.9509375</v>
      </c>
      <c r="T8062" s="3" t="s">
        <v>65</v>
      </c>
      <c r="U8062" s="3" t="s">
        <v>65</v>
      </c>
      <c r="V8062" s="3" t="n">
        <v>1</v>
      </c>
      <c r="W8062" s="3" t="n">
        <v>0</v>
      </c>
      <c r="X8062" s="3" t="n">
        <v>0</v>
      </c>
      <c r="Y8062" s="3" t="s">
        <v>30</v>
      </c>
      <c r="Z8062" s="3" t="s">
        <v>30</v>
      </c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  <c r="AP8062" s="3"/>
      <c r="AQ8062" s="3"/>
      <c r="AR8062" s="3"/>
      <c r="AS8062" s="3"/>
      <c r="AT8062" s="3"/>
      <c r="AU8062" s="3"/>
      <c r="AV8062" s="3"/>
      <c r="AW8062" s="3"/>
      <c r="AX8062" s="3"/>
      <c r="AY8062" s="3"/>
      <c r="AZ8062" s="3"/>
      <c r="BA8062" s="3"/>
      <c r="BB8062" s="3"/>
      <c r="BC8062" s="3"/>
      <c r="BD8062" s="3"/>
      <c r="BE8062" s="3"/>
      <c r="BF8062" s="3"/>
      <c r="BG8062" s="3"/>
      <c r="BH8062" s="3"/>
      <c r="BI8062" s="3"/>
      <c r="BJ8062" s="3"/>
    </row>
    <row r="8063" customFormat="false" ht="15.75" hidden="false" customHeight="false" outlineLevel="0" collapsed="false">
      <c r="A8063" s="3" t="n">
        <v>8062</v>
      </c>
      <c r="B8063" s="3" t="s">
        <v>23446</v>
      </c>
      <c r="C8063" s="3" t="s">
        <v>23447</v>
      </c>
      <c r="D8063" s="3" t="n">
        <v>1</v>
      </c>
      <c r="E8063" s="3" t="n">
        <v>1.8015899</v>
      </c>
      <c r="F8063" s="3" t="n">
        <v>87</v>
      </c>
      <c r="G8063" s="3" t="n">
        <v>87</v>
      </c>
      <c r="H8063" s="3" t="n">
        <v>13</v>
      </c>
      <c r="I8063" s="3" t="n">
        <v>13</v>
      </c>
      <c r="J8063" s="3" t="n">
        <v>113</v>
      </c>
      <c r="K8063" s="3" t="n">
        <v>113</v>
      </c>
      <c r="L8063" s="3" t="n">
        <v>21</v>
      </c>
      <c r="M8063" s="3" t="n">
        <v>21</v>
      </c>
      <c r="N8063" s="3" t="n">
        <v>52</v>
      </c>
      <c r="O8063" s="3" t="n">
        <v>-1</v>
      </c>
      <c r="P8063" s="3" t="n">
        <v>7.5</v>
      </c>
      <c r="Q8063" s="3" t="n">
        <v>24.2</v>
      </c>
      <c r="R8063" s="3" t="s">
        <v>23448</v>
      </c>
      <c r="S8063" s="4" t="n">
        <v>45747.9510763889</v>
      </c>
      <c r="T8063" s="3" t="s">
        <v>65</v>
      </c>
      <c r="U8063" s="3" t="s">
        <v>65</v>
      </c>
      <c r="V8063" s="3" t="n">
        <v>1</v>
      </c>
      <c r="W8063" s="3" t="n">
        <v>0</v>
      </c>
      <c r="X8063" s="3" t="n">
        <v>0</v>
      </c>
      <c r="Y8063" s="3" t="s">
        <v>30</v>
      </c>
      <c r="Z8063" s="3" t="s">
        <v>30</v>
      </c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  <c r="AP8063" s="3"/>
      <c r="AQ8063" s="3"/>
      <c r="AR8063" s="3"/>
      <c r="AS8063" s="3"/>
      <c r="AT8063" s="3"/>
      <c r="AU8063" s="3"/>
      <c r="AV8063" s="3"/>
      <c r="AW8063" s="3"/>
      <c r="AX8063" s="3"/>
      <c r="AY8063" s="3"/>
      <c r="AZ8063" s="3"/>
      <c r="BA8063" s="3"/>
      <c r="BB8063" s="3"/>
      <c r="BC8063" s="3"/>
      <c r="BD8063" s="3"/>
      <c r="BE8063" s="3"/>
      <c r="BF8063" s="3"/>
      <c r="BG8063" s="3"/>
      <c r="BH8063" s="3"/>
      <c r="BI8063" s="3"/>
      <c r="BJ8063" s="3"/>
    </row>
    <row r="8064" customFormat="false" ht="15.75" hidden="false" customHeight="false" outlineLevel="0" collapsed="false">
      <c r="A8064" s="3" t="n">
        <v>8063</v>
      </c>
      <c r="B8064" s="3" t="s">
        <v>23449</v>
      </c>
      <c r="C8064" s="3" t="s">
        <v>23450</v>
      </c>
      <c r="D8064" s="3" t="n">
        <v>1</v>
      </c>
      <c r="E8064" s="3" t="n">
        <v>1.1178943</v>
      </c>
      <c r="F8064" s="3" t="n">
        <v>43</v>
      </c>
      <c r="G8064" s="3" t="n">
        <v>43</v>
      </c>
      <c r="H8064" s="3" t="n">
        <v>13</v>
      </c>
      <c r="I8064" s="3" t="n">
        <v>13</v>
      </c>
      <c r="J8064" s="3" t="n">
        <v>39</v>
      </c>
      <c r="K8064" s="3" t="n">
        <v>39</v>
      </c>
      <c r="L8064" s="3" t="n">
        <v>13</v>
      </c>
      <c r="M8064" s="3" t="n">
        <v>13</v>
      </c>
      <c r="N8064" s="3" t="n">
        <v>4</v>
      </c>
      <c r="O8064" s="3" t="n">
        <v>-1</v>
      </c>
      <c r="P8064" s="3" t="n">
        <v>7.5</v>
      </c>
      <c r="Q8064" s="3" t="n">
        <v>24.2</v>
      </c>
      <c r="R8064" s="3" t="s">
        <v>23451</v>
      </c>
      <c r="S8064" s="4" t="n">
        <v>45747.9511689815</v>
      </c>
      <c r="T8064" s="3" t="s">
        <v>65</v>
      </c>
      <c r="U8064" s="3" t="s">
        <v>65</v>
      </c>
      <c r="V8064" s="3" t="n">
        <v>1</v>
      </c>
      <c r="W8064" s="3" t="n">
        <v>0</v>
      </c>
      <c r="X8064" s="3" t="n">
        <v>0</v>
      </c>
      <c r="Y8064" s="3" t="s">
        <v>30</v>
      </c>
      <c r="Z8064" s="3" t="s">
        <v>30</v>
      </c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  <c r="AP8064" s="3"/>
      <c r="AQ8064" s="3"/>
      <c r="AR8064" s="3"/>
      <c r="AS8064" s="3"/>
      <c r="AT8064" s="3"/>
      <c r="AU8064" s="3"/>
      <c r="AV8064" s="3"/>
      <c r="AW8064" s="3"/>
      <c r="AX8064" s="3"/>
      <c r="AY8064" s="3"/>
      <c r="AZ8064" s="3"/>
      <c r="BA8064" s="3"/>
      <c r="BB8064" s="3"/>
      <c r="BC8064" s="3"/>
      <c r="BD8064" s="3"/>
      <c r="BE8064" s="3"/>
      <c r="BF8064" s="3"/>
      <c r="BG8064" s="3"/>
      <c r="BH8064" s="3"/>
      <c r="BI8064" s="3"/>
      <c r="BJ8064" s="3"/>
    </row>
    <row r="8065" customFormat="false" ht="15.75" hidden="false" customHeight="false" outlineLevel="0" collapsed="false">
      <c r="A8065" s="3" t="n">
        <v>8064</v>
      </c>
      <c r="B8065" s="3" t="s">
        <v>23452</v>
      </c>
      <c r="C8065" s="3" t="s">
        <v>23453</v>
      </c>
      <c r="D8065" s="3" t="n">
        <v>1</v>
      </c>
      <c r="E8065" s="3" t="n">
        <v>1.2533469</v>
      </c>
      <c r="F8065" s="3" t="n">
        <v>50</v>
      </c>
      <c r="G8065" s="3" t="n">
        <v>50</v>
      </c>
      <c r="H8065" s="3" t="n">
        <v>14</v>
      </c>
      <c r="I8065" s="3" t="n">
        <v>14</v>
      </c>
      <c r="J8065" s="3" t="n">
        <v>54</v>
      </c>
      <c r="K8065" s="3" t="n">
        <v>54</v>
      </c>
      <c r="L8065" s="3" t="n">
        <v>13</v>
      </c>
      <c r="M8065" s="3" t="n">
        <v>13</v>
      </c>
      <c r="N8065" s="3" t="n">
        <v>9</v>
      </c>
      <c r="O8065" s="3" t="n">
        <v>-1</v>
      </c>
      <c r="P8065" s="3" t="n">
        <v>7.5</v>
      </c>
      <c r="Q8065" s="3" t="n">
        <v>24.2</v>
      </c>
      <c r="R8065" s="3" t="s">
        <v>23454</v>
      </c>
      <c r="S8065" s="4" t="n">
        <v>45747.95125</v>
      </c>
      <c r="T8065" s="3" t="s">
        <v>65</v>
      </c>
      <c r="U8065" s="3" t="s">
        <v>65</v>
      </c>
      <c r="V8065" s="3" t="n">
        <v>1</v>
      </c>
      <c r="W8065" s="3" t="n">
        <v>0</v>
      </c>
      <c r="X8065" s="3" t="n">
        <v>0</v>
      </c>
      <c r="Y8065" s="3" t="s">
        <v>30</v>
      </c>
      <c r="Z8065" s="3" t="s">
        <v>30</v>
      </c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  <c r="AP8065" s="3"/>
      <c r="AQ8065" s="3"/>
      <c r="AR8065" s="3"/>
      <c r="AS8065" s="3"/>
      <c r="AT8065" s="3"/>
      <c r="AU8065" s="3"/>
      <c r="AV8065" s="3"/>
      <c r="AW8065" s="3"/>
      <c r="AX8065" s="3"/>
      <c r="AY8065" s="3"/>
      <c r="AZ8065" s="3"/>
      <c r="BA8065" s="3"/>
      <c r="BB8065" s="3"/>
      <c r="BC8065" s="3"/>
      <c r="BD8065" s="3"/>
      <c r="BE8065" s="3"/>
      <c r="BF8065" s="3"/>
      <c r="BG8065" s="3"/>
      <c r="BH8065" s="3"/>
      <c r="BI8065" s="3"/>
      <c r="BJ8065" s="3"/>
    </row>
    <row r="8066" customFormat="false" ht="15.75" hidden="false" customHeight="false" outlineLevel="0" collapsed="false">
      <c r="A8066" s="3" t="n">
        <v>8065</v>
      </c>
      <c r="B8066" s="3" t="s">
        <v>23455</v>
      </c>
      <c r="C8066" s="3" t="s">
        <v>23456</v>
      </c>
      <c r="D8066" s="3" t="n">
        <v>1</v>
      </c>
      <c r="E8066" s="3" t="n">
        <v>3.7745993</v>
      </c>
      <c r="F8066" s="3" t="n">
        <v>20</v>
      </c>
      <c r="G8066" s="3" t="n">
        <v>20</v>
      </c>
      <c r="H8066" s="3" t="n">
        <v>7</v>
      </c>
      <c r="I8066" s="3" t="n">
        <v>7</v>
      </c>
      <c r="J8066" s="3" t="n">
        <v>26</v>
      </c>
      <c r="K8066" s="3" t="n">
        <v>26</v>
      </c>
      <c r="L8066" s="3" t="n">
        <v>1</v>
      </c>
      <c r="M8066" s="3" t="n">
        <v>1</v>
      </c>
      <c r="N8066" s="3" t="n">
        <v>3</v>
      </c>
      <c r="O8066" s="3" t="n">
        <v>-1</v>
      </c>
      <c r="P8066" s="3" t="n">
        <v>7.3</v>
      </c>
      <c r="Q8066" s="3" t="n">
        <v>24.2</v>
      </c>
      <c r="R8066" s="3" t="s">
        <v>23457</v>
      </c>
      <c r="S8066" s="4" t="n">
        <v>45747.9513425926</v>
      </c>
      <c r="T8066" s="3" t="s">
        <v>65</v>
      </c>
      <c r="U8066" s="3" t="s">
        <v>65</v>
      </c>
      <c r="V8066" s="3" t="n">
        <v>1</v>
      </c>
      <c r="W8066" s="3" t="n">
        <v>0</v>
      </c>
      <c r="X8066" s="3" t="n">
        <v>0</v>
      </c>
      <c r="Y8066" s="3" t="s">
        <v>30</v>
      </c>
      <c r="Z8066" s="3" t="s">
        <v>30</v>
      </c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  <c r="AP8066" s="3"/>
      <c r="AQ8066" s="3"/>
      <c r="AR8066" s="3"/>
      <c r="AS8066" s="3"/>
      <c r="AT8066" s="3"/>
      <c r="AU8066" s="3"/>
      <c r="AV8066" s="3"/>
      <c r="AW8066" s="3"/>
      <c r="AX8066" s="3"/>
      <c r="AY8066" s="3"/>
      <c r="AZ8066" s="3"/>
      <c r="BA8066" s="3"/>
      <c r="BB8066" s="3"/>
      <c r="BC8066" s="3"/>
      <c r="BD8066" s="3"/>
      <c r="BE8066" s="3"/>
      <c r="BF8066" s="3"/>
      <c r="BG8066" s="3"/>
      <c r="BH8066" s="3"/>
      <c r="BI8066" s="3"/>
      <c r="BJ8066" s="3"/>
    </row>
    <row r="8067" customFormat="false" ht="15.75" hidden="false" customHeight="false" outlineLevel="0" collapsed="false">
      <c r="A8067" s="3" t="n">
        <v>8066</v>
      </c>
      <c r="B8067" s="3" t="s">
        <v>23458</v>
      </c>
      <c r="C8067" s="3" t="s">
        <v>23459</v>
      </c>
      <c r="D8067" s="3" t="n">
        <v>1</v>
      </c>
      <c r="E8067" s="3" t="n">
        <v>2.2405388</v>
      </c>
      <c r="F8067" s="3" t="n">
        <v>65</v>
      </c>
      <c r="G8067" s="3" t="n">
        <v>65</v>
      </c>
      <c r="H8067" s="3" t="n">
        <v>15</v>
      </c>
      <c r="I8067" s="3" t="n">
        <v>15</v>
      </c>
      <c r="J8067" s="3" t="n">
        <v>86</v>
      </c>
      <c r="K8067" s="3" t="n">
        <v>86</v>
      </c>
      <c r="L8067" s="3" t="n">
        <v>18</v>
      </c>
      <c r="M8067" s="3" t="n">
        <v>18</v>
      </c>
      <c r="N8067" s="3" t="n">
        <v>3</v>
      </c>
      <c r="O8067" s="3" t="n">
        <v>-1</v>
      </c>
      <c r="P8067" s="3" t="n">
        <v>7.1</v>
      </c>
      <c r="Q8067" s="3" t="n">
        <v>24.2</v>
      </c>
      <c r="R8067" s="3" t="s">
        <v>23460</v>
      </c>
      <c r="S8067" s="4" t="n">
        <v>45747.9514467593</v>
      </c>
      <c r="T8067" s="3" t="s">
        <v>65</v>
      </c>
      <c r="U8067" s="3" t="s">
        <v>65</v>
      </c>
      <c r="V8067" s="3" t="n">
        <v>1</v>
      </c>
      <c r="W8067" s="3" t="n">
        <v>0</v>
      </c>
      <c r="X8067" s="3" t="n">
        <v>0</v>
      </c>
      <c r="Y8067" s="3" t="s">
        <v>30</v>
      </c>
      <c r="Z8067" s="3" t="s">
        <v>30</v>
      </c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  <c r="AP8067" s="3"/>
      <c r="AQ8067" s="3"/>
      <c r="AR8067" s="3"/>
      <c r="AS8067" s="3"/>
      <c r="AT8067" s="3"/>
      <c r="AU8067" s="3"/>
      <c r="AV8067" s="3"/>
      <c r="AW8067" s="3"/>
      <c r="AX8067" s="3"/>
      <c r="AY8067" s="3"/>
      <c r="AZ8067" s="3"/>
      <c r="BA8067" s="3"/>
      <c r="BB8067" s="3"/>
      <c r="BC8067" s="3"/>
      <c r="BD8067" s="3"/>
      <c r="BE8067" s="3"/>
      <c r="BF8067" s="3"/>
      <c r="BG8067" s="3"/>
      <c r="BH8067" s="3"/>
      <c r="BI8067" s="3"/>
      <c r="BJ8067" s="3"/>
    </row>
    <row r="8068" customFormat="false" ht="15.75" hidden="false" customHeight="false" outlineLevel="0" collapsed="false">
      <c r="A8068" s="3" t="n">
        <v>8067</v>
      </c>
      <c r="B8068" s="3" t="s">
        <v>23461</v>
      </c>
      <c r="C8068" s="3" t="s">
        <v>23462</v>
      </c>
      <c r="D8068" s="3" t="n">
        <v>1</v>
      </c>
      <c r="E8068" s="3" t="n">
        <v>10.4799916</v>
      </c>
      <c r="F8068" s="3" t="n">
        <v>165</v>
      </c>
      <c r="G8068" s="3" t="n">
        <v>165</v>
      </c>
      <c r="H8068" s="3" t="n">
        <v>7</v>
      </c>
      <c r="I8068" s="3" t="n">
        <v>7</v>
      </c>
      <c r="J8068" s="3" t="n">
        <v>287</v>
      </c>
      <c r="K8068" s="3" t="n">
        <v>287</v>
      </c>
      <c r="L8068" s="3" t="n">
        <v>25</v>
      </c>
      <c r="M8068" s="3" t="n">
        <v>25</v>
      </c>
      <c r="N8068" s="3" t="n">
        <v>-1</v>
      </c>
      <c r="O8068" s="3" t="n">
        <v>-1</v>
      </c>
      <c r="P8068" s="3" t="n">
        <v>7.5</v>
      </c>
      <c r="Q8068" s="3" t="n">
        <v>24.2</v>
      </c>
      <c r="R8068" s="3" t="s">
        <v>23463</v>
      </c>
      <c r="S8068" s="4" t="n">
        <v>45747.9516435185</v>
      </c>
      <c r="T8068" s="3" t="s">
        <v>65</v>
      </c>
      <c r="U8068" s="3" t="s">
        <v>65</v>
      </c>
      <c r="V8068" s="3" t="n">
        <v>0</v>
      </c>
      <c r="W8068" s="3" t="n">
        <v>0</v>
      </c>
      <c r="X8068" s="3" t="n">
        <v>0</v>
      </c>
      <c r="Y8068" s="3" t="s">
        <v>30</v>
      </c>
      <c r="Z8068" s="3" t="s">
        <v>30</v>
      </c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  <c r="AP8068" s="3"/>
      <c r="AQ8068" s="3"/>
      <c r="AR8068" s="3"/>
      <c r="AS8068" s="3"/>
      <c r="AT8068" s="3"/>
      <c r="AU8068" s="3"/>
      <c r="AV8068" s="3"/>
      <c r="AW8068" s="3"/>
      <c r="AX8068" s="3"/>
      <c r="AY8068" s="3"/>
      <c r="AZ8068" s="3"/>
      <c r="BA8068" s="3"/>
      <c r="BB8068" s="3"/>
      <c r="BC8068" s="3"/>
      <c r="BD8068" s="3"/>
      <c r="BE8068" s="3"/>
      <c r="BF8068" s="3"/>
      <c r="BG8068" s="3"/>
      <c r="BH8068" s="3"/>
      <c r="BI8068" s="3"/>
      <c r="BJ8068" s="3"/>
    </row>
    <row r="8069" customFormat="false" ht="15.75" hidden="false" customHeight="false" outlineLevel="0" collapsed="false">
      <c r="A8069" s="3" t="n">
        <v>8068</v>
      </c>
      <c r="B8069" s="3" t="s">
        <v>23464</v>
      </c>
      <c r="C8069" s="3" t="s">
        <v>23465</v>
      </c>
      <c r="D8069" s="3" t="n">
        <v>1</v>
      </c>
      <c r="E8069" s="3" t="n">
        <v>0.4928157</v>
      </c>
      <c r="F8069" s="3" t="n">
        <v>17</v>
      </c>
      <c r="G8069" s="3" t="n">
        <v>17</v>
      </c>
      <c r="H8069" s="3" t="n">
        <v>11</v>
      </c>
      <c r="I8069" s="3" t="n">
        <v>11</v>
      </c>
      <c r="J8069" s="3" t="n">
        <v>23</v>
      </c>
      <c r="K8069" s="3" t="n">
        <v>23</v>
      </c>
      <c r="L8069" s="3" t="n">
        <v>1</v>
      </c>
      <c r="M8069" s="3" t="n">
        <v>1</v>
      </c>
      <c r="N8069" s="3" t="n">
        <v>0</v>
      </c>
      <c r="O8069" s="3" t="n">
        <v>0</v>
      </c>
      <c r="P8069" s="3" t="n">
        <v>8</v>
      </c>
      <c r="Q8069" s="3" t="n">
        <v>24.2</v>
      </c>
      <c r="R8069" s="3" t="s">
        <v>23466</v>
      </c>
      <c r="S8069" s="4" t="n">
        <v>45747.9517013889</v>
      </c>
      <c r="T8069" s="3" t="s">
        <v>65</v>
      </c>
      <c r="U8069" s="3" t="s">
        <v>65</v>
      </c>
      <c r="V8069" s="3" t="n">
        <v>1</v>
      </c>
      <c r="W8069" s="3" t="n">
        <v>1</v>
      </c>
      <c r="X8069" s="3" t="n">
        <v>0</v>
      </c>
      <c r="Y8069" s="3" t="s">
        <v>30</v>
      </c>
      <c r="Z8069" s="3" t="s">
        <v>30</v>
      </c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  <c r="AP8069" s="3"/>
      <c r="AQ8069" s="3"/>
      <c r="AR8069" s="3"/>
      <c r="AS8069" s="3"/>
      <c r="AT8069" s="3"/>
      <c r="AU8069" s="3"/>
      <c r="AV8069" s="3"/>
      <c r="AW8069" s="3"/>
      <c r="AX8069" s="3"/>
      <c r="AY8069" s="3"/>
      <c r="AZ8069" s="3"/>
      <c r="BA8069" s="3"/>
      <c r="BB8069" s="3"/>
      <c r="BC8069" s="3"/>
      <c r="BD8069" s="3"/>
      <c r="BE8069" s="3"/>
      <c r="BF8069" s="3"/>
      <c r="BG8069" s="3"/>
      <c r="BH8069" s="3"/>
      <c r="BI8069" s="3"/>
      <c r="BJ8069" s="3"/>
    </row>
    <row r="8070" customFormat="false" ht="15.75" hidden="false" customHeight="false" outlineLevel="0" collapsed="false">
      <c r="A8070" s="3" t="n">
        <v>8069</v>
      </c>
      <c r="B8070" s="3" t="s">
        <v>23467</v>
      </c>
      <c r="C8070" s="3" t="s">
        <v>23468</v>
      </c>
      <c r="D8070" s="3" t="n">
        <v>1</v>
      </c>
      <c r="E8070" s="3" t="n">
        <v>3.8123209</v>
      </c>
      <c r="F8070" s="3" t="n">
        <v>151</v>
      </c>
      <c r="G8070" s="3" t="n">
        <v>151</v>
      </c>
      <c r="H8070" s="3" t="n">
        <v>15</v>
      </c>
      <c r="I8070" s="3" t="n">
        <v>15</v>
      </c>
      <c r="J8070" s="3" t="n">
        <v>192</v>
      </c>
      <c r="K8070" s="3" t="n">
        <v>192</v>
      </c>
      <c r="L8070" s="3" t="n">
        <v>38</v>
      </c>
      <c r="M8070" s="3" t="n">
        <v>38</v>
      </c>
      <c r="N8070" s="3" t="n">
        <v>137</v>
      </c>
      <c r="O8070" s="3" t="n">
        <v>-1</v>
      </c>
      <c r="P8070" s="3" t="n">
        <v>8.3</v>
      </c>
      <c r="Q8070" s="3" t="n">
        <v>24.2</v>
      </c>
      <c r="R8070" s="3" t="s">
        <v>23469</v>
      </c>
      <c r="S8070" s="4" t="n">
        <v>45747.9519212963</v>
      </c>
      <c r="T8070" s="3" t="s">
        <v>65</v>
      </c>
      <c r="U8070" s="3" t="s">
        <v>65</v>
      </c>
      <c r="V8070" s="3" t="n">
        <v>1</v>
      </c>
      <c r="W8070" s="3" t="n">
        <v>0</v>
      </c>
      <c r="X8070" s="3" t="n">
        <v>0</v>
      </c>
      <c r="Y8070" s="3" t="s">
        <v>30</v>
      </c>
      <c r="Z8070" s="3" t="s">
        <v>30</v>
      </c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  <c r="AP8070" s="3"/>
      <c r="AQ8070" s="3"/>
      <c r="AR8070" s="3"/>
      <c r="AS8070" s="3"/>
      <c r="AT8070" s="3"/>
      <c r="AU8070" s="3"/>
      <c r="AV8070" s="3"/>
      <c r="AW8070" s="3"/>
      <c r="AX8070" s="3"/>
      <c r="AY8070" s="3"/>
      <c r="AZ8070" s="3"/>
      <c r="BA8070" s="3"/>
      <c r="BB8070" s="3"/>
      <c r="BC8070" s="3"/>
      <c r="BD8070" s="3"/>
      <c r="BE8070" s="3"/>
      <c r="BF8070" s="3"/>
      <c r="BG8070" s="3"/>
      <c r="BH8070" s="3"/>
      <c r="BI8070" s="3"/>
      <c r="BJ8070" s="3"/>
    </row>
    <row r="8071" customFormat="false" ht="15.75" hidden="false" customHeight="false" outlineLevel="0" collapsed="false">
      <c r="A8071" s="3" t="n">
        <v>8070</v>
      </c>
      <c r="B8071" s="3" t="s">
        <v>23470</v>
      </c>
      <c r="C8071" s="3" t="s">
        <v>23471</v>
      </c>
      <c r="D8071" s="3" t="n">
        <v>1</v>
      </c>
      <c r="E8071" s="3" t="n">
        <v>9.117165</v>
      </c>
      <c r="F8071" s="3" t="n">
        <v>114</v>
      </c>
      <c r="G8071" s="3" t="n">
        <v>114</v>
      </c>
      <c r="H8071" s="3" t="n">
        <v>21</v>
      </c>
      <c r="I8071" s="3" t="n">
        <v>21</v>
      </c>
      <c r="J8071" s="3" t="n">
        <v>157</v>
      </c>
      <c r="K8071" s="3" t="n">
        <v>157</v>
      </c>
      <c r="L8071" s="3" t="n">
        <v>24</v>
      </c>
      <c r="M8071" s="3" t="n">
        <v>24</v>
      </c>
      <c r="N8071" s="3" t="n">
        <v>2</v>
      </c>
      <c r="O8071" s="3" t="n">
        <v>-1</v>
      </c>
      <c r="P8071" s="3" t="n">
        <v>7.7</v>
      </c>
      <c r="Q8071" s="3" t="n">
        <v>24.2</v>
      </c>
      <c r="R8071" s="3" t="s">
        <v>23472</v>
      </c>
      <c r="S8071" s="4" t="n">
        <v>45747.9521296296</v>
      </c>
      <c r="T8071" s="3" t="s">
        <v>65</v>
      </c>
      <c r="U8071" s="3" t="s">
        <v>65</v>
      </c>
      <c r="V8071" s="3" t="n">
        <v>1</v>
      </c>
      <c r="W8071" s="3" t="n">
        <v>0</v>
      </c>
      <c r="X8071" s="3" t="n">
        <v>0</v>
      </c>
      <c r="Y8071" s="3" t="s">
        <v>30</v>
      </c>
      <c r="Z8071" s="3" t="s">
        <v>30</v>
      </c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  <c r="AP8071" s="3"/>
      <c r="AQ8071" s="3"/>
      <c r="AR8071" s="3"/>
      <c r="AS8071" s="3"/>
      <c r="AT8071" s="3"/>
      <c r="AU8071" s="3"/>
      <c r="AV8071" s="3"/>
      <c r="AW8071" s="3"/>
      <c r="AX8071" s="3"/>
      <c r="AY8071" s="3"/>
      <c r="AZ8071" s="3"/>
      <c r="BA8071" s="3"/>
      <c r="BB8071" s="3"/>
      <c r="BC8071" s="3"/>
      <c r="BD8071" s="3"/>
      <c r="BE8071" s="3"/>
      <c r="BF8071" s="3"/>
      <c r="BG8071" s="3"/>
      <c r="BH8071" s="3"/>
      <c r="BI8071" s="3"/>
      <c r="BJ8071" s="3"/>
    </row>
    <row r="8072" customFormat="false" ht="15.75" hidden="false" customHeight="false" outlineLevel="0" collapsed="false">
      <c r="A8072" s="3" t="n">
        <v>8071</v>
      </c>
      <c r="B8072" s="3" t="s">
        <v>23473</v>
      </c>
      <c r="C8072" s="3" t="s">
        <v>23474</v>
      </c>
      <c r="D8072" s="3" t="n">
        <v>1</v>
      </c>
      <c r="E8072" s="3" t="n">
        <v>1.9130343</v>
      </c>
      <c r="F8072" s="3" t="n">
        <v>89</v>
      </c>
      <c r="G8072" s="3" t="n">
        <v>89</v>
      </c>
      <c r="H8072" s="3" t="n">
        <v>14</v>
      </c>
      <c r="I8072" s="3" t="n">
        <v>14</v>
      </c>
      <c r="J8072" s="3" t="n">
        <v>115</v>
      </c>
      <c r="K8072" s="3" t="n">
        <v>115</v>
      </c>
      <c r="L8072" s="3" t="n">
        <v>23</v>
      </c>
      <c r="M8072" s="3" t="n">
        <v>23</v>
      </c>
      <c r="N8072" s="3" t="n">
        <v>22</v>
      </c>
      <c r="O8072" s="3" t="n">
        <v>-1</v>
      </c>
      <c r="P8072" s="3" t="n">
        <v>7.9</v>
      </c>
      <c r="Q8072" s="3" t="n">
        <v>24.2</v>
      </c>
      <c r="R8072" s="3" t="s">
        <v>23475</v>
      </c>
      <c r="S8072" s="4" t="n">
        <v>45747.9522569444</v>
      </c>
      <c r="T8072" s="3" t="s">
        <v>65</v>
      </c>
      <c r="U8072" s="3" t="s">
        <v>65</v>
      </c>
      <c r="V8072" s="3" t="n">
        <v>1</v>
      </c>
      <c r="W8072" s="3" t="n">
        <v>0</v>
      </c>
      <c r="X8072" s="3" t="n">
        <v>0</v>
      </c>
      <c r="Y8072" s="3" t="s">
        <v>30</v>
      </c>
      <c r="Z8072" s="3" t="s">
        <v>30</v>
      </c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  <c r="AP8072" s="3"/>
      <c r="AQ8072" s="3"/>
      <c r="AR8072" s="3"/>
      <c r="AS8072" s="3"/>
      <c r="AT8072" s="3"/>
      <c r="AU8072" s="3"/>
      <c r="AV8072" s="3"/>
      <c r="AW8072" s="3"/>
      <c r="AX8072" s="3"/>
      <c r="AY8072" s="3"/>
      <c r="AZ8072" s="3"/>
      <c r="BA8072" s="3"/>
      <c r="BB8072" s="3"/>
      <c r="BC8072" s="3"/>
      <c r="BD8072" s="3"/>
      <c r="BE8072" s="3"/>
      <c r="BF8072" s="3"/>
      <c r="BG8072" s="3"/>
      <c r="BH8072" s="3"/>
      <c r="BI8072" s="3"/>
      <c r="BJ8072" s="3"/>
    </row>
    <row r="8073" customFormat="false" ht="15.75" hidden="false" customHeight="false" outlineLevel="0" collapsed="false">
      <c r="A8073" s="3" t="n">
        <v>8072</v>
      </c>
      <c r="B8073" s="3" t="s">
        <v>23476</v>
      </c>
      <c r="C8073" s="3" t="s">
        <v>23477</v>
      </c>
      <c r="D8073" s="3" t="n">
        <v>1</v>
      </c>
      <c r="E8073" s="3" t="n">
        <v>0.0404875</v>
      </c>
      <c r="F8073" s="3" t="n">
        <v>3</v>
      </c>
      <c r="G8073" s="3" t="n">
        <v>3</v>
      </c>
      <c r="H8073" s="3" t="n">
        <v>1</v>
      </c>
      <c r="I8073" s="3" t="n">
        <v>1</v>
      </c>
      <c r="J8073" s="3" t="n">
        <v>0</v>
      </c>
      <c r="K8073" s="3" t="n">
        <v>0</v>
      </c>
      <c r="L8073" s="3" t="n">
        <v>0</v>
      </c>
      <c r="M8073" s="3" t="n">
        <v>0</v>
      </c>
      <c r="N8073" s="3" t="n">
        <v>-1</v>
      </c>
      <c r="O8073" s="3" t="n">
        <v>-1</v>
      </c>
      <c r="P8073" s="3" t="n">
        <v>7.5</v>
      </c>
      <c r="Q8073" s="3" t="n">
        <v>24.2</v>
      </c>
      <c r="R8073" s="3" t="s">
        <v>19724</v>
      </c>
      <c r="S8073" s="4" t="n">
        <v>45747.9522800926</v>
      </c>
      <c r="T8073" s="3" t="s">
        <v>65</v>
      </c>
      <c r="U8073" s="3" t="s">
        <v>65</v>
      </c>
      <c r="V8073" s="3" t="n">
        <v>0</v>
      </c>
      <c r="W8073" s="3" t="n">
        <v>0</v>
      </c>
      <c r="X8073" s="3" t="n">
        <v>0</v>
      </c>
      <c r="Y8073" s="3" t="s">
        <v>30</v>
      </c>
      <c r="Z8073" s="3" t="s">
        <v>30</v>
      </c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  <c r="AP8073" s="3"/>
      <c r="AQ8073" s="3"/>
      <c r="AR8073" s="3"/>
      <c r="AS8073" s="3"/>
      <c r="AT8073" s="3"/>
      <c r="AU8073" s="3"/>
      <c r="AV8073" s="3"/>
      <c r="AW8073" s="3"/>
      <c r="AX8073" s="3"/>
      <c r="AY8073" s="3"/>
      <c r="AZ8073" s="3"/>
      <c r="BA8073" s="3"/>
      <c r="BB8073" s="3"/>
      <c r="BC8073" s="3"/>
      <c r="BD8073" s="3"/>
      <c r="BE8073" s="3"/>
      <c r="BF8073" s="3"/>
      <c r="BG8073" s="3"/>
      <c r="BH8073" s="3"/>
      <c r="BI8073" s="3"/>
      <c r="BJ8073" s="3"/>
    </row>
    <row r="8074" customFormat="false" ht="15.75" hidden="false" customHeight="false" outlineLevel="0" collapsed="false">
      <c r="A8074" s="3" t="n">
        <v>8073</v>
      </c>
      <c r="B8074" s="3" t="s">
        <v>23478</v>
      </c>
      <c r="C8074" s="3" t="s">
        <v>23479</v>
      </c>
      <c r="D8074" s="3" t="n">
        <v>1</v>
      </c>
      <c r="E8074" s="3" t="n">
        <v>0.0321024</v>
      </c>
      <c r="F8074" s="3" t="n">
        <v>3</v>
      </c>
      <c r="G8074" s="3" t="n">
        <v>3</v>
      </c>
      <c r="H8074" s="3" t="n">
        <v>1</v>
      </c>
      <c r="I8074" s="3" t="n">
        <v>1</v>
      </c>
      <c r="J8074" s="3" t="n">
        <v>0</v>
      </c>
      <c r="K8074" s="3" t="n">
        <v>0</v>
      </c>
      <c r="L8074" s="3" t="n">
        <v>0</v>
      </c>
      <c r="M8074" s="3" t="n">
        <v>0</v>
      </c>
      <c r="N8074" s="3" t="n">
        <v>-1</v>
      </c>
      <c r="O8074" s="3" t="n">
        <v>-1</v>
      </c>
      <c r="P8074" s="3" t="n">
        <v>7.5</v>
      </c>
      <c r="Q8074" s="3" t="n">
        <v>24.2</v>
      </c>
      <c r="R8074" s="3" t="s">
        <v>19724</v>
      </c>
      <c r="S8074" s="4" t="n">
        <v>45747.9523032407</v>
      </c>
      <c r="T8074" s="3" t="s">
        <v>65</v>
      </c>
      <c r="U8074" s="3" t="s">
        <v>65</v>
      </c>
      <c r="V8074" s="3" t="n">
        <v>0</v>
      </c>
      <c r="W8074" s="3" t="n">
        <v>0</v>
      </c>
      <c r="X8074" s="3" t="n">
        <v>0</v>
      </c>
      <c r="Y8074" s="3" t="s">
        <v>30</v>
      </c>
      <c r="Z8074" s="3" t="s">
        <v>30</v>
      </c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  <c r="AP8074" s="3"/>
      <c r="AQ8074" s="3"/>
      <c r="AR8074" s="3"/>
      <c r="AS8074" s="3"/>
      <c r="AT8074" s="3"/>
      <c r="AU8074" s="3"/>
      <c r="AV8074" s="3"/>
      <c r="AW8074" s="3"/>
      <c r="AX8074" s="3"/>
      <c r="AY8074" s="3"/>
      <c r="AZ8074" s="3"/>
      <c r="BA8074" s="3"/>
      <c r="BB8074" s="3"/>
      <c r="BC8074" s="3"/>
      <c r="BD8074" s="3"/>
      <c r="BE8074" s="3"/>
      <c r="BF8074" s="3"/>
      <c r="BG8074" s="3"/>
      <c r="BH8074" s="3"/>
      <c r="BI8074" s="3"/>
      <c r="BJ8074" s="3"/>
    </row>
    <row r="8075" customFormat="false" ht="15.75" hidden="false" customHeight="false" outlineLevel="0" collapsed="false">
      <c r="A8075" s="3" t="n">
        <v>8074</v>
      </c>
      <c r="B8075" s="3" t="s">
        <v>23480</v>
      </c>
      <c r="C8075" s="3" t="s">
        <v>23481</v>
      </c>
      <c r="D8075" s="3" t="n">
        <v>1</v>
      </c>
      <c r="E8075" s="3" t="n">
        <v>0.0280514</v>
      </c>
      <c r="F8075" s="3" t="n">
        <v>3</v>
      </c>
      <c r="G8075" s="3" t="n">
        <v>3</v>
      </c>
      <c r="H8075" s="3" t="n">
        <v>1</v>
      </c>
      <c r="I8075" s="3" t="n">
        <v>1</v>
      </c>
      <c r="J8075" s="3" t="n">
        <v>0</v>
      </c>
      <c r="K8075" s="3" t="n">
        <v>0</v>
      </c>
      <c r="L8075" s="3" t="n">
        <v>0</v>
      </c>
      <c r="M8075" s="3" t="n">
        <v>0</v>
      </c>
      <c r="N8075" s="3" t="n">
        <v>-1</v>
      </c>
      <c r="O8075" s="3" t="n">
        <v>-1</v>
      </c>
      <c r="P8075" s="3" t="n">
        <v>7.5</v>
      </c>
      <c r="Q8075" s="3" t="n">
        <v>24.2</v>
      </c>
      <c r="R8075" s="3" t="s">
        <v>19724</v>
      </c>
      <c r="S8075" s="4" t="n">
        <v>45747.9523263889</v>
      </c>
      <c r="T8075" s="3" t="s">
        <v>65</v>
      </c>
      <c r="U8075" s="3" t="s">
        <v>65</v>
      </c>
      <c r="V8075" s="3" t="n">
        <v>0</v>
      </c>
      <c r="W8075" s="3" t="n">
        <v>0</v>
      </c>
      <c r="X8075" s="3" t="n">
        <v>0</v>
      </c>
      <c r="Y8075" s="3" t="s">
        <v>30</v>
      </c>
      <c r="Z8075" s="3" t="s">
        <v>30</v>
      </c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  <c r="AP8075" s="3"/>
      <c r="AQ8075" s="3"/>
      <c r="AR8075" s="3"/>
      <c r="AS8075" s="3"/>
      <c r="AT8075" s="3"/>
      <c r="AU8075" s="3"/>
      <c r="AV8075" s="3"/>
      <c r="AW8075" s="3"/>
      <c r="AX8075" s="3"/>
      <c r="AY8075" s="3"/>
      <c r="AZ8075" s="3"/>
      <c r="BA8075" s="3"/>
      <c r="BB8075" s="3"/>
      <c r="BC8075" s="3"/>
      <c r="BD8075" s="3"/>
      <c r="BE8075" s="3"/>
      <c r="BF8075" s="3"/>
      <c r="BG8075" s="3"/>
      <c r="BH8075" s="3"/>
      <c r="BI8075" s="3"/>
      <c r="BJ8075" s="3"/>
    </row>
    <row r="8076" customFormat="false" ht="15.75" hidden="false" customHeight="false" outlineLevel="0" collapsed="false">
      <c r="A8076" s="3" t="n">
        <v>8075</v>
      </c>
      <c r="B8076" s="3" t="s">
        <v>23482</v>
      </c>
      <c r="C8076" s="3" t="s">
        <v>23483</v>
      </c>
      <c r="D8076" s="3" t="n">
        <v>1</v>
      </c>
      <c r="E8076" s="3" t="n">
        <v>0.8567936</v>
      </c>
      <c r="F8076" s="3" t="n">
        <v>123</v>
      </c>
      <c r="G8076" s="3" t="n">
        <v>123</v>
      </c>
      <c r="H8076" s="3" t="n">
        <v>16</v>
      </c>
      <c r="I8076" s="3" t="n">
        <v>16</v>
      </c>
      <c r="J8076" s="3" t="n">
        <v>140</v>
      </c>
      <c r="K8076" s="3" t="n">
        <v>140</v>
      </c>
      <c r="L8076" s="3" t="n">
        <v>14</v>
      </c>
      <c r="M8076" s="3" t="n">
        <v>14</v>
      </c>
      <c r="N8076" s="3" t="n">
        <v>4</v>
      </c>
      <c r="O8076" s="3" t="n">
        <v>-1</v>
      </c>
      <c r="P8076" s="3" t="n">
        <v>8.3</v>
      </c>
      <c r="Q8076" s="3" t="n">
        <v>24.2</v>
      </c>
      <c r="R8076" s="3" t="s">
        <v>23484</v>
      </c>
      <c r="S8076" s="4" t="n">
        <v>45747.9523958333</v>
      </c>
      <c r="T8076" s="3" t="s">
        <v>65</v>
      </c>
      <c r="U8076" s="3" t="s">
        <v>65</v>
      </c>
      <c r="V8076" s="3" t="n">
        <v>1</v>
      </c>
      <c r="W8076" s="3" t="n">
        <v>0</v>
      </c>
      <c r="X8076" s="3" t="n">
        <v>0</v>
      </c>
      <c r="Y8076" s="3" t="s">
        <v>30</v>
      </c>
      <c r="Z8076" s="3" t="s">
        <v>30</v>
      </c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  <c r="AP8076" s="3"/>
      <c r="AQ8076" s="3"/>
      <c r="AR8076" s="3"/>
      <c r="AS8076" s="3"/>
      <c r="AT8076" s="3"/>
      <c r="AU8076" s="3"/>
      <c r="AV8076" s="3"/>
      <c r="AW8076" s="3"/>
      <c r="AX8076" s="3"/>
      <c r="AY8076" s="3"/>
      <c r="AZ8076" s="3"/>
      <c r="BA8076" s="3"/>
      <c r="BB8076" s="3"/>
      <c r="BC8076" s="3"/>
      <c r="BD8076" s="3"/>
      <c r="BE8076" s="3"/>
      <c r="BF8076" s="3"/>
      <c r="BG8076" s="3"/>
      <c r="BH8076" s="3"/>
      <c r="BI8076" s="3"/>
      <c r="BJ8076" s="3"/>
    </row>
    <row r="8077" customFormat="false" ht="15.75" hidden="false" customHeight="false" outlineLevel="0" collapsed="false">
      <c r="A8077" s="3" t="n">
        <v>8076</v>
      </c>
      <c r="B8077" s="3" t="s">
        <v>23485</v>
      </c>
      <c r="C8077" s="3" t="s">
        <v>23486</v>
      </c>
      <c r="D8077" s="3" t="n">
        <v>1</v>
      </c>
      <c r="E8077" s="3" t="n">
        <v>5.3765458</v>
      </c>
      <c r="F8077" s="3" t="n">
        <v>429</v>
      </c>
      <c r="G8077" s="3" t="n">
        <v>429</v>
      </c>
      <c r="H8077" s="3" t="n">
        <v>12</v>
      </c>
      <c r="I8077" s="3" t="n">
        <v>12</v>
      </c>
      <c r="J8077" s="3" t="n">
        <v>561</v>
      </c>
      <c r="K8077" s="3" t="n">
        <v>561</v>
      </c>
      <c r="L8077" s="3" t="n">
        <v>48</v>
      </c>
      <c r="M8077" s="3" t="n">
        <v>48</v>
      </c>
      <c r="N8077" s="3" t="n">
        <v>0</v>
      </c>
      <c r="O8077" s="3" t="n">
        <v>-1</v>
      </c>
      <c r="P8077" s="3" t="n">
        <v>8.1</v>
      </c>
      <c r="Q8077" s="3" t="n">
        <v>24.2</v>
      </c>
      <c r="R8077" s="3" t="s">
        <v>23487</v>
      </c>
      <c r="S8077" s="4" t="n">
        <v>45747.9527083333</v>
      </c>
      <c r="T8077" s="3" t="s">
        <v>65</v>
      </c>
      <c r="U8077" s="3" t="s">
        <v>65</v>
      </c>
      <c r="V8077" s="3" t="n">
        <v>1</v>
      </c>
      <c r="W8077" s="3" t="n">
        <v>0</v>
      </c>
      <c r="X8077" s="3" t="n">
        <v>0</v>
      </c>
      <c r="Y8077" s="3" t="s">
        <v>30</v>
      </c>
      <c r="Z8077" s="3" t="s">
        <v>30</v>
      </c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  <c r="AP8077" s="3"/>
      <c r="AQ8077" s="3"/>
      <c r="AR8077" s="3"/>
      <c r="AS8077" s="3"/>
      <c r="AT8077" s="3"/>
      <c r="AU8077" s="3"/>
      <c r="AV8077" s="3"/>
      <c r="AW8077" s="3"/>
      <c r="AX8077" s="3"/>
      <c r="AY8077" s="3"/>
      <c r="AZ8077" s="3"/>
      <c r="BA8077" s="3"/>
      <c r="BB8077" s="3"/>
      <c r="BC8077" s="3"/>
      <c r="BD8077" s="3"/>
      <c r="BE8077" s="3"/>
      <c r="BF8077" s="3"/>
      <c r="BG8077" s="3"/>
      <c r="BH8077" s="3"/>
      <c r="BI8077" s="3"/>
      <c r="BJ8077" s="3"/>
    </row>
    <row r="8078" customFormat="false" ht="15.75" hidden="false" customHeight="false" outlineLevel="0" collapsed="false">
      <c r="A8078" s="3" t="n">
        <v>8077</v>
      </c>
      <c r="B8078" s="3" t="s">
        <v>23488</v>
      </c>
      <c r="C8078" s="3" t="s">
        <v>23489</v>
      </c>
      <c r="D8078" s="3" t="n">
        <v>1</v>
      </c>
      <c r="E8078" s="3" t="n">
        <v>2.03037</v>
      </c>
      <c r="F8078" s="3" t="n">
        <v>15</v>
      </c>
      <c r="G8078" s="3" t="n">
        <v>15</v>
      </c>
      <c r="H8078" s="3" t="n">
        <v>4</v>
      </c>
      <c r="I8078" s="3" t="n">
        <v>4</v>
      </c>
      <c r="J8078" s="3" t="n">
        <v>25</v>
      </c>
      <c r="K8078" s="3" t="n">
        <v>25</v>
      </c>
      <c r="L8078" s="3" t="n">
        <v>4</v>
      </c>
      <c r="M8078" s="3" t="n">
        <v>4</v>
      </c>
      <c r="N8078" s="3" t="n">
        <v>0</v>
      </c>
      <c r="O8078" s="3" t="n">
        <v>-1</v>
      </c>
      <c r="P8078" s="3" t="n">
        <v>8.2</v>
      </c>
      <c r="Q8078" s="3" t="n">
        <v>24.2</v>
      </c>
      <c r="R8078" s="3" t="s">
        <v>23490</v>
      </c>
      <c r="S8078" s="4" t="n">
        <v>45747.9528125</v>
      </c>
      <c r="T8078" s="3" t="s">
        <v>65</v>
      </c>
      <c r="U8078" s="3" t="s">
        <v>65</v>
      </c>
      <c r="V8078" s="3" t="n">
        <v>1</v>
      </c>
      <c r="W8078" s="3" t="n">
        <v>0</v>
      </c>
      <c r="X8078" s="3" t="n">
        <v>0</v>
      </c>
      <c r="Y8078" s="3" t="s">
        <v>30</v>
      </c>
      <c r="Z8078" s="3" t="s">
        <v>30</v>
      </c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  <c r="AP8078" s="3"/>
      <c r="AQ8078" s="3"/>
      <c r="AR8078" s="3"/>
      <c r="AS8078" s="3"/>
      <c r="AT8078" s="3"/>
      <c r="AU8078" s="3"/>
      <c r="AV8078" s="3"/>
      <c r="AW8078" s="3"/>
      <c r="AX8078" s="3"/>
      <c r="AY8078" s="3"/>
      <c r="AZ8078" s="3"/>
      <c r="BA8078" s="3"/>
      <c r="BB8078" s="3"/>
      <c r="BC8078" s="3"/>
      <c r="BD8078" s="3"/>
      <c r="BE8078" s="3"/>
      <c r="BF8078" s="3"/>
      <c r="BG8078" s="3"/>
      <c r="BH8078" s="3"/>
      <c r="BI8078" s="3"/>
      <c r="BJ8078" s="3"/>
    </row>
    <row r="8079" customFormat="false" ht="15.75" hidden="false" customHeight="false" outlineLevel="0" collapsed="false">
      <c r="A8079" s="3" t="n">
        <v>8078</v>
      </c>
      <c r="B8079" s="3" t="s">
        <v>23491</v>
      </c>
      <c r="C8079" s="3" t="s">
        <v>23492</v>
      </c>
      <c r="D8079" s="3" t="n">
        <v>1</v>
      </c>
      <c r="E8079" s="3" t="n">
        <v>13.2520439</v>
      </c>
      <c r="F8079" s="3" t="n">
        <v>199</v>
      </c>
      <c r="G8079" s="3" t="n">
        <v>199</v>
      </c>
      <c r="H8079" s="3" t="n">
        <v>27</v>
      </c>
      <c r="I8079" s="3" t="n">
        <v>27</v>
      </c>
      <c r="J8079" s="3" t="n">
        <v>331</v>
      </c>
      <c r="K8079" s="3" t="n">
        <v>331</v>
      </c>
      <c r="L8079" s="3" t="n">
        <v>65</v>
      </c>
      <c r="M8079" s="3" t="n">
        <v>65</v>
      </c>
      <c r="N8079" s="3" t="n">
        <v>-1</v>
      </c>
      <c r="O8079" s="3" t="n">
        <v>-1</v>
      </c>
      <c r="P8079" s="3" t="n">
        <v>7.5</v>
      </c>
      <c r="Q8079" s="3" t="n">
        <v>24.2</v>
      </c>
      <c r="R8079" s="3" t="s">
        <v>23493</v>
      </c>
      <c r="S8079" s="4" t="n">
        <v>45747.9532986111</v>
      </c>
      <c r="T8079" s="3" t="s">
        <v>65</v>
      </c>
      <c r="U8079" s="3" t="s">
        <v>65</v>
      </c>
      <c r="V8079" s="3" t="n">
        <v>0</v>
      </c>
      <c r="W8079" s="3" t="n">
        <v>0</v>
      </c>
      <c r="X8079" s="3" t="n">
        <v>0</v>
      </c>
      <c r="Y8079" s="3" t="s">
        <v>30</v>
      </c>
      <c r="Z8079" s="3" t="s">
        <v>30</v>
      </c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  <c r="AP8079" s="3"/>
      <c r="AQ8079" s="3"/>
      <c r="AR8079" s="3"/>
      <c r="AS8079" s="3"/>
      <c r="AT8079" s="3"/>
      <c r="AU8079" s="3"/>
      <c r="AV8079" s="3"/>
      <c r="AW8079" s="3"/>
      <c r="AX8079" s="3"/>
      <c r="AY8079" s="3"/>
      <c r="AZ8079" s="3"/>
      <c r="BA8079" s="3"/>
      <c r="BB8079" s="3"/>
      <c r="BC8079" s="3"/>
      <c r="BD8079" s="3"/>
      <c r="BE8079" s="3"/>
      <c r="BF8079" s="3"/>
      <c r="BG8079" s="3"/>
      <c r="BH8079" s="3"/>
      <c r="BI8079" s="3"/>
      <c r="BJ8079" s="3"/>
    </row>
    <row r="8080" customFormat="false" ht="15.75" hidden="false" customHeight="false" outlineLevel="0" collapsed="false">
      <c r="A8080" s="3" t="n">
        <v>8079</v>
      </c>
      <c r="B8080" s="3" t="s">
        <v>23494</v>
      </c>
      <c r="C8080" s="3" t="s">
        <v>23495</v>
      </c>
      <c r="D8080" s="3" t="n">
        <v>1</v>
      </c>
      <c r="E8080" s="3" t="n">
        <v>3.0864051</v>
      </c>
      <c r="F8080" s="3" t="n">
        <v>79</v>
      </c>
      <c r="G8080" s="3" t="n">
        <v>79</v>
      </c>
      <c r="H8080" s="3" t="n">
        <v>17</v>
      </c>
      <c r="I8080" s="3" t="n">
        <v>17</v>
      </c>
      <c r="J8080" s="3" t="n">
        <v>116</v>
      </c>
      <c r="K8080" s="3" t="n">
        <v>116</v>
      </c>
      <c r="L8080" s="3" t="n">
        <v>6</v>
      </c>
      <c r="M8080" s="3" t="n">
        <v>6</v>
      </c>
      <c r="N8080" s="3" t="n">
        <v>-1</v>
      </c>
      <c r="O8080" s="3" t="n">
        <v>13</v>
      </c>
      <c r="P8080" s="3" t="n">
        <v>7.6</v>
      </c>
      <c r="Q8080" s="3" t="n">
        <v>24.2</v>
      </c>
      <c r="R8080" s="3" t="s">
        <v>23496</v>
      </c>
      <c r="S8080" s="4" t="n">
        <v>45747.9533912037</v>
      </c>
      <c r="T8080" s="3" t="s">
        <v>65</v>
      </c>
      <c r="U8080" s="3" t="s">
        <v>65</v>
      </c>
      <c r="V8080" s="3" t="n">
        <v>0</v>
      </c>
      <c r="W8080" s="3" t="n">
        <v>1</v>
      </c>
      <c r="X8080" s="3" t="n">
        <v>0</v>
      </c>
      <c r="Y8080" s="3" t="s">
        <v>30</v>
      </c>
      <c r="Z8080" s="3" t="s">
        <v>30</v>
      </c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  <c r="AP8080" s="3"/>
      <c r="AQ8080" s="3"/>
      <c r="AR8080" s="3"/>
      <c r="AS8080" s="3"/>
      <c r="AT8080" s="3"/>
      <c r="AU8080" s="3"/>
      <c r="AV8080" s="3"/>
      <c r="AW8080" s="3"/>
      <c r="AX8080" s="3"/>
      <c r="AY8080" s="3"/>
      <c r="AZ8080" s="3"/>
      <c r="BA8080" s="3"/>
      <c r="BB8080" s="3"/>
      <c r="BC8080" s="3"/>
      <c r="BD8080" s="3"/>
      <c r="BE8080" s="3"/>
      <c r="BF8080" s="3"/>
      <c r="BG8080" s="3"/>
      <c r="BH8080" s="3"/>
      <c r="BI8080" s="3"/>
      <c r="BJ8080" s="3"/>
    </row>
    <row r="8081" customFormat="false" ht="15.75" hidden="false" customHeight="false" outlineLevel="0" collapsed="false">
      <c r="A8081" s="3" t="n">
        <v>8080</v>
      </c>
      <c r="B8081" s="3" t="s">
        <v>23497</v>
      </c>
      <c r="C8081" s="3" t="s">
        <v>23498</v>
      </c>
      <c r="D8081" s="3" t="n">
        <v>1</v>
      </c>
      <c r="E8081" s="3" t="n">
        <v>1.4634807</v>
      </c>
      <c r="F8081" s="3" t="n">
        <v>5</v>
      </c>
      <c r="G8081" s="3" t="n">
        <v>5</v>
      </c>
      <c r="H8081" s="3" t="n">
        <v>3</v>
      </c>
      <c r="I8081" s="3" t="n">
        <v>3</v>
      </c>
      <c r="J8081" s="3" t="n">
        <v>7</v>
      </c>
      <c r="K8081" s="3" t="n">
        <v>7</v>
      </c>
      <c r="L8081" s="3" t="n">
        <v>0</v>
      </c>
      <c r="M8081" s="3" t="n">
        <v>0</v>
      </c>
      <c r="N8081" s="3" t="n">
        <v>-1</v>
      </c>
      <c r="O8081" s="3" t="n">
        <v>-1</v>
      </c>
      <c r="P8081" s="3" t="n">
        <v>7.3</v>
      </c>
      <c r="Q8081" s="3" t="n">
        <v>24.2</v>
      </c>
      <c r="R8081" s="3" t="s">
        <v>23499</v>
      </c>
      <c r="S8081" s="4" t="n">
        <v>45747.9534606482</v>
      </c>
      <c r="T8081" s="3" t="s">
        <v>65</v>
      </c>
      <c r="U8081" s="3" t="s">
        <v>65</v>
      </c>
      <c r="V8081" s="3" t="n">
        <v>0</v>
      </c>
      <c r="W8081" s="3" t="n">
        <v>0</v>
      </c>
      <c r="X8081" s="3" t="n">
        <v>0</v>
      </c>
      <c r="Y8081" s="3" t="s">
        <v>30</v>
      </c>
      <c r="Z8081" s="3" t="s">
        <v>30</v>
      </c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  <c r="AP8081" s="3"/>
      <c r="AQ8081" s="3"/>
      <c r="AR8081" s="3"/>
      <c r="AS8081" s="3"/>
      <c r="AT8081" s="3"/>
      <c r="AU8081" s="3"/>
      <c r="AV8081" s="3"/>
      <c r="AW8081" s="3"/>
      <c r="AX8081" s="3"/>
      <c r="AY8081" s="3"/>
      <c r="AZ8081" s="3"/>
      <c r="BA8081" s="3"/>
      <c r="BB8081" s="3"/>
      <c r="BC8081" s="3"/>
      <c r="BD8081" s="3"/>
      <c r="BE8081" s="3"/>
      <c r="BF8081" s="3"/>
      <c r="BG8081" s="3"/>
      <c r="BH8081" s="3"/>
      <c r="BI8081" s="3"/>
      <c r="BJ8081" s="3"/>
    </row>
    <row r="8082" customFormat="false" ht="15.75" hidden="false" customHeight="false" outlineLevel="0" collapsed="false">
      <c r="A8082" s="3" t="n">
        <v>8081</v>
      </c>
      <c r="B8082" s="3" t="s">
        <v>23500</v>
      </c>
      <c r="C8082" s="3" t="s">
        <v>23501</v>
      </c>
      <c r="D8082" s="3" t="n">
        <v>1</v>
      </c>
      <c r="E8082" s="3" t="n">
        <v>2.9527481</v>
      </c>
      <c r="F8082" s="3" t="n">
        <v>27</v>
      </c>
      <c r="G8082" s="3" t="n">
        <v>27</v>
      </c>
      <c r="H8082" s="3" t="n">
        <v>10</v>
      </c>
      <c r="I8082" s="3" t="n">
        <v>10</v>
      </c>
      <c r="J8082" s="3" t="n">
        <v>39</v>
      </c>
      <c r="K8082" s="3" t="n">
        <v>39</v>
      </c>
      <c r="L8082" s="3" t="n">
        <v>5</v>
      </c>
      <c r="M8082" s="3" t="n">
        <v>5</v>
      </c>
      <c r="N8082" s="3" t="n">
        <v>-1</v>
      </c>
      <c r="O8082" s="3" t="n">
        <v>-1</v>
      </c>
      <c r="P8082" s="3" t="n">
        <v>7.3</v>
      </c>
      <c r="Q8082" s="3" t="n">
        <v>24.2</v>
      </c>
      <c r="R8082" s="3" t="s">
        <v>23502</v>
      </c>
      <c r="S8082" s="4" t="n">
        <v>45747.9535300926</v>
      </c>
      <c r="T8082" s="3" t="s">
        <v>65</v>
      </c>
      <c r="U8082" s="3" t="s">
        <v>65</v>
      </c>
      <c r="V8082" s="3" t="n">
        <v>0</v>
      </c>
      <c r="W8082" s="3" t="n">
        <v>0</v>
      </c>
      <c r="X8082" s="3" t="n">
        <v>0</v>
      </c>
      <c r="Y8082" s="3" t="s">
        <v>30</v>
      </c>
      <c r="Z8082" s="3" t="s">
        <v>30</v>
      </c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  <c r="AP8082" s="3"/>
      <c r="AQ8082" s="3"/>
      <c r="AR8082" s="3"/>
      <c r="AS8082" s="3"/>
      <c r="AT8082" s="3"/>
      <c r="AU8082" s="3"/>
      <c r="AV8082" s="3"/>
      <c r="AW8082" s="3"/>
      <c r="AX8082" s="3"/>
      <c r="AY8082" s="3"/>
      <c r="AZ8082" s="3"/>
      <c r="BA8082" s="3"/>
      <c r="BB8082" s="3"/>
      <c r="BC8082" s="3"/>
      <c r="BD8082" s="3"/>
      <c r="BE8082" s="3"/>
      <c r="BF8082" s="3"/>
      <c r="BG8082" s="3"/>
      <c r="BH8082" s="3"/>
      <c r="BI8082" s="3"/>
      <c r="BJ8082" s="3"/>
    </row>
    <row r="8083" customFormat="false" ht="15.75" hidden="false" customHeight="false" outlineLevel="0" collapsed="false">
      <c r="A8083" s="3" t="n">
        <v>8082</v>
      </c>
      <c r="B8083" s="3" t="s">
        <v>23503</v>
      </c>
      <c r="C8083" s="3" t="s">
        <v>23504</v>
      </c>
      <c r="D8083" s="3" t="n">
        <v>1</v>
      </c>
      <c r="E8083" s="3" t="n">
        <v>0.968326</v>
      </c>
      <c r="F8083" s="3" t="n">
        <v>16</v>
      </c>
      <c r="G8083" s="3" t="n">
        <v>16</v>
      </c>
      <c r="H8083" s="3" t="n">
        <v>7</v>
      </c>
      <c r="I8083" s="3" t="n">
        <v>7</v>
      </c>
      <c r="J8083" s="3" t="n">
        <v>21</v>
      </c>
      <c r="K8083" s="3" t="n">
        <v>21</v>
      </c>
      <c r="L8083" s="3" t="n">
        <v>2</v>
      </c>
      <c r="M8083" s="3" t="n">
        <v>2</v>
      </c>
      <c r="N8083" s="3" t="n">
        <v>5</v>
      </c>
      <c r="O8083" s="3" t="n">
        <v>5</v>
      </c>
      <c r="P8083" s="3" t="n">
        <v>7.3</v>
      </c>
      <c r="Q8083" s="3" t="n">
        <v>24.2</v>
      </c>
      <c r="R8083" s="3" t="s">
        <v>23505</v>
      </c>
      <c r="S8083" s="4" t="n">
        <v>45747.953587963</v>
      </c>
      <c r="T8083" s="3" t="s">
        <v>65</v>
      </c>
      <c r="U8083" s="3" t="s">
        <v>65</v>
      </c>
      <c r="V8083" s="3" t="n">
        <v>1</v>
      </c>
      <c r="W8083" s="3" t="n">
        <v>1</v>
      </c>
      <c r="X8083" s="3" t="n">
        <v>0</v>
      </c>
      <c r="Y8083" s="3" t="s">
        <v>30</v>
      </c>
      <c r="Z8083" s="3" t="s">
        <v>30</v>
      </c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  <c r="AP8083" s="3"/>
      <c r="AQ8083" s="3"/>
      <c r="AR8083" s="3"/>
      <c r="AS8083" s="3"/>
      <c r="AT8083" s="3"/>
      <c r="AU8083" s="3"/>
      <c r="AV8083" s="3"/>
      <c r="AW8083" s="3"/>
      <c r="AX8083" s="3"/>
      <c r="AY8083" s="3"/>
      <c r="AZ8083" s="3"/>
      <c r="BA8083" s="3"/>
      <c r="BB8083" s="3"/>
      <c r="BC8083" s="3"/>
      <c r="BD8083" s="3"/>
      <c r="BE8083" s="3"/>
      <c r="BF8083" s="3"/>
      <c r="BG8083" s="3"/>
      <c r="BH8083" s="3"/>
      <c r="BI8083" s="3"/>
      <c r="BJ8083" s="3"/>
    </row>
    <row r="8084" customFormat="false" ht="15.75" hidden="false" customHeight="false" outlineLevel="0" collapsed="false">
      <c r="A8084" s="3" t="n">
        <v>8083</v>
      </c>
      <c r="B8084" s="3" t="s">
        <v>23506</v>
      </c>
      <c r="C8084" s="3" t="s">
        <v>23507</v>
      </c>
      <c r="D8084" s="3" t="n">
        <v>1</v>
      </c>
      <c r="E8084" s="3" t="n">
        <v>1.2896025</v>
      </c>
      <c r="F8084" s="3" t="n">
        <v>28</v>
      </c>
      <c r="G8084" s="3" t="n">
        <v>28</v>
      </c>
      <c r="H8084" s="3" t="n">
        <v>7</v>
      </c>
      <c r="I8084" s="3" t="n">
        <v>7</v>
      </c>
      <c r="J8084" s="3" t="n">
        <v>39</v>
      </c>
      <c r="K8084" s="3" t="n">
        <v>39</v>
      </c>
      <c r="L8084" s="3" t="n">
        <v>4</v>
      </c>
      <c r="M8084" s="3" t="n">
        <v>4</v>
      </c>
      <c r="N8084" s="3" t="n">
        <v>9</v>
      </c>
      <c r="O8084" s="3" t="n">
        <v>9</v>
      </c>
      <c r="P8084" s="3" t="n">
        <v>7.3</v>
      </c>
      <c r="Q8084" s="3" t="n">
        <v>24.2</v>
      </c>
      <c r="R8084" s="3" t="s">
        <v>23508</v>
      </c>
      <c r="S8084" s="4" t="n">
        <v>45747.9536574074</v>
      </c>
      <c r="T8084" s="3" t="s">
        <v>65</v>
      </c>
      <c r="U8084" s="3" t="s">
        <v>65</v>
      </c>
      <c r="V8084" s="3" t="n">
        <v>1</v>
      </c>
      <c r="W8084" s="3" t="n">
        <v>1</v>
      </c>
      <c r="X8084" s="3" t="n">
        <v>0</v>
      </c>
      <c r="Y8084" s="3" t="s">
        <v>30</v>
      </c>
      <c r="Z8084" s="3" t="s">
        <v>30</v>
      </c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  <c r="AP8084" s="3"/>
      <c r="AQ8084" s="3"/>
      <c r="AR8084" s="3"/>
      <c r="AS8084" s="3"/>
      <c r="AT8084" s="3"/>
      <c r="AU8084" s="3"/>
      <c r="AV8084" s="3"/>
      <c r="AW8084" s="3"/>
      <c r="AX8084" s="3"/>
      <c r="AY8084" s="3"/>
      <c r="AZ8084" s="3"/>
      <c r="BA8084" s="3"/>
      <c r="BB8084" s="3"/>
      <c r="BC8084" s="3"/>
      <c r="BD8084" s="3"/>
      <c r="BE8084" s="3"/>
      <c r="BF8084" s="3"/>
      <c r="BG8084" s="3"/>
      <c r="BH8084" s="3"/>
      <c r="BI8084" s="3"/>
      <c r="BJ8084" s="3"/>
    </row>
    <row r="8085" customFormat="false" ht="15.75" hidden="false" customHeight="false" outlineLevel="0" collapsed="false">
      <c r="A8085" s="3" t="n">
        <v>8084</v>
      </c>
      <c r="B8085" s="3" t="s">
        <v>23509</v>
      </c>
      <c r="C8085" s="3" t="s">
        <v>23510</v>
      </c>
      <c r="D8085" s="3" t="n">
        <v>1</v>
      </c>
      <c r="E8085" s="3" t="n">
        <v>3.3521882</v>
      </c>
      <c r="F8085" s="3" t="n">
        <v>83</v>
      </c>
      <c r="G8085" s="3" t="n">
        <v>83</v>
      </c>
      <c r="H8085" s="3" t="n">
        <v>20</v>
      </c>
      <c r="I8085" s="3" t="n">
        <v>20</v>
      </c>
      <c r="J8085" s="3" t="n">
        <v>111</v>
      </c>
      <c r="K8085" s="3" t="n">
        <v>111</v>
      </c>
      <c r="L8085" s="3" t="n">
        <v>20</v>
      </c>
      <c r="M8085" s="3" t="n">
        <v>20</v>
      </c>
      <c r="N8085" s="3" t="n">
        <v>9</v>
      </c>
      <c r="O8085" s="3" t="n">
        <v>-1</v>
      </c>
      <c r="P8085" s="3" t="n">
        <v>8.3</v>
      </c>
      <c r="Q8085" s="3" t="n">
        <v>24.2</v>
      </c>
      <c r="R8085" s="3" t="s">
        <v>23511</v>
      </c>
      <c r="S8085" s="4" t="n">
        <v>45747.9537962963</v>
      </c>
      <c r="T8085" s="3" t="s">
        <v>65</v>
      </c>
      <c r="U8085" s="3" t="s">
        <v>65</v>
      </c>
      <c r="V8085" s="3" t="n">
        <v>1</v>
      </c>
      <c r="W8085" s="3" t="n">
        <v>0</v>
      </c>
      <c r="X8085" s="3" t="n">
        <v>0</v>
      </c>
      <c r="Y8085" s="3" t="s">
        <v>30</v>
      </c>
      <c r="Z8085" s="3" t="s">
        <v>30</v>
      </c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  <c r="AP8085" s="3"/>
      <c r="AQ8085" s="3"/>
      <c r="AR8085" s="3"/>
      <c r="AS8085" s="3"/>
      <c r="AT8085" s="3"/>
      <c r="AU8085" s="3"/>
      <c r="AV8085" s="3"/>
      <c r="AW8085" s="3"/>
      <c r="AX8085" s="3"/>
      <c r="AY8085" s="3"/>
      <c r="AZ8085" s="3"/>
      <c r="BA8085" s="3"/>
      <c r="BB8085" s="3"/>
      <c r="BC8085" s="3"/>
      <c r="BD8085" s="3"/>
      <c r="BE8085" s="3"/>
      <c r="BF8085" s="3"/>
      <c r="BG8085" s="3"/>
      <c r="BH8085" s="3"/>
      <c r="BI8085" s="3"/>
      <c r="BJ8085" s="3"/>
    </row>
    <row r="8086" customFormat="false" ht="15.75" hidden="false" customHeight="false" outlineLevel="0" collapsed="false">
      <c r="A8086" s="3" t="n">
        <v>8085</v>
      </c>
      <c r="B8086" s="3" t="s">
        <v>23512</v>
      </c>
      <c r="C8086" s="3" t="s">
        <v>23513</v>
      </c>
      <c r="D8086" s="3" t="n">
        <v>1</v>
      </c>
      <c r="E8086" s="3" t="n">
        <v>3.8799248</v>
      </c>
      <c r="F8086" s="3" t="n">
        <v>132</v>
      </c>
      <c r="G8086" s="3" t="n">
        <v>132</v>
      </c>
      <c r="H8086" s="3" t="n">
        <v>6</v>
      </c>
      <c r="I8086" s="3" t="n">
        <v>6</v>
      </c>
      <c r="J8086" s="3" t="n">
        <v>183</v>
      </c>
      <c r="K8086" s="3" t="n">
        <v>183</v>
      </c>
      <c r="L8086" s="3" t="n">
        <v>7</v>
      </c>
      <c r="M8086" s="3" t="n">
        <v>7</v>
      </c>
      <c r="N8086" s="3" t="n">
        <v>-1</v>
      </c>
      <c r="O8086" s="3" t="n">
        <v>-1</v>
      </c>
      <c r="P8086" s="3" t="n">
        <v>7</v>
      </c>
      <c r="Q8086" s="3" t="n">
        <v>24.2</v>
      </c>
      <c r="R8086" s="3" t="s">
        <v>23514</v>
      </c>
      <c r="S8086" s="4" t="n">
        <v>45747.9538888889</v>
      </c>
      <c r="T8086" s="3" t="s">
        <v>65</v>
      </c>
      <c r="U8086" s="3" t="s">
        <v>65</v>
      </c>
      <c r="V8086" s="3" t="n">
        <v>0</v>
      </c>
      <c r="W8086" s="3" t="n">
        <v>0</v>
      </c>
      <c r="X8086" s="3" t="n">
        <v>0</v>
      </c>
      <c r="Y8086" s="3" t="s">
        <v>30</v>
      </c>
      <c r="Z8086" s="3" t="s">
        <v>30</v>
      </c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  <c r="AP8086" s="3"/>
      <c r="AQ8086" s="3"/>
      <c r="AR8086" s="3"/>
      <c r="AS8086" s="3"/>
      <c r="AT8086" s="3"/>
      <c r="AU8086" s="3"/>
      <c r="AV8086" s="3"/>
      <c r="AW8086" s="3"/>
      <c r="AX8086" s="3"/>
      <c r="AY8086" s="3"/>
      <c r="AZ8086" s="3"/>
      <c r="BA8086" s="3"/>
      <c r="BB8086" s="3"/>
      <c r="BC8086" s="3"/>
      <c r="BD8086" s="3"/>
      <c r="BE8086" s="3"/>
      <c r="BF8086" s="3"/>
      <c r="BG8086" s="3"/>
      <c r="BH8086" s="3"/>
      <c r="BI8086" s="3"/>
      <c r="BJ8086" s="3"/>
    </row>
    <row r="8087" customFormat="false" ht="15.75" hidden="false" customHeight="false" outlineLevel="0" collapsed="false">
      <c r="A8087" s="3" t="n">
        <v>8086</v>
      </c>
      <c r="B8087" s="3" t="s">
        <v>23515</v>
      </c>
      <c r="C8087" s="3" t="s">
        <v>23516</v>
      </c>
      <c r="D8087" s="3" t="n">
        <v>1</v>
      </c>
      <c r="E8087" s="3" t="n">
        <v>1.8723467</v>
      </c>
      <c r="F8087" s="3" t="n">
        <v>12</v>
      </c>
      <c r="G8087" s="3" t="n">
        <v>12</v>
      </c>
      <c r="H8087" s="3" t="n">
        <v>7</v>
      </c>
      <c r="I8087" s="3" t="n">
        <v>7</v>
      </c>
      <c r="J8087" s="3" t="n">
        <v>16</v>
      </c>
      <c r="K8087" s="3" t="n">
        <v>16</v>
      </c>
      <c r="L8087" s="3" t="n">
        <v>0</v>
      </c>
      <c r="M8087" s="3" t="n">
        <v>0</v>
      </c>
      <c r="N8087" s="3" t="n">
        <v>-1</v>
      </c>
      <c r="O8087" s="3" t="n">
        <v>-1</v>
      </c>
      <c r="P8087" s="3" t="n">
        <v>7.3</v>
      </c>
      <c r="Q8087" s="3" t="n">
        <v>24.2</v>
      </c>
      <c r="R8087" s="3" t="s">
        <v>23517</v>
      </c>
      <c r="S8087" s="4" t="n">
        <v>45747.9539467593</v>
      </c>
      <c r="T8087" s="3" t="s">
        <v>65</v>
      </c>
      <c r="U8087" s="3" t="s">
        <v>65</v>
      </c>
      <c r="V8087" s="3" t="n">
        <v>0</v>
      </c>
      <c r="W8087" s="3" t="n">
        <v>0</v>
      </c>
      <c r="X8087" s="3" t="n">
        <v>0</v>
      </c>
      <c r="Y8087" s="3" t="s">
        <v>30</v>
      </c>
      <c r="Z8087" s="3" t="s">
        <v>30</v>
      </c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  <c r="AP8087" s="3"/>
      <c r="AQ8087" s="3"/>
      <c r="AR8087" s="3"/>
      <c r="AS8087" s="3"/>
      <c r="AT8087" s="3"/>
      <c r="AU8087" s="3"/>
      <c r="AV8087" s="3"/>
      <c r="AW8087" s="3"/>
      <c r="AX8087" s="3"/>
      <c r="AY8087" s="3"/>
      <c r="AZ8087" s="3"/>
      <c r="BA8087" s="3"/>
      <c r="BB8087" s="3"/>
      <c r="BC8087" s="3"/>
      <c r="BD8087" s="3"/>
      <c r="BE8087" s="3"/>
      <c r="BF8087" s="3"/>
      <c r="BG8087" s="3"/>
      <c r="BH8087" s="3"/>
      <c r="BI8087" s="3"/>
      <c r="BJ8087" s="3"/>
    </row>
    <row r="8088" customFormat="false" ht="15.75" hidden="false" customHeight="false" outlineLevel="0" collapsed="false">
      <c r="A8088" s="3" t="n">
        <v>8087</v>
      </c>
      <c r="B8088" s="3" t="s">
        <v>23518</v>
      </c>
      <c r="C8088" s="3" t="s">
        <v>23519</v>
      </c>
      <c r="D8088" s="3" t="n">
        <v>1</v>
      </c>
      <c r="E8088" s="3" t="n">
        <v>0.1222681</v>
      </c>
      <c r="F8088" s="3" t="n">
        <v>9</v>
      </c>
      <c r="G8088" s="3" t="n">
        <v>9</v>
      </c>
      <c r="H8088" s="3" t="n">
        <v>4</v>
      </c>
      <c r="I8088" s="3" t="n">
        <v>4</v>
      </c>
      <c r="J8088" s="3" t="n">
        <v>6</v>
      </c>
      <c r="K8088" s="3" t="n">
        <v>6</v>
      </c>
      <c r="L8088" s="3" t="n">
        <v>1</v>
      </c>
      <c r="M8088" s="3" t="n">
        <v>1</v>
      </c>
      <c r="N8088" s="3" t="n">
        <v>-1</v>
      </c>
      <c r="O8088" s="3" t="n">
        <v>-1</v>
      </c>
      <c r="P8088" s="3" t="n">
        <v>7.2</v>
      </c>
      <c r="Q8088" s="3" t="n">
        <v>24.2</v>
      </c>
      <c r="R8088" s="3" t="s">
        <v>23520</v>
      </c>
      <c r="S8088" s="4" t="n">
        <v>45747.9539699074</v>
      </c>
      <c r="T8088" s="3" t="s">
        <v>65</v>
      </c>
      <c r="U8088" s="3" t="s">
        <v>65</v>
      </c>
      <c r="V8088" s="3" t="n">
        <v>0</v>
      </c>
      <c r="W8088" s="3" t="n">
        <v>0</v>
      </c>
      <c r="X8088" s="3" t="n">
        <v>0</v>
      </c>
      <c r="Y8088" s="3" t="s">
        <v>30</v>
      </c>
      <c r="Z8088" s="3" t="s">
        <v>30</v>
      </c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  <c r="AP8088" s="3"/>
      <c r="AQ8088" s="3"/>
      <c r="AR8088" s="3"/>
      <c r="AS8088" s="3"/>
      <c r="AT8088" s="3"/>
      <c r="AU8088" s="3"/>
      <c r="AV8088" s="3"/>
      <c r="AW8088" s="3"/>
      <c r="AX8088" s="3"/>
      <c r="AY8088" s="3"/>
      <c r="AZ8088" s="3"/>
      <c r="BA8088" s="3"/>
      <c r="BB8088" s="3"/>
      <c r="BC8088" s="3"/>
      <c r="BD8088" s="3"/>
      <c r="BE8088" s="3"/>
      <c r="BF8088" s="3"/>
      <c r="BG8088" s="3"/>
      <c r="BH8088" s="3"/>
      <c r="BI8088" s="3"/>
      <c r="BJ8088" s="3"/>
    </row>
    <row r="8089" customFormat="false" ht="15.75" hidden="false" customHeight="false" outlineLevel="0" collapsed="false">
      <c r="A8089" s="3" t="n">
        <v>8088</v>
      </c>
      <c r="B8089" s="3" t="s">
        <v>23521</v>
      </c>
      <c r="C8089" s="3" t="s">
        <v>23522</v>
      </c>
      <c r="D8089" s="3" t="n">
        <v>1</v>
      </c>
      <c r="E8089" s="3" t="n">
        <v>0.1919355</v>
      </c>
      <c r="F8089" s="3" t="n">
        <v>22</v>
      </c>
      <c r="G8089" s="3" t="n">
        <v>22</v>
      </c>
      <c r="H8089" s="3" t="n">
        <v>4</v>
      </c>
      <c r="I8089" s="3" t="n">
        <v>4</v>
      </c>
      <c r="J8089" s="3" t="n">
        <v>15</v>
      </c>
      <c r="K8089" s="3" t="n">
        <v>15</v>
      </c>
      <c r="L8089" s="3" t="n">
        <v>2</v>
      </c>
      <c r="M8089" s="3" t="n">
        <v>2</v>
      </c>
      <c r="N8089" s="3" t="n">
        <v>-1</v>
      </c>
      <c r="O8089" s="3" t="n">
        <v>-1</v>
      </c>
      <c r="P8089" s="3" t="n">
        <v>7.2</v>
      </c>
      <c r="Q8089" s="3" t="n">
        <v>24.2</v>
      </c>
      <c r="R8089" s="3" t="s">
        <v>23523</v>
      </c>
      <c r="S8089" s="4" t="n">
        <v>45747.9540046296</v>
      </c>
      <c r="T8089" s="3" t="s">
        <v>65</v>
      </c>
      <c r="U8089" s="3" t="s">
        <v>65</v>
      </c>
      <c r="V8089" s="3" t="n">
        <v>0</v>
      </c>
      <c r="W8089" s="3" t="n">
        <v>0</v>
      </c>
      <c r="X8089" s="3" t="n">
        <v>0</v>
      </c>
      <c r="Y8089" s="3" t="s">
        <v>30</v>
      </c>
      <c r="Z8089" s="3" t="s">
        <v>30</v>
      </c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3"/>
      <c r="AU8089" s="3"/>
      <c r="AV8089" s="3"/>
      <c r="AW8089" s="3"/>
      <c r="AX8089" s="3"/>
      <c r="AY8089" s="3"/>
      <c r="AZ8089" s="3"/>
      <c r="BA8089" s="3"/>
      <c r="BB8089" s="3"/>
      <c r="BC8089" s="3"/>
      <c r="BD8089" s="3"/>
      <c r="BE8089" s="3"/>
      <c r="BF8089" s="3"/>
      <c r="BG8089" s="3"/>
      <c r="BH8089" s="3"/>
      <c r="BI8089" s="3"/>
      <c r="BJ8089" s="3"/>
    </row>
    <row r="8090" customFormat="false" ht="15.75" hidden="false" customHeight="false" outlineLevel="0" collapsed="false">
      <c r="A8090" s="3" t="n">
        <v>8089</v>
      </c>
      <c r="B8090" s="3" t="s">
        <v>23524</v>
      </c>
      <c r="C8090" s="3" t="s">
        <v>23525</v>
      </c>
      <c r="D8090" s="3" t="n">
        <v>1</v>
      </c>
      <c r="E8090" s="3" t="n">
        <v>0.4365318</v>
      </c>
      <c r="F8090" s="3" t="n">
        <v>52</v>
      </c>
      <c r="G8090" s="3" t="n">
        <v>52</v>
      </c>
      <c r="H8090" s="3" t="n">
        <v>6</v>
      </c>
      <c r="I8090" s="3" t="n">
        <v>6</v>
      </c>
      <c r="J8090" s="3" t="n">
        <v>52</v>
      </c>
      <c r="K8090" s="3" t="n">
        <v>52</v>
      </c>
      <c r="L8090" s="3" t="n">
        <v>5</v>
      </c>
      <c r="M8090" s="3" t="n">
        <v>5</v>
      </c>
      <c r="N8090" s="3" t="n">
        <v>-1</v>
      </c>
      <c r="O8090" s="3" t="n">
        <v>-1</v>
      </c>
      <c r="P8090" s="3" t="n">
        <v>8.2</v>
      </c>
      <c r="Q8090" s="3" t="n">
        <v>24.2</v>
      </c>
      <c r="R8090" s="3" t="s">
        <v>23526</v>
      </c>
      <c r="S8090" s="4" t="n">
        <v>45747.9540277778</v>
      </c>
      <c r="T8090" s="3" t="s">
        <v>65</v>
      </c>
      <c r="U8090" s="3" t="s">
        <v>65</v>
      </c>
      <c r="V8090" s="3" t="n">
        <v>0</v>
      </c>
      <c r="W8090" s="3" t="n">
        <v>0</v>
      </c>
      <c r="X8090" s="3" t="n">
        <v>0</v>
      </c>
      <c r="Y8090" s="3" t="s">
        <v>30</v>
      </c>
      <c r="Z8090" s="3" t="s">
        <v>30</v>
      </c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3"/>
      <c r="AU8090" s="3"/>
      <c r="AV8090" s="3"/>
      <c r="AW8090" s="3"/>
      <c r="AX8090" s="3"/>
      <c r="AY8090" s="3"/>
      <c r="AZ8090" s="3"/>
      <c r="BA8090" s="3"/>
      <c r="BB8090" s="3"/>
      <c r="BC8090" s="3"/>
      <c r="BD8090" s="3"/>
      <c r="BE8090" s="3"/>
      <c r="BF8090" s="3"/>
      <c r="BG8090" s="3"/>
      <c r="BH8090" s="3"/>
      <c r="BI8090" s="3"/>
      <c r="BJ8090" s="3"/>
    </row>
    <row r="8091" customFormat="false" ht="15.75" hidden="false" customHeight="false" outlineLevel="0" collapsed="false">
      <c r="A8091" s="3" t="n">
        <v>8090</v>
      </c>
      <c r="B8091" s="3" t="s">
        <v>23527</v>
      </c>
      <c r="C8091" s="3" t="s">
        <v>23528</v>
      </c>
      <c r="D8091" s="3" t="n">
        <v>1</v>
      </c>
      <c r="E8091" s="3" t="n">
        <v>2.6365271</v>
      </c>
      <c r="F8091" s="3" t="n">
        <v>59</v>
      </c>
      <c r="G8091" s="3" t="n">
        <v>59</v>
      </c>
      <c r="H8091" s="3" t="n">
        <v>8</v>
      </c>
      <c r="I8091" s="3" t="n">
        <v>8</v>
      </c>
      <c r="J8091" s="3" t="n">
        <v>88</v>
      </c>
      <c r="K8091" s="3" t="n">
        <v>88</v>
      </c>
      <c r="L8091" s="3" t="n">
        <v>20</v>
      </c>
      <c r="M8091" s="3" t="n">
        <v>20</v>
      </c>
      <c r="N8091" s="3" t="n">
        <v>-1</v>
      </c>
      <c r="O8091" s="3" t="n">
        <v>-1</v>
      </c>
      <c r="P8091" s="3" t="n">
        <v>7.5</v>
      </c>
      <c r="Q8091" s="3" t="n">
        <v>24.2</v>
      </c>
      <c r="R8091" s="3" t="s">
        <v>23529</v>
      </c>
      <c r="S8091" s="4" t="n">
        <v>45747.9541203704</v>
      </c>
      <c r="T8091" s="3" t="s">
        <v>65</v>
      </c>
      <c r="U8091" s="3" t="s">
        <v>65</v>
      </c>
      <c r="V8091" s="3" t="n">
        <v>0</v>
      </c>
      <c r="W8091" s="3" t="n">
        <v>0</v>
      </c>
      <c r="X8091" s="3" t="n">
        <v>0</v>
      </c>
      <c r="Y8091" s="3" t="s">
        <v>30</v>
      </c>
      <c r="Z8091" s="3" t="s">
        <v>30</v>
      </c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3"/>
      <c r="AU8091" s="3"/>
      <c r="AV8091" s="3"/>
      <c r="AW8091" s="3"/>
      <c r="AX8091" s="3"/>
      <c r="AY8091" s="3"/>
      <c r="AZ8091" s="3"/>
      <c r="BA8091" s="3"/>
      <c r="BB8091" s="3"/>
      <c r="BC8091" s="3"/>
      <c r="BD8091" s="3"/>
      <c r="BE8091" s="3"/>
      <c r="BF8091" s="3"/>
      <c r="BG8091" s="3"/>
      <c r="BH8091" s="3"/>
      <c r="BI8091" s="3"/>
      <c r="BJ8091" s="3"/>
    </row>
    <row r="8092" customFormat="false" ht="15.75" hidden="false" customHeight="false" outlineLevel="0" collapsed="false">
      <c r="A8092" s="3" t="n">
        <v>8091</v>
      </c>
      <c r="B8092" s="3" t="s">
        <v>23530</v>
      </c>
      <c r="C8092" s="3" t="s">
        <v>23531</v>
      </c>
      <c r="D8092" s="3" t="n">
        <v>1</v>
      </c>
      <c r="E8092" s="3" t="n">
        <v>2.0712729</v>
      </c>
      <c r="F8092" s="3" t="n">
        <v>96</v>
      </c>
      <c r="G8092" s="3" t="n">
        <v>96</v>
      </c>
      <c r="H8092" s="3" t="n">
        <v>13</v>
      </c>
      <c r="I8092" s="3" t="n">
        <v>13</v>
      </c>
      <c r="J8092" s="3" t="n">
        <v>125</v>
      </c>
      <c r="K8092" s="3" t="n">
        <v>125</v>
      </c>
      <c r="L8092" s="3" t="n">
        <v>25</v>
      </c>
      <c r="M8092" s="3" t="n">
        <v>25</v>
      </c>
      <c r="N8092" s="3" t="n">
        <v>37</v>
      </c>
      <c r="O8092" s="3" t="n">
        <v>-1</v>
      </c>
      <c r="P8092" s="3" t="n">
        <v>7.5</v>
      </c>
      <c r="Q8092" s="3" t="n">
        <v>24.2</v>
      </c>
      <c r="R8092" s="3" t="s">
        <v>23532</v>
      </c>
      <c r="S8092" s="4" t="n">
        <v>45747.9542476852</v>
      </c>
      <c r="T8092" s="3" t="s">
        <v>4910</v>
      </c>
      <c r="U8092" s="3" t="s">
        <v>4910</v>
      </c>
      <c r="V8092" s="3" t="n">
        <v>1</v>
      </c>
      <c r="W8092" s="3" t="n">
        <v>0</v>
      </c>
      <c r="X8092" s="3" t="n">
        <v>0</v>
      </c>
      <c r="Y8092" s="3" t="s">
        <v>30</v>
      </c>
      <c r="Z8092" s="3" t="s">
        <v>30</v>
      </c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3"/>
      <c r="AU8092" s="3"/>
      <c r="AV8092" s="3"/>
      <c r="AW8092" s="3"/>
      <c r="AX8092" s="3"/>
      <c r="AY8092" s="3"/>
      <c r="AZ8092" s="3"/>
      <c r="BA8092" s="3"/>
      <c r="BB8092" s="3"/>
      <c r="BC8092" s="3"/>
      <c r="BD8092" s="3"/>
      <c r="BE8092" s="3"/>
      <c r="BF8092" s="3"/>
      <c r="BG8092" s="3"/>
      <c r="BH8092" s="3"/>
      <c r="BI8092" s="3"/>
      <c r="BJ8092" s="3"/>
    </row>
    <row r="8093" customFormat="false" ht="15.75" hidden="false" customHeight="false" outlineLevel="0" collapsed="false">
      <c r="A8093" s="3" t="n">
        <v>8092</v>
      </c>
      <c r="B8093" s="3" t="s">
        <v>23533</v>
      </c>
      <c r="C8093" s="3" t="s">
        <v>23534</v>
      </c>
      <c r="D8093" s="3" t="n">
        <v>1</v>
      </c>
      <c r="E8093" s="3" t="n">
        <v>3.33387</v>
      </c>
      <c r="F8093" s="3" t="n">
        <v>161</v>
      </c>
      <c r="G8093" s="3" t="n">
        <v>161</v>
      </c>
      <c r="H8093" s="3" t="n">
        <v>13</v>
      </c>
      <c r="I8093" s="3" t="n">
        <v>13</v>
      </c>
      <c r="J8093" s="3" t="n">
        <v>230</v>
      </c>
      <c r="K8093" s="3" t="n">
        <v>230</v>
      </c>
      <c r="L8093" s="3" t="n">
        <v>40</v>
      </c>
      <c r="M8093" s="3" t="n">
        <v>40</v>
      </c>
      <c r="N8093" s="3" t="n">
        <v>73</v>
      </c>
      <c r="O8093" s="3" t="n">
        <v>-1</v>
      </c>
      <c r="P8093" s="3" t="n">
        <v>7.5</v>
      </c>
      <c r="Q8093" s="3" t="n">
        <v>24.2</v>
      </c>
      <c r="R8093" s="3" t="s">
        <v>23535</v>
      </c>
      <c r="S8093" s="4" t="n">
        <v>45747.9544212963</v>
      </c>
      <c r="T8093" s="3" t="s">
        <v>65</v>
      </c>
      <c r="U8093" s="3" t="s">
        <v>65</v>
      </c>
      <c r="V8093" s="3" t="n">
        <v>1</v>
      </c>
      <c r="W8093" s="3" t="n">
        <v>0</v>
      </c>
      <c r="X8093" s="3" t="n">
        <v>0</v>
      </c>
      <c r="Y8093" s="3" t="s">
        <v>30</v>
      </c>
      <c r="Z8093" s="3" t="s">
        <v>30</v>
      </c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3"/>
      <c r="AU8093" s="3"/>
      <c r="AV8093" s="3"/>
      <c r="AW8093" s="3"/>
      <c r="AX8093" s="3"/>
      <c r="AY8093" s="3"/>
      <c r="AZ8093" s="3"/>
      <c r="BA8093" s="3"/>
      <c r="BB8093" s="3"/>
      <c r="BC8093" s="3"/>
      <c r="BD8093" s="3"/>
      <c r="BE8093" s="3"/>
      <c r="BF8093" s="3"/>
      <c r="BG8093" s="3"/>
      <c r="BH8093" s="3"/>
      <c r="BI8093" s="3"/>
      <c r="BJ8093" s="3"/>
    </row>
    <row r="8094" customFormat="false" ht="15.75" hidden="false" customHeight="false" outlineLevel="0" collapsed="false">
      <c r="A8094" s="3" t="n">
        <v>8093</v>
      </c>
      <c r="B8094" s="3" t="s">
        <v>23536</v>
      </c>
      <c r="C8094" s="3" t="s">
        <v>23537</v>
      </c>
      <c r="D8094" s="3" t="n">
        <v>1</v>
      </c>
      <c r="E8094" s="3" t="n">
        <v>44.2231575</v>
      </c>
      <c r="F8094" s="3" t="n">
        <v>597</v>
      </c>
      <c r="G8094" s="3" t="n">
        <v>597</v>
      </c>
      <c r="H8094" s="3" t="n">
        <v>15</v>
      </c>
      <c r="I8094" s="3" t="n">
        <v>15</v>
      </c>
      <c r="J8094" s="3" t="n">
        <v>1213</v>
      </c>
      <c r="K8094" s="3" t="n">
        <v>1213</v>
      </c>
      <c r="L8094" s="3" t="n">
        <v>148</v>
      </c>
      <c r="M8094" s="3" t="n">
        <v>148</v>
      </c>
      <c r="N8094" s="3" t="n">
        <v>215</v>
      </c>
      <c r="O8094" s="3" t="n">
        <v>-1</v>
      </c>
      <c r="P8094" s="3" t="n">
        <v>7.5</v>
      </c>
      <c r="Q8094" s="3" t="n">
        <v>24.2</v>
      </c>
      <c r="R8094" s="3" t="s">
        <v>23538</v>
      </c>
      <c r="S8094" s="4" t="n">
        <v>45747.9556365741</v>
      </c>
      <c r="T8094" s="3" t="s">
        <v>65</v>
      </c>
      <c r="U8094" s="3" t="s">
        <v>65</v>
      </c>
      <c r="V8094" s="3" t="n">
        <v>1</v>
      </c>
      <c r="W8094" s="3" t="n">
        <v>0</v>
      </c>
      <c r="X8094" s="3" t="n">
        <v>0</v>
      </c>
      <c r="Y8094" s="3" t="s">
        <v>30</v>
      </c>
      <c r="Z8094" s="3" t="s">
        <v>30</v>
      </c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3"/>
      <c r="AU8094" s="3"/>
      <c r="AV8094" s="3"/>
      <c r="AW8094" s="3"/>
      <c r="AX8094" s="3"/>
      <c r="AY8094" s="3"/>
      <c r="AZ8094" s="3"/>
      <c r="BA8094" s="3"/>
      <c r="BB8094" s="3"/>
      <c r="BC8094" s="3"/>
      <c r="BD8094" s="3"/>
      <c r="BE8094" s="3"/>
      <c r="BF8094" s="3"/>
      <c r="BG8094" s="3"/>
      <c r="BH8094" s="3"/>
      <c r="BI8094" s="3"/>
      <c r="BJ8094" s="3"/>
    </row>
    <row r="8095" customFormat="false" ht="15.75" hidden="false" customHeight="false" outlineLevel="0" collapsed="false">
      <c r="A8095" s="3" t="n">
        <v>8094</v>
      </c>
      <c r="B8095" s="3" t="s">
        <v>23539</v>
      </c>
      <c r="C8095" s="3" t="s">
        <v>23540</v>
      </c>
      <c r="D8095" s="3" t="n">
        <v>1</v>
      </c>
      <c r="E8095" s="3" t="n">
        <v>2.0747191</v>
      </c>
      <c r="F8095" s="3" t="n">
        <v>89</v>
      </c>
      <c r="G8095" s="3" t="n">
        <v>89</v>
      </c>
      <c r="H8095" s="3" t="n">
        <v>14</v>
      </c>
      <c r="I8095" s="3" t="n">
        <v>14</v>
      </c>
      <c r="J8095" s="3" t="n">
        <v>113</v>
      </c>
      <c r="K8095" s="3" t="n">
        <v>113</v>
      </c>
      <c r="L8095" s="3" t="n">
        <v>20</v>
      </c>
      <c r="M8095" s="3" t="n">
        <v>20</v>
      </c>
      <c r="N8095" s="3" t="n">
        <v>27</v>
      </c>
      <c r="O8095" s="3" t="n">
        <v>-1</v>
      </c>
      <c r="P8095" s="3" t="n">
        <v>7.5</v>
      </c>
      <c r="Q8095" s="3" t="n">
        <v>24.2</v>
      </c>
      <c r="R8095" s="3" t="s">
        <v>23541</v>
      </c>
      <c r="S8095" s="4" t="n">
        <v>45747.9558217593</v>
      </c>
      <c r="T8095" s="3" t="s">
        <v>65</v>
      </c>
      <c r="U8095" s="3" t="s">
        <v>65</v>
      </c>
      <c r="V8095" s="3" t="n">
        <v>1</v>
      </c>
      <c r="W8095" s="3" t="n">
        <v>0</v>
      </c>
      <c r="X8095" s="3" t="n">
        <v>0</v>
      </c>
      <c r="Y8095" s="3" t="s">
        <v>30</v>
      </c>
      <c r="Z8095" s="3" t="s">
        <v>30</v>
      </c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3"/>
      <c r="AU8095" s="3"/>
      <c r="AV8095" s="3"/>
      <c r="AW8095" s="3"/>
      <c r="AX8095" s="3"/>
      <c r="AY8095" s="3"/>
      <c r="AZ8095" s="3"/>
      <c r="BA8095" s="3"/>
      <c r="BB8095" s="3"/>
      <c r="BC8095" s="3"/>
      <c r="BD8095" s="3"/>
      <c r="BE8095" s="3"/>
      <c r="BF8095" s="3"/>
      <c r="BG8095" s="3"/>
      <c r="BH8095" s="3"/>
      <c r="BI8095" s="3"/>
      <c r="BJ8095" s="3"/>
    </row>
    <row r="8096" customFormat="false" ht="15.75" hidden="false" customHeight="false" outlineLevel="0" collapsed="false">
      <c r="A8096" s="3" t="n">
        <v>8095</v>
      </c>
      <c r="B8096" s="3" t="s">
        <v>23542</v>
      </c>
      <c r="C8096" s="3" t="s">
        <v>23543</v>
      </c>
      <c r="D8096" s="3" t="n">
        <v>1</v>
      </c>
      <c r="E8096" s="3" t="n">
        <v>1.1821824</v>
      </c>
      <c r="F8096" s="3" t="n">
        <v>40</v>
      </c>
      <c r="G8096" s="3" t="n">
        <v>40</v>
      </c>
      <c r="H8096" s="3" t="n">
        <v>19</v>
      </c>
      <c r="I8096" s="3" t="n">
        <v>19</v>
      </c>
      <c r="J8096" s="3" t="n">
        <v>47</v>
      </c>
      <c r="K8096" s="3" t="n">
        <v>47</v>
      </c>
      <c r="L8096" s="3" t="n">
        <v>3</v>
      </c>
      <c r="M8096" s="3" t="n">
        <v>3</v>
      </c>
      <c r="N8096" s="3" t="n">
        <v>7</v>
      </c>
      <c r="O8096" s="3" t="n">
        <v>-1</v>
      </c>
      <c r="P8096" s="3" t="n">
        <v>8.1</v>
      </c>
      <c r="Q8096" s="3" t="n">
        <v>24.2</v>
      </c>
      <c r="R8096" s="3" t="s">
        <v>23544</v>
      </c>
      <c r="S8096" s="4" t="n">
        <v>45747.9559027778</v>
      </c>
      <c r="T8096" s="3" t="s">
        <v>65</v>
      </c>
      <c r="U8096" s="3" t="s">
        <v>65</v>
      </c>
      <c r="V8096" s="3" t="n">
        <v>1</v>
      </c>
      <c r="W8096" s="3" t="n">
        <v>0</v>
      </c>
      <c r="X8096" s="3" t="n">
        <v>0</v>
      </c>
      <c r="Y8096" s="3" t="s">
        <v>30</v>
      </c>
      <c r="Z8096" s="3" t="s">
        <v>30</v>
      </c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3"/>
      <c r="AU8096" s="3"/>
      <c r="AV8096" s="3"/>
      <c r="AW8096" s="3"/>
      <c r="AX8096" s="3"/>
      <c r="AY8096" s="3"/>
      <c r="AZ8096" s="3"/>
      <c r="BA8096" s="3"/>
      <c r="BB8096" s="3"/>
      <c r="BC8096" s="3"/>
      <c r="BD8096" s="3"/>
      <c r="BE8096" s="3"/>
      <c r="BF8096" s="3"/>
      <c r="BG8096" s="3"/>
      <c r="BH8096" s="3"/>
      <c r="BI8096" s="3"/>
      <c r="BJ8096" s="3"/>
    </row>
    <row r="8097" customFormat="false" ht="15.75" hidden="false" customHeight="false" outlineLevel="0" collapsed="false">
      <c r="A8097" s="3" t="n">
        <v>8096</v>
      </c>
      <c r="B8097" s="3" t="s">
        <v>23545</v>
      </c>
      <c r="C8097" s="3" t="s">
        <v>23546</v>
      </c>
      <c r="D8097" s="3" t="n">
        <v>1</v>
      </c>
      <c r="E8097" s="3" t="n">
        <v>9.1831915</v>
      </c>
      <c r="F8097" s="3" t="n">
        <v>135</v>
      </c>
      <c r="G8097" s="3" t="n">
        <v>135</v>
      </c>
      <c r="H8097" s="3" t="n">
        <v>14</v>
      </c>
      <c r="I8097" s="3" t="n">
        <v>14</v>
      </c>
      <c r="J8097" s="3" t="n">
        <v>170</v>
      </c>
      <c r="K8097" s="3" t="n">
        <v>170</v>
      </c>
      <c r="L8097" s="3" t="n">
        <v>29</v>
      </c>
      <c r="M8097" s="3" t="n">
        <v>29</v>
      </c>
      <c r="N8097" s="3" t="n">
        <v>39</v>
      </c>
      <c r="O8097" s="3" t="n">
        <v>-1</v>
      </c>
      <c r="P8097" s="3" t="n">
        <v>7.5</v>
      </c>
      <c r="Q8097" s="3" t="n">
        <v>24.2</v>
      </c>
      <c r="R8097" s="3" t="s">
        <v>23547</v>
      </c>
      <c r="S8097" s="4" t="n">
        <v>45747.9561921296</v>
      </c>
      <c r="T8097" s="3" t="s">
        <v>65</v>
      </c>
      <c r="U8097" s="3" t="s">
        <v>65</v>
      </c>
      <c r="V8097" s="3" t="n">
        <v>1</v>
      </c>
      <c r="W8097" s="3" t="n">
        <v>0</v>
      </c>
      <c r="X8097" s="3" t="n">
        <v>0</v>
      </c>
      <c r="Y8097" s="3" t="s">
        <v>30</v>
      </c>
      <c r="Z8097" s="3" t="s">
        <v>30</v>
      </c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3"/>
      <c r="AU8097" s="3"/>
      <c r="AV8097" s="3"/>
      <c r="AW8097" s="3"/>
      <c r="AX8097" s="3"/>
      <c r="AY8097" s="3"/>
      <c r="AZ8097" s="3"/>
      <c r="BA8097" s="3"/>
      <c r="BB8097" s="3"/>
      <c r="BC8097" s="3"/>
      <c r="BD8097" s="3"/>
      <c r="BE8097" s="3"/>
      <c r="BF8097" s="3"/>
      <c r="BG8097" s="3"/>
      <c r="BH8097" s="3"/>
      <c r="BI8097" s="3"/>
      <c r="BJ8097" s="3"/>
    </row>
    <row r="8098" customFormat="false" ht="15.75" hidden="false" customHeight="false" outlineLevel="0" collapsed="false">
      <c r="A8098" s="3" t="n">
        <v>8097</v>
      </c>
      <c r="B8098" s="3" t="s">
        <v>23548</v>
      </c>
      <c r="C8098" s="3" t="s">
        <v>23549</v>
      </c>
      <c r="D8098" s="3" t="n">
        <v>1</v>
      </c>
      <c r="E8098" s="3" t="n">
        <v>24.7685951</v>
      </c>
      <c r="F8098" s="3" t="n">
        <v>267</v>
      </c>
      <c r="G8098" s="3" t="n">
        <v>267</v>
      </c>
      <c r="H8098" s="3" t="n">
        <v>15</v>
      </c>
      <c r="I8098" s="3" t="n">
        <v>15</v>
      </c>
      <c r="J8098" s="3" t="n">
        <v>702</v>
      </c>
      <c r="K8098" s="3" t="n">
        <v>702</v>
      </c>
      <c r="L8098" s="3" t="n">
        <v>15</v>
      </c>
      <c r="M8098" s="3" t="n">
        <v>15</v>
      </c>
      <c r="N8098" s="3" t="n">
        <v>-1</v>
      </c>
      <c r="O8098" s="3" t="n">
        <v>-1</v>
      </c>
      <c r="P8098" s="3" t="n">
        <v>7.5</v>
      </c>
      <c r="Q8098" s="3" t="n">
        <v>24.2</v>
      </c>
      <c r="R8098" s="3" t="s">
        <v>23550</v>
      </c>
      <c r="S8098" s="4" t="n">
        <v>45747.9572453704</v>
      </c>
      <c r="T8098" s="3" t="s">
        <v>65</v>
      </c>
      <c r="U8098" s="3" t="s">
        <v>65</v>
      </c>
      <c r="V8098" s="3" t="n">
        <v>0</v>
      </c>
      <c r="W8098" s="3" t="n">
        <v>0</v>
      </c>
      <c r="X8098" s="3" t="n">
        <v>0</v>
      </c>
      <c r="Y8098" s="3" t="s">
        <v>30</v>
      </c>
      <c r="Z8098" s="3" t="s">
        <v>30</v>
      </c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3"/>
      <c r="AU8098" s="3"/>
      <c r="AV8098" s="3"/>
      <c r="AW8098" s="3"/>
      <c r="AX8098" s="3"/>
      <c r="AY8098" s="3"/>
      <c r="AZ8098" s="3"/>
      <c r="BA8098" s="3"/>
      <c r="BB8098" s="3"/>
      <c r="BC8098" s="3"/>
      <c r="BD8098" s="3"/>
      <c r="BE8098" s="3"/>
      <c r="BF8098" s="3"/>
      <c r="BG8098" s="3"/>
      <c r="BH8098" s="3"/>
      <c r="BI8098" s="3"/>
      <c r="BJ8098" s="3"/>
    </row>
    <row r="8099" customFormat="false" ht="15.75" hidden="false" customHeight="false" outlineLevel="0" collapsed="false">
      <c r="A8099" s="3" t="n">
        <v>8098</v>
      </c>
      <c r="B8099" s="3" t="s">
        <v>23551</v>
      </c>
      <c r="C8099" s="3" t="s">
        <v>23552</v>
      </c>
      <c r="D8099" s="3" t="n">
        <v>1</v>
      </c>
      <c r="E8099" s="3" t="n">
        <v>41.2363295</v>
      </c>
      <c r="F8099" s="3" t="n">
        <v>427</v>
      </c>
      <c r="G8099" s="3" t="n">
        <v>427</v>
      </c>
      <c r="H8099" s="3" t="n">
        <v>15</v>
      </c>
      <c r="I8099" s="3" t="n">
        <v>15</v>
      </c>
      <c r="J8099" s="3" t="n">
        <v>1150</v>
      </c>
      <c r="K8099" s="3" t="n">
        <v>1150</v>
      </c>
      <c r="L8099" s="3" t="n">
        <v>19</v>
      </c>
      <c r="M8099" s="3" t="n">
        <v>19</v>
      </c>
      <c r="N8099" s="3" t="n">
        <v>-1</v>
      </c>
      <c r="O8099" s="3" t="n">
        <v>-1</v>
      </c>
      <c r="P8099" s="3" t="n">
        <v>7.5</v>
      </c>
      <c r="Q8099" s="3" t="n">
        <v>24.2</v>
      </c>
      <c r="R8099" s="3" t="s">
        <v>23553</v>
      </c>
      <c r="S8099" s="4" t="n">
        <v>45747.9580092593</v>
      </c>
      <c r="T8099" s="3" t="s">
        <v>65</v>
      </c>
      <c r="U8099" s="3" t="s">
        <v>65</v>
      </c>
      <c r="V8099" s="3" t="n">
        <v>0</v>
      </c>
      <c r="W8099" s="3" t="n">
        <v>0</v>
      </c>
      <c r="X8099" s="3" t="n">
        <v>0</v>
      </c>
      <c r="Y8099" s="3" t="s">
        <v>30</v>
      </c>
      <c r="Z8099" s="3" t="s">
        <v>30</v>
      </c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3"/>
      <c r="AU8099" s="3"/>
      <c r="AV8099" s="3"/>
      <c r="AW8099" s="3"/>
      <c r="AX8099" s="3"/>
      <c r="AY8099" s="3"/>
      <c r="AZ8099" s="3"/>
      <c r="BA8099" s="3"/>
      <c r="BB8099" s="3"/>
      <c r="BC8099" s="3"/>
      <c r="BD8099" s="3"/>
      <c r="BE8099" s="3"/>
      <c r="BF8099" s="3"/>
      <c r="BG8099" s="3"/>
      <c r="BH8099" s="3"/>
      <c r="BI8099" s="3"/>
      <c r="BJ8099" s="3"/>
    </row>
    <row r="8100" customFormat="false" ht="15.75" hidden="false" customHeight="false" outlineLevel="0" collapsed="false">
      <c r="A8100" s="3" t="n">
        <v>8099</v>
      </c>
      <c r="B8100" s="3" t="s">
        <v>23554</v>
      </c>
      <c r="C8100" s="3" t="s">
        <v>23555</v>
      </c>
      <c r="D8100" s="3" t="n">
        <v>1</v>
      </c>
      <c r="E8100" s="3" t="n">
        <v>0.2624397</v>
      </c>
      <c r="F8100" s="3" t="n">
        <v>38</v>
      </c>
      <c r="G8100" s="3" t="n">
        <v>38</v>
      </c>
      <c r="H8100" s="3" t="n">
        <v>10</v>
      </c>
      <c r="I8100" s="3" t="n">
        <v>10</v>
      </c>
      <c r="J8100" s="3" t="n">
        <v>80</v>
      </c>
      <c r="K8100" s="3" t="n">
        <v>80</v>
      </c>
      <c r="L8100" s="3" t="n">
        <v>1</v>
      </c>
      <c r="M8100" s="3" t="n">
        <v>1</v>
      </c>
      <c r="N8100" s="3" t="n">
        <v>0</v>
      </c>
      <c r="O8100" s="3" t="n">
        <v>0</v>
      </c>
      <c r="P8100" s="3" t="n">
        <v>8.4</v>
      </c>
      <c r="Q8100" s="3" t="n">
        <v>24.2</v>
      </c>
      <c r="R8100" s="3" t="s">
        <v>23556</v>
      </c>
      <c r="S8100" s="4" t="n">
        <v>45747.9580787037</v>
      </c>
      <c r="T8100" s="3" t="s">
        <v>65</v>
      </c>
      <c r="U8100" s="3" t="s">
        <v>65</v>
      </c>
      <c r="V8100" s="3" t="n">
        <v>1</v>
      </c>
      <c r="W8100" s="3" t="n">
        <v>1</v>
      </c>
      <c r="X8100" s="3" t="n">
        <v>0</v>
      </c>
      <c r="Y8100" s="3" t="s">
        <v>30</v>
      </c>
      <c r="Z8100" s="3" t="s">
        <v>30</v>
      </c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3"/>
      <c r="AU8100" s="3"/>
      <c r="AV8100" s="3"/>
      <c r="AW8100" s="3"/>
      <c r="AX8100" s="3"/>
      <c r="AY8100" s="3"/>
      <c r="AZ8100" s="3"/>
      <c r="BA8100" s="3"/>
      <c r="BB8100" s="3"/>
      <c r="BC8100" s="3"/>
      <c r="BD8100" s="3"/>
      <c r="BE8100" s="3"/>
      <c r="BF8100" s="3"/>
      <c r="BG8100" s="3"/>
      <c r="BH8100" s="3"/>
      <c r="BI8100" s="3"/>
      <c r="BJ8100" s="3"/>
    </row>
    <row r="8101" customFormat="false" ht="15.75" hidden="false" customHeight="false" outlineLevel="0" collapsed="false">
      <c r="A8101" s="3" t="n">
        <v>8100</v>
      </c>
      <c r="B8101" s="3" t="s">
        <v>23557</v>
      </c>
      <c r="C8101" s="3" t="s">
        <v>23558</v>
      </c>
      <c r="D8101" s="3" t="n">
        <v>1</v>
      </c>
      <c r="E8101" s="3" t="n">
        <v>29.2999312</v>
      </c>
      <c r="F8101" s="3" t="n">
        <v>459</v>
      </c>
      <c r="G8101" s="3" t="n">
        <v>459</v>
      </c>
      <c r="H8101" s="3" t="n">
        <v>30</v>
      </c>
      <c r="I8101" s="3" t="n">
        <v>30</v>
      </c>
      <c r="J8101" s="3" t="n">
        <v>980</v>
      </c>
      <c r="K8101" s="3" t="n">
        <v>980</v>
      </c>
      <c r="L8101" s="3" t="n">
        <v>58</v>
      </c>
      <c r="M8101" s="3" t="n">
        <v>58</v>
      </c>
      <c r="N8101" s="3" t="n">
        <v>-1</v>
      </c>
      <c r="O8101" s="3" t="n">
        <v>-1</v>
      </c>
      <c r="P8101" s="3" t="n">
        <v>7.5</v>
      </c>
      <c r="Q8101" s="3" t="n">
        <v>24.2</v>
      </c>
      <c r="R8101" s="3" t="s">
        <v>23559</v>
      </c>
      <c r="S8101" s="4" t="n">
        <v>45747.9587962963</v>
      </c>
      <c r="T8101" s="3" t="s">
        <v>65</v>
      </c>
      <c r="U8101" s="3" t="s">
        <v>65</v>
      </c>
      <c r="V8101" s="3" t="n">
        <v>0</v>
      </c>
      <c r="W8101" s="3" t="n">
        <v>0</v>
      </c>
      <c r="X8101" s="3" t="n">
        <v>0</v>
      </c>
      <c r="Y8101" s="3" t="s">
        <v>30</v>
      </c>
      <c r="Z8101" s="3" t="s">
        <v>30</v>
      </c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3"/>
      <c r="AU8101" s="3"/>
      <c r="AV8101" s="3"/>
      <c r="AW8101" s="3"/>
      <c r="AX8101" s="3"/>
      <c r="AY8101" s="3"/>
      <c r="AZ8101" s="3"/>
      <c r="BA8101" s="3"/>
      <c r="BB8101" s="3"/>
      <c r="BC8101" s="3"/>
      <c r="BD8101" s="3"/>
      <c r="BE8101" s="3"/>
      <c r="BF8101" s="3"/>
      <c r="BG8101" s="3"/>
      <c r="BH8101" s="3"/>
      <c r="BI8101" s="3"/>
      <c r="BJ8101" s="3"/>
    </row>
    <row r="8102" customFormat="false" ht="15.75" hidden="false" customHeight="false" outlineLevel="0" collapsed="false">
      <c r="A8102" s="3" t="n">
        <v>8101</v>
      </c>
      <c r="B8102" s="3" t="s">
        <v>23560</v>
      </c>
      <c r="C8102" s="3" t="s">
        <v>23561</v>
      </c>
      <c r="D8102" s="3" t="n">
        <v>1</v>
      </c>
      <c r="E8102" s="3" t="n">
        <v>0.4821303</v>
      </c>
      <c r="F8102" s="3" t="n">
        <v>18</v>
      </c>
      <c r="G8102" s="3" t="n">
        <v>18</v>
      </c>
      <c r="H8102" s="3" t="n">
        <v>10</v>
      </c>
      <c r="I8102" s="3" t="n">
        <v>10</v>
      </c>
      <c r="J8102" s="3" t="n">
        <v>21</v>
      </c>
      <c r="K8102" s="3" t="n">
        <v>21</v>
      </c>
      <c r="L8102" s="3" t="n">
        <v>2</v>
      </c>
      <c r="M8102" s="3" t="n">
        <v>2</v>
      </c>
      <c r="N8102" s="3" t="n">
        <v>-1</v>
      </c>
      <c r="O8102" s="3" t="n">
        <v>-1</v>
      </c>
      <c r="P8102" s="3" t="n">
        <v>7.9</v>
      </c>
      <c r="Q8102" s="3" t="n">
        <v>24.2</v>
      </c>
      <c r="R8102" s="3" t="s">
        <v>23562</v>
      </c>
      <c r="S8102" s="4" t="n">
        <v>45747.9588657407</v>
      </c>
      <c r="T8102" s="3" t="s">
        <v>65</v>
      </c>
      <c r="U8102" s="3" t="s">
        <v>65</v>
      </c>
      <c r="V8102" s="3" t="n">
        <v>0</v>
      </c>
      <c r="W8102" s="3" t="n">
        <v>0</v>
      </c>
      <c r="X8102" s="3" t="n">
        <v>0</v>
      </c>
      <c r="Y8102" s="3" t="s">
        <v>30</v>
      </c>
      <c r="Z8102" s="3" t="s">
        <v>30</v>
      </c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3"/>
      <c r="AU8102" s="3"/>
      <c r="AV8102" s="3"/>
      <c r="AW8102" s="3"/>
      <c r="AX8102" s="3"/>
      <c r="AY8102" s="3"/>
      <c r="AZ8102" s="3"/>
      <c r="BA8102" s="3"/>
      <c r="BB8102" s="3"/>
      <c r="BC8102" s="3"/>
      <c r="BD8102" s="3"/>
      <c r="BE8102" s="3"/>
      <c r="BF8102" s="3"/>
      <c r="BG8102" s="3"/>
      <c r="BH8102" s="3"/>
      <c r="BI8102" s="3"/>
      <c r="BJ8102" s="3"/>
    </row>
    <row r="8103" customFormat="false" ht="15.75" hidden="false" customHeight="false" outlineLevel="0" collapsed="false">
      <c r="A8103" s="3" t="n">
        <v>8102</v>
      </c>
      <c r="B8103" s="3" t="s">
        <v>23563</v>
      </c>
      <c r="C8103" s="3" t="s">
        <v>23564</v>
      </c>
      <c r="D8103" s="3" t="n">
        <v>1</v>
      </c>
      <c r="E8103" s="3" t="n">
        <v>1.4035787</v>
      </c>
      <c r="F8103" s="3" t="n">
        <v>56</v>
      </c>
      <c r="G8103" s="3" t="n">
        <v>56</v>
      </c>
      <c r="H8103" s="3" t="n">
        <v>12</v>
      </c>
      <c r="I8103" s="3" t="n">
        <v>12</v>
      </c>
      <c r="J8103" s="3" t="n">
        <v>62</v>
      </c>
      <c r="K8103" s="3" t="n">
        <v>62</v>
      </c>
      <c r="L8103" s="3" t="n">
        <v>2</v>
      </c>
      <c r="M8103" s="3" t="n">
        <v>2</v>
      </c>
      <c r="N8103" s="3" t="n">
        <v>-1</v>
      </c>
      <c r="O8103" s="3" t="n">
        <v>-1</v>
      </c>
      <c r="P8103" s="3" t="n">
        <v>7.9</v>
      </c>
      <c r="Q8103" s="3" t="n">
        <v>24.2</v>
      </c>
      <c r="R8103" s="3" t="s">
        <v>23565</v>
      </c>
      <c r="S8103" s="4" t="n">
        <v>45747.958900463</v>
      </c>
      <c r="T8103" s="3" t="s">
        <v>65</v>
      </c>
      <c r="U8103" s="3" t="s">
        <v>65</v>
      </c>
      <c r="V8103" s="3" t="n">
        <v>0</v>
      </c>
      <c r="W8103" s="3" t="n">
        <v>0</v>
      </c>
      <c r="X8103" s="3" t="n">
        <v>0</v>
      </c>
      <c r="Y8103" s="3" t="s">
        <v>30</v>
      </c>
      <c r="Z8103" s="3" t="s">
        <v>30</v>
      </c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3"/>
      <c r="AU8103" s="3"/>
      <c r="AV8103" s="3"/>
      <c r="AW8103" s="3"/>
      <c r="AX8103" s="3"/>
      <c r="AY8103" s="3"/>
      <c r="AZ8103" s="3"/>
      <c r="BA8103" s="3"/>
      <c r="BB8103" s="3"/>
      <c r="BC8103" s="3"/>
      <c r="BD8103" s="3"/>
      <c r="BE8103" s="3"/>
      <c r="BF8103" s="3"/>
      <c r="BG8103" s="3"/>
      <c r="BH8103" s="3"/>
      <c r="BI8103" s="3"/>
      <c r="BJ8103" s="3"/>
    </row>
    <row r="8104" customFormat="false" ht="15.75" hidden="false" customHeight="false" outlineLevel="0" collapsed="false">
      <c r="A8104" s="3" t="n">
        <v>8103</v>
      </c>
      <c r="B8104" s="3" t="s">
        <v>23566</v>
      </c>
      <c r="C8104" s="3" t="s">
        <v>23567</v>
      </c>
      <c r="D8104" s="3" t="n">
        <v>1</v>
      </c>
      <c r="E8104" s="3" t="n">
        <v>0.631167</v>
      </c>
      <c r="F8104" s="3" t="n">
        <v>41</v>
      </c>
      <c r="G8104" s="3" t="n">
        <v>41</v>
      </c>
      <c r="H8104" s="3" t="n">
        <v>12</v>
      </c>
      <c r="I8104" s="3" t="n">
        <v>12</v>
      </c>
      <c r="J8104" s="3" t="n">
        <v>52</v>
      </c>
      <c r="K8104" s="3" t="n">
        <v>52</v>
      </c>
      <c r="L8104" s="3" t="n">
        <v>2</v>
      </c>
      <c r="M8104" s="3" t="n">
        <v>2</v>
      </c>
      <c r="N8104" s="3" t="n">
        <v>-1</v>
      </c>
      <c r="O8104" s="3" t="n">
        <v>-1</v>
      </c>
      <c r="P8104" s="3" t="n">
        <v>7.9</v>
      </c>
      <c r="Q8104" s="3" t="n">
        <v>24.2</v>
      </c>
      <c r="R8104" s="3" t="s">
        <v>23568</v>
      </c>
      <c r="S8104" s="4" t="n">
        <v>45747.9589351852</v>
      </c>
      <c r="T8104" s="3" t="s">
        <v>65</v>
      </c>
      <c r="U8104" s="3" t="s">
        <v>65</v>
      </c>
      <c r="V8104" s="3" t="n">
        <v>0</v>
      </c>
      <c r="W8104" s="3" t="n">
        <v>0</v>
      </c>
      <c r="X8104" s="3" t="n">
        <v>0</v>
      </c>
      <c r="Y8104" s="3" t="s">
        <v>30</v>
      </c>
      <c r="Z8104" s="3" t="s">
        <v>30</v>
      </c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3"/>
      <c r="AU8104" s="3"/>
      <c r="AV8104" s="3"/>
      <c r="AW8104" s="3"/>
      <c r="AX8104" s="3"/>
      <c r="AY8104" s="3"/>
      <c r="AZ8104" s="3"/>
      <c r="BA8104" s="3"/>
      <c r="BB8104" s="3"/>
      <c r="BC8104" s="3"/>
      <c r="BD8104" s="3"/>
      <c r="BE8104" s="3"/>
      <c r="BF8104" s="3"/>
      <c r="BG8104" s="3"/>
      <c r="BH8104" s="3"/>
      <c r="BI8104" s="3"/>
      <c r="BJ8104" s="3"/>
    </row>
    <row r="8105" customFormat="false" ht="15.75" hidden="false" customHeight="false" outlineLevel="0" collapsed="false">
      <c r="A8105" s="3" t="n">
        <v>8104</v>
      </c>
      <c r="B8105" s="3" t="s">
        <v>23569</v>
      </c>
      <c r="C8105" s="3" t="s">
        <v>23570</v>
      </c>
      <c r="D8105" s="3" t="n">
        <v>1</v>
      </c>
      <c r="E8105" s="3" t="n">
        <v>1.2545838</v>
      </c>
      <c r="F8105" s="3" t="n">
        <v>86</v>
      </c>
      <c r="G8105" s="3" t="n">
        <v>86</v>
      </c>
      <c r="H8105" s="3" t="n">
        <v>10</v>
      </c>
      <c r="I8105" s="3" t="n">
        <v>10</v>
      </c>
      <c r="J8105" s="3" t="n">
        <v>140</v>
      </c>
      <c r="K8105" s="3" t="n">
        <v>140</v>
      </c>
      <c r="L8105" s="3" t="n">
        <v>5</v>
      </c>
      <c r="M8105" s="3" t="n">
        <v>5</v>
      </c>
      <c r="N8105" s="3" t="n">
        <v>-1</v>
      </c>
      <c r="O8105" s="3" t="n">
        <v>-1</v>
      </c>
      <c r="P8105" s="3" t="n">
        <v>7.9</v>
      </c>
      <c r="Q8105" s="3" t="n">
        <v>24.2</v>
      </c>
      <c r="R8105" s="3" t="s">
        <v>23571</v>
      </c>
      <c r="S8105" s="4" t="n">
        <v>45747.9589814815</v>
      </c>
      <c r="T8105" s="3" t="s">
        <v>65</v>
      </c>
      <c r="U8105" s="3" t="s">
        <v>65</v>
      </c>
      <c r="V8105" s="3" t="n">
        <v>0</v>
      </c>
      <c r="W8105" s="3" t="n">
        <v>0</v>
      </c>
      <c r="X8105" s="3" t="n">
        <v>0</v>
      </c>
      <c r="Y8105" s="3" t="s">
        <v>30</v>
      </c>
      <c r="Z8105" s="3" t="s">
        <v>30</v>
      </c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3"/>
      <c r="AU8105" s="3"/>
      <c r="AV8105" s="3"/>
      <c r="AW8105" s="3"/>
      <c r="AX8105" s="3"/>
      <c r="AY8105" s="3"/>
      <c r="AZ8105" s="3"/>
      <c r="BA8105" s="3"/>
      <c r="BB8105" s="3"/>
      <c r="BC8105" s="3"/>
      <c r="BD8105" s="3"/>
      <c r="BE8105" s="3"/>
      <c r="BF8105" s="3"/>
      <c r="BG8105" s="3"/>
      <c r="BH8105" s="3"/>
      <c r="BI8105" s="3"/>
      <c r="BJ8105" s="3"/>
    </row>
    <row r="8106" customFormat="false" ht="15.75" hidden="false" customHeight="false" outlineLevel="0" collapsed="false">
      <c r="A8106" s="3" t="n">
        <v>8105</v>
      </c>
      <c r="B8106" s="3" t="s">
        <v>23572</v>
      </c>
      <c r="C8106" s="3" t="s">
        <v>23573</v>
      </c>
      <c r="D8106" s="3" t="n">
        <v>1</v>
      </c>
      <c r="E8106" s="3" t="n">
        <v>1.079632</v>
      </c>
      <c r="F8106" s="3" t="n">
        <v>56</v>
      </c>
      <c r="G8106" s="3" t="n">
        <v>56</v>
      </c>
      <c r="H8106" s="3" t="n">
        <v>10</v>
      </c>
      <c r="I8106" s="3" t="n">
        <v>10</v>
      </c>
      <c r="J8106" s="3" t="n">
        <v>93</v>
      </c>
      <c r="K8106" s="3" t="n">
        <v>93</v>
      </c>
      <c r="L8106" s="3" t="n">
        <v>3</v>
      </c>
      <c r="M8106" s="3" t="n">
        <v>3</v>
      </c>
      <c r="N8106" s="3" t="n">
        <v>-1</v>
      </c>
      <c r="O8106" s="3" t="n">
        <v>-1</v>
      </c>
      <c r="P8106" s="3" t="n">
        <v>7.9</v>
      </c>
      <c r="Q8106" s="3" t="n">
        <v>24.2</v>
      </c>
      <c r="R8106" s="3" t="s">
        <v>23574</v>
      </c>
      <c r="S8106" s="4" t="n">
        <v>45747.9590277778</v>
      </c>
      <c r="T8106" s="3" t="s">
        <v>65</v>
      </c>
      <c r="U8106" s="3" t="s">
        <v>65</v>
      </c>
      <c r="V8106" s="3" t="n">
        <v>0</v>
      </c>
      <c r="W8106" s="3" t="n">
        <v>0</v>
      </c>
      <c r="X8106" s="3" t="n">
        <v>0</v>
      </c>
      <c r="Y8106" s="3" t="s">
        <v>30</v>
      </c>
      <c r="Z8106" s="3" t="s">
        <v>30</v>
      </c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3"/>
      <c r="AU8106" s="3"/>
      <c r="AV8106" s="3"/>
      <c r="AW8106" s="3"/>
      <c r="AX8106" s="3"/>
      <c r="AY8106" s="3"/>
      <c r="AZ8106" s="3"/>
      <c r="BA8106" s="3"/>
      <c r="BB8106" s="3"/>
      <c r="BC8106" s="3"/>
      <c r="BD8106" s="3"/>
      <c r="BE8106" s="3"/>
      <c r="BF8106" s="3"/>
      <c r="BG8106" s="3"/>
      <c r="BH8106" s="3"/>
      <c r="BI8106" s="3"/>
      <c r="BJ8106" s="3"/>
    </row>
    <row r="8107" customFormat="false" ht="15.75" hidden="false" customHeight="false" outlineLevel="0" collapsed="false">
      <c r="A8107" s="3" t="n">
        <v>8106</v>
      </c>
      <c r="B8107" s="3" t="s">
        <v>23575</v>
      </c>
      <c r="C8107" s="3" t="s">
        <v>23576</v>
      </c>
      <c r="D8107" s="3" t="n">
        <v>1</v>
      </c>
      <c r="E8107" s="3" t="n">
        <v>1.0338252</v>
      </c>
      <c r="F8107" s="3" t="n">
        <v>170</v>
      </c>
      <c r="G8107" s="3" t="n">
        <v>170</v>
      </c>
      <c r="H8107" s="3" t="n">
        <v>10</v>
      </c>
      <c r="I8107" s="3" t="n">
        <v>10</v>
      </c>
      <c r="J8107" s="3" t="n">
        <v>261</v>
      </c>
      <c r="K8107" s="3" t="n">
        <v>261</v>
      </c>
      <c r="L8107" s="3" t="n">
        <v>11</v>
      </c>
      <c r="M8107" s="3" t="n">
        <v>11</v>
      </c>
      <c r="N8107" s="3" t="n">
        <v>-1</v>
      </c>
      <c r="O8107" s="3" t="n">
        <v>-1</v>
      </c>
      <c r="P8107" s="3" t="n">
        <v>7.9</v>
      </c>
      <c r="Q8107" s="3" t="n">
        <v>24.2</v>
      </c>
      <c r="R8107" s="3" t="s">
        <v>23577</v>
      </c>
      <c r="S8107" s="4" t="n">
        <v>45747.9590740741</v>
      </c>
      <c r="T8107" s="3" t="s">
        <v>65</v>
      </c>
      <c r="U8107" s="3" t="s">
        <v>65</v>
      </c>
      <c r="V8107" s="3" t="n">
        <v>0</v>
      </c>
      <c r="W8107" s="3" t="n">
        <v>0</v>
      </c>
      <c r="X8107" s="3" t="n">
        <v>0</v>
      </c>
      <c r="Y8107" s="3" t="s">
        <v>30</v>
      </c>
      <c r="Z8107" s="3" t="s">
        <v>30</v>
      </c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3"/>
      <c r="AU8107" s="3"/>
      <c r="AV8107" s="3"/>
      <c r="AW8107" s="3"/>
      <c r="AX8107" s="3"/>
      <c r="AY8107" s="3"/>
      <c r="AZ8107" s="3"/>
      <c r="BA8107" s="3"/>
      <c r="BB8107" s="3"/>
      <c r="BC8107" s="3"/>
      <c r="BD8107" s="3"/>
      <c r="BE8107" s="3"/>
      <c r="BF8107" s="3"/>
      <c r="BG8107" s="3"/>
      <c r="BH8107" s="3"/>
      <c r="BI8107" s="3"/>
      <c r="BJ8107" s="3"/>
    </row>
    <row r="8108" customFormat="false" ht="15.75" hidden="false" customHeight="false" outlineLevel="0" collapsed="false">
      <c r="A8108" s="3" t="n">
        <v>8107</v>
      </c>
      <c r="B8108" s="3" t="s">
        <v>23578</v>
      </c>
      <c r="C8108" s="3" t="s">
        <v>23579</v>
      </c>
      <c r="D8108" s="3" t="n">
        <v>1</v>
      </c>
      <c r="E8108" s="3" t="n">
        <v>0.4558121</v>
      </c>
      <c r="F8108" s="3" t="n">
        <v>10</v>
      </c>
      <c r="G8108" s="3" t="n">
        <v>10</v>
      </c>
      <c r="H8108" s="3" t="n">
        <v>6</v>
      </c>
      <c r="I8108" s="3" t="n">
        <v>6</v>
      </c>
      <c r="J8108" s="3" t="n">
        <v>10</v>
      </c>
      <c r="K8108" s="3" t="n">
        <v>10</v>
      </c>
      <c r="L8108" s="3" t="n">
        <v>0</v>
      </c>
      <c r="M8108" s="3" t="n">
        <v>0</v>
      </c>
      <c r="N8108" s="3" t="n">
        <v>0</v>
      </c>
      <c r="O8108" s="3" t="n">
        <v>0</v>
      </c>
      <c r="P8108" s="3" t="n">
        <v>8.1</v>
      </c>
      <c r="Q8108" s="3" t="n">
        <v>24.2</v>
      </c>
      <c r="R8108" s="3" t="s">
        <v>23580</v>
      </c>
      <c r="S8108" s="4" t="n">
        <v>45747.9591203704</v>
      </c>
      <c r="T8108" s="3" t="s">
        <v>65</v>
      </c>
      <c r="U8108" s="3" t="s">
        <v>65</v>
      </c>
      <c r="V8108" s="3" t="n">
        <v>1</v>
      </c>
      <c r="W8108" s="3" t="n">
        <v>1</v>
      </c>
      <c r="X8108" s="3" t="n">
        <v>0</v>
      </c>
      <c r="Y8108" s="3" t="s">
        <v>30</v>
      </c>
      <c r="Z8108" s="3" t="s">
        <v>30</v>
      </c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3"/>
      <c r="AU8108" s="3"/>
      <c r="AV8108" s="3"/>
      <c r="AW8108" s="3"/>
      <c r="AX8108" s="3"/>
      <c r="AY8108" s="3"/>
      <c r="AZ8108" s="3"/>
      <c r="BA8108" s="3"/>
      <c r="BB8108" s="3"/>
      <c r="BC8108" s="3"/>
      <c r="BD8108" s="3"/>
      <c r="BE8108" s="3"/>
      <c r="BF8108" s="3"/>
      <c r="BG8108" s="3"/>
      <c r="BH8108" s="3"/>
      <c r="BI8108" s="3"/>
      <c r="BJ8108" s="3"/>
    </row>
    <row r="8109" customFormat="false" ht="15.75" hidden="false" customHeight="false" outlineLevel="0" collapsed="false">
      <c r="A8109" s="3" t="n">
        <v>8108</v>
      </c>
      <c r="B8109" s="3" t="s">
        <v>23581</v>
      </c>
      <c r="C8109" s="3" t="s">
        <v>23582</v>
      </c>
      <c r="D8109" s="3" t="n">
        <v>1</v>
      </c>
      <c r="E8109" s="3" t="n">
        <v>3.7489891</v>
      </c>
      <c r="F8109" s="3" t="n">
        <v>82</v>
      </c>
      <c r="G8109" s="3" t="n">
        <v>82</v>
      </c>
      <c r="H8109" s="3" t="n">
        <v>17</v>
      </c>
      <c r="I8109" s="3" t="n">
        <v>17</v>
      </c>
      <c r="J8109" s="3" t="n">
        <v>134</v>
      </c>
      <c r="K8109" s="3" t="n">
        <v>134</v>
      </c>
      <c r="L8109" s="3" t="n">
        <v>6</v>
      </c>
      <c r="M8109" s="3" t="n">
        <v>6</v>
      </c>
      <c r="N8109" s="3" t="n">
        <v>-1</v>
      </c>
      <c r="O8109" s="3" t="n">
        <v>-1</v>
      </c>
      <c r="P8109" s="3" t="n">
        <v>8.1</v>
      </c>
      <c r="Q8109" s="3" t="n">
        <v>24.2</v>
      </c>
      <c r="R8109" s="3" t="s">
        <v>23583</v>
      </c>
      <c r="S8109" s="4" t="n">
        <v>45747.9592013889</v>
      </c>
      <c r="T8109" s="3" t="s">
        <v>232</v>
      </c>
      <c r="U8109" s="3" t="s">
        <v>232</v>
      </c>
      <c r="V8109" s="3" t="n">
        <v>0</v>
      </c>
      <c r="W8109" s="3" t="n">
        <v>0</v>
      </c>
      <c r="X8109" s="3" t="n">
        <v>0</v>
      </c>
      <c r="Y8109" s="3" t="s">
        <v>30</v>
      </c>
      <c r="Z8109" s="3" t="s">
        <v>30</v>
      </c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3"/>
      <c r="AU8109" s="3"/>
      <c r="AV8109" s="3"/>
      <c r="AW8109" s="3"/>
      <c r="AX8109" s="3"/>
      <c r="AY8109" s="3"/>
      <c r="AZ8109" s="3"/>
      <c r="BA8109" s="3"/>
      <c r="BB8109" s="3"/>
      <c r="BC8109" s="3"/>
      <c r="BD8109" s="3"/>
      <c r="BE8109" s="3"/>
      <c r="BF8109" s="3"/>
      <c r="BG8109" s="3"/>
      <c r="BH8109" s="3"/>
      <c r="BI8109" s="3"/>
      <c r="BJ8109" s="3"/>
    </row>
    <row r="8110" customFormat="false" ht="15.75" hidden="false" customHeight="false" outlineLevel="0" collapsed="false">
      <c r="A8110" s="3" t="n">
        <v>8109</v>
      </c>
      <c r="B8110" s="3" t="s">
        <v>23584</v>
      </c>
      <c r="C8110" s="3" t="s">
        <v>23585</v>
      </c>
      <c r="D8110" s="3" t="n">
        <v>1</v>
      </c>
      <c r="E8110" s="3" t="n">
        <v>7.5511546</v>
      </c>
      <c r="F8110" s="3" t="n">
        <v>107</v>
      </c>
      <c r="G8110" s="3" t="n">
        <v>107</v>
      </c>
      <c r="H8110" s="3" t="n">
        <v>15</v>
      </c>
      <c r="I8110" s="3" t="n">
        <v>15</v>
      </c>
      <c r="J8110" s="3" t="n">
        <v>137</v>
      </c>
      <c r="K8110" s="3" t="n">
        <v>137</v>
      </c>
      <c r="L8110" s="3" t="n">
        <v>20</v>
      </c>
      <c r="M8110" s="3" t="n">
        <v>20</v>
      </c>
      <c r="N8110" s="3" t="n">
        <v>37</v>
      </c>
      <c r="O8110" s="3" t="n">
        <v>-1</v>
      </c>
      <c r="P8110" s="3" t="n">
        <v>7.5</v>
      </c>
      <c r="Q8110" s="3" t="n">
        <v>24.2</v>
      </c>
      <c r="R8110" s="3" t="s">
        <v>23586</v>
      </c>
      <c r="S8110" s="4" t="n">
        <v>45747.9595023148</v>
      </c>
      <c r="T8110" s="3" t="s">
        <v>4910</v>
      </c>
      <c r="U8110" s="3" t="s">
        <v>4910</v>
      </c>
      <c r="V8110" s="3" t="n">
        <v>1</v>
      </c>
      <c r="W8110" s="3" t="n">
        <v>0</v>
      </c>
      <c r="X8110" s="3" t="n">
        <v>0</v>
      </c>
      <c r="Y8110" s="3" t="s">
        <v>30</v>
      </c>
      <c r="Z8110" s="3" t="s">
        <v>30</v>
      </c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  <c r="AP8110" s="3"/>
      <c r="AQ8110" s="3"/>
      <c r="AR8110" s="3"/>
      <c r="AS8110" s="3"/>
      <c r="AT8110" s="3"/>
      <c r="AU8110" s="3"/>
      <c r="AV8110" s="3"/>
      <c r="AW8110" s="3"/>
      <c r="AX8110" s="3"/>
      <c r="AY8110" s="3"/>
      <c r="AZ8110" s="3"/>
      <c r="BA8110" s="3"/>
      <c r="BB8110" s="3"/>
      <c r="BC8110" s="3"/>
      <c r="BD8110" s="3"/>
      <c r="BE8110" s="3"/>
      <c r="BF8110" s="3"/>
      <c r="BG8110" s="3"/>
      <c r="BH8110" s="3"/>
      <c r="BI8110" s="3"/>
      <c r="BJ8110" s="3"/>
    </row>
    <row r="8111" customFormat="false" ht="15.75" hidden="false" customHeight="false" outlineLevel="0" collapsed="false">
      <c r="A8111" s="3" t="n">
        <v>8110</v>
      </c>
      <c r="B8111" s="3" t="s">
        <v>23587</v>
      </c>
      <c r="C8111" s="3" t="s">
        <v>23588</v>
      </c>
      <c r="D8111" s="3" t="n">
        <v>1</v>
      </c>
      <c r="E8111" s="3" t="n">
        <v>1.5413744</v>
      </c>
      <c r="F8111" s="3" t="n">
        <v>82</v>
      </c>
      <c r="G8111" s="3" t="n">
        <v>82</v>
      </c>
      <c r="H8111" s="3" t="n">
        <v>15</v>
      </c>
      <c r="I8111" s="3" t="n">
        <v>15</v>
      </c>
      <c r="J8111" s="3" t="n">
        <v>108</v>
      </c>
      <c r="K8111" s="3" t="n">
        <v>108</v>
      </c>
      <c r="L8111" s="3" t="n">
        <v>19</v>
      </c>
      <c r="M8111" s="3" t="n">
        <v>19</v>
      </c>
      <c r="N8111" s="3" t="n">
        <v>9</v>
      </c>
      <c r="O8111" s="3" t="n">
        <v>-1</v>
      </c>
      <c r="P8111" s="3" t="n">
        <v>7.5</v>
      </c>
      <c r="Q8111" s="3" t="n">
        <v>24.2</v>
      </c>
      <c r="R8111" s="3" t="s">
        <v>23589</v>
      </c>
      <c r="S8111" s="4" t="n">
        <v>45747.9596064815</v>
      </c>
      <c r="T8111" s="3" t="s">
        <v>65</v>
      </c>
      <c r="U8111" s="3" t="s">
        <v>65</v>
      </c>
      <c r="V8111" s="3" t="n">
        <v>1</v>
      </c>
      <c r="W8111" s="3" t="n">
        <v>0</v>
      </c>
      <c r="X8111" s="3" t="n">
        <v>0</v>
      </c>
      <c r="Y8111" s="3" t="s">
        <v>30</v>
      </c>
      <c r="Z8111" s="3" t="s">
        <v>30</v>
      </c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  <c r="AP8111" s="3"/>
      <c r="AQ8111" s="3"/>
      <c r="AR8111" s="3"/>
      <c r="AS8111" s="3"/>
      <c r="AT8111" s="3"/>
      <c r="AU8111" s="3"/>
      <c r="AV8111" s="3"/>
      <c r="AW8111" s="3"/>
      <c r="AX8111" s="3"/>
      <c r="AY8111" s="3"/>
      <c r="AZ8111" s="3"/>
      <c r="BA8111" s="3"/>
      <c r="BB8111" s="3"/>
      <c r="BC8111" s="3"/>
      <c r="BD8111" s="3"/>
      <c r="BE8111" s="3"/>
      <c r="BF8111" s="3"/>
      <c r="BG8111" s="3"/>
      <c r="BH8111" s="3"/>
      <c r="BI8111" s="3"/>
      <c r="BJ8111" s="3"/>
    </row>
    <row r="8112" customFormat="false" ht="15.75" hidden="false" customHeight="false" outlineLevel="0" collapsed="false">
      <c r="A8112" s="3" t="n">
        <v>8111</v>
      </c>
      <c r="B8112" s="3" t="s">
        <v>23590</v>
      </c>
      <c r="C8112" s="3" t="s">
        <v>23591</v>
      </c>
      <c r="D8112" s="3" t="n">
        <v>1</v>
      </c>
      <c r="E8112" s="3" t="n">
        <v>1.8404923</v>
      </c>
      <c r="F8112" s="3" t="n">
        <v>18</v>
      </c>
      <c r="G8112" s="3" t="n">
        <v>18</v>
      </c>
      <c r="H8112" s="3" t="n">
        <v>14</v>
      </c>
      <c r="I8112" s="3" t="n">
        <v>14</v>
      </c>
      <c r="J8112" s="3" t="n">
        <v>28</v>
      </c>
      <c r="K8112" s="3" t="n">
        <v>28</v>
      </c>
      <c r="L8112" s="3" t="n">
        <v>2</v>
      </c>
      <c r="M8112" s="3" t="n">
        <v>2</v>
      </c>
      <c r="N8112" s="3" t="n">
        <v>-1</v>
      </c>
      <c r="O8112" s="3" t="n">
        <v>-1</v>
      </c>
      <c r="P8112" s="3" t="n">
        <v>8.1</v>
      </c>
      <c r="Q8112" s="3" t="n">
        <v>24.2</v>
      </c>
      <c r="R8112" s="3" t="s">
        <v>23592</v>
      </c>
      <c r="S8112" s="4" t="n">
        <v>45747.9596643519</v>
      </c>
      <c r="T8112" s="3" t="s">
        <v>85</v>
      </c>
      <c r="U8112" s="3" t="s">
        <v>85</v>
      </c>
      <c r="V8112" s="3" t="n">
        <v>0</v>
      </c>
      <c r="W8112" s="3" t="n">
        <v>0</v>
      </c>
      <c r="X8112" s="3" t="n">
        <v>0</v>
      </c>
      <c r="Y8112" s="3" t="s">
        <v>30</v>
      </c>
      <c r="Z8112" s="3" t="s">
        <v>30</v>
      </c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3"/>
      <c r="AU8112" s="3"/>
      <c r="AV8112" s="3"/>
      <c r="AW8112" s="3"/>
      <c r="AX8112" s="3"/>
      <c r="AY8112" s="3"/>
      <c r="AZ8112" s="3"/>
      <c r="BA8112" s="3"/>
      <c r="BB8112" s="3"/>
      <c r="BC8112" s="3"/>
      <c r="BD8112" s="3"/>
      <c r="BE8112" s="3"/>
      <c r="BF8112" s="3"/>
      <c r="BG8112" s="3"/>
      <c r="BH8112" s="3"/>
      <c r="BI8112" s="3"/>
      <c r="BJ8112" s="3"/>
    </row>
    <row r="8113" customFormat="false" ht="15.75" hidden="false" customHeight="false" outlineLevel="0" collapsed="false">
      <c r="A8113" s="3" t="n">
        <v>8112</v>
      </c>
      <c r="B8113" s="3" t="s">
        <v>23593</v>
      </c>
      <c r="C8113" s="3" t="s">
        <v>23594</v>
      </c>
      <c r="D8113" s="3" t="n">
        <v>1</v>
      </c>
      <c r="E8113" s="3" t="n">
        <v>0.5938148</v>
      </c>
      <c r="F8113" s="3" t="n">
        <v>87</v>
      </c>
      <c r="G8113" s="3" t="n">
        <v>87</v>
      </c>
      <c r="H8113" s="3" t="n">
        <v>14</v>
      </c>
      <c r="I8113" s="3" t="n">
        <v>14</v>
      </c>
      <c r="J8113" s="3" t="n">
        <v>121</v>
      </c>
      <c r="K8113" s="3" t="n">
        <v>121</v>
      </c>
      <c r="L8113" s="3" t="n">
        <v>5</v>
      </c>
      <c r="M8113" s="3" t="n">
        <v>5</v>
      </c>
      <c r="N8113" s="3" t="n">
        <v>-1</v>
      </c>
      <c r="O8113" s="3" t="n">
        <v>-1</v>
      </c>
      <c r="P8113" s="3" t="n">
        <v>8.1</v>
      </c>
      <c r="Q8113" s="3" t="n">
        <v>24.2</v>
      </c>
      <c r="R8113" s="3" t="s">
        <v>23595</v>
      </c>
      <c r="S8113" s="4" t="n">
        <v>45747.9596990741</v>
      </c>
      <c r="T8113" s="3" t="s">
        <v>246</v>
      </c>
      <c r="U8113" s="3" t="s">
        <v>246</v>
      </c>
      <c r="V8113" s="3" t="n">
        <v>0</v>
      </c>
      <c r="W8113" s="3" t="n">
        <v>0</v>
      </c>
      <c r="X8113" s="3" t="n">
        <v>0</v>
      </c>
      <c r="Y8113" s="3" t="s">
        <v>30</v>
      </c>
      <c r="Z8113" s="3" t="s">
        <v>30</v>
      </c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3"/>
      <c r="AU8113" s="3"/>
      <c r="AV8113" s="3"/>
      <c r="AW8113" s="3"/>
      <c r="AX8113" s="3"/>
      <c r="AY8113" s="3"/>
      <c r="AZ8113" s="3"/>
      <c r="BA8113" s="3"/>
      <c r="BB8113" s="3"/>
      <c r="BC8113" s="3"/>
      <c r="BD8113" s="3"/>
      <c r="BE8113" s="3"/>
      <c r="BF8113" s="3"/>
      <c r="BG8113" s="3"/>
      <c r="BH8113" s="3"/>
      <c r="BI8113" s="3"/>
      <c r="BJ8113" s="3"/>
    </row>
    <row r="8114" customFormat="false" ht="15.75" hidden="false" customHeight="false" outlineLevel="0" collapsed="false">
      <c r="A8114" s="3" t="n">
        <v>8113</v>
      </c>
      <c r="B8114" s="3" t="s">
        <v>23596</v>
      </c>
      <c r="C8114" s="3" t="s">
        <v>23597</v>
      </c>
      <c r="D8114" s="3" t="n">
        <v>1</v>
      </c>
      <c r="E8114" s="3" t="n">
        <v>4.4043281</v>
      </c>
      <c r="F8114" s="3" t="n">
        <v>260</v>
      </c>
      <c r="G8114" s="3" t="n">
        <v>260</v>
      </c>
      <c r="H8114" s="3" t="n">
        <v>20</v>
      </c>
      <c r="I8114" s="3" t="n">
        <v>20</v>
      </c>
      <c r="J8114" s="3" t="n">
        <v>332</v>
      </c>
      <c r="K8114" s="3" t="n">
        <v>332</v>
      </c>
      <c r="L8114" s="3" t="n">
        <v>42</v>
      </c>
      <c r="M8114" s="3" t="n">
        <v>42</v>
      </c>
      <c r="N8114" s="3" t="n">
        <v>53</v>
      </c>
      <c r="O8114" s="3" t="n">
        <v>-1</v>
      </c>
      <c r="P8114" s="3" t="n">
        <v>7.5</v>
      </c>
      <c r="Q8114" s="3" t="n">
        <v>24.2</v>
      </c>
      <c r="R8114" s="3" t="s">
        <v>23598</v>
      </c>
      <c r="S8114" s="4" t="n">
        <v>45747.9599421296</v>
      </c>
      <c r="T8114" s="3" t="s">
        <v>65</v>
      </c>
      <c r="U8114" s="3" t="s">
        <v>65</v>
      </c>
      <c r="V8114" s="3" t="n">
        <v>1</v>
      </c>
      <c r="W8114" s="3" t="n">
        <v>0</v>
      </c>
      <c r="X8114" s="3" t="n">
        <v>0</v>
      </c>
      <c r="Y8114" s="3" t="s">
        <v>30</v>
      </c>
      <c r="Z8114" s="3" t="s">
        <v>30</v>
      </c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3"/>
      <c r="AU8114" s="3"/>
      <c r="AV8114" s="3"/>
      <c r="AW8114" s="3"/>
      <c r="AX8114" s="3"/>
      <c r="AY8114" s="3"/>
      <c r="AZ8114" s="3"/>
      <c r="BA8114" s="3"/>
      <c r="BB8114" s="3"/>
      <c r="BC8114" s="3"/>
      <c r="BD8114" s="3"/>
      <c r="BE8114" s="3"/>
      <c r="BF8114" s="3"/>
      <c r="BG8114" s="3"/>
      <c r="BH8114" s="3"/>
      <c r="BI8114" s="3"/>
      <c r="BJ8114" s="3"/>
    </row>
    <row r="8115" customFormat="false" ht="15.75" hidden="false" customHeight="false" outlineLevel="0" collapsed="false">
      <c r="A8115" s="3" t="n">
        <v>8114</v>
      </c>
      <c r="B8115" s="3" t="s">
        <v>23599</v>
      </c>
      <c r="C8115" s="3" t="s">
        <v>23600</v>
      </c>
      <c r="D8115" s="3" t="n">
        <v>1</v>
      </c>
      <c r="E8115" s="3" t="n">
        <v>0.4518587</v>
      </c>
      <c r="F8115" s="3" t="n">
        <v>53</v>
      </c>
      <c r="G8115" s="3" t="n">
        <v>53</v>
      </c>
      <c r="H8115" s="3" t="n">
        <v>10</v>
      </c>
      <c r="I8115" s="3" t="n">
        <v>10</v>
      </c>
      <c r="J8115" s="3" t="n">
        <v>104</v>
      </c>
      <c r="K8115" s="3" t="n">
        <v>104</v>
      </c>
      <c r="L8115" s="3" t="n">
        <v>4</v>
      </c>
      <c r="M8115" s="3" t="n">
        <v>4</v>
      </c>
      <c r="N8115" s="3" t="n">
        <v>-1</v>
      </c>
      <c r="O8115" s="3" t="n">
        <v>-1</v>
      </c>
      <c r="P8115" s="3" t="n">
        <v>3</v>
      </c>
      <c r="Q8115" s="3" t="n">
        <v>24.2</v>
      </c>
      <c r="R8115" s="3" t="s">
        <v>23601</v>
      </c>
      <c r="S8115" s="4" t="n">
        <v>45747.9599768519</v>
      </c>
      <c r="T8115" s="3" t="s">
        <v>65</v>
      </c>
      <c r="U8115" s="3" t="s">
        <v>65</v>
      </c>
      <c r="V8115" s="3" t="n">
        <v>0</v>
      </c>
      <c r="W8115" s="3" t="n">
        <v>0</v>
      </c>
      <c r="X8115" s="3" t="n">
        <v>0</v>
      </c>
      <c r="Y8115" s="3" t="s">
        <v>30</v>
      </c>
      <c r="Z8115" s="3" t="s">
        <v>30</v>
      </c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3"/>
      <c r="AU8115" s="3"/>
      <c r="AV8115" s="3"/>
      <c r="AW8115" s="3"/>
      <c r="AX8115" s="3"/>
      <c r="AY8115" s="3"/>
      <c r="AZ8115" s="3"/>
      <c r="BA8115" s="3"/>
      <c r="BB8115" s="3"/>
      <c r="BC8115" s="3"/>
      <c r="BD8115" s="3"/>
      <c r="BE8115" s="3"/>
      <c r="BF8115" s="3"/>
      <c r="BG8115" s="3"/>
      <c r="BH8115" s="3"/>
      <c r="BI8115" s="3"/>
      <c r="BJ8115" s="3"/>
    </row>
    <row r="8116" customFormat="false" ht="15.75" hidden="false" customHeight="false" outlineLevel="0" collapsed="false">
      <c r="A8116" s="3" t="n">
        <v>8115</v>
      </c>
      <c r="B8116" s="3" t="s">
        <v>23602</v>
      </c>
      <c r="C8116" s="3" t="s">
        <v>23603</v>
      </c>
      <c r="D8116" s="3" t="n">
        <v>1</v>
      </c>
      <c r="E8116" s="3" t="n">
        <v>0.1268696</v>
      </c>
      <c r="F8116" s="3" t="n">
        <v>18</v>
      </c>
      <c r="G8116" s="3" t="n">
        <v>18</v>
      </c>
      <c r="H8116" s="3" t="n">
        <v>7</v>
      </c>
      <c r="I8116" s="3" t="n">
        <v>7</v>
      </c>
      <c r="J8116" s="3" t="n">
        <v>17</v>
      </c>
      <c r="K8116" s="3" t="n">
        <v>17</v>
      </c>
      <c r="L8116" s="3" t="n">
        <v>1</v>
      </c>
      <c r="M8116" s="3" t="n">
        <v>1</v>
      </c>
      <c r="N8116" s="3" t="n">
        <v>-1</v>
      </c>
      <c r="O8116" s="3" t="n">
        <v>-1</v>
      </c>
      <c r="P8116" s="3" t="n">
        <v>3</v>
      </c>
      <c r="Q8116" s="3" t="n">
        <v>24.2</v>
      </c>
      <c r="R8116" s="3" t="s">
        <v>23604</v>
      </c>
      <c r="S8116" s="4" t="n">
        <v>45747.96</v>
      </c>
      <c r="T8116" s="3" t="s">
        <v>65</v>
      </c>
      <c r="U8116" s="3" t="s">
        <v>65</v>
      </c>
      <c r="V8116" s="3" t="n">
        <v>0</v>
      </c>
      <c r="W8116" s="3" t="n">
        <v>0</v>
      </c>
      <c r="X8116" s="3" t="n">
        <v>0</v>
      </c>
      <c r="Y8116" s="3" t="s">
        <v>30</v>
      </c>
      <c r="Z8116" s="3" t="s">
        <v>30</v>
      </c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3"/>
      <c r="AU8116" s="3"/>
      <c r="AV8116" s="3"/>
      <c r="AW8116" s="3"/>
      <c r="AX8116" s="3"/>
      <c r="AY8116" s="3"/>
      <c r="AZ8116" s="3"/>
      <c r="BA8116" s="3"/>
      <c r="BB8116" s="3"/>
      <c r="BC8116" s="3"/>
      <c r="BD8116" s="3"/>
      <c r="BE8116" s="3"/>
      <c r="BF8116" s="3"/>
      <c r="BG8116" s="3"/>
      <c r="BH8116" s="3"/>
      <c r="BI8116" s="3"/>
      <c r="BJ8116" s="3"/>
    </row>
    <row r="8117" customFormat="false" ht="15.75" hidden="false" customHeight="false" outlineLevel="0" collapsed="false">
      <c r="A8117" s="3" t="n">
        <v>8116</v>
      </c>
      <c r="B8117" s="3" t="s">
        <v>23605</v>
      </c>
      <c r="C8117" s="3" t="s">
        <v>23606</v>
      </c>
      <c r="D8117" s="3" t="n">
        <v>1</v>
      </c>
      <c r="E8117" s="3" t="n">
        <v>1.5561081</v>
      </c>
      <c r="F8117" s="3" t="n">
        <v>38</v>
      </c>
      <c r="G8117" s="3" t="n">
        <v>38</v>
      </c>
      <c r="H8117" s="3" t="n">
        <v>18</v>
      </c>
      <c r="I8117" s="3" t="n">
        <v>18</v>
      </c>
      <c r="J8117" s="3" t="n">
        <v>42</v>
      </c>
      <c r="K8117" s="3" t="n">
        <v>42</v>
      </c>
      <c r="L8117" s="3" t="n">
        <v>10</v>
      </c>
      <c r="M8117" s="3" t="n">
        <v>10</v>
      </c>
      <c r="N8117" s="3" t="n">
        <v>6</v>
      </c>
      <c r="O8117" s="3" t="n">
        <v>-1</v>
      </c>
      <c r="P8117" s="3" t="n">
        <v>8.1</v>
      </c>
      <c r="Q8117" s="3" t="n">
        <v>24.2</v>
      </c>
      <c r="R8117" s="3" t="s">
        <v>23607</v>
      </c>
      <c r="S8117" s="4" t="n">
        <v>45747.9600925926</v>
      </c>
      <c r="T8117" s="3" t="s">
        <v>4910</v>
      </c>
      <c r="U8117" s="3" t="s">
        <v>4910</v>
      </c>
      <c r="V8117" s="3" t="n">
        <v>1</v>
      </c>
      <c r="W8117" s="3" t="n">
        <v>0</v>
      </c>
      <c r="X8117" s="3" t="n">
        <v>0</v>
      </c>
      <c r="Y8117" s="3" t="s">
        <v>30</v>
      </c>
      <c r="Z8117" s="3" t="s">
        <v>30</v>
      </c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3"/>
      <c r="AU8117" s="3"/>
      <c r="AV8117" s="3"/>
      <c r="AW8117" s="3"/>
      <c r="AX8117" s="3"/>
      <c r="AY8117" s="3"/>
      <c r="AZ8117" s="3"/>
      <c r="BA8117" s="3"/>
      <c r="BB8117" s="3"/>
      <c r="BC8117" s="3"/>
      <c r="BD8117" s="3"/>
      <c r="BE8117" s="3"/>
      <c r="BF8117" s="3"/>
      <c r="BG8117" s="3"/>
      <c r="BH8117" s="3"/>
      <c r="BI8117" s="3"/>
      <c r="BJ8117" s="3"/>
    </row>
    <row r="8118" customFormat="false" ht="15.75" hidden="false" customHeight="false" outlineLevel="0" collapsed="false">
      <c r="A8118" s="3" t="n">
        <v>8117</v>
      </c>
      <c r="B8118" s="3" t="s">
        <v>23608</v>
      </c>
      <c r="C8118" s="3" t="s">
        <v>23609</v>
      </c>
      <c r="D8118" s="3" t="n">
        <v>1</v>
      </c>
      <c r="E8118" s="3" t="n">
        <v>3.3529214</v>
      </c>
      <c r="F8118" s="3" t="n">
        <v>18</v>
      </c>
      <c r="G8118" s="3" t="n">
        <v>18</v>
      </c>
      <c r="H8118" s="3" t="n">
        <v>6</v>
      </c>
      <c r="I8118" s="3" t="n">
        <v>6</v>
      </c>
      <c r="J8118" s="3" t="n">
        <v>25</v>
      </c>
      <c r="K8118" s="3" t="n">
        <v>25</v>
      </c>
      <c r="L8118" s="3" t="n">
        <v>0</v>
      </c>
      <c r="M8118" s="3" t="n">
        <v>0</v>
      </c>
      <c r="N8118" s="3" t="n">
        <v>0</v>
      </c>
      <c r="O8118" s="3" t="n">
        <v>0</v>
      </c>
      <c r="P8118" s="3" t="n">
        <v>7.1</v>
      </c>
      <c r="Q8118" s="3" t="n">
        <v>24.2</v>
      </c>
      <c r="R8118" s="3" t="s">
        <v>23610</v>
      </c>
      <c r="S8118" s="4" t="n">
        <v>45747.9601736111</v>
      </c>
      <c r="T8118" s="3" t="s">
        <v>65</v>
      </c>
      <c r="U8118" s="3" t="s">
        <v>65</v>
      </c>
      <c r="V8118" s="3" t="n">
        <v>1</v>
      </c>
      <c r="W8118" s="3" t="n">
        <v>1</v>
      </c>
      <c r="X8118" s="3" t="n">
        <v>0</v>
      </c>
      <c r="Y8118" s="3" t="s">
        <v>30</v>
      </c>
      <c r="Z8118" s="3" t="s">
        <v>30</v>
      </c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3"/>
      <c r="AU8118" s="3"/>
      <c r="AV8118" s="3"/>
      <c r="AW8118" s="3"/>
      <c r="AX8118" s="3"/>
      <c r="AY8118" s="3"/>
      <c r="AZ8118" s="3"/>
      <c r="BA8118" s="3"/>
      <c r="BB8118" s="3"/>
      <c r="BC8118" s="3"/>
      <c r="BD8118" s="3"/>
      <c r="BE8118" s="3"/>
      <c r="BF8118" s="3"/>
      <c r="BG8118" s="3"/>
      <c r="BH8118" s="3"/>
      <c r="BI8118" s="3"/>
      <c r="BJ8118" s="3"/>
    </row>
    <row r="8119" customFormat="false" ht="15.75" hidden="false" customHeight="false" outlineLevel="0" collapsed="false">
      <c r="A8119" s="3" t="n">
        <v>8118</v>
      </c>
      <c r="B8119" s="3" t="s">
        <v>23611</v>
      </c>
      <c r="C8119" s="3" t="s">
        <v>23612</v>
      </c>
      <c r="D8119" s="3" t="n">
        <v>1</v>
      </c>
      <c r="E8119" s="3" t="n">
        <v>4.4749516</v>
      </c>
      <c r="F8119" s="3" t="n">
        <v>158</v>
      </c>
      <c r="G8119" s="3" t="n">
        <v>158</v>
      </c>
      <c r="H8119" s="3" t="n">
        <v>16</v>
      </c>
      <c r="I8119" s="3" t="n">
        <v>16</v>
      </c>
      <c r="J8119" s="3" t="n">
        <v>194</v>
      </c>
      <c r="K8119" s="3" t="n">
        <v>194</v>
      </c>
      <c r="L8119" s="3" t="n">
        <v>20</v>
      </c>
      <c r="M8119" s="3" t="n">
        <v>20</v>
      </c>
      <c r="N8119" s="3" t="n">
        <v>22</v>
      </c>
      <c r="O8119" s="3" t="n">
        <v>-1</v>
      </c>
      <c r="P8119" s="3" t="n">
        <v>7.5</v>
      </c>
      <c r="Q8119" s="3" t="n">
        <v>24.2</v>
      </c>
      <c r="R8119" s="3" t="s">
        <v>23613</v>
      </c>
      <c r="S8119" s="4" t="n">
        <v>45747.9603819444</v>
      </c>
      <c r="T8119" s="3" t="s">
        <v>65</v>
      </c>
      <c r="U8119" s="3" t="s">
        <v>65</v>
      </c>
      <c r="V8119" s="3" t="n">
        <v>1</v>
      </c>
      <c r="W8119" s="3" t="n">
        <v>0</v>
      </c>
      <c r="X8119" s="3" t="n">
        <v>0</v>
      </c>
      <c r="Y8119" s="3" t="s">
        <v>30</v>
      </c>
      <c r="Z8119" s="3" t="s">
        <v>30</v>
      </c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3"/>
      <c r="AU8119" s="3"/>
      <c r="AV8119" s="3"/>
      <c r="AW8119" s="3"/>
      <c r="AX8119" s="3"/>
      <c r="AY8119" s="3"/>
      <c r="AZ8119" s="3"/>
      <c r="BA8119" s="3"/>
      <c r="BB8119" s="3"/>
      <c r="BC8119" s="3"/>
      <c r="BD8119" s="3"/>
      <c r="BE8119" s="3"/>
      <c r="BF8119" s="3"/>
      <c r="BG8119" s="3"/>
      <c r="BH8119" s="3"/>
      <c r="BI8119" s="3"/>
      <c r="BJ8119" s="3"/>
    </row>
    <row r="8120" customFormat="false" ht="15.75" hidden="false" customHeight="false" outlineLevel="0" collapsed="false">
      <c r="A8120" s="3" t="n">
        <v>8119</v>
      </c>
      <c r="B8120" s="3" t="s">
        <v>23614</v>
      </c>
      <c r="C8120" s="3" t="s">
        <v>23615</v>
      </c>
      <c r="D8120" s="3" t="n">
        <v>1</v>
      </c>
      <c r="E8120" s="3" t="n">
        <v>1.3361894</v>
      </c>
      <c r="F8120" s="3" t="n">
        <v>9</v>
      </c>
      <c r="G8120" s="3" t="n">
        <v>9</v>
      </c>
      <c r="H8120" s="3" t="n">
        <v>5</v>
      </c>
      <c r="I8120" s="3" t="n">
        <v>5</v>
      </c>
      <c r="J8120" s="3" t="n">
        <v>10</v>
      </c>
      <c r="K8120" s="3" t="n">
        <v>10</v>
      </c>
      <c r="L8120" s="3" t="n">
        <v>0</v>
      </c>
      <c r="M8120" s="3" t="n">
        <v>0</v>
      </c>
      <c r="N8120" s="3" t="n">
        <v>-1</v>
      </c>
      <c r="O8120" s="3" t="n">
        <v>-1</v>
      </c>
      <c r="P8120" s="3" t="n">
        <v>7.5</v>
      </c>
      <c r="Q8120" s="3" t="n">
        <v>24.2</v>
      </c>
      <c r="R8120" s="3" t="s">
        <v>23616</v>
      </c>
      <c r="S8120" s="4" t="n">
        <v>45747.9604398148</v>
      </c>
      <c r="T8120" s="3" t="s">
        <v>65</v>
      </c>
      <c r="U8120" s="3" t="s">
        <v>65</v>
      </c>
      <c r="V8120" s="3" t="n">
        <v>0</v>
      </c>
      <c r="W8120" s="3" t="n">
        <v>0</v>
      </c>
      <c r="X8120" s="3" t="n">
        <v>0</v>
      </c>
      <c r="Y8120" s="3" t="s">
        <v>30</v>
      </c>
      <c r="Z8120" s="3" t="s">
        <v>30</v>
      </c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3"/>
      <c r="AU8120" s="3"/>
      <c r="AV8120" s="3"/>
      <c r="AW8120" s="3"/>
      <c r="AX8120" s="3"/>
      <c r="AY8120" s="3"/>
      <c r="AZ8120" s="3"/>
      <c r="BA8120" s="3"/>
      <c r="BB8120" s="3"/>
      <c r="BC8120" s="3"/>
      <c r="BD8120" s="3"/>
      <c r="BE8120" s="3"/>
      <c r="BF8120" s="3"/>
      <c r="BG8120" s="3"/>
      <c r="BH8120" s="3"/>
      <c r="BI8120" s="3"/>
      <c r="BJ8120" s="3"/>
    </row>
    <row r="8121" customFormat="false" ht="15.75" hidden="false" customHeight="false" outlineLevel="0" collapsed="false">
      <c r="A8121" s="3" t="n">
        <v>8120</v>
      </c>
      <c r="B8121" s="3"/>
      <c r="C8121" s="3"/>
      <c r="D8121" s="3" t="n">
        <v>0</v>
      </c>
      <c r="E8121" s="3" t="s">
        <v>1901</v>
      </c>
      <c r="F8121" s="3" t="s">
        <v>1901</v>
      </c>
      <c r="G8121" s="3" t="s">
        <v>1901</v>
      </c>
      <c r="H8121" s="3" t="s">
        <v>1901</v>
      </c>
      <c r="I8121" s="3" t="s">
        <v>1901</v>
      </c>
      <c r="J8121" s="3" t="s">
        <v>1901</v>
      </c>
      <c r="K8121" s="3" t="s">
        <v>1901</v>
      </c>
      <c r="L8121" s="3" t="s">
        <v>1901</v>
      </c>
      <c r="M8121" s="3" t="s">
        <v>1901</v>
      </c>
      <c r="N8121" s="3" t="s">
        <v>1901</v>
      </c>
      <c r="O8121" s="3" t="s">
        <v>1901</v>
      </c>
      <c r="P8121" s="3"/>
      <c r="Q8121" s="3"/>
      <c r="R8121" s="3"/>
      <c r="S8121" s="3"/>
      <c r="T8121" s="3"/>
      <c r="U8121" s="3"/>
      <c r="V8121" s="3" t="s">
        <v>1901</v>
      </c>
      <c r="W8121" s="3" t="s">
        <v>1901</v>
      </c>
      <c r="X8121" s="3" t="s">
        <v>1901</v>
      </c>
      <c r="Y8121" s="3"/>
      <c r="Z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3"/>
      <c r="AU8121" s="3"/>
      <c r="AV8121" s="3"/>
      <c r="AW8121" s="3"/>
      <c r="AX8121" s="3"/>
      <c r="AY8121" s="3"/>
      <c r="AZ8121" s="3"/>
      <c r="BA8121" s="3"/>
      <c r="BB8121" s="3"/>
      <c r="BC8121" s="3"/>
      <c r="BD8121" s="3"/>
      <c r="BE8121" s="3"/>
      <c r="BF8121" s="3"/>
      <c r="BG8121" s="3"/>
      <c r="BH8121" s="3"/>
      <c r="BI8121" s="3"/>
      <c r="BJ8121" s="3"/>
    </row>
    <row r="8122" customFormat="false" ht="15.75" hidden="false" customHeight="false" outlineLevel="0" collapsed="false">
      <c r="A8122" s="3" t="n">
        <v>8121</v>
      </c>
      <c r="B8122" s="3" t="s">
        <v>23617</v>
      </c>
      <c r="C8122" s="3" t="s">
        <v>23618</v>
      </c>
      <c r="D8122" s="3" t="n">
        <v>1</v>
      </c>
      <c r="E8122" s="3" t="n">
        <v>3.1385453</v>
      </c>
      <c r="F8122" s="3" t="n">
        <v>121</v>
      </c>
      <c r="G8122" s="3" t="n">
        <v>121</v>
      </c>
      <c r="H8122" s="3" t="n">
        <v>16</v>
      </c>
      <c r="I8122" s="3" t="n">
        <v>16</v>
      </c>
      <c r="J8122" s="3" t="n">
        <v>163</v>
      </c>
      <c r="K8122" s="3" t="n">
        <v>163</v>
      </c>
      <c r="L8122" s="3" t="n">
        <v>7</v>
      </c>
      <c r="M8122" s="3" t="n">
        <v>7</v>
      </c>
      <c r="N8122" s="3" t="n">
        <v>-1</v>
      </c>
      <c r="O8122" s="3" t="n">
        <v>-1</v>
      </c>
      <c r="P8122" s="3" t="n">
        <v>7.3</v>
      </c>
      <c r="Q8122" s="3" t="n">
        <v>24.2</v>
      </c>
      <c r="R8122" s="3" t="s">
        <v>23619</v>
      </c>
      <c r="S8122" s="4" t="n">
        <v>45747.9605324074</v>
      </c>
      <c r="T8122" s="3" t="s">
        <v>29</v>
      </c>
      <c r="U8122" s="3" t="s">
        <v>29</v>
      </c>
      <c r="V8122" s="3" t="n">
        <v>0</v>
      </c>
      <c r="W8122" s="3" t="n">
        <v>0</v>
      </c>
      <c r="X8122" s="3" t="n">
        <v>0</v>
      </c>
      <c r="Y8122" s="3" t="s">
        <v>30</v>
      </c>
      <c r="Z8122" s="3" t="s">
        <v>30</v>
      </c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3"/>
      <c r="AU8122" s="3"/>
      <c r="AV8122" s="3"/>
      <c r="AW8122" s="3"/>
      <c r="AX8122" s="3"/>
      <c r="AY8122" s="3"/>
      <c r="AZ8122" s="3"/>
      <c r="BA8122" s="3"/>
      <c r="BB8122" s="3"/>
      <c r="BC8122" s="3"/>
      <c r="BD8122" s="3"/>
      <c r="BE8122" s="3"/>
      <c r="BF8122" s="3"/>
      <c r="BG8122" s="3"/>
      <c r="BH8122" s="3"/>
      <c r="BI8122" s="3"/>
      <c r="BJ8122" s="3"/>
    </row>
    <row r="8123" customFormat="false" ht="15.75" hidden="false" customHeight="false" outlineLevel="0" collapsed="false">
      <c r="A8123" s="3" t="n">
        <v>8122</v>
      </c>
      <c r="B8123" s="3" t="s">
        <v>23620</v>
      </c>
      <c r="C8123" s="3" t="s">
        <v>23621</v>
      </c>
      <c r="D8123" s="3" t="n">
        <v>1</v>
      </c>
      <c r="E8123" s="3" t="n">
        <v>6.4034668</v>
      </c>
      <c r="F8123" s="3" t="n">
        <v>742</v>
      </c>
      <c r="G8123" s="3" t="n">
        <v>742</v>
      </c>
      <c r="H8123" s="3" t="n">
        <v>20</v>
      </c>
      <c r="I8123" s="3" t="n">
        <v>20</v>
      </c>
      <c r="J8123" s="3" t="n">
        <v>1277</v>
      </c>
      <c r="K8123" s="3" t="n">
        <v>1277</v>
      </c>
      <c r="L8123" s="3" t="n">
        <v>74</v>
      </c>
      <c r="M8123" s="3" t="n">
        <v>74</v>
      </c>
      <c r="N8123" s="3" t="n">
        <v>43</v>
      </c>
      <c r="O8123" s="3" t="n">
        <v>-1</v>
      </c>
      <c r="P8123" s="3" t="n">
        <v>7.7</v>
      </c>
      <c r="Q8123" s="3" t="n">
        <v>24.2</v>
      </c>
      <c r="R8123" s="3" t="s">
        <v>23622</v>
      </c>
      <c r="S8123" s="4" t="n">
        <v>45747.960787037</v>
      </c>
      <c r="T8123" s="3" t="s">
        <v>4910</v>
      </c>
      <c r="U8123" s="3" t="s">
        <v>4910</v>
      </c>
      <c r="V8123" s="3" t="n">
        <v>1</v>
      </c>
      <c r="W8123" s="3" t="n">
        <v>0</v>
      </c>
      <c r="X8123" s="3" t="n">
        <v>0</v>
      </c>
      <c r="Y8123" s="3" t="s">
        <v>30</v>
      </c>
      <c r="Z8123" s="3" t="s">
        <v>30</v>
      </c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3"/>
      <c r="AU8123" s="3"/>
      <c r="AV8123" s="3"/>
      <c r="AW8123" s="3"/>
      <c r="AX8123" s="3"/>
      <c r="AY8123" s="3"/>
      <c r="AZ8123" s="3"/>
      <c r="BA8123" s="3"/>
      <c r="BB8123" s="3"/>
      <c r="BC8123" s="3"/>
      <c r="BD8123" s="3"/>
      <c r="BE8123" s="3"/>
      <c r="BF8123" s="3"/>
      <c r="BG8123" s="3"/>
      <c r="BH8123" s="3"/>
      <c r="BI8123" s="3"/>
      <c r="BJ8123" s="3"/>
    </row>
    <row r="8124" customFormat="false" ht="15.75" hidden="false" customHeight="false" outlineLevel="0" collapsed="false">
      <c r="A8124" s="3" t="n">
        <v>8123</v>
      </c>
      <c r="B8124" s="3" t="s">
        <v>23623</v>
      </c>
      <c r="C8124" s="3" t="s">
        <v>23624</v>
      </c>
      <c r="D8124" s="3" t="n">
        <v>1</v>
      </c>
      <c r="E8124" s="3" t="n">
        <v>1.4842215</v>
      </c>
      <c r="F8124" s="3" t="n">
        <v>22</v>
      </c>
      <c r="G8124" s="3" t="n">
        <v>22</v>
      </c>
      <c r="H8124" s="3" t="n">
        <v>10</v>
      </c>
      <c r="I8124" s="3" t="n">
        <v>10</v>
      </c>
      <c r="J8124" s="3" t="n">
        <v>23</v>
      </c>
      <c r="K8124" s="3" t="n">
        <v>23</v>
      </c>
      <c r="L8124" s="3" t="n">
        <v>3</v>
      </c>
      <c r="M8124" s="3" t="n">
        <v>3</v>
      </c>
      <c r="N8124" s="3" t="n">
        <v>-1</v>
      </c>
      <c r="O8124" s="3" t="n">
        <v>-1</v>
      </c>
      <c r="P8124" s="3" t="n">
        <v>8.1</v>
      </c>
      <c r="Q8124" s="3" t="n">
        <v>24.2</v>
      </c>
      <c r="R8124" s="3" t="s">
        <v>23625</v>
      </c>
      <c r="S8124" s="4" t="n">
        <v>45747.9608564815</v>
      </c>
      <c r="T8124" s="3" t="s">
        <v>65</v>
      </c>
      <c r="U8124" s="3" t="s">
        <v>65</v>
      </c>
      <c r="V8124" s="3" t="n">
        <v>0</v>
      </c>
      <c r="W8124" s="3" t="n">
        <v>0</v>
      </c>
      <c r="X8124" s="3" t="n">
        <v>0</v>
      </c>
      <c r="Y8124" s="3" t="s">
        <v>30</v>
      </c>
      <c r="Z8124" s="3" t="s">
        <v>30</v>
      </c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3"/>
      <c r="AU8124" s="3"/>
      <c r="AV8124" s="3"/>
      <c r="AW8124" s="3"/>
      <c r="AX8124" s="3"/>
      <c r="AY8124" s="3"/>
      <c r="AZ8124" s="3"/>
      <c r="BA8124" s="3"/>
      <c r="BB8124" s="3"/>
      <c r="BC8124" s="3"/>
      <c r="BD8124" s="3"/>
      <c r="BE8124" s="3"/>
      <c r="BF8124" s="3"/>
      <c r="BG8124" s="3"/>
      <c r="BH8124" s="3"/>
      <c r="BI8124" s="3"/>
      <c r="BJ8124" s="3"/>
    </row>
    <row r="8125" customFormat="false" ht="15.75" hidden="false" customHeight="false" outlineLevel="0" collapsed="false">
      <c r="A8125" s="3" t="n">
        <v>8124</v>
      </c>
      <c r="B8125" s="3" t="s">
        <v>23626</v>
      </c>
      <c r="C8125" s="3" t="s">
        <v>23627</v>
      </c>
      <c r="D8125" s="3" t="n">
        <v>1</v>
      </c>
      <c r="E8125" s="3" t="n">
        <v>1.5138188</v>
      </c>
      <c r="F8125" s="3" t="n">
        <v>30</v>
      </c>
      <c r="G8125" s="3" t="n">
        <v>30</v>
      </c>
      <c r="H8125" s="3" t="n">
        <v>11</v>
      </c>
      <c r="I8125" s="3" t="n">
        <v>11</v>
      </c>
      <c r="J8125" s="3" t="n">
        <v>34</v>
      </c>
      <c r="K8125" s="3" t="n">
        <v>34</v>
      </c>
      <c r="L8125" s="3" t="n">
        <v>4</v>
      </c>
      <c r="M8125" s="3" t="n">
        <v>4</v>
      </c>
      <c r="N8125" s="3" t="n">
        <v>-1</v>
      </c>
      <c r="O8125" s="3" t="n">
        <v>-1</v>
      </c>
      <c r="P8125" s="3" t="n">
        <v>8.1</v>
      </c>
      <c r="Q8125" s="3" t="n">
        <v>24.2</v>
      </c>
      <c r="R8125" s="3" t="s">
        <v>23628</v>
      </c>
      <c r="S8125" s="4" t="n">
        <v>45747.9609259259</v>
      </c>
      <c r="T8125" s="3" t="s">
        <v>65</v>
      </c>
      <c r="U8125" s="3" t="s">
        <v>65</v>
      </c>
      <c r="V8125" s="3" t="n">
        <v>0</v>
      </c>
      <c r="W8125" s="3" t="n">
        <v>0</v>
      </c>
      <c r="X8125" s="3" t="n">
        <v>0</v>
      </c>
      <c r="Y8125" s="3" t="s">
        <v>30</v>
      </c>
      <c r="Z8125" s="3" t="s">
        <v>30</v>
      </c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3"/>
      <c r="AU8125" s="3"/>
      <c r="AV8125" s="3"/>
      <c r="AW8125" s="3"/>
      <c r="AX8125" s="3"/>
      <c r="AY8125" s="3"/>
      <c r="AZ8125" s="3"/>
      <c r="BA8125" s="3"/>
      <c r="BB8125" s="3"/>
      <c r="BC8125" s="3"/>
      <c r="BD8125" s="3"/>
      <c r="BE8125" s="3"/>
      <c r="BF8125" s="3"/>
      <c r="BG8125" s="3"/>
      <c r="BH8125" s="3"/>
      <c r="BI8125" s="3"/>
      <c r="BJ8125" s="3"/>
    </row>
    <row r="8126" customFormat="false" ht="15.75" hidden="false" customHeight="false" outlineLevel="0" collapsed="false">
      <c r="A8126" s="3" t="n">
        <v>8125</v>
      </c>
      <c r="B8126" s="3" t="s">
        <v>23629</v>
      </c>
      <c r="C8126" s="3" t="s">
        <v>23630</v>
      </c>
      <c r="D8126" s="3" t="n">
        <v>1</v>
      </c>
      <c r="E8126" s="3" t="n">
        <v>1.4139716</v>
      </c>
      <c r="F8126" s="3" t="n">
        <v>22</v>
      </c>
      <c r="G8126" s="3" t="n">
        <v>22</v>
      </c>
      <c r="H8126" s="3" t="n">
        <v>10</v>
      </c>
      <c r="I8126" s="3" t="n">
        <v>10</v>
      </c>
      <c r="J8126" s="3" t="n">
        <v>21</v>
      </c>
      <c r="K8126" s="3" t="n">
        <v>21</v>
      </c>
      <c r="L8126" s="3" t="n">
        <v>3</v>
      </c>
      <c r="M8126" s="3" t="n">
        <v>3</v>
      </c>
      <c r="N8126" s="3" t="n">
        <v>-1</v>
      </c>
      <c r="O8126" s="3" t="n">
        <v>-1</v>
      </c>
      <c r="P8126" s="3" t="n">
        <v>8.1</v>
      </c>
      <c r="Q8126" s="3" t="n">
        <v>24.2</v>
      </c>
      <c r="R8126" s="3" t="s">
        <v>23631</v>
      </c>
      <c r="S8126" s="4" t="n">
        <v>45747.9609722222</v>
      </c>
      <c r="T8126" s="3" t="s">
        <v>65</v>
      </c>
      <c r="U8126" s="3" t="s">
        <v>65</v>
      </c>
      <c r="V8126" s="3" t="n">
        <v>0</v>
      </c>
      <c r="W8126" s="3" t="n">
        <v>0</v>
      </c>
      <c r="X8126" s="3" t="n">
        <v>0</v>
      </c>
      <c r="Y8126" s="3" t="s">
        <v>30</v>
      </c>
      <c r="Z8126" s="3" t="s">
        <v>30</v>
      </c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3"/>
      <c r="AU8126" s="3"/>
      <c r="AV8126" s="3"/>
      <c r="AW8126" s="3"/>
      <c r="AX8126" s="3"/>
      <c r="AY8126" s="3"/>
      <c r="AZ8126" s="3"/>
      <c r="BA8126" s="3"/>
      <c r="BB8126" s="3"/>
      <c r="BC8126" s="3"/>
      <c r="BD8126" s="3"/>
      <c r="BE8126" s="3"/>
      <c r="BF8126" s="3"/>
      <c r="BG8126" s="3"/>
      <c r="BH8126" s="3"/>
      <c r="BI8126" s="3"/>
      <c r="BJ8126" s="3"/>
    </row>
    <row r="8127" customFormat="false" ht="15.75" hidden="false" customHeight="false" outlineLevel="0" collapsed="false">
      <c r="A8127" s="3" t="n">
        <v>8126</v>
      </c>
      <c r="B8127" s="3" t="s">
        <v>23632</v>
      </c>
      <c r="C8127" s="3" t="s">
        <v>23633</v>
      </c>
      <c r="D8127" s="3" t="n">
        <v>1</v>
      </c>
      <c r="E8127" s="3" t="n">
        <v>4.1937851</v>
      </c>
      <c r="F8127" s="3" t="n">
        <v>16</v>
      </c>
      <c r="G8127" s="3" t="n">
        <v>16</v>
      </c>
      <c r="H8127" s="3" t="n">
        <v>4</v>
      </c>
      <c r="I8127" s="3" t="n">
        <v>4</v>
      </c>
      <c r="J8127" s="3" t="n">
        <v>22</v>
      </c>
      <c r="K8127" s="3" t="n">
        <v>22</v>
      </c>
      <c r="L8127" s="3" t="n">
        <v>6</v>
      </c>
      <c r="M8127" s="3" t="n">
        <v>6</v>
      </c>
      <c r="N8127" s="3" t="n">
        <v>-1</v>
      </c>
      <c r="O8127" s="3" t="n">
        <v>-1</v>
      </c>
      <c r="P8127" s="3" t="n">
        <v>8.1</v>
      </c>
      <c r="Q8127" s="3" t="n">
        <v>24.2</v>
      </c>
      <c r="R8127" s="3" t="s">
        <v>23634</v>
      </c>
      <c r="S8127" s="4" t="n">
        <v>45747.9610648148</v>
      </c>
      <c r="T8127" s="3" t="s">
        <v>65</v>
      </c>
      <c r="U8127" s="3" t="s">
        <v>65</v>
      </c>
      <c r="V8127" s="3" t="n">
        <v>0</v>
      </c>
      <c r="W8127" s="3" t="n">
        <v>0</v>
      </c>
      <c r="X8127" s="3" t="n">
        <v>0</v>
      </c>
      <c r="Y8127" s="3" t="s">
        <v>30</v>
      </c>
      <c r="Z8127" s="3" t="s">
        <v>30</v>
      </c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3"/>
      <c r="AU8127" s="3"/>
      <c r="AV8127" s="3"/>
      <c r="AW8127" s="3"/>
      <c r="AX8127" s="3"/>
      <c r="AY8127" s="3"/>
      <c r="AZ8127" s="3"/>
      <c r="BA8127" s="3"/>
      <c r="BB8127" s="3"/>
      <c r="BC8127" s="3"/>
      <c r="BD8127" s="3"/>
      <c r="BE8127" s="3"/>
      <c r="BF8127" s="3"/>
      <c r="BG8127" s="3"/>
      <c r="BH8127" s="3"/>
      <c r="BI8127" s="3"/>
      <c r="BJ8127" s="3"/>
    </row>
    <row r="8128" customFormat="false" ht="15.75" hidden="false" customHeight="false" outlineLevel="0" collapsed="false">
      <c r="A8128" s="3" t="n">
        <v>8127</v>
      </c>
      <c r="B8128" s="3" t="s">
        <v>23635</v>
      </c>
      <c r="C8128" s="3" t="s">
        <v>23636</v>
      </c>
      <c r="D8128" s="3" t="n">
        <v>1</v>
      </c>
      <c r="E8128" s="3" t="n">
        <v>5.8587007</v>
      </c>
      <c r="F8128" s="3" t="n">
        <v>57</v>
      </c>
      <c r="G8128" s="3" t="n">
        <v>57</v>
      </c>
      <c r="H8128" s="3" t="n">
        <v>16</v>
      </c>
      <c r="I8128" s="3" t="n">
        <v>16</v>
      </c>
      <c r="J8128" s="3" t="n">
        <v>82</v>
      </c>
      <c r="K8128" s="3" t="n">
        <v>82</v>
      </c>
      <c r="L8128" s="3" t="n">
        <v>11</v>
      </c>
      <c r="M8128" s="3" t="n">
        <v>11</v>
      </c>
      <c r="N8128" s="3" t="n">
        <v>-1</v>
      </c>
      <c r="O8128" s="3" t="n">
        <v>-1</v>
      </c>
      <c r="P8128" s="3" t="n">
        <v>8.3</v>
      </c>
      <c r="Q8128" s="3" t="n">
        <v>24.2</v>
      </c>
      <c r="R8128" s="3" t="s">
        <v>23637</v>
      </c>
      <c r="S8128" s="4" t="n">
        <v>45747.9611805556</v>
      </c>
      <c r="T8128" s="3" t="s">
        <v>65</v>
      </c>
      <c r="U8128" s="3" t="s">
        <v>65</v>
      </c>
      <c r="V8128" s="3" t="n">
        <v>0</v>
      </c>
      <c r="W8128" s="3" t="n">
        <v>0</v>
      </c>
      <c r="X8128" s="3" t="n">
        <v>0</v>
      </c>
      <c r="Y8128" s="3" t="s">
        <v>30</v>
      </c>
      <c r="Z8128" s="3" t="s">
        <v>30</v>
      </c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3"/>
      <c r="AU8128" s="3"/>
      <c r="AV8128" s="3"/>
      <c r="AW8128" s="3"/>
      <c r="AX8128" s="3"/>
      <c r="AY8128" s="3"/>
      <c r="AZ8128" s="3"/>
      <c r="BA8128" s="3"/>
      <c r="BB8128" s="3"/>
      <c r="BC8128" s="3"/>
      <c r="BD8128" s="3"/>
      <c r="BE8128" s="3"/>
      <c r="BF8128" s="3"/>
      <c r="BG8128" s="3"/>
      <c r="BH8128" s="3"/>
      <c r="BI8128" s="3"/>
      <c r="BJ8128" s="3"/>
    </row>
    <row r="8129" customFormat="false" ht="15.75" hidden="false" customHeight="false" outlineLevel="0" collapsed="false">
      <c r="A8129" s="3" t="n">
        <v>8128</v>
      </c>
      <c r="B8129" s="3" t="s">
        <v>23638</v>
      </c>
      <c r="C8129" s="3" t="s">
        <v>23639</v>
      </c>
      <c r="D8129" s="3" t="n">
        <v>1</v>
      </c>
      <c r="E8129" s="3" t="n">
        <v>14.4355817</v>
      </c>
      <c r="F8129" s="3" t="n">
        <v>205</v>
      </c>
      <c r="G8129" s="3" t="n">
        <v>205</v>
      </c>
      <c r="H8129" s="3" t="n">
        <v>21</v>
      </c>
      <c r="I8129" s="3" t="n">
        <v>21</v>
      </c>
      <c r="J8129" s="3" t="n">
        <v>316</v>
      </c>
      <c r="K8129" s="3" t="n">
        <v>316</v>
      </c>
      <c r="L8129" s="3" t="n">
        <v>59</v>
      </c>
      <c r="M8129" s="3" t="n">
        <v>59</v>
      </c>
      <c r="N8129" s="3" t="n">
        <v>-1</v>
      </c>
      <c r="O8129" s="3" t="n">
        <v>-1</v>
      </c>
      <c r="P8129" s="3" t="n">
        <v>7.5</v>
      </c>
      <c r="Q8129" s="3" t="n">
        <v>24.2</v>
      </c>
      <c r="R8129" s="3" t="s">
        <v>23640</v>
      </c>
      <c r="S8129" s="4" t="n">
        <v>45747.9616435185</v>
      </c>
      <c r="T8129" s="3" t="s">
        <v>65</v>
      </c>
      <c r="U8129" s="3" t="s">
        <v>65</v>
      </c>
      <c r="V8129" s="3" t="n">
        <v>0</v>
      </c>
      <c r="W8129" s="3" t="n">
        <v>0</v>
      </c>
      <c r="X8129" s="3" t="n">
        <v>0</v>
      </c>
      <c r="Y8129" s="3" t="s">
        <v>30</v>
      </c>
      <c r="Z8129" s="3" t="s">
        <v>30</v>
      </c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3"/>
      <c r="AU8129" s="3"/>
      <c r="AV8129" s="3"/>
      <c r="AW8129" s="3"/>
      <c r="AX8129" s="3"/>
      <c r="AY8129" s="3"/>
      <c r="AZ8129" s="3"/>
      <c r="BA8129" s="3"/>
      <c r="BB8129" s="3"/>
      <c r="BC8129" s="3"/>
      <c r="BD8129" s="3"/>
      <c r="BE8129" s="3"/>
      <c r="BF8129" s="3"/>
      <c r="BG8129" s="3"/>
      <c r="BH8129" s="3"/>
      <c r="BI8129" s="3"/>
      <c r="BJ8129" s="3"/>
    </row>
    <row r="8130" customFormat="false" ht="15.75" hidden="false" customHeight="false" outlineLevel="0" collapsed="false">
      <c r="A8130" s="3" t="n">
        <v>8129</v>
      </c>
      <c r="B8130" s="3" t="s">
        <v>23641</v>
      </c>
      <c r="C8130" s="3" t="s">
        <v>23642</v>
      </c>
      <c r="D8130" s="3" t="n">
        <v>1</v>
      </c>
      <c r="E8130" s="3" t="n">
        <v>4.242445</v>
      </c>
      <c r="F8130" s="3" t="n">
        <v>280</v>
      </c>
      <c r="G8130" s="3" t="n">
        <v>280</v>
      </c>
      <c r="H8130" s="3" t="n">
        <v>27</v>
      </c>
      <c r="I8130" s="3" t="n">
        <v>27</v>
      </c>
      <c r="J8130" s="3" t="n">
        <v>343</v>
      </c>
      <c r="K8130" s="3" t="n">
        <v>343</v>
      </c>
      <c r="L8130" s="3" t="n">
        <v>65</v>
      </c>
      <c r="M8130" s="3" t="n">
        <v>65</v>
      </c>
      <c r="N8130" s="3" t="n">
        <v>40</v>
      </c>
      <c r="O8130" s="3" t="n">
        <v>-1</v>
      </c>
      <c r="P8130" s="3" t="n">
        <v>7.5</v>
      </c>
      <c r="Q8130" s="3" t="n">
        <v>24.2</v>
      </c>
      <c r="R8130" s="3" t="s">
        <v>23643</v>
      </c>
      <c r="S8130" s="4" t="n">
        <v>45747.9618518519</v>
      </c>
      <c r="T8130" s="3" t="s">
        <v>65</v>
      </c>
      <c r="U8130" s="3" t="s">
        <v>65</v>
      </c>
      <c r="V8130" s="3" t="n">
        <v>1</v>
      </c>
      <c r="W8130" s="3" t="n">
        <v>0</v>
      </c>
      <c r="X8130" s="3" t="n">
        <v>0</v>
      </c>
      <c r="Y8130" s="3" t="s">
        <v>30</v>
      </c>
      <c r="Z8130" s="3" t="s">
        <v>30</v>
      </c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3"/>
      <c r="AU8130" s="3"/>
      <c r="AV8130" s="3"/>
      <c r="AW8130" s="3"/>
      <c r="AX8130" s="3"/>
      <c r="AY8130" s="3"/>
      <c r="AZ8130" s="3"/>
      <c r="BA8130" s="3"/>
      <c r="BB8130" s="3"/>
      <c r="BC8130" s="3"/>
      <c r="BD8130" s="3"/>
      <c r="BE8130" s="3"/>
      <c r="BF8130" s="3"/>
      <c r="BG8130" s="3"/>
      <c r="BH8130" s="3"/>
      <c r="BI8130" s="3"/>
      <c r="BJ8130" s="3"/>
    </row>
    <row r="8131" customFormat="false" ht="15.75" hidden="false" customHeight="false" outlineLevel="0" collapsed="false">
      <c r="A8131" s="3" t="n">
        <v>8130</v>
      </c>
      <c r="B8131" s="3" t="s">
        <v>23644</v>
      </c>
      <c r="C8131" s="3" t="s">
        <v>23645</v>
      </c>
      <c r="D8131" s="3" t="n">
        <v>1</v>
      </c>
      <c r="E8131" s="3" t="n">
        <v>40.2827117</v>
      </c>
      <c r="F8131" s="3" t="n">
        <v>626</v>
      </c>
      <c r="G8131" s="3" t="n">
        <v>626</v>
      </c>
      <c r="H8131" s="3" t="n">
        <v>26</v>
      </c>
      <c r="I8131" s="3" t="n">
        <v>26</v>
      </c>
      <c r="J8131" s="3" t="n">
        <v>947</v>
      </c>
      <c r="K8131" s="3" t="n">
        <v>947</v>
      </c>
      <c r="L8131" s="3" t="n">
        <v>85</v>
      </c>
      <c r="M8131" s="3" t="n">
        <v>85</v>
      </c>
      <c r="N8131" s="3" t="n">
        <v>177</v>
      </c>
      <c r="O8131" s="3" t="n">
        <v>-1</v>
      </c>
      <c r="P8131" s="3" t="n">
        <v>7.5</v>
      </c>
      <c r="Q8131" s="3" t="n">
        <v>24.2</v>
      </c>
      <c r="R8131" s="3" t="s">
        <v>23646</v>
      </c>
      <c r="S8131" s="4" t="n">
        <v>45747.9625694445</v>
      </c>
      <c r="T8131" s="3" t="s">
        <v>65</v>
      </c>
      <c r="U8131" s="3" t="s">
        <v>65</v>
      </c>
      <c r="V8131" s="3" t="n">
        <v>1</v>
      </c>
      <c r="W8131" s="3" t="n">
        <v>0</v>
      </c>
      <c r="X8131" s="3" t="n">
        <v>0</v>
      </c>
      <c r="Y8131" s="3" t="s">
        <v>30</v>
      </c>
      <c r="Z8131" s="3" t="s">
        <v>30</v>
      </c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3"/>
      <c r="AU8131" s="3"/>
      <c r="AV8131" s="3"/>
      <c r="AW8131" s="3"/>
      <c r="AX8131" s="3"/>
      <c r="AY8131" s="3"/>
      <c r="AZ8131" s="3"/>
      <c r="BA8131" s="3"/>
      <c r="BB8131" s="3"/>
      <c r="BC8131" s="3"/>
      <c r="BD8131" s="3"/>
      <c r="BE8131" s="3"/>
      <c r="BF8131" s="3"/>
      <c r="BG8131" s="3"/>
      <c r="BH8131" s="3"/>
      <c r="BI8131" s="3"/>
      <c r="BJ8131" s="3"/>
    </row>
    <row r="8132" customFormat="false" ht="15.75" hidden="false" customHeight="false" outlineLevel="0" collapsed="false">
      <c r="A8132" s="3" t="n">
        <v>8131</v>
      </c>
      <c r="B8132" s="3" t="s">
        <v>23647</v>
      </c>
      <c r="C8132" s="3" t="s">
        <v>23648</v>
      </c>
      <c r="D8132" s="3" t="n">
        <v>1</v>
      </c>
      <c r="E8132" s="3" t="n">
        <v>1.9536575</v>
      </c>
      <c r="F8132" s="3" t="n">
        <v>93</v>
      </c>
      <c r="G8132" s="3" t="n">
        <v>93</v>
      </c>
      <c r="H8132" s="3" t="n">
        <v>15</v>
      </c>
      <c r="I8132" s="3" t="n">
        <v>15</v>
      </c>
      <c r="J8132" s="3" t="n">
        <v>117</v>
      </c>
      <c r="K8132" s="3" t="n">
        <v>117</v>
      </c>
      <c r="L8132" s="3" t="n">
        <v>25</v>
      </c>
      <c r="M8132" s="3" t="n">
        <v>25</v>
      </c>
      <c r="N8132" s="3" t="n">
        <v>30</v>
      </c>
      <c r="O8132" s="3" t="n">
        <v>-1</v>
      </c>
      <c r="P8132" s="3" t="n">
        <v>7.5</v>
      </c>
      <c r="Q8132" s="3" t="n">
        <v>24.2</v>
      </c>
      <c r="R8132" s="3" t="s">
        <v>23649</v>
      </c>
      <c r="S8132" s="4" t="n">
        <v>45747.9627777778</v>
      </c>
      <c r="T8132" s="3" t="s">
        <v>65</v>
      </c>
      <c r="U8132" s="3" t="s">
        <v>65</v>
      </c>
      <c r="V8132" s="3" t="n">
        <v>1</v>
      </c>
      <c r="W8132" s="3" t="n">
        <v>0</v>
      </c>
      <c r="X8132" s="3" t="n">
        <v>0</v>
      </c>
      <c r="Y8132" s="3" t="s">
        <v>30</v>
      </c>
      <c r="Z8132" s="3" t="s">
        <v>30</v>
      </c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3"/>
      <c r="AU8132" s="3"/>
      <c r="AV8132" s="3"/>
      <c r="AW8132" s="3"/>
      <c r="AX8132" s="3"/>
      <c r="AY8132" s="3"/>
      <c r="AZ8132" s="3"/>
      <c r="BA8132" s="3"/>
      <c r="BB8132" s="3"/>
      <c r="BC8132" s="3"/>
      <c r="BD8132" s="3"/>
      <c r="BE8132" s="3"/>
      <c r="BF8132" s="3"/>
      <c r="BG8132" s="3"/>
      <c r="BH8132" s="3"/>
      <c r="BI8132" s="3"/>
      <c r="BJ8132" s="3"/>
    </row>
    <row r="8133" customFormat="false" ht="15.75" hidden="false" customHeight="false" outlineLevel="0" collapsed="false">
      <c r="A8133" s="3" t="n">
        <v>8132</v>
      </c>
      <c r="B8133" s="3" t="s">
        <v>23650</v>
      </c>
      <c r="C8133" s="3" t="s">
        <v>23651</v>
      </c>
      <c r="D8133" s="3" t="n">
        <v>1</v>
      </c>
      <c r="E8133" s="3" t="n">
        <v>5.3591369</v>
      </c>
      <c r="F8133" s="3" t="n">
        <v>58</v>
      </c>
      <c r="G8133" s="3" t="n">
        <v>58</v>
      </c>
      <c r="H8133" s="3" t="n">
        <v>16</v>
      </c>
      <c r="I8133" s="3" t="n">
        <v>16</v>
      </c>
      <c r="J8133" s="3" t="n">
        <v>83</v>
      </c>
      <c r="K8133" s="3" t="n">
        <v>83</v>
      </c>
      <c r="L8133" s="3" t="n">
        <v>13</v>
      </c>
      <c r="M8133" s="3" t="n">
        <v>13</v>
      </c>
      <c r="N8133" s="3" t="n">
        <v>-1</v>
      </c>
      <c r="O8133" s="3" t="n">
        <v>-1</v>
      </c>
      <c r="P8133" s="3" t="n">
        <v>8.3</v>
      </c>
      <c r="Q8133" s="3" t="n">
        <v>24.2</v>
      </c>
      <c r="R8133" s="3" t="s">
        <v>23652</v>
      </c>
      <c r="S8133" s="4" t="n">
        <v>45747.9628935185</v>
      </c>
      <c r="T8133" s="3" t="s">
        <v>65</v>
      </c>
      <c r="U8133" s="3" t="s">
        <v>65</v>
      </c>
      <c r="V8133" s="3" t="n">
        <v>0</v>
      </c>
      <c r="W8133" s="3" t="n">
        <v>0</v>
      </c>
      <c r="X8133" s="3" t="n">
        <v>0</v>
      </c>
      <c r="Y8133" s="3" t="s">
        <v>30</v>
      </c>
      <c r="Z8133" s="3" t="s">
        <v>30</v>
      </c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3"/>
      <c r="AU8133" s="3"/>
      <c r="AV8133" s="3"/>
      <c r="AW8133" s="3"/>
      <c r="AX8133" s="3"/>
      <c r="AY8133" s="3"/>
      <c r="AZ8133" s="3"/>
      <c r="BA8133" s="3"/>
      <c r="BB8133" s="3"/>
      <c r="BC8133" s="3"/>
      <c r="BD8133" s="3"/>
      <c r="BE8133" s="3"/>
      <c r="BF8133" s="3"/>
      <c r="BG8133" s="3"/>
      <c r="BH8133" s="3"/>
      <c r="BI8133" s="3"/>
      <c r="BJ8133" s="3"/>
    </row>
    <row r="8134" customFormat="false" ht="15.75" hidden="false" customHeight="false" outlineLevel="0" collapsed="false">
      <c r="A8134" s="3" t="n">
        <v>8133</v>
      </c>
      <c r="B8134" s="3" t="s">
        <v>23653</v>
      </c>
      <c r="C8134" s="3" t="s">
        <v>23654</v>
      </c>
      <c r="D8134" s="3" t="n">
        <v>1</v>
      </c>
      <c r="E8134" s="3" t="n">
        <v>0.5782158</v>
      </c>
      <c r="F8134" s="3" t="n">
        <v>16</v>
      </c>
      <c r="G8134" s="3" t="n">
        <v>16</v>
      </c>
      <c r="H8134" s="3" t="n">
        <v>12</v>
      </c>
      <c r="I8134" s="3" t="n">
        <v>12</v>
      </c>
      <c r="J8134" s="3" t="n">
        <v>17</v>
      </c>
      <c r="K8134" s="3" t="n">
        <v>17</v>
      </c>
      <c r="L8134" s="3" t="n">
        <v>2</v>
      </c>
      <c r="M8134" s="3" t="n">
        <v>2</v>
      </c>
      <c r="N8134" s="3" t="n">
        <v>2</v>
      </c>
      <c r="O8134" s="3" t="n">
        <v>2</v>
      </c>
      <c r="P8134" s="3" t="n">
        <v>7.9</v>
      </c>
      <c r="Q8134" s="3" t="n">
        <v>24.2</v>
      </c>
      <c r="R8134" s="3" t="s">
        <v>23655</v>
      </c>
      <c r="S8134" s="4" t="n">
        <v>45747.9629398148</v>
      </c>
      <c r="T8134" s="3" t="s">
        <v>65</v>
      </c>
      <c r="U8134" s="3" t="s">
        <v>65</v>
      </c>
      <c r="V8134" s="3" t="n">
        <v>1</v>
      </c>
      <c r="W8134" s="3" t="n">
        <v>1</v>
      </c>
      <c r="X8134" s="3" t="n">
        <v>0</v>
      </c>
      <c r="Y8134" s="3" t="s">
        <v>30</v>
      </c>
      <c r="Z8134" s="3" t="s">
        <v>30</v>
      </c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3"/>
      <c r="AU8134" s="3"/>
      <c r="AV8134" s="3"/>
      <c r="AW8134" s="3"/>
      <c r="AX8134" s="3"/>
      <c r="AY8134" s="3"/>
      <c r="AZ8134" s="3"/>
      <c r="BA8134" s="3"/>
      <c r="BB8134" s="3"/>
      <c r="BC8134" s="3"/>
      <c r="BD8134" s="3"/>
      <c r="BE8134" s="3"/>
      <c r="BF8134" s="3"/>
      <c r="BG8134" s="3"/>
      <c r="BH8134" s="3"/>
      <c r="BI8134" s="3"/>
      <c r="BJ8134" s="3"/>
    </row>
    <row r="8135" customFormat="false" ht="15.75" hidden="false" customHeight="false" outlineLevel="0" collapsed="false">
      <c r="A8135" s="3" t="n">
        <v>8134</v>
      </c>
      <c r="B8135" s="3" t="s">
        <v>23656</v>
      </c>
      <c r="C8135" s="3" t="s">
        <v>23657</v>
      </c>
      <c r="D8135" s="3" t="n">
        <v>1</v>
      </c>
      <c r="E8135" s="3" t="n">
        <v>8.8055301</v>
      </c>
      <c r="F8135" s="3" t="n">
        <v>292</v>
      </c>
      <c r="G8135" s="3" t="n">
        <v>292</v>
      </c>
      <c r="H8135" s="3" t="n">
        <v>23</v>
      </c>
      <c r="I8135" s="3" t="n">
        <v>23</v>
      </c>
      <c r="J8135" s="3" t="n">
        <v>451</v>
      </c>
      <c r="K8135" s="3" t="n">
        <v>451</v>
      </c>
      <c r="L8135" s="3" t="n">
        <v>102</v>
      </c>
      <c r="M8135" s="3" t="n">
        <v>102</v>
      </c>
      <c r="N8135" s="3" t="n">
        <v>-1</v>
      </c>
      <c r="O8135" s="3" t="n">
        <v>-1</v>
      </c>
      <c r="P8135" s="3" t="n">
        <v>7.1</v>
      </c>
      <c r="Q8135" s="3" t="n">
        <v>24.2</v>
      </c>
      <c r="R8135" s="3" t="s">
        <v>23658</v>
      </c>
      <c r="S8135" s="4" t="n">
        <v>45747.9633333333</v>
      </c>
      <c r="T8135" s="3" t="s">
        <v>65</v>
      </c>
      <c r="U8135" s="3" t="s">
        <v>65</v>
      </c>
      <c r="V8135" s="3" t="n">
        <v>0</v>
      </c>
      <c r="W8135" s="3" t="n">
        <v>0</v>
      </c>
      <c r="X8135" s="3" t="n">
        <v>0</v>
      </c>
      <c r="Y8135" s="3" t="s">
        <v>30</v>
      </c>
      <c r="Z8135" s="3" t="s">
        <v>30</v>
      </c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  <c r="AP8135" s="3"/>
      <c r="AQ8135" s="3"/>
      <c r="AR8135" s="3"/>
      <c r="AS8135" s="3"/>
      <c r="AT8135" s="3"/>
      <c r="AU8135" s="3"/>
      <c r="AV8135" s="3"/>
      <c r="AW8135" s="3"/>
      <c r="AX8135" s="3"/>
      <c r="AY8135" s="3"/>
      <c r="AZ8135" s="3"/>
      <c r="BA8135" s="3"/>
      <c r="BB8135" s="3"/>
      <c r="BC8135" s="3"/>
      <c r="BD8135" s="3"/>
      <c r="BE8135" s="3"/>
      <c r="BF8135" s="3"/>
      <c r="BG8135" s="3"/>
      <c r="BH8135" s="3"/>
      <c r="BI8135" s="3"/>
      <c r="BJ8135" s="3"/>
    </row>
    <row r="8136" customFormat="false" ht="15.75" hidden="false" customHeight="false" outlineLevel="0" collapsed="false">
      <c r="A8136" s="3" t="n">
        <v>8135</v>
      </c>
      <c r="B8136" s="3" t="s">
        <v>23659</v>
      </c>
      <c r="C8136" s="3" t="s">
        <v>23660</v>
      </c>
      <c r="D8136" s="3" t="n">
        <v>1</v>
      </c>
      <c r="E8136" s="3" t="n">
        <v>0.4638602</v>
      </c>
      <c r="F8136" s="3" t="n">
        <v>63</v>
      </c>
      <c r="G8136" s="3" t="n">
        <v>63</v>
      </c>
      <c r="H8136" s="3" t="n">
        <v>14</v>
      </c>
      <c r="I8136" s="3" t="n">
        <v>14</v>
      </c>
      <c r="J8136" s="3" t="n">
        <v>52</v>
      </c>
      <c r="K8136" s="3" t="n">
        <v>52</v>
      </c>
      <c r="L8136" s="3" t="n">
        <v>4</v>
      </c>
      <c r="M8136" s="3" t="n">
        <v>4</v>
      </c>
      <c r="N8136" s="3" t="n">
        <v>0</v>
      </c>
      <c r="O8136" s="3" t="n">
        <v>-1</v>
      </c>
      <c r="P8136" s="3" t="n">
        <v>7.8</v>
      </c>
      <c r="Q8136" s="3" t="n">
        <v>24.2</v>
      </c>
      <c r="R8136" s="3" t="s">
        <v>23661</v>
      </c>
      <c r="S8136" s="4" t="n">
        <v>45747.9634027778</v>
      </c>
      <c r="T8136" s="3" t="s">
        <v>239</v>
      </c>
      <c r="U8136" s="3" t="s">
        <v>239</v>
      </c>
      <c r="V8136" s="3" t="n">
        <v>1</v>
      </c>
      <c r="W8136" s="3" t="n">
        <v>0</v>
      </c>
      <c r="X8136" s="3" t="n">
        <v>0</v>
      </c>
      <c r="Y8136" s="3" t="s">
        <v>81</v>
      </c>
      <c r="Z8136" s="3" t="s">
        <v>30</v>
      </c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3"/>
      <c r="AU8136" s="3"/>
      <c r="AV8136" s="3"/>
      <c r="AW8136" s="3"/>
      <c r="AX8136" s="3"/>
      <c r="AY8136" s="3"/>
      <c r="AZ8136" s="3"/>
      <c r="BA8136" s="3"/>
      <c r="BB8136" s="3"/>
      <c r="BC8136" s="3"/>
      <c r="BD8136" s="3"/>
      <c r="BE8136" s="3"/>
      <c r="BF8136" s="3"/>
      <c r="BG8136" s="3"/>
      <c r="BH8136" s="3"/>
      <c r="BI8136" s="3"/>
      <c r="BJ8136" s="3"/>
    </row>
    <row r="8137" customFormat="false" ht="15.75" hidden="false" customHeight="false" outlineLevel="0" collapsed="false">
      <c r="A8137" s="3" t="n">
        <v>8136</v>
      </c>
      <c r="B8137" s="3" t="s">
        <v>23662</v>
      </c>
      <c r="C8137" s="3" t="s">
        <v>23663</v>
      </c>
      <c r="D8137" s="3" t="n">
        <v>1</v>
      </c>
      <c r="E8137" s="3" t="n">
        <v>0.4120827</v>
      </c>
      <c r="F8137" s="3" t="n">
        <v>63</v>
      </c>
      <c r="G8137" s="3" t="n">
        <v>63</v>
      </c>
      <c r="H8137" s="3" t="n">
        <v>14</v>
      </c>
      <c r="I8137" s="3" t="n">
        <v>14</v>
      </c>
      <c r="J8137" s="3" t="n">
        <v>52</v>
      </c>
      <c r="K8137" s="3" t="n">
        <v>52</v>
      </c>
      <c r="L8137" s="3" t="n">
        <v>4</v>
      </c>
      <c r="M8137" s="3" t="n">
        <v>4</v>
      </c>
      <c r="N8137" s="3" t="n">
        <v>0</v>
      </c>
      <c r="O8137" s="3" t="n">
        <v>-1</v>
      </c>
      <c r="P8137" s="3" t="n">
        <v>7.8</v>
      </c>
      <c r="Q8137" s="3" t="n">
        <v>24.2</v>
      </c>
      <c r="R8137" s="3" t="s">
        <v>23661</v>
      </c>
      <c r="S8137" s="4" t="n">
        <v>45747.9634606482</v>
      </c>
      <c r="T8137" s="3" t="s">
        <v>239</v>
      </c>
      <c r="U8137" s="3" t="s">
        <v>239</v>
      </c>
      <c r="V8137" s="3" t="n">
        <v>1</v>
      </c>
      <c r="W8137" s="3" t="n">
        <v>0</v>
      </c>
      <c r="X8137" s="3" t="n">
        <v>0</v>
      </c>
      <c r="Y8137" s="3" t="s">
        <v>81</v>
      </c>
      <c r="Z8137" s="3" t="s">
        <v>30</v>
      </c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  <c r="AP8137" s="3"/>
      <c r="AQ8137" s="3"/>
      <c r="AR8137" s="3"/>
      <c r="AS8137" s="3"/>
      <c r="AT8137" s="3"/>
      <c r="AU8137" s="3"/>
      <c r="AV8137" s="3"/>
      <c r="AW8137" s="3"/>
      <c r="AX8137" s="3"/>
      <c r="AY8137" s="3"/>
      <c r="AZ8137" s="3"/>
      <c r="BA8137" s="3"/>
      <c r="BB8137" s="3"/>
      <c r="BC8137" s="3"/>
      <c r="BD8137" s="3"/>
      <c r="BE8137" s="3"/>
      <c r="BF8137" s="3"/>
      <c r="BG8137" s="3"/>
      <c r="BH8137" s="3"/>
      <c r="BI8137" s="3"/>
      <c r="BJ8137" s="3"/>
    </row>
    <row r="8138" customFormat="false" ht="15.75" hidden="false" customHeight="false" outlineLevel="0" collapsed="false">
      <c r="A8138" s="3" t="n">
        <v>8137</v>
      </c>
      <c r="B8138" s="3" t="s">
        <v>23664</v>
      </c>
      <c r="C8138" s="3" t="s">
        <v>23665</v>
      </c>
      <c r="D8138" s="3" t="n">
        <v>1</v>
      </c>
      <c r="E8138" s="3" t="n">
        <v>0.9989882</v>
      </c>
      <c r="F8138" s="3" t="n">
        <v>19</v>
      </c>
      <c r="G8138" s="3" t="n">
        <v>19</v>
      </c>
      <c r="H8138" s="3" t="n">
        <v>4</v>
      </c>
      <c r="I8138" s="3" t="n">
        <v>4</v>
      </c>
      <c r="J8138" s="3" t="n">
        <v>43</v>
      </c>
      <c r="K8138" s="3" t="n">
        <v>43</v>
      </c>
      <c r="L8138" s="3" t="n">
        <v>13</v>
      </c>
      <c r="M8138" s="3" t="n">
        <v>13</v>
      </c>
      <c r="N8138" s="3" t="n">
        <v>-1</v>
      </c>
      <c r="O8138" s="3" t="n">
        <v>-1</v>
      </c>
      <c r="P8138" s="3" t="n">
        <v>7.9</v>
      </c>
      <c r="Q8138" s="3" t="n">
        <v>24.2</v>
      </c>
      <c r="R8138" s="3" t="s">
        <v>23666</v>
      </c>
      <c r="S8138" s="4" t="n">
        <v>45747.9635648148</v>
      </c>
      <c r="T8138" s="3" t="s">
        <v>65</v>
      </c>
      <c r="U8138" s="3" t="s">
        <v>65</v>
      </c>
      <c r="V8138" s="3" t="n">
        <v>0</v>
      </c>
      <c r="W8138" s="3" t="n">
        <v>0</v>
      </c>
      <c r="X8138" s="3" t="n">
        <v>0</v>
      </c>
      <c r="Y8138" s="3" t="s">
        <v>30</v>
      </c>
      <c r="Z8138" s="3" t="s">
        <v>30</v>
      </c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  <c r="AP8138" s="3"/>
      <c r="AQ8138" s="3"/>
      <c r="AR8138" s="3"/>
      <c r="AS8138" s="3"/>
      <c r="AT8138" s="3"/>
      <c r="AU8138" s="3"/>
      <c r="AV8138" s="3"/>
      <c r="AW8138" s="3"/>
      <c r="AX8138" s="3"/>
      <c r="AY8138" s="3"/>
      <c r="AZ8138" s="3"/>
      <c r="BA8138" s="3"/>
      <c r="BB8138" s="3"/>
      <c r="BC8138" s="3"/>
      <c r="BD8138" s="3"/>
      <c r="BE8138" s="3"/>
      <c r="BF8138" s="3"/>
      <c r="BG8138" s="3"/>
      <c r="BH8138" s="3"/>
      <c r="BI8138" s="3"/>
      <c r="BJ8138" s="3"/>
    </row>
    <row r="8139" customFormat="false" ht="15.75" hidden="false" customHeight="false" outlineLevel="0" collapsed="false">
      <c r="A8139" s="3" t="n">
        <v>8138</v>
      </c>
      <c r="B8139" s="3"/>
      <c r="C8139" s="3"/>
      <c r="D8139" s="3" t="n">
        <v>0</v>
      </c>
      <c r="E8139" s="3" t="s">
        <v>1901</v>
      </c>
      <c r="F8139" s="3" t="s">
        <v>1901</v>
      </c>
      <c r="G8139" s="3" t="s">
        <v>1901</v>
      </c>
      <c r="H8139" s="3" t="s">
        <v>1901</v>
      </c>
      <c r="I8139" s="3" t="s">
        <v>1901</v>
      </c>
      <c r="J8139" s="3" t="s">
        <v>1901</v>
      </c>
      <c r="K8139" s="3" t="s">
        <v>1901</v>
      </c>
      <c r="L8139" s="3" t="s">
        <v>1901</v>
      </c>
      <c r="M8139" s="3" t="s">
        <v>1901</v>
      </c>
      <c r="N8139" s="3" t="s">
        <v>1901</v>
      </c>
      <c r="O8139" s="3" t="s">
        <v>1901</v>
      </c>
      <c r="P8139" s="3"/>
      <c r="Q8139" s="3"/>
      <c r="R8139" s="3"/>
      <c r="S8139" s="3"/>
      <c r="T8139" s="3"/>
      <c r="U8139" s="3"/>
      <c r="V8139" s="3" t="s">
        <v>1901</v>
      </c>
      <c r="W8139" s="3" t="s">
        <v>1901</v>
      </c>
      <c r="X8139" s="3" t="s">
        <v>1901</v>
      </c>
      <c r="Y8139" s="3"/>
      <c r="Z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  <c r="AP8139" s="3"/>
      <c r="AQ8139" s="3"/>
      <c r="AR8139" s="3"/>
      <c r="AS8139" s="3"/>
      <c r="AT8139" s="3"/>
      <c r="AU8139" s="3"/>
      <c r="AV8139" s="3"/>
      <c r="AW8139" s="3"/>
      <c r="AX8139" s="3"/>
      <c r="AY8139" s="3"/>
      <c r="AZ8139" s="3"/>
      <c r="BA8139" s="3"/>
      <c r="BB8139" s="3"/>
      <c r="BC8139" s="3"/>
      <c r="BD8139" s="3"/>
      <c r="BE8139" s="3"/>
      <c r="BF8139" s="3"/>
      <c r="BG8139" s="3"/>
      <c r="BH8139" s="3"/>
      <c r="BI8139" s="3"/>
      <c r="BJ8139" s="3"/>
    </row>
    <row r="8140" customFormat="false" ht="15.75" hidden="false" customHeight="false" outlineLevel="0" collapsed="false">
      <c r="A8140" s="3" t="n">
        <v>8139</v>
      </c>
      <c r="B8140" s="3" t="s">
        <v>23667</v>
      </c>
      <c r="C8140" s="3" t="s">
        <v>23668</v>
      </c>
      <c r="D8140" s="3" t="n">
        <v>1</v>
      </c>
      <c r="E8140" s="3" t="n">
        <v>8.747251</v>
      </c>
      <c r="F8140" s="3" t="n">
        <v>251</v>
      </c>
      <c r="G8140" s="3" t="n">
        <v>251</v>
      </c>
      <c r="H8140" s="3" t="n">
        <v>12</v>
      </c>
      <c r="I8140" s="3" t="n">
        <v>12</v>
      </c>
      <c r="J8140" s="3" t="n">
        <v>332</v>
      </c>
      <c r="K8140" s="3" t="n">
        <v>332</v>
      </c>
      <c r="L8140" s="3" t="n">
        <v>13</v>
      </c>
      <c r="M8140" s="3" t="n">
        <v>13</v>
      </c>
      <c r="N8140" s="3" t="n">
        <v>-1</v>
      </c>
      <c r="O8140" s="3" t="n">
        <v>-1</v>
      </c>
      <c r="P8140" s="3" t="n">
        <v>7.9</v>
      </c>
      <c r="Q8140" s="3" t="n">
        <v>24.2</v>
      </c>
      <c r="R8140" s="3" t="s">
        <v>23669</v>
      </c>
      <c r="S8140" s="4" t="n">
        <v>45747.96375</v>
      </c>
      <c r="T8140" s="3" t="s">
        <v>85</v>
      </c>
      <c r="U8140" s="3" t="s">
        <v>85</v>
      </c>
      <c r="V8140" s="3" t="n">
        <v>0</v>
      </c>
      <c r="W8140" s="3" t="n">
        <v>0</v>
      </c>
      <c r="X8140" s="3" t="n">
        <v>0</v>
      </c>
      <c r="Y8140" s="3" t="s">
        <v>30</v>
      </c>
      <c r="Z8140" s="3" t="s">
        <v>30</v>
      </c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  <c r="AP8140" s="3"/>
      <c r="AQ8140" s="3"/>
      <c r="AR8140" s="3"/>
      <c r="AS8140" s="3"/>
      <c r="AT8140" s="3"/>
      <c r="AU8140" s="3"/>
      <c r="AV8140" s="3"/>
      <c r="AW8140" s="3"/>
      <c r="AX8140" s="3"/>
      <c r="AY8140" s="3"/>
      <c r="AZ8140" s="3"/>
      <c r="BA8140" s="3"/>
      <c r="BB8140" s="3"/>
      <c r="BC8140" s="3"/>
      <c r="BD8140" s="3"/>
      <c r="BE8140" s="3"/>
      <c r="BF8140" s="3"/>
      <c r="BG8140" s="3"/>
      <c r="BH8140" s="3"/>
      <c r="BI8140" s="3"/>
      <c r="BJ8140" s="3"/>
    </row>
    <row r="8141" customFormat="false" ht="15.75" hidden="false" customHeight="false" outlineLevel="0" collapsed="false">
      <c r="A8141" s="3" t="n">
        <v>8140</v>
      </c>
      <c r="B8141" s="3" t="s">
        <v>23670</v>
      </c>
      <c r="C8141" s="3" t="s">
        <v>23671</v>
      </c>
      <c r="D8141" s="3" t="n">
        <v>1</v>
      </c>
      <c r="E8141" s="3" t="n">
        <v>1.274577</v>
      </c>
      <c r="F8141" s="3" t="n">
        <v>58</v>
      </c>
      <c r="G8141" s="3" t="n">
        <v>58</v>
      </c>
      <c r="H8141" s="3" t="n">
        <v>15</v>
      </c>
      <c r="I8141" s="3" t="n">
        <v>15</v>
      </c>
      <c r="J8141" s="3" t="n">
        <v>64</v>
      </c>
      <c r="K8141" s="3" t="n">
        <v>64</v>
      </c>
      <c r="L8141" s="3" t="n">
        <v>14</v>
      </c>
      <c r="M8141" s="3" t="n">
        <v>14</v>
      </c>
      <c r="N8141" s="3" t="n">
        <v>39</v>
      </c>
      <c r="O8141" s="3" t="n">
        <v>-1</v>
      </c>
      <c r="P8141" s="3" t="n">
        <v>7.4</v>
      </c>
      <c r="Q8141" s="3" t="n">
        <v>24.2</v>
      </c>
      <c r="R8141" s="3" t="s">
        <v>23672</v>
      </c>
      <c r="S8141" s="4" t="n">
        <v>45747.9638541667</v>
      </c>
      <c r="T8141" s="3" t="s">
        <v>65</v>
      </c>
      <c r="U8141" s="3" t="s">
        <v>65</v>
      </c>
      <c r="V8141" s="3" t="n">
        <v>1</v>
      </c>
      <c r="W8141" s="3" t="n">
        <v>0</v>
      </c>
      <c r="X8141" s="3" t="n">
        <v>0</v>
      </c>
      <c r="Y8141" s="3" t="s">
        <v>30</v>
      </c>
      <c r="Z8141" s="3" t="s">
        <v>30</v>
      </c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3"/>
      <c r="AU8141" s="3"/>
      <c r="AV8141" s="3"/>
      <c r="AW8141" s="3"/>
      <c r="AX8141" s="3"/>
      <c r="AY8141" s="3"/>
      <c r="AZ8141" s="3"/>
      <c r="BA8141" s="3"/>
      <c r="BB8141" s="3"/>
      <c r="BC8141" s="3"/>
      <c r="BD8141" s="3"/>
      <c r="BE8141" s="3"/>
      <c r="BF8141" s="3"/>
      <c r="BG8141" s="3"/>
      <c r="BH8141" s="3"/>
      <c r="BI8141" s="3"/>
      <c r="BJ8141" s="3"/>
    </row>
    <row r="8142" customFormat="false" ht="15.75" hidden="false" customHeight="false" outlineLevel="0" collapsed="false">
      <c r="A8142" s="3" t="n">
        <v>8141</v>
      </c>
      <c r="B8142" s="3" t="s">
        <v>23673</v>
      </c>
      <c r="C8142" s="3" t="s">
        <v>23674</v>
      </c>
      <c r="D8142" s="3" t="n">
        <v>1</v>
      </c>
      <c r="E8142" s="3" t="n">
        <v>3.3763247</v>
      </c>
      <c r="F8142" s="3" t="n">
        <v>72</v>
      </c>
      <c r="G8142" s="3" t="n">
        <v>72</v>
      </c>
      <c r="H8142" s="3" t="n">
        <v>15</v>
      </c>
      <c r="I8142" s="3" t="n">
        <v>15</v>
      </c>
      <c r="J8142" s="3" t="n">
        <v>109</v>
      </c>
      <c r="K8142" s="3" t="n">
        <v>109</v>
      </c>
      <c r="L8142" s="3" t="n">
        <v>8</v>
      </c>
      <c r="M8142" s="3" t="n">
        <v>8</v>
      </c>
      <c r="N8142" s="3" t="n">
        <v>-1</v>
      </c>
      <c r="O8142" s="3" t="n">
        <v>9</v>
      </c>
      <c r="P8142" s="3" t="n">
        <v>7.3</v>
      </c>
      <c r="Q8142" s="3" t="n">
        <v>24.2</v>
      </c>
      <c r="R8142" s="3" t="s">
        <v>23675</v>
      </c>
      <c r="S8142" s="4" t="n">
        <v>45747.9639351852</v>
      </c>
      <c r="T8142" s="3" t="s">
        <v>239</v>
      </c>
      <c r="U8142" s="3" t="s">
        <v>239</v>
      </c>
      <c r="V8142" s="3" t="n">
        <v>0</v>
      </c>
      <c r="W8142" s="3" t="n">
        <v>1</v>
      </c>
      <c r="X8142" s="3" t="n">
        <v>0</v>
      </c>
      <c r="Y8142" s="3" t="s">
        <v>30</v>
      </c>
      <c r="Z8142" s="3" t="s">
        <v>30</v>
      </c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  <c r="AP8142" s="3"/>
      <c r="AQ8142" s="3"/>
      <c r="AR8142" s="3"/>
      <c r="AS8142" s="3"/>
      <c r="AT8142" s="3"/>
      <c r="AU8142" s="3"/>
      <c r="AV8142" s="3"/>
      <c r="AW8142" s="3"/>
      <c r="AX8142" s="3"/>
      <c r="AY8142" s="3"/>
      <c r="AZ8142" s="3"/>
      <c r="BA8142" s="3"/>
      <c r="BB8142" s="3"/>
      <c r="BC8142" s="3"/>
      <c r="BD8142" s="3"/>
      <c r="BE8142" s="3"/>
      <c r="BF8142" s="3"/>
      <c r="BG8142" s="3"/>
      <c r="BH8142" s="3"/>
      <c r="BI8142" s="3"/>
      <c r="BJ8142" s="3"/>
    </row>
    <row r="8143" customFormat="false" ht="15.75" hidden="false" customHeight="false" outlineLevel="0" collapsed="false">
      <c r="A8143" s="3" t="n">
        <v>8142</v>
      </c>
      <c r="B8143" s="3" t="s">
        <v>23676</v>
      </c>
      <c r="C8143" s="3" t="s">
        <v>23677</v>
      </c>
      <c r="D8143" s="3" t="n">
        <v>1</v>
      </c>
      <c r="E8143" s="3" t="n">
        <v>1.5464683</v>
      </c>
      <c r="F8143" s="3" t="n">
        <v>55</v>
      </c>
      <c r="G8143" s="3" t="n">
        <v>55</v>
      </c>
      <c r="H8143" s="3" t="n">
        <v>13</v>
      </c>
      <c r="I8143" s="3" t="n">
        <v>13</v>
      </c>
      <c r="J8143" s="3" t="n">
        <v>64</v>
      </c>
      <c r="K8143" s="3" t="n">
        <v>64</v>
      </c>
      <c r="L8143" s="3" t="n">
        <v>16</v>
      </c>
      <c r="M8143" s="3" t="n">
        <v>16</v>
      </c>
      <c r="N8143" s="3" t="n">
        <v>2</v>
      </c>
      <c r="O8143" s="3" t="n">
        <v>-1</v>
      </c>
      <c r="P8143" s="3" t="n">
        <v>7.4</v>
      </c>
      <c r="Q8143" s="3" t="n">
        <v>24.2</v>
      </c>
      <c r="R8143" s="3" t="s">
        <v>23678</v>
      </c>
      <c r="S8143" s="4" t="n">
        <v>45747.9640509259</v>
      </c>
      <c r="T8143" s="3" t="s">
        <v>65</v>
      </c>
      <c r="U8143" s="3" t="s">
        <v>65</v>
      </c>
      <c r="V8143" s="3" t="n">
        <v>1</v>
      </c>
      <c r="W8143" s="3" t="n">
        <v>0</v>
      </c>
      <c r="X8143" s="3" t="n">
        <v>0</v>
      </c>
      <c r="Y8143" s="3" t="s">
        <v>30</v>
      </c>
      <c r="Z8143" s="3" t="s">
        <v>30</v>
      </c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  <c r="AP8143" s="3"/>
      <c r="AQ8143" s="3"/>
      <c r="AR8143" s="3"/>
      <c r="AS8143" s="3"/>
      <c r="AT8143" s="3"/>
      <c r="AU8143" s="3"/>
      <c r="AV8143" s="3"/>
      <c r="AW8143" s="3"/>
      <c r="AX8143" s="3"/>
      <c r="AY8143" s="3"/>
      <c r="AZ8143" s="3"/>
      <c r="BA8143" s="3"/>
      <c r="BB8143" s="3"/>
      <c r="BC8143" s="3"/>
      <c r="BD8143" s="3"/>
      <c r="BE8143" s="3"/>
      <c r="BF8143" s="3"/>
      <c r="BG8143" s="3"/>
      <c r="BH8143" s="3"/>
      <c r="BI8143" s="3"/>
      <c r="BJ8143" s="3"/>
    </row>
    <row r="8144" customFormat="false" ht="15.75" hidden="false" customHeight="false" outlineLevel="0" collapsed="false">
      <c r="A8144" s="3" t="n">
        <v>8143</v>
      </c>
      <c r="B8144" s="3" t="s">
        <v>23679</v>
      </c>
      <c r="C8144" s="3" t="s">
        <v>23680</v>
      </c>
      <c r="D8144" s="3" t="n">
        <v>1</v>
      </c>
      <c r="E8144" s="3" t="n">
        <v>1.3578571</v>
      </c>
      <c r="F8144" s="3" t="n">
        <v>61</v>
      </c>
      <c r="G8144" s="3" t="n">
        <v>61</v>
      </c>
      <c r="H8144" s="3" t="n">
        <v>15</v>
      </c>
      <c r="I8144" s="3" t="n">
        <v>15</v>
      </c>
      <c r="J8144" s="3" t="n">
        <v>72</v>
      </c>
      <c r="K8144" s="3" t="n">
        <v>72</v>
      </c>
      <c r="L8144" s="3" t="n">
        <v>15</v>
      </c>
      <c r="M8144" s="3" t="n">
        <v>15</v>
      </c>
      <c r="N8144" s="3" t="n">
        <v>22</v>
      </c>
      <c r="O8144" s="3" t="n">
        <v>-1</v>
      </c>
      <c r="P8144" s="3" t="n">
        <v>7.4</v>
      </c>
      <c r="Q8144" s="3" t="n">
        <v>24.2</v>
      </c>
      <c r="R8144" s="3" t="s">
        <v>23681</v>
      </c>
      <c r="S8144" s="4" t="n">
        <v>45747.9641666667</v>
      </c>
      <c r="T8144" s="3" t="s">
        <v>65</v>
      </c>
      <c r="U8144" s="3" t="s">
        <v>65</v>
      </c>
      <c r="V8144" s="3" t="n">
        <v>1</v>
      </c>
      <c r="W8144" s="3" t="n">
        <v>0</v>
      </c>
      <c r="X8144" s="3" t="n">
        <v>0</v>
      </c>
      <c r="Y8144" s="3" t="s">
        <v>30</v>
      </c>
      <c r="Z8144" s="3" t="s">
        <v>30</v>
      </c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  <c r="AP8144" s="3"/>
      <c r="AQ8144" s="3"/>
      <c r="AR8144" s="3"/>
      <c r="AS8144" s="3"/>
      <c r="AT8144" s="3"/>
      <c r="AU8144" s="3"/>
      <c r="AV8144" s="3"/>
      <c r="AW8144" s="3"/>
      <c r="AX8144" s="3"/>
      <c r="AY8144" s="3"/>
      <c r="AZ8144" s="3"/>
      <c r="BA8144" s="3"/>
      <c r="BB8144" s="3"/>
      <c r="BC8144" s="3"/>
      <c r="BD8144" s="3"/>
      <c r="BE8144" s="3"/>
      <c r="BF8144" s="3"/>
      <c r="BG8144" s="3"/>
      <c r="BH8144" s="3"/>
      <c r="BI8144" s="3"/>
      <c r="BJ8144" s="3"/>
    </row>
    <row r="8145" customFormat="false" ht="15.75" hidden="false" customHeight="false" outlineLevel="0" collapsed="false">
      <c r="A8145" s="3" t="n">
        <v>8144</v>
      </c>
      <c r="B8145" s="3" t="s">
        <v>23682</v>
      </c>
      <c r="C8145" s="3" t="s">
        <v>23683</v>
      </c>
      <c r="D8145" s="3" t="n">
        <v>1</v>
      </c>
      <c r="E8145" s="3" t="n">
        <v>1.8165253</v>
      </c>
      <c r="F8145" s="3" t="n">
        <v>34</v>
      </c>
      <c r="G8145" s="3" t="n">
        <v>34</v>
      </c>
      <c r="H8145" s="3" t="n">
        <v>15</v>
      </c>
      <c r="I8145" s="3" t="n">
        <v>15</v>
      </c>
      <c r="J8145" s="3" t="n">
        <v>37</v>
      </c>
      <c r="K8145" s="3" t="n">
        <v>37</v>
      </c>
      <c r="L8145" s="3" t="n">
        <v>8</v>
      </c>
      <c r="M8145" s="3" t="n">
        <v>8</v>
      </c>
      <c r="N8145" s="3" t="n">
        <v>56</v>
      </c>
      <c r="O8145" s="3" t="n">
        <v>-1</v>
      </c>
      <c r="P8145" s="3" t="n">
        <v>7.4</v>
      </c>
      <c r="Q8145" s="3" t="n">
        <v>24.2</v>
      </c>
      <c r="R8145" s="3" t="s">
        <v>23684</v>
      </c>
      <c r="S8145" s="4" t="n">
        <v>45747.9642824074</v>
      </c>
      <c r="T8145" s="3" t="s">
        <v>65</v>
      </c>
      <c r="U8145" s="3" t="s">
        <v>65</v>
      </c>
      <c r="V8145" s="3" t="n">
        <v>1</v>
      </c>
      <c r="W8145" s="3" t="n">
        <v>0</v>
      </c>
      <c r="X8145" s="3" t="n">
        <v>0</v>
      </c>
      <c r="Y8145" s="3" t="s">
        <v>30</v>
      </c>
      <c r="Z8145" s="3" t="s">
        <v>30</v>
      </c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3"/>
      <c r="AU8145" s="3"/>
      <c r="AV8145" s="3"/>
      <c r="AW8145" s="3"/>
      <c r="AX8145" s="3"/>
      <c r="AY8145" s="3"/>
      <c r="AZ8145" s="3"/>
      <c r="BA8145" s="3"/>
      <c r="BB8145" s="3"/>
      <c r="BC8145" s="3"/>
      <c r="BD8145" s="3"/>
      <c r="BE8145" s="3"/>
      <c r="BF8145" s="3"/>
      <c r="BG8145" s="3"/>
      <c r="BH8145" s="3"/>
      <c r="BI8145" s="3"/>
      <c r="BJ8145" s="3"/>
    </row>
    <row r="8146" customFormat="false" ht="15.75" hidden="false" customHeight="false" outlineLevel="0" collapsed="false">
      <c r="A8146" s="3" t="n">
        <v>8145</v>
      </c>
      <c r="B8146" s="3" t="s">
        <v>23685</v>
      </c>
      <c r="C8146" s="3" t="s">
        <v>23686</v>
      </c>
      <c r="D8146" s="3" t="n">
        <v>1</v>
      </c>
      <c r="E8146" s="3" t="n">
        <v>0.8867211</v>
      </c>
      <c r="F8146" s="3" t="n">
        <v>44</v>
      </c>
      <c r="G8146" s="3" t="n">
        <v>44</v>
      </c>
      <c r="H8146" s="3" t="n">
        <v>13</v>
      </c>
      <c r="I8146" s="3" t="n">
        <v>13</v>
      </c>
      <c r="J8146" s="3" t="n">
        <v>47</v>
      </c>
      <c r="K8146" s="3" t="n">
        <v>47</v>
      </c>
      <c r="L8146" s="3" t="n">
        <v>13</v>
      </c>
      <c r="M8146" s="3" t="n">
        <v>13</v>
      </c>
      <c r="N8146" s="3" t="n">
        <v>2</v>
      </c>
      <c r="O8146" s="3" t="n">
        <v>-1</v>
      </c>
      <c r="P8146" s="3" t="n">
        <v>7.4</v>
      </c>
      <c r="Q8146" s="3" t="n">
        <v>24.2</v>
      </c>
      <c r="R8146" s="3" t="s">
        <v>23687</v>
      </c>
      <c r="S8146" s="4" t="n">
        <v>45747.9643634259</v>
      </c>
      <c r="T8146" s="3" t="s">
        <v>65</v>
      </c>
      <c r="U8146" s="3" t="s">
        <v>65</v>
      </c>
      <c r="V8146" s="3" t="n">
        <v>1</v>
      </c>
      <c r="W8146" s="3" t="n">
        <v>0</v>
      </c>
      <c r="X8146" s="3" t="n">
        <v>0</v>
      </c>
      <c r="Y8146" s="3" t="s">
        <v>30</v>
      </c>
      <c r="Z8146" s="3" t="s">
        <v>30</v>
      </c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  <c r="AP8146" s="3"/>
      <c r="AQ8146" s="3"/>
      <c r="AR8146" s="3"/>
      <c r="AS8146" s="3"/>
      <c r="AT8146" s="3"/>
      <c r="AU8146" s="3"/>
      <c r="AV8146" s="3"/>
      <c r="AW8146" s="3"/>
      <c r="AX8146" s="3"/>
      <c r="AY8146" s="3"/>
      <c r="AZ8146" s="3"/>
      <c r="BA8146" s="3"/>
      <c r="BB8146" s="3"/>
      <c r="BC8146" s="3"/>
      <c r="BD8146" s="3"/>
      <c r="BE8146" s="3"/>
      <c r="BF8146" s="3"/>
      <c r="BG8146" s="3"/>
      <c r="BH8146" s="3"/>
      <c r="BI8146" s="3"/>
      <c r="BJ8146" s="3"/>
    </row>
    <row r="8147" customFormat="false" ht="15.75" hidden="false" customHeight="false" outlineLevel="0" collapsed="false">
      <c r="A8147" s="3" t="n">
        <v>8146</v>
      </c>
      <c r="B8147" s="3" t="s">
        <v>23688</v>
      </c>
      <c r="C8147" s="3" t="s">
        <v>23689</v>
      </c>
      <c r="D8147" s="3" t="n">
        <v>1</v>
      </c>
      <c r="E8147" s="3" t="n">
        <v>2.6905539</v>
      </c>
      <c r="F8147" s="3" t="n">
        <v>53</v>
      </c>
      <c r="G8147" s="3" t="n">
        <v>53</v>
      </c>
      <c r="H8147" s="3" t="n">
        <v>15</v>
      </c>
      <c r="I8147" s="3" t="n">
        <v>15</v>
      </c>
      <c r="J8147" s="3" t="n">
        <v>59</v>
      </c>
      <c r="K8147" s="3" t="n">
        <v>59</v>
      </c>
      <c r="L8147" s="3" t="n">
        <v>15</v>
      </c>
      <c r="M8147" s="3" t="n">
        <v>15</v>
      </c>
      <c r="N8147" s="3" t="n">
        <v>11</v>
      </c>
      <c r="O8147" s="3" t="n">
        <v>-1</v>
      </c>
      <c r="P8147" s="3" t="n">
        <v>7.9</v>
      </c>
      <c r="Q8147" s="3" t="n">
        <v>24.2</v>
      </c>
      <c r="R8147" s="3" t="s">
        <v>23690</v>
      </c>
      <c r="S8147" s="4" t="n">
        <v>45747.9644791667</v>
      </c>
      <c r="T8147" s="3" t="s">
        <v>65</v>
      </c>
      <c r="U8147" s="3" t="s">
        <v>65</v>
      </c>
      <c r="V8147" s="3" t="n">
        <v>1</v>
      </c>
      <c r="W8147" s="3" t="n">
        <v>0</v>
      </c>
      <c r="X8147" s="3" t="n">
        <v>0</v>
      </c>
      <c r="Y8147" s="3" t="s">
        <v>30</v>
      </c>
      <c r="Z8147" s="3" t="s">
        <v>30</v>
      </c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  <c r="AP8147" s="3"/>
      <c r="AQ8147" s="3"/>
      <c r="AR8147" s="3"/>
      <c r="AS8147" s="3"/>
      <c r="AT8147" s="3"/>
      <c r="AU8147" s="3"/>
      <c r="AV8147" s="3"/>
      <c r="AW8147" s="3"/>
      <c r="AX8147" s="3"/>
      <c r="AY8147" s="3"/>
      <c r="AZ8147" s="3"/>
      <c r="BA8147" s="3"/>
      <c r="BB8147" s="3"/>
      <c r="BC8147" s="3"/>
      <c r="BD8147" s="3"/>
      <c r="BE8147" s="3"/>
      <c r="BF8147" s="3"/>
      <c r="BG8147" s="3"/>
      <c r="BH8147" s="3"/>
      <c r="BI8147" s="3"/>
      <c r="BJ8147" s="3"/>
    </row>
    <row r="8148" customFormat="false" ht="15.75" hidden="false" customHeight="false" outlineLevel="0" collapsed="false">
      <c r="A8148" s="3" t="n">
        <v>8147</v>
      </c>
      <c r="B8148" s="3" t="s">
        <v>23691</v>
      </c>
      <c r="C8148" s="3" t="s">
        <v>23692</v>
      </c>
      <c r="D8148" s="3" t="n">
        <v>1</v>
      </c>
      <c r="E8148" s="3" t="n">
        <v>2.6862431</v>
      </c>
      <c r="F8148" s="3" t="n">
        <v>84</v>
      </c>
      <c r="G8148" s="3" t="n">
        <v>84</v>
      </c>
      <c r="H8148" s="3" t="n">
        <v>15</v>
      </c>
      <c r="I8148" s="3" t="n">
        <v>15</v>
      </c>
      <c r="J8148" s="3" t="n">
        <v>113</v>
      </c>
      <c r="K8148" s="3" t="n">
        <v>113</v>
      </c>
      <c r="L8148" s="3" t="n">
        <v>16</v>
      </c>
      <c r="M8148" s="3" t="n">
        <v>16</v>
      </c>
      <c r="N8148" s="3" t="n">
        <v>7</v>
      </c>
      <c r="O8148" s="3" t="n">
        <v>-1</v>
      </c>
      <c r="P8148" s="3" t="n">
        <v>7.9</v>
      </c>
      <c r="Q8148" s="3" t="n">
        <v>24.2</v>
      </c>
      <c r="R8148" s="3" t="s">
        <v>23693</v>
      </c>
      <c r="S8148" s="4" t="n">
        <v>45747.9645949074</v>
      </c>
      <c r="T8148" s="3" t="s">
        <v>65</v>
      </c>
      <c r="U8148" s="3" t="s">
        <v>65</v>
      </c>
      <c r="V8148" s="3" t="n">
        <v>1</v>
      </c>
      <c r="W8148" s="3" t="n">
        <v>0</v>
      </c>
      <c r="X8148" s="3" t="n">
        <v>0</v>
      </c>
      <c r="Y8148" s="3" t="s">
        <v>30</v>
      </c>
      <c r="Z8148" s="3" t="s">
        <v>30</v>
      </c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  <c r="AP8148" s="3"/>
      <c r="AQ8148" s="3"/>
      <c r="AR8148" s="3"/>
      <c r="AS8148" s="3"/>
      <c r="AT8148" s="3"/>
      <c r="AU8148" s="3"/>
      <c r="AV8148" s="3"/>
      <c r="AW8148" s="3"/>
      <c r="AX8148" s="3"/>
      <c r="AY8148" s="3"/>
      <c r="AZ8148" s="3"/>
      <c r="BA8148" s="3"/>
      <c r="BB8148" s="3"/>
      <c r="BC8148" s="3"/>
      <c r="BD8148" s="3"/>
      <c r="BE8148" s="3"/>
      <c r="BF8148" s="3"/>
      <c r="BG8148" s="3"/>
      <c r="BH8148" s="3"/>
      <c r="BI8148" s="3"/>
      <c r="BJ8148" s="3"/>
    </row>
    <row r="8149" customFormat="false" ht="15.75" hidden="false" customHeight="false" outlineLevel="0" collapsed="false">
      <c r="A8149" s="3" t="n">
        <v>8148</v>
      </c>
      <c r="B8149" s="3" t="s">
        <v>23694</v>
      </c>
      <c r="C8149" s="3" t="s">
        <v>23695</v>
      </c>
      <c r="D8149" s="3" t="n">
        <v>1</v>
      </c>
      <c r="E8149" s="3" t="n">
        <v>4.6396669</v>
      </c>
      <c r="F8149" s="3" t="n">
        <v>126</v>
      </c>
      <c r="G8149" s="3" t="n">
        <v>126</v>
      </c>
      <c r="H8149" s="3" t="n">
        <v>19</v>
      </c>
      <c r="I8149" s="3" t="n">
        <v>19</v>
      </c>
      <c r="J8149" s="3" t="n">
        <v>219</v>
      </c>
      <c r="K8149" s="3" t="n">
        <v>219</v>
      </c>
      <c r="L8149" s="3" t="n">
        <v>25</v>
      </c>
      <c r="M8149" s="3" t="n">
        <v>25</v>
      </c>
      <c r="N8149" s="3" t="n">
        <v>13</v>
      </c>
      <c r="O8149" s="3" t="n">
        <v>-1</v>
      </c>
      <c r="P8149" s="3" t="n">
        <v>7.5</v>
      </c>
      <c r="Q8149" s="3" t="n">
        <v>24.2</v>
      </c>
      <c r="R8149" s="3" t="s">
        <v>23696</v>
      </c>
      <c r="S8149" s="4" t="n">
        <v>45747.9647337963</v>
      </c>
      <c r="T8149" s="3" t="s">
        <v>65</v>
      </c>
      <c r="U8149" s="3" t="s">
        <v>65</v>
      </c>
      <c r="V8149" s="3" t="n">
        <v>1</v>
      </c>
      <c r="W8149" s="3" t="n">
        <v>0</v>
      </c>
      <c r="X8149" s="3" t="n">
        <v>0</v>
      </c>
      <c r="Y8149" s="3" t="s">
        <v>30</v>
      </c>
      <c r="Z8149" s="3" t="s">
        <v>30</v>
      </c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3"/>
      <c r="AU8149" s="3"/>
      <c r="AV8149" s="3"/>
      <c r="AW8149" s="3"/>
      <c r="AX8149" s="3"/>
      <c r="AY8149" s="3"/>
      <c r="AZ8149" s="3"/>
      <c r="BA8149" s="3"/>
      <c r="BB8149" s="3"/>
      <c r="BC8149" s="3"/>
      <c r="BD8149" s="3"/>
      <c r="BE8149" s="3"/>
      <c r="BF8149" s="3"/>
      <c r="BG8149" s="3"/>
      <c r="BH8149" s="3"/>
      <c r="BI8149" s="3"/>
      <c r="BJ8149" s="3"/>
    </row>
    <row r="8150" customFormat="false" ht="15.75" hidden="false" customHeight="false" outlineLevel="0" collapsed="false">
      <c r="A8150" s="3" t="n">
        <v>8149</v>
      </c>
      <c r="B8150" s="3" t="s">
        <v>23697</v>
      </c>
      <c r="C8150" s="3" t="s">
        <v>23698</v>
      </c>
      <c r="D8150" s="3" t="n">
        <v>1</v>
      </c>
      <c r="E8150" s="3" t="n">
        <v>0.8106305</v>
      </c>
      <c r="F8150" s="3" t="n">
        <v>29</v>
      </c>
      <c r="G8150" s="3" t="n">
        <v>29</v>
      </c>
      <c r="H8150" s="3" t="n">
        <v>11</v>
      </c>
      <c r="I8150" s="3" t="n">
        <v>11</v>
      </c>
      <c r="J8150" s="3" t="n">
        <v>21</v>
      </c>
      <c r="K8150" s="3" t="n">
        <v>21</v>
      </c>
      <c r="L8150" s="3" t="n">
        <v>10</v>
      </c>
      <c r="M8150" s="3" t="n">
        <v>10</v>
      </c>
      <c r="N8150" s="3" t="n">
        <v>5</v>
      </c>
      <c r="O8150" s="3" t="n">
        <v>-1</v>
      </c>
      <c r="P8150" s="3" t="n">
        <v>7.4</v>
      </c>
      <c r="Q8150" s="3" t="n">
        <v>24.2</v>
      </c>
      <c r="R8150" s="3" t="s">
        <v>23699</v>
      </c>
      <c r="S8150" s="4" t="n">
        <v>45747.9648148148</v>
      </c>
      <c r="T8150" s="3" t="s">
        <v>65</v>
      </c>
      <c r="U8150" s="3" t="s">
        <v>65</v>
      </c>
      <c r="V8150" s="3" t="n">
        <v>1</v>
      </c>
      <c r="W8150" s="3" t="n">
        <v>0</v>
      </c>
      <c r="X8150" s="3" t="n">
        <v>0</v>
      </c>
      <c r="Y8150" s="3" t="s">
        <v>30</v>
      </c>
      <c r="Z8150" s="3" t="s">
        <v>30</v>
      </c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3"/>
      <c r="AU8150" s="3"/>
      <c r="AV8150" s="3"/>
      <c r="AW8150" s="3"/>
      <c r="AX8150" s="3"/>
      <c r="AY8150" s="3"/>
      <c r="AZ8150" s="3"/>
      <c r="BA8150" s="3"/>
      <c r="BB8150" s="3"/>
      <c r="BC8150" s="3"/>
      <c r="BD8150" s="3"/>
      <c r="BE8150" s="3"/>
      <c r="BF8150" s="3"/>
      <c r="BG8150" s="3"/>
      <c r="BH8150" s="3"/>
      <c r="BI8150" s="3"/>
      <c r="BJ8150" s="3"/>
    </row>
    <row r="8151" customFormat="false" ht="15.75" hidden="false" customHeight="false" outlineLevel="0" collapsed="false">
      <c r="A8151" s="3" t="n">
        <v>8150</v>
      </c>
      <c r="B8151" s="3" t="s">
        <v>23700</v>
      </c>
      <c r="C8151" s="3" t="s">
        <v>23701</v>
      </c>
      <c r="D8151" s="3" t="n">
        <v>1</v>
      </c>
      <c r="E8151" s="3" t="n">
        <v>9.432222</v>
      </c>
      <c r="F8151" s="3" t="n">
        <v>333</v>
      </c>
      <c r="G8151" s="3" t="n">
        <v>333</v>
      </c>
      <c r="H8151" s="3" t="n">
        <v>18</v>
      </c>
      <c r="I8151" s="3" t="n">
        <v>18</v>
      </c>
      <c r="J8151" s="3" t="n">
        <v>519</v>
      </c>
      <c r="K8151" s="3" t="n">
        <v>519</v>
      </c>
      <c r="L8151" s="3" t="n">
        <v>55</v>
      </c>
      <c r="M8151" s="3" t="n">
        <v>55</v>
      </c>
      <c r="N8151" s="3" t="n">
        <v>0</v>
      </c>
      <c r="O8151" s="3" t="n">
        <v>-1</v>
      </c>
      <c r="P8151" s="3" t="n">
        <v>7.9</v>
      </c>
      <c r="Q8151" s="3" t="n">
        <v>24.2</v>
      </c>
      <c r="R8151" s="3" t="s">
        <v>23702</v>
      </c>
      <c r="S8151" s="4" t="n">
        <v>45747.9651041667</v>
      </c>
      <c r="T8151" s="3" t="s">
        <v>29</v>
      </c>
      <c r="U8151" s="3" t="s">
        <v>29</v>
      </c>
      <c r="V8151" s="3" t="n">
        <v>1</v>
      </c>
      <c r="W8151" s="3" t="n">
        <v>0</v>
      </c>
      <c r="X8151" s="3" t="n">
        <v>0</v>
      </c>
      <c r="Y8151" s="3" t="s">
        <v>30</v>
      </c>
      <c r="Z8151" s="3" t="s">
        <v>30</v>
      </c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3"/>
      <c r="AU8151" s="3"/>
      <c r="AV8151" s="3"/>
      <c r="AW8151" s="3"/>
      <c r="AX8151" s="3"/>
      <c r="AY8151" s="3"/>
      <c r="AZ8151" s="3"/>
      <c r="BA8151" s="3"/>
      <c r="BB8151" s="3"/>
      <c r="BC8151" s="3"/>
      <c r="BD8151" s="3"/>
      <c r="BE8151" s="3"/>
      <c r="BF8151" s="3"/>
      <c r="BG8151" s="3"/>
      <c r="BH8151" s="3"/>
      <c r="BI8151" s="3"/>
      <c r="BJ8151" s="3"/>
    </row>
    <row r="8152" customFormat="false" ht="15.75" hidden="false" customHeight="false" outlineLevel="0" collapsed="false">
      <c r="A8152" s="3" t="n">
        <v>8151</v>
      </c>
      <c r="B8152" s="3" t="s">
        <v>23703</v>
      </c>
      <c r="C8152" s="3" t="s">
        <v>23704</v>
      </c>
      <c r="D8152" s="3" t="n">
        <v>1</v>
      </c>
      <c r="E8152" s="3" t="n">
        <v>55.7034546</v>
      </c>
      <c r="F8152" s="3" t="n">
        <v>447</v>
      </c>
      <c r="G8152" s="3" t="n">
        <v>447</v>
      </c>
      <c r="H8152" s="3" t="n">
        <v>13</v>
      </c>
      <c r="I8152" s="3" t="n">
        <v>13</v>
      </c>
      <c r="J8152" s="3" t="n">
        <v>596</v>
      </c>
      <c r="K8152" s="3" t="n">
        <v>596</v>
      </c>
      <c r="L8152" s="3" t="n">
        <v>116</v>
      </c>
      <c r="M8152" s="3" t="n">
        <v>116</v>
      </c>
      <c r="N8152" s="3" t="n">
        <v>-1</v>
      </c>
      <c r="O8152" s="3" t="n">
        <v>-1</v>
      </c>
      <c r="P8152" s="3" t="n">
        <v>8.1</v>
      </c>
      <c r="Q8152" s="3" t="n">
        <v>24.2</v>
      </c>
      <c r="R8152" s="3" t="s">
        <v>23705</v>
      </c>
      <c r="S8152" s="4" t="n">
        <v>45747.9668055556</v>
      </c>
      <c r="T8152" s="3" t="s">
        <v>65</v>
      </c>
      <c r="U8152" s="3" t="s">
        <v>65</v>
      </c>
      <c r="V8152" s="3" t="n">
        <v>0</v>
      </c>
      <c r="W8152" s="3" t="n">
        <v>0</v>
      </c>
      <c r="X8152" s="3" t="n">
        <v>0</v>
      </c>
      <c r="Y8152" s="3" t="s">
        <v>30</v>
      </c>
      <c r="Z8152" s="3" t="s">
        <v>30</v>
      </c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3"/>
      <c r="AU8152" s="3"/>
      <c r="AV8152" s="3"/>
      <c r="AW8152" s="3"/>
      <c r="AX8152" s="3"/>
      <c r="AY8152" s="3"/>
      <c r="AZ8152" s="3"/>
      <c r="BA8152" s="3"/>
      <c r="BB8152" s="3"/>
      <c r="BC8152" s="3"/>
      <c r="BD8152" s="3"/>
      <c r="BE8152" s="3"/>
      <c r="BF8152" s="3"/>
      <c r="BG8152" s="3"/>
      <c r="BH8152" s="3"/>
      <c r="BI8152" s="3"/>
      <c r="BJ8152" s="3"/>
    </row>
    <row r="8153" customFormat="false" ht="15.75" hidden="false" customHeight="false" outlineLevel="0" collapsed="false">
      <c r="A8153" s="3" t="n">
        <v>8152</v>
      </c>
      <c r="B8153" s="3" t="s">
        <v>23706</v>
      </c>
      <c r="C8153" s="3" t="s">
        <v>23707</v>
      </c>
      <c r="D8153" s="3" t="n">
        <v>1</v>
      </c>
      <c r="E8153" s="3" t="n">
        <v>5.3062842</v>
      </c>
      <c r="F8153" s="3" t="n">
        <v>194</v>
      </c>
      <c r="G8153" s="3" t="n">
        <v>194</v>
      </c>
      <c r="H8153" s="3" t="n">
        <v>18</v>
      </c>
      <c r="I8153" s="3" t="n">
        <v>18</v>
      </c>
      <c r="J8153" s="3" t="n">
        <v>324</v>
      </c>
      <c r="K8153" s="3" t="n">
        <v>324</v>
      </c>
      <c r="L8153" s="3" t="n">
        <v>35</v>
      </c>
      <c r="M8153" s="3" t="n">
        <v>35</v>
      </c>
      <c r="N8153" s="3" t="n">
        <v>59</v>
      </c>
      <c r="O8153" s="3" t="n">
        <v>-1</v>
      </c>
      <c r="P8153" s="3" t="n">
        <v>8.3</v>
      </c>
      <c r="Q8153" s="3" t="n">
        <v>24.2</v>
      </c>
      <c r="R8153" s="3" t="s">
        <v>23708</v>
      </c>
      <c r="S8153" s="4" t="n">
        <v>45747.9671412037</v>
      </c>
      <c r="T8153" s="3" t="s">
        <v>65</v>
      </c>
      <c r="U8153" s="3" t="s">
        <v>65</v>
      </c>
      <c r="V8153" s="3" t="n">
        <v>1</v>
      </c>
      <c r="W8153" s="3" t="n">
        <v>0</v>
      </c>
      <c r="X8153" s="3" t="n">
        <v>0</v>
      </c>
      <c r="Y8153" s="3" t="s">
        <v>30</v>
      </c>
      <c r="Z8153" s="3" t="s">
        <v>30</v>
      </c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3"/>
      <c r="AU8153" s="3"/>
      <c r="AV8153" s="3"/>
      <c r="AW8153" s="3"/>
      <c r="AX8153" s="3"/>
      <c r="AY8153" s="3"/>
      <c r="AZ8153" s="3"/>
      <c r="BA8153" s="3"/>
      <c r="BB8153" s="3"/>
      <c r="BC8153" s="3"/>
      <c r="BD8153" s="3"/>
      <c r="BE8153" s="3"/>
      <c r="BF8153" s="3"/>
      <c r="BG8153" s="3"/>
      <c r="BH8153" s="3"/>
      <c r="BI8153" s="3"/>
      <c r="BJ8153" s="3"/>
    </row>
    <row r="8154" customFormat="false" ht="15.75" hidden="false" customHeight="false" outlineLevel="0" collapsed="false">
      <c r="A8154" s="3" t="n">
        <v>8153</v>
      </c>
      <c r="B8154" s="3" t="s">
        <v>23709</v>
      </c>
      <c r="C8154" s="3" t="s">
        <v>23710</v>
      </c>
      <c r="D8154" s="3" t="n">
        <v>1</v>
      </c>
      <c r="E8154" s="3" t="n">
        <v>4.1991366</v>
      </c>
      <c r="F8154" s="3" t="n">
        <v>447</v>
      </c>
      <c r="G8154" s="3" t="n">
        <v>447</v>
      </c>
      <c r="H8154" s="3" t="n">
        <v>14</v>
      </c>
      <c r="I8154" s="3" t="n">
        <v>14</v>
      </c>
      <c r="J8154" s="3" t="n">
        <v>337</v>
      </c>
      <c r="K8154" s="3" t="n">
        <v>337</v>
      </c>
      <c r="L8154" s="3" t="n">
        <v>96</v>
      </c>
      <c r="M8154" s="3" t="n">
        <v>96</v>
      </c>
      <c r="N8154" s="3" t="n">
        <v>-1</v>
      </c>
      <c r="O8154" s="3" t="n">
        <v>-1</v>
      </c>
      <c r="P8154" s="3" t="n">
        <v>7.5</v>
      </c>
      <c r="Q8154" s="3" t="n">
        <v>24.2</v>
      </c>
      <c r="R8154" s="3" t="s">
        <v>23711</v>
      </c>
      <c r="S8154" s="4" t="n">
        <v>45747.9672685185</v>
      </c>
      <c r="T8154" s="3" t="s">
        <v>65</v>
      </c>
      <c r="U8154" s="3" t="s">
        <v>65</v>
      </c>
      <c r="V8154" s="3" t="n">
        <v>0</v>
      </c>
      <c r="W8154" s="3" t="n">
        <v>0</v>
      </c>
      <c r="X8154" s="3" t="n">
        <v>0</v>
      </c>
      <c r="Y8154" s="3" t="s">
        <v>30</v>
      </c>
      <c r="Z8154" s="3" t="s">
        <v>30</v>
      </c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3"/>
      <c r="AU8154" s="3"/>
      <c r="AV8154" s="3"/>
      <c r="AW8154" s="3"/>
      <c r="AX8154" s="3"/>
      <c r="AY8154" s="3"/>
      <c r="AZ8154" s="3"/>
      <c r="BA8154" s="3"/>
      <c r="BB8154" s="3"/>
      <c r="BC8154" s="3"/>
      <c r="BD8154" s="3"/>
      <c r="BE8154" s="3"/>
      <c r="BF8154" s="3"/>
      <c r="BG8154" s="3"/>
      <c r="BH8154" s="3"/>
      <c r="BI8154" s="3"/>
      <c r="BJ8154" s="3"/>
    </row>
    <row r="8155" customFormat="false" ht="15.75" hidden="false" customHeight="false" outlineLevel="0" collapsed="false">
      <c r="A8155" s="3" t="n">
        <v>8154</v>
      </c>
      <c r="B8155" s="3" t="s">
        <v>23712</v>
      </c>
      <c r="C8155" s="3" t="s">
        <v>23713</v>
      </c>
      <c r="D8155" s="3" t="n">
        <v>1</v>
      </c>
      <c r="E8155" s="3" t="n">
        <v>1.2753617</v>
      </c>
      <c r="F8155" s="3" t="n">
        <v>102</v>
      </c>
      <c r="G8155" s="3" t="n">
        <v>102</v>
      </c>
      <c r="H8155" s="3" t="n">
        <v>14</v>
      </c>
      <c r="I8155" s="3" t="n">
        <v>14</v>
      </c>
      <c r="J8155" s="3" t="n">
        <v>95</v>
      </c>
      <c r="K8155" s="3" t="n">
        <v>95</v>
      </c>
      <c r="L8155" s="3" t="n">
        <v>18</v>
      </c>
      <c r="M8155" s="3" t="n">
        <v>18</v>
      </c>
      <c r="N8155" s="3" t="n">
        <v>33</v>
      </c>
      <c r="O8155" s="3" t="n">
        <v>-1</v>
      </c>
      <c r="P8155" s="3" t="n">
        <v>7.5</v>
      </c>
      <c r="Q8155" s="3" t="n">
        <v>24.2</v>
      </c>
      <c r="R8155" s="3" t="s">
        <v>23714</v>
      </c>
      <c r="S8155" s="4" t="n">
        <v>45747.9674189815</v>
      </c>
      <c r="T8155" s="3" t="s">
        <v>29</v>
      </c>
      <c r="U8155" s="3" t="s">
        <v>29</v>
      </c>
      <c r="V8155" s="3" t="n">
        <v>1</v>
      </c>
      <c r="W8155" s="3" t="n">
        <v>0</v>
      </c>
      <c r="X8155" s="3" t="n">
        <v>0</v>
      </c>
      <c r="Y8155" s="3" t="s">
        <v>30</v>
      </c>
      <c r="Z8155" s="3" t="s">
        <v>30</v>
      </c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3"/>
      <c r="AU8155" s="3"/>
      <c r="AV8155" s="3"/>
      <c r="AW8155" s="3"/>
      <c r="AX8155" s="3"/>
      <c r="AY8155" s="3"/>
      <c r="AZ8155" s="3"/>
      <c r="BA8155" s="3"/>
      <c r="BB8155" s="3"/>
      <c r="BC8155" s="3"/>
      <c r="BD8155" s="3"/>
      <c r="BE8155" s="3"/>
      <c r="BF8155" s="3"/>
      <c r="BG8155" s="3"/>
      <c r="BH8155" s="3"/>
      <c r="BI8155" s="3"/>
      <c r="BJ8155" s="3"/>
    </row>
    <row r="8156" customFormat="false" ht="15.75" hidden="false" customHeight="false" outlineLevel="0" collapsed="false">
      <c r="A8156" s="3" t="n">
        <v>8155</v>
      </c>
      <c r="B8156" s="3" t="s">
        <v>23715</v>
      </c>
      <c r="C8156" s="3" t="s">
        <v>23716</v>
      </c>
      <c r="D8156" s="3" t="n">
        <v>1</v>
      </c>
      <c r="E8156" s="3" t="n">
        <v>1.130303</v>
      </c>
      <c r="F8156" s="3" t="n">
        <v>78</v>
      </c>
      <c r="G8156" s="3" t="n">
        <v>78</v>
      </c>
      <c r="H8156" s="3" t="n">
        <v>13</v>
      </c>
      <c r="I8156" s="3" t="n">
        <v>13</v>
      </c>
      <c r="J8156" s="3" t="n">
        <v>68</v>
      </c>
      <c r="K8156" s="3" t="n">
        <v>68</v>
      </c>
      <c r="L8156" s="3" t="n">
        <v>15</v>
      </c>
      <c r="M8156" s="3" t="n">
        <v>15</v>
      </c>
      <c r="N8156" s="3" t="n">
        <v>22</v>
      </c>
      <c r="O8156" s="3" t="n">
        <v>-1</v>
      </c>
      <c r="P8156" s="3" t="n">
        <v>7.5</v>
      </c>
      <c r="Q8156" s="3" t="n">
        <v>24.2</v>
      </c>
      <c r="R8156" s="3" t="s">
        <v>23717</v>
      </c>
      <c r="S8156" s="4" t="n">
        <v>45747.9675347222</v>
      </c>
      <c r="T8156" s="3" t="s">
        <v>29</v>
      </c>
      <c r="U8156" s="3" t="s">
        <v>29</v>
      </c>
      <c r="V8156" s="3" t="n">
        <v>1</v>
      </c>
      <c r="W8156" s="3" t="n">
        <v>0</v>
      </c>
      <c r="X8156" s="3" t="n">
        <v>0</v>
      </c>
      <c r="Y8156" s="3" t="s">
        <v>30</v>
      </c>
      <c r="Z8156" s="3" t="s">
        <v>30</v>
      </c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3"/>
      <c r="AU8156" s="3"/>
      <c r="AV8156" s="3"/>
      <c r="AW8156" s="3"/>
      <c r="AX8156" s="3"/>
      <c r="AY8156" s="3"/>
      <c r="AZ8156" s="3"/>
      <c r="BA8156" s="3"/>
      <c r="BB8156" s="3"/>
      <c r="BC8156" s="3"/>
      <c r="BD8156" s="3"/>
      <c r="BE8156" s="3"/>
      <c r="BF8156" s="3"/>
      <c r="BG8156" s="3"/>
      <c r="BH8156" s="3"/>
      <c r="BI8156" s="3"/>
      <c r="BJ8156" s="3"/>
    </row>
    <row r="8157" customFormat="false" ht="15.75" hidden="false" customHeight="false" outlineLevel="0" collapsed="false">
      <c r="A8157" s="3" t="n">
        <v>8156</v>
      </c>
      <c r="B8157" s="3" t="s">
        <v>23718</v>
      </c>
      <c r="C8157" s="3" t="s">
        <v>23719</v>
      </c>
      <c r="D8157" s="3" t="n">
        <v>1</v>
      </c>
      <c r="E8157" s="3" t="n">
        <v>1.4958401</v>
      </c>
      <c r="F8157" s="3" t="n">
        <v>79</v>
      </c>
      <c r="G8157" s="3" t="n">
        <v>79</v>
      </c>
      <c r="H8157" s="3" t="n">
        <v>14</v>
      </c>
      <c r="I8157" s="3" t="n">
        <v>14</v>
      </c>
      <c r="J8157" s="3" t="n">
        <v>74</v>
      </c>
      <c r="K8157" s="3" t="n">
        <v>74</v>
      </c>
      <c r="L8157" s="3" t="n">
        <v>13</v>
      </c>
      <c r="M8157" s="3" t="n">
        <v>13</v>
      </c>
      <c r="N8157" s="3" t="n">
        <v>21</v>
      </c>
      <c r="O8157" s="3" t="n">
        <v>-1</v>
      </c>
      <c r="P8157" s="3" t="n">
        <v>7.5</v>
      </c>
      <c r="Q8157" s="3" t="n">
        <v>24.2</v>
      </c>
      <c r="R8157" s="3" t="s">
        <v>23720</v>
      </c>
      <c r="S8157" s="4" t="n">
        <v>45747.967650463</v>
      </c>
      <c r="T8157" s="3" t="s">
        <v>29</v>
      </c>
      <c r="U8157" s="3" t="s">
        <v>29</v>
      </c>
      <c r="V8157" s="3" t="n">
        <v>1</v>
      </c>
      <c r="W8157" s="3" t="n">
        <v>0</v>
      </c>
      <c r="X8157" s="3" t="n">
        <v>0</v>
      </c>
      <c r="Y8157" s="3" t="s">
        <v>30</v>
      </c>
      <c r="Z8157" s="3" t="s">
        <v>30</v>
      </c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  <c r="AP8157" s="3"/>
      <c r="AQ8157" s="3"/>
      <c r="AR8157" s="3"/>
      <c r="AS8157" s="3"/>
      <c r="AT8157" s="3"/>
      <c r="AU8157" s="3"/>
      <c r="AV8157" s="3"/>
      <c r="AW8157" s="3"/>
      <c r="AX8157" s="3"/>
      <c r="AY8157" s="3"/>
      <c r="AZ8157" s="3"/>
      <c r="BA8157" s="3"/>
      <c r="BB8157" s="3"/>
      <c r="BC8157" s="3"/>
      <c r="BD8157" s="3"/>
      <c r="BE8157" s="3"/>
      <c r="BF8157" s="3"/>
      <c r="BG8157" s="3"/>
      <c r="BH8157" s="3"/>
      <c r="BI8157" s="3"/>
      <c r="BJ8157" s="3"/>
    </row>
    <row r="8158" customFormat="false" ht="15.75" hidden="false" customHeight="false" outlineLevel="0" collapsed="false">
      <c r="A8158" s="3" t="n">
        <v>8157</v>
      </c>
      <c r="B8158" s="3" t="s">
        <v>23721</v>
      </c>
      <c r="C8158" s="3" t="s">
        <v>23722</v>
      </c>
      <c r="D8158" s="3" t="n">
        <v>1</v>
      </c>
      <c r="E8158" s="3" t="n">
        <v>1.4113953</v>
      </c>
      <c r="F8158" s="3" t="n">
        <v>34</v>
      </c>
      <c r="G8158" s="3" t="n">
        <v>34</v>
      </c>
      <c r="H8158" s="3" t="n">
        <v>14</v>
      </c>
      <c r="I8158" s="3" t="n">
        <v>14</v>
      </c>
      <c r="J8158" s="3" t="n">
        <v>38</v>
      </c>
      <c r="K8158" s="3" t="n">
        <v>38</v>
      </c>
      <c r="L8158" s="3" t="n">
        <v>6</v>
      </c>
      <c r="M8158" s="3" t="n">
        <v>6</v>
      </c>
      <c r="N8158" s="3" t="n">
        <v>4</v>
      </c>
      <c r="O8158" s="3" t="n">
        <v>-1</v>
      </c>
      <c r="P8158" s="3" t="n">
        <v>7.8</v>
      </c>
      <c r="Q8158" s="3" t="n">
        <v>24.2</v>
      </c>
      <c r="R8158" s="3" t="s">
        <v>23723</v>
      </c>
      <c r="S8158" s="4" t="n">
        <v>45747.9677430556</v>
      </c>
      <c r="T8158" s="3" t="s">
        <v>65</v>
      </c>
      <c r="U8158" s="3" t="s">
        <v>65</v>
      </c>
      <c r="V8158" s="3" t="n">
        <v>1</v>
      </c>
      <c r="W8158" s="3" t="n">
        <v>0</v>
      </c>
      <c r="X8158" s="3" t="n">
        <v>0</v>
      </c>
      <c r="Y8158" s="3" t="s">
        <v>30</v>
      </c>
      <c r="Z8158" s="3" t="s">
        <v>30</v>
      </c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  <c r="AP8158" s="3"/>
      <c r="AQ8158" s="3"/>
      <c r="AR8158" s="3"/>
      <c r="AS8158" s="3"/>
      <c r="AT8158" s="3"/>
      <c r="AU8158" s="3"/>
      <c r="AV8158" s="3"/>
      <c r="AW8158" s="3"/>
      <c r="AX8158" s="3"/>
      <c r="AY8158" s="3"/>
      <c r="AZ8158" s="3"/>
      <c r="BA8158" s="3"/>
      <c r="BB8158" s="3"/>
      <c r="BC8158" s="3"/>
      <c r="BD8158" s="3"/>
      <c r="BE8158" s="3"/>
      <c r="BF8158" s="3"/>
      <c r="BG8158" s="3"/>
      <c r="BH8158" s="3"/>
      <c r="BI8158" s="3"/>
      <c r="BJ8158" s="3"/>
    </row>
    <row r="8159" customFormat="false" ht="15.75" hidden="false" customHeight="false" outlineLevel="0" collapsed="false">
      <c r="A8159" s="3" t="n">
        <v>8158</v>
      </c>
      <c r="B8159" s="3" t="s">
        <v>23724</v>
      </c>
      <c r="C8159" s="3" t="s">
        <v>23725</v>
      </c>
      <c r="D8159" s="3" t="n">
        <v>1</v>
      </c>
      <c r="E8159" s="3" t="n">
        <v>0.7381868</v>
      </c>
      <c r="F8159" s="3" t="n">
        <v>105</v>
      </c>
      <c r="G8159" s="3" t="n">
        <v>105</v>
      </c>
      <c r="H8159" s="3" t="n">
        <v>10</v>
      </c>
      <c r="I8159" s="3" t="n">
        <v>10</v>
      </c>
      <c r="J8159" s="3" t="n">
        <v>134</v>
      </c>
      <c r="K8159" s="3" t="n">
        <v>134</v>
      </c>
      <c r="L8159" s="3" t="n">
        <v>9</v>
      </c>
      <c r="M8159" s="3" t="n">
        <v>9</v>
      </c>
      <c r="N8159" s="3" t="n">
        <v>-1</v>
      </c>
      <c r="O8159" s="3" t="n">
        <v>0</v>
      </c>
      <c r="P8159" s="3" t="n">
        <v>8.4</v>
      </c>
      <c r="Q8159" s="3" t="n">
        <v>24.2</v>
      </c>
      <c r="R8159" s="3" t="s">
        <v>23726</v>
      </c>
      <c r="S8159" s="4" t="n">
        <v>45747.9677893519</v>
      </c>
      <c r="T8159" s="3" t="s">
        <v>65</v>
      </c>
      <c r="U8159" s="3" t="s">
        <v>65</v>
      </c>
      <c r="V8159" s="3" t="n">
        <v>0</v>
      </c>
      <c r="W8159" s="3" t="n">
        <v>1</v>
      </c>
      <c r="X8159" s="3" t="n">
        <v>0</v>
      </c>
      <c r="Y8159" s="3" t="s">
        <v>30</v>
      </c>
      <c r="Z8159" s="3" t="s">
        <v>30</v>
      </c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  <c r="AP8159" s="3"/>
      <c r="AQ8159" s="3"/>
      <c r="AR8159" s="3"/>
      <c r="AS8159" s="3"/>
      <c r="AT8159" s="3"/>
      <c r="AU8159" s="3"/>
      <c r="AV8159" s="3"/>
      <c r="AW8159" s="3"/>
      <c r="AX8159" s="3"/>
      <c r="AY8159" s="3"/>
      <c r="AZ8159" s="3"/>
      <c r="BA8159" s="3"/>
      <c r="BB8159" s="3"/>
      <c r="BC8159" s="3"/>
      <c r="BD8159" s="3"/>
      <c r="BE8159" s="3"/>
      <c r="BF8159" s="3"/>
      <c r="BG8159" s="3"/>
      <c r="BH8159" s="3"/>
      <c r="BI8159" s="3"/>
      <c r="BJ8159" s="3"/>
    </row>
    <row r="8160" customFormat="false" ht="15.75" hidden="false" customHeight="false" outlineLevel="0" collapsed="false">
      <c r="A8160" s="3" t="n">
        <v>8159</v>
      </c>
      <c r="B8160" s="3" t="s">
        <v>23727</v>
      </c>
      <c r="C8160" s="3" t="s">
        <v>23728</v>
      </c>
      <c r="D8160" s="3" t="n">
        <v>1</v>
      </c>
      <c r="E8160" s="3" t="n">
        <v>0.53716</v>
      </c>
      <c r="F8160" s="3" t="n">
        <v>12</v>
      </c>
      <c r="G8160" s="3" t="n">
        <v>12</v>
      </c>
      <c r="H8160" s="3" t="n">
        <v>8</v>
      </c>
      <c r="I8160" s="3" t="n">
        <v>8</v>
      </c>
      <c r="J8160" s="3" t="n">
        <v>9</v>
      </c>
      <c r="K8160" s="3" t="n">
        <v>9</v>
      </c>
      <c r="L8160" s="3" t="n">
        <v>2</v>
      </c>
      <c r="M8160" s="3" t="n">
        <v>2</v>
      </c>
      <c r="N8160" s="3" t="n">
        <v>-1</v>
      </c>
      <c r="O8160" s="3" t="n">
        <v>-1</v>
      </c>
      <c r="P8160" s="3" t="n">
        <v>6</v>
      </c>
      <c r="Q8160" s="3" t="n">
        <v>24.2</v>
      </c>
      <c r="R8160" s="3" t="s">
        <v>23729</v>
      </c>
      <c r="S8160" s="4" t="n">
        <v>45747.9678472222</v>
      </c>
      <c r="T8160" s="3" t="s">
        <v>29</v>
      </c>
      <c r="U8160" s="3" t="s">
        <v>29</v>
      </c>
      <c r="V8160" s="3" t="n">
        <v>0</v>
      </c>
      <c r="W8160" s="3" t="n">
        <v>0</v>
      </c>
      <c r="X8160" s="3" t="n">
        <v>0</v>
      </c>
      <c r="Y8160" s="3" t="s">
        <v>30</v>
      </c>
      <c r="Z8160" s="3" t="s">
        <v>30</v>
      </c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  <c r="AP8160" s="3"/>
      <c r="AQ8160" s="3"/>
      <c r="AR8160" s="3"/>
      <c r="AS8160" s="3"/>
      <c r="AT8160" s="3"/>
      <c r="AU8160" s="3"/>
      <c r="AV8160" s="3"/>
      <c r="AW8160" s="3"/>
      <c r="AX8160" s="3"/>
      <c r="AY8160" s="3"/>
      <c r="AZ8160" s="3"/>
      <c r="BA8160" s="3"/>
      <c r="BB8160" s="3"/>
      <c r="BC8160" s="3"/>
      <c r="BD8160" s="3"/>
      <c r="BE8160" s="3"/>
      <c r="BF8160" s="3"/>
      <c r="BG8160" s="3"/>
      <c r="BH8160" s="3"/>
      <c r="BI8160" s="3"/>
      <c r="BJ8160" s="3"/>
    </row>
    <row r="8161" customFormat="false" ht="15.75" hidden="false" customHeight="false" outlineLevel="0" collapsed="false">
      <c r="A8161" s="3" t="n">
        <v>8160</v>
      </c>
      <c r="B8161" s="3" t="s">
        <v>23730</v>
      </c>
      <c r="C8161" s="3" t="s">
        <v>23731</v>
      </c>
      <c r="D8161" s="3" t="n">
        <v>1</v>
      </c>
      <c r="E8161" s="3" t="n">
        <v>2.0079152</v>
      </c>
      <c r="F8161" s="3" t="n">
        <v>116</v>
      </c>
      <c r="G8161" s="3" t="n">
        <v>116</v>
      </c>
      <c r="H8161" s="3" t="n">
        <v>16</v>
      </c>
      <c r="I8161" s="3" t="n">
        <v>16</v>
      </c>
      <c r="J8161" s="3" t="n">
        <v>163</v>
      </c>
      <c r="K8161" s="3" t="n">
        <v>163</v>
      </c>
      <c r="L8161" s="3" t="n">
        <v>23</v>
      </c>
      <c r="M8161" s="3" t="n">
        <v>23</v>
      </c>
      <c r="N8161" s="3" t="n">
        <v>38</v>
      </c>
      <c r="O8161" s="3" t="n">
        <v>-1</v>
      </c>
      <c r="P8161" s="3" t="n">
        <v>7.5</v>
      </c>
      <c r="Q8161" s="3" t="n">
        <v>24.2</v>
      </c>
      <c r="R8161" s="3" t="s">
        <v>23732</v>
      </c>
      <c r="S8161" s="4" t="n">
        <v>45747.967974537</v>
      </c>
      <c r="T8161" s="3" t="s">
        <v>4910</v>
      </c>
      <c r="U8161" s="3" t="s">
        <v>4910</v>
      </c>
      <c r="V8161" s="3" t="n">
        <v>1</v>
      </c>
      <c r="W8161" s="3" t="n">
        <v>0</v>
      </c>
      <c r="X8161" s="3" t="n">
        <v>0</v>
      </c>
      <c r="Y8161" s="3" t="s">
        <v>30</v>
      </c>
      <c r="Z8161" s="3" t="s">
        <v>30</v>
      </c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  <c r="AP8161" s="3"/>
      <c r="AQ8161" s="3"/>
      <c r="AR8161" s="3"/>
      <c r="AS8161" s="3"/>
      <c r="AT8161" s="3"/>
      <c r="AU8161" s="3"/>
      <c r="AV8161" s="3"/>
      <c r="AW8161" s="3"/>
      <c r="AX8161" s="3"/>
      <c r="AY8161" s="3"/>
      <c r="AZ8161" s="3"/>
      <c r="BA8161" s="3"/>
      <c r="BB8161" s="3"/>
      <c r="BC8161" s="3"/>
      <c r="BD8161" s="3"/>
      <c r="BE8161" s="3"/>
      <c r="BF8161" s="3"/>
      <c r="BG8161" s="3"/>
      <c r="BH8161" s="3"/>
      <c r="BI8161" s="3"/>
      <c r="BJ8161" s="3"/>
    </row>
    <row r="8162" customFormat="false" ht="15.75" hidden="false" customHeight="false" outlineLevel="0" collapsed="false">
      <c r="A8162" s="3" t="n">
        <v>8161</v>
      </c>
      <c r="B8162" s="3" t="s">
        <v>23733</v>
      </c>
      <c r="C8162" s="3" t="s">
        <v>23734</v>
      </c>
      <c r="D8162" s="3" t="n">
        <v>1</v>
      </c>
      <c r="E8162" s="3" t="n">
        <v>0.5252438</v>
      </c>
      <c r="F8162" s="3" t="n">
        <v>10</v>
      </c>
      <c r="G8162" s="3" t="n">
        <v>10</v>
      </c>
      <c r="H8162" s="3" t="n">
        <v>8</v>
      </c>
      <c r="I8162" s="3" t="n">
        <v>8</v>
      </c>
      <c r="J8162" s="3" t="n">
        <v>10</v>
      </c>
      <c r="K8162" s="3" t="n">
        <v>10</v>
      </c>
      <c r="L8162" s="3" t="n">
        <v>1</v>
      </c>
      <c r="M8162" s="3" t="n">
        <v>1</v>
      </c>
      <c r="N8162" s="3" t="n">
        <v>0</v>
      </c>
      <c r="O8162" s="3" t="n">
        <v>0</v>
      </c>
      <c r="P8162" s="3" t="n">
        <v>7.1</v>
      </c>
      <c r="Q8162" s="3" t="n">
        <v>24.2</v>
      </c>
      <c r="R8162" s="3" t="s">
        <v>23735</v>
      </c>
      <c r="S8162" s="4" t="n">
        <v>45747.9680324074</v>
      </c>
      <c r="T8162" s="3" t="s">
        <v>65</v>
      </c>
      <c r="U8162" s="3" t="s">
        <v>65</v>
      </c>
      <c r="V8162" s="3" t="n">
        <v>1</v>
      </c>
      <c r="W8162" s="3" t="n">
        <v>1</v>
      </c>
      <c r="X8162" s="3" t="n">
        <v>0</v>
      </c>
      <c r="Y8162" s="3" t="s">
        <v>30</v>
      </c>
      <c r="Z8162" s="3" t="s">
        <v>30</v>
      </c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  <c r="AP8162" s="3"/>
      <c r="AQ8162" s="3"/>
      <c r="AR8162" s="3"/>
      <c r="AS8162" s="3"/>
      <c r="AT8162" s="3"/>
      <c r="AU8162" s="3"/>
      <c r="AV8162" s="3"/>
      <c r="AW8162" s="3"/>
      <c r="AX8162" s="3"/>
      <c r="AY8162" s="3"/>
      <c r="AZ8162" s="3"/>
      <c r="BA8162" s="3"/>
      <c r="BB8162" s="3"/>
      <c r="BC8162" s="3"/>
      <c r="BD8162" s="3"/>
      <c r="BE8162" s="3"/>
      <c r="BF8162" s="3"/>
      <c r="BG8162" s="3"/>
      <c r="BH8162" s="3"/>
      <c r="BI8162" s="3"/>
      <c r="BJ8162" s="3"/>
    </row>
    <row r="8163" customFormat="false" ht="15.75" hidden="false" customHeight="false" outlineLevel="0" collapsed="false">
      <c r="A8163" s="3" t="n">
        <v>8162</v>
      </c>
      <c r="B8163" s="3" t="s">
        <v>23736</v>
      </c>
      <c r="C8163" s="3" t="s">
        <v>23737</v>
      </c>
      <c r="D8163" s="3" t="n">
        <v>1</v>
      </c>
      <c r="E8163" s="3" t="n">
        <v>3.3854548</v>
      </c>
      <c r="F8163" s="3" t="n">
        <v>108</v>
      </c>
      <c r="G8163" s="3" t="n">
        <v>108</v>
      </c>
      <c r="H8163" s="3" t="n">
        <v>20</v>
      </c>
      <c r="I8163" s="3" t="n">
        <v>20</v>
      </c>
      <c r="J8163" s="3" t="n">
        <v>143</v>
      </c>
      <c r="K8163" s="3" t="n">
        <v>143</v>
      </c>
      <c r="L8163" s="3" t="n">
        <v>23</v>
      </c>
      <c r="M8163" s="3" t="n">
        <v>23</v>
      </c>
      <c r="N8163" s="3" t="n">
        <v>17</v>
      </c>
      <c r="O8163" s="3" t="n">
        <v>-1</v>
      </c>
      <c r="P8163" s="3" t="n">
        <v>8.3</v>
      </c>
      <c r="Q8163" s="3" t="n">
        <v>24.2</v>
      </c>
      <c r="R8163" s="3" t="s">
        <v>23738</v>
      </c>
      <c r="S8163" s="4" t="n">
        <v>45747.9681712963</v>
      </c>
      <c r="T8163" s="3" t="s">
        <v>65</v>
      </c>
      <c r="U8163" s="3" t="s">
        <v>65</v>
      </c>
      <c r="V8163" s="3" t="n">
        <v>1</v>
      </c>
      <c r="W8163" s="3" t="n">
        <v>0</v>
      </c>
      <c r="X8163" s="3" t="n">
        <v>0</v>
      </c>
      <c r="Y8163" s="3" t="s">
        <v>30</v>
      </c>
      <c r="Z8163" s="3" t="s">
        <v>30</v>
      </c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  <c r="AP8163" s="3"/>
      <c r="AQ8163" s="3"/>
      <c r="AR8163" s="3"/>
      <c r="AS8163" s="3"/>
      <c r="AT8163" s="3"/>
      <c r="AU8163" s="3"/>
      <c r="AV8163" s="3"/>
      <c r="AW8163" s="3"/>
      <c r="AX8163" s="3"/>
      <c r="AY8163" s="3"/>
      <c r="AZ8163" s="3"/>
      <c r="BA8163" s="3"/>
      <c r="BB8163" s="3"/>
      <c r="BC8163" s="3"/>
      <c r="BD8163" s="3"/>
      <c r="BE8163" s="3"/>
      <c r="BF8163" s="3"/>
      <c r="BG8163" s="3"/>
      <c r="BH8163" s="3"/>
      <c r="BI8163" s="3"/>
      <c r="BJ8163" s="3"/>
    </row>
    <row r="8164" customFormat="false" ht="15.75" hidden="false" customHeight="false" outlineLevel="0" collapsed="false">
      <c r="A8164" s="3" t="n">
        <v>8163</v>
      </c>
      <c r="B8164" s="3" t="s">
        <v>23739</v>
      </c>
      <c r="C8164" s="3" t="s">
        <v>23740</v>
      </c>
      <c r="D8164" s="3" t="n">
        <v>1</v>
      </c>
      <c r="E8164" s="3" t="n">
        <v>16.5550469</v>
      </c>
      <c r="F8164" s="3" t="n">
        <v>293</v>
      </c>
      <c r="G8164" s="3" t="n">
        <v>293</v>
      </c>
      <c r="H8164" s="3" t="n">
        <v>30</v>
      </c>
      <c r="I8164" s="3" t="n">
        <v>30</v>
      </c>
      <c r="J8164" s="3" t="n">
        <v>381</v>
      </c>
      <c r="K8164" s="3" t="n">
        <v>381</v>
      </c>
      <c r="L8164" s="3" t="n">
        <v>47</v>
      </c>
      <c r="M8164" s="3" t="n">
        <v>47</v>
      </c>
      <c r="N8164" s="3" t="n">
        <v>106</v>
      </c>
      <c r="O8164" s="3" t="n">
        <v>-1</v>
      </c>
      <c r="P8164" s="3" t="n">
        <v>8.3</v>
      </c>
      <c r="Q8164" s="3" t="n">
        <v>24.2</v>
      </c>
      <c r="R8164" s="3" t="s">
        <v>23741</v>
      </c>
      <c r="S8164" s="4" t="n">
        <v>45747.9687384259</v>
      </c>
      <c r="T8164" s="3" t="s">
        <v>29</v>
      </c>
      <c r="U8164" s="3" t="s">
        <v>29</v>
      </c>
      <c r="V8164" s="3" t="n">
        <v>0</v>
      </c>
      <c r="W8164" s="3" t="n">
        <v>0</v>
      </c>
      <c r="X8164" s="3" t="n">
        <v>0</v>
      </c>
      <c r="Y8164" s="3" t="s">
        <v>30</v>
      </c>
      <c r="Z8164" s="3" t="s">
        <v>30</v>
      </c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  <c r="AP8164" s="3"/>
      <c r="AQ8164" s="3"/>
      <c r="AR8164" s="3"/>
      <c r="AS8164" s="3"/>
      <c r="AT8164" s="3"/>
      <c r="AU8164" s="3"/>
      <c r="AV8164" s="3"/>
      <c r="AW8164" s="3"/>
      <c r="AX8164" s="3"/>
      <c r="AY8164" s="3"/>
      <c r="AZ8164" s="3"/>
      <c r="BA8164" s="3"/>
      <c r="BB8164" s="3"/>
      <c r="BC8164" s="3"/>
      <c r="BD8164" s="3"/>
      <c r="BE8164" s="3"/>
      <c r="BF8164" s="3"/>
      <c r="BG8164" s="3"/>
      <c r="BH8164" s="3"/>
      <c r="BI8164" s="3"/>
      <c r="BJ8164" s="3"/>
    </row>
    <row r="8165" customFormat="false" ht="15.75" hidden="false" customHeight="false" outlineLevel="0" collapsed="false">
      <c r="A8165" s="3" t="n">
        <v>8164</v>
      </c>
      <c r="B8165" s="3" t="s">
        <v>23742</v>
      </c>
      <c r="C8165" s="3" t="s">
        <v>23743</v>
      </c>
      <c r="D8165" s="3" t="n">
        <v>1</v>
      </c>
      <c r="E8165" s="3" t="n">
        <v>14.1484816</v>
      </c>
      <c r="F8165" s="3" t="n">
        <v>641</v>
      </c>
      <c r="G8165" s="3" t="n">
        <v>641</v>
      </c>
      <c r="H8165" s="3" t="n">
        <v>31</v>
      </c>
      <c r="I8165" s="3" t="n">
        <v>31</v>
      </c>
      <c r="J8165" s="3" t="n">
        <v>856</v>
      </c>
      <c r="K8165" s="3" t="n">
        <v>856</v>
      </c>
      <c r="L8165" s="3" t="n">
        <v>110</v>
      </c>
      <c r="M8165" s="3" t="n">
        <v>110</v>
      </c>
      <c r="N8165" s="3" t="n">
        <v>371</v>
      </c>
      <c r="O8165" s="3" t="n">
        <v>-1</v>
      </c>
      <c r="P8165" s="3" t="n">
        <v>7.9</v>
      </c>
      <c r="Q8165" s="3" t="n">
        <v>24.2</v>
      </c>
      <c r="R8165" s="3" t="s">
        <v>23744</v>
      </c>
      <c r="S8165" s="4" t="n">
        <v>45747.9693287037</v>
      </c>
      <c r="T8165" s="3" t="s">
        <v>65</v>
      </c>
      <c r="U8165" s="3" t="s">
        <v>65</v>
      </c>
      <c r="V8165" s="3" t="n">
        <v>1</v>
      </c>
      <c r="W8165" s="3" t="n">
        <v>0</v>
      </c>
      <c r="X8165" s="3" t="n">
        <v>0</v>
      </c>
      <c r="Y8165" s="3" t="s">
        <v>30</v>
      </c>
      <c r="Z8165" s="3" t="s">
        <v>30</v>
      </c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  <c r="AP8165" s="3"/>
      <c r="AQ8165" s="3"/>
      <c r="AR8165" s="3"/>
      <c r="AS8165" s="3"/>
      <c r="AT8165" s="3"/>
      <c r="AU8165" s="3"/>
      <c r="AV8165" s="3"/>
      <c r="AW8165" s="3"/>
      <c r="AX8165" s="3"/>
      <c r="AY8165" s="3"/>
      <c r="AZ8165" s="3"/>
      <c r="BA8165" s="3"/>
      <c r="BB8165" s="3"/>
      <c r="BC8165" s="3"/>
      <c r="BD8165" s="3"/>
      <c r="BE8165" s="3"/>
      <c r="BF8165" s="3"/>
      <c r="BG8165" s="3"/>
      <c r="BH8165" s="3"/>
      <c r="BI8165" s="3"/>
      <c r="BJ8165" s="3"/>
    </row>
    <row r="8166" customFormat="false" ht="15.75" hidden="false" customHeight="false" outlineLevel="0" collapsed="false">
      <c r="A8166" s="3" t="n">
        <v>8165</v>
      </c>
      <c r="B8166" s="3"/>
      <c r="C8166" s="3"/>
      <c r="D8166" s="3" t="n">
        <v>0</v>
      </c>
      <c r="E8166" s="3" t="s">
        <v>1901</v>
      </c>
      <c r="F8166" s="3" t="s">
        <v>1901</v>
      </c>
      <c r="G8166" s="3" t="s">
        <v>1901</v>
      </c>
      <c r="H8166" s="3" t="s">
        <v>1901</v>
      </c>
      <c r="I8166" s="3" t="s">
        <v>1901</v>
      </c>
      <c r="J8166" s="3" t="s">
        <v>1901</v>
      </c>
      <c r="K8166" s="3" t="s">
        <v>1901</v>
      </c>
      <c r="L8166" s="3" t="s">
        <v>1901</v>
      </c>
      <c r="M8166" s="3" t="s">
        <v>1901</v>
      </c>
      <c r="N8166" s="3" t="s">
        <v>1901</v>
      </c>
      <c r="O8166" s="3" t="s">
        <v>1901</v>
      </c>
      <c r="P8166" s="3"/>
      <c r="Q8166" s="3"/>
      <c r="R8166" s="3"/>
      <c r="S8166" s="3"/>
      <c r="T8166" s="3"/>
      <c r="U8166" s="3"/>
      <c r="V8166" s="3" t="s">
        <v>1901</v>
      </c>
      <c r="W8166" s="3" t="s">
        <v>1901</v>
      </c>
      <c r="X8166" s="3" t="s">
        <v>1901</v>
      </c>
      <c r="Y8166" s="3"/>
      <c r="Z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  <c r="AP8166" s="3"/>
      <c r="AQ8166" s="3"/>
      <c r="AR8166" s="3"/>
      <c r="AS8166" s="3"/>
      <c r="AT8166" s="3"/>
      <c r="AU8166" s="3"/>
      <c r="AV8166" s="3"/>
      <c r="AW8166" s="3"/>
      <c r="AX8166" s="3"/>
      <c r="AY8166" s="3"/>
      <c r="AZ8166" s="3"/>
      <c r="BA8166" s="3"/>
      <c r="BB8166" s="3"/>
      <c r="BC8166" s="3"/>
      <c r="BD8166" s="3"/>
      <c r="BE8166" s="3"/>
      <c r="BF8166" s="3"/>
      <c r="BG8166" s="3"/>
      <c r="BH8166" s="3"/>
      <c r="BI8166" s="3"/>
      <c r="BJ8166" s="3"/>
    </row>
    <row r="8167" customFormat="false" ht="15.75" hidden="false" customHeight="false" outlineLevel="0" collapsed="false">
      <c r="A8167" s="3" t="n">
        <v>8166</v>
      </c>
      <c r="B8167" s="3" t="s">
        <v>23745</v>
      </c>
      <c r="C8167" s="3" t="s">
        <v>23746</v>
      </c>
      <c r="D8167" s="3" t="n">
        <v>1</v>
      </c>
      <c r="E8167" s="3" t="n">
        <v>5.05955</v>
      </c>
      <c r="F8167" s="3" t="n">
        <v>192</v>
      </c>
      <c r="G8167" s="3" t="n">
        <v>192</v>
      </c>
      <c r="H8167" s="3" t="n">
        <v>22</v>
      </c>
      <c r="I8167" s="3" t="n">
        <v>22</v>
      </c>
      <c r="J8167" s="3" t="n">
        <v>211</v>
      </c>
      <c r="K8167" s="3" t="n">
        <v>211</v>
      </c>
      <c r="L8167" s="3" t="n">
        <v>24</v>
      </c>
      <c r="M8167" s="3" t="n">
        <v>24</v>
      </c>
      <c r="N8167" s="3" t="n">
        <v>6</v>
      </c>
      <c r="O8167" s="3" t="n">
        <v>-1</v>
      </c>
      <c r="P8167" s="3" t="n">
        <v>7.8</v>
      </c>
      <c r="Q8167" s="3" t="n">
        <v>24.2</v>
      </c>
      <c r="R8167" s="3" t="s">
        <v>23747</v>
      </c>
      <c r="S8167" s="4" t="n">
        <v>45747.9695138889</v>
      </c>
      <c r="T8167" s="3" t="s">
        <v>65</v>
      </c>
      <c r="U8167" s="3" t="s">
        <v>65</v>
      </c>
      <c r="V8167" s="3" t="n">
        <v>1</v>
      </c>
      <c r="W8167" s="3" t="n">
        <v>0</v>
      </c>
      <c r="X8167" s="3" t="n">
        <v>0</v>
      </c>
      <c r="Y8167" s="3" t="s">
        <v>30</v>
      </c>
      <c r="Z8167" s="3" t="s">
        <v>30</v>
      </c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  <c r="AP8167" s="3"/>
      <c r="AQ8167" s="3"/>
      <c r="AR8167" s="3"/>
      <c r="AS8167" s="3"/>
      <c r="AT8167" s="3"/>
      <c r="AU8167" s="3"/>
      <c r="AV8167" s="3"/>
      <c r="AW8167" s="3"/>
      <c r="AX8167" s="3"/>
      <c r="AY8167" s="3"/>
      <c r="AZ8167" s="3"/>
      <c r="BA8167" s="3"/>
      <c r="BB8167" s="3"/>
      <c r="BC8167" s="3"/>
      <c r="BD8167" s="3"/>
      <c r="BE8167" s="3"/>
      <c r="BF8167" s="3"/>
      <c r="BG8167" s="3"/>
      <c r="BH8167" s="3"/>
      <c r="BI8167" s="3"/>
      <c r="BJ8167" s="3"/>
    </row>
    <row r="8168" customFormat="false" ht="15.75" hidden="false" customHeight="false" outlineLevel="0" collapsed="false">
      <c r="A8168" s="3" t="n">
        <v>8167</v>
      </c>
      <c r="B8168" s="3" t="s">
        <v>23748</v>
      </c>
      <c r="C8168" s="3" t="s">
        <v>23749</v>
      </c>
      <c r="D8168" s="3" t="n">
        <v>1</v>
      </c>
      <c r="E8168" s="3" t="n">
        <v>1.2447097</v>
      </c>
      <c r="F8168" s="3" t="n">
        <v>9</v>
      </c>
      <c r="G8168" s="3" t="n">
        <v>9</v>
      </c>
      <c r="H8168" s="3" t="n">
        <v>5</v>
      </c>
      <c r="I8168" s="3" t="n">
        <v>5</v>
      </c>
      <c r="J8168" s="3" t="n">
        <v>11</v>
      </c>
      <c r="K8168" s="3" t="n">
        <v>11</v>
      </c>
      <c r="L8168" s="3" t="n">
        <v>0</v>
      </c>
      <c r="M8168" s="3" t="n">
        <v>0</v>
      </c>
      <c r="N8168" s="3" t="n">
        <v>-1</v>
      </c>
      <c r="O8168" s="3" t="n">
        <v>-1</v>
      </c>
      <c r="P8168" s="3" t="n">
        <v>6.2</v>
      </c>
      <c r="Q8168" s="3" t="n">
        <v>24.2</v>
      </c>
      <c r="R8168" s="3" t="s">
        <v>23750</v>
      </c>
      <c r="S8168" s="4" t="n">
        <v>45747.9695717593</v>
      </c>
      <c r="T8168" s="3" t="s">
        <v>65</v>
      </c>
      <c r="U8168" s="3" t="s">
        <v>65</v>
      </c>
      <c r="V8168" s="3" t="n">
        <v>0</v>
      </c>
      <c r="W8168" s="3" t="n">
        <v>0</v>
      </c>
      <c r="X8168" s="3" t="n">
        <v>0</v>
      </c>
      <c r="Y8168" s="3" t="s">
        <v>30</v>
      </c>
      <c r="Z8168" s="3" t="s">
        <v>30</v>
      </c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  <c r="AP8168" s="3"/>
      <c r="AQ8168" s="3"/>
      <c r="AR8168" s="3"/>
      <c r="AS8168" s="3"/>
      <c r="AT8168" s="3"/>
      <c r="AU8168" s="3"/>
      <c r="AV8168" s="3"/>
      <c r="AW8168" s="3"/>
      <c r="AX8168" s="3"/>
      <c r="AY8168" s="3"/>
      <c r="AZ8168" s="3"/>
      <c r="BA8168" s="3"/>
      <c r="BB8168" s="3"/>
      <c r="BC8168" s="3"/>
      <c r="BD8168" s="3"/>
      <c r="BE8168" s="3"/>
      <c r="BF8168" s="3"/>
      <c r="BG8168" s="3"/>
      <c r="BH8168" s="3"/>
      <c r="BI8168" s="3"/>
      <c r="BJ8168" s="3"/>
    </row>
    <row r="8169" customFormat="false" ht="15.75" hidden="false" customHeight="false" outlineLevel="0" collapsed="false">
      <c r="A8169" s="3" t="n">
        <v>8168</v>
      </c>
      <c r="B8169" s="3" t="s">
        <v>23751</v>
      </c>
      <c r="C8169" s="3" t="s">
        <v>23752</v>
      </c>
      <c r="D8169" s="3" t="n">
        <v>1</v>
      </c>
      <c r="E8169" s="3" t="n">
        <v>2.214604</v>
      </c>
      <c r="F8169" s="3" t="n">
        <v>30</v>
      </c>
      <c r="G8169" s="3" t="n">
        <v>30</v>
      </c>
      <c r="H8169" s="3" t="n">
        <v>10</v>
      </c>
      <c r="I8169" s="3" t="n">
        <v>10</v>
      </c>
      <c r="J8169" s="3" t="n">
        <v>36</v>
      </c>
      <c r="K8169" s="3" t="n">
        <v>36</v>
      </c>
      <c r="L8169" s="3" t="n">
        <v>2</v>
      </c>
      <c r="M8169" s="3" t="n">
        <v>2</v>
      </c>
      <c r="N8169" s="3" t="n">
        <v>0</v>
      </c>
      <c r="O8169" s="3" t="n">
        <v>0</v>
      </c>
      <c r="P8169" s="3" t="n">
        <v>7.3</v>
      </c>
      <c r="Q8169" s="3" t="n">
        <v>24.2</v>
      </c>
      <c r="R8169" s="3" t="s">
        <v>23753</v>
      </c>
      <c r="S8169" s="4" t="n">
        <v>45747.9696412037</v>
      </c>
      <c r="T8169" s="3" t="s">
        <v>65</v>
      </c>
      <c r="U8169" s="3" t="s">
        <v>65</v>
      </c>
      <c r="V8169" s="3" t="n">
        <v>1</v>
      </c>
      <c r="W8169" s="3" t="n">
        <v>1</v>
      </c>
      <c r="X8169" s="3" t="n">
        <v>0</v>
      </c>
      <c r="Y8169" s="3" t="s">
        <v>30</v>
      </c>
      <c r="Z8169" s="3" t="s">
        <v>30</v>
      </c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  <c r="AP8169" s="3"/>
      <c r="AQ8169" s="3"/>
      <c r="AR8169" s="3"/>
      <c r="AS8169" s="3"/>
      <c r="AT8169" s="3"/>
      <c r="AU8169" s="3"/>
      <c r="AV8169" s="3"/>
      <c r="AW8169" s="3"/>
      <c r="AX8169" s="3"/>
      <c r="AY8169" s="3"/>
      <c r="AZ8169" s="3"/>
      <c r="BA8169" s="3"/>
      <c r="BB8169" s="3"/>
      <c r="BC8169" s="3"/>
      <c r="BD8169" s="3"/>
      <c r="BE8169" s="3"/>
      <c r="BF8169" s="3"/>
      <c r="BG8169" s="3"/>
      <c r="BH8169" s="3"/>
      <c r="BI8169" s="3"/>
      <c r="BJ8169" s="3"/>
    </row>
    <row r="8170" customFormat="false" ht="15.75" hidden="false" customHeight="false" outlineLevel="0" collapsed="false">
      <c r="A8170" s="3" t="n">
        <v>8169</v>
      </c>
      <c r="B8170" s="3" t="s">
        <v>23754</v>
      </c>
      <c r="C8170" s="3" t="s">
        <v>23755</v>
      </c>
      <c r="D8170" s="3" t="n">
        <v>1</v>
      </c>
      <c r="E8170" s="3" t="n">
        <v>7.9780018</v>
      </c>
      <c r="F8170" s="3" t="n">
        <v>61</v>
      </c>
      <c r="G8170" s="3" t="n">
        <v>61</v>
      </c>
      <c r="H8170" s="3" t="n">
        <v>16</v>
      </c>
      <c r="I8170" s="3" t="n">
        <v>16</v>
      </c>
      <c r="J8170" s="3" t="n">
        <v>67</v>
      </c>
      <c r="K8170" s="3" t="n">
        <v>67</v>
      </c>
      <c r="L8170" s="3" t="n">
        <v>13</v>
      </c>
      <c r="M8170" s="3" t="n">
        <v>13</v>
      </c>
      <c r="N8170" s="3" t="n">
        <v>56</v>
      </c>
      <c r="O8170" s="3" t="n">
        <v>-1</v>
      </c>
      <c r="P8170" s="3" t="n">
        <v>7.3</v>
      </c>
      <c r="Q8170" s="3" t="n">
        <v>24.2</v>
      </c>
      <c r="R8170" s="3" t="s">
        <v>23756</v>
      </c>
      <c r="S8170" s="4" t="n">
        <v>45747.9698842593</v>
      </c>
      <c r="T8170" s="3" t="s">
        <v>4910</v>
      </c>
      <c r="U8170" s="3" t="s">
        <v>4910</v>
      </c>
      <c r="V8170" s="3" t="n">
        <v>1</v>
      </c>
      <c r="W8170" s="3" t="n">
        <v>0</v>
      </c>
      <c r="X8170" s="3" t="n">
        <v>0</v>
      </c>
      <c r="Y8170" s="3" t="s">
        <v>30</v>
      </c>
      <c r="Z8170" s="3" t="s">
        <v>30</v>
      </c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  <c r="AP8170" s="3"/>
      <c r="AQ8170" s="3"/>
      <c r="AR8170" s="3"/>
      <c r="AS8170" s="3"/>
      <c r="AT8170" s="3"/>
      <c r="AU8170" s="3"/>
      <c r="AV8170" s="3"/>
      <c r="AW8170" s="3"/>
      <c r="AX8170" s="3"/>
      <c r="AY8170" s="3"/>
      <c r="AZ8170" s="3"/>
      <c r="BA8170" s="3"/>
      <c r="BB8170" s="3"/>
      <c r="BC8170" s="3"/>
      <c r="BD8170" s="3"/>
      <c r="BE8170" s="3"/>
      <c r="BF8170" s="3"/>
      <c r="BG8170" s="3"/>
      <c r="BH8170" s="3"/>
      <c r="BI8170" s="3"/>
      <c r="BJ8170" s="3"/>
    </row>
    <row r="8171" customFormat="false" ht="15.75" hidden="false" customHeight="false" outlineLevel="0" collapsed="false">
      <c r="A8171" s="3" t="n">
        <v>8170</v>
      </c>
      <c r="B8171" s="3" t="s">
        <v>23757</v>
      </c>
      <c r="C8171" s="3" t="s">
        <v>23758</v>
      </c>
      <c r="D8171" s="3" t="n">
        <v>1</v>
      </c>
      <c r="E8171" s="3" t="n">
        <v>0.7114351</v>
      </c>
      <c r="F8171" s="3" t="n">
        <v>26</v>
      </c>
      <c r="G8171" s="3" t="n">
        <v>26</v>
      </c>
      <c r="H8171" s="3" t="n">
        <v>15</v>
      </c>
      <c r="I8171" s="3" t="n">
        <v>15</v>
      </c>
      <c r="J8171" s="3" t="n">
        <v>34</v>
      </c>
      <c r="K8171" s="3" t="n">
        <v>34</v>
      </c>
      <c r="L8171" s="3" t="n">
        <v>7</v>
      </c>
      <c r="M8171" s="3" t="n">
        <v>7</v>
      </c>
      <c r="N8171" s="3" t="n">
        <v>0</v>
      </c>
      <c r="O8171" s="3" t="n">
        <v>-1</v>
      </c>
      <c r="P8171" s="3" t="n">
        <v>7.3</v>
      </c>
      <c r="Q8171" s="3" t="n">
        <v>24.2</v>
      </c>
      <c r="R8171" s="3" t="s">
        <v>23759</v>
      </c>
      <c r="S8171" s="4" t="n">
        <v>45747.9699652778</v>
      </c>
      <c r="T8171" s="3" t="s">
        <v>239</v>
      </c>
      <c r="U8171" s="3" t="s">
        <v>239</v>
      </c>
      <c r="V8171" s="3" t="n">
        <v>1</v>
      </c>
      <c r="W8171" s="3" t="n">
        <v>0</v>
      </c>
      <c r="X8171" s="3" t="n">
        <v>0</v>
      </c>
      <c r="Y8171" s="3" t="s">
        <v>30</v>
      </c>
      <c r="Z8171" s="3" t="s">
        <v>30</v>
      </c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  <c r="AP8171" s="3"/>
      <c r="AQ8171" s="3"/>
      <c r="AR8171" s="3"/>
      <c r="AS8171" s="3"/>
      <c r="AT8171" s="3"/>
      <c r="AU8171" s="3"/>
      <c r="AV8171" s="3"/>
      <c r="AW8171" s="3"/>
      <c r="AX8171" s="3"/>
      <c r="AY8171" s="3"/>
      <c r="AZ8171" s="3"/>
      <c r="BA8171" s="3"/>
      <c r="BB8171" s="3"/>
      <c r="BC8171" s="3"/>
      <c r="BD8171" s="3"/>
      <c r="BE8171" s="3"/>
      <c r="BF8171" s="3"/>
      <c r="BG8171" s="3"/>
      <c r="BH8171" s="3"/>
      <c r="BI8171" s="3"/>
      <c r="BJ8171" s="3"/>
    </row>
    <row r="8172" customFormat="false" ht="15.75" hidden="false" customHeight="false" outlineLevel="0" collapsed="false">
      <c r="A8172" s="3" t="n">
        <v>8171</v>
      </c>
      <c r="B8172" s="3" t="s">
        <v>23760</v>
      </c>
      <c r="C8172" s="3" t="s">
        <v>23761</v>
      </c>
      <c r="D8172" s="3" t="n">
        <v>1</v>
      </c>
      <c r="E8172" s="3" t="n">
        <v>2.2883314</v>
      </c>
      <c r="F8172" s="3" t="n">
        <v>75</v>
      </c>
      <c r="G8172" s="3" t="n">
        <v>75</v>
      </c>
      <c r="H8172" s="3" t="n">
        <v>14</v>
      </c>
      <c r="I8172" s="3" t="n">
        <v>14</v>
      </c>
      <c r="J8172" s="3" t="n">
        <v>98</v>
      </c>
      <c r="K8172" s="3" t="n">
        <v>98</v>
      </c>
      <c r="L8172" s="3" t="n">
        <v>20</v>
      </c>
      <c r="M8172" s="3" t="n">
        <v>20</v>
      </c>
      <c r="N8172" s="3" t="n">
        <v>20</v>
      </c>
      <c r="O8172" s="3" t="n">
        <v>-1</v>
      </c>
      <c r="P8172" s="3" t="n">
        <v>7.4</v>
      </c>
      <c r="Q8172" s="3" t="n">
        <v>24.2</v>
      </c>
      <c r="R8172" s="3" t="s">
        <v>23762</v>
      </c>
      <c r="S8172" s="4" t="n">
        <v>45747.9700810185</v>
      </c>
      <c r="T8172" s="3" t="s">
        <v>3197</v>
      </c>
      <c r="U8172" s="3" t="s">
        <v>3197</v>
      </c>
      <c r="V8172" s="3" t="n">
        <v>1</v>
      </c>
      <c r="W8172" s="3" t="n">
        <v>0</v>
      </c>
      <c r="X8172" s="3" t="n">
        <v>0</v>
      </c>
      <c r="Y8172" s="3" t="s">
        <v>30</v>
      </c>
      <c r="Z8172" s="3" t="s">
        <v>30</v>
      </c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  <c r="AP8172" s="3"/>
      <c r="AQ8172" s="3"/>
      <c r="AR8172" s="3"/>
      <c r="AS8172" s="3"/>
      <c r="AT8172" s="3"/>
      <c r="AU8172" s="3"/>
      <c r="AV8172" s="3"/>
      <c r="AW8172" s="3"/>
      <c r="AX8172" s="3"/>
      <c r="AY8172" s="3"/>
      <c r="AZ8172" s="3"/>
      <c r="BA8172" s="3"/>
      <c r="BB8172" s="3"/>
      <c r="BC8172" s="3"/>
      <c r="BD8172" s="3"/>
      <c r="BE8172" s="3"/>
      <c r="BF8172" s="3"/>
      <c r="BG8172" s="3"/>
      <c r="BH8172" s="3"/>
      <c r="BI8172" s="3"/>
      <c r="BJ8172" s="3"/>
    </row>
    <row r="8173" customFormat="false" ht="15.75" hidden="false" customHeight="false" outlineLevel="0" collapsed="false">
      <c r="A8173" s="3" t="n">
        <v>8172</v>
      </c>
      <c r="B8173" s="3" t="s">
        <v>23763</v>
      </c>
      <c r="C8173" s="3" t="s">
        <v>23764</v>
      </c>
      <c r="D8173" s="3" t="n">
        <v>1</v>
      </c>
      <c r="E8173" s="3" t="n">
        <v>4.2880728</v>
      </c>
      <c r="F8173" s="3" t="n">
        <v>89</v>
      </c>
      <c r="G8173" s="3" t="n">
        <v>89</v>
      </c>
      <c r="H8173" s="3" t="n">
        <v>21</v>
      </c>
      <c r="I8173" s="3" t="n">
        <v>21</v>
      </c>
      <c r="J8173" s="3" t="n">
        <v>113</v>
      </c>
      <c r="K8173" s="3" t="n">
        <v>113</v>
      </c>
      <c r="L8173" s="3" t="n">
        <v>16</v>
      </c>
      <c r="M8173" s="3" t="n">
        <v>16</v>
      </c>
      <c r="N8173" s="3" t="n">
        <v>18</v>
      </c>
      <c r="O8173" s="3" t="n">
        <v>-1</v>
      </c>
      <c r="P8173" s="3" t="n">
        <v>8.3</v>
      </c>
      <c r="Q8173" s="3" t="n">
        <v>24.2</v>
      </c>
      <c r="R8173" s="3" t="s">
        <v>23765</v>
      </c>
      <c r="S8173" s="4" t="n">
        <v>45747.9702199074</v>
      </c>
      <c r="T8173" s="3" t="s">
        <v>65</v>
      </c>
      <c r="U8173" s="3" t="s">
        <v>65</v>
      </c>
      <c r="V8173" s="3" t="n">
        <v>1</v>
      </c>
      <c r="W8173" s="3" t="n">
        <v>0</v>
      </c>
      <c r="X8173" s="3" t="n">
        <v>0</v>
      </c>
      <c r="Y8173" s="3" t="s">
        <v>30</v>
      </c>
      <c r="Z8173" s="3" t="s">
        <v>30</v>
      </c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  <c r="AP8173" s="3"/>
      <c r="AQ8173" s="3"/>
      <c r="AR8173" s="3"/>
      <c r="AS8173" s="3"/>
      <c r="AT8173" s="3"/>
      <c r="AU8173" s="3"/>
      <c r="AV8173" s="3"/>
      <c r="AW8173" s="3"/>
      <c r="AX8173" s="3"/>
      <c r="AY8173" s="3"/>
      <c r="AZ8173" s="3"/>
      <c r="BA8173" s="3"/>
      <c r="BB8173" s="3"/>
      <c r="BC8173" s="3"/>
      <c r="BD8173" s="3"/>
      <c r="BE8173" s="3"/>
      <c r="BF8173" s="3"/>
      <c r="BG8173" s="3"/>
      <c r="BH8173" s="3"/>
      <c r="BI8173" s="3"/>
      <c r="BJ8173" s="3"/>
    </row>
    <row r="8174" customFormat="false" ht="15.75" hidden="false" customHeight="false" outlineLevel="0" collapsed="false">
      <c r="A8174" s="3" t="n">
        <v>8173</v>
      </c>
      <c r="B8174" s="3" t="s">
        <v>23766</v>
      </c>
      <c r="C8174" s="3" t="s">
        <v>23767</v>
      </c>
      <c r="D8174" s="3" t="n">
        <v>1</v>
      </c>
      <c r="E8174" s="3" t="n">
        <v>1.3820788</v>
      </c>
      <c r="F8174" s="3" t="n">
        <v>58</v>
      </c>
      <c r="G8174" s="3" t="n">
        <v>58</v>
      </c>
      <c r="H8174" s="3" t="n">
        <v>14</v>
      </c>
      <c r="I8174" s="3" t="n">
        <v>14</v>
      </c>
      <c r="J8174" s="3" t="n">
        <v>66</v>
      </c>
      <c r="K8174" s="3" t="n">
        <v>66</v>
      </c>
      <c r="L8174" s="3" t="n">
        <v>14</v>
      </c>
      <c r="M8174" s="3" t="n">
        <v>14</v>
      </c>
      <c r="N8174" s="3" t="n">
        <v>10</v>
      </c>
      <c r="O8174" s="3" t="n">
        <v>-1</v>
      </c>
      <c r="P8174" s="3" t="n">
        <v>8.3</v>
      </c>
      <c r="Q8174" s="3" t="n">
        <v>24.2</v>
      </c>
      <c r="R8174" s="3" t="s">
        <v>23768</v>
      </c>
      <c r="S8174" s="4" t="n">
        <v>45747.9703125</v>
      </c>
      <c r="T8174" s="3" t="s">
        <v>4910</v>
      </c>
      <c r="U8174" s="3" t="s">
        <v>4910</v>
      </c>
      <c r="V8174" s="3" t="n">
        <v>1</v>
      </c>
      <c r="W8174" s="3" t="n">
        <v>0</v>
      </c>
      <c r="X8174" s="3" t="n">
        <v>0</v>
      </c>
      <c r="Y8174" s="3" t="s">
        <v>30</v>
      </c>
      <c r="Z8174" s="3" t="s">
        <v>30</v>
      </c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  <c r="AP8174" s="3"/>
      <c r="AQ8174" s="3"/>
      <c r="AR8174" s="3"/>
      <c r="AS8174" s="3"/>
      <c r="AT8174" s="3"/>
      <c r="AU8174" s="3"/>
      <c r="AV8174" s="3"/>
      <c r="AW8174" s="3"/>
      <c r="AX8174" s="3"/>
      <c r="AY8174" s="3"/>
      <c r="AZ8174" s="3"/>
      <c r="BA8174" s="3"/>
      <c r="BB8174" s="3"/>
      <c r="BC8174" s="3"/>
      <c r="BD8174" s="3"/>
      <c r="BE8174" s="3"/>
      <c r="BF8174" s="3"/>
      <c r="BG8174" s="3"/>
      <c r="BH8174" s="3"/>
      <c r="BI8174" s="3"/>
      <c r="BJ8174" s="3"/>
    </row>
    <row r="8175" customFormat="false" ht="15.75" hidden="false" customHeight="false" outlineLevel="0" collapsed="false">
      <c r="A8175" s="3" t="n">
        <v>8174</v>
      </c>
      <c r="B8175" s="3" t="s">
        <v>23769</v>
      </c>
      <c r="C8175" s="3" t="s">
        <v>23770</v>
      </c>
      <c r="D8175" s="3" t="n">
        <v>1</v>
      </c>
      <c r="E8175" s="3" t="n">
        <v>0.4853574</v>
      </c>
      <c r="F8175" s="3" t="n">
        <v>8</v>
      </c>
      <c r="G8175" s="3" t="n">
        <v>8</v>
      </c>
      <c r="H8175" s="3" t="n">
        <v>5</v>
      </c>
      <c r="I8175" s="3" t="n">
        <v>5</v>
      </c>
      <c r="J8175" s="3" t="n">
        <v>8</v>
      </c>
      <c r="K8175" s="3" t="n">
        <v>8</v>
      </c>
      <c r="L8175" s="3" t="n">
        <v>0</v>
      </c>
      <c r="M8175" s="3" t="n">
        <v>0</v>
      </c>
      <c r="N8175" s="3" t="n">
        <v>0</v>
      </c>
      <c r="O8175" s="3" t="n">
        <v>0</v>
      </c>
      <c r="P8175" s="3" t="n">
        <v>7.3</v>
      </c>
      <c r="Q8175" s="3" t="n">
        <v>24.2</v>
      </c>
      <c r="R8175" s="3" t="s">
        <v>23771</v>
      </c>
      <c r="S8175" s="4" t="n">
        <v>45747.9703703704</v>
      </c>
      <c r="T8175" s="3" t="s">
        <v>65</v>
      </c>
      <c r="U8175" s="3" t="s">
        <v>65</v>
      </c>
      <c r="V8175" s="3" t="n">
        <v>1</v>
      </c>
      <c r="W8175" s="3" t="n">
        <v>1</v>
      </c>
      <c r="X8175" s="3" t="n">
        <v>0</v>
      </c>
      <c r="Y8175" s="3" t="s">
        <v>30</v>
      </c>
      <c r="Z8175" s="3" t="s">
        <v>30</v>
      </c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  <c r="AP8175" s="3"/>
      <c r="AQ8175" s="3"/>
      <c r="AR8175" s="3"/>
      <c r="AS8175" s="3"/>
      <c r="AT8175" s="3"/>
      <c r="AU8175" s="3"/>
      <c r="AV8175" s="3"/>
      <c r="AW8175" s="3"/>
      <c r="AX8175" s="3"/>
      <c r="AY8175" s="3"/>
      <c r="AZ8175" s="3"/>
      <c r="BA8175" s="3"/>
      <c r="BB8175" s="3"/>
      <c r="BC8175" s="3"/>
      <c r="BD8175" s="3"/>
      <c r="BE8175" s="3"/>
      <c r="BF8175" s="3"/>
      <c r="BG8175" s="3"/>
      <c r="BH8175" s="3"/>
      <c r="BI8175" s="3"/>
      <c r="BJ8175" s="3"/>
    </row>
    <row r="8176" customFormat="false" ht="15.75" hidden="false" customHeight="false" outlineLevel="0" collapsed="false">
      <c r="A8176" s="3" t="n">
        <v>8175</v>
      </c>
      <c r="B8176" s="3" t="s">
        <v>23772</v>
      </c>
      <c r="C8176" s="3" t="s">
        <v>23773</v>
      </c>
      <c r="D8176" s="3" t="n">
        <v>1</v>
      </c>
      <c r="E8176" s="3" t="n">
        <v>0.3585599</v>
      </c>
      <c r="F8176" s="3" t="n">
        <v>35</v>
      </c>
      <c r="G8176" s="3" t="n">
        <v>35</v>
      </c>
      <c r="H8176" s="3" t="n">
        <v>6</v>
      </c>
      <c r="I8176" s="3" t="n">
        <v>6</v>
      </c>
      <c r="J8176" s="3" t="n">
        <v>32</v>
      </c>
      <c r="K8176" s="3" t="n">
        <v>32</v>
      </c>
      <c r="L8176" s="3" t="n">
        <v>2</v>
      </c>
      <c r="M8176" s="3" t="n">
        <v>2</v>
      </c>
      <c r="N8176" s="3" t="n">
        <v>-1</v>
      </c>
      <c r="O8176" s="3" t="n">
        <v>-1</v>
      </c>
      <c r="P8176" s="3" t="n">
        <v>5.1</v>
      </c>
      <c r="Q8176" s="3" t="n">
        <v>24.2</v>
      </c>
      <c r="R8176" s="3" t="s">
        <v>23774</v>
      </c>
      <c r="S8176" s="4" t="n">
        <v>45747.9704282407</v>
      </c>
      <c r="T8176" s="3" t="s">
        <v>29</v>
      </c>
      <c r="U8176" s="3" t="s">
        <v>29</v>
      </c>
      <c r="V8176" s="3" t="n">
        <v>0</v>
      </c>
      <c r="W8176" s="3" t="n">
        <v>0</v>
      </c>
      <c r="X8176" s="3" t="n">
        <v>0</v>
      </c>
      <c r="Y8176" s="3" t="s">
        <v>30</v>
      </c>
      <c r="Z8176" s="3" t="s">
        <v>30</v>
      </c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  <c r="AP8176" s="3"/>
      <c r="AQ8176" s="3"/>
      <c r="AR8176" s="3"/>
      <c r="AS8176" s="3"/>
      <c r="AT8176" s="3"/>
      <c r="AU8176" s="3"/>
      <c r="AV8176" s="3"/>
      <c r="AW8176" s="3"/>
      <c r="AX8176" s="3"/>
      <c r="AY8176" s="3"/>
      <c r="AZ8176" s="3"/>
      <c r="BA8176" s="3"/>
      <c r="BB8176" s="3"/>
      <c r="BC8176" s="3"/>
      <c r="BD8176" s="3"/>
      <c r="BE8176" s="3"/>
      <c r="BF8176" s="3"/>
      <c r="BG8176" s="3"/>
      <c r="BH8176" s="3"/>
      <c r="BI8176" s="3"/>
      <c r="BJ8176" s="3"/>
    </row>
    <row r="8177" customFormat="false" ht="15.75" hidden="false" customHeight="false" outlineLevel="0" collapsed="false">
      <c r="A8177" s="3" t="n">
        <v>8176</v>
      </c>
      <c r="B8177" s="3" t="s">
        <v>23775</v>
      </c>
      <c r="C8177" s="3" t="s">
        <v>23776</v>
      </c>
      <c r="D8177" s="3" t="n">
        <v>1</v>
      </c>
      <c r="E8177" s="3" t="n">
        <v>0.3215266</v>
      </c>
      <c r="F8177" s="3" t="n">
        <v>35</v>
      </c>
      <c r="G8177" s="3" t="n">
        <v>35</v>
      </c>
      <c r="H8177" s="3" t="n">
        <v>6</v>
      </c>
      <c r="I8177" s="3" t="n">
        <v>6</v>
      </c>
      <c r="J8177" s="3" t="n">
        <v>32</v>
      </c>
      <c r="K8177" s="3" t="n">
        <v>32</v>
      </c>
      <c r="L8177" s="3" t="n">
        <v>2</v>
      </c>
      <c r="M8177" s="3" t="n">
        <v>2</v>
      </c>
      <c r="N8177" s="3" t="n">
        <v>-1</v>
      </c>
      <c r="O8177" s="3" t="n">
        <v>-1</v>
      </c>
      <c r="P8177" s="3" t="n">
        <v>5.1</v>
      </c>
      <c r="Q8177" s="3" t="n">
        <v>24.2</v>
      </c>
      <c r="R8177" s="3" t="s">
        <v>23777</v>
      </c>
      <c r="S8177" s="4" t="n">
        <v>45747.970462963</v>
      </c>
      <c r="T8177" s="3" t="s">
        <v>65</v>
      </c>
      <c r="U8177" s="3" t="s">
        <v>65</v>
      </c>
      <c r="V8177" s="3" t="n">
        <v>0</v>
      </c>
      <c r="W8177" s="3" t="n">
        <v>0</v>
      </c>
      <c r="X8177" s="3" t="n">
        <v>0</v>
      </c>
      <c r="Y8177" s="3" t="s">
        <v>30</v>
      </c>
      <c r="Z8177" s="3" t="s">
        <v>30</v>
      </c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  <c r="AP8177" s="3"/>
      <c r="AQ8177" s="3"/>
      <c r="AR8177" s="3"/>
      <c r="AS8177" s="3"/>
      <c r="AT8177" s="3"/>
      <c r="AU8177" s="3"/>
      <c r="AV8177" s="3"/>
      <c r="AW8177" s="3"/>
      <c r="AX8177" s="3"/>
      <c r="AY8177" s="3"/>
      <c r="AZ8177" s="3"/>
      <c r="BA8177" s="3"/>
      <c r="BB8177" s="3"/>
      <c r="BC8177" s="3"/>
      <c r="BD8177" s="3"/>
      <c r="BE8177" s="3"/>
      <c r="BF8177" s="3"/>
      <c r="BG8177" s="3"/>
      <c r="BH8177" s="3"/>
      <c r="BI8177" s="3"/>
      <c r="BJ8177" s="3"/>
    </row>
    <row r="8178" customFormat="false" ht="15.75" hidden="false" customHeight="false" outlineLevel="0" collapsed="false">
      <c r="A8178" s="3" t="n">
        <v>8177</v>
      </c>
      <c r="B8178" s="3" t="s">
        <v>23778</v>
      </c>
      <c r="C8178" s="3" t="s">
        <v>23779</v>
      </c>
      <c r="D8178" s="3" t="n">
        <v>1</v>
      </c>
      <c r="E8178" s="3" t="n">
        <v>0.1213366</v>
      </c>
      <c r="F8178" s="3" t="n">
        <v>19</v>
      </c>
      <c r="G8178" s="3" t="n">
        <v>19</v>
      </c>
      <c r="H8178" s="3" t="n">
        <v>8</v>
      </c>
      <c r="I8178" s="3" t="n">
        <v>8</v>
      </c>
      <c r="J8178" s="3" t="n">
        <v>18</v>
      </c>
      <c r="K8178" s="3" t="n">
        <v>18</v>
      </c>
      <c r="L8178" s="3" t="n">
        <v>0</v>
      </c>
      <c r="M8178" s="3" t="n">
        <v>0</v>
      </c>
      <c r="N8178" s="3" t="n">
        <v>6</v>
      </c>
      <c r="O8178" s="3" t="n">
        <v>6</v>
      </c>
      <c r="P8178" s="3" t="n">
        <v>5.1</v>
      </c>
      <c r="Q8178" s="3" t="n">
        <v>24.2</v>
      </c>
      <c r="R8178" s="3" t="s">
        <v>23780</v>
      </c>
      <c r="S8178" s="4" t="n">
        <v>45747.9705092593</v>
      </c>
      <c r="T8178" s="3" t="s">
        <v>65</v>
      </c>
      <c r="U8178" s="3" t="s">
        <v>65</v>
      </c>
      <c r="V8178" s="3" t="n">
        <v>1</v>
      </c>
      <c r="W8178" s="3" t="n">
        <v>1</v>
      </c>
      <c r="X8178" s="3" t="n">
        <v>0</v>
      </c>
      <c r="Y8178" s="3" t="s">
        <v>81</v>
      </c>
      <c r="Z8178" s="3" t="s">
        <v>30</v>
      </c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  <c r="AP8178" s="3"/>
      <c r="AQ8178" s="3"/>
      <c r="AR8178" s="3"/>
      <c r="AS8178" s="3"/>
      <c r="AT8178" s="3"/>
      <c r="AU8178" s="3"/>
      <c r="AV8178" s="3"/>
      <c r="AW8178" s="3"/>
      <c r="AX8178" s="3"/>
      <c r="AY8178" s="3"/>
      <c r="AZ8178" s="3"/>
      <c r="BA8178" s="3"/>
      <c r="BB8178" s="3"/>
      <c r="BC8178" s="3"/>
      <c r="BD8178" s="3"/>
      <c r="BE8178" s="3"/>
      <c r="BF8178" s="3"/>
      <c r="BG8178" s="3"/>
      <c r="BH8178" s="3"/>
      <c r="BI8178" s="3"/>
      <c r="BJ8178" s="3"/>
    </row>
    <row r="8179" customFormat="false" ht="15.75" hidden="false" customHeight="false" outlineLevel="0" collapsed="false">
      <c r="A8179" s="3" t="n">
        <v>8178</v>
      </c>
      <c r="B8179" s="3" t="s">
        <v>23781</v>
      </c>
      <c r="C8179" s="3" t="s">
        <v>23782</v>
      </c>
      <c r="D8179" s="3" t="n">
        <v>1</v>
      </c>
      <c r="E8179" s="3" t="n">
        <v>0.3101316</v>
      </c>
      <c r="F8179" s="3" t="n">
        <v>48</v>
      </c>
      <c r="G8179" s="3" t="n">
        <v>48</v>
      </c>
      <c r="H8179" s="3" t="n">
        <v>15</v>
      </c>
      <c r="I8179" s="3" t="n">
        <v>15</v>
      </c>
      <c r="J8179" s="3" t="n">
        <v>67</v>
      </c>
      <c r="K8179" s="3" t="n">
        <v>67</v>
      </c>
      <c r="L8179" s="3" t="n">
        <v>0</v>
      </c>
      <c r="M8179" s="3" t="n">
        <v>0</v>
      </c>
      <c r="N8179" s="3" t="n">
        <v>17</v>
      </c>
      <c r="O8179" s="3" t="n">
        <v>-1</v>
      </c>
      <c r="P8179" s="3" t="n">
        <v>5.1</v>
      </c>
      <c r="Q8179" s="3" t="n">
        <v>24.2</v>
      </c>
      <c r="R8179" s="3" t="s">
        <v>23783</v>
      </c>
      <c r="S8179" s="4" t="n">
        <v>45747.9705555556</v>
      </c>
      <c r="T8179" s="3" t="s">
        <v>29</v>
      </c>
      <c r="U8179" s="3" t="s">
        <v>29</v>
      </c>
      <c r="V8179" s="3" t="n">
        <v>1</v>
      </c>
      <c r="W8179" s="3" t="n">
        <v>0</v>
      </c>
      <c r="X8179" s="3" t="n">
        <v>0</v>
      </c>
      <c r="Y8179" s="3" t="s">
        <v>81</v>
      </c>
      <c r="Z8179" s="3" t="s">
        <v>30</v>
      </c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  <c r="AP8179" s="3"/>
      <c r="AQ8179" s="3"/>
      <c r="AR8179" s="3"/>
      <c r="AS8179" s="3"/>
      <c r="AT8179" s="3"/>
      <c r="AU8179" s="3"/>
      <c r="AV8179" s="3"/>
      <c r="AW8179" s="3"/>
      <c r="AX8179" s="3"/>
      <c r="AY8179" s="3"/>
      <c r="AZ8179" s="3"/>
      <c r="BA8179" s="3"/>
      <c r="BB8179" s="3"/>
      <c r="BC8179" s="3"/>
      <c r="BD8179" s="3"/>
      <c r="BE8179" s="3"/>
      <c r="BF8179" s="3"/>
      <c r="BG8179" s="3"/>
      <c r="BH8179" s="3"/>
      <c r="BI8179" s="3"/>
      <c r="BJ8179" s="3"/>
    </row>
    <row r="8180" customFormat="false" ht="15.75" hidden="false" customHeight="false" outlineLevel="0" collapsed="false">
      <c r="A8180" s="3" t="n">
        <v>8179</v>
      </c>
      <c r="B8180" s="3" t="s">
        <v>23784</v>
      </c>
      <c r="C8180" s="3" t="s">
        <v>23785</v>
      </c>
      <c r="D8180" s="3" t="n">
        <v>1</v>
      </c>
      <c r="E8180" s="3" t="n">
        <v>3.2722791</v>
      </c>
      <c r="F8180" s="3" t="n">
        <v>10</v>
      </c>
      <c r="G8180" s="3" t="n">
        <v>10</v>
      </c>
      <c r="H8180" s="3" t="n">
        <v>7</v>
      </c>
      <c r="I8180" s="3" t="n">
        <v>7</v>
      </c>
      <c r="J8180" s="3" t="n">
        <v>11</v>
      </c>
      <c r="K8180" s="3" t="n">
        <v>11</v>
      </c>
      <c r="L8180" s="3" t="n">
        <v>1</v>
      </c>
      <c r="M8180" s="3" t="n">
        <v>1</v>
      </c>
      <c r="N8180" s="3" t="n">
        <v>-1</v>
      </c>
      <c r="O8180" s="3" t="n">
        <v>-1</v>
      </c>
      <c r="P8180" s="3" t="n">
        <v>8.3</v>
      </c>
      <c r="Q8180" s="3" t="n">
        <v>24.2</v>
      </c>
      <c r="R8180" s="3" t="s">
        <v>23786</v>
      </c>
      <c r="S8180" s="4" t="n">
        <v>45747.9706944445</v>
      </c>
      <c r="T8180" s="3" t="s">
        <v>239</v>
      </c>
      <c r="U8180" s="3" t="s">
        <v>239</v>
      </c>
      <c r="V8180" s="3" t="n">
        <v>0</v>
      </c>
      <c r="W8180" s="3" t="n">
        <v>0</v>
      </c>
      <c r="X8180" s="3" t="n">
        <v>0</v>
      </c>
      <c r="Y8180" s="3" t="s">
        <v>30</v>
      </c>
      <c r="Z8180" s="3" t="s">
        <v>30</v>
      </c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  <c r="AP8180" s="3"/>
      <c r="AQ8180" s="3"/>
      <c r="AR8180" s="3"/>
      <c r="AS8180" s="3"/>
      <c r="AT8180" s="3"/>
      <c r="AU8180" s="3"/>
      <c r="AV8180" s="3"/>
      <c r="AW8180" s="3"/>
      <c r="AX8180" s="3"/>
      <c r="AY8180" s="3"/>
      <c r="AZ8180" s="3"/>
      <c r="BA8180" s="3"/>
      <c r="BB8180" s="3"/>
      <c r="BC8180" s="3"/>
      <c r="BD8180" s="3"/>
      <c r="BE8180" s="3"/>
      <c r="BF8180" s="3"/>
      <c r="BG8180" s="3"/>
      <c r="BH8180" s="3"/>
      <c r="BI8180" s="3"/>
      <c r="BJ8180" s="3"/>
    </row>
    <row r="8181" customFormat="false" ht="15.75" hidden="false" customHeight="false" outlineLevel="0" collapsed="false">
      <c r="A8181" s="3" t="n">
        <v>8180</v>
      </c>
      <c r="B8181" s="3" t="s">
        <v>23787</v>
      </c>
      <c r="C8181" s="3" t="s">
        <v>23788</v>
      </c>
      <c r="D8181" s="3" t="n">
        <v>1</v>
      </c>
      <c r="E8181" s="3" t="n">
        <v>1.6962709</v>
      </c>
      <c r="F8181" s="3" t="n">
        <v>74</v>
      </c>
      <c r="G8181" s="3" t="n">
        <v>74</v>
      </c>
      <c r="H8181" s="3" t="n">
        <v>22</v>
      </c>
      <c r="I8181" s="3" t="n">
        <v>22</v>
      </c>
      <c r="J8181" s="3" t="n">
        <v>107</v>
      </c>
      <c r="K8181" s="3" t="n">
        <v>107</v>
      </c>
      <c r="L8181" s="3" t="n">
        <v>4</v>
      </c>
      <c r="M8181" s="3" t="n">
        <v>4</v>
      </c>
      <c r="N8181" s="3" t="n">
        <v>-1</v>
      </c>
      <c r="O8181" s="3" t="n">
        <v>-1</v>
      </c>
      <c r="P8181" s="3" t="n">
        <v>7.3</v>
      </c>
      <c r="Q8181" s="3" t="n">
        <v>24.2</v>
      </c>
      <c r="R8181" s="3" t="s">
        <v>23789</v>
      </c>
      <c r="S8181" s="4" t="n">
        <v>45747.9707523148</v>
      </c>
      <c r="T8181" s="3" t="s">
        <v>239</v>
      </c>
      <c r="U8181" s="3" t="s">
        <v>239</v>
      </c>
      <c r="V8181" s="3" t="n">
        <v>0</v>
      </c>
      <c r="W8181" s="3" t="n">
        <v>0</v>
      </c>
      <c r="X8181" s="3" t="n">
        <v>0</v>
      </c>
      <c r="Y8181" s="3" t="s">
        <v>30</v>
      </c>
      <c r="Z8181" s="3" t="s">
        <v>30</v>
      </c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  <c r="AP8181" s="3"/>
      <c r="AQ8181" s="3"/>
      <c r="AR8181" s="3"/>
      <c r="AS8181" s="3"/>
      <c r="AT8181" s="3"/>
      <c r="AU8181" s="3"/>
      <c r="AV8181" s="3"/>
      <c r="AW8181" s="3"/>
      <c r="AX8181" s="3"/>
      <c r="AY8181" s="3"/>
      <c r="AZ8181" s="3"/>
      <c r="BA8181" s="3"/>
      <c r="BB8181" s="3"/>
      <c r="BC8181" s="3"/>
      <c r="BD8181" s="3"/>
      <c r="BE8181" s="3"/>
      <c r="BF8181" s="3"/>
      <c r="BG8181" s="3"/>
      <c r="BH8181" s="3"/>
      <c r="BI8181" s="3"/>
      <c r="BJ8181" s="3"/>
    </row>
    <row r="8182" customFormat="false" ht="15.75" hidden="false" customHeight="false" outlineLevel="0" collapsed="false">
      <c r="A8182" s="3" t="n">
        <v>8181</v>
      </c>
      <c r="B8182" s="3"/>
      <c r="C8182" s="3"/>
      <c r="D8182" s="3" t="n">
        <v>0</v>
      </c>
      <c r="E8182" s="3" t="s">
        <v>1901</v>
      </c>
      <c r="F8182" s="3" t="s">
        <v>1901</v>
      </c>
      <c r="G8182" s="3" t="s">
        <v>1901</v>
      </c>
      <c r="H8182" s="3" t="s">
        <v>1901</v>
      </c>
      <c r="I8182" s="3" t="s">
        <v>1901</v>
      </c>
      <c r="J8182" s="3" t="s">
        <v>1901</v>
      </c>
      <c r="K8182" s="3" t="s">
        <v>1901</v>
      </c>
      <c r="L8182" s="3" t="s">
        <v>1901</v>
      </c>
      <c r="M8182" s="3" t="s">
        <v>1901</v>
      </c>
      <c r="N8182" s="3" t="s">
        <v>1901</v>
      </c>
      <c r="O8182" s="3" t="s">
        <v>1901</v>
      </c>
      <c r="P8182" s="3"/>
      <c r="Q8182" s="3"/>
      <c r="R8182" s="3"/>
      <c r="S8182" s="3"/>
      <c r="T8182" s="3"/>
      <c r="U8182" s="3"/>
      <c r="V8182" s="3" t="s">
        <v>1901</v>
      </c>
      <c r="W8182" s="3" t="s">
        <v>1901</v>
      </c>
      <c r="X8182" s="3" t="s">
        <v>1901</v>
      </c>
      <c r="Y8182" s="3"/>
      <c r="Z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  <c r="AP8182" s="3"/>
      <c r="AQ8182" s="3"/>
      <c r="AR8182" s="3"/>
      <c r="AS8182" s="3"/>
      <c r="AT8182" s="3"/>
      <c r="AU8182" s="3"/>
      <c r="AV8182" s="3"/>
      <c r="AW8182" s="3"/>
      <c r="AX8182" s="3"/>
      <c r="AY8182" s="3"/>
      <c r="AZ8182" s="3"/>
      <c r="BA8182" s="3"/>
      <c r="BB8182" s="3"/>
      <c r="BC8182" s="3"/>
      <c r="BD8182" s="3"/>
      <c r="BE8182" s="3"/>
      <c r="BF8182" s="3"/>
      <c r="BG8182" s="3"/>
      <c r="BH8182" s="3"/>
      <c r="BI8182" s="3"/>
      <c r="BJ8182" s="3"/>
    </row>
    <row r="8183" customFormat="false" ht="15.75" hidden="false" customHeight="false" outlineLevel="0" collapsed="false">
      <c r="A8183" s="3" t="n">
        <v>8182</v>
      </c>
      <c r="B8183" s="3" t="s">
        <v>23790</v>
      </c>
      <c r="C8183" s="3" t="s">
        <v>23791</v>
      </c>
      <c r="D8183" s="3" t="n">
        <v>1</v>
      </c>
      <c r="E8183" s="3" t="n">
        <v>3.2604979</v>
      </c>
      <c r="F8183" s="3" t="n">
        <v>111</v>
      </c>
      <c r="G8183" s="3" t="n">
        <v>111</v>
      </c>
      <c r="H8183" s="3" t="n">
        <v>25</v>
      </c>
      <c r="I8183" s="3" t="n">
        <v>25</v>
      </c>
      <c r="J8183" s="3" t="n">
        <v>152</v>
      </c>
      <c r="K8183" s="3" t="n">
        <v>152</v>
      </c>
      <c r="L8183" s="3" t="n">
        <v>18</v>
      </c>
      <c r="M8183" s="3" t="n">
        <v>18</v>
      </c>
      <c r="N8183" s="3" t="n">
        <v>45</v>
      </c>
      <c r="O8183" s="3" t="n">
        <v>-1</v>
      </c>
      <c r="P8183" s="3" t="n">
        <v>7.3</v>
      </c>
      <c r="Q8183" s="3" t="n">
        <v>24.2</v>
      </c>
      <c r="R8183" s="3" t="s">
        <v>23792</v>
      </c>
      <c r="S8183" s="4" t="n">
        <v>45747.9709027778</v>
      </c>
      <c r="T8183" s="3" t="s">
        <v>4910</v>
      </c>
      <c r="U8183" s="3" t="s">
        <v>4910</v>
      </c>
      <c r="V8183" s="3" t="n">
        <v>1</v>
      </c>
      <c r="W8183" s="3" t="n">
        <v>0</v>
      </c>
      <c r="X8183" s="3" t="n">
        <v>0</v>
      </c>
      <c r="Y8183" s="3" t="s">
        <v>30</v>
      </c>
      <c r="Z8183" s="3" t="s">
        <v>30</v>
      </c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  <c r="AP8183" s="3"/>
      <c r="AQ8183" s="3"/>
      <c r="AR8183" s="3"/>
      <c r="AS8183" s="3"/>
      <c r="AT8183" s="3"/>
      <c r="AU8183" s="3"/>
      <c r="AV8183" s="3"/>
      <c r="AW8183" s="3"/>
      <c r="AX8183" s="3"/>
      <c r="AY8183" s="3"/>
      <c r="AZ8183" s="3"/>
      <c r="BA8183" s="3"/>
      <c r="BB8183" s="3"/>
      <c r="BC8183" s="3"/>
      <c r="BD8183" s="3"/>
      <c r="BE8183" s="3"/>
      <c r="BF8183" s="3"/>
      <c r="BG8183" s="3"/>
      <c r="BH8183" s="3"/>
      <c r="BI8183" s="3"/>
      <c r="BJ8183" s="3"/>
    </row>
    <row r="8184" customFormat="false" ht="15.75" hidden="false" customHeight="false" outlineLevel="0" collapsed="false">
      <c r="A8184" s="3" t="n">
        <v>8183</v>
      </c>
      <c r="B8184" s="3" t="s">
        <v>23793</v>
      </c>
      <c r="C8184" s="3" t="s">
        <v>23794</v>
      </c>
      <c r="D8184" s="3" t="n">
        <v>1</v>
      </c>
      <c r="E8184" s="3" t="n">
        <v>2.3688582</v>
      </c>
      <c r="F8184" s="3" t="n">
        <v>97</v>
      </c>
      <c r="G8184" s="3" t="n">
        <v>97</v>
      </c>
      <c r="H8184" s="3" t="n">
        <v>21</v>
      </c>
      <c r="I8184" s="3" t="n">
        <v>21</v>
      </c>
      <c r="J8184" s="3" t="n">
        <v>133</v>
      </c>
      <c r="K8184" s="3" t="n">
        <v>133</v>
      </c>
      <c r="L8184" s="3" t="n">
        <v>15</v>
      </c>
      <c r="M8184" s="3" t="n">
        <v>15</v>
      </c>
      <c r="N8184" s="3" t="n">
        <v>8</v>
      </c>
      <c r="O8184" s="3" t="n">
        <v>-1</v>
      </c>
      <c r="P8184" s="3" t="n">
        <v>7.3</v>
      </c>
      <c r="Q8184" s="3" t="n">
        <v>24.2</v>
      </c>
      <c r="R8184" s="3" t="s">
        <v>23795</v>
      </c>
      <c r="S8184" s="4" t="n">
        <v>45747.9710185185</v>
      </c>
      <c r="T8184" s="3" t="s">
        <v>4910</v>
      </c>
      <c r="U8184" s="3" t="s">
        <v>4910</v>
      </c>
      <c r="V8184" s="3" t="n">
        <v>1</v>
      </c>
      <c r="W8184" s="3" t="n">
        <v>0</v>
      </c>
      <c r="X8184" s="3" t="n">
        <v>0</v>
      </c>
      <c r="Y8184" s="3" t="s">
        <v>30</v>
      </c>
      <c r="Z8184" s="3" t="s">
        <v>30</v>
      </c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  <c r="AP8184" s="3"/>
      <c r="AQ8184" s="3"/>
      <c r="AR8184" s="3"/>
      <c r="AS8184" s="3"/>
      <c r="AT8184" s="3"/>
      <c r="AU8184" s="3"/>
      <c r="AV8184" s="3"/>
      <c r="AW8184" s="3"/>
      <c r="AX8184" s="3"/>
      <c r="AY8184" s="3"/>
      <c r="AZ8184" s="3"/>
      <c r="BA8184" s="3"/>
      <c r="BB8184" s="3"/>
      <c r="BC8184" s="3"/>
      <c r="BD8184" s="3"/>
      <c r="BE8184" s="3"/>
      <c r="BF8184" s="3"/>
      <c r="BG8184" s="3"/>
      <c r="BH8184" s="3"/>
      <c r="BI8184" s="3"/>
      <c r="BJ8184" s="3"/>
    </row>
    <row r="8185" customFormat="false" ht="15.75" hidden="false" customHeight="false" outlineLevel="0" collapsed="false">
      <c r="A8185" s="3" t="n">
        <v>8184</v>
      </c>
      <c r="B8185" s="3" t="s">
        <v>23796</v>
      </c>
      <c r="C8185" s="3" t="s">
        <v>23797</v>
      </c>
      <c r="D8185" s="3" t="n">
        <v>1</v>
      </c>
      <c r="E8185" s="3" t="n">
        <v>2.6859262</v>
      </c>
      <c r="F8185" s="3" t="n">
        <v>143</v>
      </c>
      <c r="G8185" s="3" t="n">
        <v>143</v>
      </c>
      <c r="H8185" s="3" t="n">
        <v>20</v>
      </c>
      <c r="I8185" s="3" t="n">
        <v>20</v>
      </c>
      <c r="J8185" s="3" t="n">
        <v>186</v>
      </c>
      <c r="K8185" s="3" t="n">
        <v>186</v>
      </c>
      <c r="L8185" s="3" t="n">
        <v>11</v>
      </c>
      <c r="M8185" s="3" t="n">
        <v>11</v>
      </c>
      <c r="N8185" s="3" t="n">
        <v>0</v>
      </c>
      <c r="O8185" s="3" t="n">
        <v>-1</v>
      </c>
      <c r="P8185" s="3" t="n">
        <v>7.3</v>
      </c>
      <c r="Q8185" s="3" t="n">
        <v>24.2</v>
      </c>
      <c r="R8185" s="3" t="s">
        <v>23798</v>
      </c>
      <c r="S8185" s="4" t="n">
        <v>45747.9711111111</v>
      </c>
      <c r="T8185" s="3" t="s">
        <v>4910</v>
      </c>
      <c r="U8185" s="3" t="s">
        <v>4910</v>
      </c>
      <c r="V8185" s="3" t="n">
        <v>1</v>
      </c>
      <c r="W8185" s="3" t="n">
        <v>0</v>
      </c>
      <c r="X8185" s="3" t="n">
        <v>0</v>
      </c>
      <c r="Y8185" s="3" t="s">
        <v>30</v>
      </c>
      <c r="Z8185" s="3" t="s">
        <v>30</v>
      </c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  <c r="AP8185" s="3"/>
      <c r="AQ8185" s="3"/>
      <c r="AR8185" s="3"/>
      <c r="AS8185" s="3"/>
      <c r="AT8185" s="3"/>
      <c r="AU8185" s="3"/>
      <c r="AV8185" s="3"/>
      <c r="AW8185" s="3"/>
      <c r="AX8185" s="3"/>
      <c r="AY8185" s="3"/>
      <c r="AZ8185" s="3"/>
      <c r="BA8185" s="3"/>
      <c r="BB8185" s="3"/>
      <c r="BC8185" s="3"/>
      <c r="BD8185" s="3"/>
      <c r="BE8185" s="3"/>
      <c r="BF8185" s="3"/>
      <c r="BG8185" s="3"/>
      <c r="BH8185" s="3"/>
      <c r="BI8185" s="3"/>
      <c r="BJ8185" s="3"/>
    </row>
    <row r="8186" customFormat="false" ht="15.75" hidden="false" customHeight="false" outlineLevel="0" collapsed="false">
      <c r="A8186" s="3" t="n">
        <v>8185</v>
      </c>
      <c r="B8186" s="3" t="s">
        <v>23799</v>
      </c>
      <c r="C8186" s="3" t="s">
        <v>23800</v>
      </c>
      <c r="D8186" s="3" t="n">
        <v>1</v>
      </c>
      <c r="E8186" s="3" t="n">
        <v>6.0345936</v>
      </c>
      <c r="F8186" s="3" t="n">
        <v>207</v>
      </c>
      <c r="G8186" s="3" t="n">
        <v>207</v>
      </c>
      <c r="H8186" s="3" t="n">
        <v>30</v>
      </c>
      <c r="I8186" s="3" t="n">
        <v>30</v>
      </c>
      <c r="J8186" s="3" t="n">
        <v>304</v>
      </c>
      <c r="K8186" s="3" t="n">
        <v>304</v>
      </c>
      <c r="L8186" s="3" t="n">
        <v>17</v>
      </c>
      <c r="M8186" s="3" t="n">
        <v>17</v>
      </c>
      <c r="N8186" s="3" t="n">
        <v>15</v>
      </c>
      <c r="O8186" s="3" t="n">
        <v>-1</v>
      </c>
      <c r="P8186" s="3" t="n">
        <v>7.3</v>
      </c>
      <c r="Q8186" s="3" t="n">
        <v>24.2</v>
      </c>
      <c r="R8186" s="3" t="s">
        <v>23801</v>
      </c>
      <c r="S8186" s="4" t="n">
        <v>45747.97125</v>
      </c>
      <c r="T8186" s="3" t="s">
        <v>4910</v>
      </c>
      <c r="U8186" s="3" t="s">
        <v>4910</v>
      </c>
      <c r="V8186" s="3" t="n">
        <v>1</v>
      </c>
      <c r="W8186" s="3" t="n">
        <v>0</v>
      </c>
      <c r="X8186" s="3" t="n">
        <v>0</v>
      </c>
      <c r="Y8186" s="3" t="s">
        <v>30</v>
      </c>
      <c r="Z8186" s="3" t="s">
        <v>30</v>
      </c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  <c r="AP8186" s="3"/>
      <c r="AQ8186" s="3"/>
      <c r="AR8186" s="3"/>
      <c r="AS8186" s="3"/>
      <c r="AT8186" s="3"/>
      <c r="AU8186" s="3"/>
      <c r="AV8186" s="3"/>
      <c r="AW8186" s="3"/>
      <c r="AX8186" s="3"/>
      <c r="AY8186" s="3"/>
      <c r="AZ8186" s="3"/>
      <c r="BA8186" s="3"/>
      <c r="BB8186" s="3"/>
      <c r="BC8186" s="3"/>
      <c r="BD8186" s="3"/>
      <c r="BE8186" s="3"/>
      <c r="BF8186" s="3"/>
      <c r="BG8186" s="3"/>
      <c r="BH8186" s="3"/>
      <c r="BI8186" s="3"/>
      <c r="BJ8186" s="3"/>
    </row>
    <row r="8187" customFormat="false" ht="15.75" hidden="false" customHeight="false" outlineLevel="0" collapsed="false">
      <c r="A8187" s="3" t="n">
        <v>8186</v>
      </c>
      <c r="B8187" s="3" t="s">
        <v>23802</v>
      </c>
      <c r="C8187" s="3" t="s">
        <v>23803</v>
      </c>
      <c r="D8187" s="3" t="n">
        <v>1</v>
      </c>
      <c r="E8187" s="3" t="n">
        <v>2.5357169</v>
      </c>
      <c r="F8187" s="3" t="n">
        <v>26</v>
      </c>
      <c r="G8187" s="3" t="n">
        <v>26</v>
      </c>
      <c r="H8187" s="3" t="n">
        <v>10</v>
      </c>
      <c r="I8187" s="3" t="n">
        <v>10</v>
      </c>
      <c r="J8187" s="3" t="n">
        <v>44</v>
      </c>
      <c r="K8187" s="3" t="n">
        <v>44</v>
      </c>
      <c r="L8187" s="3" t="n">
        <v>2</v>
      </c>
      <c r="M8187" s="3" t="n">
        <v>2</v>
      </c>
      <c r="N8187" s="3" t="n">
        <v>-1</v>
      </c>
      <c r="O8187" s="3" t="n">
        <v>-1</v>
      </c>
      <c r="P8187" s="3" t="n">
        <v>7.3</v>
      </c>
      <c r="Q8187" s="3" t="n">
        <v>24.2</v>
      </c>
      <c r="R8187" s="3" t="s">
        <v>23804</v>
      </c>
      <c r="S8187" s="4" t="n">
        <v>45747.9713194444</v>
      </c>
      <c r="T8187" s="3" t="s">
        <v>65</v>
      </c>
      <c r="U8187" s="3" t="s">
        <v>65</v>
      </c>
      <c r="V8187" s="3" t="n">
        <v>0</v>
      </c>
      <c r="W8187" s="3" t="n">
        <v>0</v>
      </c>
      <c r="X8187" s="3" t="n">
        <v>0</v>
      </c>
      <c r="Y8187" s="3" t="s">
        <v>30</v>
      </c>
      <c r="Z8187" s="3" t="s">
        <v>30</v>
      </c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  <c r="AP8187" s="3"/>
      <c r="AQ8187" s="3"/>
      <c r="AR8187" s="3"/>
      <c r="AS8187" s="3"/>
      <c r="AT8187" s="3"/>
      <c r="AU8187" s="3"/>
      <c r="AV8187" s="3"/>
      <c r="AW8187" s="3"/>
      <c r="AX8187" s="3"/>
      <c r="AY8187" s="3"/>
      <c r="AZ8187" s="3"/>
      <c r="BA8187" s="3"/>
      <c r="BB8187" s="3"/>
      <c r="BC8187" s="3"/>
      <c r="BD8187" s="3"/>
      <c r="BE8187" s="3"/>
      <c r="BF8187" s="3"/>
      <c r="BG8187" s="3"/>
      <c r="BH8187" s="3"/>
      <c r="BI8187" s="3"/>
      <c r="BJ8187" s="3"/>
    </row>
    <row r="8188" customFormat="false" ht="15.75" hidden="false" customHeight="false" outlineLevel="0" collapsed="false">
      <c r="A8188" s="3" t="n">
        <v>8187</v>
      </c>
      <c r="B8188" s="3" t="s">
        <v>23805</v>
      </c>
      <c r="C8188" s="3" t="s">
        <v>23806</v>
      </c>
      <c r="D8188" s="3" t="n">
        <v>1</v>
      </c>
      <c r="E8188" s="3" t="n">
        <v>1.2433436</v>
      </c>
      <c r="F8188" s="3" t="n">
        <v>11</v>
      </c>
      <c r="G8188" s="3" t="n">
        <v>11</v>
      </c>
      <c r="H8188" s="3" t="n">
        <v>7</v>
      </c>
      <c r="I8188" s="3" t="n">
        <v>7</v>
      </c>
      <c r="J8188" s="3" t="n">
        <v>21</v>
      </c>
      <c r="K8188" s="3" t="n">
        <v>21</v>
      </c>
      <c r="L8188" s="3" t="n">
        <v>0</v>
      </c>
      <c r="M8188" s="3" t="n">
        <v>0</v>
      </c>
      <c r="N8188" s="3" t="n">
        <v>3</v>
      </c>
      <c r="O8188" s="3" t="n">
        <v>3</v>
      </c>
      <c r="P8188" s="3" t="n">
        <v>7.3</v>
      </c>
      <c r="Q8188" s="3" t="n">
        <v>24.2</v>
      </c>
      <c r="R8188" s="3" t="s">
        <v>23807</v>
      </c>
      <c r="S8188" s="4" t="n">
        <v>45747.9713773148</v>
      </c>
      <c r="T8188" s="3" t="s">
        <v>65</v>
      </c>
      <c r="U8188" s="3" t="s">
        <v>65</v>
      </c>
      <c r="V8188" s="3" t="n">
        <v>1</v>
      </c>
      <c r="W8188" s="3" t="n">
        <v>1</v>
      </c>
      <c r="X8188" s="3" t="n">
        <v>0</v>
      </c>
      <c r="Y8188" s="3" t="s">
        <v>30</v>
      </c>
      <c r="Z8188" s="3" t="s">
        <v>30</v>
      </c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  <c r="AP8188" s="3"/>
      <c r="AQ8188" s="3"/>
      <c r="AR8188" s="3"/>
      <c r="AS8188" s="3"/>
      <c r="AT8188" s="3"/>
      <c r="AU8188" s="3"/>
      <c r="AV8188" s="3"/>
      <c r="AW8188" s="3"/>
      <c r="AX8188" s="3"/>
      <c r="AY8188" s="3"/>
      <c r="AZ8188" s="3"/>
      <c r="BA8188" s="3"/>
      <c r="BB8188" s="3"/>
      <c r="BC8188" s="3"/>
      <c r="BD8188" s="3"/>
      <c r="BE8188" s="3"/>
      <c r="BF8188" s="3"/>
      <c r="BG8188" s="3"/>
      <c r="BH8188" s="3"/>
      <c r="BI8188" s="3"/>
      <c r="BJ8188" s="3"/>
    </row>
    <row r="8189" customFormat="false" ht="15.75" hidden="false" customHeight="false" outlineLevel="0" collapsed="false">
      <c r="A8189" s="3" t="n">
        <v>8188</v>
      </c>
      <c r="B8189" s="3" t="s">
        <v>23808</v>
      </c>
      <c r="C8189" s="3" t="s">
        <v>23809</v>
      </c>
      <c r="D8189" s="3" t="n">
        <v>1</v>
      </c>
      <c r="E8189" s="3" t="n">
        <v>9.2495927</v>
      </c>
      <c r="F8189" s="3" t="n">
        <v>229</v>
      </c>
      <c r="G8189" s="3" t="n">
        <v>229</v>
      </c>
      <c r="H8189" s="3" t="n">
        <v>26</v>
      </c>
      <c r="I8189" s="3" t="n">
        <v>26</v>
      </c>
      <c r="J8189" s="3" t="n">
        <v>303</v>
      </c>
      <c r="K8189" s="3" t="n">
        <v>303</v>
      </c>
      <c r="L8189" s="3" t="n">
        <v>32</v>
      </c>
      <c r="M8189" s="3" t="n">
        <v>32</v>
      </c>
      <c r="N8189" s="3" t="n">
        <v>35</v>
      </c>
      <c r="O8189" s="3" t="n">
        <v>-1</v>
      </c>
      <c r="P8189" s="3" t="n">
        <v>7.3</v>
      </c>
      <c r="Q8189" s="3" t="n">
        <v>24.2</v>
      </c>
      <c r="R8189" s="3" t="s">
        <v>23810</v>
      </c>
      <c r="S8189" s="4" t="n">
        <v>45747.9716435185</v>
      </c>
      <c r="T8189" s="3" t="s">
        <v>239</v>
      </c>
      <c r="U8189" s="3" t="s">
        <v>239</v>
      </c>
      <c r="V8189" s="3" t="n">
        <v>1</v>
      </c>
      <c r="W8189" s="3" t="n">
        <v>0</v>
      </c>
      <c r="X8189" s="3" t="n">
        <v>0</v>
      </c>
      <c r="Y8189" s="3" t="s">
        <v>30</v>
      </c>
      <c r="Z8189" s="3" t="s">
        <v>30</v>
      </c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  <c r="AP8189" s="3"/>
      <c r="AQ8189" s="3"/>
      <c r="AR8189" s="3"/>
      <c r="AS8189" s="3"/>
      <c r="AT8189" s="3"/>
      <c r="AU8189" s="3"/>
      <c r="AV8189" s="3"/>
      <c r="AW8189" s="3"/>
      <c r="AX8189" s="3"/>
      <c r="AY8189" s="3"/>
      <c r="AZ8189" s="3"/>
      <c r="BA8189" s="3"/>
      <c r="BB8189" s="3"/>
      <c r="BC8189" s="3"/>
      <c r="BD8189" s="3"/>
      <c r="BE8189" s="3"/>
      <c r="BF8189" s="3"/>
      <c r="BG8189" s="3"/>
      <c r="BH8189" s="3"/>
      <c r="BI8189" s="3"/>
      <c r="BJ8189" s="3"/>
    </row>
    <row r="8190" customFormat="false" ht="15.75" hidden="false" customHeight="false" outlineLevel="0" collapsed="false">
      <c r="A8190" s="3" t="n">
        <v>8189</v>
      </c>
      <c r="B8190" s="3" t="s">
        <v>23811</v>
      </c>
      <c r="C8190" s="3" t="s">
        <v>23812</v>
      </c>
      <c r="D8190" s="3" t="n">
        <v>1</v>
      </c>
      <c r="E8190" s="3" t="n">
        <v>5.8799251</v>
      </c>
      <c r="F8190" s="3" t="n">
        <v>187</v>
      </c>
      <c r="G8190" s="3" t="n">
        <v>187</v>
      </c>
      <c r="H8190" s="3" t="n">
        <v>21</v>
      </c>
      <c r="I8190" s="3" t="n">
        <v>21</v>
      </c>
      <c r="J8190" s="3" t="n">
        <v>241</v>
      </c>
      <c r="K8190" s="3" t="n">
        <v>241</v>
      </c>
      <c r="L8190" s="3" t="n">
        <v>32</v>
      </c>
      <c r="M8190" s="3" t="n">
        <v>32</v>
      </c>
      <c r="N8190" s="3" t="n">
        <v>33</v>
      </c>
      <c r="O8190" s="3" t="n">
        <v>-1</v>
      </c>
      <c r="P8190" s="3" t="n">
        <v>7.3</v>
      </c>
      <c r="Q8190" s="3" t="n">
        <v>24.2</v>
      </c>
      <c r="R8190" s="3" t="s">
        <v>23813</v>
      </c>
      <c r="S8190" s="4" t="n">
        <v>45747.9718634259</v>
      </c>
      <c r="T8190" s="3" t="s">
        <v>4910</v>
      </c>
      <c r="U8190" s="3" t="s">
        <v>4910</v>
      </c>
      <c r="V8190" s="3" t="n">
        <v>1</v>
      </c>
      <c r="W8190" s="3" t="n">
        <v>0</v>
      </c>
      <c r="X8190" s="3" t="n">
        <v>0</v>
      </c>
      <c r="Y8190" s="3" t="s">
        <v>30</v>
      </c>
      <c r="Z8190" s="3" t="s">
        <v>30</v>
      </c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  <c r="AP8190" s="3"/>
      <c r="AQ8190" s="3"/>
      <c r="AR8190" s="3"/>
      <c r="AS8190" s="3"/>
      <c r="AT8190" s="3"/>
      <c r="AU8190" s="3"/>
      <c r="AV8190" s="3"/>
      <c r="AW8190" s="3"/>
      <c r="AX8190" s="3"/>
      <c r="AY8190" s="3"/>
      <c r="AZ8190" s="3"/>
      <c r="BA8190" s="3"/>
      <c r="BB8190" s="3"/>
      <c r="BC8190" s="3"/>
      <c r="BD8190" s="3"/>
      <c r="BE8190" s="3"/>
      <c r="BF8190" s="3"/>
      <c r="BG8190" s="3"/>
      <c r="BH8190" s="3"/>
      <c r="BI8190" s="3"/>
      <c r="BJ8190" s="3"/>
    </row>
    <row r="8191" customFormat="false" ht="15.75" hidden="false" customHeight="false" outlineLevel="0" collapsed="false">
      <c r="A8191" s="3" t="n">
        <v>8190</v>
      </c>
      <c r="B8191" s="3"/>
      <c r="C8191" s="3"/>
      <c r="D8191" s="3" t="n">
        <v>0</v>
      </c>
      <c r="E8191" s="3" t="s">
        <v>1901</v>
      </c>
      <c r="F8191" s="3" t="s">
        <v>1901</v>
      </c>
      <c r="G8191" s="3" t="s">
        <v>1901</v>
      </c>
      <c r="H8191" s="3" t="s">
        <v>1901</v>
      </c>
      <c r="I8191" s="3" t="s">
        <v>1901</v>
      </c>
      <c r="J8191" s="3" t="s">
        <v>1901</v>
      </c>
      <c r="K8191" s="3" t="s">
        <v>1901</v>
      </c>
      <c r="L8191" s="3" t="s">
        <v>1901</v>
      </c>
      <c r="M8191" s="3" t="s">
        <v>1901</v>
      </c>
      <c r="N8191" s="3" t="s">
        <v>1901</v>
      </c>
      <c r="O8191" s="3" t="s">
        <v>1901</v>
      </c>
      <c r="P8191" s="3"/>
      <c r="Q8191" s="3"/>
      <c r="R8191" s="3"/>
      <c r="S8191" s="3"/>
      <c r="T8191" s="3"/>
      <c r="U8191" s="3"/>
      <c r="V8191" s="3" t="s">
        <v>1901</v>
      </c>
      <c r="W8191" s="3" t="s">
        <v>1901</v>
      </c>
      <c r="X8191" s="3" t="s">
        <v>1901</v>
      </c>
      <c r="Y8191" s="3"/>
      <c r="Z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  <c r="AP8191" s="3"/>
      <c r="AQ8191" s="3"/>
      <c r="AR8191" s="3"/>
      <c r="AS8191" s="3"/>
      <c r="AT8191" s="3"/>
      <c r="AU8191" s="3"/>
      <c r="AV8191" s="3"/>
      <c r="AW8191" s="3"/>
      <c r="AX8191" s="3"/>
      <c r="AY8191" s="3"/>
      <c r="AZ8191" s="3"/>
      <c r="BA8191" s="3"/>
      <c r="BB8191" s="3"/>
      <c r="BC8191" s="3"/>
      <c r="BD8191" s="3"/>
      <c r="BE8191" s="3"/>
      <c r="BF8191" s="3"/>
      <c r="BG8191" s="3"/>
      <c r="BH8191" s="3"/>
      <c r="BI8191" s="3"/>
      <c r="BJ8191" s="3"/>
    </row>
    <row r="8192" customFormat="false" ht="15.75" hidden="false" customHeight="false" outlineLevel="0" collapsed="false">
      <c r="A8192" s="3" t="n">
        <v>8191</v>
      </c>
      <c r="B8192" s="3" t="s">
        <v>23814</v>
      </c>
      <c r="C8192" s="3" t="s">
        <v>23815</v>
      </c>
      <c r="D8192" s="3" t="n">
        <v>1</v>
      </c>
      <c r="E8192" s="3" t="n">
        <v>2.1838137</v>
      </c>
      <c r="F8192" s="3" t="n">
        <v>95</v>
      </c>
      <c r="G8192" s="3" t="n">
        <v>95</v>
      </c>
      <c r="H8192" s="3" t="n">
        <v>15</v>
      </c>
      <c r="I8192" s="3" t="n">
        <v>15</v>
      </c>
      <c r="J8192" s="3" t="n">
        <v>121</v>
      </c>
      <c r="K8192" s="3" t="n">
        <v>121</v>
      </c>
      <c r="L8192" s="3" t="n">
        <v>9</v>
      </c>
      <c r="M8192" s="3" t="n">
        <v>9</v>
      </c>
      <c r="N8192" s="3" t="n">
        <v>0</v>
      </c>
      <c r="O8192" s="3" t="n">
        <v>-1</v>
      </c>
      <c r="P8192" s="3" t="n">
        <v>7.3</v>
      </c>
      <c r="Q8192" s="3" t="n">
        <v>24.2</v>
      </c>
      <c r="R8192" s="3" t="s">
        <v>23816</v>
      </c>
      <c r="S8192" s="4" t="n">
        <v>45747.9719444444</v>
      </c>
      <c r="T8192" s="3" t="s">
        <v>239</v>
      </c>
      <c r="U8192" s="3" t="s">
        <v>239</v>
      </c>
      <c r="V8192" s="3" t="n">
        <v>1</v>
      </c>
      <c r="W8192" s="3" t="n">
        <v>0</v>
      </c>
      <c r="X8192" s="3" t="n">
        <v>0</v>
      </c>
      <c r="Y8192" s="3" t="s">
        <v>30</v>
      </c>
      <c r="Z8192" s="3" t="s">
        <v>30</v>
      </c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  <c r="AP8192" s="3"/>
      <c r="AQ8192" s="3"/>
      <c r="AR8192" s="3"/>
      <c r="AS8192" s="3"/>
      <c r="AT8192" s="3"/>
      <c r="AU8192" s="3"/>
      <c r="AV8192" s="3"/>
      <c r="AW8192" s="3"/>
      <c r="AX8192" s="3"/>
      <c r="AY8192" s="3"/>
      <c r="AZ8192" s="3"/>
      <c r="BA8192" s="3"/>
      <c r="BB8192" s="3"/>
      <c r="BC8192" s="3"/>
      <c r="BD8192" s="3"/>
      <c r="BE8192" s="3"/>
      <c r="BF8192" s="3"/>
      <c r="BG8192" s="3"/>
      <c r="BH8192" s="3"/>
      <c r="BI8192" s="3"/>
      <c r="BJ8192" s="3"/>
    </row>
    <row r="8193" customFormat="false" ht="15.75" hidden="false" customHeight="false" outlineLevel="0" collapsed="false">
      <c r="A8193" s="3" t="n">
        <v>8192</v>
      </c>
      <c r="B8193" s="3" t="s">
        <v>23817</v>
      </c>
      <c r="C8193" s="3" t="s">
        <v>23818</v>
      </c>
      <c r="D8193" s="3" t="n">
        <v>1</v>
      </c>
      <c r="E8193" s="3" t="n">
        <v>3.2305881</v>
      </c>
      <c r="F8193" s="3" t="n">
        <v>156</v>
      </c>
      <c r="G8193" s="3" t="n">
        <v>156</v>
      </c>
      <c r="H8193" s="3" t="n">
        <v>25</v>
      </c>
      <c r="I8193" s="3" t="n">
        <v>25</v>
      </c>
      <c r="J8193" s="3" t="n">
        <v>218</v>
      </c>
      <c r="K8193" s="3" t="n">
        <v>218</v>
      </c>
      <c r="L8193" s="3" t="n">
        <v>13</v>
      </c>
      <c r="M8193" s="3" t="n">
        <v>13</v>
      </c>
      <c r="N8193" s="3" t="n">
        <v>7</v>
      </c>
      <c r="O8193" s="3" t="n">
        <v>-1</v>
      </c>
      <c r="P8193" s="3" t="n">
        <v>7.3</v>
      </c>
      <c r="Q8193" s="3" t="n">
        <v>24.2</v>
      </c>
      <c r="R8193" s="3" t="s">
        <v>23819</v>
      </c>
      <c r="S8193" s="4" t="n">
        <v>45747.972037037</v>
      </c>
      <c r="T8193" s="3" t="s">
        <v>4910</v>
      </c>
      <c r="U8193" s="3" t="s">
        <v>4910</v>
      </c>
      <c r="V8193" s="3" t="n">
        <v>1</v>
      </c>
      <c r="W8193" s="3" t="n">
        <v>0</v>
      </c>
      <c r="X8193" s="3" t="n">
        <v>0</v>
      </c>
      <c r="Y8193" s="3" t="s">
        <v>30</v>
      </c>
      <c r="Z8193" s="3" t="s">
        <v>30</v>
      </c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  <c r="AP8193" s="3"/>
      <c r="AQ8193" s="3"/>
      <c r="AR8193" s="3"/>
      <c r="AS8193" s="3"/>
      <c r="AT8193" s="3"/>
      <c r="AU8193" s="3"/>
      <c r="AV8193" s="3"/>
      <c r="AW8193" s="3"/>
      <c r="AX8193" s="3"/>
      <c r="AY8193" s="3"/>
      <c r="AZ8193" s="3"/>
      <c r="BA8193" s="3"/>
      <c r="BB8193" s="3"/>
      <c r="BC8193" s="3"/>
      <c r="BD8193" s="3"/>
      <c r="BE8193" s="3"/>
      <c r="BF8193" s="3"/>
      <c r="BG8193" s="3"/>
      <c r="BH8193" s="3"/>
      <c r="BI8193" s="3"/>
      <c r="BJ8193" s="3"/>
    </row>
    <row r="8194" customFormat="false" ht="15.75" hidden="false" customHeight="false" outlineLevel="0" collapsed="false">
      <c r="A8194" s="3" t="n">
        <v>8193</v>
      </c>
      <c r="B8194" s="3" t="s">
        <v>23820</v>
      </c>
      <c r="C8194" s="3" t="s">
        <v>23821</v>
      </c>
      <c r="D8194" s="3" t="n">
        <v>1</v>
      </c>
      <c r="E8194" s="3" t="n">
        <v>4.0295923</v>
      </c>
      <c r="F8194" s="3" t="n">
        <v>328</v>
      </c>
      <c r="G8194" s="3" t="n">
        <v>328</v>
      </c>
      <c r="H8194" s="3" t="n">
        <v>21</v>
      </c>
      <c r="I8194" s="3" t="n">
        <v>21</v>
      </c>
      <c r="J8194" s="3" t="n">
        <v>458</v>
      </c>
      <c r="K8194" s="3" t="n">
        <v>458</v>
      </c>
      <c r="L8194" s="3" t="n">
        <v>74</v>
      </c>
      <c r="M8194" s="3" t="n">
        <v>74</v>
      </c>
      <c r="N8194" s="3" t="n">
        <v>0</v>
      </c>
      <c r="O8194" s="3" t="n">
        <v>-1</v>
      </c>
      <c r="P8194" s="3" t="n">
        <v>7.3</v>
      </c>
      <c r="Q8194" s="3" t="n">
        <v>24.2</v>
      </c>
      <c r="R8194" s="3" t="s">
        <v>23822</v>
      </c>
      <c r="S8194" s="4" t="n">
        <v>45747.9722453704</v>
      </c>
      <c r="T8194" s="3" t="s">
        <v>65</v>
      </c>
      <c r="U8194" s="3" t="s">
        <v>65</v>
      </c>
      <c r="V8194" s="3" t="n">
        <v>1</v>
      </c>
      <c r="W8194" s="3" t="n">
        <v>0</v>
      </c>
      <c r="X8194" s="3" t="n">
        <v>0</v>
      </c>
      <c r="Y8194" s="3" t="s">
        <v>30</v>
      </c>
      <c r="Z8194" s="3" t="s">
        <v>30</v>
      </c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  <c r="AP8194" s="3"/>
      <c r="AQ8194" s="3"/>
      <c r="AR8194" s="3"/>
      <c r="AS8194" s="3"/>
      <c r="AT8194" s="3"/>
      <c r="AU8194" s="3"/>
      <c r="AV8194" s="3"/>
      <c r="AW8194" s="3"/>
      <c r="AX8194" s="3"/>
      <c r="AY8194" s="3"/>
      <c r="AZ8194" s="3"/>
      <c r="BA8194" s="3"/>
      <c r="BB8194" s="3"/>
      <c r="BC8194" s="3"/>
      <c r="BD8194" s="3"/>
      <c r="BE8194" s="3"/>
      <c r="BF8194" s="3"/>
      <c r="BG8194" s="3"/>
      <c r="BH8194" s="3"/>
      <c r="BI8194" s="3"/>
      <c r="BJ8194" s="3"/>
    </row>
    <row r="8195" customFormat="false" ht="15.75" hidden="false" customHeight="false" outlineLevel="0" collapsed="false">
      <c r="A8195" s="3" t="n">
        <v>8194</v>
      </c>
      <c r="B8195" s="3" t="s">
        <v>23823</v>
      </c>
      <c r="C8195" s="3" t="s">
        <v>23824</v>
      </c>
      <c r="D8195" s="3" t="n">
        <v>1</v>
      </c>
      <c r="E8195" s="3" t="n">
        <v>1.3068616</v>
      </c>
      <c r="F8195" s="3" t="n">
        <v>96</v>
      </c>
      <c r="G8195" s="3" t="n">
        <v>96</v>
      </c>
      <c r="H8195" s="3" t="n">
        <v>10</v>
      </c>
      <c r="I8195" s="3" t="n">
        <v>10</v>
      </c>
      <c r="J8195" s="3" t="n">
        <v>109</v>
      </c>
      <c r="K8195" s="3" t="n">
        <v>109</v>
      </c>
      <c r="L8195" s="3" t="n">
        <v>6</v>
      </c>
      <c r="M8195" s="3" t="n">
        <v>6</v>
      </c>
      <c r="N8195" s="3" t="n">
        <v>0</v>
      </c>
      <c r="O8195" s="3" t="n">
        <v>0</v>
      </c>
      <c r="P8195" s="3" t="n">
        <v>7.3</v>
      </c>
      <c r="Q8195" s="3" t="n">
        <v>24.2</v>
      </c>
      <c r="R8195" s="3" t="s">
        <v>23825</v>
      </c>
      <c r="S8195" s="4" t="n">
        <v>45747.9723263889</v>
      </c>
      <c r="T8195" s="3" t="s">
        <v>65</v>
      </c>
      <c r="U8195" s="3" t="s">
        <v>65</v>
      </c>
      <c r="V8195" s="3" t="n">
        <v>1</v>
      </c>
      <c r="W8195" s="3" t="n">
        <v>1</v>
      </c>
      <c r="X8195" s="3" t="n">
        <v>0</v>
      </c>
      <c r="Y8195" s="3" t="s">
        <v>30</v>
      </c>
      <c r="Z8195" s="3" t="s">
        <v>30</v>
      </c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  <c r="AP8195" s="3"/>
      <c r="AQ8195" s="3"/>
      <c r="AR8195" s="3"/>
      <c r="AS8195" s="3"/>
      <c r="AT8195" s="3"/>
      <c r="AU8195" s="3"/>
      <c r="AV8195" s="3"/>
      <c r="AW8195" s="3"/>
      <c r="AX8195" s="3"/>
      <c r="AY8195" s="3"/>
      <c r="AZ8195" s="3"/>
      <c r="BA8195" s="3"/>
      <c r="BB8195" s="3"/>
      <c r="BC8195" s="3"/>
      <c r="BD8195" s="3"/>
      <c r="BE8195" s="3"/>
      <c r="BF8195" s="3"/>
      <c r="BG8195" s="3"/>
      <c r="BH8195" s="3"/>
      <c r="BI8195" s="3"/>
      <c r="BJ8195" s="3"/>
    </row>
    <row r="8196" customFormat="false" ht="15.75" hidden="false" customHeight="false" outlineLevel="0" collapsed="false">
      <c r="A8196" s="3" t="n">
        <v>8195</v>
      </c>
      <c r="B8196" s="3" t="s">
        <v>23826</v>
      </c>
      <c r="C8196" s="3" t="s">
        <v>23827</v>
      </c>
      <c r="D8196" s="3" t="n">
        <v>1</v>
      </c>
      <c r="E8196" s="3" t="n">
        <v>0.5209976</v>
      </c>
      <c r="F8196" s="3" t="n">
        <v>13</v>
      </c>
      <c r="G8196" s="3" t="n">
        <v>13</v>
      </c>
      <c r="H8196" s="3" t="n">
        <v>9</v>
      </c>
      <c r="I8196" s="3" t="n">
        <v>9</v>
      </c>
      <c r="J8196" s="3" t="n">
        <v>17</v>
      </c>
      <c r="K8196" s="3" t="n">
        <v>17</v>
      </c>
      <c r="L8196" s="3" t="n">
        <v>0</v>
      </c>
      <c r="M8196" s="3" t="n">
        <v>0</v>
      </c>
      <c r="N8196" s="3" t="n">
        <v>-1</v>
      </c>
      <c r="O8196" s="3" t="n">
        <v>-1</v>
      </c>
      <c r="P8196" s="3" t="n">
        <v>7.8</v>
      </c>
      <c r="Q8196" s="3" t="n">
        <v>24.2</v>
      </c>
      <c r="R8196" s="3" t="s">
        <v>23828</v>
      </c>
      <c r="S8196" s="4" t="n">
        <v>45747.9723726852</v>
      </c>
      <c r="T8196" s="3" t="s">
        <v>65</v>
      </c>
      <c r="U8196" s="3" t="s">
        <v>65</v>
      </c>
      <c r="V8196" s="3" t="n">
        <v>0</v>
      </c>
      <c r="W8196" s="3" t="n">
        <v>0</v>
      </c>
      <c r="X8196" s="3" t="n">
        <v>0</v>
      </c>
      <c r="Y8196" s="3" t="s">
        <v>30</v>
      </c>
      <c r="Z8196" s="3" t="s">
        <v>30</v>
      </c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  <c r="AP8196" s="3"/>
      <c r="AQ8196" s="3"/>
      <c r="AR8196" s="3"/>
      <c r="AS8196" s="3"/>
      <c r="AT8196" s="3"/>
      <c r="AU8196" s="3"/>
      <c r="AV8196" s="3"/>
      <c r="AW8196" s="3"/>
      <c r="AX8196" s="3"/>
      <c r="AY8196" s="3"/>
      <c r="AZ8196" s="3"/>
      <c r="BA8196" s="3"/>
      <c r="BB8196" s="3"/>
      <c r="BC8196" s="3"/>
      <c r="BD8196" s="3"/>
      <c r="BE8196" s="3"/>
      <c r="BF8196" s="3"/>
      <c r="BG8196" s="3"/>
      <c r="BH8196" s="3"/>
      <c r="BI8196" s="3"/>
      <c r="BJ8196" s="3"/>
    </row>
    <row r="8197" customFormat="false" ht="15.75" hidden="false" customHeight="false" outlineLevel="0" collapsed="false">
      <c r="A8197" s="3" t="n">
        <v>8196</v>
      </c>
      <c r="B8197" s="3" t="s">
        <v>23829</v>
      </c>
      <c r="C8197" s="3" t="s">
        <v>23830</v>
      </c>
      <c r="D8197" s="3" t="n">
        <v>1</v>
      </c>
      <c r="E8197" s="3" t="n">
        <v>0.4839628</v>
      </c>
      <c r="F8197" s="3" t="n">
        <v>13</v>
      </c>
      <c r="G8197" s="3" t="n">
        <v>13</v>
      </c>
      <c r="H8197" s="3" t="n">
        <v>8</v>
      </c>
      <c r="I8197" s="3" t="n">
        <v>8</v>
      </c>
      <c r="J8197" s="3" t="n">
        <v>17</v>
      </c>
      <c r="K8197" s="3" t="n">
        <v>17</v>
      </c>
      <c r="L8197" s="3" t="n">
        <v>0</v>
      </c>
      <c r="M8197" s="3" t="n">
        <v>0</v>
      </c>
      <c r="N8197" s="3" t="n">
        <v>-1</v>
      </c>
      <c r="O8197" s="3" t="n">
        <v>-1</v>
      </c>
      <c r="P8197" s="3" t="n">
        <v>7.8</v>
      </c>
      <c r="Q8197" s="3" t="n">
        <v>24.2</v>
      </c>
      <c r="R8197" s="3" t="s">
        <v>23831</v>
      </c>
      <c r="S8197" s="4" t="n">
        <v>45747.9724074074</v>
      </c>
      <c r="T8197" s="3" t="s">
        <v>65</v>
      </c>
      <c r="U8197" s="3" t="s">
        <v>65</v>
      </c>
      <c r="V8197" s="3" t="n">
        <v>0</v>
      </c>
      <c r="W8197" s="3" t="n">
        <v>0</v>
      </c>
      <c r="X8197" s="3" t="n">
        <v>0</v>
      </c>
      <c r="Y8197" s="3" t="s">
        <v>30</v>
      </c>
      <c r="Z8197" s="3" t="s">
        <v>30</v>
      </c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  <c r="AP8197" s="3"/>
      <c r="AQ8197" s="3"/>
      <c r="AR8197" s="3"/>
      <c r="AS8197" s="3"/>
      <c r="AT8197" s="3"/>
      <c r="AU8197" s="3"/>
      <c r="AV8197" s="3"/>
      <c r="AW8197" s="3"/>
      <c r="AX8197" s="3"/>
      <c r="AY8197" s="3"/>
      <c r="AZ8197" s="3"/>
      <c r="BA8197" s="3"/>
      <c r="BB8197" s="3"/>
      <c r="BC8197" s="3"/>
      <c r="BD8197" s="3"/>
      <c r="BE8197" s="3"/>
      <c r="BF8197" s="3"/>
      <c r="BG8197" s="3"/>
      <c r="BH8197" s="3"/>
      <c r="BI8197" s="3"/>
      <c r="BJ8197" s="3"/>
    </row>
    <row r="8198" customFormat="false" ht="15.75" hidden="false" customHeight="false" outlineLevel="0" collapsed="false">
      <c r="A8198" s="3" t="n">
        <v>8197</v>
      </c>
      <c r="B8198" s="3" t="s">
        <v>23832</v>
      </c>
      <c r="C8198" s="3" t="s">
        <v>23833</v>
      </c>
      <c r="D8198" s="3" t="n">
        <v>1</v>
      </c>
      <c r="E8198" s="3" t="n">
        <v>0.529255</v>
      </c>
      <c r="F8198" s="3" t="n">
        <v>13</v>
      </c>
      <c r="G8198" s="3" t="n">
        <v>13</v>
      </c>
      <c r="H8198" s="3" t="n">
        <v>8</v>
      </c>
      <c r="I8198" s="3" t="n">
        <v>8</v>
      </c>
      <c r="J8198" s="3" t="n">
        <v>17</v>
      </c>
      <c r="K8198" s="3" t="n">
        <v>17</v>
      </c>
      <c r="L8198" s="3" t="n">
        <v>0</v>
      </c>
      <c r="M8198" s="3" t="n">
        <v>0</v>
      </c>
      <c r="N8198" s="3" t="n">
        <v>-1</v>
      </c>
      <c r="O8198" s="3" t="n">
        <v>-1</v>
      </c>
      <c r="P8198" s="3" t="n">
        <v>7.8</v>
      </c>
      <c r="Q8198" s="3" t="n">
        <v>24.2</v>
      </c>
      <c r="R8198" s="3" t="s">
        <v>23834</v>
      </c>
      <c r="S8198" s="4" t="n">
        <v>45747.9724421296</v>
      </c>
      <c r="T8198" s="3" t="s">
        <v>65</v>
      </c>
      <c r="U8198" s="3" t="s">
        <v>65</v>
      </c>
      <c r="V8198" s="3" t="n">
        <v>0</v>
      </c>
      <c r="W8198" s="3" t="n">
        <v>0</v>
      </c>
      <c r="X8198" s="3" t="n">
        <v>0</v>
      </c>
      <c r="Y8198" s="3" t="s">
        <v>30</v>
      </c>
      <c r="Z8198" s="3" t="s">
        <v>30</v>
      </c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  <c r="AP8198" s="3"/>
      <c r="AQ8198" s="3"/>
      <c r="AR8198" s="3"/>
      <c r="AS8198" s="3"/>
      <c r="AT8198" s="3"/>
      <c r="AU8198" s="3"/>
      <c r="AV8198" s="3"/>
      <c r="AW8198" s="3"/>
      <c r="AX8198" s="3"/>
      <c r="AY8198" s="3"/>
      <c r="AZ8198" s="3"/>
      <c r="BA8198" s="3"/>
      <c r="BB8198" s="3"/>
      <c r="BC8198" s="3"/>
      <c r="BD8198" s="3"/>
      <c r="BE8198" s="3"/>
      <c r="BF8198" s="3"/>
      <c r="BG8198" s="3"/>
      <c r="BH8198" s="3"/>
      <c r="BI8198" s="3"/>
      <c r="BJ8198" s="3"/>
    </row>
    <row r="8199" customFormat="false" ht="15.75" hidden="false" customHeight="false" outlineLevel="0" collapsed="false">
      <c r="A8199" s="3" t="n">
        <v>8198</v>
      </c>
      <c r="B8199" s="3" t="s">
        <v>23835</v>
      </c>
      <c r="C8199" s="3" t="s">
        <v>23836</v>
      </c>
      <c r="D8199" s="3" t="n">
        <v>1</v>
      </c>
      <c r="E8199" s="3" t="n">
        <v>0.4864054</v>
      </c>
      <c r="F8199" s="3" t="n">
        <v>18</v>
      </c>
      <c r="G8199" s="3" t="n">
        <v>18</v>
      </c>
      <c r="H8199" s="3" t="n">
        <v>9</v>
      </c>
      <c r="I8199" s="3" t="n">
        <v>9</v>
      </c>
      <c r="J8199" s="3" t="n">
        <v>27</v>
      </c>
      <c r="K8199" s="3" t="n">
        <v>27</v>
      </c>
      <c r="L8199" s="3" t="n">
        <v>0</v>
      </c>
      <c r="M8199" s="3" t="n">
        <v>0</v>
      </c>
      <c r="N8199" s="3" t="n">
        <v>-1</v>
      </c>
      <c r="O8199" s="3" t="n">
        <v>-1</v>
      </c>
      <c r="P8199" s="3" t="n">
        <v>7.8</v>
      </c>
      <c r="Q8199" s="3" t="n">
        <v>24.2</v>
      </c>
      <c r="R8199" s="3" t="s">
        <v>23837</v>
      </c>
      <c r="S8199" s="4" t="n">
        <v>45747.9724652778</v>
      </c>
      <c r="T8199" s="3" t="s">
        <v>65</v>
      </c>
      <c r="U8199" s="3" t="s">
        <v>65</v>
      </c>
      <c r="V8199" s="3" t="n">
        <v>0</v>
      </c>
      <c r="W8199" s="3" t="n">
        <v>0</v>
      </c>
      <c r="X8199" s="3" t="n">
        <v>0</v>
      </c>
      <c r="Y8199" s="3" t="s">
        <v>30</v>
      </c>
      <c r="Z8199" s="3" t="s">
        <v>30</v>
      </c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  <c r="AP8199" s="3"/>
      <c r="AQ8199" s="3"/>
      <c r="AR8199" s="3"/>
      <c r="AS8199" s="3"/>
      <c r="AT8199" s="3"/>
      <c r="AU8199" s="3"/>
      <c r="AV8199" s="3"/>
      <c r="AW8199" s="3"/>
      <c r="AX8199" s="3"/>
      <c r="AY8199" s="3"/>
      <c r="AZ8199" s="3"/>
      <c r="BA8199" s="3"/>
      <c r="BB8199" s="3"/>
      <c r="BC8199" s="3"/>
      <c r="BD8199" s="3"/>
      <c r="BE8199" s="3"/>
      <c r="BF8199" s="3"/>
      <c r="BG8199" s="3"/>
      <c r="BH8199" s="3"/>
      <c r="BI8199" s="3"/>
      <c r="BJ8199" s="3"/>
    </row>
    <row r="8200" customFormat="false" ht="15.75" hidden="false" customHeight="false" outlineLevel="0" collapsed="false">
      <c r="A8200" s="3" t="n">
        <v>8199</v>
      </c>
      <c r="B8200" s="3" t="s">
        <v>23838</v>
      </c>
      <c r="C8200" s="3" t="s">
        <v>23839</v>
      </c>
      <c r="D8200" s="3" t="n">
        <v>1</v>
      </c>
      <c r="E8200" s="3" t="n">
        <v>0.4467993</v>
      </c>
      <c r="F8200" s="3" t="n">
        <v>18</v>
      </c>
      <c r="G8200" s="3" t="n">
        <v>18</v>
      </c>
      <c r="H8200" s="3" t="n">
        <v>8</v>
      </c>
      <c r="I8200" s="3" t="n">
        <v>8</v>
      </c>
      <c r="J8200" s="3" t="n">
        <v>29</v>
      </c>
      <c r="K8200" s="3" t="n">
        <v>29</v>
      </c>
      <c r="L8200" s="3" t="n">
        <v>0</v>
      </c>
      <c r="M8200" s="3" t="n">
        <v>0</v>
      </c>
      <c r="N8200" s="3" t="n">
        <v>-1</v>
      </c>
      <c r="O8200" s="3" t="n">
        <v>-1</v>
      </c>
      <c r="P8200" s="3" t="n">
        <v>7.1</v>
      </c>
      <c r="Q8200" s="3" t="n">
        <v>24.2</v>
      </c>
      <c r="R8200" s="3" t="s">
        <v>23840</v>
      </c>
      <c r="S8200" s="4" t="n">
        <v>45747.9725</v>
      </c>
      <c r="T8200" s="3" t="s">
        <v>65</v>
      </c>
      <c r="U8200" s="3" t="s">
        <v>65</v>
      </c>
      <c r="V8200" s="3" t="n">
        <v>0</v>
      </c>
      <c r="W8200" s="3" t="n">
        <v>0</v>
      </c>
      <c r="X8200" s="3" t="n">
        <v>0</v>
      </c>
      <c r="Y8200" s="3" t="s">
        <v>30</v>
      </c>
      <c r="Z8200" s="3" t="s">
        <v>30</v>
      </c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3"/>
      <c r="AU8200" s="3"/>
      <c r="AV8200" s="3"/>
      <c r="AW8200" s="3"/>
      <c r="AX8200" s="3"/>
      <c r="AY8200" s="3"/>
      <c r="AZ8200" s="3"/>
      <c r="BA8200" s="3"/>
      <c r="BB8200" s="3"/>
      <c r="BC8200" s="3"/>
      <c r="BD8200" s="3"/>
      <c r="BE8200" s="3"/>
      <c r="BF8200" s="3"/>
      <c r="BG8200" s="3"/>
      <c r="BH8200" s="3"/>
      <c r="BI8200" s="3"/>
      <c r="BJ8200" s="3"/>
    </row>
    <row r="8201" customFormat="false" ht="15.75" hidden="false" customHeight="false" outlineLevel="0" collapsed="false">
      <c r="A8201" s="3" t="n">
        <v>8200</v>
      </c>
      <c r="B8201" s="3" t="s">
        <v>23841</v>
      </c>
      <c r="C8201" s="3" t="s">
        <v>23842</v>
      </c>
      <c r="D8201" s="3" t="n">
        <v>1</v>
      </c>
      <c r="E8201" s="3" t="n">
        <v>0.4462456</v>
      </c>
      <c r="F8201" s="3" t="n">
        <v>17</v>
      </c>
      <c r="G8201" s="3" t="n">
        <v>17</v>
      </c>
      <c r="H8201" s="3" t="n">
        <v>8</v>
      </c>
      <c r="I8201" s="3" t="n">
        <v>8</v>
      </c>
      <c r="J8201" s="3" t="n">
        <v>26</v>
      </c>
      <c r="K8201" s="3" t="n">
        <v>26</v>
      </c>
      <c r="L8201" s="3" t="n">
        <v>0</v>
      </c>
      <c r="M8201" s="3" t="n">
        <v>0</v>
      </c>
      <c r="N8201" s="3" t="n">
        <v>-1</v>
      </c>
      <c r="O8201" s="3" t="n">
        <v>-1</v>
      </c>
      <c r="P8201" s="3" t="n">
        <v>7.1</v>
      </c>
      <c r="Q8201" s="3" t="n">
        <v>24.2</v>
      </c>
      <c r="R8201" s="3" t="s">
        <v>23843</v>
      </c>
      <c r="S8201" s="4" t="n">
        <v>45747.9725231482</v>
      </c>
      <c r="T8201" s="3" t="s">
        <v>65</v>
      </c>
      <c r="U8201" s="3" t="s">
        <v>65</v>
      </c>
      <c r="V8201" s="3" t="n">
        <v>0</v>
      </c>
      <c r="W8201" s="3" t="n">
        <v>0</v>
      </c>
      <c r="X8201" s="3" t="n">
        <v>0</v>
      </c>
      <c r="Y8201" s="3" t="s">
        <v>30</v>
      </c>
      <c r="Z8201" s="3" t="s">
        <v>30</v>
      </c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3"/>
      <c r="AU8201" s="3"/>
      <c r="AV8201" s="3"/>
      <c r="AW8201" s="3"/>
      <c r="AX8201" s="3"/>
      <c r="AY8201" s="3"/>
      <c r="AZ8201" s="3"/>
      <c r="BA8201" s="3"/>
      <c r="BB8201" s="3"/>
      <c r="BC8201" s="3"/>
      <c r="BD8201" s="3"/>
      <c r="BE8201" s="3"/>
      <c r="BF8201" s="3"/>
      <c r="BG8201" s="3"/>
      <c r="BH8201" s="3"/>
      <c r="BI8201" s="3"/>
      <c r="BJ8201" s="3"/>
    </row>
    <row r="8202" customFormat="false" ht="15.75" hidden="false" customHeight="false" outlineLevel="0" collapsed="false">
      <c r="A8202" s="3" t="n">
        <v>8201</v>
      </c>
      <c r="B8202" s="3"/>
      <c r="C8202" s="3"/>
      <c r="D8202" s="3" t="n">
        <v>0</v>
      </c>
      <c r="E8202" s="3" t="s">
        <v>1901</v>
      </c>
      <c r="F8202" s="3" t="s">
        <v>1901</v>
      </c>
      <c r="G8202" s="3" t="s">
        <v>1901</v>
      </c>
      <c r="H8202" s="3" t="s">
        <v>1901</v>
      </c>
      <c r="I8202" s="3" t="s">
        <v>1901</v>
      </c>
      <c r="J8202" s="3" t="s">
        <v>1901</v>
      </c>
      <c r="K8202" s="3" t="s">
        <v>1901</v>
      </c>
      <c r="L8202" s="3" t="s">
        <v>1901</v>
      </c>
      <c r="M8202" s="3" t="s">
        <v>1901</v>
      </c>
      <c r="N8202" s="3" t="s">
        <v>1901</v>
      </c>
      <c r="O8202" s="3" t="s">
        <v>1901</v>
      </c>
      <c r="P8202" s="3"/>
      <c r="Q8202" s="3"/>
      <c r="R8202" s="3"/>
      <c r="S8202" s="3"/>
      <c r="T8202" s="3"/>
      <c r="U8202" s="3"/>
      <c r="V8202" s="3" t="s">
        <v>1901</v>
      </c>
      <c r="W8202" s="3" t="s">
        <v>1901</v>
      </c>
      <c r="X8202" s="3" t="s">
        <v>1901</v>
      </c>
      <c r="Y8202" s="3"/>
      <c r="Z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  <c r="AP8202" s="3"/>
      <c r="AQ8202" s="3"/>
      <c r="AR8202" s="3"/>
      <c r="AS8202" s="3"/>
      <c r="AT8202" s="3"/>
      <c r="AU8202" s="3"/>
      <c r="AV8202" s="3"/>
      <c r="AW8202" s="3"/>
      <c r="AX8202" s="3"/>
      <c r="AY8202" s="3"/>
      <c r="AZ8202" s="3"/>
      <c r="BA8202" s="3"/>
      <c r="BB8202" s="3"/>
      <c r="BC8202" s="3"/>
      <c r="BD8202" s="3"/>
      <c r="BE8202" s="3"/>
      <c r="BF8202" s="3"/>
      <c r="BG8202" s="3"/>
      <c r="BH8202" s="3"/>
      <c r="BI8202" s="3"/>
      <c r="BJ8202" s="3"/>
    </row>
    <row r="8203" customFormat="false" ht="15.75" hidden="false" customHeight="false" outlineLevel="0" collapsed="false">
      <c r="A8203" s="3" t="n">
        <v>8202</v>
      </c>
      <c r="B8203" s="3" t="s">
        <v>23844</v>
      </c>
      <c r="C8203" s="3" t="s">
        <v>23845</v>
      </c>
      <c r="D8203" s="3" t="n">
        <v>1</v>
      </c>
      <c r="E8203" s="3" t="n">
        <v>1.9895335</v>
      </c>
      <c r="F8203" s="3" t="n">
        <v>94</v>
      </c>
      <c r="G8203" s="3" t="n">
        <v>94</v>
      </c>
      <c r="H8203" s="3" t="n">
        <v>21</v>
      </c>
      <c r="I8203" s="3" t="n">
        <v>21</v>
      </c>
      <c r="J8203" s="3" t="n">
        <v>124</v>
      </c>
      <c r="K8203" s="3" t="n">
        <v>124</v>
      </c>
      <c r="L8203" s="3" t="n">
        <v>15</v>
      </c>
      <c r="M8203" s="3" t="n">
        <v>15</v>
      </c>
      <c r="N8203" s="3" t="n">
        <v>8</v>
      </c>
      <c r="O8203" s="3" t="n">
        <v>-1</v>
      </c>
      <c r="P8203" s="3" t="n">
        <v>7.3</v>
      </c>
      <c r="Q8203" s="3" t="n">
        <v>24.2</v>
      </c>
      <c r="R8203" s="3" t="s">
        <v>23846</v>
      </c>
      <c r="S8203" s="4" t="n">
        <v>45747.9726273148</v>
      </c>
      <c r="T8203" s="3" t="s">
        <v>4910</v>
      </c>
      <c r="U8203" s="3" t="s">
        <v>4910</v>
      </c>
      <c r="V8203" s="3" t="n">
        <v>1</v>
      </c>
      <c r="W8203" s="3" t="n">
        <v>0</v>
      </c>
      <c r="X8203" s="3" t="n">
        <v>0</v>
      </c>
      <c r="Y8203" s="3" t="s">
        <v>30</v>
      </c>
      <c r="Z8203" s="3" t="s">
        <v>30</v>
      </c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  <c r="AP8203" s="3"/>
      <c r="AQ8203" s="3"/>
      <c r="AR8203" s="3"/>
      <c r="AS8203" s="3"/>
      <c r="AT8203" s="3"/>
      <c r="AU8203" s="3"/>
      <c r="AV8203" s="3"/>
      <c r="AW8203" s="3"/>
      <c r="AX8203" s="3"/>
      <c r="AY8203" s="3"/>
      <c r="AZ8203" s="3"/>
      <c r="BA8203" s="3"/>
      <c r="BB8203" s="3"/>
      <c r="BC8203" s="3"/>
      <c r="BD8203" s="3"/>
      <c r="BE8203" s="3"/>
      <c r="BF8203" s="3"/>
      <c r="BG8203" s="3"/>
      <c r="BH8203" s="3"/>
      <c r="BI8203" s="3"/>
      <c r="BJ8203" s="3"/>
    </row>
    <row r="8204" customFormat="false" ht="15.75" hidden="false" customHeight="false" outlineLevel="0" collapsed="false">
      <c r="A8204" s="3" t="n">
        <v>8203</v>
      </c>
      <c r="B8204" s="3" t="s">
        <v>23847</v>
      </c>
      <c r="C8204" s="3" t="s">
        <v>23848</v>
      </c>
      <c r="D8204" s="3" t="n">
        <v>1</v>
      </c>
      <c r="E8204" s="3" t="n">
        <v>4.9437596</v>
      </c>
      <c r="F8204" s="3" t="n">
        <v>140</v>
      </c>
      <c r="G8204" s="3" t="n">
        <v>140</v>
      </c>
      <c r="H8204" s="3" t="n">
        <v>15</v>
      </c>
      <c r="I8204" s="3" t="n">
        <v>15</v>
      </c>
      <c r="J8204" s="3" t="n">
        <v>192</v>
      </c>
      <c r="K8204" s="3" t="n">
        <v>192</v>
      </c>
      <c r="L8204" s="3" t="n">
        <v>16</v>
      </c>
      <c r="M8204" s="3" t="n">
        <v>16</v>
      </c>
      <c r="N8204" s="3" t="n">
        <v>-1</v>
      </c>
      <c r="O8204" s="3" t="n">
        <v>-1</v>
      </c>
      <c r="P8204" s="3" t="n">
        <v>7.3</v>
      </c>
      <c r="Q8204" s="3" t="n">
        <v>24.2</v>
      </c>
      <c r="R8204" s="3" t="s">
        <v>23849</v>
      </c>
      <c r="S8204" s="4" t="n">
        <v>45747.9727430556</v>
      </c>
      <c r="T8204" s="3" t="s">
        <v>2259</v>
      </c>
      <c r="U8204" s="3" t="s">
        <v>2259</v>
      </c>
      <c r="V8204" s="3" t="n">
        <v>0</v>
      </c>
      <c r="W8204" s="3" t="n">
        <v>0</v>
      </c>
      <c r="X8204" s="3" t="n">
        <v>0</v>
      </c>
      <c r="Y8204" s="3" t="s">
        <v>30</v>
      </c>
      <c r="Z8204" s="3" t="s">
        <v>30</v>
      </c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  <c r="AP8204" s="3"/>
      <c r="AQ8204" s="3"/>
      <c r="AR8204" s="3"/>
      <c r="AS8204" s="3"/>
      <c r="AT8204" s="3"/>
      <c r="AU8204" s="3"/>
      <c r="AV8204" s="3"/>
      <c r="AW8204" s="3"/>
      <c r="AX8204" s="3"/>
      <c r="AY8204" s="3"/>
      <c r="AZ8204" s="3"/>
      <c r="BA8204" s="3"/>
      <c r="BB8204" s="3"/>
      <c r="BC8204" s="3"/>
      <c r="BD8204" s="3"/>
      <c r="BE8204" s="3"/>
      <c r="BF8204" s="3"/>
      <c r="BG8204" s="3"/>
      <c r="BH8204" s="3"/>
      <c r="BI8204" s="3"/>
      <c r="BJ8204" s="3"/>
    </row>
    <row r="8205" customFormat="false" ht="15.75" hidden="false" customHeight="false" outlineLevel="0" collapsed="false">
      <c r="A8205" s="3" t="n">
        <v>8204</v>
      </c>
      <c r="B8205" s="3"/>
      <c r="C8205" s="3"/>
      <c r="D8205" s="3" t="n">
        <v>0</v>
      </c>
      <c r="E8205" s="3" t="s">
        <v>1901</v>
      </c>
      <c r="F8205" s="3" t="s">
        <v>1901</v>
      </c>
      <c r="G8205" s="3" t="s">
        <v>1901</v>
      </c>
      <c r="H8205" s="3" t="s">
        <v>1901</v>
      </c>
      <c r="I8205" s="3" t="s">
        <v>1901</v>
      </c>
      <c r="J8205" s="3" t="s">
        <v>1901</v>
      </c>
      <c r="K8205" s="3" t="s">
        <v>1901</v>
      </c>
      <c r="L8205" s="3" t="s">
        <v>1901</v>
      </c>
      <c r="M8205" s="3" t="s">
        <v>1901</v>
      </c>
      <c r="N8205" s="3" t="s">
        <v>1901</v>
      </c>
      <c r="O8205" s="3" t="s">
        <v>1901</v>
      </c>
      <c r="P8205" s="3"/>
      <c r="Q8205" s="3"/>
      <c r="R8205" s="3"/>
      <c r="S8205" s="3"/>
      <c r="T8205" s="3"/>
      <c r="U8205" s="3"/>
      <c r="V8205" s="3" t="s">
        <v>1901</v>
      </c>
      <c r="W8205" s="3" t="s">
        <v>1901</v>
      </c>
      <c r="X8205" s="3" t="s">
        <v>1901</v>
      </c>
      <c r="Y8205" s="3"/>
      <c r="Z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  <c r="AP8205" s="3"/>
      <c r="AQ8205" s="3"/>
      <c r="AR8205" s="3"/>
      <c r="AS8205" s="3"/>
      <c r="AT8205" s="3"/>
      <c r="AU8205" s="3"/>
      <c r="AV8205" s="3"/>
      <c r="AW8205" s="3"/>
      <c r="AX8205" s="3"/>
      <c r="AY8205" s="3"/>
      <c r="AZ8205" s="3"/>
      <c r="BA8205" s="3"/>
      <c r="BB8205" s="3"/>
      <c r="BC8205" s="3"/>
      <c r="BD8205" s="3"/>
      <c r="BE8205" s="3"/>
      <c r="BF8205" s="3"/>
      <c r="BG8205" s="3"/>
      <c r="BH8205" s="3"/>
      <c r="BI8205" s="3"/>
      <c r="BJ8205" s="3"/>
    </row>
    <row r="8206" customFormat="false" ht="15.75" hidden="false" customHeight="false" outlineLevel="0" collapsed="false">
      <c r="A8206" s="3" t="n">
        <v>8205</v>
      </c>
      <c r="B8206" s="3" t="s">
        <v>23850</v>
      </c>
      <c r="C8206" s="3" t="s">
        <v>23851</v>
      </c>
      <c r="D8206" s="3" t="n">
        <v>1</v>
      </c>
      <c r="E8206" s="3" t="n">
        <v>5.9630673</v>
      </c>
      <c r="F8206" s="3" t="n">
        <v>353</v>
      </c>
      <c r="G8206" s="3" t="n">
        <v>353</v>
      </c>
      <c r="H8206" s="3" t="n">
        <v>22</v>
      </c>
      <c r="I8206" s="3" t="n">
        <v>22</v>
      </c>
      <c r="J8206" s="3" t="n">
        <v>494</v>
      </c>
      <c r="K8206" s="3" t="n">
        <v>494</v>
      </c>
      <c r="L8206" s="3" t="n">
        <v>73</v>
      </c>
      <c r="M8206" s="3" t="n">
        <v>73</v>
      </c>
      <c r="N8206" s="3" t="n">
        <v>5</v>
      </c>
      <c r="O8206" s="3" t="n">
        <v>-1</v>
      </c>
      <c r="P8206" s="3" t="n">
        <v>7.3</v>
      </c>
      <c r="Q8206" s="3" t="n">
        <v>24.2</v>
      </c>
      <c r="R8206" s="3" t="s">
        <v>23852</v>
      </c>
      <c r="S8206" s="4" t="n">
        <v>45747.9729861111</v>
      </c>
      <c r="T8206" s="3" t="s">
        <v>65</v>
      </c>
      <c r="U8206" s="3" t="s">
        <v>65</v>
      </c>
      <c r="V8206" s="3" t="n">
        <v>1</v>
      </c>
      <c r="W8206" s="3" t="n">
        <v>0</v>
      </c>
      <c r="X8206" s="3" t="n">
        <v>0</v>
      </c>
      <c r="Y8206" s="3" t="s">
        <v>30</v>
      </c>
      <c r="Z8206" s="3" t="s">
        <v>30</v>
      </c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  <c r="AP8206" s="3"/>
      <c r="AQ8206" s="3"/>
      <c r="AR8206" s="3"/>
      <c r="AS8206" s="3"/>
      <c r="AT8206" s="3"/>
      <c r="AU8206" s="3"/>
      <c r="AV8206" s="3"/>
      <c r="AW8206" s="3"/>
      <c r="AX8206" s="3"/>
      <c r="AY8206" s="3"/>
      <c r="AZ8206" s="3"/>
      <c r="BA8206" s="3"/>
      <c r="BB8206" s="3"/>
      <c r="BC8206" s="3"/>
      <c r="BD8206" s="3"/>
      <c r="BE8206" s="3"/>
      <c r="BF8206" s="3"/>
      <c r="BG8206" s="3"/>
      <c r="BH8206" s="3"/>
      <c r="BI8206" s="3"/>
      <c r="BJ8206" s="3"/>
    </row>
    <row r="8207" customFormat="false" ht="15.75" hidden="false" customHeight="false" outlineLevel="0" collapsed="false">
      <c r="A8207" s="3" t="n">
        <v>8206</v>
      </c>
      <c r="B8207" s="3"/>
      <c r="C8207" s="3"/>
      <c r="D8207" s="3" t="n">
        <v>0</v>
      </c>
      <c r="E8207" s="3" t="s">
        <v>1901</v>
      </c>
      <c r="F8207" s="3" t="s">
        <v>1901</v>
      </c>
      <c r="G8207" s="3" t="s">
        <v>1901</v>
      </c>
      <c r="H8207" s="3" t="s">
        <v>1901</v>
      </c>
      <c r="I8207" s="3" t="s">
        <v>1901</v>
      </c>
      <c r="J8207" s="3" t="s">
        <v>1901</v>
      </c>
      <c r="K8207" s="3" t="s">
        <v>1901</v>
      </c>
      <c r="L8207" s="3" t="s">
        <v>1901</v>
      </c>
      <c r="M8207" s="3" t="s">
        <v>1901</v>
      </c>
      <c r="N8207" s="3" t="s">
        <v>1901</v>
      </c>
      <c r="O8207" s="3" t="s">
        <v>1901</v>
      </c>
      <c r="P8207" s="3"/>
      <c r="Q8207" s="3"/>
      <c r="R8207" s="3"/>
      <c r="S8207" s="3"/>
      <c r="T8207" s="3"/>
      <c r="U8207" s="3"/>
      <c r="V8207" s="3" t="s">
        <v>1901</v>
      </c>
      <c r="W8207" s="3" t="s">
        <v>1901</v>
      </c>
      <c r="X8207" s="3" t="s">
        <v>1901</v>
      </c>
      <c r="Y8207" s="3"/>
      <c r="Z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  <c r="AP8207" s="3"/>
      <c r="AQ8207" s="3"/>
      <c r="AR8207" s="3"/>
      <c r="AS8207" s="3"/>
      <c r="AT8207" s="3"/>
      <c r="AU8207" s="3"/>
      <c r="AV8207" s="3"/>
      <c r="AW8207" s="3"/>
      <c r="AX8207" s="3"/>
      <c r="AY8207" s="3"/>
      <c r="AZ8207" s="3"/>
      <c r="BA8207" s="3"/>
      <c r="BB8207" s="3"/>
      <c r="BC8207" s="3"/>
      <c r="BD8207" s="3"/>
      <c r="BE8207" s="3"/>
      <c r="BF8207" s="3"/>
      <c r="BG8207" s="3"/>
      <c r="BH8207" s="3"/>
      <c r="BI8207" s="3"/>
      <c r="BJ8207" s="3"/>
    </row>
    <row r="8208" customFormat="false" ht="15.75" hidden="false" customHeight="false" outlineLevel="0" collapsed="false">
      <c r="A8208" s="3" t="n">
        <v>8207</v>
      </c>
      <c r="B8208" s="3" t="s">
        <v>23853</v>
      </c>
      <c r="C8208" s="3" t="s">
        <v>23854</v>
      </c>
      <c r="D8208" s="3" t="n">
        <v>1</v>
      </c>
      <c r="E8208" s="3" t="n">
        <v>0.6695097</v>
      </c>
      <c r="F8208" s="3" t="n">
        <v>102</v>
      </c>
      <c r="G8208" s="3" t="n">
        <v>102</v>
      </c>
      <c r="H8208" s="3" t="n">
        <v>13</v>
      </c>
      <c r="I8208" s="3" t="n">
        <v>13</v>
      </c>
      <c r="J8208" s="3" t="n">
        <v>162</v>
      </c>
      <c r="K8208" s="3" t="n">
        <v>162</v>
      </c>
      <c r="L8208" s="3" t="n">
        <v>4</v>
      </c>
      <c r="M8208" s="3" t="n">
        <v>4</v>
      </c>
      <c r="N8208" s="3" t="n">
        <v>-1</v>
      </c>
      <c r="O8208" s="3" t="n">
        <v>-1</v>
      </c>
      <c r="P8208" s="3" t="n">
        <v>7.1</v>
      </c>
      <c r="Q8208" s="3" t="n">
        <v>24.2</v>
      </c>
      <c r="R8208" s="3" t="s">
        <v>23855</v>
      </c>
      <c r="S8208" s="4" t="n">
        <v>45747.9730439815</v>
      </c>
      <c r="T8208" s="3" t="s">
        <v>744</v>
      </c>
      <c r="U8208" s="3" t="s">
        <v>744</v>
      </c>
      <c r="V8208" s="3" t="n">
        <v>0</v>
      </c>
      <c r="W8208" s="3" t="n">
        <v>0</v>
      </c>
      <c r="X8208" s="3" t="n">
        <v>0</v>
      </c>
      <c r="Y8208" s="3" t="s">
        <v>30</v>
      </c>
      <c r="Z8208" s="3" t="s">
        <v>30</v>
      </c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  <c r="AP8208" s="3"/>
      <c r="AQ8208" s="3"/>
      <c r="AR8208" s="3"/>
      <c r="AS8208" s="3"/>
      <c r="AT8208" s="3"/>
      <c r="AU8208" s="3"/>
      <c r="AV8208" s="3"/>
      <c r="AW8208" s="3"/>
      <c r="AX8208" s="3"/>
      <c r="AY8208" s="3"/>
      <c r="AZ8208" s="3"/>
      <c r="BA8208" s="3"/>
      <c r="BB8208" s="3"/>
      <c r="BC8208" s="3"/>
      <c r="BD8208" s="3"/>
      <c r="BE8208" s="3"/>
      <c r="BF8208" s="3"/>
      <c r="BG8208" s="3"/>
      <c r="BH8208" s="3"/>
      <c r="BI8208" s="3"/>
      <c r="BJ8208" s="3"/>
    </row>
    <row r="8209" customFormat="false" ht="15.75" hidden="false" customHeight="false" outlineLevel="0" collapsed="false">
      <c r="A8209" s="3" t="n">
        <v>8208</v>
      </c>
      <c r="B8209" s="3" t="s">
        <v>23856</v>
      </c>
      <c r="C8209" s="3" t="s">
        <v>23857</v>
      </c>
      <c r="D8209" s="3" t="n">
        <v>1</v>
      </c>
      <c r="E8209" s="3" t="n">
        <v>1.5949424</v>
      </c>
      <c r="F8209" s="3" t="n">
        <v>45</v>
      </c>
      <c r="G8209" s="3" t="n">
        <v>45</v>
      </c>
      <c r="H8209" s="3" t="n">
        <v>14</v>
      </c>
      <c r="I8209" s="3" t="n">
        <v>14</v>
      </c>
      <c r="J8209" s="3" t="n">
        <v>70</v>
      </c>
      <c r="K8209" s="3" t="n">
        <v>70</v>
      </c>
      <c r="L8209" s="3" t="n">
        <v>2</v>
      </c>
      <c r="M8209" s="3" t="n">
        <v>2</v>
      </c>
      <c r="N8209" s="3" t="n">
        <v>-1</v>
      </c>
      <c r="O8209" s="3" t="n">
        <v>-1</v>
      </c>
      <c r="P8209" s="3" t="n">
        <v>7.1</v>
      </c>
      <c r="Q8209" s="3" t="n">
        <v>24.2</v>
      </c>
      <c r="R8209" s="3" t="s">
        <v>23858</v>
      </c>
      <c r="S8209" s="4" t="n">
        <v>45747.9730787037</v>
      </c>
      <c r="T8209" s="3" t="s">
        <v>246</v>
      </c>
      <c r="U8209" s="3" t="s">
        <v>246</v>
      </c>
      <c r="V8209" s="3" t="n">
        <v>0</v>
      </c>
      <c r="W8209" s="3" t="n">
        <v>0</v>
      </c>
      <c r="X8209" s="3" t="n">
        <v>0</v>
      </c>
      <c r="Y8209" s="3" t="s">
        <v>30</v>
      </c>
      <c r="Z8209" s="3" t="s">
        <v>30</v>
      </c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  <c r="AP8209" s="3"/>
      <c r="AQ8209" s="3"/>
      <c r="AR8209" s="3"/>
      <c r="AS8209" s="3"/>
      <c r="AT8209" s="3"/>
      <c r="AU8209" s="3"/>
      <c r="AV8209" s="3"/>
      <c r="AW8209" s="3"/>
      <c r="AX8209" s="3"/>
      <c r="AY8209" s="3"/>
      <c r="AZ8209" s="3"/>
      <c r="BA8209" s="3"/>
      <c r="BB8209" s="3"/>
      <c r="BC8209" s="3"/>
      <c r="BD8209" s="3"/>
      <c r="BE8209" s="3"/>
      <c r="BF8209" s="3"/>
      <c r="BG8209" s="3"/>
      <c r="BH8209" s="3"/>
      <c r="BI8209" s="3"/>
      <c r="BJ8209" s="3"/>
    </row>
    <row r="8210" customFormat="false" ht="15.75" hidden="false" customHeight="false" outlineLevel="0" collapsed="false">
      <c r="A8210" s="3" t="n">
        <v>8209</v>
      </c>
      <c r="B8210" s="3" t="s">
        <v>23859</v>
      </c>
      <c r="C8210" s="3" t="s">
        <v>23860</v>
      </c>
      <c r="D8210" s="3" t="n">
        <v>1</v>
      </c>
      <c r="E8210" s="3" t="n">
        <v>2.6840033</v>
      </c>
      <c r="F8210" s="3" t="n">
        <v>45</v>
      </c>
      <c r="G8210" s="3" t="n">
        <v>45</v>
      </c>
      <c r="H8210" s="3" t="n">
        <v>14</v>
      </c>
      <c r="I8210" s="3" t="n">
        <v>14</v>
      </c>
      <c r="J8210" s="3" t="n">
        <v>70</v>
      </c>
      <c r="K8210" s="3" t="n">
        <v>70</v>
      </c>
      <c r="L8210" s="3" t="n">
        <v>2</v>
      </c>
      <c r="M8210" s="3" t="n">
        <v>2</v>
      </c>
      <c r="N8210" s="3" t="n">
        <v>-1</v>
      </c>
      <c r="O8210" s="3" t="n">
        <v>-1</v>
      </c>
      <c r="P8210" s="3" t="n">
        <v>7.1</v>
      </c>
      <c r="Q8210" s="3" t="n">
        <v>24.2</v>
      </c>
      <c r="R8210" s="3" t="s">
        <v>23861</v>
      </c>
      <c r="S8210" s="4" t="n">
        <v>45747.9731365741</v>
      </c>
      <c r="T8210" s="3" t="s">
        <v>246</v>
      </c>
      <c r="U8210" s="3" t="s">
        <v>246</v>
      </c>
      <c r="V8210" s="3" t="n">
        <v>0</v>
      </c>
      <c r="W8210" s="3" t="n">
        <v>0</v>
      </c>
      <c r="X8210" s="3" t="n">
        <v>0</v>
      </c>
      <c r="Y8210" s="3" t="s">
        <v>30</v>
      </c>
      <c r="Z8210" s="3" t="s">
        <v>30</v>
      </c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  <c r="AP8210" s="3"/>
      <c r="AQ8210" s="3"/>
      <c r="AR8210" s="3"/>
      <c r="AS8210" s="3"/>
      <c r="AT8210" s="3"/>
      <c r="AU8210" s="3"/>
      <c r="AV8210" s="3"/>
      <c r="AW8210" s="3"/>
      <c r="AX8210" s="3"/>
      <c r="AY8210" s="3"/>
      <c r="AZ8210" s="3"/>
      <c r="BA8210" s="3"/>
      <c r="BB8210" s="3"/>
      <c r="BC8210" s="3"/>
      <c r="BD8210" s="3"/>
      <c r="BE8210" s="3"/>
      <c r="BF8210" s="3"/>
      <c r="BG8210" s="3"/>
      <c r="BH8210" s="3"/>
      <c r="BI8210" s="3"/>
      <c r="BJ8210" s="3"/>
    </row>
    <row r="8211" customFormat="false" ht="15.75" hidden="false" customHeight="false" outlineLevel="0" collapsed="false">
      <c r="A8211" s="3" t="n">
        <v>8210</v>
      </c>
      <c r="B8211" s="3" t="s">
        <v>23862</v>
      </c>
      <c r="C8211" s="3" t="s">
        <v>23863</v>
      </c>
      <c r="D8211" s="3" t="n">
        <v>1</v>
      </c>
      <c r="E8211" s="3" t="n">
        <v>0.0886621</v>
      </c>
      <c r="F8211" s="3" t="n">
        <v>8</v>
      </c>
      <c r="G8211" s="3" t="n">
        <v>8</v>
      </c>
      <c r="H8211" s="3" t="n">
        <v>2</v>
      </c>
      <c r="I8211" s="3" t="n">
        <v>2</v>
      </c>
      <c r="J8211" s="3" t="n">
        <v>6</v>
      </c>
      <c r="K8211" s="3" t="n">
        <v>6</v>
      </c>
      <c r="L8211" s="3" t="n">
        <v>0</v>
      </c>
      <c r="M8211" s="3" t="n">
        <v>0</v>
      </c>
      <c r="N8211" s="3" t="n">
        <v>-1</v>
      </c>
      <c r="O8211" s="3" t="n">
        <v>-1</v>
      </c>
      <c r="P8211" s="3" t="n">
        <v>8.4</v>
      </c>
      <c r="Q8211" s="3" t="n">
        <v>24.2</v>
      </c>
      <c r="R8211" s="3" t="s">
        <v>23864</v>
      </c>
      <c r="S8211" s="4" t="n">
        <v>45747.9731712963</v>
      </c>
      <c r="T8211" s="3" t="s">
        <v>29</v>
      </c>
      <c r="U8211" s="3" t="s">
        <v>29</v>
      </c>
      <c r="V8211" s="3" t="n">
        <v>0</v>
      </c>
      <c r="W8211" s="3" t="n">
        <v>0</v>
      </c>
      <c r="X8211" s="3" t="n">
        <v>0</v>
      </c>
      <c r="Y8211" s="3" t="s">
        <v>30</v>
      </c>
      <c r="Z8211" s="3" t="s">
        <v>30</v>
      </c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  <c r="AP8211" s="3"/>
      <c r="AQ8211" s="3"/>
      <c r="AR8211" s="3"/>
      <c r="AS8211" s="3"/>
      <c r="AT8211" s="3"/>
      <c r="AU8211" s="3"/>
      <c r="AV8211" s="3"/>
      <c r="AW8211" s="3"/>
      <c r="AX8211" s="3"/>
      <c r="AY8211" s="3"/>
      <c r="AZ8211" s="3"/>
      <c r="BA8211" s="3"/>
      <c r="BB8211" s="3"/>
      <c r="BC8211" s="3"/>
      <c r="BD8211" s="3"/>
      <c r="BE8211" s="3"/>
      <c r="BF8211" s="3"/>
      <c r="BG8211" s="3"/>
      <c r="BH8211" s="3"/>
      <c r="BI8211" s="3"/>
      <c r="BJ8211" s="3"/>
    </row>
    <row r="8212" customFormat="false" ht="15.75" hidden="false" customHeight="false" outlineLevel="0" collapsed="false">
      <c r="A8212" s="3" t="n">
        <v>8211</v>
      </c>
      <c r="B8212" s="3" t="s">
        <v>23865</v>
      </c>
      <c r="C8212" s="3" t="s">
        <v>23866</v>
      </c>
      <c r="D8212" s="3" t="n">
        <v>1</v>
      </c>
      <c r="E8212" s="3" t="n">
        <v>0.6351759</v>
      </c>
      <c r="F8212" s="3" t="n">
        <v>11</v>
      </c>
      <c r="G8212" s="3" t="n">
        <v>11</v>
      </c>
      <c r="H8212" s="3" t="n">
        <v>3</v>
      </c>
      <c r="I8212" s="3" t="n">
        <v>3</v>
      </c>
      <c r="J8212" s="3" t="n">
        <v>14</v>
      </c>
      <c r="K8212" s="3" t="n">
        <v>14</v>
      </c>
      <c r="L8212" s="3" t="n">
        <v>0</v>
      </c>
      <c r="M8212" s="3" t="n">
        <v>0</v>
      </c>
      <c r="N8212" s="3" t="n">
        <v>-1</v>
      </c>
      <c r="O8212" s="3" t="n">
        <v>-1</v>
      </c>
      <c r="P8212" s="3" t="n">
        <v>8.4</v>
      </c>
      <c r="Q8212" s="3" t="n">
        <v>24.2</v>
      </c>
      <c r="R8212" s="3" t="s">
        <v>23867</v>
      </c>
      <c r="S8212" s="4" t="n">
        <v>45747.9732060185</v>
      </c>
      <c r="T8212" s="3" t="s">
        <v>29</v>
      </c>
      <c r="U8212" s="3" t="s">
        <v>29</v>
      </c>
      <c r="V8212" s="3" t="n">
        <v>0</v>
      </c>
      <c r="W8212" s="3" t="n">
        <v>0</v>
      </c>
      <c r="X8212" s="3" t="n">
        <v>0</v>
      </c>
      <c r="Y8212" s="3" t="s">
        <v>30</v>
      </c>
      <c r="Z8212" s="3" t="s">
        <v>30</v>
      </c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  <c r="AP8212" s="3"/>
      <c r="AQ8212" s="3"/>
      <c r="AR8212" s="3"/>
      <c r="AS8212" s="3"/>
      <c r="AT8212" s="3"/>
      <c r="AU8212" s="3"/>
      <c r="AV8212" s="3"/>
      <c r="AW8212" s="3"/>
      <c r="AX8212" s="3"/>
      <c r="AY8212" s="3"/>
      <c r="AZ8212" s="3"/>
      <c r="BA8212" s="3"/>
      <c r="BB8212" s="3"/>
      <c r="BC8212" s="3"/>
      <c r="BD8212" s="3"/>
      <c r="BE8212" s="3"/>
      <c r="BF8212" s="3"/>
      <c r="BG8212" s="3"/>
      <c r="BH8212" s="3"/>
      <c r="BI8212" s="3"/>
      <c r="BJ8212" s="3"/>
    </row>
    <row r="8213" customFormat="false" ht="15.75" hidden="false" customHeight="false" outlineLevel="0" collapsed="false">
      <c r="A8213" s="3" t="n">
        <v>8212</v>
      </c>
      <c r="B8213" s="3" t="s">
        <v>23868</v>
      </c>
      <c r="C8213" s="3" t="s">
        <v>23869</v>
      </c>
      <c r="D8213" s="3" t="n">
        <v>1</v>
      </c>
      <c r="E8213" s="3" t="n">
        <v>0.1823291</v>
      </c>
      <c r="F8213" s="3" t="n">
        <v>9</v>
      </c>
      <c r="G8213" s="3" t="n">
        <v>9</v>
      </c>
      <c r="H8213" s="3" t="n">
        <v>3</v>
      </c>
      <c r="I8213" s="3" t="n">
        <v>3</v>
      </c>
      <c r="J8213" s="3" t="n">
        <v>8</v>
      </c>
      <c r="K8213" s="3" t="n">
        <v>8</v>
      </c>
      <c r="L8213" s="3" t="n">
        <v>0</v>
      </c>
      <c r="M8213" s="3" t="n">
        <v>0</v>
      </c>
      <c r="N8213" s="3" t="n">
        <v>-1</v>
      </c>
      <c r="O8213" s="3" t="n">
        <v>-1</v>
      </c>
      <c r="P8213" s="3" t="n">
        <v>8.4</v>
      </c>
      <c r="Q8213" s="3" t="n">
        <v>24.2</v>
      </c>
      <c r="R8213" s="3" t="s">
        <v>23870</v>
      </c>
      <c r="S8213" s="4" t="n">
        <v>45747.9732291667</v>
      </c>
      <c r="T8213" s="3" t="s">
        <v>29</v>
      </c>
      <c r="U8213" s="3" t="s">
        <v>29</v>
      </c>
      <c r="V8213" s="3" t="n">
        <v>0</v>
      </c>
      <c r="W8213" s="3" t="n">
        <v>0</v>
      </c>
      <c r="X8213" s="3" t="n">
        <v>0</v>
      </c>
      <c r="Y8213" s="3" t="s">
        <v>30</v>
      </c>
      <c r="Z8213" s="3" t="s">
        <v>30</v>
      </c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  <c r="AP8213" s="3"/>
      <c r="AQ8213" s="3"/>
      <c r="AR8213" s="3"/>
      <c r="AS8213" s="3"/>
      <c r="AT8213" s="3"/>
      <c r="AU8213" s="3"/>
      <c r="AV8213" s="3"/>
      <c r="AW8213" s="3"/>
      <c r="AX8213" s="3"/>
      <c r="AY8213" s="3"/>
      <c r="AZ8213" s="3"/>
      <c r="BA8213" s="3"/>
      <c r="BB8213" s="3"/>
      <c r="BC8213" s="3"/>
      <c r="BD8213" s="3"/>
      <c r="BE8213" s="3"/>
      <c r="BF8213" s="3"/>
      <c r="BG8213" s="3"/>
      <c r="BH8213" s="3"/>
      <c r="BI8213" s="3"/>
      <c r="BJ8213" s="3"/>
    </row>
    <row r="8214" customFormat="false" ht="15.75" hidden="false" customHeight="false" outlineLevel="0" collapsed="false">
      <c r="A8214" s="3" t="n">
        <v>8213</v>
      </c>
      <c r="B8214" s="3" t="s">
        <v>23871</v>
      </c>
      <c r="C8214" s="3" t="s">
        <v>23872</v>
      </c>
      <c r="D8214" s="3" t="n">
        <v>1</v>
      </c>
      <c r="E8214" s="3" t="n">
        <v>1.4807716</v>
      </c>
      <c r="F8214" s="3" t="n">
        <v>25</v>
      </c>
      <c r="G8214" s="3" t="n">
        <v>25</v>
      </c>
      <c r="H8214" s="3" t="n">
        <v>4</v>
      </c>
      <c r="I8214" s="3" t="n">
        <v>4</v>
      </c>
      <c r="J8214" s="3" t="n">
        <v>34</v>
      </c>
      <c r="K8214" s="3" t="n">
        <v>34</v>
      </c>
      <c r="L8214" s="3" t="n">
        <v>0</v>
      </c>
      <c r="M8214" s="3" t="n">
        <v>0</v>
      </c>
      <c r="N8214" s="3" t="n">
        <v>-1</v>
      </c>
      <c r="O8214" s="3" t="n">
        <v>-1</v>
      </c>
      <c r="P8214" s="3" t="n">
        <v>8.4</v>
      </c>
      <c r="Q8214" s="3" t="n">
        <v>24.2</v>
      </c>
      <c r="R8214" s="3" t="s">
        <v>23873</v>
      </c>
      <c r="S8214" s="4" t="n">
        <v>45747.973275463</v>
      </c>
      <c r="T8214" s="3" t="s">
        <v>29</v>
      </c>
      <c r="U8214" s="3" t="s">
        <v>29</v>
      </c>
      <c r="V8214" s="3" t="n">
        <v>0</v>
      </c>
      <c r="W8214" s="3" t="n">
        <v>0</v>
      </c>
      <c r="X8214" s="3" t="n">
        <v>0</v>
      </c>
      <c r="Y8214" s="3" t="s">
        <v>30</v>
      </c>
      <c r="Z8214" s="3" t="s">
        <v>30</v>
      </c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  <c r="AP8214" s="3"/>
      <c r="AQ8214" s="3"/>
      <c r="AR8214" s="3"/>
      <c r="AS8214" s="3"/>
      <c r="AT8214" s="3"/>
      <c r="AU8214" s="3"/>
      <c r="AV8214" s="3"/>
      <c r="AW8214" s="3"/>
      <c r="AX8214" s="3"/>
      <c r="AY8214" s="3"/>
      <c r="AZ8214" s="3"/>
      <c r="BA8214" s="3"/>
      <c r="BB8214" s="3"/>
      <c r="BC8214" s="3"/>
      <c r="BD8214" s="3"/>
      <c r="BE8214" s="3"/>
      <c r="BF8214" s="3"/>
      <c r="BG8214" s="3"/>
      <c r="BH8214" s="3"/>
      <c r="BI8214" s="3"/>
      <c r="BJ8214" s="3"/>
    </row>
    <row r="8215" customFormat="false" ht="15.75" hidden="false" customHeight="false" outlineLevel="0" collapsed="false">
      <c r="A8215" s="3" t="n">
        <v>8214</v>
      </c>
      <c r="B8215" s="3" t="s">
        <v>23874</v>
      </c>
      <c r="C8215" s="3" t="s">
        <v>23875</v>
      </c>
      <c r="D8215" s="3" t="n">
        <v>1</v>
      </c>
      <c r="E8215" s="3" t="n">
        <v>0.8050957</v>
      </c>
      <c r="F8215" s="3" t="n">
        <v>13</v>
      </c>
      <c r="G8215" s="3" t="n">
        <v>13</v>
      </c>
      <c r="H8215" s="3" t="n">
        <v>4</v>
      </c>
      <c r="I8215" s="3" t="n">
        <v>4</v>
      </c>
      <c r="J8215" s="3" t="n">
        <v>17</v>
      </c>
      <c r="K8215" s="3" t="n">
        <v>17</v>
      </c>
      <c r="L8215" s="3" t="n">
        <v>0</v>
      </c>
      <c r="M8215" s="3" t="n">
        <v>0</v>
      </c>
      <c r="N8215" s="3" t="n">
        <v>-1</v>
      </c>
      <c r="O8215" s="3" t="n">
        <v>-1</v>
      </c>
      <c r="P8215" s="3" t="n">
        <v>8.4</v>
      </c>
      <c r="Q8215" s="3" t="n">
        <v>24.2</v>
      </c>
      <c r="R8215" s="3" t="s">
        <v>23876</v>
      </c>
      <c r="S8215" s="4" t="n">
        <v>45747.9733101852</v>
      </c>
      <c r="T8215" s="3" t="s">
        <v>29</v>
      </c>
      <c r="U8215" s="3" t="s">
        <v>29</v>
      </c>
      <c r="V8215" s="3" t="n">
        <v>0</v>
      </c>
      <c r="W8215" s="3" t="n">
        <v>0</v>
      </c>
      <c r="X8215" s="3" t="n">
        <v>0</v>
      </c>
      <c r="Y8215" s="3" t="s">
        <v>30</v>
      </c>
      <c r="Z8215" s="3" t="s">
        <v>30</v>
      </c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  <c r="AP8215" s="3"/>
      <c r="AQ8215" s="3"/>
      <c r="AR8215" s="3"/>
      <c r="AS8215" s="3"/>
      <c r="AT8215" s="3"/>
      <c r="AU8215" s="3"/>
      <c r="AV8215" s="3"/>
      <c r="AW8215" s="3"/>
      <c r="AX8215" s="3"/>
      <c r="AY8215" s="3"/>
      <c r="AZ8215" s="3"/>
      <c r="BA8215" s="3"/>
      <c r="BB8215" s="3"/>
      <c r="BC8215" s="3"/>
      <c r="BD8215" s="3"/>
      <c r="BE8215" s="3"/>
      <c r="BF8215" s="3"/>
      <c r="BG8215" s="3"/>
      <c r="BH8215" s="3"/>
      <c r="BI8215" s="3"/>
      <c r="BJ8215" s="3"/>
    </row>
    <row r="8216" customFormat="false" ht="15.75" hidden="false" customHeight="false" outlineLevel="0" collapsed="false">
      <c r="A8216" s="3" t="n">
        <v>8215</v>
      </c>
      <c r="B8216" s="3" t="s">
        <v>23877</v>
      </c>
      <c r="C8216" s="3" t="s">
        <v>23878</v>
      </c>
      <c r="D8216" s="3" t="n">
        <v>1</v>
      </c>
      <c r="E8216" s="3" t="n">
        <v>0.2694158</v>
      </c>
      <c r="F8216" s="3" t="n">
        <v>47</v>
      </c>
      <c r="G8216" s="3" t="n">
        <v>47</v>
      </c>
      <c r="H8216" s="3" t="n">
        <v>6</v>
      </c>
      <c r="I8216" s="3" t="n">
        <v>6</v>
      </c>
      <c r="J8216" s="3" t="n">
        <v>32</v>
      </c>
      <c r="K8216" s="3" t="n">
        <v>32</v>
      </c>
      <c r="L8216" s="3" t="n">
        <v>4</v>
      </c>
      <c r="M8216" s="3" t="n">
        <v>4</v>
      </c>
      <c r="N8216" s="3" t="n">
        <v>-1</v>
      </c>
      <c r="O8216" s="3" t="n">
        <v>0</v>
      </c>
      <c r="P8216" s="3" t="n">
        <v>7.8</v>
      </c>
      <c r="Q8216" s="3" t="n">
        <v>24.2</v>
      </c>
      <c r="R8216" s="3" t="s">
        <v>23879</v>
      </c>
      <c r="S8216" s="4" t="n">
        <v>45747.9733449074</v>
      </c>
      <c r="T8216" s="3" t="s">
        <v>65</v>
      </c>
      <c r="U8216" s="3" t="s">
        <v>65</v>
      </c>
      <c r="V8216" s="3" t="n">
        <v>0</v>
      </c>
      <c r="W8216" s="3" t="n">
        <v>1</v>
      </c>
      <c r="X8216" s="3" t="n">
        <v>0</v>
      </c>
      <c r="Y8216" s="3" t="s">
        <v>30</v>
      </c>
      <c r="Z8216" s="3" t="s">
        <v>30</v>
      </c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  <c r="AP8216" s="3"/>
      <c r="AQ8216" s="3"/>
      <c r="AR8216" s="3"/>
      <c r="AS8216" s="3"/>
      <c r="AT8216" s="3"/>
      <c r="AU8216" s="3"/>
      <c r="AV8216" s="3"/>
      <c r="AW8216" s="3"/>
      <c r="AX8216" s="3"/>
      <c r="AY8216" s="3"/>
      <c r="AZ8216" s="3"/>
      <c r="BA8216" s="3"/>
      <c r="BB8216" s="3"/>
      <c r="BC8216" s="3"/>
      <c r="BD8216" s="3"/>
      <c r="BE8216" s="3"/>
      <c r="BF8216" s="3"/>
      <c r="BG8216" s="3"/>
      <c r="BH8216" s="3"/>
      <c r="BI8216" s="3"/>
      <c r="BJ8216" s="3"/>
    </row>
    <row r="8217" customFormat="false" ht="15.75" hidden="false" customHeight="false" outlineLevel="0" collapsed="false">
      <c r="A8217" s="3" t="n">
        <v>8216</v>
      </c>
      <c r="B8217" s="3" t="s">
        <v>23880</v>
      </c>
      <c r="C8217" s="3" t="s">
        <v>23881</v>
      </c>
      <c r="D8217" s="3" t="n">
        <v>1</v>
      </c>
      <c r="E8217" s="3" t="n">
        <v>0.231714</v>
      </c>
      <c r="F8217" s="3" t="n">
        <v>34</v>
      </c>
      <c r="G8217" s="3" t="n">
        <v>34</v>
      </c>
      <c r="H8217" s="3" t="n">
        <v>13</v>
      </c>
      <c r="I8217" s="3" t="n">
        <v>13</v>
      </c>
      <c r="J8217" s="3" t="n">
        <v>27</v>
      </c>
      <c r="K8217" s="3" t="n">
        <v>27</v>
      </c>
      <c r="L8217" s="3" t="n">
        <v>3</v>
      </c>
      <c r="M8217" s="3" t="n">
        <v>3</v>
      </c>
      <c r="N8217" s="3" t="n">
        <v>3</v>
      </c>
      <c r="O8217" s="3" t="n">
        <v>-1</v>
      </c>
      <c r="P8217" s="3" t="n">
        <v>9</v>
      </c>
      <c r="Q8217" s="3" t="n">
        <v>24.2</v>
      </c>
      <c r="R8217" s="3" t="s">
        <v>23882</v>
      </c>
      <c r="S8217" s="4" t="n">
        <v>45747.9733912037</v>
      </c>
      <c r="T8217" s="3" t="s">
        <v>65</v>
      </c>
      <c r="U8217" s="3" t="s">
        <v>65</v>
      </c>
      <c r="V8217" s="3" t="n">
        <v>1</v>
      </c>
      <c r="W8217" s="3" t="n">
        <v>0</v>
      </c>
      <c r="X8217" s="3" t="n">
        <v>0</v>
      </c>
      <c r="Y8217" s="3" t="s">
        <v>81</v>
      </c>
      <c r="Z8217" s="3" t="s">
        <v>30</v>
      </c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  <c r="AP8217" s="3"/>
      <c r="AQ8217" s="3"/>
      <c r="AR8217" s="3"/>
      <c r="AS8217" s="3"/>
      <c r="AT8217" s="3"/>
      <c r="AU8217" s="3"/>
      <c r="AV8217" s="3"/>
      <c r="AW8217" s="3"/>
      <c r="AX8217" s="3"/>
      <c r="AY8217" s="3"/>
      <c r="AZ8217" s="3"/>
      <c r="BA8217" s="3"/>
      <c r="BB8217" s="3"/>
      <c r="BC8217" s="3"/>
      <c r="BD8217" s="3"/>
      <c r="BE8217" s="3"/>
      <c r="BF8217" s="3"/>
      <c r="BG8217" s="3"/>
      <c r="BH8217" s="3"/>
      <c r="BI8217" s="3"/>
      <c r="BJ8217" s="3"/>
    </row>
    <row r="8218" customFormat="false" ht="15.75" hidden="false" customHeight="false" outlineLevel="0" collapsed="false">
      <c r="A8218" s="3" t="n">
        <v>8217</v>
      </c>
      <c r="B8218" s="3" t="s">
        <v>23883</v>
      </c>
      <c r="C8218" s="3" t="s">
        <v>23884</v>
      </c>
      <c r="D8218" s="3" t="n">
        <v>1</v>
      </c>
      <c r="E8218" s="3" t="n">
        <v>0.2288989</v>
      </c>
      <c r="F8218" s="3" t="n">
        <v>34</v>
      </c>
      <c r="G8218" s="3" t="n">
        <v>34</v>
      </c>
      <c r="H8218" s="3" t="n">
        <v>13</v>
      </c>
      <c r="I8218" s="3" t="n">
        <v>13</v>
      </c>
      <c r="J8218" s="3" t="n">
        <v>27</v>
      </c>
      <c r="K8218" s="3" t="n">
        <v>27</v>
      </c>
      <c r="L8218" s="3" t="n">
        <v>3</v>
      </c>
      <c r="M8218" s="3" t="n">
        <v>3</v>
      </c>
      <c r="N8218" s="3" t="n">
        <v>3</v>
      </c>
      <c r="O8218" s="3" t="n">
        <v>-1</v>
      </c>
      <c r="P8218" s="3" t="n">
        <v>7.8</v>
      </c>
      <c r="Q8218" s="3" t="n">
        <v>24.2</v>
      </c>
      <c r="R8218" s="3" t="s">
        <v>23885</v>
      </c>
      <c r="S8218" s="4" t="n">
        <v>45747.9734375</v>
      </c>
      <c r="T8218" s="3" t="s">
        <v>65</v>
      </c>
      <c r="U8218" s="3" t="s">
        <v>65</v>
      </c>
      <c r="V8218" s="3" t="n">
        <v>1</v>
      </c>
      <c r="W8218" s="3" t="n">
        <v>0</v>
      </c>
      <c r="X8218" s="3" t="n">
        <v>0</v>
      </c>
      <c r="Y8218" s="3" t="s">
        <v>81</v>
      </c>
      <c r="Z8218" s="3" t="s">
        <v>30</v>
      </c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  <c r="AP8218" s="3"/>
      <c r="AQ8218" s="3"/>
      <c r="AR8218" s="3"/>
      <c r="AS8218" s="3"/>
      <c r="AT8218" s="3"/>
      <c r="AU8218" s="3"/>
      <c r="AV8218" s="3"/>
      <c r="AW8218" s="3"/>
      <c r="AX8218" s="3"/>
      <c r="AY8218" s="3"/>
      <c r="AZ8218" s="3"/>
      <c r="BA8218" s="3"/>
      <c r="BB8218" s="3"/>
      <c r="BC8218" s="3"/>
      <c r="BD8218" s="3"/>
      <c r="BE8218" s="3"/>
      <c r="BF8218" s="3"/>
      <c r="BG8218" s="3"/>
      <c r="BH8218" s="3"/>
      <c r="BI8218" s="3"/>
      <c r="BJ8218" s="3"/>
    </row>
    <row r="8219" customFormat="false" ht="15.75" hidden="false" customHeight="false" outlineLevel="0" collapsed="false">
      <c r="A8219" s="3" t="n">
        <v>8218</v>
      </c>
      <c r="B8219" s="3" t="s">
        <v>23886</v>
      </c>
      <c r="C8219" s="3" t="s">
        <v>23887</v>
      </c>
      <c r="D8219" s="3" t="n">
        <v>1</v>
      </c>
      <c r="E8219" s="3" t="n">
        <v>0.2467701</v>
      </c>
      <c r="F8219" s="3" t="n">
        <v>42</v>
      </c>
      <c r="G8219" s="3" t="n">
        <v>42</v>
      </c>
      <c r="H8219" s="3" t="n">
        <v>11</v>
      </c>
      <c r="I8219" s="3" t="n">
        <v>11</v>
      </c>
      <c r="J8219" s="3" t="n">
        <v>44</v>
      </c>
      <c r="K8219" s="3" t="n">
        <v>44</v>
      </c>
      <c r="L8219" s="3" t="n">
        <v>2</v>
      </c>
      <c r="M8219" s="3" t="n">
        <v>2</v>
      </c>
      <c r="N8219" s="3" t="n">
        <v>0</v>
      </c>
      <c r="O8219" s="3" t="n">
        <v>-1</v>
      </c>
      <c r="P8219" s="3" t="n">
        <v>7.8</v>
      </c>
      <c r="Q8219" s="3" t="n">
        <v>24.2</v>
      </c>
      <c r="R8219" s="3" t="s">
        <v>23888</v>
      </c>
      <c r="S8219" s="4" t="n">
        <v>45747.9734837963</v>
      </c>
      <c r="T8219" s="3" t="s">
        <v>65</v>
      </c>
      <c r="U8219" s="3" t="s">
        <v>65</v>
      </c>
      <c r="V8219" s="3" t="n">
        <v>1</v>
      </c>
      <c r="W8219" s="3" t="n">
        <v>0</v>
      </c>
      <c r="X8219" s="3" t="n">
        <v>0</v>
      </c>
      <c r="Y8219" s="3" t="s">
        <v>81</v>
      </c>
      <c r="Z8219" s="3" t="s">
        <v>30</v>
      </c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  <c r="AP8219" s="3"/>
      <c r="AQ8219" s="3"/>
      <c r="AR8219" s="3"/>
      <c r="AS8219" s="3"/>
      <c r="AT8219" s="3"/>
      <c r="AU8219" s="3"/>
      <c r="AV8219" s="3"/>
      <c r="AW8219" s="3"/>
      <c r="AX8219" s="3"/>
      <c r="AY8219" s="3"/>
      <c r="AZ8219" s="3"/>
      <c r="BA8219" s="3"/>
      <c r="BB8219" s="3"/>
      <c r="BC8219" s="3"/>
      <c r="BD8219" s="3"/>
      <c r="BE8219" s="3"/>
      <c r="BF8219" s="3"/>
      <c r="BG8219" s="3"/>
      <c r="BH8219" s="3"/>
      <c r="BI8219" s="3"/>
      <c r="BJ8219" s="3"/>
    </row>
    <row r="8220" customFormat="false" ht="15.75" hidden="false" customHeight="false" outlineLevel="0" collapsed="false">
      <c r="A8220" s="3" t="n">
        <v>8219</v>
      </c>
      <c r="B8220" s="3" t="s">
        <v>23889</v>
      </c>
      <c r="C8220" s="3" t="s">
        <v>23890</v>
      </c>
      <c r="D8220" s="3" t="n">
        <v>1</v>
      </c>
      <c r="E8220" s="3" t="n">
        <v>0.1358904</v>
      </c>
      <c r="F8220" s="3" t="n">
        <v>17</v>
      </c>
      <c r="G8220" s="3" t="n">
        <v>17</v>
      </c>
      <c r="H8220" s="3" t="n">
        <v>8</v>
      </c>
      <c r="I8220" s="3" t="n">
        <v>8</v>
      </c>
      <c r="J8220" s="3" t="n">
        <v>13</v>
      </c>
      <c r="K8220" s="3" t="n">
        <v>13</v>
      </c>
      <c r="L8220" s="3" t="n">
        <v>2</v>
      </c>
      <c r="M8220" s="3" t="n">
        <v>2</v>
      </c>
      <c r="N8220" s="3" t="n">
        <v>3</v>
      </c>
      <c r="O8220" s="3" t="n">
        <v>-1</v>
      </c>
      <c r="P8220" s="3" t="n">
        <v>7.4</v>
      </c>
      <c r="Q8220" s="3" t="n">
        <v>24.2</v>
      </c>
      <c r="R8220" s="3" t="s">
        <v>23891</v>
      </c>
      <c r="S8220" s="4" t="n">
        <v>45747.9735416667</v>
      </c>
      <c r="T8220" s="3" t="s">
        <v>65</v>
      </c>
      <c r="U8220" s="3" t="s">
        <v>65</v>
      </c>
      <c r="V8220" s="3" t="n">
        <v>1</v>
      </c>
      <c r="W8220" s="3" t="n">
        <v>0</v>
      </c>
      <c r="X8220" s="3" t="n">
        <v>0</v>
      </c>
      <c r="Y8220" s="3" t="s">
        <v>30</v>
      </c>
      <c r="Z8220" s="3" t="s">
        <v>30</v>
      </c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  <c r="AP8220" s="3"/>
      <c r="AQ8220" s="3"/>
      <c r="AR8220" s="3"/>
      <c r="AS8220" s="3"/>
      <c r="AT8220" s="3"/>
      <c r="AU8220" s="3"/>
      <c r="AV8220" s="3"/>
      <c r="AW8220" s="3"/>
      <c r="AX8220" s="3"/>
      <c r="AY8220" s="3"/>
      <c r="AZ8220" s="3"/>
      <c r="BA8220" s="3"/>
      <c r="BB8220" s="3"/>
      <c r="BC8220" s="3"/>
      <c r="BD8220" s="3"/>
      <c r="BE8220" s="3"/>
      <c r="BF8220" s="3"/>
      <c r="BG8220" s="3"/>
      <c r="BH8220" s="3"/>
      <c r="BI8220" s="3"/>
      <c r="BJ8220" s="3"/>
    </row>
    <row r="8221" customFormat="false" ht="15.75" hidden="false" customHeight="false" outlineLevel="0" collapsed="false">
      <c r="A8221" s="3" t="n">
        <v>8220</v>
      </c>
      <c r="B8221" s="3" t="s">
        <v>23892</v>
      </c>
      <c r="C8221" s="3" t="s">
        <v>23893</v>
      </c>
      <c r="D8221" s="3" t="n">
        <v>1</v>
      </c>
      <c r="E8221" s="3" t="n">
        <v>0.8265673</v>
      </c>
      <c r="F8221" s="3" t="n">
        <v>10</v>
      </c>
      <c r="G8221" s="3" t="n">
        <v>10</v>
      </c>
      <c r="H8221" s="3" t="n">
        <v>6</v>
      </c>
      <c r="I8221" s="3" t="n">
        <v>6</v>
      </c>
      <c r="J8221" s="3" t="n">
        <v>8</v>
      </c>
      <c r="K8221" s="3" t="n">
        <v>8</v>
      </c>
      <c r="L8221" s="3" t="n">
        <v>0</v>
      </c>
      <c r="M8221" s="3" t="n">
        <v>0</v>
      </c>
      <c r="N8221" s="3" t="n">
        <v>-1</v>
      </c>
      <c r="O8221" s="3" t="n">
        <v>-1</v>
      </c>
      <c r="P8221" s="3" t="n">
        <v>7.5</v>
      </c>
      <c r="Q8221" s="3" t="n">
        <v>24.2</v>
      </c>
      <c r="R8221" s="3" t="s">
        <v>15771</v>
      </c>
      <c r="S8221" s="4" t="n">
        <v>45747.9735763889</v>
      </c>
      <c r="T8221" s="3" t="s">
        <v>239</v>
      </c>
      <c r="U8221" s="3" t="s">
        <v>239</v>
      </c>
      <c r="V8221" s="3" t="n">
        <v>0</v>
      </c>
      <c r="W8221" s="3" t="n">
        <v>0</v>
      </c>
      <c r="X8221" s="3" t="n">
        <v>0</v>
      </c>
      <c r="Y8221" s="3" t="s">
        <v>30</v>
      </c>
      <c r="Z8221" s="3" t="s">
        <v>30</v>
      </c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3"/>
      <c r="AU8221" s="3"/>
      <c r="AV8221" s="3"/>
      <c r="AW8221" s="3"/>
      <c r="AX8221" s="3"/>
      <c r="AY8221" s="3"/>
      <c r="AZ8221" s="3"/>
      <c r="BA8221" s="3"/>
      <c r="BB8221" s="3"/>
      <c r="BC8221" s="3"/>
      <c r="BD8221" s="3"/>
      <c r="BE8221" s="3"/>
      <c r="BF8221" s="3"/>
      <c r="BG8221" s="3"/>
      <c r="BH8221" s="3"/>
      <c r="BI8221" s="3"/>
      <c r="BJ8221" s="3"/>
    </row>
    <row r="8222" customFormat="false" ht="15.75" hidden="false" customHeight="false" outlineLevel="0" collapsed="false">
      <c r="A8222" s="3" t="n">
        <v>8221</v>
      </c>
      <c r="B8222" s="3" t="s">
        <v>23894</v>
      </c>
      <c r="C8222" s="3" t="s">
        <v>23895</v>
      </c>
      <c r="D8222" s="3" t="n">
        <v>1</v>
      </c>
      <c r="E8222" s="3" t="n">
        <v>31.3214531</v>
      </c>
      <c r="F8222" s="3" t="n">
        <v>523</v>
      </c>
      <c r="G8222" s="3" t="n">
        <v>523</v>
      </c>
      <c r="H8222" s="3" t="n">
        <v>26</v>
      </c>
      <c r="I8222" s="3" t="n">
        <v>26</v>
      </c>
      <c r="J8222" s="3" t="n">
        <v>1225</v>
      </c>
      <c r="K8222" s="3" t="n">
        <v>1225</v>
      </c>
      <c r="L8222" s="3" t="n">
        <v>91</v>
      </c>
      <c r="M8222" s="3" t="n">
        <v>91</v>
      </c>
      <c r="N8222" s="3" t="n">
        <v>-1</v>
      </c>
      <c r="O8222" s="3" t="n">
        <v>-1</v>
      </c>
      <c r="P8222" s="3" t="n">
        <v>7.5</v>
      </c>
      <c r="Q8222" s="3" t="n">
        <v>24.2</v>
      </c>
      <c r="R8222" s="3" t="s">
        <v>23896</v>
      </c>
      <c r="S8222" s="4" t="n">
        <v>45747.9742476852</v>
      </c>
      <c r="T8222" s="3" t="s">
        <v>65</v>
      </c>
      <c r="U8222" s="3" t="s">
        <v>65</v>
      </c>
      <c r="V8222" s="3" t="n">
        <v>0</v>
      </c>
      <c r="W8222" s="3" t="n">
        <v>0</v>
      </c>
      <c r="X8222" s="3" t="n">
        <v>0</v>
      </c>
      <c r="Y8222" s="3" t="s">
        <v>30</v>
      </c>
      <c r="Z8222" s="3" t="s">
        <v>30</v>
      </c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  <c r="AP8222" s="3"/>
      <c r="AQ8222" s="3"/>
      <c r="AR8222" s="3"/>
      <c r="AS8222" s="3"/>
      <c r="AT8222" s="3"/>
      <c r="AU8222" s="3"/>
      <c r="AV8222" s="3"/>
      <c r="AW8222" s="3"/>
      <c r="AX8222" s="3"/>
      <c r="AY8222" s="3"/>
      <c r="AZ8222" s="3"/>
      <c r="BA8222" s="3"/>
      <c r="BB8222" s="3"/>
      <c r="BC8222" s="3"/>
      <c r="BD8222" s="3"/>
      <c r="BE8222" s="3"/>
      <c r="BF8222" s="3"/>
      <c r="BG8222" s="3"/>
      <c r="BH8222" s="3"/>
      <c r="BI8222" s="3"/>
      <c r="BJ8222" s="3"/>
    </row>
    <row r="8223" customFormat="false" ht="15.75" hidden="false" customHeight="false" outlineLevel="0" collapsed="false">
      <c r="A8223" s="3" t="n">
        <v>8222</v>
      </c>
      <c r="B8223" s="3" t="s">
        <v>23897</v>
      </c>
      <c r="C8223" s="3" t="s">
        <v>23898</v>
      </c>
      <c r="D8223" s="3" t="n">
        <v>1</v>
      </c>
      <c r="E8223" s="3" t="n">
        <v>2.9661583</v>
      </c>
      <c r="F8223" s="3" t="n">
        <v>75</v>
      </c>
      <c r="G8223" s="3" t="n">
        <v>75</v>
      </c>
      <c r="H8223" s="3" t="n">
        <v>13</v>
      </c>
      <c r="I8223" s="3" t="n">
        <v>13</v>
      </c>
      <c r="J8223" s="3" t="n">
        <v>101</v>
      </c>
      <c r="K8223" s="3" t="n">
        <v>101</v>
      </c>
      <c r="L8223" s="3" t="n">
        <v>17</v>
      </c>
      <c r="M8223" s="3" t="n">
        <v>17</v>
      </c>
      <c r="N8223" s="3" t="n">
        <v>-1</v>
      </c>
      <c r="O8223" s="3" t="n">
        <v>-1</v>
      </c>
      <c r="P8223" s="3" t="n">
        <v>7.3</v>
      </c>
      <c r="Q8223" s="3" t="n">
        <v>24.2</v>
      </c>
      <c r="R8223" s="3" t="s">
        <v>23899</v>
      </c>
      <c r="S8223" s="4" t="n">
        <v>45747.9743518519</v>
      </c>
      <c r="T8223" s="3" t="s">
        <v>239</v>
      </c>
      <c r="U8223" s="3" t="s">
        <v>239</v>
      </c>
      <c r="V8223" s="3" t="n">
        <v>0</v>
      </c>
      <c r="W8223" s="3" t="n">
        <v>0</v>
      </c>
      <c r="X8223" s="3" t="n">
        <v>0</v>
      </c>
      <c r="Y8223" s="3" t="s">
        <v>30</v>
      </c>
      <c r="Z8223" s="3" t="s">
        <v>30</v>
      </c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  <c r="AP8223" s="3"/>
      <c r="AQ8223" s="3"/>
      <c r="AR8223" s="3"/>
      <c r="AS8223" s="3"/>
      <c r="AT8223" s="3"/>
      <c r="AU8223" s="3"/>
      <c r="AV8223" s="3"/>
      <c r="AW8223" s="3"/>
      <c r="AX8223" s="3"/>
      <c r="AY8223" s="3"/>
      <c r="AZ8223" s="3"/>
      <c r="BA8223" s="3"/>
      <c r="BB8223" s="3"/>
      <c r="BC8223" s="3"/>
      <c r="BD8223" s="3"/>
      <c r="BE8223" s="3"/>
      <c r="BF8223" s="3"/>
      <c r="BG8223" s="3"/>
      <c r="BH8223" s="3"/>
      <c r="BI8223" s="3"/>
      <c r="BJ8223" s="3"/>
    </row>
    <row r="8224" customFormat="false" ht="15.75" hidden="false" customHeight="false" outlineLevel="0" collapsed="false">
      <c r="A8224" s="3" t="n">
        <v>8223</v>
      </c>
      <c r="B8224" s="3" t="s">
        <v>23900</v>
      </c>
      <c r="C8224" s="3" t="s">
        <v>23901</v>
      </c>
      <c r="D8224" s="3" t="n">
        <v>1</v>
      </c>
      <c r="E8224" s="3" t="n">
        <v>1.0257912</v>
      </c>
      <c r="F8224" s="3" t="n">
        <v>37</v>
      </c>
      <c r="G8224" s="3" t="n">
        <v>37</v>
      </c>
      <c r="H8224" s="3" t="n">
        <v>14</v>
      </c>
      <c r="I8224" s="3" t="n">
        <v>14</v>
      </c>
      <c r="J8224" s="3" t="n">
        <v>36</v>
      </c>
      <c r="K8224" s="3" t="n">
        <v>36</v>
      </c>
      <c r="L8224" s="3" t="n">
        <v>11</v>
      </c>
      <c r="M8224" s="3" t="n">
        <v>11</v>
      </c>
      <c r="N8224" s="3" t="n">
        <v>4</v>
      </c>
      <c r="O8224" s="3" t="n">
        <v>-1</v>
      </c>
      <c r="P8224" s="3" t="n">
        <v>7.4</v>
      </c>
      <c r="Q8224" s="3" t="n">
        <v>24.2</v>
      </c>
      <c r="R8224" s="3" t="s">
        <v>23902</v>
      </c>
      <c r="S8224" s="4" t="n">
        <v>45747.9744212963</v>
      </c>
      <c r="T8224" s="3" t="s">
        <v>65</v>
      </c>
      <c r="U8224" s="3" t="s">
        <v>65</v>
      </c>
      <c r="V8224" s="3" t="n">
        <v>1</v>
      </c>
      <c r="W8224" s="3" t="n">
        <v>0</v>
      </c>
      <c r="X8224" s="3" t="n">
        <v>0</v>
      </c>
      <c r="Y8224" s="3" t="s">
        <v>30</v>
      </c>
      <c r="Z8224" s="3" t="s">
        <v>30</v>
      </c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  <c r="AP8224" s="3"/>
      <c r="AQ8224" s="3"/>
      <c r="AR8224" s="3"/>
      <c r="AS8224" s="3"/>
      <c r="AT8224" s="3"/>
      <c r="AU8224" s="3"/>
      <c r="AV8224" s="3"/>
      <c r="AW8224" s="3"/>
      <c r="AX8224" s="3"/>
      <c r="AY8224" s="3"/>
      <c r="AZ8224" s="3"/>
      <c r="BA8224" s="3"/>
      <c r="BB8224" s="3"/>
      <c r="BC8224" s="3"/>
      <c r="BD8224" s="3"/>
      <c r="BE8224" s="3"/>
      <c r="BF8224" s="3"/>
      <c r="BG8224" s="3"/>
      <c r="BH8224" s="3"/>
      <c r="BI8224" s="3"/>
      <c r="BJ8224" s="3"/>
    </row>
    <row r="8225" customFormat="false" ht="15.75" hidden="false" customHeight="false" outlineLevel="0" collapsed="false">
      <c r="A8225" s="3" t="n">
        <v>8224</v>
      </c>
      <c r="B8225" s="3" t="s">
        <v>23903</v>
      </c>
      <c r="C8225" s="3" t="s">
        <v>23904</v>
      </c>
      <c r="D8225" s="3" t="n">
        <v>1</v>
      </c>
      <c r="E8225" s="3" t="n">
        <v>2.1591065</v>
      </c>
      <c r="F8225" s="3" t="n">
        <v>138</v>
      </c>
      <c r="G8225" s="3" t="n">
        <v>138</v>
      </c>
      <c r="H8225" s="3" t="n">
        <v>15</v>
      </c>
      <c r="I8225" s="3" t="n">
        <v>15</v>
      </c>
      <c r="J8225" s="3" t="n">
        <v>172</v>
      </c>
      <c r="K8225" s="3" t="n">
        <v>172</v>
      </c>
      <c r="L8225" s="3" t="n">
        <v>25</v>
      </c>
      <c r="M8225" s="3" t="n">
        <v>25</v>
      </c>
      <c r="N8225" s="3" t="n">
        <v>0</v>
      </c>
      <c r="O8225" s="3" t="n">
        <v>-1</v>
      </c>
      <c r="P8225" s="3" t="n">
        <v>7.5</v>
      </c>
      <c r="Q8225" s="3" t="n">
        <v>24.2</v>
      </c>
      <c r="R8225" s="3" t="s">
        <v>23905</v>
      </c>
      <c r="S8225" s="4" t="n">
        <v>45747.9745601852</v>
      </c>
      <c r="T8225" s="3" t="s">
        <v>65</v>
      </c>
      <c r="U8225" s="3" t="s">
        <v>65</v>
      </c>
      <c r="V8225" s="3" t="n">
        <v>1</v>
      </c>
      <c r="W8225" s="3" t="n">
        <v>0</v>
      </c>
      <c r="X8225" s="3" t="n">
        <v>0</v>
      </c>
      <c r="Y8225" s="3" t="s">
        <v>30</v>
      </c>
      <c r="Z8225" s="3" t="s">
        <v>30</v>
      </c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  <c r="AP8225" s="3"/>
      <c r="AQ8225" s="3"/>
      <c r="AR8225" s="3"/>
      <c r="AS8225" s="3"/>
      <c r="AT8225" s="3"/>
      <c r="AU8225" s="3"/>
      <c r="AV8225" s="3"/>
      <c r="AW8225" s="3"/>
      <c r="AX8225" s="3"/>
      <c r="AY8225" s="3"/>
      <c r="AZ8225" s="3"/>
      <c r="BA8225" s="3"/>
      <c r="BB8225" s="3"/>
      <c r="BC8225" s="3"/>
      <c r="BD8225" s="3"/>
      <c r="BE8225" s="3"/>
      <c r="BF8225" s="3"/>
      <c r="BG8225" s="3"/>
      <c r="BH8225" s="3"/>
      <c r="BI8225" s="3"/>
      <c r="BJ8225" s="3"/>
    </row>
    <row r="8226" customFormat="false" ht="15.75" hidden="false" customHeight="false" outlineLevel="0" collapsed="false">
      <c r="A8226" s="3" t="n">
        <v>8225</v>
      </c>
      <c r="B8226" s="3" t="s">
        <v>23906</v>
      </c>
      <c r="C8226" s="3" t="s">
        <v>23907</v>
      </c>
      <c r="D8226" s="3" t="n">
        <v>1</v>
      </c>
      <c r="E8226" s="3" t="n">
        <v>2.2743113</v>
      </c>
      <c r="F8226" s="3" t="n">
        <v>248</v>
      </c>
      <c r="G8226" s="3" t="n">
        <v>248</v>
      </c>
      <c r="H8226" s="3" t="n">
        <v>14</v>
      </c>
      <c r="I8226" s="3" t="n">
        <v>14</v>
      </c>
      <c r="J8226" s="3" t="n">
        <v>312</v>
      </c>
      <c r="K8226" s="3" t="n">
        <v>312</v>
      </c>
      <c r="L8226" s="3" t="n">
        <v>42</v>
      </c>
      <c r="M8226" s="3" t="n">
        <v>42</v>
      </c>
      <c r="N8226" s="3" t="n">
        <v>0</v>
      </c>
      <c r="O8226" s="3" t="n">
        <v>-1</v>
      </c>
      <c r="P8226" s="3" t="n">
        <v>7.5</v>
      </c>
      <c r="Q8226" s="3" t="n">
        <v>24.2</v>
      </c>
      <c r="R8226" s="3" t="s">
        <v>23908</v>
      </c>
      <c r="S8226" s="4" t="n">
        <v>45747.9747800926</v>
      </c>
      <c r="T8226" s="3" t="s">
        <v>65</v>
      </c>
      <c r="U8226" s="3" t="s">
        <v>65</v>
      </c>
      <c r="V8226" s="3" t="n">
        <v>1</v>
      </c>
      <c r="W8226" s="3" t="n">
        <v>0</v>
      </c>
      <c r="X8226" s="3" t="n">
        <v>0</v>
      </c>
      <c r="Y8226" s="3" t="s">
        <v>30</v>
      </c>
      <c r="Z8226" s="3" t="s">
        <v>30</v>
      </c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  <c r="AP8226" s="3"/>
      <c r="AQ8226" s="3"/>
      <c r="AR8226" s="3"/>
      <c r="AS8226" s="3"/>
      <c r="AT8226" s="3"/>
      <c r="AU8226" s="3"/>
      <c r="AV8226" s="3"/>
      <c r="AW8226" s="3"/>
      <c r="AX8226" s="3"/>
      <c r="AY8226" s="3"/>
      <c r="AZ8226" s="3"/>
      <c r="BA8226" s="3"/>
      <c r="BB8226" s="3"/>
      <c r="BC8226" s="3"/>
      <c r="BD8226" s="3"/>
      <c r="BE8226" s="3"/>
      <c r="BF8226" s="3"/>
      <c r="BG8226" s="3"/>
      <c r="BH8226" s="3"/>
      <c r="BI8226" s="3"/>
      <c r="BJ8226" s="3"/>
    </row>
    <row r="8227" customFormat="false" ht="15.75" hidden="false" customHeight="false" outlineLevel="0" collapsed="false">
      <c r="A8227" s="3" t="n">
        <v>8226</v>
      </c>
      <c r="B8227" s="3" t="s">
        <v>23909</v>
      </c>
      <c r="C8227" s="3" t="s">
        <v>23910</v>
      </c>
      <c r="D8227" s="3" t="n">
        <v>1</v>
      </c>
      <c r="E8227" s="3" t="n">
        <v>2.1863517</v>
      </c>
      <c r="F8227" s="3" t="n">
        <v>185</v>
      </c>
      <c r="G8227" s="3" t="n">
        <v>185</v>
      </c>
      <c r="H8227" s="3" t="n">
        <v>33</v>
      </c>
      <c r="I8227" s="3" t="n">
        <v>33</v>
      </c>
      <c r="J8227" s="3" t="n">
        <v>211</v>
      </c>
      <c r="K8227" s="3" t="n">
        <v>211</v>
      </c>
      <c r="L8227" s="3" t="n">
        <v>34</v>
      </c>
      <c r="M8227" s="3" t="n">
        <v>34</v>
      </c>
      <c r="N8227" s="3" t="n">
        <v>-1</v>
      </c>
      <c r="O8227" s="3" t="n">
        <v>-1</v>
      </c>
      <c r="P8227" s="3" t="n">
        <v>8.5</v>
      </c>
      <c r="Q8227" s="3" t="n">
        <v>24.2</v>
      </c>
      <c r="R8227" s="3" t="s">
        <v>23911</v>
      </c>
      <c r="S8227" s="4" t="n">
        <v>45747.9748611111</v>
      </c>
      <c r="T8227" s="3" t="s">
        <v>65</v>
      </c>
      <c r="U8227" s="3" t="s">
        <v>65</v>
      </c>
      <c r="V8227" s="3" t="n">
        <v>0</v>
      </c>
      <c r="W8227" s="3" t="n">
        <v>0</v>
      </c>
      <c r="X8227" s="3" t="n">
        <v>0</v>
      </c>
      <c r="Y8227" s="3" t="s">
        <v>30</v>
      </c>
      <c r="Z8227" s="3" t="s">
        <v>30</v>
      </c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  <c r="AP8227" s="3"/>
      <c r="AQ8227" s="3"/>
      <c r="AR8227" s="3"/>
      <c r="AS8227" s="3"/>
      <c r="AT8227" s="3"/>
      <c r="AU8227" s="3"/>
      <c r="AV8227" s="3"/>
      <c r="AW8227" s="3"/>
      <c r="AX8227" s="3"/>
      <c r="AY8227" s="3"/>
      <c r="AZ8227" s="3"/>
      <c r="BA8227" s="3"/>
      <c r="BB8227" s="3"/>
      <c r="BC8227" s="3"/>
      <c r="BD8227" s="3"/>
      <c r="BE8227" s="3"/>
      <c r="BF8227" s="3"/>
      <c r="BG8227" s="3"/>
      <c r="BH8227" s="3"/>
      <c r="BI8227" s="3"/>
      <c r="BJ8227" s="3"/>
    </row>
    <row r="8228" customFormat="false" ht="15.75" hidden="false" customHeight="false" outlineLevel="0" collapsed="false">
      <c r="A8228" s="3" t="n">
        <v>8227</v>
      </c>
      <c r="B8228" s="3" t="s">
        <v>23912</v>
      </c>
      <c r="C8228" s="3" t="s">
        <v>23913</v>
      </c>
      <c r="D8228" s="3" t="n">
        <v>1</v>
      </c>
      <c r="E8228" s="3" t="n">
        <v>1.3016319</v>
      </c>
      <c r="F8228" s="3" t="n">
        <v>45</v>
      </c>
      <c r="G8228" s="3" t="n">
        <v>45</v>
      </c>
      <c r="H8228" s="3" t="n">
        <v>21</v>
      </c>
      <c r="I8228" s="3" t="n">
        <v>21</v>
      </c>
      <c r="J8228" s="3" t="n">
        <v>61</v>
      </c>
      <c r="K8228" s="3" t="n">
        <v>61</v>
      </c>
      <c r="L8228" s="3" t="n">
        <v>8</v>
      </c>
      <c r="M8228" s="3" t="n">
        <v>8</v>
      </c>
      <c r="N8228" s="3" t="n">
        <v>10</v>
      </c>
      <c r="O8228" s="3" t="n">
        <v>-1</v>
      </c>
      <c r="P8228" s="3" t="n">
        <v>8.4</v>
      </c>
      <c r="Q8228" s="3" t="n">
        <v>24.2</v>
      </c>
      <c r="R8228" s="3" t="s">
        <v>23914</v>
      </c>
      <c r="S8228" s="4" t="n">
        <v>45747.9749189815</v>
      </c>
      <c r="T8228" s="3" t="s">
        <v>65</v>
      </c>
      <c r="U8228" s="3" t="s">
        <v>65</v>
      </c>
      <c r="V8228" s="3" t="n">
        <v>1</v>
      </c>
      <c r="W8228" s="3" t="n">
        <v>0</v>
      </c>
      <c r="X8228" s="3" t="n">
        <v>0</v>
      </c>
      <c r="Y8228" s="3" t="s">
        <v>30</v>
      </c>
      <c r="Z8228" s="3" t="s">
        <v>30</v>
      </c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  <c r="AP8228" s="3"/>
      <c r="AQ8228" s="3"/>
      <c r="AR8228" s="3"/>
      <c r="AS8228" s="3"/>
      <c r="AT8228" s="3"/>
      <c r="AU8228" s="3"/>
      <c r="AV8228" s="3"/>
      <c r="AW8228" s="3"/>
      <c r="AX8228" s="3"/>
      <c r="AY8228" s="3"/>
      <c r="AZ8228" s="3"/>
      <c r="BA8228" s="3"/>
      <c r="BB8228" s="3"/>
      <c r="BC8228" s="3"/>
      <c r="BD8228" s="3"/>
      <c r="BE8228" s="3"/>
      <c r="BF8228" s="3"/>
      <c r="BG8228" s="3"/>
      <c r="BH8228" s="3"/>
      <c r="BI8228" s="3"/>
      <c r="BJ8228" s="3"/>
    </row>
    <row r="8229" customFormat="false" ht="15.75" hidden="false" customHeight="false" outlineLevel="0" collapsed="false">
      <c r="A8229" s="3" t="n">
        <v>8228</v>
      </c>
      <c r="B8229" s="3" t="s">
        <v>23915</v>
      </c>
      <c r="C8229" s="3" t="s">
        <v>23916</v>
      </c>
      <c r="D8229" s="3" t="n">
        <v>1</v>
      </c>
      <c r="E8229" s="3" t="n">
        <v>1.7132809</v>
      </c>
      <c r="F8229" s="3" t="n">
        <v>51</v>
      </c>
      <c r="G8229" s="3" t="n">
        <v>51</v>
      </c>
      <c r="H8229" s="3" t="n">
        <v>22</v>
      </c>
      <c r="I8229" s="3" t="n">
        <v>22</v>
      </c>
      <c r="J8229" s="3" t="n">
        <v>61</v>
      </c>
      <c r="K8229" s="3" t="n">
        <v>61</v>
      </c>
      <c r="L8229" s="3" t="n">
        <v>8</v>
      </c>
      <c r="M8229" s="3" t="n">
        <v>8</v>
      </c>
      <c r="N8229" s="3" t="n">
        <v>-1</v>
      </c>
      <c r="O8229" s="3" t="n">
        <v>-1</v>
      </c>
      <c r="P8229" s="3" t="n">
        <v>8.4</v>
      </c>
      <c r="Q8229" s="3" t="n">
        <v>24.2</v>
      </c>
      <c r="R8229" s="3" t="s">
        <v>23917</v>
      </c>
      <c r="S8229" s="4" t="n">
        <v>45747.9749768519</v>
      </c>
      <c r="T8229" s="3" t="s">
        <v>65</v>
      </c>
      <c r="U8229" s="3" t="s">
        <v>65</v>
      </c>
      <c r="V8229" s="3" t="n">
        <v>0</v>
      </c>
      <c r="W8229" s="3" t="n">
        <v>0</v>
      </c>
      <c r="X8229" s="3" t="n">
        <v>0</v>
      </c>
      <c r="Y8229" s="3" t="s">
        <v>30</v>
      </c>
      <c r="Z8229" s="3" t="s">
        <v>30</v>
      </c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  <c r="AP8229" s="3"/>
      <c r="AQ8229" s="3"/>
      <c r="AR8229" s="3"/>
      <c r="AS8229" s="3"/>
      <c r="AT8229" s="3"/>
      <c r="AU8229" s="3"/>
      <c r="AV8229" s="3"/>
      <c r="AW8229" s="3"/>
      <c r="AX8229" s="3"/>
      <c r="AY8229" s="3"/>
      <c r="AZ8229" s="3"/>
      <c r="BA8229" s="3"/>
      <c r="BB8229" s="3"/>
      <c r="BC8229" s="3"/>
      <c r="BD8229" s="3"/>
      <c r="BE8229" s="3"/>
      <c r="BF8229" s="3"/>
      <c r="BG8229" s="3"/>
      <c r="BH8229" s="3"/>
      <c r="BI8229" s="3"/>
      <c r="BJ8229" s="3"/>
    </row>
    <row r="8230" customFormat="false" ht="15.75" hidden="false" customHeight="false" outlineLevel="0" collapsed="false">
      <c r="A8230" s="3" t="n">
        <v>8229</v>
      </c>
      <c r="B8230" s="3" t="s">
        <v>23918</v>
      </c>
      <c r="C8230" s="3" t="s">
        <v>23919</v>
      </c>
      <c r="D8230" s="3" t="n">
        <v>1</v>
      </c>
      <c r="E8230" s="3" t="n">
        <v>1.4093499</v>
      </c>
      <c r="F8230" s="3" t="n">
        <v>120</v>
      </c>
      <c r="G8230" s="3" t="n">
        <v>120</v>
      </c>
      <c r="H8230" s="3" t="n">
        <v>31</v>
      </c>
      <c r="I8230" s="3" t="n">
        <v>31</v>
      </c>
      <c r="J8230" s="3" t="n">
        <v>156</v>
      </c>
      <c r="K8230" s="3" t="n">
        <v>156</v>
      </c>
      <c r="L8230" s="3" t="n">
        <v>25</v>
      </c>
      <c r="M8230" s="3" t="n">
        <v>25</v>
      </c>
      <c r="N8230" s="3" t="n">
        <v>17</v>
      </c>
      <c r="O8230" s="3" t="n">
        <v>-1</v>
      </c>
      <c r="P8230" s="3" t="n">
        <v>8.5</v>
      </c>
      <c r="Q8230" s="3" t="n">
        <v>24.2</v>
      </c>
      <c r="R8230" s="3" t="s">
        <v>23920</v>
      </c>
      <c r="S8230" s="4" t="n">
        <v>45747.9750462963</v>
      </c>
      <c r="T8230" s="3" t="s">
        <v>4910</v>
      </c>
      <c r="U8230" s="3" t="s">
        <v>4910</v>
      </c>
      <c r="V8230" s="3" t="n">
        <v>0</v>
      </c>
      <c r="W8230" s="3" t="n">
        <v>0</v>
      </c>
      <c r="X8230" s="3" t="n">
        <v>0</v>
      </c>
      <c r="Y8230" s="3" t="s">
        <v>30</v>
      </c>
      <c r="Z8230" s="3" t="s">
        <v>30</v>
      </c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3"/>
      <c r="AU8230" s="3"/>
      <c r="AV8230" s="3"/>
      <c r="AW8230" s="3"/>
      <c r="AX8230" s="3"/>
      <c r="AY8230" s="3"/>
      <c r="AZ8230" s="3"/>
      <c r="BA8230" s="3"/>
      <c r="BB8230" s="3"/>
      <c r="BC8230" s="3"/>
      <c r="BD8230" s="3"/>
      <c r="BE8230" s="3"/>
      <c r="BF8230" s="3"/>
      <c r="BG8230" s="3"/>
      <c r="BH8230" s="3"/>
      <c r="BI8230" s="3"/>
      <c r="BJ8230" s="3"/>
    </row>
    <row r="8231" customFormat="false" ht="15.75" hidden="false" customHeight="false" outlineLevel="0" collapsed="false">
      <c r="A8231" s="3" t="n">
        <v>8230</v>
      </c>
      <c r="B8231" s="3" t="s">
        <v>23921</v>
      </c>
      <c r="C8231" s="3" t="s">
        <v>23922</v>
      </c>
      <c r="D8231" s="3" t="n">
        <v>1</v>
      </c>
      <c r="E8231" s="3" t="n">
        <v>2.347096</v>
      </c>
      <c r="F8231" s="3" t="n">
        <v>195</v>
      </c>
      <c r="G8231" s="3" t="n">
        <v>195</v>
      </c>
      <c r="H8231" s="3" t="n">
        <v>31</v>
      </c>
      <c r="I8231" s="3" t="n">
        <v>31</v>
      </c>
      <c r="J8231" s="3" t="n">
        <v>244</v>
      </c>
      <c r="K8231" s="3" t="n">
        <v>244</v>
      </c>
      <c r="L8231" s="3" t="n">
        <v>31</v>
      </c>
      <c r="M8231" s="3" t="n">
        <v>31</v>
      </c>
      <c r="N8231" s="3" t="n">
        <v>25</v>
      </c>
      <c r="O8231" s="3" t="n">
        <v>-1</v>
      </c>
      <c r="P8231" s="3" t="n">
        <v>8.4</v>
      </c>
      <c r="Q8231" s="3" t="n">
        <v>24.2</v>
      </c>
      <c r="R8231" s="3" t="s">
        <v>23923</v>
      </c>
      <c r="S8231" s="4" t="n">
        <v>45747.975150463</v>
      </c>
      <c r="T8231" s="3" t="s">
        <v>65</v>
      </c>
      <c r="U8231" s="3" t="s">
        <v>65</v>
      </c>
      <c r="V8231" s="3" t="n">
        <v>1</v>
      </c>
      <c r="W8231" s="3" t="n">
        <v>0</v>
      </c>
      <c r="X8231" s="3" t="n">
        <v>0</v>
      </c>
      <c r="Y8231" s="3" t="s">
        <v>30</v>
      </c>
      <c r="Z8231" s="3" t="s">
        <v>30</v>
      </c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3"/>
      <c r="AU8231" s="3"/>
      <c r="AV8231" s="3"/>
      <c r="AW8231" s="3"/>
      <c r="AX8231" s="3"/>
      <c r="AY8231" s="3"/>
      <c r="AZ8231" s="3"/>
      <c r="BA8231" s="3"/>
      <c r="BB8231" s="3"/>
      <c r="BC8231" s="3"/>
      <c r="BD8231" s="3"/>
      <c r="BE8231" s="3"/>
      <c r="BF8231" s="3"/>
      <c r="BG8231" s="3"/>
      <c r="BH8231" s="3"/>
      <c r="BI8231" s="3"/>
      <c r="BJ8231" s="3"/>
    </row>
    <row r="8232" customFormat="false" ht="15.75" hidden="false" customHeight="false" outlineLevel="0" collapsed="false">
      <c r="A8232" s="3" t="n">
        <v>8231</v>
      </c>
      <c r="B8232" s="3" t="s">
        <v>23924</v>
      </c>
      <c r="C8232" s="3" t="s">
        <v>23925</v>
      </c>
      <c r="D8232" s="3" t="n">
        <v>1</v>
      </c>
      <c r="E8232" s="3" t="n">
        <v>1.3507798</v>
      </c>
      <c r="F8232" s="3" t="n">
        <v>146</v>
      </c>
      <c r="G8232" s="3" t="n">
        <v>146</v>
      </c>
      <c r="H8232" s="3" t="n">
        <v>29</v>
      </c>
      <c r="I8232" s="3" t="n">
        <v>29</v>
      </c>
      <c r="J8232" s="3" t="n">
        <v>184</v>
      </c>
      <c r="K8232" s="3" t="n">
        <v>184</v>
      </c>
      <c r="L8232" s="3" t="n">
        <v>23</v>
      </c>
      <c r="M8232" s="3" t="n">
        <v>23</v>
      </c>
      <c r="N8232" s="3" t="n">
        <v>17</v>
      </c>
      <c r="O8232" s="3" t="n">
        <v>-1</v>
      </c>
      <c r="P8232" s="3" t="n">
        <v>8.5</v>
      </c>
      <c r="Q8232" s="3" t="n">
        <v>24.2</v>
      </c>
      <c r="R8232" s="3" t="s">
        <v>23926</v>
      </c>
      <c r="S8232" s="4" t="n">
        <v>45747.9752083333</v>
      </c>
      <c r="T8232" s="3" t="s">
        <v>65</v>
      </c>
      <c r="U8232" s="3" t="s">
        <v>65</v>
      </c>
      <c r="V8232" s="3" t="n">
        <v>0</v>
      </c>
      <c r="W8232" s="3" t="n">
        <v>0</v>
      </c>
      <c r="X8232" s="3" t="n">
        <v>0</v>
      </c>
      <c r="Y8232" s="3" t="s">
        <v>30</v>
      </c>
      <c r="Z8232" s="3" t="s">
        <v>30</v>
      </c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3"/>
      <c r="AU8232" s="3"/>
      <c r="AV8232" s="3"/>
      <c r="AW8232" s="3"/>
      <c r="AX8232" s="3"/>
      <c r="AY8232" s="3"/>
      <c r="AZ8232" s="3"/>
      <c r="BA8232" s="3"/>
      <c r="BB8232" s="3"/>
      <c r="BC8232" s="3"/>
      <c r="BD8232" s="3"/>
      <c r="BE8232" s="3"/>
      <c r="BF8232" s="3"/>
      <c r="BG8232" s="3"/>
      <c r="BH8232" s="3"/>
      <c r="BI8232" s="3"/>
      <c r="BJ8232" s="3"/>
    </row>
    <row r="8233" customFormat="false" ht="15.75" hidden="false" customHeight="false" outlineLevel="0" collapsed="false">
      <c r="A8233" s="3" t="n">
        <v>8232</v>
      </c>
      <c r="B8233" s="3" t="s">
        <v>23927</v>
      </c>
      <c r="C8233" s="3" t="s">
        <v>23928</v>
      </c>
      <c r="D8233" s="3" t="n">
        <v>1</v>
      </c>
      <c r="E8233" s="3" t="n">
        <v>3.933234</v>
      </c>
      <c r="F8233" s="3" t="n">
        <v>176</v>
      </c>
      <c r="G8233" s="3" t="n">
        <v>176</v>
      </c>
      <c r="H8233" s="3" t="n">
        <v>22</v>
      </c>
      <c r="I8233" s="3" t="n">
        <v>22</v>
      </c>
      <c r="J8233" s="3" t="n">
        <v>223</v>
      </c>
      <c r="K8233" s="3" t="n">
        <v>223</v>
      </c>
      <c r="L8233" s="3" t="n">
        <v>26</v>
      </c>
      <c r="M8233" s="3" t="n">
        <v>26</v>
      </c>
      <c r="N8233" s="3" t="n">
        <v>8</v>
      </c>
      <c r="O8233" s="3" t="n">
        <v>-1</v>
      </c>
      <c r="P8233" s="3" t="n">
        <v>8.5</v>
      </c>
      <c r="Q8233" s="3" t="n">
        <v>24.2</v>
      </c>
      <c r="R8233" s="3" t="s">
        <v>23929</v>
      </c>
      <c r="S8233" s="4" t="n">
        <v>45747.9753587963</v>
      </c>
      <c r="T8233" s="3" t="s">
        <v>65</v>
      </c>
      <c r="U8233" s="3" t="s">
        <v>65</v>
      </c>
      <c r="V8233" s="3" t="n">
        <v>1</v>
      </c>
      <c r="W8233" s="3" t="n">
        <v>0</v>
      </c>
      <c r="X8233" s="3" t="n">
        <v>0</v>
      </c>
      <c r="Y8233" s="3" t="s">
        <v>30</v>
      </c>
      <c r="Z8233" s="3" t="s">
        <v>30</v>
      </c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3"/>
      <c r="AU8233" s="3"/>
      <c r="AV8233" s="3"/>
      <c r="AW8233" s="3"/>
      <c r="AX8233" s="3"/>
      <c r="AY8233" s="3"/>
      <c r="AZ8233" s="3"/>
      <c r="BA8233" s="3"/>
      <c r="BB8233" s="3"/>
      <c r="BC8233" s="3"/>
      <c r="BD8233" s="3"/>
      <c r="BE8233" s="3"/>
      <c r="BF8233" s="3"/>
      <c r="BG8233" s="3"/>
      <c r="BH8233" s="3"/>
      <c r="BI8233" s="3"/>
      <c r="BJ8233" s="3"/>
    </row>
    <row r="8234" customFormat="false" ht="15.75" hidden="false" customHeight="false" outlineLevel="0" collapsed="false">
      <c r="A8234" s="3" t="n">
        <v>8233</v>
      </c>
      <c r="B8234" s="3" t="s">
        <v>23930</v>
      </c>
      <c r="C8234" s="3" t="s">
        <v>23931</v>
      </c>
      <c r="D8234" s="3" t="n">
        <v>1</v>
      </c>
      <c r="E8234" s="3" t="n">
        <v>1.6722939</v>
      </c>
      <c r="F8234" s="3" t="n">
        <v>131</v>
      </c>
      <c r="G8234" s="3" t="n">
        <v>131</v>
      </c>
      <c r="H8234" s="3" t="n">
        <v>30</v>
      </c>
      <c r="I8234" s="3" t="n">
        <v>30</v>
      </c>
      <c r="J8234" s="3" t="n">
        <v>153</v>
      </c>
      <c r="K8234" s="3" t="n">
        <v>153</v>
      </c>
      <c r="L8234" s="3" t="n">
        <v>14</v>
      </c>
      <c r="M8234" s="3" t="n">
        <v>14</v>
      </c>
      <c r="N8234" s="3" t="n">
        <v>-1</v>
      </c>
      <c r="O8234" s="3" t="n">
        <v>-1</v>
      </c>
      <c r="P8234" s="3" t="n">
        <v>8.4</v>
      </c>
      <c r="Q8234" s="3" t="n">
        <v>24.2</v>
      </c>
      <c r="R8234" s="3" t="s">
        <v>23932</v>
      </c>
      <c r="S8234" s="4" t="n">
        <v>45747.9754282407</v>
      </c>
      <c r="T8234" s="3" t="s">
        <v>65</v>
      </c>
      <c r="U8234" s="3" t="s">
        <v>65</v>
      </c>
      <c r="V8234" s="3" t="n">
        <v>0</v>
      </c>
      <c r="W8234" s="3" t="n">
        <v>0</v>
      </c>
      <c r="X8234" s="3" t="n">
        <v>0</v>
      </c>
      <c r="Y8234" s="3" t="s">
        <v>30</v>
      </c>
      <c r="Z8234" s="3" t="s">
        <v>30</v>
      </c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3"/>
      <c r="AU8234" s="3"/>
      <c r="AV8234" s="3"/>
      <c r="AW8234" s="3"/>
      <c r="AX8234" s="3"/>
      <c r="AY8234" s="3"/>
      <c r="AZ8234" s="3"/>
      <c r="BA8234" s="3"/>
      <c r="BB8234" s="3"/>
      <c r="BC8234" s="3"/>
      <c r="BD8234" s="3"/>
      <c r="BE8234" s="3"/>
      <c r="BF8234" s="3"/>
      <c r="BG8234" s="3"/>
      <c r="BH8234" s="3"/>
      <c r="BI8234" s="3"/>
      <c r="BJ8234" s="3"/>
    </row>
    <row r="8235" customFormat="false" ht="15.75" hidden="false" customHeight="false" outlineLevel="0" collapsed="false">
      <c r="A8235" s="3" t="n">
        <v>8234</v>
      </c>
      <c r="B8235" s="3" t="s">
        <v>23933</v>
      </c>
      <c r="C8235" s="3" t="s">
        <v>23934</v>
      </c>
      <c r="D8235" s="3" t="n">
        <v>1</v>
      </c>
      <c r="E8235" s="3" t="n">
        <v>0.5792659</v>
      </c>
      <c r="F8235" s="3" t="n">
        <v>36</v>
      </c>
      <c r="G8235" s="3" t="n">
        <v>36</v>
      </c>
      <c r="H8235" s="3" t="n">
        <v>12</v>
      </c>
      <c r="I8235" s="3" t="n">
        <v>12</v>
      </c>
      <c r="J8235" s="3" t="n">
        <v>47</v>
      </c>
      <c r="K8235" s="3" t="n">
        <v>47</v>
      </c>
      <c r="L8235" s="3" t="n">
        <v>5</v>
      </c>
      <c r="M8235" s="3" t="n">
        <v>5</v>
      </c>
      <c r="N8235" s="3" t="n">
        <v>-1</v>
      </c>
      <c r="O8235" s="3" t="n">
        <v>-1</v>
      </c>
      <c r="P8235" s="3" t="n">
        <v>8.4</v>
      </c>
      <c r="Q8235" s="3" t="n">
        <v>24.2</v>
      </c>
      <c r="R8235" s="3" t="s">
        <v>23935</v>
      </c>
      <c r="S8235" s="4" t="n">
        <v>45747.9754513889</v>
      </c>
      <c r="T8235" s="3" t="s">
        <v>65</v>
      </c>
      <c r="U8235" s="3" t="s">
        <v>65</v>
      </c>
      <c r="V8235" s="3" t="n">
        <v>0</v>
      </c>
      <c r="W8235" s="3" t="n">
        <v>0</v>
      </c>
      <c r="X8235" s="3" t="n">
        <v>0</v>
      </c>
      <c r="Y8235" s="3" t="s">
        <v>30</v>
      </c>
      <c r="Z8235" s="3" t="s">
        <v>30</v>
      </c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3"/>
      <c r="AU8235" s="3"/>
      <c r="AV8235" s="3"/>
      <c r="AW8235" s="3"/>
      <c r="AX8235" s="3"/>
      <c r="AY8235" s="3"/>
      <c r="AZ8235" s="3"/>
      <c r="BA8235" s="3"/>
      <c r="BB8235" s="3"/>
      <c r="BC8235" s="3"/>
      <c r="BD8235" s="3"/>
      <c r="BE8235" s="3"/>
      <c r="BF8235" s="3"/>
      <c r="BG8235" s="3"/>
      <c r="BH8235" s="3"/>
      <c r="BI8235" s="3"/>
      <c r="BJ8235" s="3"/>
    </row>
    <row r="8236" customFormat="false" ht="15.75" hidden="false" customHeight="false" outlineLevel="0" collapsed="false">
      <c r="A8236" s="3" t="n">
        <v>8235</v>
      </c>
      <c r="B8236" s="3" t="s">
        <v>23936</v>
      </c>
      <c r="C8236" s="3" t="s">
        <v>23937</v>
      </c>
      <c r="D8236" s="3" t="n">
        <v>1</v>
      </c>
      <c r="E8236" s="3" t="n">
        <v>1.3706037</v>
      </c>
      <c r="F8236" s="3" t="n">
        <v>47</v>
      </c>
      <c r="G8236" s="3" t="n">
        <v>47</v>
      </c>
      <c r="H8236" s="3" t="n">
        <v>15</v>
      </c>
      <c r="I8236" s="3" t="n">
        <v>15</v>
      </c>
      <c r="J8236" s="3" t="n">
        <v>59</v>
      </c>
      <c r="K8236" s="3" t="n">
        <v>59</v>
      </c>
      <c r="L8236" s="3" t="n">
        <v>9</v>
      </c>
      <c r="M8236" s="3" t="n">
        <v>9</v>
      </c>
      <c r="N8236" s="3" t="n">
        <v>-1</v>
      </c>
      <c r="O8236" s="3" t="n">
        <v>-1</v>
      </c>
      <c r="P8236" s="3" t="n">
        <v>8.5</v>
      </c>
      <c r="Q8236" s="3" t="n">
        <v>24.2</v>
      </c>
      <c r="R8236" s="3" t="s">
        <v>23938</v>
      </c>
      <c r="S8236" s="4" t="n">
        <v>45747.9754976852</v>
      </c>
      <c r="T8236" s="3" t="s">
        <v>29</v>
      </c>
      <c r="U8236" s="3" t="s">
        <v>29</v>
      </c>
      <c r="V8236" s="3" t="n">
        <v>0</v>
      </c>
      <c r="W8236" s="3" t="n">
        <v>0</v>
      </c>
      <c r="X8236" s="3" t="n">
        <v>0</v>
      </c>
      <c r="Y8236" s="3" t="s">
        <v>30</v>
      </c>
      <c r="Z8236" s="3" t="s">
        <v>30</v>
      </c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  <c r="AP8236" s="3"/>
      <c r="AQ8236" s="3"/>
      <c r="AR8236" s="3"/>
      <c r="AS8236" s="3"/>
      <c r="AT8236" s="3"/>
      <c r="AU8236" s="3"/>
      <c r="AV8236" s="3"/>
      <c r="AW8236" s="3"/>
      <c r="AX8236" s="3"/>
      <c r="AY8236" s="3"/>
      <c r="AZ8236" s="3"/>
      <c r="BA8236" s="3"/>
      <c r="BB8236" s="3"/>
      <c r="BC8236" s="3"/>
      <c r="BD8236" s="3"/>
      <c r="BE8236" s="3"/>
      <c r="BF8236" s="3"/>
      <c r="BG8236" s="3"/>
      <c r="BH8236" s="3"/>
      <c r="BI8236" s="3"/>
      <c r="BJ8236" s="3"/>
    </row>
    <row r="8237" customFormat="false" ht="15.75" hidden="false" customHeight="false" outlineLevel="0" collapsed="false">
      <c r="A8237" s="3" t="n">
        <v>8236</v>
      </c>
      <c r="B8237" s="3" t="s">
        <v>23939</v>
      </c>
      <c r="C8237" s="3" t="s">
        <v>23940</v>
      </c>
      <c r="D8237" s="3" t="n">
        <v>1</v>
      </c>
      <c r="E8237" s="3" t="n">
        <v>2.2417336</v>
      </c>
      <c r="F8237" s="3" t="n">
        <v>56</v>
      </c>
      <c r="G8237" s="3" t="n">
        <v>56</v>
      </c>
      <c r="H8237" s="3" t="n">
        <v>16</v>
      </c>
      <c r="I8237" s="3" t="n">
        <v>16</v>
      </c>
      <c r="J8237" s="3" t="n">
        <v>74</v>
      </c>
      <c r="K8237" s="3" t="n">
        <v>74</v>
      </c>
      <c r="L8237" s="3" t="n">
        <v>11</v>
      </c>
      <c r="M8237" s="3" t="n">
        <v>11</v>
      </c>
      <c r="N8237" s="3" t="n">
        <v>-1</v>
      </c>
      <c r="O8237" s="3" t="n">
        <v>-1</v>
      </c>
      <c r="P8237" s="3" t="n">
        <v>8.4</v>
      </c>
      <c r="Q8237" s="3" t="n">
        <v>24.2</v>
      </c>
      <c r="R8237" s="3" t="s">
        <v>23941</v>
      </c>
      <c r="S8237" s="4" t="n">
        <v>45747.9755555556</v>
      </c>
      <c r="T8237" s="3" t="s">
        <v>29</v>
      </c>
      <c r="U8237" s="3" t="s">
        <v>29</v>
      </c>
      <c r="V8237" s="3" t="n">
        <v>0</v>
      </c>
      <c r="W8237" s="3" t="n">
        <v>0</v>
      </c>
      <c r="X8237" s="3" t="n">
        <v>0</v>
      </c>
      <c r="Y8237" s="3" t="s">
        <v>30</v>
      </c>
      <c r="Z8237" s="3" t="s">
        <v>30</v>
      </c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3"/>
      <c r="AU8237" s="3"/>
      <c r="AV8237" s="3"/>
      <c r="AW8237" s="3"/>
      <c r="AX8237" s="3"/>
      <c r="AY8237" s="3"/>
      <c r="AZ8237" s="3"/>
      <c r="BA8237" s="3"/>
      <c r="BB8237" s="3"/>
      <c r="BC8237" s="3"/>
      <c r="BD8237" s="3"/>
      <c r="BE8237" s="3"/>
      <c r="BF8237" s="3"/>
      <c r="BG8237" s="3"/>
      <c r="BH8237" s="3"/>
      <c r="BI8237" s="3"/>
      <c r="BJ8237" s="3"/>
    </row>
    <row r="8238" customFormat="false" ht="15.75" hidden="false" customHeight="false" outlineLevel="0" collapsed="false">
      <c r="A8238" s="3" t="n">
        <v>8237</v>
      </c>
      <c r="B8238" s="3" t="s">
        <v>23942</v>
      </c>
      <c r="C8238" s="3" t="s">
        <v>23943</v>
      </c>
      <c r="D8238" s="3" t="n">
        <v>1</v>
      </c>
      <c r="E8238" s="3" t="n">
        <v>0.8447826</v>
      </c>
      <c r="F8238" s="3" t="n">
        <v>73</v>
      </c>
      <c r="G8238" s="3" t="n">
        <v>73</v>
      </c>
      <c r="H8238" s="3" t="n">
        <v>20</v>
      </c>
      <c r="I8238" s="3" t="n">
        <v>20</v>
      </c>
      <c r="J8238" s="3" t="n">
        <v>87</v>
      </c>
      <c r="K8238" s="3" t="n">
        <v>87</v>
      </c>
      <c r="L8238" s="3" t="n">
        <v>12</v>
      </c>
      <c r="M8238" s="3" t="n">
        <v>12</v>
      </c>
      <c r="N8238" s="3" t="n">
        <v>-1</v>
      </c>
      <c r="O8238" s="3" t="n">
        <v>-1</v>
      </c>
      <c r="P8238" s="3" t="n">
        <v>8.4</v>
      </c>
      <c r="Q8238" s="3" t="n">
        <v>24.2</v>
      </c>
      <c r="R8238" s="3" t="s">
        <v>23944</v>
      </c>
      <c r="S8238" s="4" t="n">
        <v>45747.9756018519</v>
      </c>
      <c r="T8238" s="3" t="s">
        <v>29</v>
      </c>
      <c r="U8238" s="3" t="s">
        <v>29</v>
      </c>
      <c r="V8238" s="3" t="n">
        <v>0</v>
      </c>
      <c r="W8238" s="3" t="n">
        <v>0</v>
      </c>
      <c r="X8238" s="3" t="n">
        <v>0</v>
      </c>
      <c r="Y8238" s="3" t="s">
        <v>30</v>
      </c>
      <c r="Z8238" s="3" t="s">
        <v>30</v>
      </c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  <c r="AP8238" s="3"/>
      <c r="AQ8238" s="3"/>
      <c r="AR8238" s="3"/>
      <c r="AS8238" s="3"/>
      <c r="AT8238" s="3"/>
      <c r="AU8238" s="3"/>
      <c r="AV8238" s="3"/>
      <c r="AW8238" s="3"/>
      <c r="AX8238" s="3"/>
      <c r="AY8238" s="3"/>
      <c r="AZ8238" s="3"/>
      <c r="BA8238" s="3"/>
      <c r="BB8238" s="3"/>
      <c r="BC8238" s="3"/>
      <c r="BD8238" s="3"/>
      <c r="BE8238" s="3"/>
      <c r="BF8238" s="3"/>
      <c r="BG8238" s="3"/>
      <c r="BH8238" s="3"/>
      <c r="BI8238" s="3"/>
      <c r="BJ8238" s="3"/>
    </row>
    <row r="8239" customFormat="false" ht="15.75" hidden="false" customHeight="false" outlineLevel="0" collapsed="false">
      <c r="A8239" s="3" t="n">
        <v>8238</v>
      </c>
      <c r="B8239" s="3" t="s">
        <v>23945</v>
      </c>
      <c r="C8239" s="3" t="s">
        <v>23946</v>
      </c>
      <c r="D8239" s="3" t="n">
        <v>1</v>
      </c>
      <c r="E8239" s="3" t="n">
        <v>1.5130606</v>
      </c>
      <c r="F8239" s="3" t="n">
        <v>169</v>
      </c>
      <c r="G8239" s="3" t="n">
        <v>169</v>
      </c>
      <c r="H8239" s="3" t="n">
        <v>21</v>
      </c>
      <c r="I8239" s="3" t="n">
        <v>21</v>
      </c>
      <c r="J8239" s="3" t="n">
        <v>186</v>
      </c>
      <c r="K8239" s="3" t="n">
        <v>186</v>
      </c>
      <c r="L8239" s="3" t="n">
        <v>30</v>
      </c>
      <c r="M8239" s="3" t="n">
        <v>30</v>
      </c>
      <c r="N8239" s="3" t="n">
        <v>-1</v>
      </c>
      <c r="O8239" s="3" t="n">
        <v>-1</v>
      </c>
      <c r="P8239" s="3" t="n">
        <v>8.4</v>
      </c>
      <c r="Q8239" s="3" t="n">
        <v>24.2</v>
      </c>
      <c r="R8239" s="3" t="s">
        <v>23947</v>
      </c>
      <c r="S8239" s="4" t="n">
        <v>45747.9756481481</v>
      </c>
      <c r="T8239" s="3" t="s">
        <v>29</v>
      </c>
      <c r="U8239" s="3" t="s">
        <v>29</v>
      </c>
      <c r="V8239" s="3" t="n">
        <v>0</v>
      </c>
      <c r="W8239" s="3" t="n">
        <v>0</v>
      </c>
      <c r="X8239" s="3" t="n">
        <v>0</v>
      </c>
      <c r="Y8239" s="3" t="s">
        <v>30</v>
      </c>
      <c r="Z8239" s="3" t="s">
        <v>30</v>
      </c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3"/>
      <c r="AU8239" s="3"/>
      <c r="AV8239" s="3"/>
      <c r="AW8239" s="3"/>
      <c r="AX8239" s="3"/>
      <c r="AY8239" s="3"/>
      <c r="AZ8239" s="3"/>
      <c r="BA8239" s="3"/>
      <c r="BB8239" s="3"/>
      <c r="BC8239" s="3"/>
      <c r="BD8239" s="3"/>
      <c r="BE8239" s="3"/>
      <c r="BF8239" s="3"/>
      <c r="BG8239" s="3"/>
      <c r="BH8239" s="3"/>
      <c r="BI8239" s="3"/>
      <c r="BJ8239" s="3"/>
    </row>
    <row r="8240" customFormat="false" ht="15.75" hidden="false" customHeight="false" outlineLevel="0" collapsed="false">
      <c r="A8240" s="3" t="n">
        <v>8239</v>
      </c>
      <c r="B8240" s="3" t="s">
        <v>23948</v>
      </c>
      <c r="C8240" s="3" t="s">
        <v>23949</v>
      </c>
      <c r="D8240" s="3" t="n">
        <v>1</v>
      </c>
      <c r="E8240" s="3" t="n">
        <v>1.2536976</v>
      </c>
      <c r="F8240" s="3" t="n">
        <v>79</v>
      </c>
      <c r="G8240" s="3" t="n">
        <v>79</v>
      </c>
      <c r="H8240" s="3" t="n">
        <v>17</v>
      </c>
      <c r="I8240" s="3" t="n">
        <v>17</v>
      </c>
      <c r="J8240" s="3" t="n">
        <v>106</v>
      </c>
      <c r="K8240" s="3" t="n">
        <v>106</v>
      </c>
      <c r="L8240" s="3" t="n">
        <v>14</v>
      </c>
      <c r="M8240" s="3" t="n">
        <v>14</v>
      </c>
      <c r="N8240" s="3" t="n">
        <v>-1</v>
      </c>
      <c r="O8240" s="3" t="n">
        <v>-1</v>
      </c>
      <c r="P8240" s="3" t="n">
        <v>8.4</v>
      </c>
      <c r="Q8240" s="3" t="n">
        <v>24.2</v>
      </c>
      <c r="R8240" s="3" t="s">
        <v>23950</v>
      </c>
      <c r="S8240" s="4" t="n">
        <v>45747.9757060185</v>
      </c>
      <c r="T8240" s="3" t="s">
        <v>29</v>
      </c>
      <c r="U8240" s="3" t="s">
        <v>29</v>
      </c>
      <c r="V8240" s="3" t="n">
        <v>0</v>
      </c>
      <c r="W8240" s="3" t="n">
        <v>0</v>
      </c>
      <c r="X8240" s="3" t="n">
        <v>0</v>
      </c>
      <c r="Y8240" s="3" t="s">
        <v>30</v>
      </c>
      <c r="Z8240" s="3" t="s">
        <v>30</v>
      </c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  <c r="AP8240" s="3"/>
      <c r="AQ8240" s="3"/>
      <c r="AR8240" s="3"/>
      <c r="AS8240" s="3"/>
      <c r="AT8240" s="3"/>
      <c r="AU8240" s="3"/>
      <c r="AV8240" s="3"/>
      <c r="AW8240" s="3"/>
      <c r="AX8240" s="3"/>
      <c r="AY8240" s="3"/>
      <c r="AZ8240" s="3"/>
      <c r="BA8240" s="3"/>
      <c r="BB8240" s="3"/>
      <c r="BC8240" s="3"/>
      <c r="BD8240" s="3"/>
      <c r="BE8240" s="3"/>
      <c r="BF8240" s="3"/>
      <c r="BG8240" s="3"/>
      <c r="BH8240" s="3"/>
      <c r="BI8240" s="3"/>
      <c r="BJ8240" s="3"/>
    </row>
    <row r="8241" customFormat="false" ht="15.75" hidden="false" customHeight="false" outlineLevel="0" collapsed="false">
      <c r="A8241" s="3" t="n">
        <v>8240</v>
      </c>
      <c r="B8241" s="3" t="s">
        <v>23951</v>
      </c>
      <c r="C8241" s="3" t="s">
        <v>23952</v>
      </c>
      <c r="D8241" s="3" t="n">
        <v>1</v>
      </c>
      <c r="E8241" s="3" t="n">
        <v>1.9144595</v>
      </c>
      <c r="F8241" s="3" t="n">
        <v>44</v>
      </c>
      <c r="G8241" s="3" t="n">
        <v>44</v>
      </c>
      <c r="H8241" s="3" t="n">
        <v>16</v>
      </c>
      <c r="I8241" s="3" t="n">
        <v>16</v>
      </c>
      <c r="J8241" s="3" t="n">
        <v>55</v>
      </c>
      <c r="K8241" s="3" t="n">
        <v>55</v>
      </c>
      <c r="L8241" s="3" t="n">
        <v>10</v>
      </c>
      <c r="M8241" s="3" t="n">
        <v>10</v>
      </c>
      <c r="N8241" s="3" t="n">
        <v>-1</v>
      </c>
      <c r="O8241" s="3" t="n">
        <v>-1</v>
      </c>
      <c r="P8241" s="3" t="n">
        <v>8.4</v>
      </c>
      <c r="Q8241" s="3" t="n">
        <v>24.2</v>
      </c>
      <c r="R8241" s="3" t="s">
        <v>23953</v>
      </c>
      <c r="S8241" s="4" t="n">
        <v>45747.9757523148</v>
      </c>
      <c r="T8241" s="3" t="s">
        <v>29</v>
      </c>
      <c r="U8241" s="3" t="s">
        <v>29</v>
      </c>
      <c r="V8241" s="3" t="n">
        <v>0</v>
      </c>
      <c r="W8241" s="3" t="n">
        <v>0</v>
      </c>
      <c r="X8241" s="3" t="n">
        <v>0</v>
      </c>
      <c r="Y8241" s="3" t="s">
        <v>30</v>
      </c>
      <c r="Z8241" s="3" t="s">
        <v>30</v>
      </c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3"/>
      <c r="AU8241" s="3"/>
      <c r="AV8241" s="3"/>
      <c r="AW8241" s="3"/>
      <c r="AX8241" s="3"/>
      <c r="AY8241" s="3"/>
      <c r="AZ8241" s="3"/>
      <c r="BA8241" s="3"/>
      <c r="BB8241" s="3"/>
      <c r="BC8241" s="3"/>
      <c r="BD8241" s="3"/>
      <c r="BE8241" s="3"/>
      <c r="BF8241" s="3"/>
      <c r="BG8241" s="3"/>
      <c r="BH8241" s="3"/>
      <c r="BI8241" s="3"/>
      <c r="BJ8241" s="3"/>
    </row>
    <row r="8242" customFormat="false" ht="15.75" hidden="false" customHeight="false" outlineLevel="0" collapsed="false">
      <c r="A8242" s="3" t="n">
        <v>8241</v>
      </c>
      <c r="B8242" s="3" t="s">
        <v>23954</v>
      </c>
      <c r="C8242" s="3" t="s">
        <v>23955</v>
      </c>
      <c r="D8242" s="3" t="n">
        <v>1</v>
      </c>
      <c r="E8242" s="3" t="n">
        <v>1.6828573</v>
      </c>
      <c r="F8242" s="3" t="n">
        <v>77</v>
      </c>
      <c r="G8242" s="3" t="n">
        <v>77</v>
      </c>
      <c r="H8242" s="3" t="n">
        <v>19</v>
      </c>
      <c r="I8242" s="3" t="n">
        <v>19</v>
      </c>
      <c r="J8242" s="3" t="n">
        <v>101</v>
      </c>
      <c r="K8242" s="3" t="n">
        <v>101</v>
      </c>
      <c r="L8242" s="3" t="n">
        <v>14</v>
      </c>
      <c r="M8242" s="3" t="n">
        <v>14</v>
      </c>
      <c r="N8242" s="3" t="n">
        <v>-1</v>
      </c>
      <c r="O8242" s="3" t="n">
        <v>-1</v>
      </c>
      <c r="P8242" s="3" t="n">
        <v>8.4</v>
      </c>
      <c r="Q8242" s="3" t="n">
        <v>24.2</v>
      </c>
      <c r="R8242" s="3" t="s">
        <v>23956</v>
      </c>
      <c r="S8242" s="4" t="n">
        <v>45747.9758101852</v>
      </c>
      <c r="T8242" s="3" t="s">
        <v>29</v>
      </c>
      <c r="U8242" s="3" t="s">
        <v>29</v>
      </c>
      <c r="V8242" s="3" t="n">
        <v>0</v>
      </c>
      <c r="W8242" s="3" t="n">
        <v>0</v>
      </c>
      <c r="X8242" s="3" t="n">
        <v>0</v>
      </c>
      <c r="Y8242" s="3" t="s">
        <v>30</v>
      </c>
      <c r="Z8242" s="3" t="s">
        <v>30</v>
      </c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3"/>
      <c r="AU8242" s="3"/>
      <c r="AV8242" s="3"/>
      <c r="AW8242" s="3"/>
      <c r="AX8242" s="3"/>
      <c r="AY8242" s="3"/>
      <c r="AZ8242" s="3"/>
      <c r="BA8242" s="3"/>
      <c r="BB8242" s="3"/>
      <c r="BC8242" s="3"/>
      <c r="BD8242" s="3"/>
      <c r="BE8242" s="3"/>
      <c r="BF8242" s="3"/>
      <c r="BG8242" s="3"/>
      <c r="BH8242" s="3"/>
      <c r="BI8242" s="3"/>
      <c r="BJ8242" s="3"/>
    </row>
    <row r="8243" customFormat="false" ht="15.75" hidden="false" customHeight="false" outlineLevel="0" collapsed="false">
      <c r="A8243" s="3" t="n">
        <v>8242</v>
      </c>
      <c r="B8243" s="3" t="s">
        <v>23957</v>
      </c>
      <c r="C8243" s="3" t="s">
        <v>23958</v>
      </c>
      <c r="D8243" s="3" t="n">
        <v>1</v>
      </c>
      <c r="E8243" s="3" t="n">
        <v>1.8690456</v>
      </c>
      <c r="F8243" s="3" t="n">
        <v>107</v>
      </c>
      <c r="G8243" s="3" t="n">
        <v>107</v>
      </c>
      <c r="H8243" s="3" t="n">
        <v>16</v>
      </c>
      <c r="I8243" s="3" t="n">
        <v>16</v>
      </c>
      <c r="J8243" s="3" t="n">
        <v>137</v>
      </c>
      <c r="K8243" s="3" t="n">
        <v>137</v>
      </c>
      <c r="L8243" s="3" t="n">
        <v>22</v>
      </c>
      <c r="M8243" s="3" t="n">
        <v>22</v>
      </c>
      <c r="N8243" s="3" t="n">
        <v>0</v>
      </c>
      <c r="O8243" s="3" t="n">
        <v>-1</v>
      </c>
      <c r="P8243" s="3" t="n">
        <v>7.9</v>
      </c>
      <c r="Q8243" s="3" t="n">
        <v>24.2</v>
      </c>
      <c r="R8243" s="3" t="s">
        <v>23959</v>
      </c>
      <c r="S8243" s="4" t="n">
        <v>45747.9759143519</v>
      </c>
      <c r="T8243" s="3" t="s">
        <v>65</v>
      </c>
      <c r="U8243" s="3" t="s">
        <v>65</v>
      </c>
      <c r="V8243" s="3" t="n">
        <v>1</v>
      </c>
      <c r="W8243" s="3" t="n">
        <v>0</v>
      </c>
      <c r="X8243" s="3" t="n">
        <v>0</v>
      </c>
      <c r="Y8243" s="3" t="s">
        <v>30</v>
      </c>
      <c r="Z8243" s="3" t="s">
        <v>30</v>
      </c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3"/>
      <c r="AU8243" s="3"/>
      <c r="AV8243" s="3"/>
      <c r="AW8243" s="3"/>
      <c r="AX8243" s="3"/>
      <c r="AY8243" s="3"/>
      <c r="AZ8243" s="3"/>
      <c r="BA8243" s="3"/>
      <c r="BB8243" s="3"/>
      <c r="BC8243" s="3"/>
      <c r="BD8243" s="3"/>
      <c r="BE8243" s="3"/>
      <c r="BF8243" s="3"/>
      <c r="BG8243" s="3"/>
      <c r="BH8243" s="3"/>
      <c r="BI8243" s="3"/>
      <c r="BJ8243" s="3"/>
    </row>
    <row r="8244" customFormat="false" ht="15.75" hidden="false" customHeight="false" outlineLevel="0" collapsed="false">
      <c r="A8244" s="3" t="n">
        <v>8243</v>
      </c>
      <c r="B8244" s="3" t="s">
        <v>23960</v>
      </c>
      <c r="C8244" s="3" t="s">
        <v>23961</v>
      </c>
      <c r="D8244" s="3" t="n">
        <v>1</v>
      </c>
      <c r="E8244" s="3" t="n">
        <v>1.0406257</v>
      </c>
      <c r="F8244" s="3" t="n">
        <v>51</v>
      </c>
      <c r="G8244" s="3" t="n">
        <v>51</v>
      </c>
      <c r="H8244" s="3" t="n">
        <v>15</v>
      </c>
      <c r="I8244" s="3" t="n">
        <v>15</v>
      </c>
      <c r="J8244" s="3" t="n">
        <v>52</v>
      </c>
      <c r="K8244" s="3" t="n">
        <v>52</v>
      </c>
      <c r="L8244" s="3" t="n">
        <v>12</v>
      </c>
      <c r="M8244" s="3" t="n">
        <v>12</v>
      </c>
      <c r="N8244" s="3" t="n">
        <v>5</v>
      </c>
      <c r="O8244" s="3" t="n">
        <v>-1</v>
      </c>
      <c r="P8244" s="3" t="n">
        <v>7.9</v>
      </c>
      <c r="Q8244" s="3" t="n">
        <v>24.2</v>
      </c>
      <c r="R8244" s="3" t="s">
        <v>23962</v>
      </c>
      <c r="S8244" s="4" t="n">
        <v>45747.9759837963</v>
      </c>
      <c r="T8244" s="3" t="s">
        <v>65</v>
      </c>
      <c r="U8244" s="3" t="s">
        <v>65</v>
      </c>
      <c r="V8244" s="3" t="n">
        <v>1</v>
      </c>
      <c r="W8244" s="3" t="n">
        <v>0</v>
      </c>
      <c r="X8244" s="3" t="n">
        <v>0</v>
      </c>
      <c r="Y8244" s="3" t="s">
        <v>30</v>
      </c>
      <c r="Z8244" s="3" t="s">
        <v>30</v>
      </c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3"/>
      <c r="AU8244" s="3"/>
      <c r="AV8244" s="3"/>
      <c r="AW8244" s="3"/>
      <c r="AX8244" s="3"/>
      <c r="AY8244" s="3"/>
      <c r="AZ8244" s="3"/>
      <c r="BA8244" s="3"/>
      <c r="BB8244" s="3"/>
      <c r="BC8244" s="3"/>
      <c r="BD8244" s="3"/>
      <c r="BE8244" s="3"/>
      <c r="BF8244" s="3"/>
      <c r="BG8244" s="3"/>
      <c r="BH8244" s="3"/>
      <c r="BI8244" s="3"/>
      <c r="BJ8244" s="3"/>
    </row>
    <row r="8245" customFormat="false" ht="15.75" hidden="false" customHeight="false" outlineLevel="0" collapsed="false">
      <c r="A8245" s="3" t="n">
        <v>8244</v>
      </c>
      <c r="B8245" s="3" t="s">
        <v>23963</v>
      </c>
      <c r="C8245" s="3" t="s">
        <v>23964</v>
      </c>
      <c r="D8245" s="3" t="n">
        <v>1</v>
      </c>
      <c r="E8245" s="3" t="n">
        <v>0.9086505</v>
      </c>
      <c r="F8245" s="3" t="n">
        <v>36</v>
      </c>
      <c r="G8245" s="3" t="n">
        <v>36</v>
      </c>
      <c r="H8245" s="3" t="n">
        <v>17</v>
      </c>
      <c r="I8245" s="3" t="n">
        <v>17</v>
      </c>
      <c r="J8245" s="3" t="n">
        <v>49</v>
      </c>
      <c r="K8245" s="3" t="n">
        <v>49</v>
      </c>
      <c r="L8245" s="3" t="n">
        <v>1</v>
      </c>
      <c r="M8245" s="3" t="n">
        <v>1</v>
      </c>
      <c r="N8245" s="3" t="n">
        <v>-1</v>
      </c>
      <c r="O8245" s="3" t="n">
        <v>-1</v>
      </c>
      <c r="P8245" s="3" t="n">
        <v>8.5</v>
      </c>
      <c r="Q8245" s="3" t="n">
        <v>24.2</v>
      </c>
      <c r="R8245" s="3" t="s">
        <v>23965</v>
      </c>
      <c r="S8245" s="4" t="n">
        <v>45747.9760185185</v>
      </c>
      <c r="T8245" s="3" t="s">
        <v>246</v>
      </c>
      <c r="U8245" s="3" t="s">
        <v>246</v>
      </c>
      <c r="V8245" s="3" t="n">
        <v>0</v>
      </c>
      <c r="W8245" s="3" t="n">
        <v>0</v>
      </c>
      <c r="X8245" s="3" t="n">
        <v>0</v>
      </c>
      <c r="Y8245" s="3" t="s">
        <v>30</v>
      </c>
      <c r="Z8245" s="3" t="s">
        <v>30</v>
      </c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3"/>
      <c r="AU8245" s="3"/>
      <c r="AV8245" s="3"/>
      <c r="AW8245" s="3"/>
      <c r="AX8245" s="3"/>
      <c r="AY8245" s="3"/>
      <c r="AZ8245" s="3"/>
      <c r="BA8245" s="3"/>
      <c r="BB8245" s="3"/>
      <c r="BC8245" s="3"/>
      <c r="BD8245" s="3"/>
      <c r="BE8245" s="3"/>
      <c r="BF8245" s="3"/>
      <c r="BG8245" s="3"/>
      <c r="BH8245" s="3"/>
      <c r="BI8245" s="3"/>
      <c r="BJ8245" s="3"/>
    </row>
    <row r="8246" customFormat="false" ht="15.75" hidden="false" customHeight="false" outlineLevel="0" collapsed="false">
      <c r="A8246" s="3" t="n">
        <v>8245</v>
      </c>
      <c r="B8246" s="3" t="s">
        <v>23966</v>
      </c>
      <c r="C8246" s="3" t="s">
        <v>23967</v>
      </c>
      <c r="D8246" s="3" t="n">
        <v>1</v>
      </c>
      <c r="E8246" s="3" t="n">
        <v>124.1022881</v>
      </c>
      <c r="F8246" s="3" t="n">
        <v>14580</v>
      </c>
      <c r="G8246" s="3" t="n">
        <v>14580</v>
      </c>
      <c r="H8246" s="3" t="n">
        <v>30</v>
      </c>
      <c r="I8246" s="3" t="n">
        <v>30</v>
      </c>
      <c r="J8246" s="3" t="n">
        <v>18100</v>
      </c>
      <c r="K8246" s="3" t="n">
        <v>18100</v>
      </c>
      <c r="L8246" s="3" t="n">
        <v>1803</v>
      </c>
      <c r="M8246" s="3" t="n">
        <v>1803</v>
      </c>
      <c r="N8246" s="3" t="n">
        <v>37</v>
      </c>
      <c r="O8246" s="3" t="n">
        <v>-1</v>
      </c>
      <c r="P8246" s="3" t="n">
        <v>7.9</v>
      </c>
      <c r="Q8246" s="3" t="n">
        <v>24.2</v>
      </c>
      <c r="R8246" s="3" t="s">
        <v>23968</v>
      </c>
      <c r="S8246" s="4" t="n">
        <v>45747.9794560185</v>
      </c>
      <c r="T8246" s="3" t="s">
        <v>65</v>
      </c>
      <c r="U8246" s="3" t="s">
        <v>65</v>
      </c>
      <c r="V8246" s="3" t="n">
        <v>1</v>
      </c>
      <c r="W8246" s="3" t="n">
        <v>0</v>
      </c>
      <c r="X8246" s="3" t="n">
        <v>0</v>
      </c>
      <c r="Y8246" s="3" t="s">
        <v>30</v>
      </c>
      <c r="Z8246" s="3" t="s">
        <v>30</v>
      </c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3"/>
      <c r="AU8246" s="3"/>
      <c r="AV8246" s="3"/>
      <c r="AW8246" s="3"/>
      <c r="AX8246" s="3"/>
      <c r="AY8246" s="3"/>
      <c r="AZ8246" s="3"/>
      <c r="BA8246" s="3"/>
      <c r="BB8246" s="3"/>
      <c r="BC8246" s="3"/>
      <c r="BD8246" s="3"/>
      <c r="BE8246" s="3"/>
      <c r="BF8246" s="3"/>
      <c r="BG8246" s="3"/>
      <c r="BH8246" s="3"/>
      <c r="BI8246" s="3"/>
      <c r="BJ8246" s="3"/>
    </row>
    <row r="8247" customFormat="false" ht="15.75" hidden="false" customHeight="false" outlineLevel="0" collapsed="false">
      <c r="A8247" s="3" t="n">
        <v>8246</v>
      </c>
      <c r="B8247" s="3" t="s">
        <v>23969</v>
      </c>
      <c r="C8247" s="3" t="s">
        <v>23970</v>
      </c>
      <c r="D8247" s="3" t="n">
        <v>1</v>
      </c>
      <c r="E8247" s="3" t="n">
        <v>2.6688927</v>
      </c>
      <c r="F8247" s="3" t="n">
        <v>241</v>
      </c>
      <c r="G8247" s="3" t="n">
        <v>241</v>
      </c>
      <c r="H8247" s="3" t="n">
        <v>19</v>
      </c>
      <c r="I8247" s="3" t="n">
        <v>19</v>
      </c>
      <c r="J8247" s="3" t="n">
        <v>284</v>
      </c>
      <c r="K8247" s="3" t="n">
        <v>284</v>
      </c>
      <c r="L8247" s="3" t="n">
        <v>31</v>
      </c>
      <c r="M8247" s="3" t="n">
        <v>31</v>
      </c>
      <c r="N8247" s="3" t="n">
        <v>0</v>
      </c>
      <c r="O8247" s="3" t="n">
        <v>-1</v>
      </c>
      <c r="P8247" s="3" t="n">
        <v>7.9</v>
      </c>
      <c r="Q8247" s="3" t="n">
        <v>24.2</v>
      </c>
      <c r="R8247" s="3" t="s">
        <v>23971</v>
      </c>
      <c r="S8247" s="4" t="n">
        <v>45747.9799421296</v>
      </c>
      <c r="T8247" s="3" t="s">
        <v>65</v>
      </c>
      <c r="U8247" s="3" t="s">
        <v>65</v>
      </c>
      <c r="V8247" s="3" t="n">
        <v>1</v>
      </c>
      <c r="W8247" s="3" t="n">
        <v>0</v>
      </c>
      <c r="X8247" s="3" t="n">
        <v>0</v>
      </c>
      <c r="Y8247" s="3" t="s">
        <v>30</v>
      </c>
      <c r="Z8247" s="3" t="s">
        <v>30</v>
      </c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3"/>
      <c r="AU8247" s="3"/>
      <c r="AV8247" s="3"/>
      <c r="AW8247" s="3"/>
      <c r="AX8247" s="3"/>
      <c r="AY8247" s="3"/>
      <c r="AZ8247" s="3"/>
      <c r="BA8247" s="3"/>
      <c r="BB8247" s="3"/>
      <c r="BC8247" s="3"/>
      <c r="BD8247" s="3"/>
      <c r="BE8247" s="3"/>
      <c r="BF8247" s="3"/>
      <c r="BG8247" s="3"/>
      <c r="BH8247" s="3"/>
      <c r="BI8247" s="3"/>
      <c r="BJ8247" s="3"/>
    </row>
    <row r="8248" customFormat="false" ht="15.75" hidden="false" customHeight="false" outlineLevel="0" collapsed="false">
      <c r="A8248" s="3" t="n">
        <v>8247</v>
      </c>
      <c r="B8248" s="3" t="s">
        <v>23972</v>
      </c>
      <c r="C8248" s="3" t="s">
        <v>23973</v>
      </c>
      <c r="D8248" s="3" t="n">
        <v>1</v>
      </c>
      <c r="E8248" s="3" t="n">
        <v>0.6380658</v>
      </c>
      <c r="F8248" s="3" t="n">
        <v>48</v>
      </c>
      <c r="G8248" s="3" t="n">
        <v>48</v>
      </c>
      <c r="H8248" s="3" t="n">
        <v>14</v>
      </c>
      <c r="I8248" s="3" t="n">
        <v>14</v>
      </c>
      <c r="J8248" s="3" t="n">
        <v>62</v>
      </c>
      <c r="K8248" s="3" t="n">
        <v>62</v>
      </c>
      <c r="L8248" s="3" t="n">
        <v>9</v>
      </c>
      <c r="M8248" s="3" t="n">
        <v>9</v>
      </c>
      <c r="N8248" s="3" t="n">
        <v>3</v>
      </c>
      <c r="O8248" s="3" t="n">
        <v>-1</v>
      </c>
      <c r="P8248" s="3" t="n">
        <v>8.5</v>
      </c>
      <c r="Q8248" s="3" t="n">
        <v>24.2</v>
      </c>
      <c r="R8248" s="3" t="s">
        <v>23974</v>
      </c>
      <c r="S8248" s="4" t="n">
        <v>45747.9800231482</v>
      </c>
      <c r="T8248" s="3" t="s">
        <v>65</v>
      </c>
      <c r="U8248" s="3" t="s">
        <v>65</v>
      </c>
      <c r="V8248" s="3" t="n">
        <v>1</v>
      </c>
      <c r="W8248" s="3" t="n">
        <v>0</v>
      </c>
      <c r="X8248" s="3" t="n">
        <v>0</v>
      </c>
      <c r="Y8248" s="3" t="s">
        <v>30</v>
      </c>
      <c r="Z8248" s="3" t="s">
        <v>30</v>
      </c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3"/>
      <c r="AU8248" s="3"/>
      <c r="AV8248" s="3"/>
      <c r="AW8248" s="3"/>
      <c r="AX8248" s="3"/>
      <c r="AY8248" s="3"/>
      <c r="AZ8248" s="3"/>
      <c r="BA8248" s="3"/>
      <c r="BB8248" s="3"/>
      <c r="BC8248" s="3"/>
      <c r="BD8248" s="3"/>
      <c r="BE8248" s="3"/>
      <c r="BF8248" s="3"/>
      <c r="BG8248" s="3"/>
      <c r="BH8248" s="3"/>
      <c r="BI8248" s="3"/>
      <c r="BJ8248" s="3"/>
    </row>
    <row r="8249" customFormat="false" ht="15.75" hidden="false" customHeight="false" outlineLevel="0" collapsed="false">
      <c r="A8249" s="3" t="n">
        <v>8248</v>
      </c>
      <c r="B8249" s="3" t="s">
        <v>23975</v>
      </c>
      <c r="C8249" s="3" t="s">
        <v>23976</v>
      </c>
      <c r="D8249" s="3" t="n">
        <v>1</v>
      </c>
      <c r="E8249" s="3" t="n">
        <v>0.019269</v>
      </c>
      <c r="F8249" s="3" t="n">
        <v>2</v>
      </c>
      <c r="G8249" s="3" t="n">
        <v>2</v>
      </c>
      <c r="H8249" s="3" t="n">
        <v>1</v>
      </c>
      <c r="I8249" s="3" t="n">
        <v>1</v>
      </c>
      <c r="J8249" s="3" t="n">
        <v>0</v>
      </c>
      <c r="K8249" s="3" t="n">
        <v>0</v>
      </c>
      <c r="L8249" s="3" t="n">
        <v>0</v>
      </c>
      <c r="M8249" s="3" t="n">
        <v>0</v>
      </c>
      <c r="N8249" s="3" t="n">
        <v>-1</v>
      </c>
      <c r="O8249" s="3" t="n">
        <v>-1</v>
      </c>
      <c r="P8249" s="3" t="n">
        <v>7.8</v>
      </c>
      <c r="Q8249" s="3" t="n">
        <v>24.2</v>
      </c>
      <c r="R8249" s="3" t="s">
        <v>23977</v>
      </c>
      <c r="S8249" s="6" t="n">
        <v>45813.7419675926</v>
      </c>
      <c r="T8249" s="3" t="s">
        <v>65</v>
      </c>
      <c r="U8249" s="3" t="s">
        <v>65</v>
      </c>
      <c r="V8249" s="3" t="n">
        <v>0</v>
      </c>
      <c r="W8249" s="3" t="n">
        <v>0</v>
      </c>
      <c r="X8249" s="3" t="n">
        <v>0</v>
      </c>
      <c r="Y8249" s="3" t="s">
        <v>30</v>
      </c>
      <c r="Z8249" s="3" t="s">
        <v>30</v>
      </c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3"/>
      <c r="AU8249" s="3"/>
      <c r="AV8249" s="3"/>
      <c r="AW8249" s="3"/>
      <c r="AX8249" s="3"/>
      <c r="AY8249" s="3"/>
      <c r="AZ8249" s="3"/>
      <c r="BA8249" s="3"/>
      <c r="BB8249" s="3"/>
      <c r="BC8249" s="3"/>
      <c r="BD8249" s="3"/>
      <c r="BE8249" s="3"/>
      <c r="BF8249" s="3"/>
      <c r="BG8249" s="3"/>
      <c r="BH8249" s="3"/>
      <c r="BI8249" s="3"/>
      <c r="BJ8249" s="3"/>
    </row>
    <row r="8250" customFormat="false" ht="15.75" hidden="false" customHeight="false" outlineLevel="0" collapsed="false">
      <c r="A8250" s="3" t="n">
        <v>8249</v>
      </c>
      <c r="B8250" s="3" t="s">
        <v>23978</v>
      </c>
      <c r="C8250" s="3" t="s">
        <v>23979</v>
      </c>
      <c r="D8250" s="3" t="n">
        <v>1</v>
      </c>
      <c r="E8250" s="3" t="n">
        <v>1.543617</v>
      </c>
      <c r="F8250" s="3" t="n">
        <v>56</v>
      </c>
      <c r="G8250" s="3" t="n">
        <v>56</v>
      </c>
      <c r="H8250" s="3" t="n">
        <v>15</v>
      </c>
      <c r="I8250" s="3" t="n">
        <v>15</v>
      </c>
      <c r="J8250" s="3" t="n">
        <v>66</v>
      </c>
      <c r="K8250" s="3" t="n">
        <v>66</v>
      </c>
      <c r="L8250" s="3" t="n">
        <v>14</v>
      </c>
      <c r="M8250" s="3" t="n">
        <v>14</v>
      </c>
      <c r="N8250" s="3" t="n">
        <v>8</v>
      </c>
      <c r="O8250" s="3" t="n">
        <v>-1</v>
      </c>
      <c r="P8250" s="3" t="n">
        <v>7.2</v>
      </c>
      <c r="Q8250" s="3" t="n">
        <v>24.2</v>
      </c>
      <c r="R8250" s="3" t="s">
        <v>23980</v>
      </c>
      <c r="S8250" s="4" t="n">
        <v>45747.9801273148</v>
      </c>
      <c r="T8250" s="3" t="s">
        <v>65</v>
      </c>
      <c r="U8250" s="3" t="s">
        <v>65</v>
      </c>
      <c r="V8250" s="3" t="n">
        <v>1</v>
      </c>
      <c r="W8250" s="3" t="n">
        <v>0</v>
      </c>
      <c r="X8250" s="3" t="n">
        <v>0</v>
      </c>
      <c r="Y8250" s="3" t="s">
        <v>30</v>
      </c>
      <c r="Z8250" s="3" t="s">
        <v>30</v>
      </c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3"/>
      <c r="AU8250" s="3"/>
      <c r="AV8250" s="3"/>
      <c r="AW8250" s="3"/>
      <c r="AX8250" s="3"/>
      <c r="AY8250" s="3"/>
      <c r="AZ8250" s="3"/>
      <c r="BA8250" s="3"/>
      <c r="BB8250" s="3"/>
      <c r="BC8250" s="3"/>
      <c r="BD8250" s="3"/>
      <c r="BE8250" s="3"/>
      <c r="BF8250" s="3"/>
      <c r="BG8250" s="3"/>
      <c r="BH8250" s="3"/>
      <c r="BI8250" s="3"/>
      <c r="BJ8250" s="3"/>
    </row>
    <row r="8251" customFormat="false" ht="15.75" hidden="false" customHeight="false" outlineLevel="0" collapsed="false">
      <c r="A8251" s="3" t="n">
        <v>8250</v>
      </c>
      <c r="B8251" s="3" t="s">
        <v>23981</v>
      </c>
      <c r="C8251" s="3" t="s">
        <v>23982</v>
      </c>
      <c r="D8251" s="3" t="n">
        <v>1</v>
      </c>
      <c r="E8251" s="3" t="n">
        <v>1.1678012</v>
      </c>
      <c r="F8251" s="3" t="n">
        <v>60</v>
      </c>
      <c r="G8251" s="3" t="n">
        <v>60</v>
      </c>
      <c r="H8251" s="3" t="n">
        <v>15</v>
      </c>
      <c r="I8251" s="3" t="n">
        <v>15</v>
      </c>
      <c r="J8251" s="3" t="n">
        <v>65</v>
      </c>
      <c r="K8251" s="3" t="n">
        <v>65</v>
      </c>
      <c r="L8251" s="3" t="n">
        <v>15</v>
      </c>
      <c r="M8251" s="3" t="n">
        <v>15</v>
      </c>
      <c r="N8251" s="3" t="n">
        <v>8</v>
      </c>
      <c r="O8251" s="3" t="n">
        <v>-1</v>
      </c>
      <c r="P8251" s="3" t="n">
        <v>7.2</v>
      </c>
      <c r="Q8251" s="3" t="n">
        <v>24.2</v>
      </c>
      <c r="R8251" s="3" t="s">
        <v>23983</v>
      </c>
      <c r="S8251" s="4" t="n">
        <v>45747.9801967593</v>
      </c>
      <c r="T8251" s="3" t="s">
        <v>65</v>
      </c>
      <c r="U8251" s="3" t="s">
        <v>65</v>
      </c>
      <c r="V8251" s="3" t="n">
        <v>1</v>
      </c>
      <c r="W8251" s="3" t="n">
        <v>0</v>
      </c>
      <c r="X8251" s="3" t="n">
        <v>0</v>
      </c>
      <c r="Y8251" s="3" t="s">
        <v>30</v>
      </c>
      <c r="Z8251" s="3" t="s">
        <v>30</v>
      </c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3"/>
      <c r="AU8251" s="3"/>
      <c r="AV8251" s="3"/>
      <c r="AW8251" s="3"/>
      <c r="AX8251" s="3"/>
      <c r="AY8251" s="3"/>
      <c r="AZ8251" s="3"/>
      <c r="BA8251" s="3"/>
      <c r="BB8251" s="3"/>
      <c r="BC8251" s="3"/>
      <c r="BD8251" s="3"/>
      <c r="BE8251" s="3"/>
      <c r="BF8251" s="3"/>
      <c r="BG8251" s="3"/>
      <c r="BH8251" s="3"/>
      <c r="BI8251" s="3"/>
      <c r="BJ8251" s="3"/>
    </row>
    <row r="8252" customFormat="false" ht="15.75" hidden="false" customHeight="false" outlineLevel="0" collapsed="false">
      <c r="A8252" s="3" t="n">
        <v>8251</v>
      </c>
      <c r="B8252" s="3" t="s">
        <v>23984</v>
      </c>
      <c r="C8252" s="3" t="s">
        <v>23985</v>
      </c>
      <c r="D8252" s="3" t="n">
        <v>1</v>
      </c>
      <c r="E8252" s="3" t="n">
        <v>0.9371044</v>
      </c>
      <c r="F8252" s="3" t="n">
        <v>46</v>
      </c>
      <c r="G8252" s="3" t="n">
        <v>46</v>
      </c>
      <c r="H8252" s="3" t="n">
        <v>15</v>
      </c>
      <c r="I8252" s="3" t="n">
        <v>15</v>
      </c>
      <c r="J8252" s="3" t="n">
        <v>50</v>
      </c>
      <c r="K8252" s="3" t="n">
        <v>50</v>
      </c>
      <c r="L8252" s="3" t="n">
        <v>11</v>
      </c>
      <c r="M8252" s="3" t="n">
        <v>11</v>
      </c>
      <c r="N8252" s="3" t="n">
        <v>8</v>
      </c>
      <c r="O8252" s="3" t="n">
        <v>-1</v>
      </c>
      <c r="P8252" s="3" t="n">
        <v>7.2</v>
      </c>
      <c r="Q8252" s="3" t="n">
        <v>24.2</v>
      </c>
      <c r="R8252" s="3" t="s">
        <v>23986</v>
      </c>
      <c r="S8252" s="4" t="n">
        <v>45747.9802662037</v>
      </c>
      <c r="T8252" s="3" t="s">
        <v>65</v>
      </c>
      <c r="U8252" s="3" t="s">
        <v>65</v>
      </c>
      <c r="V8252" s="3" t="n">
        <v>1</v>
      </c>
      <c r="W8252" s="3" t="n">
        <v>0</v>
      </c>
      <c r="X8252" s="3" t="n">
        <v>0</v>
      </c>
      <c r="Y8252" s="3" t="s">
        <v>30</v>
      </c>
      <c r="Z8252" s="3" t="s">
        <v>30</v>
      </c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  <c r="AP8252" s="3"/>
      <c r="AQ8252" s="3"/>
      <c r="AR8252" s="3"/>
      <c r="AS8252" s="3"/>
      <c r="AT8252" s="3"/>
      <c r="AU8252" s="3"/>
      <c r="AV8252" s="3"/>
      <c r="AW8252" s="3"/>
      <c r="AX8252" s="3"/>
      <c r="AY8252" s="3"/>
      <c r="AZ8252" s="3"/>
      <c r="BA8252" s="3"/>
      <c r="BB8252" s="3"/>
      <c r="BC8252" s="3"/>
      <c r="BD8252" s="3"/>
      <c r="BE8252" s="3"/>
      <c r="BF8252" s="3"/>
      <c r="BG8252" s="3"/>
      <c r="BH8252" s="3"/>
      <c r="BI8252" s="3"/>
      <c r="BJ8252" s="3"/>
    </row>
    <row r="8253" customFormat="false" ht="15.75" hidden="false" customHeight="false" outlineLevel="0" collapsed="false">
      <c r="A8253" s="3" t="n">
        <v>8252</v>
      </c>
      <c r="B8253" s="3" t="s">
        <v>23987</v>
      </c>
      <c r="C8253" s="3" t="s">
        <v>23988</v>
      </c>
      <c r="D8253" s="3" t="n">
        <v>1</v>
      </c>
      <c r="E8253" s="3" t="n">
        <v>1.1534981</v>
      </c>
      <c r="F8253" s="3" t="n">
        <v>64</v>
      </c>
      <c r="G8253" s="3" t="n">
        <v>64</v>
      </c>
      <c r="H8253" s="3" t="n">
        <v>14</v>
      </c>
      <c r="I8253" s="3" t="n">
        <v>14</v>
      </c>
      <c r="J8253" s="3" t="n">
        <v>66</v>
      </c>
      <c r="K8253" s="3" t="n">
        <v>66</v>
      </c>
      <c r="L8253" s="3" t="n">
        <v>15</v>
      </c>
      <c r="M8253" s="3" t="n">
        <v>15</v>
      </c>
      <c r="N8253" s="3" t="n">
        <v>5</v>
      </c>
      <c r="O8253" s="3" t="n">
        <v>-1</v>
      </c>
      <c r="P8253" s="3" t="n">
        <v>7.2</v>
      </c>
      <c r="Q8253" s="3" t="n">
        <v>24.2</v>
      </c>
      <c r="R8253" s="3" t="s">
        <v>23989</v>
      </c>
      <c r="S8253" s="4" t="n">
        <v>45747.9803472222</v>
      </c>
      <c r="T8253" s="3" t="s">
        <v>65</v>
      </c>
      <c r="U8253" s="3" t="s">
        <v>65</v>
      </c>
      <c r="V8253" s="3" t="n">
        <v>1</v>
      </c>
      <c r="W8253" s="3" t="n">
        <v>0</v>
      </c>
      <c r="X8253" s="3" t="n">
        <v>0</v>
      </c>
      <c r="Y8253" s="3" t="s">
        <v>30</v>
      </c>
      <c r="Z8253" s="3" t="s">
        <v>30</v>
      </c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  <c r="AP8253" s="3"/>
      <c r="AQ8253" s="3"/>
      <c r="AR8253" s="3"/>
      <c r="AS8253" s="3"/>
      <c r="AT8253" s="3"/>
      <c r="AU8253" s="3"/>
      <c r="AV8253" s="3"/>
      <c r="AW8253" s="3"/>
      <c r="AX8253" s="3"/>
      <c r="AY8253" s="3"/>
      <c r="AZ8253" s="3"/>
      <c r="BA8253" s="3"/>
      <c r="BB8253" s="3"/>
      <c r="BC8253" s="3"/>
      <c r="BD8253" s="3"/>
      <c r="BE8253" s="3"/>
      <c r="BF8253" s="3"/>
      <c r="BG8253" s="3"/>
      <c r="BH8253" s="3"/>
      <c r="BI8253" s="3"/>
      <c r="BJ8253" s="3"/>
    </row>
    <row r="8254" customFormat="false" ht="15.75" hidden="false" customHeight="false" outlineLevel="0" collapsed="false">
      <c r="A8254" s="3" t="n">
        <v>8253</v>
      </c>
      <c r="B8254" s="3" t="s">
        <v>23990</v>
      </c>
      <c r="C8254" s="3" t="s">
        <v>23991</v>
      </c>
      <c r="D8254" s="3" t="n">
        <v>1</v>
      </c>
      <c r="E8254" s="3" t="n">
        <v>0.9631717</v>
      </c>
      <c r="F8254" s="3" t="n">
        <v>42</v>
      </c>
      <c r="G8254" s="3" t="n">
        <v>42</v>
      </c>
      <c r="H8254" s="3" t="n">
        <v>14</v>
      </c>
      <c r="I8254" s="3" t="n">
        <v>14</v>
      </c>
      <c r="J8254" s="3" t="n">
        <v>40</v>
      </c>
      <c r="K8254" s="3" t="n">
        <v>40</v>
      </c>
      <c r="L8254" s="3" t="n">
        <v>12</v>
      </c>
      <c r="M8254" s="3" t="n">
        <v>12</v>
      </c>
      <c r="N8254" s="3" t="n">
        <v>2</v>
      </c>
      <c r="O8254" s="3" t="n">
        <v>-1</v>
      </c>
      <c r="P8254" s="3" t="n">
        <v>7.2</v>
      </c>
      <c r="Q8254" s="3" t="n">
        <v>24.2</v>
      </c>
      <c r="R8254" s="3" t="s">
        <v>23992</v>
      </c>
      <c r="S8254" s="4" t="n">
        <v>45747.9804166667</v>
      </c>
      <c r="T8254" s="3" t="s">
        <v>65</v>
      </c>
      <c r="U8254" s="3" t="s">
        <v>65</v>
      </c>
      <c r="V8254" s="3" t="n">
        <v>1</v>
      </c>
      <c r="W8254" s="3" t="n">
        <v>0</v>
      </c>
      <c r="X8254" s="3" t="n">
        <v>0</v>
      </c>
      <c r="Y8254" s="3" t="s">
        <v>30</v>
      </c>
      <c r="Z8254" s="3" t="s">
        <v>30</v>
      </c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3"/>
      <c r="AU8254" s="3"/>
      <c r="AV8254" s="3"/>
      <c r="AW8254" s="3"/>
      <c r="AX8254" s="3"/>
      <c r="AY8254" s="3"/>
      <c r="AZ8254" s="3"/>
      <c r="BA8254" s="3"/>
      <c r="BB8254" s="3"/>
      <c r="BC8254" s="3"/>
      <c r="BD8254" s="3"/>
      <c r="BE8254" s="3"/>
      <c r="BF8254" s="3"/>
      <c r="BG8254" s="3"/>
      <c r="BH8254" s="3"/>
      <c r="BI8254" s="3"/>
      <c r="BJ8254" s="3"/>
    </row>
    <row r="8255" customFormat="false" ht="15.75" hidden="false" customHeight="false" outlineLevel="0" collapsed="false">
      <c r="A8255" s="3" t="n">
        <v>8254</v>
      </c>
      <c r="B8255" s="3" t="s">
        <v>23993</v>
      </c>
      <c r="C8255" s="3" t="s">
        <v>23994</v>
      </c>
      <c r="D8255" s="3" t="n">
        <v>1</v>
      </c>
      <c r="E8255" s="3" t="n">
        <v>0.8842003</v>
      </c>
      <c r="F8255" s="3" t="n">
        <v>29</v>
      </c>
      <c r="G8255" s="3" t="n">
        <v>29</v>
      </c>
      <c r="H8255" s="3" t="n">
        <v>13</v>
      </c>
      <c r="I8255" s="3" t="n">
        <v>13</v>
      </c>
      <c r="J8255" s="3" t="n">
        <v>39</v>
      </c>
      <c r="K8255" s="3" t="n">
        <v>39</v>
      </c>
      <c r="L8255" s="3" t="n">
        <v>7</v>
      </c>
      <c r="M8255" s="3" t="n">
        <v>7</v>
      </c>
      <c r="N8255" s="3" t="n">
        <v>0</v>
      </c>
      <c r="O8255" s="3" t="n">
        <v>-1</v>
      </c>
      <c r="P8255" s="3" t="n">
        <v>7.6</v>
      </c>
      <c r="Q8255" s="3" t="n">
        <v>24.2</v>
      </c>
      <c r="R8255" s="3" t="s">
        <v>23995</v>
      </c>
      <c r="S8255" s="4" t="n">
        <v>45747.980474537</v>
      </c>
      <c r="T8255" s="3" t="s">
        <v>65</v>
      </c>
      <c r="U8255" s="3" t="s">
        <v>65</v>
      </c>
      <c r="V8255" s="3" t="n">
        <v>1</v>
      </c>
      <c r="W8255" s="3" t="n">
        <v>0</v>
      </c>
      <c r="X8255" s="3" t="n">
        <v>0</v>
      </c>
      <c r="Y8255" s="3" t="s">
        <v>30</v>
      </c>
      <c r="Z8255" s="3" t="s">
        <v>30</v>
      </c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  <c r="AP8255" s="3"/>
      <c r="AQ8255" s="3"/>
      <c r="AR8255" s="3"/>
      <c r="AS8255" s="3"/>
      <c r="AT8255" s="3"/>
      <c r="AU8255" s="3"/>
      <c r="AV8255" s="3"/>
      <c r="AW8255" s="3"/>
      <c r="AX8255" s="3"/>
      <c r="AY8255" s="3"/>
      <c r="AZ8255" s="3"/>
      <c r="BA8255" s="3"/>
      <c r="BB8255" s="3"/>
      <c r="BC8255" s="3"/>
      <c r="BD8255" s="3"/>
      <c r="BE8255" s="3"/>
      <c r="BF8255" s="3"/>
      <c r="BG8255" s="3"/>
      <c r="BH8255" s="3"/>
      <c r="BI8255" s="3"/>
      <c r="BJ8255" s="3"/>
    </row>
    <row r="8256" customFormat="false" ht="15.75" hidden="false" customHeight="false" outlineLevel="0" collapsed="false">
      <c r="A8256" s="3" t="n">
        <v>8255</v>
      </c>
      <c r="B8256" s="3" t="s">
        <v>23996</v>
      </c>
      <c r="C8256" s="3" t="s">
        <v>23997</v>
      </c>
      <c r="D8256" s="3" t="n">
        <v>1</v>
      </c>
      <c r="E8256" s="3" t="n">
        <v>0.7384266</v>
      </c>
      <c r="F8256" s="3" t="n">
        <v>20</v>
      </c>
      <c r="G8256" s="3" t="n">
        <v>20</v>
      </c>
      <c r="H8256" s="3" t="n">
        <v>11</v>
      </c>
      <c r="I8256" s="3" t="n">
        <v>11</v>
      </c>
      <c r="J8256" s="3" t="n">
        <v>15</v>
      </c>
      <c r="K8256" s="3" t="n">
        <v>15</v>
      </c>
      <c r="L8256" s="3" t="n">
        <v>8</v>
      </c>
      <c r="M8256" s="3" t="n">
        <v>8</v>
      </c>
      <c r="N8256" s="3" t="n">
        <v>0</v>
      </c>
      <c r="O8256" s="3" t="n">
        <v>-1</v>
      </c>
      <c r="P8256" s="3" t="n">
        <v>7.6</v>
      </c>
      <c r="Q8256" s="3" t="n">
        <v>24.2</v>
      </c>
      <c r="R8256" s="3" t="s">
        <v>23998</v>
      </c>
      <c r="S8256" s="4" t="n">
        <v>45747.9805324074</v>
      </c>
      <c r="T8256" s="3" t="s">
        <v>65</v>
      </c>
      <c r="U8256" s="3" t="s">
        <v>65</v>
      </c>
      <c r="V8256" s="3" t="n">
        <v>1</v>
      </c>
      <c r="W8256" s="3" t="n">
        <v>0</v>
      </c>
      <c r="X8256" s="3" t="n">
        <v>0</v>
      </c>
      <c r="Y8256" s="3" t="s">
        <v>30</v>
      </c>
      <c r="Z8256" s="3" t="s">
        <v>30</v>
      </c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  <c r="AP8256" s="3"/>
      <c r="AQ8256" s="3"/>
      <c r="AR8256" s="3"/>
      <c r="AS8256" s="3"/>
      <c r="AT8256" s="3"/>
      <c r="AU8256" s="3"/>
      <c r="AV8256" s="3"/>
      <c r="AW8256" s="3"/>
      <c r="AX8256" s="3"/>
      <c r="AY8256" s="3"/>
      <c r="AZ8256" s="3"/>
      <c r="BA8256" s="3"/>
      <c r="BB8256" s="3"/>
      <c r="BC8256" s="3"/>
      <c r="BD8256" s="3"/>
      <c r="BE8256" s="3"/>
      <c r="BF8256" s="3"/>
      <c r="BG8256" s="3"/>
      <c r="BH8256" s="3"/>
      <c r="BI8256" s="3"/>
      <c r="BJ8256" s="3"/>
    </row>
    <row r="8257" customFormat="false" ht="15.75" hidden="false" customHeight="false" outlineLevel="0" collapsed="false">
      <c r="A8257" s="3" t="n">
        <v>8256</v>
      </c>
      <c r="B8257" s="3" t="s">
        <v>23999</v>
      </c>
      <c r="C8257" s="3" t="s">
        <v>24000</v>
      </c>
      <c r="D8257" s="3" t="n">
        <v>1</v>
      </c>
      <c r="E8257" s="3" t="n">
        <v>1.3917917</v>
      </c>
      <c r="F8257" s="3" t="n">
        <v>78</v>
      </c>
      <c r="G8257" s="3" t="n">
        <v>78</v>
      </c>
      <c r="H8257" s="3" t="n">
        <v>13</v>
      </c>
      <c r="I8257" s="3" t="n">
        <v>13</v>
      </c>
      <c r="J8257" s="3" t="n">
        <v>104</v>
      </c>
      <c r="K8257" s="3" t="n">
        <v>104</v>
      </c>
      <c r="L8257" s="3" t="n">
        <v>23</v>
      </c>
      <c r="M8257" s="3" t="n">
        <v>23</v>
      </c>
      <c r="N8257" s="3" t="n">
        <v>19</v>
      </c>
      <c r="O8257" s="3" t="n">
        <v>-1</v>
      </c>
      <c r="P8257" s="3" t="n">
        <v>7.4</v>
      </c>
      <c r="Q8257" s="3" t="n">
        <v>24.2</v>
      </c>
      <c r="R8257" s="3" t="s">
        <v>24001</v>
      </c>
      <c r="S8257" s="4" t="n">
        <v>45747.980625</v>
      </c>
      <c r="T8257" s="3" t="s">
        <v>65</v>
      </c>
      <c r="U8257" s="3" t="s">
        <v>65</v>
      </c>
      <c r="V8257" s="3" t="n">
        <v>1</v>
      </c>
      <c r="W8257" s="3" t="n">
        <v>0</v>
      </c>
      <c r="X8257" s="3" t="n">
        <v>0</v>
      </c>
      <c r="Y8257" s="3" t="s">
        <v>30</v>
      </c>
      <c r="Z8257" s="3" t="s">
        <v>30</v>
      </c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  <c r="AP8257" s="3"/>
      <c r="AQ8257" s="3"/>
      <c r="AR8257" s="3"/>
      <c r="AS8257" s="3"/>
      <c r="AT8257" s="3"/>
      <c r="AU8257" s="3"/>
      <c r="AV8257" s="3"/>
      <c r="AW8257" s="3"/>
      <c r="AX8257" s="3"/>
      <c r="AY8257" s="3"/>
      <c r="AZ8257" s="3"/>
      <c r="BA8257" s="3"/>
      <c r="BB8257" s="3"/>
      <c r="BC8257" s="3"/>
      <c r="BD8257" s="3"/>
      <c r="BE8257" s="3"/>
      <c r="BF8257" s="3"/>
      <c r="BG8257" s="3"/>
      <c r="BH8257" s="3"/>
      <c r="BI8257" s="3"/>
      <c r="BJ8257" s="3"/>
    </row>
    <row r="8258" customFormat="false" ht="15.75" hidden="false" customHeight="false" outlineLevel="0" collapsed="false">
      <c r="A8258" s="3" t="n">
        <v>8257</v>
      </c>
      <c r="B8258" s="3" t="s">
        <v>24002</v>
      </c>
      <c r="C8258" s="3" t="s">
        <v>24003</v>
      </c>
      <c r="D8258" s="3" t="n">
        <v>1</v>
      </c>
      <c r="E8258" s="3" t="n">
        <v>1.1875749</v>
      </c>
      <c r="F8258" s="3" t="n">
        <v>59</v>
      </c>
      <c r="G8258" s="3" t="n">
        <v>59</v>
      </c>
      <c r="H8258" s="3" t="n">
        <v>14</v>
      </c>
      <c r="I8258" s="3" t="n">
        <v>14</v>
      </c>
      <c r="J8258" s="3" t="n">
        <v>65</v>
      </c>
      <c r="K8258" s="3" t="n">
        <v>65</v>
      </c>
      <c r="L8258" s="3" t="n">
        <v>17</v>
      </c>
      <c r="M8258" s="3" t="n">
        <v>17</v>
      </c>
      <c r="N8258" s="3" t="n">
        <v>0</v>
      </c>
      <c r="O8258" s="3" t="n">
        <v>-1</v>
      </c>
      <c r="P8258" s="3" t="n">
        <v>7.6</v>
      </c>
      <c r="Q8258" s="3" t="n">
        <v>24.2</v>
      </c>
      <c r="R8258" s="3" t="s">
        <v>24004</v>
      </c>
      <c r="S8258" s="4" t="n">
        <v>45747.9806944444</v>
      </c>
      <c r="T8258" s="3" t="s">
        <v>65</v>
      </c>
      <c r="U8258" s="3" t="s">
        <v>65</v>
      </c>
      <c r="V8258" s="3" t="n">
        <v>1</v>
      </c>
      <c r="W8258" s="3" t="n">
        <v>0</v>
      </c>
      <c r="X8258" s="3" t="n">
        <v>0</v>
      </c>
      <c r="Y8258" s="3" t="s">
        <v>30</v>
      </c>
      <c r="Z8258" s="3" t="s">
        <v>30</v>
      </c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  <c r="AP8258" s="3"/>
      <c r="AQ8258" s="3"/>
      <c r="AR8258" s="3"/>
      <c r="AS8258" s="3"/>
      <c r="AT8258" s="3"/>
      <c r="AU8258" s="3"/>
      <c r="AV8258" s="3"/>
      <c r="AW8258" s="3"/>
      <c r="AX8258" s="3"/>
      <c r="AY8258" s="3"/>
      <c r="AZ8258" s="3"/>
      <c r="BA8258" s="3"/>
      <c r="BB8258" s="3"/>
      <c r="BC8258" s="3"/>
      <c r="BD8258" s="3"/>
      <c r="BE8258" s="3"/>
      <c r="BF8258" s="3"/>
      <c r="BG8258" s="3"/>
      <c r="BH8258" s="3"/>
      <c r="BI8258" s="3"/>
      <c r="BJ8258" s="3"/>
    </row>
    <row r="8259" customFormat="false" ht="15.75" hidden="false" customHeight="false" outlineLevel="0" collapsed="false">
      <c r="A8259" s="3" t="n">
        <v>8258</v>
      </c>
      <c r="B8259" s="3" t="s">
        <v>24005</v>
      </c>
      <c r="C8259" s="3" t="s">
        <v>24006</v>
      </c>
      <c r="D8259" s="3" t="n">
        <v>1</v>
      </c>
      <c r="E8259" s="3" t="n">
        <v>0.9679623</v>
      </c>
      <c r="F8259" s="3" t="n">
        <v>40</v>
      </c>
      <c r="G8259" s="3" t="n">
        <v>40</v>
      </c>
      <c r="H8259" s="3" t="n">
        <v>13</v>
      </c>
      <c r="I8259" s="3" t="n">
        <v>13</v>
      </c>
      <c r="J8259" s="3" t="n">
        <v>40</v>
      </c>
      <c r="K8259" s="3" t="n">
        <v>40</v>
      </c>
      <c r="L8259" s="3" t="n">
        <v>12</v>
      </c>
      <c r="M8259" s="3" t="n">
        <v>12</v>
      </c>
      <c r="N8259" s="3" t="n">
        <v>0</v>
      </c>
      <c r="O8259" s="3" t="n">
        <v>-1</v>
      </c>
      <c r="P8259" s="3" t="n">
        <v>7.4</v>
      </c>
      <c r="Q8259" s="3" t="n">
        <v>24.2</v>
      </c>
      <c r="R8259" s="3" t="s">
        <v>24007</v>
      </c>
      <c r="S8259" s="4" t="n">
        <v>45747.9807523148</v>
      </c>
      <c r="T8259" s="3" t="s">
        <v>65</v>
      </c>
      <c r="U8259" s="3" t="s">
        <v>65</v>
      </c>
      <c r="V8259" s="3" t="n">
        <v>1</v>
      </c>
      <c r="W8259" s="3" t="n">
        <v>0</v>
      </c>
      <c r="X8259" s="3" t="n">
        <v>0</v>
      </c>
      <c r="Y8259" s="3" t="s">
        <v>30</v>
      </c>
      <c r="Z8259" s="3" t="s">
        <v>30</v>
      </c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3"/>
      <c r="AU8259" s="3"/>
      <c r="AV8259" s="3"/>
      <c r="AW8259" s="3"/>
      <c r="AX8259" s="3"/>
      <c r="AY8259" s="3"/>
      <c r="AZ8259" s="3"/>
      <c r="BA8259" s="3"/>
      <c r="BB8259" s="3"/>
      <c r="BC8259" s="3"/>
      <c r="BD8259" s="3"/>
      <c r="BE8259" s="3"/>
      <c r="BF8259" s="3"/>
      <c r="BG8259" s="3"/>
      <c r="BH8259" s="3"/>
      <c r="BI8259" s="3"/>
      <c r="BJ8259" s="3"/>
    </row>
    <row r="8260" customFormat="false" ht="15.75" hidden="false" customHeight="false" outlineLevel="0" collapsed="false">
      <c r="A8260" s="3" t="n">
        <v>8259</v>
      </c>
      <c r="B8260" s="3" t="s">
        <v>24008</v>
      </c>
      <c r="C8260" s="3" t="s">
        <v>24009</v>
      </c>
      <c r="D8260" s="3" t="n">
        <v>1</v>
      </c>
      <c r="E8260" s="3" t="n">
        <v>0.5628716</v>
      </c>
      <c r="F8260" s="3" t="n">
        <v>42</v>
      </c>
      <c r="G8260" s="3" t="n">
        <v>42</v>
      </c>
      <c r="H8260" s="3" t="n">
        <v>12</v>
      </c>
      <c r="I8260" s="3" t="n">
        <v>12</v>
      </c>
      <c r="J8260" s="3" t="n">
        <v>46</v>
      </c>
      <c r="K8260" s="3" t="n">
        <v>46</v>
      </c>
      <c r="L8260" s="3" t="n">
        <v>13</v>
      </c>
      <c r="M8260" s="3" t="n">
        <v>13</v>
      </c>
      <c r="N8260" s="3" t="n">
        <v>0</v>
      </c>
      <c r="O8260" s="3" t="n">
        <v>-1</v>
      </c>
      <c r="P8260" s="3" t="n">
        <v>7.3</v>
      </c>
      <c r="Q8260" s="3" t="n">
        <v>24.2</v>
      </c>
      <c r="R8260" s="3" t="s">
        <v>24010</v>
      </c>
      <c r="S8260" s="4" t="n">
        <v>45747.9808564815</v>
      </c>
      <c r="T8260" s="3" t="s">
        <v>65</v>
      </c>
      <c r="U8260" s="3" t="s">
        <v>65</v>
      </c>
      <c r="V8260" s="3" t="n">
        <v>1</v>
      </c>
      <c r="W8260" s="3" t="n">
        <v>0</v>
      </c>
      <c r="X8260" s="3" t="n">
        <v>0</v>
      </c>
      <c r="Y8260" s="3" t="s">
        <v>30</v>
      </c>
      <c r="Z8260" s="3" t="s">
        <v>30</v>
      </c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3"/>
      <c r="AU8260" s="3"/>
      <c r="AV8260" s="3"/>
      <c r="AW8260" s="3"/>
      <c r="AX8260" s="3"/>
      <c r="AY8260" s="3"/>
      <c r="AZ8260" s="3"/>
      <c r="BA8260" s="3"/>
      <c r="BB8260" s="3"/>
      <c r="BC8260" s="3"/>
      <c r="BD8260" s="3"/>
      <c r="BE8260" s="3"/>
      <c r="BF8260" s="3"/>
      <c r="BG8260" s="3"/>
      <c r="BH8260" s="3"/>
      <c r="BI8260" s="3"/>
      <c r="BJ8260" s="3"/>
    </row>
    <row r="8261" customFormat="false" ht="15.75" hidden="false" customHeight="false" outlineLevel="0" collapsed="false">
      <c r="A8261" s="3" t="n">
        <v>8260</v>
      </c>
      <c r="B8261" s="3" t="s">
        <v>24011</v>
      </c>
      <c r="C8261" s="3" t="s">
        <v>24012</v>
      </c>
      <c r="D8261" s="3" t="n">
        <v>1</v>
      </c>
      <c r="E8261" s="3" t="n">
        <v>2.1488058</v>
      </c>
      <c r="F8261" s="3" t="n">
        <v>78</v>
      </c>
      <c r="G8261" s="3" t="n">
        <v>78</v>
      </c>
      <c r="H8261" s="3" t="n">
        <v>18</v>
      </c>
      <c r="I8261" s="3" t="n">
        <v>18</v>
      </c>
      <c r="J8261" s="3" t="n">
        <v>95</v>
      </c>
      <c r="K8261" s="3" t="n">
        <v>95</v>
      </c>
      <c r="L8261" s="3" t="n">
        <v>19</v>
      </c>
      <c r="M8261" s="3" t="n">
        <v>19</v>
      </c>
      <c r="N8261" s="3" t="n">
        <v>12</v>
      </c>
      <c r="O8261" s="3" t="n">
        <v>-1</v>
      </c>
      <c r="P8261" s="3" t="n">
        <v>7.9</v>
      </c>
      <c r="Q8261" s="3" t="n">
        <v>24.2</v>
      </c>
      <c r="R8261" s="3" t="s">
        <v>24013</v>
      </c>
      <c r="S8261" s="4" t="n">
        <v>45747.9809606482</v>
      </c>
      <c r="T8261" s="3" t="s">
        <v>65</v>
      </c>
      <c r="U8261" s="3" t="s">
        <v>65</v>
      </c>
      <c r="V8261" s="3" t="n">
        <v>1</v>
      </c>
      <c r="W8261" s="3" t="n">
        <v>0</v>
      </c>
      <c r="X8261" s="3" t="n">
        <v>0</v>
      </c>
      <c r="Y8261" s="3" t="s">
        <v>30</v>
      </c>
      <c r="Z8261" s="3" t="s">
        <v>30</v>
      </c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3"/>
      <c r="AU8261" s="3"/>
      <c r="AV8261" s="3"/>
      <c r="AW8261" s="3"/>
      <c r="AX8261" s="3"/>
      <c r="AY8261" s="3"/>
      <c r="AZ8261" s="3"/>
      <c r="BA8261" s="3"/>
      <c r="BB8261" s="3"/>
      <c r="BC8261" s="3"/>
      <c r="BD8261" s="3"/>
      <c r="BE8261" s="3"/>
      <c r="BF8261" s="3"/>
      <c r="BG8261" s="3"/>
      <c r="BH8261" s="3"/>
      <c r="BI8261" s="3"/>
      <c r="BJ8261" s="3"/>
    </row>
    <row r="8262" customFormat="false" ht="15.75" hidden="false" customHeight="false" outlineLevel="0" collapsed="false">
      <c r="A8262" s="3" t="n">
        <v>8261</v>
      </c>
      <c r="B8262" s="3" t="s">
        <v>24014</v>
      </c>
      <c r="C8262" s="3" t="s">
        <v>24015</v>
      </c>
      <c r="D8262" s="3" t="n">
        <v>1</v>
      </c>
      <c r="E8262" s="3" t="n">
        <v>1.0097904</v>
      </c>
      <c r="F8262" s="3" t="n">
        <v>54</v>
      </c>
      <c r="G8262" s="3" t="n">
        <v>54</v>
      </c>
      <c r="H8262" s="3" t="n">
        <v>17</v>
      </c>
      <c r="I8262" s="3" t="n">
        <v>17</v>
      </c>
      <c r="J8262" s="3" t="n">
        <v>79</v>
      </c>
      <c r="K8262" s="3" t="n">
        <v>79</v>
      </c>
      <c r="L8262" s="3" t="n">
        <v>5</v>
      </c>
      <c r="M8262" s="3" t="n">
        <v>5</v>
      </c>
      <c r="N8262" s="3" t="n">
        <v>-1</v>
      </c>
      <c r="O8262" s="3" t="n">
        <v>-1</v>
      </c>
      <c r="P8262" s="3" t="n">
        <v>7.1</v>
      </c>
      <c r="Q8262" s="3" t="n">
        <v>24.2</v>
      </c>
      <c r="R8262" s="3" t="s">
        <v>24016</v>
      </c>
      <c r="S8262" s="4" t="n">
        <v>45747.9810069444</v>
      </c>
      <c r="T8262" s="3" t="s">
        <v>246</v>
      </c>
      <c r="U8262" s="3" t="s">
        <v>246</v>
      </c>
      <c r="V8262" s="3" t="n">
        <v>0</v>
      </c>
      <c r="W8262" s="3" t="n">
        <v>0</v>
      </c>
      <c r="X8262" s="3" t="n">
        <v>0</v>
      </c>
      <c r="Y8262" s="3" t="s">
        <v>30</v>
      </c>
      <c r="Z8262" s="3" t="s">
        <v>30</v>
      </c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3"/>
      <c r="AU8262" s="3"/>
      <c r="AV8262" s="3"/>
      <c r="AW8262" s="3"/>
      <c r="AX8262" s="3"/>
      <c r="AY8262" s="3"/>
      <c r="AZ8262" s="3"/>
      <c r="BA8262" s="3"/>
      <c r="BB8262" s="3"/>
      <c r="BC8262" s="3"/>
      <c r="BD8262" s="3"/>
      <c r="BE8262" s="3"/>
      <c r="BF8262" s="3"/>
      <c r="BG8262" s="3"/>
      <c r="BH8262" s="3"/>
      <c r="BI8262" s="3"/>
      <c r="BJ8262" s="3"/>
    </row>
    <row r="8263" customFormat="false" ht="15.75" hidden="false" customHeight="false" outlineLevel="0" collapsed="false">
      <c r="A8263" s="3" t="n">
        <v>8262</v>
      </c>
      <c r="B8263" s="3" t="s">
        <v>24017</v>
      </c>
      <c r="C8263" s="3" t="s">
        <v>24018</v>
      </c>
      <c r="D8263" s="3" t="n">
        <v>1</v>
      </c>
      <c r="E8263" s="3" t="n">
        <v>0.9778647</v>
      </c>
      <c r="F8263" s="3" t="n">
        <v>52</v>
      </c>
      <c r="G8263" s="3" t="n">
        <v>52</v>
      </c>
      <c r="H8263" s="3" t="n">
        <v>16</v>
      </c>
      <c r="I8263" s="3" t="n">
        <v>16</v>
      </c>
      <c r="J8263" s="3" t="n">
        <v>77</v>
      </c>
      <c r="K8263" s="3" t="n">
        <v>77</v>
      </c>
      <c r="L8263" s="3" t="n">
        <v>5</v>
      </c>
      <c r="M8263" s="3" t="n">
        <v>5</v>
      </c>
      <c r="N8263" s="3" t="n">
        <v>-1</v>
      </c>
      <c r="O8263" s="3" t="n">
        <v>-1</v>
      </c>
      <c r="P8263" s="3" t="n">
        <v>7.1</v>
      </c>
      <c r="Q8263" s="3" t="n">
        <v>24.2</v>
      </c>
      <c r="R8263" s="3" t="s">
        <v>24019</v>
      </c>
      <c r="S8263" s="4" t="n">
        <v>45747.9810532407</v>
      </c>
      <c r="T8263" s="3" t="s">
        <v>246</v>
      </c>
      <c r="U8263" s="3" t="s">
        <v>246</v>
      </c>
      <c r="V8263" s="3" t="n">
        <v>0</v>
      </c>
      <c r="W8263" s="3" t="n">
        <v>0</v>
      </c>
      <c r="X8263" s="3" t="n">
        <v>0</v>
      </c>
      <c r="Y8263" s="3" t="s">
        <v>30</v>
      </c>
      <c r="Z8263" s="3" t="s">
        <v>30</v>
      </c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3"/>
      <c r="AU8263" s="3"/>
      <c r="AV8263" s="3"/>
      <c r="AW8263" s="3"/>
      <c r="AX8263" s="3"/>
      <c r="AY8263" s="3"/>
      <c r="AZ8263" s="3"/>
      <c r="BA8263" s="3"/>
      <c r="BB8263" s="3"/>
      <c r="BC8263" s="3"/>
      <c r="BD8263" s="3"/>
      <c r="BE8263" s="3"/>
      <c r="BF8263" s="3"/>
      <c r="BG8263" s="3"/>
      <c r="BH8263" s="3"/>
      <c r="BI8263" s="3"/>
      <c r="BJ8263" s="3"/>
    </row>
    <row r="8264" customFormat="false" ht="15.75" hidden="false" customHeight="false" outlineLevel="0" collapsed="false">
      <c r="A8264" s="3" t="n">
        <v>8263</v>
      </c>
      <c r="B8264" s="3" t="s">
        <v>24020</v>
      </c>
      <c r="C8264" s="3" t="s">
        <v>24021</v>
      </c>
      <c r="D8264" s="3" t="n">
        <v>1</v>
      </c>
      <c r="E8264" s="3" t="n">
        <v>0.9375671</v>
      </c>
      <c r="F8264" s="3" t="n">
        <v>52</v>
      </c>
      <c r="G8264" s="3" t="n">
        <v>52</v>
      </c>
      <c r="H8264" s="3" t="n">
        <v>16</v>
      </c>
      <c r="I8264" s="3" t="n">
        <v>16</v>
      </c>
      <c r="J8264" s="3" t="n">
        <v>77</v>
      </c>
      <c r="K8264" s="3" t="n">
        <v>77</v>
      </c>
      <c r="L8264" s="3" t="n">
        <v>5</v>
      </c>
      <c r="M8264" s="3" t="n">
        <v>5</v>
      </c>
      <c r="N8264" s="3" t="n">
        <v>-1</v>
      </c>
      <c r="O8264" s="3" t="n">
        <v>-1</v>
      </c>
      <c r="P8264" s="3" t="n">
        <v>7.1</v>
      </c>
      <c r="Q8264" s="3" t="n">
        <v>24.2</v>
      </c>
      <c r="R8264" s="3" t="s">
        <v>24022</v>
      </c>
      <c r="S8264" s="4" t="n">
        <v>45747.981087963</v>
      </c>
      <c r="T8264" s="3" t="s">
        <v>246</v>
      </c>
      <c r="U8264" s="3" t="s">
        <v>246</v>
      </c>
      <c r="V8264" s="3" t="n">
        <v>0</v>
      </c>
      <c r="W8264" s="3" t="n">
        <v>0</v>
      </c>
      <c r="X8264" s="3" t="n">
        <v>0</v>
      </c>
      <c r="Y8264" s="3" t="s">
        <v>30</v>
      </c>
      <c r="Z8264" s="3" t="s">
        <v>30</v>
      </c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3"/>
      <c r="AU8264" s="3"/>
      <c r="AV8264" s="3"/>
      <c r="AW8264" s="3"/>
      <c r="AX8264" s="3"/>
      <c r="AY8264" s="3"/>
      <c r="AZ8264" s="3"/>
      <c r="BA8264" s="3"/>
      <c r="BB8264" s="3"/>
      <c r="BC8264" s="3"/>
      <c r="BD8264" s="3"/>
      <c r="BE8264" s="3"/>
      <c r="BF8264" s="3"/>
      <c r="BG8264" s="3"/>
      <c r="BH8264" s="3"/>
      <c r="BI8264" s="3"/>
      <c r="BJ8264" s="3"/>
    </row>
    <row r="8265" customFormat="false" ht="15.75" hidden="false" customHeight="false" outlineLevel="0" collapsed="false">
      <c r="A8265" s="3" t="n">
        <v>8264</v>
      </c>
      <c r="B8265" s="3" t="s">
        <v>24023</v>
      </c>
      <c r="C8265" s="3" t="s">
        <v>24024</v>
      </c>
      <c r="D8265" s="3" t="n">
        <v>1</v>
      </c>
      <c r="E8265" s="3" t="n">
        <v>1.2262913</v>
      </c>
      <c r="F8265" s="3" t="n">
        <v>112</v>
      </c>
      <c r="G8265" s="3" t="n">
        <v>112</v>
      </c>
      <c r="H8265" s="3" t="n">
        <v>19</v>
      </c>
      <c r="I8265" s="3" t="n">
        <v>19</v>
      </c>
      <c r="J8265" s="3" t="n">
        <v>128</v>
      </c>
      <c r="K8265" s="3" t="n">
        <v>128</v>
      </c>
      <c r="L8265" s="3" t="n">
        <v>15</v>
      </c>
      <c r="M8265" s="3" t="n">
        <v>15</v>
      </c>
      <c r="N8265" s="3" t="n">
        <v>-1</v>
      </c>
      <c r="O8265" s="3" t="n">
        <v>-1</v>
      </c>
      <c r="P8265" s="3" t="n">
        <v>6</v>
      </c>
      <c r="Q8265" s="3" t="n">
        <v>24.2</v>
      </c>
      <c r="R8265" s="3" t="s">
        <v>24025</v>
      </c>
      <c r="S8265" s="4" t="n">
        <v>45747.9811342593</v>
      </c>
      <c r="T8265" s="3" t="s">
        <v>29</v>
      </c>
      <c r="U8265" s="3" t="s">
        <v>29</v>
      </c>
      <c r="V8265" s="3" t="n">
        <v>0</v>
      </c>
      <c r="W8265" s="3" t="n">
        <v>0</v>
      </c>
      <c r="X8265" s="3" t="n">
        <v>0</v>
      </c>
      <c r="Y8265" s="3" t="s">
        <v>30</v>
      </c>
      <c r="Z8265" s="3" t="s">
        <v>30</v>
      </c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  <c r="AP8265" s="3"/>
      <c r="AQ8265" s="3"/>
      <c r="AR8265" s="3"/>
      <c r="AS8265" s="3"/>
      <c r="AT8265" s="3"/>
      <c r="AU8265" s="3"/>
      <c r="AV8265" s="3"/>
      <c r="AW8265" s="3"/>
      <c r="AX8265" s="3"/>
      <c r="AY8265" s="3"/>
      <c r="AZ8265" s="3"/>
      <c r="BA8265" s="3"/>
      <c r="BB8265" s="3"/>
      <c r="BC8265" s="3"/>
      <c r="BD8265" s="3"/>
      <c r="BE8265" s="3"/>
      <c r="BF8265" s="3"/>
      <c r="BG8265" s="3"/>
      <c r="BH8265" s="3"/>
      <c r="BI8265" s="3"/>
      <c r="BJ8265" s="3"/>
    </row>
    <row r="8266" customFormat="false" ht="15.75" hidden="false" customHeight="false" outlineLevel="0" collapsed="false">
      <c r="A8266" s="3" t="n">
        <v>8265</v>
      </c>
      <c r="B8266" s="3" t="s">
        <v>24026</v>
      </c>
      <c r="C8266" s="3" t="s">
        <v>24027</v>
      </c>
      <c r="D8266" s="3" t="n">
        <v>1</v>
      </c>
      <c r="E8266" s="3" t="n">
        <v>0.4076082</v>
      </c>
      <c r="F8266" s="3" t="n">
        <v>67</v>
      </c>
      <c r="G8266" s="3" t="n">
        <v>67</v>
      </c>
      <c r="H8266" s="3" t="n">
        <v>10</v>
      </c>
      <c r="I8266" s="3" t="n">
        <v>10</v>
      </c>
      <c r="J8266" s="3" t="n">
        <v>96</v>
      </c>
      <c r="K8266" s="3" t="n">
        <v>96</v>
      </c>
      <c r="L8266" s="3" t="n">
        <v>3</v>
      </c>
      <c r="M8266" s="3" t="n">
        <v>3</v>
      </c>
      <c r="N8266" s="3" t="n">
        <v>-1</v>
      </c>
      <c r="O8266" s="3" t="n">
        <v>-1</v>
      </c>
      <c r="P8266" s="3" t="n">
        <v>7.6</v>
      </c>
      <c r="Q8266" s="3" t="n">
        <v>24.2</v>
      </c>
      <c r="R8266" s="3" t="s">
        <v>24028</v>
      </c>
      <c r="S8266" s="4" t="n">
        <v>45747.9811689815</v>
      </c>
      <c r="T8266" s="3" t="s">
        <v>65</v>
      </c>
      <c r="U8266" s="3" t="s">
        <v>65</v>
      </c>
      <c r="V8266" s="3" t="n">
        <v>0</v>
      </c>
      <c r="W8266" s="3" t="n">
        <v>0</v>
      </c>
      <c r="X8266" s="3" t="n">
        <v>0</v>
      </c>
      <c r="Y8266" s="3" t="s">
        <v>30</v>
      </c>
      <c r="Z8266" s="3" t="s">
        <v>30</v>
      </c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3"/>
      <c r="AU8266" s="3"/>
      <c r="AV8266" s="3"/>
      <c r="AW8266" s="3"/>
      <c r="AX8266" s="3"/>
      <c r="AY8266" s="3"/>
      <c r="AZ8266" s="3"/>
      <c r="BA8266" s="3"/>
      <c r="BB8266" s="3"/>
      <c r="BC8266" s="3"/>
      <c r="BD8266" s="3"/>
      <c r="BE8266" s="3"/>
      <c r="BF8266" s="3"/>
      <c r="BG8266" s="3"/>
      <c r="BH8266" s="3"/>
      <c r="BI8266" s="3"/>
      <c r="BJ8266" s="3"/>
    </row>
    <row r="8267" customFormat="false" ht="15.75" hidden="false" customHeight="false" outlineLevel="0" collapsed="false">
      <c r="A8267" s="3" t="n">
        <v>8266</v>
      </c>
      <c r="B8267" s="3" t="s">
        <v>24029</v>
      </c>
      <c r="C8267" s="3" t="s">
        <v>24030</v>
      </c>
      <c r="D8267" s="3" t="n">
        <v>1</v>
      </c>
      <c r="E8267" s="3" t="n">
        <v>6.9146878</v>
      </c>
      <c r="F8267" s="3" t="n">
        <v>119</v>
      </c>
      <c r="G8267" s="3" t="n">
        <v>119</v>
      </c>
      <c r="H8267" s="3" t="n">
        <v>18</v>
      </c>
      <c r="I8267" s="3" t="n">
        <v>18</v>
      </c>
      <c r="J8267" s="3" t="n">
        <v>217</v>
      </c>
      <c r="K8267" s="3" t="n">
        <v>217</v>
      </c>
      <c r="L8267" s="3" t="n">
        <v>26</v>
      </c>
      <c r="M8267" s="3" t="n">
        <v>26</v>
      </c>
      <c r="N8267" s="3" t="n">
        <v>6</v>
      </c>
      <c r="O8267" s="3" t="n">
        <v>-1</v>
      </c>
      <c r="P8267" s="3" t="n">
        <v>7.3</v>
      </c>
      <c r="Q8267" s="3" t="n">
        <v>24.2</v>
      </c>
      <c r="R8267" s="3" t="s">
        <v>24031</v>
      </c>
      <c r="S8267" s="4" t="n">
        <v>45747.9813194444</v>
      </c>
      <c r="T8267" s="3" t="s">
        <v>65</v>
      </c>
      <c r="U8267" s="3" t="s">
        <v>65</v>
      </c>
      <c r="V8267" s="3" t="n">
        <v>1</v>
      </c>
      <c r="W8267" s="3" t="n">
        <v>0</v>
      </c>
      <c r="X8267" s="3" t="n">
        <v>0</v>
      </c>
      <c r="Y8267" s="3" t="s">
        <v>30</v>
      </c>
      <c r="Z8267" s="3" t="s">
        <v>30</v>
      </c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3"/>
      <c r="AU8267" s="3"/>
      <c r="AV8267" s="3"/>
      <c r="AW8267" s="3"/>
      <c r="AX8267" s="3"/>
      <c r="AY8267" s="3"/>
      <c r="AZ8267" s="3"/>
      <c r="BA8267" s="3"/>
      <c r="BB8267" s="3"/>
      <c r="BC8267" s="3"/>
      <c r="BD8267" s="3"/>
      <c r="BE8267" s="3"/>
      <c r="BF8267" s="3"/>
      <c r="BG8267" s="3"/>
      <c r="BH8267" s="3"/>
      <c r="BI8267" s="3"/>
      <c r="BJ8267" s="3"/>
    </row>
    <row r="8268" customFormat="false" ht="15.75" hidden="false" customHeight="false" outlineLevel="0" collapsed="false">
      <c r="A8268" s="3" t="n">
        <v>8267</v>
      </c>
      <c r="B8268" s="3" t="s">
        <v>24032</v>
      </c>
      <c r="C8268" s="3" t="s">
        <v>24033</v>
      </c>
      <c r="D8268" s="3" t="n">
        <v>1</v>
      </c>
      <c r="E8268" s="3" t="n">
        <v>2.1181028</v>
      </c>
      <c r="F8268" s="3" t="n">
        <v>162</v>
      </c>
      <c r="G8268" s="3" t="n">
        <v>162</v>
      </c>
      <c r="H8268" s="3" t="n">
        <v>18</v>
      </c>
      <c r="I8268" s="3" t="n">
        <v>18</v>
      </c>
      <c r="J8268" s="3" t="n">
        <v>203</v>
      </c>
      <c r="K8268" s="3" t="n">
        <v>203</v>
      </c>
      <c r="L8268" s="3" t="n">
        <v>35</v>
      </c>
      <c r="M8268" s="3" t="n">
        <v>35</v>
      </c>
      <c r="N8268" s="3" t="n">
        <v>0</v>
      </c>
      <c r="O8268" s="3" t="n">
        <v>-1</v>
      </c>
      <c r="P8268" s="3" t="n">
        <v>7.3</v>
      </c>
      <c r="Q8268" s="3" t="n">
        <v>24.2</v>
      </c>
      <c r="R8268" s="3" t="s">
        <v>24034</v>
      </c>
      <c r="S8268" s="4" t="n">
        <v>45747.9814467593</v>
      </c>
      <c r="T8268" s="3" t="s">
        <v>65</v>
      </c>
      <c r="U8268" s="3" t="s">
        <v>65</v>
      </c>
      <c r="V8268" s="3" t="n">
        <v>1</v>
      </c>
      <c r="W8268" s="3" t="n">
        <v>0</v>
      </c>
      <c r="X8268" s="3" t="n">
        <v>0</v>
      </c>
      <c r="Y8268" s="3" t="s">
        <v>30</v>
      </c>
      <c r="Z8268" s="3" t="s">
        <v>30</v>
      </c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  <c r="AP8268" s="3"/>
      <c r="AQ8268" s="3"/>
      <c r="AR8268" s="3"/>
      <c r="AS8268" s="3"/>
      <c r="AT8268" s="3"/>
      <c r="AU8268" s="3"/>
      <c r="AV8268" s="3"/>
      <c r="AW8268" s="3"/>
      <c r="AX8268" s="3"/>
      <c r="AY8268" s="3"/>
      <c r="AZ8268" s="3"/>
      <c r="BA8268" s="3"/>
      <c r="BB8268" s="3"/>
      <c r="BC8268" s="3"/>
      <c r="BD8268" s="3"/>
      <c r="BE8268" s="3"/>
      <c r="BF8268" s="3"/>
      <c r="BG8268" s="3"/>
      <c r="BH8268" s="3"/>
      <c r="BI8268" s="3"/>
      <c r="BJ8268" s="3"/>
    </row>
    <row r="8269" customFormat="false" ht="15.75" hidden="false" customHeight="false" outlineLevel="0" collapsed="false">
      <c r="A8269" s="3" t="n">
        <v>8268</v>
      </c>
      <c r="B8269" s="3" t="s">
        <v>24035</v>
      </c>
      <c r="C8269" s="3" t="s">
        <v>24036</v>
      </c>
      <c r="D8269" s="3" t="n">
        <v>1</v>
      </c>
      <c r="E8269" s="3" t="n">
        <v>6.3129723</v>
      </c>
      <c r="F8269" s="3" t="n">
        <v>123</v>
      </c>
      <c r="G8269" s="3" t="n">
        <v>123</v>
      </c>
      <c r="H8269" s="3" t="n">
        <v>20</v>
      </c>
      <c r="I8269" s="3" t="n">
        <v>20</v>
      </c>
      <c r="J8269" s="3" t="n">
        <v>220</v>
      </c>
      <c r="K8269" s="3" t="n">
        <v>220</v>
      </c>
      <c r="L8269" s="3" t="n">
        <v>26</v>
      </c>
      <c r="M8269" s="3" t="n">
        <v>26</v>
      </c>
      <c r="N8269" s="3" t="n">
        <v>10</v>
      </c>
      <c r="O8269" s="3" t="n">
        <v>-1</v>
      </c>
      <c r="P8269" s="3" t="n">
        <v>7.3</v>
      </c>
      <c r="Q8269" s="3" t="n">
        <v>24.2</v>
      </c>
      <c r="R8269" s="3" t="s">
        <v>24037</v>
      </c>
      <c r="S8269" s="4" t="n">
        <v>45747.9815972222</v>
      </c>
      <c r="T8269" s="3" t="s">
        <v>65</v>
      </c>
      <c r="U8269" s="3" t="s">
        <v>65</v>
      </c>
      <c r="V8269" s="3" t="n">
        <v>1</v>
      </c>
      <c r="W8269" s="3" t="n">
        <v>0</v>
      </c>
      <c r="X8269" s="3" t="n">
        <v>0</v>
      </c>
      <c r="Y8269" s="3" t="s">
        <v>30</v>
      </c>
      <c r="Z8269" s="3" t="s">
        <v>30</v>
      </c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  <c r="AP8269" s="3"/>
      <c r="AQ8269" s="3"/>
      <c r="AR8269" s="3"/>
      <c r="AS8269" s="3"/>
      <c r="AT8269" s="3"/>
      <c r="AU8269" s="3"/>
      <c r="AV8269" s="3"/>
      <c r="AW8269" s="3"/>
      <c r="AX8269" s="3"/>
      <c r="AY8269" s="3"/>
      <c r="AZ8269" s="3"/>
      <c r="BA8269" s="3"/>
      <c r="BB8269" s="3"/>
      <c r="BC8269" s="3"/>
      <c r="BD8269" s="3"/>
      <c r="BE8269" s="3"/>
      <c r="BF8269" s="3"/>
      <c r="BG8269" s="3"/>
      <c r="BH8269" s="3"/>
      <c r="BI8269" s="3"/>
      <c r="BJ8269" s="3"/>
    </row>
    <row r="8270" customFormat="false" ht="15.75" hidden="false" customHeight="false" outlineLevel="0" collapsed="false">
      <c r="A8270" s="3" t="n">
        <v>8269</v>
      </c>
      <c r="B8270" s="3" t="s">
        <v>24038</v>
      </c>
      <c r="C8270" s="3" t="s">
        <v>24039</v>
      </c>
      <c r="D8270" s="3" t="n">
        <v>1</v>
      </c>
      <c r="E8270" s="3" t="n">
        <v>6.2526784</v>
      </c>
      <c r="F8270" s="3" t="n">
        <v>114</v>
      </c>
      <c r="G8270" s="3" t="n">
        <v>114</v>
      </c>
      <c r="H8270" s="3" t="n">
        <v>17</v>
      </c>
      <c r="I8270" s="3" t="n">
        <v>17</v>
      </c>
      <c r="J8270" s="3" t="n">
        <v>195</v>
      </c>
      <c r="K8270" s="3" t="n">
        <v>195</v>
      </c>
      <c r="L8270" s="3" t="n">
        <v>26</v>
      </c>
      <c r="M8270" s="3" t="n">
        <v>26</v>
      </c>
      <c r="N8270" s="3" t="n">
        <v>9</v>
      </c>
      <c r="O8270" s="3" t="n">
        <v>-1</v>
      </c>
      <c r="P8270" s="3" t="n">
        <v>7.3</v>
      </c>
      <c r="Q8270" s="3" t="n">
        <v>24.2</v>
      </c>
      <c r="R8270" s="3" t="s">
        <v>24040</v>
      </c>
      <c r="S8270" s="4" t="n">
        <v>45747.9817476852</v>
      </c>
      <c r="T8270" s="3" t="s">
        <v>65</v>
      </c>
      <c r="U8270" s="3" t="s">
        <v>65</v>
      </c>
      <c r="V8270" s="3" t="n">
        <v>1</v>
      </c>
      <c r="W8270" s="3" t="n">
        <v>0</v>
      </c>
      <c r="X8270" s="3" t="n">
        <v>0</v>
      </c>
      <c r="Y8270" s="3" t="s">
        <v>30</v>
      </c>
      <c r="Z8270" s="3" t="s">
        <v>30</v>
      </c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  <c r="AP8270" s="3"/>
      <c r="AQ8270" s="3"/>
      <c r="AR8270" s="3"/>
      <c r="AS8270" s="3"/>
      <c r="AT8270" s="3"/>
      <c r="AU8270" s="3"/>
      <c r="AV8270" s="3"/>
      <c r="AW8270" s="3"/>
      <c r="AX8270" s="3"/>
      <c r="AY8270" s="3"/>
      <c r="AZ8270" s="3"/>
      <c r="BA8270" s="3"/>
      <c r="BB8270" s="3"/>
      <c r="BC8270" s="3"/>
      <c r="BD8270" s="3"/>
      <c r="BE8270" s="3"/>
      <c r="BF8270" s="3"/>
      <c r="BG8270" s="3"/>
      <c r="BH8270" s="3"/>
      <c r="BI8270" s="3"/>
      <c r="BJ8270" s="3"/>
    </row>
    <row r="8271" customFormat="false" ht="15.75" hidden="false" customHeight="false" outlineLevel="0" collapsed="false">
      <c r="A8271" s="3" t="n">
        <v>8270</v>
      </c>
      <c r="B8271" s="3" t="s">
        <v>24041</v>
      </c>
      <c r="C8271" s="3" t="s">
        <v>24042</v>
      </c>
      <c r="D8271" s="3" t="n">
        <v>1</v>
      </c>
      <c r="E8271" s="3" t="n">
        <v>2.2207565</v>
      </c>
      <c r="F8271" s="3" t="n">
        <v>54</v>
      </c>
      <c r="G8271" s="3" t="n">
        <v>54</v>
      </c>
      <c r="H8271" s="3" t="n">
        <v>12</v>
      </c>
      <c r="I8271" s="3" t="n">
        <v>12</v>
      </c>
      <c r="J8271" s="3" t="n">
        <v>50</v>
      </c>
      <c r="K8271" s="3" t="n">
        <v>50</v>
      </c>
      <c r="L8271" s="3" t="n">
        <v>0</v>
      </c>
      <c r="M8271" s="3" t="n">
        <v>0</v>
      </c>
      <c r="N8271" s="3" t="n">
        <v>-1</v>
      </c>
      <c r="O8271" s="3" t="n">
        <v>-1</v>
      </c>
      <c r="P8271" s="3" t="n">
        <v>8.2</v>
      </c>
      <c r="Q8271" s="3" t="n">
        <v>24.2</v>
      </c>
      <c r="R8271" s="3" t="s">
        <v>24043</v>
      </c>
      <c r="S8271" s="4" t="n">
        <v>45747.9818171296</v>
      </c>
      <c r="T8271" s="3" t="s">
        <v>65</v>
      </c>
      <c r="U8271" s="3" t="s">
        <v>65</v>
      </c>
      <c r="V8271" s="3" t="n">
        <v>0</v>
      </c>
      <c r="W8271" s="3" t="n">
        <v>0</v>
      </c>
      <c r="X8271" s="3" t="n">
        <v>0</v>
      </c>
      <c r="Y8271" s="3" t="s">
        <v>30</v>
      </c>
      <c r="Z8271" s="3" t="s">
        <v>30</v>
      </c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3"/>
      <c r="AU8271" s="3"/>
      <c r="AV8271" s="3"/>
      <c r="AW8271" s="3"/>
      <c r="AX8271" s="3"/>
      <c r="AY8271" s="3"/>
      <c r="AZ8271" s="3"/>
      <c r="BA8271" s="3"/>
      <c r="BB8271" s="3"/>
      <c r="BC8271" s="3"/>
      <c r="BD8271" s="3"/>
      <c r="BE8271" s="3"/>
      <c r="BF8271" s="3"/>
      <c r="BG8271" s="3"/>
      <c r="BH8271" s="3"/>
      <c r="BI8271" s="3"/>
      <c r="BJ8271" s="3"/>
    </row>
    <row r="8272" customFormat="false" ht="15.75" hidden="false" customHeight="false" outlineLevel="0" collapsed="false">
      <c r="A8272" s="3" t="n">
        <v>8271</v>
      </c>
      <c r="B8272" s="3" t="s">
        <v>24044</v>
      </c>
      <c r="C8272" s="3" t="s">
        <v>24045</v>
      </c>
      <c r="D8272" s="3" t="n">
        <v>1</v>
      </c>
      <c r="E8272" s="3" t="n">
        <v>0.5070284</v>
      </c>
      <c r="F8272" s="3" t="n">
        <v>26</v>
      </c>
      <c r="G8272" s="3" t="n">
        <v>26</v>
      </c>
      <c r="H8272" s="3" t="n">
        <v>14</v>
      </c>
      <c r="I8272" s="3" t="n">
        <v>14</v>
      </c>
      <c r="J8272" s="3" t="n">
        <v>33</v>
      </c>
      <c r="K8272" s="3" t="n">
        <v>33</v>
      </c>
      <c r="L8272" s="3" t="n">
        <v>1</v>
      </c>
      <c r="M8272" s="3" t="n">
        <v>1</v>
      </c>
      <c r="N8272" s="3" t="n">
        <v>3</v>
      </c>
      <c r="O8272" s="3" t="n">
        <v>3</v>
      </c>
      <c r="P8272" s="3" t="n">
        <v>8.1</v>
      </c>
      <c r="Q8272" s="3" t="n">
        <v>24.2</v>
      </c>
      <c r="R8272" s="3" t="s">
        <v>24046</v>
      </c>
      <c r="S8272" s="4" t="n">
        <v>45747.9818634259</v>
      </c>
      <c r="T8272" s="3" t="s">
        <v>65</v>
      </c>
      <c r="U8272" s="3" t="s">
        <v>65</v>
      </c>
      <c r="V8272" s="3" t="n">
        <v>1</v>
      </c>
      <c r="W8272" s="3" t="n">
        <v>1</v>
      </c>
      <c r="X8272" s="3" t="n">
        <v>0</v>
      </c>
      <c r="Y8272" s="3" t="s">
        <v>30</v>
      </c>
      <c r="Z8272" s="3" t="s">
        <v>30</v>
      </c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3"/>
      <c r="AU8272" s="3"/>
      <c r="AV8272" s="3"/>
      <c r="AW8272" s="3"/>
      <c r="AX8272" s="3"/>
      <c r="AY8272" s="3"/>
      <c r="AZ8272" s="3"/>
      <c r="BA8272" s="3"/>
      <c r="BB8272" s="3"/>
      <c r="BC8272" s="3"/>
      <c r="BD8272" s="3"/>
      <c r="BE8272" s="3"/>
      <c r="BF8272" s="3"/>
      <c r="BG8272" s="3"/>
      <c r="BH8272" s="3"/>
      <c r="BI8272" s="3"/>
      <c r="BJ8272" s="3"/>
    </row>
    <row r="8273" customFormat="false" ht="15.75" hidden="false" customHeight="false" outlineLevel="0" collapsed="false">
      <c r="A8273" s="3" t="n">
        <v>8272</v>
      </c>
      <c r="B8273" s="3" t="s">
        <v>24047</v>
      </c>
      <c r="C8273" s="3" t="s">
        <v>24048</v>
      </c>
      <c r="D8273" s="3" t="n">
        <v>1</v>
      </c>
      <c r="E8273" s="3" t="n">
        <v>0.9926724</v>
      </c>
      <c r="F8273" s="3" t="n">
        <v>95</v>
      </c>
      <c r="G8273" s="3" t="n">
        <v>95</v>
      </c>
      <c r="H8273" s="3" t="n">
        <v>14</v>
      </c>
      <c r="I8273" s="3" t="n">
        <v>14</v>
      </c>
      <c r="J8273" s="3" t="n">
        <v>190</v>
      </c>
      <c r="K8273" s="3" t="n">
        <v>190</v>
      </c>
      <c r="L8273" s="3" t="n">
        <v>2</v>
      </c>
      <c r="M8273" s="3" t="n">
        <v>2</v>
      </c>
      <c r="N8273" s="3" t="n">
        <v>0</v>
      </c>
      <c r="O8273" s="3" t="n">
        <v>-1</v>
      </c>
      <c r="P8273" s="3" t="n">
        <v>7.7</v>
      </c>
      <c r="Q8273" s="3" t="n">
        <v>24.2</v>
      </c>
      <c r="R8273" s="3" t="s">
        <v>24049</v>
      </c>
      <c r="S8273" s="4" t="n">
        <v>45747.9819328704</v>
      </c>
      <c r="T8273" s="3" t="s">
        <v>65</v>
      </c>
      <c r="U8273" s="3" t="s">
        <v>65</v>
      </c>
      <c r="V8273" s="3" t="n">
        <v>1</v>
      </c>
      <c r="W8273" s="3" t="n">
        <v>0</v>
      </c>
      <c r="X8273" s="3" t="n">
        <v>0</v>
      </c>
      <c r="Y8273" s="3" t="s">
        <v>30</v>
      </c>
      <c r="Z8273" s="3" t="s">
        <v>30</v>
      </c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3"/>
      <c r="AU8273" s="3"/>
      <c r="AV8273" s="3"/>
      <c r="AW8273" s="3"/>
      <c r="AX8273" s="3"/>
      <c r="AY8273" s="3"/>
      <c r="AZ8273" s="3"/>
      <c r="BA8273" s="3"/>
      <c r="BB8273" s="3"/>
      <c r="BC8273" s="3"/>
      <c r="BD8273" s="3"/>
      <c r="BE8273" s="3"/>
      <c r="BF8273" s="3"/>
      <c r="BG8273" s="3"/>
      <c r="BH8273" s="3"/>
      <c r="BI8273" s="3"/>
      <c r="BJ8273" s="3"/>
    </row>
    <row r="8274" customFormat="false" ht="15.75" hidden="false" customHeight="false" outlineLevel="0" collapsed="false">
      <c r="A8274" s="3" t="n">
        <v>8273</v>
      </c>
      <c r="B8274" s="3" t="s">
        <v>24050</v>
      </c>
      <c r="C8274" s="3" t="s">
        <v>24051</v>
      </c>
      <c r="D8274" s="3" t="n">
        <v>1</v>
      </c>
      <c r="E8274" s="3" t="n">
        <v>0.9942244</v>
      </c>
      <c r="F8274" s="3" t="n">
        <v>16</v>
      </c>
      <c r="G8274" s="3" t="n">
        <v>16</v>
      </c>
      <c r="H8274" s="3" t="n">
        <v>9</v>
      </c>
      <c r="I8274" s="3" t="n">
        <v>9</v>
      </c>
      <c r="J8274" s="3" t="n">
        <v>29</v>
      </c>
      <c r="K8274" s="3" t="n">
        <v>29</v>
      </c>
      <c r="L8274" s="3" t="n">
        <v>2</v>
      </c>
      <c r="M8274" s="3" t="n">
        <v>2</v>
      </c>
      <c r="N8274" s="3" t="n">
        <v>9</v>
      </c>
      <c r="O8274" s="3" t="n">
        <v>-1</v>
      </c>
      <c r="P8274" s="3" t="n">
        <v>7.9</v>
      </c>
      <c r="Q8274" s="3" t="n">
        <v>24.2</v>
      </c>
      <c r="R8274" s="3" t="s">
        <v>24052</v>
      </c>
      <c r="S8274" s="4" t="n">
        <v>45747.9819907407</v>
      </c>
      <c r="T8274" s="3" t="s">
        <v>65</v>
      </c>
      <c r="U8274" s="3" t="s">
        <v>65</v>
      </c>
      <c r="V8274" s="3" t="n">
        <v>1</v>
      </c>
      <c r="W8274" s="3" t="n">
        <v>0</v>
      </c>
      <c r="X8274" s="3" t="n">
        <v>0</v>
      </c>
      <c r="Y8274" s="3" t="s">
        <v>30</v>
      </c>
      <c r="Z8274" s="3" t="s">
        <v>30</v>
      </c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3"/>
      <c r="AU8274" s="3"/>
      <c r="AV8274" s="3"/>
      <c r="AW8274" s="3"/>
      <c r="AX8274" s="3"/>
      <c r="AY8274" s="3"/>
      <c r="AZ8274" s="3"/>
      <c r="BA8274" s="3"/>
      <c r="BB8274" s="3"/>
      <c r="BC8274" s="3"/>
      <c r="BD8274" s="3"/>
      <c r="BE8274" s="3"/>
      <c r="BF8274" s="3"/>
      <c r="BG8274" s="3"/>
      <c r="BH8274" s="3"/>
      <c r="BI8274" s="3"/>
      <c r="BJ8274" s="3"/>
    </row>
    <row r="8275" customFormat="false" ht="15.75" hidden="false" customHeight="false" outlineLevel="0" collapsed="false">
      <c r="A8275" s="3" t="n">
        <v>8274</v>
      </c>
      <c r="B8275" s="3" t="s">
        <v>24053</v>
      </c>
      <c r="C8275" s="3" t="s">
        <v>24054</v>
      </c>
      <c r="D8275" s="3" t="n">
        <v>1</v>
      </c>
      <c r="E8275" s="3" t="n">
        <v>1.230416</v>
      </c>
      <c r="F8275" s="3" t="n">
        <v>50</v>
      </c>
      <c r="G8275" s="3" t="n">
        <v>50</v>
      </c>
      <c r="H8275" s="3" t="n">
        <v>18</v>
      </c>
      <c r="I8275" s="3" t="n">
        <v>18</v>
      </c>
      <c r="J8275" s="3" t="n">
        <v>62</v>
      </c>
      <c r="K8275" s="3" t="n">
        <v>62</v>
      </c>
      <c r="L8275" s="3" t="n">
        <v>1</v>
      </c>
      <c r="M8275" s="3" t="n">
        <v>1</v>
      </c>
      <c r="N8275" s="3" t="n">
        <v>-1</v>
      </c>
      <c r="O8275" s="3" t="n">
        <v>-1</v>
      </c>
      <c r="P8275" s="3" t="n">
        <v>8.2</v>
      </c>
      <c r="Q8275" s="3" t="n">
        <v>24.2</v>
      </c>
      <c r="R8275" s="3" t="s">
        <v>24055</v>
      </c>
      <c r="S8275" s="4" t="n">
        <v>45747.982037037</v>
      </c>
      <c r="T8275" s="3" t="s">
        <v>246</v>
      </c>
      <c r="U8275" s="3" t="s">
        <v>246</v>
      </c>
      <c r="V8275" s="3" t="n">
        <v>0</v>
      </c>
      <c r="W8275" s="3" t="n">
        <v>0</v>
      </c>
      <c r="X8275" s="3" t="n">
        <v>0</v>
      </c>
      <c r="Y8275" s="3" t="s">
        <v>30</v>
      </c>
      <c r="Z8275" s="3" t="s">
        <v>30</v>
      </c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3"/>
      <c r="AU8275" s="3"/>
      <c r="AV8275" s="3"/>
      <c r="AW8275" s="3"/>
      <c r="AX8275" s="3"/>
      <c r="AY8275" s="3"/>
      <c r="AZ8275" s="3"/>
      <c r="BA8275" s="3"/>
      <c r="BB8275" s="3"/>
      <c r="BC8275" s="3"/>
      <c r="BD8275" s="3"/>
      <c r="BE8275" s="3"/>
      <c r="BF8275" s="3"/>
      <c r="BG8275" s="3"/>
      <c r="BH8275" s="3"/>
      <c r="BI8275" s="3"/>
      <c r="BJ8275" s="3"/>
    </row>
    <row r="8276" customFormat="false" ht="15.75" hidden="false" customHeight="false" outlineLevel="0" collapsed="false">
      <c r="A8276" s="3" t="n">
        <v>8275</v>
      </c>
      <c r="B8276" s="3" t="s">
        <v>24056</v>
      </c>
      <c r="C8276" s="3" t="s">
        <v>24057</v>
      </c>
      <c r="D8276" s="3" t="n">
        <v>1</v>
      </c>
      <c r="E8276" s="3" t="n">
        <v>32.3158505</v>
      </c>
      <c r="F8276" s="3" t="n">
        <v>629</v>
      </c>
      <c r="G8276" s="3" t="n">
        <v>629</v>
      </c>
      <c r="H8276" s="3" t="n">
        <v>27</v>
      </c>
      <c r="I8276" s="3" t="n">
        <v>27</v>
      </c>
      <c r="J8276" s="3" t="n">
        <v>899</v>
      </c>
      <c r="K8276" s="3" t="n">
        <v>899</v>
      </c>
      <c r="L8276" s="3" t="n">
        <v>70</v>
      </c>
      <c r="M8276" s="3" t="n">
        <v>70</v>
      </c>
      <c r="N8276" s="3" t="n">
        <v>57</v>
      </c>
      <c r="O8276" s="3" t="n">
        <v>-1</v>
      </c>
      <c r="P8276" s="3" t="n">
        <v>7.5</v>
      </c>
      <c r="Q8276" s="3" t="n">
        <v>24.2</v>
      </c>
      <c r="R8276" s="3" t="s">
        <v>24058</v>
      </c>
      <c r="S8276" s="4" t="n">
        <v>45747.9826273148</v>
      </c>
      <c r="T8276" s="3" t="s">
        <v>4910</v>
      </c>
      <c r="U8276" s="3" t="s">
        <v>4910</v>
      </c>
      <c r="V8276" s="3" t="n">
        <v>1</v>
      </c>
      <c r="W8276" s="3" t="n">
        <v>0</v>
      </c>
      <c r="X8276" s="3" t="n">
        <v>0</v>
      </c>
      <c r="Y8276" s="3" t="s">
        <v>30</v>
      </c>
      <c r="Z8276" s="3" t="s">
        <v>30</v>
      </c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3"/>
      <c r="AU8276" s="3"/>
      <c r="AV8276" s="3"/>
      <c r="AW8276" s="3"/>
      <c r="AX8276" s="3"/>
      <c r="AY8276" s="3"/>
      <c r="AZ8276" s="3"/>
      <c r="BA8276" s="3"/>
      <c r="BB8276" s="3"/>
      <c r="BC8276" s="3"/>
      <c r="BD8276" s="3"/>
      <c r="BE8276" s="3"/>
      <c r="BF8276" s="3"/>
      <c r="BG8276" s="3"/>
      <c r="BH8276" s="3"/>
      <c r="BI8276" s="3"/>
      <c r="BJ8276" s="3"/>
    </row>
    <row r="8277" customFormat="false" ht="15.75" hidden="false" customHeight="false" outlineLevel="0" collapsed="false">
      <c r="A8277" s="3" t="n">
        <v>8276</v>
      </c>
      <c r="B8277" s="3" t="s">
        <v>24059</v>
      </c>
      <c r="C8277" s="3" t="s">
        <v>24060</v>
      </c>
      <c r="D8277" s="3" t="n">
        <v>1</v>
      </c>
      <c r="E8277" s="3" t="n">
        <v>0.0987314</v>
      </c>
      <c r="F8277" s="3" t="n">
        <v>16</v>
      </c>
      <c r="G8277" s="3" t="n">
        <v>16</v>
      </c>
      <c r="H8277" s="3" t="n">
        <v>5</v>
      </c>
      <c r="I8277" s="3" t="n">
        <v>5</v>
      </c>
      <c r="J8277" s="3" t="n">
        <v>32</v>
      </c>
      <c r="K8277" s="3" t="n">
        <v>32</v>
      </c>
      <c r="L8277" s="3" t="n">
        <v>0</v>
      </c>
      <c r="M8277" s="3" t="n">
        <v>0</v>
      </c>
      <c r="N8277" s="3" t="n">
        <v>-1</v>
      </c>
      <c r="O8277" s="3" t="n">
        <v>0</v>
      </c>
      <c r="P8277" s="3" t="n">
        <v>8.1</v>
      </c>
      <c r="Q8277" s="3" t="n">
        <v>24.2</v>
      </c>
      <c r="R8277" s="3" t="s">
        <v>24061</v>
      </c>
      <c r="S8277" s="4" t="n">
        <v>45747.9826736111</v>
      </c>
      <c r="T8277" s="3" t="s">
        <v>65</v>
      </c>
      <c r="U8277" s="3" t="s">
        <v>65</v>
      </c>
      <c r="V8277" s="3" t="n">
        <v>0</v>
      </c>
      <c r="W8277" s="3" t="n">
        <v>1</v>
      </c>
      <c r="X8277" s="3" t="n">
        <v>0</v>
      </c>
      <c r="Y8277" s="3" t="s">
        <v>30</v>
      </c>
      <c r="Z8277" s="3" t="s">
        <v>30</v>
      </c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3"/>
      <c r="AU8277" s="3"/>
      <c r="AV8277" s="3"/>
      <c r="AW8277" s="3"/>
      <c r="AX8277" s="3"/>
      <c r="AY8277" s="3"/>
      <c r="AZ8277" s="3"/>
      <c r="BA8277" s="3"/>
      <c r="BB8277" s="3"/>
      <c r="BC8277" s="3"/>
      <c r="BD8277" s="3"/>
      <c r="BE8277" s="3"/>
      <c r="BF8277" s="3"/>
      <c r="BG8277" s="3"/>
      <c r="BH8277" s="3"/>
      <c r="BI8277" s="3"/>
      <c r="BJ8277" s="3"/>
    </row>
    <row r="8278" customFormat="false" ht="15.75" hidden="false" customHeight="false" outlineLevel="0" collapsed="false">
      <c r="A8278" s="3" t="n">
        <v>8277</v>
      </c>
      <c r="B8278" s="3" t="s">
        <v>24062</v>
      </c>
      <c r="C8278" s="3" t="s">
        <v>24063</v>
      </c>
      <c r="D8278" s="3" t="n">
        <v>1</v>
      </c>
      <c r="E8278" s="3" t="n">
        <v>0.3807774</v>
      </c>
      <c r="F8278" s="3" t="n">
        <v>9</v>
      </c>
      <c r="G8278" s="3" t="n">
        <v>9</v>
      </c>
      <c r="H8278" s="3" t="n">
        <v>8</v>
      </c>
      <c r="I8278" s="3" t="n">
        <v>8</v>
      </c>
      <c r="J8278" s="3" t="n">
        <v>11</v>
      </c>
      <c r="K8278" s="3" t="n">
        <v>11</v>
      </c>
      <c r="L8278" s="3" t="n">
        <v>0</v>
      </c>
      <c r="M8278" s="3" t="n">
        <v>0</v>
      </c>
      <c r="N8278" s="3" t="n">
        <v>0</v>
      </c>
      <c r="O8278" s="3" t="n">
        <v>0</v>
      </c>
      <c r="P8278" s="3" t="n">
        <v>7.8</v>
      </c>
      <c r="Q8278" s="3" t="n">
        <v>24.2</v>
      </c>
      <c r="R8278" s="3" t="s">
        <v>24064</v>
      </c>
      <c r="S8278" s="4" t="n">
        <v>45747.9827199074</v>
      </c>
      <c r="T8278" s="3" t="s">
        <v>65</v>
      </c>
      <c r="U8278" s="3" t="s">
        <v>65</v>
      </c>
      <c r="V8278" s="3" t="n">
        <v>1</v>
      </c>
      <c r="W8278" s="3" t="n">
        <v>1</v>
      </c>
      <c r="X8278" s="3" t="n">
        <v>0</v>
      </c>
      <c r="Y8278" s="3" t="s">
        <v>81</v>
      </c>
      <c r="Z8278" s="3" t="s">
        <v>30</v>
      </c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3"/>
      <c r="AU8278" s="3"/>
      <c r="AV8278" s="3"/>
      <c r="AW8278" s="3"/>
      <c r="AX8278" s="3"/>
      <c r="AY8278" s="3"/>
      <c r="AZ8278" s="3"/>
      <c r="BA8278" s="3"/>
      <c r="BB8278" s="3"/>
      <c r="BC8278" s="3"/>
      <c r="BD8278" s="3"/>
      <c r="BE8278" s="3"/>
      <c r="BF8278" s="3"/>
      <c r="BG8278" s="3"/>
      <c r="BH8278" s="3"/>
      <c r="BI8278" s="3"/>
      <c r="BJ8278" s="3"/>
    </row>
    <row r="8279" customFormat="false" ht="15.75" hidden="false" customHeight="false" outlineLevel="0" collapsed="false">
      <c r="A8279" s="3" t="n">
        <v>8278</v>
      </c>
      <c r="B8279" s="3" t="s">
        <v>24065</v>
      </c>
      <c r="C8279" s="3" t="s">
        <v>24066</v>
      </c>
      <c r="D8279" s="3" t="n">
        <v>1</v>
      </c>
      <c r="E8279" s="3" t="n">
        <v>105.5847575</v>
      </c>
      <c r="F8279" s="3" t="n">
        <v>29</v>
      </c>
      <c r="G8279" s="3" t="n">
        <v>29</v>
      </c>
      <c r="H8279" s="3" t="n">
        <v>12</v>
      </c>
      <c r="I8279" s="3" t="n">
        <v>12</v>
      </c>
      <c r="J8279" s="3" t="n">
        <v>29</v>
      </c>
      <c r="K8279" s="3" t="n">
        <v>29</v>
      </c>
      <c r="L8279" s="3" t="n">
        <v>4</v>
      </c>
      <c r="M8279" s="3" t="n">
        <v>4</v>
      </c>
      <c r="N8279" s="3" t="n">
        <v>0</v>
      </c>
      <c r="O8279" s="3" t="n">
        <v>-1</v>
      </c>
      <c r="P8279" s="3" t="n">
        <v>6</v>
      </c>
      <c r="Q8279" s="3" t="n">
        <v>24.2</v>
      </c>
      <c r="R8279" s="3" t="s">
        <v>24067</v>
      </c>
      <c r="S8279" s="4" t="n">
        <v>45747.9840162037</v>
      </c>
      <c r="T8279" s="3" t="s">
        <v>29</v>
      </c>
      <c r="U8279" s="3" t="s">
        <v>29</v>
      </c>
      <c r="V8279" s="3" t="n">
        <v>1</v>
      </c>
      <c r="W8279" s="3" t="n">
        <v>0</v>
      </c>
      <c r="X8279" s="3" t="n">
        <v>0</v>
      </c>
      <c r="Y8279" s="3" t="s">
        <v>30</v>
      </c>
      <c r="Z8279" s="3" t="s">
        <v>30</v>
      </c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3"/>
      <c r="AU8279" s="3"/>
      <c r="AV8279" s="3"/>
      <c r="AW8279" s="3"/>
      <c r="AX8279" s="3"/>
      <c r="AY8279" s="3"/>
      <c r="AZ8279" s="3"/>
      <c r="BA8279" s="3"/>
      <c r="BB8279" s="3"/>
      <c r="BC8279" s="3"/>
      <c r="BD8279" s="3"/>
      <c r="BE8279" s="3"/>
      <c r="BF8279" s="3"/>
      <c r="BG8279" s="3"/>
      <c r="BH8279" s="3"/>
      <c r="BI8279" s="3"/>
      <c r="BJ8279" s="3"/>
    </row>
    <row r="8280" customFormat="false" ht="15.75" hidden="false" customHeight="false" outlineLevel="0" collapsed="false">
      <c r="A8280" s="3" t="n">
        <v>8279</v>
      </c>
      <c r="B8280" s="3" t="s">
        <v>24068</v>
      </c>
      <c r="C8280" s="3" t="s">
        <v>24069</v>
      </c>
      <c r="D8280" s="3" t="n">
        <v>1</v>
      </c>
      <c r="E8280" s="3" t="n">
        <v>0.0875955</v>
      </c>
      <c r="F8280" s="3" t="n">
        <v>3</v>
      </c>
      <c r="G8280" s="3" t="n">
        <v>3</v>
      </c>
      <c r="H8280" s="3" t="n">
        <v>2</v>
      </c>
      <c r="I8280" s="3" t="n">
        <v>2</v>
      </c>
      <c r="J8280" s="3" t="n">
        <v>1</v>
      </c>
      <c r="K8280" s="3" t="n">
        <v>1</v>
      </c>
      <c r="L8280" s="3" t="n">
        <v>0</v>
      </c>
      <c r="M8280" s="3" t="n">
        <v>0</v>
      </c>
      <c r="N8280" s="3" t="n">
        <v>-1</v>
      </c>
      <c r="O8280" s="3" t="n">
        <v>-1</v>
      </c>
      <c r="P8280" s="3" t="n">
        <v>7.4</v>
      </c>
      <c r="Q8280" s="3" t="n">
        <v>24.2</v>
      </c>
      <c r="R8280" s="3" t="s">
        <v>24070</v>
      </c>
      <c r="S8280" s="4" t="n">
        <v>45747.9840509259</v>
      </c>
      <c r="T8280" s="3" t="s">
        <v>246</v>
      </c>
      <c r="U8280" s="3" t="s">
        <v>246</v>
      </c>
      <c r="V8280" s="3" t="n">
        <v>0</v>
      </c>
      <c r="W8280" s="3" t="n">
        <v>0</v>
      </c>
      <c r="X8280" s="3" t="n">
        <v>0</v>
      </c>
      <c r="Y8280" s="3" t="s">
        <v>30</v>
      </c>
      <c r="Z8280" s="3" t="s">
        <v>30</v>
      </c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3"/>
      <c r="AU8280" s="3"/>
      <c r="AV8280" s="3"/>
      <c r="AW8280" s="3"/>
      <c r="AX8280" s="3"/>
      <c r="AY8280" s="3"/>
      <c r="AZ8280" s="3"/>
      <c r="BA8280" s="3"/>
      <c r="BB8280" s="3"/>
      <c r="BC8280" s="3"/>
      <c r="BD8280" s="3"/>
      <c r="BE8280" s="3"/>
      <c r="BF8280" s="3"/>
      <c r="BG8280" s="3"/>
      <c r="BH8280" s="3"/>
      <c r="BI8280" s="3"/>
      <c r="BJ8280" s="3"/>
    </row>
    <row r="8281" customFormat="false" ht="15.75" hidden="false" customHeight="false" outlineLevel="0" collapsed="false">
      <c r="A8281" s="3" t="n">
        <v>8280</v>
      </c>
      <c r="B8281" s="3" t="s">
        <v>24071</v>
      </c>
      <c r="C8281" s="3" t="s">
        <v>24072</v>
      </c>
      <c r="D8281" s="3" t="n">
        <v>1</v>
      </c>
      <c r="E8281" s="3" t="n">
        <v>0.1564826</v>
      </c>
      <c r="F8281" s="3" t="n">
        <v>14</v>
      </c>
      <c r="G8281" s="3" t="n">
        <v>14</v>
      </c>
      <c r="H8281" s="3" t="n">
        <v>8</v>
      </c>
      <c r="I8281" s="3" t="n">
        <v>8</v>
      </c>
      <c r="J8281" s="3" t="n">
        <v>14</v>
      </c>
      <c r="K8281" s="3" t="n">
        <v>14</v>
      </c>
      <c r="L8281" s="3" t="n">
        <v>2</v>
      </c>
      <c r="M8281" s="3" t="n">
        <v>2</v>
      </c>
      <c r="N8281" s="3" t="n">
        <v>-1</v>
      </c>
      <c r="O8281" s="3" t="n">
        <v>-1</v>
      </c>
      <c r="P8281" s="3" t="n">
        <v>7.4</v>
      </c>
      <c r="Q8281" s="3" t="n">
        <v>24.2</v>
      </c>
      <c r="R8281" s="3" t="s">
        <v>24073</v>
      </c>
      <c r="S8281" s="4" t="n">
        <v>45747.9840856481</v>
      </c>
      <c r="T8281" s="3" t="s">
        <v>246</v>
      </c>
      <c r="U8281" s="3" t="s">
        <v>246</v>
      </c>
      <c r="V8281" s="3" t="n">
        <v>0</v>
      </c>
      <c r="W8281" s="3" t="n">
        <v>0</v>
      </c>
      <c r="X8281" s="3" t="n">
        <v>0</v>
      </c>
      <c r="Y8281" s="3" t="s">
        <v>30</v>
      </c>
      <c r="Z8281" s="3" t="s">
        <v>30</v>
      </c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3"/>
      <c r="AU8281" s="3"/>
      <c r="AV8281" s="3"/>
      <c r="AW8281" s="3"/>
      <c r="AX8281" s="3"/>
      <c r="AY8281" s="3"/>
      <c r="AZ8281" s="3"/>
      <c r="BA8281" s="3"/>
      <c r="BB8281" s="3"/>
      <c r="BC8281" s="3"/>
      <c r="BD8281" s="3"/>
      <c r="BE8281" s="3"/>
      <c r="BF8281" s="3"/>
      <c r="BG8281" s="3"/>
      <c r="BH8281" s="3"/>
      <c r="BI8281" s="3"/>
      <c r="BJ8281" s="3"/>
    </row>
    <row r="8282" customFormat="false" ht="15.75" hidden="false" customHeight="false" outlineLevel="0" collapsed="false">
      <c r="A8282" s="3" t="n">
        <v>8281</v>
      </c>
      <c r="B8282" s="3" t="s">
        <v>24074</v>
      </c>
      <c r="C8282" s="3" t="s">
        <v>24075</v>
      </c>
      <c r="D8282" s="3" t="n">
        <v>1</v>
      </c>
      <c r="E8282" s="3" t="n">
        <v>0.6168791</v>
      </c>
      <c r="F8282" s="3" t="n">
        <v>57</v>
      </c>
      <c r="G8282" s="3" t="n">
        <v>57</v>
      </c>
      <c r="H8282" s="3" t="n">
        <v>17</v>
      </c>
      <c r="I8282" s="3" t="n">
        <v>17</v>
      </c>
      <c r="J8282" s="3" t="n">
        <v>90</v>
      </c>
      <c r="K8282" s="3" t="n">
        <v>90</v>
      </c>
      <c r="L8282" s="3" t="n">
        <v>4</v>
      </c>
      <c r="M8282" s="3" t="n">
        <v>4</v>
      </c>
      <c r="N8282" s="3" t="n">
        <v>-1</v>
      </c>
      <c r="O8282" s="3" t="n">
        <v>-1</v>
      </c>
      <c r="P8282" s="3" t="n">
        <v>7.4</v>
      </c>
      <c r="Q8282" s="3" t="n">
        <v>24.2</v>
      </c>
      <c r="R8282" s="3" t="s">
        <v>24076</v>
      </c>
      <c r="S8282" s="4" t="n">
        <v>45747.9841203704</v>
      </c>
      <c r="T8282" s="3" t="s">
        <v>246</v>
      </c>
      <c r="U8282" s="3" t="s">
        <v>246</v>
      </c>
      <c r="V8282" s="3" t="n">
        <v>0</v>
      </c>
      <c r="W8282" s="3" t="n">
        <v>0</v>
      </c>
      <c r="X8282" s="3" t="n">
        <v>0</v>
      </c>
      <c r="Y8282" s="3" t="s">
        <v>30</v>
      </c>
      <c r="Z8282" s="3" t="s">
        <v>30</v>
      </c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3"/>
      <c r="AU8282" s="3"/>
      <c r="AV8282" s="3"/>
      <c r="AW8282" s="3"/>
      <c r="AX8282" s="3"/>
      <c r="AY8282" s="3"/>
      <c r="AZ8282" s="3"/>
      <c r="BA8282" s="3"/>
      <c r="BB8282" s="3"/>
      <c r="BC8282" s="3"/>
      <c r="BD8282" s="3"/>
      <c r="BE8282" s="3"/>
      <c r="BF8282" s="3"/>
      <c r="BG8282" s="3"/>
      <c r="BH8282" s="3"/>
      <c r="BI8282" s="3"/>
      <c r="BJ8282" s="3"/>
    </row>
    <row r="8283" customFormat="false" ht="15.75" hidden="false" customHeight="false" outlineLevel="0" collapsed="false">
      <c r="A8283" s="3" t="n">
        <v>8282</v>
      </c>
      <c r="B8283" s="3" t="s">
        <v>24077</v>
      </c>
      <c r="C8283" s="3" t="s">
        <v>24078</v>
      </c>
      <c r="D8283" s="3" t="n">
        <v>1</v>
      </c>
      <c r="E8283" s="3" t="n">
        <v>4.3701461</v>
      </c>
      <c r="F8283" s="3" t="n">
        <v>56</v>
      </c>
      <c r="G8283" s="3" t="n">
        <v>56</v>
      </c>
      <c r="H8283" s="3" t="n">
        <v>7</v>
      </c>
      <c r="I8283" s="3" t="n">
        <v>7</v>
      </c>
      <c r="J8283" s="3" t="n">
        <v>86</v>
      </c>
      <c r="K8283" s="3" t="n">
        <v>86</v>
      </c>
      <c r="L8283" s="3" t="n">
        <v>36</v>
      </c>
      <c r="M8283" s="3" t="n">
        <v>36</v>
      </c>
      <c r="N8283" s="3" t="n">
        <v>-1</v>
      </c>
      <c r="O8283" s="3" t="n">
        <v>-1</v>
      </c>
      <c r="P8283" s="3" t="n">
        <v>7.5</v>
      </c>
      <c r="Q8283" s="3" t="n">
        <v>24.2</v>
      </c>
      <c r="R8283" s="3" t="s">
        <v>24079</v>
      </c>
      <c r="S8283" s="4" t="n">
        <v>45747.9842708333</v>
      </c>
      <c r="T8283" s="3" t="s">
        <v>65</v>
      </c>
      <c r="U8283" s="3" t="s">
        <v>65</v>
      </c>
      <c r="V8283" s="3" t="n">
        <v>0</v>
      </c>
      <c r="W8283" s="3" t="n">
        <v>0</v>
      </c>
      <c r="X8283" s="3" t="n">
        <v>0</v>
      </c>
      <c r="Y8283" s="3" t="s">
        <v>30</v>
      </c>
      <c r="Z8283" s="3" t="s">
        <v>30</v>
      </c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3"/>
      <c r="AU8283" s="3"/>
      <c r="AV8283" s="3"/>
      <c r="AW8283" s="3"/>
      <c r="AX8283" s="3"/>
      <c r="AY8283" s="3"/>
      <c r="AZ8283" s="3"/>
      <c r="BA8283" s="3"/>
      <c r="BB8283" s="3"/>
      <c r="BC8283" s="3"/>
      <c r="BD8283" s="3"/>
      <c r="BE8283" s="3"/>
      <c r="BF8283" s="3"/>
      <c r="BG8283" s="3"/>
      <c r="BH8283" s="3"/>
      <c r="BI8283" s="3"/>
      <c r="BJ8283" s="3"/>
    </row>
    <row r="8284" customFormat="false" ht="15.75" hidden="false" customHeight="false" outlineLevel="0" collapsed="false">
      <c r="A8284" s="3" t="n">
        <v>8283</v>
      </c>
      <c r="B8284" s="3" t="s">
        <v>24080</v>
      </c>
      <c r="C8284" s="3" t="s">
        <v>24081</v>
      </c>
      <c r="D8284" s="3" t="n">
        <v>1</v>
      </c>
      <c r="E8284" s="3" t="n">
        <v>0.261364</v>
      </c>
      <c r="F8284" s="3" t="n">
        <v>20</v>
      </c>
      <c r="G8284" s="3" t="n">
        <v>20</v>
      </c>
      <c r="H8284" s="3" t="n">
        <v>10</v>
      </c>
      <c r="I8284" s="3" t="n">
        <v>10</v>
      </c>
      <c r="J8284" s="3" t="n">
        <v>13</v>
      </c>
      <c r="K8284" s="3" t="n">
        <v>13</v>
      </c>
      <c r="L8284" s="3" t="n">
        <v>2</v>
      </c>
      <c r="M8284" s="3" t="n">
        <v>2</v>
      </c>
      <c r="N8284" s="3" t="n">
        <v>5</v>
      </c>
      <c r="O8284" s="3" t="n">
        <v>-1</v>
      </c>
      <c r="P8284" s="3" t="n">
        <v>8.1</v>
      </c>
      <c r="Q8284" s="3" t="n">
        <v>24.2</v>
      </c>
      <c r="R8284" s="3" t="s">
        <v>24082</v>
      </c>
      <c r="S8284" s="4" t="n">
        <v>45747.9843287037</v>
      </c>
      <c r="T8284" s="3" t="s">
        <v>29</v>
      </c>
      <c r="U8284" s="3" t="s">
        <v>29</v>
      </c>
      <c r="V8284" s="3" t="n">
        <v>1</v>
      </c>
      <c r="W8284" s="3" t="n">
        <v>0</v>
      </c>
      <c r="X8284" s="3" t="n">
        <v>0</v>
      </c>
      <c r="Y8284" s="3" t="s">
        <v>30</v>
      </c>
      <c r="Z8284" s="3" t="s">
        <v>30</v>
      </c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3"/>
      <c r="AU8284" s="3"/>
      <c r="AV8284" s="3"/>
      <c r="AW8284" s="3"/>
      <c r="AX8284" s="3"/>
      <c r="AY8284" s="3"/>
      <c r="AZ8284" s="3"/>
      <c r="BA8284" s="3"/>
      <c r="BB8284" s="3"/>
      <c r="BC8284" s="3"/>
      <c r="BD8284" s="3"/>
      <c r="BE8284" s="3"/>
      <c r="BF8284" s="3"/>
      <c r="BG8284" s="3"/>
      <c r="BH8284" s="3"/>
      <c r="BI8284" s="3"/>
      <c r="BJ8284" s="3"/>
    </row>
    <row r="8285" customFormat="false" ht="15.75" hidden="false" customHeight="false" outlineLevel="0" collapsed="false">
      <c r="A8285" s="3" t="n">
        <v>8284</v>
      </c>
      <c r="B8285" s="3" t="s">
        <v>24083</v>
      </c>
      <c r="C8285" s="3" t="s">
        <v>24084</v>
      </c>
      <c r="D8285" s="3" t="n">
        <v>1</v>
      </c>
      <c r="E8285" s="3" t="n">
        <v>0.5482153</v>
      </c>
      <c r="F8285" s="3" t="n">
        <v>48</v>
      </c>
      <c r="G8285" s="3" t="n">
        <v>48</v>
      </c>
      <c r="H8285" s="3" t="n">
        <v>10</v>
      </c>
      <c r="I8285" s="3" t="n">
        <v>10</v>
      </c>
      <c r="J8285" s="3" t="n">
        <v>34</v>
      </c>
      <c r="K8285" s="3" t="n">
        <v>34</v>
      </c>
      <c r="L8285" s="3" t="n">
        <v>9</v>
      </c>
      <c r="M8285" s="3" t="n">
        <v>9</v>
      </c>
      <c r="N8285" s="3" t="n">
        <v>11</v>
      </c>
      <c r="O8285" s="3" t="n">
        <v>-1</v>
      </c>
      <c r="P8285" s="3" t="n">
        <v>8.1</v>
      </c>
      <c r="Q8285" s="3" t="n">
        <v>24.2</v>
      </c>
      <c r="R8285" s="3" t="s">
        <v>24085</v>
      </c>
      <c r="S8285" s="4" t="n">
        <v>45747.9843865741</v>
      </c>
      <c r="T8285" s="3" t="s">
        <v>29</v>
      </c>
      <c r="U8285" s="3" t="s">
        <v>29</v>
      </c>
      <c r="V8285" s="3" t="n">
        <v>1</v>
      </c>
      <c r="W8285" s="3" t="n">
        <v>0</v>
      </c>
      <c r="X8285" s="3" t="n">
        <v>0</v>
      </c>
      <c r="Y8285" s="3" t="s">
        <v>30</v>
      </c>
      <c r="Z8285" s="3" t="s">
        <v>30</v>
      </c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3"/>
      <c r="AU8285" s="3"/>
      <c r="AV8285" s="3"/>
      <c r="AW8285" s="3"/>
      <c r="AX8285" s="3"/>
      <c r="AY8285" s="3"/>
      <c r="AZ8285" s="3"/>
      <c r="BA8285" s="3"/>
      <c r="BB8285" s="3"/>
      <c r="BC8285" s="3"/>
      <c r="BD8285" s="3"/>
      <c r="BE8285" s="3"/>
      <c r="BF8285" s="3"/>
      <c r="BG8285" s="3"/>
      <c r="BH8285" s="3"/>
      <c r="BI8285" s="3"/>
      <c r="BJ8285" s="3"/>
    </row>
    <row r="8286" customFormat="false" ht="15.75" hidden="false" customHeight="false" outlineLevel="0" collapsed="false">
      <c r="A8286" s="3" t="n">
        <v>8285</v>
      </c>
      <c r="B8286" s="3" t="s">
        <v>24086</v>
      </c>
      <c r="C8286" s="3" t="s">
        <v>24087</v>
      </c>
      <c r="D8286" s="3" t="n">
        <v>1</v>
      </c>
      <c r="E8286" s="3" t="n">
        <v>0.3609793</v>
      </c>
      <c r="F8286" s="3" t="n">
        <v>29</v>
      </c>
      <c r="G8286" s="3" t="n">
        <v>29</v>
      </c>
      <c r="H8286" s="3" t="n">
        <v>8</v>
      </c>
      <c r="I8286" s="3" t="n">
        <v>8</v>
      </c>
      <c r="J8286" s="3" t="n">
        <v>20</v>
      </c>
      <c r="K8286" s="3" t="n">
        <v>20</v>
      </c>
      <c r="L8286" s="3" t="n">
        <v>7</v>
      </c>
      <c r="M8286" s="3" t="n">
        <v>7</v>
      </c>
      <c r="N8286" s="3" t="n">
        <v>7</v>
      </c>
      <c r="O8286" s="3" t="n">
        <v>7</v>
      </c>
      <c r="P8286" s="3" t="n">
        <v>8.1</v>
      </c>
      <c r="Q8286" s="3" t="n">
        <v>24.2</v>
      </c>
      <c r="R8286" s="3" t="s">
        <v>24088</v>
      </c>
      <c r="S8286" s="4" t="n">
        <v>45747.9844444444</v>
      </c>
      <c r="T8286" s="3" t="s">
        <v>29</v>
      </c>
      <c r="U8286" s="3" t="s">
        <v>29</v>
      </c>
      <c r="V8286" s="3" t="n">
        <v>1</v>
      </c>
      <c r="W8286" s="3" t="n">
        <v>1</v>
      </c>
      <c r="X8286" s="3" t="n">
        <v>0</v>
      </c>
      <c r="Y8286" s="3" t="s">
        <v>30</v>
      </c>
      <c r="Z8286" s="3" t="s">
        <v>30</v>
      </c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3"/>
      <c r="AU8286" s="3"/>
      <c r="AV8286" s="3"/>
      <c r="AW8286" s="3"/>
      <c r="AX8286" s="3"/>
      <c r="AY8286" s="3"/>
      <c r="AZ8286" s="3"/>
      <c r="BA8286" s="3"/>
      <c r="BB8286" s="3"/>
      <c r="BC8286" s="3"/>
      <c r="BD8286" s="3"/>
      <c r="BE8286" s="3"/>
      <c r="BF8286" s="3"/>
      <c r="BG8286" s="3"/>
      <c r="BH8286" s="3"/>
      <c r="BI8286" s="3"/>
      <c r="BJ8286" s="3"/>
    </row>
    <row r="8287" customFormat="false" ht="15.75" hidden="false" customHeight="false" outlineLevel="0" collapsed="false">
      <c r="A8287" s="3" t="n">
        <v>8286</v>
      </c>
      <c r="B8287" s="3" t="s">
        <v>24089</v>
      </c>
      <c r="C8287" s="3" t="s">
        <v>24090</v>
      </c>
      <c r="D8287" s="3" t="n">
        <v>1</v>
      </c>
      <c r="E8287" s="3" t="n">
        <v>5.816089</v>
      </c>
      <c r="F8287" s="3" t="n">
        <v>279</v>
      </c>
      <c r="G8287" s="3" t="n">
        <v>279</v>
      </c>
      <c r="H8287" s="3" t="n">
        <v>23</v>
      </c>
      <c r="I8287" s="3" t="n">
        <v>23</v>
      </c>
      <c r="J8287" s="3" t="n">
        <v>387</v>
      </c>
      <c r="K8287" s="3" t="n">
        <v>387</v>
      </c>
      <c r="L8287" s="3" t="n">
        <v>22</v>
      </c>
      <c r="M8287" s="3" t="n">
        <v>22</v>
      </c>
      <c r="N8287" s="3" t="n">
        <v>-1</v>
      </c>
      <c r="O8287" s="3" t="n">
        <v>-1</v>
      </c>
      <c r="P8287" s="3" t="n">
        <v>8.1</v>
      </c>
      <c r="Q8287" s="3" t="n">
        <v>24.2</v>
      </c>
      <c r="R8287" s="3" t="s">
        <v>24091</v>
      </c>
      <c r="S8287" s="4" t="n">
        <v>45747.9845717593</v>
      </c>
      <c r="T8287" s="3" t="s">
        <v>246</v>
      </c>
      <c r="U8287" s="3" t="s">
        <v>246</v>
      </c>
      <c r="V8287" s="3" t="n">
        <v>0</v>
      </c>
      <c r="W8287" s="3" t="n">
        <v>0</v>
      </c>
      <c r="X8287" s="3" t="n">
        <v>0</v>
      </c>
      <c r="Y8287" s="3" t="s">
        <v>30</v>
      </c>
      <c r="Z8287" s="3" t="s">
        <v>30</v>
      </c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3"/>
      <c r="AU8287" s="3"/>
      <c r="AV8287" s="3"/>
      <c r="AW8287" s="3"/>
      <c r="AX8287" s="3"/>
      <c r="AY8287" s="3"/>
      <c r="AZ8287" s="3"/>
      <c r="BA8287" s="3"/>
      <c r="BB8287" s="3"/>
      <c r="BC8287" s="3"/>
      <c r="BD8287" s="3"/>
      <c r="BE8287" s="3"/>
      <c r="BF8287" s="3"/>
      <c r="BG8287" s="3"/>
      <c r="BH8287" s="3"/>
      <c r="BI8287" s="3"/>
      <c r="BJ8287" s="3"/>
    </row>
    <row r="8288" customFormat="false" ht="15.75" hidden="false" customHeight="false" outlineLevel="0" collapsed="false">
      <c r="A8288" s="3" t="n">
        <v>8287</v>
      </c>
      <c r="B8288" s="3" t="s">
        <v>24092</v>
      </c>
      <c r="C8288" s="3" t="s">
        <v>24093</v>
      </c>
      <c r="D8288" s="3" t="n">
        <v>1</v>
      </c>
      <c r="E8288" s="3" t="n">
        <v>0.5040108</v>
      </c>
      <c r="F8288" s="3" t="n">
        <v>62</v>
      </c>
      <c r="G8288" s="3" t="n">
        <v>62</v>
      </c>
      <c r="H8288" s="3" t="n">
        <v>11</v>
      </c>
      <c r="I8288" s="3" t="n">
        <v>11</v>
      </c>
      <c r="J8288" s="3" t="n">
        <v>69</v>
      </c>
      <c r="K8288" s="3" t="n">
        <v>69</v>
      </c>
      <c r="L8288" s="3" t="n">
        <v>11</v>
      </c>
      <c r="M8288" s="3" t="n">
        <v>11</v>
      </c>
      <c r="N8288" s="3" t="n">
        <v>164</v>
      </c>
      <c r="O8288" s="3" t="n">
        <v>-1</v>
      </c>
      <c r="P8288" s="3" t="n">
        <v>8.2</v>
      </c>
      <c r="Q8288" s="3" t="n">
        <v>24.2</v>
      </c>
      <c r="R8288" s="3" t="s">
        <v>24094</v>
      </c>
      <c r="S8288" s="4" t="n">
        <v>45747.9846527778</v>
      </c>
      <c r="T8288" s="3" t="s">
        <v>29</v>
      </c>
      <c r="U8288" s="3" t="s">
        <v>29</v>
      </c>
      <c r="V8288" s="3" t="n">
        <v>1</v>
      </c>
      <c r="W8288" s="3" t="n">
        <v>0</v>
      </c>
      <c r="X8288" s="3" t="n">
        <v>0</v>
      </c>
      <c r="Y8288" s="3" t="s">
        <v>30</v>
      </c>
      <c r="Z8288" s="3" t="s">
        <v>30</v>
      </c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3"/>
      <c r="AU8288" s="3"/>
      <c r="AV8288" s="3"/>
      <c r="AW8288" s="3"/>
      <c r="AX8288" s="3"/>
      <c r="AY8288" s="3"/>
      <c r="AZ8288" s="3"/>
      <c r="BA8288" s="3"/>
      <c r="BB8288" s="3"/>
      <c r="BC8288" s="3"/>
      <c r="BD8288" s="3"/>
      <c r="BE8288" s="3"/>
      <c r="BF8288" s="3"/>
      <c r="BG8288" s="3"/>
      <c r="BH8288" s="3"/>
      <c r="BI8288" s="3"/>
      <c r="BJ8288" s="3"/>
    </row>
    <row r="8289" customFormat="false" ht="15.75" hidden="false" customHeight="false" outlineLevel="0" collapsed="false">
      <c r="A8289" s="3" t="n">
        <v>8288</v>
      </c>
      <c r="B8289" s="3" t="s">
        <v>24095</v>
      </c>
      <c r="C8289" s="3" t="s">
        <v>24096</v>
      </c>
      <c r="D8289" s="3" t="n">
        <v>1</v>
      </c>
      <c r="E8289" s="3" t="n">
        <v>0.4939901</v>
      </c>
      <c r="F8289" s="3" t="n">
        <v>63</v>
      </c>
      <c r="G8289" s="3" t="n">
        <v>63</v>
      </c>
      <c r="H8289" s="3" t="n">
        <v>11</v>
      </c>
      <c r="I8289" s="3" t="n">
        <v>11</v>
      </c>
      <c r="J8289" s="3" t="n">
        <v>73</v>
      </c>
      <c r="K8289" s="3" t="n">
        <v>73</v>
      </c>
      <c r="L8289" s="3" t="n">
        <v>9</v>
      </c>
      <c r="M8289" s="3" t="n">
        <v>9</v>
      </c>
      <c r="N8289" s="3" t="n">
        <v>147</v>
      </c>
      <c r="O8289" s="3" t="n">
        <v>-1</v>
      </c>
      <c r="P8289" s="3" t="n">
        <v>8.2</v>
      </c>
      <c r="Q8289" s="3" t="n">
        <v>24.2</v>
      </c>
      <c r="R8289" s="3" t="s">
        <v>24097</v>
      </c>
      <c r="S8289" s="4" t="n">
        <v>45747.9847222222</v>
      </c>
      <c r="T8289" s="3" t="s">
        <v>29</v>
      </c>
      <c r="U8289" s="3" t="s">
        <v>29</v>
      </c>
      <c r="V8289" s="3" t="n">
        <v>1</v>
      </c>
      <c r="W8289" s="3" t="n">
        <v>0</v>
      </c>
      <c r="X8289" s="3" t="n">
        <v>0</v>
      </c>
      <c r="Y8289" s="3" t="s">
        <v>30</v>
      </c>
      <c r="Z8289" s="3" t="s">
        <v>30</v>
      </c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  <c r="AP8289" s="3"/>
      <c r="AQ8289" s="3"/>
      <c r="AR8289" s="3"/>
      <c r="AS8289" s="3"/>
      <c r="AT8289" s="3"/>
      <c r="AU8289" s="3"/>
      <c r="AV8289" s="3"/>
      <c r="AW8289" s="3"/>
      <c r="AX8289" s="3"/>
      <c r="AY8289" s="3"/>
      <c r="AZ8289" s="3"/>
      <c r="BA8289" s="3"/>
      <c r="BB8289" s="3"/>
      <c r="BC8289" s="3"/>
      <c r="BD8289" s="3"/>
      <c r="BE8289" s="3"/>
      <c r="BF8289" s="3"/>
      <c r="BG8289" s="3"/>
      <c r="BH8289" s="3"/>
      <c r="BI8289" s="3"/>
      <c r="BJ8289" s="3"/>
    </row>
    <row r="8290" customFormat="false" ht="15.75" hidden="false" customHeight="false" outlineLevel="0" collapsed="false">
      <c r="A8290" s="3" t="n">
        <v>8289</v>
      </c>
      <c r="B8290" s="3" t="s">
        <v>24098</v>
      </c>
      <c r="C8290" s="3" t="s">
        <v>24099</v>
      </c>
      <c r="D8290" s="3" t="n">
        <v>1</v>
      </c>
      <c r="E8290" s="3" t="n">
        <v>0.8828174</v>
      </c>
      <c r="F8290" s="3" t="n">
        <v>17</v>
      </c>
      <c r="G8290" s="3" t="n">
        <v>17</v>
      </c>
      <c r="H8290" s="3" t="n">
        <v>9</v>
      </c>
      <c r="I8290" s="3" t="n">
        <v>9</v>
      </c>
      <c r="J8290" s="3" t="n">
        <v>22</v>
      </c>
      <c r="K8290" s="3" t="n">
        <v>22</v>
      </c>
      <c r="L8290" s="3" t="n">
        <v>4</v>
      </c>
      <c r="M8290" s="3" t="n">
        <v>4</v>
      </c>
      <c r="N8290" s="3" t="n">
        <v>14</v>
      </c>
      <c r="O8290" s="3" t="n">
        <v>-1</v>
      </c>
      <c r="P8290" s="3" t="n">
        <v>8.5</v>
      </c>
      <c r="Q8290" s="3" t="n">
        <v>24.2</v>
      </c>
      <c r="R8290" s="3" t="s">
        <v>24100</v>
      </c>
      <c r="S8290" s="4" t="n">
        <v>45747.9848148148</v>
      </c>
      <c r="T8290" s="3" t="s">
        <v>29</v>
      </c>
      <c r="U8290" s="3" t="s">
        <v>29</v>
      </c>
      <c r="V8290" s="3" t="n">
        <v>1</v>
      </c>
      <c r="W8290" s="3" t="n">
        <v>0</v>
      </c>
      <c r="X8290" s="3" t="n">
        <v>0</v>
      </c>
      <c r="Y8290" s="3" t="s">
        <v>30</v>
      </c>
      <c r="Z8290" s="3" t="s">
        <v>30</v>
      </c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  <c r="AP8290" s="3"/>
      <c r="AQ8290" s="3"/>
      <c r="AR8290" s="3"/>
      <c r="AS8290" s="3"/>
      <c r="AT8290" s="3"/>
      <c r="AU8290" s="3"/>
      <c r="AV8290" s="3"/>
      <c r="AW8290" s="3"/>
      <c r="AX8290" s="3"/>
      <c r="AY8290" s="3"/>
      <c r="AZ8290" s="3"/>
      <c r="BA8290" s="3"/>
      <c r="BB8290" s="3"/>
      <c r="BC8290" s="3"/>
      <c r="BD8290" s="3"/>
      <c r="BE8290" s="3"/>
      <c r="BF8290" s="3"/>
      <c r="BG8290" s="3"/>
      <c r="BH8290" s="3"/>
      <c r="BI8290" s="3"/>
      <c r="BJ8290" s="3"/>
    </row>
    <row r="8291" customFormat="false" ht="15.75" hidden="false" customHeight="false" outlineLevel="0" collapsed="false">
      <c r="A8291" s="3" t="n">
        <v>8290</v>
      </c>
      <c r="B8291" s="3" t="s">
        <v>24101</v>
      </c>
      <c r="C8291" s="3" t="s">
        <v>24102</v>
      </c>
      <c r="D8291" s="3" t="n">
        <v>1</v>
      </c>
      <c r="E8291" s="3" t="n">
        <v>1.8619034</v>
      </c>
      <c r="F8291" s="3" t="n">
        <v>60</v>
      </c>
      <c r="G8291" s="3" t="n">
        <v>60</v>
      </c>
      <c r="H8291" s="3" t="n">
        <v>11</v>
      </c>
      <c r="I8291" s="3" t="n">
        <v>11</v>
      </c>
      <c r="J8291" s="3" t="n">
        <v>81</v>
      </c>
      <c r="K8291" s="3" t="n">
        <v>81</v>
      </c>
      <c r="L8291" s="3" t="n">
        <v>5</v>
      </c>
      <c r="M8291" s="3" t="n">
        <v>5</v>
      </c>
      <c r="N8291" s="3" t="n">
        <v>4</v>
      </c>
      <c r="O8291" s="3" t="n">
        <v>-1</v>
      </c>
      <c r="P8291" s="3" t="n">
        <v>8.5</v>
      </c>
      <c r="Q8291" s="3" t="n">
        <v>24.2</v>
      </c>
      <c r="R8291" s="3" t="s">
        <v>24103</v>
      </c>
      <c r="S8291" s="4" t="n">
        <v>45747.9848842593</v>
      </c>
      <c r="T8291" s="3" t="s">
        <v>29</v>
      </c>
      <c r="U8291" s="3" t="s">
        <v>29</v>
      </c>
      <c r="V8291" s="3" t="n">
        <v>1</v>
      </c>
      <c r="W8291" s="3" t="n">
        <v>0</v>
      </c>
      <c r="X8291" s="3" t="n">
        <v>0</v>
      </c>
      <c r="Y8291" s="3" t="s">
        <v>30</v>
      </c>
      <c r="Z8291" s="3" t="s">
        <v>30</v>
      </c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  <c r="AP8291" s="3"/>
      <c r="AQ8291" s="3"/>
      <c r="AR8291" s="3"/>
      <c r="AS8291" s="3"/>
      <c r="AT8291" s="3"/>
      <c r="AU8291" s="3"/>
      <c r="AV8291" s="3"/>
      <c r="AW8291" s="3"/>
      <c r="AX8291" s="3"/>
      <c r="AY8291" s="3"/>
      <c r="AZ8291" s="3"/>
      <c r="BA8291" s="3"/>
      <c r="BB8291" s="3"/>
      <c r="BC8291" s="3"/>
      <c r="BD8291" s="3"/>
      <c r="BE8291" s="3"/>
      <c r="BF8291" s="3"/>
      <c r="BG8291" s="3"/>
      <c r="BH8291" s="3"/>
      <c r="BI8291" s="3"/>
      <c r="BJ8291" s="3"/>
    </row>
    <row r="8292" customFormat="false" ht="15.75" hidden="false" customHeight="false" outlineLevel="0" collapsed="false">
      <c r="A8292" s="3" t="n">
        <v>8291</v>
      </c>
      <c r="B8292" s="3" t="s">
        <v>24104</v>
      </c>
      <c r="C8292" s="3" t="s">
        <v>24105</v>
      </c>
      <c r="D8292" s="3" t="n">
        <v>1</v>
      </c>
      <c r="E8292" s="3" t="n">
        <v>1.6489696</v>
      </c>
      <c r="F8292" s="3" t="n">
        <v>106</v>
      </c>
      <c r="G8292" s="3" t="n">
        <v>106</v>
      </c>
      <c r="H8292" s="3" t="n">
        <v>11</v>
      </c>
      <c r="I8292" s="3" t="n">
        <v>11</v>
      </c>
      <c r="J8292" s="3" t="n">
        <v>86</v>
      </c>
      <c r="K8292" s="3" t="n">
        <v>86</v>
      </c>
      <c r="L8292" s="3" t="n">
        <v>21</v>
      </c>
      <c r="M8292" s="3" t="n">
        <v>21</v>
      </c>
      <c r="N8292" s="3" t="n">
        <v>-1</v>
      </c>
      <c r="O8292" s="3" t="n">
        <v>-1</v>
      </c>
      <c r="P8292" s="3" t="n">
        <v>7.6</v>
      </c>
      <c r="Q8292" s="3" t="n">
        <v>24.2</v>
      </c>
      <c r="R8292" s="3" t="s">
        <v>24106</v>
      </c>
      <c r="S8292" s="4" t="n">
        <v>45747.9849421296</v>
      </c>
      <c r="T8292" s="3" t="s">
        <v>7729</v>
      </c>
      <c r="U8292" s="3" t="s">
        <v>7729</v>
      </c>
      <c r="V8292" s="3" t="n">
        <v>0</v>
      </c>
      <c r="W8292" s="3" t="n">
        <v>0</v>
      </c>
      <c r="X8292" s="3" t="n">
        <v>0</v>
      </c>
      <c r="Y8292" s="3" t="s">
        <v>30</v>
      </c>
      <c r="Z8292" s="3" t="s">
        <v>30</v>
      </c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  <c r="AP8292" s="3"/>
      <c r="AQ8292" s="3"/>
      <c r="AR8292" s="3"/>
      <c r="AS8292" s="3"/>
      <c r="AT8292" s="3"/>
      <c r="AU8292" s="3"/>
      <c r="AV8292" s="3"/>
      <c r="AW8292" s="3"/>
      <c r="AX8292" s="3"/>
      <c r="AY8292" s="3"/>
      <c r="AZ8292" s="3"/>
      <c r="BA8292" s="3"/>
      <c r="BB8292" s="3"/>
      <c r="BC8292" s="3"/>
      <c r="BD8292" s="3"/>
      <c r="BE8292" s="3"/>
      <c r="BF8292" s="3"/>
      <c r="BG8292" s="3"/>
      <c r="BH8292" s="3"/>
      <c r="BI8292" s="3"/>
      <c r="BJ8292" s="3"/>
    </row>
    <row r="8293" customFormat="false" ht="15.75" hidden="false" customHeight="false" outlineLevel="0" collapsed="false">
      <c r="A8293" s="3" t="n">
        <v>8292</v>
      </c>
      <c r="B8293" s="3" t="s">
        <v>24107</v>
      </c>
      <c r="C8293" s="3" t="s">
        <v>24108</v>
      </c>
      <c r="D8293" s="3" t="n">
        <v>1</v>
      </c>
      <c r="E8293" s="3" t="n">
        <v>0.3602957</v>
      </c>
      <c r="F8293" s="3" t="n">
        <v>38</v>
      </c>
      <c r="G8293" s="3" t="n">
        <v>38</v>
      </c>
      <c r="H8293" s="3" t="n">
        <v>12</v>
      </c>
      <c r="I8293" s="3" t="n">
        <v>12</v>
      </c>
      <c r="J8293" s="3" t="n">
        <v>38</v>
      </c>
      <c r="K8293" s="3" t="n">
        <v>38</v>
      </c>
      <c r="L8293" s="3" t="n">
        <v>11</v>
      </c>
      <c r="M8293" s="3" t="n">
        <v>11</v>
      </c>
      <c r="N8293" s="3" t="n">
        <v>5</v>
      </c>
      <c r="O8293" s="3" t="n">
        <v>-1</v>
      </c>
      <c r="P8293" s="3" t="n">
        <v>7.4</v>
      </c>
      <c r="Q8293" s="3" t="n">
        <v>24.2</v>
      </c>
      <c r="R8293" s="3" t="s">
        <v>24109</v>
      </c>
      <c r="S8293" s="4" t="n">
        <v>45747.9850115741</v>
      </c>
      <c r="T8293" s="3" t="s">
        <v>65</v>
      </c>
      <c r="U8293" s="3" t="s">
        <v>65</v>
      </c>
      <c r="V8293" s="3" t="n">
        <v>1</v>
      </c>
      <c r="W8293" s="3" t="n">
        <v>0</v>
      </c>
      <c r="X8293" s="3" t="n">
        <v>0</v>
      </c>
      <c r="Y8293" s="3" t="s">
        <v>30</v>
      </c>
      <c r="Z8293" s="3" t="s">
        <v>30</v>
      </c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  <c r="AP8293" s="3"/>
      <c r="AQ8293" s="3"/>
      <c r="AR8293" s="3"/>
      <c r="AS8293" s="3"/>
      <c r="AT8293" s="3"/>
      <c r="AU8293" s="3"/>
      <c r="AV8293" s="3"/>
      <c r="AW8293" s="3"/>
      <c r="AX8293" s="3"/>
      <c r="AY8293" s="3"/>
      <c r="AZ8293" s="3"/>
      <c r="BA8293" s="3"/>
      <c r="BB8293" s="3"/>
      <c r="BC8293" s="3"/>
      <c r="BD8293" s="3"/>
      <c r="BE8293" s="3"/>
      <c r="BF8293" s="3"/>
      <c r="BG8293" s="3"/>
      <c r="BH8293" s="3"/>
      <c r="BI8293" s="3"/>
      <c r="BJ8293" s="3"/>
    </row>
    <row r="8294" customFormat="false" ht="15.75" hidden="false" customHeight="false" outlineLevel="0" collapsed="false">
      <c r="A8294" s="3" t="n">
        <v>8293</v>
      </c>
      <c r="B8294" s="3" t="s">
        <v>24110</v>
      </c>
      <c r="C8294" s="3" t="s">
        <v>24111</v>
      </c>
      <c r="D8294" s="3" t="n">
        <v>1</v>
      </c>
      <c r="E8294" s="3" t="n">
        <v>0.4186088</v>
      </c>
      <c r="F8294" s="3" t="n">
        <v>49</v>
      </c>
      <c r="G8294" s="3" t="n">
        <v>49</v>
      </c>
      <c r="H8294" s="3" t="n">
        <v>14</v>
      </c>
      <c r="I8294" s="3" t="n">
        <v>14</v>
      </c>
      <c r="J8294" s="3" t="n">
        <v>56</v>
      </c>
      <c r="K8294" s="3" t="n">
        <v>56</v>
      </c>
      <c r="L8294" s="3" t="n">
        <v>15</v>
      </c>
      <c r="M8294" s="3" t="n">
        <v>15</v>
      </c>
      <c r="N8294" s="3" t="n">
        <v>5</v>
      </c>
      <c r="O8294" s="3" t="n">
        <v>-1</v>
      </c>
      <c r="P8294" s="3" t="n">
        <v>7.4</v>
      </c>
      <c r="Q8294" s="3" t="n">
        <v>24.2</v>
      </c>
      <c r="R8294" s="3" t="s">
        <v>24112</v>
      </c>
      <c r="S8294" s="4" t="n">
        <v>45747.9850810185</v>
      </c>
      <c r="T8294" s="3" t="s">
        <v>7729</v>
      </c>
      <c r="U8294" s="3" t="s">
        <v>7729</v>
      </c>
      <c r="V8294" s="3" t="n">
        <v>1</v>
      </c>
      <c r="W8294" s="3" t="n">
        <v>0</v>
      </c>
      <c r="X8294" s="3" t="n">
        <v>0</v>
      </c>
      <c r="Y8294" s="3" t="s">
        <v>30</v>
      </c>
      <c r="Z8294" s="3" t="s">
        <v>30</v>
      </c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  <c r="AP8294" s="3"/>
      <c r="AQ8294" s="3"/>
      <c r="AR8294" s="3"/>
      <c r="AS8294" s="3"/>
      <c r="AT8294" s="3"/>
      <c r="AU8294" s="3"/>
      <c r="AV8294" s="3"/>
      <c r="AW8294" s="3"/>
      <c r="AX8294" s="3"/>
      <c r="AY8294" s="3"/>
      <c r="AZ8294" s="3"/>
      <c r="BA8294" s="3"/>
      <c r="BB8294" s="3"/>
      <c r="BC8294" s="3"/>
      <c r="BD8294" s="3"/>
      <c r="BE8294" s="3"/>
      <c r="BF8294" s="3"/>
      <c r="BG8294" s="3"/>
      <c r="BH8294" s="3"/>
      <c r="BI8294" s="3"/>
      <c r="BJ8294" s="3"/>
    </row>
    <row r="8295" customFormat="false" ht="15.75" hidden="false" customHeight="false" outlineLevel="0" collapsed="false">
      <c r="A8295" s="3" t="n">
        <v>8294</v>
      </c>
      <c r="B8295" s="3" t="s">
        <v>24113</v>
      </c>
      <c r="C8295" s="3" t="s">
        <v>24114</v>
      </c>
      <c r="D8295" s="3" t="n">
        <v>1</v>
      </c>
      <c r="E8295" s="3" t="n">
        <v>0.6745599</v>
      </c>
      <c r="F8295" s="3" t="n">
        <v>37</v>
      </c>
      <c r="G8295" s="3" t="n">
        <v>37</v>
      </c>
      <c r="H8295" s="3" t="n">
        <v>13</v>
      </c>
      <c r="I8295" s="3" t="n">
        <v>13</v>
      </c>
      <c r="J8295" s="3" t="n">
        <v>38</v>
      </c>
      <c r="K8295" s="3" t="n">
        <v>38</v>
      </c>
      <c r="L8295" s="3" t="n">
        <v>10</v>
      </c>
      <c r="M8295" s="3" t="n">
        <v>10</v>
      </c>
      <c r="N8295" s="3" t="n">
        <v>0</v>
      </c>
      <c r="O8295" s="3" t="n">
        <v>-1</v>
      </c>
      <c r="P8295" s="3" t="n">
        <v>7.5</v>
      </c>
      <c r="Q8295" s="3" t="n">
        <v>24.2</v>
      </c>
      <c r="R8295" s="3" t="s">
        <v>24115</v>
      </c>
      <c r="S8295" s="4" t="n">
        <v>45747.985150463</v>
      </c>
      <c r="T8295" s="3" t="s">
        <v>65</v>
      </c>
      <c r="U8295" s="3" t="s">
        <v>65</v>
      </c>
      <c r="V8295" s="3" t="n">
        <v>1</v>
      </c>
      <c r="W8295" s="3" t="n">
        <v>0</v>
      </c>
      <c r="X8295" s="3" t="n">
        <v>0</v>
      </c>
      <c r="Y8295" s="3" t="s">
        <v>30</v>
      </c>
      <c r="Z8295" s="3" t="s">
        <v>30</v>
      </c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  <c r="AP8295" s="3"/>
      <c r="AQ8295" s="3"/>
      <c r="AR8295" s="3"/>
      <c r="AS8295" s="3"/>
      <c r="AT8295" s="3"/>
      <c r="AU8295" s="3"/>
      <c r="AV8295" s="3"/>
      <c r="AW8295" s="3"/>
      <c r="AX8295" s="3"/>
      <c r="AY8295" s="3"/>
      <c r="AZ8295" s="3"/>
      <c r="BA8295" s="3"/>
      <c r="BB8295" s="3"/>
      <c r="BC8295" s="3"/>
      <c r="BD8295" s="3"/>
      <c r="BE8295" s="3"/>
      <c r="BF8295" s="3"/>
      <c r="BG8295" s="3"/>
      <c r="BH8295" s="3"/>
      <c r="BI8295" s="3"/>
      <c r="BJ8295" s="3"/>
    </row>
    <row r="8296" customFormat="false" ht="15.75" hidden="false" customHeight="false" outlineLevel="0" collapsed="false">
      <c r="A8296" s="3" t="n">
        <v>8295</v>
      </c>
      <c r="B8296" s="3" t="s">
        <v>24116</v>
      </c>
      <c r="C8296" s="3" t="s">
        <v>24117</v>
      </c>
      <c r="D8296" s="3" t="n">
        <v>1</v>
      </c>
      <c r="E8296" s="3" t="n">
        <v>0.6632087</v>
      </c>
      <c r="F8296" s="3" t="n">
        <v>11</v>
      </c>
      <c r="G8296" s="3" t="n">
        <v>11</v>
      </c>
      <c r="H8296" s="3" t="n">
        <v>10</v>
      </c>
      <c r="I8296" s="3" t="n">
        <v>10</v>
      </c>
      <c r="J8296" s="3" t="n">
        <v>11</v>
      </c>
      <c r="K8296" s="3" t="n">
        <v>11</v>
      </c>
      <c r="L8296" s="3" t="n">
        <v>1</v>
      </c>
      <c r="M8296" s="3" t="n">
        <v>1</v>
      </c>
      <c r="N8296" s="3" t="n">
        <v>3</v>
      </c>
      <c r="O8296" s="3" t="n">
        <v>-1</v>
      </c>
      <c r="P8296" s="3" t="n">
        <v>7.5</v>
      </c>
      <c r="Q8296" s="3" t="n">
        <v>24.2</v>
      </c>
      <c r="R8296" s="3" t="s">
        <v>24118</v>
      </c>
      <c r="S8296" s="4" t="n">
        <v>45747.9851967593</v>
      </c>
      <c r="T8296" s="3" t="s">
        <v>239</v>
      </c>
      <c r="U8296" s="3" t="s">
        <v>239</v>
      </c>
      <c r="V8296" s="3" t="n">
        <v>1</v>
      </c>
      <c r="W8296" s="3" t="n">
        <v>0</v>
      </c>
      <c r="X8296" s="3" t="n">
        <v>0</v>
      </c>
      <c r="Y8296" s="3" t="s">
        <v>30</v>
      </c>
      <c r="Z8296" s="3" t="s">
        <v>30</v>
      </c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  <c r="AP8296" s="3"/>
      <c r="AQ8296" s="3"/>
      <c r="AR8296" s="3"/>
      <c r="AS8296" s="3"/>
      <c r="AT8296" s="3"/>
      <c r="AU8296" s="3"/>
      <c r="AV8296" s="3"/>
      <c r="AW8296" s="3"/>
      <c r="AX8296" s="3"/>
      <c r="AY8296" s="3"/>
      <c r="AZ8296" s="3"/>
      <c r="BA8296" s="3"/>
      <c r="BB8296" s="3"/>
      <c r="BC8296" s="3"/>
      <c r="BD8296" s="3"/>
      <c r="BE8296" s="3"/>
      <c r="BF8296" s="3"/>
      <c r="BG8296" s="3"/>
      <c r="BH8296" s="3"/>
      <c r="BI8296" s="3"/>
      <c r="BJ8296" s="3"/>
    </row>
    <row r="8297" customFormat="false" ht="15.75" hidden="false" customHeight="false" outlineLevel="0" collapsed="false">
      <c r="A8297" s="3" t="n">
        <v>8296</v>
      </c>
      <c r="B8297" s="3" t="s">
        <v>24119</v>
      </c>
      <c r="C8297" s="3" t="s">
        <v>24120</v>
      </c>
      <c r="D8297" s="3" t="n">
        <v>1</v>
      </c>
      <c r="E8297" s="3" t="n">
        <v>4.5720258</v>
      </c>
      <c r="F8297" s="3" t="n">
        <v>385</v>
      </c>
      <c r="G8297" s="3" t="n">
        <v>385</v>
      </c>
      <c r="H8297" s="3" t="n">
        <v>33</v>
      </c>
      <c r="I8297" s="3" t="n">
        <v>33</v>
      </c>
      <c r="J8297" s="3" t="n">
        <v>453</v>
      </c>
      <c r="K8297" s="3" t="n">
        <v>453</v>
      </c>
      <c r="L8297" s="3" t="n">
        <v>41</v>
      </c>
      <c r="M8297" s="3" t="n">
        <v>41</v>
      </c>
      <c r="N8297" s="3" t="n">
        <v>-1</v>
      </c>
      <c r="O8297" s="3" t="n">
        <v>-1</v>
      </c>
      <c r="P8297" s="3" t="n">
        <v>7.4</v>
      </c>
      <c r="Q8297" s="3" t="n">
        <v>24.2</v>
      </c>
      <c r="R8297" s="3" t="s">
        <v>24121</v>
      </c>
      <c r="S8297" s="4" t="n">
        <v>45747.9852893519</v>
      </c>
      <c r="T8297" s="3" t="s">
        <v>65</v>
      </c>
      <c r="U8297" s="3" t="s">
        <v>65</v>
      </c>
      <c r="V8297" s="3" t="n">
        <v>0</v>
      </c>
      <c r="W8297" s="3" t="n">
        <v>0</v>
      </c>
      <c r="X8297" s="3" t="n">
        <v>0</v>
      </c>
      <c r="Y8297" s="3" t="s">
        <v>30</v>
      </c>
      <c r="Z8297" s="3" t="s">
        <v>30</v>
      </c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  <c r="AP8297" s="3"/>
      <c r="AQ8297" s="3"/>
      <c r="AR8297" s="3"/>
      <c r="AS8297" s="3"/>
      <c r="AT8297" s="3"/>
      <c r="AU8297" s="3"/>
      <c r="AV8297" s="3"/>
      <c r="AW8297" s="3"/>
      <c r="AX8297" s="3"/>
      <c r="AY8297" s="3"/>
      <c r="AZ8297" s="3"/>
      <c r="BA8297" s="3"/>
      <c r="BB8297" s="3"/>
      <c r="BC8297" s="3"/>
      <c r="BD8297" s="3"/>
      <c r="BE8297" s="3"/>
      <c r="BF8297" s="3"/>
      <c r="BG8297" s="3"/>
      <c r="BH8297" s="3"/>
      <c r="BI8297" s="3"/>
      <c r="BJ8297" s="3"/>
    </row>
    <row r="8298" customFormat="false" ht="15.75" hidden="false" customHeight="false" outlineLevel="0" collapsed="false">
      <c r="A8298" s="3" t="n">
        <v>8297</v>
      </c>
      <c r="B8298" s="3" t="s">
        <v>24122</v>
      </c>
      <c r="C8298" s="3" t="s">
        <v>24123</v>
      </c>
      <c r="D8298" s="3" t="n">
        <v>1</v>
      </c>
      <c r="E8298" s="3" t="n">
        <v>6.6923246</v>
      </c>
      <c r="F8298" s="3" t="n">
        <v>161</v>
      </c>
      <c r="G8298" s="3" t="n">
        <v>161</v>
      </c>
      <c r="H8298" s="3" t="n">
        <v>13</v>
      </c>
      <c r="I8298" s="3" t="n">
        <v>13</v>
      </c>
      <c r="J8298" s="3" t="n">
        <v>199</v>
      </c>
      <c r="K8298" s="3" t="n">
        <v>199</v>
      </c>
      <c r="L8298" s="3" t="n">
        <v>27</v>
      </c>
      <c r="M8298" s="3" t="n">
        <v>27</v>
      </c>
      <c r="N8298" s="3" t="n">
        <v>-1</v>
      </c>
      <c r="O8298" s="3" t="n">
        <v>-1</v>
      </c>
      <c r="P8298" s="3" t="n">
        <v>8.5</v>
      </c>
      <c r="Q8298" s="3" t="n">
        <v>24.2</v>
      </c>
      <c r="R8298" s="3" t="s">
        <v>24124</v>
      </c>
      <c r="S8298" s="4" t="n">
        <v>45747.9854050926</v>
      </c>
      <c r="T8298" s="3" t="s">
        <v>239</v>
      </c>
      <c r="U8298" s="3" t="s">
        <v>239</v>
      </c>
      <c r="V8298" s="3" t="n">
        <v>0</v>
      </c>
      <c r="W8298" s="3" t="n">
        <v>0</v>
      </c>
      <c r="X8298" s="3" t="n">
        <v>0</v>
      </c>
      <c r="Y8298" s="3" t="s">
        <v>30</v>
      </c>
      <c r="Z8298" s="3" t="s">
        <v>30</v>
      </c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  <c r="AP8298" s="3"/>
      <c r="AQ8298" s="3"/>
      <c r="AR8298" s="3"/>
      <c r="AS8298" s="3"/>
      <c r="AT8298" s="3"/>
      <c r="AU8298" s="3"/>
      <c r="AV8298" s="3"/>
      <c r="AW8298" s="3"/>
      <c r="AX8298" s="3"/>
      <c r="AY8298" s="3"/>
      <c r="AZ8298" s="3"/>
      <c r="BA8298" s="3"/>
      <c r="BB8298" s="3"/>
      <c r="BC8298" s="3"/>
      <c r="BD8298" s="3"/>
      <c r="BE8298" s="3"/>
      <c r="BF8298" s="3"/>
      <c r="BG8298" s="3"/>
      <c r="BH8298" s="3"/>
      <c r="BI8298" s="3"/>
      <c r="BJ8298" s="3"/>
    </row>
    <row r="8299" customFormat="false" ht="15.75" hidden="false" customHeight="false" outlineLevel="0" collapsed="false">
      <c r="A8299" s="3" t="n">
        <v>8298</v>
      </c>
      <c r="B8299" s="3" t="s">
        <v>24125</v>
      </c>
      <c r="C8299" s="3" t="s">
        <v>24126</v>
      </c>
      <c r="D8299" s="3" t="n">
        <v>1</v>
      </c>
      <c r="E8299" s="3" t="n">
        <v>6.8921743</v>
      </c>
      <c r="F8299" s="3" t="n">
        <v>178</v>
      </c>
      <c r="G8299" s="3" t="n">
        <v>178</v>
      </c>
      <c r="H8299" s="3" t="n">
        <v>13</v>
      </c>
      <c r="I8299" s="3" t="n">
        <v>13</v>
      </c>
      <c r="J8299" s="3" t="n">
        <v>217</v>
      </c>
      <c r="K8299" s="3" t="n">
        <v>217</v>
      </c>
      <c r="L8299" s="3" t="n">
        <v>28</v>
      </c>
      <c r="M8299" s="3" t="n">
        <v>28</v>
      </c>
      <c r="N8299" s="3" t="n">
        <v>-1</v>
      </c>
      <c r="O8299" s="3" t="n">
        <v>-1</v>
      </c>
      <c r="P8299" s="3" t="n">
        <v>8.5</v>
      </c>
      <c r="Q8299" s="3" t="n">
        <v>24.2</v>
      </c>
      <c r="R8299" s="3" t="s">
        <v>24127</v>
      </c>
      <c r="S8299" s="4" t="n">
        <v>45747.9855324074</v>
      </c>
      <c r="T8299" s="3" t="s">
        <v>239</v>
      </c>
      <c r="U8299" s="3" t="s">
        <v>239</v>
      </c>
      <c r="V8299" s="3" t="n">
        <v>0</v>
      </c>
      <c r="W8299" s="3" t="n">
        <v>0</v>
      </c>
      <c r="X8299" s="3" t="n">
        <v>0</v>
      </c>
      <c r="Y8299" s="3" t="s">
        <v>30</v>
      </c>
      <c r="Z8299" s="3" t="s">
        <v>30</v>
      </c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  <c r="AT8299" s="3"/>
      <c r="AU8299" s="3"/>
      <c r="AV8299" s="3"/>
      <c r="AW8299" s="3"/>
      <c r="AX8299" s="3"/>
      <c r="AY8299" s="3"/>
      <c r="AZ8299" s="3"/>
      <c r="BA8299" s="3"/>
      <c r="BB8299" s="3"/>
      <c r="BC8299" s="3"/>
      <c r="BD8299" s="3"/>
      <c r="BE8299" s="3"/>
      <c r="BF8299" s="3"/>
      <c r="BG8299" s="3"/>
      <c r="BH8299" s="3"/>
      <c r="BI8299" s="3"/>
      <c r="BJ8299" s="3"/>
    </row>
    <row r="8300" customFormat="false" ht="15.75" hidden="false" customHeight="false" outlineLevel="0" collapsed="false">
      <c r="A8300" s="3" t="n">
        <v>8299</v>
      </c>
      <c r="B8300" s="3" t="s">
        <v>24128</v>
      </c>
      <c r="C8300" s="3" t="s">
        <v>24129</v>
      </c>
      <c r="D8300" s="3" t="n">
        <v>1</v>
      </c>
      <c r="E8300" s="3" t="n">
        <v>5.9143455</v>
      </c>
      <c r="F8300" s="3" t="n">
        <v>869</v>
      </c>
      <c r="G8300" s="3" t="n">
        <v>869</v>
      </c>
      <c r="H8300" s="3" t="n">
        <v>14</v>
      </c>
      <c r="I8300" s="3" t="n">
        <v>14</v>
      </c>
      <c r="J8300" s="3" t="n">
        <v>772</v>
      </c>
      <c r="K8300" s="3" t="n">
        <v>772</v>
      </c>
      <c r="L8300" s="3" t="n">
        <v>146</v>
      </c>
      <c r="M8300" s="3" t="n">
        <v>146</v>
      </c>
      <c r="N8300" s="3" t="n">
        <v>37</v>
      </c>
      <c r="O8300" s="3" t="n">
        <v>-1</v>
      </c>
      <c r="P8300" s="3" t="n">
        <v>8</v>
      </c>
      <c r="Q8300" s="3" t="n">
        <v>24.2</v>
      </c>
      <c r="R8300" s="3" t="s">
        <v>24130</v>
      </c>
      <c r="S8300" s="4" t="n">
        <v>45747.9857523148</v>
      </c>
      <c r="T8300" s="3" t="s">
        <v>65</v>
      </c>
      <c r="U8300" s="3" t="s">
        <v>65</v>
      </c>
      <c r="V8300" s="3" t="n">
        <v>1</v>
      </c>
      <c r="W8300" s="3" t="n">
        <v>0</v>
      </c>
      <c r="X8300" s="3" t="n">
        <v>0</v>
      </c>
      <c r="Y8300" s="3" t="s">
        <v>30</v>
      </c>
      <c r="Z8300" s="3" t="s">
        <v>30</v>
      </c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  <c r="AP8300" s="3"/>
      <c r="AQ8300" s="3"/>
      <c r="AR8300" s="3"/>
      <c r="AS8300" s="3"/>
      <c r="AT8300" s="3"/>
      <c r="AU8300" s="3"/>
      <c r="AV8300" s="3"/>
      <c r="AW8300" s="3"/>
      <c r="AX8300" s="3"/>
      <c r="AY8300" s="3"/>
      <c r="AZ8300" s="3"/>
      <c r="BA8300" s="3"/>
      <c r="BB8300" s="3"/>
      <c r="BC8300" s="3"/>
      <c r="BD8300" s="3"/>
      <c r="BE8300" s="3"/>
      <c r="BF8300" s="3"/>
      <c r="BG8300" s="3"/>
      <c r="BH8300" s="3"/>
      <c r="BI8300" s="3"/>
      <c r="BJ8300" s="3"/>
    </row>
    <row r="8301" customFormat="false" ht="15.75" hidden="false" customHeight="false" outlineLevel="0" collapsed="false">
      <c r="A8301" s="3" t="n">
        <v>8300</v>
      </c>
      <c r="B8301" s="3" t="s">
        <v>24131</v>
      </c>
      <c r="C8301" s="3" t="s">
        <v>24132</v>
      </c>
      <c r="D8301" s="3" t="n">
        <v>1</v>
      </c>
      <c r="E8301" s="3" t="n">
        <v>3.8162957</v>
      </c>
      <c r="F8301" s="3" t="n">
        <v>472</v>
      </c>
      <c r="G8301" s="3" t="n">
        <v>472</v>
      </c>
      <c r="H8301" s="3" t="n">
        <v>14</v>
      </c>
      <c r="I8301" s="3" t="n">
        <v>14</v>
      </c>
      <c r="J8301" s="3" t="n">
        <v>421</v>
      </c>
      <c r="K8301" s="3" t="n">
        <v>421</v>
      </c>
      <c r="L8301" s="3" t="n">
        <v>81</v>
      </c>
      <c r="M8301" s="3" t="n">
        <v>81</v>
      </c>
      <c r="N8301" s="3" t="n">
        <v>19</v>
      </c>
      <c r="O8301" s="3" t="n">
        <v>-1</v>
      </c>
      <c r="P8301" s="3" t="n">
        <v>8</v>
      </c>
      <c r="Q8301" s="3" t="n">
        <v>24.2</v>
      </c>
      <c r="R8301" s="3" t="s">
        <v>24133</v>
      </c>
      <c r="S8301" s="4" t="n">
        <v>45747.9859027778</v>
      </c>
      <c r="T8301" s="3" t="s">
        <v>65</v>
      </c>
      <c r="U8301" s="3" t="s">
        <v>65</v>
      </c>
      <c r="V8301" s="3" t="n">
        <v>1</v>
      </c>
      <c r="W8301" s="3" t="n">
        <v>0</v>
      </c>
      <c r="X8301" s="3" t="n">
        <v>0</v>
      </c>
      <c r="Y8301" s="3" t="s">
        <v>30</v>
      </c>
      <c r="Z8301" s="3" t="s">
        <v>30</v>
      </c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  <c r="AP8301" s="3"/>
      <c r="AQ8301" s="3"/>
      <c r="AR8301" s="3"/>
      <c r="AS8301" s="3"/>
      <c r="AT8301" s="3"/>
      <c r="AU8301" s="3"/>
      <c r="AV8301" s="3"/>
      <c r="AW8301" s="3"/>
      <c r="AX8301" s="3"/>
      <c r="AY8301" s="3"/>
      <c r="AZ8301" s="3"/>
      <c r="BA8301" s="3"/>
      <c r="BB8301" s="3"/>
      <c r="BC8301" s="3"/>
      <c r="BD8301" s="3"/>
      <c r="BE8301" s="3"/>
      <c r="BF8301" s="3"/>
      <c r="BG8301" s="3"/>
      <c r="BH8301" s="3"/>
      <c r="BI8301" s="3"/>
      <c r="BJ8301" s="3"/>
    </row>
    <row r="8302" customFormat="false" ht="15.75" hidden="false" customHeight="false" outlineLevel="0" collapsed="false">
      <c r="A8302" s="3" t="n">
        <v>8301</v>
      </c>
      <c r="B8302" s="3" t="s">
        <v>24134</v>
      </c>
      <c r="C8302" s="3" t="s">
        <v>24135</v>
      </c>
      <c r="D8302" s="3" t="n">
        <v>1</v>
      </c>
      <c r="E8302" s="3" t="n">
        <v>2.6909369</v>
      </c>
      <c r="F8302" s="3" t="n">
        <v>74</v>
      </c>
      <c r="G8302" s="3" t="n">
        <v>74</v>
      </c>
      <c r="H8302" s="3" t="n">
        <v>19</v>
      </c>
      <c r="I8302" s="3" t="n">
        <v>19</v>
      </c>
      <c r="J8302" s="3" t="n">
        <v>83</v>
      </c>
      <c r="K8302" s="3" t="n">
        <v>83</v>
      </c>
      <c r="L8302" s="3" t="n">
        <v>18</v>
      </c>
      <c r="M8302" s="3" t="n">
        <v>18</v>
      </c>
      <c r="N8302" s="3" t="n">
        <v>10</v>
      </c>
      <c r="O8302" s="3" t="n">
        <v>-1</v>
      </c>
      <c r="P8302" s="3" t="n">
        <v>7.9</v>
      </c>
      <c r="Q8302" s="3" t="n">
        <v>24.2</v>
      </c>
      <c r="R8302" s="3" t="s">
        <v>24136</v>
      </c>
      <c r="S8302" s="4" t="n">
        <v>45747.9860069445</v>
      </c>
      <c r="T8302" s="3" t="s">
        <v>2259</v>
      </c>
      <c r="U8302" s="3" t="s">
        <v>2259</v>
      </c>
      <c r="V8302" s="3" t="n">
        <v>1</v>
      </c>
      <c r="W8302" s="3" t="n">
        <v>0</v>
      </c>
      <c r="X8302" s="3" t="n">
        <v>0</v>
      </c>
      <c r="Y8302" s="3" t="s">
        <v>30</v>
      </c>
      <c r="Z8302" s="3" t="s">
        <v>30</v>
      </c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  <c r="AP8302" s="3"/>
      <c r="AQ8302" s="3"/>
      <c r="AR8302" s="3"/>
      <c r="AS8302" s="3"/>
      <c r="AT8302" s="3"/>
      <c r="AU8302" s="3"/>
      <c r="AV8302" s="3"/>
      <c r="AW8302" s="3"/>
      <c r="AX8302" s="3"/>
      <c r="AY8302" s="3"/>
      <c r="AZ8302" s="3"/>
      <c r="BA8302" s="3"/>
      <c r="BB8302" s="3"/>
      <c r="BC8302" s="3"/>
      <c r="BD8302" s="3"/>
      <c r="BE8302" s="3"/>
      <c r="BF8302" s="3"/>
      <c r="BG8302" s="3"/>
      <c r="BH8302" s="3"/>
      <c r="BI8302" s="3"/>
      <c r="BJ8302" s="3"/>
    </row>
    <row r="8303" customFormat="false" ht="15.75" hidden="false" customHeight="false" outlineLevel="0" collapsed="false">
      <c r="A8303" s="3" t="n">
        <v>8302</v>
      </c>
      <c r="B8303" s="3" t="s">
        <v>24137</v>
      </c>
      <c r="C8303" s="3" t="s">
        <v>24138</v>
      </c>
      <c r="D8303" s="3" t="n">
        <v>1</v>
      </c>
      <c r="E8303" s="3" t="n">
        <v>2.9967448</v>
      </c>
      <c r="F8303" s="3" t="n">
        <v>64</v>
      </c>
      <c r="G8303" s="3" t="n">
        <v>64</v>
      </c>
      <c r="H8303" s="3" t="n">
        <v>17</v>
      </c>
      <c r="I8303" s="3" t="n">
        <v>17</v>
      </c>
      <c r="J8303" s="3" t="n">
        <v>75</v>
      </c>
      <c r="K8303" s="3" t="n">
        <v>75</v>
      </c>
      <c r="L8303" s="3" t="n">
        <v>16</v>
      </c>
      <c r="M8303" s="3" t="n">
        <v>16</v>
      </c>
      <c r="N8303" s="3" t="n">
        <v>8</v>
      </c>
      <c r="O8303" s="3" t="n">
        <v>-1</v>
      </c>
      <c r="P8303" s="3" t="n">
        <v>7.9</v>
      </c>
      <c r="Q8303" s="3" t="n">
        <v>24.2</v>
      </c>
      <c r="R8303" s="3" t="s">
        <v>24139</v>
      </c>
      <c r="S8303" s="4" t="n">
        <v>45747.9861111111</v>
      </c>
      <c r="T8303" s="3" t="s">
        <v>2259</v>
      </c>
      <c r="U8303" s="3" t="s">
        <v>2259</v>
      </c>
      <c r="V8303" s="3" t="n">
        <v>1</v>
      </c>
      <c r="W8303" s="3" t="n">
        <v>0</v>
      </c>
      <c r="X8303" s="3" t="n">
        <v>0</v>
      </c>
      <c r="Y8303" s="3" t="s">
        <v>30</v>
      </c>
      <c r="Z8303" s="3" t="s">
        <v>30</v>
      </c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  <c r="AP8303" s="3"/>
      <c r="AQ8303" s="3"/>
      <c r="AR8303" s="3"/>
      <c r="AS8303" s="3"/>
      <c r="AT8303" s="3"/>
      <c r="AU8303" s="3"/>
      <c r="AV8303" s="3"/>
      <c r="AW8303" s="3"/>
      <c r="AX8303" s="3"/>
      <c r="AY8303" s="3"/>
      <c r="AZ8303" s="3"/>
      <c r="BA8303" s="3"/>
      <c r="BB8303" s="3"/>
      <c r="BC8303" s="3"/>
      <c r="BD8303" s="3"/>
      <c r="BE8303" s="3"/>
      <c r="BF8303" s="3"/>
      <c r="BG8303" s="3"/>
      <c r="BH8303" s="3"/>
      <c r="BI8303" s="3"/>
      <c r="BJ8303" s="3"/>
    </row>
    <row r="8304" customFormat="false" ht="15.75" hidden="false" customHeight="false" outlineLevel="0" collapsed="false">
      <c r="A8304" s="3" t="n">
        <v>8303</v>
      </c>
      <c r="B8304" s="3" t="s">
        <v>24140</v>
      </c>
      <c r="C8304" s="3" t="s">
        <v>24141</v>
      </c>
      <c r="D8304" s="3" t="n">
        <v>1</v>
      </c>
      <c r="E8304" s="3" t="n">
        <v>3.3385311</v>
      </c>
      <c r="F8304" s="3" t="n">
        <v>72</v>
      </c>
      <c r="G8304" s="3" t="n">
        <v>72</v>
      </c>
      <c r="H8304" s="3" t="n">
        <v>18</v>
      </c>
      <c r="I8304" s="3" t="n">
        <v>18</v>
      </c>
      <c r="J8304" s="3" t="n">
        <v>93</v>
      </c>
      <c r="K8304" s="3" t="n">
        <v>93</v>
      </c>
      <c r="L8304" s="3" t="n">
        <v>19</v>
      </c>
      <c r="M8304" s="3" t="n">
        <v>19</v>
      </c>
      <c r="N8304" s="3" t="n">
        <v>8</v>
      </c>
      <c r="O8304" s="3" t="n">
        <v>-1</v>
      </c>
      <c r="P8304" s="3" t="n">
        <v>7.9</v>
      </c>
      <c r="Q8304" s="3" t="n">
        <v>24.2</v>
      </c>
      <c r="R8304" s="3" t="s">
        <v>24142</v>
      </c>
      <c r="S8304" s="4" t="n">
        <v>45747.9862268519</v>
      </c>
      <c r="T8304" s="3" t="s">
        <v>2259</v>
      </c>
      <c r="U8304" s="3" t="s">
        <v>2259</v>
      </c>
      <c r="V8304" s="3" t="n">
        <v>1</v>
      </c>
      <c r="W8304" s="3" t="n">
        <v>0</v>
      </c>
      <c r="X8304" s="3" t="n">
        <v>0</v>
      </c>
      <c r="Y8304" s="3" t="s">
        <v>30</v>
      </c>
      <c r="Z8304" s="3" t="s">
        <v>30</v>
      </c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  <c r="AP8304" s="3"/>
      <c r="AQ8304" s="3"/>
      <c r="AR8304" s="3"/>
      <c r="AS8304" s="3"/>
      <c r="AT8304" s="3"/>
      <c r="AU8304" s="3"/>
      <c r="AV8304" s="3"/>
      <c r="AW8304" s="3"/>
      <c r="AX8304" s="3"/>
      <c r="AY8304" s="3"/>
      <c r="AZ8304" s="3"/>
      <c r="BA8304" s="3"/>
      <c r="BB8304" s="3"/>
      <c r="BC8304" s="3"/>
      <c r="BD8304" s="3"/>
      <c r="BE8304" s="3"/>
      <c r="BF8304" s="3"/>
      <c r="BG8304" s="3"/>
      <c r="BH8304" s="3"/>
      <c r="BI8304" s="3"/>
      <c r="BJ8304" s="3"/>
    </row>
    <row r="8305" customFormat="false" ht="15.75" hidden="false" customHeight="false" outlineLevel="0" collapsed="false">
      <c r="A8305" s="3" t="n">
        <v>8304</v>
      </c>
      <c r="B8305" s="3" t="s">
        <v>24143</v>
      </c>
      <c r="C8305" s="3" t="s">
        <v>24144</v>
      </c>
      <c r="D8305" s="3" t="n">
        <v>1</v>
      </c>
      <c r="E8305" s="3" t="n">
        <v>2.814635</v>
      </c>
      <c r="F8305" s="3" t="n">
        <v>101</v>
      </c>
      <c r="G8305" s="3" t="n">
        <v>101</v>
      </c>
      <c r="H8305" s="3" t="n">
        <v>14</v>
      </c>
      <c r="I8305" s="3" t="n">
        <v>14</v>
      </c>
      <c r="J8305" s="3" t="n">
        <v>104</v>
      </c>
      <c r="K8305" s="3" t="n">
        <v>104</v>
      </c>
      <c r="L8305" s="3" t="n">
        <v>16</v>
      </c>
      <c r="M8305" s="3" t="n">
        <v>16</v>
      </c>
      <c r="N8305" s="3" t="n">
        <v>25</v>
      </c>
      <c r="O8305" s="3" t="n">
        <v>-1</v>
      </c>
      <c r="P8305" s="3" t="n">
        <v>7.9</v>
      </c>
      <c r="Q8305" s="3" t="n">
        <v>24.2</v>
      </c>
      <c r="R8305" s="3" t="s">
        <v>24145</v>
      </c>
      <c r="S8305" s="4" t="n">
        <v>45747.9863425926</v>
      </c>
      <c r="T8305" s="3" t="s">
        <v>1920</v>
      </c>
      <c r="U8305" s="3" t="s">
        <v>1920</v>
      </c>
      <c r="V8305" s="3" t="n">
        <v>1</v>
      </c>
      <c r="W8305" s="3" t="n">
        <v>0</v>
      </c>
      <c r="X8305" s="3" t="n">
        <v>0</v>
      </c>
      <c r="Y8305" s="3" t="s">
        <v>30</v>
      </c>
      <c r="Z8305" s="3" t="s">
        <v>30</v>
      </c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  <c r="AP8305" s="3"/>
      <c r="AQ8305" s="3"/>
      <c r="AR8305" s="3"/>
      <c r="AS8305" s="3"/>
      <c r="AT8305" s="3"/>
      <c r="AU8305" s="3"/>
      <c r="AV8305" s="3"/>
      <c r="AW8305" s="3"/>
      <c r="AX8305" s="3"/>
      <c r="AY8305" s="3"/>
      <c r="AZ8305" s="3"/>
      <c r="BA8305" s="3"/>
      <c r="BB8305" s="3"/>
      <c r="BC8305" s="3"/>
      <c r="BD8305" s="3"/>
      <c r="BE8305" s="3"/>
      <c r="BF8305" s="3"/>
      <c r="BG8305" s="3"/>
      <c r="BH8305" s="3"/>
      <c r="BI8305" s="3"/>
      <c r="BJ8305" s="3"/>
    </row>
    <row r="8306" customFormat="false" ht="15.75" hidden="false" customHeight="false" outlineLevel="0" collapsed="false">
      <c r="A8306" s="3" t="n">
        <v>8305</v>
      </c>
      <c r="B8306" s="3" t="s">
        <v>24146</v>
      </c>
      <c r="C8306" s="3" t="s">
        <v>24147</v>
      </c>
      <c r="D8306" s="3" t="n">
        <v>1</v>
      </c>
      <c r="E8306" s="3" t="n">
        <v>3.9610682</v>
      </c>
      <c r="F8306" s="3" t="n">
        <v>139</v>
      </c>
      <c r="G8306" s="3" t="n">
        <v>139</v>
      </c>
      <c r="H8306" s="3" t="n">
        <v>19</v>
      </c>
      <c r="I8306" s="3" t="n">
        <v>19</v>
      </c>
      <c r="J8306" s="3" t="n">
        <v>163</v>
      </c>
      <c r="K8306" s="3" t="n">
        <v>163</v>
      </c>
      <c r="L8306" s="3" t="n">
        <v>21</v>
      </c>
      <c r="M8306" s="3" t="n">
        <v>21</v>
      </c>
      <c r="N8306" s="3" t="n">
        <v>43</v>
      </c>
      <c r="O8306" s="3" t="n">
        <v>-1</v>
      </c>
      <c r="P8306" s="3" t="n">
        <v>7.8</v>
      </c>
      <c r="Q8306" s="3" t="n">
        <v>24.2</v>
      </c>
      <c r="R8306" s="3" t="s">
        <v>24148</v>
      </c>
      <c r="S8306" s="4" t="n">
        <v>45747.9864814815</v>
      </c>
      <c r="T8306" s="3" t="s">
        <v>65</v>
      </c>
      <c r="U8306" s="3" t="s">
        <v>65</v>
      </c>
      <c r="V8306" s="3" t="n">
        <v>1</v>
      </c>
      <c r="W8306" s="3" t="n">
        <v>0</v>
      </c>
      <c r="X8306" s="3" t="n">
        <v>0</v>
      </c>
      <c r="Y8306" s="3" t="s">
        <v>30</v>
      </c>
      <c r="Z8306" s="3" t="s">
        <v>30</v>
      </c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  <c r="AP8306" s="3"/>
      <c r="AQ8306" s="3"/>
      <c r="AR8306" s="3"/>
      <c r="AS8306" s="3"/>
      <c r="AT8306" s="3"/>
      <c r="AU8306" s="3"/>
      <c r="AV8306" s="3"/>
      <c r="AW8306" s="3"/>
      <c r="AX8306" s="3"/>
      <c r="AY8306" s="3"/>
      <c r="AZ8306" s="3"/>
      <c r="BA8306" s="3"/>
      <c r="BB8306" s="3"/>
      <c r="BC8306" s="3"/>
      <c r="BD8306" s="3"/>
      <c r="BE8306" s="3"/>
      <c r="BF8306" s="3"/>
      <c r="BG8306" s="3"/>
      <c r="BH8306" s="3"/>
      <c r="BI8306" s="3"/>
      <c r="BJ8306" s="3"/>
    </row>
    <row r="8307" customFormat="false" ht="15.75" hidden="false" customHeight="false" outlineLevel="0" collapsed="false">
      <c r="A8307" s="3" t="n">
        <v>8306</v>
      </c>
      <c r="B8307" s="3" t="s">
        <v>24149</v>
      </c>
      <c r="C8307" s="3" t="s">
        <v>24150</v>
      </c>
      <c r="D8307" s="3" t="n">
        <v>1</v>
      </c>
      <c r="E8307" s="3" t="n">
        <v>3.1411277</v>
      </c>
      <c r="F8307" s="3" t="n">
        <v>238</v>
      </c>
      <c r="G8307" s="3" t="n">
        <v>238</v>
      </c>
      <c r="H8307" s="3" t="n">
        <v>27</v>
      </c>
      <c r="I8307" s="3" t="n">
        <v>27</v>
      </c>
      <c r="J8307" s="3" t="n">
        <v>368</v>
      </c>
      <c r="K8307" s="3" t="n">
        <v>368</v>
      </c>
      <c r="L8307" s="3" t="n">
        <v>23</v>
      </c>
      <c r="M8307" s="3" t="n">
        <v>23</v>
      </c>
      <c r="N8307" s="3" t="n">
        <v>25</v>
      </c>
      <c r="O8307" s="3" t="n">
        <v>-1</v>
      </c>
      <c r="P8307" s="3" t="n">
        <v>7.3</v>
      </c>
      <c r="Q8307" s="3" t="n">
        <v>24.2</v>
      </c>
      <c r="R8307" s="3" t="s">
        <v>24151</v>
      </c>
      <c r="S8307" s="4" t="n">
        <v>45747.9865856482</v>
      </c>
      <c r="T8307" s="3" t="s">
        <v>4910</v>
      </c>
      <c r="U8307" s="3" t="s">
        <v>4910</v>
      </c>
      <c r="V8307" s="3" t="n">
        <v>1</v>
      </c>
      <c r="W8307" s="3" t="n">
        <v>0</v>
      </c>
      <c r="X8307" s="3" t="n">
        <v>0</v>
      </c>
      <c r="Y8307" s="3" t="s">
        <v>30</v>
      </c>
      <c r="Z8307" s="3" t="s">
        <v>30</v>
      </c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  <c r="AP8307" s="3"/>
      <c r="AQ8307" s="3"/>
      <c r="AR8307" s="3"/>
      <c r="AS8307" s="3"/>
      <c r="AT8307" s="3"/>
      <c r="AU8307" s="3"/>
      <c r="AV8307" s="3"/>
      <c r="AW8307" s="3"/>
      <c r="AX8307" s="3"/>
      <c r="AY8307" s="3"/>
      <c r="AZ8307" s="3"/>
      <c r="BA8307" s="3"/>
      <c r="BB8307" s="3"/>
      <c r="BC8307" s="3"/>
      <c r="BD8307" s="3"/>
      <c r="BE8307" s="3"/>
      <c r="BF8307" s="3"/>
      <c r="BG8307" s="3"/>
      <c r="BH8307" s="3"/>
      <c r="BI8307" s="3"/>
      <c r="BJ8307" s="3"/>
    </row>
    <row r="8308" customFormat="false" ht="15.75" hidden="false" customHeight="false" outlineLevel="0" collapsed="false">
      <c r="A8308" s="3" t="n">
        <v>8307</v>
      </c>
      <c r="B8308" s="3" t="s">
        <v>24152</v>
      </c>
      <c r="C8308" s="3" t="s">
        <v>24153</v>
      </c>
      <c r="D8308" s="3" t="n">
        <v>1</v>
      </c>
      <c r="E8308" s="3" t="n">
        <v>3.5586938</v>
      </c>
      <c r="F8308" s="3" t="n">
        <v>120</v>
      </c>
      <c r="G8308" s="3" t="n">
        <v>120</v>
      </c>
      <c r="H8308" s="3" t="n">
        <v>14</v>
      </c>
      <c r="I8308" s="3" t="n">
        <v>14</v>
      </c>
      <c r="J8308" s="3" t="n">
        <v>164</v>
      </c>
      <c r="K8308" s="3" t="n">
        <v>164</v>
      </c>
      <c r="L8308" s="3" t="n">
        <v>8</v>
      </c>
      <c r="M8308" s="3" t="n">
        <v>8</v>
      </c>
      <c r="N8308" s="3" t="n">
        <v>0</v>
      </c>
      <c r="O8308" s="3" t="n">
        <v>-1</v>
      </c>
      <c r="P8308" s="3" t="n">
        <v>7.3</v>
      </c>
      <c r="Q8308" s="3" t="n">
        <v>24.2</v>
      </c>
      <c r="R8308" s="3" t="s">
        <v>24154</v>
      </c>
      <c r="S8308" s="4" t="n">
        <v>45747.9866782407</v>
      </c>
      <c r="T8308" s="3" t="s">
        <v>4910</v>
      </c>
      <c r="U8308" s="3" t="s">
        <v>4910</v>
      </c>
      <c r="V8308" s="3" t="n">
        <v>1</v>
      </c>
      <c r="W8308" s="3" t="n">
        <v>0</v>
      </c>
      <c r="X8308" s="3" t="n">
        <v>0</v>
      </c>
      <c r="Y8308" s="3" t="s">
        <v>30</v>
      </c>
      <c r="Z8308" s="3" t="s">
        <v>30</v>
      </c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  <c r="AP8308" s="3"/>
      <c r="AQ8308" s="3"/>
      <c r="AR8308" s="3"/>
      <c r="AS8308" s="3"/>
      <c r="AT8308" s="3"/>
      <c r="AU8308" s="3"/>
      <c r="AV8308" s="3"/>
      <c r="AW8308" s="3"/>
      <c r="AX8308" s="3"/>
      <c r="AY8308" s="3"/>
      <c r="AZ8308" s="3"/>
      <c r="BA8308" s="3"/>
      <c r="BB8308" s="3"/>
      <c r="BC8308" s="3"/>
      <c r="BD8308" s="3"/>
      <c r="BE8308" s="3"/>
      <c r="BF8308" s="3"/>
      <c r="BG8308" s="3"/>
      <c r="BH8308" s="3"/>
      <c r="BI8308" s="3"/>
      <c r="BJ8308" s="3"/>
    </row>
    <row r="8309" customFormat="false" ht="15.75" hidden="false" customHeight="false" outlineLevel="0" collapsed="false">
      <c r="A8309" s="3" t="n">
        <v>8308</v>
      </c>
      <c r="B8309" s="3" t="s">
        <v>24155</v>
      </c>
      <c r="C8309" s="3" t="s">
        <v>24156</v>
      </c>
      <c r="D8309" s="3" t="n">
        <v>1</v>
      </c>
      <c r="E8309" s="3" t="n">
        <v>0.2914553</v>
      </c>
      <c r="F8309" s="3" t="n">
        <v>14</v>
      </c>
      <c r="G8309" s="3" t="n">
        <v>14</v>
      </c>
      <c r="H8309" s="3" t="n">
        <v>9</v>
      </c>
      <c r="I8309" s="3" t="n">
        <v>9</v>
      </c>
      <c r="J8309" s="3" t="n">
        <v>12</v>
      </c>
      <c r="K8309" s="3" t="n">
        <v>12</v>
      </c>
      <c r="L8309" s="3" t="n">
        <v>4</v>
      </c>
      <c r="M8309" s="3" t="n">
        <v>4</v>
      </c>
      <c r="N8309" s="3" t="n">
        <v>-1</v>
      </c>
      <c r="O8309" s="3" t="n">
        <v>-1</v>
      </c>
      <c r="P8309" s="3" t="n">
        <v>6</v>
      </c>
      <c r="Q8309" s="3" t="n">
        <v>24.2</v>
      </c>
      <c r="R8309" s="3" t="s">
        <v>24157</v>
      </c>
      <c r="S8309" s="4" t="n">
        <v>45747.9867361111</v>
      </c>
      <c r="T8309" s="3" t="s">
        <v>29</v>
      </c>
      <c r="U8309" s="3" t="s">
        <v>29</v>
      </c>
      <c r="V8309" s="3" t="n">
        <v>0</v>
      </c>
      <c r="W8309" s="3" t="n">
        <v>0</v>
      </c>
      <c r="X8309" s="3" t="n">
        <v>0</v>
      </c>
      <c r="Y8309" s="3" t="s">
        <v>30</v>
      </c>
      <c r="Z8309" s="3" t="s">
        <v>30</v>
      </c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  <c r="AP8309" s="3"/>
      <c r="AQ8309" s="3"/>
      <c r="AR8309" s="3"/>
      <c r="AS8309" s="3"/>
      <c r="AT8309" s="3"/>
      <c r="AU8309" s="3"/>
      <c r="AV8309" s="3"/>
      <c r="AW8309" s="3"/>
      <c r="AX8309" s="3"/>
      <c r="AY8309" s="3"/>
      <c r="AZ8309" s="3"/>
      <c r="BA8309" s="3"/>
      <c r="BB8309" s="3"/>
      <c r="BC8309" s="3"/>
      <c r="BD8309" s="3"/>
      <c r="BE8309" s="3"/>
      <c r="BF8309" s="3"/>
      <c r="BG8309" s="3"/>
      <c r="BH8309" s="3"/>
      <c r="BI8309" s="3"/>
      <c r="BJ8309" s="3"/>
    </row>
    <row r="8310" customFormat="false" ht="15.75" hidden="false" customHeight="false" outlineLevel="0" collapsed="false">
      <c r="A8310" s="3" t="n">
        <v>8309</v>
      </c>
      <c r="B8310" s="3" t="s">
        <v>24158</v>
      </c>
      <c r="C8310" s="3" t="s">
        <v>24159</v>
      </c>
      <c r="D8310" s="3" t="n">
        <v>1</v>
      </c>
      <c r="E8310" s="3" t="n">
        <v>2.6048216</v>
      </c>
      <c r="F8310" s="3" t="n">
        <v>111</v>
      </c>
      <c r="G8310" s="3" t="n">
        <v>111</v>
      </c>
      <c r="H8310" s="3" t="n">
        <v>16</v>
      </c>
      <c r="I8310" s="3" t="n">
        <v>16</v>
      </c>
      <c r="J8310" s="3" t="n">
        <v>136</v>
      </c>
      <c r="K8310" s="3" t="n">
        <v>136</v>
      </c>
      <c r="L8310" s="3" t="n">
        <v>6</v>
      </c>
      <c r="M8310" s="3" t="n">
        <v>6</v>
      </c>
      <c r="N8310" s="3" t="n">
        <v>-1</v>
      </c>
      <c r="O8310" s="3" t="n">
        <v>0</v>
      </c>
      <c r="P8310" s="3" t="n">
        <v>7.9</v>
      </c>
      <c r="Q8310" s="3" t="n">
        <v>24.2</v>
      </c>
      <c r="R8310" s="3" t="s">
        <v>24160</v>
      </c>
      <c r="S8310" s="4" t="n">
        <v>45747.9867939815</v>
      </c>
      <c r="T8310" s="3" t="s">
        <v>65</v>
      </c>
      <c r="U8310" s="3" t="s">
        <v>65</v>
      </c>
      <c r="V8310" s="3" t="n">
        <v>0</v>
      </c>
      <c r="W8310" s="3" t="n">
        <v>1</v>
      </c>
      <c r="X8310" s="3" t="n">
        <v>0</v>
      </c>
      <c r="Y8310" s="3" t="s">
        <v>30</v>
      </c>
      <c r="Z8310" s="3" t="s">
        <v>30</v>
      </c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  <c r="AP8310" s="3"/>
      <c r="AQ8310" s="3"/>
      <c r="AR8310" s="3"/>
      <c r="AS8310" s="3"/>
      <c r="AT8310" s="3"/>
      <c r="AU8310" s="3"/>
      <c r="AV8310" s="3"/>
      <c r="AW8310" s="3"/>
      <c r="AX8310" s="3"/>
      <c r="AY8310" s="3"/>
      <c r="AZ8310" s="3"/>
      <c r="BA8310" s="3"/>
      <c r="BB8310" s="3"/>
      <c r="BC8310" s="3"/>
      <c r="BD8310" s="3"/>
      <c r="BE8310" s="3"/>
      <c r="BF8310" s="3"/>
      <c r="BG8310" s="3"/>
      <c r="BH8310" s="3"/>
      <c r="BI8310" s="3"/>
      <c r="BJ8310" s="3"/>
    </row>
    <row r="8311" customFormat="false" ht="15.75" hidden="false" customHeight="false" outlineLevel="0" collapsed="false">
      <c r="A8311" s="3" t="n">
        <v>8310</v>
      </c>
      <c r="B8311" s="3" t="s">
        <v>24161</v>
      </c>
      <c r="C8311" s="3" t="s">
        <v>24162</v>
      </c>
      <c r="D8311" s="3" t="n">
        <v>1</v>
      </c>
      <c r="E8311" s="3" t="n">
        <v>0.7383183</v>
      </c>
      <c r="F8311" s="3" t="n">
        <v>26</v>
      </c>
      <c r="G8311" s="3" t="n">
        <v>26</v>
      </c>
      <c r="H8311" s="3" t="n">
        <v>11</v>
      </c>
      <c r="I8311" s="3" t="n">
        <v>11</v>
      </c>
      <c r="J8311" s="3" t="n">
        <v>45</v>
      </c>
      <c r="K8311" s="3" t="n">
        <v>45</v>
      </c>
      <c r="L8311" s="3" t="n">
        <v>0</v>
      </c>
      <c r="M8311" s="3" t="n">
        <v>0</v>
      </c>
      <c r="N8311" s="3" t="n">
        <v>-1</v>
      </c>
      <c r="O8311" s="3" t="n">
        <v>-1</v>
      </c>
      <c r="P8311" s="3" t="n">
        <v>7.9</v>
      </c>
      <c r="Q8311" s="3" t="n">
        <v>24.2</v>
      </c>
      <c r="R8311" s="3" t="s">
        <v>24163</v>
      </c>
      <c r="S8311" s="4" t="n">
        <v>45747.9868518519</v>
      </c>
      <c r="T8311" s="3" t="s">
        <v>7643</v>
      </c>
      <c r="U8311" s="3" t="s">
        <v>7643</v>
      </c>
      <c r="V8311" s="3" t="n">
        <v>0</v>
      </c>
      <c r="W8311" s="3" t="n">
        <v>0</v>
      </c>
      <c r="X8311" s="3" t="n">
        <v>0</v>
      </c>
      <c r="Y8311" s="3" t="s">
        <v>30</v>
      </c>
      <c r="Z8311" s="3" t="s">
        <v>30</v>
      </c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  <c r="AP8311" s="3"/>
      <c r="AQ8311" s="3"/>
      <c r="AR8311" s="3"/>
      <c r="AS8311" s="3"/>
      <c r="AT8311" s="3"/>
      <c r="AU8311" s="3"/>
      <c r="AV8311" s="3"/>
      <c r="AW8311" s="3"/>
      <c r="AX8311" s="3"/>
      <c r="AY8311" s="3"/>
      <c r="AZ8311" s="3"/>
      <c r="BA8311" s="3"/>
      <c r="BB8311" s="3"/>
      <c r="BC8311" s="3"/>
      <c r="BD8311" s="3"/>
      <c r="BE8311" s="3"/>
      <c r="BF8311" s="3"/>
      <c r="BG8311" s="3"/>
      <c r="BH8311" s="3"/>
      <c r="BI8311" s="3"/>
      <c r="BJ8311" s="3"/>
    </row>
    <row r="8312" customFormat="false" ht="15.75" hidden="false" customHeight="false" outlineLevel="0" collapsed="false">
      <c r="A8312" s="3" t="n">
        <v>8311</v>
      </c>
      <c r="B8312" s="3" t="s">
        <v>24164</v>
      </c>
      <c r="C8312" s="3" t="s">
        <v>24165</v>
      </c>
      <c r="D8312" s="3" t="n">
        <v>1</v>
      </c>
      <c r="E8312" s="3" t="n">
        <v>1.3238855</v>
      </c>
      <c r="F8312" s="3" t="n">
        <v>20</v>
      </c>
      <c r="G8312" s="3" t="n">
        <v>20</v>
      </c>
      <c r="H8312" s="3" t="n">
        <v>13</v>
      </c>
      <c r="I8312" s="3" t="n">
        <v>13</v>
      </c>
      <c r="J8312" s="3" t="n">
        <v>29</v>
      </c>
      <c r="K8312" s="3" t="n">
        <v>29</v>
      </c>
      <c r="L8312" s="3" t="n">
        <v>1</v>
      </c>
      <c r="M8312" s="3" t="n">
        <v>1</v>
      </c>
      <c r="N8312" s="3" t="n">
        <v>-1</v>
      </c>
      <c r="O8312" s="3" t="n">
        <v>-1</v>
      </c>
      <c r="P8312" s="3" t="n">
        <v>8.4</v>
      </c>
      <c r="Q8312" s="3" t="n">
        <v>24.2</v>
      </c>
      <c r="R8312" s="3" t="s">
        <v>24166</v>
      </c>
      <c r="S8312" s="4" t="n">
        <v>45747.9868865741</v>
      </c>
      <c r="T8312" s="3" t="s">
        <v>239</v>
      </c>
      <c r="U8312" s="3" t="s">
        <v>239</v>
      </c>
      <c r="V8312" s="3" t="n">
        <v>0</v>
      </c>
      <c r="W8312" s="3" t="n">
        <v>0</v>
      </c>
      <c r="X8312" s="3" t="n">
        <v>0</v>
      </c>
      <c r="Y8312" s="3" t="s">
        <v>30</v>
      </c>
      <c r="Z8312" s="3" t="s">
        <v>30</v>
      </c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  <c r="AP8312" s="3"/>
      <c r="AQ8312" s="3"/>
      <c r="AR8312" s="3"/>
      <c r="AS8312" s="3"/>
      <c r="AT8312" s="3"/>
      <c r="AU8312" s="3"/>
      <c r="AV8312" s="3"/>
      <c r="AW8312" s="3"/>
      <c r="AX8312" s="3"/>
      <c r="AY8312" s="3"/>
      <c r="AZ8312" s="3"/>
      <c r="BA8312" s="3"/>
      <c r="BB8312" s="3"/>
      <c r="BC8312" s="3"/>
      <c r="BD8312" s="3"/>
      <c r="BE8312" s="3"/>
      <c r="BF8312" s="3"/>
      <c r="BG8312" s="3"/>
      <c r="BH8312" s="3"/>
      <c r="BI8312" s="3"/>
      <c r="BJ8312" s="3"/>
    </row>
    <row r="8313" customFormat="false" ht="15.75" hidden="false" customHeight="false" outlineLevel="0" collapsed="false">
      <c r="A8313" s="3" t="n">
        <v>8312</v>
      </c>
      <c r="B8313" s="3" t="s">
        <v>24167</v>
      </c>
      <c r="C8313" s="3" t="s">
        <v>24168</v>
      </c>
      <c r="D8313" s="3" t="n">
        <v>1</v>
      </c>
      <c r="E8313" s="3" t="n">
        <v>1.4068117</v>
      </c>
      <c r="F8313" s="3" t="n">
        <v>43</v>
      </c>
      <c r="G8313" s="3" t="n">
        <v>43</v>
      </c>
      <c r="H8313" s="3" t="n">
        <v>14</v>
      </c>
      <c r="I8313" s="3" t="n">
        <v>14</v>
      </c>
      <c r="J8313" s="3" t="n">
        <v>47</v>
      </c>
      <c r="K8313" s="3" t="n">
        <v>47</v>
      </c>
      <c r="L8313" s="3" t="n">
        <v>11</v>
      </c>
      <c r="M8313" s="3" t="n">
        <v>11</v>
      </c>
      <c r="N8313" s="3" t="n">
        <v>7</v>
      </c>
      <c r="O8313" s="3" t="n">
        <v>-1</v>
      </c>
      <c r="P8313" s="3" t="n">
        <v>8.1</v>
      </c>
      <c r="Q8313" s="3" t="n">
        <v>24.2</v>
      </c>
      <c r="R8313" s="3" t="s">
        <v>24169</v>
      </c>
      <c r="S8313" s="4" t="n">
        <v>45747.9869560185</v>
      </c>
      <c r="T8313" s="3" t="s">
        <v>4910</v>
      </c>
      <c r="U8313" s="3" t="s">
        <v>4910</v>
      </c>
      <c r="V8313" s="3" t="n">
        <v>1</v>
      </c>
      <c r="W8313" s="3" t="n">
        <v>0</v>
      </c>
      <c r="X8313" s="3" t="n">
        <v>0</v>
      </c>
      <c r="Y8313" s="3" t="s">
        <v>30</v>
      </c>
      <c r="Z8313" s="3" t="s">
        <v>30</v>
      </c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  <c r="AP8313" s="3"/>
      <c r="AQ8313" s="3"/>
      <c r="AR8313" s="3"/>
      <c r="AS8313" s="3"/>
      <c r="AT8313" s="3"/>
      <c r="AU8313" s="3"/>
      <c r="AV8313" s="3"/>
      <c r="AW8313" s="3"/>
      <c r="AX8313" s="3"/>
      <c r="AY8313" s="3"/>
      <c r="AZ8313" s="3"/>
      <c r="BA8313" s="3"/>
      <c r="BB8313" s="3"/>
      <c r="BC8313" s="3"/>
      <c r="BD8313" s="3"/>
      <c r="BE8313" s="3"/>
      <c r="BF8313" s="3"/>
      <c r="BG8313" s="3"/>
      <c r="BH8313" s="3"/>
      <c r="BI8313" s="3"/>
      <c r="BJ8313" s="3"/>
    </row>
    <row r="8314" customFormat="false" ht="15.75" hidden="false" customHeight="false" outlineLevel="0" collapsed="false">
      <c r="A8314" s="3" t="n">
        <v>8313</v>
      </c>
      <c r="B8314" s="3" t="s">
        <v>24170</v>
      </c>
      <c r="C8314" s="3" t="s">
        <v>24171</v>
      </c>
      <c r="D8314" s="3" t="n">
        <v>1</v>
      </c>
      <c r="E8314" s="3" t="n">
        <v>2.7702756</v>
      </c>
      <c r="F8314" s="3" t="n">
        <v>19</v>
      </c>
      <c r="G8314" s="3" t="n">
        <v>19</v>
      </c>
      <c r="H8314" s="3" t="n">
        <v>9</v>
      </c>
      <c r="I8314" s="3" t="n">
        <v>9</v>
      </c>
      <c r="J8314" s="3" t="n">
        <v>27</v>
      </c>
      <c r="K8314" s="3" t="n">
        <v>27</v>
      </c>
      <c r="L8314" s="3" t="n">
        <v>4</v>
      </c>
      <c r="M8314" s="3" t="n">
        <v>4</v>
      </c>
      <c r="N8314" s="3" t="n">
        <v>0</v>
      </c>
      <c r="O8314" s="3" t="n">
        <v>-1</v>
      </c>
      <c r="P8314" s="3" t="n">
        <v>7.8</v>
      </c>
      <c r="Q8314" s="3" t="n">
        <v>24.2</v>
      </c>
      <c r="R8314" s="3" t="s">
        <v>24172</v>
      </c>
      <c r="S8314" s="4" t="n">
        <v>45747.9870833333</v>
      </c>
      <c r="T8314" s="3" t="s">
        <v>65</v>
      </c>
      <c r="U8314" s="3" t="s">
        <v>65</v>
      </c>
      <c r="V8314" s="3" t="n">
        <v>1</v>
      </c>
      <c r="W8314" s="3" t="n">
        <v>0</v>
      </c>
      <c r="X8314" s="3" t="n">
        <v>0</v>
      </c>
      <c r="Y8314" s="3" t="s">
        <v>30</v>
      </c>
      <c r="Z8314" s="3" t="s">
        <v>30</v>
      </c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  <c r="AP8314" s="3"/>
      <c r="AQ8314" s="3"/>
      <c r="AR8314" s="3"/>
      <c r="AS8314" s="3"/>
      <c r="AT8314" s="3"/>
      <c r="AU8314" s="3"/>
      <c r="AV8314" s="3"/>
      <c r="AW8314" s="3"/>
      <c r="AX8314" s="3"/>
      <c r="AY8314" s="3"/>
      <c r="AZ8314" s="3"/>
      <c r="BA8314" s="3"/>
      <c r="BB8314" s="3"/>
      <c r="BC8314" s="3"/>
      <c r="BD8314" s="3"/>
      <c r="BE8314" s="3"/>
      <c r="BF8314" s="3"/>
      <c r="BG8314" s="3"/>
      <c r="BH8314" s="3"/>
      <c r="BI8314" s="3"/>
      <c r="BJ8314" s="3"/>
    </row>
    <row r="8315" customFormat="false" ht="15.75" hidden="false" customHeight="false" outlineLevel="0" collapsed="false">
      <c r="A8315" s="3" t="n">
        <v>8314</v>
      </c>
      <c r="B8315" s="3" t="s">
        <v>24173</v>
      </c>
      <c r="C8315" s="3" t="s">
        <v>24174</v>
      </c>
      <c r="D8315" s="3" t="n">
        <v>1</v>
      </c>
      <c r="E8315" s="3" t="n">
        <v>3.0263707</v>
      </c>
      <c r="F8315" s="3" t="n">
        <v>15</v>
      </c>
      <c r="G8315" s="3" t="n">
        <v>15</v>
      </c>
      <c r="H8315" s="3" t="n">
        <v>5</v>
      </c>
      <c r="I8315" s="3" t="n">
        <v>5</v>
      </c>
      <c r="J8315" s="3" t="n">
        <v>26</v>
      </c>
      <c r="K8315" s="3" t="n">
        <v>26</v>
      </c>
      <c r="L8315" s="3" t="n">
        <v>5</v>
      </c>
      <c r="M8315" s="3" t="n">
        <v>5</v>
      </c>
      <c r="N8315" s="3" t="n">
        <v>-1</v>
      </c>
      <c r="O8315" s="3" t="n">
        <v>-1</v>
      </c>
      <c r="P8315" s="3" t="n">
        <v>7.8</v>
      </c>
      <c r="Q8315" s="3" t="n">
        <v>24.2</v>
      </c>
      <c r="R8315" s="3" t="s">
        <v>24175</v>
      </c>
      <c r="S8315" s="4" t="n">
        <v>45747.9871990741</v>
      </c>
      <c r="T8315" s="3" t="s">
        <v>65</v>
      </c>
      <c r="U8315" s="3" t="s">
        <v>65</v>
      </c>
      <c r="V8315" s="3" t="n">
        <v>0</v>
      </c>
      <c r="W8315" s="3" t="n">
        <v>0</v>
      </c>
      <c r="X8315" s="3" t="n">
        <v>0</v>
      </c>
      <c r="Y8315" s="3" t="s">
        <v>30</v>
      </c>
      <c r="Z8315" s="3" t="s">
        <v>30</v>
      </c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  <c r="AP8315" s="3"/>
      <c r="AQ8315" s="3"/>
      <c r="AR8315" s="3"/>
      <c r="AS8315" s="3"/>
      <c r="AT8315" s="3"/>
      <c r="AU8315" s="3"/>
      <c r="AV8315" s="3"/>
      <c r="AW8315" s="3"/>
      <c r="AX8315" s="3"/>
      <c r="AY8315" s="3"/>
      <c r="AZ8315" s="3"/>
      <c r="BA8315" s="3"/>
      <c r="BB8315" s="3"/>
      <c r="BC8315" s="3"/>
      <c r="BD8315" s="3"/>
      <c r="BE8315" s="3"/>
      <c r="BF8315" s="3"/>
      <c r="BG8315" s="3"/>
      <c r="BH8315" s="3"/>
      <c r="BI8315" s="3"/>
      <c r="BJ8315" s="3"/>
    </row>
    <row r="8316" customFormat="false" ht="15.75" hidden="false" customHeight="false" outlineLevel="0" collapsed="false">
      <c r="A8316" s="3" t="n">
        <v>8315</v>
      </c>
      <c r="B8316" s="3" t="s">
        <v>24176</v>
      </c>
      <c r="C8316" s="3" t="s">
        <v>24177</v>
      </c>
      <c r="D8316" s="3" t="n">
        <v>1</v>
      </c>
      <c r="E8316" s="3" t="n">
        <v>2.9591901</v>
      </c>
      <c r="F8316" s="3" t="n">
        <v>13</v>
      </c>
      <c r="G8316" s="3" t="n">
        <v>13</v>
      </c>
      <c r="H8316" s="3" t="n">
        <v>4</v>
      </c>
      <c r="I8316" s="3" t="n">
        <v>4</v>
      </c>
      <c r="J8316" s="3" t="n">
        <v>22</v>
      </c>
      <c r="K8316" s="3" t="n">
        <v>22</v>
      </c>
      <c r="L8316" s="3" t="n">
        <v>5</v>
      </c>
      <c r="M8316" s="3" t="n">
        <v>5</v>
      </c>
      <c r="N8316" s="3" t="n">
        <v>-1</v>
      </c>
      <c r="O8316" s="3" t="n">
        <v>-1</v>
      </c>
      <c r="P8316" s="3" t="n">
        <v>7.8</v>
      </c>
      <c r="Q8316" s="3" t="n">
        <v>24.2</v>
      </c>
      <c r="R8316" s="3" t="s">
        <v>24178</v>
      </c>
      <c r="S8316" s="4" t="n">
        <v>45747.9873148148</v>
      </c>
      <c r="T8316" s="3" t="s">
        <v>65</v>
      </c>
      <c r="U8316" s="3" t="s">
        <v>65</v>
      </c>
      <c r="V8316" s="3" t="n">
        <v>0</v>
      </c>
      <c r="W8316" s="3" t="n">
        <v>0</v>
      </c>
      <c r="X8316" s="3" t="n">
        <v>0</v>
      </c>
      <c r="Y8316" s="3" t="s">
        <v>30</v>
      </c>
      <c r="Z8316" s="3" t="s">
        <v>30</v>
      </c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  <c r="AP8316" s="3"/>
      <c r="AQ8316" s="3"/>
      <c r="AR8316" s="3"/>
      <c r="AS8316" s="3"/>
      <c r="AT8316" s="3"/>
      <c r="AU8316" s="3"/>
      <c r="AV8316" s="3"/>
      <c r="AW8316" s="3"/>
      <c r="AX8316" s="3"/>
      <c r="AY8316" s="3"/>
      <c r="AZ8316" s="3"/>
      <c r="BA8316" s="3"/>
      <c r="BB8316" s="3"/>
      <c r="BC8316" s="3"/>
      <c r="BD8316" s="3"/>
      <c r="BE8316" s="3"/>
      <c r="BF8316" s="3"/>
      <c r="BG8316" s="3"/>
      <c r="BH8316" s="3"/>
      <c r="BI8316" s="3"/>
      <c r="BJ8316" s="3"/>
    </row>
    <row r="8317" customFormat="false" ht="15.75" hidden="false" customHeight="false" outlineLevel="0" collapsed="false">
      <c r="A8317" s="3" t="n">
        <v>8316</v>
      </c>
      <c r="B8317" s="3" t="s">
        <v>24179</v>
      </c>
      <c r="C8317" s="3" t="s">
        <v>24180</v>
      </c>
      <c r="D8317" s="3" t="n">
        <v>1</v>
      </c>
      <c r="E8317" s="3" t="n">
        <v>2.902511</v>
      </c>
      <c r="F8317" s="3" t="n">
        <v>13</v>
      </c>
      <c r="G8317" s="3" t="n">
        <v>13</v>
      </c>
      <c r="H8317" s="3" t="n">
        <v>4</v>
      </c>
      <c r="I8317" s="3" t="n">
        <v>4</v>
      </c>
      <c r="J8317" s="3" t="n">
        <v>22</v>
      </c>
      <c r="K8317" s="3" t="n">
        <v>22</v>
      </c>
      <c r="L8317" s="3" t="n">
        <v>5</v>
      </c>
      <c r="M8317" s="3" t="n">
        <v>5</v>
      </c>
      <c r="N8317" s="3" t="n">
        <v>-1</v>
      </c>
      <c r="O8317" s="3" t="n">
        <v>-1</v>
      </c>
      <c r="P8317" s="3" t="n">
        <v>8.4</v>
      </c>
      <c r="Q8317" s="3" t="n">
        <v>24.2</v>
      </c>
      <c r="R8317" s="3" t="s">
        <v>24181</v>
      </c>
      <c r="S8317" s="4" t="n">
        <v>45747.9874305556</v>
      </c>
      <c r="T8317" s="3" t="s">
        <v>65</v>
      </c>
      <c r="U8317" s="3" t="s">
        <v>65</v>
      </c>
      <c r="V8317" s="3" t="n">
        <v>0</v>
      </c>
      <c r="W8317" s="3" t="n">
        <v>0</v>
      </c>
      <c r="X8317" s="3" t="n">
        <v>0</v>
      </c>
      <c r="Y8317" s="3" t="s">
        <v>30</v>
      </c>
      <c r="Z8317" s="3" t="s">
        <v>30</v>
      </c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  <c r="AP8317" s="3"/>
      <c r="AQ8317" s="3"/>
      <c r="AR8317" s="3"/>
      <c r="AS8317" s="3"/>
      <c r="AT8317" s="3"/>
      <c r="AU8317" s="3"/>
      <c r="AV8317" s="3"/>
      <c r="AW8317" s="3"/>
      <c r="AX8317" s="3"/>
      <c r="AY8317" s="3"/>
      <c r="AZ8317" s="3"/>
      <c r="BA8317" s="3"/>
      <c r="BB8317" s="3"/>
      <c r="BC8317" s="3"/>
      <c r="BD8317" s="3"/>
      <c r="BE8317" s="3"/>
      <c r="BF8317" s="3"/>
      <c r="BG8317" s="3"/>
      <c r="BH8317" s="3"/>
      <c r="BI8317" s="3"/>
      <c r="BJ8317" s="3"/>
    </row>
    <row r="8318" customFormat="false" ht="15.75" hidden="false" customHeight="false" outlineLevel="0" collapsed="false">
      <c r="A8318" s="3" t="n">
        <v>8317</v>
      </c>
      <c r="B8318" s="3" t="s">
        <v>24182</v>
      </c>
      <c r="C8318" s="3" t="s">
        <v>24183</v>
      </c>
      <c r="D8318" s="3" t="n">
        <v>1</v>
      </c>
      <c r="E8318" s="3" t="n">
        <v>3.067427</v>
      </c>
      <c r="F8318" s="3" t="n">
        <v>20</v>
      </c>
      <c r="G8318" s="3" t="n">
        <v>20</v>
      </c>
      <c r="H8318" s="3" t="n">
        <v>12</v>
      </c>
      <c r="I8318" s="3" t="n">
        <v>12</v>
      </c>
      <c r="J8318" s="3" t="n">
        <v>26</v>
      </c>
      <c r="K8318" s="3" t="n">
        <v>26</v>
      </c>
      <c r="L8318" s="3" t="n">
        <v>3</v>
      </c>
      <c r="M8318" s="3" t="n">
        <v>3</v>
      </c>
      <c r="N8318" s="3" t="n">
        <v>-1</v>
      </c>
      <c r="O8318" s="3" t="n">
        <v>-1</v>
      </c>
      <c r="P8318" s="3" t="n">
        <v>7.8</v>
      </c>
      <c r="Q8318" s="3" t="n">
        <v>24.2</v>
      </c>
      <c r="R8318" s="3" t="s">
        <v>24184</v>
      </c>
      <c r="S8318" s="4" t="n">
        <v>45747.9875462963</v>
      </c>
      <c r="T8318" s="3" t="s">
        <v>65</v>
      </c>
      <c r="U8318" s="3" t="s">
        <v>65</v>
      </c>
      <c r="V8318" s="3" t="n">
        <v>0</v>
      </c>
      <c r="W8318" s="3" t="n">
        <v>0</v>
      </c>
      <c r="X8318" s="3" t="n">
        <v>0</v>
      </c>
      <c r="Y8318" s="3" t="s">
        <v>30</v>
      </c>
      <c r="Z8318" s="3" t="s">
        <v>30</v>
      </c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  <c r="AP8318" s="3"/>
      <c r="AQ8318" s="3"/>
      <c r="AR8318" s="3"/>
      <c r="AS8318" s="3"/>
      <c r="AT8318" s="3"/>
      <c r="AU8318" s="3"/>
      <c r="AV8318" s="3"/>
      <c r="AW8318" s="3"/>
      <c r="AX8318" s="3"/>
      <c r="AY8318" s="3"/>
      <c r="AZ8318" s="3"/>
      <c r="BA8318" s="3"/>
      <c r="BB8318" s="3"/>
      <c r="BC8318" s="3"/>
      <c r="BD8318" s="3"/>
      <c r="BE8318" s="3"/>
      <c r="BF8318" s="3"/>
      <c r="BG8318" s="3"/>
      <c r="BH8318" s="3"/>
      <c r="BI8318" s="3"/>
      <c r="BJ8318" s="3"/>
    </row>
    <row r="8319" customFormat="false" ht="15.75" hidden="false" customHeight="false" outlineLevel="0" collapsed="false">
      <c r="A8319" s="3" t="n">
        <v>8318</v>
      </c>
      <c r="B8319" s="3" t="s">
        <v>24185</v>
      </c>
      <c r="C8319" s="3" t="s">
        <v>24186</v>
      </c>
      <c r="D8319" s="3" t="n">
        <v>1</v>
      </c>
      <c r="E8319" s="3" t="n">
        <v>3.0601689</v>
      </c>
      <c r="F8319" s="3" t="n">
        <v>22</v>
      </c>
      <c r="G8319" s="3" t="n">
        <v>22</v>
      </c>
      <c r="H8319" s="3" t="n">
        <v>12</v>
      </c>
      <c r="I8319" s="3" t="n">
        <v>12</v>
      </c>
      <c r="J8319" s="3" t="n">
        <v>29</v>
      </c>
      <c r="K8319" s="3" t="n">
        <v>29</v>
      </c>
      <c r="L8319" s="3" t="n">
        <v>4</v>
      </c>
      <c r="M8319" s="3" t="n">
        <v>4</v>
      </c>
      <c r="N8319" s="3" t="n">
        <v>-1</v>
      </c>
      <c r="O8319" s="3" t="n">
        <v>-1</v>
      </c>
      <c r="P8319" s="3" t="n">
        <v>7.8</v>
      </c>
      <c r="Q8319" s="3" t="n">
        <v>24.2</v>
      </c>
      <c r="R8319" s="3" t="s">
        <v>24187</v>
      </c>
      <c r="S8319" s="4" t="n">
        <v>45747.987662037</v>
      </c>
      <c r="T8319" s="3" t="s">
        <v>65</v>
      </c>
      <c r="U8319" s="3" t="s">
        <v>65</v>
      </c>
      <c r="V8319" s="3" t="n">
        <v>0</v>
      </c>
      <c r="W8319" s="3" t="n">
        <v>0</v>
      </c>
      <c r="X8319" s="3" t="n">
        <v>0</v>
      </c>
      <c r="Y8319" s="3" t="s">
        <v>30</v>
      </c>
      <c r="Z8319" s="3" t="s">
        <v>30</v>
      </c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  <c r="AP8319" s="3"/>
      <c r="AQ8319" s="3"/>
      <c r="AR8319" s="3"/>
      <c r="AS8319" s="3"/>
      <c r="AT8319" s="3"/>
      <c r="AU8319" s="3"/>
      <c r="AV8319" s="3"/>
      <c r="AW8319" s="3"/>
      <c r="AX8319" s="3"/>
      <c r="AY8319" s="3"/>
      <c r="AZ8319" s="3"/>
      <c r="BA8319" s="3"/>
      <c r="BB8319" s="3"/>
      <c r="BC8319" s="3"/>
      <c r="BD8319" s="3"/>
      <c r="BE8319" s="3"/>
      <c r="BF8319" s="3"/>
      <c r="BG8319" s="3"/>
      <c r="BH8319" s="3"/>
      <c r="BI8319" s="3"/>
      <c r="BJ8319" s="3"/>
    </row>
    <row r="8320" customFormat="false" ht="15.75" hidden="false" customHeight="false" outlineLevel="0" collapsed="false">
      <c r="A8320" s="3" t="n">
        <v>8319</v>
      </c>
      <c r="B8320" s="3" t="s">
        <v>24188</v>
      </c>
      <c r="C8320" s="3" t="s">
        <v>24189</v>
      </c>
      <c r="D8320" s="3" t="n">
        <v>1</v>
      </c>
      <c r="E8320" s="3" t="n">
        <v>2.7974155</v>
      </c>
      <c r="F8320" s="3" t="n">
        <v>29</v>
      </c>
      <c r="G8320" s="3" t="n">
        <v>29</v>
      </c>
      <c r="H8320" s="3" t="n">
        <v>11</v>
      </c>
      <c r="I8320" s="3" t="n">
        <v>11</v>
      </c>
      <c r="J8320" s="3" t="n">
        <v>37</v>
      </c>
      <c r="K8320" s="3" t="n">
        <v>37</v>
      </c>
      <c r="L8320" s="3" t="n">
        <v>4</v>
      </c>
      <c r="M8320" s="3" t="n">
        <v>4</v>
      </c>
      <c r="N8320" s="3" t="n">
        <v>-1</v>
      </c>
      <c r="O8320" s="3" t="n">
        <v>-1</v>
      </c>
      <c r="P8320" s="3" t="n">
        <v>7.8</v>
      </c>
      <c r="Q8320" s="3" t="n">
        <v>24.2</v>
      </c>
      <c r="R8320" s="3" t="s">
        <v>24190</v>
      </c>
      <c r="S8320" s="4" t="n">
        <v>45747.9877662037</v>
      </c>
      <c r="T8320" s="3" t="s">
        <v>65</v>
      </c>
      <c r="U8320" s="3" t="s">
        <v>65</v>
      </c>
      <c r="V8320" s="3" t="n">
        <v>0</v>
      </c>
      <c r="W8320" s="3" t="n">
        <v>0</v>
      </c>
      <c r="X8320" s="3" t="n">
        <v>0</v>
      </c>
      <c r="Y8320" s="3" t="s">
        <v>30</v>
      </c>
      <c r="Z8320" s="3" t="s">
        <v>30</v>
      </c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  <c r="AP8320" s="3"/>
      <c r="AQ8320" s="3"/>
      <c r="AR8320" s="3"/>
      <c r="AS8320" s="3"/>
      <c r="AT8320" s="3"/>
      <c r="AU8320" s="3"/>
      <c r="AV8320" s="3"/>
      <c r="AW8320" s="3"/>
      <c r="AX8320" s="3"/>
      <c r="AY8320" s="3"/>
      <c r="AZ8320" s="3"/>
      <c r="BA8320" s="3"/>
      <c r="BB8320" s="3"/>
      <c r="BC8320" s="3"/>
      <c r="BD8320" s="3"/>
      <c r="BE8320" s="3"/>
      <c r="BF8320" s="3"/>
      <c r="BG8320" s="3"/>
      <c r="BH8320" s="3"/>
      <c r="BI8320" s="3"/>
      <c r="BJ8320" s="3"/>
    </row>
    <row r="8321" customFormat="false" ht="15.75" hidden="false" customHeight="false" outlineLevel="0" collapsed="false">
      <c r="A8321" s="3" t="n">
        <v>8320</v>
      </c>
      <c r="B8321" s="3" t="s">
        <v>24191</v>
      </c>
      <c r="C8321" s="3" t="s">
        <v>24192</v>
      </c>
      <c r="D8321" s="3" t="n">
        <v>1</v>
      </c>
      <c r="E8321" s="3" t="n">
        <v>0.4440789</v>
      </c>
      <c r="F8321" s="3" t="n">
        <v>11</v>
      </c>
      <c r="G8321" s="3" t="n">
        <v>11</v>
      </c>
      <c r="H8321" s="3" t="n">
        <v>4</v>
      </c>
      <c r="I8321" s="3" t="n">
        <v>4</v>
      </c>
      <c r="J8321" s="3" t="n">
        <v>17</v>
      </c>
      <c r="K8321" s="3" t="n">
        <v>17</v>
      </c>
      <c r="L8321" s="3" t="n">
        <v>5</v>
      </c>
      <c r="M8321" s="3" t="n">
        <v>5</v>
      </c>
      <c r="N8321" s="3" t="n">
        <v>-1</v>
      </c>
      <c r="O8321" s="3" t="n">
        <v>-1</v>
      </c>
      <c r="P8321" s="3" t="n">
        <v>7.8</v>
      </c>
      <c r="Q8321" s="3" t="n">
        <v>24.2</v>
      </c>
      <c r="R8321" s="3" t="s">
        <v>24193</v>
      </c>
      <c r="S8321" s="4" t="n">
        <v>45747.9878009259</v>
      </c>
      <c r="T8321" s="3" t="s">
        <v>65</v>
      </c>
      <c r="U8321" s="3" t="s">
        <v>65</v>
      </c>
      <c r="V8321" s="3" t="n">
        <v>0</v>
      </c>
      <c r="W8321" s="3" t="n">
        <v>0</v>
      </c>
      <c r="X8321" s="3" t="n">
        <v>0</v>
      </c>
      <c r="Y8321" s="3" t="s">
        <v>30</v>
      </c>
      <c r="Z8321" s="3" t="s">
        <v>30</v>
      </c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  <c r="AP8321" s="3"/>
      <c r="AQ8321" s="3"/>
      <c r="AR8321" s="3"/>
      <c r="AS8321" s="3"/>
      <c r="AT8321" s="3"/>
      <c r="AU8321" s="3"/>
      <c r="AV8321" s="3"/>
      <c r="AW8321" s="3"/>
      <c r="AX8321" s="3"/>
      <c r="AY8321" s="3"/>
      <c r="AZ8321" s="3"/>
      <c r="BA8321" s="3"/>
      <c r="BB8321" s="3"/>
      <c r="BC8321" s="3"/>
      <c r="BD8321" s="3"/>
      <c r="BE8321" s="3"/>
      <c r="BF8321" s="3"/>
      <c r="BG8321" s="3"/>
      <c r="BH8321" s="3"/>
      <c r="BI8321" s="3"/>
      <c r="BJ8321" s="3"/>
    </row>
    <row r="8322" customFormat="false" ht="15.75" hidden="false" customHeight="false" outlineLevel="0" collapsed="false">
      <c r="A8322" s="3" t="n">
        <v>8321</v>
      </c>
      <c r="B8322" s="3" t="s">
        <v>24194</v>
      </c>
      <c r="C8322" s="3" t="s">
        <v>24195</v>
      </c>
      <c r="D8322" s="3" t="n">
        <v>1</v>
      </c>
      <c r="E8322" s="3" t="n">
        <v>0.4888056</v>
      </c>
      <c r="F8322" s="3" t="n">
        <v>15</v>
      </c>
      <c r="G8322" s="3" t="n">
        <v>15</v>
      </c>
      <c r="H8322" s="3" t="n">
        <v>6</v>
      </c>
      <c r="I8322" s="3" t="n">
        <v>6</v>
      </c>
      <c r="J8322" s="3" t="n">
        <v>24</v>
      </c>
      <c r="K8322" s="3" t="n">
        <v>24</v>
      </c>
      <c r="L8322" s="3" t="n">
        <v>5</v>
      </c>
      <c r="M8322" s="3" t="n">
        <v>5</v>
      </c>
      <c r="N8322" s="3" t="n">
        <v>-1</v>
      </c>
      <c r="O8322" s="3" t="n">
        <v>-1</v>
      </c>
      <c r="P8322" s="3" t="n">
        <v>8.4</v>
      </c>
      <c r="Q8322" s="3" t="n">
        <v>24.2</v>
      </c>
      <c r="R8322" s="3" t="s">
        <v>24196</v>
      </c>
      <c r="S8322" s="4" t="n">
        <v>45747.9878240741</v>
      </c>
      <c r="T8322" s="3" t="s">
        <v>65</v>
      </c>
      <c r="U8322" s="3" t="s">
        <v>65</v>
      </c>
      <c r="V8322" s="3" t="n">
        <v>0</v>
      </c>
      <c r="W8322" s="3" t="n">
        <v>0</v>
      </c>
      <c r="X8322" s="3" t="n">
        <v>0</v>
      </c>
      <c r="Y8322" s="3" t="s">
        <v>30</v>
      </c>
      <c r="Z8322" s="3" t="s">
        <v>30</v>
      </c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  <c r="AP8322" s="3"/>
      <c r="AQ8322" s="3"/>
      <c r="AR8322" s="3"/>
      <c r="AS8322" s="3"/>
      <c r="AT8322" s="3"/>
      <c r="AU8322" s="3"/>
      <c r="AV8322" s="3"/>
      <c r="AW8322" s="3"/>
      <c r="AX8322" s="3"/>
      <c r="AY8322" s="3"/>
      <c r="AZ8322" s="3"/>
      <c r="BA8322" s="3"/>
      <c r="BB8322" s="3"/>
      <c r="BC8322" s="3"/>
      <c r="BD8322" s="3"/>
      <c r="BE8322" s="3"/>
      <c r="BF8322" s="3"/>
      <c r="BG8322" s="3"/>
      <c r="BH8322" s="3"/>
      <c r="BI8322" s="3"/>
      <c r="BJ8322" s="3"/>
    </row>
    <row r="8323" customFormat="false" ht="15.75" hidden="false" customHeight="false" outlineLevel="0" collapsed="false">
      <c r="A8323" s="3" t="n">
        <v>8322</v>
      </c>
      <c r="B8323" s="3" t="s">
        <v>24197</v>
      </c>
      <c r="C8323" s="3" t="s">
        <v>24198</v>
      </c>
      <c r="D8323" s="3" t="n">
        <v>1</v>
      </c>
      <c r="E8323" s="3" t="n">
        <v>0.9433862</v>
      </c>
      <c r="F8323" s="3" t="n">
        <v>31</v>
      </c>
      <c r="G8323" s="3" t="n">
        <v>31</v>
      </c>
      <c r="H8323" s="3" t="n">
        <v>10</v>
      </c>
      <c r="I8323" s="3" t="n">
        <v>10</v>
      </c>
      <c r="J8323" s="3" t="n">
        <v>59</v>
      </c>
      <c r="K8323" s="3" t="n">
        <v>59</v>
      </c>
      <c r="L8323" s="3" t="n">
        <v>9</v>
      </c>
      <c r="M8323" s="3" t="n">
        <v>9</v>
      </c>
      <c r="N8323" s="3" t="n">
        <v>-1</v>
      </c>
      <c r="O8323" s="3" t="n">
        <v>-1</v>
      </c>
      <c r="P8323" s="3" t="n">
        <v>8.4</v>
      </c>
      <c r="Q8323" s="3" t="n">
        <v>24.2</v>
      </c>
      <c r="R8323" s="3" t="s">
        <v>24199</v>
      </c>
      <c r="S8323" s="4" t="n">
        <v>45747.9878703704</v>
      </c>
      <c r="T8323" s="3" t="s">
        <v>65</v>
      </c>
      <c r="U8323" s="3" t="s">
        <v>65</v>
      </c>
      <c r="V8323" s="3" t="n">
        <v>0</v>
      </c>
      <c r="W8323" s="3" t="n">
        <v>0</v>
      </c>
      <c r="X8323" s="3" t="n">
        <v>0</v>
      </c>
      <c r="Y8323" s="3" t="s">
        <v>30</v>
      </c>
      <c r="Z8323" s="3" t="s">
        <v>30</v>
      </c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  <c r="AP8323" s="3"/>
      <c r="AQ8323" s="3"/>
      <c r="AR8323" s="3"/>
      <c r="AS8323" s="3"/>
      <c r="AT8323" s="3"/>
      <c r="AU8323" s="3"/>
      <c r="AV8323" s="3"/>
      <c r="AW8323" s="3"/>
      <c r="AX8323" s="3"/>
      <c r="AY8323" s="3"/>
      <c r="AZ8323" s="3"/>
      <c r="BA8323" s="3"/>
      <c r="BB8323" s="3"/>
      <c r="BC8323" s="3"/>
      <c r="BD8323" s="3"/>
      <c r="BE8323" s="3"/>
      <c r="BF8323" s="3"/>
      <c r="BG8323" s="3"/>
      <c r="BH8323" s="3"/>
      <c r="BI8323" s="3"/>
      <c r="BJ8323" s="3"/>
    </row>
    <row r="8324" customFormat="false" ht="15.75" hidden="false" customHeight="false" outlineLevel="0" collapsed="false">
      <c r="A8324" s="3" t="n">
        <v>8323</v>
      </c>
      <c r="B8324" s="3" t="s">
        <v>24200</v>
      </c>
      <c r="C8324" s="3" t="s">
        <v>24201</v>
      </c>
      <c r="D8324" s="3" t="n">
        <v>1</v>
      </c>
      <c r="E8324" s="3" t="n">
        <v>2.9043082</v>
      </c>
      <c r="F8324" s="3" t="n">
        <v>15</v>
      </c>
      <c r="G8324" s="3" t="n">
        <v>15</v>
      </c>
      <c r="H8324" s="3" t="n">
        <v>5</v>
      </c>
      <c r="I8324" s="3" t="n">
        <v>5</v>
      </c>
      <c r="J8324" s="3" t="n">
        <v>27</v>
      </c>
      <c r="K8324" s="3" t="n">
        <v>27</v>
      </c>
      <c r="L8324" s="3" t="n">
        <v>5</v>
      </c>
      <c r="M8324" s="3" t="n">
        <v>5</v>
      </c>
      <c r="N8324" s="3" t="n">
        <v>-1</v>
      </c>
      <c r="O8324" s="3" t="n">
        <v>-1</v>
      </c>
      <c r="P8324" s="3" t="n">
        <v>7.8</v>
      </c>
      <c r="Q8324" s="3" t="n">
        <v>24.2</v>
      </c>
      <c r="R8324" s="3" t="s">
        <v>24202</v>
      </c>
      <c r="S8324" s="4" t="n">
        <v>45747.987974537</v>
      </c>
      <c r="T8324" s="3" t="s">
        <v>65</v>
      </c>
      <c r="U8324" s="3" t="s">
        <v>65</v>
      </c>
      <c r="V8324" s="3" t="n">
        <v>0</v>
      </c>
      <c r="W8324" s="3" t="n">
        <v>0</v>
      </c>
      <c r="X8324" s="3" t="n">
        <v>0</v>
      </c>
      <c r="Y8324" s="3" t="s">
        <v>30</v>
      </c>
      <c r="Z8324" s="3" t="s">
        <v>30</v>
      </c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  <c r="AP8324" s="3"/>
      <c r="AQ8324" s="3"/>
      <c r="AR8324" s="3"/>
      <c r="AS8324" s="3"/>
      <c r="AT8324" s="3"/>
      <c r="AU8324" s="3"/>
      <c r="AV8324" s="3"/>
      <c r="AW8324" s="3"/>
      <c r="AX8324" s="3"/>
      <c r="AY8324" s="3"/>
      <c r="AZ8324" s="3"/>
      <c r="BA8324" s="3"/>
      <c r="BB8324" s="3"/>
      <c r="BC8324" s="3"/>
      <c r="BD8324" s="3"/>
      <c r="BE8324" s="3"/>
      <c r="BF8324" s="3"/>
      <c r="BG8324" s="3"/>
      <c r="BH8324" s="3"/>
      <c r="BI8324" s="3"/>
      <c r="BJ8324" s="3"/>
    </row>
    <row r="8325" customFormat="false" ht="15.75" hidden="false" customHeight="false" outlineLevel="0" collapsed="false">
      <c r="A8325" s="3" t="n">
        <v>8324</v>
      </c>
      <c r="B8325" s="3" t="s">
        <v>24203</v>
      </c>
      <c r="C8325" s="3" t="s">
        <v>24204</v>
      </c>
      <c r="D8325" s="3" t="n">
        <v>1</v>
      </c>
      <c r="E8325" s="3" t="n">
        <v>2.876504</v>
      </c>
      <c r="F8325" s="3" t="n">
        <v>14</v>
      </c>
      <c r="G8325" s="3" t="n">
        <v>14</v>
      </c>
      <c r="H8325" s="3" t="n">
        <v>5</v>
      </c>
      <c r="I8325" s="3" t="n">
        <v>5</v>
      </c>
      <c r="J8325" s="3" t="n">
        <v>24</v>
      </c>
      <c r="K8325" s="3" t="n">
        <v>24</v>
      </c>
      <c r="L8325" s="3" t="n">
        <v>5</v>
      </c>
      <c r="M8325" s="3" t="n">
        <v>5</v>
      </c>
      <c r="N8325" s="3" t="n">
        <v>-1</v>
      </c>
      <c r="O8325" s="3" t="n">
        <v>-1</v>
      </c>
      <c r="P8325" s="3" t="n">
        <v>7.8</v>
      </c>
      <c r="Q8325" s="3" t="n">
        <v>24.2</v>
      </c>
      <c r="R8325" s="3" t="s">
        <v>24205</v>
      </c>
      <c r="S8325" s="4" t="n">
        <v>45747.9880902778</v>
      </c>
      <c r="T8325" s="3" t="s">
        <v>65</v>
      </c>
      <c r="U8325" s="3" t="s">
        <v>65</v>
      </c>
      <c r="V8325" s="3" t="n">
        <v>0</v>
      </c>
      <c r="W8325" s="3" t="n">
        <v>0</v>
      </c>
      <c r="X8325" s="3" t="n">
        <v>0</v>
      </c>
      <c r="Y8325" s="3" t="s">
        <v>30</v>
      </c>
      <c r="Z8325" s="3" t="s">
        <v>30</v>
      </c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  <c r="AP8325" s="3"/>
      <c r="AQ8325" s="3"/>
      <c r="AR8325" s="3"/>
      <c r="AS8325" s="3"/>
      <c r="AT8325" s="3"/>
      <c r="AU8325" s="3"/>
      <c r="AV8325" s="3"/>
      <c r="AW8325" s="3"/>
      <c r="AX8325" s="3"/>
      <c r="AY8325" s="3"/>
      <c r="AZ8325" s="3"/>
      <c r="BA8325" s="3"/>
      <c r="BB8325" s="3"/>
      <c r="BC8325" s="3"/>
      <c r="BD8325" s="3"/>
      <c r="BE8325" s="3"/>
      <c r="BF8325" s="3"/>
      <c r="BG8325" s="3"/>
      <c r="BH8325" s="3"/>
      <c r="BI8325" s="3"/>
      <c r="BJ8325" s="3"/>
    </row>
    <row r="8326" customFormat="false" ht="15.75" hidden="false" customHeight="false" outlineLevel="0" collapsed="false">
      <c r="A8326" s="3" t="n">
        <v>8325</v>
      </c>
      <c r="B8326" s="3" t="s">
        <v>24206</v>
      </c>
      <c r="C8326" s="3" t="s">
        <v>24207</v>
      </c>
      <c r="D8326" s="3" t="n">
        <v>1</v>
      </c>
      <c r="E8326" s="3" t="n">
        <v>2.9012914</v>
      </c>
      <c r="F8326" s="3" t="n">
        <v>14</v>
      </c>
      <c r="G8326" s="3" t="n">
        <v>14</v>
      </c>
      <c r="H8326" s="3" t="n">
        <v>6</v>
      </c>
      <c r="I8326" s="3" t="n">
        <v>6</v>
      </c>
      <c r="J8326" s="3" t="n">
        <v>23</v>
      </c>
      <c r="K8326" s="3" t="n">
        <v>23</v>
      </c>
      <c r="L8326" s="3" t="n">
        <v>4</v>
      </c>
      <c r="M8326" s="3" t="n">
        <v>4</v>
      </c>
      <c r="N8326" s="3" t="n">
        <v>-1</v>
      </c>
      <c r="O8326" s="3" t="n">
        <v>-1</v>
      </c>
      <c r="P8326" s="3" t="n">
        <v>8.4</v>
      </c>
      <c r="Q8326" s="3" t="n">
        <v>24.2</v>
      </c>
      <c r="R8326" s="3" t="s">
        <v>24208</v>
      </c>
      <c r="S8326" s="4" t="n">
        <v>45747.9881944444</v>
      </c>
      <c r="T8326" s="3" t="s">
        <v>65</v>
      </c>
      <c r="U8326" s="3" t="s">
        <v>65</v>
      </c>
      <c r="V8326" s="3" t="n">
        <v>0</v>
      </c>
      <c r="W8326" s="3" t="n">
        <v>0</v>
      </c>
      <c r="X8326" s="3" t="n">
        <v>0</v>
      </c>
      <c r="Y8326" s="3" t="s">
        <v>30</v>
      </c>
      <c r="Z8326" s="3" t="s">
        <v>30</v>
      </c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  <c r="AP8326" s="3"/>
      <c r="AQ8326" s="3"/>
      <c r="AR8326" s="3"/>
      <c r="AS8326" s="3"/>
      <c r="AT8326" s="3"/>
      <c r="AU8326" s="3"/>
      <c r="AV8326" s="3"/>
      <c r="AW8326" s="3"/>
      <c r="AX8326" s="3"/>
      <c r="AY8326" s="3"/>
      <c r="AZ8326" s="3"/>
      <c r="BA8326" s="3"/>
      <c r="BB8326" s="3"/>
      <c r="BC8326" s="3"/>
      <c r="BD8326" s="3"/>
      <c r="BE8326" s="3"/>
      <c r="BF8326" s="3"/>
      <c r="BG8326" s="3"/>
      <c r="BH8326" s="3"/>
      <c r="BI8326" s="3"/>
      <c r="BJ8326" s="3"/>
    </row>
    <row r="8327" customFormat="false" ht="15.75" hidden="false" customHeight="false" outlineLevel="0" collapsed="false">
      <c r="A8327" s="3" t="n">
        <v>8326</v>
      </c>
      <c r="B8327" s="3" t="s">
        <v>24209</v>
      </c>
      <c r="C8327" s="3" t="s">
        <v>24210</v>
      </c>
      <c r="D8327" s="3" t="n">
        <v>1</v>
      </c>
      <c r="E8327" s="3" t="n">
        <v>2.8775851</v>
      </c>
      <c r="F8327" s="3" t="n">
        <v>13</v>
      </c>
      <c r="G8327" s="3" t="n">
        <v>13</v>
      </c>
      <c r="H8327" s="3" t="n">
        <v>5</v>
      </c>
      <c r="I8327" s="3" t="n">
        <v>5</v>
      </c>
      <c r="J8327" s="3" t="n">
        <v>22</v>
      </c>
      <c r="K8327" s="3" t="n">
        <v>22</v>
      </c>
      <c r="L8327" s="3" t="n">
        <v>4</v>
      </c>
      <c r="M8327" s="3" t="n">
        <v>4</v>
      </c>
      <c r="N8327" s="3" t="n">
        <v>-1</v>
      </c>
      <c r="O8327" s="3" t="n">
        <v>-1</v>
      </c>
      <c r="P8327" s="3" t="n">
        <v>7.8</v>
      </c>
      <c r="Q8327" s="3" t="n">
        <v>24.2</v>
      </c>
      <c r="R8327" s="3" t="s">
        <v>24211</v>
      </c>
      <c r="S8327" s="4" t="n">
        <v>45747.9883101852</v>
      </c>
      <c r="T8327" s="3" t="s">
        <v>65</v>
      </c>
      <c r="U8327" s="3" t="s">
        <v>65</v>
      </c>
      <c r="V8327" s="3" t="n">
        <v>0</v>
      </c>
      <c r="W8327" s="3" t="n">
        <v>0</v>
      </c>
      <c r="X8327" s="3" t="n">
        <v>0</v>
      </c>
      <c r="Y8327" s="3" t="s">
        <v>30</v>
      </c>
      <c r="Z8327" s="3" t="s">
        <v>30</v>
      </c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  <c r="AP8327" s="3"/>
      <c r="AQ8327" s="3"/>
      <c r="AR8327" s="3"/>
      <c r="AS8327" s="3"/>
      <c r="AT8327" s="3"/>
      <c r="AU8327" s="3"/>
      <c r="AV8327" s="3"/>
      <c r="AW8327" s="3"/>
      <c r="AX8327" s="3"/>
      <c r="AY8327" s="3"/>
      <c r="AZ8327" s="3"/>
      <c r="BA8327" s="3"/>
      <c r="BB8327" s="3"/>
      <c r="BC8327" s="3"/>
      <c r="BD8327" s="3"/>
      <c r="BE8327" s="3"/>
      <c r="BF8327" s="3"/>
      <c r="BG8327" s="3"/>
      <c r="BH8327" s="3"/>
      <c r="BI8327" s="3"/>
      <c r="BJ8327" s="3"/>
    </row>
    <row r="8328" customFormat="false" ht="15.75" hidden="false" customHeight="false" outlineLevel="0" collapsed="false">
      <c r="A8328" s="3" t="n">
        <v>8327</v>
      </c>
      <c r="B8328" s="3" t="s">
        <v>24212</v>
      </c>
      <c r="C8328" s="3" t="s">
        <v>24213</v>
      </c>
      <c r="D8328" s="3" t="n">
        <v>1</v>
      </c>
      <c r="E8328" s="3" t="n">
        <v>3.0575098</v>
      </c>
      <c r="F8328" s="3" t="n">
        <v>12</v>
      </c>
      <c r="G8328" s="3" t="n">
        <v>12</v>
      </c>
      <c r="H8328" s="3" t="n">
        <v>6</v>
      </c>
      <c r="I8328" s="3" t="n">
        <v>6</v>
      </c>
      <c r="J8328" s="3" t="n">
        <v>21</v>
      </c>
      <c r="K8328" s="3" t="n">
        <v>21</v>
      </c>
      <c r="L8328" s="3" t="n">
        <v>3</v>
      </c>
      <c r="M8328" s="3" t="n">
        <v>3</v>
      </c>
      <c r="N8328" s="3" t="n">
        <v>-1</v>
      </c>
      <c r="O8328" s="3" t="n">
        <v>-1</v>
      </c>
      <c r="P8328" s="3" t="n">
        <v>7.8</v>
      </c>
      <c r="Q8328" s="3" t="n">
        <v>24.2</v>
      </c>
      <c r="R8328" s="3" t="s">
        <v>24214</v>
      </c>
      <c r="S8328" s="4" t="n">
        <v>45747.9884259259</v>
      </c>
      <c r="T8328" s="3" t="s">
        <v>65</v>
      </c>
      <c r="U8328" s="3" t="s">
        <v>65</v>
      </c>
      <c r="V8328" s="3" t="n">
        <v>0</v>
      </c>
      <c r="W8328" s="3" t="n">
        <v>0</v>
      </c>
      <c r="X8328" s="3" t="n">
        <v>0</v>
      </c>
      <c r="Y8328" s="3" t="s">
        <v>30</v>
      </c>
      <c r="Z8328" s="3" t="s">
        <v>30</v>
      </c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  <c r="AP8328" s="3"/>
      <c r="AQ8328" s="3"/>
      <c r="AR8328" s="3"/>
      <c r="AS8328" s="3"/>
      <c r="AT8328" s="3"/>
      <c r="AU8328" s="3"/>
      <c r="AV8328" s="3"/>
      <c r="AW8328" s="3"/>
      <c r="AX8328" s="3"/>
      <c r="AY8328" s="3"/>
      <c r="AZ8328" s="3"/>
      <c r="BA8328" s="3"/>
      <c r="BB8328" s="3"/>
      <c r="BC8328" s="3"/>
      <c r="BD8328" s="3"/>
      <c r="BE8328" s="3"/>
      <c r="BF8328" s="3"/>
      <c r="BG8328" s="3"/>
      <c r="BH8328" s="3"/>
      <c r="BI8328" s="3"/>
      <c r="BJ8328" s="3"/>
    </row>
    <row r="8329" customFormat="false" ht="15.75" hidden="false" customHeight="false" outlineLevel="0" collapsed="false">
      <c r="A8329" s="3" t="n">
        <v>8328</v>
      </c>
      <c r="B8329" s="3" t="s">
        <v>24215</v>
      </c>
      <c r="C8329" s="3" t="s">
        <v>24216</v>
      </c>
      <c r="D8329" s="3" t="n">
        <v>1</v>
      </c>
      <c r="E8329" s="3" t="n">
        <v>0.0570971</v>
      </c>
      <c r="F8329" s="3" t="n">
        <v>8</v>
      </c>
      <c r="G8329" s="3" t="n">
        <v>8</v>
      </c>
      <c r="H8329" s="3" t="n">
        <v>6</v>
      </c>
      <c r="I8329" s="3" t="n">
        <v>6</v>
      </c>
      <c r="J8329" s="3" t="n">
        <v>6</v>
      </c>
      <c r="K8329" s="3" t="n">
        <v>6</v>
      </c>
      <c r="L8329" s="3" t="n">
        <v>0</v>
      </c>
      <c r="M8329" s="3" t="n">
        <v>0</v>
      </c>
      <c r="N8329" s="3" t="n">
        <v>-1</v>
      </c>
      <c r="O8329" s="3" t="n">
        <v>0</v>
      </c>
      <c r="P8329" s="3" t="n">
        <v>7.8</v>
      </c>
      <c r="Q8329" s="3" t="n">
        <v>24.2</v>
      </c>
      <c r="R8329" s="3" t="s">
        <v>24217</v>
      </c>
      <c r="S8329" s="4" t="n">
        <v>45747.9884490741</v>
      </c>
      <c r="T8329" s="3" t="s">
        <v>65</v>
      </c>
      <c r="U8329" s="3" t="s">
        <v>65</v>
      </c>
      <c r="V8329" s="3" t="n">
        <v>0</v>
      </c>
      <c r="W8329" s="3" t="n">
        <v>1</v>
      </c>
      <c r="X8329" s="3" t="n">
        <v>0</v>
      </c>
      <c r="Y8329" s="3" t="s">
        <v>30</v>
      </c>
      <c r="Z8329" s="3" t="s">
        <v>30</v>
      </c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  <c r="AP8329" s="3"/>
      <c r="AQ8329" s="3"/>
      <c r="AR8329" s="3"/>
      <c r="AS8329" s="3"/>
      <c r="AT8329" s="3"/>
      <c r="AU8329" s="3"/>
      <c r="AV8329" s="3"/>
      <c r="AW8329" s="3"/>
      <c r="AX8329" s="3"/>
      <c r="AY8329" s="3"/>
      <c r="AZ8329" s="3"/>
      <c r="BA8329" s="3"/>
      <c r="BB8329" s="3"/>
      <c r="BC8329" s="3"/>
      <c r="BD8329" s="3"/>
      <c r="BE8329" s="3"/>
      <c r="BF8329" s="3"/>
      <c r="BG8329" s="3"/>
      <c r="BH8329" s="3"/>
      <c r="BI8329" s="3"/>
      <c r="BJ8329" s="3"/>
    </row>
    <row r="8330" customFormat="false" ht="15.75" hidden="false" customHeight="false" outlineLevel="0" collapsed="false">
      <c r="A8330" s="3" t="n">
        <v>8329</v>
      </c>
      <c r="B8330" s="3" t="s">
        <v>24218</v>
      </c>
      <c r="C8330" s="3" t="s">
        <v>24219</v>
      </c>
      <c r="D8330" s="3" t="n">
        <v>1</v>
      </c>
      <c r="E8330" s="3" t="n">
        <v>0.05515</v>
      </c>
      <c r="F8330" s="3" t="n">
        <v>9</v>
      </c>
      <c r="G8330" s="3" t="n">
        <v>9</v>
      </c>
      <c r="H8330" s="3" t="n">
        <v>6</v>
      </c>
      <c r="I8330" s="3" t="n">
        <v>6</v>
      </c>
      <c r="J8330" s="3" t="n">
        <v>7</v>
      </c>
      <c r="K8330" s="3" t="n">
        <v>7</v>
      </c>
      <c r="L8330" s="3" t="n">
        <v>0</v>
      </c>
      <c r="M8330" s="3" t="n">
        <v>0</v>
      </c>
      <c r="N8330" s="3" t="n">
        <v>-1</v>
      </c>
      <c r="O8330" s="3" t="n">
        <v>0</v>
      </c>
      <c r="P8330" s="3" t="n">
        <v>7.8</v>
      </c>
      <c r="Q8330" s="3" t="n">
        <v>24.2</v>
      </c>
      <c r="R8330" s="3" t="s">
        <v>24220</v>
      </c>
      <c r="S8330" s="4" t="n">
        <v>45747.9884606482</v>
      </c>
      <c r="T8330" s="3" t="s">
        <v>65</v>
      </c>
      <c r="U8330" s="3" t="s">
        <v>65</v>
      </c>
      <c r="V8330" s="3" t="n">
        <v>0</v>
      </c>
      <c r="W8330" s="3" t="n">
        <v>1</v>
      </c>
      <c r="X8330" s="3" t="n">
        <v>0</v>
      </c>
      <c r="Y8330" s="3" t="s">
        <v>30</v>
      </c>
      <c r="Z8330" s="3" t="s">
        <v>30</v>
      </c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  <c r="AP8330" s="3"/>
      <c r="AQ8330" s="3"/>
      <c r="AR8330" s="3"/>
      <c r="AS8330" s="3"/>
      <c r="AT8330" s="3"/>
      <c r="AU8330" s="3"/>
      <c r="AV8330" s="3"/>
      <c r="AW8330" s="3"/>
      <c r="AX8330" s="3"/>
      <c r="AY8330" s="3"/>
      <c r="AZ8330" s="3"/>
      <c r="BA8330" s="3"/>
      <c r="BB8330" s="3"/>
      <c r="BC8330" s="3"/>
      <c r="BD8330" s="3"/>
      <c r="BE8330" s="3"/>
      <c r="BF8330" s="3"/>
      <c r="BG8330" s="3"/>
      <c r="BH8330" s="3"/>
      <c r="BI8330" s="3"/>
      <c r="BJ8330" s="3"/>
    </row>
    <row r="8331" customFormat="false" ht="15.75" hidden="false" customHeight="false" outlineLevel="0" collapsed="false">
      <c r="A8331" s="3" t="n">
        <v>8330</v>
      </c>
      <c r="B8331" s="3" t="s">
        <v>24221</v>
      </c>
      <c r="C8331" s="3" t="s">
        <v>24222</v>
      </c>
      <c r="D8331" s="3" t="n">
        <v>1</v>
      </c>
      <c r="E8331" s="3" t="n">
        <v>0.3983317</v>
      </c>
      <c r="F8331" s="3" t="n">
        <v>10</v>
      </c>
      <c r="G8331" s="3" t="n">
        <v>10</v>
      </c>
      <c r="H8331" s="3" t="n">
        <v>8</v>
      </c>
      <c r="I8331" s="3" t="n">
        <v>8</v>
      </c>
      <c r="J8331" s="3" t="n">
        <v>12</v>
      </c>
      <c r="K8331" s="3" t="n">
        <v>12</v>
      </c>
      <c r="L8331" s="3" t="n">
        <v>1</v>
      </c>
      <c r="M8331" s="3" t="n">
        <v>1</v>
      </c>
      <c r="N8331" s="3" t="n">
        <v>-1</v>
      </c>
      <c r="O8331" s="3" t="n">
        <v>-1</v>
      </c>
      <c r="P8331" s="3" t="n">
        <v>7.8</v>
      </c>
      <c r="Q8331" s="3" t="n">
        <v>24.2</v>
      </c>
      <c r="R8331" s="3" t="s">
        <v>24223</v>
      </c>
      <c r="S8331" s="4" t="n">
        <v>45747.9884953704</v>
      </c>
      <c r="T8331" s="3" t="s">
        <v>65</v>
      </c>
      <c r="U8331" s="3" t="s">
        <v>65</v>
      </c>
      <c r="V8331" s="3" t="n">
        <v>0</v>
      </c>
      <c r="W8331" s="3" t="n">
        <v>0</v>
      </c>
      <c r="X8331" s="3" t="n">
        <v>0</v>
      </c>
      <c r="Y8331" s="3" t="s">
        <v>30</v>
      </c>
      <c r="Z8331" s="3" t="s">
        <v>30</v>
      </c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  <c r="AP8331" s="3"/>
      <c r="AQ8331" s="3"/>
      <c r="AR8331" s="3"/>
      <c r="AS8331" s="3"/>
      <c r="AT8331" s="3"/>
      <c r="AU8331" s="3"/>
      <c r="AV8331" s="3"/>
      <c r="AW8331" s="3"/>
      <c r="AX8331" s="3"/>
      <c r="AY8331" s="3"/>
      <c r="AZ8331" s="3"/>
      <c r="BA8331" s="3"/>
      <c r="BB8331" s="3"/>
      <c r="BC8331" s="3"/>
      <c r="BD8331" s="3"/>
      <c r="BE8331" s="3"/>
      <c r="BF8331" s="3"/>
      <c r="BG8331" s="3"/>
      <c r="BH8331" s="3"/>
      <c r="BI8331" s="3"/>
      <c r="BJ8331" s="3"/>
    </row>
    <row r="8332" customFormat="false" ht="15.75" hidden="false" customHeight="false" outlineLevel="0" collapsed="false">
      <c r="A8332" s="3" t="n">
        <v>8331</v>
      </c>
      <c r="B8332" s="3" t="s">
        <v>24224</v>
      </c>
      <c r="C8332" s="3" t="s">
        <v>24225</v>
      </c>
      <c r="D8332" s="3" t="n">
        <v>1</v>
      </c>
      <c r="E8332" s="3" t="n">
        <v>0.9214663</v>
      </c>
      <c r="F8332" s="3" t="n">
        <v>26</v>
      </c>
      <c r="G8332" s="3" t="n">
        <v>26</v>
      </c>
      <c r="H8332" s="3" t="n">
        <v>6</v>
      </c>
      <c r="I8332" s="3" t="n">
        <v>6</v>
      </c>
      <c r="J8332" s="3" t="n">
        <v>51</v>
      </c>
      <c r="K8332" s="3" t="n">
        <v>51</v>
      </c>
      <c r="L8332" s="3" t="n">
        <v>11</v>
      </c>
      <c r="M8332" s="3" t="n">
        <v>11</v>
      </c>
      <c r="N8332" s="3" t="n">
        <v>-1</v>
      </c>
      <c r="O8332" s="3" t="n">
        <v>-1</v>
      </c>
      <c r="P8332" s="3" t="n">
        <v>5</v>
      </c>
      <c r="Q8332" s="3" t="n">
        <v>24.2</v>
      </c>
      <c r="R8332" s="3" t="s">
        <v>24226</v>
      </c>
      <c r="S8332" s="4" t="n">
        <v>45747.9885300926</v>
      </c>
      <c r="T8332" s="3" t="s">
        <v>65</v>
      </c>
      <c r="U8332" s="3" t="s">
        <v>65</v>
      </c>
      <c r="V8332" s="3" t="n">
        <v>0</v>
      </c>
      <c r="W8332" s="3" t="n">
        <v>0</v>
      </c>
      <c r="X8332" s="3" t="n">
        <v>0</v>
      </c>
      <c r="Y8332" s="3" t="s">
        <v>30</v>
      </c>
      <c r="Z8332" s="3" t="s">
        <v>30</v>
      </c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  <c r="AP8332" s="3"/>
      <c r="AQ8332" s="3"/>
      <c r="AR8332" s="3"/>
      <c r="AS8332" s="3"/>
      <c r="AT8332" s="3"/>
      <c r="AU8332" s="3"/>
      <c r="AV8332" s="3"/>
      <c r="AW8332" s="3"/>
      <c r="AX8332" s="3"/>
      <c r="AY8332" s="3"/>
      <c r="AZ8332" s="3"/>
      <c r="BA8332" s="3"/>
      <c r="BB8332" s="3"/>
      <c r="BC8332" s="3"/>
      <c r="BD8332" s="3"/>
      <c r="BE8332" s="3"/>
      <c r="BF8332" s="3"/>
      <c r="BG8332" s="3"/>
      <c r="BH8332" s="3"/>
      <c r="BI8332" s="3"/>
      <c r="BJ8332" s="3"/>
    </row>
    <row r="8333" customFormat="false" ht="15.75" hidden="false" customHeight="false" outlineLevel="0" collapsed="false">
      <c r="A8333" s="3" t="n">
        <v>8332</v>
      </c>
      <c r="B8333" s="3" t="s">
        <v>24227</v>
      </c>
      <c r="C8333" s="3" t="s">
        <v>24228</v>
      </c>
      <c r="D8333" s="3" t="n">
        <v>1</v>
      </c>
      <c r="E8333" s="3" t="n">
        <v>1.3347521</v>
      </c>
      <c r="F8333" s="3" t="n">
        <v>18</v>
      </c>
      <c r="G8333" s="3" t="n">
        <v>18</v>
      </c>
      <c r="H8333" s="3" t="n">
        <v>10</v>
      </c>
      <c r="I8333" s="3" t="n">
        <v>10</v>
      </c>
      <c r="J8333" s="3" t="n">
        <v>29</v>
      </c>
      <c r="K8333" s="3" t="n">
        <v>29</v>
      </c>
      <c r="L8333" s="3" t="n">
        <v>1</v>
      </c>
      <c r="M8333" s="3" t="n">
        <v>1</v>
      </c>
      <c r="N8333" s="3" t="n">
        <v>0</v>
      </c>
      <c r="O8333" s="3" t="n">
        <v>0</v>
      </c>
      <c r="P8333" s="3" t="n">
        <v>7.8</v>
      </c>
      <c r="Q8333" s="3" t="n">
        <v>24.2</v>
      </c>
      <c r="R8333" s="3" t="s">
        <v>24229</v>
      </c>
      <c r="S8333" s="4" t="n">
        <v>45747.988587963</v>
      </c>
      <c r="T8333" s="3" t="s">
        <v>65</v>
      </c>
      <c r="U8333" s="3" t="s">
        <v>65</v>
      </c>
      <c r="V8333" s="3" t="n">
        <v>1</v>
      </c>
      <c r="W8333" s="3" t="n">
        <v>1</v>
      </c>
      <c r="X8333" s="3" t="n">
        <v>0</v>
      </c>
      <c r="Y8333" s="3" t="s">
        <v>30</v>
      </c>
      <c r="Z8333" s="3" t="s">
        <v>30</v>
      </c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  <c r="AP8333" s="3"/>
      <c r="AQ8333" s="3"/>
      <c r="AR8333" s="3"/>
      <c r="AS8333" s="3"/>
      <c r="AT8333" s="3"/>
      <c r="AU8333" s="3"/>
      <c r="AV8333" s="3"/>
      <c r="AW8333" s="3"/>
      <c r="AX8333" s="3"/>
      <c r="AY8333" s="3"/>
      <c r="AZ8333" s="3"/>
      <c r="BA8333" s="3"/>
      <c r="BB8333" s="3"/>
      <c r="BC8333" s="3"/>
      <c r="BD8333" s="3"/>
      <c r="BE8333" s="3"/>
      <c r="BF8333" s="3"/>
      <c r="BG8333" s="3"/>
      <c r="BH8333" s="3"/>
      <c r="BI8333" s="3"/>
      <c r="BJ8333" s="3"/>
    </row>
    <row r="8334" customFormat="false" ht="15.75" hidden="false" customHeight="false" outlineLevel="0" collapsed="false">
      <c r="A8334" s="3" t="n">
        <v>8333</v>
      </c>
      <c r="B8334" s="3" t="s">
        <v>24230</v>
      </c>
      <c r="C8334" s="3" t="s">
        <v>24231</v>
      </c>
      <c r="D8334" s="3" t="n">
        <v>1</v>
      </c>
      <c r="E8334" s="3" t="n">
        <v>1.0251795</v>
      </c>
      <c r="F8334" s="3" t="n">
        <v>51</v>
      </c>
      <c r="G8334" s="3" t="n">
        <v>51</v>
      </c>
      <c r="H8334" s="3" t="n">
        <v>13</v>
      </c>
      <c r="I8334" s="3" t="n">
        <v>13</v>
      </c>
      <c r="J8334" s="3" t="n">
        <v>48</v>
      </c>
      <c r="K8334" s="3" t="n">
        <v>48</v>
      </c>
      <c r="L8334" s="3" t="n">
        <v>2</v>
      </c>
      <c r="M8334" s="3" t="n">
        <v>2</v>
      </c>
      <c r="N8334" s="3" t="n">
        <v>-1</v>
      </c>
      <c r="O8334" s="3" t="n">
        <v>-1</v>
      </c>
      <c r="P8334" s="3" t="n">
        <v>8.4</v>
      </c>
      <c r="Q8334" s="3" t="n">
        <v>24.2</v>
      </c>
      <c r="R8334" s="3" t="s">
        <v>24232</v>
      </c>
      <c r="S8334" s="4" t="n">
        <v>45747.9886458333</v>
      </c>
      <c r="T8334" s="3" t="s">
        <v>65</v>
      </c>
      <c r="U8334" s="3" t="s">
        <v>65</v>
      </c>
      <c r="V8334" s="3" t="n">
        <v>0</v>
      </c>
      <c r="W8334" s="3" t="n">
        <v>0</v>
      </c>
      <c r="X8334" s="3" t="n">
        <v>0</v>
      </c>
      <c r="Y8334" s="3" t="s">
        <v>30</v>
      </c>
      <c r="Z8334" s="3" t="s">
        <v>30</v>
      </c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  <c r="AP8334" s="3"/>
      <c r="AQ8334" s="3"/>
      <c r="AR8334" s="3"/>
      <c r="AS8334" s="3"/>
      <c r="AT8334" s="3"/>
      <c r="AU8334" s="3"/>
      <c r="AV8334" s="3"/>
      <c r="AW8334" s="3"/>
      <c r="AX8334" s="3"/>
      <c r="AY8334" s="3"/>
      <c r="AZ8334" s="3"/>
      <c r="BA8334" s="3"/>
      <c r="BB8334" s="3"/>
      <c r="BC8334" s="3"/>
      <c r="BD8334" s="3"/>
      <c r="BE8334" s="3"/>
      <c r="BF8334" s="3"/>
      <c r="BG8334" s="3"/>
      <c r="BH8334" s="3"/>
      <c r="BI8334" s="3"/>
      <c r="BJ8334" s="3"/>
    </row>
    <row r="8335" customFormat="false" ht="15.75" hidden="false" customHeight="false" outlineLevel="0" collapsed="false">
      <c r="A8335" s="3" t="n">
        <v>8334</v>
      </c>
      <c r="B8335" s="3" t="s">
        <v>24233</v>
      </c>
      <c r="C8335" s="3" t="s">
        <v>24234</v>
      </c>
      <c r="D8335" s="3" t="n">
        <v>1</v>
      </c>
      <c r="E8335" s="3" t="n">
        <v>0.9847686</v>
      </c>
      <c r="F8335" s="3" t="n">
        <v>51</v>
      </c>
      <c r="G8335" s="3" t="n">
        <v>51</v>
      </c>
      <c r="H8335" s="3" t="n">
        <v>13</v>
      </c>
      <c r="I8335" s="3" t="n">
        <v>13</v>
      </c>
      <c r="J8335" s="3" t="n">
        <v>48</v>
      </c>
      <c r="K8335" s="3" t="n">
        <v>48</v>
      </c>
      <c r="L8335" s="3" t="n">
        <v>2</v>
      </c>
      <c r="M8335" s="3" t="n">
        <v>2</v>
      </c>
      <c r="N8335" s="3" t="n">
        <v>-1</v>
      </c>
      <c r="O8335" s="3" t="n">
        <v>-1</v>
      </c>
      <c r="P8335" s="3" t="n">
        <v>7.8</v>
      </c>
      <c r="Q8335" s="3" t="n">
        <v>24.2</v>
      </c>
      <c r="R8335" s="3" t="s">
        <v>24235</v>
      </c>
      <c r="S8335" s="4" t="n">
        <v>45747.9886921296</v>
      </c>
      <c r="T8335" s="3" t="s">
        <v>65</v>
      </c>
      <c r="U8335" s="3" t="s">
        <v>65</v>
      </c>
      <c r="V8335" s="3" t="n">
        <v>0</v>
      </c>
      <c r="W8335" s="3" t="n">
        <v>0</v>
      </c>
      <c r="X8335" s="3" t="n">
        <v>0</v>
      </c>
      <c r="Y8335" s="3" t="s">
        <v>30</v>
      </c>
      <c r="Z8335" s="3" t="s">
        <v>30</v>
      </c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  <c r="AP8335" s="3"/>
      <c r="AQ8335" s="3"/>
      <c r="AR8335" s="3"/>
      <c r="AS8335" s="3"/>
      <c r="AT8335" s="3"/>
      <c r="AU8335" s="3"/>
      <c r="AV8335" s="3"/>
      <c r="AW8335" s="3"/>
      <c r="AX8335" s="3"/>
      <c r="AY8335" s="3"/>
      <c r="AZ8335" s="3"/>
      <c r="BA8335" s="3"/>
      <c r="BB8335" s="3"/>
      <c r="BC8335" s="3"/>
      <c r="BD8335" s="3"/>
      <c r="BE8335" s="3"/>
      <c r="BF8335" s="3"/>
      <c r="BG8335" s="3"/>
      <c r="BH8335" s="3"/>
      <c r="BI8335" s="3"/>
      <c r="BJ8335" s="3"/>
    </row>
    <row r="8336" customFormat="false" ht="15.75" hidden="false" customHeight="false" outlineLevel="0" collapsed="false">
      <c r="A8336" s="3" t="n">
        <v>8335</v>
      </c>
      <c r="B8336" s="3" t="s">
        <v>24236</v>
      </c>
      <c r="C8336" s="3" t="s">
        <v>24237</v>
      </c>
      <c r="D8336" s="3" t="n">
        <v>1</v>
      </c>
      <c r="E8336" s="3" t="n">
        <v>0.7287216</v>
      </c>
      <c r="F8336" s="3" t="n">
        <v>46</v>
      </c>
      <c r="G8336" s="3" t="n">
        <v>46</v>
      </c>
      <c r="H8336" s="3" t="n">
        <v>17</v>
      </c>
      <c r="I8336" s="3" t="n">
        <v>17</v>
      </c>
      <c r="J8336" s="3" t="n">
        <v>60</v>
      </c>
      <c r="K8336" s="3" t="n">
        <v>60</v>
      </c>
      <c r="L8336" s="3" t="n">
        <v>4</v>
      </c>
      <c r="M8336" s="3" t="n">
        <v>4</v>
      </c>
      <c r="N8336" s="3" t="n">
        <v>-1</v>
      </c>
      <c r="O8336" s="3" t="n">
        <v>-1</v>
      </c>
      <c r="P8336" s="3" t="n">
        <v>7.8</v>
      </c>
      <c r="Q8336" s="3" t="n">
        <v>24.2</v>
      </c>
      <c r="R8336" s="3" t="s">
        <v>24238</v>
      </c>
      <c r="S8336" s="4" t="n">
        <v>45747.9887152778</v>
      </c>
      <c r="T8336" s="3" t="s">
        <v>65</v>
      </c>
      <c r="U8336" s="3" t="s">
        <v>65</v>
      </c>
      <c r="V8336" s="3" t="n">
        <v>0</v>
      </c>
      <c r="W8336" s="3" t="n">
        <v>0</v>
      </c>
      <c r="X8336" s="3" t="n">
        <v>0</v>
      </c>
      <c r="Y8336" s="3" t="s">
        <v>30</v>
      </c>
      <c r="Z8336" s="3" t="s">
        <v>30</v>
      </c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  <c r="AP8336" s="3"/>
      <c r="AQ8336" s="3"/>
      <c r="AR8336" s="3"/>
      <c r="AS8336" s="3"/>
      <c r="AT8336" s="3"/>
      <c r="AU8336" s="3"/>
      <c r="AV8336" s="3"/>
      <c r="AW8336" s="3"/>
      <c r="AX8336" s="3"/>
      <c r="AY8336" s="3"/>
      <c r="AZ8336" s="3"/>
      <c r="BA8336" s="3"/>
      <c r="BB8336" s="3"/>
      <c r="BC8336" s="3"/>
      <c r="BD8336" s="3"/>
      <c r="BE8336" s="3"/>
      <c r="BF8336" s="3"/>
      <c r="BG8336" s="3"/>
      <c r="BH8336" s="3"/>
      <c r="BI8336" s="3"/>
      <c r="BJ8336" s="3"/>
    </row>
    <row r="8337" customFormat="false" ht="15.75" hidden="false" customHeight="false" outlineLevel="0" collapsed="false">
      <c r="A8337" s="3" t="n">
        <v>8336</v>
      </c>
      <c r="B8337" s="3" t="s">
        <v>24239</v>
      </c>
      <c r="C8337" s="3" t="s">
        <v>24240</v>
      </c>
      <c r="D8337" s="3" t="n">
        <v>1</v>
      </c>
      <c r="E8337" s="3" t="n">
        <v>0.7579872</v>
      </c>
      <c r="F8337" s="3" t="n">
        <v>46</v>
      </c>
      <c r="G8337" s="3" t="n">
        <v>46</v>
      </c>
      <c r="H8337" s="3" t="n">
        <v>16</v>
      </c>
      <c r="I8337" s="3" t="n">
        <v>16</v>
      </c>
      <c r="J8337" s="3" t="n">
        <v>60</v>
      </c>
      <c r="K8337" s="3" t="n">
        <v>60</v>
      </c>
      <c r="L8337" s="3" t="n">
        <v>5</v>
      </c>
      <c r="M8337" s="3" t="n">
        <v>5</v>
      </c>
      <c r="N8337" s="3" t="n">
        <v>-1</v>
      </c>
      <c r="O8337" s="3" t="n">
        <v>-1</v>
      </c>
      <c r="P8337" s="3" t="n">
        <v>7.8</v>
      </c>
      <c r="Q8337" s="3" t="n">
        <v>24.2</v>
      </c>
      <c r="R8337" s="3" t="s">
        <v>24241</v>
      </c>
      <c r="S8337" s="4" t="n">
        <v>45747.98875</v>
      </c>
      <c r="T8337" s="3" t="s">
        <v>65</v>
      </c>
      <c r="U8337" s="3" t="s">
        <v>65</v>
      </c>
      <c r="V8337" s="3" t="n">
        <v>0</v>
      </c>
      <c r="W8337" s="3" t="n">
        <v>0</v>
      </c>
      <c r="X8337" s="3" t="n">
        <v>0</v>
      </c>
      <c r="Y8337" s="3" t="s">
        <v>30</v>
      </c>
      <c r="Z8337" s="3" t="s">
        <v>30</v>
      </c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  <c r="AP8337" s="3"/>
      <c r="AQ8337" s="3"/>
      <c r="AR8337" s="3"/>
      <c r="AS8337" s="3"/>
      <c r="AT8337" s="3"/>
      <c r="AU8337" s="3"/>
      <c r="AV8337" s="3"/>
      <c r="AW8337" s="3"/>
      <c r="AX8337" s="3"/>
      <c r="AY8337" s="3"/>
      <c r="AZ8337" s="3"/>
      <c r="BA8337" s="3"/>
      <c r="BB8337" s="3"/>
      <c r="BC8337" s="3"/>
      <c r="BD8337" s="3"/>
      <c r="BE8337" s="3"/>
      <c r="BF8337" s="3"/>
      <c r="BG8337" s="3"/>
      <c r="BH8337" s="3"/>
      <c r="BI8337" s="3"/>
      <c r="BJ8337" s="3"/>
    </row>
    <row r="8338" customFormat="false" ht="15.75" hidden="false" customHeight="false" outlineLevel="0" collapsed="false">
      <c r="A8338" s="3" t="n">
        <v>8337</v>
      </c>
      <c r="B8338" s="3" t="s">
        <v>24242</v>
      </c>
      <c r="C8338" s="3" t="s">
        <v>24243</v>
      </c>
      <c r="D8338" s="3" t="n">
        <v>1</v>
      </c>
      <c r="E8338" s="3" t="n">
        <v>0.7960314</v>
      </c>
      <c r="F8338" s="3" t="n">
        <v>26</v>
      </c>
      <c r="G8338" s="3" t="n">
        <v>26</v>
      </c>
      <c r="H8338" s="3" t="n">
        <v>12</v>
      </c>
      <c r="I8338" s="3" t="n">
        <v>12</v>
      </c>
      <c r="J8338" s="3" t="n">
        <v>26</v>
      </c>
      <c r="K8338" s="3" t="n">
        <v>26</v>
      </c>
      <c r="L8338" s="3" t="n">
        <v>2</v>
      </c>
      <c r="M8338" s="3" t="n">
        <v>2</v>
      </c>
      <c r="N8338" s="3" t="n">
        <v>-1</v>
      </c>
      <c r="O8338" s="3" t="n">
        <v>-1</v>
      </c>
      <c r="P8338" s="3" t="n">
        <v>7.8</v>
      </c>
      <c r="Q8338" s="3" t="n">
        <v>24.2</v>
      </c>
      <c r="R8338" s="3" t="s">
        <v>24244</v>
      </c>
      <c r="S8338" s="4" t="n">
        <v>45747.9887847222</v>
      </c>
      <c r="T8338" s="3" t="s">
        <v>65</v>
      </c>
      <c r="U8338" s="3" t="s">
        <v>65</v>
      </c>
      <c r="V8338" s="3" t="n">
        <v>0</v>
      </c>
      <c r="W8338" s="3" t="n">
        <v>0</v>
      </c>
      <c r="X8338" s="3" t="n">
        <v>0</v>
      </c>
      <c r="Y8338" s="3" t="s">
        <v>30</v>
      </c>
      <c r="Z8338" s="3" t="s">
        <v>30</v>
      </c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  <c r="AP8338" s="3"/>
      <c r="AQ8338" s="3"/>
      <c r="AR8338" s="3"/>
      <c r="AS8338" s="3"/>
      <c r="AT8338" s="3"/>
      <c r="AU8338" s="3"/>
      <c r="AV8338" s="3"/>
      <c r="AW8338" s="3"/>
      <c r="AX8338" s="3"/>
      <c r="AY8338" s="3"/>
      <c r="AZ8338" s="3"/>
      <c r="BA8338" s="3"/>
      <c r="BB8338" s="3"/>
      <c r="BC8338" s="3"/>
      <c r="BD8338" s="3"/>
      <c r="BE8338" s="3"/>
      <c r="BF8338" s="3"/>
      <c r="BG8338" s="3"/>
      <c r="BH8338" s="3"/>
      <c r="BI8338" s="3"/>
      <c r="BJ8338" s="3"/>
    </row>
    <row r="8339" customFormat="false" ht="15.75" hidden="false" customHeight="false" outlineLevel="0" collapsed="false">
      <c r="A8339" s="3" t="n">
        <v>8338</v>
      </c>
      <c r="B8339" s="3" t="s">
        <v>24245</v>
      </c>
      <c r="C8339" s="3" t="s">
        <v>24246</v>
      </c>
      <c r="D8339" s="3" t="n">
        <v>1</v>
      </c>
      <c r="E8339" s="3" t="n">
        <v>1.0525946</v>
      </c>
      <c r="F8339" s="3" t="n">
        <v>74</v>
      </c>
      <c r="G8339" s="3" t="n">
        <v>74</v>
      </c>
      <c r="H8339" s="3" t="n">
        <v>20</v>
      </c>
      <c r="I8339" s="3" t="n">
        <v>20</v>
      </c>
      <c r="J8339" s="3" t="n">
        <v>98</v>
      </c>
      <c r="K8339" s="3" t="n">
        <v>98</v>
      </c>
      <c r="L8339" s="3" t="n">
        <v>3</v>
      </c>
      <c r="M8339" s="3" t="n">
        <v>3</v>
      </c>
      <c r="N8339" s="3" t="n">
        <v>-1</v>
      </c>
      <c r="O8339" s="3" t="n">
        <v>-1</v>
      </c>
      <c r="P8339" s="3" t="n">
        <v>7.8</v>
      </c>
      <c r="Q8339" s="3" t="n">
        <v>24.2</v>
      </c>
      <c r="R8339" s="3" t="s">
        <v>24247</v>
      </c>
      <c r="S8339" s="4" t="n">
        <v>45747.9888194444</v>
      </c>
      <c r="T8339" s="3" t="s">
        <v>65</v>
      </c>
      <c r="U8339" s="3" t="s">
        <v>65</v>
      </c>
      <c r="V8339" s="3" t="n">
        <v>0</v>
      </c>
      <c r="W8339" s="3" t="n">
        <v>0</v>
      </c>
      <c r="X8339" s="3" t="n">
        <v>0</v>
      </c>
      <c r="Y8339" s="3" t="s">
        <v>30</v>
      </c>
      <c r="Z8339" s="3" t="s">
        <v>30</v>
      </c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  <c r="AP8339" s="3"/>
      <c r="AQ8339" s="3"/>
      <c r="AR8339" s="3"/>
      <c r="AS8339" s="3"/>
      <c r="AT8339" s="3"/>
      <c r="AU8339" s="3"/>
      <c r="AV8339" s="3"/>
      <c r="AW8339" s="3"/>
      <c r="AX8339" s="3"/>
      <c r="AY8339" s="3"/>
      <c r="AZ8339" s="3"/>
      <c r="BA8339" s="3"/>
      <c r="BB8339" s="3"/>
      <c r="BC8339" s="3"/>
      <c r="BD8339" s="3"/>
      <c r="BE8339" s="3"/>
      <c r="BF8339" s="3"/>
      <c r="BG8339" s="3"/>
      <c r="BH8339" s="3"/>
      <c r="BI8339" s="3"/>
      <c r="BJ8339" s="3"/>
    </row>
    <row r="8340" customFormat="false" ht="15.75" hidden="false" customHeight="false" outlineLevel="0" collapsed="false">
      <c r="A8340" s="3" t="n">
        <v>8339</v>
      </c>
      <c r="B8340" s="3" t="s">
        <v>24248</v>
      </c>
      <c r="C8340" s="3" t="s">
        <v>24249</v>
      </c>
      <c r="D8340" s="3" t="n">
        <v>1</v>
      </c>
      <c r="E8340" s="3" t="n">
        <v>0.6905261</v>
      </c>
      <c r="F8340" s="3" t="n">
        <v>46</v>
      </c>
      <c r="G8340" s="3" t="n">
        <v>46</v>
      </c>
      <c r="H8340" s="3" t="n">
        <v>17</v>
      </c>
      <c r="I8340" s="3" t="n">
        <v>17</v>
      </c>
      <c r="J8340" s="3" t="n">
        <v>60</v>
      </c>
      <c r="K8340" s="3" t="n">
        <v>60</v>
      </c>
      <c r="L8340" s="3" t="n">
        <v>4</v>
      </c>
      <c r="M8340" s="3" t="n">
        <v>4</v>
      </c>
      <c r="N8340" s="3" t="n">
        <v>-1</v>
      </c>
      <c r="O8340" s="3" t="n">
        <v>-1</v>
      </c>
      <c r="P8340" s="3" t="n">
        <v>7.8</v>
      </c>
      <c r="Q8340" s="3" t="n">
        <v>24.2</v>
      </c>
      <c r="R8340" s="3" t="s">
        <v>24250</v>
      </c>
      <c r="S8340" s="4" t="n">
        <v>45747.9888541667</v>
      </c>
      <c r="T8340" s="3" t="s">
        <v>65</v>
      </c>
      <c r="U8340" s="3" t="s">
        <v>65</v>
      </c>
      <c r="V8340" s="3" t="n">
        <v>0</v>
      </c>
      <c r="W8340" s="3" t="n">
        <v>0</v>
      </c>
      <c r="X8340" s="3" t="n">
        <v>0</v>
      </c>
      <c r="Y8340" s="3" t="s">
        <v>30</v>
      </c>
      <c r="Z8340" s="3" t="s">
        <v>30</v>
      </c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  <c r="AP8340" s="3"/>
      <c r="AQ8340" s="3"/>
      <c r="AR8340" s="3"/>
      <c r="AS8340" s="3"/>
      <c r="AT8340" s="3"/>
      <c r="AU8340" s="3"/>
      <c r="AV8340" s="3"/>
      <c r="AW8340" s="3"/>
      <c r="AX8340" s="3"/>
      <c r="AY8340" s="3"/>
      <c r="AZ8340" s="3"/>
      <c r="BA8340" s="3"/>
      <c r="BB8340" s="3"/>
      <c r="BC8340" s="3"/>
      <c r="BD8340" s="3"/>
      <c r="BE8340" s="3"/>
      <c r="BF8340" s="3"/>
      <c r="BG8340" s="3"/>
      <c r="BH8340" s="3"/>
      <c r="BI8340" s="3"/>
      <c r="BJ8340" s="3"/>
    </row>
    <row r="8341" customFormat="false" ht="15.75" hidden="false" customHeight="false" outlineLevel="0" collapsed="false">
      <c r="A8341" s="3" t="n">
        <v>8340</v>
      </c>
      <c r="B8341" s="3" t="s">
        <v>24251</v>
      </c>
      <c r="C8341" s="3" t="s">
        <v>24252</v>
      </c>
      <c r="D8341" s="3" t="n">
        <v>1</v>
      </c>
      <c r="E8341" s="3" t="n">
        <v>1.0449409</v>
      </c>
      <c r="F8341" s="3" t="n">
        <v>46</v>
      </c>
      <c r="G8341" s="3" t="n">
        <v>46</v>
      </c>
      <c r="H8341" s="3" t="n">
        <v>13</v>
      </c>
      <c r="I8341" s="3" t="n">
        <v>13</v>
      </c>
      <c r="J8341" s="3" t="n">
        <v>50</v>
      </c>
      <c r="K8341" s="3" t="n">
        <v>50</v>
      </c>
      <c r="L8341" s="3" t="n">
        <v>3</v>
      </c>
      <c r="M8341" s="3" t="n">
        <v>3</v>
      </c>
      <c r="N8341" s="3" t="n">
        <v>-1</v>
      </c>
      <c r="O8341" s="3" t="n">
        <v>-1</v>
      </c>
      <c r="P8341" s="3" t="n">
        <v>7.8</v>
      </c>
      <c r="Q8341" s="3" t="n">
        <v>24.2</v>
      </c>
      <c r="R8341" s="3" t="s">
        <v>24253</v>
      </c>
      <c r="S8341" s="4" t="n">
        <v>45747.9888888889</v>
      </c>
      <c r="T8341" s="3" t="s">
        <v>65</v>
      </c>
      <c r="U8341" s="3" t="s">
        <v>65</v>
      </c>
      <c r="V8341" s="3" t="n">
        <v>0</v>
      </c>
      <c r="W8341" s="3" t="n">
        <v>0</v>
      </c>
      <c r="X8341" s="3" t="n">
        <v>0</v>
      </c>
      <c r="Y8341" s="3" t="s">
        <v>30</v>
      </c>
      <c r="Z8341" s="3" t="s">
        <v>30</v>
      </c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  <c r="AP8341" s="3"/>
      <c r="AQ8341" s="3"/>
      <c r="AR8341" s="3"/>
      <c r="AS8341" s="3"/>
      <c r="AT8341" s="3"/>
      <c r="AU8341" s="3"/>
      <c r="AV8341" s="3"/>
      <c r="AW8341" s="3"/>
      <c r="AX8341" s="3"/>
      <c r="AY8341" s="3"/>
      <c r="AZ8341" s="3"/>
      <c r="BA8341" s="3"/>
      <c r="BB8341" s="3"/>
      <c r="BC8341" s="3"/>
      <c r="BD8341" s="3"/>
      <c r="BE8341" s="3"/>
      <c r="BF8341" s="3"/>
      <c r="BG8341" s="3"/>
      <c r="BH8341" s="3"/>
      <c r="BI8341" s="3"/>
      <c r="BJ8341" s="3"/>
    </row>
    <row r="8342" customFormat="false" ht="15.75" hidden="false" customHeight="false" outlineLevel="0" collapsed="false">
      <c r="A8342" s="3" t="n">
        <v>8341</v>
      </c>
      <c r="B8342" s="3" t="s">
        <v>24254</v>
      </c>
      <c r="C8342" s="3" t="s">
        <v>24255</v>
      </c>
      <c r="D8342" s="3" t="n">
        <v>1</v>
      </c>
      <c r="E8342" s="3" t="n">
        <v>0.507547</v>
      </c>
      <c r="F8342" s="3" t="n">
        <v>21</v>
      </c>
      <c r="G8342" s="3" t="n">
        <v>21</v>
      </c>
      <c r="H8342" s="3" t="n">
        <v>10</v>
      </c>
      <c r="I8342" s="3" t="n">
        <v>10</v>
      </c>
      <c r="J8342" s="3" t="n">
        <v>20</v>
      </c>
      <c r="K8342" s="3" t="n">
        <v>20</v>
      </c>
      <c r="L8342" s="3" t="n">
        <v>4</v>
      </c>
      <c r="M8342" s="3" t="n">
        <v>4</v>
      </c>
      <c r="N8342" s="3" t="n">
        <v>-1</v>
      </c>
      <c r="O8342" s="3" t="n">
        <v>-1</v>
      </c>
      <c r="P8342" s="3" t="n">
        <v>7.8</v>
      </c>
      <c r="Q8342" s="3" t="n">
        <v>24.2</v>
      </c>
      <c r="R8342" s="3" t="s">
        <v>24256</v>
      </c>
      <c r="S8342" s="4" t="n">
        <v>45747.9889236111</v>
      </c>
      <c r="T8342" s="3" t="s">
        <v>65</v>
      </c>
      <c r="U8342" s="3" t="s">
        <v>65</v>
      </c>
      <c r="V8342" s="3" t="n">
        <v>0</v>
      </c>
      <c r="W8342" s="3" t="n">
        <v>0</v>
      </c>
      <c r="X8342" s="3" t="n">
        <v>0</v>
      </c>
      <c r="Y8342" s="3" t="s">
        <v>30</v>
      </c>
      <c r="Z8342" s="3" t="s">
        <v>30</v>
      </c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  <c r="AP8342" s="3"/>
      <c r="AQ8342" s="3"/>
      <c r="AR8342" s="3"/>
      <c r="AS8342" s="3"/>
      <c r="AT8342" s="3"/>
      <c r="AU8342" s="3"/>
      <c r="AV8342" s="3"/>
      <c r="AW8342" s="3"/>
      <c r="AX8342" s="3"/>
      <c r="AY8342" s="3"/>
      <c r="AZ8342" s="3"/>
      <c r="BA8342" s="3"/>
      <c r="BB8342" s="3"/>
      <c r="BC8342" s="3"/>
      <c r="BD8342" s="3"/>
      <c r="BE8342" s="3"/>
      <c r="BF8342" s="3"/>
      <c r="BG8342" s="3"/>
      <c r="BH8342" s="3"/>
      <c r="BI8342" s="3"/>
      <c r="BJ8342" s="3"/>
    </row>
    <row r="8343" customFormat="false" ht="15.75" hidden="false" customHeight="false" outlineLevel="0" collapsed="false">
      <c r="A8343" s="3" t="n">
        <v>8342</v>
      </c>
      <c r="B8343" s="3" t="s">
        <v>24257</v>
      </c>
      <c r="C8343" s="3" t="s">
        <v>24258</v>
      </c>
      <c r="D8343" s="3" t="n">
        <v>1</v>
      </c>
      <c r="E8343" s="3" t="n">
        <v>0.9184528</v>
      </c>
      <c r="F8343" s="3" t="n">
        <v>35</v>
      </c>
      <c r="G8343" s="3" t="n">
        <v>35</v>
      </c>
      <c r="H8343" s="3" t="n">
        <v>16</v>
      </c>
      <c r="I8343" s="3" t="n">
        <v>16</v>
      </c>
      <c r="J8343" s="3" t="n">
        <v>39</v>
      </c>
      <c r="K8343" s="3" t="n">
        <v>39</v>
      </c>
      <c r="L8343" s="3" t="n">
        <v>2</v>
      </c>
      <c r="M8343" s="3" t="n">
        <v>2</v>
      </c>
      <c r="N8343" s="3" t="n">
        <v>-1</v>
      </c>
      <c r="O8343" s="3" t="n">
        <v>-1</v>
      </c>
      <c r="P8343" s="3" t="n">
        <v>7.8</v>
      </c>
      <c r="Q8343" s="3" t="n">
        <v>24.2</v>
      </c>
      <c r="R8343" s="3" t="s">
        <v>24259</v>
      </c>
      <c r="S8343" s="4" t="n">
        <v>45747.9889583333</v>
      </c>
      <c r="T8343" s="3" t="s">
        <v>65</v>
      </c>
      <c r="U8343" s="3" t="s">
        <v>65</v>
      </c>
      <c r="V8343" s="3" t="n">
        <v>0</v>
      </c>
      <c r="W8343" s="3" t="n">
        <v>0</v>
      </c>
      <c r="X8343" s="3" t="n">
        <v>0</v>
      </c>
      <c r="Y8343" s="3" t="s">
        <v>30</v>
      </c>
      <c r="Z8343" s="3" t="s">
        <v>30</v>
      </c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  <c r="AP8343" s="3"/>
      <c r="AQ8343" s="3"/>
      <c r="AR8343" s="3"/>
      <c r="AS8343" s="3"/>
      <c r="AT8343" s="3"/>
      <c r="AU8343" s="3"/>
      <c r="AV8343" s="3"/>
      <c r="AW8343" s="3"/>
      <c r="AX8343" s="3"/>
      <c r="AY8343" s="3"/>
      <c r="AZ8343" s="3"/>
      <c r="BA8343" s="3"/>
      <c r="BB8343" s="3"/>
      <c r="BC8343" s="3"/>
      <c r="BD8343" s="3"/>
      <c r="BE8343" s="3"/>
      <c r="BF8343" s="3"/>
      <c r="BG8343" s="3"/>
      <c r="BH8343" s="3"/>
      <c r="BI8343" s="3"/>
      <c r="BJ8343" s="3"/>
    </row>
    <row r="8344" customFormat="false" ht="15.75" hidden="false" customHeight="false" outlineLevel="0" collapsed="false">
      <c r="A8344" s="3" t="n">
        <v>8343</v>
      </c>
      <c r="B8344" s="3" t="s">
        <v>24260</v>
      </c>
      <c r="C8344" s="3" t="s">
        <v>24261</v>
      </c>
      <c r="D8344" s="3" t="n">
        <v>1</v>
      </c>
      <c r="E8344" s="3" t="n">
        <v>0.5377055</v>
      </c>
      <c r="F8344" s="3" t="n">
        <v>22</v>
      </c>
      <c r="G8344" s="3" t="n">
        <v>22</v>
      </c>
      <c r="H8344" s="3" t="n">
        <v>8</v>
      </c>
      <c r="I8344" s="3" t="n">
        <v>8</v>
      </c>
      <c r="J8344" s="3" t="n">
        <v>23</v>
      </c>
      <c r="K8344" s="3" t="n">
        <v>23</v>
      </c>
      <c r="L8344" s="3" t="n">
        <v>3</v>
      </c>
      <c r="M8344" s="3" t="n">
        <v>3</v>
      </c>
      <c r="N8344" s="3" t="n">
        <v>-1</v>
      </c>
      <c r="O8344" s="3" t="n">
        <v>-1</v>
      </c>
      <c r="P8344" s="3" t="n">
        <v>7.8</v>
      </c>
      <c r="Q8344" s="3" t="n">
        <v>24.2</v>
      </c>
      <c r="R8344" s="3" t="s">
        <v>24262</v>
      </c>
      <c r="S8344" s="4" t="n">
        <v>45747.9889930556</v>
      </c>
      <c r="T8344" s="3" t="s">
        <v>65</v>
      </c>
      <c r="U8344" s="3" t="s">
        <v>65</v>
      </c>
      <c r="V8344" s="3" t="n">
        <v>0</v>
      </c>
      <c r="W8344" s="3" t="n">
        <v>0</v>
      </c>
      <c r="X8344" s="3" t="n">
        <v>0</v>
      </c>
      <c r="Y8344" s="3" t="s">
        <v>30</v>
      </c>
      <c r="Z8344" s="3" t="s">
        <v>30</v>
      </c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  <c r="AP8344" s="3"/>
      <c r="AQ8344" s="3"/>
      <c r="AR8344" s="3"/>
      <c r="AS8344" s="3"/>
      <c r="AT8344" s="3"/>
      <c r="AU8344" s="3"/>
      <c r="AV8344" s="3"/>
      <c r="AW8344" s="3"/>
      <c r="AX8344" s="3"/>
      <c r="AY8344" s="3"/>
      <c r="AZ8344" s="3"/>
      <c r="BA8344" s="3"/>
      <c r="BB8344" s="3"/>
      <c r="BC8344" s="3"/>
      <c r="BD8344" s="3"/>
      <c r="BE8344" s="3"/>
      <c r="BF8344" s="3"/>
      <c r="BG8344" s="3"/>
      <c r="BH8344" s="3"/>
      <c r="BI8344" s="3"/>
      <c r="BJ8344" s="3"/>
    </row>
    <row r="8345" customFormat="false" ht="15.75" hidden="false" customHeight="false" outlineLevel="0" collapsed="false">
      <c r="A8345" s="3" t="n">
        <v>8344</v>
      </c>
      <c r="B8345" s="3" t="s">
        <v>24263</v>
      </c>
      <c r="C8345" s="3" t="s">
        <v>24264</v>
      </c>
      <c r="D8345" s="3" t="n">
        <v>1</v>
      </c>
      <c r="E8345" s="3" t="n">
        <v>0.5341905</v>
      </c>
      <c r="F8345" s="3" t="n">
        <v>26</v>
      </c>
      <c r="G8345" s="3" t="n">
        <v>26</v>
      </c>
      <c r="H8345" s="3" t="n">
        <v>13</v>
      </c>
      <c r="I8345" s="3" t="n">
        <v>13</v>
      </c>
      <c r="J8345" s="3" t="n">
        <v>36</v>
      </c>
      <c r="K8345" s="3" t="n">
        <v>36</v>
      </c>
      <c r="L8345" s="3" t="n">
        <v>3</v>
      </c>
      <c r="M8345" s="3" t="n">
        <v>3</v>
      </c>
      <c r="N8345" s="3" t="n">
        <v>-1</v>
      </c>
      <c r="O8345" s="3" t="n">
        <v>-1</v>
      </c>
      <c r="P8345" s="3" t="n">
        <v>7.8</v>
      </c>
      <c r="Q8345" s="3" t="n">
        <v>24.2</v>
      </c>
      <c r="R8345" s="3" t="s">
        <v>24265</v>
      </c>
      <c r="S8345" s="4" t="n">
        <v>45747.9890162037</v>
      </c>
      <c r="T8345" s="3" t="s">
        <v>65</v>
      </c>
      <c r="U8345" s="3" t="s">
        <v>65</v>
      </c>
      <c r="V8345" s="3" t="n">
        <v>0</v>
      </c>
      <c r="W8345" s="3" t="n">
        <v>0</v>
      </c>
      <c r="X8345" s="3" t="n">
        <v>0</v>
      </c>
      <c r="Y8345" s="3" t="s">
        <v>30</v>
      </c>
      <c r="Z8345" s="3" t="s">
        <v>30</v>
      </c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  <c r="AP8345" s="3"/>
      <c r="AQ8345" s="3"/>
      <c r="AR8345" s="3"/>
      <c r="AS8345" s="3"/>
      <c r="AT8345" s="3"/>
      <c r="AU8345" s="3"/>
      <c r="AV8345" s="3"/>
      <c r="AW8345" s="3"/>
      <c r="AX8345" s="3"/>
      <c r="AY8345" s="3"/>
      <c r="AZ8345" s="3"/>
      <c r="BA8345" s="3"/>
      <c r="BB8345" s="3"/>
      <c r="BC8345" s="3"/>
      <c r="BD8345" s="3"/>
      <c r="BE8345" s="3"/>
      <c r="BF8345" s="3"/>
      <c r="BG8345" s="3"/>
      <c r="BH8345" s="3"/>
      <c r="BI8345" s="3"/>
      <c r="BJ8345" s="3"/>
    </row>
    <row r="8346" customFormat="false" ht="15.75" hidden="false" customHeight="false" outlineLevel="0" collapsed="false">
      <c r="A8346" s="3" t="n">
        <v>8345</v>
      </c>
      <c r="B8346" s="3" t="s">
        <v>24266</v>
      </c>
      <c r="C8346" s="3" t="s">
        <v>24267</v>
      </c>
      <c r="D8346" s="3" t="n">
        <v>1</v>
      </c>
      <c r="E8346" s="3" t="n">
        <v>1.2704274</v>
      </c>
      <c r="F8346" s="3" t="n">
        <v>47</v>
      </c>
      <c r="G8346" s="3" t="n">
        <v>47</v>
      </c>
      <c r="H8346" s="3" t="n">
        <v>17</v>
      </c>
      <c r="I8346" s="3" t="n">
        <v>17</v>
      </c>
      <c r="J8346" s="3" t="n">
        <v>67</v>
      </c>
      <c r="K8346" s="3" t="n">
        <v>67</v>
      </c>
      <c r="L8346" s="3" t="n">
        <v>1</v>
      </c>
      <c r="M8346" s="3" t="n">
        <v>1</v>
      </c>
      <c r="N8346" s="3" t="n">
        <v>-1</v>
      </c>
      <c r="O8346" s="3" t="n">
        <v>-1</v>
      </c>
      <c r="P8346" s="3" t="n">
        <v>8.4</v>
      </c>
      <c r="Q8346" s="3" t="n">
        <v>24.2</v>
      </c>
      <c r="R8346" s="3" t="s">
        <v>24268</v>
      </c>
      <c r="S8346" s="4" t="n">
        <v>45747.9890509259</v>
      </c>
      <c r="T8346" s="3" t="s">
        <v>65</v>
      </c>
      <c r="U8346" s="3" t="s">
        <v>65</v>
      </c>
      <c r="V8346" s="3" t="n">
        <v>0</v>
      </c>
      <c r="W8346" s="3" t="n">
        <v>0</v>
      </c>
      <c r="X8346" s="3" t="n">
        <v>0</v>
      </c>
      <c r="Y8346" s="3" t="s">
        <v>30</v>
      </c>
      <c r="Z8346" s="3" t="s">
        <v>30</v>
      </c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  <c r="AP8346" s="3"/>
      <c r="AQ8346" s="3"/>
      <c r="AR8346" s="3"/>
      <c r="AS8346" s="3"/>
      <c r="AT8346" s="3"/>
      <c r="AU8346" s="3"/>
      <c r="AV8346" s="3"/>
      <c r="AW8346" s="3"/>
      <c r="AX8346" s="3"/>
      <c r="AY8346" s="3"/>
      <c r="AZ8346" s="3"/>
      <c r="BA8346" s="3"/>
      <c r="BB8346" s="3"/>
      <c r="BC8346" s="3"/>
      <c r="BD8346" s="3"/>
      <c r="BE8346" s="3"/>
      <c r="BF8346" s="3"/>
      <c r="BG8346" s="3"/>
      <c r="BH8346" s="3"/>
      <c r="BI8346" s="3"/>
      <c r="BJ8346" s="3"/>
    </row>
    <row r="8347" customFormat="false" ht="15.75" hidden="false" customHeight="false" outlineLevel="0" collapsed="false">
      <c r="A8347" s="3" t="n">
        <v>8346</v>
      </c>
      <c r="B8347" s="3" t="s">
        <v>24269</v>
      </c>
      <c r="C8347" s="3" t="s">
        <v>24270</v>
      </c>
      <c r="D8347" s="3" t="n">
        <v>1</v>
      </c>
      <c r="E8347" s="3" t="n">
        <v>1.2111784</v>
      </c>
      <c r="F8347" s="3" t="n">
        <v>32</v>
      </c>
      <c r="G8347" s="3" t="n">
        <v>32</v>
      </c>
      <c r="H8347" s="3" t="n">
        <v>16</v>
      </c>
      <c r="I8347" s="3" t="n">
        <v>16</v>
      </c>
      <c r="J8347" s="3" t="n">
        <v>46</v>
      </c>
      <c r="K8347" s="3" t="n">
        <v>46</v>
      </c>
      <c r="L8347" s="3" t="n">
        <v>1</v>
      </c>
      <c r="M8347" s="3" t="n">
        <v>1</v>
      </c>
      <c r="N8347" s="3" t="n">
        <v>-1</v>
      </c>
      <c r="O8347" s="3" t="n">
        <v>-1</v>
      </c>
      <c r="P8347" s="3" t="n">
        <v>7.8</v>
      </c>
      <c r="Q8347" s="3" t="n">
        <v>24.2</v>
      </c>
      <c r="R8347" s="3" t="s">
        <v>24271</v>
      </c>
      <c r="S8347" s="4" t="n">
        <v>45747.9890856482</v>
      </c>
      <c r="T8347" s="3" t="s">
        <v>65</v>
      </c>
      <c r="U8347" s="3" t="s">
        <v>65</v>
      </c>
      <c r="V8347" s="3" t="n">
        <v>0</v>
      </c>
      <c r="W8347" s="3" t="n">
        <v>0</v>
      </c>
      <c r="X8347" s="3" t="n">
        <v>0</v>
      </c>
      <c r="Y8347" s="3" t="s">
        <v>30</v>
      </c>
      <c r="Z8347" s="3" t="s">
        <v>30</v>
      </c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  <c r="AP8347" s="3"/>
      <c r="AQ8347" s="3"/>
      <c r="AR8347" s="3"/>
      <c r="AS8347" s="3"/>
      <c r="AT8347" s="3"/>
      <c r="AU8347" s="3"/>
      <c r="AV8347" s="3"/>
      <c r="AW8347" s="3"/>
      <c r="AX8347" s="3"/>
      <c r="AY8347" s="3"/>
      <c r="AZ8347" s="3"/>
      <c r="BA8347" s="3"/>
      <c r="BB8347" s="3"/>
      <c r="BC8347" s="3"/>
      <c r="BD8347" s="3"/>
      <c r="BE8347" s="3"/>
      <c r="BF8347" s="3"/>
      <c r="BG8347" s="3"/>
      <c r="BH8347" s="3"/>
      <c r="BI8347" s="3"/>
      <c r="BJ8347" s="3"/>
    </row>
    <row r="8348" customFormat="false" ht="15.75" hidden="false" customHeight="false" outlineLevel="0" collapsed="false">
      <c r="A8348" s="3" t="n">
        <v>8347</v>
      </c>
      <c r="B8348" s="3" t="s">
        <v>24272</v>
      </c>
      <c r="C8348" s="3" t="s">
        <v>24273</v>
      </c>
      <c r="D8348" s="3" t="n">
        <v>1</v>
      </c>
      <c r="E8348" s="3" t="n">
        <v>0.9587992</v>
      </c>
      <c r="F8348" s="3" t="n">
        <v>50</v>
      </c>
      <c r="G8348" s="3" t="n">
        <v>50</v>
      </c>
      <c r="H8348" s="3" t="n">
        <v>14</v>
      </c>
      <c r="I8348" s="3" t="n">
        <v>14</v>
      </c>
      <c r="J8348" s="3" t="n">
        <v>69</v>
      </c>
      <c r="K8348" s="3" t="n">
        <v>69</v>
      </c>
      <c r="L8348" s="3" t="n">
        <v>2</v>
      </c>
      <c r="M8348" s="3" t="n">
        <v>2</v>
      </c>
      <c r="N8348" s="3" t="n">
        <v>-1</v>
      </c>
      <c r="O8348" s="3" t="n">
        <v>-1</v>
      </c>
      <c r="P8348" s="3" t="n">
        <v>7.8</v>
      </c>
      <c r="Q8348" s="3" t="n">
        <v>24.2</v>
      </c>
      <c r="R8348" s="3" t="s">
        <v>24274</v>
      </c>
      <c r="S8348" s="4" t="n">
        <v>45747.9891203704</v>
      </c>
      <c r="T8348" s="3" t="s">
        <v>65</v>
      </c>
      <c r="U8348" s="3" t="s">
        <v>65</v>
      </c>
      <c r="V8348" s="3" t="n">
        <v>0</v>
      </c>
      <c r="W8348" s="3" t="n">
        <v>0</v>
      </c>
      <c r="X8348" s="3" t="n">
        <v>0</v>
      </c>
      <c r="Y8348" s="3" t="s">
        <v>30</v>
      </c>
      <c r="Z8348" s="3" t="s">
        <v>30</v>
      </c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  <c r="AP8348" s="3"/>
      <c r="AQ8348" s="3"/>
      <c r="AR8348" s="3"/>
      <c r="AS8348" s="3"/>
      <c r="AT8348" s="3"/>
      <c r="AU8348" s="3"/>
      <c r="AV8348" s="3"/>
      <c r="AW8348" s="3"/>
      <c r="AX8348" s="3"/>
      <c r="AY8348" s="3"/>
      <c r="AZ8348" s="3"/>
      <c r="BA8348" s="3"/>
      <c r="BB8348" s="3"/>
      <c r="BC8348" s="3"/>
      <c r="BD8348" s="3"/>
      <c r="BE8348" s="3"/>
      <c r="BF8348" s="3"/>
      <c r="BG8348" s="3"/>
      <c r="BH8348" s="3"/>
      <c r="BI8348" s="3"/>
      <c r="BJ8348" s="3"/>
    </row>
    <row r="8349" customFormat="false" ht="15.75" hidden="false" customHeight="false" outlineLevel="0" collapsed="false">
      <c r="A8349" s="3" t="n">
        <v>8348</v>
      </c>
      <c r="B8349" s="3" t="s">
        <v>24275</v>
      </c>
      <c r="C8349" s="3" t="s">
        <v>24276</v>
      </c>
      <c r="D8349" s="3" t="n">
        <v>1</v>
      </c>
      <c r="E8349" s="3" t="n">
        <v>0.8328792</v>
      </c>
      <c r="F8349" s="3" t="n">
        <v>27</v>
      </c>
      <c r="G8349" s="3" t="n">
        <v>27</v>
      </c>
      <c r="H8349" s="3" t="n">
        <v>11</v>
      </c>
      <c r="I8349" s="3" t="n">
        <v>11</v>
      </c>
      <c r="J8349" s="3" t="n">
        <v>32</v>
      </c>
      <c r="K8349" s="3" t="n">
        <v>32</v>
      </c>
      <c r="L8349" s="3" t="n">
        <v>3</v>
      </c>
      <c r="M8349" s="3" t="n">
        <v>3</v>
      </c>
      <c r="N8349" s="3" t="n">
        <v>-1</v>
      </c>
      <c r="O8349" s="3" t="n">
        <v>0</v>
      </c>
      <c r="P8349" s="3" t="n">
        <v>7.8</v>
      </c>
      <c r="Q8349" s="3" t="n">
        <v>24.2</v>
      </c>
      <c r="R8349" s="3" t="s">
        <v>24277</v>
      </c>
      <c r="S8349" s="4" t="n">
        <v>45747.9891550926</v>
      </c>
      <c r="T8349" s="3" t="s">
        <v>65</v>
      </c>
      <c r="U8349" s="3" t="s">
        <v>65</v>
      </c>
      <c r="V8349" s="3" t="n">
        <v>0</v>
      </c>
      <c r="W8349" s="3" t="n">
        <v>1</v>
      </c>
      <c r="X8349" s="3" t="n">
        <v>0</v>
      </c>
      <c r="Y8349" s="3" t="s">
        <v>30</v>
      </c>
      <c r="Z8349" s="3" t="s">
        <v>30</v>
      </c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  <c r="AP8349" s="3"/>
      <c r="AQ8349" s="3"/>
      <c r="AR8349" s="3"/>
      <c r="AS8349" s="3"/>
      <c r="AT8349" s="3"/>
      <c r="AU8349" s="3"/>
      <c r="AV8349" s="3"/>
      <c r="AW8349" s="3"/>
      <c r="AX8349" s="3"/>
      <c r="AY8349" s="3"/>
      <c r="AZ8349" s="3"/>
      <c r="BA8349" s="3"/>
      <c r="BB8349" s="3"/>
      <c r="BC8349" s="3"/>
      <c r="BD8349" s="3"/>
      <c r="BE8349" s="3"/>
      <c r="BF8349" s="3"/>
      <c r="BG8349" s="3"/>
      <c r="BH8349" s="3"/>
      <c r="BI8349" s="3"/>
      <c r="BJ8349" s="3"/>
    </row>
    <row r="8350" customFormat="false" ht="15.75" hidden="false" customHeight="false" outlineLevel="0" collapsed="false">
      <c r="A8350" s="3" t="n">
        <v>8349</v>
      </c>
      <c r="B8350" s="3" t="s">
        <v>24278</v>
      </c>
      <c r="C8350" s="3" t="s">
        <v>24279</v>
      </c>
      <c r="D8350" s="3" t="n">
        <v>1</v>
      </c>
      <c r="E8350" s="3" t="n">
        <v>0.9478249</v>
      </c>
      <c r="F8350" s="3" t="n">
        <v>81</v>
      </c>
      <c r="G8350" s="3" t="n">
        <v>81</v>
      </c>
      <c r="H8350" s="3" t="n">
        <v>14</v>
      </c>
      <c r="I8350" s="3" t="n">
        <v>14</v>
      </c>
      <c r="J8350" s="3" t="n">
        <v>90</v>
      </c>
      <c r="K8350" s="3" t="n">
        <v>90</v>
      </c>
      <c r="L8350" s="3" t="n">
        <v>19</v>
      </c>
      <c r="M8350" s="3" t="n">
        <v>19</v>
      </c>
      <c r="N8350" s="3" t="n">
        <v>9</v>
      </c>
      <c r="O8350" s="3" t="n">
        <v>-1</v>
      </c>
      <c r="P8350" s="3" t="n">
        <v>7.4</v>
      </c>
      <c r="Q8350" s="3" t="n">
        <v>24.2</v>
      </c>
      <c r="R8350" s="3" t="s">
        <v>24280</v>
      </c>
      <c r="S8350" s="4" t="n">
        <v>45747.9892476852</v>
      </c>
      <c r="T8350" s="3" t="s">
        <v>65</v>
      </c>
      <c r="U8350" s="3" t="s">
        <v>65</v>
      </c>
      <c r="V8350" s="3" t="n">
        <v>1</v>
      </c>
      <c r="W8350" s="3" t="n">
        <v>0</v>
      </c>
      <c r="X8350" s="3" t="n">
        <v>0</v>
      </c>
      <c r="Y8350" s="3" t="s">
        <v>30</v>
      </c>
      <c r="Z8350" s="3" t="s">
        <v>30</v>
      </c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  <c r="AP8350" s="3"/>
      <c r="AQ8350" s="3"/>
      <c r="AR8350" s="3"/>
      <c r="AS8350" s="3"/>
      <c r="AT8350" s="3"/>
      <c r="AU8350" s="3"/>
      <c r="AV8350" s="3"/>
      <c r="AW8350" s="3"/>
      <c r="AX8350" s="3"/>
      <c r="AY8350" s="3"/>
      <c r="AZ8350" s="3"/>
      <c r="BA8350" s="3"/>
      <c r="BB8350" s="3"/>
      <c r="BC8350" s="3"/>
      <c r="BD8350" s="3"/>
      <c r="BE8350" s="3"/>
      <c r="BF8350" s="3"/>
      <c r="BG8350" s="3"/>
      <c r="BH8350" s="3"/>
      <c r="BI8350" s="3"/>
      <c r="BJ8350" s="3"/>
    </row>
    <row r="8351" customFormat="false" ht="15.75" hidden="false" customHeight="false" outlineLevel="0" collapsed="false">
      <c r="A8351" s="3" t="n">
        <v>8350</v>
      </c>
      <c r="B8351" s="3" t="s">
        <v>24281</v>
      </c>
      <c r="C8351" s="3" t="s">
        <v>24282</v>
      </c>
      <c r="D8351" s="3" t="n">
        <v>1</v>
      </c>
      <c r="E8351" s="3" t="n">
        <v>0.6995587</v>
      </c>
      <c r="F8351" s="3" t="n">
        <v>46</v>
      </c>
      <c r="G8351" s="3" t="n">
        <v>46</v>
      </c>
      <c r="H8351" s="3" t="n">
        <v>13</v>
      </c>
      <c r="I8351" s="3" t="n">
        <v>13</v>
      </c>
      <c r="J8351" s="3" t="n">
        <v>45</v>
      </c>
      <c r="K8351" s="3" t="n">
        <v>45</v>
      </c>
      <c r="L8351" s="3" t="n">
        <v>13</v>
      </c>
      <c r="M8351" s="3" t="n">
        <v>13</v>
      </c>
      <c r="N8351" s="3" t="n">
        <v>5</v>
      </c>
      <c r="O8351" s="3" t="n">
        <v>-1</v>
      </c>
      <c r="P8351" s="3" t="n">
        <v>7.4</v>
      </c>
      <c r="Q8351" s="3" t="n">
        <v>24.2</v>
      </c>
      <c r="R8351" s="3" t="s">
        <v>24283</v>
      </c>
      <c r="S8351" s="4" t="n">
        <v>45747.9893171296</v>
      </c>
      <c r="T8351" s="3" t="s">
        <v>65</v>
      </c>
      <c r="U8351" s="3" t="s">
        <v>65</v>
      </c>
      <c r="V8351" s="3" t="n">
        <v>1</v>
      </c>
      <c r="W8351" s="3" t="n">
        <v>0</v>
      </c>
      <c r="X8351" s="3" t="n">
        <v>0</v>
      </c>
      <c r="Y8351" s="3" t="s">
        <v>30</v>
      </c>
      <c r="Z8351" s="3" t="s">
        <v>30</v>
      </c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  <c r="AP8351" s="3"/>
      <c r="AQ8351" s="3"/>
      <c r="AR8351" s="3"/>
      <c r="AS8351" s="3"/>
      <c r="AT8351" s="3"/>
      <c r="AU8351" s="3"/>
      <c r="AV8351" s="3"/>
      <c r="AW8351" s="3"/>
      <c r="AX8351" s="3"/>
      <c r="AY8351" s="3"/>
      <c r="AZ8351" s="3"/>
      <c r="BA8351" s="3"/>
      <c r="BB8351" s="3"/>
      <c r="BC8351" s="3"/>
      <c r="BD8351" s="3"/>
      <c r="BE8351" s="3"/>
      <c r="BF8351" s="3"/>
      <c r="BG8351" s="3"/>
      <c r="BH8351" s="3"/>
      <c r="BI8351" s="3"/>
      <c r="BJ8351" s="3"/>
    </row>
    <row r="8352" customFormat="false" ht="15.75" hidden="false" customHeight="false" outlineLevel="0" collapsed="false">
      <c r="A8352" s="3" t="n">
        <v>8351</v>
      </c>
      <c r="B8352" s="3" t="s">
        <v>24284</v>
      </c>
      <c r="C8352" s="3" t="s">
        <v>24285</v>
      </c>
      <c r="D8352" s="3" t="n">
        <v>1</v>
      </c>
      <c r="E8352" s="3" t="n">
        <v>0.8932531</v>
      </c>
      <c r="F8352" s="3" t="n">
        <v>48</v>
      </c>
      <c r="G8352" s="3" t="n">
        <v>48</v>
      </c>
      <c r="H8352" s="3" t="n">
        <v>16</v>
      </c>
      <c r="I8352" s="3" t="n">
        <v>16</v>
      </c>
      <c r="J8352" s="3" t="n">
        <v>56</v>
      </c>
      <c r="K8352" s="3" t="n">
        <v>56</v>
      </c>
      <c r="L8352" s="3" t="n">
        <v>8</v>
      </c>
      <c r="M8352" s="3" t="n">
        <v>8</v>
      </c>
      <c r="N8352" s="3" t="n">
        <v>-1</v>
      </c>
      <c r="O8352" s="3" t="n">
        <v>-1</v>
      </c>
      <c r="P8352" s="3" t="n">
        <v>8.4</v>
      </c>
      <c r="Q8352" s="3" t="n">
        <v>24.2</v>
      </c>
      <c r="R8352" s="3" t="s">
        <v>24286</v>
      </c>
      <c r="S8352" s="4" t="n">
        <v>45747.9893518519</v>
      </c>
      <c r="T8352" s="3" t="s">
        <v>65</v>
      </c>
      <c r="U8352" s="3" t="s">
        <v>65</v>
      </c>
      <c r="V8352" s="3" t="n">
        <v>0</v>
      </c>
      <c r="W8352" s="3" t="n">
        <v>0</v>
      </c>
      <c r="X8352" s="3" t="n">
        <v>0</v>
      </c>
      <c r="Y8352" s="3" t="s">
        <v>30</v>
      </c>
      <c r="Z8352" s="3" t="s">
        <v>30</v>
      </c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  <c r="AP8352" s="3"/>
      <c r="AQ8352" s="3"/>
      <c r="AR8352" s="3"/>
      <c r="AS8352" s="3"/>
      <c r="AT8352" s="3"/>
      <c r="AU8352" s="3"/>
      <c r="AV8352" s="3"/>
      <c r="AW8352" s="3"/>
      <c r="AX8352" s="3"/>
      <c r="AY8352" s="3"/>
      <c r="AZ8352" s="3"/>
      <c r="BA8352" s="3"/>
      <c r="BB8352" s="3"/>
      <c r="BC8352" s="3"/>
      <c r="BD8352" s="3"/>
      <c r="BE8352" s="3"/>
      <c r="BF8352" s="3"/>
      <c r="BG8352" s="3"/>
      <c r="BH8352" s="3"/>
      <c r="BI8352" s="3"/>
      <c r="BJ8352" s="3"/>
    </row>
    <row r="8353" customFormat="false" ht="15.75" hidden="false" customHeight="false" outlineLevel="0" collapsed="false">
      <c r="A8353" s="3" t="n">
        <v>8352</v>
      </c>
      <c r="B8353" s="3" t="s">
        <v>24287</v>
      </c>
      <c r="C8353" s="3" t="s">
        <v>24288</v>
      </c>
      <c r="D8353" s="3" t="n">
        <v>1</v>
      </c>
      <c r="E8353" s="3" t="n">
        <v>0.6743325</v>
      </c>
      <c r="F8353" s="3" t="n">
        <v>7</v>
      </c>
      <c r="G8353" s="3" t="n">
        <v>7</v>
      </c>
      <c r="H8353" s="3" t="n">
        <v>6</v>
      </c>
      <c r="I8353" s="3" t="n">
        <v>6</v>
      </c>
      <c r="J8353" s="3" t="n">
        <v>11</v>
      </c>
      <c r="K8353" s="3" t="n">
        <v>11</v>
      </c>
      <c r="L8353" s="3" t="n">
        <v>1</v>
      </c>
      <c r="M8353" s="3" t="n">
        <v>1</v>
      </c>
      <c r="N8353" s="3" t="n">
        <v>0</v>
      </c>
      <c r="O8353" s="3" t="n">
        <v>0</v>
      </c>
      <c r="P8353" s="3" t="n">
        <v>7.7</v>
      </c>
      <c r="Q8353" s="3" t="n">
        <v>24.2</v>
      </c>
      <c r="R8353" s="3" t="s">
        <v>24289</v>
      </c>
      <c r="S8353" s="4" t="n">
        <v>45747.9893981482</v>
      </c>
      <c r="T8353" s="3" t="s">
        <v>65</v>
      </c>
      <c r="U8353" s="3" t="s">
        <v>65</v>
      </c>
      <c r="V8353" s="3" t="n">
        <v>1</v>
      </c>
      <c r="W8353" s="3" t="n">
        <v>1</v>
      </c>
      <c r="X8353" s="3" t="n">
        <v>0</v>
      </c>
      <c r="Y8353" s="3" t="s">
        <v>30</v>
      </c>
      <c r="Z8353" s="3" t="s">
        <v>30</v>
      </c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  <c r="AP8353" s="3"/>
      <c r="AQ8353" s="3"/>
      <c r="AR8353" s="3"/>
      <c r="AS8353" s="3"/>
      <c r="AT8353" s="3"/>
      <c r="AU8353" s="3"/>
      <c r="AV8353" s="3"/>
      <c r="AW8353" s="3"/>
      <c r="AX8353" s="3"/>
      <c r="AY8353" s="3"/>
      <c r="AZ8353" s="3"/>
      <c r="BA8353" s="3"/>
      <c r="BB8353" s="3"/>
      <c r="BC8353" s="3"/>
      <c r="BD8353" s="3"/>
      <c r="BE8353" s="3"/>
      <c r="BF8353" s="3"/>
      <c r="BG8353" s="3"/>
      <c r="BH8353" s="3"/>
      <c r="BI8353" s="3"/>
      <c r="BJ8353" s="3"/>
    </row>
    <row r="8354" customFormat="false" ht="15.75" hidden="false" customHeight="false" outlineLevel="0" collapsed="false">
      <c r="A8354" s="3" t="n">
        <v>8353</v>
      </c>
      <c r="B8354" s="3" t="s">
        <v>24290</v>
      </c>
      <c r="C8354" s="3" t="s">
        <v>24291</v>
      </c>
      <c r="D8354" s="3" t="n">
        <v>1</v>
      </c>
      <c r="E8354" s="3" t="n">
        <v>0.2329163</v>
      </c>
      <c r="F8354" s="3" t="n">
        <v>42</v>
      </c>
      <c r="G8354" s="3" t="n">
        <v>42</v>
      </c>
      <c r="H8354" s="3" t="n">
        <v>10</v>
      </c>
      <c r="I8354" s="3" t="n">
        <v>10</v>
      </c>
      <c r="J8354" s="3" t="n">
        <v>61</v>
      </c>
      <c r="K8354" s="3" t="n">
        <v>61</v>
      </c>
      <c r="L8354" s="3" t="n">
        <v>0</v>
      </c>
      <c r="M8354" s="3" t="n">
        <v>0</v>
      </c>
      <c r="N8354" s="3" t="n">
        <v>5</v>
      </c>
      <c r="O8354" s="3" t="n">
        <v>-1</v>
      </c>
      <c r="P8354" s="3" t="n">
        <v>7.9</v>
      </c>
      <c r="Q8354" s="3" t="n">
        <v>24.2</v>
      </c>
      <c r="R8354" s="3" t="s">
        <v>24292</v>
      </c>
      <c r="S8354" s="4" t="n">
        <v>45747.9894560185</v>
      </c>
      <c r="T8354" s="3" t="s">
        <v>2259</v>
      </c>
      <c r="U8354" s="3" t="s">
        <v>2259</v>
      </c>
      <c r="V8354" s="3" t="n">
        <v>1</v>
      </c>
      <c r="W8354" s="3" t="n">
        <v>0</v>
      </c>
      <c r="X8354" s="3" t="n">
        <v>0</v>
      </c>
      <c r="Y8354" s="3" t="s">
        <v>30</v>
      </c>
      <c r="Z8354" s="3" t="s">
        <v>30</v>
      </c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  <c r="AP8354" s="3"/>
      <c r="AQ8354" s="3"/>
      <c r="AR8354" s="3"/>
      <c r="AS8354" s="3"/>
      <c r="AT8354" s="3"/>
      <c r="AU8354" s="3"/>
      <c r="AV8354" s="3"/>
      <c r="AW8354" s="3"/>
      <c r="AX8354" s="3"/>
      <c r="AY8354" s="3"/>
      <c r="AZ8354" s="3"/>
      <c r="BA8354" s="3"/>
      <c r="BB8354" s="3"/>
      <c r="BC8354" s="3"/>
      <c r="BD8354" s="3"/>
      <c r="BE8354" s="3"/>
      <c r="BF8354" s="3"/>
      <c r="BG8354" s="3"/>
      <c r="BH8354" s="3"/>
      <c r="BI8354" s="3"/>
      <c r="BJ8354" s="3"/>
    </row>
    <row r="8355" customFormat="false" ht="15.75" hidden="false" customHeight="false" outlineLevel="0" collapsed="false">
      <c r="A8355" s="3" t="n">
        <v>8354</v>
      </c>
      <c r="B8355" s="3" t="s">
        <v>24293</v>
      </c>
      <c r="C8355" s="3" t="s">
        <v>24294</v>
      </c>
      <c r="D8355" s="3" t="n">
        <v>1</v>
      </c>
      <c r="E8355" s="3" t="n">
        <v>1.7537095</v>
      </c>
      <c r="F8355" s="3" t="n">
        <v>28</v>
      </c>
      <c r="G8355" s="3" t="n">
        <v>28</v>
      </c>
      <c r="H8355" s="3" t="n">
        <v>8</v>
      </c>
      <c r="I8355" s="3" t="n">
        <v>8</v>
      </c>
      <c r="J8355" s="3" t="n">
        <v>35</v>
      </c>
      <c r="K8355" s="3" t="n">
        <v>35</v>
      </c>
      <c r="L8355" s="3" t="n">
        <v>12</v>
      </c>
      <c r="M8355" s="3" t="n">
        <v>12</v>
      </c>
      <c r="N8355" s="3" t="n">
        <v>-1</v>
      </c>
      <c r="O8355" s="3" t="n">
        <v>-1</v>
      </c>
      <c r="P8355" s="3" t="n">
        <v>7.1</v>
      </c>
      <c r="Q8355" s="3" t="n">
        <v>24.2</v>
      </c>
      <c r="R8355" s="3" t="s">
        <v>24295</v>
      </c>
      <c r="S8355" s="4" t="n">
        <v>45747.989537037</v>
      </c>
      <c r="T8355" s="3" t="s">
        <v>4910</v>
      </c>
      <c r="U8355" s="3" t="s">
        <v>4910</v>
      </c>
      <c r="V8355" s="3" t="n">
        <v>0</v>
      </c>
      <c r="W8355" s="3" t="n">
        <v>0</v>
      </c>
      <c r="X8355" s="3" t="n">
        <v>0</v>
      </c>
      <c r="Y8355" s="3" t="s">
        <v>30</v>
      </c>
      <c r="Z8355" s="3" t="s">
        <v>30</v>
      </c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  <c r="AP8355" s="3"/>
      <c r="AQ8355" s="3"/>
      <c r="AR8355" s="3"/>
      <c r="AS8355" s="3"/>
      <c r="AT8355" s="3"/>
      <c r="AU8355" s="3"/>
      <c r="AV8355" s="3"/>
      <c r="AW8355" s="3"/>
      <c r="AX8355" s="3"/>
      <c r="AY8355" s="3"/>
      <c r="AZ8355" s="3"/>
      <c r="BA8355" s="3"/>
      <c r="BB8355" s="3"/>
      <c r="BC8355" s="3"/>
      <c r="BD8355" s="3"/>
      <c r="BE8355" s="3"/>
      <c r="BF8355" s="3"/>
      <c r="BG8355" s="3"/>
      <c r="BH8355" s="3"/>
      <c r="BI8355" s="3"/>
      <c r="BJ8355" s="3"/>
    </row>
    <row r="8356" customFormat="false" ht="15.75" hidden="false" customHeight="false" outlineLevel="0" collapsed="false">
      <c r="A8356" s="3" t="n">
        <v>8355</v>
      </c>
      <c r="B8356" s="3" t="s">
        <v>24296</v>
      </c>
      <c r="C8356" s="3" t="s">
        <v>24297</v>
      </c>
      <c r="D8356" s="3" t="n">
        <v>1</v>
      </c>
      <c r="E8356" s="3" t="n">
        <v>5.9065964</v>
      </c>
      <c r="F8356" s="3" t="n">
        <v>345</v>
      </c>
      <c r="G8356" s="3" t="n">
        <v>345</v>
      </c>
      <c r="H8356" s="3" t="n">
        <v>16</v>
      </c>
      <c r="I8356" s="3" t="n">
        <v>16</v>
      </c>
      <c r="J8356" s="3" t="n">
        <v>363</v>
      </c>
      <c r="K8356" s="3" t="n">
        <v>363</v>
      </c>
      <c r="L8356" s="3" t="n">
        <v>54</v>
      </c>
      <c r="M8356" s="3" t="n">
        <v>54</v>
      </c>
      <c r="N8356" s="3" t="n">
        <v>-1</v>
      </c>
      <c r="O8356" s="3" t="n">
        <v>-1</v>
      </c>
      <c r="P8356" s="3" t="n">
        <v>8.3</v>
      </c>
      <c r="Q8356" s="3" t="n">
        <v>24.2</v>
      </c>
      <c r="R8356" s="3" t="s">
        <v>24298</v>
      </c>
      <c r="S8356" s="4" t="n">
        <v>45747.9896875</v>
      </c>
      <c r="T8356" s="3" t="s">
        <v>65</v>
      </c>
      <c r="U8356" s="3" t="s">
        <v>65</v>
      </c>
      <c r="V8356" s="3" t="n">
        <v>0</v>
      </c>
      <c r="W8356" s="3" t="n">
        <v>0</v>
      </c>
      <c r="X8356" s="3" t="n">
        <v>0</v>
      </c>
      <c r="Y8356" s="3" t="s">
        <v>30</v>
      </c>
      <c r="Z8356" s="3" t="s">
        <v>30</v>
      </c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  <c r="AP8356" s="3"/>
      <c r="AQ8356" s="3"/>
      <c r="AR8356" s="3"/>
      <c r="AS8356" s="3"/>
      <c r="AT8356" s="3"/>
      <c r="AU8356" s="3"/>
      <c r="AV8356" s="3"/>
      <c r="AW8356" s="3"/>
      <c r="AX8356" s="3"/>
      <c r="AY8356" s="3"/>
      <c r="AZ8356" s="3"/>
      <c r="BA8356" s="3"/>
      <c r="BB8356" s="3"/>
      <c r="BC8356" s="3"/>
      <c r="BD8356" s="3"/>
      <c r="BE8356" s="3"/>
      <c r="BF8356" s="3"/>
      <c r="BG8356" s="3"/>
      <c r="BH8356" s="3"/>
      <c r="BI8356" s="3"/>
      <c r="BJ8356" s="3"/>
    </row>
    <row r="8357" customFormat="false" ht="15.75" hidden="false" customHeight="false" outlineLevel="0" collapsed="false">
      <c r="A8357" s="3" t="n">
        <v>8356</v>
      </c>
      <c r="B8357" s="3" t="s">
        <v>24299</v>
      </c>
      <c r="C8357" s="3" t="s">
        <v>24300</v>
      </c>
      <c r="D8357" s="3" t="n">
        <v>1</v>
      </c>
      <c r="E8357" s="3" t="n">
        <v>1.3628615</v>
      </c>
      <c r="F8357" s="3" t="n">
        <v>103</v>
      </c>
      <c r="G8357" s="3" t="n">
        <v>103</v>
      </c>
      <c r="H8357" s="3" t="n">
        <v>18</v>
      </c>
      <c r="I8357" s="3" t="n">
        <v>18</v>
      </c>
      <c r="J8357" s="3" t="n">
        <v>122</v>
      </c>
      <c r="K8357" s="3" t="n">
        <v>122</v>
      </c>
      <c r="L8357" s="3" t="n">
        <v>10</v>
      </c>
      <c r="M8357" s="3" t="n">
        <v>10</v>
      </c>
      <c r="N8357" s="3" t="n">
        <v>-1</v>
      </c>
      <c r="O8357" s="3" t="n">
        <v>-1</v>
      </c>
      <c r="P8357" s="3" t="n">
        <v>7</v>
      </c>
      <c r="Q8357" s="3" t="n">
        <v>24.2</v>
      </c>
      <c r="R8357" s="3" t="s">
        <v>24301</v>
      </c>
      <c r="S8357" s="4" t="n">
        <v>45747.9897453704</v>
      </c>
      <c r="T8357" s="3" t="s">
        <v>65</v>
      </c>
      <c r="U8357" s="3" t="s">
        <v>65</v>
      </c>
      <c r="V8357" s="3" t="n">
        <v>0</v>
      </c>
      <c r="W8357" s="3" t="n">
        <v>0</v>
      </c>
      <c r="X8357" s="3" t="n">
        <v>0</v>
      </c>
      <c r="Y8357" s="3" t="s">
        <v>30</v>
      </c>
      <c r="Z8357" s="3" t="s">
        <v>30</v>
      </c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  <c r="AP8357" s="3"/>
      <c r="AQ8357" s="3"/>
      <c r="AR8357" s="3"/>
      <c r="AS8357" s="3"/>
      <c r="AT8357" s="3"/>
      <c r="AU8357" s="3"/>
      <c r="AV8357" s="3"/>
      <c r="AW8357" s="3"/>
      <c r="AX8357" s="3"/>
      <c r="AY8357" s="3"/>
      <c r="AZ8357" s="3"/>
      <c r="BA8357" s="3"/>
      <c r="BB8357" s="3"/>
      <c r="BC8357" s="3"/>
      <c r="BD8357" s="3"/>
      <c r="BE8357" s="3"/>
      <c r="BF8357" s="3"/>
      <c r="BG8357" s="3"/>
      <c r="BH8357" s="3"/>
      <c r="BI8357" s="3"/>
      <c r="BJ8357" s="3"/>
    </row>
    <row r="8358" customFormat="false" ht="15.75" hidden="false" customHeight="false" outlineLevel="0" collapsed="false">
      <c r="A8358" s="3" t="n">
        <v>8357</v>
      </c>
      <c r="B8358" s="3" t="s">
        <v>24302</v>
      </c>
      <c r="C8358" s="3" t="s">
        <v>24303</v>
      </c>
      <c r="D8358" s="3" t="n">
        <v>1</v>
      </c>
      <c r="E8358" s="3" t="n">
        <v>1.3723105</v>
      </c>
      <c r="F8358" s="3" t="n">
        <v>59</v>
      </c>
      <c r="G8358" s="3" t="n">
        <v>59</v>
      </c>
      <c r="H8358" s="3" t="n">
        <v>15</v>
      </c>
      <c r="I8358" s="3" t="n">
        <v>15</v>
      </c>
      <c r="J8358" s="3" t="n">
        <v>60</v>
      </c>
      <c r="K8358" s="3" t="n">
        <v>60</v>
      </c>
      <c r="L8358" s="3" t="n">
        <v>9</v>
      </c>
      <c r="M8358" s="3" t="n">
        <v>9</v>
      </c>
      <c r="N8358" s="3" t="n">
        <v>-1</v>
      </c>
      <c r="O8358" s="3" t="n">
        <v>-1</v>
      </c>
      <c r="P8358" s="3" t="n">
        <v>8.3</v>
      </c>
      <c r="Q8358" s="3" t="n">
        <v>24.2</v>
      </c>
      <c r="R8358" s="3" t="s">
        <v>24304</v>
      </c>
      <c r="S8358" s="4" t="n">
        <v>45747.9898032407</v>
      </c>
      <c r="T8358" s="3" t="s">
        <v>65</v>
      </c>
      <c r="U8358" s="3" t="s">
        <v>65</v>
      </c>
      <c r="V8358" s="3" t="n">
        <v>0</v>
      </c>
      <c r="W8358" s="3" t="n">
        <v>0</v>
      </c>
      <c r="X8358" s="3" t="n">
        <v>0</v>
      </c>
      <c r="Y8358" s="3" t="s">
        <v>30</v>
      </c>
      <c r="Z8358" s="3" t="s">
        <v>30</v>
      </c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  <c r="AP8358" s="3"/>
      <c r="AQ8358" s="3"/>
      <c r="AR8358" s="3"/>
      <c r="AS8358" s="3"/>
      <c r="AT8358" s="3"/>
      <c r="AU8358" s="3"/>
      <c r="AV8358" s="3"/>
      <c r="AW8358" s="3"/>
      <c r="AX8358" s="3"/>
      <c r="AY8358" s="3"/>
      <c r="AZ8358" s="3"/>
      <c r="BA8358" s="3"/>
      <c r="BB8358" s="3"/>
      <c r="BC8358" s="3"/>
      <c r="BD8358" s="3"/>
      <c r="BE8358" s="3"/>
      <c r="BF8358" s="3"/>
      <c r="BG8358" s="3"/>
      <c r="BH8358" s="3"/>
      <c r="BI8358" s="3"/>
      <c r="BJ8358" s="3"/>
    </row>
    <row r="8359" customFormat="false" ht="15.75" hidden="false" customHeight="false" outlineLevel="0" collapsed="false">
      <c r="A8359" s="3" t="n">
        <v>8358</v>
      </c>
      <c r="B8359" s="3" t="s">
        <v>24305</v>
      </c>
      <c r="C8359" s="3" t="s">
        <v>24306</v>
      </c>
      <c r="D8359" s="3" t="n">
        <v>1</v>
      </c>
      <c r="E8359" s="3" t="n">
        <v>7.2748502</v>
      </c>
      <c r="F8359" s="3" t="n">
        <v>128</v>
      </c>
      <c r="G8359" s="3" t="n">
        <v>128</v>
      </c>
      <c r="H8359" s="3" t="n">
        <v>28</v>
      </c>
      <c r="I8359" s="3" t="n">
        <v>28</v>
      </c>
      <c r="J8359" s="3" t="n">
        <v>184</v>
      </c>
      <c r="K8359" s="3" t="n">
        <v>184</v>
      </c>
      <c r="L8359" s="3" t="n">
        <v>17</v>
      </c>
      <c r="M8359" s="3" t="n">
        <v>17</v>
      </c>
      <c r="N8359" s="3" t="n">
        <v>-1</v>
      </c>
      <c r="O8359" s="3" t="n">
        <v>-1</v>
      </c>
      <c r="P8359" s="3" t="n">
        <v>7.1</v>
      </c>
      <c r="Q8359" s="3" t="n">
        <v>24.2</v>
      </c>
      <c r="R8359" s="3" t="s">
        <v>24307</v>
      </c>
      <c r="S8359" s="4" t="n">
        <v>45747.9899305556</v>
      </c>
      <c r="T8359" s="3" t="s">
        <v>65</v>
      </c>
      <c r="U8359" s="3" t="s">
        <v>65</v>
      </c>
      <c r="V8359" s="3" t="n">
        <v>0</v>
      </c>
      <c r="W8359" s="3" t="n">
        <v>0</v>
      </c>
      <c r="X8359" s="3" t="n">
        <v>0</v>
      </c>
      <c r="Y8359" s="3" t="s">
        <v>30</v>
      </c>
      <c r="Z8359" s="3" t="s">
        <v>30</v>
      </c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  <c r="AP8359" s="3"/>
      <c r="AQ8359" s="3"/>
      <c r="AR8359" s="3"/>
      <c r="AS8359" s="3"/>
      <c r="AT8359" s="3"/>
      <c r="AU8359" s="3"/>
      <c r="AV8359" s="3"/>
      <c r="AW8359" s="3"/>
      <c r="AX8359" s="3"/>
      <c r="AY8359" s="3"/>
      <c r="AZ8359" s="3"/>
      <c r="BA8359" s="3"/>
      <c r="BB8359" s="3"/>
      <c r="BC8359" s="3"/>
      <c r="BD8359" s="3"/>
      <c r="BE8359" s="3"/>
      <c r="BF8359" s="3"/>
      <c r="BG8359" s="3"/>
      <c r="BH8359" s="3"/>
      <c r="BI8359" s="3"/>
      <c r="BJ8359" s="3"/>
    </row>
    <row r="8360" customFormat="false" ht="15.75" hidden="false" customHeight="false" outlineLevel="0" collapsed="false">
      <c r="A8360" s="3" t="n">
        <v>8359</v>
      </c>
      <c r="B8360" s="3" t="s">
        <v>24308</v>
      </c>
      <c r="C8360" s="3" t="s">
        <v>24309</v>
      </c>
      <c r="D8360" s="3" t="n">
        <v>1</v>
      </c>
      <c r="E8360" s="3" t="n">
        <v>1.1456836</v>
      </c>
      <c r="F8360" s="3" t="n">
        <v>51</v>
      </c>
      <c r="G8360" s="3" t="n">
        <v>51</v>
      </c>
      <c r="H8360" s="3" t="n">
        <v>19</v>
      </c>
      <c r="I8360" s="3" t="n">
        <v>19</v>
      </c>
      <c r="J8360" s="3" t="n">
        <v>52</v>
      </c>
      <c r="K8360" s="3" t="n">
        <v>52</v>
      </c>
      <c r="L8360" s="3" t="n">
        <v>12</v>
      </c>
      <c r="M8360" s="3" t="n">
        <v>12</v>
      </c>
      <c r="N8360" s="3" t="n">
        <v>0</v>
      </c>
      <c r="O8360" s="3" t="n">
        <v>-1</v>
      </c>
      <c r="P8360" s="3" t="n">
        <v>7.5</v>
      </c>
      <c r="Q8360" s="3" t="n">
        <v>24.2</v>
      </c>
      <c r="R8360" s="3" t="s">
        <v>24310</v>
      </c>
      <c r="S8360" s="4" t="n">
        <v>45747.9900115741</v>
      </c>
      <c r="T8360" s="3" t="s">
        <v>7643</v>
      </c>
      <c r="U8360" s="3" t="s">
        <v>7643</v>
      </c>
      <c r="V8360" s="3" t="n">
        <v>1</v>
      </c>
      <c r="W8360" s="3" t="n">
        <v>0</v>
      </c>
      <c r="X8360" s="3" t="n">
        <v>0</v>
      </c>
      <c r="Y8360" s="3" t="s">
        <v>30</v>
      </c>
      <c r="Z8360" s="3" t="s">
        <v>30</v>
      </c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  <c r="AP8360" s="3"/>
      <c r="AQ8360" s="3"/>
      <c r="AR8360" s="3"/>
      <c r="AS8360" s="3"/>
      <c r="AT8360" s="3"/>
      <c r="AU8360" s="3"/>
      <c r="AV8360" s="3"/>
      <c r="AW8360" s="3"/>
      <c r="AX8360" s="3"/>
      <c r="AY8360" s="3"/>
      <c r="AZ8360" s="3"/>
      <c r="BA8360" s="3"/>
      <c r="BB8360" s="3"/>
      <c r="BC8360" s="3"/>
      <c r="BD8360" s="3"/>
      <c r="BE8360" s="3"/>
      <c r="BF8360" s="3"/>
      <c r="BG8360" s="3"/>
      <c r="BH8360" s="3"/>
      <c r="BI8360" s="3"/>
      <c r="BJ8360" s="3"/>
    </row>
    <row r="8361" customFormat="false" ht="15.75" hidden="false" customHeight="false" outlineLevel="0" collapsed="false">
      <c r="A8361" s="3" t="n">
        <v>8360</v>
      </c>
      <c r="B8361" s="3" t="s">
        <v>24311</v>
      </c>
      <c r="C8361" s="3" t="s">
        <v>24312</v>
      </c>
      <c r="D8361" s="3" t="n">
        <v>1</v>
      </c>
      <c r="E8361" s="3" t="n">
        <v>0.1161232</v>
      </c>
      <c r="F8361" s="3" t="n">
        <v>19</v>
      </c>
      <c r="G8361" s="3" t="n">
        <v>19</v>
      </c>
      <c r="H8361" s="3" t="n">
        <v>5</v>
      </c>
      <c r="I8361" s="3" t="n">
        <v>5</v>
      </c>
      <c r="J8361" s="3" t="n">
        <v>23</v>
      </c>
      <c r="K8361" s="3" t="n">
        <v>23</v>
      </c>
      <c r="L8361" s="3" t="n">
        <v>2</v>
      </c>
      <c r="M8361" s="3" t="n">
        <v>2</v>
      </c>
      <c r="N8361" s="3" t="n">
        <v>-1</v>
      </c>
      <c r="O8361" s="3" t="n">
        <v>0</v>
      </c>
      <c r="P8361" s="3" t="n">
        <v>7.3</v>
      </c>
      <c r="Q8361" s="3" t="n">
        <v>24.2</v>
      </c>
      <c r="R8361" s="3" t="s">
        <v>24313</v>
      </c>
      <c r="S8361" s="4" t="n">
        <v>45747.9900462963</v>
      </c>
      <c r="T8361" s="3" t="s">
        <v>65</v>
      </c>
      <c r="U8361" s="3" t="s">
        <v>65</v>
      </c>
      <c r="V8361" s="3" t="n">
        <v>0</v>
      </c>
      <c r="W8361" s="3" t="n">
        <v>1</v>
      </c>
      <c r="X8361" s="3" t="n">
        <v>0</v>
      </c>
      <c r="Y8361" s="3" t="s">
        <v>30</v>
      </c>
      <c r="Z8361" s="3" t="s">
        <v>30</v>
      </c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  <c r="AP8361" s="3"/>
      <c r="AQ8361" s="3"/>
      <c r="AR8361" s="3"/>
      <c r="AS8361" s="3"/>
      <c r="AT8361" s="3"/>
      <c r="AU8361" s="3"/>
      <c r="AV8361" s="3"/>
      <c r="AW8361" s="3"/>
      <c r="AX8361" s="3"/>
      <c r="AY8361" s="3"/>
      <c r="AZ8361" s="3"/>
      <c r="BA8361" s="3"/>
      <c r="BB8361" s="3"/>
      <c r="BC8361" s="3"/>
      <c r="BD8361" s="3"/>
      <c r="BE8361" s="3"/>
      <c r="BF8361" s="3"/>
      <c r="BG8361" s="3"/>
      <c r="BH8361" s="3"/>
      <c r="BI8361" s="3"/>
      <c r="BJ8361" s="3"/>
    </row>
    <row r="8362" customFormat="false" ht="15.75" hidden="false" customHeight="false" outlineLevel="0" collapsed="false">
      <c r="A8362" s="3" t="n">
        <v>8361</v>
      </c>
      <c r="B8362" s="3" t="s">
        <v>24314</v>
      </c>
      <c r="C8362" s="3" t="s">
        <v>24315</v>
      </c>
      <c r="D8362" s="3" t="n">
        <v>1</v>
      </c>
      <c r="E8362" s="3" t="n">
        <v>3.7979536</v>
      </c>
      <c r="F8362" s="3" t="n">
        <v>158</v>
      </c>
      <c r="G8362" s="3" t="n">
        <v>158</v>
      </c>
      <c r="H8362" s="3" t="n">
        <v>19</v>
      </c>
      <c r="I8362" s="3" t="n">
        <v>19</v>
      </c>
      <c r="J8362" s="3" t="n">
        <v>184</v>
      </c>
      <c r="K8362" s="3" t="n">
        <v>184</v>
      </c>
      <c r="L8362" s="3" t="n">
        <v>11</v>
      </c>
      <c r="M8362" s="3" t="n">
        <v>11</v>
      </c>
      <c r="N8362" s="3" t="n">
        <v>-1</v>
      </c>
      <c r="O8362" s="3" t="n">
        <v>-1</v>
      </c>
      <c r="P8362" s="3" t="n">
        <v>7.9</v>
      </c>
      <c r="Q8362" s="3" t="n">
        <v>24.2</v>
      </c>
      <c r="R8362" s="3" t="s">
        <v>24316</v>
      </c>
      <c r="S8362" s="6" t="n">
        <v>45813.7428819445</v>
      </c>
      <c r="T8362" s="3" t="s">
        <v>65</v>
      </c>
      <c r="U8362" s="3" t="s">
        <v>65</v>
      </c>
      <c r="V8362" s="3" t="n">
        <v>0</v>
      </c>
      <c r="W8362" s="3" t="n">
        <v>0</v>
      </c>
      <c r="X8362" s="3" t="n">
        <v>0</v>
      </c>
      <c r="Y8362" s="3" t="s">
        <v>30</v>
      </c>
      <c r="Z8362" s="3" t="s">
        <v>30</v>
      </c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  <c r="AP8362" s="3"/>
      <c r="AQ8362" s="3"/>
      <c r="AR8362" s="3"/>
      <c r="AS8362" s="3"/>
      <c r="AT8362" s="3"/>
      <c r="AU8362" s="3"/>
      <c r="AV8362" s="3"/>
      <c r="AW8362" s="3"/>
      <c r="AX8362" s="3"/>
      <c r="AY8362" s="3"/>
      <c r="AZ8362" s="3"/>
      <c r="BA8362" s="3"/>
      <c r="BB8362" s="3"/>
      <c r="BC8362" s="3"/>
      <c r="BD8362" s="3"/>
      <c r="BE8362" s="3"/>
      <c r="BF8362" s="3"/>
      <c r="BG8362" s="3"/>
      <c r="BH8362" s="3"/>
      <c r="BI8362" s="3"/>
      <c r="BJ8362" s="3"/>
    </row>
    <row r="8363" customFormat="false" ht="15.75" hidden="false" customHeight="false" outlineLevel="0" collapsed="false">
      <c r="A8363" s="3" t="n">
        <v>8362</v>
      </c>
      <c r="B8363" s="3" t="s">
        <v>24317</v>
      </c>
      <c r="C8363" s="3" t="s">
        <v>24318</v>
      </c>
      <c r="D8363" s="3" t="n">
        <v>1</v>
      </c>
      <c r="E8363" s="3" t="n">
        <v>1.6861446</v>
      </c>
      <c r="F8363" s="3" t="n">
        <v>157</v>
      </c>
      <c r="G8363" s="3" t="n">
        <v>157</v>
      </c>
      <c r="H8363" s="3" t="n">
        <v>19</v>
      </c>
      <c r="I8363" s="3" t="n">
        <v>19</v>
      </c>
      <c r="J8363" s="3" t="n">
        <v>180</v>
      </c>
      <c r="K8363" s="3" t="n">
        <v>180</v>
      </c>
      <c r="L8363" s="3" t="n">
        <v>11</v>
      </c>
      <c r="M8363" s="3" t="n">
        <v>11</v>
      </c>
      <c r="N8363" s="3" t="n">
        <v>-1</v>
      </c>
      <c r="O8363" s="3" t="n">
        <v>-1</v>
      </c>
      <c r="P8363" s="3" t="n">
        <v>7.9</v>
      </c>
      <c r="Q8363" s="3" t="n">
        <v>24.2</v>
      </c>
      <c r="R8363" s="3" t="s">
        <v>24319</v>
      </c>
      <c r="S8363" s="6" t="n">
        <v>45813.7429861111</v>
      </c>
      <c r="T8363" s="3" t="s">
        <v>65</v>
      </c>
      <c r="U8363" s="3" t="s">
        <v>65</v>
      </c>
      <c r="V8363" s="3" t="n">
        <v>0</v>
      </c>
      <c r="W8363" s="3" t="n">
        <v>0</v>
      </c>
      <c r="X8363" s="3" t="n">
        <v>0</v>
      </c>
      <c r="Y8363" s="3" t="s">
        <v>30</v>
      </c>
      <c r="Z8363" s="3" t="s">
        <v>30</v>
      </c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  <c r="AP8363" s="3"/>
      <c r="AQ8363" s="3"/>
      <c r="AR8363" s="3"/>
      <c r="AS8363" s="3"/>
      <c r="AT8363" s="3"/>
      <c r="AU8363" s="3"/>
      <c r="AV8363" s="3"/>
      <c r="AW8363" s="3"/>
      <c r="AX8363" s="3"/>
      <c r="AY8363" s="3"/>
      <c r="AZ8363" s="3"/>
      <c r="BA8363" s="3"/>
      <c r="BB8363" s="3"/>
      <c r="BC8363" s="3"/>
      <c r="BD8363" s="3"/>
      <c r="BE8363" s="3"/>
      <c r="BF8363" s="3"/>
      <c r="BG8363" s="3"/>
      <c r="BH8363" s="3"/>
      <c r="BI8363" s="3"/>
      <c r="BJ8363" s="3"/>
    </row>
    <row r="8364" customFormat="false" ht="15.75" hidden="false" customHeight="false" outlineLevel="0" collapsed="false">
      <c r="A8364" s="3" t="n">
        <v>8363</v>
      </c>
      <c r="B8364" s="3" t="s">
        <v>24320</v>
      </c>
      <c r="C8364" s="3" t="s">
        <v>24321</v>
      </c>
      <c r="D8364" s="3" t="n">
        <v>1</v>
      </c>
      <c r="E8364" s="3" t="n">
        <v>4.3536173</v>
      </c>
      <c r="F8364" s="3" t="n">
        <v>112</v>
      </c>
      <c r="G8364" s="3" t="n">
        <v>112</v>
      </c>
      <c r="H8364" s="3" t="n">
        <v>16</v>
      </c>
      <c r="I8364" s="3" t="n">
        <v>16</v>
      </c>
      <c r="J8364" s="3" t="n">
        <v>135</v>
      </c>
      <c r="K8364" s="3" t="n">
        <v>135</v>
      </c>
      <c r="L8364" s="3" t="n">
        <v>18</v>
      </c>
      <c r="M8364" s="3" t="n">
        <v>18</v>
      </c>
      <c r="N8364" s="3" t="n">
        <v>0</v>
      </c>
      <c r="O8364" s="3" t="n">
        <v>0</v>
      </c>
      <c r="P8364" s="3" t="n">
        <v>8.3</v>
      </c>
      <c r="Q8364" s="3" t="n">
        <v>24.2</v>
      </c>
      <c r="R8364" s="3" t="s">
        <v>24322</v>
      </c>
      <c r="S8364" s="6" t="n">
        <v>45813.7431944445</v>
      </c>
      <c r="T8364" s="3" t="s">
        <v>1920</v>
      </c>
      <c r="U8364" s="3" t="s">
        <v>1920</v>
      </c>
      <c r="V8364" s="3" t="n">
        <v>1</v>
      </c>
      <c r="W8364" s="3" t="n">
        <v>1</v>
      </c>
      <c r="X8364" s="3" t="n">
        <v>0</v>
      </c>
      <c r="Y8364" s="3" t="s">
        <v>30</v>
      </c>
      <c r="Z8364" s="3" t="s">
        <v>30</v>
      </c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  <c r="AP8364" s="3"/>
      <c r="AQ8364" s="3"/>
      <c r="AR8364" s="3"/>
      <c r="AS8364" s="3"/>
      <c r="AT8364" s="3"/>
      <c r="AU8364" s="3"/>
      <c r="AV8364" s="3"/>
      <c r="AW8364" s="3"/>
      <c r="AX8364" s="3"/>
      <c r="AY8364" s="3"/>
      <c r="AZ8364" s="3"/>
      <c r="BA8364" s="3"/>
      <c r="BB8364" s="3"/>
      <c r="BC8364" s="3"/>
      <c r="BD8364" s="3"/>
      <c r="BE8364" s="3"/>
      <c r="BF8364" s="3"/>
      <c r="BG8364" s="3"/>
      <c r="BH8364" s="3"/>
      <c r="BI8364" s="3"/>
      <c r="BJ8364" s="3"/>
    </row>
    <row r="8365" customFormat="false" ht="15.75" hidden="false" customHeight="false" outlineLevel="0" collapsed="false">
      <c r="A8365" s="3" t="n">
        <v>8364</v>
      </c>
      <c r="B8365" s="3" t="s">
        <v>24323</v>
      </c>
      <c r="C8365" s="3" t="s">
        <v>24324</v>
      </c>
      <c r="D8365" s="3" t="n">
        <v>1</v>
      </c>
      <c r="E8365" s="3" t="n">
        <v>1.3056125</v>
      </c>
      <c r="F8365" s="3" t="n">
        <v>40</v>
      </c>
      <c r="G8365" s="3" t="n">
        <v>40</v>
      </c>
      <c r="H8365" s="3" t="n">
        <v>14</v>
      </c>
      <c r="I8365" s="3" t="n">
        <v>14</v>
      </c>
      <c r="J8365" s="3" t="n">
        <v>40</v>
      </c>
      <c r="K8365" s="3" t="n">
        <v>40</v>
      </c>
      <c r="L8365" s="3" t="n">
        <v>11</v>
      </c>
      <c r="M8365" s="3" t="n">
        <v>11</v>
      </c>
      <c r="N8365" s="3" t="n">
        <v>3</v>
      </c>
      <c r="O8365" s="3" t="n">
        <v>3</v>
      </c>
      <c r="P8365" s="3" t="n">
        <v>7.4</v>
      </c>
      <c r="Q8365" s="3" t="n">
        <v>24.2</v>
      </c>
      <c r="R8365" s="3" t="s">
        <v>24325</v>
      </c>
      <c r="S8365" s="6" t="n">
        <v>45813.7433449074</v>
      </c>
      <c r="T8365" s="3" t="s">
        <v>3197</v>
      </c>
      <c r="U8365" s="3" t="s">
        <v>3197</v>
      </c>
      <c r="V8365" s="3" t="n">
        <v>1</v>
      </c>
      <c r="W8365" s="3" t="n">
        <v>1</v>
      </c>
      <c r="X8365" s="3" t="n">
        <v>0</v>
      </c>
      <c r="Y8365" s="3" t="s">
        <v>30</v>
      </c>
      <c r="Z8365" s="3" t="s">
        <v>30</v>
      </c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  <c r="AP8365" s="3"/>
      <c r="AQ8365" s="3"/>
      <c r="AR8365" s="3"/>
      <c r="AS8365" s="3"/>
      <c r="AT8365" s="3"/>
      <c r="AU8365" s="3"/>
      <c r="AV8365" s="3"/>
      <c r="AW8365" s="3"/>
      <c r="AX8365" s="3"/>
      <c r="AY8365" s="3"/>
      <c r="AZ8365" s="3"/>
      <c r="BA8365" s="3"/>
      <c r="BB8365" s="3"/>
      <c r="BC8365" s="3"/>
      <c r="BD8365" s="3"/>
      <c r="BE8365" s="3"/>
      <c r="BF8365" s="3"/>
      <c r="BG8365" s="3"/>
      <c r="BH8365" s="3"/>
      <c r="BI8365" s="3"/>
      <c r="BJ8365" s="3"/>
    </row>
    <row r="8366" customFormat="false" ht="15.75" hidden="false" customHeight="false" outlineLevel="0" collapsed="false">
      <c r="A8366" s="3" t="n">
        <v>8365</v>
      </c>
      <c r="B8366" s="3" t="s">
        <v>24326</v>
      </c>
      <c r="C8366" s="3" t="s">
        <v>24327</v>
      </c>
      <c r="D8366" s="3" t="n">
        <v>1</v>
      </c>
      <c r="E8366" s="3" t="n">
        <v>13.4691731</v>
      </c>
      <c r="F8366" s="3" t="n">
        <v>448</v>
      </c>
      <c r="G8366" s="3" t="n">
        <v>448</v>
      </c>
      <c r="H8366" s="3" t="n">
        <v>33</v>
      </c>
      <c r="I8366" s="3" t="n">
        <v>33</v>
      </c>
      <c r="J8366" s="3" t="n">
        <v>668</v>
      </c>
      <c r="K8366" s="3" t="n">
        <v>668</v>
      </c>
      <c r="L8366" s="3" t="n">
        <v>36</v>
      </c>
      <c r="M8366" s="3" t="n">
        <v>36</v>
      </c>
      <c r="N8366" s="3" t="n">
        <v>-1</v>
      </c>
      <c r="O8366" s="3" t="n">
        <v>-1</v>
      </c>
      <c r="P8366" s="3" t="n">
        <v>7.4</v>
      </c>
      <c r="Q8366" s="3" t="n">
        <v>24.2</v>
      </c>
      <c r="R8366" s="3" t="s">
        <v>24328</v>
      </c>
      <c r="S8366" s="4" t="n">
        <v>45747.3261574074</v>
      </c>
      <c r="T8366" s="3" t="s">
        <v>65</v>
      </c>
      <c r="U8366" s="3" t="s">
        <v>65</v>
      </c>
      <c r="V8366" s="3" t="n">
        <v>0</v>
      </c>
      <c r="W8366" s="3" t="n">
        <v>0</v>
      </c>
      <c r="X8366" s="3" t="n">
        <v>0</v>
      </c>
      <c r="Y8366" s="3" t="s">
        <v>30</v>
      </c>
      <c r="Z8366" s="3" t="s">
        <v>30</v>
      </c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  <c r="AP8366" s="3"/>
      <c r="AQ8366" s="3"/>
      <c r="AR8366" s="3"/>
      <c r="AS8366" s="3"/>
      <c r="AT8366" s="3"/>
      <c r="AU8366" s="3"/>
      <c r="AV8366" s="3"/>
      <c r="AW8366" s="3"/>
      <c r="AX8366" s="3"/>
      <c r="AY8366" s="3"/>
      <c r="AZ8366" s="3"/>
      <c r="BA8366" s="3"/>
      <c r="BB8366" s="3"/>
      <c r="BC8366" s="3"/>
      <c r="BD8366" s="3"/>
      <c r="BE8366" s="3"/>
      <c r="BF8366" s="3"/>
      <c r="BG8366" s="3"/>
      <c r="BH8366" s="3"/>
      <c r="BI8366" s="3"/>
      <c r="BJ8366" s="3"/>
    </row>
    <row r="8367" customFormat="false" ht="15.75" hidden="false" customHeight="false" outlineLevel="0" collapsed="false">
      <c r="A8367" s="3" t="n">
        <v>8366</v>
      </c>
      <c r="B8367" s="3" t="s">
        <v>24329</v>
      </c>
      <c r="C8367" s="3" t="s">
        <v>24330</v>
      </c>
      <c r="D8367" s="3" t="n">
        <v>1</v>
      </c>
      <c r="E8367" s="3" t="n">
        <v>1.7993993</v>
      </c>
      <c r="F8367" s="3" t="n">
        <v>20</v>
      </c>
      <c r="G8367" s="3" t="n">
        <v>20</v>
      </c>
      <c r="H8367" s="3" t="n">
        <v>3</v>
      </c>
      <c r="I8367" s="3" t="n">
        <v>3</v>
      </c>
      <c r="J8367" s="3" t="n">
        <v>38</v>
      </c>
      <c r="K8367" s="3" t="n">
        <v>38</v>
      </c>
      <c r="L8367" s="3" t="n">
        <v>3</v>
      </c>
      <c r="M8367" s="3" t="n">
        <v>3</v>
      </c>
      <c r="N8367" s="3" t="n">
        <v>0</v>
      </c>
      <c r="O8367" s="3" t="n">
        <v>-1</v>
      </c>
      <c r="P8367" s="3" t="n">
        <v>7.7</v>
      </c>
      <c r="Q8367" s="3" t="n">
        <v>24.2</v>
      </c>
      <c r="R8367" s="3" t="s">
        <v>24331</v>
      </c>
      <c r="S8367" s="4" t="n">
        <v>45747.3262731481</v>
      </c>
      <c r="T8367" s="3" t="s">
        <v>3197</v>
      </c>
      <c r="U8367" s="3" t="s">
        <v>3197</v>
      </c>
      <c r="V8367" s="3" t="n">
        <v>1</v>
      </c>
      <c r="W8367" s="3" t="n">
        <v>0</v>
      </c>
      <c r="X8367" s="3" t="n">
        <v>0</v>
      </c>
      <c r="Y8367" s="3" t="s">
        <v>30</v>
      </c>
      <c r="Z8367" s="3" t="s">
        <v>30</v>
      </c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  <c r="AP8367" s="3"/>
      <c r="AQ8367" s="3"/>
      <c r="AR8367" s="3"/>
      <c r="AS8367" s="3"/>
      <c r="AT8367" s="3"/>
      <c r="AU8367" s="3"/>
      <c r="AV8367" s="3"/>
      <c r="AW8367" s="3"/>
      <c r="AX8367" s="3"/>
      <c r="AY8367" s="3"/>
      <c r="AZ8367" s="3"/>
      <c r="BA8367" s="3"/>
      <c r="BB8367" s="3"/>
      <c r="BC8367" s="3"/>
      <c r="BD8367" s="3"/>
      <c r="BE8367" s="3"/>
      <c r="BF8367" s="3"/>
      <c r="BG8367" s="3"/>
      <c r="BH8367" s="3"/>
      <c r="BI8367" s="3"/>
      <c r="BJ8367" s="3"/>
    </row>
    <row r="8368" customFormat="false" ht="15.75" hidden="false" customHeight="false" outlineLevel="0" collapsed="false">
      <c r="A8368" s="3" t="n">
        <v>8367</v>
      </c>
      <c r="B8368" s="3" t="s">
        <v>24332</v>
      </c>
      <c r="C8368" s="3" t="s">
        <v>24333</v>
      </c>
      <c r="D8368" s="3" t="n">
        <v>1</v>
      </c>
      <c r="E8368" s="3" t="n">
        <v>1.839556</v>
      </c>
      <c r="F8368" s="3" t="n">
        <v>15</v>
      </c>
      <c r="G8368" s="3" t="n">
        <v>15</v>
      </c>
      <c r="H8368" s="3" t="n">
        <v>3</v>
      </c>
      <c r="I8368" s="3" t="n">
        <v>3</v>
      </c>
      <c r="J8368" s="3" t="n">
        <v>27</v>
      </c>
      <c r="K8368" s="3" t="n">
        <v>27</v>
      </c>
      <c r="L8368" s="3" t="n">
        <v>3</v>
      </c>
      <c r="M8368" s="3" t="n">
        <v>3</v>
      </c>
      <c r="N8368" s="3" t="n">
        <v>0</v>
      </c>
      <c r="O8368" s="3" t="n">
        <v>-1</v>
      </c>
      <c r="P8368" s="3" t="n">
        <v>7.7</v>
      </c>
      <c r="Q8368" s="3" t="n">
        <v>24.2</v>
      </c>
      <c r="R8368" s="3" t="s">
        <v>24334</v>
      </c>
      <c r="S8368" s="4" t="n">
        <v>45747.3263541667</v>
      </c>
      <c r="T8368" s="3" t="s">
        <v>3197</v>
      </c>
      <c r="U8368" s="3" t="s">
        <v>3197</v>
      </c>
      <c r="V8368" s="3" t="n">
        <v>1</v>
      </c>
      <c r="W8368" s="3" t="n">
        <v>0</v>
      </c>
      <c r="X8368" s="3" t="n">
        <v>0</v>
      </c>
      <c r="Y8368" s="3" t="s">
        <v>30</v>
      </c>
      <c r="Z8368" s="3" t="s">
        <v>30</v>
      </c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  <c r="AP8368" s="3"/>
      <c r="AQ8368" s="3"/>
      <c r="AR8368" s="3"/>
      <c r="AS8368" s="3"/>
      <c r="AT8368" s="3"/>
      <c r="AU8368" s="3"/>
      <c r="AV8368" s="3"/>
      <c r="AW8368" s="3"/>
      <c r="AX8368" s="3"/>
      <c r="AY8368" s="3"/>
      <c r="AZ8368" s="3"/>
      <c r="BA8368" s="3"/>
      <c r="BB8368" s="3"/>
      <c r="BC8368" s="3"/>
      <c r="BD8368" s="3"/>
      <c r="BE8368" s="3"/>
      <c r="BF8368" s="3"/>
      <c r="BG8368" s="3"/>
      <c r="BH8368" s="3"/>
      <c r="BI8368" s="3"/>
      <c r="BJ8368" s="3"/>
    </row>
    <row r="8369" customFormat="false" ht="15.75" hidden="false" customHeight="false" outlineLevel="0" collapsed="false">
      <c r="A8369" s="3" t="n">
        <v>8368</v>
      </c>
      <c r="B8369" s="3" t="s">
        <v>24335</v>
      </c>
      <c r="C8369" s="3" t="s">
        <v>24336</v>
      </c>
      <c r="D8369" s="3" t="n">
        <v>1</v>
      </c>
      <c r="E8369" s="3" t="n">
        <v>1.6845669</v>
      </c>
      <c r="F8369" s="3" t="n">
        <v>15</v>
      </c>
      <c r="G8369" s="3" t="n">
        <v>15</v>
      </c>
      <c r="H8369" s="3" t="n">
        <v>3</v>
      </c>
      <c r="I8369" s="3" t="n">
        <v>3</v>
      </c>
      <c r="J8369" s="3" t="n">
        <v>27</v>
      </c>
      <c r="K8369" s="3" t="n">
        <v>27</v>
      </c>
      <c r="L8369" s="3" t="n">
        <v>3</v>
      </c>
      <c r="M8369" s="3" t="n">
        <v>3</v>
      </c>
      <c r="N8369" s="3" t="n">
        <v>0</v>
      </c>
      <c r="O8369" s="3" t="n">
        <v>-1</v>
      </c>
      <c r="P8369" s="3" t="n">
        <v>7.7</v>
      </c>
      <c r="Q8369" s="3" t="n">
        <v>24.2</v>
      </c>
      <c r="R8369" s="3" t="s">
        <v>24337</v>
      </c>
      <c r="S8369" s="4" t="n">
        <v>45747.3264351852</v>
      </c>
      <c r="T8369" s="3" t="s">
        <v>3197</v>
      </c>
      <c r="U8369" s="3" t="s">
        <v>3197</v>
      </c>
      <c r="V8369" s="3" t="n">
        <v>1</v>
      </c>
      <c r="W8369" s="3" t="n">
        <v>0</v>
      </c>
      <c r="X8369" s="3" t="n">
        <v>0</v>
      </c>
      <c r="Y8369" s="3" t="s">
        <v>30</v>
      </c>
      <c r="Z8369" s="3" t="s">
        <v>30</v>
      </c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  <c r="AP8369" s="3"/>
      <c r="AQ8369" s="3"/>
      <c r="AR8369" s="3"/>
      <c r="AS8369" s="3"/>
      <c r="AT8369" s="3"/>
      <c r="AU8369" s="3"/>
      <c r="AV8369" s="3"/>
      <c r="AW8369" s="3"/>
      <c r="AX8369" s="3"/>
      <c r="AY8369" s="3"/>
      <c r="AZ8369" s="3"/>
      <c r="BA8369" s="3"/>
      <c r="BB8369" s="3"/>
      <c r="BC8369" s="3"/>
      <c r="BD8369" s="3"/>
      <c r="BE8369" s="3"/>
      <c r="BF8369" s="3"/>
      <c r="BG8369" s="3"/>
      <c r="BH8369" s="3"/>
      <c r="BI8369" s="3"/>
      <c r="BJ8369" s="3"/>
    </row>
    <row r="8370" customFormat="false" ht="15.75" hidden="false" customHeight="false" outlineLevel="0" collapsed="false">
      <c r="A8370" s="3" t="n">
        <v>8369</v>
      </c>
      <c r="B8370" s="3" t="s">
        <v>24338</v>
      </c>
      <c r="C8370" s="3" t="s">
        <v>24339</v>
      </c>
      <c r="D8370" s="3" t="n">
        <v>1</v>
      </c>
      <c r="E8370" s="3" t="n">
        <v>1.3281376</v>
      </c>
      <c r="F8370" s="3" t="n">
        <v>17</v>
      </c>
      <c r="G8370" s="3" t="n">
        <v>17</v>
      </c>
      <c r="H8370" s="3" t="n">
        <v>3</v>
      </c>
      <c r="I8370" s="3" t="n">
        <v>3</v>
      </c>
      <c r="J8370" s="3" t="n">
        <v>32</v>
      </c>
      <c r="K8370" s="3" t="n">
        <v>32</v>
      </c>
      <c r="L8370" s="3" t="n">
        <v>2</v>
      </c>
      <c r="M8370" s="3" t="n">
        <v>2</v>
      </c>
      <c r="N8370" s="3" t="n">
        <v>0</v>
      </c>
      <c r="O8370" s="3" t="n">
        <v>-1</v>
      </c>
      <c r="P8370" s="3" t="n">
        <v>7.7</v>
      </c>
      <c r="Q8370" s="3" t="n">
        <v>24.2</v>
      </c>
      <c r="R8370" s="3" t="s">
        <v>24340</v>
      </c>
      <c r="S8370" s="4" t="n">
        <v>45747.3265162037</v>
      </c>
      <c r="T8370" s="3" t="s">
        <v>1920</v>
      </c>
      <c r="U8370" s="3" t="s">
        <v>1920</v>
      </c>
      <c r="V8370" s="3" t="n">
        <v>1</v>
      </c>
      <c r="W8370" s="3" t="n">
        <v>0</v>
      </c>
      <c r="X8370" s="3" t="n">
        <v>0</v>
      </c>
      <c r="Y8370" s="3" t="s">
        <v>30</v>
      </c>
      <c r="Z8370" s="3" t="s">
        <v>30</v>
      </c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  <c r="AP8370" s="3"/>
      <c r="AQ8370" s="3"/>
      <c r="AR8370" s="3"/>
      <c r="AS8370" s="3"/>
      <c r="AT8370" s="3"/>
      <c r="AU8370" s="3"/>
      <c r="AV8370" s="3"/>
      <c r="AW8370" s="3"/>
      <c r="AX8370" s="3"/>
      <c r="AY8370" s="3"/>
      <c r="AZ8370" s="3"/>
      <c r="BA8370" s="3"/>
      <c r="BB8370" s="3"/>
      <c r="BC8370" s="3"/>
      <c r="BD8370" s="3"/>
      <c r="BE8370" s="3"/>
      <c r="BF8370" s="3"/>
      <c r="BG8370" s="3"/>
      <c r="BH8370" s="3"/>
      <c r="BI8370" s="3"/>
      <c r="BJ8370" s="3"/>
    </row>
    <row r="8371" customFormat="false" ht="15.75" hidden="false" customHeight="false" outlineLevel="0" collapsed="false">
      <c r="A8371" s="3" t="n">
        <v>8370</v>
      </c>
      <c r="B8371" s="3" t="s">
        <v>24341</v>
      </c>
      <c r="C8371" s="3" t="s">
        <v>24342</v>
      </c>
      <c r="D8371" s="3" t="n">
        <v>1</v>
      </c>
      <c r="E8371" s="3" t="n">
        <v>1.6041855</v>
      </c>
      <c r="F8371" s="3" t="n">
        <v>13</v>
      </c>
      <c r="G8371" s="3" t="n">
        <v>13</v>
      </c>
      <c r="H8371" s="3" t="n">
        <v>3</v>
      </c>
      <c r="I8371" s="3" t="n">
        <v>3</v>
      </c>
      <c r="J8371" s="3" t="n">
        <v>22</v>
      </c>
      <c r="K8371" s="3" t="n">
        <v>22</v>
      </c>
      <c r="L8371" s="3" t="n">
        <v>2</v>
      </c>
      <c r="M8371" s="3" t="n">
        <v>2</v>
      </c>
      <c r="N8371" s="3" t="n">
        <v>0</v>
      </c>
      <c r="O8371" s="3" t="n">
        <v>-1</v>
      </c>
      <c r="P8371" s="3" t="n">
        <v>7.7</v>
      </c>
      <c r="Q8371" s="3" t="n">
        <v>24.2</v>
      </c>
      <c r="R8371" s="3" t="s">
        <v>24343</v>
      </c>
      <c r="S8371" s="4" t="n">
        <v>45747.3266203704</v>
      </c>
      <c r="T8371" s="3" t="s">
        <v>1920</v>
      </c>
      <c r="U8371" s="3" t="s">
        <v>1920</v>
      </c>
      <c r="V8371" s="3" t="n">
        <v>1</v>
      </c>
      <c r="W8371" s="3" t="n">
        <v>0</v>
      </c>
      <c r="X8371" s="3" t="n">
        <v>0</v>
      </c>
      <c r="Y8371" s="3" t="s">
        <v>30</v>
      </c>
      <c r="Z8371" s="3" t="s">
        <v>30</v>
      </c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  <c r="AP8371" s="3"/>
      <c r="AQ8371" s="3"/>
      <c r="AR8371" s="3"/>
      <c r="AS8371" s="3"/>
      <c r="AT8371" s="3"/>
      <c r="AU8371" s="3"/>
      <c r="AV8371" s="3"/>
      <c r="AW8371" s="3"/>
      <c r="AX8371" s="3"/>
      <c r="AY8371" s="3"/>
      <c r="AZ8371" s="3"/>
      <c r="BA8371" s="3"/>
      <c r="BB8371" s="3"/>
      <c r="BC8371" s="3"/>
      <c r="BD8371" s="3"/>
      <c r="BE8371" s="3"/>
      <c r="BF8371" s="3"/>
      <c r="BG8371" s="3"/>
      <c r="BH8371" s="3"/>
      <c r="BI8371" s="3"/>
      <c r="BJ8371" s="3"/>
    </row>
    <row r="8372" customFormat="false" ht="15.75" hidden="false" customHeight="false" outlineLevel="0" collapsed="false">
      <c r="A8372" s="3" t="n">
        <v>8371</v>
      </c>
      <c r="B8372" s="3" t="s">
        <v>24344</v>
      </c>
      <c r="C8372" s="3" t="s">
        <v>24345</v>
      </c>
      <c r="D8372" s="3" t="n">
        <v>1</v>
      </c>
      <c r="E8372" s="3" t="n">
        <v>1.7215995</v>
      </c>
      <c r="F8372" s="3" t="n">
        <v>21</v>
      </c>
      <c r="G8372" s="3" t="n">
        <v>21</v>
      </c>
      <c r="H8372" s="3" t="n">
        <v>3</v>
      </c>
      <c r="I8372" s="3" t="n">
        <v>3</v>
      </c>
      <c r="J8372" s="3" t="n">
        <v>47</v>
      </c>
      <c r="K8372" s="3" t="n">
        <v>47</v>
      </c>
      <c r="L8372" s="3" t="n">
        <v>2</v>
      </c>
      <c r="M8372" s="3" t="n">
        <v>2</v>
      </c>
      <c r="N8372" s="3" t="n">
        <v>0</v>
      </c>
      <c r="O8372" s="3" t="n">
        <v>-1</v>
      </c>
      <c r="P8372" s="3" t="n">
        <v>7.7</v>
      </c>
      <c r="Q8372" s="3" t="n">
        <v>24.2</v>
      </c>
      <c r="R8372" s="3" t="s">
        <v>24346</v>
      </c>
      <c r="S8372" s="4" t="n">
        <v>45747.3267592593</v>
      </c>
      <c r="T8372" s="3" t="s">
        <v>1920</v>
      </c>
      <c r="U8372" s="3" t="s">
        <v>1920</v>
      </c>
      <c r="V8372" s="3" t="n">
        <v>1</v>
      </c>
      <c r="W8372" s="3" t="n">
        <v>0</v>
      </c>
      <c r="X8372" s="3" t="n">
        <v>0</v>
      </c>
      <c r="Y8372" s="3" t="s">
        <v>30</v>
      </c>
      <c r="Z8372" s="3" t="s">
        <v>30</v>
      </c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  <c r="AP8372" s="3"/>
      <c r="AQ8372" s="3"/>
      <c r="AR8372" s="3"/>
      <c r="AS8372" s="3"/>
      <c r="AT8372" s="3"/>
      <c r="AU8372" s="3"/>
      <c r="AV8372" s="3"/>
      <c r="AW8372" s="3"/>
      <c r="AX8372" s="3"/>
      <c r="AY8372" s="3"/>
      <c r="AZ8372" s="3"/>
      <c r="BA8372" s="3"/>
      <c r="BB8372" s="3"/>
      <c r="BC8372" s="3"/>
      <c r="BD8372" s="3"/>
      <c r="BE8372" s="3"/>
      <c r="BF8372" s="3"/>
      <c r="BG8372" s="3"/>
      <c r="BH8372" s="3"/>
      <c r="BI8372" s="3"/>
      <c r="BJ8372" s="3"/>
    </row>
    <row r="8373" customFormat="false" ht="15.75" hidden="false" customHeight="false" outlineLevel="0" collapsed="false">
      <c r="A8373" s="3" t="n">
        <v>8372</v>
      </c>
      <c r="B8373" s="3" t="s">
        <v>24347</v>
      </c>
      <c r="C8373" s="3" t="s">
        <v>24348</v>
      </c>
      <c r="D8373" s="3" t="n">
        <v>1</v>
      </c>
      <c r="E8373" s="3" t="n">
        <v>0.9178717</v>
      </c>
      <c r="F8373" s="3" t="n">
        <v>12</v>
      </c>
      <c r="G8373" s="3" t="n">
        <v>12</v>
      </c>
      <c r="H8373" s="3" t="n">
        <v>3</v>
      </c>
      <c r="I8373" s="3" t="n">
        <v>3</v>
      </c>
      <c r="J8373" s="3" t="n">
        <v>21</v>
      </c>
      <c r="K8373" s="3" t="n">
        <v>21</v>
      </c>
      <c r="L8373" s="3" t="n">
        <v>2</v>
      </c>
      <c r="M8373" s="3" t="n">
        <v>2</v>
      </c>
      <c r="N8373" s="3" t="n">
        <v>0</v>
      </c>
      <c r="O8373" s="3" t="n">
        <v>-1</v>
      </c>
      <c r="P8373" s="3" t="n">
        <v>7.7</v>
      </c>
      <c r="Q8373" s="3" t="n">
        <v>24.2</v>
      </c>
      <c r="R8373" s="3" t="s">
        <v>24349</v>
      </c>
      <c r="S8373" s="4" t="n">
        <v>45747.3268287037</v>
      </c>
      <c r="T8373" s="3" t="s">
        <v>1920</v>
      </c>
      <c r="U8373" s="3" t="s">
        <v>1920</v>
      </c>
      <c r="V8373" s="3" t="n">
        <v>1</v>
      </c>
      <c r="W8373" s="3" t="n">
        <v>0</v>
      </c>
      <c r="X8373" s="3" t="n">
        <v>0</v>
      </c>
      <c r="Y8373" s="3" t="s">
        <v>30</v>
      </c>
      <c r="Z8373" s="3" t="s">
        <v>30</v>
      </c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  <c r="AP8373" s="3"/>
      <c r="AQ8373" s="3"/>
      <c r="AR8373" s="3"/>
      <c r="AS8373" s="3"/>
      <c r="AT8373" s="3"/>
      <c r="AU8373" s="3"/>
      <c r="AV8373" s="3"/>
      <c r="AW8373" s="3"/>
      <c r="AX8373" s="3"/>
      <c r="AY8373" s="3"/>
      <c r="AZ8373" s="3"/>
      <c r="BA8373" s="3"/>
      <c r="BB8373" s="3"/>
      <c r="BC8373" s="3"/>
      <c r="BD8373" s="3"/>
      <c r="BE8373" s="3"/>
      <c r="BF8373" s="3"/>
      <c r="BG8373" s="3"/>
      <c r="BH8373" s="3"/>
      <c r="BI8373" s="3"/>
      <c r="BJ8373" s="3"/>
    </row>
    <row r="8374" customFormat="false" ht="15.75" hidden="false" customHeight="false" outlineLevel="0" collapsed="false">
      <c r="A8374" s="3" t="n">
        <v>8373</v>
      </c>
      <c r="B8374" s="3" t="s">
        <v>24350</v>
      </c>
      <c r="C8374" s="3" t="s">
        <v>24351</v>
      </c>
      <c r="D8374" s="3" t="n">
        <v>1</v>
      </c>
      <c r="E8374" s="3" t="n">
        <v>1.0629114</v>
      </c>
      <c r="F8374" s="3" t="n">
        <v>14</v>
      </c>
      <c r="G8374" s="3" t="n">
        <v>14</v>
      </c>
      <c r="H8374" s="3" t="n">
        <v>3</v>
      </c>
      <c r="I8374" s="3" t="n">
        <v>3</v>
      </c>
      <c r="J8374" s="3" t="n">
        <v>26</v>
      </c>
      <c r="K8374" s="3" t="n">
        <v>26</v>
      </c>
      <c r="L8374" s="3" t="n">
        <v>2</v>
      </c>
      <c r="M8374" s="3" t="n">
        <v>2</v>
      </c>
      <c r="N8374" s="3" t="n">
        <v>0</v>
      </c>
      <c r="O8374" s="3" t="n">
        <v>-1</v>
      </c>
      <c r="P8374" s="3" t="n">
        <v>7.7</v>
      </c>
      <c r="Q8374" s="3" t="n">
        <v>24.2</v>
      </c>
      <c r="R8374" s="3" t="s">
        <v>24352</v>
      </c>
      <c r="S8374" s="4" t="n">
        <v>45747.3268981481</v>
      </c>
      <c r="T8374" s="3" t="s">
        <v>1920</v>
      </c>
      <c r="U8374" s="3" t="s">
        <v>1920</v>
      </c>
      <c r="V8374" s="3" t="n">
        <v>1</v>
      </c>
      <c r="W8374" s="3" t="n">
        <v>0</v>
      </c>
      <c r="X8374" s="3" t="n">
        <v>0</v>
      </c>
      <c r="Y8374" s="3" t="s">
        <v>30</v>
      </c>
      <c r="Z8374" s="3" t="s">
        <v>30</v>
      </c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  <c r="AP8374" s="3"/>
      <c r="AQ8374" s="3"/>
      <c r="AR8374" s="3"/>
      <c r="AS8374" s="3"/>
      <c r="AT8374" s="3"/>
      <c r="AU8374" s="3"/>
      <c r="AV8374" s="3"/>
      <c r="AW8374" s="3"/>
      <c r="AX8374" s="3"/>
      <c r="AY8374" s="3"/>
      <c r="AZ8374" s="3"/>
      <c r="BA8374" s="3"/>
      <c r="BB8374" s="3"/>
      <c r="BC8374" s="3"/>
      <c r="BD8374" s="3"/>
      <c r="BE8374" s="3"/>
      <c r="BF8374" s="3"/>
      <c r="BG8374" s="3"/>
      <c r="BH8374" s="3"/>
      <c r="BI8374" s="3"/>
      <c r="BJ8374" s="3"/>
    </row>
    <row r="8375" customFormat="false" ht="15.75" hidden="false" customHeight="false" outlineLevel="0" collapsed="false">
      <c r="A8375" s="3" t="n">
        <v>8374</v>
      </c>
      <c r="B8375" s="3" t="s">
        <v>24353</v>
      </c>
      <c r="C8375" s="3" t="s">
        <v>24354</v>
      </c>
      <c r="D8375" s="3" t="n">
        <v>1</v>
      </c>
      <c r="E8375" s="3" t="n">
        <v>1.7022213</v>
      </c>
      <c r="F8375" s="3" t="n">
        <v>16</v>
      </c>
      <c r="G8375" s="3" t="n">
        <v>16</v>
      </c>
      <c r="H8375" s="3" t="n">
        <v>3</v>
      </c>
      <c r="I8375" s="3" t="n">
        <v>3</v>
      </c>
      <c r="J8375" s="3" t="n">
        <v>31</v>
      </c>
      <c r="K8375" s="3" t="n">
        <v>31</v>
      </c>
      <c r="L8375" s="3" t="n">
        <v>2</v>
      </c>
      <c r="M8375" s="3" t="n">
        <v>2</v>
      </c>
      <c r="N8375" s="3" t="n">
        <v>0</v>
      </c>
      <c r="O8375" s="3" t="n">
        <v>-1</v>
      </c>
      <c r="P8375" s="3" t="n">
        <v>7.7</v>
      </c>
      <c r="Q8375" s="3" t="n">
        <v>24.2</v>
      </c>
      <c r="R8375" s="3" t="s">
        <v>24355</v>
      </c>
      <c r="S8375" s="4" t="n">
        <v>45747.3269907407</v>
      </c>
      <c r="T8375" s="3" t="s">
        <v>3197</v>
      </c>
      <c r="U8375" s="3" t="s">
        <v>3197</v>
      </c>
      <c r="V8375" s="3" t="n">
        <v>1</v>
      </c>
      <c r="W8375" s="3" t="n">
        <v>0</v>
      </c>
      <c r="X8375" s="3" t="n">
        <v>0</v>
      </c>
      <c r="Y8375" s="3" t="s">
        <v>30</v>
      </c>
      <c r="Z8375" s="3" t="s">
        <v>30</v>
      </c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  <c r="AP8375" s="3"/>
      <c r="AQ8375" s="3"/>
      <c r="AR8375" s="3"/>
      <c r="AS8375" s="3"/>
      <c r="AT8375" s="3"/>
      <c r="AU8375" s="3"/>
      <c r="AV8375" s="3"/>
      <c r="AW8375" s="3"/>
      <c r="AX8375" s="3"/>
      <c r="AY8375" s="3"/>
      <c r="AZ8375" s="3"/>
      <c r="BA8375" s="3"/>
      <c r="BB8375" s="3"/>
      <c r="BC8375" s="3"/>
      <c r="BD8375" s="3"/>
      <c r="BE8375" s="3"/>
      <c r="BF8375" s="3"/>
      <c r="BG8375" s="3"/>
      <c r="BH8375" s="3"/>
      <c r="BI8375" s="3"/>
      <c r="BJ8375" s="3"/>
    </row>
    <row r="8376" customFormat="false" ht="15.75" hidden="false" customHeight="false" outlineLevel="0" collapsed="false">
      <c r="A8376" s="3" t="n">
        <v>8375</v>
      </c>
      <c r="B8376" s="3" t="s">
        <v>24356</v>
      </c>
      <c r="C8376" s="3" t="s">
        <v>24357</v>
      </c>
      <c r="D8376" s="3" t="n">
        <v>1</v>
      </c>
      <c r="E8376" s="3" t="n">
        <v>1.5749271</v>
      </c>
      <c r="F8376" s="3" t="n">
        <v>20</v>
      </c>
      <c r="G8376" s="3" t="n">
        <v>20</v>
      </c>
      <c r="H8376" s="3" t="n">
        <v>3</v>
      </c>
      <c r="I8376" s="3" t="n">
        <v>3</v>
      </c>
      <c r="J8376" s="3" t="n">
        <v>37</v>
      </c>
      <c r="K8376" s="3" t="n">
        <v>37</v>
      </c>
      <c r="L8376" s="3" t="n">
        <v>3</v>
      </c>
      <c r="M8376" s="3" t="n">
        <v>3</v>
      </c>
      <c r="N8376" s="3" t="n">
        <v>0</v>
      </c>
      <c r="O8376" s="3" t="n">
        <v>-1</v>
      </c>
      <c r="P8376" s="3" t="n">
        <v>7.7</v>
      </c>
      <c r="Q8376" s="3" t="n">
        <v>24.2</v>
      </c>
      <c r="R8376" s="3" t="s">
        <v>24358</v>
      </c>
      <c r="S8376" s="4" t="n">
        <v>45747.3270717593</v>
      </c>
      <c r="T8376" s="3" t="s">
        <v>3197</v>
      </c>
      <c r="U8376" s="3" t="s">
        <v>3197</v>
      </c>
      <c r="V8376" s="3" t="n">
        <v>1</v>
      </c>
      <c r="W8376" s="3" t="n">
        <v>0</v>
      </c>
      <c r="X8376" s="3" t="n">
        <v>0</v>
      </c>
      <c r="Y8376" s="3" t="s">
        <v>30</v>
      </c>
      <c r="Z8376" s="3" t="s">
        <v>30</v>
      </c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  <c r="AP8376" s="3"/>
      <c r="AQ8376" s="3"/>
      <c r="AR8376" s="3"/>
      <c r="AS8376" s="3"/>
      <c r="AT8376" s="3"/>
      <c r="AU8376" s="3"/>
      <c r="AV8376" s="3"/>
      <c r="AW8376" s="3"/>
      <c r="AX8376" s="3"/>
      <c r="AY8376" s="3"/>
      <c r="AZ8376" s="3"/>
      <c r="BA8376" s="3"/>
      <c r="BB8376" s="3"/>
      <c r="BC8376" s="3"/>
      <c r="BD8376" s="3"/>
      <c r="BE8376" s="3"/>
      <c r="BF8376" s="3"/>
      <c r="BG8376" s="3"/>
      <c r="BH8376" s="3"/>
      <c r="BI8376" s="3"/>
      <c r="BJ8376" s="3"/>
    </row>
    <row r="8377" customFormat="false" ht="15.75" hidden="false" customHeight="false" outlineLevel="0" collapsed="false">
      <c r="A8377" s="3" t="n">
        <v>8376</v>
      </c>
      <c r="B8377" s="3" t="s">
        <v>24359</v>
      </c>
      <c r="C8377" s="3" t="s">
        <v>24360</v>
      </c>
      <c r="D8377" s="3" t="n">
        <v>1</v>
      </c>
      <c r="E8377" s="3" t="n">
        <v>3.2283715</v>
      </c>
      <c r="F8377" s="3" t="n">
        <v>20</v>
      </c>
      <c r="G8377" s="3" t="n">
        <v>20</v>
      </c>
      <c r="H8377" s="3" t="n">
        <v>3</v>
      </c>
      <c r="I8377" s="3" t="n">
        <v>3</v>
      </c>
      <c r="J8377" s="3" t="n">
        <v>38</v>
      </c>
      <c r="K8377" s="3" t="n">
        <v>38</v>
      </c>
      <c r="L8377" s="3" t="n">
        <v>3</v>
      </c>
      <c r="M8377" s="3" t="n">
        <v>3</v>
      </c>
      <c r="N8377" s="3" t="n">
        <v>-1</v>
      </c>
      <c r="O8377" s="3" t="n">
        <v>-1</v>
      </c>
      <c r="P8377" s="3" t="n">
        <v>7.7</v>
      </c>
      <c r="Q8377" s="3" t="n">
        <v>24.2</v>
      </c>
      <c r="R8377" s="3" t="s">
        <v>24361</v>
      </c>
      <c r="S8377" s="4" t="n">
        <v>45747.3271875</v>
      </c>
      <c r="T8377" s="3" t="s">
        <v>3197</v>
      </c>
      <c r="U8377" s="3" t="s">
        <v>3197</v>
      </c>
      <c r="V8377" s="3" t="n">
        <v>0</v>
      </c>
      <c r="W8377" s="3" t="n">
        <v>0</v>
      </c>
      <c r="X8377" s="3" t="n">
        <v>0</v>
      </c>
      <c r="Y8377" s="3" t="s">
        <v>30</v>
      </c>
      <c r="Z8377" s="3" t="s">
        <v>30</v>
      </c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  <c r="AP8377" s="3"/>
      <c r="AQ8377" s="3"/>
      <c r="AR8377" s="3"/>
      <c r="AS8377" s="3"/>
      <c r="AT8377" s="3"/>
      <c r="AU8377" s="3"/>
      <c r="AV8377" s="3"/>
      <c r="AW8377" s="3"/>
      <c r="AX8377" s="3"/>
      <c r="AY8377" s="3"/>
      <c r="AZ8377" s="3"/>
      <c r="BA8377" s="3"/>
      <c r="BB8377" s="3"/>
      <c r="BC8377" s="3"/>
      <c r="BD8377" s="3"/>
      <c r="BE8377" s="3"/>
      <c r="BF8377" s="3"/>
      <c r="BG8377" s="3"/>
      <c r="BH8377" s="3"/>
      <c r="BI8377" s="3"/>
      <c r="BJ8377" s="3"/>
    </row>
    <row r="8378" customFormat="false" ht="15.75" hidden="false" customHeight="false" outlineLevel="0" collapsed="false">
      <c r="A8378" s="3" t="n">
        <v>8377</v>
      </c>
      <c r="B8378" s="3" t="s">
        <v>24362</v>
      </c>
      <c r="C8378" s="3" t="s">
        <v>24363</v>
      </c>
      <c r="D8378" s="3" t="n">
        <v>1</v>
      </c>
      <c r="E8378" s="3" t="n">
        <v>2.1795023</v>
      </c>
      <c r="F8378" s="3" t="n">
        <v>20</v>
      </c>
      <c r="G8378" s="3" t="n">
        <v>20</v>
      </c>
      <c r="H8378" s="3" t="n">
        <v>3</v>
      </c>
      <c r="I8378" s="3" t="n">
        <v>3</v>
      </c>
      <c r="J8378" s="3" t="n">
        <v>38</v>
      </c>
      <c r="K8378" s="3" t="n">
        <v>38</v>
      </c>
      <c r="L8378" s="3" t="n">
        <v>3</v>
      </c>
      <c r="M8378" s="3" t="n">
        <v>3</v>
      </c>
      <c r="N8378" s="3" t="n">
        <v>0</v>
      </c>
      <c r="O8378" s="3" t="n">
        <v>-1</v>
      </c>
      <c r="P8378" s="3" t="n">
        <v>7.7</v>
      </c>
      <c r="Q8378" s="3" t="n">
        <v>24.2</v>
      </c>
      <c r="R8378" s="3" t="s">
        <v>24364</v>
      </c>
      <c r="S8378" s="4" t="n">
        <v>45747.3272800926</v>
      </c>
      <c r="T8378" s="3" t="s">
        <v>1920</v>
      </c>
      <c r="U8378" s="3" t="s">
        <v>1920</v>
      </c>
      <c r="V8378" s="3" t="n">
        <v>1</v>
      </c>
      <c r="W8378" s="3" t="n">
        <v>0</v>
      </c>
      <c r="X8378" s="3" t="n">
        <v>0</v>
      </c>
      <c r="Y8378" s="3" t="s">
        <v>30</v>
      </c>
      <c r="Z8378" s="3" t="s">
        <v>30</v>
      </c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  <c r="AP8378" s="3"/>
      <c r="AQ8378" s="3"/>
      <c r="AR8378" s="3"/>
      <c r="AS8378" s="3"/>
      <c r="AT8378" s="3"/>
      <c r="AU8378" s="3"/>
      <c r="AV8378" s="3"/>
      <c r="AW8378" s="3"/>
      <c r="AX8378" s="3"/>
      <c r="AY8378" s="3"/>
      <c r="AZ8378" s="3"/>
      <c r="BA8378" s="3"/>
      <c r="BB8378" s="3"/>
      <c r="BC8378" s="3"/>
      <c r="BD8378" s="3"/>
      <c r="BE8378" s="3"/>
      <c r="BF8378" s="3"/>
      <c r="BG8378" s="3"/>
      <c r="BH8378" s="3"/>
      <c r="BI8378" s="3"/>
      <c r="BJ8378" s="3"/>
    </row>
    <row r="8379" customFormat="false" ht="15.75" hidden="false" customHeight="false" outlineLevel="0" collapsed="false">
      <c r="A8379" s="3" t="n">
        <v>8378</v>
      </c>
      <c r="B8379" s="3" t="s">
        <v>24365</v>
      </c>
      <c r="C8379" s="3" t="s">
        <v>24366</v>
      </c>
      <c r="D8379" s="3" t="n">
        <v>1</v>
      </c>
      <c r="E8379" s="3" t="n">
        <v>1.8372204</v>
      </c>
      <c r="F8379" s="3" t="n">
        <v>13</v>
      </c>
      <c r="G8379" s="3" t="n">
        <v>13</v>
      </c>
      <c r="H8379" s="3" t="n">
        <v>3</v>
      </c>
      <c r="I8379" s="3" t="n">
        <v>3</v>
      </c>
      <c r="J8379" s="3" t="n">
        <v>22</v>
      </c>
      <c r="K8379" s="3" t="n">
        <v>22</v>
      </c>
      <c r="L8379" s="3" t="n">
        <v>2</v>
      </c>
      <c r="M8379" s="3" t="n">
        <v>2</v>
      </c>
      <c r="N8379" s="3" t="n">
        <v>0</v>
      </c>
      <c r="O8379" s="3" t="n">
        <v>-1</v>
      </c>
      <c r="P8379" s="3" t="n">
        <v>7.7</v>
      </c>
      <c r="Q8379" s="3" t="n">
        <v>24.2</v>
      </c>
      <c r="R8379" s="3" t="s">
        <v>24367</v>
      </c>
      <c r="S8379" s="4" t="n">
        <v>45747.3273726852</v>
      </c>
      <c r="T8379" s="3" t="s">
        <v>1920</v>
      </c>
      <c r="U8379" s="3" t="s">
        <v>1920</v>
      </c>
      <c r="V8379" s="3" t="n">
        <v>1</v>
      </c>
      <c r="W8379" s="3" t="n">
        <v>0</v>
      </c>
      <c r="X8379" s="3" t="n">
        <v>0</v>
      </c>
      <c r="Y8379" s="3" t="s">
        <v>30</v>
      </c>
      <c r="Z8379" s="3" t="s">
        <v>30</v>
      </c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  <c r="AP8379" s="3"/>
      <c r="AQ8379" s="3"/>
      <c r="AR8379" s="3"/>
      <c r="AS8379" s="3"/>
      <c r="AT8379" s="3"/>
      <c r="AU8379" s="3"/>
      <c r="AV8379" s="3"/>
      <c r="AW8379" s="3"/>
      <c r="AX8379" s="3"/>
      <c r="AY8379" s="3"/>
      <c r="AZ8379" s="3"/>
      <c r="BA8379" s="3"/>
      <c r="BB8379" s="3"/>
      <c r="BC8379" s="3"/>
      <c r="BD8379" s="3"/>
      <c r="BE8379" s="3"/>
      <c r="BF8379" s="3"/>
      <c r="BG8379" s="3"/>
      <c r="BH8379" s="3"/>
      <c r="BI8379" s="3"/>
      <c r="BJ8379" s="3"/>
    </row>
    <row r="8380" customFormat="false" ht="15.75" hidden="false" customHeight="false" outlineLevel="0" collapsed="false">
      <c r="A8380" s="3" t="n">
        <v>8379</v>
      </c>
      <c r="B8380" s="3" t="s">
        <v>24368</v>
      </c>
      <c r="C8380" s="3" t="s">
        <v>24369</v>
      </c>
      <c r="D8380" s="3" t="n">
        <v>1</v>
      </c>
      <c r="E8380" s="3" t="n">
        <v>0.4245514</v>
      </c>
      <c r="F8380" s="3" t="n">
        <v>42</v>
      </c>
      <c r="G8380" s="3" t="n">
        <v>42</v>
      </c>
      <c r="H8380" s="3" t="n">
        <v>6</v>
      </c>
      <c r="I8380" s="3" t="n">
        <v>6</v>
      </c>
      <c r="J8380" s="3" t="n">
        <v>32</v>
      </c>
      <c r="K8380" s="3" t="n">
        <v>32</v>
      </c>
      <c r="L8380" s="3" t="n">
        <v>1</v>
      </c>
      <c r="M8380" s="3" t="n">
        <v>1</v>
      </c>
      <c r="N8380" s="3" t="n">
        <v>57</v>
      </c>
      <c r="O8380" s="3" t="n">
        <v>-1</v>
      </c>
      <c r="P8380" s="3" t="n">
        <v>7.7</v>
      </c>
      <c r="Q8380" s="3" t="n">
        <v>24.2</v>
      </c>
      <c r="R8380" s="3" t="s">
        <v>24370</v>
      </c>
      <c r="S8380" s="4" t="n">
        <v>45747.3274421296</v>
      </c>
      <c r="T8380" s="3" t="s">
        <v>85</v>
      </c>
      <c r="U8380" s="3" t="s">
        <v>85</v>
      </c>
      <c r="V8380" s="3" t="n">
        <v>1</v>
      </c>
      <c r="W8380" s="3" t="n">
        <v>0</v>
      </c>
      <c r="X8380" s="3" t="n">
        <v>0</v>
      </c>
      <c r="Y8380" s="3" t="s">
        <v>30</v>
      </c>
      <c r="Z8380" s="3" t="s">
        <v>30</v>
      </c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  <c r="AP8380" s="3"/>
      <c r="AQ8380" s="3"/>
      <c r="AR8380" s="3"/>
      <c r="AS8380" s="3"/>
      <c r="AT8380" s="3"/>
      <c r="AU8380" s="3"/>
      <c r="AV8380" s="3"/>
      <c r="AW8380" s="3"/>
      <c r="AX8380" s="3"/>
      <c r="AY8380" s="3"/>
      <c r="AZ8380" s="3"/>
      <c r="BA8380" s="3"/>
      <c r="BB8380" s="3"/>
      <c r="BC8380" s="3"/>
      <c r="BD8380" s="3"/>
      <c r="BE8380" s="3"/>
      <c r="BF8380" s="3"/>
      <c r="BG8380" s="3"/>
      <c r="BH8380" s="3"/>
      <c r="BI8380" s="3"/>
      <c r="BJ8380" s="3"/>
    </row>
    <row r="8381" customFormat="false" ht="15.75" hidden="false" customHeight="false" outlineLevel="0" collapsed="false">
      <c r="A8381" s="3" t="n">
        <v>8380</v>
      </c>
      <c r="B8381" s="3" t="s">
        <v>24371</v>
      </c>
      <c r="C8381" s="3" t="s">
        <v>24372</v>
      </c>
      <c r="D8381" s="3" t="n">
        <v>1</v>
      </c>
      <c r="E8381" s="3" t="n">
        <v>1.9153819</v>
      </c>
      <c r="F8381" s="3" t="n">
        <v>18</v>
      </c>
      <c r="G8381" s="3" t="n">
        <v>18</v>
      </c>
      <c r="H8381" s="3" t="n">
        <v>3</v>
      </c>
      <c r="I8381" s="3" t="n">
        <v>3</v>
      </c>
      <c r="J8381" s="3" t="n">
        <v>33</v>
      </c>
      <c r="K8381" s="3" t="n">
        <v>33</v>
      </c>
      <c r="L8381" s="3" t="n">
        <v>2</v>
      </c>
      <c r="M8381" s="3" t="n">
        <v>2</v>
      </c>
      <c r="N8381" s="3" t="n">
        <v>-1</v>
      </c>
      <c r="O8381" s="3" t="n">
        <v>-1</v>
      </c>
      <c r="P8381" s="3" t="n">
        <v>7.7</v>
      </c>
      <c r="Q8381" s="3" t="n">
        <v>24.2</v>
      </c>
      <c r="R8381" s="3" t="s">
        <v>24373</v>
      </c>
      <c r="S8381" s="4" t="n">
        <v>45747.3275231481</v>
      </c>
      <c r="T8381" s="3" t="s">
        <v>3197</v>
      </c>
      <c r="U8381" s="3" t="s">
        <v>3197</v>
      </c>
      <c r="V8381" s="3" t="n">
        <v>0</v>
      </c>
      <c r="W8381" s="3" t="n">
        <v>0</v>
      </c>
      <c r="X8381" s="3" t="n">
        <v>0</v>
      </c>
      <c r="Y8381" s="3" t="s">
        <v>30</v>
      </c>
      <c r="Z8381" s="3" t="s">
        <v>30</v>
      </c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  <c r="AP8381" s="3"/>
      <c r="AQ8381" s="3"/>
      <c r="AR8381" s="3"/>
      <c r="AS8381" s="3"/>
      <c r="AT8381" s="3"/>
      <c r="AU8381" s="3"/>
      <c r="AV8381" s="3"/>
      <c r="AW8381" s="3"/>
      <c r="AX8381" s="3"/>
      <c r="AY8381" s="3"/>
      <c r="AZ8381" s="3"/>
      <c r="BA8381" s="3"/>
      <c r="BB8381" s="3"/>
      <c r="BC8381" s="3"/>
      <c r="BD8381" s="3"/>
      <c r="BE8381" s="3"/>
      <c r="BF8381" s="3"/>
      <c r="BG8381" s="3"/>
      <c r="BH8381" s="3"/>
      <c r="BI8381" s="3"/>
      <c r="BJ8381" s="3"/>
    </row>
    <row r="8382" customFormat="false" ht="15.75" hidden="false" customHeight="false" outlineLevel="0" collapsed="false">
      <c r="A8382" s="3" t="n">
        <v>8381</v>
      </c>
      <c r="B8382" s="3" t="s">
        <v>24374</v>
      </c>
      <c r="C8382" s="3" t="s">
        <v>24375</v>
      </c>
      <c r="D8382" s="3" t="n">
        <v>1</v>
      </c>
      <c r="E8382" s="3" t="n">
        <v>1.4632599</v>
      </c>
      <c r="F8382" s="3" t="n">
        <v>18</v>
      </c>
      <c r="G8382" s="3" t="n">
        <v>18</v>
      </c>
      <c r="H8382" s="3" t="n">
        <v>3</v>
      </c>
      <c r="I8382" s="3" t="n">
        <v>3</v>
      </c>
      <c r="J8382" s="3" t="n">
        <v>34</v>
      </c>
      <c r="K8382" s="3" t="n">
        <v>34</v>
      </c>
      <c r="L8382" s="3" t="n">
        <v>2</v>
      </c>
      <c r="M8382" s="3" t="n">
        <v>2</v>
      </c>
      <c r="N8382" s="3" t="n">
        <v>-1</v>
      </c>
      <c r="O8382" s="3" t="n">
        <v>-1</v>
      </c>
      <c r="P8382" s="3" t="n">
        <v>7.7</v>
      </c>
      <c r="Q8382" s="3" t="n">
        <v>24.2</v>
      </c>
      <c r="R8382" s="3" t="s">
        <v>24376</v>
      </c>
      <c r="S8382" s="4" t="n">
        <v>45747.3275810185</v>
      </c>
      <c r="T8382" s="3" t="s">
        <v>3197</v>
      </c>
      <c r="U8382" s="3" t="s">
        <v>3197</v>
      </c>
      <c r="V8382" s="3" t="n">
        <v>0</v>
      </c>
      <c r="W8382" s="3" t="n">
        <v>0</v>
      </c>
      <c r="X8382" s="3" t="n">
        <v>0</v>
      </c>
      <c r="Y8382" s="3" t="s">
        <v>30</v>
      </c>
      <c r="Z8382" s="3" t="s">
        <v>30</v>
      </c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  <c r="AP8382" s="3"/>
      <c r="AQ8382" s="3"/>
      <c r="AR8382" s="3"/>
      <c r="AS8382" s="3"/>
      <c r="AT8382" s="3"/>
      <c r="AU8382" s="3"/>
      <c r="AV8382" s="3"/>
      <c r="AW8382" s="3"/>
      <c r="AX8382" s="3"/>
      <c r="AY8382" s="3"/>
      <c r="AZ8382" s="3"/>
      <c r="BA8382" s="3"/>
      <c r="BB8382" s="3"/>
      <c r="BC8382" s="3"/>
      <c r="BD8382" s="3"/>
      <c r="BE8382" s="3"/>
      <c r="BF8382" s="3"/>
      <c r="BG8382" s="3"/>
      <c r="BH8382" s="3"/>
      <c r="BI8382" s="3"/>
      <c r="BJ8382" s="3"/>
    </row>
    <row r="8383" customFormat="false" ht="15.75" hidden="false" customHeight="false" outlineLevel="0" collapsed="false">
      <c r="A8383" s="3" t="n">
        <v>8382</v>
      </c>
      <c r="B8383" s="3" t="s">
        <v>24377</v>
      </c>
      <c r="C8383" s="3" t="s">
        <v>24378</v>
      </c>
      <c r="D8383" s="3" t="n">
        <v>1</v>
      </c>
      <c r="E8383" s="3" t="n">
        <v>0.0608819</v>
      </c>
      <c r="F8383" s="3" t="n">
        <v>7</v>
      </c>
      <c r="G8383" s="3" t="n">
        <v>7</v>
      </c>
      <c r="H8383" s="3" t="n">
        <v>2</v>
      </c>
      <c r="I8383" s="3" t="n">
        <v>2</v>
      </c>
      <c r="J8383" s="3" t="n">
        <v>8</v>
      </c>
      <c r="K8383" s="3" t="n">
        <v>8</v>
      </c>
      <c r="L8383" s="3" t="n">
        <v>0</v>
      </c>
      <c r="M8383" s="3" t="n">
        <v>0</v>
      </c>
      <c r="N8383" s="3" t="n">
        <v>-1</v>
      </c>
      <c r="O8383" s="3" t="n">
        <v>-1</v>
      </c>
      <c r="P8383" s="3" t="n">
        <v>8.7</v>
      </c>
      <c r="Q8383" s="3" t="n">
        <v>24.2</v>
      </c>
      <c r="R8383" s="3" t="s">
        <v>24379</v>
      </c>
      <c r="S8383" s="4" t="n">
        <v>45747.3276041667</v>
      </c>
      <c r="T8383" s="3" t="s">
        <v>29</v>
      </c>
      <c r="U8383" s="3" t="s">
        <v>29</v>
      </c>
      <c r="V8383" s="3" t="n">
        <v>0</v>
      </c>
      <c r="W8383" s="3" t="n">
        <v>0</v>
      </c>
      <c r="X8383" s="3" t="n">
        <v>0</v>
      </c>
      <c r="Y8383" s="3" t="s">
        <v>30</v>
      </c>
      <c r="Z8383" s="3" t="s">
        <v>30</v>
      </c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  <c r="AP8383" s="3"/>
      <c r="AQ8383" s="3"/>
      <c r="AR8383" s="3"/>
      <c r="AS8383" s="3"/>
      <c r="AT8383" s="3"/>
      <c r="AU8383" s="3"/>
      <c r="AV8383" s="3"/>
      <c r="AW8383" s="3"/>
      <c r="AX8383" s="3"/>
      <c r="AY8383" s="3"/>
      <c r="AZ8383" s="3"/>
      <c r="BA8383" s="3"/>
      <c r="BB8383" s="3"/>
      <c r="BC8383" s="3"/>
      <c r="BD8383" s="3"/>
      <c r="BE8383" s="3"/>
      <c r="BF8383" s="3"/>
      <c r="BG8383" s="3"/>
      <c r="BH8383" s="3"/>
      <c r="BI8383" s="3"/>
      <c r="BJ8383" s="3"/>
    </row>
    <row r="8384" customFormat="false" ht="15.75" hidden="false" customHeight="false" outlineLevel="0" collapsed="false">
      <c r="A8384" s="3" t="n">
        <v>8383</v>
      </c>
      <c r="B8384" s="3" t="s">
        <v>24380</v>
      </c>
      <c r="C8384" s="3" t="s">
        <v>24381</v>
      </c>
      <c r="D8384" s="3" t="n">
        <v>1</v>
      </c>
      <c r="E8384" s="3" t="n">
        <v>0.0751828</v>
      </c>
      <c r="F8384" s="3" t="n">
        <v>13</v>
      </c>
      <c r="G8384" s="3" t="n">
        <v>13</v>
      </c>
      <c r="H8384" s="3" t="n">
        <v>3</v>
      </c>
      <c r="I8384" s="3" t="n">
        <v>3</v>
      </c>
      <c r="J8384" s="3" t="n">
        <v>6</v>
      </c>
      <c r="K8384" s="3" t="n">
        <v>6</v>
      </c>
      <c r="L8384" s="3" t="n">
        <v>0</v>
      </c>
      <c r="M8384" s="3" t="n">
        <v>0</v>
      </c>
      <c r="N8384" s="3" t="n">
        <v>-1</v>
      </c>
      <c r="O8384" s="3" t="n">
        <v>-1</v>
      </c>
      <c r="P8384" s="3" t="n">
        <v>8.7</v>
      </c>
      <c r="Q8384" s="3" t="n">
        <v>24.2</v>
      </c>
      <c r="R8384" s="3" t="s">
        <v>24382</v>
      </c>
      <c r="S8384" s="4" t="n">
        <v>45747.3276157407</v>
      </c>
      <c r="T8384" s="3" t="s">
        <v>29</v>
      </c>
      <c r="U8384" s="3" t="s">
        <v>29</v>
      </c>
      <c r="V8384" s="3" t="n">
        <v>0</v>
      </c>
      <c r="W8384" s="3" t="n">
        <v>0</v>
      </c>
      <c r="X8384" s="3" t="n">
        <v>0</v>
      </c>
      <c r="Y8384" s="3" t="s">
        <v>30</v>
      </c>
      <c r="Z8384" s="3" t="s">
        <v>30</v>
      </c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  <c r="AP8384" s="3"/>
      <c r="AQ8384" s="3"/>
      <c r="AR8384" s="3"/>
      <c r="AS8384" s="3"/>
      <c r="AT8384" s="3"/>
      <c r="AU8384" s="3"/>
      <c r="AV8384" s="3"/>
      <c r="AW8384" s="3"/>
      <c r="AX8384" s="3"/>
      <c r="AY8384" s="3"/>
      <c r="AZ8384" s="3"/>
      <c r="BA8384" s="3"/>
      <c r="BB8384" s="3"/>
      <c r="BC8384" s="3"/>
      <c r="BD8384" s="3"/>
      <c r="BE8384" s="3"/>
      <c r="BF8384" s="3"/>
      <c r="BG8384" s="3"/>
      <c r="BH8384" s="3"/>
      <c r="BI8384" s="3"/>
      <c r="BJ8384" s="3"/>
    </row>
    <row r="8385" customFormat="false" ht="15.75" hidden="false" customHeight="false" outlineLevel="0" collapsed="false">
      <c r="A8385" s="3" t="n">
        <v>8384</v>
      </c>
      <c r="B8385" s="3" t="s">
        <v>24383</v>
      </c>
      <c r="C8385" s="3" t="s">
        <v>24384</v>
      </c>
      <c r="D8385" s="3" t="n">
        <v>1</v>
      </c>
      <c r="E8385" s="3" t="n">
        <v>0.0438832</v>
      </c>
      <c r="F8385" s="3" t="n">
        <v>7</v>
      </c>
      <c r="G8385" s="3" t="n">
        <v>7</v>
      </c>
      <c r="H8385" s="3" t="n">
        <v>3</v>
      </c>
      <c r="I8385" s="3" t="n">
        <v>3</v>
      </c>
      <c r="J8385" s="3" t="n">
        <v>4</v>
      </c>
      <c r="K8385" s="3" t="n">
        <v>4</v>
      </c>
      <c r="L8385" s="3" t="n">
        <v>0</v>
      </c>
      <c r="M8385" s="3" t="n">
        <v>0</v>
      </c>
      <c r="N8385" s="3" t="n">
        <v>-1</v>
      </c>
      <c r="O8385" s="3" t="n">
        <v>-1</v>
      </c>
      <c r="P8385" s="3" t="n">
        <v>8.7</v>
      </c>
      <c r="Q8385" s="3" t="n">
        <v>24.2</v>
      </c>
      <c r="R8385" s="3" t="s">
        <v>24385</v>
      </c>
      <c r="S8385" s="4" t="n">
        <v>45747.3276388889</v>
      </c>
      <c r="T8385" s="3" t="s">
        <v>29</v>
      </c>
      <c r="U8385" s="3" t="s">
        <v>29</v>
      </c>
      <c r="V8385" s="3" t="n">
        <v>0</v>
      </c>
      <c r="W8385" s="3" t="n">
        <v>0</v>
      </c>
      <c r="X8385" s="3" t="n">
        <v>0</v>
      </c>
      <c r="Y8385" s="3" t="s">
        <v>30</v>
      </c>
      <c r="Z8385" s="3" t="s">
        <v>30</v>
      </c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  <c r="AP8385" s="3"/>
      <c r="AQ8385" s="3"/>
      <c r="AR8385" s="3"/>
      <c r="AS8385" s="3"/>
      <c r="AT8385" s="3"/>
      <c r="AU8385" s="3"/>
      <c r="AV8385" s="3"/>
      <c r="AW8385" s="3"/>
      <c r="AX8385" s="3"/>
      <c r="AY8385" s="3"/>
      <c r="AZ8385" s="3"/>
      <c r="BA8385" s="3"/>
      <c r="BB8385" s="3"/>
      <c r="BC8385" s="3"/>
      <c r="BD8385" s="3"/>
      <c r="BE8385" s="3"/>
      <c r="BF8385" s="3"/>
      <c r="BG8385" s="3"/>
      <c r="BH8385" s="3"/>
      <c r="BI8385" s="3"/>
      <c r="BJ8385" s="3"/>
    </row>
    <row r="8386" customFormat="false" ht="15.75" hidden="false" customHeight="false" outlineLevel="0" collapsed="false">
      <c r="A8386" s="3" t="n">
        <v>8385</v>
      </c>
      <c r="B8386" s="3" t="s">
        <v>24386</v>
      </c>
      <c r="C8386" s="3" t="s">
        <v>24387</v>
      </c>
      <c r="D8386" s="3" t="n">
        <v>1</v>
      </c>
      <c r="E8386" s="3" t="n">
        <v>0.7474953</v>
      </c>
      <c r="F8386" s="3" t="n">
        <v>15</v>
      </c>
      <c r="G8386" s="3" t="n">
        <v>15</v>
      </c>
      <c r="H8386" s="3" t="n">
        <v>7</v>
      </c>
      <c r="I8386" s="3" t="n">
        <v>7</v>
      </c>
      <c r="J8386" s="3" t="n">
        <v>31</v>
      </c>
      <c r="K8386" s="3" t="n">
        <v>31</v>
      </c>
      <c r="L8386" s="3" t="n">
        <v>5</v>
      </c>
      <c r="M8386" s="3" t="n">
        <v>5</v>
      </c>
      <c r="N8386" s="3" t="n">
        <v>37</v>
      </c>
      <c r="O8386" s="3" t="n">
        <v>-1</v>
      </c>
      <c r="P8386" s="3" t="n">
        <v>7.1</v>
      </c>
      <c r="Q8386" s="3" t="n">
        <v>24.2</v>
      </c>
      <c r="R8386" s="3" t="s">
        <v>24388</v>
      </c>
      <c r="S8386" s="4" t="n">
        <v>45747.3276851852</v>
      </c>
      <c r="T8386" s="3" t="s">
        <v>85</v>
      </c>
      <c r="U8386" s="3" t="s">
        <v>85</v>
      </c>
      <c r="V8386" s="3" t="n">
        <v>1</v>
      </c>
      <c r="W8386" s="3" t="n">
        <v>0</v>
      </c>
      <c r="X8386" s="3" t="n">
        <v>0</v>
      </c>
      <c r="Y8386" s="3" t="s">
        <v>30</v>
      </c>
      <c r="Z8386" s="3" t="s">
        <v>30</v>
      </c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  <c r="AP8386" s="3"/>
      <c r="AQ8386" s="3"/>
      <c r="AR8386" s="3"/>
      <c r="AS8386" s="3"/>
      <c r="AT8386" s="3"/>
      <c r="AU8386" s="3"/>
      <c r="AV8386" s="3"/>
      <c r="AW8386" s="3"/>
      <c r="AX8386" s="3"/>
      <c r="AY8386" s="3"/>
      <c r="AZ8386" s="3"/>
      <c r="BA8386" s="3"/>
      <c r="BB8386" s="3"/>
      <c r="BC8386" s="3"/>
      <c r="BD8386" s="3"/>
      <c r="BE8386" s="3"/>
      <c r="BF8386" s="3"/>
      <c r="BG8386" s="3"/>
      <c r="BH8386" s="3"/>
      <c r="BI8386" s="3"/>
      <c r="BJ8386" s="3"/>
    </row>
    <row r="8387" customFormat="false" ht="15.75" hidden="false" customHeight="false" outlineLevel="0" collapsed="false">
      <c r="A8387" s="3" t="n">
        <v>8386</v>
      </c>
      <c r="B8387" s="3" t="s">
        <v>24389</v>
      </c>
      <c r="C8387" s="3" t="s">
        <v>24390</v>
      </c>
      <c r="D8387" s="3" t="n">
        <v>1</v>
      </c>
      <c r="E8387" s="3" t="n">
        <v>0.7678561</v>
      </c>
      <c r="F8387" s="3" t="n">
        <v>15</v>
      </c>
      <c r="G8387" s="3" t="n">
        <v>15</v>
      </c>
      <c r="H8387" s="3" t="n">
        <v>7</v>
      </c>
      <c r="I8387" s="3" t="n">
        <v>7</v>
      </c>
      <c r="J8387" s="3" t="n">
        <v>30</v>
      </c>
      <c r="K8387" s="3" t="n">
        <v>30</v>
      </c>
      <c r="L8387" s="3" t="n">
        <v>5</v>
      </c>
      <c r="M8387" s="3" t="n">
        <v>5</v>
      </c>
      <c r="N8387" s="3" t="n">
        <v>37</v>
      </c>
      <c r="O8387" s="3" t="n">
        <v>-1</v>
      </c>
      <c r="P8387" s="3" t="n">
        <v>7.1</v>
      </c>
      <c r="Q8387" s="3" t="n">
        <v>24.2</v>
      </c>
      <c r="R8387" s="3" t="s">
        <v>24391</v>
      </c>
      <c r="S8387" s="4" t="n">
        <v>45747.3277314815</v>
      </c>
      <c r="T8387" s="3" t="s">
        <v>85</v>
      </c>
      <c r="U8387" s="3" t="s">
        <v>85</v>
      </c>
      <c r="V8387" s="3" t="n">
        <v>1</v>
      </c>
      <c r="W8387" s="3" t="n">
        <v>0</v>
      </c>
      <c r="X8387" s="3" t="n">
        <v>0</v>
      </c>
      <c r="Y8387" s="3" t="s">
        <v>30</v>
      </c>
      <c r="Z8387" s="3" t="s">
        <v>30</v>
      </c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  <c r="AP8387" s="3"/>
      <c r="AQ8387" s="3"/>
      <c r="AR8387" s="3"/>
      <c r="AS8387" s="3"/>
      <c r="AT8387" s="3"/>
      <c r="AU8387" s="3"/>
      <c r="AV8387" s="3"/>
      <c r="AW8387" s="3"/>
      <c r="AX8387" s="3"/>
      <c r="AY8387" s="3"/>
      <c r="AZ8387" s="3"/>
      <c r="BA8387" s="3"/>
      <c r="BB8387" s="3"/>
      <c r="BC8387" s="3"/>
      <c r="BD8387" s="3"/>
      <c r="BE8387" s="3"/>
      <c r="BF8387" s="3"/>
      <c r="BG8387" s="3"/>
      <c r="BH8387" s="3"/>
      <c r="BI8387" s="3"/>
      <c r="BJ8387" s="3"/>
    </row>
    <row r="8388" customFormat="false" ht="15.75" hidden="false" customHeight="false" outlineLevel="0" collapsed="false">
      <c r="A8388" s="3" t="n">
        <v>8387</v>
      </c>
      <c r="B8388" s="3" t="s">
        <v>24392</v>
      </c>
      <c r="C8388" s="3" t="s">
        <v>24393</v>
      </c>
      <c r="D8388" s="3" t="n">
        <v>1</v>
      </c>
      <c r="E8388" s="3" t="n">
        <v>0.6562004</v>
      </c>
      <c r="F8388" s="3" t="n">
        <v>19</v>
      </c>
      <c r="G8388" s="3" t="n">
        <v>19</v>
      </c>
      <c r="H8388" s="3" t="n">
        <v>7</v>
      </c>
      <c r="I8388" s="3" t="n">
        <v>7</v>
      </c>
      <c r="J8388" s="3" t="n">
        <v>36</v>
      </c>
      <c r="K8388" s="3" t="n">
        <v>36</v>
      </c>
      <c r="L8388" s="3" t="n">
        <v>4</v>
      </c>
      <c r="M8388" s="3" t="n">
        <v>4</v>
      </c>
      <c r="N8388" s="3" t="n">
        <v>28</v>
      </c>
      <c r="O8388" s="3" t="n">
        <v>-1</v>
      </c>
      <c r="P8388" s="3" t="n">
        <v>7.1</v>
      </c>
      <c r="Q8388" s="3" t="n">
        <v>24.2</v>
      </c>
      <c r="R8388" s="3" t="s">
        <v>24394</v>
      </c>
      <c r="S8388" s="4" t="n">
        <v>45747.3277662037</v>
      </c>
      <c r="T8388" s="3" t="s">
        <v>85</v>
      </c>
      <c r="U8388" s="3" t="s">
        <v>85</v>
      </c>
      <c r="V8388" s="3" t="n">
        <v>1</v>
      </c>
      <c r="W8388" s="3" t="n">
        <v>0</v>
      </c>
      <c r="X8388" s="3" t="n">
        <v>0</v>
      </c>
      <c r="Y8388" s="3" t="s">
        <v>30</v>
      </c>
      <c r="Z8388" s="3" t="s">
        <v>30</v>
      </c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  <c r="AP8388" s="3"/>
      <c r="AQ8388" s="3"/>
      <c r="AR8388" s="3"/>
      <c r="AS8388" s="3"/>
      <c r="AT8388" s="3"/>
      <c r="AU8388" s="3"/>
      <c r="AV8388" s="3"/>
      <c r="AW8388" s="3"/>
      <c r="AX8388" s="3"/>
      <c r="AY8388" s="3"/>
      <c r="AZ8388" s="3"/>
      <c r="BA8388" s="3"/>
      <c r="BB8388" s="3"/>
      <c r="BC8388" s="3"/>
      <c r="BD8388" s="3"/>
      <c r="BE8388" s="3"/>
      <c r="BF8388" s="3"/>
      <c r="BG8388" s="3"/>
      <c r="BH8388" s="3"/>
      <c r="BI8388" s="3"/>
      <c r="BJ8388" s="3"/>
    </row>
    <row r="8389" customFormat="false" ht="15.75" hidden="false" customHeight="false" outlineLevel="0" collapsed="false">
      <c r="A8389" s="3" t="n">
        <v>8388</v>
      </c>
      <c r="B8389" s="3" t="s">
        <v>24395</v>
      </c>
      <c r="C8389" s="3" t="s">
        <v>24396</v>
      </c>
      <c r="D8389" s="3" t="n">
        <v>1</v>
      </c>
      <c r="E8389" s="3" t="n">
        <v>0.4887293</v>
      </c>
      <c r="F8389" s="3" t="n">
        <v>7</v>
      </c>
      <c r="G8389" s="3" t="n">
        <v>7</v>
      </c>
      <c r="H8389" s="3" t="n">
        <v>5</v>
      </c>
      <c r="I8389" s="3" t="n">
        <v>5</v>
      </c>
      <c r="J8389" s="3" t="n">
        <v>7</v>
      </c>
      <c r="K8389" s="3" t="n">
        <v>7</v>
      </c>
      <c r="L8389" s="3" t="n">
        <v>1</v>
      </c>
      <c r="M8389" s="3" t="n">
        <v>1</v>
      </c>
      <c r="N8389" s="3" t="n">
        <v>3</v>
      </c>
      <c r="O8389" s="3" t="n">
        <v>3</v>
      </c>
      <c r="P8389" s="3" t="n">
        <v>7.7</v>
      </c>
      <c r="Q8389" s="3" t="n">
        <v>24.2</v>
      </c>
      <c r="R8389" s="3" t="s">
        <v>24397</v>
      </c>
      <c r="S8389" s="4" t="n">
        <v>45747.3278125</v>
      </c>
      <c r="T8389" s="3" t="s">
        <v>239</v>
      </c>
      <c r="U8389" s="3" t="s">
        <v>239</v>
      </c>
      <c r="V8389" s="3" t="n">
        <v>1</v>
      </c>
      <c r="W8389" s="3" t="n">
        <v>1</v>
      </c>
      <c r="X8389" s="3" t="n">
        <v>0</v>
      </c>
      <c r="Y8389" s="3" t="s">
        <v>30</v>
      </c>
      <c r="Z8389" s="3" t="s">
        <v>30</v>
      </c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  <c r="AP8389" s="3"/>
      <c r="AQ8389" s="3"/>
      <c r="AR8389" s="3"/>
      <c r="AS8389" s="3"/>
      <c r="AT8389" s="3"/>
      <c r="AU8389" s="3"/>
      <c r="AV8389" s="3"/>
      <c r="AW8389" s="3"/>
      <c r="AX8389" s="3"/>
      <c r="AY8389" s="3"/>
      <c r="AZ8389" s="3"/>
      <c r="BA8389" s="3"/>
      <c r="BB8389" s="3"/>
      <c r="BC8389" s="3"/>
      <c r="BD8389" s="3"/>
      <c r="BE8389" s="3"/>
      <c r="BF8389" s="3"/>
      <c r="BG8389" s="3"/>
      <c r="BH8389" s="3"/>
      <c r="BI8389" s="3"/>
      <c r="BJ8389" s="3"/>
    </row>
    <row r="8390" customFormat="false" ht="15.75" hidden="false" customHeight="false" outlineLevel="0" collapsed="false">
      <c r="A8390" s="3" t="n">
        <v>8389</v>
      </c>
      <c r="B8390" s="3" t="s">
        <v>24398</v>
      </c>
      <c r="C8390" s="3" t="s">
        <v>24399</v>
      </c>
      <c r="D8390" s="3" t="n">
        <v>1</v>
      </c>
      <c r="E8390" s="3" t="n">
        <v>0.3205091</v>
      </c>
      <c r="F8390" s="3" t="n">
        <v>5</v>
      </c>
      <c r="G8390" s="3" t="n">
        <v>5</v>
      </c>
      <c r="H8390" s="3" t="n">
        <v>4</v>
      </c>
      <c r="I8390" s="3" t="n">
        <v>4</v>
      </c>
      <c r="J8390" s="3" t="n">
        <v>5</v>
      </c>
      <c r="K8390" s="3" t="n">
        <v>5</v>
      </c>
      <c r="L8390" s="3" t="n">
        <v>0</v>
      </c>
      <c r="M8390" s="3" t="n">
        <v>0</v>
      </c>
      <c r="N8390" s="3" t="n">
        <v>0</v>
      </c>
      <c r="O8390" s="3" t="n">
        <v>0</v>
      </c>
      <c r="P8390" s="3" t="n">
        <v>7.7</v>
      </c>
      <c r="Q8390" s="3" t="n">
        <v>24.2</v>
      </c>
      <c r="R8390" s="3" t="s">
        <v>24400</v>
      </c>
      <c r="S8390" s="4" t="n">
        <v>45747.3278587963</v>
      </c>
      <c r="T8390" s="3" t="s">
        <v>65</v>
      </c>
      <c r="U8390" s="3" t="s">
        <v>65</v>
      </c>
      <c r="V8390" s="3" t="n">
        <v>1</v>
      </c>
      <c r="W8390" s="3" t="n">
        <v>1</v>
      </c>
      <c r="X8390" s="3" t="n">
        <v>0</v>
      </c>
      <c r="Y8390" s="3" t="s">
        <v>30</v>
      </c>
      <c r="Z8390" s="3" t="s">
        <v>30</v>
      </c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  <c r="AP8390" s="3"/>
      <c r="AQ8390" s="3"/>
      <c r="AR8390" s="3"/>
      <c r="AS8390" s="3"/>
      <c r="AT8390" s="3"/>
      <c r="AU8390" s="3"/>
      <c r="AV8390" s="3"/>
      <c r="AW8390" s="3"/>
      <c r="AX8390" s="3"/>
      <c r="AY8390" s="3"/>
      <c r="AZ8390" s="3"/>
      <c r="BA8390" s="3"/>
      <c r="BB8390" s="3"/>
      <c r="BC8390" s="3"/>
      <c r="BD8390" s="3"/>
      <c r="BE8390" s="3"/>
      <c r="BF8390" s="3"/>
      <c r="BG8390" s="3"/>
      <c r="BH8390" s="3"/>
      <c r="BI8390" s="3"/>
      <c r="BJ8390" s="3"/>
    </row>
    <row r="8391" customFormat="false" ht="15.75" hidden="false" customHeight="false" outlineLevel="0" collapsed="false">
      <c r="A8391" s="3" t="n">
        <v>8390</v>
      </c>
      <c r="B8391" s="3" t="s">
        <v>24401</v>
      </c>
      <c r="C8391" s="3" t="s">
        <v>24402</v>
      </c>
      <c r="D8391" s="3" t="n">
        <v>1</v>
      </c>
      <c r="E8391" s="3" t="n">
        <v>0.7444137</v>
      </c>
      <c r="F8391" s="3" t="n">
        <v>10</v>
      </c>
      <c r="G8391" s="3" t="n">
        <v>10</v>
      </c>
      <c r="H8391" s="3" t="n">
        <v>5</v>
      </c>
      <c r="I8391" s="3" t="n">
        <v>5</v>
      </c>
      <c r="J8391" s="3" t="n">
        <v>29</v>
      </c>
      <c r="K8391" s="3" t="n">
        <v>29</v>
      </c>
      <c r="L8391" s="3" t="n">
        <v>5</v>
      </c>
      <c r="M8391" s="3" t="n">
        <v>5</v>
      </c>
      <c r="N8391" s="3" t="n">
        <v>37</v>
      </c>
      <c r="O8391" s="3" t="n">
        <v>37</v>
      </c>
      <c r="P8391" s="3" t="n">
        <v>7.1</v>
      </c>
      <c r="Q8391" s="3" t="n">
        <v>24.2</v>
      </c>
      <c r="R8391" s="3" t="s">
        <v>24403</v>
      </c>
      <c r="S8391" s="4" t="n">
        <v>45747.3279166667</v>
      </c>
      <c r="T8391" s="3" t="s">
        <v>85</v>
      </c>
      <c r="U8391" s="3" t="s">
        <v>85</v>
      </c>
      <c r="V8391" s="3" t="n">
        <v>1</v>
      </c>
      <c r="W8391" s="3" t="n">
        <v>1</v>
      </c>
      <c r="X8391" s="3" t="n">
        <v>0</v>
      </c>
      <c r="Y8391" s="3" t="s">
        <v>30</v>
      </c>
      <c r="Z8391" s="3" t="s">
        <v>30</v>
      </c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  <c r="AP8391" s="3"/>
      <c r="AQ8391" s="3"/>
      <c r="AR8391" s="3"/>
      <c r="AS8391" s="3"/>
      <c r="AT8391" s="3"/>
      <c r="AU8391" s="3"/>
      <c r="AV8391" s="3"/>
      <c r="AW8391" s="3"/>
      <c r="AX8391" s="3"/>
      <c r="AY8391" s="3"/>
      <c r="AZ8391" s="3"/>
      <c r="BA8391" s="3"/>
      <c r="BB8391" s="3"/>
      <c r="BC8391" s="3"/>
      <c r="BD8391" s="3"/>
      <c r="BE8391" s="3"/>
      <c r="BF8391" s="3"/>
      <c r="BG8391" s="3"/>
      <c r="BH8391" s="3"/>
      <c r="BI8391" s="3"/>
      <c r="BJ8391" s="3"/>
    </row>
    <row r="8392" customFormat="false" ht="15.75" hidden="false" customHeight="false" outlineLevel="0" collapsed="false">
      <c r="A8392" s="3" t="n">
        <v>8391</v>
      </c>
      <c r="B8392" s="3" t="s">
        <v>24404</v>
      </c>
      <c r="C8392" s="3" t="s">
        <v>24405</v>
      </c>
      <c r="D8392" s="3" t="n">
        <v>1</v>
      </c>
      <c r="E8392" s="3" t="n">
        <v>0.5850375</v>
      </c>
      <c r="F8392" s="3" t="n">
        <v>7</v>
      </c>
      <c r="G8392" s="3" t="n">
        <v>7</v>
      </c>
      <c r="H8392" s="3" t="n">
        <v>5</v>
      </c>
      <c r="I8392" s="3" t="n">
        <v>5</v>
      </c>
      <c r="J8392" s="3" t="n">
        <v>7</v>
      </c>
      <c r="K8392" s="3" t="n">
        <v>7</v>
      </c>
      <c r="L8392" s="3" t="n">
        <v>0</v>
      </c>
      <c r="M8392" s="3" t="n">
        <v>0</v>
      </c>
      <c r="N8392" s="3" t="n">
        <v>0</v>
      </c>
      <c r="O8392" s="3" t="n">
        <v>0</v>
      </c>
      <c r="P8392" s="3" t="n">
        <v>7.7</v>
      </c>
      <c r="Q8392" s="3" t="n">
        <v>24.2</v>
      </c>
      <c r="R8392" s="3" t="s">
        <v>24406</v>
      </c>
      <c r="S8392" s="4" t="n">
        <v>45747.327974537</v>
      </c>
      <c r="T8392" s="3" t="s">
        <v>85</v>
      </c>
      <c r="U8392" s="3" t="s">
        <v>85</v>
      </c>
      <c r="V8392" s="3" t="n">
        <v>1</v>
      </c>
      <c r="W8392" s="3" t="n">
        <v>1</v>
      </c>
      <c r="X8392" s="3" t="n">
        <v>0</v>
      </c>
      <c r="Y8392" s="3" t="s">
        <v>30</v>
      </c>
      <c r="Z8392" s="3" t="s">
        <v>30</v>
      </c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  <c r="AP8392" s="3"/>
      <c r="AQ8392" s="3"/>
      <c r="AR8392" s="3"/>
      <c r="AS8392" s="3"/>
      <c r="AT8392" s="3"/>
      <c r="AU8392" s="3"/>
      <c r="AV8392" s="3"/>
      <c r="AW8392" s="3"/>
      <c r="AX8392" s="3"/>
      <c r="AY8392" s="3"/>
      <c r="AZ8392" s="3"/>
      <c r="BA8392" s="3"/>
      <c r="BB8392" s="3"/>
      <c r="BC8392" s="3"/>
      <c r="BD8392" s="3"/>
      <c r="BE8392" s="3"/>
      <c r="BF8392" s="3"/>
      <c r="BG8392" s="3"/>
      <c r="BH8392" s="3"/>
      <c r="BI8392" s="3"/>
      <c r="BJ8392" s="3"/>
    </row>
    <row r="8393" customFormat="false" ht="15.75" hidden="false" customHeight="false" outlineLevel="0" collapsed="false">
      <c r="A8393" s="3" t="n">
        <v>8392</v>
      </c>
      <c r="B8393" s="3" t="s">
        <v>24407</v>
      </c>
      <c r="C8393" s="3" t="s">
        <v>24408</v>
      </c>
      <c r="D8393" s="3" t="n">
        <v>1</v>
      </c>
      <c r="E8393" s="3" t="n">
        <v>0.7418503</v>
      </c>
      <c r="F8393" s="3" t="n">
        <v>10</v>
      </c>
      <c r="G8393" s="3" t="n">
        <v>10</v>
      </c>
      <c r="H8393" s="3" t="n">
        <v>6</v>
      </c>
      <c r="I8393" s="3" t="n">
        <v>6</v>
      </c>
      <c r="J8393" s="3" t="n">
        <v>13</v>
      </c>
      <c r="K8393" s="3" t="n">
        <v>13</v>
      </c>
      <c r="L8393" s="3" t="n">
        <v>0</v>
      </c>
      <c r="M8393" s="3" t="n">
        <v>0</v>
      </c>
      <c r="N8393" s="3" t="n">
        <v>0</v>
      </c>
      <c r="O8393" s="3" t="n">
        <v>0</v>
      </c>
      <c r="P8393" s="3" t="n">
        <v>7.7</v>
      </c>
      <c r="Q8393" s="3" t="n">
        <v>24.2</v>
      </c>
      <c r="R8393" s="3" t="s">
        <v>24409</v>
      </c>
      <c r="S8393" s="4" t="n">
        <v>45747.3280439815</v>
      </c>
      <c r="T8393" s="3" t="s">
        <v>65</v>
      </c>
      <c r="U8393" s="3" t="s">
        <v>65</v>
      </c>
      <c r="V8393" s="3" t="n">
        <v>1</v>
      </c>
      <c r="W8393" s="3" t="n">
        <v>1</v>
      </c>
      <c r="X8393" s="3" t="n">
        <v>0</v>
      </c>
      <c r="Y8393" s="3" t="s">
        <v>81</v>
      </c>
      <c r="Z8393" s="3" t="s">
        <v>81</v>
      </c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  <c r="AP8393" s="3"/>
      <c r="AQ8393" s="3"/>
      <c r="AR8393" s="3"/>
      <c r="AS8393" s="3"/>
      <c r="AT8393" s="3"/>
      <c r="AU8393" s="3"/>
      <c r="AV8393" s="3"/>
      <c r="AW8393" s="3"/>
      <c r="AX8393" s="3"/>
      <c r="AY8393" s="3"/>
      <c r="AZ8393" s="3"/>
      <c r="BA8393" s="3"/>
      <c r="BB8393" s="3"/>
      <c r="BC8393" s="3"/>
      <c r="BD8393" s="3"/>
      <c r="BE8393" s="3"/>
      <c r="BF8393" s="3"/>
      <c r="BG8393" s="3"/>
      <c r="BH8393" s="3"/>
      <c r="BI8393" s="3"/>
      <c r="BJ8393" s="3"/>
    </row>
    <row r="8394" customFormat="false" ht="15.75" hidden="false" customHeight="false" outlineLevel="0" collapsed="false">
      <c r="A8394" s="3" t="n">
        <v>8393</v>
      </c>
      <c r="B8394" s="3" t="s">
        <v>24410</v>
      </c>
      <c r="C8394" s="3" t="s">
        <v>24411</v>
      </c>
      <c r="D8394" s="3" t="n">
        <v>1</v>
      </c>
      <c r="E8394" s="3" t="n">
        <v>2.6601797</v>
      </c>
      <c r="F8394" s="3" t="n">
        <v>14</v>
      </c>
      <c r="G8394" s="3" t="n">
        <v>14</v>
      </c>
      <c r="H8394" s="3" t="n">
        <v>4</v>
      </c>
      <c r="I8394" s="3" t="n">
        <v>4</v>
      </c>
      <c r="J8394" s="3" t="n">
        <v>11</v>
      </c>
      <c r="K8394" s="3" t="n">
        <v>11</v>
      </c>
      <c r="L8394" s="3" t="n">
        <v>3</v>
      </c>
      <c r="M8394" s="3" t="n">
        <v>3</v>
      </c>
      <c r="N8394" s="3" t="n">
        <v>3</v>
      </c>
      <c r="O8394" s="3" t="n">
        <v>-1</v>
      </c>
      <c r="P8394" s="3" t="n">
        <v>7.7</v>
      </c>
      <c r="Q8394" s="3" t="n">
        <v>24.2</v>
      </c>
      <c r="R8394" s="3" t="s">
        <v>24412</v>
      </c>
      <c r="S8394" s="4" t="n">
        <v>45747.3281481481</v>
      </c>
      <c r="T8394" s="3" t="s">
        <v>3197</v>
      </c>
      <c r="U8394" s="3" t="s">
        <v>3197</v>
      </c>
      <c r="V8394" s="3" t="n">
        <v>1</v>
      </c>
      <c r="W8394" s="3" t="n">
        <v>0</v>
      </c>
      <c r="X8394" s="3" t="n">
        <v>0</v>
      </c>
      <c r="Y8394" s="3" t="s">
        <v>30</v>
      </c>
      <c r="Z8394" s="3" t="s">
        <v>30</v>
      </c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  <c r="AP8394" s="3"/>
      <c r="AQ8394" s="3"/>
      <c r="AR8394" s="3"/>
      <c r="AS8394" s="3"/>
      <c r="AT8394" s="3"/>
      <c r="AU8394" s="3"/>
      <c r="AV8394" s="3"/>
      <c r="AW8394" s="3"/>
      <c r="AX8394" s="3"/>
      <c r="AY8394" s="3"/>
      <c r="AZ8394" s="3"/>
      <c r="BA8394" s="3"/>
      <c r="BB8394" s="3"/>
      <c r="BC8394" s="3"/>
      <c r="BD8394" s="3"/>
      <c r="BE8394" s="3"/>
      <c r="BF8394" s="3"/>
      <c r="BG8394" s="3"/>
      <c r="BH8394" s="3"/>
      <c r="BI8394" s="3"/>
      <c r="BJ8394" s="3"/>
    </row>
    <row r="8395" customFormat="false" ht="15.75" hidden="false" customHeight="false" outlineLevel="0" collapsed="false">
      <c r="A8395" s="3" t="n">
        <v>8394</v>
      </c>
      <c r="B8395" s="3" t="s">
        <v>24413</v>
      </c>
      <c r="C8395" s="3" t="s">
        <v>24414</v>
      </c>
      <c r="D8395" s="3" t="n">
        <v>1</v>
      </c>
      <c r="E8395" s="3" t="n">
        <v>2.4149143</v>
      </c>
      <c r="F8395" s="3" t="n">
        <v>33</v>
      </c>
      <c r="G8395" s="3" t="n">
        <v>33</v>
      </c>
      <c r="H8395" s="3" t="n">
        <v>8</v>
      </c>
      <c r="I8395" s="3" t="n">
        <v>8</v>
      </c>
      <c r="J8395" s="3" t="n">
        <v>64</v>
      </c>
      <c r="K8395" s="3" t="n">
        <v>64</v>
      </c>
      <c r="L8395" s="3" t="n">
        <v>14</v>
      </c>
      <c r="M8395" s="3" t="n">
        <v>14</v>
      </c>
      <c r="N8395" s="3" t="n">
        <v>25</v>
      </c>
      <c r="O8395" s="3" t="n">
        <v>-1</v>
      </c>
      <c r="P8395" s="3" t="n">
        <v>7.4</v>
      </c>
      <c r="Q8395" s="3" t="n">
        <v>24.2</v>
      </c>
      <c r="R8395" s="3" t="s">
        <v>24415</v>
      </c>
      <c r="S8395" s="4" t="n">
        <v>45747.328287037</v>
      </c>
      <c r="T8395" s="3" t="s">
        <v>65</v>
      </c>
      <c r="U8395" s="3" t="s">
        <v>65</v>
      </c>
      <c r="V8395" s="3" t="n">
        <v>1</v>
      </c>
      <c r="W8395" s="3" t="n">
        <v>0</v>
      </c>
      <c r="X8395" s="3" t="n">
        <v>0</v>
      </c>
      <c r="Y8395" s="3" t="s">
        <v>30</v>
      </c>
      <c r="Z8395" s="3" t="s">
        <v>30</v>
      </c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  <c r="AP8395" s="3"/>
      <c r="AQ8395" s="3"/>
      <c r="AR8395" s="3"/>
      <c r="AS8395" s="3"/>
      <c r="AT8395" s="3"/>
      <c r="AU8395" s="3"/>
      <c r="AV8395" s="3"/>
      <c r="AW8395" s="3"/>
      <c r="AX8395" s="3"/>
      <c r="AY8395" s="3"/>
      <c r="AZ8395" s="3"/>
      <c r="BA8395" s="3"/>
      <c r="BB8395" s="3"/>
      <c r="BC8395" s="3"/>
      <c r="BD8395" s="3"/>
      <c r="BE8395" s="3"/>
      <c r="BF8395" s="3"/>
      <c r="BG8395" s="3"/>
      <c r="BH8395" s="3"/>
      <c r="BI8395" s="3"/>
      <c r="BJ8395" s="3"/>
    </row>
    <row r="8396" customFormat="false" ht="15.75" hidden="false" customHeight="false" outlineLevel="0" collapsed="false">
      <c r="A8396" s="3" t="n">
        <v>8395</v>
      </c>
      <c r="B8396" s="3" t="s">
        <v>24416</v>
      </c>
      <c r="C8396" s="3" t="s">
        <v>24417</v>
      </c>
      <c r="D8396" s="3" t="n">
        <v>1</v>
      </c>
      <c r="E8396" s="3" t="n">
        <v>0.8219011</v>
      </c>
      <c r="F8396" s="3" t="n">
        <v>15</v>
      </c>
      <c r="G8396" s="3" t="n">
        <v>15</v>
      </c>
      <c r="H8396" s="3" t="n">
        <v>5</v>
      </c>
      <c r="I8396" s="3" t="n">
        <v>5</v>
      </c>
      <c r="J8396" s="3" t="n">
        <v>20</v>
      </c>
      <c r="K8396" s="3" t="n">
        <v>20</v>
      </c>
      <c r="L8396" s="3" t="n">
        <v>3</v>
      </c>
      <c r="M8396" s="3" t="n">
        <v>3</v>
      </c>
      <c r="N8396" s="3" t="n">
        <v>0</v>
      </c>
      <c r="O8396" s="3" t="n">
        <v>-1</v>
      </c>
      <c r="P8396" s="3" t="n">
        <v>7.7</v>
      </c>
      <c r="Q8396" s="3" t="n">
        <v>24.2</v>
      </c>
      <c r="R8396" s="3" t="s">
        <v>24418</v>
      </c>
      <c r="S8396" s="4" t="n">
        <v>45747.3283680556</v>
      </c>
      <c r="T8396" s="3" t="s">
        <v>1920</v>
      </c>
      <c r="U8396" s="3" t="s">
        <v>1920</v>
      </c>
      <c r="V8396" s="3" t="n">
        <v>1</v>
      </c>
      <c r="W8396" s="3" t="n">
        <v>0</v>
      </c>
      <c r="X8396" s="3" t="n">
        <v>0</v>
      </c>
      <c r="Y8396" s="3" t="s">
        <v>30</v>
      </c>
      <c r="Z8396" s="3" t="s">
        <v>30</v>
      </c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  <c r="AP8396" s="3"/>
      <c r="AQ8396" s="3"/>
      <c r="AR8396" s="3"/>
      <c r="AS8396" s="3"/>
      <c r="AT8396" s="3"/>
      <c r="AU8396" s="3"/>
      <c r="AV8396" s="3"/>
      <c r="AW8396" s="3"/>
      <c r="AX8396" s="3"/>
      <c r="AY8396" s="3"/>
      <c r="AZ8396" s="3"/>
      <c r="BA8396" s="3"/>
      <c r="BB8396" s="3"/>
      <c r="BC8396" s="3"/>
      <c r="BD8396" s="3"/>
      <c r="BE8396" s="3"/>
      <c r="BF8396" s="3"/>
      <c r="BG8396" s="3"/>
      <c r="BH8396" s="3"/>
      <c r="BI8396" s="3"/>
      <c r="BJ8396" s="3"/>
    </row>
    <row r="8397" customFormat="false" ht="15.75" hidden="false" customHeight="false" outlineLevel="0" collapsed="false">
      <c r="A8397" s="3" t="n">
        <v>8396</v>
      </c>
      <c r="B8397" s="3" t="s">
        <v>24419</v>
      </c>
      <c r="C8397" s="3" t="s">
        <v>24420</v>
      </c>
      <c r="D8397" s="3" t="n">
        <v>1</v>
      </c>
      <c r="E8397" s="3" t="n">
        <v>6.654583</v>
      </c>
      <c r="F8397" s="3" t="n">
        <v>37</v>
      </c>
      <c r="G8397" s="3" t="n">
        <v>37</v>
      </c>
      <c r="H8397" s="3" t="n">
        <v>16</v>
      </c>
      <c r="I8397" s="3" t="n">
        <v>16</v>
      </c>
      <c r="J8397" s="3" t="n">
        <v>63</v>
      </c>
      <c r="K8397" s="3" t="n">
        <v>63</v>
      </c>
      <c r="L8397" s="3" t="n">
        <v>10</v>
      </c>
      <c r="M8397" s="3" t="n">
        <v>10</v>
      </c>
      <c r="N8397" s="3" t="n">
        <v>16</v>
      </c>
      <c r="O8397" s="3" t="n">
        <v>-1</v>
      </c>
      <c r="P8397" s="3" t="n">
        <v>7.7</v>
      </c>
      <c r="Q8397" s="3" t="n">
        <v>24.2</v>
      </c>
      <c r="R8397" s="3" t="s">
        <v>24421</v>
      </c>
      <c r="S8397" s="4" t="n">
        <v>45747.3286111111</v>
      </c>
      <c r="T8397" s="3" t="s">
        <v>4910</v>
      </c>
      <c r="U8397" s="3" t="s">
        <v>4910</v>
      </c>
      <c r="V8397" s="3" t="n">
        <v>1</v>
      </c>
      <c r="W8397" s="3" t="n">
        <v>0</v>
      </c>
      <c r="X8397" s="3" t="n">
        <v>0</v>
      </c>
      <c r="Y8397" s="3" t="s">
        <v>30</v>
      </c>
      <c r="Z8397" s="3" t="s">
        <v>30</v>
      </c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  <c r="AP8397" s="3"/>
      <c r="AQ8397" s="3"/>
      <c r="AR8397" s="3"/>
      <c r="AS8397" s="3"/>
      <c r="AT8397" s="3"/>
      <c r="AU8397" s="3"/>
      <c r="AV8397" s="3"/>
      <c r="AW8397" s="3"/>
      <c r="AX8397" s="3"/>
      <c r="AY8397" s="3"/>
      <c r="AZ8397" s="3"/>
      <c r="BA8397" s="3"/>
      <c r="BB8397" s="3"/>
      <c r="BC8397" s="3"/>
      <c r="BD8397" s="3"/>
      <c r="BE8397" s="3"/>
      <c r="BF8397" s="3"/>
      <c r="BG8397" s="3"/>
      <c r="BH8397" s="3"/>
      <c r="BI8397" s="3"/>
      <c r="BJ8397" s="3"/>
    </row>
    <row r="8398" customFormat="false" ht="15.75" hidden="false" customHeight="false" outlineLevel="0" collapsed="false">
      <c r="A8398" s="3" t="n">
        <v>8397</v>
      </c>
      <c r="B8398" s="3" t="s">
        <v>24422</v>
      </c>
      <c r="C8398" s="3" t="s">
        <v>24423</v>
      </c>
      <c r="D8398" s="3" t="n">
        <v>1</v>
      </c>
      <c r="E8398" s="3" t="n">
        <v>2.2164666</v>
      </c>
      <c r="F8398" s="3" t="n">
        <v>23</v>
      </c>
      <c r="G8398" s="3" t="n">
        <v>23</v>
      </c>
      <c r="H8398" s="3" t="n">
        <v>3</v>
      </c>
      <c r="I8398" s="3" t="n">
        <v>3</v>
      </c>
      <c r="J8398" s="3" t="n">
        <v>50</v>
      </c>
      <c r="K8398" s="3" t="n">
        <v>50</v>
      </c>
      <c r="L8398" s="3" t="n">
        <v>3</v>
      </c>
      <c r="M8398" s="3" t="n">
        <v>3</v>
      </c>
      <c r="N8398" s="3" t="n">
        <v>-1</v>
      </c>
      <c r="O8398" s="3" t="n">
        <v>-1</v>
      </c>
      <c r="P8398" s="3" t="n">
        <v>7.7</v>
      </c>
      <c r="Q8398" s="3" t="n">
        <v>24.2</v>
      </c>
      <c r="R8398" s="3" t="s">
        <v>24424</v>
      </c>
      <c r="S8398" s="4" t="n">
        <v>45747.3287037037</v>
      </c>
      <c r="T8398" s="3" t="s">
        <v>3197</v>
      </c>
      <c r="U8398" s="3" t="s">
        <v>3197</v>
      </c>
      <c r="V8398" s="3" t="n">
        <v>0</v>
      </c>
      <c r="W8398" s="3" t="n">
        <v>0</v>
      </c>
      <c r="X8398" s="3" t="n">
        <v>0</v>
      </c>
      <c r="Y8398" s="3" t="s">
        <v>30</v>
      </c>
      <c r="Z8398" s="3" t="s">
        <v>30</v>
      </c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3"/>
      <c r="AU8398" s="3"/>
      <c r="AV8398" s="3"/>
      <c r="AW8398" s="3"/>
      <c r="AX8398" s="3"/>
      <c r="AY8398" s="3"/>
      <c r="AZ8398" s="3"/>
      <c r="BA8398" s="3"/>
      <c r="BB8398" s="3"/>
      <c r="BC8398" s="3"/>
      <c r="BD8398" s="3"/>
      <c r="BE8398" s="3"/>
      <c r="BF8398" s="3"/>
      <c r="BG8398" s="3"/>
      <c r="BH8398" s="3"/>
      <c r="BI8398" s="3"/>
      <c r="BJ8398" s="3"/>
    </row>
    <row r="8399" customFormat="false" ht="15.75" hidden="false" customHeight="false" outlineLevel="0" collapsed="false">
      <c r="A8399" s="3" t="n">
        <v>8398</v>
      </c>
      <c r="B8399" s="3" t="s">
        <v>24425</v>
      </c>
      <c r="C8399" s="3" t="s">
        <v>24426</v>
      </c>
      <c r="D8399" s="3" t="n">
        <v>1</v>
      </c>
      <c r="E8399" s="3" t="n">
        <v>3.3710712</v>
      </c>
      <c r="F8399" s="3" t="n">
        <v>24</v>
      </c>
      <c r="G8399" s="3" t="n">
        <v>24</v>
      </c>
      <c r="H8399" s="3" t="n">
        <v>3</v>
      </c>
      <c r="I8399" s="3" t="n">
        <v>3</v>
      </c>
      <c r="J8399" s="3" t="n">
        <v>49</v>
      </c>
      <c r="K8399" s="3" t="n">
        <v>49</v>
      </c>
      <c r="L8399" s="3" t="n">
        <v>3</v>
      </c>
      <c r="M8399" s="3" t="n">
        <v>3</v>
      </c>
      <c r="N8399" s="3" t="n">
        <v>-1</v>
      </c>
      <c r="O8399" s="3" t="n">
        <v>-1</v>
      </c>
      <c r="P8399" s="3" t="n">
        <v>7.7</v>
      </c>
      <c r="Q8399" s="3" t="n">
        <v>24.2</v>
      </c>
      <c r="R8399" s="3" t="s">
        <v>24427</v>
      </c>
      <c r="S8399" s="4" t="n">
        <v>45747.3287962963</v>
      </c>
      <c r="T8399" s="3" t="s">
        <v>3197</v>
      </c>
      <c r="U8399" s="3" t="s">
        <v>3197</v>
      </c>
      <c r="V8399" s="3" t="n">
        <v>0</v>
      </c>
      <c r="W8399" s="3" t="n">
        <v>0</v>
      </c>
      <c r="X8399" s="3" t="n">
        <v>0</v>
      </c>
      <c r="Y8399" s="3" t="s">
        <v>30</v>
      </c>
      <c r="Z8399" s="3" t="s">
        <v>30</v>
      </c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3"/>
      <c r="AU8399" s="3"/>
      <c r="AV8399" s="3"/>
      <c r="AW8399" s="3"/>
      <c r="AX8399" s="3"/>
      <c r="AY8399" s="3"/>
      <c r="AZ8399" s="3"/>
      <c r="BA8399" s="3"/>
      <c r="BB8399" s="3"/>
      <c r="BC8399" s="3"/>
      <c r="BD8399" s="3"/>
      <c r="BE8399" s="3"/>
      <c r="BF8399" s="3"/>
      <c r="BG8399" s="3"/>
      <c r="BH8399" s="3"/>
      <c r="BI8399" s="3"/>
      <c r="BJ8399" s="3"/>
    </row>
    <row r="8400" customFormat="false" ht="15.75" hidden="false" customHeight="false" outlineLevel="0" collapsed="false">
      <c r="A8400" s="3" t="n">
        <v>8399</v>
      </c>
      <c r="B8400" s="3" t="s">
        <v>24428</v>
      </c>
      <c r="C8400" s="3" t="s">
        <v>24429</v>
      </c>
      <c r="D8400" s="3" t="n">
        <v>1</v>
      </c>
      <c r="E8400" s="3" t="n">
        <v>1.8710143</v>
      </c>
      <c r="F8400" s="3" t="n">
        <v>21</v>
      </c>
      <c r="G8400" s="3" t="n">
        <v>21</v>
      </c>
      <c r="H8400" s="3" t="n">
        <v>3</v>
      </c>
      <c r="I8400" s="3" t="n">
        <v>3</v>
      </c>
      <c r="J8400" s="3" t="n">
        <v>39</v>
      </c>
      <c r="K8400" s="3" t="n">
        <v>39</v>
      </c>
      <c r="L8400" s="3" t="n">
        <v>3</v>
      </c>
      <c r="M8400" s="3" t="n">
        <v>3</v>
      </c>
      <c r="N8400" s="3" t="n">
        <v>-1</v>
      </c>
      <c r="O8400" s="3" t="n">
        <v>-1</v>
      </c>
      <c r="P8400" s="3" t="n">
        <v>7.7</v>
      </c>
      <c r="Q8400" s="3" t="n">
        <v>24.2</v>
      </c>
      <c r="R8400" s="3" t="s">
        <v>24430</v>
      </c>
      <c r="S8400" s="4" t="n">
        <v>45747.3288541667</v>
      </c>
      <c r="T8400" s="3" t="s">
        <v>1920</v>
      </c>
      <c r="U8400" s="3" t="s">
        <v>1920</v>
      </c>
      <c r="V8400" s="3" t="n">
        <v>0</v>
      </c>
      <c r="W8400" s="3" t="n">
        <v>0</v>
      </c>
      <c r="X8400" s="3" t="n">
        <v>0</v>
      </c>
      <c r="Y8400" s="3" t="s">
        <v>30</v>
      </c>
      <c r="Z8400" s="3" t="s">
        <v>30</v>
      </c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  <c r="AP8400" s="3"/>
      <c r="AQ8400" s="3"/>
      <c r="AR8400" s="3"/>
      <c r="AS8400" s="3"/>
      <c r="AT8400" s="3"/>
      <c r="AU8400" s="3"/>
      <c r="AV8400" s="3"/>
      <c r="AW8400" s="3"/>
      <c r="AX8400" s="3"/>
      <c r="AY8400" s="3"/>
      <c r="AZ8400" s="3"/>
      <c r="BA8400" s="3"/>
      <c r="BB8400" s="3"/>
      <c r="BC8400" s="3"/>
      <c r="BD8400" s="3"/>
      <c r="BE8400" s="3"/>
      <c r="BF8400" s="3"/>
      <c r="BG8400" s="3"/>
      <c r="BH8400" s="3"/>
      <c r="BI8400" s="3"/>
      <c r="BJ8400" s="3"/>
    </row>
    <row r="8401" customFormat="false" ht="15.75" hidden="false" customHeight="false" outlineLevel="0" collapsed="false">
      <c r="A8401" s="3" t="n">
        <v>8400</v>
      </c>
      <c r="B8401" s="3" t="s">
        <v>24431</v>
      </c>
      <c r="C8401" s="3" t="s">
        <v>24432</v>
      </c>
      <c r="D8401" s="3" t="n">
        <v>1</v>
      </c>
      <c r="E8401" s="3" t="n">
        <v>1.3664893</v>
      </c>
      <c r="F8401" s="3" t="n">
        <v>19</v>
      </c>
      <c r="G8401" s="3" t="n">
        <v>19</v>
      </c>
      <c r="H8401" s="3" t="n">
        <v>3</v>
      </c>
      <c r="I8401" s="3" t="n">
        <v>3</v>
      </c>
      <c r="J8401" s="3" t="n">
        <v>38</v>
      </c>
      <c r="K8401" s="3" t="n">
        <v>38</v>
      </c>
      <c r="L8401" s="3" t="n">
        <v>2</v>
      </c>
      <c r="M8401" s="3" t="n">
        <v>2</v>
      </c>
      <c r="N8401" s="3" t="n">
        <v>-1</v>
      </c>
      <c r="O8401" s="3" t="n">
        <v>-1</v>
      </c>
      <c r="P8401" s="3" t="n">
        <v>7.7</v>
      </c>
      <c r="Q8401" s="3" t="n">
        <v>24.2</v>
      </c>
      <c r="R8401" s="3" t="s">
        <v>24433</v>
      </c>
      <c r="S8401" s="4" t="n">
        <v>45747.328912037</v>
      </c>
      <c r="T8401" s="3" t="s">
        <v>3197</v>
      </c>
      <c r="U8401" s="3" t="s">
        <v>3197</v>
      </c>
      <c r="V8401" s="3" t="n">
        <v>0</v>
      </c>
      <c r="W8401" s="3" t="n">
        <v>0</v>
      </c>
      <c r="X8401" s="3" t="n">
        <v>0</v>
      </c>
      <c r="Y8401" s="3" t="s">
        <v>30</v>
      </c>
      <c r="Z8401" s="3" t="s">
        <v>30</v>
      </c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  <c r="AP8401" s="3"/>
      <c r="AQ8401" s="3"/>
      <c r="AR8401" s="3"/>
      <c r="AS8401" s="3"/>
      <c r="AT8401" s="3"/>
      <c r="AU8401" s="3"/>
      <c r="AV8401" s="3"/>
      <c r="AW8401" s="3"/>
      <c r="AX8401" s="3"/>
      <c r="AY8401" s="3"/>
      <c r="AZ8401" s="3"/>
      <c r="BA8401" s="3"/>
      <c r="BB8401" s="3"/>
      <c r="BC8401" s="3"/>
      <c r="BD8401" s="3"/>
      <c r="BE8401" s="3"/>
      <c r="BF8401" s="3"/>
      <c r="BG8401" s="3"/>
      <c r="BH8401" s="3"/>
      <c r="BI8401" s="3"/>
      <c r="BJ8401" s="3"/>
    </row>
    <row r="8402" customFormat="false" ht="15.75" hidden="false" customHeight="false" outlineLevel="0" collapsed="false">
      <c r="A8402" s="3" t="n">
        <v>8401</v>
      </c>
      <c r="B8402" s="3" t="s">
        <v>24434</v>
      </c>
      <c r="C8402" s="3" t="s">
        <v>24435</v>
      </c>
      <c r="D8402" s="3" t="n">
        <v>1</v>
      </c>
      <c r="E8402" s="3" t="n">
        <v>0.8638164</v>
      </c>
      <c r="F8402" s="3" t="n">
        <v>14</v>
      </c>
      <c r="G8402" s="3" t="n">
        <v>14</v>
      </c>
      <c r="H8402" s="3" t="n">
        <v>3</v>
      </c>
      <c r="I8402" s="3" t="n">
        <v>3</v>
      </c>
      <c r="J8402" s="3" t="n">
        <v>27</v>
      </c>
      <c r="K8402" s="3" t="n">
        <v>27</v>
      </c>
      <c r="L8402" s="3" t="n">
        <v>2</v>
      </c>
      <c r="M8402" s="3" t="n">
        <v>2</v>
      </c>
      <c r="N8402" s="3" t="n">
        <v>0</v>
      </c>
      <c r="O8402" s="3" t="n">
        <v>-1</v>
      </c>
      <c r="P8402" s="3" t="n">
        <v>7.7</v>
      </c>
      <c r="Q8402" s="3" t="n">
        <v>24.2</v>
      </c>
      <c r="R8402" s="3" t="s">
        <v>24436</v>
      </c>
      <c r="S8402" s="4" t="n">
        <v>45747.3289699074</v>
      </c>
      <c r="T8402" s="3" t="s">
        <v>3197</v>
      </c>
      <c r="U8402" s="3" t="s">
        <v>3197</v>
      </c>
      <c r="V8402" s="3" t="n">
        <v>1</v>
      </c>
      <c r="W8402" s="3" t="n">
        <v>0</v>
      </c>
      <c r="X8402" s="3" t="n">
        <v>0</v>
      </c>
      <c r="Y8402" s="3" t="s">
        <v>30</v>
      </c>
      <c r="Z8402" s="3" t="s">
        <v>30</v>
      </c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  <c r="AP8402" s="3"/>
      <c r="AQ8402" s="3"/>
      <c r="AR8402" s="3"/>
      <c r="AS8402" s="3"/>
      <c r="AT8402" s="3"/>
      <c r="AU8402" s="3"/>
      <c r="AV8402" s="3"/>
      <c r="AW8402" s="3"/>
      <c r="AX8402" s="3"/>
      <c r="AY8402" s="3"/>
      <c r="AZ8402" s="3"/>
      <c r="BA8402" s="3"/>
      <c r="BB8402" s="3"/>
      <c r="BC8402" s="3"/>
      <c r="BD8402" s="3"/>
      <c r="BE8402" s="3"/>
      <c r="BF8402" s="3"/>
      <c r="BG8402" s="3"/>
      <c r="BH8402" s="3"/>
      <c r="BI8402" s="3"/>
      <c r="BJ8402" s="3"/>
    </row>
    <row r="8403" customFormat="false" ht="15.75" hidden="false" customHeight="false" outlineLevel="0" collapsed="false">
      <c r="A8403" s="3" t="n">
        <v>8402</v>
      </c>
      <c r="B8403" s="3" t="s">
        <v>24437</v>
      </c>
      <c r="C8403" s="3" t="s">
        <v>24438</v>
      </c>
      <c r="D8403" s="3" t="n">
        <v>1</v>
      </c>
      <c r="E8403" s="3" t="n">
        <v>2.7963952</v>
      </c>
      <c r="F8403" s="3" t="n">
        <v>190</v>
      </c>
      <c r="G8403" s="3" t="n">
        <v>190</v>
      </c>
      <c r="H8403" s="3" t="n">
        <v>7</v>
      </c>
      <c r="I8403" s="3" t="n">
        <v>7</v>
      </c>
      <c r="J8403" s="3" t="n">
        <v>272</v>
      </c>
      <c r="K8403" s="3" t="n">
        <v>272</v>
      </c>
      <c r="L8403" s="3" t="n">
        <v>54</v>
      </c>
      <c r="M8403" s="3" t="n">
        <v>54</v>
      </c>
      <c r="N8403" s="3" t="n">
        <v>0</v>
      </c>
      <c r="O8403" s="3" t="n">
        <v>-1</v>
      </c>
      <c r="P8403" s="3" t="n">
        <v>7.5</v>
      </c>
      <c r="Q8403" s="3" t="n">
        <v>24.2</v>
      </c>
      <c r="R8403" s="3" t="s">
        <v>24439</v>
      </c>
      <c r="S8403" s="4" t="n">
        <v>45747.3291319445</v>
      </c>
      <c r="T8403" s="3" t="s">
        <v>65</v>
      </c>
      <c r="U8403" s="3" t="s">
        <v>65</v>
      </c>
      <c r="V8403" s="3" t="n">
        <v>1</v>
      </c>
      <c r="W8403" s="3" t="n">
        <v>0</v>
      </c>
      <c r="X8403" s="3" t="n">
        <v>0</v>
      </c>
      <c r="Y8403" s="3" t="s">
        <v>30</v>
      </c>
      <c r="Z8403" s="3" t="s">
        <v>30</v>
      </c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  <c r="AP8403" s="3"/>
      <c r="AQ8403" s="3"/>
      <c r="AR8403" s="3"/>
      <c r="AS8403" s="3"/>
      <c r="AT8403" s="3"/>
      <c r="AU8403" s="3"/>
      <c r="AV8403" s="3"/>
      <c r="AW8403" s="3"/>
      <c r="AX8403" s="3"/>
      <c r="AY8403" s="3"/>
      <c r="AZ8403" s="3"/>
      <c r="BA8403" s="3"/>
      <c r="BB8403" s="3"/>
      <c r="BC8403" s="3"/>
      <c r="BD8403" s="3"/>
      <c r="BE8403" s="3"/>
      <c r="BF8403" s="3"/>
      <c r="BG8403" s="3"/>
      <c r="BH8403" s="3"/>
      <c r="BI8403" s="3"/>
      <c r="BJ8403" s="3"/>
    </row>
    <row r="8404" customFormat="false" ht="15.75" hidden="false" customHeight="false" outlineLevel="0" collapsed="false">
      <c r="A8404" s="3" t="n">
        <v>8403</v>
      </c>
      <c r="B8404" s="3" t="s">
        <v>24440</v>
      </c>
      <c r="C8404" s="3" t="s">
        <v>24441</v>
      </c>
      <c r="D8404" s="3" t="n">
        <v>1</v>
      </c>
      <c r="E8404" s="3" t="n">
        <v>0.7368305</v>
      </c>
      <c r="F8404" s="3" t="n">
        <v>19</v>
      </c>
      <c r="G8404" s="3" t="n">
        <v>19</v>
      </c>
      <c r="H8404" s="3" t="n">
        <v>10</v>
      </c>
      <c r="I8404" s="3" t="n">
        <v>10</v>
      </c>
      <c r="J8404" s="3" t="n">
        <v>18</v>
      </c>
      <c r="K8404" s="3" t="n">
        <v>18</v>
      </c>
      <c r="L8404" s="3" t="n">
        <v>2</v>
      </c>
      <c r="M8404" s="3" t="n">
        <v>2</v>
      </c>
      <c r="N8404" s="3" t="n">
        <v>3</v>
      </c>
      <c r="O8404" s="3" t="n">
        <v>-1</v>
      </c>
      <c r="P8404" s="3" t="n">
        <v>8.5</v>
      </c>
      <c r="Q8404" s="3" t="n">
        <v>24.2</v>
      </c>
      <c r="R8404" s="3" t="s">
        <v>24442</v>
      </c>
      <c r="S8404" s="4" t="n">
        <v>45747.329212963</v>
      </c>
      <c r="T8404" s="3" t="s">
        <v>65</v>
      </c>
      <c r="U8404" s="3" t="s">
        <v>65</v>
      </c>
      <c r="V8404" s="3" t="n">
        <v>1</v>
      </c>
      <c r="W8404" s="3" t="n">
        <v>0</v>
      </c>
      <c r="X8404" s="3" t="n">
        <v>0</v>
      </c>
      <c r="Y8404" s="3" t="s">
        <v>30</v>
      </c>
      <c r="Z8404" s="3" t="s">
        <v>30</v>
      </c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  <c r="AP8404" s="3"/>
      <c r="AQ8404" s="3"/>
      <c r="AR8404" s="3"/>
      <c r="AS8404" s="3"/>
      <c r="AT8404" s="3"/>
      <c r="AU8404" s="3"/>
      <c r="AV8404" s="3"/>
      <c r="AW8404" s="3"/>
      <c r="AX8404" s="3"/>
      <c r="AY8404" s="3"/>
      <c r="AZ8404" s="3"/>
      <c r="BA8404" s="3"/>
      <c r="BB8404" s="3"/>
      <c r="BC8404" s="3"/>
      <c r="BD8404" s="3"/>
      <c r="BE8404" s="3"/>
      <c r="BF8404" s="3"/>
      <c r="BG8404" s="3"/>
      <c r="BH8404" s="3"/>
      <c r="BI8404" s="3"/>
      <c r="BJ8404" s="3"/>
    </row>
    <row r="8405" customFormat="false" ht="15.75" hidden="false" customHeight="false" outlineLevel="0" collapsed="false">
      <c r="A8405" s="3" t="n">
        <v>8404</v>
      </c>
      <c r="B8405" s="3" t="s">
        <v>24443</v>
      </c>
      <c r="C8405" s="3" t="s">
        <v>24444</v>
      </c>
      <c r="D8405" s="3" t="n">
        <v>1</v>
      </c>
      <c r="E8405" s="3" t="n">
        <v>1.0661261</v>
      </c>
      <c r="F8405" s="3" t="n">
        <v>25</v>
      </c>
      <c r="G8405" s="3" t="n">
        <v>25</v>
      </c>
      <c r="H8405" s="3" t="n">
        <v>9</v>
      </c>
      <c r="I8405" s="3" t="n">
        <v>9</v>
      </c>
      <c r="J8405" s="3" t="n">
        <v>37</v>
      </c>
      <c r="K8405" s="3" t="n">
        <v>37</v>
      </c>
      <c r="L8405" s="3" t="n">
        <v>1</v>
      </c>
      <c r="M8405" s="3" t="n">
        <v>1</v>
      </c>
      <c r="N8405" s="3" t="n">
        <v>-1</v>
      </c>
      <c r="O8405" s="3" t="n">
        <v>-1</v>
      </c>
      <c r="P8405" s="3" t="n">
        <v>8.5</v>
      </c>
      <c r="Q8405" s="3" t="n">
        <v>24.2</v>
      </c>
      <c r="R8405" s="3" t="s">
        <v>24445</v>
      </c>
      <c r="S8405" s="4" t="n">
        <v>45747.3292476852</v>
      </c>
      <c r="T8405" s="3" t="s">
        <v>65</v>
      </c>
      <c r="U8405" s="3" t="s">
        <v>65</v>
      </c>
      <c r="V8405" s="3" t="n">
        <v>0</v>
      </c>
      <c r="W8405" s="3" t="n">
        <v>0</v>
      </c>
      <c r="X8405" s="3" t="n">
        <v>0</v>
      </c>
      <c r="Y8405" s="3" t="s">
        <v>30</v>
      </c>
      <c r="Z8405" s="3" t="s">
        <v>30</v>
      </c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  <c r="AP8405" s="3"/>
      <c r="AQ8405" s="3"/>
      <c r="AR8405" s="3"/>
      <c r="AS8405" s="3"/>
      <c r="AT8405" s="3"/>
      <c r="AU8405" s="3"/>
      <c r="AV8405" s="3"/>
      <c r="AW8405" s="3"/>
      <c r="AX8405" s="3"/>
      <c r="AY8405" s="3"/>
      <c r="AZ8405" s="3"/>
      <c r="BA8405" s="3"/>
      <c r="BB8405" s="3"/>
      <c r="BC8405" s="3"/>
      <c r="BD8405" s="3"/>
      <c r="BE8405" s="3"/>
      <c r="BF8405" s="3"/>
      <c r="BG8405" s="3"/>
      <c r="BH8405" s="3"/>
      <c r="BI8405" s="3"/>
      <c r="BJ8405" s="3"/>
    </row>
    <row r="8406" customFormat="false" ht="15.75" hidden="false" customHeight="false" outlineLevel="0" collapsed="false">
      <c r="A8406" s="3" t="n">
        <v>8405</v>
      </c>
      <c r="B8406" s="3" t="s">
        <v>24446</v>
      </c>
      <c r="C8406" s="3" t="s">
        <v>24447</v>
      </c>
      <c r="D8406" s="3" t="n">
        <v>1</v>
      </c>
      <c r="E8406" s="3" t="n">
        <v>8.080155</v>
      </c>
      <c r="F8406" s="3" t="n">
        <v>122</v>
      </c>
      <c r="G8406" s="3" t="n">
        <v>122</v>
      </c>
      <c r="H8406" s="3" t="n">
        <v>5</v>
      </c>
      <c r="I8406" s="3" t="n">
        <v>5</v>
      </c>
      <c r="J8406" s="3" t="n">
        <v>201</v>
      </c>
      <c r="K8406" s="3" t="n">
        <v>201</v>
      </c>
      <c r="L8406" s="3" t="n">
        <v>33</v>
      </c>
      <c r="M8406" s="3" t="n">
        <v>33</v>
      </c>
      <c r="N8406" s="3" t="n">
        <v>10</v>
      </c>
      <c r="O8406" s="3" t="n">
        <v>-1</v>
      </c>
      <c r="P8406" s="3" t="n">
        <v>7.5</v>
      </c>
      <c r="Q8406" s="3" t="n">
        <v>24.2</v>
      </c>
      <c r="R8406" s="3" t="s">
        <v>24448</v>
      </c>
      <c r="S8406" s="4" t="n">
        <v>45747.3294675926</v>
      </c>
      <c r="T8406" s="3" t="s">
        <v>4910</v>
      </c>
      <c r="U8406" s="3" t="s">
        <v>4910</v>
      </c>
      <c r="V8406" s="3" t="n">
        <v>1</v>
      </c>
      <c r="W8406" s="3" t="n">
        <v>0</v>
      </c>
      <c r="X8406" s="3" t="n">
        <v>0</v>
      </c>
      <c r="Y8406" s="3" t="s">
        <v>30</v>
      </c>
      <c r="Z8406" s="3" t="s">
        <v>30</v>
      </c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  <c r="AP8406" s="3"/>
      <c r="AQ8406" s="3"/>
      <c r="AR8406" s="3"/>
      <c r="AS8406" s="3"/>
      <c r="AT8406" s="3"/>
      <c r="AU8406" s="3"/>
      <c r="AV8406" s="3"/>
      <c r="AW8406" s="3"/>
      <c r="AX8406" s="3"/>
      <c r="AY8406" s="3"/>
      <c r="AZ8406" s="3"/>
      <c r="BA8406" s="3"/>
      <c r="BB8406" s="3"/>
      <c r="BC8406" s="3"/>
      <c r="BD8406" s="3"/>
      <c r="BE8406" s="3"/>
      <c r="BF8406" s="3"/>
      <c r="BG8406" s="3"/>
      <c r="BH8406" s="3"/>
      <c r="BI8406" s="3"/>
      <c r="BJ8406" s="3"/>
    </row>
    <row r="8407" customFormat="false" ht="15.75" hidden="false" customHeight="false" outlineLevel="0" collapsed="false">
      <c r="A8407" s="3" t="n">
        <v>8406</v>
      </c>
      <c r="B8407" s="3" t="s">
        <v>24449</v>
      </c>
      <c r="C8407" s="3" t="s">
        <v>24450</v>
      </c>
      <c r="D8407" s="3" t="n">
        <v>1</v>
      </c>
      <c r="E8407" s="3" t="n">
        <v>0.9839647</v>
      </c>
      <c r="F8407" s="3" t="n">
        <v>16</v>
      </c>
      <c r="G8407" s="3" t="n">
        <v>16</v>
      </c>
      <c r="H8407" s="3" t="n">
        <v>6</v>
      </c>
      <c r="I8407" s="3" t="n">
        <v>6</v>
      </c>
      <c r="J8407" s="3" t="n">
        <v>24</v>
      </c>
      <c r="K8407" s="3" t="n">
        <v>24</v>
      </c>
      <c r="L8407" s="3" t="n">
        <v>4</v>
      </c>
      <c r="M8407" s="3" t="n">
        <v>4</v>
      </c>
      <c r="N8407" s="3" t="n">
        <v>-1</v>
      </c>
      <c r="O8407" s="3" t="n">
        <v>-1</v>
      </c>
      <c r="P8407" s="3" t="n">
        <v>7.5</v>
      </c>
      <c r="Q8407" s="3" t="n">
        <v>24.2</v>
      </c>
      <c r="R8407" s="3" t="s">
        <v>24451</v>
      </c>
      <c r="S8407" s="4" t="n">
        <v>45747.329537037</v>
      </c>
      <c r="T8407" s="3" t="s">
        <v>65</v>
      </c>
      <c r="U8407" s="3" t="s">
        <v>65</v>
      </c>
      <c r="V8407" s="3" t="n">
        <v>0</v>
      </c>
      <c r="W8407" s="3" t="n">
        <v>0</v>
      </c>
      <c r="X8407" s="3" t="n">
        <v>0</v>
      </c>
      <c r="Y8407" s="3" t="s">
        <v>30</v>
      </c>
      <c r="Z8407" s="3" t="s">
        <v>30</v>
      </c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  <c r="AP8407" s="3"/>
      <c r="AQ8407" s="3"/>
      <c r="AR8407" s="3"/>
      <c r="AS8407" s="3"/>
      <c r="AT8407" s="3"/>
      <c r="AU8407" s="3"/>
      <c r="AV8407" s="3"/>
      <c r="AW8407" s="3"/>
      <c r="AX8407" s="3"/>
      <c r="AY8407" s="3"/>
      <c r="AZ8407" s="3"/>
      <c r="BA8407" s="3"/>
      <c r="BB8407" s="3"/>
      <c r="BC8407" s="3"/>
      <c r="BD8407" s="3"/>
      <c r="BE8407" s="3"/>
      <c r="BF8407" s="3"/>
      <c r="BG8407" s="3"/>
      <c r="BH8407" s="3"/>
      <c r="BI8407" s="3"/>
      <c r="BJ8407" s="3"/>
    </row>
    <row r="8408" customFormat="false" ht="15.75" hidden="false" customHeight="false" outlineLevel="0" collapsed="false">
      <c r="A8408" s="3" t="n">
        <v>8407</v>
      </c>
      <c r="B8408" s="3" t="s">
        <v>24452</v>
      </c>
      <c r="C8408" s="3" t="s">
        <v>24453</v>
      </c>
      <c r="D8408" s="3" t="n">
        <v>1</v>
      </c>
      <c r="E8408" s="3" t="n">
        <v>1.4323056</v>
      </c>
      <c r="F8408" s="3" t="n">
        <v>41</v>
      </c>
      <c r="G8408" s="3" t="n">
        <v>41</v>
      </c>
      <c r="H8408" s="3" t="n">
        <v>6</v>
      </c>
      <c r="I8408" s="3" t="n">
        <v>6</v>
      </c>
      <c r="J8408" s="3" t="n">
        <v>69</v>
      </c>
      <c r="K8408" s="3" t="n">
        <v>69</v>
      </c>
      <c r="L8408" s="3" t="n">
        <v>8</v>
      </c>
      <c r="M8408" s="3" t="n">
        <v>8</v>
      </c>
      <c r="N8408" s="3" t="n">
        <v>-1</v>
      </c>
      <c r="O8408" s="3" t="n">
        <v>-1</v>
      </c>
      <c r="P8408" s="3" t="n">
        <v>7.5</v>
      </c>
      <c r="Q8408" s="3" t="n">
        <v>24.2</v>
      </c>
      <c r="R8408" s="3" t="s">
        <v>24454</v>
      </c>
      <c r="S8408" s="4" t="n">
        <v>45747.3296064815</v>
      </c>
      <c r="T8408" s="3" t="s">
        <v>65</v>
      </c>
      <c r="U8408" s="3" t="s">
        <v>65</v>
      </c>
      <c r="V8408" s="3" t="n">
        <v>0</v>
      </c>
      <c r="W8408" s="3" t="n">
        <v>0</v>
      </c>
      <c r="X8408" s="3" t="n">
        <v>0</v>
      </c>
      <c r="Y8408" s="3" t="s">
        <v>30</v>
      </c>
      <c r="Z8408" s="3" t="s">
        <v>30</v>
      </c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  <c r="AP8408" s="3"/>
      <c r="AQ8408" s="3"/>
      <c r="AR8408" s="3"/>
      <c r="AS8408" s="3"/>
      <c r="AT8408" s="3"/>
      <c r="AU8408" s="3"/>
      <c r="AV8408" s="3"/>
      <c r="AW8408" s="3"/>
      <c r="AX8408" s="3"/>
      <c r="AY8408" s="3"/>
      <c r="AZ8408" s="3"/>
      <c r="BA8408" s="3"/>
      <c r="BB8408" s="3"/>
      <c r="BC8408" s="3"/>
      <c r="BD8408" s="3"/>
      <c r="BE8408" s="3"/>
      <c r="BF8408" s="3"/>
      <c r="BG8408" s="3"/>
      <c r="BH8408" s="3"/>
      <c r="BI8408" s="3"/>
      <c r="BJ8408" s="3"/>
    </row>
    <row r="8409" customFormat="false" ht="15.75" hidden="false" customHeight="false" outlineLevel="0" collapsed="false">
      <c r="A8409" s="3" t="n">
        <v>8408</v>
      </c>
      <c r="B8409" s="3" t="s">
        <v>24455</v>
      </c>
      <c r="C8409" s="3" t="s">
        <v>24456</v>
      </c>
      <c r="D8409" s="3" t="n">
        <v>1</v>
      </c>
      <c r="E8409" s="3" t="n">
        <v>1.512556</v>
      </c>
      <c r="F8409" s="3" t="n">
        <v>33</v>
      </c>
      <c r="G8409" s="3" t="n">
        <v>33</v>
      </c>
      <c r="H8409" s="3" t="n">
        <v>12</v>
      </c>
      <c r="I8409" s="3" t="n">
        <v>12</v>
      </c>
      <c r="J8409" s="3" t="n">
        <v>45</v>
      </c>
      <c r="K8409" s="3" t="n">
        <v>45</v>
      </c>
      <c r="L8409" s="3" t="n">
        <v>14</v>
      </c>
      <c r="M8409" s="3" t="n">
        <v>14</v>
      </c>
      <c r="N8409" s="3" t="n">
        <v>-1</v>
      </c>
      <c r="O8409" s="3" t="n">
        <v>-1</v>
      </c>
      <c r="P8409" s="3" t="n">
        <v>7.5</v>
      </c>
      <c r="Q8409" s="3" t="n">
        <v>24.2</v>
      </c>
      <c r="R8409" s="3" t="s">
        <v>24457</v>
      </c>
      <c r="S8409" s="4" t="n">
        <v>45747.3296759259</v>
      </c>
      <c r="T8409" s="3" t="s">
        <v>65</v>
      </c>
      <c r="U8409" s="3" t="s">
        <v>65</v>
      </c>
      <c r="V8409" s="3" t="n">
        <v>0</v>
      </c>
      <c r="W8409" s="3" t="n">
        <v>0</v>
      </c>
      <c r="X8409" s="3" t="n">
        <v>0</v>
      </c>
      <c r="Y8409" s="3" t="s">
        <v>30</v>
      </c>
      <c r="Z8409" s="3" t="s">
        <v>30</v>
      </c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  <c r="AP8409" s="3"/>
      <c r="AQ8409" s="3"/>
      <c r="AR8409" s="3"/>
      <c r="AS8409" s="3"/>
      <c r="AT8409" s="3"/>
      <c r="AU8409" s="3"/>
      <c r="AV8409" s="3"/>
      <c r="AW8409" s="3"/>
      <c r="AX8409" s="3"/>
      <c r="AY8409" s="3"/>
      <c r="AZ8409" s="3"/>
      <c r="BA8409" s="3"/>
      <c r="BB8409" s="3"/>
      <c r="BC8409" s="3"/>
      <c r="BD8409" s="3"/>
      <c r="BE8409" s="3"/>
      <c r="BF8409" s="3"/>
      <c r="BG8409" s="3"/>
      <c r="BH8409" s="3"/>
      <c r="BI8409" s="3"/>
      <c r="BJ8409" s="3"/>
    </row>
    <row r="8410" customFormat="false" ht="15.75" hidden="false" customHeight="false" outlineLevel="0" collapsed="false">
      <c r="A8410" s="3" t="n">
        <v>8409</v>
      </c>
      <c r="B8410" s="3" t="s">
        <v>24458</v>
      </c>
      <c r="C8410" s="3" t="s">
        <v>24459</v>
      </c>
      <c r="D8410" s="3" t="n">
        <v>1</v>
      </c>
      <c r="E8410" s="3" t="n">
        <v>1.2194969</v>
      </c>
      <c r="F8410" s="3" t="n">
        <v>31</v>
      </c>
      <c r="G8410" s="3" t="n">
        <v>31</v>
      </c>
      <c r="H8410" s="3" t="n">
        <v>12</v>
      </c>
      <c r="I8410" s="3" t="n">
        <v>12</v>
      </c>
      <c r="J8410" s="3" t="n">
        <v>40</v>
      </c>
      <c r="K8410" s="3" t="n">
        <v>40</v>
      </c>
      <c r="L8410" s="3" t="n">
        <v>13</v>
      </c>
      <c r="M8410" s="3" t="n">
        <v>13</v>
      </c>
      <c r="N8410" s="3" t="n">
        <v>-1</v>
      </c>
      <c r="O8410" s="3" t="n">
        <v>-1</v>
      </c>
      <c r="P8410" s="3" t="n">
        <v>7.5</v>
      </c>
      <c r="Q8410" s="3" t="n">
        <v>24.2</v>
      </c>
      <c r="R8410" s="3" t="s">
        <v>24460</v>
      </c>
      <c r="S8410" s="4" t="n">
        <v>45747.3297337963</v>
      </c>
      <c r="T8410" s="3" t="s">
        <v>65</v>
      </c>
      <c r="U8410" s="3" t="s">
        <v>65</v>
      </c>
      <c r="V8410" s="3" t="n">
        <v>0</v>
      </c>
      <c r="W8410" s="3" t="n">
        <v>0</v>
      </c>
      <c r="X8410" s="3" t="n">
        <v>0</v>
      </c>
      <c r="Y8410" s="3" t="s">
        <v>30</v>
      </c>
      <c r="Z8410" s="3" t="s">
        <v>30</v>
      </c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  <c r="AP8410" s="3"/>
      <c r="AQ8410" s="3"/>
      <c r="AR8410" s="3"/>
      <c r="AS8410" s="3"/>
      <c r="AT8410" s="3"/>
      <c r="AU8410" s="3"/>
      <c r="AV8410" s="3"/>
      <c r="AW8410" s="3"/>
      <c r="AX8410" s="3"/>
      <c r="AY8410" s="3"/>
      <c r="AZ8410" s="3"/>
      <c r="BA8410" s="3"/>
      <c r="BB8410" s="3"/>
      <c r="BC8410" s="3"/>
      <c r="BD8410" s="3"/>
      <c r="BE8410" s="3"/>
      <c r="BF8410" s="3"/>
      <c r="BG8410" s="3"/>
      <c r="BH8410" s="3"/>
      <c r="BI8410" s="3"/>
      <c r="BJ8410" s="3"/>
    </row>
    <row r="8411" customFormat="false" ht="15.75" hidden="false" customHeight="false" outlineLevel="0" collapsed="false">
      <c r="A8411" s="3" t="n">
        <v>8410</v>
      </c>
      <c r="B8411" s="3" t="s">
        <v>24461</v>
      </c>
      <c r="C8411" s="3" t="s">
        <v>24462</v>
      </c>
      <c r="D8411" s="3" t="n">
        <v>1</v>
      </c>
      <c r="E8411" s="3" t="n">
        <v>1.9983758</v>
      </c>
      <c r="F8411" s="3" t="n">
        <v>52</v>
      </c>
      <c r="G8411" s="3" t="n">
        <v>52</v>
      </c>
      <c r="H8411" s="3" t="n">
        <v>12</v>
      </c>
      <c r="I8411" s="3" t="n">
        <v>12</v>
      </c>
      <c r="J8411" s="3" t="n">
        <v>90</v>
      </c>
      <c r="K8411" s="3" t="n">
        <v>90</v>
      </c>
      <c r="L8411" s="3" t="n">
        <v>24</v>
      </c>
      <c r="M8411" s="3" t="n">
        <v>24</v>
      </c>
      <c r="N8411" s="3" t="n">
        <v>-1</v>
      </c>
      <c r="O8411" s="3" t="n">
        <v>-1</v>
      </c>
      <c r="P8411" s="3" t="n">
        <v>7.5</v>
      </c>
      <c r="Q8411" s="3" t="n">
        <v>24.2</v>
      </c>
      <c r="R8411" s="3" t="s">
        <v>24463</v>
      </c>
      <c r="S8411" s="4" t="n">
        <v>45747.329837963</v>
      </c>
      <c r="T8411" s="3" t="s">
        <v>65</v>
      </c>
      <c r="U8411" s="3" t="s">
        <v>65</v>
      </c>
      <c r="V8411" s="3" t="n">
        <v>0</v>
      </c>
      <c r="W8411" s="3" t="n">
        <v>0</v>
      </c>
      <c r="X8411" s="3" t="n">
        <v>0</v>
      </c>
      <c r="Y8411" s="3" t="s">
        <v>30</v>
      </c>
      <c r="Z8411" s="3" t="s">
        <v>30</v>
      </c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3"/>
      <c r="AU8411" s="3"/>
      <c r="AV8411" s="3"/>
      <c r="AW8411" s="3"/>
      <c r="AX8411" s="3"/>
      <c r="AY8411" s="3"/>
      <c r="AZ8411" s="3"/>
      <c r="BA8411" s="3"/>
      <c r="BB8411" s="3"/>
      <c r="BC8411" s="3"/>
      <c r="BD8411" s="3"/>
      <c r="BE8411" s="3"/>
      <c r="BF8411" s="3"/>
      <c r="BG8411" s="3"/>
      <c r="BH8411" s="3"/>
      <c r="BI8411" s="3"/>
      <c r="BJ8411" s="3"/>
    </row>
    <row r="8412" customFormat="false" ht="15.75" hidden="false" customHeight="false" outlineLevel="0" collapsed="false">
      <c r="A8412" s="3" t="n">
        <v>8411</v>
      </c>
      <c r="B8412" s="3" t="s">
        <v>24464</v>
      </c>
      <c r="C8412" s="3" t="s">
        <v>24465</v>
      </c>
      <c r="D8412" s="3" t="n">
        <v>1</v>
      </c>
      <c r="E8412" s="3" t="n">
        <v>2.4945232</v>
      </c>
      <c r="F8412" s="3" t="n">
        <v>167</v>
      </c>
      <c r="G8412" s="3" t="n">
        <v>167</v>
      </c>
      <c r="H8412" s="3" t="n">
        <v>14</v>
      </c>
      <c r="I8412" s="3" t="n">
        <v>14</v>
      </c>
      <c r="J8412" s="3" t="n">
        <v>221</v>
      </c>
      <c r="K8412" s="3" t="n">
        <v>221</v>
      </c>
      <c r="L8412" s="3" t="n">
        <v>18</v>
      </c>
      <c r="M8412" s="3" t="n">
        <v>18</v>
      </c>
      <c r="N8412" s="3" t="n">
        <v>-1</v>
      </c>
      <c r="O8412" s="3" t="n">
        <v>-1</v>
      </c>
      <c r="P8412" s="3" t="n">
        <v>7.2</v>
      </c>
      <c r="Q8412" s="3" t="n">
        <v>24.2</v>
      </c>
      <c r="R8412" s="3" t="s">
        <v>24466</v>
      </c>
      <c r="S8412" s="4" t="n">
        <v>45747.3299189815</v>
      </c>
      <c r="T8412" s="3" t="s">
        <v>65</v>
      </c>
      <c r="U8412" s="3" t="s">
        <v>65</v>
      </c>
      <c r="V8412" s="3" t="n">
        <v>0</v>
      </c>
      <c r="W8412" s="3" t="n">
        <v>0</v>
      </c>
      <c r="X8412" s="3" t="n">
        <v>0</v>
      </c>
      <c r="Y8412" s="3" t="s">
        <v>30</v>
      </c>
      <c r="Z8412" s="3" t="s">
        <v>30</v>
      </c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3"/>
      <c r="AU8412" s="3"/>
      <c r="AV8412" s="3"/>
      <c r="AW8412" s="3"/>
      <c r="AX8412" s="3"/>
      <c r="AY8412" s="3"/>
      <c r="AZ8412" s="3"/>
      <c r="BA8412" s="3"/>
      <c r="BB8412" s="3"/>
      <c r="BC8412" s="3"/>
      <c r="BD8412" s="3"/>
      <c r="BE8412" s="3"/>
      <c r="BF8412" s="3"/>
      <c r="BG8412" s="3"/>
      <c r="BH8412" s="3"/>
      <c r="BI8412" s="3"/>
      <c r="BJ8412" s="3"/>
    </row>
    <row r="8413" customFormat="false" ht="15.75" hidden="false" customHeight="false" outlineLevel="0" collapsed="false">
      <c r="A8413" s="3" t="n">
        <v>8412</v>
      </c>
      <c r="B8413" s="3" t="s">
        <v>24467</v>
      </c>
      <c r="C8413" s="3"/>
      <c r="D8413" s="3" t="n">
        <v>0</v>
      </c>
      <c r="E8413" s="3" t="s">
        <v>1901</v>
      </c>
      <c r="F8413" s="3" t="s">
        <v>1901</v>
      </c>
      <c r="G8413" s="3" t="s">
        <v>1901</v>
      </c>
      <c r="H8413" s="3" t="s">
        <v>1901</v>
      </c>
      <c r="I8413" s="3" t="s">
        <v>1901</v>
      </c>
      <c r="J8413" s="3" t="s">
        <v>1901</v>
      </c>
      <c r="K8413" s="3" t="s">
        <v>1901</v>
      </c>
      <c r="L8413" s="3" t="s">
        <v>1901</v>
      </c>
      <c r="M8413" s="3" t="s">
        <v>1901</v>
      </c>
      <c r="N8413" s="3" t="s">
        <v>1901</v>
      </c>
      <c r="O8413" s="3" t="s">
        <v>1901</v>
      </c>
      <c r="P8413" s="3"/>
      <c r="Q8413" s="3"/>
      <c r="R8413" s="3"/>
      <c r="S8413" s="3"/>
      <c r="T8413" s="3"/>
      <c r="U8413" s="3"/>
      <c r="V8413" s="3" t="s">
        <v>1901</v>
      </c>
      <c r="W8413" s="3" t="s">
        <v>1901</v>
      </c>
      <c r="X8413" s="3" t="s">
        <v>1901</v>
      </c>
      <c r="Y8413" s="3"/>
      <c r="Z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  <c r="AP8413" s="3"/>
      <c r="AQ8413" s="3"/>
      <c r="AR8413" s="3"/>
      <c r="AS8413" s="3"/>
      <c r="AT8413" s="3"/>
      <c r="AU8413" s="3"/>
      <c r="AV8413" s="3"/>
      <c r="AW8413" s="3"/>
      <c r="AX8413" s="3"/>
      <c r="AY8413" s="3"/>
      <c r="AZ8413" s="3"/>
      <c r="BA8413" s="3"/>
      <c r="BB8413" s="3"/>
      <c r="BC8413" s="3"/>
      <c r="BD8413" s="3"/>
      <c r="BE8413" s="3"/>
      <c r="BF8413" s="3"/>
      <c r="BG8413" s="3"/>
      <c r="BH8413" s="3"/>
      <c r="BI8413" s="3"/>
      <c r="BJ8413" s="3"/>
    </row>
    <row r="8414" customFormat="false" ht="15.75" hidden="false" customHeight="false" outlineLevel="0" collapsed="false">
      <c r="A8414" s="3" t="n">
        <v>8413</v>
      </c>
      <c r="B8414" s="3" t="s">
        <v>24468</v>
      </c>
      <c r="C8414" s="3" t="s">
        <v>24469</v>
      </c>
      <c r="D8414" s="3" t="n">
        <v>1</v>
      </c>
      <c r="E8414" s="3" t="n">
        <v>2.8097536</v>
      </c>
      <c r="F8414" s="3" t="n">
        <v>42</v>
      </c>
      <c r="G8414" s="3" t="n">
        <v>42</v>
      </c>
      <c r="H8414" s="3" t="n">
        <v>4</v>
      </c>
      <c r="I8414" s="3" t="n">
        <v>4</v>
      </c>
      <c r="J8414" s="3" t="n">
        <v>103</v>
      </c>
      <c r="K8414" s="3" t="n">
        <v>103</v>
      </c>
      <c r="L8414" s="3" t="n">
        <v>25</v>
      </c>
      <c r="M8414" s="3" t="n">
        <v>25</v>
      </c>
      <c r="N8414" s="3" t="n">
        <v>0</v>
      </c>
      <c r="O8414" s="3" t="n">
        <v>-1</v>
      </c>
      <c r="P8414" s="3" t="n">
        <v>7.4</v>
      </c>
      <c r="Q8414" s="3" t="n">
        <v>24.2</v>
      </c>
      <c r="R8414" s="3" t="s">
        <v>24470</v>
      </c>
      <c r="S8414" s="4" t="n">
        <v>45747.3300925926</v>
      </c>
      <c r="T8414" s="3" t="s">
        <v>65</v>
      </c>
      <c r="U8414" s="3" t="s">
        <v>65</v>
      </c>
      <c r="V8414" s="3" t="n">
        <v>1</v>
      </c>
      <c r="W8414" s="3" t="n">
        <v>0</v>
      </c>
      <c r="X8414" s="3" t="n">
        <v>0</v>
      </c>
      <c r="Y8414" s="3" t="s">
        <v>30</v>
      </c>
      <c r="Z8414" s="3" t="s">
        <v>30</v>
      </c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  <c r="AP8414" s="3"/>
      <c r="AQ8414" s="3"/>
      <c r="AR8414" s="3"/>
      <c r="AS8414" s="3"/>
      <c r="AT8414" s="3"/>
      <c r="AU8414" s="3"/>
      <c r="AV8414" s="3"/>
      <c r="AW8414" s="3"/>
      <c r="AX8414" s="3"/>
      <c r="AY8414" s="3"/>
      <c r="AZ8414" s="3"/>
      <c r="BA8414" s="3"/>
      <c r="BB8414" s="3"/>
      <c r="BC8414" s="3"/>
      <c r="BD8414" s="3"/>
      <c r="BE8414" s="3"/>
      <c r="BF8414" s="3"/>
      <c r="BG8414" s="3"/>
      <c r="BH8414" s="3"/>
      <c r="BI8414" s="3"/>
      <c r="BJ8414" s="3"/>
    </row>
    <row r="8415" customFormat="false" ht="15.75" hidden="false" customHeight="false" outlineLevel="0" collapsed="false">
      <c r="A8415" s="3" t="n">
        <v>8414</v>
      </c>
      <c r="B8415" s="3" t="s">
        <v>24471</v>
      </c>
      <c r="C8415" s="3"/>
      <c r="D8415" s="3" t="n">
        <v>0</v>
      </c>
      <c r="E8415" s="3" t="s">
        <v>1901</v>
      </c>
      <c r="F8415" s="3" t="s">
        <v>1901</v>
      </c>
      <c r="G8415" s="3" t="s">
        <v>1901</v>
      </c>
      <c r="H8415" s="3" t="s">
        <v>1901</v>
      </c>
      <c r="I8415" s="3" t="s">
        <v>1901</v>
      </c>
      <c r="J8415" s="3" t="s">
        <v>1901</v>
      </c>
      <c r="K8415" s="3" t="s">
        <v>1901</v>
      </c>
      <c r="L8415" s="3" t="s">
        <v>1901</v>
      </c>
      <c r="M8415" s="3" t="s">
        <v>1901</v>
      </c>
      <c r="N8415" s="3" t="s">
        <v>1901</v>
      </c>
      <c r="O8415" s="3" t="s">
        <v>1901</v>
      </c>
      <c r="P8415" s="3"/>
      <c r="Q8415" s="3"/>
      <c r="R8415" s="3"/>
      <c r="S8415" s="3"/>
      <c r="T8415" s="3"/>
      <c r="U8415" s="3"/>
      <c r="V8415" s="3" t="s">
        <v>1901</v>
      </c>
      <c r="W8415" s="3" t="s">
        <v>1901</v>
      </c>
      <c r="X8415" s="3" t="s">
        <v>1901</v>
      </c>
      <c r="Y8415" s="3"/>
      <c r="Z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  <c r="AP8415" s="3"/>
      <c r="AQ8415" s="3"/>
      <c r="AR8415" s="3"/>
      <c r="AS8415" s="3"/>
      <c r="AT8415" s="3"/>
      <c r="AU8415" s="3"/>
      <c r="AV8415" s="3"/>
      <c r="AW8415" s="3"/>
      <c r="AX8415" s="3"/>
      <c r="AY8415" s="3"/>
      <c r="AZ8415" s="3"/>
      <c r="BA8415" s="3"/>
      <c r="BB8415" s="3"/>
      <c r="BC8415" s="3"/>
      <c r="BD8415" s="3"/>
      <c r="BE8415" s="3"/>
      <c r="BF8415" s="3"/>
      <c r="BG8415" s="3"/>
      <c r="BH8415" s="3"/>
      <c r="BI8415" s="3"/>
      <c r="BJ8415" s="3"/>
    </row>
    <row r="8416" customFormat="false" ht="15.75" hidden="false" customHeight="false" outlineLevel="0" collapsed="false">
      <c r="A8416" s="3" t="n">
        <v>8415</v>
      </c>
      <c r="B8416" s="3" t="s">
        <v>24472</v>
      </c>
      <c r="C8416" s="3" t="s">
        <v>24473</v>
      </c>
      <c r="D8416" s="3" t="n">
        <v>1</v>
      </c>
      <c r="E8416" s="3" t="n">
        <v>15.2180287</v>
      </c>
      <c r="F8416" s="3" t="n">
        <v>262</v>
      </c>
      <c r="G8416" s="3" t="n">
        <v>262</v>
      </c>
      <c r="H8416" s="3" t="n">
        <v>27</v>
      </c>
      <c r="I8416" s="3" t="n">
        <v>27</v>
      </c>
      <c r="J8416" s="3" t="n">
        <v>377</v>
      </c>
      <c r="K8416" s="3" t="n">
        <v>377</v>
      </c>
      <c r="L8416" s="3" t="n">
        <v>65</v>
      </c>
      <c r="M8416" s="3" t="n">
        <v>65</v>
      </c>
      <c r="N8416" s="3" t="n">
        <v>-1</v>
      </c>
      <c r="O8416" s="3" t="n">
        <v>-1</v>
      </c>
      <c r="P8416" s="3" t="n">
        <v>7.3</v>
      </c>
      <c r="Q8416" s="3" t="n">
        <v>24.2</v>
      </c>
      <c r="R8416" s="3" t="s">
        <v>24474</v>
      </c>
      <c r="S8416" s="4" t="n">
        <v>45747.3306944444</v>
      </c>
      <c r="T8416" s="3" t="s">
        <v>65</v>
      </c>
      <c r="U8416" s="3" t="s">
        <v>65</v>
      </c>
      <c r="V8416" s="3" t="n">
        <v>0</v>
      </c>
      <c r="W8416" s="3" t="n">
        <v>0</v>
      </c>
      <c r="X8416" s="3" t="n">
        <v>0</v>
      </c>
      <c r="Y8416" s="3" t="s">
        <v>30</v>
      </c>
      <c r="Z8416" s="3" t="s">
        <v>30</v>
      </c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  <c r="AP8416" s="3"/>
      <c r="AQ8416" s="3"/>
      <c r="AR8416" s="3"/>
      <c r="AS8416" s="3"/>
      <c r="AT8416" s="3"/>
      <c r="AU8416" s="3"/>
      <c r="AV8416" s="3"/>
      <c r="AW8416" s="3"/>
      <c r="AX8416" s="3"/>
      <c r="AY8416" s="3"/>
      <c r="AZ8416" s="3"/>
      <c r="BA8416" s="3"/>
      <c r="BB8416" s="3"/>
      <c r="BC8416" s="3"/>
      <c r="BD8416" s="3"/>
      <c r="BE8416" s="3"/>
      <c r="BF8416" s="3"/>
      <c r="BG8416" s="3"/>
      <c r="BH8416" s="3"/>
      <c r="BI8416" s="3"/>
      <c r="BJ8416" s="3"/>
    </row>
    <row r="8417" customFormat="false" ht="15.75" hidden="false" customHeight="false" outlineLevel="0" collapsed="false">
      <c r="A8417" s="3" t="n">
        <v>8416</v>
      </c>
      <c r="B8417" s="3" t="s">
        <v>24475</v>
      </c>
      <c r="C8417" s="3" t="s">
        <v>24476</v>
      </c>
      <c r="D8417" s="3" t="n">
        <v>1</v>
      </c>
      <c r="E8417" s="3" t="n">
        <v>20.8229391</v>
      </c>
      <c r="F8417" s="3" t="n">
        <v>261</v>
      </c>
      <c r="G8417" s="3" t="n">
        <v>261</v>
      </c>
      <c r="H8417" s="3" t="n">
        <v>27</v>
      </c>
      <c r="I8417" s="3" t="n">
        <v>27</v>
      </c>
      <c r="J8417" s="3" t="n">
        <v>375</v>
      </c>
      <c r="K8417" s="3" t="n">
        <v>375</v>
      </c>
      <c r="L8417" s="3" t="n">
        <v>65</v>
      </c>
      <c r="M8417" s="3" t="n">
        <v>65</v>
      </c>
      <c r="N8417" s="3" t="n">
        <v>-1</v>
      </c>
      <c r="O8417" s="3" t="n">
        <v>-1</v>
      </c>
      <c r="P8417" s="3" t="n">
        <v>7.3</v>
      </c>
      <c r="Q8417" s="3" t="n">
        <v>24.2</v>
      </c>
      <c r="R8417" s="3" t="s">
        <v>24477</v>
      </c>
      <c r="S8417" s="4" t="n">
        <v>45747.3314467593</v>
      </c>
      <c r="T8417" s="3" t="s">
        <v>65</v>
      </c>
      <c r="U8417" s="3" t="s">
        <v>65</v>
      </c>
      <c r="V8417" s="3" t="n">
        <v>0</v>
      </c>
      <c r="W8417" s="3" t="n">
        <v>0</v>
      </c>
      <c r="X8417" s="3" t="n">
        <v>0</v>
      </c>
      <c r="Y8417" s="3" t="s">
        <v>30</v>
      </c>
      <c r="Z8417" s="3" t="s">
        <v>30</v>
      </c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  <c r="AP8417" s="3"/>
      <c r="AQ8417" s="3"/>
      <c r="AR8417" s="3"/>
      <c r="AS8417" s="3"/>
      <c r="AT8417" s="3"/>
      <c r="AU8417" s="3"/>
      <c r="AV8417" s="3"/>
      <c r="AW8417" s="3"/>
      <c r="AX8417" s="3"/>
      <c r="AY8417" s="3"/>
      <c r="AZ8417" s="3"/>
      <c r="BA8417" s="3"/>
      <c r="BB8417" s="3"/>
      <c r="BC8417" s="3"/>
      <c r="BD8417" s="3"/>
      <c r="BE8417" s="3"/>
      <c r="BF8417" s="3"/>
      <c r="BG8417" s="3"/>
      <c r="BH8417" s="3"/>
      <c r="BI8417" s="3"/>
      <c r="BJ8417" s="3"/>
    </row>
    <row r="8418" customFormat="false" ht="15.75" hidden="false" customHeight="false" outlineLevel="0" collapsed="false">
      <c r="A8418" s="3" t="n">
        <v>8417</v>
      </c>
      <c r="B8418" s="3" t="s">
        <v>24478</v>
      </c>
      <c r="C8418" s="3" t="s">
        <v>24479</v>
      </c>
      <c r="D8418" s="3" t="n">
        <v>1</v>
      </c>
      <c r="E8418" s="3" t="n">
        <v>22.1723697</v>
      </c>
      <c r="F8418" s="3" t="n">
        <v>261</v>
      </c>
      <c r="G8418" s="3" t="n">
        <v>261</v>
      </c>
      <c r="H8418" s="3" t="n">
        <v>27</v>
      </c>
      <c r="I8418" s="3" t="n">
        <v>27</v>
      </c>
      <c r="J8418" s="3" t="n">
        <v>375</v>
      </c>
      <c r="K8418" s="3" t="n">
        <v>375</v>
      </c>
      <c r="L8418" s="3" t="n">
        <v>65</v>
      </c>
      <c r="M8418" s="3" t="n">
        <v>65</v>
      </c>
      <c r="N8418" s="3" t="n">
        <v>-1</v>
      </c>
      <c r="O8418" s="3" t="n">
        <v>-1</v>
      </c>
      <c r="P8418" s="3" t="n">
        <v>7.3</v>
      </c>
      <c r="Q8418" s="3" t="n">
        <v>24.2</v>
      </c>
      <c r="R8418" s="3" t="s">
        <v>24480</v>
      </c>
      <c r="S8418" s="4" t="n">
        <v>45747.3321527778</v>
      </c>
      <c r="T8418" s="3" t="s">
        <v>65</v>
      </c>
      <c r="U8418" s="3" t="s">
        <v>65</v>
      </c>
      <c r="V8418" s="3" t="n">
        <v>0</v>
      </c>
      <c r="W8418" s="3" t="n">
        <v>0</v>
      </c>
      <c r="X8418" s="3" t="n">
        <v>0</v>
      </c>
      <c r="Y8418" s="3" t="s">
        <v>30</v>
      </c>
      <c r="Z8418" s="3" t="s">
        <v>30</v>
      </c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  <c r="AP8418" s="3"/>
      <c r="AQ8418" s="3"/>
      <c r="AR8418" s="3"/>
      <c r="AS8418" s="3"/>
      <c r="AT8418" s="3"/>
      <c r="AU8418" s="3"/>
      <c r="AV8418" s="3"/>
      <c r="AW8418" s="3"/>
      <c r="AX8418" s="3"/>
      <c r="AY8418" s="3"/>
      <c r="AZ8418" s="3"/>
      <c r="BA8418" s="3"/>
      <c r="BB8418" s="3"/>
      <c r="BC8418" s="3"/>
      <c r="BD8418" s="3"/>
      <c r="BE8418" s="3"/>
      <c r="BF8418" s="3"/>
      <c r="BG8418" s="3"/>
      <c r="BH8418" s="3"/>
      <c r="BI8418" s="3"/>
      <c r="BJ8418" s="3"/>
    </row>
    <row r="8419" customFormat="false" ht="15.75" hidden="false" customHeight="false" outlineLevel="0" collapsed="false">
      <c r="A8419" s="3" t="n">
        <v>8418</v>
      </c>
      <c r="B8419" s="3" t="s">
        <v>24481</v>
      </c>
      <c r="C8419" s="3" t="s">
        <v>24482</v>
      </c>
      <c r="D8419" s="3" t="n">
        <v>1</v>
      </c>
      <c r="E8419" s="3" t="n">
        <v>21.7840543</v>
      </c>
      <c r="F8419" s="3" t="n">
        <v>262</v>
      </c>
      <c r="G8419" s="3" t="n">
        <v>262</v>
      </c>
      <c r="H8419" s="3" t="n">
        <v>27</v>
      </c>
      <c r="I8419" s="3" t="n">
        <v>27</v>
      </c>
      <c r="J8419" s="3" t="n">
        <v>381</v>
      </c>
      <c r="K8419" s="3" t="n">
        <v>381</v>
      </c>
      <c r="L8419" s="3" t="n">
        <v>66</v>
      </c>
      <c r="M8419" s="3" t="n">
        <v>66</v>
      </c>
      <c r="N8419" s="3" t="n">
        <v>-1</v>
      </c>
      <c r="O8419" s="3" t="n">
        <v>-1</v>
      </c>
      <c r="P8419" s="3" t="n">
        <v>7.3</v>
      </c>
      <c r="Q8419" s="3" t="n">
        <v>24.2</v>
      </c>
      <c r="R8419" s="3" t="s">
        <v>24483</v>
      </c>
      <c r="S8419" s="4" t="n">
        <v>45747.3328703704</v>
      </c>
      <c r="T8419" s="3" t="s">
        <v>65</v>
      </c>
      <c r="U8419" s="3" t="s">
        <v>65</v>
      </c>
      <c r="V8419" s="3" t="n">
        <v>0</v>
      </c>
      <c r="W8419" s="3" t="n">
        <v>0</v>
      </c>
      <c r="X8419" s="3" t="n">
        <v>0</v>
      </c>
      <c r="Y8419" s="3" t="s">
        <v>30</v>
      </c>
      <c r="Z8419" s="3" t="s">
        <v>30</v>
      </c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  <c r="AP8419" s="3"/>
      <c r="AQ8419" s="3"/>
      <c r="AR8419" s="3"/>
      <c r="AS8419" s="3"/>
      <c r="AT8419" s="3"/>
      <c r="AU8419" s="3"/>
      <c r="AV8419" s="3"/>
      <c r="AW8419" s="3"/>
      <c r="AX8419" s="3"/>
      <c r="AY8419" s="3"/>
      <c r="AZ8419" s="3"/>
      <c r="BA8419" s="3"/>
      <c r="BB8419" s="3"/>
      <c r="BC8419" s="3"/>
      <c r="BD8419" s="3"/>
      <c r="BE8419" s="3"/>
      <c r="BF8419" s="3"/>
      <c r="BG8419" s="3"/>
      <c r="BH8419" s="3"/>
      <c r="BI8419" s="3"/>
      <c r="BJ8419" s="3"/>
    </row>
    <row r="8420" customFormat="false" ht="15.75" hidden="false" customHeight="false" outlineLevel="0" collapsed="false">
      <c r="A8420" s="3" t="n">
        <v>8419</v>
      </c>
      <c r="B8420" s="3" t="s">
        <v>24484</v>
      </c>
      <c r="C8420" s="3" t="s">
        <v>24485</v>
      </c>
      <c r="D8420" s="3" t="n">
        <v>1</v>
      </c>
      <c r="E8420" s="3" t="n">
        <v>20.9425031</v>
      </c>
      <c r="F8420" s="3" t="n">
        <v>262</v>
      </c>
      <c r="G8420" s="3" t="n">
        <v>262</v>
      </c>
      <c r="H8420" s="3" t="n">
        <v>27</v>
      </c>
      <c r="I8420" s="3" t="n">
        <v>27</v>
      </c>
      <c r="J8420" s="3" t="n">
        <v>377</v>
      </c>
      <c r="K8420" s="3" t="n">
        <v>377</v>
      </c>
      <c r="L8420" s="3" t="n">
        <v>65</v>
      </c>
      <c r="M8420" s="3" t="n">
        <v>65</v>
      </c>
      <c r="N8420" s="3" t="n">
        <v>-1</v>
      </c>
      <c r="O8420" s="3" t="n">
        <v>-1</v>
      </c>
      <c r="P8420" s="3" t="n">
        <v>7.3</v>
      </c>
      <c r="Q8420" s="3" t="n">
        <v>24.2</v>
      </c>
      <c r="R8420" s="3" t="s">
        <v>24486</v>
      </c>
      <c r="S8420" s="4" t="n">
        <v>45747.3336111111</v>
      </c>
      <c r="T8420" s="3" t="s">
        <v>65</v>
      </c>
      <c r="U8420" s="3" t="s">
        <v>65</v>
      </c>
      <c r="V8420" s="3" t="n">
        <v>0</v>
      </c>
      <c r="W8420" s="3" t="n">
        <v>0</v>
      </c>
      <c r="X8420" s="3" t="n">
        <v>0</v>
      </c>
      <c r="Y8420" s="3" t="s">
        <v>30</v>
      </c>
      <c r="Z8420" s="3" t="s">
        <v>30</v>
      </c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  <c r="AP8420" s="3"/>
      <c r="AQ8420" s="3"/>
      <c r="AR8420" s="3"/>
      <c r="AS8420" s="3"/>
      <c r="AT8420" s="3"/>
      <c r="AU8420" s="3"/>
      <c r="AV8420" s="3"/>
      <c r="AW8420" s="3"/>
      <c r="AX8420" s="3"/>
      <c r="AY8420" s="3"/>
      <c r="AZ8420" s="3"/>
      <c r="BA8420" s="3"/>
      <c r="BB8420" s="3"/>
      <c r="BC8420" s="3"/>
      <c r="BD8420" s="3"/>
      <c r="BE8420" s="3"/>
      <c r="BF8420" s="3"/>
      <c r="BG8420" s="3"/>
      <c r="BH8420" s="3"/>
      <c r="BI8420" s="3"/>
      <c r="BJ8420" s="3"/>
    </row>
    <row r="8421" customFormat="false" ht="15.75" hidden="false" customHeight="false" outlineLevel="0" collapsed="false">
      <c r="A8421" s="3" t="n">
        <v>8420</v>
      </c>
      <c r="B8421" s="3" t="s">
        <v>24487</v>
      </c>
      <c r="C8421" s="3" t="s">
        <v>24488</v>
      </c>
      <c r="D8421" s="3" t="n">
        <v>1</v>
      </c>
      <c r="E8421" s="3" t="n">
        <v>21.9431612</v>
      </c>
      <c r="F8421" s="3" t="n">
        <v>262</v>
      </c>
      <c r="G8421" s="3" t="n">
        <v>262</v>
      </c>
      <c r="H8421" s="3" t="n">
        <v>27</v>
      </c>
      <c r="I8421" s="3" t="n">
        <v>27</v>
      </c>
      <c r="J8421" s="3" t="n">
        <v>377</v>
      </c>
      <c r="K8421" s="3" t="n">
        <v>377</v>
      </c>
      <c r="L8421" s="3" t="n">
        <v>65</v>
      </c>
      <c r="M8421" s="3" t="n">
        <v>65</v>
      </c>
      <c r="N8421" s="3" t="n">
        <v>-1</v>
      </c>
      <c r="O8421" s="3" t="n">
        <v>-1</v>
      </c>
      <c r="P8421" s="3" t="n">
        <v>7.3</v>
      </c>
      <c r="Q8421" s="3" t="n">
        <v>24.2</v>
      </c>
      <c r="R8421" s="3" t="s">
        <v>24489</v>
      </c>
      <c r="S8421" s="4" t="n">
        <v>45747.3343402778</v>
      </c>
      <c r="T8421" s="3" t="s">
        <v>65</v>
      </c>
      <c r="U8421" s="3" t="s">
        <v>65</v>
      </c>
      <c r="V8421" s="3" t="n">
        <v>0</v>
      </c>
      <c r="W8421" s="3" t="n">
        <v>0</v>
      </c>
      <c r="X8421" s="3" t="n">
        <v>0</v>
      </c>
      <c r="Y8421" s="3" t="s">
        <v>30</v>
      </c>
      <c r="Z8421" s="3" t="s">
        <v>30</v>
      </c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  <c r="AP8421" s="3"/>
      <c r="AQ8421" s="3"/>
      <c r="AR8421" s="3"/>
      <c r="AS8421" s="3"/>
      <c r="AT8421" s="3"/>
      <c r="AU8421" s="3"/>
      <c r="AV8421" s="3"/>
      <c r="AW8421" s="3"/>
      <c r="AX8421" s="3"/>
      <c r="AY8421" s="3"/>
      <c r="AZ8421" s="3"/>
      <c r="BA8421" s="3"/>
      <c r="BB8421" s="3"/>
      <c r="BC8421" s="3"/>
      <c r="BD8421" s="3"/>
      <c r="BE8421" s="3"/>
      <c r="BF8421" s="3"/>
      <c r="BG8421" s="3"/>
      <c r="BH8421" s="3"/>
      <c r="BI8421" s="3"/>
      <c r="BJ8421" s="3"/>
    </row>
    <row r="8422" customFormat="false" ht="15.75" hidden="false" customHeight="false" outlineLevel="0" collapsed="false">
      <c r="A8422" s="3" t="n">
        <v>8421</v>
      </c>
      <c r="B8422" s="3" t="s">
        <v>24490</v>
      </c>
      <c r="C8422" s="3" t="s">
        <v>24491</v>
      </c>
      <c r="D8422" s="3" t="n">
        <v>1</v>
      </c>
      <c r="E8422" s="3" t="n">
        <v>9.4295211</v>
      </c>
      <c r="F8422" s="3" t="n">
        <v>166</v>
      </c>
      <c r="G8422" s="3" t="n">
        <v>166</v>
      </c>
      <c r="H8422" s="3" t="n">
        <v>25</v>
      </c>
      <c r="I8422" s="3" t="n">
        <v>25</v>
      </c>
      <c r="J8422" s="3" t="n">
        <v>243</v>
      </c>
      <c r="K8422" s="3" t="n">
        <v>243</v>
      </c>
      <c r="L8422" s="3" t="n">
        <v>35</v>
      </c>
      <c r="M8422" s="3" t="n">
        <v>35</v>
      </c>
      <c r="N8422" s="3" t="n">
        <v>-1</v>
      </c>
      <c r="O8422" s="3" t="n">
        <v>-1</v>
      </c>
      <c r="P8422" s="3" t="n">
        <v>7.3</v>
      </c>
      <c r="Q8422" s="3" t="n">
        <v>24.2</v>
      </c>
      <c r="R8422" s="3" t="s">
        <v>24492</v>
      </c>
      <c r="S8422" s="4" t="n">
        <v>45747.3347337963</v>
      </c>
      <c r="T8422" s="3" t="s">
        <v>65</v>
      </c>
      <c r="U8422" s="3" t="s">
        <v>65</v>
      </c>
      <c r="V8422" s="3" t="n">
        <v>0</v>
      </c>
      <c r="W8422" s="3" t="n">
        <v>0</v>
      </c>
      <c r="X8422" s="3" t="n">
        <v>0</v>
      </c>
      <c r="Y8422" s="3" t="s">
        <v>30</v>
      </c>
      <c r="Z8422" s="3" t="s">
        <v>30</v>
      </c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  <c r="AP8422" s="3"/>
      <c r="AQ8422" s="3"/>
      <c r="AR8422" s="3"/>
      <c r="AS8422" s="3"/>
      <c r="AT8422" s="3"/>
      <c r="AU8422" s="3"/>
      <c r="AV8422" s="3"/>
      <c r="AW8422" s="3"/>
      <c r="AX8422" s="3"/>
      <c r="AY8422" s="3"/>
      <c r="AZ8422" s="3"/>
      <c r="BA8422" s="3"/>
      <c r="BB8422" s="3"/>
      <c r="BC8422" s="3"/>
      <c r="BD8422" s="3"/>
      <c r="BE8422" s="3"/>
      <c r="BF8422" s="3"/>
      <c r="BG8422" s="3"/>
      <c r="BH8422" s="3"/>
      <c r="BI8422" s="3"/>
      <c r="BJ8422" s="3"/>
    </row>
    <row r="8423" customFormat="false" ht="15.75" hidden="false" customHeight="false" outlineLevel="0" collapsed="false">
      <c r="A8423" s="3" t="n">
        <v>8422</v>
      </c>
      <c r="B8423" s="3" t="s">
        <v>24493</v>
      </c>
      <c r="C8423" s="3"/>
      <c r="D8423" s="3" t="n">
        <v>0</v>
      </c>
      <c r="E8423" s="3" t="s">
        <v>1901</v>
      </c>
      <c r="F8423" s="3" t="s">
        <v>1901</v>
      </c>
      <c r="G8423" s="3" t="s">
        <v>1901</v>
      </c>
      <c r="H8423" s="3" t="s">
        <v>1901</v>
      </c>
      <c r="I8423" s="3" t="s">
        <v>1901</v>
      </c>
      <c r="J8423" s="3" t="s">
        <v>1901</v>
      </c>
      <c r="K8423" s="3" t="s">
        <v>1901</v>
      </c>
      <c r="L8423" s="3" t="s">
        <v>1901</v>
      </c>
      <c r="M8423" s="3" t="s">
        <v>1901</v>
      </c>
      <c r="N8423" s="3" t="s">
        <v>1901</v>
      </c>
      <c r="O8423" s="3" t="s">
        <v>1901</v>
      </c>
      <c r="P8423" s="3"/>
      <c r="Q8423" s="3"/>
      <c r="R8423" s="3"/>
      <c r="S8423" s="3"/>
      <c r="T8423" s="3"/>
      <c r="U8423" s="3"/>
      <c r="V8423" s="3" t="s">
        <v>1901</v>
      </c>
      <c r="W8423" s="3" t="s">
        <v>1901</v>
      </c>
      <c r="X8423" s="3" t="s">
        <v>1901</v>
      </c>
      <c r="Y8423" s="3"/>
      <c r="Z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  <c r="AP8423" s="3"/>
      <c r="AQ8423" s="3"/>
      <c r="AR8423" s="3"/>
      <c r="AS8423" s="3"/>
      <c r="AT8423" s="3"/>
      <c r="AU8423" s="3"/>
      <c r="AV8423" s="3"/>
      <c r="AW8423" s="3"/>
      <c r="AX8423" s="3"/>
      <c r="AY8423" s="3"/>
      <c r="AZ8423" s="3"/>
      <c r="BA8423" s="3"/>
      <c r="BB8423" s="3"/>
      <c r="BC8423" s="3"/>
      <c r="BD8423" s="3"/>
      <c r="BE8423" s="3"/>
      <c r="BF8423" s="3"/>
      <c r="BG8423" s="3"/>
      <c r="BH8423" s="3"/>
      <c r="BI8423" s="3"/>
      <c r="BJ8423" s="3"/>
    </row>
    <row r="8424" customFormat="false" ht="15.75" hidden="false" customHeight="false" outlineLevel="0" collapsed="false">
      <c r="A8424" s="3" t="n">
        <v>8423</v>
      </c>
      <c r="B8424" s="3" t="s">
        <v>24494</v>
      </c>
      <c r="C8424" s="3"/>
      <c r="D8424" s="3" t="n">
        <v>0</v>
      </c>
      <c r="E8424" s="3" t="s">
        <v>1901</v>
      </c>
      <c r="F8424" s="3" t="s">
        <v>1901</v>
      </c>
      <c r="G8424" s="3" t="s">
        <v>1901</v>
      </c>
      <c r="H8424" s="3" t="s">
        <v>1901</v>
      </c>
      <c r="I8424" s="3" t="s">
        <v>1901</v>
      </c>
      <c r="J8424" s="3" t="s">
        <v>1901</v>
      </c>
      <c r="K8424" s="3" t="s">
        <v>1901</v>
      </c>
      <c r="L8424" s="3" t="s">
        <v>1901</v>
      </c>
      <c r="M8424" s="3" t="s">
        <v>1901</v>
      </c>
      <c r="N8424" s="3" t="s">
        <v>1901</v>
      </c>
      <c r="O8424" s="3" t="s">
        <v>1901</v>
      </c>
      <c r="P8424" s="3"/>
      <c r="Q8424" s="3"/>
      <c r="R8424" s="3"/>
      <c r="S8424" s="3"/>
      <c r="T8424" s="3"/>
      <c r="U8424" s="3"/>
      <c r="V8424" s="3" t="s">
        <v>1901</v>
      </c>
      <c r="W8424" s="3" t="s">
        <v>1901</v>
      </c>
      <c r="X8424" s="3" t="s">
        <v>1901</v>
      </c>
      <c r="Y8424" s="3"/>
      <c r="Z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  <c r="AP8424" s="3"/>
      <c r="AQ8424" s="3"/>
      <c r="AR8424" s="3"/>
      <c r="AS8424" s="3"/>
      <c r="AT8424" s="3"/>
      <c r="AU8424" s="3"/>
      <c r="AV8424" s="3"/>
      <c r="AW8424" s="3"/>
      <c r="AX8424" s="3"/>
      <c r="AY8424" s="3"/>
      <c r="AZ8424" s="3"/>
      <c r="BA8424" s="3"/>
      <c r="BB8424" s="3"/>
      <c r="BC8424" s="3"/>
      <c r="BD8424" s="3"/>
      <c r="BE8424" s="3"/>
      <c r="BF8424" s="3"/>
      <c r="BG8424" s="3"/>
      <c r="BH8424" s="3"/>
      <c r="BI8424" s="3"/>
      <c r="BJ8424" s="3"/>
    </row>
    <row r="8425" customFormat="false" ht="15.75" hidden="false" customHeight="false" outlineLevel="0" collapsed="false">
      <c r="A8425" s="3" t="n">
        <v>8424</v>
      </c>
      <c r="B8425" s="3" t="s">
        <v>24495</v>
      </c>
      <c r="C8425" s="3"/>
      <c r="D8425" s="3" t="n">
        <v>0</v>
      </c>
      <c r="E8425" s="3" t="s">
        <v>1901</v>
      </c>
      <c r="F8425" s="3" t="s">
        <v>1901</v>
      </c>
      <c r="G8425" s="3" t="s">
        <v>1901</v>
      </c>
      <c r="H8425" s="3" t="s">
        <v>1901</v>
      </c>
      <c r="I8425" s="3" t="s">
        <v>1901</v>
      </c>
      <c r="J8425" s="3" t="s">
        <v>1901</v>
      </c>
      <c r="K8425" s="3" t="s">
        <v>1901</v>
      </c>
      <c r="L8425" s="3" t="s">
        <v>1901</v>
      </c>
      <c r="M8425" s="3" t="s">
        <v>1901</v>
      </c>
      <c r="N8425" s="3" t="s">
        <v>1901</v>
      </c>
      <c r="O8425" s="3" t="s">
        <v>1901</v>
      </c>
      <c r="P8425" s="3"/>
      <c r="Q8425" s="3"/>
      <c r="R8425" s="3"/>
      <c r="S8425" s="3"/>
      <c r="T8425" s="3"/>
      <c r="U8425" s="3"/>
      <c r="V8425" s="3" t="s">
        <v>1901</v>
      </c>
      <c r="W8425" s="3" t="s">
        <v>1901</v>
      </c>
      <c r="X8425" s="3" t="s">
        <v>1901</v>
      </c>
      <c r="Y8425" s="3"/>
      <c r="Z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  <c r="AP8425" s="3"/>
      <c r="AQ8425" s="3"/>
      <c r="AR8425" s="3"/>
      <c r="AS8425" s="3"/>
      <c r="AT8425" s="3"/>
      <c r="AU8425" s="3"/>
      <c r="AV8425" s="3"/>
      <c r="AW8425" s="3"/>
      <c r="AX8425" s="3"/>
      <c r="AY8425" s="3"/>
      <c r="AZ8425" s="3"/>
      <c r="BA8425" s="3"/>
      <c r="BB8425" s="3"/>
      <c r="BC8425" s="3"/>
      <c r="BD8425" s="3"/>
      <c r="BE8425" s="3"/>
      <c r="BF8425" s="3"/>
      <c r="BG8425" s="3"/>
      <c r="BH8425" s="3"/>
      <c r="BI8425" s="3"/>
      <c r="BJ8425" s="3"/>
    </row>
    <row r="8426" customFormat="false" ht="15.75" hidden="false" customHeight="false" outlineLevel="0" collapsed="false">
      <c r="A8426" s="3" t="n">
        <v>8425</v>
      </c>
      <c r="B8426" s="3" t="s">
        <v>24496</v>
      </c>
      <c r="C8426" s="3"/>
      <c r="D8426" s="3" t="n">
        <v>0</v>
      </c>
      <c r="E8426" s="3" t="s">
        <v>1901</v>
      </c>
      <c r="F8426" s="3" t="s">
        <v>1901</v>
      </c>
      <c r="G8426" s="3" t="s">
        <v>1901</v>
      </c>
      <c r="H8426" s="3" t="s">
        <v>1901</v>
      </c>
      <c r="I8426" s="3" t="s">
        <v>1901</v>
      </c>
      <c r="J8426" s="3" t="s">
        <v>1901</v>
      </c>
      <c r="K8426" s="3" t="s">
        <v>1901</v>
      </c>
      <c r="L8426" s="3" t="s">
        <v>1901</v>
      </c>
      <c r="M8426" s="3" t="s">
        <v>1901</v>
      </c>
      <c r="N8426" s="3" t="s">
        <v>1901</v>
      </c>
      <c r="O8426" s="3" t="s">
        <v>1901</v>
      </c>
      <c r="P8426" s="3"/>
      <c r="Q8426" s="3"/>
      <c r="R8426" s="3"/>
      <c r="S8426" s="3"/>
      <c r="T8426" s="3"/>
      <c r="U8426" s="3"/>
      <c r="V8426" s="3" t="s">
        <v>1901</v>
      </c>
      <c r="W8426" s="3" t="s">
        <v>1901</v>
      </c>
      <c r="X8426" s="3" t="s">
        <v>1901</v>
      </c>
      <c r="Y8426" s="3"/>
      <c r="Z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  <c r="AP8426" s="3"/>
      <c r="AQ8426" s="3"/>
      <c r="AR8426" s="3"/>
      <c r="AS8426" s="3"/>
      <c r="AT8426" s="3"/>
      <c r="AU8426" s="3"/>
      <c r="AV8426" s="3"/>
      <c r="AW8426" s="3"/>
      <c r="AX8426" s="3"/>
      <c r="AY8426" s="3"/>
      <c r="AZ8426" s="3"/>
      <c r="BA8426" s="3"/>
      <c r="BB8426" s="3"/>
      <c r="BC8426" s="3"/>
      <c r="BD8426" s="3"/>
      <c r="BE8426" s="3"/>
      <c r="BF8426" s="3"/>
      <c r="BG8426" s="3"/>
      <c r="BH8426" s="3"/>
      <c r="BI8426" s="3"/>
      <c r="BJ8426" s="3"/>
    </row>
    <row r="8427" customFormat="false" ht="15.75" hidden="false" customHeight="false" outlineLevel="0" collapsed="false">
      <c r="A8427" s="3" t="n">
        <v>8426</v>
      </c>
      <c r="B8427" s="3" t="s">
        <v>24497</v>
      </c>
      <c r="C8427" s="3"/>
      <c r="D8427" s="3" t="n">
        <v>0</v>
      </c>
      <c r="E8427" s="3" t="s">
        <v>1901</v>
      </c>
      <c r="F8427" s="3" t="s">
        <v>1901</v>
      </c>
      <c r="G8427" s="3" t="s">
        <v>1901</v>
      </c>
      <c r="H8427" s="3" t="s">
        <v>1901</v>
      </c>
      <c r="I8427" s="3" t="s">
        <v>1901</v>
      </c>
      <c r="J8427" s="3" t="s">
        <v>1901</v>
      </c>
      <c r="K8427" s="3" t="s">
        <v>1901</v>
      </c>
      <c r="L8427" s="3" t="s">
        <v>1901</v>
      </c>
      <c r="M8427" s="3" t="s">
        <v>1901</v>
      </c>
      <c r="N8427" s="3" t="s">
        <v>1901</v>
      </c>
      <c r="O8427" s="3" t="s">
        <v>1901</v>
      </c>
      <c r="P8427" s="3"/>
      <c r="Q8427" s="3"/>
      <c r="R8427" s="3"/>
      <c r="S8427" s="3"/>
      <c r="T8427" s="3"/>
      <c r="U8427" s="3"/>
      <c r="V8427" s="3" t="s">
        <v>1901</v>
      </c>
      <c r="W8427" s="3" t="s">
        <v>1901</v>
      </c>
      <c r="X8427" s="3" t="s">
        <v>1901</v>
      </c>
      <c r="Y8427" s="3"/>
      <c r="Z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  <c r="AP8427" s="3"/>
      <c r="AQ8427" s="3"/>
      <c r="AR8427" s="3"/>
      <c r="AS8427" s="3"/>
      <c r="AT8427" s="3"/>
      <c r="AU8427" s="3"/>
      <c r="AV8427" s="3"/>
      <c r="AW8427" s="3"/>
      <c r="AX8427" s="3"/>
      <c r="AY8427" s="3"/>
      <c r="AZ8427" s="3"/>
      <c r="BA8427" s="3"/>
      <c r="BB8427" s="3"/>
      <c r="BC8427" s="3"/>
      <c r="BD8427" s="3"/>
      <c r="BE8427" s="3"/>
      <c r="BF8427" s="3"/>
      <c r="BG8427" s="3"/>
      <c r="BH8427" s="3"/>
      <c r="BI8427" s="3"/>
      <c r="BJ8427" s="3"/>
    </row>
    <row r="8428" customFormat="false" ht="15.75" hidden="false" customHeight="false" outlineLevel="0" collapsed="false">
      <c r="A8428" s="3" t="n">
        <v>8427</v>
      </c>
      <c r="B8428" s="3" t="s">
        <v>24498</v>
      </c>
      <c r="C8428" s="3"/>
      <c r="D8428" s="3" t="n">
        <v>0</v>
      </c>
      <c r="E8428" s="3" t="s">
        <v>1901</v>
      </c>
      <c r="F8428" s="3" t="s">
        <v>1901</v>
      </c>
      <c r="G8428" s="3" t="s">
        <v>1901</v>
      </c>
      <c r="H8428" s="3" t="s">
        <v>1901</v>
      </c>
      <c r="I8428" s="3" t="s">
        <v>1901</v>
      </c>
      <c r="J8428" s="3" t="s">
        <v>1901</v>
      </c>
      <c r="K8428" s="3" t="s">
        <v>1901</v>
      </c>
      <c r="L8428" s="3" t="s">
        <v>1901</v>
      </c>
      <c r="M8428" s="3" t="s">
        <v>1901</v>
      </c>
      <c r="N8428" s="3" t="s">
        <v>1901</v>
      </c>
      <c r="O8428" s="3" t="s">
        <v>1901</v>
      </c>
      <c r="P8428" s="3"/>
      <c r="Q8428" s="3"/>
      <c r="R8428" s="3"/>
      <c r="S8428" s="3"/>
      <c r="T8428" s="3"/>
      <c r="U8428" s="3"/>
      <c r="V8428" s="3" t="s">
        <v>1901</v>
      </c>
      <c r="W8428" s="3" t="s">
        <v>1901</v>
      </c>
      <c r="X8428" s="3" t="s">
        <v>1901</v>
      </c>
      <c r="Y8428" s="3"/>
      <c r="Z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  <c r="AP8428" s="3"/>
      <c r="AQ8428" s="3"/>
      <c r="AR8428" s="3"/>
      <c r="AS8428" s="3"/>
      <c r="AT8428" s="3"/>
      <c r="AU8428" s="3"/>
      <c r="AV8428" s="3"/>
      <c r="AW8428" s="3"/>
      <c r="AX8428" s="3"/>
      <c r="AY8428" s="3"/>
      <c r="AZ8428" s="3"/>
      <c r="BA8428" s="3"/>
      <c r="BB8428" s="3"/>
      <c r="BC8428" s="3"/>
      <c r="BD8428" s="3"/>
      <c r="BE8428" s="3"/>
      <c r="BF8428" s="3"/>
      <c r="BG8428" s="3"/>
      <c r="BH8428" s="3"/>
      <c r="BI8428" s="3"/>
      <c r="BJ8428" s="3"/>
    </row>
    <row r="8429" customFormat="false" ht="15.75" hidden="false" customHeight="false" outlineLevel="0" collapsed="false">
      <c r="A8429" s="3" t="n">
        <v>8428</v>
      </c>
      <c r="B8429" s="3" t="s">
        <v>24499</v>
      </c>
      <c r="C8429" s="3" t="s">
        <v>24500</v>
      </c>
      <c r="D8429" s="3" t="n">
        <v>1</v>
      </c>
      <c r="E8429" s="3" t="n">
        <v>6.1778634</v>
      </c>
      <c r="F8429" s="3" t="n">
        <v>234</v>
      </c>
      <c r="G8429" s="3" t="n">
        <v>234</v>
      </c>
      <c r="H8429" s="3" t="n">
        <v>26</v>
      </c>
      <c r="I8429" s="3" t="n">
        <v>26</v>
      </c>
      <c r="J8429" s="3" t="n">
        <v>317</v>
      </c>
      <c r="K8429" s="3" t="n">
        <v>317</v>
      </c>
      <c r="L8429" s="3" t="n">
        <v>23</v>
      </c>
      <c r="M8429" s="3" t="n">
        <v>23</v>
      </c>
      <c r="N8429" s="3" t="n">
        <v>-1</v>
      </c>
      <c r="O8429" s="3" t="n">
        <v>-1</v>
      </c>
      <c r="P8429" s="3" t="n">
        <v>7.3</v>
      </c>
      <c r="Q8429" s="3" t="n">
        <v>24.2</v>
      </c>
      <c r="R8429" s="3" t="s">
        <v>24501</v>
      </c>
      <c r="S8429" s="4" t="n">
        <v>45747.3355902778</v>
      </c>
      <c r="T8429" s="3" t="s">
        <v>239</v>
      </c>
      <c r="U8429" s="3" t="s">
        <v>239</v>
      </c>
      <c r="V8429" s="3" t="n">
        <v>0</v>
      </c>
      <c r="W8429" s="3" t="n">
        <v>0</v>
      </c>
      <c r="X8429" s="3" t="n">
        <v>0</v>
      </c>
      <c r="Y8429" s="3" t="s">
        <v>30</v>
      </c>
      <c r="Z8429" s="3" t="s">
        <v>30</v>
      </c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  <c r="AP8429" s="3"/>
      <c r="AQ8429" s="3"/>
      <c r="AR8429" s="3"/>
      <c r="AS8429" s="3"/>
      <c r="AT8429" s="3"/>
      <c r="AU8429" s="3"/>
      <c r="AV8429" s="3"/>
      <c r="AW8429" s="3"/>
      <c r="AX8429" s="3"/>
      <c r="AY8429" s="3"/>
      <c r="AZ8429" s="3"/>
      <c r="BA8429" s="3"/>
      <c r="BB8429" s="3"/>
      <c r="BC8429" s="3"/>
      <c r="BD8429" s="3"/>
      <c r="BE8429" s="3"/>
      <c r="BF8429" s="3"/>
      <c r="BG8429" s="3"/>
      <c r="BH8429" s="3"/>
      <c r="BI8429" s="3"/>
      <c r="BJ8429" s="3"/>
    </row>
    <row r="8430" customFormat="false" ht="15.75" hidden="false" customHeight="false" outlineLevel="0" collapsed="false">
      <c r="A8430" s="3" t="n">
        <v>8429</v>
      </c>
      <c r="B8430" s="3" t="s">
        <v>24502</v>
      </c>
      <c r="C8430" s="3" t="s">
        <v>24503</v>
      </c>
      <c r="D8430" s="3" t="n">
        <v>1</v>
      </c>
      <c r="E8430" s="3" t="n">
        <v>8.2072458</v>
      </c>
      <c r="F8430" s="3" t="n">
        <v>264</v>
      </c>
      <c r="G8430" s="3" t="n">
        <v>264</v>
      </c>
      <c r="H8430" s="3" t="n">
        <v>27</v>
      </c>
      <c r="I8430" s="3" t="n">
        <v>27</v>
      </c>
      <c r="J8430" s="3" t="n">
        <v>350</v>
      </c>
      <c r="K8430" s="3" t="n">
        <v>350</v>
      </c>
      <c r="L8430" s="3" t="n">
        <v>26</v>
      </c>
      <c r="M8430" s="3" t="n">
        <v>26</v>
      </c>
      <c r="N8430" s="3" t="n">
        <v>-1</v>
      </c>
      <c r="O8430" s="3" t="n">
        <v>-1</v>
      </c>
      <c r="P8430" s="3" t="n">
        <v>7.3</v>
      </c>
      <c r="Q8430" s="3" t="n">
        <v>24.2</v>
      </c>
      <c r="R8430" s="3" t="s">
        <v>24504</v>
      </c>
      <c r="S8430" s="4" t="n">
        <v>45747.3357638889</v>
      </c>
      <c r="T8430" s="3" t="s">
        <v>239</v>
      </c>
      <c r="U8430" s="3" t="s">
        <v>239</v>
      </c>
      <c r="V8430" s="3" t="n">
        <v>0</v>
      </c>
      <c r="W8430" s="3" t="n">
        <v>0</v>
      </c>
      <c r="X8430" s="3" t="n">
        <v>0</v>
      </c>
      <c r="Y8430" s="3" t="s">
        <v>30</v>
      </c>
      <c r="Z8430" s="3" t="s">
        <v>30</v>
      </c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  <c r="AP8430" s="3"/>
      <c r="AQ8430" s="3"/>
      <c r="AR8430" s="3"/>
      <c r="AS8430" s="3"/>
      <c r="AT8430" s="3"/>
      <c r="AU8430" s="3"/>
      <c r="AV8430" s="3"/>
      <c r="AW8430" s="3"/>
      <c r="AX8430" s="3"/>
      <c r="AY8430" s="3"/>
      <c r="AZ8430" s="3"/>
      <c r="BA8430" s="3"/>
      <c r="BB8430" s="3"/>
      <c r="BC8430" s="3"/>
      <c r="BD8430" s="3"/>
      <c r="BE8430" s="3"/>
      <c r="BF8430" s="3"/>
      <c r="BG8430" s="3"/>
      <c r="BH8430" s="3"/>
      <c r="BI8430" s="3"/>
      <c r="BJ8430" s="3"/>
    </row>
    <row r="8431" customFormat="false" ht="15.75" hidden="false" customHeight="false" outlineLevel="0" collapsed="false">
      <c r="A8431" s="3" t="n">
        <v>8430</v>
      </c>
      <c r="B8431" s="3" t="s">
        <v>24505</v>
      </c>
      <c r="C8431" s="3" t="s">
        <v>24506</v>
      </c>
      <c r="D8431" s="3" t="n">
        <v>1</v>
      </c>
      <c r="E8431" s="3" t="n">
        <v>7.5788729</v>
      </c>
      <c r="F8431" s="3" t="n">
        <v>285</v>
      </c>
      <c r="G8431" s="3" t="n">
        <v>285</v>
      </c>
      <c r="H8431" s="3" t="n">
        <v>28</v>
      </c>
      <c r="I8431" s="3" t="n">
        <v>28</v>
      </c>
      <c r="J8431" s="3" t="n">
        <v>381</v>
      </c>
      <c r="K8431" s="3" t="n">
        <v>381</v>
      </c>
      <c r="L8431" s="3" t="n">
        <v>29</v>
      </c>
      <c r="M8431" s="3" t="n">
        <v>29</v>
      </c>
      <c r="N8431" s="3" t="n">
        <v>-1</v>
      </c>
      <c r="O8431" s="3" t="n">
        <v>-1</v>
      </c>
      <c r="P8431" s="3" t="n">
        <v>7.3</v>
      </c>
      <c r="Q8431" s="3" t="n">
        <v>24.2</v>
      </c>
      <c r="R8431" s="3" t="s">
        <v>24507</v>
      </c>
      <c r="S8431" s="4" t="n">
        <v>45747.3359490741</v>
      </c>
      <c r="T8431" s="3" t="s">
        <v>239</v>
      </c>
      <c r="U8431" s="3" t="s">
        <v>239</v>
      </c>
      <c r="V8431" s="3" t="n">
        <v>0</v>
      </c>
      <c r="W8431" s="3" t="n">
        <v>0</v>
      </c>
      <c r="X8431" s="3" t="n">
        <v>0</v>
      </c>
      <c r="Y8431" s="3" t="s">
        <v>30</v>
      </c>
      <c r="Z8431" s="3" t="s">
        <v>30</v>
      </c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  <c r="AP8431" s="3"/>
      <c r="AQ8431" s="3"/>
      <c r="AR8431" s="3"/>
      <c r="AS8431" s="3"/>
      <c r="AT8431" s="3"/>
      <c r="AU8431" s="3"/>
      <c r="AV8431" s="3"/>
      <c r="AW8431" s="3"/>
      <c r="AX8431" s="3"/>
      <c r="AY8431" s="3"/>
      <c r="AZ8431" s="3"/>
      <c r="BA8431" s="3"/>
      <c r="BB8431" s="3"/>
      <c r="BC8431" s="3"/>
      <c r="BD8431" s="3"/>
      <c r="BE8431" s="3"/>
      <c r="BF8431" s="3"/>
      <c r="BG8431" s="3"/>
      <c r="BH8431" s="3"/>
      <c r="BI8431" s="3"/>
      <c r="BJ8431" s="3"/>
    </row>
    <row r="8432" customFormat="false" ht="15.75" hidden="false" customHeight="false" outlineLevel="0" collapsed="false">
      <c r="A8432" s="3" t="n">
        <v>8431</v>
      </c>
      <c r="B8432" s="3" t="s">
        <v>24508</v>
      </c>
      <c r="C8432" s="3" t="s">
        <v>24509</v>
      </c>
      <c r="D8432" s="3" t="n">
        <v>1</v>
      </c>
      <c r="E8432" s="3" t="n">
        <v>8.1536036</v>
      </c>
      <c r="F8432" s="3" t="n">
        <v>285</v>
      </c>
      <c r="G8432" s="3" t="n">
        <v>285</v>
      </c>
      <c r="H8432" s="3" t="n">
        <v>28</v>
      </c>
      <c r="I8432" s="3" t="n">
        <v>28</v>
      </c>
      <c r="J8432" s="3" t="n">
        <v>381</v>
      </c>
      <c r="K8432" s="3" t="n">
        <v>381</v>
      </c>
      <c r="L8432" s="3" t="n">
        <v>29</v>
      </c>
      <c r="M8432" s="3" t="n">
        <v>29</v>
      </c>
      <c r="N8432" s="3" t="n">
        <v>-1</v>
      </c>
      <c r="O8432" s="3" t="n">
        <v>-1</v>
      </c>
      <c r="P8432" s="3" t="n">
        <v>7.3</v>
      </c>
      <c r="Q8432" s="3" t="n">
        <v>24.2</v>
      </c>
      <c r="R8432" s="3" t="s">
        <v>24510</v>
      </c>
      <c r="S8432" s="4" t="n">
        <v>45747.3361342593</v>
      </c>
      <c r="T8432" s="3" t="s">
        <v>239</v>
      </c>
      <c r="U8432" s="3" t="s">
        <v>239</v>
      </c>
      <c r="V8432" s="3" t="n">
        <v>0</v>
      </c>
      <c r="W8432" s="3" t="n">
        <v>0</v>
      </c>
      <c r="X8432" s="3" t="n">
        <v>0</v>
      </c>
      <c r="Y8432" s="3" t="s">
        <v>30</v>
      </c>
      <c r="Z8432" s="3" t="s">
        <v>30</v>
      </c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  <c r="AP8432" s="3"/>
      <c r="AQ8432" s="3"/>
      <c r="AR8432" s="3"/>
      <c r="AS8432" s="3"/>
      <c r="AT8432" s="3"/>
      <c r="AU8432" s="3"/>
      <c r="AV8432" s="3"/>
      <c r="AW8432" s="3"/>
      <c r="AX8432" s="3"/>
      <c r="AY8432" s="3"/>
      <c r="AZ8432" s="3"/>
      <c r="BA8432" s="3"/>
      <c r="BB8432" s="3"/>
      <c r="BC8432" s="3"/>
      <c r="BD8432" s="3"/>
      <c r="BE8432" s="3"/>
      <c r="BF8432" s="3"/>
      <c r="BG8432" s="3"/>
      <c r="BH8432" s="3"/>
      <c r="BI8432" s="3"/>
      <c r="BJ8432" s="3"/>
    </row>
    <row r="8433" customFormat="false" ht="15.75" hidden="false" customHeight="false" outlineLevel="0" collapsed="false">
      <c r="A8433" s="3" t="n">
        <v>8432</v>
      </c>
      <c r="B8433" s="3" t="s">
        <v>24511</v>
      </c>
      <c r="C8433" s="3" t="s">
        <v>24512</v>
      </c>
      <c r="D8433" s="3" t="n">
        <v>1</v>
      </c>
      <c r="E8433" s="3" t="n">
        <v>7.8070443</v>
      </c>
      <c r="F8433" s="3" t="n">
        <v>285</v>
      </c>
      <c r="G8433" s="3" t="n">
        <v>285</v>
      </c>
      <c r="H8433" s="3" t="n">
        <v>28</v>
      </c>
      <c r="I8433" s="3" t="n">
        <v>28</v>
      </c>
      <c r="J8433" s="3" t="n">
        <v>381</v>
      </c>
      <c r="K8433" s="3" t="n">
        <v>381</v>
      </c>
      <c r="L8433" s="3" t="n">
        <v>29</v>
      </c>
      <c r="M8433" s="3" t="n">
        <v>29</v>
      </c>
      <c r="N8433" s="3" t="n">
        <v>-1</v>
      </c>
      <c r="O8433" s="3" t="n">
        <v>-1</v>
      </c>
      <c r="P8433" s="3" t="n">
        <v>7.3</v>
      </c>
      <c r="Q8433" s="3" t="n">
        <v>24.2</v>
      </c>
      <c r="R8433" s="3" t="s">
        <v>24513</v>
      </c>
      <c r="S8433" s="4" t="n">
        <v>45747.3363194445</v>
      </c>
      <c r="T8433" s="3" t="s">
        <v>239</v>
      </c>
      <c r="U8433" s="3" t="s">
        <v>239</v>
      </c>
      <c r="V8433" s="3" t="n">
        <v>0</v>
      </c>
      <c r="W8433" s="3" t="n">
        <v>0</v>
      </c>
      <c r="X8433" s="3" t="n">
        <v>0</v>
      </c>
      <c r="Y8433" s="3" t="s">
        <v>30</v>
      </c>
      <c r="Z8433" s="3" t="s">
        <v>30</v>
      </c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  <c r="AP8433" s="3"/>
      <c r="AQ8433" s="3"/>
      <c r="AR8433" s="3"/>
      <c r="AS8433" s="3"/>
      <c r="AT8433" s="3"/>
      <c r="AU8433" s="3"/>
      <c r="AV8433" s="3"/>
      <c r="AW8433" s="3"/>
      <c r="AX8433" s="3"/>
      <c r="AY8433" s="3"/>
      <c r="AZ8433" s="3"/>
      <c r="BA8433" s="3"/>
      <c r="BB8433" s="3"/>
      <c r="BC8433" s="3"/>
      <c r="BD8433" s="3"/>
      <c r="BE8433" s="3"/>
      <c r="BF8433" s="3"/>
      <c r="BG8433" s="3"/>
      <c r="BH8433" s="3"/>
      <c r="BI8433" s="3"/>
      <c r="BJ8433" s="3"/>
    </row>
    <row r="8434" customFormat="false" ht="15.75" hidden="false" customHeight="false" outlineLevel="0" collapsed="false">
      <c r="A8434" s="3" t="n">
        <v>8433</v>
      </c>
      <c r="B8434" s="3" t="s">
        <v>24514</v>
      </c>
      <c r="C8434" s="3"/>
      <c r="D8434" s="3" t="n">
        <v>0</v>
      </c>
      <c r="E8434" s="3" t="s">
        <v>1901</v>
      </c>
      <c r="F8434" s="3" t="s">
        <v>1901</v>
      </c>
      <c r="G8434" s="3" t="s">
        <v>1901</v>
      </c>
      <c r="H8434" s="3" t="s">
        <v>1901</v>
      </c>
      <c r="I8434" s="3" t="s">
        <v>1901</v>
      </c>
      <c r="J8434" s="3" t="s">
        <v>1901</v>
      </c>
      <c r="K8434" s="3" t="s">
        <v>1901</v>
      </c>
      <c r="L8434" s="3" t="s">
        <v>1901</v>
      </c>
      <c r="M8434" s="3" t="s">
        <v>1901</v>
      </c>
      <c r="N8434" s="3" t="s">
        <v>1901</v>
      </c>
      <c r="O8434" s="3" t="s">
        <v>1901</v>
      </c>
      <c r="P8434" s="3"/>
      <c r="Q8434" s="3"/>
      <c r="R8434" s="3"/>
      <c r="S8434" s="3"/>
      <c r="T8434" s="3"/>
      <c r="U8434" s="3"/>
      <c r="V8434" s="3" t="s">
        <v>1901</v>
      </c>
      <c r="W8434" s="3" t="s">
        <v>1901</v>
      </c>
      <c r="X8434" s="3" t="s">
        <v>1901</v>
      </c>
      <c r="Y8434" s="3"/>
      <c r="Z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  <c r="AP8434" s="3"/>
      <c r="AQ8434" s="3"/>
      <c r="AR8434" s="3"/>
      <c r="AS8434" s="3"/>
      <c r="AT8434" s="3"/>
      <c r="AU8434" s="3"/>
      <c r="AV8434" s="3"/>
      <c r="AW8434" s="3"/>
      <c r="AX8434" s="3"/>
      <c r="AY8434" s="3"/>
      <c r="AZ8434" s="3"/>
      <c r="BA8434" s="3"/>
      <c r="BB8434" s="3"/>
      <c r="BC8434" s="3"/>
      <c r="BD8434" s="3"/>
      <c r="BE8434" s="3"/>
      <c r="BF8434" s="3"/>
      <c r="BG8434" s="3"/>
      <c r="BH8434" s="3"/>
      <c r="BI8434" s="3"/>
      <c r="BJ8434" s="3"/>
    </row>
    <row r="8435" customFormat="false" ht="15.75" hidden="false" customHeight="false" outlineLevel="0" collapsed="false">
      <c r="A8435" s="3" t="n">
        <v>8434</v>
      </c>
      <c r="B8435" s="3" t="s">
        <v>24515</v>
      </c>
      <c r="C8435" s="3" t="s">
        <v>24516</v>
      </c>
      <c r="D8435" s="3" t="n">
        <v>1</v>
      </c>
      <c r="E8435" s="3" t="n">
        <v>33.4892001</v>
      </c>
      <c r="F8435" s="3" t="n">
        <v>585</v>
      </c>
      <c r="G8435" s="3" t="n">
        <v>585</v>
      </c>
      <c r="H8435" s="3" t="n">
        <v>33</v>
      </c>
      <c r="I8435" s="3" t="n">
        <v>33</v>
      </c>
      <c r="J8435" s="3" t="n">
        <v>952</v>
      </c>
      <c r="K8435" s="3" t="n">
        <v>952</v>
      </c>
      <c r="L8435" s="3" t="n">
        <v>116</v>
      </c>
      <c r="M8435" s="3" t="n">
        <v>116</v>
      </c>
      <c r="N8435" s="3" t="n">
        <v>-1</v>
      </c>
      <c r="O8435" s="3" t="n">
        <v>-1</v>
      </c>
      <c r="P8435" s="3" t="n">
        <v>7.4</v>
      </c>
      <c r="Q8435" s="3" t="n">
        <v>24.2</v>
      </c>
      <c r="R8435" s="3" t="s">
        <v>24517</v>
      </c>
      <c r="S8435" s="4" t="n">
        <v>45747.3374768519</v>
      </c>
      <c r="T8435" s="3" t="s">
        <v>3197</v>
      </c>
      <c r="U8435" s="3" t="s">
        <v>3197</v>
      </c>
      <c r="V8435" s="3" t="n">
        <v>0</v>
      </c>
      <c r="W8435" s="3" t="n">
        <v>0</v>
      </c>
      <c r="X8435" s="3" t="n">
        <v>0</v>
      </c>
      <c r="Y8435" s="3" t="s">
        <v>30</v>
      </c>
      <c r="Z8435" s="3" t="s">
        <v>30</v>
      </c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  <c r="AP8435" s="3"/>
      <c r="AQ8435" s="3"/>
      <c r="AR8435" s="3"/>
      <c r="AS8435" s="3"/>
      <c r="AT8435" s="3"/>
      <c r="AU8435" s="3"/>
      <c r="AV8435" s="3"/>
      <c r="AW8435" s="3"/>
      <c r="AX8435" s="3"/>
      <c r="AY8435" s="3"/>
      <c r="AZ8435" s="3"/>
      <c r="BA8435" s="3"/>
      <c r="BB8435" s="3"/>
      <c r="BC8435" s="3"/>
      <c r="BD8435" s="3"/>
      <c r="BE8435" s="3"/>
      <c r="BF8435" s="3"/>
      <c r="BG8435" s="3"/>
      <c r="BH8435" s="3"/>
      <c r="BI8435" s="3"/>
      <c r="BJ8435" s="3"/>
    </row>
    <row r="8436" customFormat="false" ht="15.75" hidden="false" customHeight="false" outlineLevel="0" collapsed="false">
      <c r="A8436" s="3" t="n">
        <v>8435</v>
      </c>
      <c r="B8436" s="3" t="s">
        <v>24518</v>
      </c>
      <c r="C8436" s="3" t="s">
        <v>24519</v>
      </c>
      <c r="D8436" s="3" t="n">
        <v>1</v>
      </c>
      <c r="E8436" s="3" t="n">
        <v>6.3516238</v>
      </c>
      <c r="F8436" s="3" t="n">
        <v>195</v>
      </c>
      <c r="G8436" s="3" t="n">
        <v>195</v>
      </c>
      <c r="H8436" s="3" t="n">
        <v>23</v>
      </c>
      <c r="I8436" s="3" t="n">
        <v>23</v>
      </c>
      <c r="J8436" s="3" t="n">
        <v>335</v>
      </c>
      <c r="K8436" s="3" t="n">
        <v>335</v>
      </c>
      <c r="L8436" s="3" t="n">
        <v>15</v>
      </c>
      <c r="M8436" s="3" t="n">
        <v>15</v>
      </c>
      <c r="N8436" s="3" t="n">
        <v>28</v>
      </c>
      <c r="O8436" s="3" t="n">
        <v>-1</v>
      </c>
      <c r="P8436" s="3" t="n">
        <v>8.5</v>
      </c>
      <c r="Q8436" s="3" t="n">
        <v>24.2</v>
      </c>
      <c r="R8436" s="3" t="s">
        <v>24520</v>
      </c>
      <c r="S8436" s="4" t="n">
        <v>45747.3378472222</v>
      </c>
      <c r="T8436" s="3" t="s">
        <v>65</v>
      </c>
      <c r="U8436" s="3" t="s">
        <v>65</v>
      </c>
      <c r="V8436" s="3" t="n">
        <v>1</v>
      </c>
      <c r="W8436" s="3" t="n">
        <v>0</v>
      </c>
      <c r="X8436" s="3" t="n">
        <v>0</v>
      </c>
      <c r="Y8436" s="3" t="s">
        <v>30</v>
      </c>
      <c r="Z8436" s="3" t="s">
        <v>30</v>
      </c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  <c r="AP8436" s="3"/>
      <c r="AQ8436" s="3"/>
      <c r="AR8436" s="3"/>
      <c r="AS8436" s="3"/>
      <c r="AT8436" s="3"/>
      <c r="AU8436" s="3"/>
      <c r="AV8436" s="3"/>
      <c r="AW8436" s="3"/>
      <c r="AX8436" s="3"/>
      <c r="AY8436" s="3"/>
      <c r="AZ8436" s="3"/>
      <c r="BA8436" s="3"/>
      <c r="BB8436" s="3"/>
      <c r="BC8436" s="3"/>
      <c r="BD8436" s="3"/>
      <c r="BE8436" s="3"/>
      <c r="BF8436" s="3"/>
      <c r="BG8436" s="3"/>
      <c r="BH8436" s="3"/>
      <c r="BI8436" s="3"/>
      <c r="BJ8436" s="3"/>
    </row>
    <row r="8437" customFormat="false" ht="15.75" hidden="false" customHeight="false" outlineLevel="0" collapsed="false">
      <c r="A8437" s="3" t="n">
        <v>8436</v>
      </c>
      <c r="B8437" s="3" t="s">
        <v>24521</v>
      </c>
      <c r="C8437" s="3"/>
      <c r="D8437" s="3" t="n">
        <v>0</v>
      </c>
      <c r="E8437" s="3" t="s">
        <v>1901</v>
      </c>
      <c r="F8437" s="3" t="s">
        <v>1901</v>
      </c>
      <c r="G8437" s="3" t="s">
        <v>1901</v>
      </c>
      <c r="H8437" s="3" t="s">
        <v>1901</v>
      </c>
      <c r="I8437" s="3" t="s">
        <v>1901</v>
      </c>
      <c r="J8437" s="3" t="s">
        <v>1901</v>
      </c>
      <c r="K8437" s="3" t="s">
        <v>1901</v>
      </c>
      <c r="L8437" s="3" t="s">
        <v>1901</v>
      </c>
      <c r="M8437" s="3" t="s">
        <v>1901</v>
      </c>
      <c r="N8437" s="3" t="s">
        <v>1901</v>
      </c>
      <c r="O8437" s="3" t="s">
        <v>1901</v>
      </c>
      <c r="P8437" s="3"/>
      <c r="Q8437" s="3"/>
      <c r="R8437" s="3"/>
      <c r="S8437" s="3"/>
      <c r="T8437" s="3"/>
      <c r="U8437" s="3"/>
      <c r="V8437" s="3" t="s">
        <v>1901</v>
      </c>
      <c r="W8437" s="3" t="s">
        <v>1901</v>
      </c>
      <c r="X8437" s="3" t="s">
        <v>1901</v>
      </c>
      <c r="Y8437" s="3"/>
      <c r="Z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  <c r="AP8437" s="3"/>
      <c r="AQ8437" s="3"/>
      <c r="AR8437" s="3"/>
      <c r="AS8437" s="3"/>
      <c r="AT8437" s="3"/>
      <c r="AU8437" s="3"/>
      <c r="AV8437" s="3"/>
      <c r="AW8437" s="3"/>
      <c r="AX8437" s="3"/>
      <c r="AY8437" s="3"/>
      <c r="AZ8437" s="3"/>
      <c r="BA8437" s="3"/>
      <c r="BB8437" s="3"/>
      <c r="BC8437" s="3"/>
      <c r="BD8437" s="3"/>
      <c r="BE8437" s="3"/>
      <c r="BF8437" s="3"/>
      <c r="BG8437" s="3"/>
      <c r="BH8437" s="3"/>
      <c r="BI8437" s="3"/>
      <c r="BJ8437" s="3"/>
    </row>
    <row r="8438" customFormat="false" ht="15.75" hidden="false" customHeight="false" outlineLevel="0" collapsed="false">
      <c r="A8438" s="3" t="n">
        <v>8437</v>
      </c>
      <c r="B8438" s="3" t="s">
        <v>24522</v>
      </c>
      <c r="C8438" s="3"/>
      <c r="D8438" s="3" t="n">
        <v>0</v>
      </c>
      <c r="E8438" s="3" t="s">
        <v>1901</v>
      </c>
      <c r="F8438" s="3" t="s">
        <v>1901</v>
      </c>
      <c r="G8438" s="3" t="s">
        <v>1901</v>
      </c>
      <c r="H8438" s="3" t="s">
        <v>1901</v>
      </c>
      <c r="I8438" s="3" t="s">
        <v>1901</v>
      </c>
      <c r="J8438" s="3" t="s">
        <v>1901</v>
      </c>
      <c r="K8438" s="3" t="s">
        <v>1901</v>
      </c>
      <c r="L8438" s="3" t="s">
        <v>1901</v>
      </c>
      <c r="M8438" s="3" t="s">
        <v>1901</v>
      </c>
      <c r="N8438" s="3" t="s">
        <v>1901</v>
      </c>
      <c r="O8438" s="3" t="s">
        <v>1901</v>
      </c>
      <c r="P8438" s="3"/>
      <c r="Q8438" s="3"/>
      <c r="R8438" s="3"/>
      <c r="S8438" s="3"/>
      <c r="T8438" s="3"/>
      <c r="U8438" s="3"/>
      <c r="V8438" s="3" t="s">
        <v>1901</v>
      </c>
      <c r="W8438" s="3" t="s">
        <v>1901</v>
      </c>
      <c r="X8438" s="3" t="s">
        <v>1901</v>
      </c>
      <c r="Y8438" s="3"/>
      <c r="Z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  <c r="AP8438" s="3"/>
      <c r="AQ8438" s="3"/>
      <c r="AR8438" s="3"/>
      <c r="AS8438" s="3"/>
      <c r="AT8438" s="3"/>
      <c r="AU8438" s="3"/>
      <c r="AV8438" s="3"/>
      <c r="AW8438" s="3"/>
      <c r="AX8438" s="3"/>
      <c r="AY8438" s="3"/>
      <c r="AZ8438" s="3"/>
      <c r="BA8438" s="3"/>
      <c r="BB8438" s="3"/>
      <c r="BC8438" s="3"/>
      <c r="BD8438" s="3"/>
      <c r="BE8438" s="3"/>
      <c r="BF8438" s="3"/>
      <c r="BG8438" s="3"/>
      <c r="BH8438" s="3"/>
      <c r="BI8438" s="3"/>
      <c r="BJ8438" s="3"/>
    </row>
    <row r="8439" customFormat="false" ht="15.75" hidden="false" customHeight="false" outlineLevel="0" collapsed="false">
      <c r="A8439" s="3" t="n">
        <v>8438</v>
      </c>
      <c r="B8439" s="3" t="s">
        <v>24523</v>
      </c>
      <c r="C8439" s="3"/>
      <c r="D8439" s="3" t="n">
        <v>0</v>
      </c>
      <c r="E8439" s="3" t="s">
        <v>1901</v>
      </c>
      <c r="F8439" s="3" t="s">
        <v>1901</v>
      </c>
      <c r="G8439" s="3" t="s">
        <v>1901</v>
      </c>
      <c r="H8439" s="3" t="s">
        <v>1901</v>
      </c>
      <c r="I8439" s="3" t="s">
        <v>1901</v>
      </c>
      <c r="J8439" s="3" t="s">
        <v>1901</v>
      </c>
      <c r="K8439" s="3" t="s">
        <v>1901</v>
      </c>
      <c r="L8439" s="3" t="s">
        <v>1901</v>
      </c>
      <c r="M8439" s="3" t="s">
        <v>1901</v>
      </c>
      <c r="N8439" s="3" t="s">
        <v>1901</v>
      </c>
      <c r="O8439" s="3" t="s">
        <v>1901</v>
      </c>
      <c r="P8439" s="3"/>
      <c r="Q8439" s="3"/>
      <c r="R8439" s="3"/>
      <c r="S8439" s="3"/>
      <c r="T8439" s="3"/>
      <c r="U8439" s="3"/>
      <c r="V8439" s="3" t="s">
        <v>1901</v>
      </c>
      <c r="W8439" s="3" t="s">
        <v>1901</v>
      </c>
      <c r="X8439" s="3" t="s">
        <v>1901</v>
      </c>
      <c r="Y8439" s="3"/>
      <c r="Z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  <c r="AP8439" s="3"/>
      <c r="AQ8439" s="3"/>
      <c r="AR8439" s="3"/>
      <c r="AS8439" s="3"/>
      <c r="AT8439" s="3"/>
      <c r="AU8439" s="3"/>
      <c r="AV8439" s="3"/>
      <c r="AW8439" s="3"/>
      <c r="AX8439" s="3"/>
      <c r="AY8439" s="3"/>
      <c r="AZ8439" s="3"/>
      <c r="BA8439" s="3"/>
      <c r="BB8439" s="3"/>
      <c r="BC8439" s="3"/>
      <c r="BD8439" s="3"/>
      <c r="BE8439" s="3"/>
      <c r="BF8439" s="3"/>
      <c r="BG8439" s="3"/>
      <c r="BH8439" s="3"/>
      <c r="BI8439" s="3"/>
      <c r="BJ8439" s="3"/>
    </row>
    <row r="8440" customFormat="false" ht="15.75" hidden="false" customHeight="false" outlineLevel="0" collapsed="false">
      <c r="A8440" s="3" t="n">
        <v>8439</v>
      </c>
      <c r="B8440" s="3" t="s">
        <v>24524</v>
      </c>
      <c r="C8440" s="3"/>
      <c r="D8440" s="3" t="n">
        <v>0</v>
      </c>
      <c r="E8440" s="3" t="s">
        <v>1901</v>
      </c>
      <c r="F8440" s="3" t="s">
        <v>1901</v>
      </c>
      <c r="G8440" s="3" t="s">
        <v>1901</v>
      </c>
      <c r="H8440" s="3" t="s">
        <v>1901</v>
      </c>
      <c r="I8440" s="3" t="s">
        <v>1901</v>
      </c>
      <c r="J8440" s="3" t="s">
        <v>1901</v>
      </c>
      <c r="K8440" s="3" t="s">
        <v>1901</v>
      </c>
      <c r="L8440" s="3" t="s">
        <v>1901</v>
      </c>
      <c r="M8440" s="3" t="s">
        <v>1901</v>
      </c>
      <c r="N8440" s="3" t="s">
        <v>1901</v>
      </c>
      <c r="O8440" s="3" t="s">
        <v>1901</v>
      </c>
      <c r="P8440" s="3"/>
      <c r="Q8440" s="3"/>
      <c r="R8440" s="3"/>
      <c r="S8440" s="3"/>
      <c r="T8440" s="3"/>
      <c r="U8440" s="3"/>
      <c r="V8440" s="3" t="s">
        <v>1901</v>
      </c>
      <c r="W8440" s="3" t="s">
        <v>1901</v>
      </c>
      <c r="X8440" s="3" t="s">
        <v>1901</v>
      </c>
      <c r="Y8440" s="3"/>
      <c r="Z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  <c r="AP8440" s="3"/>
      <c r="AQ8440" s="3"/>
      <c r="AR8440" s="3"/>
      <c r="AS8440" s="3"/>
      <c r="AT8440" s="3"/>
      <c r="AU8440" s="3"/>
      <c r="AV8440" s="3"/>
      <c r="AW8440" s="3"/>
      <c r="AX8440" s="3"/>
      <c r="AY8440" s="3"/>
      <c r="AZ8440" s="3"/>
      <c r="BA8440" s="3"/>
      <c r="BB8440" s="3"/>
      <c r="BC8440" s="3"/>
      <c r="BD8440" s="3"/>
      <c r="BE8440" s="3"/>
      <c r="BF8440" s="3"/>
      <c r="BG8440" s="3"/>
      <c r="BH8440" s="3"/>
      <c r="BI8440" s="3"/>
      <c r="BJ8440" s="3"/>
    </row>
    <row r="8441" customFormat="false" ht="15.75" hidden="false" customHeight="false" outlineLevel="0" collapsed="false">
      <c r="A8441" s="3" t="n">
        <v>8440</v>
      </c>
      <c r="B8441" s="3" t="s">
        <v>24525</v>
      </c>
      <c r="C8441" s="3"/>
      <c r="D8441" s="3" t="n">
        <v>0</v>
      </c>
      <c r="E8441" s="3" t="s">
        <v>1901</v>
      </c>
      <c r="F8441" s="3" t="s">
        <v>1901</v>
      </c>
      <c r="G8441" s="3" t="s">
        <v>1901</v>
      </c>
      <c r="H8441" s="3" t="s">
        <v>1901</v>
      </c>
      <c r="I8441" s="3" t="s">
        <v>1901</v>
      </c>
      <c r="J8441" s="3" t="s">
        <v>1901</v>
      </c>
      <c r="K8441" s="3" t="s">
        <v>1901</v>
      </c>
      <c r="L8441" s="3" t="s">
        <v>1901</v>
      </c>
      <c r="M8441" s="3" t="s">
        <v>1901</v>
      </c>
      <c r="N8441" s="3" t="s">
        <v>1901</v>
      </c>
      <c r="O8441" s="3" t="s">
        <v>1901</v>
      </c>
      <c r="P8441" s="3"/>
      <c r="Q8441" s="3"/>
      <c r="R8441" s="3"/>
      <c r="S8441" s="3"/>
      <c r="T8441" s="3"/>
      <c r="U8441" s="3"/>
      <c r="V8441" s="3" t="s">
        <v>1901</v>
      </c>
      <c r="W8441" s="3" t="s">
        <v>1901</v>
      </c>
      <c r="X8441" s="3" t="s">
        <v>1901</v>
      </c>
      <c r="Y8441" s="3"/>
      <c r="Z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  <c r="AP8441" s="3"/>
      <c r="AQ8441" s="3"/>
      <c r="AR8441" s="3"/>
      <c r="AS8441" s="3"/>
      <c r="AT8441" s="3"/>
      <c r="AU8441" s="3"/>
      <c r="AV8441" s="3"/>
      <c r="AW8441" s="3"/>
      <c r="AX8441" s="3"/>
      <c r="AY8441" s="3"/>
      <c r="AZ8441" s="3"/>
      <c r="BA8441" s="3"/>
      <c r="BB8441" s="3"/>
      <c r="BC8441" s="3"/>
      <c r="BD8441" s="3"/>
      <c r="BE8441" s="3"/>
      <c r="BF8441" s="3"/>
      <c r="BG8441" s="3"/>
      <c r="BH8441" s="3"/>
      <c r="BI8441" s="3"/>
      <c r="BJ8441" s="3"/>
    </row>
    <row r="8442" customFormat="false" ht="15.75" hidden="false" customHeight="false" outlineLevel="0" collapsed="false">
      <c r="A8442" s="3" t="n">
        <v>8441</v>
      </c>
      <c r="B8442" s="3" t="s">
        <v>24526</v>
      </c>
      <c r="C8442" s="3"/>
      <c r="D8442" s="3" t="n">
        <v>0</v>
      </c>
      <c r="E8442" s="3" t="s">
        <v>1901</v>
      </c>
      <c r="F8442" s="3" t="s">
        <v>1901</v>
      </c>
      <c r="G8442" s="3" t="s">
        <v>1901</v>
      </c>
      <c r="H8442" s="3" t="s">
        <v>1901</v>
      </c>
      <c r="I8442" s="3" t="s">
        <v>1901</v>
      </c>
      <c r="J8442" s="3" t="s">
        <v>1901</v>
      </c>
      <c r="K8442" s="3" t="s">
        <v>1901</v>
      </c>
      <c r="L8442" s="3" t="s">
        <v>1901</v>
      </c>
      <c r="M8442" s="3" t="s">
        <v>1901</v>
      </c>
      <c r="N8442" s="3" t="s">
        <v>1901</v>
      </c>
      <c r="O8442" s="3" t="s">
        <v>1901</v>
      </c>
      <c r="P8442" s="3"/>
      <c r="Q8442" s="3"/>
      <c r="R8442" s="3"/>
      <c r="S8442" s="3"/>
      <c r="T8442" s="3"/>
      <c r="U8442" s="3"/>
      <c r="V8442" s="3" t="s">
        <v>1901</v>
      </c>
      <c r="W8442" s="3" t="s">
        <v>1901</v>
      </c>
      <c r="X8442" s="3" t="s">
        <v>1901</v>
      </c>
      <c r="Y8442" s="3"/>
      <c r="Z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  <c r="AP8442" s="3"/>
      <c r="AQ8442" s="3"/>
      <c r="AR8442" s="3"/>
      <c r="AS8442" s="3"/>
      <c r="AT8442" s="3"/>
      <c r="AU8442" s="3"/>
      <c r="AV8442" s="3"/>
      <c r="AW8442" s="3"/>
      <c r="AX8442" s="3"/>
      <c r="AY8442" s="3"/>
      <c r="AZ8442" s="3"/>
      <c r="BA8442" s="3"/>
      <c r="BB8442" s="3"/>
      <c r="BC8442" s="3"/>
      <c r="BD8442" s="3"/>
      <c r="BE8442" s="3"/>
      <c r="BF8442" s="3"/>
      <c r="BG8442" s="3"/>
      <c r="BH8442" s="3"/>
      <c r="BI8442" s="3"/>
      <c r="BJ8442" s="3"/>
    </row>
    <row r="8443" customFormat="false" ht="15.75" hidden="false" customHeight="false" outlineLevel="0" collapsed="false">
      <c r="A8443" s="3" t="n">
        <v>8442</v>
      </c>
      <c r="B8443" s="3" t="s">
        <v>24527</v>
      </c>
      <c r="C8443" s="3"/>
      <c r="D8443" s="3" t="n">
        <v>0</v>
      </c>
      <c r="E8443" s="3" t="s">
        <v>1901</v>
      </c>
      <c r="F8443" s="3" t="s">
        <v>1901</v>
      </c>
      <c r="G8443" s="3" t="s">
        <v>1901</v>
      </c>
      <c r="H8443" s="3" t="s">
        <v>1901</v>
      </c>
      <c r="I8443" s="3" t="s">
        <v>1901</v>
      </c>
      <c r="J8443" s="3" t="s">
        <v>1901</v>
      </c>
      <c r="K8443" s="3" t="s">
        <v>1901</v>
      </c>
      <c r="L8443" s="3" t="s">
        <v>1901</v>
      </c>
      <c r="M8443" s="3" t="s">
        <v>1901</v>
      </c>
      <c r="N8443" s="3" t="s">
        <v>1901</v>
      </c>
      <c r="O8443" s="3" t="s">
        <v>1901</v>
      </c>
      <c r="P8443" s="3"/>
      <c r="Q8443" s="3"/>
      <c r="R8443" s="3"/>
      <c r="S8443" s="3"/>
      <c r="T8443" s="3"/>
      <c r="U8443" s="3"/>
      <c r="V8443" s="3" t="s">
        <v>1901</v>
      </c>
      <c r="W8443" s="3" t="s">
        <v>1901</v>
      </c>
      <c r="X8443" s="3" t="s">
        <v>1901</v>
      </c>
      <c r="Y8443" s="3"/>
      <c r="Z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  <c r="AP8443" s="3"/>
      <c r="AQ8443" s="3"/>
      <c r="AR8443" s="3"/>
      <c r="AS8443" s="3"/>
      <c r="AT8443" s="3"/>
      <c r="AU8443" s="3"/>
      <c r="AV8443" s="3"/>
      <c r="AW8443" s="3"/>
      <c r="AX8443" s="3"/>
      <c r="AY8443" s="3"/>
      <c r="AZ8443" s="3"/>
      <c r="BA8443" s="3"/>
      <c r="BB8443" s="3"/>
      <c r="BC8443" s="3"/>
      <c r="BD8443" s="3"/>
      <c r="BE8443" s="3"/>
      <c r="BF8443" s="3"/>
      <c r="BG8443" s="3"/>
      <c r="BH8443" s="3"/>
      <c r="BI8443" s="3"/>
      <c r="BJ8443" s="3"/>
    </row>
    <row r="8444" customFormat="false" ht="15.75" hidden="false" customHeight="false" outlineLevel="0" collapsed="false">
      <c r="A8444" s="3" t="n">
        <v>8443</v>
      </c>
      <c r="B8444" s="3" t="s">
        <v>24528</v>
      </c>
      <c r="C8444" s="3"/>
      <c r="D8444" s="3" t="n">
        <v>0</v>
      </c>
      <c r="E8444" s="3" t="s">
        <v>1901</v>
      </c>
      <c r="F8444" s="3" t="s">
        <v>1901</v>
      </c>
      <c r="G8444" s="3" t="s">
        <v>1901</v>
      </c>
      <c r="H8444" s="3" t="s">
        <v>1901</v>
      </c>
      <c r="I8444" s="3" t="s">
        <v>1901</v>
      </c>
      <c r="J8444" s="3" t="s">
        <v>1901</v>
      </c>
      <c r="K8444" s="3" t="s">
        <v>1901</v>
      </c>
      <c r="L8444" s="3" t="s">
        <v>1901</v>
      </c>
      <c r="M8444" s="3" t="s">
        <v>1901</v>
      </c>
      <c r="N8444" s="3" t="s">
        <v>1901</v>
      </c>
      <c r="O8444" s="3" t="s">
        <v>1901</v>
      </c>
      <c r="P8444" s="3"/>
      <c r="Q8444" s="3"/>
      <c r="R8444" s="3"/>
      <c r="S8444" s="3"/>
      <c r="T8444" s="3"/>
      <c r="U8444" s="3"/>
      <c r="V8444" s="3" t="s">
        <v>1901</v>
      </c>
      <c r="W8444" s="3" t="s">
        <v>1901</v>
      </c>
      <c r="X8444" s="3" t="s">
        <v>1901</v>
      </c>
      <c r="Y8444" s="3"/>
      <c r="Z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  <c r="AP8444" s="3"/>
      <c r="AQ8444" s="3"/>
      <c r="AR8444" s="3"/>
      <c r="AS8444" s="3"/>
      <c r="AT8444" s="3"/>
      <c r="AU8444" s="3"/>
      <c r="AV8444" s="3"/>
      <c r="AW8444" s="3"/>
      <c r="AX8444" s="3"/>
      <c r="AY8444" s="3"/>
      <c r="AZ8444" s="3"/>
      <c r="BA8444" s="3"/>
      <c r="BB8444" s="3"/>
      <c r="BC8444" s="3"/>
      <c r="BD8444" s="3"/>
      <c r="BE8444" s="3"/>
      <c r="BF8444" s="3"/>
      <c r="BG8444" s="3"/>
      <c r="BH8444" s="3"/>
      <c r="BI8444" s="3"/>
      <c r="BJ8444" s="3"/>
    </row>
    <row r="8445" customFormat="false" ht="15.75" hidden="false" customHeight="false" outlineLevel="0" collapsed="false">
      <c r="A8445" s="3" t="n">
        <v>8444</v>
      </c>
      <c r="B8445" s="3" t="s">
        <v>24529</v>
      </c>
      <c r="C8445" s="3" t="s">
        <v>24530</v>
      </c>
      <c r="D8445" s="3" t="n">
        <v>1</v>
      </c>
      <c r="E8445" s="3" t="n">
        <v>7.0685032</v>
      </c>
      <c r="F8445" s="3" t="n">
        <v>218</v>
      </c>
      <c r="G8445" s="3" t="n">
        <v>218</v>
      </c>
      <c r="H8445" s="3" t="n">
        <v>20</v>
      </c>
      <c r="I8445" s="3" t="n">
        <v>20</v>
      </c>
      <c r="J8445" s="3" t="n">
        <v>311</v>
      </c>
      <c r="K8445" s="3" t="n">
        <v>311</v>
      </c>
      <c r="L8445" s="3" t="n">
        <v>36</v>
      </c>
      <c r="M8445" s="3" t="n">
        <v>36</v>
      </c>
      <c r="N8445" s="3" t="n">
        <v>-1</v>
      </c>
      <c r="O8445" s="3" t="n">
        <v>-1</v>
      </c>
      <c r="P8445" s="3" t="n">
        <v>7.4</v>
      </c>
      <c r="Q8445" s="3" t="n">
        <v>24.2</v>
      </c>
      <c r="R8445" s="3" t="s">
        <v>24531</v>
      </c>
      <c r="S8445" s="4" t="n">
        <v>45747.3390509259</v>
      </c>
      <c r="T8445" s="3" t="s">
        <v>65</v>
      </c>
      <c r="U8445" s="3" t="s">
        <v>65</v>
      </c>
      <c r="V8445" s="3" t="n">
        <v>0</v>
      </c>
      <c r="W8445" s="3" t="n">
        <v>0</v>
      </c>
      <c r="X8445" s="3" t="n">
        <v>0</v>
      </c>
      <c r="Y8445" s="3" t="s">
        <v>30</v>
      </c>
      <c r="Z8445" s="3" t="s">
        <v>30</v>
      </c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  <c r="AP8445" s="3"/>
      <c r="AQ8445" s="3"/>
      <c r="AR8445" s="3"/>
      <c r="AS8445" s="3"/>
      <c r="AT8445" s="3"/>
      <c r="AU8445" s="3"/>
      <c r="AV8445" s="3"/>
      <c r="AW8445" s="3"/>
      <c r="AX8445" s="3"/>
      <c r="AY8445" s="3"/>
      <c r="AZ8445" s="3"/>
      <c r="BA8445" s="3"/>
      <c r="BB8445" s="3"/>
      <c r="BC8445" s="3"/>
      <c r="BD8445" s="3"/>
      <c r="BE8445" s="3"/>
      <c r="BF8445" s="3"/>
      <c r="BG8445" s="3"/>
      <c r="BH8445" s="3"/>
      <c r="BI8445" s="3"/>
      <c r="BJ8445" s="3"/>
    </row>
    <row r="8446" customFormat="false" ht="15.75" hidden="false" customHeight="false" outlineLevel="0" collapsed="false">
      <c r="A8446" s="3" t="n">
        <v>8445</v>
      </c>
      <c r="B8446" s="3" t="s">
        <v>24532</v>
      </c>
      <c r="C8446" s="3" t="s">
        <v>24533</v>
      </c>
      <c r="D8446" s="3" t="n">
        <v>1</v>
      </c>
      <c r="E8446" s="3" t="n">
        <v>7.1328628</v>
      </c>
      <c r="F8446" s="3" t="n">
        <v>217</v>
      </c>
      <c r="G8446" s="3" t="n">
        <v>217</v>
      </c>
      <c r="H8446" s="3" t="n">
        <v>20</v>
      </c>
      <c r="I8446" s="3" t="n">
        <v>20</v>
      </c>
      <c r="J8446" s="3" t="n">
        <v>309</v>
      </c>
      <c r="K8446" s="3" t="n">
        <v>309</v>
      </c>
      <c r="L8446" s="3" t="n">
        <v>36</v>
      </c>
      <c r="M8446" s="3" t="n">
        <v>36</v>
      </c>
      <c r="N8446" s="3" t="n">
        <v>-1</v>
      </c>
      <c r="O8446" s="3" t="n">
        <v>-1</v>
      </c>
      <c r="P8446" s="3" t="n">
        <v>7.4</v>
      </c>
      <c r="Q8446" s="3" t="n">
        <v>24.2</v>
      </c>
      <c r="R8446" s="3" t="s">
        <v>24534</v>
      </c>
      <c r="S8446" s="4" t="n">
        <v>45747.3394675926</v>
      </c>
      <c r="T8446" s="3" t="s">
        <v>65</v>
      </c>
      <c r="U8446" s="3" t="s">
        <v>65</v>
      </c>
      <c r="V8446" s="3" t="n">
        <v>0</v>
      </c>
      <c r="W8446" s="3" t="n">
        <v>0</v>
      </c>
      <c r="X8446" s="3" t="n">
        <v>0</v>
      </c>
      <c r="Y8446" s="3" t="s">
        <v>30</v>
      </c>
      <c r="Z8446" s="3" t="s">
        <v>30</v>
      </c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  <c r="AP8446" s="3"/>
      <c r="AQ8446" s="3"/>
      <c r="AR8446" s="3"/>
      <c r="AS8446" s="3"/>
      <c r="AT8446" s="3"/>
      <c r="AU8446" s="3"/>
      <c r="AV8446" s="3"/>
      <c r="AW8446" s="3"/>
      <c r="AX8446" s="3"/>
      <c r="AY8446" s="3"/>
      <c r="AZ8446" s="3"/>
      <c r="BA8446" s="3"/>
      <c r="BB8446" s="3"/>
      <c r="BC8446" s="3"/>
      <c r="BD8446" s="3"/>
      <c r="BE8446" s="3"/>
      <c r="BF8446" s="3"/>
      <c r="BG8446" s="3"/>
      <c r="BH8446" s="3"/>
      <c r="BI8446" s="3"/>
      <c r="BJ8446" s="3"/>
    </row>
    <row r="8447" customFormat="false" ht="15.75" hidden="false" customHeight="false" outlineLevel="0" collapsed="false">
      <c r="A8447" s="3" t="n">
        <v>8446</v>
      </c>
      <c r="B8447" s="3" t="s">
        <v>24535</v>
      </c>
      <c r="C8447" s="3" t="s">
        <v>24536</v>
      </c>
      <c r="D8447" s="3" t="n">
        <v>1</v>
      </c>
      <c r="E8447" s="3" t="n">
        <v>6.8049388</v>
      </c>
      <c r="F8447" s="3" t="n">
        <v>74</v>
      </c>
      <c r="G8447" s="3" t="n">
        <v>74</v>
      </c>
      <c r="H8447" s="3" t="n">
        <v>22</v>
      </c>
      <c r="I8447" s="3" t="n">
        <v>22</v>
      </c>
      <c r="J8447" s="3" t="n">
        <v>112</v>
      </c>
      <c r="K8447" s="3" t="n">
        <v>112</v>
      </c>
      <c r="L8447" s="3" t="n">
        <v>22</v>
      </c>
      <c r="M8447" s="3" t="n">
        <v>22</v>
      </c>
      <c r="N8447" s="3" t="n">
        <v>-1</v>
      </c>
      <c r="O8447" s="3" t="n">
        <v>-1</v>
      </c>
      <c r="P8447" s="3" t="n">
        <v>7.4</v>
      </c>
      <c r="Q8447" s="3" t="n">
        <v>24.2</v>
      </c>
      <c r="R8447" s="3" t="s">
        <v>24537</v>
      </c>
      <c r="S8447" s="4" t="n">
        <v>45747.3397569444</v>
      </c>
      <c r="T8447" s="3" t="s">
        <v>4910</v>
      </c>
      <c r="U8447" s="3" t="s">
        <v>4910</v>
      </c>
      <c r="V8447" s="3" t="n">
        <v>0</v>
      </c>
      <c r="W8447" s="3" t="n">
        <v>0</v>
      </c>
      <c r="X8447" s="3" t="n">
        <v>0</v>
      </c>
      <c r="Y8447" s="3" t="s">
        <v>30</v>
      </c>
      <c r="Z8447" s="3" t="s">
        <v>30</v>
      </c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  <c r="AP8447" s="3"/>
      <c r="AQ8447" s="3"/>
      <c r="AR8447" s="3"/>
      <c r="AS8447" s="3"/>
      <c r="AT8447" s="3"/>
      <c r="AU8447" s="3"/>
      <c r="AV8447" s="3"/>
      <c r="AW8447" s="3"/>
      <c r="AX8447" s="3"/>
      <c r="AY8447" s="3"/>
      <c r="AZ8447" s="3"/>
      <c r="BA8447" s="3"/>
      <c r="BB8447" s="3"/>
      <c r="BC8447" s="3"/>
      <c r="BD8447" s="3"/>
      <c r="BE8447" s="3"/>
      <c r="BF8447" s="3"/>
      <c r="BG8447" s="3"/>
      <c r="BH8447" s="3"/>
      <c r="BI8447" s="3"/>
      <c r="BJ8447" s="3"/>
    </row>
    <row r="8448" customFormat="false" ht="15.75" hidden="false" customHeight="false" outlineLevel="0" collapsed="false">
      <c r="A8448" s="3" t="n">
        <v>8447</v>
      </c>
      <c r="B8448" s="3" t="s">
        <v>24538</v>
      </c>
      <c r="C8448" s="3"/>
      <c r="D8448" s="3" t="n">
        <v>0</v>
      </c>
      <c r="E8448" s="3" t="s">
        <v>1901</v>
      </c>
      <c r="F8448" s="3" t="s">
        <v>1901</v>
      </c>
      <c r="G8448" s="3" t="s">
        <v>1901</v>
      </c>
      <c r="H8448" s="3" t="s">
        <v>1901</v>
      </c>
      <c r="I8448" s="3" t="s">
        <v>1901</v>
      </c>
      <c r="J8448" s="3" t="s">
        <v>1901</v>
      </c>
      <c r="K8448" s="3" t="s">
        <v>1901</v>
      </c>
      <c r="L8448" s="3" t="s">
        <v>1901</v>
      </c>
      <c r="M8448" s="3" t="s">
        <v>1901</v>
      </c>
      <c r="N8448" s="3" t="s">
        <v>1901</v>
      </c>
      <c r="O8448" s="3" t="s">
        <v>1901</v>
      </c>
      <c r="P8448" s="3"/>
      <c r="Q8448" s="3"/>
      <c r="R8448" s="3"/>
      <c r="S8448" s="3"/>
      <c r="T8448" s="3"/>
      <c r="U8448" s="3"/>
      <c r="V8448" s="3" t="s">
        <v>1901</v>
      </c>
      <c r="W8448" s="3" t="s">
        <v>1901</v>
      </c>
      <c r="X8448" s="3" t="s">
        <v>1901</v>
      </c>
      <c r="Y8448" s="3"/>
      <c r="Z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  <c r="AP8448" s="3"/>
      <c r="AQ8448" s="3"/>
      <c r="AR8448" s="3"/>
      <c r="AS8448" s="3"/>
      <c r="AT8448" s="3"/>
      <c r="AU8448" s="3"/>
      <c r="AV8448" s="3"/>
      <c r="AW8448" s="3"/>
      <c r="AX8448" s="3"/>
      <c r="AY8448" s="3"/>
      <c r="AZ8448" s="3"/>
      <c r="BA8448" s="3"/>
      <c r="BB8448" s="3"/>
      <c r="BC8448" s="3"/>
      <c r="BD8448" s="3"/>
      <c r="BE8448" s="3"/>
      <c r="BF8448" s="3"/>
      <c r="BG8448" s="3"/>
      <c r="BH8448" s="3"/>
      <c r="BI8448" s="3"/>
      <c r="BJ8448" s="3"/>
    </row>
    <row r="8449" customFormat="false" ht="15.75" hidden="false" customHeight="false" outlineLevel="0" collapsed="false">
      <c r="A8449" s="3" t="n">
        <v>8448</v>
      </c>
      <c r="B8449" s="3" t="s">
        <v>24539</v>
      </c>
      <c r="C8449" s="3"/>
      <c r="D8449" s="3" t="n">
        <v>0</v>
      </c>
      <c r="E8449" s="3" t="s">
        <v>1901</v>
      </c>
      <c r="F8449" s="3" t="s">
        <v>1901</v>
      </c>
      <c r="G8449" s="3" t="s">
        <v>1901</v>
      </c>
      <c r="H8449" s="3" t="s">
        <v>1901</v>
      </c>
      <c r="I8449" s="3" t="s">
        <v>1901</v>
      </c>
      <c r="J8449" s="3" t="s">
        <v>1901</v>
      </c>
      <c r="K8449" s="3" t="s">
        <v>1901</v>
      </c>
      <c r="L8449" s="3" t="s">
        <v>1901</v>
      </c>
      <c r="M8449" s="3" t="s">
        <v>1901</v>
      </c>
      <c r="N8449" s="3" t="s">
        <v>1901</v>
      </c>
      <c r="O8449" s="3" t="s">
        <v>1901</v>
      </c>
      <c r="P8449" s="3"/>
      <c r="Q8449" s="3"/>
      <c r="R8449" s="3"/>
      <c r="S8449" s="3"/>
      <c r="T8449" s="3"/>
      <c r="U8449" s="3"/>
      <c r="V8449" s="3" t="s">
        <v>1901</v>
      </c>
      <c r="W8449" s="3" t="s">
        <v>1901</v>
      </c>
      <c r="X8449" s="3" t="s">
        <v>1901</v>
      </c>
      <c r="Y8449" s="3"/>
      <c r="Z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  <c r="AP8449" s="3"/>
      <c r="AQ8449" s="3"/>
      <c r="AR8449" s="3"/>
      <c r="AS8449" s="3"/>
      <c r="AT8449" s="3"/>
      <c r="AU8449" s="3"/>
      <c r="AV8449" s="3"/>
      <c r="AW8449" s="3"/>
      <c r="AX8449" s="3"/>
      <c r="AY8449" s="3"/>
      <c r="AZ8449" s="3"/>
      <c r="BA8449" s="3"/>
      <c r="BB8449" s="3"/>
      <c r="BC8449" s="3"/>
      <c r="BD8449" s="3"/>
      <c r="BE8449" s="3"/>
      <c r="BF8449" s="3"/>
      <c r="BG8449" s="3"/>
      <c r="BH8449" s="3"/>
      <c r="BI8449" s="3"/>
      <c r="BJ8449" s="3"/>
    </row>
    <row r="8450" customFormat="false" ht="15.75" hidden="false" customHeight="false" outlineLevel="0" collapsed="false">
      <c r="A8450" s="3" t="n">
        <v>8449</v>
      </c>
      <c r="B8450" s="3" t="s">
        <v>24540</v>
      </c>
      <c r="C8450" s="3"/>
      <c r="D8450" s="3" t="n">
        <v>0</v>
      </c>
      <c r="E8450" s="3" t="s">
        <v>1901</v>
      </c>
      <c r="F8450" s="3" t="s">
        <v>1901</v>
      </c>
      <c r="G8450" s="3" t="s">
        <v>1901</v>
      </c>
      <c r="H8450" s="3" t="s">
        <v>1901</v>
      </c>
      <c r="I8450" s="3" t="s">
        <v>1901</v>
      </c>
      <c r="J8450" s="3" t="s">
        <v>1901</v>
      </c>
      <c r="K8450" s="3" t="s">
        <v>1901</v>
      </c>
      <c r="L8450" s="3" t="s">
        <v>1901</v>
      </c>
      <c r="M8450" s="3" t="s">
        <v>1901</v>
      </c>
      <c r="N8450" s="3" t="s">
        <v>1901</v>
      </c>
      <c r="O8450" s="3" t="s">
        <v>1901</v>
      </c>
      <c r="P8450" s="3"/>
      <c r="Q8450" s="3"/>
      <c r="R8450" s="3"/>
      <c r="S8450" s="3"/>
      <c r="T8450" s="3"/>
      <c r="U8450" s="3"/>
      <c r="V8450" s="3" t="s">
        <v>1901</v>
      </c>
      <c r="W8450" s="3" t="s">
        <v>1901</v>
      </c>
      <c r="X8450" s="3" t="s">
        <v>1901</v>
      </c>
      <c r="Y8450" s="3"/>
      <c r="Z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  <c r="AP8450" s="3"/>
      <c r="AQ8450" s="3"/>
      <c r="AR8450" s="3"/>
      <c r="AS8450" s="3"/>
      <c r="AT8450" s="3"/>
      <c r="AU8450" s="3"/>
      <c r="AV8450" s="3"/>
      <c r="AW8450" s="3"/>
      <c r="AX8450" s="3"/>
      <c r="AY8450" s="3"/>
      <c r="AZ8450" s="3"/>
      <c r="BA8450" s="3"/>
      <c r="BB8450" s="3"/>
      <c r="BC8450" s="3"/>
      <c r="BD8450" s="3"/>
      <c r="BE8450" s="3"/>
      <c r="BF8450" s="3"/>
      <c r="BG8450" s="3"/>
      <c r="BH8450" s="3"/>
      <c r="BI8450" s="3"/>
      <c r="BJ8450" s="3"/>
    </row>
    <row r="8451" customFormat="false" ht="15.75" hidden="false" customHeight="false" outlineLevel="0" collapsed="false">
      <c r="A8451" s="3" t="n">
        <v>8450</v>
      </c>
      <c r="B8451" s="3" t="s">
        <v>24541</v>
      </c>
      <c r="C8451" s="3"/>
      <c r="D8451" s="3" t="n">
        <v>0</v>
      </c>
      <c r="E8451" s="3" t="s">
        <v>1901</v>
      </c>
      <c r="F8451" s="3" t="s">
        <v>1901</v>
      </c>
      <c r="G8451" s="3" t="s">
        <v>1901</v>
      </c>
      <c r="H8451" s="3" t="s">
        <v>1901</v>
      </c>
      <c r="I8451" s="3" t="s">
        <v>1901</v>
      </c>
      <c r="J8451" s="3" t="s">
        <v>1901</v>
      </c>
      <c r="K8451" s="3" t="s">
        <v>1901</v>
      </c>
      <c r="L8451" s="3" t="s">
        <v>1901</v>
      </c>
      <c r="M8451" s="3" t="s">
        <v>1901</v>
      </c>
      <c r="N8451" s="3" t="s">
        <v>1901</v>
      </c>
      <c r="O8451" s="3" t="s">
        <v>1901</v>
      </c>
      <c r="P8451" s="3"/>
      <c r="Q8451" s="3"/>
      <c r="R8451" s="3"/>
      <c r="S8451" s="3"/>
      <c r="T8451" s="3"/>
      <c r="U8451" s="3"/>
      <c r="V8451" s="3" t="s">
        <v>1901</v>
      </c>
      <c r="W8451" s="3" t="s">
        <v>1901</v>
      </c>
      <c r="X8451" s="3" t="s">
        <v>1901</v>
      </c>
      <c r="Y8451" s="3"/>
      <c r="Z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  <c r="AP8451" s="3"/>
      <c r="AQ8451" s="3"/>
      <c r="AR8451" s="3"/>
      <c r="AS8451" s="3"/>
      <c r="AT8451" s="3"/>
      <c r="AU8451" s="3"/>
      <c r="AV8451" s="3"/>
      <c r="AW8451" s="3"/>
      <c r="AX8451" s="3"/>
      <c r="AY8451" s="3"/>
      <c r="AZ8451" s="3"/>
      <c r="BA8451" s="3"/>
      <c r="BB8451" s="3"/>
      <c r="BC8451" s="3"/>
      <c r="BD8451" s="3"/>
      <c r="BE8451" s="3"/>
      <c r="BF8451" s="3"/>
      <c r="BG8451" s="3"/>
      <c r="BH8451" s="3"/>
      <c r="BI8451" s="3"/>
      <c r="BJ8451" s="3"/>
    </row>
    <row r="8452" customFormat="false" ht="15.75" hidden="false" customHeight="false" outlineLevel="0" collapsed="false">
      <c r="A8452" s="3" t="n">
        <v>8451</v>
      </c>
      <c r="B8452" s="3" t="s">
        <v>24542</v>
      </c>
      <c r="C8452" s="3" t="s">
        <v>24543</v>
      </c>
      <c r="D8452" s="3" t="n">
        <v>1</v>
      </c>
      <c r="E8452" s="3" t="n">
        <v>0.7792897</v>
      </c>
      <c r="F8452" s="3" t="n">
        <v>118</v>
      </c>
      <c r="G8452" s="3" t="n">
        <v>118</v>
      </c>
      <c r="H8452" s="3" t="n">
        <v>11</v>
      </c>
      <c r="I8452" s="3" t="n">
        <v>11</v>
      </c>
      <c r="J8452" s="3" t="n">
        <v>143</v>
      </c>
      <c r="K8452" s="3" t="n">
        <v>143</v>
      </c>
      <c r="L8452" s="3" t="n">
        <v>9</v>
      </c>
      <c r="M8452" s="3" t="n">
        <v>9</v>
      </c>
      <c r="N8452" s="3" t="n">
        <v>0</v>
      </c>
      <c r="O8452" s="3" t="n">
        <v>-1</v>
      </c>
      <c r="P8452" s="3" t="n">
        <v>7.9</v>
      </c>
      <c r="Q8452" s="3" t="n">
        <v>24.2</v>
      </c>
      <c r="R8452" s="3" t="s">
        <v>24544</v>
      </c>
      <c r="S8452" s="4" t="n">
        <v>45747.3425462963</v>
      </c>
      <c r="T8452" s="3" t="s">
        <v>65</v>
      </c>
      <c r="U8452" s="3" t="s">
        <v>65</v>
      </c>
      <c r="V8452" s="3" t="n">
        <v>1</v>
      </c>
      <c r="W8452" s="3" t="n">
        <v>0</v>
      </c>
      <c r="X8452" s="3" t="n">
        <v>0</v>
      </c>
      <c r="Y8452" s="3" t="s">
        <v>30</v>
      </c>
      <c r="Z8452" s="3" t="s">
        <v>30</v>
      </c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  <c r="AP8452" s="3"/>
      <c r="AQ8452" s="3"/>
      <c r="AR8452" s="3"/>
      <c r="AS8452" s="3"/>
      <c r="AT8452" s="3"/>
      <c r="AU8452" s="3"/>
      <c r="AV8452" s="3"/>
      <c r="AW8452" s="3"/>
      <c r="AX8452" s="3"/>
      <c r="AY8452" s="3"/>
      <c r="AZ8452" s="3"/>
      <c r="BA8452" s="3"/>
      <c r="BB8452" s="3"/>
      <c r="BC8452" s="3"/>
      <c r="BD8452" s="3"/>
      <c r="BE8452" s="3"/>
      <c r="BF8452" s="3"/>
      <c r="BG8452" s="3"/>
      <c r="BH8452" s="3"/>
      <c r="BI8452" s="3"/>
      <c r="BJ8452" s="3"/>
    </row>
    <row r="8453" customFormat="false" ht="15.75" hidden="false" customHeight="false" outlineLevel="0" collapsed="false">
      <c r="A8453" s="3" t="n">
        <v>8452</v>
      </c>
      <c r="B8453" s="3" t="s">
        <v>24545</v>
      </c>
      <c r="C8453" s="3" t="s">
        <v>24546</v>
      </c>
      <c r="D8453" s="3" t="n">
        <v>1</v>
      </c>
      <c r="E8453" s="3" t="n">
        <v>4.4512059</v>
      </c>
      <c r="F8453" s="3" t="n">
        <v>171</v>
      </c>
      <c r="G8453" s="3" t="n">
        <v>171</v>
      </c>
      <c r="H8453" s="3" t="n">
        <v>17</v>
      </c>
      <c r="I8453" s="3" t="n">
        <v>17</v>
      </c>
      <c r="J8453" s="3" t="n">
        <v>231</v>
      </c>
      <c r="K8453" s="3" t="n">
        <v>231</v>
      </c>
      <c r="L8453" s="3" t="n">
        <v>23</v>
      </c>
      <c r="M8453" s="3" t="n">
        <v>23</v>
      </c>
      <c r="N8453" s="3" t="n">
        <v>-1</v>
      </c>
      <c r="O8453" s="3" t="n">
        <v>-1</v>
      </c>
      <c r="P8453" s="3" t="n">
        <v>7.9</v>
      </c>
      <c r="Q8453" s="3" t="n">
        <v>24.2</v>
      </c>
      <c r="R8453" s="3" t="s">
        <v>24547</v>
      </c>
      <c r="S8453" s="4" t="n">
        <v>45747.342662037</v>
      </c>
      <c r="T8453" s="3" t="s">
        <v>65</v>
      </c>
      <c r="U8453" s="3" t="s">
        <v>65</v>
      </c>
      <c r="V8453" s="3" t="n">
        <v>0</v>
      </c>
      <c r="W8453" s="3" t="n">
        <v>0</v>
      </c>
      <c r="X8453" s="3" t="n">
        <v>0</v>
      </c>
      <c r="Y8453" s="3" t="s">
        <v>30</v>
      </c>
      <c r="Z8453" s="3" t="s">
        <v>30</v>
      </c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  <c r="AP8453" s="3"/>
      <c r="AQ8453" s="3"/>
      <c r="AR8453" s="3"/>
      <c r="AS8453" s="3"/>
      <c r="AT8453" s="3"/>
      <c r="AU8453" s="3"/>
      <c r="AV8453" s="3"/>
      <c r="AW8453" s="3"/>
      <c r="AX8453" s="3"/>
      <c r="AY8453" s="3"/>
      <c r="AZ8453" s="3"/>
      <c r="BA8453" s="3"/>
      <c r="BB8453" s="3"/>
      <c r="BC8453" s="3"/>
      <c r="BD8453" s="3"/>
      <c r="BE8453" s="3"/>
      <c r="BF8453" s="3"/>
      <c r="BG8453" s="3"/>
      <c r="BH8453" s="3"/>
      <c r="BI8453" s="3"/>
      <c r="BJ8453" s="3"/>
    </row>
    <row r="8454" customFormat="false" ht="15.75" hidden="false" customHeight="false" outlineLevel="0" collapsed="false">
      <c r="A8454" s="3" t="n">
        <v>8453</v>
      </c>
      <c r="B8454" s="3" t="s">
        <v>24548</v>
      </c>
      <c r="C8454" s="3" t="s">
        <v>24549</v>
      </c>
      <c r="D8454" s="3" t="n">
        <v>1</v>
      </c>
      <c r="E8454" s="3" t="n">
        <v>0.1248623</v>
      </c>
      <c r="F8454" s="3" t="n">
        <v>18</v>
      </c>
      <c r="G8454" s="3" t="n">
        <v>18</v>
      </c>
      <c r="H8454" s="3" t="n">
        <v>7</v>
      </c>
      <c r="I8454" s="3" t="n">
        <v>7</v>
      </c>
      <c r="J8454" s="3" t="n">
        <v>22</v>
      </c>
      <c r="K8454" s="3" t="n">
        <v>22</v>
      </c>
      <c r="L8454" s="3" t="n">
        <v>0</v>
      </c>
      <c r="M8454" s="3" t="n">
        <v>0</v>
      </c>
      <c r="N8454" s="3" t="n">
        <v>-1</v>
      </c>
      <c r="O8454" s="3" t="n">
        <v>-1</v>
      </c>
      <c r="P8454" s="3" t="n">
        <v>7.3</v>
      </c>
      <c r="Q8454" s="3" t="n">
        <v>24.2</v>
      </c>
      <c r="R8454" s="3" t="s">
        <v>24550</v>
      </c>
      <c r="S8454" s="4" t="n">
        <v>45747.3426967593</v>
      </c>
      <c r="T8454" s="3" t="s">
        <v>7643</v>
      </c>
      <c r="U8454" s="3" t="s">
        <v>7643</v>
      </c>
      <c r="V8454" s="3" t="n">
        <v>0</v>
      </c>
      <c r="W8454" s="3" t="n">
        <v>0</v>
      </c>
      <c r="X8454" s="3" t="n">
        <v>0</v>
      </c>
      <c r="Y8454" s="3" t="s">
        <v>30</v>
      </c>
      <c r="Z8454" s="3" t="s">
        <v>30</v>
      </c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  <c r="AP8454" s="3"/>
      <c r="AQ8454" s="3"/>
      <c r="AR8454" s="3"/>
      <c r="AS8454" s="3"/>
      <c r="AT8454" s="3"/>
      <c r="AU8454" s="3"/>
      <c r="AV8454" s="3"/>
      <c r="AW8454" s="3"/>
      <c r="AX8454" s="3"/>
      <c r="AY8454" s="3"/>
      <c r="AZ8454" s="3"/>
      <c r="BA8454" s="3"/>
      <c r="BB8454" s="3"/>
      <c r="BC8454" s="3"/>
      <c r="BD8454" s="3"/>
      <c r="BE8454" s="3"/>
      <c r="BF8454" s="3"/>
      <c r="BG8454" s="3"/>
      <c r="BH8454" s="3"/>
      <c r="BI8454" s="3"/>
      <c r="BJ8454" s="3"/>
    </row>
    <row r="8455" customFormat="false" ht="15.75" hidden="false" customHeight="false" outlineLevel="0" collapsed="false">
      <c r="A8455" s="3" t="n">
        <v>8454</v>
      </c>
      <c r="B8455" s="3" t="s">
        <v>24551</v>
      </c>
      <c r="C8455" s="3"/>
      <c r="D8455" s="3" t="n">
        <v>0</v>
      </c>
      <c r="E8455" s="3" t="s">
        <v>1901</v>
      </c>
      <c r="F8455" s="3" t="s">
        <v>1901</v>
      </c>
      <c r="G8455" s="3" t="s">
        <v>1901</v>
      </c>
      <c r="H8455" s="3" t="s">
        <v>1901</v>
      </c>
      <c r="I8455" s="3" t="s">
        <v>1901</v>
      </c>
      <c r="J8455" s="3" t="s">
        <v>1901</v>
      </c>
      <c r="K8455" s="3" t="s">
        <v>1901</v>
      </c>
      <c r="L8455" s="3" t="s">
        <v>1901</v>
      </c>
      <c r="M8455" s="3" t="s">
        <v>1901</v>
      </c>
      <c r="N8455" s="3" t="s">
        <v>1901</v>
      </c>
      <c r="O8455" s="3" t="s">
        <v>1901</v>
      </c>
      <c r="P8455" s="3"/>
      <c r="Q8455" s="3"/>
      <c r="R8455" s="3"/>
      <c r="S8455" s="3"/>
      <c r="T8455" s="3"/>
      <c r="U8455" s="3"/>
      <c r="V8455" s="3" t="s">
        <v>1901</v>
      </c>
      <c r="W8455" s="3" t="s">
        <v>1901</v>
      </c>
      <c r="X8455" s="3" t="s">
        <v>1901</v>
      </c>
      <c r="Y8455" s="3"/>
      <c r="Z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  <c r="AP8455" s="3"/>
      <c r="AQ8455" s="3"/>
      <c r="AR8455" s="3"/>
      <c r="AS8455" s="3"/>
      <c r="AT8455" s="3"/>
      <c r="AU8455" s="3"/>
      <c r="AV8455" s="3"/>
      <c r="AW8455" s="3"/>
      <c r="AX8455" s="3"/>
      <c r="AY8455" s="3"/>
      <c r="AZ8455" s="3"/>
      <c r="BA8455" s="3"/>
      <c r="BB8455" s="3"/>
      <c r="BC8455" s="3"/>
      <c r="BD8455" s="3"/>
      <c r="BE8455" s="3"/>
      <c r="BF8455" s="3"/>
      <c r="BG8455" s="3"/>
      <c r="BH8455" s="3"/>
      <c r="BI8455" s="3"/>
      <c r="BJ8455" s="3"/>
    </row>
    <row r="8456" customFormat="false" ht="15.75" hidden="false" customHeight="false" outlineLevel="0" collapsed="false">
      <c r="A8456" s="3" t="n">
        <v>8455</v>
      </c>
      <c r="B8456" s="3" t="s">
        <v>24552</v>
      </c>
      <c r="C8456" s="3"/>
      <c r="D8456" s="3" t="n">
        <v>0</v>
      </c>
      <c r="E8456" s="3" t="s">
        <v>1901</v>
      </c>
      <c r="F8456" s="3" t="s">
        <v>1901</v>
      </c>
      <c r="G8456" s="3" t="s">
        <v>1901</v>
      </c>
      <c r="H8456" s="3" t="s">
        <v>1901</v>
      </c>
      <c r="I8456" s="3" t="s">
        <v>1901</v>
      </c>
      <c r="J8456" s="3" t="s">
        <v>1901</v>
      </c>
      <c r="K8456" s="3" t="s">
        <v>1901</v>
      </c>
      <c r="L8456" s="3" t="s">
        <v>1901</v>
      </c>
      <c r="M8456" s="3" t="s">
        <v>1901</v>
      </c>
      <c r="N8456" s="3" t="s">
        <v>1901</v>
      </c>
      <c r="O8456" s="3" t="s">
        <v>1901</v>
      </c>
      <c r="P8456" s="3"/>
      <c r="Q8456" s="3"/>
      <c r="R8456" s="3"/>
      <c r="S8456" s="3"/>
      <c r="T8456" s="3"/>
      <c r="U8456" s="3"/>
      <c r="V8456" s="3" t="s">
        <v>1901</v>
      </c>
      <c r="W8456" s="3" t="s">
        <v>1901</v>
      </c>
      <c r="X8456" s="3" t="s">
        <v>1901</v>
      </c>
      <c r="Y8456" s="3"/>
      <c r="Z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  <c r="AP8456" s="3"/>
      <c r="AQ8456" s="3"/>
      <c r="AR8456" s="3"/>
      <c r="AS8456" s="3"/>
      <c r="AT8456" s="3"/>
      <c r="AU8456" s="3"/>
      <c r="AV8456" s="3"/>
      <c r="AW8456" s="3"/>
      <c r="AX8456" s="3"/>
      <c r="AY8456" s="3"/>
      <c r="AZ8456" s="3"/>
      <c r="BA8456" s="3"/>
      <c r="BB8456" s="3"/>
      <c r="BC8456" s="3"/>
      <c r="BD8456" s="3"/>
      <c r="BE8456" s="3"/>
      <c r="BF8456" s="3"/>
      <c r="BG8456" s="3"/>
      <c r="BH8456" s="3"/>
      <c r="BI8456" s="3"/>
      <c r="BJ8456" s="3"/>
    </row>
    <row r="8457" customFormat="false" ht="15.75" hidden="false" customHeight="false" outlineLevel="0" collapsed="false">
      <c r="A8457" s="3" t="n">
        <v>8456</v>
      </c>
      <c r="B8457" s="3" t="s">
        <v>24553</v>
      </c>
      <c r="C8457" s="3"/>
      <c r="D8457" s="3" t="n">
        <v>0</v>
      </c>
      <c r="E8457" s="3" t="s">
        <v>1901</v>
      </c>
      <c r="F8457" s="3" t="s">
        <v>1901</v>
      </c>
      <c r="G8457" s="3" t="s">
        <v>1901</v>
      </c>
      <c r="H8457" s="3" t="s">
        <v>1901</v>
      </c>
      <c r="I8457" s="3" t="s">
        <v>1901</v>
      </c>
      <c r="J8457" s="3" t="s">
        <v>1901</v>
      </c>
      <c r="K8457" s="3" t="s">
        <v>1901</v>
      </c>
      <c r="L8457" s="3" t="s">
        <v>1901</v>
      </c>
      <c r="M8457" s="3" t="s">
        <v>1901</v>
      </c>
      <c r="N8457" s="3" t="s">
        <v>1901</v>
      </c>
      <c r="O8457" s="3" t="s">
        <v>1901</v>
      </c>
      <c r="P8457" s="3"/>
      <c r="Q8457" s="3"/>
      <c r="R8457" s="3"/>
      <c r="S8457" s="3"/>
      <c r="T8457" s="3"/>
      <c r="U8457" s="3"/>
      <c r="V8457" s="3" t="s">
        <v>1901</v>
      </c>
      <c r="W8457" s="3" t="s">
        <v>1901</v>
      </c>
      <c r="X8457" s="3" t="s">
        <v>1901</v>
      </c>
      <c r="Y8457" s="3"/>
      <c r="Z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  <c r="AP8457" s="3"/>
      <c r="AQ8457" s="3"/>
      <c r="AR8457" s="3"/>
      <c r="AS8457" s="3"/>
      <c r="AT8457" s="3"/>
      <c r="AU8457" s="3"/>
      <c r="AV8457" s="3"/>
      <c r="AW8457" s="3"/>
      <c r="AX8457" s="3"/>
      <c r="AY8457" s="3"/>
      <c r="AZ8457" s="3"/>
      <c r="BA8457" s="3"/>
      <c r="BB8457" s="3"/>
      <c r="BC8457" s="3"/>
      <c r="BD8457" s="3"/>
      <c r="BE8457" s="3"/>
      <c r="BF8457" s="3"/>
      <c r="BG8457" s="3"/>
      <c r="BH8457" s="3"/>
      <c r="BI8457" s="3"/>
      <c r="BJ8457" s="3"/>
    </row>
    <row r="8458" customFormat="false" ht="15.75" hidden="false" customHeight="false" outlineLevel="0" collapsed="false">
      <c r="A8458" s="3" t="n">
        <v>8457</v>
      </c>
      <c r="B8458" s="3" t="s">
        <v>24554</v>
      </c>
      <c r="C8458" s="3"/>
      <c r="D8458" s="3" t="n">
        <v>0</v>
      </c>
      <c r="E8458" s="3" t="s">
        <v>1901</v>
      </c>
      <c r="F8458" s="3" t="s">
        <v>1901</v>
      </c>
      <c r="G8458" s="3" t="s">
        <v>1901</v>
      </c>
      <c r="H8458" s="3" t="s">
        <v>1901</v>
      </c>
      <c r="I8458" s="3" t="s">
        <v>1901</v>
      </c>
      <c r="J8458" s="3" t="s">
        <v>1901</v>
      </c>
      <c r="K8458" s="3" t="s">
        <v>1901</v>
      </c>
      <c r="L8458" s="3" t="s">
        <v>1901</v>
      </c>
      <c r="M8458" s="3" t="s">
        <v>1901</v>
      </c>
      <c r="N8458" s="3" t="s">
        <v>1901</v>
      </c>
      <c r="O8458" s="3" t="s">
        <v>1901</v>
      </c>
      <c r="P8458" s="3"/>
      <c r="Q8458" s="3"/>
      <c r="R8458" s="3"/>
      <c r="S8458" s="3"/>
      <c r="T8458" s="3"/>
      <c r="U8458" s="3"/>
      <c r="V8458" s="3" t="s">
        <v>1901</v>
      </c>
      <c r="W8458" s="3" t="s">
        <v>1901</v>
      </c>
      <c r="X8458" s="3" t="s">
        <v>1901</v>
      </c>
      <c r="Y8458" s="3"/>
      <c r="Z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  <c r="AP8458" s="3"/>
      <c r="AQ8458" s="3"/>
      <c r="AR8458" s="3"/>
      <c r="AS8458" s="3"/>
      <c r="AT8458" s="3"/>
      <c r="AU8458" s="3"/>
      <c r="AV8458" s="3"/>
      <c r="AW8458" s="3"/>
      <c r="AX8458" s="3"/>
      <c r="AY8458" s="3"/>
      <c r="AZ8458" s="3"/>
      <c r="BA8458" s="3"/>
      <c r="BB8458" s="3"/>
      <c r="BC8458" s="3"/>
      <c r="BD8458" s="3"/>
      <c r="BE8458" s="3"/>
      <c r="BF8458" s="3"/>
      <c r="BG8458" s="3"/>
      <c r="BH8458" s="3"/>
      <c r="BI8458" s="3"/>
      <c r="BJ8458" s="3"/>
    </row>
    <row r="8459" customFormat="false" ht="15.75" hidden="false" customHeight="false" outlineLevel="0" collapsed="false">
      <c r="A8459" s="3" t="n">
        <v>8458</v>
      </c>
      <c r="B8459" s="3" t="s">
        <v>24555</v>
      </c>
      <c r="C8459" s="3"/>
      <c r="D8459" s="3" t="n">
        <v>0</v>
      </c>
      <c r="E8459" s="3" t="s">
        <v>1901</v>
      </c>
      <c r="F8459" s="3" t="s">
        <v>1901</v>
      </c>
      <c r="G8459" s="3" t="s">
        <v>1901</v>
      </c>
      <c r="H8459" s="3" t="s">
        <v>1901</v>
      </c>
      <c r="I8459" s="3" t="s">
        <v>1901</v>
      </c>
      <c r="J8459" s="3" t="s">
        <v>1901</v>
      </c>
      <c r="K8459" s="3" t="s">
        <v>1901</v>
      </c>
      <c r="L8459" s="3" t="s">
        <v>1901</v>
      </c>
      <c r="M8459" s="3" t="s">
        <v>1901</v>
      </c>
      <c r="N8459" s="3" t="s">
        <v>1901</v>
      </c>
      <c r="O8459" s="3" t="s">
        <v>1901</v>
      </c>
      <c r="P8459" s="3"/>
      <c r="Q8459" s="3"/>
      <c r="R8459" s="3"/>
      <c r="S8459" s="3"/>
      <c r="T8459" s="3"/>
      <c r="U8459" s="3"/>
      <c r="V8459" s="3" t="s">
        <v>1901</v>
      </c>
      <c r="W8459" s="3" t="s">
        <v>1901</v>
      </c>
      <c r="X8459" s="3" t="s">
        <v>1901</v>
      </c>
      <c r="Y8459" s="3"/>
      <c r="Z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  <c r="AP8459" s="3"/>
      <c r="AQ8459" s="3"/>
      <c r="AR8459" s="3"/>
      <c r="AS8459" s="3"/>
      <c r="AT8459" s="3"/>
      <c r="AU8459" s="3"/>
      <c r="AV8459" s="3"/>
      <c r="AW8459" s="3"/>
      <c r="AX8459" s="3"/>
      <c r="AY8459" s="3"/>
      <c r="AZ8459" s="3"/>
      <c r="BA8459" s="3"/>
      <c r="BB8459" s="3"/>
      <c r="BC8459" s="3"/>
      <c r="BD8459" s="3"/>
      <c r="BE8459" s="3"/>
      <c r="BF8459" s="3"/>
      <c r="BG8459" s="3"/>
      <c r="BH8459" s="3"/>
      <c r="BI8459" s="3"/>
      <c r="BJ8459" s="3"/>
    </row>
    <row r="8460" customFormat="false" ht="15.75" hidden="false" customHeight="false" outlineLevel="0" collapsed="false">
      <c r="A8460" s="3" t="n">
        <v>8459</v>
      </c>
      <c r="B8460" s="3" t="s">
        <v>24556</v>
      </c>
      <c r="C8460" s="3"/>
      <c r="D8460" s="3" t="n">
        <v>0</v>
      </c>
      <c r="E8460" s="3" t="s">
        <v>1901</v>
      </c>
      <c r="F8460" s="3" t="s">
        <v>1901</v>
      </c>
      <c r="G8460" s="3" t="s">
        <v>1901</v>
      </c>
      <c r="H8460" s="3" t="s">
        <v>1901</v>
      </c>
      <c r="I8460" s="3" t="s">
        <v>1901</v>
      </c>
      <c r="J8460" s="3" t="s">
        <v>1901</v>
      </c>
      <c r="K8460" s="3" t="s">
        <v>1901</v>
      </c>
      <c r="L8460" s="3" t="s">
        <v>1901</v>
      </c>
      <c r="M8460" s="3" t="s">
        <v>1901</v>
      </c>
      <c r="N8460" s="3" t="s">
        <v>1901</v>
      </c>
      <c r="O8460" s="3" t="s">
        <v>1901</v>
      </c>
      <c r="P8460" s="3"/>
      <c r="Q8460" s="3"/>
      <c r="R8460" s="3"/>
      <c r="S8460" s="3"/>
      <c r="T8460" s="3"/>
      <c r="U8460" s="3"/>
      <c r="V8460" s="3" t="s">
        <v>1901</v>
      </c>
      <c r="W8460" s="3" t="s">
        <v>1901</v>
      </c>
      <c r="X8460" s="3" t="s">
        <v>1901</v>
      </c>
      <c r="Y8460" s="3"/>
      <c r="Z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  <c r="AP8460" s="3"/>
      <c r="AQ8460" s="3"/>
      <c r="AR8460" s="3"/>
      <c r="AS8460" s="3"/>
      <c r="AT8460" s="3"/>
      <c r="AU8460" s="3"/>
      <c r="AV8460" s="3"/>
      <c r="AW8460" s="3"/>
      <c r="AX8460" s="3"/>
      <c r="AY8460" s="3"/>
      <c r="AZ8460" s="3"/>
      <c r="BA8460" s="3"/>
      <c r="BB8460" s="3"/>
      <c r="BC8460" s="3"/>
      <c r="BD8460" s="3"/>
      <c r="BE8460" s="3"/>
      <c r="BF8460" s="3"/>
      <c r="BG8460" s="3"/>
      <c r="BH8460" s="3"/>
      <c r="BI8460" s="3"/>
      <c r="BJ8460" s="3"/>
    </row>
    <row r="8461" customFormat="false" ht="15.75" hidden="false" customHeight="false" outlineLevel="0" collapsed="false">
      <c r="A8461" s="3" t="n">
        <v>8460</v>
      </c>
      <c r="B8461" s="3" t="s">
        <v>24557</v>
      </c>
      <c r="C8461" s="3" t="s">
        <v>24558</v>
      </c>
      <c r="D8461" s="3" t="n">
        <v>1</v>
      </c>
      <c r="E8461" s="3" t="n">
        <v>15.4381439</v>
      </c>
      <c r="F8461" s="3" t="n">
        <v>236</v>
      </c>
      <c r="G8461" s="3" t="n">
        <v>236</v>
      </c>
      <c r="H8461" s="3" t="n">
        <v>29</v>
      </c>
      <c r="I8461" s="3" t="n">
        <v>29</v>
      </c>
      <c r="J8461" s="3" t="n">
        <v>398</v>
      </c>
      <c r="K8461" s="3" t="n">
        <v>398</v>
      </c>
      <c r="L8461" s="3" t="n">
        <v>45</v>
      </c>
      <c r="M8461" s="3" t="n">
        <v>45</v>
      </c>
      <c r="N8461" s="3" t="n">
        <v>36</v>
      </c>
      <c r="O8461" s="3" t="n">
        <v>-1</v>
      </c>
      <c r="P8461" s="3" t="n">
        <v>7.3</v>
      </c>
      <c r="Q8461" s="3" t="n">
        <v>24.2</v>
      </c>
      <c r="R8461" s="3" t="s">
        <v>24559</v>
      </c>
      <c r="S8461" s="4" t="n">
        <v>45747.3443055556</v>
      </c>
      <c r="T8461" s="3" t="s">
        <v>65</v>
      </c>
      <c r="U8461" s="3" t="s">
        <v>65</v>
      </c>
      <c r="V8461" s="3" t="n">
        <v>1</v>
      </c>
      <c r="W8461" s="3" t="n">
        <v>0</v>
      </c>
      <c r="X8461" s="3" t="n">
        <v>0</v>
      </c>
      <c r="Y8461" s="3" t="s">
        <v>30</v>
      </c>
      <c r="Z8461" s="3" t="s">
        <v>30</v>
      </c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  <c r="AP8461" s="3"/>
      <c r="AQ8461" s="3"/>
      <c r="AR8461" s="3"/>
      <c r="AS8461" s="3"/>
      <c r="AT8461" s="3"/>
      <c r="AU8461" s="3"/>
      <c r="AV8461" s="3"/>
      <c r="AW8461" s="3"/>
      <c r="AX8461" s="3"/>
      <c r="AY8461" s="3"/>
      <c r="AZ8461" s="3"/>
      <c r="BA8461" s="3"/>
      <c r="BB8461" s="3"/>
      <c r="BC8461" s="3"/>
      <c r="BD8461" s="3"/>
      <c r="BE8461" s="3"/>
      <c r="BF8461" s="3"/>
      <c r="BG8461" s="3"/>
      <c r="BH8461" s="3"/>
      <c r="BI8461" s="3"/>
      <c r="BJ8461" s="3"/>
    </row>
    <row r="8462" customFormat="false" ht="15.75" hidden="false" customHeight="false" outlineLevel="0" collapsed="false">
      <c r="A8462" s="3" t="n">
        <v>8461</v>
      </c>
      <c r="B8462" s="3" t="s">
        <v>24560</v>
      </c>
      <c r="C8462" s="3" t="s">
        <v>24561</v>
      </c>
      <c r="D8462" s="3" t="n">
        <v>1</v>
      </c>
      <c r="E8462" s="3" t="n">
        <v>9.5273049</v>
      </c>
      <c r="F8462" s="3" t="n">
        <v>168</v>
      </c>
      <c r="G8462" s="3" t="n">
        <v>168</v>
      </c>
      <c r="H8462" s="3" t="n">
        <v>23</v>
      </c>
      <c r="I8462" s="3" t="n">
        <v>23</v>
      </c>
      <c r="J8462" s="3" t="n">
        <v>258</v>
      </c>
      <c r="K8462" s="3" t="n">
        <v>258</v>
      </c>
      <c r="L8462" s="3" t="n">
        <v>34</v>
      </c>
      <c r="M8462" s="3" t="n">
        <v>34</v>
      </c>
      <c r="N8462" s="3" t="n">
        <v>32</v>
      </c>
      <c r="O8462" s="3" t="n">
        <v>-1</v>
      </c>
      <c r="P8462" s="3" t="n">
        <v>7.1</v>
      </c>
      <c r="Q8462" s="3" t="n">
        <v>24.2</v>
      </c>
      <c r="R8462" s="3" t="s">
        <v>24562</v>
      </c>
      <c r="S8462" s="4" t="n">
        <v>45747.3447453704</v>
      </c>
      <c r="T8462" s="3" t="s">
        <v>65</v>
      </c>
      <c r="U8462" s="3" t="s">
        <v>65</v>
      </c>
      <c r="V8462" s="3" t="n">
        <v>1</v>
      </c>
      <c r="W8462" s="3" t="n">
        <v>0</v>
      </c>
      <c r="X8462" s="3" t="n">
        <v>0</v>
      </c>
      <c r="Y8462" s="3" t="s">
        <v>30</v>
      </c>
      <c r="Z8462" s="3" t="s">
        <v>30</v>
      </c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  <c r="AP8462" s="3"/>
      <c r="AQ8462" s="3"/>
      <c r="AR8462" s="3"/>
      <c r="AS8462" s="3"/>
      <c r="AT8462" s="3"/>
      <c r="AU8462" s="3"/>
      <c r="AV8462" s="3"/>
      <c r="AW8462" s="3"/>
      <c r="AX8462" s="3"/>
      <c r="AY8462" s="3"/>
      <c r="AZ8462" s="3"/>
      <c r="BA8462" s="3"/>
      <c r="BB8462" s="3"/>
      <c r="BC8462" s="3"/>
      <c r="BD8462" s="3"/>
      <c r="BE8462" s="3"/>
      <c r="BF8462" s="3"/>
      <c r="BG8462" s="3"/>
      <c r="BH8462" s="3"/>
      <c r="BI8462" s="3"/>
      <c r="BJ8462" s="3"/>
    </row>
    <row r="8463" customFormat="false" ht="15.75" hidden="false" customHeight="false" outlineLevel="0" collapsed="false">
      <c r="A8463" s="3" t="n">
        <v>8462</v>
      </c>
      <c r="B8463" s="3" t="s">
        <v>24563</v>
      </c>
      <c r="C8463" s="3" t="s">
        <v>24564</v>
      </c>
      <c r="D8463" s="3" t="n">
        <v>1</v>
      </c>
      <c r="E8463" s="3" t="n">
        <v>5.9015383</v>
      </c>
      <c r="F8463" s="3" t="n">
        <v>138</v>
      </c>
      <c r="G8463" s="3" t="n">
        <v>138</v>
      </c>
      <c r="H8463" s="3" t="n">
        <v>22</v>
      </c>
      <c r="I8463" s="3" t="n">
        <v>22</v>
      </c>
      <c r="J8463" s="3" t="n">
        <v>197</v>
      </c>
      <c r="K8463" s="3" t="n">
        <v>197</v>
      </c>
      <c r="L8463" s="3" t="n">
        <v>20</v>
      </c>
      <c r="M8463" s="3" t="n">
        <v>20</v>
      </c>
      <c r="N8463" s="3" t="n">
        <v>17</v>
      </c>
      <c r="O8463" s="3" t="n">
        <v>-1</v>
      </c>
      <c r="P8463" s="3" t="n">
        <v>7.1</v>
      </c>
      <c r="Q8463" s="3" t="n">
        <v>24.2</v>
      </c>
      <c r="R8463" s="3" t="s">
        <v>24565</v>
      </c>
      <c r="S8463" s="4" t="n">
        <v>45747.3450231482</v>
      </c>
      <c r="T8463" s="3" t="s">
        <v>65</v>
      </c>
      <c r="U8463" s="3" t="s">
        <v>65</v>
      </c>
      <c r="V8463" s="3" t="n">
        <v>1</v>
      </c>
      <c r="W8463" s="3" t="n">
        <v>0</v>
      </c>
      <c r="X8463" s="3" t="n">
        <v>0</v>
      </c>
      <c r="Y8463" s="3" t="s">
        <v>30</v>
      </c>
      <c r="Z8463" s="3" t="s">
        <v>30</v>
      </c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  <c r="AP8463" s="3"/>
      <c r="AQ8463" s="3"/>
      <c r="AR8463" s="3"/>
      <c r="AS8463" s="3"/>
      <c r="AT8463" s="3"/>
      <c r="AU8463" s="3"/>
      <c r="AV8463" s="3"/>
      <c r="AW8463" s="3"/>
      <c r="AX8463" s="3"/>
      <c r="AY8463" s="3"/>
      <c r="AZ8463" s="3"/>
      <c r="BA8463" s="3"/>
      <c r="BB8463" s="3"/>
      <c r="BC8463" s="3"/>
      <c r="BD8463" s="3"/>
      <c r="BE8463" s="3"/>
      <c r="BF8463" s="3"/>
      <c r="BG8463" s="3"/>
      <c r="BH8463" s="3"/>
      <c r="BI8463" s="3"/>
      <c r="BJ8463" s="3"/>
    </row>
    <row r="8464" customFormat="false" ht="15.75" hidden="false" customHeight="false" outlineLevel="0" collapsed="false">
      <c r="A8464" s="3" t="n">
        <v>8463</v>
      </c>
      <c r="B8464" s="3" t="s">
        <v>24566</v>
      </c>
      <c r="C8464" s="3"/>
      <c r="D8464" s="3" t="n">
        <v>0</v>
      </c>
      <c r="E8464" s="3" t="s">
        <v>1901</v>
      </c>
      <c r="F8464" s="3" t="s">
        <v>1901</v>
      </c>
      <c r="G8464" s="3" t="s">
        <v>1901</v>
      </c>
      <c r="H8464" s="3" t="s">
        <v>1901</v>
      </c>
      <c r="I8464" s="3" t="s">
        <v>1901</v>
      </c>
      <c r="J8464" s="3" t="s">
        <v>1901</v>
      </c>
      <c r="K8464" s="3" t="s">
        <v>1901</v>
      </c>
      <c r="L8464" s="3" t="s">
        <v>1901</v>
      </c>
      <c r="M8464" s="3" t="s">
        <v>1901</v>
      </c>
      <c r="N8464" s="3" t="s">
        <v>1901</v>
      </c>
      <c r="O8464" s="3" t="s">
        <v>1901</v>
      </c>
      <c r="P8464" s="3"/>
      <c r="Q8464" s="3"/>
      <c r="R8464" s="3"/>
      <c r="S8464" s="3"/>
      <c r="T8464" s="3"/>
      <c r="U8464" s="3"/>
      <c r="V8464" s="3" t="s">
        <v>1901</v>
      </c>
      <c r="W8464" s="3" t="s">
        <v>1901</v>
      </c>
      <c r="X8464" s="3" t="s">
        <v>1901</v>
      </c>
      <c r="Y8464" s="3"/>
      <c r="Z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  <c r="AP8464" s="3"/>
      <c r="AQ8464" s="3"/>
      <c r="AR8464" s="3"/>
      <c r="AS8464" s="3"/>
      <c r="AT8464" s="3"/>
      <c r="AU8464" s="3"/>
      <c r="AV8464" s="3"/>
      <c r="AW8464" s="3"/>
      <c r="AX8464" s="3"/>
      <c r="AY8464" s="3"/>
      <c r="AZ8464" s="3"/>
      <c r="BA8464" s="3"/>
      <c r="BB8464" s="3"/>
      <c r="BC8464" s="3"/>
      <c r="BD8464" s="3"/>
      <c r="BE8464" s="3"/>
      <c r="BF8464" s="3"/>
      <c r="BG8464" s="3"/>
      <c r="BH8464" s="3"/>
      <c r="BI8464" s="3"/>
      <c r="BJ8464" s="3"/>
    </row>
    <row r="8465" customFormat="false" ht="15.75" hidden="false" customHeight="false" outlineLevel="0" collapsed="false">
      <c r="A8465" s="3" t="n">
        <v>8464</v>
      </c>
      <c r="B8465" s="3" t="s">
        <v>24567</v>
      </c>
      <c r="C8465" s="3"/>
      <c r="D8465" s="3" t="n">
        <v>0</v>
      </c>
      <c r="E8465" s="3" t="s">
        <v>1901</v>
      </c>
      <c r="F8465" s="3" t="s">
        <v>1901</v>
      </c>
      <c r="G8465" s="3" t="s">
        <v>1901</v>
      </c>
      <c r="H8465" s="3" t="s">
        <v>1901</v>
      </c>
      <c r="I8465" s="3" t="s">
        <v>1901</v>
      </c>
      <c r="J8465" s="3" t="s">
        <v>1901</v>
      </c>
      <c r="K8465" s="3" t="s">
        <v>1901</v>
      </c>
      <c r="L8465" s="3" t="s">
        <v>1901</v>
      </c>
      <c r="M8465" s="3" t="s">
        <v>1901</v>
      </c>
      <c r="N8465" s="3" t="s">
        <v>1901</v>
      </c>
      <c r="O8465" s="3" t="s">
        <v>1901</v>
      </c>
      <c r="P8465" s="3"/>
      <c r="Q8465" s="3"/>
      <c r="R8465" s="3"/>
      <c r="S8465" s="3"/>
      <c r="T8465" s="3"/>
      <c r="U8465" s="3"/>
      <c r="V8465" s="3" t="s">
        <v>1901</v>
      </c>
      <c r="W8465" s="3" t="s">
        <v>1901</v>
      </c>
      <c r="X8465" s="3" t="s">
        <v>1901</v>
      </c>
      <c r="Y8465" s="3"/>
      <c r="Z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  <c r="AP8465" s="3"/>
      <c r="AQ8465" s="3"/>
      <c r="AR8465" s="3"/>
      <c r="AS8465" s="3"/>
      <c r="AT8465" s="3"/>
      <c r="AU8465" s="3"/>
      <c r="AV8465" s="3"/>
      <c r="AW8465" s="3"/>
      <c r="AX8465" s="3"/>
      <c r="AY8465" s="3"/>
      <c r="AZ8465" s="3"/>
      <c r="BA8465" s="3"/>
      <c r="BB8465" s="3"/>
      <c r="BC8465" s="3"/>
      <c r="BD8465" s="3"/>
      <c r="BE8465" s="3"/>
      <c r="BF8465" s="3"/>
      <c r="BG8465" s="3"/>
      <c r="BH8465" s="3"/>
      <c r="BI8465" s="3"/>
      <c r="BJ8465" s="3"/>
    </row>
    <row r="8466" customFormat="false" ht="15.75" hidden="false" customHeight="false" outlineLevel="0" collapsed="false">
      <c r="A8466" s="3" t="n">
        <v>8465</v>
      </c>
      <c r="B8466" s="3" t="s">
        <v>24568</v>
      </c>
      <c r="C8466" s="3"/>
      <c r="D8466" s="3" t="n">
        <v>0</v>
      </c>
      <c r="E8466" s="3" t="s">
        <v>1901</v>
      </c>
      <c r="F8466" s="3" t="s">
        <v>1901</v>
      </c>
      <c r="G8466" s="3" t="s">
        <v>1901</v>
      </c>
      <c r="H8466" s="3" t="s">
        <v>1901</v>
      </c>
      <c r="I8466" s="3" t="s">
        <v>1901</v>
      </c>
      <c r="J8466" s="3" t="s">
        <v>1901</v>
      </c>
      <c r="K8466" s="3" t="s">
        <v>1901</v>
      </c>
      <c r="L8466" s="3" t="s">
        <v>1901</v>
      </c>
      <c r="M8466" s="3" t="s">
        <v>1901</v>
      </c>
      <c r="N8466" s="3" t="s">
        <v>1901</v>
      </c>
      <c r="O8466" s="3" t="s">
        <v>1901</v>
      </c>
      <c r="P8466" s="3"/>
      <c r="Q8466" s="3"/>
      <c r="R8466" s="3"/>
      <c r="S8466" s="3"/>
      <c r="T8466" s="3"/>
      <c r="U8466" s="3"/>
      <c r="V8466" s="3" t="s">
        <v>1901</v>
      </c>
      <c r="W8466" s="3" t="s">
        <v>1901</v>
      </c>
      <c r="X8466" s="3" t="s">
        <v>1901</v>
      </c>
      <c r="Y8466" s="3"/>
      <c r="Z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3"/>
      <c r="AU8466" s="3"/>
      <c r="AV8466" s="3"/>
      <c r="AW8466" s="3"/>
      <c r="AX8466" s="3"/>
      <c r="AY8466" s="3"/>
      <c r="AZ8466" s="3"/>
      <c r="BA8466" s="3"/>
      <c r="BB8466" s="3"/>
      <c r="BC8466" s="3"/>
      <c r="BD8466" s="3"/>
      <c r="BE8466" s="3"/>
      <c r="BF8466" s="3"/>
      <c r="BG8466" s="3"/>
      <c r="BH8466" s="3"/>
      <c r="BI8466" s="3"/>
      <c r="BJ8466" s="3"/>
    </row>
    <row r="8467" customFormat="false" ht="15.75" hidden="false" customHeight="false" outlineLevel="0" collapsed="false">
      <c r="A8467" s="3" t="n">
        <v>8466</v>
      </c>
      <c r="B8467" s="3" t="s">
        <v>24569</v>
      </c>
      <c r="C8467" s="3"/>
      <c r="D8467" s="3" t="n">
        <v>0</v>
      </c>
      <c r="E8467" s="3" t="s">
        <v>1901</v>
      </c>
      <c r="F8467" s="3" t="s">
        <v>1901</v>
      </c>
      <c r="G8467" s="3" t="s">
        <v>1901</v>
      </c>
      <c r="H8467" s="3" t="s">
        <v>1901</v>
      </c>
      <c r="I8467" s="3" t="s">
        <v>1901</v>
      </c>
      <c r="J8467" s="3" t="s">
        <v>1901</v>
      </c>
      <c r="K8467" s="3" t="s">
        <v>1901</v>
      </c>
      <c r="L8467" s="3" t="s">
        <v>1901</v>
      </c>
      <c r="M8467" s="3" t="s">
        <v>1901</v>
      </c>
      <c r="N8467" s="3" t="s">
        <v>1901</v>
      </c>
      <c r="O8467" s="3" t="s">
        <v>1901</v>
      </c>
      <c r="P8467" s="3"/>
      <c r="Q8467" s="3"/>
      <c r="R8467" s="3"/>
      <c r="S8467" s="3"/>
      <c r="T8467" s="3"/>
      <c r="U8467" s="3"/>
      <c r="V8467" s="3" t="s">
        <v>1901</v>
      </c>
      <c r="W8467" s="3" t="s">
        <v>1901</v>
      </c>
      <c r="X8467" s="3" t="s">
        <v>1901</v>
      </c>
      <c r="Y8467" s="3"/>
      <c r="Z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  <c r="AP8467" s="3"/>
      <c r="AQ8467" s="3"/>
      <c r="AR8467" s="3"/>
      <c r="AS8467" s="3"/>
      <c r="AT8467" s="3"/>
      <c r="AU8467" s="3"/>
      <c r="AV8467" s="3"/>
      <c r="AW8467" s="3"/>
      <c r="AX8467" s="3"/>
      <c r="AY8467" s="3"/>
      <c r="AZ8467" s="3"/>
      <c r="BA8467" s="3"/>
      <c r="BB8467" s="3"/>
      <c r="BC8467" s="3"/>
      <c r="BD8467" s="3"/>
      <c r="BE8467" s="3"/>
      <c r="BF8467" s="3"/>
      <c r="BG8467" s="3"/>
      <c r="BH8467" s="3"/>
      <c r="BI8467" s="3"/>
      <c r="BJ8467" s="3"/>
    </row>
    <row r="8468" customFormat="false" ht="15.75" hidden="false" customHeight="false" outlineLevel="0" collapsed="false">
      <c r="A8468" s="3" t="n">
        <v>8467</v>
      </c>
      <c r="B8468" s="3" t="s">
        <v>24570</v>
      </c>
      <c r="C8468" s="3"/>
      <c r="D8468" s="3" t="n">
        <v>0</v>
      </c>
      <c r="E8468" s="3" t="s">
        <v>1901</v>
      </c>
      <c r="F8468" s="3" t="s">
        <v>1901</v>
      </c>
      <c r="G8468" s="3" t="s">
        <v>1901</v>
      </c>
      <c r="H8468" s="3" t="s">
        <v>1901</v>
      </c>
      <c r="I8468" s="3" t="s">
        <v>1901</v>
      </c>
      <c r="J8468" s="3" t="s">
        <v>1901</v>
      </c>
      <c r="K8468" s="3" t="s">
        <v>1901</v>
      </c>
      <c r="L8468" s="3" t="s">
        <v>1901</v>
      </c>
      <c r="M8468" s="3" t="s">
        <v>1901</v>
      </c>
      <c r="N8468" s="3" t="s">
        <v>1901</v>
      </c>
      <c r="O8468" s="3" t="s">
        <v>1901</v>
      </c>
      <c r="P8468" s="3"/>
      <c r="Q8468" s="3"/>
      <c r="R8468" s="3"/>
      <c r="S8468" s="3"/>
      <c r="T8468" s="3"/>
      <c r="U8468" s="3"/>
      <c r="V8468" s="3" t="s">
        <v>1901</v>
      </c>
      <c r="W8468" s="3" t="s">
        <v>1901</v>
      </c>
      <c r="X8468" s="3" t="s">
        <v>1901</v>
      </c>
      <c r="Y8468" s="3"/>
      <c r="Z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  <c r="AP8468" s="3"/>
      <c r="AQ8468" s="3"/>
      <c r="AR8468" s="3"/>
      <c r="AS8468" s="3"/>
      <c r="AT8468" s="3"/>
      <c r="AU8468" s="3"/>
      <c r="AV8468" s="3"/>
      <c r="AW8468" s="3"/>
      <c r="AX8468" s="3"/>
      <c r="AY8468" s="3"/>
      <c r="AZ8468" s="3"/>
      <c r="BA8468" s="3"/>
      <c r="BB8468" s="3"/>
      <c r="BC8468" s="3"/>
      <c r="BD8468" s="3"/>
      <c r="BE8468" s="3"/>
      <c r="BF8468" s="3"/>
      <c r="BG8468" s="3"/>
      <c r="BH8468" s="3"/>
      <c r="BI8468" s="3"/>
      <c r="BJ8468" s="3"/>
    </row>
    <row r="8469" customFormat="false" ht="15.75" hidden="false" customHeight="false" outlineLevel="0" collapsed="false">
      <c r="A8469" s="3" t="n">
        <v>8468</v>
      </c>
      <c r="B8469" s="3" t="s">
        <v>24571</v>
      </c>
      <c r="C8469" s="3" t="s">
        <v>24572</v>
      </c>
      <c r="D8469" s="3" t="n">
        <v>1</v>
      </c>
      <c r="E8469" s="3" t="n">
        <v>5.8183119</v>
      </c>
      <c r="F8469" s="3" t="n">
        <v>302</v>
      </c>
      <c r="G8469" s="3" t="n">
        <v>302</v>
      </c>
      <c r="H8469" s="3" t="n">
        <v>30</v>
      </c>
      <c r="I8469" s="3" t="n">
        <v>30</v>
      </c>
      <c r="J8469" s="3" t="n">
        <v>452</v>
      </c>
      <c r="K8469" s="3" t="n">
        <v>452</v>
      </c>
      <c r="L8469" s="3" t="n">
        <v>60</v>
      </c>
      <c r="M8469" s="3" t="n">
        <v>60</v>
      </c>
      <c r="N8469" s="3" t="n">
        <v>-1</v>
      </c>
      <c r="O8469" s="3" t="n">
        <v>-1</v>
      </c>
      <c r="P8469" s="3" t="n">
        <v>7.4</v>
      </c>
      <c r="Q8469" s="3" t="n">
        <v>24.2</v>
      </c>
      <c r="R8469" s="3" t="s">
        <v>24573</v>
      </c>
      <c r="S8469" s="4" t="n">
        <v>45747.3460300926</v>
      </c>
      <c r="T8469" s="3" t="s">
        <v>65</v>
      </c>
      <c r="U8469" s="3" t="s">
        <v>65</v>
      </c>
      <c r="V8469" s="3" t="n">
        <v>0</v>
      </c>
      <c r="W8469" s="3" t="n">
        <v>0</v>
      </c>
      <c r="X8469" s="3" t="n">
        <v>0</v>
      </c>
      <c r="Y8469" s="3" t="s">
        <v>30</v>
      </c>
      <c r="Z8469" s="3" t="s">
        <v>30</v>
      </c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  <c r="AP8469" s="3"/>
      <c r="AQ8469" s="3"/>
      <c r="AR8469" s="3"/>
      <c r="AS8469" s="3"/>
      <c r="AT8469" s="3"/>
      <c r="AU8469" s="3"/>
      <c r="AV8469" s="3"/>
      <c r="AW8469" s="3"/>
      <c r="AX8469" s="3"/>
      <c r="AY8469" s="3"/>
      <c r="AZ8469" s="3"/>
      <c r="BA8469" s="3"/>
      <c r="BB8469" s="3"/>
      <c r="BC8469" s="3"/>
      <c r="BD8469" s="3"/>
      <c r="BE8469" s="3"/>
      <c r="BF8469" s="3"/>
      <c r="BG8469" s="3"/>
      <c r="BH8469" s="3"/>
      <c r="BI8469" s="3"/>
      <c r="BJ8469" s="3"/>
    </row>
    <row r="8470" customFormat="false" ht="15.75" hidden="false" customHeight="false" outlineLevel="0" collapsed="false">
      <c r="A8470" s="3" t="n">
        <v>8469</v>
      </c>
      <c r="B8470" s="3" t="s">
        <v>24574</v>
      </c>
      <c r="C8470" s="3" t="s">
        <v>24575</v>
      </c>
      <c r="D8470" s="3" t="n">
        <v>1</v>
      </c>
      <c r="E8470" s="3" t="n">
        <v>5.8751537</v>
      </c>
      <c r="F8470" s="3" t="n">
        <v>276</v>
      </c>
      <c r="G8470" s="3" t="n">
        <v>276</v>
      </c>
      <c r="H8470" s="3" t="n">
        <v>29</v>
      </c>
      <c r="I8470" s="3" t="n">
        <v>29</v>
      </c>
      <c r="J8470" s="3" t="n">
        <v>428</v>
      </c>
      <c r="K8470" s="3" t="n">
        <v>428</v>
      </c>
      <c r="L8470" s="3" t="n">
        <v>57</v>
      </c>
      <c r="M8470" s="3" t="n">
        <v>57</v>
      </c>
      <c r="N8470" s="3" t="n">
        <v>-1</v>
      </c>
      <c r="O8470" s="3" t="n">
        <v>-1</v>
      </c>
      <c r="P8470" s="3" t="n">
        <v>7.4</v>
      </c>
      <c r="Q8470" s="3" t="n">
        <v>24.2</v>
      </c>
      <c r="R8470" s="3" t="s">
        <v>24576</v>
      </c>
      <c r="S8470" s="4" t="n">
        <v>45747.3463541667</v>
      </c>
      <c r="T8470" s="3" t="s">
        <v>65</v>
      </c>
      <c r="U8470" s="3" t="s">
        <v>65</v>
      </c>
      <c r="V8470" s="3" t="n">
        <v>0</v>
      </c>
      <c r="W8470" s="3" t="n">
        <v>0</v>
      </c>
      <c r="X8470" s="3" t="n">
        <v>0</v>
      </c>
      <c r="Y8470" s="3" t="s">
        <v>30</v>
      </c>
      <c r="Z8470" s="3" t="s">
        <v>30</v>
      </c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  <c r="AP8470" s="3"/>
      <c r="AQ8470" s="3"/>
      <c r="AR8470" s="3"/>
      <c r="AS8470" s="3"/>
      <c r="AT8470" s="3"/>
      <c r="AU8470" s="3"/>
      <c r="AV8470" s="3"/>
      <c r="AW8470" s="3"/>
      <c r="AX8470" s="3"/>
      <c r="AY8470" s="3"/>
      <c r="AZ8470" s="3"/>
      <c r="BA8470" s="3"/>
      <c r="BB8470" s="3"/>
      <c r="BC8470" s="3"/>
      <c r="BD8470" s="3"/>
      <c r="BE8470" s="3"/>
      <c r="BF8470" s="3"/>
      <c r="BG8470" s="3"/>
      <c r="BH8470" s="3"/>
      <c r="BI8470" s="3"/>
      <c r="BJ8470" s="3"/>
    </row>
    <row r="8471" customFormat="false" ht="15.75" hidden="false" customHeight="false" outlineLevel="0" collapsed="false">
      <c r="A8471" s="3" t="n">
        <v>8470</v>
      </c>
      <c r="B8471" s="3" t="s">
        <v>24577</v>
      </c>
      <c r="C8471" s="3" t="s">
        <v>24578</v>
      </c>
      <c r="D8471" s="3" t="n">
        <v>1</v>
      </c>
      <c r="E8471" s="3" t="n">
        <v>3.4919976</v>
      </c>
      <c r="F8471" s="3" t="n">
        <v>40</v>
      </c>
      <c r="G8471" s="3" t="n">
        <v>40</v>
      </c>
      <c r="H8471" s="3" t="n">
        <v>8</v>
      </c>
      <c r="I8471" s="3" t="n">
        <v>8</v>
      </c>
      <c r="J8471" s="3" t="n">
        <v>66</v>
      </c>
      <c r="K8471" s="3" t="n">
        <v>66</v>
      </c>
      <c r="L8471" s="3" t="n">
        <v>1</v>
      </c>
      <c r="M8471" s="3" t="n">
        <v>1</v>
      </c>
      <c r="N8471" s="3" t="n">
        <v>-1</v>
      </c>
      <c r="O8471" s="3" t="n">
        <v>-1</v>
      </c>
      <c r="P8471" s="3" t="n">
        <v>6.1</v>
      </c>
      <c r="Q8471" s="3" t="n">
        <v>24.2</v>
      </c>
      <c r="R8471" s="3" t="s">
        <v>24579</v>
      </c>
      <c r="S8471" s="4" t="n">
        <v>45747.3464814815</v>
      </c>
      <c r="T8471" s="3" t="s">
        <v>4910</v>
      </c>
      <c r="U8471" s="3" t="s">
        <v>4910</v>
      </c>
      <c r="V8471" s="3" t="n">
        <v>0</v>
      </c>
      <c r="W8471" s="3" t="n">
        <v>0</v>
      </c>
      <c r="X8471" s="3" t="n">
        <v>0</v>
      </c>
      <c r="Y8471" s="3" t="s">
        <v>30</v>
      </c>
      <c r="Z8471" s="3" t="s">
        <v>30</v>
      </c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3"/>
      <c r="AU8471" s="3"/>
      <c r="AV8471" s="3"/>
      <c r="AW8471" s="3"/>
      <c r="AX8471" s="3"/>
      <c r="AY8471" s="3"/>
      <c r="AZ8471" s="3"/>
      <c r="BA8471" s="3"/>
      <c r="BB8471" s="3"/>
      <c r="BC8471" s="3"/>
      <c r="BD8471" s="3"/>
      <c r="BE8471" s="3"/>
      <c r="BF8471" s="3"/>
      <c r="BG8471" s="3"/>
      <c r="BH8471" s="3"/>
      <c r="BI8471" s="3"/>
      <c r="BJ8471" s="3"/>
    </row>
    <row r="8472" customFormat="false" ht="15.75" hidden="false" customHeight="false" outlineLevel="0" collapsed="false">
      <c r="A8472" s="3" t="n">
        <v>8471</v>
      </c>
      <c r="B8472" s="3" t="s">
        <v>24580</v>
      </c>
      <c r="C8472" s="3" t="s">
        <v>24581</v>
      </c>
      <c r="D8472" s="3" t="n">
        <v>1</v>
      </c>
      <c r="E8472" s="3" t="n">
        <v>4.2362173</v>
      </c>
      <c r="F8472" s="3" t="n">
        <v>43</v>
      </c>
      <c r="G8472" s="3" t="n">
        <v>43</v>
      </c>
      <c r="H8472" s="3" t="n">
        <v>8</v>
      </c>
      <c r="I8472" s="3" t="n">
        <v>8</v>
      </c>
      <c r="J8472" s="3" t="n">
        <v>75</v>
      </c>
      <c r="K8472" s="3" t="n">
        <v>75</v>
      </c>
      <c r="L8472" s="3" t="n">
        <v>1</v>
      </c>
      <c r="M8472" s="3" t="n">
        <v>1</v>
      </c>
      <c r="N8472" s="3" t="n">
        <v>-1</v>
      </c>
      <c r="O8472" s="3" t="n">
        <v>-1</v>
      </c>
      <c r="P8472" s="3" t="n">
        <v>6.1</v>
      </c>
      <c r="Q8472" s="3" t="n">
        <v>24.2</v>
      </c>
      <c r="R8472" s="3" t="s">
        <v>24582</v>
      </c>
      <c r="S8472" s="4" t="n">
        <v>45747.3465740741</v>
      </c>
      <c r="T8472" s="3" t="s">
        <v>4910</v>
      </c>
      <c r="U8472" s="3" t="s">
        <v>4910</v>
      </c>
      <c r="V8472" s="3" t="n">
        <v>0</v>
      </c>
      <c r="W8472" s="3" t="n">
        <v>0</v>
      </c>
      <c r="X8472" s="3" t="n">
        <v>0</v>
      </c>
      <c r="Y8472" s="3" t="s">
        <v>30</v>
      </c>
      <c r="Z8472" s="3" t="s">
        <v>30</v>
      </c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  <c r="AP8472" s="3"/>
      <c r="AQ8472" s="3"/>
      <c r="AR8472" s="3"/>
      <c r="AS8472" s="3"/>
      <c r="AT8472" s="3"/>
      <c r="AU8472" s="3"/>
      <c r="AV8472" s="3"/>
      <c r="AW8472" s="3"/>
      <c r="AX8472" s="3"/>
      <c r="AY8472" s="3"/>
      <c r="AZ8472" s="3"/>
      <c r="BA8472" s="3"/>
      <c r="BB8472" s="3"/>
      <c r="BC8472" s="3"/>
      <c r="BD8472" s="3"/>
      <c r="BE8472" s="3"/>
      <c r="BF8472" s="3"/>
      <c r="BG8472" s="3"/>
      <c r="BH8472" s="3"/>
      <c r="BI8472" s="3"/>
      <c r="BJ8472" s="3"/>
    </row>
    <row r="8473" customFormat="false" ht="15.75" hidden="false" customHeight="false" outlineLevel="0" collapsed="false">
      <c r="A8473" s="3" t="n">
        <v>8472</v>
      </c>
      <c r="B8473" s="3" t="s">
        <v>24583</v>
      </c>
      <c r="C8473" s="3" t="s">
        <v>24584</v>
      </c>
      <c r="D8473" s="3" t="n">
        <v>1</v>
      </c>
      <c r="E8473" s="3" t="n">
        <v>4.2323317</v>
      </c>
      <c r="F8473" s="3" t="n">
        <v>44</v>
      </c>
      <c r="G8473" s="3" t="n">
        <v>44</v>
      </c>
      <c r="H8473" s="3" t="n">
        <v>8</v>
      </c>
      <c r="I8473" s="3" t="n">
        <v>8</v>
      </c>
      <c r="J8473" s="3" t="n">
        <v>76</v>
      </c>
      <c r="K8473" s="3" t="n">
        <v>76</v>
      </c>
      <c r="L8473" s="3" t="n">
        <v>1</v>
      </c>
      <c r="M8473" s="3" t="n">
        <v>1</v>
      </c>
      <c r="N8473" s="3" t="n">
        <v>-1</v>
      </c>
      <c r="O8473" s="3" t="n">
        <v>-1</v>
      </c>
      <c r="P8473" s="3" t="n">
        <v>6.1</v>
      </c>
      <c r="Q8473" s="3" t="n">
        <v>24.2</v>
      </c>
      <c r="R8473" s="3" t="s">
        <v>24585</v>
      </c>
      <c r="S8473" s="4" t="n">
        <v>45747.3466550926</v>
      </c>
      <c r="T8473" s="3" t="s">
        <v>3197</v>
      </c>
      <c r="U8473" s="3" t="s">
        <v>3197</v>
      </c>
      <c r="V8473" s="3" t="n">
        <v>0</v>
      </c>
      <c r="W8473" s="3" t="n">
        <v>0</v>
      </c>
      <c r="X8473" s="3" t="n">
        <v>0</v>
      </c>
      <c r="Y8473" s="3" t="s">
        <v>30</v>
      </c>
      <c r="Z8473" s="3" t="s">
        <v>30</v>
      </c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  <c r="AP8473" s="3"/>
      <c r="AQ8473" s="3"/>
      <c r="AR8473" s="3"/>
      <c r="AS8473" s="3"/>
      <c r="AT8473" s="3"/>
      <c r="AU8473" s="3"/>
      <c r="AV8473" s="3"/>
      <c r="AW8473" s="3"/>
      <c r="AX8473" s="3"/>
      <c r="AY8473" s="3"/>
      <c r="AZ8473" s="3"/>
      <c r="BA8473" s="3"/>
      <c r="BB8473" s="3"/>
      <c r="BC8473" s="3"/>
      <c r="BD8473" s="3"/>
      <c r="BE8473" s="3"/>
      <c r="BF8473" s="3"/>
      <c r="BG8473" s="3"/>
      <c r="BH8473" s="3"/>
      <c r="BI8473" s="3"/>
      <c r="BJ8473" s="3"/>
    </row>
    <row r="8474" customFormat="false" ht="15.75" hidden="false" customHeight="false" outlineLevel="0" collapsed="false">
      <c r="A8474" s="3" t="n">
        <v>8473</v>
      </c>
      <c r="B8474" s="3" t="s">
        <v>24586</v>
      </c>
      <c r="C8474" s="3" t="s">
        <v>24587</v>
      </c>
      <c r="D8474" s="3" t="n">
        <v>1</v>
      </c>
      <c r="E8474" s="3" t="n">
        <v>4.1092814</v>
      </c>
      <c r="F8474" s="3" t="n">
        <v>43</v>
      </c>
      <c r="G8474" s="3" t="n">
        <v>43</v>
      </c>
      <c r="H8474" s="3" t="n">
        <v>8</v>
      </c>
      <c r="I8474" s="3" t="n">
        <v>8</v>
      </c>
      <c r="J8474" s="3" t="n">
        <v>73</v>
      </c>
      <c r="K8474" s="3" t="n">
        <v>73</v>
      </c>
      <c r="L8474" s="3" t="n">
        <v>1</v>
      </c>
      <c r="M8474" s="3" t="n">
        <v>1</v>
      </c>
      <c r="N8474" s="3" t="n">
        <v>-1</v>
      </c>
      <c r="O8474" s="3" t="n">
        <v>-1</v>
      </c>
      <c r="P8474" s="3" t="n">
        <v>6.1</v>
      </c>
      <c r="Q8474" s="3" t="n">
        <v>24.2</v>
      </c>
      <c r="R8474" s="3" t="s">
        <v>24588</v>
      </c>
      <c r="S8474" s="4" t="n">
        <v>45747.3467476852</v>
      </c>
      <c r="T8474" s="3" t="s">
        <v>4910</v>
      </c>
      <c r="U8474" s="3" t="s">
        <v>4910</v>
      </c>
      <c r="V8474" s="3" t="n">
        <v>0</v>
      </c>
      <c r="W8474" s="3" t="n">
        <v>0</v>
      </c>
      <c r="X8474" s="3" t="n">
        <v>0</v>
      </c>
      <c r="Y8474" s="3" t="s">
        <v>30</v>
      </c>
      <c r="Z8474" s="3" t="s">
        <v>30</v>
      </c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  <c r="AP8474" s="3"/>
      <c r="AQ8474" s="3"/>
      <c r="AR8474" s="3"/>
      <c r="AS8474" s="3"/>
      <c r="AT8474" s="3"/>
      <c r="AU8474" s="3"/>
      <c r="AV8474" s="3"/>
      <c r="AW8474" s="3"/>
      <c r="AX8474" s="3"/>
      <c r="AY8474" s="3"/>
      <c r="AZ8474" s="3"/>
      <c r="BA8474" s="3"/>
      <c r="BB8474" s="3"/>
      <c r="BC8474" s="3"/>
      <c r="BD8474" s="3"/>
      <c r="BE8474" s="3"/>
      <c r="BF8474" s="3"/>
      <c r="BG8474" s="3"/>
      <c r="BH8474" s="3"/>
      <c r="BI8474" s="3"/>
      <c r="BJ8474" s="3"/>
    </row>
    <row r="8475" customFormat="false" ht="15.75" hidden="false" customHeight="false" outlineLevel="0" collapsed="false">
      <c r="A8475" s="3" t="n">
        <v>8474</v>
      </c>
      <c r="B8475" s="3" t="s">
        <v>24589</v>
      </c>
      <c r="C8475" s="3" t="s">
        <v>24590</v>
      </c>
      <c r="D8475" s="3" t="n">
        <v>1</v>
      </c>
      <c r="E8475" s="3" t="n">
        <v>4.3776483</v>
      </c>
      <c r="F8475" s="3" t="n">
        <v>47</v>
      </c>
      <c r="G8475" s="3" t="n">
        <v>47</v>
      </c>
      <c r="H8475" s="3" t="n">
        <v>8</v>
      </c>
      <c r="I8475" s="3" t="n">
        <v>8</v>
      </c>
      <c r="J8475" s="3" t="n">
        <v>74</v>
      </c>
      <c r="K8475" s="3" t="n">
        <v>74</v>
      </c>
      <c r="L8475" s="3" t="n">
        <v>2</v>
      </c>
      <c r="M8475" s="3" t="n">
        <v>2</v>
      </c>
      <c r="N8475" s="3" t="n">
        <v>-1</v>
      </c>
      <c r="O8475" s="3" t="n">
        <v>-1</v>
      </c>
      <c r="P8475" s="3" t="n">
        <v>6.1</v>
      </c>
      <c r="Q8475" s="3" t="n">
        <v>24.2</v>
      </c>
      <c r="R8475" s="3" t="s">
        <v>24591</v>
      </c>
      <c r="S8475" s="4" t="n">
        <v>45747.3468402778</v>
      </c>
      <c r="T8475" s="3" t="s">
        <v>4910</v>
      </c>
      <c r="U8475" s="3" t="s">
        <v>4910</v>
      </c>
      <c r="V8475" s="3" t="n">
        <v>0</v>
      </c>
      <c r="W8475" s="3" t="n">
        <v>0</v>
      </c>
      <c r="X8475" s="3" t="n">
        <v>0</v>
      </c>
      <c r="Y8475" s="3" t="s">
        <v>30</v>
      </c>
      <c r="Z8475" s="3" t="s">
        <v>30</v>
      </c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  <c r="AP8475" s="3"/>
      <c r="AQ8475" s="3"/>
      <c r="AR8475" s="3"/>
      <c r="AS8475" s="3"/>
      <c r="AT8475" s="3"/>
      <c r="AU8475" s="3"/>
      <c r="AV8475" s="3"/>
      <c r="AW8475" s="3"/>
      <c r="AX8475" s="3"/>
      <c r="AY8475" s="3"/>
      <c r="AZ8475" s="3"/>
      <c r="BA8475" s="3"/>
      <c r="BB8475" s="3"/>
      <c r="BC8475" s="3"/>
      <c r="BD8475" s="3"/>
      <c r="BE8475" s="3"/>
      <c r="BF8475" s="3"/>
      <c r="BG8475" s="3"/>
      <c r="BH8475" s="3"/>
      <c r="BI8475" s="3"/>
      <c r="BJ8475" s="3"/>
    </row>
    <row r="8476" customFormat="false" ht="15.75" hidden="false" customHeight="false" outlineLevel="0" collapsed="false">
      <c r="A8476" s="3" t="n">
        <v>8475</v>
      </c>
      <c r="B8476" s="3" t="s">
        <v>24592</v>
      </c>
      <c r="C8476" s="3"/>
      <c r="D8476" s="3" t="n">
        <v>0</v>
      </c>
      <c r="E8476" s="3" t="s">
        <v>1901</v>
      </c>
      <c r="F8476" s="3" t="s">
        <v>1901</v>
      </c>
      <c r="G8476" s="3" t="s">
        <v>1901</v>
      </c>
      <c r="H8476" s="3" t="s">
        <v>1901</v>
      </c>
      <c r="I8476" s="3" t="s">
        <v>1901</v>
      </c>
      <c r="J8476" s="3" t="s">
        <v>1901</v>
      </c>
      <c r="K8476" s="3" t="s">
        <v>1901</v>
      </c>
      <c r="L8476" s="3" t="s">
        <v>1901</v>
      </c>
      <c r="M8476" s="3" t="s">
        <v>1901</v>
      </c>
      <c r="N8476" s="3" t="s">
        <v>1901</v>
      </c>
      <c r="O8476" s="3" t="s">
        <v>1901</v>
      </c>
      <c r="P8476" s="3"/>
      <c r="Q8476" s="3"/>
      <c r="R8476" s="3"/>
      <c r="S8476" s="3"/>
      <c r="T8476" s="3"/>
      <c r="U8476" s="3"/>
      <c r="V8476" s="3" t="s">
        <v>1901</v>
      </c>
      <c r="W8476" s="3" t="s">
        <v>1901</v>
      </c>
      <c r="X8476" s="3" t="s">
        <v>1901</v>
      </c>
      <c r="Y8476" s="3"/>
      <c r="Z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  <c r="AP8476" s="3"/>
      <c r="AQ8476" s="3"/>
      <c r="AR8476" s="3"/>
      <c r="AS8476" s="3"/>
      <c r="AT8476" s="3"/>
      <c r="AU8476" s="3"/>
      <c r="AV8476" s="3"/>
      <c r="AW8476" s="3"/>
      <c r="AX8476" s="3"/>
      <c r="AY8476" s="3"/>
      <c r="AZ8476" s="3"/>
      <c r="BA8476" s="3"/>
      <c r="BB8476" s="3"/>
      <c r="BC8476" s="3"/>
      <c r="BD8476" s="3"/>
      <c r="BE8476" s="3"/>
      <c r="BF8476" s="3"/>
      <c r="BG8476" s="3"/>
      <c r="BH8476" s="3"/>
      <c r="BI8476" s="3"/>
      <c r="BJ8476" s="3"/>
    </row>
    <row r="8477" customFormat="false" ht="15.75" hidden="false" customHeight="false" outlineLevel="0" collapsed="false">
      <c r="A8477" s="3" t="n">
        <v>8476</v>
      </c>
      <c r="B8477" s="3" t="s">
        <v>24593</v>
      </c>
      <c r="C8477" s="3" t="s">
        <v>24594</v>
      </c>
      <c r="D8477" s="3" t="n">
        <v>1</v>
      </c>
      <c r="E8477" s="3" t="n">
        <v>3.1524879</v>
      </c>
      <c r="F8477" s="3" t="n">
        <v>37</v>
      </c>
      <c r="G8477" s="3" t="n">
        <v>37</v>
      </c>
      <c r="H8477" s="3" t="n">
        <v>7</v>
      </c>
      <c r="I8477" s="3" t="n">
        <v>7</v>
      </c>
      <c r="J8477" s="3" t="n">
        <v>63</v>
      </c>
      <c r="K8477" s="3" t="n">
        <v>63</v>
      </c>
      <c r="L8477" s="3" t="n">
        <v>1</v>
      </c>
      <c r="M8477" s="3" t="n">
        <v>1</v>
      </c>
      <c r="N8477" s="3" t="n">
        <v>-1</v>
      </c>
      <c r="O8477" s="3" t="n">
        <v>-1</v>
      </c>
      <c r="P8477" s="3" t="n">
        <v>6.1</v>
      </c>
      <c r="Q8477" s="3" t="n">
        <v>24.2</v>
      </c>
      <c r="R8477" s="3" t="s">
        <v>24595</v>
      </c>
      <c r="S8477" s="4" t="n">
        <v>45747.3469444444</v>
      </c>
      <c r="T8477" s="3" t="s">
        <v>1920</v>
      </c>
      <c r="U8477" s="3" t="s">
        <v>1920</v>
      </c>
      <c r="V8477" s="3" t="n">
        <v>0</v>
      </c>
      <c r="W8477" s="3" t="n">
        <v>0</v>
      </c>
      <c r="X8477" s="3" t="n">
        <v>0</v>
      </c>
      <c r="Y8477" s="3" t="s">
        <v>30</v>
      </c>
      <c r="Z8477" s="3" t="s">
        <v>30</v>
      </c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  <c r="AP8477" s="3"/>
      <c r="AQ8477" s="3"/>
      <c r="AR8477" s="3"/>
      <c r="AS8477" s="3"/>
      <c r="AT8477" s="3"/>
      <c r="AU8477" s="3"/>
      <c r="AV8477" s="3"/>
      <c r="AW8477" s="3"/>
      <c r="AX8477" s="3"/>
      <c r="AY8477" s="3"/>
      <c r="AZ8477" s="3"/>
      <c r="BA8477" s="3"/>
      <c r="BB8477" s="3"/>
      <c r="BC8477" s="3"/>
      <c r="BD8477" s="3"/>
      <c r="BE8477" s="3"/>
      <c r="BF8477" s="3"/>
      <c r="BG8477" s="3"/>
      <c r="BH8477" s="3"/>
      <c r="BI8477" s="3"/>
      <c r="BJ8477" s="3"/>
    </row>
    <row r="8478" customFormat="false" ht="15.75" hidden="false" customHeight="false" outlineLevel="0" collapsed="false">
      <c r="A8478" s="3" t="n">
        <v>8477</v>
      </c>
      <c r="B8478" s="3" t="s">
        <v>24596</v>
      </c>
      <c r="C8478" s="3" t="s">
        <v>24597</v>
      </c>
      <c r="D8478" s="3" t="n">
        <v>1</v>
      </c>
      <c r="E8478" s="3" t="n">
        <v>3.5581051</v>
      </c>
      <c r="F8478" s="3" t="n">
        <v>66</v>
      </c>
      <c r="G8478" s="3" t="n">
        <v>66</v>
      </c>
      <c r="H8478" s="3" t="n">
        <v>7</v>
      </c>
      <c r="I8478" s="3" t="n">
        <v>7</v>
      </c>
      <c r="J8478" s="3" t="n">
        <v>156</v>
      </c>
      <c r="K8478" s="3" t="n">
        <v>156</v>
      </c>
      <c r="L8478" s="3" t="n">
        <v>28</v>
      </c>
      <c r="M8478" s="3" t="n">
        <v>28</v>
      </c>
      <c r="N8478" s="3" t="n">
        <v>7</v>
      </c>
      <c r="O8478" s="3" t="n">
        <v>-1</v>
      </c>
      <c r="P8478" s="3" t="n">
        <v>7.3</v>
      </c>
      <c r="Q8478" s="3" t="n">
        <v>24.2</v>
      </c>
      <c r="R8478" s="3" t="s">
        <v>24598</v>
      </c>
      <c r="S8478" s="4" t="n">
        <v>45747.3471296296</v>
      </c>
      <c r="T8478" s="3" t="s">
        <v>65</v>
      </c>
      <c r="U8478" s="3" t="s">
        <v>65</v>
      </c>
      <c r="V8478" s="3" t="n">
        <v>1</v>
      </c>
      <c r="W8478" s="3" t="n">
        <v>0</v>
      </c>
      <c r="X8478" s="3" t="n">
        <v>0</v>
      </c>
      <c r="Y8478" s="3" t="s">
        <v>30</v>
      </c>
      <c r="Z8478" s="3" t="s">
        <v>30</v>
      </c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  <c r="AP8478" s="3"/>
      <c r="AQ8478" s="3"/>
      <c r="AR8478" s="3"/>
      <c r="AS8478" s="3"/>
      <c r="AT8478" s="3"/>
      <c r="AU8478" s="3"/>
      <c r="AV8478" s="3"/>
      <c r="AW8478" s="3"/>
      <c r="AX8478" s="3"/>
      <c r="AY8478" s="3"/>
      <c r="AZ8478" s="3"/>
      <c r="BA8478" s="3"/>
      <c r="BB8478" s="3"/>
      <c r="BC8478" s="3"/>
      <c r="BD8478" s="3"/>
      <c r="BE8478" s="3"/>
      <c r="BF8478" s="3"/>
      <c r="BG8478" s="3"/>
      <c r="BH8478" s="3"/>
      <c r="BI8478" s="3"/>
      <c r="BJ8478" s="3"/>
    </row>
    <row r="8479" customFormat="false" ht="15.75" hidden="false" customHeight="false" outlineLevel="0" collapsed="false">
      <c r="A8479" s="3" t="n">
        <v>8478</v>
      </c>
      <c r="B8479" s="3" t="s">
        <v>24599</v>
      </c>
      <c r="C8479" s="3" t="s">
        <v>24600</v>
      </c>
      <c r="D8479" s="3" t="n">
        <v>1</v>
      </c>
      <c r="E8479" s="3" t="n">
        <v>1.3065061</v>
      </c>
      <c r="F8479" s="3" t="n">
        <v>57</v>
      </c>
      <c r="G8479" s="3" t="n">
        <v>57</v>
      </c>
      <c r="H8479" s="3" t="n">
        <v>13</v>
      </c>
      <c r="I8479" s="3" t="n">
        <v>13</v>
      </c>
      <c r="J8479" s="3" t="n">
        <v>75</v>
      </c>
      <c r="K8479" s="3" t="n">
        <v>75</v>
      </c>
      <c r="L8479" s="3" t="n">
        <v>4</v>
      </c>
      <c r="M8479" s="3" t="n">
        <v>4</v>
      </c>
      <c r="N8479" s="3" t="n">
        <v>-1</v>
      </c>
      <c r="O8479" s="3" t="n">
        <v>-1</v>
      </c>
      <c r="P8479" s="3" t="n">
        <v>7.9</v>
      </c>
      <c r="Q8479" s="3" t="n">
        <v>24.2</v>
      </c>
      <c r="R8479" s="3" t="s">
        <v>24601</v>
      </c>
      <c r="S8479" s="4" t="n">
        <v>45747.3471875</v>
      </c>
      <c r="T8479" s="3" t="s">
        <v>239</v>
      </c>
      <c r="U8479" s="3" t="s">
        <v>239</v>
      </c>
      <c r="V8479" s="3" t="n">
        <v>0</v>
      </c>
      <c r="W8479" s="3" t="n">
        <v>0</v>
      </c>
      <c r="X8479" s="3" t="n">
        <v>0</v>
      </c>
      <c r="Y8479" s="3" t="s">
        <v>30</v>
      </c>
      <c r="Z8479" s="3" t="s">
        <v>30</v>
      </c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  <c r="AP8479" s="3"/>
      <c r="AQ8479" s="3"/>
      <c r="AR8479" s="3"/>
      <c r="AS8479" s="3"/>
      <c r="AT8479" s="3"/>
      <c r="AU8479" s="3"/>
      <c r="AV8479" s="3"/>
      <c r="AW8479" s="3"/>
      <c r="AX8479" s="3"/>
      <c r="AY8479" s="3"/>
      <c r="AZ8479" s="3"/>
      <c r="BA8479" s="3"/>
      <c r="BB8479" s="3"/>
      <c r="BC8479" s="3"/>
      <c r="BD8479" s="3"/>
      <c r="BE8479" s="3"/>
      <c r="BF8479" s="3"/>
      <c r="BG8479" s="3"/>
      <c r="BH8479" s="3"/>
      <c r="BI8479" s="3"/>
      <c r="BJ8479" s="3"/>
    </row>
    <row r="8480" customFormat="false" ht="15.75" hidden="false" customHeight="false" outlineLevel="0" collapsed="false">
      <c r="A8480" s="3" t="n">
        <v>8479</v>
      </c>
      <c r="B8480" s="3" t="s">
        <v>24602</v>
      </c>
      <c r="C8480" s="3" t="s">
        <v>24603</v>
      </c>
      <c r="D8480" s="3" t="n">
        <v>1</v>
      </c>
      <c r="E8480" s="3" t="n">
        <v>0.6362633</v>
      </c>
      <c r="F8480" s="3" t="n">
        <v>34</v>
      </c>
      <c r="G8480" s="3" t="n">
        <v>34</v>
      </c>
      <c r="H8480" s="3" t="n">
        <v>13</v>
      </c>
      <c r="I8480" s="3" t="n">
        <v>13</v>
      </c>
      <c r="J8480" s="3" t="n">
        <v>41</v>
      </c>
      <c r="K8480" s="3" t="n">
        <v>41</v>
      </c>
      <c r="L8480" s="3" t="n">
        <v>3</v>
      </c>
      <c r="M8480" s="3" t="n">
        <v>3</v>
      </c>
      <c r="N8480" s="3" t="n">
        <v>-1</v>
      </c>
      <c r="O8480" s="3" t="n">
        <v>-1</v>
      </c>
      <c r="P8480" s="3" t="n">
        <v>7.9</v>
      </c>
      <c r="Q8480" s="3" t="n">
        <v>24.2</v>
      </c>
      <c r="R8480" s="3" t="s">
        <v>24604</v>
      </c>
      <c r="S8480" s="4" t="n">
        <v>45747.3472222222</v>
      </c>
      <c r="T8480" s="3" t="s">
        <v>239</v>
      </c>
      <c r="U8480" s="3" t="s">
        <v>239</v>
      </c>
      <c r="V8480" s="3" t="n">
        <v>0</v>
      </c>
      <c r="W8480" s="3" t="n">
        <v>0</v>
      </c>
      <c r="X8480" s="3" t="n">
        <v>0</v>
      </c>
      <c r="Y8480" s="3" t="s">
        <v>30</v>
      </c>
      <c r="Z8480" s="3" t="s">
        <v>30</v>
      </c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  <c r="AP8480" s="3"/>
      <c r="AQ8480" s="3"/>
      <c r="AR8480" s="3"/>
      <c r="AS8480" s="3"/>
      <c r="AT8480" s="3"/>
      <c r="AU8480" s="3"/>
      <c r="AV8480" s="3"/>
      <c r="AW8480" s="3"/>
      <c r="AX8480" s="3"/>
      <c r="AY8480" s="3"/>
      <c r="AZ8480" s="3"/>
      <c r="BA8480" s="3"/>
      <c r="BB8480" s="3"/>
      <c r="BC8480" s="3"/>
      <c r="BD8480" s="3"/>
      <c r="BE8480" s="3"/>
      <c r="BF8480" s="3"/>
      <c r="BG8480" s="3"/>
      <c r="BH8480" s="3"/>
      <c r="BI8480" s="3"/>
      <c r="BJ8480" s="3"/>
    </row>
    <row r="8481" customFormat="false" ht="15.75" hidden="false" customHeight="false" outlineLevel="0" collapsed="false">
      <c r="A8481" s="3" t="n">
        <v>8480</v>
      </c>
      <c r="B8481" s="3" t="s">
        <v>24605</v>
      </c>
      <c r="C8481" s="3" t="s">
        <v>24606</v>
      </c>
      <c r="D8481" s="3" t="n">
        <v>1</v>
      </c>
      <c r="E8481" s="3" t="n">
        <v>10.4677471</v>
      </c>
      <c r="F8481" s="3" t="n">
        <v>295</v>
      </c>
      <c r="G8481" s="3" t="n">
        <v>295</v>
      </c>
      <c r="H8481" s="3" t="n">
        <v>24</v>
      </c>
      <c r="I8481" s="3" t="n">
        <v>24</v>
      </c>
      <c r="J8481" s="3" t="n">
        <v>407</v>
      </c>
      <c r="K8481" s="3" t="n">
        <v>407</v>
      </c>
      <c r="L8481" s="3" t="n">
        <v>29</v>
      </c>
      <c r="M8481" s="3" t="n">
        <v>29</v>
      </c>
      <c r="N8481" s="3" t="n">
        <v>22</v>
      </c>
      <c r="O8481" s="3" t="n">
        <v>-1</v>
      </c>
      <c r="P8481" s="3" t="n">
        <v>7.4</v>
      </c>
      <c r="Q8481" s="3" t="n">
        <v>24.2</v>
      </c>
      <c r="R8481" s="3" t="s">
        <v>24607</v>
      </c>
      <c r="S8481" s="4" t="n">
        <v>45747.3474189815</v>
      </c>
      <c r="T8481" s="3" t="s">
        <v>3197</v>
      </c>
      <c r="U8481" s="3" t="s">
        <v>3197</v>
      </c>
      <c r="V8481" s="3" t="n">
        <v>1</v>
      </c>
      <c r="W8481" s="3" t="n">
        <v>0</v>
      </c>
      <c r="X8481" s="3" t="n">
        <v>0</v>
      </c>
      <c r="Y8481" s="3" t="s">
        <v>30</v>
      </c>
      <c r="Z8481" s="3" t="s">
        <v>30</v>
      </c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  <c r="AP8481" s="3"/>
      <c r="AQ8481" s="3"/>
      <c r="AR8481" s="3"/>
      <c r="AS8481" s="3"/>
      <c r="AT8481" s="3"/>
      <c r="AU8481" s="3"/>
      <c r="AV8481" s="3"/>
      <c r="AW8481" s="3"/>
      <c r="AX8481" s="3"/>
      <c r="AY8481" s="3"/>
      <c r="AZ8481" s="3"/>
      <c r="BA8481" s="3"/>
      <c r="BB8481" s="3"/>
      <c r="BC8481" s="3"/>
      <c r="BD8481" s="3"/>
      <c r="BE8481" s="3"/>
      <c r="BF8481" s="3"/>
      <c r="BG8481" s="3"/>
      <c r="BH8481" s="3"/>
      <c r="BI8481" s="3"/>
      <c r="BJ8481" s="3"/>
    </row>
    <row r="8482" customFormat="false" ht="15.75" hidden="false" customHeight="false" outlineLevel="0" collapsed="false">
      <c r="A8482" s="3" t="n">
        <v>8481</v>
      </c>
      <c r="B8482" s="3" t="s">
        <v>24608</v>
      </c>
      <c r="C8482" s="3" t="s">
        <v>24609</v>
      </c>
      <c r="D8482" s="3" t="n">
        <v>1</v>
      </c>
      <c r="E8482" s="3" t="n">
        <v>4.3846543</v>
      </c>
      <c r="F8482" s="3" t="n">
        <v>104</v>
      </c>
      <c r="G8482" s="3" t="n">
        <v>104</v>
      </c>
      <c r="H8482" s="3" t="n">
        <v>16</v>
      </c>
      <c r="I8482" s="3" t="n">
        <v>16</v>
      </c>
      <c r="J8482" s="3" t="n">
        <v>149</v>
      </c>
      <c r="K8482" s="3" t="n">
        <v>149</v>
      </c>
      <c r="L8482" s="3" t="n">
        <v>6</v>
      </c>
      <c r="M8482" s="3" t="n">
        <v>6</v>
      </c>
      <c r="N8482" s="3" t="n">
        <v>5</v>
      </c>
      <c r="O8482" s="3" t="n">
        <v>-1</v>
      </c>
      <c r="P8482" s="3" t="n">
        <v>7.4</v>
      </c>
      <c r="Q8482" s="3" t="n">
        <v>24.2</v>
      </c>
      <c r="R8482" s="3" t="s">
        <v>24610</v>
      </c>
      <c r="S8482" s="4" t="n">
        <v>45747.3475231482</v>
      </c>
      <c r="T8482" s="3" t="s">
        <v>65</v>
      </c>
      <c r="U8482" s="3" t="s">
        <v>65</v>
      </c>
      <c r="V8482" s="3" t="n">
        <v>1</v>
      </c>
      <c r="W8482" s="3" t="n">
        <v>0</v>
      </c>
      <c r="X8482" s="3" t="n">
        <v>0</v>
      </c>
      <c r="Y8482" s="3" t="s">
        <v>30</v>
      </c>
      <c r="Z8482" s="3" t="s">
        <v>30</v>
      </c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  <c r="AP8482" s="3"/>
      <c r="AQ8482" s="3"/>
      <c r="AR8482" s="3"/>
      <c r="AS8482" s="3"/>
      <c r="AT8482" s="3"/>
      <c r="AU8482" s="3"/>
      <c r="AV8482" s="3"/>
      <c r="AW8482" s="3"/>
      <c r="AX8482" s="3"/>
      <c r="AY8482" s="3"/>
      <c r="AZ8482" s="3"/>
      <c r="BA8482" s="3"/>
      <c r="BB8482" s="3"/>
      <c r="BC8482" s="3"/>
      <c r="BD8482" s="3"/>
      <c r="BE8482" s="3"/>
      <c r="BF8482" s="3"/>
      <c r="BG8482" s="3"/>
      <c r="BH8482" s="3"/>
      <c r="BI8482" s="3"/>
      <c r="BJ8482" s="3"/>
    </row>
    <row r="8483" customFormat="false" ht="15.75" hidden="false" customHeight="false" outlineLevel="0" collapsed="false">
      <c r="A8483" s="3" t="n">
        <v>8482</v>
      </c>
      <c r="B8483" s="3" t="s">
        <v>24611</v>
      </c>
      <c r="C8483" s="3" t="s">
        <v>24612</v>
      </c>
      <c r="D8483" s="3" t="n">
        <v>1</v>
      </c>
      <c r="E8483" s="3" t="n">
        <v>2.6038685</v>
      </c>
      <c r="F8483" s="3" t="n">
        <v>43</v>
      </c>
      <c r="G8483" s="3" t="n">
        <v>43</v>
      </c>
      <c r="H8483" s="3" t="n">
        <v>11</v>
      </c>
      <c r="I8483" s="3" t="n">
        <v>11</v>
      </c>
      <c r="J8483" s="3" t="n">
        <v>63</v>
      </c>
      <c r="K8483" s="3" t="n">
        <v>63</v>
      </c>
      <c r="L8483" s="3" t="n">
        <v>3</v>
      </c>
      <c r="M8483" s="3" t="n">
        <v>3</v>
      </c>
      <c r="N8483" s="3" t="n">
        <v>3</v>
      </c>
      <c r="O8483" s="3" t="n">
        <v>3</v>
      </c>
      <c r="P8483" s="3" t="n">
        <v>7.4</v>
      </c>
      <c r="Q8483" s="3" t="n">
        <v>24.2</v>
      </c>
      <c r="R8483" s="3" t="s">
        <v>24613</v>
      </c>
      <c r="S8483" s="4" t="n">
        <v>45747.3475925926</v>
      </c>
      <c r="T8483" s="3" t="s">
        <v>65</v>
      </c>
      <c r="U8483" s="3" t="s">
        <v>65</v>
      </c>
      <c r="V8483" s="3" t="n">
        <v>1</v>
      </c>
      <c r="W8483" s="3" t="n">
        <v>1</v>
      </c>
      <c r="X8483" s="3" t="n">
        <v>0</v>
      </c>
      <c r="Y8483" s="3" t="s">
        <v>30</v>
      </c>
      <c r="Z8483" s="3" t="s">
        <v>30</v>
      </c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  <c r="AP8483" s="3"/>
      <c r="AQ8483" s="3"/>
      <c r="AR8483" s="3"/>
      <c r="AS8483" s="3"/>
      <c r="AT8483" s="3"/>
      <c r="AU8483" s="3"/>
      <c r="AV8483" s="3"/>
      <c r="AW8483" s="3"/>
      <c r="AX8483" s="3"/>
      <c r="AY8483" s="3"/>
      <c r="AZ8483" s="3"/>
      <c r="BA8483" s="3"/>
      <c r="BB8483" s="3"/>
      <c r="BC8483" s="3"/>
      <c r="BD8483" s="3"/>
      <c r="BE8483" s="3"/>
      <c r="BF8483" s="3"/>
      <c r="BG8483" s="3"/>
      <c r="BH8483" s="3"/>
      <c r="BI8483" s="3"/>
      <c r="BJ8483" s="3"/>
    </row>
    <row r="8484" customFormat="false" ht="15.75" hidden="false" customHeight="false" outlineLevel="0" collapsed="false">
      <c r="A8484" s="3" t="n">
        <v>8483</v>
      </c>
      <c r="B8484" s="3" t="s">
        <v>24614</v>
      </c>
      <c r="C8484" s="3" t="s">
        <v>24615</v>
      </c>
      <c r="D8484" s="3" t="n">
        <v>1</v>
      </c>
      <c r="E8484" s="3" t="n">
        <v>4.9265988</v>
      </c>
      <c r="F8484" s="3" t="n">
        <v>104</v>
      </c>
      <c r="G8484" s="3" t="n">
        <v>104</v>
      </c>
      <c r="H8484" s="3" t="n">
        <v>16</v>
      </c>
      <c r="I8484" s="3" t="n">
        <v>16</v>
      </c>
      <c r="J8484" s="3" t="n">
        <v>149</v>
      </c>
      <c r="K8484" s="3" t="n">
        <v>149</v>
      </c>
      <c r="L8484" s="3" t="n">
        <v>6</v>
      </c>
      <c r="M8484" s="3" t="n">
        <v>6</v>
      </c>
      <c r="N8484" s="3" t="n">
        <v>5</v>
      </c>
      <c r="O8484" s="3" t="n">
        <v>-1</v>
      </c>
      <c r="P8484" s="3" t="n">
        <v>7.4</v>
      </c>
      <c r="Q8484" s="3" t="n">
        <v>24.2</v>
      </c>
      <c r="R8484" s="3" t="s">
        <v>24610</v>
      </c>
      <c r="S8484" s="4" t="n">
        <v>45747.3477199074</v>
      </c>
      <c r="T8484" s="3" t="s">
        <v>65</v>
      </c>
      <c r="U8484" s="3" t="s">
        <v>65</v>
      </c>
      <c r="V8484" s="3" t="n">
        <v>1</v>
      </c>
      <c r="W8484" s="3" t="n">
        <v>0</v>
      </c>
      <c r="X8484" s="3" t="n">
        <v>0</v>
      </c>
      <c r="Y8484" s="3" t="s">
        <v>30</v>
      </c>
      <c r="Z8484" s="3" t="s">
        <v>30</v>
      </c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  <c r="AP8484" s="3"/>
      <c r="AQ8484" s="3"/>
      <c r="AR8484" s="3"/>
      <c r="AS8484" s="3"/>
      <c r="AT8484" s="3"/>
      <c r="AU8484" s="3"/>
      <c r="AV8484" s="3"/>
      <c r="AW8484" s="3"/>
      <c r="AX8484" s="3"/>
      <c r="AY8484" s="3"/>
      <c r="AZ8484" s="3"/>
      <c r="BA8484" s="3"/>
      <c r="BB8484" s="3"/>
      <c r="BC8484" s="3"/>
      <c r="BD8484" s="3"/>
      <c r="BE8484" s="3"/>
      <c r="BF8484" s="3"/>
      <c r="BG8484" s="3"/>
      <c r="BH8484" s="3"/>
      <c r="BI8484" s="3"/>
      <c r="BJ8484" s="3"/>
    </row>
    <row r="8485" customFormat="false" ht="15.75" hidden="false" customHeight="false" outlineLevel="0" collapsed="false">
      <c r="A8485" s="3" t="n">
        <v>8484</v>
      </c>
      <c r="B8485" s="3" t="s">
        <v>24616</v>
      </c>
      <c r="C8485" s="3" t="s">
        <v>24617</v>
      </c>
      <c r="D8485" s="3" t="n">
        <v>1</v>
      </c>
      <c r="E8485" s="3" t="n">
        <v>15.471382</v>
      </c>
      <c r="F8485" s="3" t="n">
        <v>541</v>
      </c>
      <c r="G8485" s="3" t="n">
        <v>541</v>
      </c>
      <c r="H8485" s="3" t="n">
        <v>25</v>
      </c>
      <c r="I8485" s="3" t="n">
        <v>25</v>
      </c>
      <c r="J8485" s="3" t="n">
        <v>703</v>
      </c>
      <c r="K8485" s="3" t="n">
        <v>703</v>
      </c>
      <c r="L8485" s="3" t="n">
        <v>125</v>
      </c>
      <c r="M8485" s="3" t="n">
        <v>125</v>
      </c>
      <c r="N8485" s="3" t="n">
        <v>-1</v>
      </c>
      <c r="O8485" s="3" t="n">
        <v>-1</v>
      </c>
      <c r="P8485" s="3" t="n">
        <v>7.4</v>
      </c>
      <c r="Q8485" s="3" t="n">
        <v>24.2</v>
      </c>
      <c r="R8485" s="3" t="s">
        <v>24618</v>
      </c>
      <c r="S8485" s="4" t="n">
        <v>45747.3480092593</v>
      </c>
      <c r="T8485" s="3" t="s">
        <v>65</v>
      </c>
      <c r="U8485" s="3" t="s">
        <v>65</v>
      </c>
      <c r="V8485" s="3" t="n">
        <v>0</v>
      </c>
      <c r="W8485" s="3" t="n">
        <v>0</v>
      </c>
      <c r="X8485" s="3" t="n">
        <v>0</v>
      </c>
      <c r="Y8485" s="3" t="s">
        <v>30</v>
      </c>
      <c r="Z8485" s="3" t="s">
        <v>30</v>
      </c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  <c r="AP8485" s="3"/>
      <c r="AQ8485" s="3"/>
      <c r="AR8485" s="3"/>
      <c r="AS8485" s="3"/>
      <c r="AT8485" s="3"/>
      <c r="AU8485" s="3"/>
      <c r="AV8485" s="3"/>
      <c r="AW8485" s="3"/>
      <c r="AX8485" s="3"/>
      <c r="AY8485" s="3"/>
      <c r="AZ8485" s="3"/>
      <c r="BA8485" s="3"/>
      <c r="BB8485" s="3"/>
      <c r="BC8485" s="3"/>
      <c r="BD8485" s="3"/>
      <c r="BE8485" s="3"/>
      <c r="BF8485" s="3"/>
      <c r="BG8485" s="3"/>
      <c r="BH8485" s="3"/>
      <c r="BI8485" s="3"/>
      <c r="BJ8485" s="3"/>
    </row>
    <row r="8486" customFormat="false" ht="15.75" hidden="false" customHeight="false" outlineLevel="0" collapsed="false">
      <c r="A8486" s="3" t="n">
        <v>8485</v>
      </c>
      <c r="B8486" s="3" t="s">
        <v>24619</v>
      </c>
      <c r="C8486" s="3" t="s">
        <v>24620</v>
      </c>
      <c r="D8486" s="3" t="n">
        <v>1</v>
      </c>
      <c r="E8486" s="3" t="n">
        <v>7.4490752</v>
      </c>
      <c r="F8486" s="3" t="n">
        <v>142</v>
      </c>
      <c r="G8486" s="3" t="n">
        <v>142</v>
      </c>
      <c r="H8486" s="3" t="n">
        <v>11</v>
      </c>
      <c r="I8486" s="3" t="n">
        <v>11</v>
      </c>
      <c r="J8486" s="3" t="n">
        <v>187</v>
      </c>
      <c r="K8486" s="3" t="n">
        <v>187</v>
      </c>
      <c r="L8486" s="3" t="n">
        <v>17</v>
      </c>
      <c r="M8486" s="3" t="n">
        <v>17</v>
      </c>
      <c r="N8486" s="3" t="n">
        <v>-1</v>
      </c>
      <c r="O8486" s="3" t="n">
        <v>-1</v>
      </c>
      <c r="P8486" s="3" t="n">
        <v>5</v>
      </c>
      <c r="Q8486" s="3" t="n">
        <v>24.2</v>
      </c>
      <c r="R8486" s="3" t="s">
        <v>24621</v>
      </c>
      <c r="S8486" s="4" t="n">
        <v>45747.3481828704</v>
      </c>
      <c r="T8486" s="3" t="s">
        <v>29</v>
      </c>
      <c r="U8486" s="3" t="s">
        <v>29</v>
      </c>
      <c r="V8486" s="3" t="n">
        <v>0</v>
      </c>
      <c r="W8486" s="3" t="n">
        <v>0</v>
      </c>
      <c r="X8486" s="3" t="n">
        <v>0</v>
      </c>
      <c r="Y8486" s="3" t="s">
        <v>30</v>
      </c>
      <c r="Z8486" s="3" t="s">
        <v>30</v>
      </c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  <c r="AP8486" s="3"/>
      <c r="AQ8486" s="3"/>
      <c r="AR8486" s="3"/>
      <c r="AS8486" s="3"/>
      <c r="AT8486" s="3"/>
      <c r="AU8486" s="3"/>
      <c r="AV8486" s="3"/>
      <c r="AW8486" s="3"/>
      <c r="AX8486" s="3"/>
      <c r="AY8486" s="3"/>
      <c r="AZ8486" s="3"/>
      <c r="BA8486" s="3"/>
      <c r="BB8486" s="3"/>
      <c r="BC8486" s="3"/>
      <c r="BD8486" s="3"/>
      <c r="BE8486" s="3"/>
      <c r="BF8486" s="3"/>
      <c r="BG8486" s="3"/>
      <c r="BH8486" s="3"/>
      <c r="BI8486" s="3"/>
      <c r="BJ8486" s="3"/>
    </row>
    <row r="8487" customFormat="false" ht="15.75" hidden="false" customHeight="false" outlineLevel="0" collapsed="false">
      <c r="A8487" s="3" t="n">
        <v>8486</v>
      </c>
      <c r="B8487" s="3" t="s">
        <v>24622</v>
      </c>
      <c r="C8487" s="3" t="s">
        <v>24623</v>
      </c>
      <c r="D8487" s="3" t="n">
        <v>1</v>
      </c>
      <c r="E8487" s="3" t="n">
        <v>2.2552496</v>
      </c>
      <c r="F8487" s="3" t="n">
        <v>79</v>
      </c>
      <c r="G8487" s="3" t="n">
        <v>79</v>
      </c>
      <c r="H8487" s="3" t="n">
        <v>10</v>
      </c>
      <c r="I8487" s="3" t="n">
        <v>10</v>
      </c>
      <c r="J8487" s="3" t="n">
        <v>86</v>
      </c>
      <c r="K8487" s="3" t="n">
        <v>86</v>
      </c>
      <c r="L8487" s="3" t="n">
        <v>8</v>
      </c>
      <c r="M8487" s="3" t="n">
        <v>8</v>
      </c>
      <c r="N8487" s="3" t="n">
        <v>4</v>
      </c>
      <c r="O8487" s="3" t="n">
        <v>-1</v>
      </c>
      <c r="P8487" s="3" t="n">
        <v>8.3</v>
      </c>
      <c r="Q8487" s="3" t="n">
        <v>24.2</v>
      </c>
      <c r="R8487" s="3" t="s">
        <v>24624</v>
      </c>
      <c r="S8487" s="4" t="n">
        <v>45747.348287037</v>
      </c>
      <c r="T8487" s="3" t="s">
        <v>65</v>
      </c>
      <c r="U8487" s="3" t="s">
        <v>65</v>
      </c>
      <c r="V8487" s="3" t="n">
        <v>1</v>
      </c>
      <c r="W8487" s="3" t="n">
        <v>0</v>
      </c>
      <c r="X8487" s="3" t="n">
        <v>0</v>
      </c>
      <c r="Y8487" s="3" t="s">
        <v>30</v>
      </c>
      <c r="Z8487" s="3" t="s">
        <v>30</v>
      </c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3"/>
      <c r="AU8487" s="3"/>
      <c r="AV8487" s="3"/>
      <c r="AW8487" s="3"/>
      <c r="AX8487" s="3"/>
      <c r="AY8487" s="3"/>
      <c r="AZ8487" s="3"/>
      <c r="BA8487" s="3"/>
      <c r="BB8487" s="3"/>
      <c r="BC8487" s="3"/>
      <c r="BD8487" s="3"/>
      <c r="BE8487" s="3"/>
      <c r="BF8487" s="3"/>
      <c r="BG8487" s="3"/>
      <c r="BH8487" s="3"/>
      <c r="BI8487" s="3"/>
      <c r="BJ8487" s="3"/>
    </row>
    <row r="8488" customFormat="false" ht="15.75" hidden="false" customHeight="false" outlineLevel="0" collapsed="false">
      <c r="A8488" s="3" t="n">
        <v>8487</v>
      </c>
      <c r="B8488" s="3" t="s">
        <v>24625</v>
      </c>
      <c r="C8488" s="3" t="s">
        <v>24626</v>
      </c>
      <c r="D8488" s="3" t="n">
        <v>1</v>
      </c>
      <c r="E8488" s="3" t="n">
        <v>3.2938496</v>
      </c>
      <c r="F8488" s="3" t="n">
        <v>37</v>
      </c>
      <c r="G8488" s="3" t="n">
        <v>37</v>
      </c>
      <c r="H8488" s="3" t="n">
        <v>9</v>
      </c>
      <c r="I8488" s="3" t="n">
        <v>9</v>
      </c>
      <c r="J8488" s="3" t="n">
        <v>51</v>
      </c>
      <c r="K8488" s="3" t="n">
        <v>51</v>
      </c>
      <c r="L8488" s="3" t="n">
        <v>11</v>
      </c>
      <c r="M8488" s="3" t="n">
        <v>11</v>
      </c>
      <c r="N8488" s="3" t="n">
        <v>0</v>
      </c>
      <c r="O8488" s="3" t="n">
        <v>0</v>
      </c>
      <c r="P8488" s="3" t="n">
        <v>7.5</v>
      </c>
      <c r="Q8488" s="3" t="n">
        <v>24.2</v>
      </c>
      <c r="R8488" s="3" t="s">
        <v>24627</v>
      </c>
      <c r="S8488" s="4" t="n">
        <v>45747.3484375</v>
      </c>
      <c r="T8488" s="3" t="s">
        <v>3197</v>
      </c>
      <c r="U8488" s="3" t="s">
        <v>3197</v>
      </c>
      <c r="V8488" s="3" t="n">
        <v>1</v>
      </c>
      <c r="W8488" s="3" t="n">
        <v>1</v>
      </c>
      <c r="X8488" s="3" t="n">
        <v>0</v>
      </c>
      <c r="Y8488" s="3" t="s">
        <v>30</v>
      </c>
      <c r="Z8488" s="3" t="s">
        <v>30</v>
      </c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  <c r="AP8488" s="3"/>
      <c r="AQ8488" s="3"/>
      <c r="AR8488" s="3"/>
      <c r="AS8488" s="3"/>
      <c r="AT8488" s="3"/>
      <c r="AU8488" s="3"/>
      <c r="AV8488" s="3"/>
      <c r="AW8488" s="3"/>
      <c r="AX8488" s="3"/>
      <c r="AY8488" s="3"/>
      <c r="AZ8488" s="3"/>
      <c r="BA8488" s="3"/>
      <c r="BB8488" s="3"/>
      <c r="BC8488" s="3"/>
      <c r="BD8488" s="3"/>
      <c r="BE8488" s="3"/>
      <c r="BF8488" s="3"/>
      <c r="BG8488" s="3"/>
      <c r="BH8488" s="3"/>
      <c r="BI8488" s="3"/>
      <c r="BJ8488" s="3"/>
    </row>
    <row r="8489" customFormat="false" ht="15.75" hidden="false" customHeight="false" outlineLevel="0" collapsed="false">
      <c r="A8489" s="3" t="n">
        <v>8488</v>
      </c>
      <c r="B8489" s="3" t="s">
        <v>24628</v>
      </c>
      <c r="C8489" s="3" t="s">
        <v>24629</v>
      </c>
      <c r="D8489" s="3" t="n">
        <v>1</v>
      </c>
      <c r="E8489" s="3" t="n">
        <v>7.5448029</v>
      </c>
      <c r="F8489" s="3" t="n">
        <v>147</v>
      </c>
      <c r="G8489" s="3" t="n">
        <v>147</v>
      </c>
      <c r="H8489" s="3" t="n">
        <v>23</v>
      </c>
      <c r="I8489" s="3" t="n">
        <v>23</v>
      </c>
      <c r="J8489" s="3" t="n">
        <v>229</v>
      </c>
      <c r="K8489" s="3" t="n">
        <v>229</v>
      </c>
      <c r="L8489" s="3" t="n">
        <v>19</v>
      </c>
      <c r="M8489" s="3" t="n">
        <v>19</v>
      </c>
      <c r="N8489" s="3" t="n">
        <v>3</v>
      </c>
      <c r="O8489" s="3" t="n">
        <v>-1</v>
      </c>
      <c r="P8489" s="3" t="n">
        <v>8.3</v>
      </c>
      <c r="Q8489" s="3" t="n">
        <v>24.2</v>
      </c>
      <c r="R8489" s="3" t="s">
        <v>24630</v>
      </c>
      <c r="S8489" s="4" t="n">
        <v>45747.3486921296</v>
      </c>
      <c r="T8489" s="3" t="s">
        <v>4910</v>
      </c>
      <c r="U8489" s="3" t="s">
        <v>4910</v>
      </c>
      <c r="V8489" s="3" t="n">
        <v>1</v>
      </c>
      <c r="W8489" s="3" t="n">
        <v>0</v>
      </c>
      <c r="X8489" s="3" t="n">
        <v>0</v>
      </c>
      <c r="Y8489" s="3" t="s">
        <v>30</v>
      </c>
      <c r="Z8489" s="3" t="s">
        <v>30</v>
      </c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3"/>
      <c r="AU8489" s="3"/>
      <c r="AV8489" s="3"/>
      <c r="AW8489" s="3"/>
      <c r="AX8489" s="3"/>
      <c r="AY8489" s="3"/>
      <c r="AZ8489" s="3"/>
      <c r="BA8489" s="3"/>
      <c r="BB8489" s="3"/>
      <c r="BC8489" s="3"/>
      <c r="BD8489" s="3"/>
      <c r="BE8489" s="3"/>
      <c r="BF8489" s="3"/>
      <c r="BG8489" s="3"/>
      <c r="BH8489" s="3"/>
      <c r="BI8489" s="3"/>
      <c r="BJ8489" s="3"/>
    </row>
    <row r="8490" customFormat="false" ht="15.75" hidden="false" customHeight="false" outlineLevel="0" collapsed="false">
      <c r="A8490" s="3" t="n">
        <v>8489</v>
      </c>
      <c r="B8490" s="3" t="s">
        <v>24631</v>
      </c>
      <c r="C8490" s="3" t="s">
        <v>24632</v>
      </c>
      <c r="D8490" s="3" t="n">
        <v>1</v>
      </c>
      <c r="E8490" s="3" t="n">
        <v>3.9125761</v>
      </c>
      <c r="F8490" s="3" t="n">
        <v>44</v>
      </c>
      <c r="G8490" s="3" t="n">
        <v>44</v>
      </c>
      <c r="H8490" s="3" t="n">
        <v>10</v>
      </c>
      <c r="I8490" s="3" t="n">
        <v>10</v>
      </c>
      <c r="J8490" s="3" t="n">
        <v>70</v>
      </c>
      <c r="K8490" s="3" t="n">
        <v>70</v>
      </c>
      <c r="L8490" s="3" t="n">
        <v>11</v>
      </c>
      <c r="M8490" s="3" t="n">
        <v>11</v>
      </c>
      <c r="N8490" s="3" t="n">
        <v>0</v>
      </c>
      <c r="O8490" s="3" t="n">
        <v>-1</v>
      </c>
      <c r="P8490" s="3" t="n">
        <v>7.5</v>
      </c>
      <c r="Q8490" s="3" t="n">
        <v>24.2</v>
      </c>
      <c r="R8490" s="3" t="s">
        <v>24633</v>
      </c>
      <c r="S8490" s="4" t="n">
        <v>45747.3488773148</v>
      </c>
      <c r="T8490" s="3" t="s">
        <v>4910</v>
      </c>
      <c r="U8490" s="3" t="s">
        <v>4910</v>
      </c>
      <c r="V8490" s="3" t="n">
        <v>1</v>
      </c>
      <c r="W8490" s="3" t="n">
        <v>0</v>
      </c>
      <c r="X8490" s="3" t="n">
        <v>0</v>
      </c>
      <c r="Y8490" s="3" t="s">
        <v>30</v>
      </c>
      <c r="Z8490" s="3" t="s">
        <v>30</v>
      </c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  <c r="AP8490" s="3"/>
      <c r="AQ8490" s="3"/>
      <c r="AR8490" s="3"/>
      <c r="AS8490" s="3"/>
      <c r="AT8490" s="3"/>
      <c r="AU8490" s="3"/>
      <c r="AV8490" s="3"/>
      <c r="AW8490" s="3"/>
      <c r="AX8490" s="3"/>
      <c r="AY8490" s="3"/>
      <c r="AZ8490" s="3"/>
      <c r="BA8490" s="3"/>
      <c r="BB8490" s="3"/>
      <c r="BC8490" s="3"/>
      <c r="BD8490" s="3"/>
      <c r="BE8490" s="3"/>
      <c r="BF8490" s="3"/>
      <c r="BG8490" s="3"/>
      <c r="BH8490" s="3"/>
      <c r="BI8490" s="3"/>
      <c r="BJ8490" s="3"/>
    </row>
    <row r="8491" customFormat="false" ht="15.75" hidden="false" customHeight="false" outlineLevel="0" collapsed="false">
      <c r="A8491" s="3" t="n">
        <v>8490</v>
      </c>
      <c r="B8491" s="3" t="s">
        <v>24634</v>
      </c>
      <c r="C8491" s="3"/>
      <c r="D8491" s="3" t="n">
        <v>0</v>
      </c>
      <c r="E8491" s="3" t="s">
        <v>1901</v>
      </c>
      <c r="F8491" s="3" t="s">
        <v>1901</v>
      </c>
      <c r="G8491" s="3" t="s">
        <v>1901</v>
      </c>
      <c r="H8491" s="3" t="s">
        <v>1901</v>
      </c>
      <c r="I8491" s="3" t="s">
        <v>1901</v>
      </c>
      <c r="J8491" s="3" t="s">
        <v>1901</v>
      </c>
      <c r="K8491" s="3" t="s">
        <v>1901</v>
      </c>
      <c r="L8491" s="3" t="s">
        <v>1901</v>
      </c>
      <c r="M8491" s="3" t="s">
        <v>1901</v>
      </c>
      <c r="N8491" s="3" t="s">
        <v>1901</v>
      </c>
      <c r="O8491" s="3" t="s">
        <v>1901</v>
      </c>
      <c r="P8491" s="3"/>
      <c r="Q8491" s="3"/>
      <c r="R8491" s="3"/>
      <c r="S8491" s="3"/>
      <c r="T8491" s="3"/>
      <c r="U8491" s="3"/>
      <c r="V8491" s="3" t="s">
        <v>1901</v>
      </c>
      <c r="W8491" s="3" t="s">
        <v>1901</v>
      </c>
      <c r="X8491" s="3" t="s">
        <v>1901</v>
      </c>
      <c r="Y8491" s="3"/>
      <c r="Z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3"/>
      <c r="AU8491" s="3"/>
      <c r="AV8491" s="3"/>
      <c r="AW8491" s="3"/>
      <c r="AX8491" s="3"/>
      <c r="AY8491" s="3"/>
      <c r="AZ8491" s="3"/>
      <c r="BA8491" s="3"/>
      <c r="BB8491" s="3"/>
      <c r="BC8491" s="3"/>
      <c r="BD8491" s="3"/>
      <c r="BE8491" s="3"/>
      <c r="BF8491" s="3"/>
      <c r="BG8491" s="3"/>
      <c r="BH8491" s="3"/>
      <c r="BI8491" s="3"/>
      <c r="BJ8491" s="3"/>
    </row>
    <row r="8492" customFormat="false" ht="15.75" hidden="false" customHeight="false" outlineLevel="0" collapsed="false">
      <c r="A8492" s="3" t="n">
        <v>8491</v>
      </c>
      <c r="B8492" s="3" t="s">
        <v>24635</v>
      </c>
      <c r="C8492" s="3"/>
      <c r="D8492" s="3" t="n">
        <v>0</v>
      </c>
      <c r="E8492" s="3" t="s">
        <v>1901</v>
      </c>
      <c r="F8492" s="3" t="s">
        <v>1901</v>
      </c>
      <c r="G8492" s="3" t="s">
        <v>1901</v>
      </c>
      <c r="H8492" s="3" t="s">
        <v>1901</v>
      </c>
      <c r="I8492" s="3" t="s">
        <v>1901</v>
      </c>
      <c r="J8492" s="3" t="s">
        <v>1901</v>
      </c>
      <c r="K8492" s="3" t="s">
        <v>1901</v>
      </c>
      <c r="L8492" s="3" t="s">
        <v>1901</v>
      </c>
      <c r="M8492" s="3" t="s">
        <v>1901</v>
      </c>
      <c r="N8492" s="3" t="s">
        <v>1901</v>
      </c>
      <c r="O8492" s="3" t="s">
        <v>1901</v>
      </c>
      <c r="P8492" s="3"/>
      <c r="Q8492" s="3"/>
      <c r="R8492" s="3"/>
      <c r="S8492" s="3"/>
      <c r="T8492" s="3"/>
      <c r="U8492" s="3"/>
      <c r="V8492" s="3" t="s">
        <v>1901</v>
      </c>
      <c r="W8492" s="3" t="s">
        <v>1901</v>
      </c>
      <c r="X8492" s="3" t="s">
        <v>1901</v>
      </c>
      <c r="Y8492" s="3"/>
      <c r="Z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  <c r="AP8492" s="3"/>
      <c r="AQ8492" s="3"/>
      <c r="AR8492" s="3"/>
      <c r="AS8492" s="3"/>
      <c r="AT8492" s="3"/>
      <c r="AU8492" s="3"/>
      <c r="AV8492" s="3"/>
      <c r="AW8492" s="3"/>
      <c r="AX8492" s="3"/>
      <c r="AY8492" s="3"/>
      <c r="AZ8492" s="3"/>
      <c r="BA8492" s="3"/>
      <c r="BB8492" s="3"/>
      <c r="BC8492" s="3"/>
      <c r="BD8492" s="3"/>
      <c r="BE8492" s="3"/>
      <c r="BF8492" s="3"/>
      <c r="BG8492" s="3"/>
      <c r="BH8492" s="3"/>
      <c r="BI8492" s="3"/>
      <c r="BJ8492" s="3"/>
    </row>
    <row r="8493" customFormat="false" ht="15.75" hidden="false" customHeight="false" outlineLevel="0" collapsed="false">
      <c r="A8493" s="3" t="n">
        <v>8492</v>
      </c>
      <c r="B8493" s="3" t="s">
        <v>24636</v>
      </c>
      <c r="C8493" s="3"/>
      <c r="D8493" s="3" t="n">
        <v>0</v>
      </c>
      <c r="E8493" s="3" t="s">
        <v>1901</v>
      </c>
      <c r="F8493" s="3" t="s">
        <v>1901</v>
      </c>
      <c r="G8493" s="3" t="s">
        <v>1901</v>
      </c>
      <c r="H8493" s="3" t="s">
        <v>1901</v>
      </c>
      <c r="I8493" s="3" t="s">
        <v>1901</v>
      </c>
      <c r="J8493" s="3" t="s">
        <v>1901</v>
      </c>
      <c r="K8493" s="3" t="s">
        <v>1901</v>
      </c>
      <c r="L8493" s="3" t="s">
        <v>1901</v>
      </c>
      <c r="M8493" s="3" t="s">
        <v>1901</v>
      </c>
      <c r="N8493" s="3" t="s">
        <v>1901</v>
      </c>
      <c r="O8493" s="3" t="s">
        <v>1901</v>
      </c>
      <c r="P8493" s="3"/>
      <c r="Q8493" s="3"/>
      <c r="R8493" s="3"/>
      <c r="S8493" s="3"/>
      <c r="T8493" s="3"/>
      <c r="U8493" s="3"/>
      <c r="V8493" s="3" t="s">
        <v>1901</v>
      </c>
      <c r="W8493" s="3" t="s">
        <v>1901</v>
      </c>
      <c r="X8493" s="3" t="s">
        <v>1901</v>
      </c>
      <c r="Y8493" s="3"/>
      <c r="Z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  <c r="AP8493" s="3"/>
      <c r="AQ8493" s="3"/>
      <c r="AR8493" s="3"/>
      <c r="AS8493" s="3"/>
      <c r="AT8493" s="3"/>
      <c r="AU8493" s="3"/>
      <c r="AV8493" s="3"/>
      <c r="AW8493" s="3"/>
      <c r="AX8493" s="3"/>
      <c r="AY8493" s="3"/>
      <c r="AZ8493" s="3"/>
      <c r="BA8493" s="3"/>
      <c r="BB8493" s="3"/>
      <c r="BC8493" s="3"/>
      <c r="BD8493" s="3"/>
      <c r="BE8493" s="3"/>
      <c r="BF8493" s="3"/>
      <c r="BG8493" s="3"/>
      <c r="BH8493" s="3"/>
      <c r="BI8493" s="3"/>
      <c r="BJ8493" s="3"/>
    </row>
    <row r="8494" customFormat="false" ht="15.75" hidden="false" customHeight="false" outlineLevel="0" collapsed="false">
      <c r="A8494" s="3" t="n">
        <v>8493</v>
      </c>
      <c r="B8494" s="3" t="s">
        <v>24637</v>
      </c>
      <c r="C8494" s="3"/>
      <c r="D8494" s="3" t="n">
        <v>0</v>
      </c>
      <c r="E8494" s="3" t="s">
        <v>1901</v>
      </c>
      <c r="F8494" s="3" t="s">
        <v>1901</v>
      </c>
      <c r="G8494" s="3" t="s">
        <v>1901</v>
      </c>
      <c r="H8494" s="3" t="s">
        <v>1901</v>
      </c>
      <c r="I8494" s="3" t="s">
        <v>1901</v>
      </c>
      <c r="J8494" s="3" t="s">
        <v>1901</v>
      </c>
      <c r="K8494" s="3" t="s">
        <v>1901</v>
      </c>
      <c r="L8494" s="3" t="s">
        <v>1901</v>
      </c>
      <c r="M8494" s="3" t="s">
        <v>1901</v>
      </c>
      <c r="N8494" s="3" t="s">
        <v>1901</v>
      </c>
      <c r="O8494" s="3" t="s">
        <v>1901</v>
      </c>
      <c r="P8494" s="3"/>
      <c r="Q8494" s="3"/>
      <c r="R8494" s="3"/>
      <c r="S8494" s="3"/>
      <c r="T8494" s="3"/>
      <c r="U8494" s="3"/>
      <c r="V8494" s="3" t="s">
        <v>1901</v>
      </c>
      <c r="W8494" s="3" t="s">
        <v>1901</v>
      </c>
      <c r="X8494" s="3" t="s">
        <v>1901</v>
      </c>
      <c r="Y8494" s="3"/>
      <c r="Z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  <c r="AP8494" s="3"/>
      <c r="AQ8494" s="3"/>
      <c r="AR8494" s="3"/>
      <c r="AS8494" s="3"/>
      <c r="AT8494" s="3"/>
      <c r="AU8494" s="3"/>
      <c r="AV8494" s="3"/>
      <c r="AW8494" s="3"/>
      <c r="AX8494" s="3"/>
      <c r="AY8494" s="3"/>
      <c r="AZ8494" s="3"/>
      <c r="BA8494" s="3"/>
      <c r="BB8494" s="3"/>
      <c r="BC8494" s="3"/>
      <c r="BD8494" s="3"/>
      <c r="BE8494" s="3"/>
      <c r="BF8494" s="3"/>
      <c r="BG8494" s="3"/>
      <c r="BH8494" s="3"/>
      <c r="BI8494" s="3"/>
      <c r="BJ8494" s="3"/>
    </row>
    <row r="8495" customFormat="false" ht="15.75" hidden="false" customHeight="false" outlineLevel="0" collapsed="false">
      <c r="A8495" s="3" t="n">
        <v>8494</v>
      </c>
      <c r="B8495" s="3" t="s">
        <v>24638</v>
      </c>
      <c r="C8495" s="3"/>
      <c r="D8495" s="3" t="n">
        <v>0</v>
      </c>
      <c r="E8495" s="3" t="s">
        <v>1901</v>
      </c>
      <c r="F8495" s="3" t="s">
        <v>1901</v>
      </c>
      <c r="G8495" s="3" t="s">
        <v>1901</v>
      </c>
      <c r="H8495" s="3" t="s">
        <v>1901</v>
      </c>
      <c r="I8495" s="3" t="s">
        <v>1901</v>
      </c>
      <c r="J8495" s="3" t="s">
        <v>1901</v>
      </c>
      <c r="K8495" s="3" t="s">
        <v>1901</v>
      </c>
      <c r="L8495" s="3" t="s">
        <v>1901</v>
      </c>
      <c r="M8495" s="3" t="s">
        <v>1901</v>
      </c>
      <c r="N8495" s="3" t="s">
        <v>1901</v>
      </c>
      <c r="O8495" s="3" t="s">
        <v>1901</v>
      </c>
      <c r="P8495" s="3"/>
      <c r="Q8495" s="3"/>
      <c r="R8495" s="3"/>
      <c r="S8495" s="3"/>
      <c r="T8495" s="3"/>
      <c r="U8495" s="3"/>
      <c r="V8495" s="3" t="s">
        <v>1901</v>
      </c>
      <c r="W8495" s="3" t="s">
        <v>1901</v>
      </c>
      <c r="X8495" s="3" t="s">
        <v>1901</v>
      </c>
      <c r="Y8495" s="3"/>
      <c r="Z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3"/>
      <c r="AU8495" s="3"/>
      <c r="AV8495" s="3"/>
      <c r="AW8495" s="3"/>
      <c r="AX8495" s="3"/>
      <c r="AY8495" s="3"/>
      <c r="AZ8495" s="3"/>
      <c r="BA8495" s="3"/>
      <c r="BB8495" s="3"/>
      <c r="BC8495" s="3"/>
      <c r="BD8495" s="3"/>
      <c r="BE8495" s="3"/>
      <c r="BF8495" s="3"/>
      <c r="BG8495" s="3"/>
      <c r="BH8495" s="3"/>
      <c r="BI8495" s="3"/>
      <c r="BJ8495" s="3"/>
    </row>
    <row r="8496" customFormat="false" ht="15.75" hidden="false" customHeight="false" outlineLevel="0" collapsed="false">
      <c r="A8496" s="3" t="n">
        <v>8495</v>
      </c>
      <c r="B8496" s="3" t="s">
        <v>24639</v>
      </c>
      <c r="C8496" s="3"/>
      <c r="D8496" s="3" t="n">
        <v>0</v>
      </c>
      <c r="E8496" s="3" t="s">
        <v>1901</v>
      </c>
      <c r="F8496" s="3" t="s">
        <v>1901</v>
      </c>
      <c r="G8496" s="3" t="s">
        <v>1901</v>
      </c>
      <c r="H8496" s="3" t="s">
        <v>1901</v>
      </c>
      <c r="I8496" s="3" t="s">
        <v>1901</v>
      </c>
      <c r="J8496" s="3" t="s">
        <v>1901</v>
      </c>
      <c r="K8496" s="3" t="s">
        <v>1901</v>
      </c>
      <c r="L8496" s="3" t="s">
        <v>1901</v>
      </c>
      <c r="M8496" s="3" t="s">
        <v>1901</v>
      </c>
      <c r="N8496" s="3" t="s">
        <v>1901</v>
      </c>
      <c r="O8496" s="3" t="s">
        <v>1901</v>
      </c>
      <c r="P8496" s="3"/>
      <c r="Q8496" s="3"/>
      <c r="R8496" s="3"/>
      <c r="S8496" s="3"/>
      <c r="T8496" s="3"/>
      <c r="U8496" s="3"/>
      <c r="V8496" s="3" t="s">
        <v>1901</v>
      </c>
      <c r="W8496" s="3" t="s">
        <v>1901</v>
      </c>
      <c r="X8496" s="3" t="s">
        <v>1901</v>
      </c>
      <c r="Y8496" s="3"/>
      <c r="Z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  <c r="AP8496" s="3"/>
      <c r="AQ8496" s="3"/>
      <c r="AR8496" s="3"/>
      <c r="AS8496" s="3"/>
      <c r="AT8496" s="3"/>
      <c r="AU8496" s="3"/>
      <c r="AV8496" s="3"/>
      <c r="AW8496" s="3"/>
      <c r="AX8496" s="3"/>
      <c r="AY8496" s="3"/>
      <c r="AZ8496" s="3"/>
      <c r="BA8496" s="3"/>
      <c r="BB8496" s="3"/>
      <c r="BC8496" s="3"/>
      <c r="BD8496" s="3"/>
      <c r="BE8496" s="3"/>
      <c r="BF8496" s="3"/>
      <c r="BG8496" s="3"/>
      <c r="BH8496" s="3"/>
      <c r="BI8496" s="3"/>
      <c r="BJ8496" s="3"/>
    </row>
    <row r="8497" customFormat="false" ht="15.75" hidden="false" customHeight="false" outlineLevel="0" collapsed="false">
      <c r="A8497" s="3" t="n">
        <v>8496</v>
      </c>
      <c r="B8497" s="3" t="s">
        <v>24640</v>
      </c>
      <c r="C8497" s="3"/>
      <c r="D8497" s="3" t="n">
        <v>0</v>
      </c>
      <c r="E8497" s="3" t="s">
        <v>1901</v>
      </c>
      <c r="F8497" s="3" t="s">
        <v>1901</v>
      </c>
      <c r="G8497" s="3" t="s">
        <v>1901</v>
      </c>
      <c r="H8497" s="3" t="s">
        <v>1901</v>
      </c>
      <c r="I8497" s="3" t="s">
        <v>1901</v>
      </c>
      <c r="J8497" s="3" t="s">
        <v>1901</v>
      </c>
      <c r="K8497" s="3" t="s">
        <v>1901</v>
      </c>
      <c r="L8497" s="3" t="s">
        <v>1901</v>
      </c>
      <c r="M8497" s="3" t="s">
        <v>1901</v>
      </c>
      <c r="N8497" s="3" t="s">
        <v>1901</v>
      </c>
      <c r="O8497" s="3" t="s">
        <v>1901</v>
      </c>
      <c r="P8497" s="3"/>
      <c r="Q8497" s="3"/>
      <c r="R8497" s="3"/>
      <c r="S8497" s="3"/>
      <c r="T8497" s="3"/>
      <c r="U8497" s="3"/>
      <c r="V8497" s="3" t="s">
        <v>1901</v>
      </c>
      <c r="W8497" s="3" t="s">
        <v>1901</v>
      </c>
      <c r="X8497" s="3" t="s">
        <v>1901</v>
      </c>
      <c r="Y8497" s="3"/>
      <c r="Z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  <c r="AP8497" s="3"/>
      <c r="AQ8497" s="3"/>
      <c r="AR8497" s="3"/>
      <c r="AS8497" s="3"/>
      <c r="AT8497" s="3"/>
      <c r="AU8497" s="3"/>
      <c r="AV8497" s="3"/>
      <c r="AW8497" s="3"/>
      <c r="AX8497" s="3"/>
      <c r="AY8497" s="3"/>
      <c r="AZ8497" s="3"/>
      <c r="BA8497" s="3"/>
      <c r="BB8497" s="3"/>
      <c r="BC8497" s="3"/>
      <c r="BD8497" s="3"/>
      <c r="BE8497" s="3"/>
      <c r="BF8497" s="3"/>
      <c r="BG8497" s="3"/>
      <c r="BH8497" s="3"/>
      <c r="BI8497" s="3"/>
      <c r="BJ8497" s="3"/>
    </row>
    <row r="8498" customFormat="false" ht="15.75" hidden="false" customHeight="false" outlineLevel="0" collapsed="false">
      <c r="A8498" s="3" t="n">
        <v>8497</v>
      </c>
      <c r="B8498" s="3" t="s">
        <v>24641</v>
      </c>
      <c r="C8498" s="3"/>
      <c r="D8498" s="3" t="n">
        <v>0</v>
      </c>
      <c r="E8498" s="3" t="s">
        <v>1901</v>
      </c>
      <c r="F8498" s="3" t="s">
        <v>1901</v>
      </c>
      <c r="G8498" s="3" t="s">
        <v>1901</v>
      </c>
      <c r="H8498" s="3" t="s">
        <v>1901</v>
      </c>
      <c r="I8498" s="3" t="s">
        <v>1901</v>
      </c>
      <c r="J8498" s="3" t="s">
        <v>1901</v>
      </c>
      <c r="K8498" s="3" t="s">
        <v>1901</v>
      </c>
      <c r="L8498" s="3" t="s">
        <v>1901</v>
      </c>
      <c r="M8498" s="3" t="s">
        <v>1901</v>
      </c>
      <c r="N8498" s="3" t="s">
        <v>1901</v>
      </c>
      <c r="O8498" s="3" t="s">
        <v>1901</v>
      </c>
      <c r="P8498" s="3"/>
      <c r="Q8498" s="3"/>
      <c r="R8498" s="3"/>
      <c r="S8498" s="3"/>
      <c r="T8498" s="3"/>
      <c r="U8498" s="3"/>
      <c r="V8498" s="3" t="s">
        <v>1901</v>
      </c>
      <c r="W8498" s="3" t="s">
        <v>1901</v>
      </c>
      <c r="X8498" s="3" t="s">
        <v>1901</v>
      </c>
      <c r="Y8498" s="3"/>
      <c r="Z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  <c r="AP8498" s="3"/>
      <c r="AQ8498" s="3"/>
      <c r="AR8498" s="3"/>
      <c r="AS8498" s="3"/>
      <c r="AT8498" s="3"/>
      <c r="AU8498" s="3"/>
      <c r="AV8498" s="3"/>
      <c r="AW8498" s="3"/>
      <c r="AX8498" s="3"/>
      <c r="AY8498" s="3"/>
      <c r="AZ8498" s="3"/>
      <c r="BA8498" s="3"/>
      <c r="BB8498" s="3"/>
      <c r="BC8498" s="3"/>
      <c r="BD8498" s="3"/>
      <c r="BE8498" s="3"/>
      <c r="BF8498" s="3"/>
      <c r="BG8498" s="3"/>
      <c r="BH8498" s="3"/>
      <c r="BI8498" s="3"/>
      <c r="BJ8498" s="3"/>
    </row>
    <row r="8499" customFormat="false" ht="15.75" hidden="false" customHeight="false" outlineLevel="0" collapsed="false">
      <c r="A8499" s="3" t="n">
        <v>8498</v>
      </c>
      <c r="B8499" s="3" t="s">
        <v>24642</v>
      </c>
      <c r="C8499" s="3"/>
      <c r="D8499" s="3" t="n">
        <v>0</v>
      </c>
      <c r="E8499" s="3" t="s">
        <v>1901</v>
      </c>
      <c r="F8499" s="3" t="s">
        <v>1901</v>
      </c>
      <c r="G8499" s="3" t="s">
        <v>1901</v>
      </c>
      <c r="H8499" s="3" t="s">
        <v>1901</v>
      </c>
      <c r="I8499" s="3" t="s">
        <v>1901</v>
      </c>
      <c r="J8499" s="3" t="s">
        <v>1901</v>
      </c>
      <c r="K8499" s="3" t="s">
        <v>1901</v>
      </c>
      <c r="L8499" s="3" t="s">
        <v>1901</v>
      </c>
      <c r="M8499" s="3" t="s">
        <v>1901</v>
      </c>
      <c r="N8499" s="3" t="s">
        <v>1901</v>
      </c>
      <c r="O8499" s="3" t="s">
        <v>1901</v>
      </c>
      <c r="P8499" s="3"/>
      <c r="Q8499" s="3"/>
      <c r="R8499" s="3"/>
      <c r="S8499" s="3"/>
      <c r="T8499" s="3"/>
      <c r="U8499" s="3"/>
      <c r="V8499" s="3" t="s">
        <v>1901</v>
      </c>
      <c r="W8499" s="3" t="s">
        <v>1901</v>
      </c>
      <c r="X8499" s="3" t="s">
        <v>1901</v>
      </c>
      <c r="Y8499" s="3"/>
      <c r="Z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  <c r="AP8499" s="3"/>
      <c r="AQ8499" s="3"/>
      <c r="AR8499" s="3"/>
      <c r="AS8499" s="3"/>
      <c r="AT8499" s="3"/>
      <c r="AU8499" s="3"/>
      <c r="AV8499" s="3"/>
      <c r="AW8499" s="3"/>
      <c r="AX8499" s="3"/>
      <c r="AY8499" s="3"/>
      <c r="AZ8499" s="3"/>
      <c r="BA8499" s="3"/>
      <c r="BB8499" s="3"/>
      <c r="BC8499" s="3"/>
      <c r="BD8499" s="3"/>
      <c r="BE8499" s="3"/>
      <c r="BF8499" s="3"/>
      <c r="BG8499" s="3"/>
      <c r="BH8499" s="3"/>
      <c r="BI8499" s="3"/>
      <c r="BJ8499" s="3"/>
    </row>
    <row r="8500" customFormat="false" ht="15.75" hidden="false" customHeight="false" outlineLevel="0" collapsed="false">
      <c r="A8500" s="3" t="n">
        <v>8499</v>
      </c>
      <c r="B8500" s="3" t="s">
        <v>24643</v>
      </c>
      <c r="C8500" s="3"/>
      <c r="D8500" s="3" t="n">
        <v>0</v>
      </c>
      <c r="E8500" s="3" t="s">
        <v>1901</v>
      </c>
      <c r="F8500" s="3" t="s">
        <v>1901</v>
      </c>
      <c r="G8500" s="3" t="s">
        <v>1901</v>
      </c>
      <c r="H8500" s="3" t="s">
        <v>1901</v>
      </c>
      <c r="I8500" s="3" t="s">
        <v>1901</v>
      </c>
      <c r="J8500" s="3" t="s">
        <v>1901</v>
      </c>
      <c r="K8500" s="3" t="s">
        <v>1901</v>
      </c>
      <c r="L8500" s="3" t="s">
        <v>1901</v>
      </c>
      <c r="M8500" s="3" t="s">
        <v>1901</v>
      </c>
      <c r="N8500" s="3" t="s">
        <v>1901</v>
      </c>
      <c r="O8500" s="3" t="s">
        <v>1901</v>
      </c>
      <c r="P8500" s="3"/>
      <c r="Q8500" s="3"/>
      <c r="R8500" s="3"/>
      <c r="S8500" s="3"/>
      <c r="T8500" s="3"/>
      <c r="U8500" s="3"/>
      <c r="V8500" s="3" t="s">
        <v>1901</v>
      </c>
      <c r="W8500" s="3" t="s">
        <v>1901</v>
      </c>
      <c r="X8500" s="3" t="s">
        <v>1901</v>
      </c>
      <c r="Y8500" s="3"/>
      <c r="Z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  <c r="AP8500" s="3"/>
      <c r="AQ8500" s="3"/>
      <c r="AR8500" s="3"/>
      <c r="AS8500" s="3"/>
      <c r="AT8500" s="3"/>
      <c r="AU8500" s="3"/>
      <c r="AV8500" s="3"/>
      <c r="AW8500" s="3"/>
      <c r="AX8500" s="3"/>
      <c r="AY8500" s="3"/>
      <c r="AZ8500" s="3"/>
      <c r="BA8500" s="3"/>
      <c r="BB8500" s="3"/>
      <c r="BC8500" s="3"/>
      <c r="BD8500" s="3"/>
      <c r="BE8500" s="3"/>
      <c r="BF8500" s="3"/>
      <c r="BG8500" s="3"/>
      <c r="BH8500" s="3"/>
      <c r="BI8500" s="3"/>
      <c r="BJ8500" s="3"/>
    </row>
    <row r="8501" customFormat="false" ht="15.75" hidden="false" customHeight="false" outlineLevel="0" collapsed="false">
      <c r="A8501" s="3" t="n">
        <v>8500</v>
      </c>
      <c r="B8501" s="3" t="s">
        <v>24644</v>
      </c>
      <c r="C8501" s="3"/>
      <c r="D8501" s="3" t="n">
        <v>0</v>
      </c>
      <c r="E8501" s="3" t="s">
        <v>1901</v>
      </c>
      <c r="F8501" s="3" t="s">
        <v>1901</v>
      </c>
      <c r="G8501" s="3" t="s">
        <v>1901</v>
      </c>
      <c r="H8501" s="3" t="s">
        <v>1901</v>
      </c>
      <c r="I8501" s="3" t="s">
        <v>1901</v>
      </c>
      <c r="J8501" s="3" t="s">
        <v>1901</v>
      </c>
      <c r="K8501" s="3" t="s">
        <v>1901</v>
      </c>
      <c r="L8501" s="3" t="s">
        <v>1901</v>
      </c>
      <c r="M8501" s="3" t="s">
        <v>1901</v>
      </c>
      <c r="N8501" s="3" t="s">
        <v>1901</v>
      </c>
      <c r="O8501" s="3" t="s">
        <v>1901</v>
      </c>
      <c r="P8501" s="3"/>
      <c r="Q8501" s="3"/>
      <c r="R8501" s="3"/>
      <c r="S8501" s="3"/>
      <c r="T8501" s="3"/>
      <c r="U8501" s="3"/>
      <c r="V8501" s="3" t="s">
        <v>1901</v>
      </c>
      <c r="W8501" s="3" t="s">
        <v>1901</v>
      </c>
      <c r="X8501" s="3" t="s">
        <v>1901</v>
      </c>
      <c r="Y8501" s="3"/>
      <c r="Z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  <c r="AP8501" s="3"/>
      <c r="AQ8501" s="3"/>
      <c r="AR8501" s="3"/>
      <c r="AS8501" s="3"/>
      <c r="AT8501" s="3"/>
      <c r="AU8501" s="3"/>
      <c r="AV8501" s="3"/>
      <c r="AW8501" s="3"/>
      <c r="AX8501" s="3"/>
      <c r="AY8501" s="3"/>
      <c r="AZ8501" s="3"/>
      <c r="BA8501" s="3"/>
      <c r="BB8501" s="3"/>
      <c r="BC8501" s="3"/>
      <c r="BD8501" s="3"/>
      <c r="BE8501" s="3"/>
      <c r="BF8501" s="3"/>
      <c r="BG8501" s="3"/>
      <c r="BH8501" s="3"/>
      <c r="BI8501" s="3"/>
      <c r="BJ8501" s="3"/>
    </row>
    <row r="8502" customFormat="false" ht="15.75" hidden="false" customHeight="false" outlineLevel="0" collapsed="false">
      <c r="A8502" s="3" t="n">
        <v>8501</v>
      </c>
      <c r="B8502" s="3" t="s">
        <v>24645</v>
      </c>
      <c r="C8502" s="3"/>
      <c r="D8502" s="3" t="n">
        <v>0</v>
      </c>
      <c r="E8502" s="3" t="s">
        <v>1901</v>
      </c>
      <c r="F8502" s="3" t="s">
        <v>1901</v>
      </c>
      <c r="G8502" s="3" t="s">
        <v>1901</v>
      </c>
      <c r="H8502" s="3" t="s">
        <v>1901</v>
      </c>
      <c r="I8502" s="3" t="s">
        <v>1901</v>
      </c>
      <c r="J8502" s="3" t="s">
        <v>1901</v>
      </c>
      <c r="K8502" s="3" t="s">
        <v>1901</v>
      </c>
      <c r="L8502" s="3" t="s">
        <v>1901</v>
      </c>
      <c r="M8502" s="3" t="s">
        <v>1901</v>
      </c>
      <c r="N8502" s="3" t="s">
        <v>1901</v>
      </c>
      <c r="O8502" s="3" t="s">
        <v>1901</v>
      </c>
      <c r="P8502" s="3"/>
      <c r="Q8502" s="3"/>
      <c r="R8502" s="3"/>
      <c r="S8502" s="3"/>
      <c r="T8502" s="3"/>
      <c r="U8502" s="3"/>
      <c r="V8502" s="3" t="s">
        <v>1901</v>
      </c>
      <c r="W8502" s="3" t="s">
        <v>1901</v>
      </c>
      <c r="X8502" s="3" t="s">
        <v>1901</v>
      </c>
      <c r="Y8502" s="3"/>
      <c r="Z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  <c r="AP8502" s="3"/>
      <c r="AQ8502" s="3"/>
      <c r="AR8502" s="3"/>
      <c r="AS8502" s="3"/>
      <c r="AT8502" s="3"/>
      <c r="AU8502" s="3"/>
      <c r="AV8502" s="3"/>
      <c r="AW8502" s="3"/>
      <c r="AX8502" s="3"/>
      <c r="AY8502" s="3"/>
      <c r="AZ8502" s="3"/>
      <c r="BA8502" s="3"/>
      <c r="BB8502" s="3"/>
      <c r="BC8502" s="3"/>
      <c r="BD8502" s="3"/>
      <c r="BE8502" s="3"/>
      <c r="BF8502" s="3"/>
      <c r="BG8502" s="3"/>
      <c r="BH8502" s="3"/>
      <c r="BI8502" s="3"/>
      <c r="BJ8502" s="3"/>
    </row>
    <row r="8503" customFormat="false" ht="15.75" hidden="false" customHeight="false" outlineLevel="0" collapsed="false">
      <c r="A8503" s="3" t="n">
        <v>8502</v>
      </c>
      <c r="B8503" s="3" t="s">
        <v>24646</v>
      </c>
      <c r="C8503" s="3"/>
      <c r="D8503" s="3" t="n">
        <v>0</v>
      </c>
      <c r="E8503" s="3" t="s">
        <v>1901</v>
      </c>
      <c r="F8503" s="3" t="s">
        <v>1901</v>
      </c>
      <c r="G8503" s="3" t="s">
        <v>1901</v>
      </c>
      <c r="H8503" s="3" t="s">
        <v>1901</v>
      </c>
      <c r="I8503" s="3" t="s">
        <v>1901</v>
      </c>
      <c r="J8503" s="3" t="s">
        <v>1901</v>
      </c>
      <c r="K8503" s="3" t="s">
        <v>1901</v>
      </c>
      <c r="L8503" s="3" t="s">
        <v>1901</v>
      </c>
      <c r="M8503" s="3" t="s">
        <v>1901</v>
      </c>
      <c r="N8503" s="3" t="s">
        <v>1901</v>
      </c>
      <c r="O8503" s="3" t="s">
        <v>1901</v>
      </c>
      <c r="P8503" s="3"/>
      <c r="Q8503" s="3"/>
      <c r="R8503" s="3"/>
      <c r="S8503" s="3"/>
      <c r="T8503" s="3"/>
      <c r="U8503" s="3"/>
      <c r="V8503" s="3" t="s">
        <v>1901</v>
      </c>
      <c r="W8503" s="3" t="s">
        <v>1901</v>
      </c>
      <c r="X8503" s="3" t="s">
        <v>1901</v>
      </c>
      <c r="Y8503" s="3"/>
      <c r="Z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  <c r="AP8503" s="3"/>
      <c r="AQ8503" s="3"/>
      <c r="AR8503" s="3"/>
      <c r="AS8503" s="3"/>
      <c r="AT8503" s="3"/>
      <c r="AU8503" s="3"/>
      <c r="AV8503" s="3"/>
      <c r="AW8503" s="3"/>
      <c r="AX8503" s="3"/>
      <c r="AY8503" s="3"/>
      <c r="AZ8503" s="3"/>
      <c r="BA8503" s="3"/>
      <c r="BB8503" s="3"/>
      <c r="BC8503" s="3"/>
      <c r="BD8503" s="3"/>
      <c r="BE8503" s="3"/>
      <c r="BF8503" s="3"/>
      <c r="BG8503" s="3"/>
      <c r="BH8503" s="3"/>
      <c r="BI8503" s="3"/>
      <c r="BJ8503" s="3"/>
    </row>
    <row r="8504" customFormat="false" ht="15.75" hidden="false" customHeight="false" outlineLevel="0" collapsed="false">
      <c r="A8504" s="3" t="n">
        <v>8503</v>
      </c>
      <c r="B8504" s="3" t="s">
        <v>24647</v>
      </c>
      <c r="C8504" s="3" t="s">
        <v>24648</v>
      </c>
      <c r="D8504" s="3" t="n">
        <v>1</v>
      </c>
      <c r="E8504" s="3" t="n">
        <v>6.3793169</v>
      </c>
      <c r="F8504" s="3" t="n">
        <v>260</v>
      </c>
      <c r="G8504" s="3" t="n">
        <v>260</v>
      </c>
      <c r="H8504" s="3" t="n">
        <v>18</v>
      </c>
      <c r="I8504" s="3" t="n">
        <v>18</v>
      </c>
      <c r="J8504" s="3" t="n">
        <v>497</v>
      </c>
      <c r="K8504" s="3" t="n">
        <v>497</v>
      </c>
      <c r="L8504" s="3" t="n">
        <v>29</v>
      </c>
      <c r="M8504" s="3" t="n">
        <v>29</v>
      </c>
      <c r="N8504" s="3" t="n">
        <v>5</v>
      </c>
      <c r="O8504" s="3" t="n">
        <v>5</v>
      </c>
      <c r="P8504" s="3" t="n">
        <v>8.7</v>
      </c>
      <c r="Q8504" s="3" t="n">
        <v>24.2</v>
      </c>
      <c r="R8504" s="3" t="s">
        <v>24649</v>
      </c>
      <c r="S8504" s="4" t="n">
        <v>45747.3516782407</v>
      </c>
      <c r="T8504" s="3" t="s">
        <v>37</v>
      </c>
      <c r="U8504" s="3" t="s">
        <v>37</v>
      </c>
      <c r="V8504" s="3" t="n">
        <v>1</v>
      </c>
      <c r="W8504" s="3" t="n">
        <v>1</v>
      </c>
      <c r="X8504" s="3" t="n">
        <v>0</v>
      </c>
      <c r="Y8504" s="3" t="s">
        <v>30</v>
      </c>
      <c r="Z8504" s="3" t="s">
        <v>30</v>
      </c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  <c r="AP8504" s="3"/>
      <c r="AQ8504" s="3"/>
      <c r="AR8504" s="3"/>
      <c r="AS8504" s="3"/>
      <c r="AT8504" s="3"/>
      <c r="AU8504" s="3"/>
      <c r="AV8504" s="3"/>
      <c r="AW8504" s="3"/>
      <c r="AX8504" s="3"/>
      <c r="AY8504" s="3"/>
      <c r="AZ8504" s="3"/>
      <c r="BA8504" s="3"/>
      <c r="BB8504" s="3"/>
      <c r="BC8504" s="3"/>
      <c r="BD8504" s="3"/>
      <c r="BE8504" s="3"/>
      <c r="BF8504" s="3"/>
      <c r="BG8504" s="3"/>
      <c r="BH8504" s="3"/>
      <c r="BI8504" s="3"/>
      <c r="BJ8504" s="3"/>
    </row>
    <row r="8505" customFormat="false" ht="15.75" hidden="false" customHeight="false" outlineLevel="0" collapsed="false">
      <c r="A8505" s="3" t="n">
        <v>8504</v>
      </c>
      <c r="B8505" s="3" t="s">
        <v>24650</v>
      </c>
      <c r="C8505" s="3" t="s">
        <v>24651</v>
      </c>
      <c r="D8505" s="3" t="n">
        <v>1</v>
      </c>
      <c r="E8505" s="3" t="n">
        <v>10.7542437</v>
      </c>
      <c r="F8505" s="3" t="n">
        <v>362</v>
      </c>
      <c r="G8505" s="3" t="n">
        <v>362</v>
      </c>
      <c r="H8505" s="3" t="n">
        <v>18</v>
      </c>
      <c r="I8505" s="3" t="n">
        <v>18</v>
      </c>
      <c r="J8505" s="3" t="n">
        <v>724</v>
      </c>
      <c r="K8505" s="3" t="n">
        <v>724</v>
      </c>
      <c r="L8505" s="3" t="n">
        <v>35</v>
      </c>
      <c r="M8505" s="3" t="n">
        <v>35</v>
      </c>
      <c r="N8505" s="3" t="n">
        <v>5</v>
      </c>
      <c r="O8505" s="3" t="n">
        <v>5</v>
      </c>
      <c r="P8505" s="3" t="n">
        <v>8.7</v>
      </c>
      <c r="Q8505" s="3" t="n">
        <v>24.2</v>
      </c>
      <c r="R8505" s="3" t="s">
        <v>24652</v>
      </c>
      <c r="S8505" s="4" t="n">
        <v>45747.3522222222</v>
      </c>
      <c r="T8505" s="3" t="s">
        <v>37</v>
      </c>
      <c r="U8505" s="3" t="s">
        <v>37</v>
      </c>
      <c r="V8505" s="3" t="n">
        <v>1</v>
      </c>
      <c r="W8505" s="3" t="n">
        <v>1</v>
      </c>
      <c r="X8505" s="3" t="n">
        <v>0</v>
      </c>
      <c r="Y8505" s="3" t="s">
        <v>30</v>
      </c>
      <c r="Z8505" s="3" t="s">
        <v>30</v>
      </c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  <c r="AP8505" s="3"/>
      <c r="AQ8505" s="3"/>
      <c r="AR8505" s="3"/>
      <c r="AS8505" s="3"/>
      <c r="AT8505" s="3"/>
      <c r="AU8505" s="3"/>
      <c r="AV8505" s="3"/>
      <c r="AW8505" s="3"/>
      <c r="AX8505" s="3"/>
      <c r="AY8505" s="3"/>
      <c r="AZ8505" s="3"/>
      <c r="BA8505" s="3"/>
      <c r="BB8505" s="3"/>
      <c r="BC8505" s="3"/>
      <c r="BD8505" s="3"/>
      <c r="BE8505" s="3"/>
      <c r="BF8505" s="3"/>
      <c r="BG8505" s="3"/>
      <c r="BH8505" s="3"/>
      <c r="BI8505" s="3"/>
      <c r="BJ8505" s="3"/>
    </row>
    <row r="8506" customFormat="false" ht="15.75" hidden="false" customHeight="false" outlineLevel="0" collapsed="false">
      <c r="A8506" s="3" t="n">
        <v>8505</v>
      </c>
      <c r="B8506" s="3" t="s">
        <v>24653</v>
      </c>
      <c r="C8506" s="3" t="s">
        <v>24654</v>
      </c>
      <c r="D8506" s="3" t="n">
        <v>1</v>
      </c>
      <c r="E8506" s="3" t="n">
        <v>9.822966</v>
      </c>
      <c r="F8506" s="3" t="n">
        <v>463</v>
      </c>
      <c r="G8506" s="3" t="n">
        <v>463</v>
      </c>
      <c r="H8506" s="3" t="n">
        <v>18</v>
      </c>
      <c r="I8506" s="3" t="n">
        <v>18</v>
      </c>
      <c r="J8506" s="3" t="n">
        <v>949</v>
      </c>
      <c r="K8506" s="3" t="n">
        <v>949</v>
      </c>
      <c r="L8506" s="3" t="n">
        <v>41</v>
      </c>
      <c r="M8506" s="3" t="n">
        <v>41</v>
      </c>
      <c r="N8506" s="3" t="n">
        <v>5</v>
      </c>
      <c r="O8506" s="3" t="n">
        <v>5</v>
      </c>
      <c r="P8506" s="3" t="n">
        <v>8.7</v>
      </c>
      <c r="Q8506" s="3" t="n">
        <v>24.2</v>
      </c>
      <c r="R8506" s="3" t="s">
        <v>24655</v>
      </c>
      <c r="S8506" s="4" t="n">
        <v>45747.3527777778</v>
      </c>
      <c r="T8506" s="3" t="s">
        <v>37</v>
      </c>
      <c r="U8506" s="3" t="s">
        <v>37</v>
      </c>
      <c r="V8506" s="3" t="n">
        <v>1</v>
      </c>
      <c r="W8506" s="3" t="n">
        <v>1</v>
      </c>
      <c r="X8506" s="3" t="n">
        <v>0</v>
      </c>
      <c r="Y8506" s="3" t="s">
        <v>30</v>
      </c>
      <c r="Z8506" s="3" t="s">
        <v>30</v>
      </c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  <c r="AP8506" s="3"/>
      <c r="AQ8506" s="3"/>
      <c r="AR8506" s="3"/>
      <c r="AS8506" s="3"/>
      <c r="AT8506" s="3"/>
      <c r="AU8506" s="3"/>
      <c r="AV8506" s="3"/>
      <c r="AW8506" s="3"/>
      <c r="AX8506" s="3"/>
      <c r="AY8506" s="3"/>
      <c r="AZ8506" s="3"/>
      <c r="BA8506" s="3"/>
      <c r="BB8506" s="3"/>
      <c r="BC8506" s="3"/>
      <c r="BD8506" s="3"/>
      <c r="BE8506" s="3"/>
      <c r="BF8506" s="3"/>
      <c r="BG8506" s="3"/>
      <c r="BH8506" s="3"/>
      <c r="BI8506" s="3"/>
      <c r="BJ8506" s="3"/>
    </row>
    <row r="8507" customFormat="false" ht="15.75" hidden="false" customHeight="false" outlineLevel="0" collapsed="false">
      <c r="A8507" s="3" t="n">
        <v>8506</v>
      </c>
      <c r="B8507" s="3" t="s">
        <v>24656</v>
      </c>
      <c r="C8507" s="3"/>
      <c r="D8507" s="3" t="n">
        <v>0</v>
      </c>
      <c r="E8507" s="3" t="s">
        <v>1901</v>
      </c>
      <c r="F8507" s="3" t="s">
        <v>1901</v>
      </c>
      <c r="G8507" s="3" t="s">
        <v>1901</v>
      </c>
      <c r="H8507" s="3" t="s">
        <v>1901</v>
      </c>
      <c r="I8507" s="3" t="s">
        <v>1901</v>
      </c>
      <c r="J8507" s="3" t="s">
        <v>1901</v>
      </c>
      <c r="K8507" s="3" t="s">
        <v>1901</v>
      </c>
      <c r="L8507" s="3" t="s">
        <v>1901</v>
      </c>
      <c r="M8507" s="3" t="s">
        <v>1901</v>
      </c>
      <c r="N8507" s="3" t="s">
        <v>1901</v>
      </c>
      <c r="O8507" s="3" t="s">
        <v>1901</v>
      </c>
      <c r="P8507" s="3"/>
      <c r="Q8507" s="3"/>
      <c r="R8507" s="3"/>
      <c r="S8507" s="3"/>
      <c r="T8507" s="3"/>
      <c r="U8507" s="3"/>
      <c r="V8507" s="3" t="s">
        <v>1901</v>
      </c>
      <c r="W8507" s="3" t="s">
        <v>1901</v>
      </c>
      <c r="X8507" s="3" t="s">
        <v>1901</v>
      </c>
      <c r="Y8507" s="3"/>
      <c r="Z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  <c r="AP8507" s="3"/>
      <c r="AQ8507" s="3"/>
      <c r="AR8507" s="3"/>
      <c r="AS8507" s="3"/>
      <c r="AT8507" s="3"/>
      <c r="AU8507" s="3"/>
      <c r="AV8507" s="3"/>
      <c r="AW8507" s="3"/>
      <c r="AX8507" s="3"/>
      <c r="AY8507" s="3"/>
      <c r="AZ8507" s="3"/>
      <c r="BA8507" s="3"/>
      <c r="BB8507" s="3"/>
      <c r="BC8507" s="3"/>
      <c r="BD8507" s="3"/>
      <c r="BE8507" s="3"/>
      <c r="BF8507" s="3"/>
      <c r="BG8507" s="3"/>
      <c r="BH8507" s="3"/>
      <c r="BI8507" s="3"/>
      <c r="BJ8507" s="3"/>
    </row>
    <row r="8508" customFormat="false" ht="15.75" hidden="false" customHeight="false" outlineLevel="0" collapsed="false">
      <c r="A8508" s="3" t="n">
        <v>8507</v>
      </c>
      <c r="B8508" s="3" t="s">
        <v>24657</v>
      </c>
      <c r="C8508" s="3"/>
      <c r="D8508" s="3" t="n">
        <v>0</v>
      </c>
      <c r="E8508" s="3" t="s">
        <v>1901</v>
      </c>
      <c r="F8508" s="3" t="s">
        <v>1901</v>
      </c>
      <c r="G8508" s="3" t="s">
        <v>1901</v>
      </c>
      <c r="H8508" s="3" t="s">
        <v>1901</v>
      </c>
      <c r="I8508" s="3" t="s">
        <v>1901</v>
      </c>
      <c r="J8508" s="3" t="s">
        <v>1901</v>
      </c>
      <c r="K8508" s="3" t="s">
        <v>1901</v>
      </c>
      <c r="L8508" s="3" t="s">
        <v>1901</v>
      </c>
      <c r="M8508" s="3" t="s">
        <v>1901</v>
      </c>
      <c r="N8508" s="3" t="s">
        <v>1901</v>
      </c>
      <c r="O8508" s="3" t="s">
        <v>1901</v>
      </c>
      <c r="P8508" s="3"/>
      <c r="Q8508" s="3"/>
      <c r="R8508" s="3"/>
      <c r="S8508" s="3"/>
      <c r="T8508" s="3"/>
      <c r="U8508" s="3"/>
      <c r="V8508" s="3" t="s">
        <v>1901</v>
      </c>
      <c r="W8508" s="3" t="s">
        <v>1901</v>
      </c>
      <c r="X8508" s="3" t="s">
        <v>1901</v>
      </c>
      <c r="Y8508" s="3"/>
      <c r="Z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  <c r="AP8508" s="3"/>
      <c r="AQ8508" s="3"/>
      <c r="AR8508" s="3"/>
      <c r="AS8508" s="3"/>
      <c r="AT8508" s="3"/>
      <c r="AU8508" s="3"/>
      <c r="AV8508" s="3"/>
      <c r="AW8508" s="3"/>
      <c r="AX8508" s="3"/>
      <c r="AY8508" s="3"/>
      <c r="AZ8508" s="3"/>
      <c r="BA8508" s="3"/>
      <c r="BB8508" s="3"/>
      <c r="BC8508" s="3"/>
      <c r="BD8508" s="3"/>
      <c r="BE8508" s="3"/>
      <c r="BF8508" s="3"/>
      <c r="BG8508" s="3"/>
      <c r="BH8508" s="3"/>
      <c r="BI8508" s="3"/>
      <c r="BJ8508" s="3"/>
    </row>
    <row r="8509" customFormat="false" ht="15.75" hidden="false" customHeight="false" outlineLevel="0" collapsed="false">
      <c r="A8509" s="3" t="n">
        <v>8508</v>
      </c>
      <c r="B8509" s="3" t="s">
        <v>24658</v>
      </c>
      <c r="C8509" s="3" t="s">
        <v>24659</v>
      </c>
      <c r="D8509" s="3" t="n">
        <v>1</v>
      </c>
      <c r="E8509" s="3" t="n">
        <v>13.1798631</v>
      </c>
      <c r="F8509" s="3" t="n">
        <v>156</v>
      </c>
      <c r="G8509" s="3" t="n">
        <v>156</v>
      </c>
      <c r="H8509" s="3" t="n">
        <v>13</v>
      </c>
      <c r="I8509" s="3" t="n">
        <v>13</v>
      </c>
      <c r="J8509" s="3" t="n">
        <v>234</v>
      </c>
      <c r="K8509" s="3" t="n">
        <v>234</v>
      </c>
      <c r="L8509" s="3" t="n">
        <v>40</v>
      </c>
      <c r="M8509" s="3" t="n">
        <v>40</v>
      </c>
      <c r="N8509" s="3" t="n">
        <v>70</v>
      </c>
      <c r="O8509" s="3" t="n">
        <v>-1</v>
      </c>
      <c r="P8509" s="3" t="n">
        <v>7.1</v>
      </c>
      <c r="Q8509" s="3" t="n">
        <v>24.2</v>
      </c>
      <c r="R8509" s="3" t="s">
        <v>24660</v>
      </c>
      <c r="S8509" s="4" t="n">
        <v>45747.3538541667</v>
      </c>
      <c r="T8509" s="3" t="s">
        <v>65</v>
      </c>
      <c r="U8509" s="3" t="s">
        <v>65</v>
      </c>
      <c r="V8509" s="3" t="n">
        <v>1</v>
      </c>
      <c r="W8509" s="3" t="n">
        <v>0</v>
      </c>
      <c r="X8509" s="3" t="n">
        <v>0</v>
      </c>
      <c r="Y8509" s="3" t="s">
        <v>30</v>
      </c>
      <c r="Z8509" s="3" t="s">
        <v>30</v>
      </c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  <c r="AP8509" s="3"/>
      <c r="AQ8509" s="3"/>
      <c r="AR8509" s="3"/>
      <c r="AS8509" s="3"/>
      <c r="AT8509" s="3"/>
      <c r="AU8509" s="3"/>
      <c r="AV8509" s="3"/>
      <c r="AW8509" s="3"/>
      <c r="AX8509" s="3"/>
      <c r="AY8509" s="3"/>
      <c r="AZ8509" s="3"/>
      <c r="BA8509" s="3"/>
      <c r="BB8509" s="3"/>
      <c r="BC8509" s="3"/>
      <c r="BD8509" s="3"/>
      <c r="BE8509" s="3"/>
      <c r="BF8509" s="3"/>
      <c r="BG8509" s="3"/>
      <c r="BH8509" s="3"/>
      <c r="BI8509" s="3"/>
      <c r="BJ8509" s="3"/>
    </row>
    <row r="8510" customFormat="false" ht="15.75" hidden="false" customHeight="false" outlineLevel="0" collapsed="false">
      <c r="A8510" s="3" t="n">
        <v>8509</v>
      </c>
      <c r="B8510" s="3" t="s">
        <v>24661</v>
      </c>
      <c r="C8510" s="3" t="s">
        <v>24662</v>
      </c>
      <c r="D8510" s="3" t="n">
        <v>1</v>
      </c>
      <c r="E8510" s="3" t="n">
        <v>9.3452312</v>
      </c>
      <c r="F8510" s="3" t="n">
        <v>157</v>
      </c>
      <c r="G8510" s="3" t="n">
        <v>157</v>
      </c>
      <c r="H8510" s="3" t="n">
        <v>14</v>
      </c>
      <c r="I8510" s="3" t="n">
        <v>14</v>
      </c>
      <c r="J8510" s="3" t="n">
        <v>231</v>
      </c>
      <c r="K8510" s="3" t="n">
        <v>231</v>
      </c>
      <c r="L8510" s="3" t="n">
        <v>40</v>
      </c>
      <c r="M8510" s="3" t="n">
        <v>40</v>
      </c>
      <c r="N8510" s="3" t="n">
        <v>66</v>
      </c>
      <c r="O8510" s="3" t="n">
        <v>-1</v>
      </c>
      <c r="P8510" s="3" t="n">
        <v>7.3</v>
      </c>
      <c r="Q8510" s="3" t="n">
        <v>24.2</v>
      </c>
      <c r="R8510" s="3" t="s">
        <v>24663</v>
      </c>
      <c r="S8510" s="4" t="n">
        <v>45747.3542476852</v>
      </c>
      <c r="T8510" s="3" t="s">
        <v>65</v>
      </c>
      <c r="U8510" s="3" t="s">
        <v>65</v>
      </c>
      <c r="V8510" s="3" t="n">
        <v>1</v>
      </c>
      <c r="W8510" s="3" t="n">
        <v>0</v>
      </c>
      <c r="X8510" s="3" t="n">
        <v>0</v>
      </c>
      <c r="Y8510" s="3" t="s">
        <v>30</v>
      </c>
      <c r="Z8510" s="3" t="s">
        <v>30</v>
      </c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  <c r="AP8510" s="3"/>
      <c r="AQ8510" s="3"/>
      <c r="AR8510" s="3"/>
      <c r="AS8510" s="3"/>
      <c r="AT8510" s="3"/>
      <c r="AU8510" s="3"/>
      <c r="AV8510" s="3"/>
      <c r="AW8510" s="3"/>
      <c r="AX8510" s="3"/>
      <c r="AY8510" s="3"/>
      <c r="AZ8510" s="3"/>
      <c r="BA8510" s="3"/>
      <c r="BB8510" s="3"/>
      <c r="BC8510" s="3"/>
      <c r="BD8510" s="3"/>
      <c r="BE8510" s="3"/>
      <c r="BF8510" s="3"/>
      <c r="BG8510" s="3"/>
      <c r="BH8510" s="3"/>
      <c r="BI8510" s="3"/>
      <c r="BJ8510" s="3"/>
    </row>
    <row r="8511" customFormat="false" ht="15.75" hidden="false" customHeight="false" outlineLevel="0" collapsed="false">
      <c r="A8511" s="3" t="n">
        <v>8510</v>
      </c>
      <c r="B8511" s="3" t="s">
        <v>24664</v>
      </c>
      <c r="C8511" s="3" t="s">
        <v>24665</v>
      </c>
      <c r="D8511" s="3" t="n">
        <v>1</v>
      </c>
      <c r="E8511" s="3" t="n">
        <v>1.9073256</v>
      </c>
      <c r="F8511" s="3" t="n">
        <v>136</v>
      </c>
      <c r="G8511" s="3" t="n">
        <v>136</v>
      </c>
      <c r="H8511" s="3" t="n">
        <v>18</v>
      </c>
      <c r="I8511" s="3" t="n">
        <v>18</v>
      </c>
      <c r="J8511" s="3" t="n">
        <v>179</v>
      </c>
      <c r="K8511" s="3" t="n">
        <v>179</v>
      </c>
      <c r="L8511" s="3" t="n">
        <v>13</v>
      </c>
      <c r="M8511" s="3" t="n">
        <v>13</v>
      </c>
      <c r="N8511" s="3" t="n">
        <v>-1</v>
      </c>
      <c r="O8511" s="3" t="n">
        <v>-1</v>
      </c>
      <c r="P8511" s="3" t="n">
        <v>8.1</v>
      </c>
      <c r="Q8511" s="3" t="n">
        <v>24.2</v>
      </c>
      <c r="R8511" s="3" t="s">
        <v>24666</v>
      </c>
      <c r="S8511" s="4" t="n">
        <v>45747.3544212963</v>
      </c>
      <c r="T8511" s="3" t="s">
        <v>29</v>
      </c>
      <c r="U8511" s="3" t="s">
        <v>29</v>
      </c>
      <c r="V8511" s="3" t="n">
        <v>0</v>
      </c>
      <c r="W8511" s="3" t="n">
        <v>0</v>
      </c>
      <c r="X8511" s="3" t="n">
        <v>0</v>
      </c>
      <c r="Y8511" s="3" t="s">
        <v>30</v>
      </c>
      <c r="Z8511" s="3" t="s">
        <v>30</v>
      </c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  <c r="AP8511" s="3"/>
      <c r="AQ8511" s="3"/>
      <c r="AR8511" s="3"/>
      <c r="AS8511" s="3"/>
      <c r="AT8511" s="3"/>
      <c r="AU8511" s="3"/>
      <c r="AV8511" s="3"/>
      <c r="AW8511" s="3"/>
      <c r="AX8511" s="3"/>
      <c r="AY8511" s="3"/>
      <c r="AZ8511" s="3"/>
      <c r="BA8511" s="3"/>
      <c r="BB8511" s="3"/>
      <c r="BC8511" s="3"/>
      <c r="BD8511" s="3"/>
      <c r="BE8511" s="3"/>
      <c r="BF8511" s="3"/>
      <c r="BG8511" s="3"/>
      <c r="BH8511" s="3"/>
      <c r="BI8511" s="3"/>
      <c r="BJ8511" s="3"/>
    </row>
    <row r="8512" customFormat="false" ht="15.75" hidden="false" customHeight="false" outlineLevel="0" collapsed="false">
      <c r="A8512" s="3" t="n">
        <v>8511</v>
      </c>
      <c r="B8512" s="3" t="s">
        <v>24667</v>
      </c>
      <c r="C8512" s="3" t="s">
        <v>24668</v>
      </c>
      <c r="D8512" s="3" t="n">
        <v>1</v>
      </c>
      <c r="E8512" s="3" t="n">
        <v>0.1069708</v>
      </c>
      <c r="F8512" s="3" t="n">
        <v>7</v>
      </c>
      <c r="G8512" s="3" t="n">
        <v>7</v>
      </c>
      <c r="H8512" s="3" t="n">
        <v>1</v>
      </c>
      <c r="I8512" s="3" t="n">
        <v>1</v>
      </c>
      <c r="J8512" s="3" t="n">
        <v>0</v>
      </c>
      <c r="K8512" s="3" t="n">
        <v>0</v>
      </c>
      <c r="L8512" s="3" t="n">
        <v>0</v>
      </c>
      <c r="M8512" s="3" t="n">
        <v>0</v>
      </c>
      <c r="N8512" s="3" t="n">
        <v>-1</v>
      </c>
      <c r="O8512" s="3" t="n">
        <v>-1</v>
      </c>
      <c r="P8512" s="3" t="n">
        <v>7.6</v>
      </c>
      <c r="Q8512" s="3" t="n">
        <v>24.2</v>
      </c>
      <c r="R8512" s="3" t="s">
        <v>24669</v>
      </c>
      <c r="S8512" s="4" t="n">
        <v>45747.3544444444</v>
      </c>
      <c r="T8512" s="3" t="s">
        <v>65</v>
      </c>
      <c r="U8512" s="3" t="s">
        <v>65</v>
      </c>
      <c r="V8512" s="3" t="n">
        <v>0</v>
      </c>
      <c r="W8512" s="3" t="n">
        <v>0</v>
      </c>
      <c r="X8512" s="3" t="n">
        <v>0</v>
      </c>
      <c r="Y8512" s="3" t="s">
        <v>30</v>
      </c>
      <c r="Z8512" s="3" t="s">
        <v>30</v>
      </c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  <c r="AP8512" s="3"/>
      <c r="AQ8512" s="3"/>
      <c r="AR8512" s="3"/>
      <c r="AS8512" s="3"/>
      <c r="AT8512" s="3"/>
      <c r="AU8512" s="3"/>
      <c r="AV8512" s="3"/>
      <c r="AW8512" s="3"/>
      <c r="AX8512" s="3"/>
      <c r="AY8512" s="3"/>
      <c r="AZ8512" s="3"/>
      <c r="BA8512" s="3"/>
      <c r="BB8512" s="3"/>
      <c r="BC8512" s="3"/>
      <c r="BD8512" s="3"/>
      <c r="BE8512" s="3"/>
      <c r="BF8512" s="3"/>
      <c r="BG8512" s="3"/>
      <c r="BH8512" s="3"/>
      <c r="BI8512" s="3"/>
      <c r="BJ8512" s="3"/>
    </row>
    <row r="8513" customFormat="false" ht="15.75" hidden="false" customHeight="false" outlineLevel="0" collapsed="false">
      <c r="A8513" s="3" t="n">
        <v>8512</v>
      </c>
      <c r="B8513" s="3" t="s">
        <v>24670</v>
      </c>
      <c r="C8513" s="3" t="s">
        <v>24671</v>
      </c>
      <c r="D8513" s="3" t="n">
        <v>1</v>
      </c>
      <c r="E8513" s="3" t="n">
        <v>0.288062</v>
      </c>
      <c r="F8513" s="3" t="n">
        <v>6</v>
      </c>
      <c r="G8513" s="3" t="n">
        <v>6</v>
      </c>
      <c r="H8513" s="3" t="n">
        <v>2</v>
      </c>
      <c r="I8513" s="3" t="n">
        <v>2</v>
      </c>
      <c r="J8513" s="3" t="n">
        <v>5</v>
      </c>
      <c r="K8513" s="3" t="n">
        <v>5</v>
      </c>
      <c r="L8513" s="3" t="n">
        <v>0</v>
      </c>
      <c r="M8513" s="3" t="n">
        <v>0</v>
      </c>
      <c r="N8513" s="3" t="n">
        <v>-1</v>
      </c>
      <c r="O8513" s="3" t="n">
        <v>-1</v>
      </c>
      <c r="P8513" s="3" t="n">
        <v>7.6</v>
      </c>
      <c r="Q8513" s="3" t="n">
        <v>24.2</v>
      </c>
      <c r="R8513" s="3" t="s">
        <v>24672</v>
      </c>
      <c r="S8513" s="4" t="n">
        <v>45747.3544675926</v>
      </c>
      <c r="T8513" s="3" t="s">
        <v>29</v>
      </c>
      <c r="U8513" s="3" t="s">
        <v>29</v>
      </c>
      <c r="V8513" s="3" t="n">
        <v>0</v>
      </c>
      <c r="W8513" s="3" t="n">
        <v>0</v>
      </c>
      <c r="X8513" s="3" t="n">
        <v>0</v>
      </c>
      <c r="Y8513" s="3" t="s">
        <v>30</v>
      </c>
      <c r="Z8513" s="3" t="s">
        <v>30</v>
      </c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  <c r="AP8513" s="3"/>
      <c r="AQ8513" s="3"/>
      <c r="AR8513" s="3"/>
      <c r="AS8513" s="3"/>
      <c r="AT8513" s="3"/>
      <c r="AU8513" s="3"/>
      <c r="AV8513" s="3"/>
      <c r="AW8513" s="3"/>
      <c r="AX8513" s="3"/>
      <c r="AY8513" s="3"/>
      <c r="AZ8513" s="3"/>
      <c r="BA8513" s="3"/>
      <c r="BB8513" s="3"/>
      <c r="BC8513" s="3"/>
      <c r="BD8513" s="3"/>
      <c r="BE8513" s="3"/>
      <c r="BF8513" s="3"/>
      <c r="BG8513" s="3"/>
      <c r="BH8513" s="3"/>
      <c r="BI8513" s="3"/>
      <c r="BJ8513" s="3"/>
    </row>
    <row r="8514" customFormat="false" ht="15.75" hidden="false" customHeight="false" outlineLevel="0" collapsed="false">
      <c r="A8514" s="3" t="n">
        <v>8513</v>
      </c>
      <c r="B8514" s="3" t="s">
        <v>24673</v>
      </c>
      <c r="C8514" s="3" t="s">
        <v>24674</v>
      </c>
      <c r="D8514" s="3" t="n">
        <v>1</v>
      </c>
      <c r="E8514" s="3" t="n">
        <v>0.2591713</v>
      </c>
      <c r="F8514" s="3" t="n">
        <v>5</v>
      </c>
      <c r="G8514" s="3" t="n">
        <v>5</v>
      </c>
      <c r="H8514" s="3" t="n">
        <v>1</v>
      </c>
      <c r="I8514" s="3" t="n">
        <v>1</v>
      </c>
      <c r="J8514" s="3" t="n">
        <v>4</v>
      </c>
      <c r="K8514" s="3" t="n">
        <v>4</v>
      </c>
      <c r="L8514" s="3" t="n">
        <v>0</v>
      </c>
      <c r="M8514" s="3" t="n">
        <v>0</v>
      </c>
      <c r="N8514" s="3" t="n">
        <v>-1</v>
      </c>
      <c r="O8514" s="3" t="n">
        <v>-1</v>
      </c>
      <c r="P8514" s="3" t="n">
        <v>7.6</v>
      </c>
      <c r="Q8514" s="3" t="n">
        <v>24.2</v>
      </c>
      <c r="R8514" s="3" t="s">
        <v>24675</v>
      </c>
      <c r="S8514" s="4" t="n">
        <v>45747.3544907407</v>
      </c>
      <c r="T8514" s="3" t="s">
        <v>29</v>
      </c>
      <c r="U8514" s="3" t="s">
        <v>29</v>
      </c>
      <c r="V8514" s="3" t="n">
        <v>0</v>
      </c>
      <c r="W8514" s="3" t="n">
        <v>0</v>
      </c>
      <c r="X8514" s="3" t="n">
        <v>0</v>
      </c>
      <c r="Y8514" s="3" t="s">
        <v>30</v>
      </c>
      <c r="Z8514" s="3" t="s">
        <v>30</v>
      </c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  <c r="AP8514" s="3"/>
      <c r="AQ8514" s="3"/>
      <c r="AR8514" s="3"/>
      <c r="AS8514" s="3"/>
      <c r="AT8514" s="3"/>
      <c r="AU8514" s="3"/>
      <c r="AV8514" s="3"/>
      <c r="AW8514" s="3"/>
      <c r="AX8514" s="3"/>
      <c r="AY8514" s="3"/>
      <c r="AZ8514" s="3"/>
      <c r="BA8514" s="3"/>
      <c r="BB8514" s="3"/>
      <c r="BC8514" s="3"/>
      <c r="BD8514" s="3"/>
      <c r="BE8514" s="3"/>
      <c r="BF8514" s="3"/>
      <c r="BG8514" s="3"/>
      <c r="BH8514" s="3"/>
      <c r="BI8514" s="3"/>
      <c r="BJ8514" s="3"/>
    </row>
    <row r="8515" customFormat="false" ht="15.75" hidden="false" customHeight="false" outlineLevel="0" collapsed="false">
      <c r="A8515" s="3" t="n">
        <v>8514</v>
      </c>
      <c r="B8515" s="3" t="s">
        <v>24676</v>
      </c>
      <c r="C8515" s="3" t="s">
        <v>24677</v>
      </c>
      <c r="D8515" s="3" t="n">
        <v>1</v>
      </c>
      <c r="E8515" s="3" t="n">
        <v>0.2477601</v>
      </c>
      <c r="F8515" s="3" t="n">
        <v>6</v>
      </c>
      <c r="G8515" s="3" t="n">
        <v>6</v>
      </c>
      <c r="H8515" s="3" t="n">
        <v>2</v>
      </c>
      <c r="I8515" s="3" t="n">
        <v>2</v>
      </c>
      <c r="J8515" s="3" t="n">
        <v>5</v>
      </c>
      <c r="K8515" s="3" t="n">
        <v>5</v>
      </c>
      <c r="L8515" s="3" t="n">
        <v>0</v>
      </c>
      <c r="M8515" s="3" t="n">
        <v>0</v>
      </c>
      <c r="N8515" s="3" t="n">
        <v>-1</v>
      </c>
      <c r="O8515" s="3" t="n">
        <v>-1</v>
      </c>
      <c r="P8515" s="3" t="n">
        <v>7.6</v>
      </c>
      <c r="Q8515" s="3" t="n">
        <v>24.2</v>
      </c>
      <c r="R8515" s="3" t="s">
        <v>24678</v>
      </c>
      <c r="S8515" s="4" t="n">
        <v>45747.3545138889</v>
      </c>
      <c r="T8515" s="3" t="s">
        <v>29</v>
      </c>
      <c r="U8515" s="3" t="s">
        <v>29</v>
      </c>
      <c r="V8515" s="3" t="n">
        <v>0</v>
      </c>
      <c r="W8515" s="3" t="n">
        <v>0</v>
      </c>
      <c r="X8515" s="3" t="n">
        <v>0</v>
      </c>
      <c r="Y8515" s="3" t="s">
        <v>30</v>
      </c>
      <c r="Z8515" s="3" t="s">
        <v>30</v>
      </c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  <c r="AP8515" s="3"/>
      <c r="AQ8515" s="3"/>
      <c r="AR8515" s="3"/>
      <c r="AS8515" s="3"/>
      <c r="AT8515" s="3"/>
      <c r="AU8515" s="3"/>
      <c r="AV8515" s="3"/>
      <c r="AW8515" s="3"/>
      <c r="AX8515" s="3"/>
      <c r="AY8515" s="3"/>
      <c r="AZ8515" s="3"/>
      <c r="BA8515" s="3"/>
      <c r="BB8515" s="3"/>
      <c r="BC8515" s="3"/>
      <c r="BD8515" s="3"/>
      <c r="BE8515" s="3"/>
      <c r="BF8515" s="3"/>
      <c r="BG8515" s="3"/>
      <c r="BH8515" s="3"/>
      <c r="BI8515" s="3"/>
      <c r="BJ8515" s="3"/>
    </row>
    <row r="8516" customFormat="false" ht="15.75" hidden="false" customHeight="false" outlineLevel="0" collapsed="false">
      <c r="A8516" s="3" t="n">
        <v>8515</v>
      </c>
      <c r="B8516" s="3" t="s">
        <v>24679</v>
      </c>
      <c r="C8516" s="3" t="s">
        <v>24680</v>
      </c>
      <c r="D8516" s="3" t="n">
        <v>1</v>
      </c>
      <c r="E8516" s="3" t="n">
        <v>0.249338</v>
      </c>
      <c r="F8516" s="3" t="n">
        <v>8</v>
      </c>
      <c r="G8516" s="3" t="n">
        <v>8</v>
      </c>
      <c r="H8516" s="3" t="n">
        <v>4</v>
      </c>
      <c r="I8516" s="3" t="n">
        <v>4</v>
      </c>
      <c r="J8516" s="3" t="n">
        <v>7</v>
      </c>
      <c r="K8516" s="3" t="n">
        <v>7</v>
      </c>
      <c r="L8516" s="3" t="n">
        <v>0</v>
      </c>
      <c r="M8516" s="3" t="n">
        <v>0</v>
      </c>
      <c r="N8516" s="3" t="n">
        <v>-1</v>
      </c>
      <c r="O8516" s="3" t="n">
        <v>-1</v>
      </c>
      <c r="P8516" s="3" t="n">
        <v>7.6</v>
      </c>
      <c r="Q8516" s="3" t="n">
        <v>24.2</v>
      </c>
      <c r="R8516" s="3" t="s">
        <v>24681</v>
      </c>
      <c r="S8516" s="4" t="n">
        <v>45747.354537037</v>
      </c>
      <c r="T8516" s="3" t="s">
        <v>29</v>
      </c>
      <c r="U8516" s="3" t="s">
        <v>29</v>
      </c>
      <c r="V8516" s="3" t="n">
        <v>0</v>
      </c>
      <c r="W8516" s="3" t="n">
        <v>0</v>
      </c>
      <c r="X8516" s="3" t="n">
        <v>0</v>
      </c>
      <c r="Y8516" s="3" t="s">
        <v>30</v>
      </c>
      <c r="Z8516" s="3" t="s">
        <v>30</v>
      </c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  <c r="AP8516" s="3"/>
      <c r="AQ8516" s="3"/>
      <c r="AR8516" s="3"/>
      <c r="AS8516" s="3"/>
      <c r="AT8516" s="3"/>
      <c r="AU8516" s="3"/>
      <c r="AV8516" s="3"/>
      <c r="AW8516" s="3"/>
      <c r="AX8516" s="3"/>
      <c r="AY8516" s="3"/>
      <c r="AZ8516" s="3"/>
      <c r="BA8516" s="3"/>
      <c r="BB8516" s="3"/>
      <c r="BC8516" s="3"/>
      <c r="BD8516" s="3"/>
      <c r="BE8516" s="3"/>
      <c r="BF8516" s="3"/>
      <c r="BG8516" s="3"/>
      <c r="BH8516" s="3"/>
      <c r="BI8516" s="3"/>
      <c r="BJ8516" s="3"/>
    </row>
    <row r="8517" customFormat="false" ht="15.75" hidden="false" customHeight="false" outlineLevel="0" collapsed="false">
      <c r="A8517" s="3" t="n">
        <v>8516</v>
      </c>
      <c r="B8517" s="3" t="s">
        <v>24682</v>
      </c>
      <c r="C8517" s="3" t="s">
        <v>24683</v>
      </c>
      <c r="D8517" s="3" t="n">
        <v>1</v>
      </c>
      <c r="E8517" s="3" t="n">
        <v>0.3651207</v>
      </c>
      <c r="F8517" s="3" t="n">
        <v>9</v>
      </c>
      <c r="G8517" s="3" t="n">
        <v>9</v>
      </c>
      <c r="H8517" s="3" t="n">
        <v>5</v>
      </c>
      <c r="I8517" s="3" t="n">
        <v>5</v>
      </c>
      <c r="J8517" s="3" t="n">
        <v>10</v>
      </c>
      <c r="K8517" s="3" t="n">
        <v>10</v>
      </c>
      <c r="L8517" s="3" t="n">
        <v>0</v>
      </c>
      <c r="M8517" s="3" t="n">
        <v>0</v>
      </c>
      <c r="N8517" s="3" t="n">
        <v>-1</v>
      </c>
      <c r="O8517" s="3" t="n">
        <v>-1</v>
      </c>
      <c r="P8517" s="3" t="n">
        <v>7.6</v>
      </c>
      <c r="Q8517" s="3" t="n">
        <v>24.2</v>
      </c>
      <c r="R8517" s="3" t="s">
        <v>24684</v>
      </c>
      <c r="S8517" s="4" t="n">
        <v>45747.3545601852</v>
      </c>
      <c r="T8517" s="3" t="s">
        <v>29</v>
      </c>
      <c r="U8517" s="3" t="s">
        <v>29</v>
      </c>
      <c r="V8517" s="3" t="n">
        <v>0</v>
      </c>
      <c r="W8517" s="3" t="n">
        <v>0</v>
      </c>
      <c r="X8517" s="3" t="n">
        <v>0</v>
      </c>
      <c r="Y8517" s="3" t="s">
        <v>30</v>
      </c>
      <c r="Z8517" s="3" t="s">
        <v>30</v>
      </c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3"/>
      <c r="AU8517" s="3"/>
      <c r="AV8517" s="3"/>
      <c r="AW8517" s="3"/>
      <c r="AX8517" s="3"/>
      <c r="AY8517" s="3"/>
      <c r="AZ8517" s="3"/>
      <c r="BA8517" s="3"/>
      <c r="BB8517" s="3"/>
      <c r="BC8517" s="3"/>
      <c r="BD8517" s="3"/>
      <c r="BE8517" s="3"/>
      <c r="BF8517" s="3"/>
      <c r="BG8517" s="3"/>
      <c r="BH8517" s="3"/>
      <c r="BI8517" s="3"/>
      <c r="BJ8517" s="3"/>
    </row>
    <row r="8518" customFormat="false" ht="15.75" hidden="false" customHeight="false" outlineLevel="0" collapsed="false">
      <c r="A8518" s="3" t="n">
        <v>8517</v>
      </c>
      <c r="B8518" s="3" t="s">
        <v>24685</v>
      </c>
      <c r="C8518" s="3" t="s">
        <v>24686</v>
      </c>
      <c r="D8518" s="3" t="n">
        <v>1</v>
      </c>
      <c r="E8518" s="3" t="n">
        <v>0.237606</v>
      </c>
      <c r="F8518" s="3" t="n">
        <v>6</v>
      </c>
      <c r="G8518" s="3" t="n">
        <v>6</v>
      </c>
      <c r="H8518" s="3" t="n">
        <v>2</v>
      </c>
      <c r="I8518" s="3" t="n">
        <v>2</v>
      </c>
      <c r="J8518" s="3" t="n">
        <v>6</v>
      </c>
      <c r="K8518" s="3" t="n">
        <v>6</v>
      </c>
      <c r="L8518" s="3" t="n">
        <v>0</v>
      </c>
      <c r="M8518" s="3" t="n">
        <v>0</v>
      </c>
      <c r="N8518" s="3" t="n">
        <v>-1</v>
      </c>
      <c r="O8518" s="3" t="n">
        <v>-1</v>
      </c>
      <c r="P8518" s="3" t="n">
        <v>7.6</v>
      </c>
      <c r="Q8518" s="3" t="n">
        <v>24.2</v>
      </c>
      <c r="R8518" s="3" t="s">
        <v>24687</v>
      </c>
      <c r="S8518" s="4" t="n">
        <v>45747.3545833333</v>
      </c>
      <c r="T8518" s="3" t="s">
        <v>29</v>
      </c>
      <c r="U8518" s="3" t="s">
        <v>29</v>
      </c>
      <c r="V8518" s="3" t="n">
        <v>0</v>
      </c>
      <c r="W8518" s="3" t="n">
        <v>0</v>
      </c>
      <c r="X8518" s="3" t="n">
        <v>0</v>
      </c>
      <c r="Y8518" s="3" t="s">
        <v>30</v>
      </c>
      <c r="Z8518" s="3" t="s">
        <v>30</v>
      </c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  <c r="AP8518" s="3"/>
      <c r="AQ8518" s="3"/>
      <c r="AR8518" s="3"/>
      <c r="AS8518" s="3"/>
      <c r="AT8518" s="3"/>
      <c r="AU8518" s="3"/>
      <c r="AV8518" s="3"/>
      <c r="AW8518" s="3"/>
      <c r="AX8518" s="3"/>
      <c r="AY8518" s="3"/>
      <c r="AZ8518" s="3"/>
      <c r="BA8518" s="3"/>
      <c r="BB8518" s="3"/>
      <c r="BC8518" s="3"/>
      <c r="BD8518" s="3"/>
      <c r="BE8518" s="3"/>
      <c r="BF8518" s="3"/>
      <c r="BG8518" s="3"/>
      <c r="BH8518" s="3"/>
      <c r="BI8518" s="3"/>
      <c r="BJ8518" s="3"/>
    </row>
    <row r="8519" customFormat="false" ht="15.75" hidden="false" customHeight="false" outlineLevel="0" collapsed="false">
      <c r="A8519" s="3" t="n">
        <v>8518</v>
      </c>
      <c r="B8519" s="3" t="s">
        <v>24688</v>
      </c>
      <c r="C8519" s="3" t="s">
        <v>24689</v>
      </c>
      <c r="D8519" s="3" t="n">
        <v>1</v>
      </c>
      <c r="E8519" s="3" t="n">
        <v>0.5885622</v>
      </c>
      <c r="F8519" s="3" t="n">
        <v>11</v>
      </c>
      <c r="G8519" s="3" t="n">
        <v>11</v>
      </c>
      <c r="H8519" s="3" t="n">
        <v>3</v>
      </c>
      <c r="I8519" s="3" t="n">
        <v>3</v>
      </c>
      <c r="J8519" s="3" t="n">
        <v>13</v>
      </c>
      <c r="K8519" s="3" t="n">
        <v>13</v>
      </c>
      <c r="L8519" s="3" t="n">
        <v>0</v>
      </c>
      <c r="M8519" s="3" t="n">
        <v>0</v>
      </c>
      <c r="N8519" s="3" t="n">
        <v>-1</v>
      </c>
      <c r="O8519" s="3" t="n">
        <v>-1</v>
      </c>
      <c r="P8519" s="3" t="n">
        <v>7.6</v>
      </c>
      <c r="Q8519" s="3" t="n">
        <v>24.2</v>
      </c>
      <c r="R8519" s="3" t="s">
        <v>24690</v>
      </c>
      <c r="S8519" s="4" t="n">
        <v>45747.3546180556</v>
      </c>
      <c r="T8519" s="3" t="s">
        <v>29</v>
      </c>
      <c r="U8519" s="3" t="s">
        <v>29</v>
      </c>
      <c r="V8519" s="3" t="n">
        <v>0</v>
      </c>
      <c r="W8519" s="3" t="n">
        <v>0</v>
      </c>
      <c r="X8519" s="3" t="n">
        <v>0</v>
      </c>
      <c r="Y8519" s="3" t="s">
        <v>30</v>
      </c>
      <c r="Z8519" s="3" t="s">
        <v>30</v>
      </c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  <c r="AP8519" s="3"/>
      <c r="AQ8519" s="3"/>
      <c r="AR8519" s="3"/>
      <c r="AS8519" s="3"/>
      <c r="AT8519" s="3"/>
      <c r="AU8519" s="3"/>
      <c r="AV8519" s="3"/>
      <c r="AW8519" s="3"/>
      <c r="AX8519" s="3"/>
      <c r="AY8519" s="3"/>
      <c r="AZ8519" s="3"/>
      <c r="BA8519" s="3"/>
      <c r="BB8519" s="3"/>
      <c r="BC8519" s="3"/>
      <c r="BD8519" s="3"/>
      <c r="BE8519" s="3"/>
      <c r="BF8519" s="3"/>
      <c r="BG8519" s="3"/>
      <c r="BH8519" s="3"/>
      <c r="BI8519" s="3"/>
      <c r="BJ8519" s="3"/>
    </row>
    <row r="8520" customFormat="false" ht="15.75" hidden="false" customHeight="false" outlineLevel="0" collapsed="false">
      <c r="A8520" s="3" t="n">
        <v>8519</v>
      </c>
      <c r="B8520" s="3" t="s">
        <v>24691</v>
      </c>
      <c r="C8520" s="3" t="s">
        <v>24692</v>
      </c>
      <c r="D8520" s="3" t="n">
        <v>1</v>
      </c>
      <c r="E8520" s="3" t="n">
        <v>0.7553295</v>
      </c>
      <c r="F8520" s="3" t="n">
        <v>8</v>
      </c>
      <c r="G8520" s="3" t="n">
        <v>8</v>
      </c>
      <c r="H8520" s="3" t="n">
        <v>6</v>
      </c>
      <c r="I8520" s="3" t="n">
        <v>6</v>
      </c>
      <c r="J8520" s="3" t="n">
        <v>9</v>
      </c>
      <c r="K8520" s="3" t="n">
        <v>9</v>
      </c>
      <c r="L8520" s="3" t="n">
        <v>0</v>
      </c>
      <c r="M8520" s="3" t="n">
        <v>0</v>
      </c>
      <c r="N8520" s="3" t="n">
        <v>-1</v>
      </c>
      <c r="O8520" s="3" t="n">
        <v>-1</v>
      </c>
      <c r="P8520" s="3" t="n">
        <v>7.6</v>
      </c>
      <c r="Q8520" s="3" t="n">
        <v>24.2</v>
      </c>
      <c r="R8520" s="3" t="s">
        <v>20485</v>
      </c>
      <c r="S8520" s="4" t="n">
        <v>45747.3546527778</v>
      </c>
      <c r="T8520" s="3" t="s">
        <v>29</v>
      </c>
      <c r="U8520" s="3" t="s">
        <v>29</v>
      </c>
      <c r="V8520" s="3" t="n">
        <v>0</v>
      </c>
      <c r="W8520" s="3" t="n">
        <v>0</v>
      </c>
      <c r="X8520" s="3" t="n">
        <v>0</v>
      </c>
      <c r="Y8520" s="3" t="s">
        <v>30</v>
      </c>
      <c r="Z8520" s="3" t="s">
        <v>30</v>
      </c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  <c r="AP8520" s="3"/>
      <c r="AQ8520" s="3"/>
      <c r="AR8520" s="3"/>
      <c r="AS8520" s="3"/>
      <c r="AT8520" s="3"/>
      <c r="AU8520" s="3"/>
      <c r="AV8520" s="3"/>
      <c r="AW8520" s="3"/>
      <c r="AX8520" s="3"/>
      <c r="AY8520" s="3"/>
      <c r="AZ8520" s="3"/>
      <c r="BA8520" s="3"/>
      <c r="BB8520" s="3"/>
      <c r="BC8520" s="3"/>
      <c r="BD8520" s="3"/>
      <c r="BE8520" s="3"/>
      <c r="BF8520" s="3"/>
      <c r="BG8520" s="3"/>
      <c r="BH8520" s="3"/>
      <c r="BI8520" s="3"/>
      <c r="BJ8520" s="3"/>
    </row>
    <row r="8521" customFormat="false" ht="15.75" hidden="false" customHeight="false" outlineLevel="0" collapsed="false">
      <c r="A8521" s="3" t="n">
        <v>8520</v>
      </c>
      <c r="B8521" s="3" t="s">
        <v>24693</v>
      </c>
      <c r="C8521" s="3" t="s">
        <v>24694</v>
      </c>
      <c r="D8521" s="3" t="n">
        <v>1</v>
      </c>
      <c r="E8521" s="3" t="n">
        <v>0.1798451</v>
      </c>
      <c r="F8521" s="3" t="n">
        <v>9</v>
      </c>
      <c r="G8521" s="3" t="n">
        <v>9</v>
      </c>
      <c r="H8521" s="3" t="n">
        <v>6</v>
      </c>
      <c r="I8521" s="3" t="n">
        <v>6</v>
      </c>
      <c r="J8521" s="3" t="n">
        <v>10</v>
      </c>
      <c r="K8521" s="3" t="n">
        <v>10</v>
      </c>
      <c r="L8521" s="3" t="n">
        <v>0</v>
      </c>
      <c r="M8521" s="3" t="n">
        <v>0</v>
      </c>
      <c r="N8521" s="3" t="n">
        <v>-1</v>
      </c>
      <c r="O8521" s="3" t="n">
        <v>-1</v>
      </c>
      <c r="P8521" s="3" t="n">
        <v>7.6</v>
      </c>
      <c r="Q8521" s="3" t="n">
        <v>24.2</v>
      </c>
      <c r="R8521" s="3" t="s">
        <v>20488</v>
      </c>
      <c r="S8521" s="4" t="n">
        <v>45747.3546643519</v>
      </c>
      <c r="T8521" s="3" t="s">
        <v>29</v>
      </c>
      <c r="U8521" s="3" t="s">
        <v>29</v>
      </c>
      <c r="V8521" s="3" t="n">
        <v>0</v>
      </c>
      <c r="W8521" s="3" t="n">
        <v>0</v>
      </c>
      <c r="X8521" s="3" t="n">
        <v>0</v>
      </c>
      <c r="Y8521" s="3" t="s">
        <v>30</v>
      </c>
      <c r="Z8521" s="3" t="s">
        <v>30</v>
      </c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  <c r="AP8521" s="3"/>
      <c r="AQ8521" s="3"/>
      <c r="AR8521" s="3"/>
      <c r="AS8521" s="3"/>
      <c r="AT8521" s="3"/>
      <c r="AU8521" s="3"/>
      <c r="AV8521" s="3"/>
      <c r="AW8521" s="3"/>
      <c r="AX8521" s="3"/>
      <c r="AY8521" s="3"/>
      <c r="AZ8521" s="3"/>
      <c r="BA8521" s="3"/>
      <c r="BB8521" s="3"/>
      <c r="BC8521" s="3"/>
      <c r="BD8521" s="3"/>
      <c r="BE8521" s="3"/>
      <c r="BF8521" s="3"/>
      <c r="BG8521" s="3"/>
      <c r="BH8521" s="3"/>
      <c r="BI8521" s="3"/>
      <c r="BJ8521" s="3"/>
    </row>
    <row r="8522" customFormat="false" ht="15.75" hidden="false" customHeight="false" outlineLevel="0" collapsed="false">
      <c r="A8522" s="3" t="n">
        <v>8521</v>
      </c>
      <c r="B8522" s="3" t="s">
        <v>24695</v>
      </c>
      <c r="C8522" s="3" t="s">
        <v>24696</v>
      </c>
      <c r="D8522" s="3" t="n">
        <v>1</v>
      </c>
      <c r="E8522" s="3" t="n">
        <v>1.461415</v>
      </c>
      <c r="F8522" s="3" t="n">
        <v>103</v>
      </c>
      <c r="G8522" s="3" t="n">
        <v>103</v>
      </c>
      <c r="H8522" s="3" t="n">
        <v>12</v>
      </c>
      <c r="I8522" s="3" t="n">
        <v>12</v>
      </c>
      <c r="J8522" s="3" t="n">
        <v>106</v>
      </c>
      <c r="K8522" s="3" t="n">
        <v>106</v>
      </c>
      <c r="L8522" s="3" t="n">
        <v>10</v>
      </c>
      <c r="M8522" s="3" t="n">
        <v>10</v>
      </c>
      <c r="N8522" s="3" t="n">
        <v>-1</v>
      </c>
      <c r="O8522" s="3" t="n">
        <v>-1</v>
      </c>
      <c r="P8522" s="3" t="n">
        <v>7.6</v>
      </c>
      <c r="Q8522" s="3" t="n">
        <v>24.2</v>
      </c>
      <c r="R8522" s="3" t="s">
        <v>24697</v>
      </c>
      <c r="S8522" s="4" t="n">
        <v>45747.3547106482</v>
      </c>
      <c r="T8522" s="3" t="s">
        <v>29</v>
      </c>
      <c r="U8522" s="3" t="s">
        <v>29</v>
      </c>
      <c r="V8522" s="3" t="n">
        <v>0</v>
      </c>
      <c r="W8522" s="3" t="n">
        <v>0</v>
      </c>
      <c r="X8522" s="3" t="n">
        <v>0</v>
      </c>
      <c r="Y8522" s="3" t="s">
        <v>30</v>
      </c>
      <c r="Z8522" s="3" t="s">
        <v>30</v>
      </c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  <c r="AP8522" s="3"/>
      <c r="AQ8522" s="3"/>
      <c r="AR8522" s="3"/>
      <c r="AS8522" s="3"/>
      <c r="AT8522" s="3"/>
      <c r="AU8522" s="3"/>
      <c r="AV8522" s="3"/>
      <c r="AW8522" s="3"/>
      <c r="AX8522" s="3"/>
      <c r="AY8522" s="3"/>
      <c r="AZ8522" s="3"/>
      <c r="BA8522" s="3"/>
      <c r="BB8522" s="3"/>
      <c r="BC8522" s="3"/>
      <c r="BD8522" s="3"/>
      <c r="BE8522" s="3"/>
      <c r="BF8522" s="3"/>
      <c r="BG8522" s="3"/>
      <c r="BH8522" s="3"/>
      <c r="BI8522" s="3"/>
      <c r="BJ8522" s="3"/>
    </row>
    <row r="8523" customFormat="false" ht="15.75" hidden="false" customHeight="false" outlineLevel="0" collapsed="false">
      <c r="A8523" s="3" t="n">
        <v>8522</v>
      </c>
      <c r="B8523" s="3" t="s">
        <v>24698</v>
      </c>
      <c r="C8523" s="3" t="s">
        <v>24699</v>
      </c>
      <c r="D8523" s="3" t="n">
        <v>1</v>
      </c>
      <c r="E8523" s="3" t="n">
        <v>0.9676532</v>
      </c>
      <c r="F8523" s="3" t="n">
        <v>59</v>
      </c>
      <c r="G8523" s="3" t="n">
        <v>59</v>
      </c>
      <c r="H8523" s="3" t="n">
        <v>8</v>
      </c>
      <c r="I8523" s="3" t="n">
        <v>8</v>
      </c>
      <c r="J8523" s="3" t="n">
        <v>56</v>
      </c>
      <c r="K8523" s="3" t="n">
        <v>56</v>
      </c>
      <c r="L8523" s="3" t="n">
        <v>5</v>
      </c>
      <c r="M8523" s="3" t="n">
        <v>5</v>
      </c>
      <c r="N8523" s="3" t="n">
        <v>-1</v>
      </c>
      <c r="O8523" s="3" t="n">
        <v>-1</v>
      </c>
      <c r="P8523" s="3" t="n">
        <v>7.6</v>
      </c>
      <c r="Q8523" s="3" t="n">
        <v>24.2</v>
      </c>
      <c r="R8523" s="3" t="s">
        <v>24700</v>
      </c>
      <c r="S8523" s="4" t="n">
        <v>45747.3547569444</v>
      </c>
      <c r="T8523" s="3" t="s">
        <v>29</v>
      </c>
      <c r="U8523" s="3" t="s">
        <v>29</v>
      </c>
      <c r="V8523" s="3" t="n">
        <v>0</v>
      </c>
      <c r="W8523" s="3" t="n">
        <v>0</v>
      </c>
      <c r="X8523" s="3" t="n">
        <v>0</v>
      </c>
      <c r="Y8523" s="3" t="s">
        <v>30</v>
      </c>
      <c r="Z8523" s="3" t="s">
        <v>30</v>
      </c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3"/>
      <c r="AU8523" s="3"/>
      <c r="AV8523" s="3"/>
      <c r="AW8523" s="3"/>
      <c r="AX8523" s="3"/>
      <c r="AY8523" s="3"/>
      <c r="AZ8523" s="3"/>
      <c r="BA8523" s="3"/>
      <c r="BB8523" s="3"/>
      <c r="BC8523" s="3"/>
      <c r="BD8523" s="3"/>
      <c r="BE8523" s="3"/>
      <c r="BF8523" s="3"/>
      <c r="BG8523" s="3"/>
      <c r="BH8523" s="3"/>
      <c r="BI8523" s="3"/>
      <c r="BJ8523" s="3"/>
    </row>
    <row r="8524" customFormat="false" ht="15.75" hidden="false" customHeight="false" outlineLevel="0" collapsed="false">
      <c r="A8524" s="3" t="n">
        <v>8523</v>
      </c>
      <c r="B8524" s="3" t="s">
        <v>24701</v>
      </c>
      <c r="C8524" s="3" t="s">
        <v>24702</v>
      </c>
      <c r="D8524" s="3" t="n">
        <v>1</v>
      </c>
      <c r="E8524" s="3" t="n">
        <v>0.4257358</v>
      </c>
      <c r="F8524" s="3" t="n">
        <v>9</v>
      </c>
      <c r="G8524" s="3" t="n">
        <v>9</v>
      </c>
      <c r="H8524" s="3" t="n">
        <v>5</v>
      </c>
      <c r="I8524" s="3" t="n">
        <v>5</v>
      </c>
      <c r="J8524" s="3" t="n">
        <v>11</v>
      </c>
      <c r="K8524" s="3" t="n">
        <v>11</v>
      </c>
      <c r="L8524" s="3" t="n">
        <v>0</v>
      </c>
      <c r="M8524" s="3" t="n">
        <v>0</v>
      </c>
      <c r="N8524" s="3" t="n">
        <v>-1</v>
      </c>
      <c r="O8524" s="3" t="n">
        <v>-1</v>
      </c>
      <c r="P8524" s="3" t="n">
        <v>7.6</v>
      </c>
      <c r="Q8524" s="3" t="n">
        <v>24.2</v>
      </c>
      <c r="R8524" s="3" t="s">
        <v>24703</v>
      </c>
      <c r="S8524" s="4" t="n">
        <v>45747.3547916667</v>
      </c>
      <c r="T8524" s="3" t="s">
        <v>29</v>
      </c>
      <c r="U8524" s="3" t="s">
        <v>29</v>
      </c>
      <c r="V8524" s="3" t="n">
        <v>0</v>
      </c>
      <c r="W8524" s="3" t="n">
        <v>0</v>
      </c>
      <c r="X8524" s="3" t="n">
        <v>0</v>
      </c>
      <c r="Y8524" s="3" t="s">
        <v>30</v>
      </c>
      <c r="Z8524" s="3" t="s">
        <v>30</v>
      </c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3"/>
      <c r="AU8524" s="3"/>
      <c r="AV8524" s="3"/>
      <c r="AW8524" s="3"/>
      <c r="AX8524" s="3"/>
      <c r="AY8524" s="3"/>
      <c r="AZ8524" s="3"/>
      <c r="BA8524" s="3"/>
      <c r="BB8524" s="3"/>
      <c r="BC8524" s="3"/>
      <c r="BD8524" s="3"/>
      <c r="BE8524" s="3"/>
      <c r="BF8524" s="3"/>
      <c r="BG8524" s="3"/>
      <c r="BH8524" s="3"/>
      <c r="BI8524" s="3"/>
      <c r="BJ8524" s="3"/>
    </row>
    <row r="8525" customFormat="false" ht="15.75" hidden="false" customHeight="false" outlineLevel="0" collapsed="false">
      <c r="A8525" s="3" t="n">
        <v>8524</v>
      </c>
      <c r="B8525" s="3" t="s">
        <v>24704</v>
      </c>
      <c r="C8525" s="3" t="s">
        <v>24705</v>
      </c>
      <c r="D8525" s="3" t="n">
        <v>1</v>
      </c>
      <c r="E8525" s="3" t="n">
        <v>0.3692672</v>
      </c>
      <c r="F8525" s="3" t="n">
        <v>8</v>
      </c>
      <c r="G8525" s="3" t="n">
        <v>8</v>
      </c>
      <c r="H8525" s="3" t="n">
        <v>2</v>
      </c>
      <c r="I8525" s="3" t="n">
        <v>2</v>
      </c>
      <c r="J8525" s="3" t="n">
        <v>17</v>
      </c>
      <c r="K8525" s="3" t="n">
        <v>17</v>
      </c>
      <c r="L8525" s="3" t="n">
        <v>0</v>
      </c>
      <c r="M8525" s="3" t="n">
        <v>0</v>
      </c>
      <c r="N8525" s="3" t="n">
        <v>-1</v>
      </c>
      <c r="O8525" s="3" t="n">
        <v>-1</v>
      </c>
      <c r="P8525" s="3" t="n">
        <v>7.6</v>
      </c>
      <c r="Q8525" s="3" t="n">
        <v>24.2</v>
      </c>
      <c r="R8525" s="3" t="s">
        <v>24706</v>
      </c>
      <c r="S8525" s="4" t="n">
        <v>45747.3548148148</v>
      </c>
      <c r="T8525" s="3" t="s">
        <v>29</v>
      </c>
      <c r="U8525" s="3" t="s">
        <v>29</v>
      </c>
      <c r="V8525" s="3" t="n">
        <v>0</v>
      </c>
      <c r="W8525" s="3" t="n">
        <v>0</v>
      </c>
      <c r="X8525" s="3" t="n">
        <v>0</v>
      </c>
      <c r="Y8525" s="3" t="s">
        <v>30</v>
      </c>
      <c r="Z8525" s="3" t="s">
        <v>30</v>
      </c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3"/>
      <c r="AU8525" s="3"/>
      <c r="AV8525" s="3"/>
      <c r="AW8525" s="3"/>
      <c r="AX8525" s="3"/>
      <c r="AY8525" s="3"/>
      <c r="AZ8525" s="3"/>
      <c r="BA8525" s="3"/>
      <c r="BB8525" s="3"/>
      <c r="BC8525" s="3"/>
      <c r="BD8525" s="3"/>
      <c r="BE8525" s="3"/>
      <c r="BF8525" s="3"/>
      <c r="BG8525" s="3"/>
      <c r="BH8525" s="3"/>
      <c r="BI8525" s="3"/>
      <c r="BJ8525" s="3"/>
    </row>
    <row r="8526" customFormat="false" ht="15.75" hidden="false" customHeight="false" outlineLevel="0" collapsed="false">
      <c r="A8526" s="3" t="n">
        <v>8525</v>
      </c>
      <c r="B8526" s="3" t="s">
        <v>24707</v>
      </c>
      <c r="C8526" s="3" t="s">
        <v>24708</v>
      </c>
      <c r="D8526" s="3" t="n">
        <v>1</v>
      </c>
      <c r="E8526" s="3" t="n">
        <v>0.2585029</v>
      </c>
      <c r="F8526" s="3" t="n">
        <v>6</v>
      </c>
      <c r="G8526" s="3" t="n">
        <v>6</v>
      </c>
      <c r="H8526" s="3" t="n">
        <v>2</v>
      </c>
      <c r="I8526" s="3" t="n">
        <v>2</v>
      </c>
      <c r="J8526" s="3" t="n">
        <v>5</v>
      </c>
      <c r="K8526" s="3" t="n">
        <v>5</v>
      </c>
      <c r="L8526" s="3" t="n">
        <v>0</v>
      </c>
      <c r="M8526" s="3" t="n">
        <v>0</v>
      </c>
      <c r="N8526" s="3" t="n">
        <v>-1</v>
      </c>
      <c r="O8526" s="3" t="n">
        <v>-1</v>
      </c>
      <c r="P8526" s="3" t="n">
        <v>7.6</v>
      </c>
      <c r="Q8526" s="3" t="n">
        <v>24.2</v>
      </c>
      <c r="R8526" s="3" t="s">
        <v>24709</v>
      </c>
      <c r="S8526" s="4" t="n">
        <v>45747.354837963</v>
      </c>
      <c r="T8526" s="3" t="s">
        <v>29</v>
      </c>
      <c r="U8526" s="3" t="s">
        <v>29</v>
      </c>
      <c r="V8526" s="3" t="n">
        <v>0</v>
      </c>
      <c r="W8526" s="3" t="n">
        <v>0</v>
      </c>
      <c r="X8526" s="3" t="n">
        <v>0</v>
      </c>
      <c r="Y8526" s="3" t="s">
        <v>30</v>
      </c>
      <c r="Z8526" s="3" t="s">
        <v>30</v>
      </c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3"/>
      <c r="AU8526" s="3"/>
      <c r="AV8526" s="3"/>
      <c r="AW8526" s="3"/>
      <c r="AX8526" s="3"/>
      <c r="AY8526" s="3"/>
      <c r="AZ8526" s="3"/>
      <c r="BA8526" s="3"/>
      <c r="BB8526" s="3"/>
      <c r="BC8526" s="3"/>
      <c r="BD8526" s="3"/>
      <c r="BE8526" s="3"/>
      <c r="BF8526" s="3"/>
      <c r="BG8526" s="3"/>
      <c r="BH8526" s="3"/>
      <c r="BI8526" s="3"/>
      <c r="BJ8526" s="3"/>
    </row>
    <row r="8527" customFormat="false" ht="15.75" hidden="false" customHeight="false" outlineLevel="0" collapsed="false">
      <c r="A8527" s="3" t="n">
        <v>8526</v>
      </c>
      <c r="B8527" s="3" t="s">
        <v>24710</v>
      </c>
      <c r="C8527" s="3" t="s">
        <v>24711</v>
      </c>
      <c r="D8527" s="3" t="n">
        <v>1</v>
      </c>
      <c r="E8527" s="3" t="n">
        <v>0.2858855</v>
      </c>
      <c r="F8527" s="3" t="n">
        <v>5</v>
      </c>
      <c r="G8527" s="3" t="n">
        <v>5</v>
      </c>
      <c r="H8527" s="3" t="n">
        <v>1</v>
      </c>
      <c r="I8527" s="3" t="n">
        <v>1</v>
      </c>
      <c r="J8527" s="3" t="n">
        <v>4</v>
      </c>
      <c r="K8527" s="3" t="n">
        <v>4</v>
      </c>
      <c r="L8527" s="3" t="n">
        <v>0</v>
      </c>
      <c r="M8527" s="3" t="n">
        <v>0</v>
      </c>
      <c r="N8527" s="3" t="n">
        <v>-1</v>
      </c>
      <c r="O8527" s="3" t="n">
        <v>-1</v>
      </c>
      <c r="P8527" s="3" t="n">
        <v>7.6</v>
      </c>
      <c r="Q8527" s="3" t="n">
        <v>24.2</v>
      </c>
      <c r="R8527" s="3" t="s">
        <v>24712</v>
      </c>
      <c r="S8527" s="4" t="n">
        <v>45747.3548726852</v>
      </c>
      <c r="T8527" s="3" t="s">
        <v>29</v>
      </c>
      <c r="U8527" s="3" t="s">
        <v>29</v>
      </c>
      <c r="V8527" s="3" t="n">
        <v>0</v>
      </c>
      <c r="W8527" s="3" t="n">
        <v>0</v>
      </c>
      <c r="X8527" s="3" t="n">
        <v>0</v>
      </c>
      <c r="Y8527" s="3" t="s">
        <v>30</v>
      </c>
      <c r="Z8527" s="3" t="s">
        <v>30</v>
      </c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  <c r="AP8527" s="3"/>
      <c r="AQ8527" s="3"/>
      <c r="AR8527" s="3"/>
      <c r="AS8527" s="3"/>
      <c r="AT8527" s="3"/>
      <c r="AU8527" s="3"/>
      <c r="AV8527" s="3"/>
      <c r="AW8527" s="3"/>
      <c r="AX8527" s="3"/>
      <c r="AY8527" s="3"/>
      <c r="AZ8527" s="3"/>
      <c r="BA8527" s="3"/>
      <c r="BB8527" s="3"/>
      <c r="BC8527" s="3"/>
      <c r="BD8527" s="3"/>
      <c r="BE8527" s="3"/>
      <c r="BF8527" s="3"/>
      <c r="BG8527" s="3"/>
      <c r="BH8527" s="3"/>
      <c r="BI8527" s="3"/>
      <c r="BJ8527" s="3"/>
    </row>
    <row r="8528" customFormat="false" ht="15.75" hidden="false" customHeight="false" outlineLevel="0" collapsed="false">
      <c r="A8528" s="3" t="n">
        <v>8527</v>
      </c>
      <c r="B8528" s="3" t="s">
        <v>24713</v>
      </c>
      <c r="C8528" s="3" t="s">
        <v>24714</v>
      </c>
      <c r="D8528" s="3" t="n">
        <v>1</v>
      </c>
      <c r="E8528" s="3" t="n">
        <v>0.277399</v>
      </c>
      <c r="F8528" s="3" t="n">
        <v>6</v>
      </c>
      <c r="G8528" s="3" t="n">
        <v>6</v>
      </c>
      <c r="H8528" s="3" t="n">
        <v>2</v>
      </c>
      <c r="I8528" s="3" t="n">
        <v>2</v>
      </c>
      <c r="J8528" s="3" t="n">
        <v>5</v>
      </c>
      <c r="K8528" s="3" t="n">
        <v>5</v>
      </c>
      <c r="L8528" s="3" t="n">
        <v>0</v>
      </c>
      <c r="M8528" s="3" t="n">
        <v>0</v>
      </c>
      <c r="N8528" s="3" t="n">
        <v>-1</v>
      </c>
      <c r="O8528" s="3" t="n">
        <v>-1</v>
      </c>
      <c r="P8528" s="3" t="n">
        <v>7.6</v>
      </c>
      <c r="Q8528" s="3" t="n">
        <v>24.2</v>
      </c>
      <c r="R8528" s="3" t="s">
        <v>24715</v>
      </c>
      <c r="S8528" s="4" t="n">
        <v>45747.3548958333</v>
      </c>
      <c r="T8528" s="3" t="s">
        <v>29</v>
      </c>
      <c r="U8528" s="3" t="s">
        <v>29</v>
      </c>
      <c r="V8528" s="3" t="n">
        <v>0</v>
      </c>
      <c r="W8528" s="3" t="n">
        <v>0</v>
      </c>
      <c r="X8528" s="3" t="n">
        <v>0</v>
      </c>
      <c r="Y8528" s="3" t="s">
        <v>30</v>
      </c>
      <c r="Z8528" s="3" t="s">
        <v>30</v>
      </c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  <c r="AP8528" s="3"/>
      <c r="AQ8528" s="3"/>
      <c r="AR8528" s="3"/>
      <c r="AS8528" s="3"/>
      <c r="AT8528" s="3"/>
      <c r="AU8528" s="3"/>
      <c r="AV8528" s="3"/>
      <c r="AW8528" s="3"/>
      <c r="AX8528" s="3"/>
      <c r="AY8528" s="3"/>
      <c r="AZ8528" s="3"/>
      <c r="BA8528" s="3"/>
      <c r="BB8528" s="3"/>
      <c r="BC8528" s="3"/>
      <c r="BD8528" s="3"/>
      <c r="BE8528" s="3"/>
      <c r="BF8528" s="3"/>
      <c r="BG8528" s="3"/>
      <c r="BH8528" s="3"/>
      <c r="BI8528" s="3"/>
      <c r="BJ8528" s="3"/>
    </row>
    <row r="8529" customFormat="false" ht="15.75" hidden="false" customHeight="false" outlineLevel="0" collapsed="false">
      <c r="A8529" s="3" t="n">
        <v>8528</v>
      </c>
      <c r="B8529" s="3" t="s">
        <v>24716</v>
      </c>
      <c r="C8529" s="3" t="s">
        <v>24717</v>
      </c>
      <c r="D8529" s="3" t="n">
        <v>1</v>
      </c>
      <c r="E8529" s="3" t="n">
        <v>0.8766864</v>
      </c>
      <c r="F8529" s="3" t="n">
        <v>13</v>
      </c>
      <c r="G8529" s="3" t="n">
        <v>13</v>
      </c>
      <c r="H8529" s="3" t="n">
        <v>8</v>
      </c>
      <c r="I8529" s="3" t="n">
        <v>8</v>
      </c>
      <c r="J8529" s="3" t="n">
        <v>14</v>
      </c>
      <c r="K8529" s="3" t="n">
        <v>14</v>
      </c>
      <c r="L8529" s="3" t="n">
        <v>0</v>
      </c>
      <c r="M8529" s="3" t="n">
        <v>0</v>
      </c>
      <c r="N8529" s="3" t="n">
        <v>-1</v>
      </c>
      <c r="O8529" s="3" t="n">
        <v>-1</v>
      </c>
      <c r="P8529" s="3" t="n">
        <v>7.6</v>
      </c>
      <c r="Q8529" s="3" t="n">
        <v>24.2</v>
      </c>
      <c r="R8529" s="3" t="s">
        <v>24718</v>
      </c>
      <c r="S8529" s="4" t="n">
        <v>45747.3549305556</v>
      </c>
      <c r="T8529" s="3" t="s">
        <v>29</v>
      </c>
      <c r="U8529" s="3" t="s">
        <v>29</v>
      </c>
      <c r="V8529" s="3" t="n">
        <v>0</v>
      </c>
      <c r="W8529" s="3" t="n">
        <v>0</v>
      </c>
      <c r="X8529" s="3" t="n">
        <v>0</v>
      </c>
      <c r="Y8529" s="3" t="s">
        <v>30</v>
      </c>
      <c r="Z8529" s="3" t="s">
        <v>30</v>
      </c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  <c r="AP8529" s="3"/>
      <c r="AQ8529" s="3"/>
      <c r="AR8529" s="3"/>
      <c r="AS8529" s="3"/>
      <c r="AT8529" s="3"/>
      <c r="AU8529" s="3"/>
      <c r="AV8529" s="3"/>
      <c r="AW8529" s="3"/>
      <c r="AX8529" s="3"/>
      <c r="AY8529" s="3"/>
      <c r="AZ8529" s="3"/>
      <c r="BA8529" s="3"/>
      <c r="BB8529" s="3"/>
      <c r="BC8529" s="3"/>
      <c r="BD8529" s="3"/>
      <c r="BE8529" s="3"/>
      <c r="BF8529" s="3"/>
      <c r="BG8529" s="3"/>
      <c r="BH8529" s="3"/>
      <c r="BI8529" s="3"/>
      <c r="BJ8529" s="3"/>
    </row>
    <row r="8530" customFormat="false" ht="15.75" hidden="false" customHeight="false" outlineLevel="0" collapsed="false">
      <c r="A8530" s="3" t="n">
        <v>8529</v>
      </c>
      <c r="B8530" s="3" t="s">
        <v>24719</v>
      </c>
      <c r="C8530" s="3" t="s">
        <v>24720</v>
      </c>
      <c r="D8530" s="3" t="n">
        <v>1</v>
      </c>
      <c r="E8530" s="3" t="n">
        <v>0.3235685</v>
      </c>
      <c r="F8530" s="3" t="n">
        <v>8</v>
      </c>
      <c r="G8530" s="3" t="n">
        <v>8</v>
      </c>
      <c r="H8530" s="3" t="n">
        <v>4</v>
      </c>
      <c r="I8530" s="3" t="n">
        <v>4</v>
      </c>
      <c r="J8530" s="3" t="n">
        <v>7</v>
      </c>
      <c r="K8530" s="3" t="n">
        <v>7</v>
      </c>
      <c r="L8530" s="3" t="n">
        <v>0</v>
      </c>
      <c r="M8530" s="3" t="n">
        <v>0</v>
      </c>
      <c r="N8530" s="3" t="n">
        <v>-1</v>
      </c>
      <c r="O8530" s="3" t="n">
        <v>-1</v>
      </c>
      <c r="P8530" s="3" t="n">
        <v>7.6</v>
      </c>
      <c r="Q8530" s="3" t="n">
        <v>24.2</v>
      </c>
      <c r="R8530" s="3" t="s">
        <v>24721</v>
      </c>
      <c r="S8530" s="4" t="n">
        <v>45747.3549537037</v>
      </c>
      <c r="T8530" s="3" t="s">
        <v>29</v>
      </c>
      <c r="U8530" s="3" t="s">
        <v>29</v>
      </c>
      <c r="V8530" s="3" t="n">
        <v>0</v>
      </c>
      <c r="W8530" s="3" t="n">
        <v>0</v>
      </c>
      <c r="X8530" s="3" t="n">
        <v>0</v>
      </c>
      <c r="Y8530" s="3" t="s">
        <v>30</v>
      </c>
      <c r="Z8530" s="3" t="s">
        <v>30</v>
      </c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  <c r="AP8530" s="3"/>
      <c r="AQ8530" s="3"/>
      <c r="AR8530" s="3"/>
      <c r="AS8530" s="3"/>
      <c r="AT8530" s="3"/>
      <c r="AU8530" s="3"/>
      <c r="AV8530" s="3"/>
      <c r="AW8530" s="3"/>
      <c r="AX8530" s="3"/>
      <c r="AY8530" s="3"/>
      <c r="AZ8530" s="3"/>
      <c r="BA8530" s="3"/>
      <c r="BB8530" s="3"/>
      <c r="BC8530" s="3"/>
      <c r="BD8530" s="3"/>
      <c r="BE8530" s="3"/>
      <c r="BF8530" s="3"/>
      <c r="BG8530" s="3"/>
      <c r="BH8530" s="3"/>
      <c r="BI8530" s="3"/>
      <c r="BJ8530" s="3"/>
    </row>
    <row r="8531" customFormat="false" ht="15.75" hidden="false" customHeight="false" outlineLevel="0" collapsed="false">
      <c r="A8531" s="3" t="n">
        <v>8530</v>
      </c>
      <c r="B8531" s="3" t="s">
        <v>24722</v>
      </c>
      <c r="C8531" s="3" t="s">
        <v>24723</v>
      </c>
      <c r="D8531" s="3" t="n">
        <v>1</v>
      </c>
      <c r="E8531" s="3" t="n">
        <v>0.6182502</v>
      </c>
      <c r="F8531" s="3" t="n">
        <v>37</v>
      </c>
      <c r="G8531" s="3" t="n">
        <v>37</v>
      </c>
      <c r="H8531" s="3" t="n">
        <v>4</v>
      </c>
      <c r="I8531" s="3" t="n">
        <v>4</v>
      </c>
      <c r="J8531" s="3" t="n">
        <v>43</v>
      </c>
      <c r="K8531" s="3" t="n">
        <v>43</v>
      </c>
      <c r="L8531" s="3" t="n">
        <v>0</v>
      </c>
      <c r="M8531" s="3" t="n">
        <v>0</v>
      </c>
      <c r="N8531" s="3" t="n">
        <v>-1</v>
      </c>
      <c r="O8531" s="3" t="n">
        <v>-1</v>
      </c>
      <c r="P8531" s="3" t="n">
        <v>7.6</v>
      </c>
      <c r="Q8531" s="3" t="n">
        <v>24.2</v>
      </c>
      <c r="R8531" s="3" t="s">
        <v>24724</v>
      </c>
      <c r="S8531" s="4" t="n">
        <v>45747.3549768519</v>
      </c>
      <c r="T8531" s="3" t="s">
        <v>29</v>
      </c>
      <c r="U8531" s="3" t="s">
        <v>29</v>
      </c>
      <c r="V8531" s="3" t="n">
        <v>0</v>
      </c>
      <c r="W8531" s="3" t="n">
        <v>0</v>
      </c>
      <c r="X8531" s="3" t="n">
        <v>0</v>
      </c>
      <c r="Y8531" s="3" t="s">
        <v>30</v>
      </c>
      <c r="Z8531" s="3" t="s">
        <v>30</v>
      </c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3"/>
      <c r="AU8531" s="3"/>
      <c r="AV8531" s="3"/>
      <c r="AW8531" s="3"/>
      <c r="AX8531" s="3"/>
      <c r="AY8531" s="3"/>
      <c r="AZ8531" s="3"/>
      <c r="BA8531" s="3"/>
      <c r="BB8531" s="3"/>
      <c r="BC8531" s="3"/>
      <c r="BD8531" s="3"/>
      <c r="BE8531" s="3"/>
      <c r="BF8531" s="3"/>
      <c r="BG8531" s="3"/>
      <c r="BH8531" s="3"/>
      <c r="BI8531" s="3"/>
      <c r="BJ8531" s="3"/>
    </row>
    <row r="8532" customFormat="false" ht="15.75" hidden="false" customHeight="false" outlineLevel="0" collapsed="false">
      <c r="A8532" s="3" t="n">
        <v>8531</v>
      </c>
      <c r="B8532" s="3" t="s">
        <v>24725</v>
      </c>
      <c r="C8532" s="3" t="s">
        <v>24726</v>
      </c>
      <c r="D8532" s="3" t="n">
        <v>1</v>
      </c>
      <c r="E8532" s="3" t="n">
        <v>0.2360224</v>
      </c>
      <c r="F8532" s="3" t="n">
        <v>9</v>
      </c>
      <c r="G8532" s="3" t="n">
        <v>9</v>
      </c>
      <c r="H8532" s="3" t="n">
        <v>5</v>
      </c>
      <c r="I8532" s="3" t="n">
        <v>5</v>
      </c>
      <c r="J8532" s="3" t="n">
        <v>10</v>
      </c>
      <c r="K8532" s="3" t="n">
        <v>10</v>
      </c>
      <c r="L8532" s="3" t="n">
        <v>0</v>
      </c>
      <c r="M8532" s="3" t="n">
        <v>0</v>
      </c>
      <c r="N8532" s="3" t="n">
        <v>-1</v>
      </c>
      <c r="O8532" s="3" t="n">
        <v>-1</v>
      </c>
      <c r="P8532" s="3" t="n">
        <v>7.6</v>
      </c>
      <c r="Q8532" s="3" t="n">
        <v>24.2</v>
      </c>
      <c r="R8532" s="3" t="s">
        <v>24727</v>
      </c>
      <c r="S8532" s="4" t="n">
        <v>45747.355</v>
      </c>
      <c r="T8532" s="3" t="s">
        <v>29</v>
      </c>
      <c r="U8532" s="3" t="s">
        <v>29</v>
      </c>
      <c r="V8532" s="3" t="n">
        <v>0</v>
      </c>
      <c r="W8532" s="3" t="n">
        <v>0</v>
      </c>
      <c r="X8532" s="3" t="n">
        <v>0</v>
      </c>
      <c r="Y8532" s="3" t="s">
        <v>30</v>
      </c>
      <c r="Z8532" s="3" t="s">
        <v>30</v>
      </c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  <c r="AP8532" s="3"/>
      <c r="AQ8532" s="3"/>
      <c r="AR8532" s="3"/>
      <c r="AS8532" s="3"/>
      <c r="AT8532" s="3"/>
      <c r="AU8532" s="3"/>
      <c r="AV8532" s="3"/>
      <c r="AW8532" s="3"/>
      <c r="AX8532" s="3"/>
      <c r="AY8532" s="3"/>
      <c r="AZ8532" s="3"/>
      <c r="BA8532" s="3"/>
      <c r="BB8532" s="3"/>
      <c r="BC8532" s="3"/>
      <c r="BD8532" s="3"/>
      <c r="BE8532" s="3"/>
      <c r="BF8532" s="3"/>
      <c r="BG8532" s="3"/>
      <c r="BH8532" s="3"/>
      <c r="BI8532" s="3"/>
      <c r="BJ8532" s="3"/>
    </row>
    <row r="8533" customFormat="false" ht="15.75" hidden="false" customHeight="false" outlineLevel="0" collapsed="false">
      <c r="A8533" s="3" t="n">
        <v>8532</v>
      </c>
      <c r="B8533" s="3" t="s">
        <v>24728</v>
      </c>
      <c r="C8533" s="3" t="s">
        <v>24729</v>
      </c>
      <c r="D8533" s="3" t="n">
        <v>1</v>
      </c>
      <c r="E8533" s="3" t="n">
        <v>0.2144122</v>
      </c>
      <c r="F8533" s="3" t="n">
        <v>6</v>
      </c>
      <c r="G8533" s="3" t="n">
        <v>6</v>
      </c>
      <c r="H8533" s="3" t="n">
        <v>2</v>
      </c>
      <c r="I8533" s="3" t="n">
        <v>2</v>
      </c>
      <c r="J8533" s="3" t="n">
        <v>6</v>
      </c>
      <c r="K8533" s="3" t="n">
        <v>6</v>
      </c>
      <c r="L8533" s="3" t="n">
        <v>0</v>
      </c>
      <c r="M8533" s="3" t="n">
        <v>0</v>
      </c>
      <c r="N8533" s="3" t="n">
        <v>-1</v>
      </c>
      <c r="O8533" s="3" t="n">
        <v>-1</v>
      </c>
      <c r="P8533" s="3" t="n">
        <v>7.6</v>
      </c>
      <c r="Q8533" s="3" t="n">
        <v>24.2</v>
      </c>
      <c r="R8533" s="3" t="s">
        <v>24730</v>
      </c>
      <c r="S8533" s="4" t="n">
        <v>45747.3550231482</v>
      </c>
      <c r="T8533" s="3" t="s">
        <v>29</v>
      </c>
      <c r="U8533" s="3" t="s">
        <v>29</v>
      </c>
      <c r="V8533" s="3" t="n">
        <v>0</v>
      </c>
      <c r="W8533" s="3" t="n">
        <v>0</v>
      </c>
      <c r="X8533" s="3" t="n">
        <v>0</v>
      </c>
      <c r="Y8533" s="3" t="s">
        <v>30</v>
      </c>
      <c r="Z8533" s="3" t="s">
        <v>30</v>
      </c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  <c r="AP8533" s="3"/>
      <c r="AQ8533" s="3"/>
      <c r="AR8533" s="3"/>
      <c r="AS8533" s="3"/>
      <c r="AT8533" s="3"/>
      <c r="AU8533" s="3"/>
      <c r="AV8533" s="3"/>
      <c r="AW8533" s="3"/>
      <c r="AX8533" s="3"/>
      <c r="AY8533" s="3"/>
      <c r="AZ8533" s="3"/>
      <c r="BA8533" s="3"/>
      <c r="BB8533" s="3"/>
      <c r="BC8533" s="3"/>
      <c r="BD8533" s="3"/>
      <c r="BE8533" s="3"/>
      <c r="BF8533" s="3"/>
      <c r="BG8533" s="3"/>
      <c r="BH8533" s="3"/>
      <c r="BI8533" s="3"/>
      <c r="BJ8533" s="3"/>
    </row>
    <row r="8534" customFormat="false" ht="15.75" hidden="false" customHeight="false" outlineLevel="0" collapsed="false">
      <c r="A8534" s="3" t="n">
        <v>8533</v>
      </c>
      <c r="B8534" s="3" t="s">
        <v>24731</v>
      </c>
      <c r="C8534" s="3" t="s">
        <v>24732</v>
      </c>
      <c r="D8534" s="3" t="n">
        <v>1</v>
      </c>
      <c r="E8534" s="3" t="n">
        <v>0.2036671</v>
      </c>
      <c r="F8534" s="3" t="n">
        <v>6</v>
      </c>
      <c r="G8534" s="3" t="n">
        <v>6</v>
      </c>
      <c r="H8534" s="3" t="n">
        <v>2</v>
      </c>
      <c r="I8534" s="3" t="n">
        <v>2</v>
      </c>
      <c r="J8534" s="3" t="n">
        <v>7</v>
      </c>
      <c r="K8534" s="3" t="n">
        <v>7</v>
      </c>
      <c r="L8534" s="3" t="n">
        <v>0</v>
      </c>
      <c r="M8534" s="3" t="n">
        <v>0</v>
      </c>
      <c r="N8534" s="3" t="n">
        <v>-1</v>
      </c>
      <c r="O8534" s="3" t="n">
        <v>-1</v>
      </c>
      <c r="P8534" s="3" t="n">
        <v>7.6</v>
      </c>
      <c r="Q8534" s="3" t="n">
        <v>24.2</v>
      </c>
      <c r="R8534" s="3" t="s">
        <v>24733</v>
      </c>
      <c r="S8534" s="4" t="n">
        <v>45747.3550347222</v>
      </c>
      <c r="T8534" s="3" t="s">
        <v>29</v>
      </c>
      <c r="U8534" s="3" t="s">
        <v>29</v>
      </c>
      <c r="V8534" s="3" t="n">
        <v>0</v>
      </c>
      <c r="W8534" s="3" t="n">
        <v>0</v>
      </c>
      <c r="X8534" s="3" t="n">
        <v>0</v>
      </c>
      <c r="Y8534" s="3" t="s">
        <v>30</v>
      </c>
      <c r="Z8534" s="3" t="s">
        <v>30</v>
      </c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3"/>
      <c r="AU8534" s="3"/>
      <c r="AV8534" s="3"/>
      <c r="AW8534" s="3"/>
      <c r="AX8534" s="3"/>
      <c r="AY8534" s="3"/>
      <c r="AZ8534" s="3"/>
      <c r="BA8534" s="3"/>
      <c r="BB8534" s="3"/>
      <c r="BC8534" s="3"/>
      <c r="BD8534" s="3"/>
      <c r="BE8534" s="3"/>
      <c r="BF8534" s="3"/>
      <c r="BG8534" s="3"/>
      <c r="BH8534" s="3"/>
      <c r="BI8534" s="3"/>
      <c r="BJ8534" s="3"/>
    </row>
    <row r="8535" customFormat="false" ht="15.75" hidden="false" customHeight="false" outlineLevel="0" collapsed="false">
      <c r="A8535" s="3" t="n">
        <v>8534</v>
      </c>
      <c r="B8535" s="3" t="s">
        <v>24734</v>
      </c>
      <c r="C8535" s="3" t="s">
        <v>24735</v>
      </c>
      <c r="D8535" s="3" t="n">
        <v>1</v>
      </c>
      <c r="E8535" s="3" t="n">
        <v>0.5554853</v>
      </c>
      <c r="F8535" s="3" t="n">
        <v>11</v>
      </c>
      <c r="G8535" s="3" t="n">
        <v>11</v>
      </c>
      <c r="H8535" s="3" t="n">
        <v>3</v>
      </c>
      <c r="I8535" s="3" t="n">
        <v>3</v>
      </c>
      <c r="J8535" s="3" t="n">
        <v>13</v>
      </c>
      <c r="K8535" s="3" t="n">
        <v>13</v>
      </c>
      <c r="L8535" s="3" t="n">
        <v>0</v>
      </c>
      <c r="M8535" s="3" t="n">
        <v>0</v>
      </c>
      <c r="N8535" s="3" t="n">
        <v>-1</v>
      </c>
      <c r="O8535" s="3" t="n">
        <v>-1</v>
      </c>
      <c r="P8535" s="3" t="n">
        <v>7.6</v>
      </c>
      <c r="Q8535" s="3" t="n">
        <v>24.2</v>
      </c>
      <c r="R8535" s="3" t="s">
        <v>24736</v>
      </c>
      <c r="S8535" s="4" t="n">
        <v>45747.3550694444</v>
      </c>
      <c r="T8535" s="3" t="s">
        <v>29</v>
      </c>
      <c r="U8535" s="3" t="s">
        <v>29</v>
      </c>
      <c r="V8535" s="3" t="n">
        <v>0</v>
      </c>
      <c r="W8535" s="3" t="n">
        <v>0</v>
      </c>
      <c r="X8535" s="3" t="n">
        <v>0</v>
      </c>
      <c r="Y8535" s="3" t="s">
        <v>30</v>
      </c>
      <c r="Z8535" s="3" t="s">
        <v>30</v>
      </c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  <c r="AP8535" s="3"/>
      <c r="AQ8535" s="3"/>
      <c r="AR8535" s="3"/>
      <c r="AS8535" s="3"/>
      <c r="AT8535" s="3"/>
      <c r="AU8535" s="3"/>
      <c r="AV8535" s="3"/>
      <c r="AW8535" s="3"/>
      <c r="AX8535" s="3"/>
      <c r="AY8535" s="3"/>
      <c r="AZ8535" s="3"/>
      <c r="BA8535" s="3"/>
      <c r="BB8535" s="3"/>
      <c r="BC8535" s="3"/>
      <c r="BD8535" s="3"/>
      <c r="BE8535" s="3"/>
      <c r="BF8535" s="3"/>
      <c r="BG8535" s="3"/>
      <c r="BH8535" s="3"/>
      <c r="BI8535" s="3"/>
      <c r="BJ8535" s="3"/>
    </row>
    <row r="8536" customFormat="false" ht="15.75" hidden="false" customHeight="false" outlineLevel="0" collapsed="false">
      <c r="A8536" s="3" t="n">
        <v>8535</v>
      </c>
      <c r="B8536" s="3" t="s">
        <v>24737</v>
      </c>
      <c r="C8536" s="3" t="s">
        <v>24738</v>
      </c>
      <c r="D8536" s="3" t="n">
        <v>1</v>
      </c>
      <c r="E8536" s="3" t="n">
        <v>0.8328382</v>
      </c>
      <c r="F8536" s="3" t="n">
        <v>48</v>
      </c>
      <c r="G8536" s="3" t="n">
        <v>48</v>
      </c>
      <c r="H8536" s="3" t="n">
        <v>20</v>
      </c>
      <c r="I8536" s="3" t="n">
        <v>20</v>
      </c>
      <c r="J8536" s="3" t="n">
        <v>77</v>
      </c>
      <c r="K8536" s="3" t="n">
        <v>77</v>
      </c>
      <c r="L8536" s="3" t="n">
        <v>2</v>
      </c>
      <c r="M8536" s="3" t="n">
        <v>2</v>
      </c>
      <c r="N8536" s="3" t="n">
        <v>-1</v>
      </c>
      <c r="O8536" s="3" t="n">
        <v>-1</v>
      </c>
      <c r="P8536" s="3" t="n">
        <v>7.6</v>
      </c>
      <c r="Q8536" s="3" t="n">
        <v>24.2</v>
      </c>
      <c r="R8536" s="3" t="s">
        <v>24739</v>
      </c>
      <c r="S8536" s="4" t="n">
        <v>45747.3551041667</v>
      </c>
      <c r="T8536" s="3" t="s">
        <v>29</v>
      </c>
      <c r="U8536" s="3" t="s">
        <v>29</v>
      </c>
      <c r="V8536" s="3" t="n">
        <v>0</v>
      </c>
      <c r="W8536" s="3" t="n">
        <v>0</v>
      </c>
      <c r="X8536" s="3" t="n">
        <v>0</v>
      </c>
      <c r="Y8536" s="3" t="s">
        <v>30</v>
      </c>
      <c r="Z8536" s="3" t="s">
        <v>30</v>
      </c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  <c r="AP8536" s="3"/>
      <c r="AQ8536" s="3"/>
      <c r="AR8536" s="3"/>
      <c r="AS8536" s="3"/>
      <c r="AT8536" s="3"/>
      <c r="AU8536" s="3"/>
      <c r="AV8536" s="3"/>
      <c r="AW8536" s="3"/>
      <c r="AX8536" s="3"/>
      <c r="AY8536" s="3"/>
      <c r="AZ8536" s="3"/>
      <c r="BA8536" s="3"/>
      <c r="BB8536" s="3"/>
      <c r="BC8536" s="3"/>
      <c r="BD8536" s="3"/>
      <c r="BE8536" s="3"/>
      <c r="BF8536" s="3"/>
      <c r="BG8536" s="3"/>
      <c r="BH8536" s="3"/>
      <c r="BI8536" s="3"/>
      <c r="BJ8536" s="3"/>
    </row>
    <row r="8537" customFormat="false" ht="15.75" hidden="false" customHeight="false" outlineLevel="0" collapsed="false">
      <c r="A8537" s="3" t="n">
        <v>8536</v>
      </c>
      <c r="B8537" s="3" t="s">
        <v>24740</v>
      </c>
      <c r="C8537" s="3" t="s">
        <v>24741</v>
      </c>
      <c r="D8537" s="3" t="n">
        <v>1</v>
      </c>
      <c r="E8537" s="3" t="n">
        <v>2.0247476</v>
      </c>
      <c r="F8537" s="3" t="n">
        <v>16</v>
      </c>
      <c r="G8537" s="3" t="n">
        <v>16</v>
      </c>
      <c r="H8537" s="3" t="n">
        <v>8</v>
      </c>
      <c r="I8537" s="3" t="n">
        <v>8</v>
      </c>
      <c r="J8537" s="3" t="n">
        <v>20</v>
      </c>
      <c r="K8537" s="3" t="n">
        <v>20</v>
      </c>
      <c r="L8537" s="3" t="n">
        <v>0</v>
      </c>
      <c r="M8537" s="3" t="n">
        <v>0</v>
      </c>
      <c r="N8537" s="3" t="n">
        <v>-1</v>
      </c>
      <c r="O8537" s="3" t="n">
        <v>-1</v>
      </c>
      <c r="P8537" s="3" t="n">
        <v>7.6</v>
      </c>
      <c r="Q8537" s="3" t="n">
        <v>24.2</v>
      </c>
      <c r="R8537" s="3" t="s">
        <v>24742</v>
      </c>
      <c r="S8537" s="4" t="n">
        <v>45747.355150463</v>
      </c>
      <c r="T8537" s="3" t="s">
        <v>29</v>
      </c>
      <c r="U8537" s="3" t="s">
        <v>29</v>
      </c>
      <c r="V8537" s="3" t="n">
        <v>0</v>
      </c>
      <c r="W8537" s="3" t="n">
        <v>0</v>
      </c>
      <c r="X8537" s="3" t="n">
        <v>0</v>
      </c>
      <c r="Y8537" s="3" t="s">
        <v>30</v>
      </c>
      <c r="Z8537" s="3" t="s">
        <v>30</v>
      </c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  <c r="AP8537" s="3"/>
      <c r="AQ8537" s="3"/>
      <c r="AR8537" s="3"/>
      <c r="AS8537" s="3"/>
      <c r="AT8537" s="3"/>
      <c r="AU8537" s="3"/>
      <c r="AV8537" s="3"/>
      <c r="AW8537" s="3"/>
      <c r="AX8537" s="3"/>
      <c r="AY8537" s="3"/>
      <c r="AZ8537" s="3"/>
      <c r="BA8537" s="3"/>
      <c r="BB8537" s="3"/>
      <c r="BC8537" s="3"/>
      <c r="BD8537" s="3"/>
      <c r="BE8537" s="3"/>
      <c r="BF8537" s="3"/>
      <c r="BG8537" s="3"/>
      <c r="BH8537" s="3"/>
      <c r="BI8537" s="3"/>
      <c r="BJ8537" s="3"/>
    </row>
    <row r="8538" customFormat="false" ht="15.75" hidden="false" customHeight="false" outlineLevel="0" collapsed="false">
      <c r="A8538" s="3" t="n">
        <v>8537</v>
      </c>
      <c r="B8538" s="3" t="s">
        <v>24743</v>
      </c>
      <c r="C8538" s="3" t="s">
        <v>24744</v>
      </c>
      <c r="D8538" s="3" t="n">
        <v>1</v>
      </c>
      <c r="E8538" s="3" t="n">
        <v>0.6620874</v>
      </c>
      <c r="F8538" s="3" t="n">
        <v>5</v>
      </c>
      <c r="G8538" s="3" t="n">
        <v>5</v>
      </c>
      <c r="H8538" s="3" t="n">
        <v>4</v>
      </c>
      <c r="I8538" s="3" t="n">
        <v>4</v>
      </c>
      <c r="J8538" s="3" t="n">
        <v>6</v>
      </c>
      <c r="K8538" s="3" t="n">
        <v>6</v>
      </c>
      <c r="L8538" s="3" t="n">
        <v>0</v>
      </c>
      <c r="M8538" s="3" t="n">
        <v>0</v>
      </c>
      <c r="N8538" s="3" t="n">
        <v>-1</v>
      </c>
      <c r="O8538" s="3" t="n">
        <v>-1</v>
      </c>
      <c r="P8538" s="3" t="n">
        <v>7.6</v>
      </c>
      <c r="Q8538" s="3" t="n">
        <v>24.2</v>
      </c>
      <c r="R8538" s="3" t="s">
        <v>20494</v>
      </c>
      <c r="S8538" s="4" t="n">
        <v>45747.3551736111</v>
      </c>
      <c r="T8538" s="3" t="s">
        <v>29</v>
      </c>
      <c r="U8538" s="3" t="s">
        <v>29</v>
      </c>
      <c r="V8538" s="3" t="n">
        <v>0</v>
      </c>
      <c r="W8538" s="3" t="n">
        <v>0</v>
      </c>
      <c r="X8538" s="3" t="n">
        <v>0</v>
      </c>
      <c r="Y8538" s="3" t="s">
        <v>30</v>
      </c>
      <c r="Z8538" s="3" t="s">
        <v>30</v>
      </c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  <c r="AP8538" s="3"/>
      <c r="AQ8538" s="3"/>
      <c r="AR8538" s="3"/>
      <c r="AS8538" s="3"/>
      <c r="AT8538" s="3"/>
      <c r="AU8538" s="3"/>
      <c r="AV8538" s="3"/>
      <c r="AW8538" s="3"/>
      <c r="AX8538" s="3"/>
      <c r="AY8538" s="3"/>
      <c r="AZ8538" s="3"/>
      <c r="BA8538" s="3"/>
      <c r="BB8538" s="3"/>
      <c r="BC8538" s="3"/>
      <c r="BD8538" s="3"/>
      <c r="BE8538" s="3"/>
      <c r="BF8538" s="3"/>
      <c r="BG8538" s="3"/>
      <c r="BH8538" s="3"/>
      <c r="BI8538" s="3"/>
      <c r="BJ8538" s="3"/>
    </row>
    <row r="8539" customFormat="false" ht="15.75" hidden="false" customHeight="false" outlineLevel="0" collapsed="false">
      <c r="A8539" s="3" t="n">
        <v>8538</v>
      </c>
      <c r="B8539" s="3" t="s">
        <v>24745</v>
      </c>
      <c r="C8539" s="3" t="s">
        <v>24746</v>
      </c>
      <c r="D8539" s="3" t="n">
        <v>1</v>
      </c>
      <c r="E8539" s="3" t="n">
        <v>0.6574931</v>
      </c>
      <c r="F8539" s="3" t="n">
        <v>18</v>
      </c>
      <c r="G8539" s="3" t="n">
        <v>18</v>
      </c>
      <c r="H8539" s="3" t="n">
        <v>8</v>
      </c>
      <c r="I8539" s="3" t="n">
        <v>8</v>
      </c>
      <c r="J8539" s="3" t="n">
        <v>21</v>
      </c>
      <c r="K8539" s="3" t="n">
        <v>21</v>
      </c>
      <c r="L8539" s="3" t="n">
        <v>2</v>
      </c>
      <c r="M8539" s="3" t="n">
        <v>2</v>
      </c>
      <c r="N8539" s="3" t="n">
        <v>-1</v>
      </c>
      <c r="O8539" s="3" t="n">
        <v>-1</v>
      </c>
      <c r="P8539" s="3" t="n">
        <v>7.8</v>
      </c>
      <c r="Q8539" s="3" t="n">
        <v>24.2</v>
      </c>
      <c r="R8539" s="3" t="s">
        <v>20497</v>
      </c>
      <c r="S8539" s="4" t="n">
        <v>45747.3552083333</v>
      </c>
      <c r="T8539" s="3" t="s">
        <v>29</v>
      </c>
      <c r="U8539" s="3" t="s">
        <v>29</v>
      </c>
      <c r="V8539" s="3" t="n">
        <v>0</v>
      </c>
      <c r="W8539" s="3" t="n">
        <v>0</v>
      </c>
      <c r="X8539" s="3" t="n">
        <v>0</v>
      </c>
      <c r="Y8539" s="3" t="s">
        <v>30</v>
      </c>
      <c r="Z8539" s="3" t="s">
        <v>30</v>
      </c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  <c r="AP8539" s="3"/>
      <c r="AQ8539" s="3"/>
      <c r="AR8539" s="3"/>
      <c r="AS8539" s="3"/>
      <c r="AT8539" s="3"/>
      <c r="AU8539" s="3"/>
      <c r="AV8539" s="3"/>
      <c r="AW8539" s="3"/>
      <c r="AX8539" s="3"/>
      <c r="AY8539" s="3"/>
      <c r="AZ8539" s="3"/>
      <c r="BA8539" s="3"/>
      <c r="BB8539" s="3"/>
      <c r="BC8539" s="3"/>
      <c r="BD8539" s="3"/>
      <c r="BE8539" s="3"/>
      <c r="BF8539" s="3"/>
      <c r="BG8539" s="3"/>
      <c r="BH8539" s="3"/>
      <c r="BI8539" s="3"/>
      <c r="BJ8539" s="3"/>
    </row>
    <row r="8540" customFormat="false" ht="15.75" hidden="false" customHeight="false" outlineLevel="0" collapsed="false">
      <c r="A8540" s="3" t="n">
        <v>8539</v>
      </c>
      <c r="B8540" s="3" t="s">
        <v>24747</v>
      </c>
      <c r="C8540" s="3" t="s">
        <v>24748</v>
      </c>
      <c r="D8540" s="3" t="n">
        <v>1</v>
      </c>
      <c r="E8540" s="3" t="n">
        <v>1.1886335</v>
      </c>
      <c r="F8540" s="3" t="n">
        <v>34</v>
      </c>
      <c r="G8540" s="3" t="n">
        <v>34</v>
      </c>
      <c r="H8540" s="3" t="n">
        <v>10</v>
      </c>
      <c r="I8540" s="3" t="n">
        <v>10</v>
      </c>
      <c r="J8540" s="3" t="n">
        <v>44</v>
      </c>
      <c r="K8540" s="3" t="n">
        <v>44</v>
      </c>
      <c r="L8540" s="3" t="n">
        <v>3</v>
      </c>
      <c r="M8540" s="3" t="n">
        <v>3</v>
      </c>
      <c r="N8540" s="3" t="n">
        <v>-1</v>
      </c>
      <c r="O8540" s="3" t="n">
        <v>-1</v>
      </c>
      <c r="P8540" s="3" t="n">
        <v>7.8</v>
      </c>
      <c r="Q8540" s="3" t="n">
        <v>24.2</v>
      </c>
      <c r="R8540" s="3" t="s">
        <v>20500</v>
      </c>
      <c r="S8540" s="4" t="n">
        <v>45747.3552662037</v>
      </c>
      <c r="T8540" s="3" t="s">
        <v>29</v>
      </c>
      <c r="U8540" s="3" t="s">
        <v>29</v>
      </c>
      <c r="V8540" s="3" t="n">
        <v>0</v>
      </c>
      <c r="W8540" s="3" t="n">
        <v>0</v>
      </c>
      <c r="X8540" s="3" t="n">
        <v>0</v>
      </c>
      <c r="Y8540" s="3" t="s">
        <v>30</v>
      </c>
      <c r="Z8540" s="3" t="s">
        <v>30</v>
      </c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  <c r="AP8540" s="3"/>
      <c r="AQ8540" s="3"/>
      <c r="AR8540" s="3"/>
      <c r="AS8540" s="3"/>
      <c r="AT8540" s="3"/>
      <c r="AU8540" s="3"/>
      <c r="AV8540" s="3"/>
      <c r="AW8540" s="3"/>
      <c r="AX8540" s="3"/>
      <c r="AY8540" s="3"/>
      <c r="AZ8540" s="3"/>
      <c r="BA8540" s="3"/>
      <c r="BB8540" s="3"/>
      <c r="BC8540" s="3"/>
      <c r="BD8540" s="3"/>
      <c r="BE8540" s="3"/>
      <c r="BF8540" s="3"/>
      <c r="BG8540" s="3"/>
      <c r="BH8540" s="3"/>
      <c r="BI8540" s="3"/>
      <c r="BJ8540" s="3"/>
    </row>
    <row r="8541" customFormat="false" ht="15.75" hidden="false" customHeight="false" outlineLevel="0" collapsed="false">
      <c r="A8541" s="3" t="n">
        <v>8540</v>
      </c>
      <c r="B8541" s="3" t="s">
        <v>24749</v>
      </c>
      <c r="C8541" s="3" t="s">
        <v>24750</v>
      </c>
      <c r="D8541" s="3" t="n">
        <v>1</v>
      </c>
      <c r="E8541" s="3" t="n">
        <v>4.4762542</v>
      </c>
      <c r="F8541" s="3" t="n">
        <v>41</v>
      </c>
      <c r="G8541" s="3" t="n">
        <v>41</v>
      </c>
      <c r="H8541" s="3" t="n">
        <v>8</v>
      </c>
      <c r="I8541" s="3" t="n">
        <v>8</v>
      </c>
      <c r="J8541" s="3" t="n">
        <v>33</v>
      </c>
      <c r="K8541" s="3" t="n">
        <v>33</v>
      </c>
      <c r="L8541" s="3" t="n">
        <v>9</v>
      </c>
      <c r="M8541" s="3" t="n">
        <v>9</v>
      </c>
      <c r="N8541" s="3" t="n">
        <v>-1</v>
      </c>
      <c r="O8541" s="3" t="n">
        <v>-1</v>
      </c>
      <c r="P8541" s="3" t="n">
        <v>7.8</v>
      </c>
      <c r="Q8541" s="3" t="n">
        <v>24.2</v>
      </c>
      <c r="R8541" s="3" t="s">
        <v>24751</v>
      </c>
      <c r="S8541" s="4" t="n">
        <v>45747.3553472222</v>
      </c>
      <c r="T8541" s="3" t="s">
        <v>29</v>
      </c>
      <c r="U8541" s="3" t="s">
        <v>29</v>
      </c>
      <c r="V8541" s="3" t="n">
        <v>0</v>
      </c>
      <c r="W8541" s="3" t="n">
        <v>0</v>
      </c>
      <c r="X8541" s="3" t="n">
        <v>0</v>
      </c>
      <c r="Y8541" s="3" t="s">
        <v>30</v>
      </c>
      <c r="Z8541" s="3" t="s">
        <v>30</v>
      </c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  <c r="AP8541" s="3"/>
      <c r="AQ8541" s="3"/>
      <c r="AR8541" s="3"/>
      <c r="AS8541" s="3"/>
      <c r="AT8541" s="3"/>
      <c r="AU8541" s="3"/>
      <c r="AV8541" s="3"/>
      <c r="AW8541" s="3"/>
      <c r="AX8541" s="3"/>
      <c r="AY8541" s="3"/>
      <c r="AZ8541" s="3"/>
      <c r="BA8541" s="3"/>
      <c r="BB8541" s="3"/>
      <c r="BC8541" s="3"/>
      <c r="BD8541" s="3"/>
      <c r="BE8541" s="3"/>
      <c r="BF8541" s="3"/>
      <c r="BG8541" s="3"/>
      <c r="BH8541" s="3"/>
      <c r="BI8541" s="3"/>
      <c r="BJ8541" s="3"/>
    </row>
    <row r="8542" customFormat="false" ht="15.75" hidden="false" customHeight="false" outlineLevel="0" collapsed="false">
      <c r="A8542" s="3" t="n">
        <v>8541</v>
      </c>
      <c r="B8542" s="3" t="s">
        <v>24752</v>
      </c>
      <c r="C8542" s="3" t="s">
        <v>24753</v>
      </c>
      <c r="D8542" s="3" t="n">
        <v>1</v>
      </c>
      <c r="E8542" s="3" t="n">
        <v>6.2863643</v>
      </c>
      <c r="F8542" s="3" t="n">
        <v>221</v>
      </c>
      <c r="G8542" s="3" t="n">
        <v>221</v>
      </c>
      <c r="H8542" s="3" t="n">
        <v>23</v>
      </c>
      <c r="I8542" s="3" t="n">
        <v>23</v>
      </c>
      <c r="J8542" s="3" t="n">
        <v>173</v>
      </c>
      <c r="K8542" s="3" t="n">
        <v>173</v>
      </c>
      <c r="L8542" s="3" t="n">
        <v>14</v>
      </c>
      <c r="M8542" s="3" t="n">
        <v>14</v>
      </c>
      <c r="N8542" s="3" t="n">
        <v>-1</v>
      </c>
      <c r="O8542" s="3" t="n">
        <v>-1</v>
      </c>
      <c r="P8542" s="3" t="n">
        <v>7.8</v>
      </c>
      <c r="Q8542" s="3" t="n">
        <v>24.2</v>
      </c>
      <c r="R8542" s="3" t="s">
        <v>24754</v>
      </c>
      <c r="S8542" s="4" t="n">
        <v>45747.3554861111</v>
      </c>
      <c r="T8542" s="3" t="s">
        <v>29</v>
      </c>
      <c r="U8542" s="3" t="s">
        <v>29</v>
      </c>
      <c r="V8542" s="3" t="n">
        <v>0</v>
      </c>
      <c r="W8542" s="3" t="n">
        <v>0</v>
      </c>
      <c r="X8542" s="3" t="n">
        <v>0</v>
      </c>
      <c r="Y8542" s="3" t="s">
        <v>30</v>
      </c>
      <c r="Z8542" s="3" t="s">
        <v>30</v>
      </c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  <c r="AP8542" s="3"/>
      <c r="AQ8542" s="3"/>
      <c r="AR8542" s="3"/>
      <c r="AS8542" s="3"/>
      <c r="AT8542" s="3"/>
      <c r="AU8542" s="3"/>
      <c r="AV8542" s="3"/>
      <c r="AW8542" s="3"/>
      <c r="AX8542" s="3"/>
      <c r="AY8542" s="3"/>
      <c r="AZ8542" s="3"/>
      <c r="BA8542" s="3"/>
      <c r="BB8542" s="3"/>
      <c r="BC8542" s="3"/>
      <c r="BD8542" s="3"/>
      <c r="BE8542" s="3"/>
      <c r="BF8542" s="3"/>
      <c r="BG8542" s="3"/>
      <c r="BH8542" s="3"/>
      <c r="BI8542" s="3"/>
      <c r="BJ8542" s="3"/>
    </row>
    <row r="8543" customFormat="false" ht="15.75" hidden="false" customHeight="false" outlineLevel="0" collapsed="false">
      <c r="A8543" s="3" t="n">
        <v>8542</v>
      </c>
      <c r="B8543" s="3" t="s">
        <v>24755</v>
      </c>
      <c r="C8543" s="3" t="s">
        <v>24756</v>
      </c>
      <c r="D8543" s="3" t="n">
        <v>1</v>
      </c>
      <c r="E8543" s="3" t="n">
        <v>1.186117</v>
      </c>
      <c r="F8543" s="3" t="n">
        <v>10</v>
      </c>
      <c r="G8543" s="3" t="n">
        <v>10</v>
      </c>
      <c r="H8543" s="3" t="n">
        <v>6</v>
      </c>
      <c r="I8543" s="3" t="n">
        <v>6</v>
      </c>
      <c r="J8543" s="3" t="n">
        <v>10</v>
      </c>
      <c r="K8543" s="3" t="n">
        <v>10</v>
      </c>
      <c r="L8543" s="3" t="n">
        <v>1</v>
      </c>
      <c r="M8543" s="3" t="n">
        <v>1</v>
      </c>
      <c r="N8543" s="3" t="n">
        <v>0</v>
      </c>
      <c r="O8543" s="3" t="n">
        <v>0</v>
      </c>
      <c r="P8543" s="3" t="n">
        <v>6.3</v>
      </c>
      <c r="Q8543" s="3" t="n">
        <v>24.2</v>
      </c>
      <c r="R8543" s="3" t="s">
        <v>24757</v>
      </c>
      <c r="S8543" s="4" t="n">
        <v>45747.3555439815</v>
      </c>
      <c r="T8543" s="3" t="s">
        <v>65</v>
      </c>
      <c r="U8543" s="3" t="s">
        <v>65</v>
      </c>
      <c r="V8543" s="3" t="n">
        <v>1</v>
      </c>
      <c r="W8543" s="3" t="n">
        <v>1</v>
      </c>
      <c r="X8543" s="3" t="n">
        <v>0</v>
      </c>
      <c r="Y8543" s="3" t="s">
        <v>30</v>
      </c>
      <c r="Z8543" s="3" t="s">
        <v>30</v>
      </c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  <c r="AP8543" s="3"/>
      <c r="AQ8543" s="3"/>
      <c r="AR8543" s="3"/>
      <c r="AS8543" s="3"/>
      <c r="AT8543" s="3"/>
      <c r="AU8543" s="3"/>
      <c r="AV8543" s="3"/>
      <c r="AW8543" s="3"/>
      <c r="AX8543" s="3"/>
      <c r="AY8543" s="3"/>
      <c r="AZ8543" s="3"/>
      <c r="BA8543" s="3"/>
      <c r="BB8543" s="3"/>
      <c r="BC8543" s="3"/>
      <c r="BD8543" s="3"/>
      <c r="BE8543" s="3"/>
      <c r="BF8543" s="3"/>
      <c r="BG8543" s="3"/>
      <c r="BH8543" s="3"/>
      <c r="BI8543" s="3"/>
      <c r="BJ8543" s="3"/>
    </row>
    <row r="8544" customFormat="false" ht="15.75" hidden="false" customHeight="false" outlineLevel="0" collapsed="false">
      <c r="A8544" s="3" t="n">
        <v>8543</v>
      </c>
      <c r="B8544" s="3" t="s">
        <v>24758</v>
      </c>
      <c r="C8544" s="3" t="s">
        <v>24759</v>
      </c>
      <c r="D8544" s="3" t="n">
        <v>1</v>
      </c>
      <c r="E8544" s="3" t="n">
        <v>1.1148777</v>
      </c>
      <c r="F8544" s="3" t="n">
        <v>10</v>
      </c>
      <c r="G8544" s="3" t="n">
        <v>10</v>
      </c>
      <c r="H8544" s="3" t="n">
        <v>5</v>
      </c>
      <c r="I8544" s="3" t="n">
        <v>5</v>
      </c>
      <c r="J8544" s="3" t="n">
        <v>12</v>
      </c>
      <c r="K8544" s="3" t="n">
        <v>12</v>
      </c>
      <c r="L8544" s="3" t="n">
        <v>1</v>
      </c>
      <c r="M8544" s="3" t="n">
        <v>1</v>
      </c>
      <c r="N8544" s="3" t="n">
        <v>0</v>
      </c>
      <c r="O8544" s="3" t="n">
        <v>0</v>
      </c>
      <c r="P8544" s="3" t="n">
        <v>6.3</v>
      </c>
      <c r="Q8544" s="3" t="n">
        <v>24.2</v>
      </c>
      <c r="R8544" s="3" t="s">
        <v>24760</v>
      </c>
      <c r="S8544" s="4" t="n">
        <v>45747.3556018519</v>
      </c>
      <c r="T8544" s="3" t="s">
        <v>65</v>
      </c>
      <c r="U8544" s="3" t="s">
        <v>65</v>
      </c>
      <c r="V8544" s="3" t="n">
        <v>1</v>
      </c>
      <c r="W8544" s="3" t="n">
        <v>1</v>
      </c>
      <c r="X8544" s="3" t="n">
        <v>0</v>
      </c>
      <c r="Y8544" s="3" t="s">
        <v>30</v>
      </c>
      <c r="Z8544" s="3" t="s">
        <v>30</v>
      </c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  <c r="AP8544" s="3"/>
      <c r="AQ8544" s="3"/>
      <c r="AR8544" s="3"/>
      <c r="AS8544" s="3"/>
      <c r="AT8544" s="3"/>
      <c r="AU8544" s="3"/>
      <c r="AV8544" s="3"/>
      <c r="AW8544" s="3"/>
      <c r="AX8544" s="3"/>
      <c r="AY8544" s="3"/>
      <c r="AZ8544" s="3"/>
      <c r="BA8544" s="3"/>
      <c r="BB8544" s="3"/>
      <c r="BC8544" s="3"/>
      <c r="BD8544" s="3"/>
      <c r="BE8544" s="3"/>
      <c r="BF8544" s="3"/>
      <c r="BG8544" s="3"/>
      <c r="BH8544" s="3"/>
      <c r="BI8544" s="3"/>
      <c r="BJ8544" s="3"/>
    </row>
    <row r="8545" customFormat="false" ht="15.75" hidden="false" customHeight="false" outlineLevel="0" collapsed="false">
      <c r="A8545" s="3" t="n">
        <v>8544</v>
      </c>
      <c r="B8545" s="3" t="s">
        <v>24761</v>
      </c>
      <c r="C8545" s="3" t="s">
        <v>24762</v>
      </c>
      <c r="D8545" s="3" t="n">
        <v>1</v>
      </c>
      <c r="E8545" s="3" t="n">
        <v>1.0865938</v>
      </c>
      <c r="F8545" s="3" t="n">
        <v>29</v>
      </c>
      <c r="G8545" s="3" t="n">
        <v>29</v>
      </c>
      <c r="H8545" s="3" t="n">
        <v>7</v>
      </c>
      <c r="I8545" s="3" t="n">
        <v>7</v>
      </c>
      <c r="J8545" s="3" t="n">
        <v>46</v>
      </c>
      <c r="K8545" s="3" t="n">
        <v>46</v>
      </c>
      <c r="L8545" s="3" t="n">
        <v>0</v>
      </c>
      <c r="M8545" s="3" t="n">
        <v>0</v>
      </c>
      <c r="N8545" s="3" t="n">
        <v>0</v>
      </c>
      <c r="O8545" s="3" t="n">
        <v>0</v>
      </c>
      <c r="P8545" s="3" t="n">
        <v>6.3</v>
      </c>
      <c r="Q8545" s="3" t="n">
        <v>24.2</v>
      </c>
      <c r="R8545" s="3" t="s">
        <v>24763</v>
      </c>
      <c r="S8545" s="4" t="n">
        <v>45747.3556597222</v>
      </c>
      <c r="T8545" s="3" t="s">
        <v>65</v>
      </c>
      <c r="U8545" s="3" t="s">
        <v>65</v>
      </c>
      <c r="V8545" s="3" t="n">
        <v>1</v>
      </c>
      <c r="W8545" s="3" t="n">
        <v>1</v>
      </c>
      <c r="X8545" s="3" t="n">
        <v>0</v>
      </c>
      <c r="Y8545" s="3" t="s">
        <v>30</v>
      </c>
      <c r="Z8545" s="3" t="s">
        <v>30</v>
      </c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  <c r="AP8545" s="3"/>
      <c r="AQ8545" s="3"/>
      <c r="AR8545" s="3"/>
      <c r="AS8545" s="3"/>
      <c r="AT8545" s="3"/>
      <c r="AU8545" s="3"/>
      <c r="AV8545" s="3"/>
      <c r="AW8545" s="3"/>
      <c r="AX8545" s="3"/>
      <c r="AY8545" s="3"/>
      <c r="AZ8545" s="3"/>
      <c r="BA8545" s="3"/>
      <c r="BB8545" s="3"/>
      <c r="BC8545" s="3"/>
      <c r="BD8545" s="3"/>
      <c r="BE8545" s="3"/>
      <c r="BF8545" s="3"/>
      <c r="BG8545" s="3"/>
      <c r="BH8545" s="3"/>
      <c r="BI8545" s="3"/>
      <c r="BJ8545" s="3"/>
    </row>
    <row r="8546" customFormat="false" ht="15.75" hidden="false" customHeight="false" outlineLevel="0" collapsed="false">
      <c r="A8546" s="3" t="n">
        <v>8545</v>
      </c>
      <c r="B8546" s="3" t="s">
        <v>24764</v>
      </c>
      <c r="C8546" s="3" t="s">
        <v>24765</v>
      </c>
      <c r="D8546" s="3" t="n">
        <v>1</v>
      </c>
      <c r="E8546" s="3" t="n">
        <v>0.5236386</v>
      </c>
      <c r="F8546" s="3" t="n">
        <v>16</v>
      </c>
      <c r="G8546" s="3" t="n">
        <v>16</v>
      </c>
      <c r="H8546" s="3" t="n">
        <v>8</v>
      </c>
      <c r="I8546" s="3" t="n">
        <v>8</v>
      </c>
      <c r="J8546" s="3" t="n">
        <v>23</v>
      </c>
      <c r="K8546" s="3" t="n">
        <v>23</v>
      </c>
      <c r="L8546" s="3" t="n">
        <v>1</v>
      </c>
      <c r="M8546" s="3" t="n">
        <v>1</v>
      </c>
      <c r="N8546" s="3" t="n">
        <v>0</v>
      </c>
      <c r="O8546" s="3" t="n">
        <v>0</v>
      </c>
      <c r="P8546" s="3" t="n">
        <v>6.3</v>
      </c>
      <c r="Q8546" s="3" t="n">
        <v>24.2</v>
      </c>
      <c r="R8546" s="3" t="s">
        <v>24766</v>
      </c>
      <c r="S8546" s="4" t="n">
        <v>45747.3557175926</v>
      </c>
      <c r="T8546" s="3" t="s">
        <v>65</v>
      </c>
      <c r="U8546" s="3" t="s">
        <v>65</v>
      </c>
      <c r="V8546" s="3" t="n">
        <v>1</v>
      </c>
      <c r="W8546" s="3" t="n">
        <v>1</v>
      </c>
      <c r="X8546" s="3" t="n">
        <v>0</v>
      </c>
      <c r="Y8546" s="3" t="s">
        <v>30</v>
      </c>
      <c r="Z8546" s="3" t="s">
        <v>30</v>
      </c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  <c r="AP8546" s="3"/>
      <c r="AQ8546" s="3"/>
      <c r="AR8546" s="3"/>
      <c r="AS8546" s="3"/>
      <c r="AT8546" s="3"/>
      <c r="AU8546" s="3"/>
      <c r="AV8546" s="3"/>
      <c r="AW8546" s="3"/>
      <c r="AX8546" s="3"/>
      <c r="AY8546" s="3"/>
      <c r="AZ8546" s="3"/>
      <c r="BA8546" s="3"/>
      <c r="BB8546" s="3"/>
      <c r="BC8546" s="3"/>
      <c r="BD8546" s="3"/>
      <c r="BE8546" s="3"/>
      <c r="BF8546" s="3"/>
      <c r="BG8546" s="3"/>
      <c r="BH8546" s="3"/>
      <c r="BI8546" s="3"/>
      <c r="BJ8546" s="3"/>
    </row>
    <row r="8547" customFormat="false" ht="15.75" hidden="false" customHeight="false" outlineLevel="0" collapsed="false">
      <c r="A8547" s="3" t="n">
        <v>8546</v>
      </c>
      <c r="B8547" s="3" t="s">
        <v>24767</v>
      </c>
      <c r="C8547" s="3" t="s">
        <v>24768</v>
      </c>
      <c r="D8547" s="3" t="n">
        <v>1</v>
      </c>
      <c r="E8547" s="3" t="n">
        <v>0.529455</v>
      </c>
      <c r="F8547" s="3" t="n">
        <v>16</v>
      </c>
      <c r="G8547" s="3" t="n">
        <v>16</v>
      </c>
      <c r="H8547" s="3" t="n">
        <v>8</v>
      </c>
      <c r="I8547" s="3" t="n">
        <v>8</v>
      </c>
      <c r="J8547" s="3" t="n">
        <v>23</v>
      </c>
      <c r="K8547" s="3" t="n">
        <v>23</v>
      </c>
      <c r="L8547" s="3" t="n">
        <v>1</v>
      </c>
      <c r="M8547" s="3" t="n">
        <v>1</v>
      </c>
      <c r="N8547" s="3" t="n">
        <v>0</v>
      </c>
      <c r="O8547" s="3" t="n">
        <v>0</v>
      </c>
      <c r="P8547" s="3" t="n">
        <v>6.3</v>
      </c>
      <c r="Q8547" s="3" t="n">
        <v>24.2</v>
      </c>
      <c r="R8547" s="3" t="s">
        <v>24769</v>
      </c>
      <c r="S8547" s="4" t="n">
        <v>45747.3557638889</v>
      </c>
      <c r="T8547" s="3" t="s">
        <v>65</v>
      </c>
      <c r="U8547" s="3" t="s">
        <v>65</v>
      </c>
      <c r="V8547" s="3" t="n">
        <v>1</v>
      </c>
      <c r="W8547" s="3" t="n">
        <v>1</v>
      </c>
      <c r="X8547" s="3" t="n">
        <v>0</v>
      </c>
      <c r="Y8547" s="3" t="s">
        <v>30</v>
      </c>
      <c r="Z8547" s="3" t="s">
        <v>30</v>
      </c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  <c r="AP8547" s="3"/>
      <c r="AQ8547" s="3"/>
      <c r="AR8547" s="3"/>
      <c r="AS8547" s="3"/>
      <c r="AT8547" s="3"/>
      <c r="AU8547" s="3"/>
      <c r="AV8547" s="3"/>
      <c r="AW8547" s="3"/>
      <c r="AX8547" s="3"/>
      <c r="AY8547" s="3"/>
      <c r="AZ8547" s="3"/>
      <c r="BA8547" s="3"/>
      <c r="BB8547" s="3"/>
      <c r="BC8547" s="3"/>
      <c r="BD8547" s="3"/>
      <c r="BE8547" s="3"/>
      <c r="BF8547" s="3"/>
      <c r="BG8547" s="3"/>
      <c r="BH8547" s="3"/>
      <c r="BI8547" s="3"/>
      <c r="BJ8547" s="3"/>
    </row>
    <row r="8548" customFormat="false" ht="15.75" hidden="false" customHeight="false" outlineLevel="0" collapsed="false">
      <c r="A8548" s="3" t="n">
        <v>8547</v>
      </c>
      <c r="B8548" s="3" t="s">
        <v>24770</v>
      </c>
      <c r="C8548" s="3" t="s">
        <v>24771</v>
      </c>
      <c r="D8548" s="3" t="n">
        <v>1</v>
      </c>
      <c r="E8548" s="3" t="n">
        <v>0.5440354</v>
      </c>
      <c r="F8548" s="3" t="n">
        <v>16</v>
      </c>
      <c r="G8548" s="3" t="n">
        <v>16</v>
      </c>
      <c r="H8548" s="3" t="n">
        <v>8</v>
      </c>
      <c r="I8548" s="3" t="n">
        <v>8</v>
      </c>
      <c r="J8548" s="3" t="n">
        <v>23</v>
      </c>
      <c r="K8548" s="3" t="n">
        <v>23</v>
      </c>
      <c r="L8548" s="3" t="n">
        <v>1</v>
      </c>
      <c r="M8548" s="3" t="n">
        <v>1</v>
      </c>
      <c r="N8548" s="3" t="n">
        <v>0</v>
      </c>
      <c r="O8548" s="3" t="n">
        <v>0</v>
      </c>
      <c r="P8548" s="3" t="n">
        <v>6.3</v>
      </c>
      <c r="Q8548" s="3" t="n">
        <v>24.2</v>
      </c>
      <c r="R8548" s="3" t="s">
        <v>24772</v>
      </c>
      <c r="S8548" s="4" t="n">
        <v>45747.3558217593</v>
      </c>
      <c r="T8548" s="3" t="s">
        <v>65</v>
      </c>
      <c r="U8548" s="3" t="s">
        <v>65</v>
      </c>
      <c r="V8548" s="3" t="n">
        <v>1</v>
      </c>
      <c r="W8548" s="3" t="n">
        <v>1</v>
      </c>
      <c r="X8548" s="3" t="n">
        <v>0</v>
      </c>
      <c r="Y8548" s="3" t="s">
        <v>30</v>
      </c>
      <c r="Z8548" s="3" t="s">
        <v>30</v>
      </c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3"/>
      <c r="AU8548" s="3"/>
      <c r="AV8548" s="3"/>
      <c r="AW8548" s="3"/>
      <c r="AX8548" s="3"/>
      <c r="AY8548" s="3"/>
      <c r="AZ8548" s="3"/>
      <c r="BA8548" s="3"/>
      <c r="BB8548" s="3"/>
      <c r="BC8548" s="3"/>
      <c r="BD8548" s="3"/>
      <c r="BE8548" s="3"/>
      <c r="BF8548" s="3"/>
      <c r="BG8548" s="3"/>
      <c r="BH8548" s="3"/>
      <c r="BI8548" s="3"/>
      <c r="BJ8548" s="3"/>
    </row>
    <row r="8549" customFormat="false" ht="15.75" hidden="false" customHeight="false" outlineLevel="0" collapsed="false">
      <c r="A8549" s="3" t="n">
        <v>8548</v>
      </c>
      <c r="B8549" s="3" t="s">
        <v>24773</v>
      </c>
      <c r="C8549" s="3" t="s">
        <v>24774</v>
      </c>
      <c r="D8549" s="3" t="n">
        <v>1</v>
      </c>
      <c r="E8549" s="3" t="n">
        <v>0.5793767</v>
      </c>
      <c r="F8549" s="3" t="n">
        <v>16</v>
      </c>
      <c r="G8549" s="3" t="n">
        <v>16</v>
      </c>
      <c r="H8549" s="3" t="n">
        <v>8</v>
      </c>
      <c r="I8549" s="3" t="n">
        <v>8</v>
      </c>
      <c r="J8549" s="3" t="n">
        <v>23</v>
      </c>
      <c r="K8549" s="3" t="n">
        <v>23</v>
      </c>
      <c r="L8549" s="3" t="n">
        <v>1</v>
      </c>
      <c r="M8549" s="3" t="n">
        <v>1</v>
      </c>
      <c r="N8549" s="3" t="n">
        <v>0</v>
      </c>
      <c r="O8549" s="3" t="n">
        <v>0</v>
      </c>
      <c r="P8549" s="3" t="n">
        <v>6.3</v>
      </c>
      <c r="Q8549" s="3" t="n">
        <v>24.2</v>
      </c>
      <c r="R8549" s="3" t="s">
        <v>24775</v>
      </c>
      <c r="S8549" s="4" t="n">
        <v>45747.3558680556</v>
      </c>
      <c r="T8549" s="3" t="s">
        <v>65</v>
      </c>
      <c r="U8549" s="3" t="s">
        <v>65</v>
      </c>
      <c r="V8549" s="3" t="n">
        <v>1</v>
      </c>
      <c r="W8549" s="3" t="n">
        <v>1</v>
      </c>
      <c r="X8549" s="3" t="n">
        <v>0</v>
      </c>
      <c r="Y8549" s="3" t="s">
        <v>30</v>
      </c>
      <c r="Z8549" s="3" t="s">
        <v>30</v>
      </c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  <c r="AP8549" s="3"/>
      <c r="AQ8549" s="3"/>
      <c r="AR8549" s="3"/>
      <c r="AS8549" s="3"/>
      <c r="AT8549" s="3"/>
      <c r="AU8549" s="3"/>
      <c r="AV8549" s="3"/>
      <c r="AW8549" s="3"/>
      <c r="AX8549" s="3"/>
      <c r="AY8549" s="3"/>
      <c r="AZ8549" s="3"/>
      <c r="BA8549" s="3"/>
      <c r="BB8549" s="3"/>
      <c r="BC8549" s="3"/>
      <c r="BD8549" s="3"/>
      <c r="BE8549" s="3"/>
      <c r="BF8549" s="3"/>
      <c r="BG8549" s="3"/>
      <c r="BH8549" s="3"/>
      <c r="BI8549" s="3"/>
      <c r="BJ8549" s="3"/>
    </row>
    <row r="8550" customFormat="false" ht="15.75" hidden="false" customHeight="false" outlineLevel="0" collapsed="false">
      <c r="A8550" s="3" t="n">
        <v>8549</v>
      </c>
      <c r="B8550" s="3" t="s">
        <v>24776</v>
      </c>
      <c r="C8550" s="3"/>
      <c r="D8550" s="3" t="n">
        <v>0</v>
      </c>
      <c r="E8550" s="3" t="s">
        <v>1901</v>
      </c>
      <c r="F8550" s="3" t="s">
        <v>1901</v>
      </c>
      <c r="G8550" s="3" t="s">
        <v>1901</v>
      </c>
      <c r="H8550" s="3" t="s">
        <v>1901</v>
      </c>
      <c r="I8550" s="3" t="s">
        <v>1901</v>
      </c>
      <c r="J8550" s="3" t="s">
        <v>1901</v>
      </c>
      <c r="K8550" s="3" t="s">
        <v>1901</v>
      </c>
      <c r="L8550" s="3" t="s">
        <v>1901</v>
      </c>
      <c r="M8550" s="3" t="s">
        <v>1901</v>
      </c>
      <c r="N8550" s="3" t="s">
        <v>1901</v>
      </c>
      <c r="O8550" s="3" t="s">
        <v>1901</v>
      </c>
      <c r="P8550" s="3"/>
      <c r="Q8550" s="3"/>
      <c r="R8550" s="3"/>
      <c r="S8550" s="3"/>
      <c r="T8550" s="3"/>
      <c r="U8550" s="3"/>
      <c r="V8550" s="3" t="s">
        <v>1901</v>
      </c>
      <c r="W8550" s="3" t="s">
        <v>1901</v>
      </c>
      <c r="X8550" s="3" t="s">
        <v>1901</v>
      </c>
      <c r="Y8550" s="3"/>
      <c r="Z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3"/>
      <c r="AU8550" s="3"/>
      <c r="AV8550" s="3"/>
      <c r="AW8550" s="3"/>
      <c r="AX8550" s="3"/>
      <c r="AY8550" s="3"/>
      <c r="AZ8550" s="3"/>
      <c r="BA8550" s="3"/>
      <c r="BB8550" s="3"/>
      <c r="BC8550" s="3"/>
      <c r="BD8550" s="3"/>
      <c r="BE8550" s="3"/>
      <c r="BF8550" s="3"/>
      <c r="BG8550" s="3"/>
      <c r="BH8550" s="3"/>
      <c r="BI8550" s="3"/>
      <c r="BJ8550" s="3"/>
    </row>
    <row r="8551" customFormat="false" ht="15.75" hidden="false" customHeight="false" outlineLevel="0" collapsed="false">
      <c r="A8551" s="3" t="n">
        <v>8550</v>
      </c>
      <c r="B8551" s="3" t="s">
        <v>24777</v>
      </c>
      <c r="C8551" s="3"/>
      <c r="D8551" s="3" t="n">
        <v>0</v>
      </c>
      <c r="E8551" s="3" t="s">
        <v>1901</v>
      </c>
      <c r="F8551" s="3" t="s">
        <v>1901</v>
      </c>
      <c r="G8551" s="3" t="s">
        <v>1901</v>
      </c>
      <c r="H8551" s="3" t="s">
        <v>1901</v>
      </c>
      <c r="I8551" s="3" t="s">
        <v>1901</v>
      </c>
      <c r="J8551" s="3" t="s">
        <v>1901</v>
      </c>
      <c r="K8551" s="3" t="s">
        <v>1901</v>
      </c>
      <c r="L8551" s="3" t="s">
        <v>1901</v>
      </c>
      <c r="M8551" s="3" t="s">
        <v>1901</v>
      </c>
      <c r="N8551" s="3" t="s">
        <v>1901</v>
      </c>
      <c r="O8551" s="3" t="s">
        <v>1901</v>
      </c>
      <c r="P8551" s="3"/>
      <c r="Q8551" s="3"/>
      <c r="R8551" s="3"/>
      <c r="S8551" s="3"/>
      <c r="T8551" s="3"/>
      <c r="U8551" s="3"/>
      <c r="V8551" s="3" t="s">
        <v>1901</v>
      </c>
      <c r="W8551" s="3" t="s">
        <v>1901</v>
      </c>
      <c r="X8551" s="3" t="s">
        <v>1901</v>
      </c>
      <c r="Y8551" s="3"/>
      <c r="Z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  <c r="AP8551" s="3"/>
      <c r="AQ8551" s="3"/>
      <c r="AR8551" s="3"/>
      <c r="AS8551" s="3"/>
      <c r="AT8551" s="3"/>
      <c r="AU8551" s="3"/>
      <c r="AV8551" s="3"/>
      <c r="AW8551" s="3"/>
      <c r="AX8551" s="3"/>
      <c r="AY8551" s="3"/>
      <c r="AZ8551" s="3"/>
      <c r="BA8551" s="3"/>
      <c r="BB8551" s="3"/>
      <c r="BC8551" s="3"/>
      <c r="BD8551" s="3"/>
      <c r="BE8551" s="3"/>
      <c r="BF8551" s="3"/>
      <c r="BG8551" s="3"/>
      <c r="BH8551" s="3"/>
      <c r="BI8551" s="3"/>
      <c r="BJ8551" s="3"/>
    </row>
    <row r="8552" customFormat="false" ht="15.75" hidden="false" customHeight="false" outlineLevel="0" collapsed="false">
      <c r="A8552" s="3" t="n">
        <v>8551</v>
      </c>
      <c r="B8552" s="3" t="s">
        <v>24778</v>
      </c>
      <c r="C8552" s="3"/>
      <c r="D8552" s="3" t="n">
        <v>0</v>
      </c>
      <c r="E8552" s="3" t="s">
        <v>1901</v>
      </c>
      <c r="F8552" s="3" t="s">
        <v>1901</v>
      </c>
      <c r="G8552" s="3" t="s">
        <v>1901</v>
      </c>
      <c r="H8552" s="3" t="s">
        <v>1901</v>
      </c>
      <c r="I8552" s="3" t="s">
        <v>1901</v>
      </c>
      <c r="J8552" s="3" t="s">
        <v>1901</v>
      </c>
      <c r="K8552" s="3" t="s">
        <v>1901</v>
      </c>
      <c r="L8552" s="3" t="s">
        <v>1901</v>
      </c>
      <c r="M8552" s="3" t="s">
        <v>1901</v>
      </c>
      <c r="N8552" s="3" t="s">
        <v>1901</v>
      </c>
      <c r="O8552" s="3" t="s">
        <v>1901</v>
      </c>
      <c r="P8552" s="3"/>
      <c r="Q8552" s="3"/>
      <c r="R8552" s="3"/>
      <c r="S8552" s="3"/>
      <c r="T8552" s="3"/>
      <c r="U8552" s="3"/>
      <c r="V8552" s="3" t="s">
        <v>1901</v>
      </c>
      <c r="W8552" s="3" t="s">
        <v>1901</v>
      </c>
      <c r="X8552" s="3" t="s">
        <v>1901</v>
      </c>
      <c r="Y8552" s="3"/>
      <c r="Z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3"/>
      <c r="AU8552" s="3"/>
      <c r="AV8552" s="3"/>
      <c r="AW8552" s="3"/>
      <c r="AX8552" s="3"/>
      <c r="AY8552" s="3"/>
      <c r="AZ8552" s="3"/>
      <c r="BA8552" s="3"/>
      <c r="BB8552" s="3"/>
      <c r="BC8552" s="3"/>
      <c r="BD8552" s="3"/>
      <c r="BE8552" s="3"/>
      <c r="BF8552" s="3"/>
      <c r="BG8552" s="3"/>
      <c r="BH8552" s="3"/>
      <c r="BI8552" s="3"/>
      <c r="BJ8552" s="3"/>
    </row>
    <row r="8553" customFormat="false" ht="15.75" hidden="false" customHeight="false" outlineLevel="0" collapsed="false">
      <c r="A8553" s="3" t="n">
        <v>8552</v>
      </c>
      <c r="B8553" s="3" t="s">
        <v>24779</v>
      </c>
      <c r="C8553" s="3"/>
      <c r="D8553" s="3" t="n">
        <v>0</v>
      </c>
      <c r="E8553" s="3" t="s">
        <v>1901</v>
      </c>
      <c r="F8553" s="3" t="s">
        <v>1901</v>
      </c>
      <c r="G8553" s="3" t="s">
        <v>1901</v>
      </c>
      <c r="H8553" s="3" t="s">
        <v>1901</v>
      </c>
      <c r="I8553" s="3" t="s">
        <v>1901</v>
      </c>
      <c r="J8553" s="3" t="s">
        <v>1901</v>
      </c>
      <c r="K8553" s="3" t="s">
        <v>1901</v>
      </c>
      <c r="L8553" s="3" t="s">
        <v>1901</v>
      </c>
      <c r="M8553" s="3" t="s">
        <v>1901</v>
      </c>
      <c r="N8553" s="3" t="s">
        <v>1901</v>
      </c>
      <c r="O8553" s="3" t="s">
        <v>1901</v>
      </c>
      <c r="P8553" s="3"/>
      <c r="Q8553" s="3"/>
      <c r="R8553" s="3"/>
      <c r="S8553" s="3"/>
      <c r="T8553" s="3"/>
      <c r="U8553" s="3"/>
      <c r="V8553" s="3" t="s">
        <v>1901</v>
      </c>
      <c r="W8553" s="3" t="s">
        <v>1901</v>
      </c>
      <c r="X8553" s="3" t="s">
        <v>1901</v>
      </c>
      <c r="Y8553" s="3"/>
      <c r="Z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  <c r="AP8553" s="3"/>
      <c r="AQ8553" s="3"/>
      <c r="AR8553" s="3"/>
      <c r="AS8553" s="3"/>
      <c r="AT8553" s="3"/>
      <c r="AU8553" s="3"/>
      <c r="AV8553" s="3"/>
      <c r="AW8553" s="3"/>
      <c r="AX8553" s="3"/>
      <c r="AY8553" s="3"/>
      <c r="AZ8553" s="3"/>
      <c r="BA8553" s="3"/>
      <c r="BB8553" s="3"/>
      <c r="BC8553" s="3"/>
      <c r="BD8553" s="3"/>
      <c r="BE8553" s="3"/>
      <c r="BF8553" s="3"/>
      <c r="BG8553" s="3"/>
      <c r="BH8553" s="3"/>
      <c r="BI8553" s="3"/>
      <c r="BJ8553" s="3"/>
    </row>
    <row r="8554" customFormat="false" ht="15.75" hidden="false" customHeight="false" outlineLevel="0" collapsed="false">
      <c r="A8554" s="3" t="n">
        <v>8553</v>
      </c>
      <c r="B8554" s="3" t="s">
        <v>24780</v>
      </c>
      <c r="C8554" s="3"/>
      <c r="D8554" s="3" t="n">
        <v>0</v>
      </c>
      <c r="E8554" s="3" t="s">
        <v>1901</v>
      </c>
      <c r="F8554" s="3" t="s">
        <v>1901</v>
      </c>
      <c r="G8554" s="3" t="s">
        <v>1901</v>
      </c>
      <c r="H8554" s="3" t="s">
        <v>1901</v>
      </c>
      <c r="I8554" s="3" t="s">
        <v>1901</v>
      </c>
      <c r="J8554" s="3" t="s">
        <v>1901</v>
      </c>
      <c r="K8554" s="3" t="s">
        <v>1901</v>
      </c>
      <c r="L8554" s="3" t="s">
        <v>1901</v>
      </c>
      <c r="M8554" s="3" t="s">
        <v>1901</v>
      </c>
      <c r="N8554" s="3" t="s">
        <v>1901</v>
      </c>
      <c r="O8554" s="3" t="s">
        <v>1901</v>
      </c>
      <c r="P8554" s="3"/>
      <c r="Q8554" s="3"/>
      <c r="R8554" s="3"/>
      <c r="S8554" s="3"/>
      <c r="T8554" s="3"/>
      <c r="U8554" s="3"/>
      <c r="V8554" s="3" t="s">
        <v>1901</v>
      </c>
      <c r="W8554" s="3" t="s">
        <v>1901</v>
      </c>
      <c r="X8554" s="3" t="s">
        <v>1901</v>
      </c>
      <c r="Y8554" s="3"/>
      <c r="Z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  <c r="AP8554" s="3"/>
      <c r="AQ8554" s="3"/>
      <c r="AR8554" s="3"/>
      <c r="AS8554" s="3"/>
      <c r="AT8554" s="3"/>
      <c r="AU8554" s="3"/>
      <c r="AV8554" s="3"/>
      <c r="AW8554" s="3"/>
      <c r="AX8554" s="3"/>
      <c r="AY8554" s="3"/>
      <c r="AZ8554" s="3"/>
      <c r="BA8554" s="3"/>
      <c r="BB8554" s="3"/>
      <c r="BC8554" s="3"/>
      <c r="BD8554" s="3"/>
      <c r="BE8554" s="3"/>
      <c r="BF8554" s="3"/>
      <c r="BG8554" s="3"/>
      <c r="BH8554" s="3"/>
      <c r="BI8554" s="3"/>
      <c r="BJ8554" s="3"/>
    </row>
    <row r="8555" customFormat="false" ht="15.75" hidden="false" customHeight="false" outlineLevel="0" collapsed="false">
      <c r="A8555" s="3" t="n">
        <v>8554</v>
      </c>
      <c r="B8555" s="3" t="s">
        <v>24781</v>
      </c>
      <c r="C8555" s="3"/>
      <c r="D8555" s="3" t="n">
        <v>0</v>
      </c>
      <c r="E8555" s="3" t="s">
        <v>1901</v>
      </c>
      <c r="F8555" s="3" t="s">
        <v>1901</v>
      </c>
      <c r="G8555" s="3" t="s">
        <v>1901</v>
      </c>
      <c r="H8555" s="3" t="s">
        <v>1901</v>
      </c>
      <c r="I8555" s="3" t="s">
        <v>1901</v>
      </c>
      <c r="J8555" s="3" t="s">
        <v>1901</v>
      </c>
      <c r="K8555" s="3" t="s">
        <v>1901</v>
      </c>
      <c r="L8555" s="3" t="s">
        <v>1901</v>
      </c>
      <c r="M8555" s="3" t="s">
        <v>1901</v>
      </c>
      <c r="N8555" s="3" t="s">
        <v>1901</v>
      </c>
      <c r="O8555" s="3" t="s">
        <v>1901</v>
      </c>
      <c r="P8555" s="3"/>
      <c r="Q8555" s="3"/>
      <c r="R8555" s="3"/>
      <c r="S8555" s="3"/>
      <c r="T8555" s="3"/>
      <c r="U8555" s="3"/>
      <c r="V8555" s="3" t="s">
        <v>1901</v>
      </c>
      <c r="W8555" s="3" t="s">
        <v>1901</v>
      </c>
      <c r="X8555" s="3" t="s">
        <v>1901</v>
      </c>
      <c r="Y8555" s="3"/>
      <c r="Z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3"/>
      <c r="AU8555" s="3"/>
      <c r="AV8555" s="3"/>
      <c r="AW8555" s="3"/>
      <c r="AX8555" s="3"/>
      <c r="AY8555" s="3"/>
      <c r="AZ8555" s="3"/>
      <c r="BA8555" s="3"/>
      <c r="BB8555" s="3"/>
      <c r="BC8555" s="3"/>
      <c r="BD8555" s="3"/>
      <c r="BE8555" s="3"/>
      <c r="BF8555" s="3"/>
      <c r="BG8555" s="3"/>
      <c r="BH8555" s="3"/>
      <c r="BI8555" s="3"/>
      <c r="BJ8555" s="3"/>
    </row>
    <row r="8556" customFormat="false" ht="15.75" hidden="false" customHeight="false" outlineLevel="0" collapsed="false">
      <c r="A8556" s="3" t="n">
        <v>8555</v>
      </c>
      <c r="B8556" s="3" t="s">
        <v>24782</v>
      </c>
      <c r="C8556" s="3"/>
      <c r="D8556" s="3" t="n">
        <v>0</v>
      </c>
      <c r="E8556" s="3" t="s">
        <v>1901</v>
      </c>
      <c r="F8556" s="3" t="s">
        <v>1901</v>
      </c>
      <c r="G8556" s="3" t="s">
        <v>1901</v>
      </c>
      <c r="H8556" s="3" t="s">
        <v>1901</v>
      </c>
      <c r="I8556" s="3" t="s">
        <v>1901</v>
      </c>
      <c r="J8556" s="3" t="s">
        <v>1901</v>
      </c>
      <c r="K8556" s="3" t="s">
        <v>1901</v>
      </c>
      <c r="L8556" s="3" t="s">
        <v>1901</v>
      </c>
      <c r="M8556" s="3" t="s">
        <v>1901</v>
      </c>
      <c r="N8556" s="3" t="s">
        <v>1901</v>
      </c>
      <c r="O8556" s="3" t="s">
        <v>1901</v>
      </c>
      <c r="P8556" s="3"/>
      <c r="Q8556" s="3"/>
      <c r="R8556" s="3"/>
      <c r="S8556" s="3"/>
      <c r="T8556" s="3"/>
      <c r="U8556" s="3"/>
      <c r="V8556" s="3" t="s">
        <v>1901</v>
      </c>
      <c r="W8556" s="3" t="s">
        <v>1901</v>
      </c>
      <c r="X8556" s="3" t="s">
        <v>1901</v>
      </c>
      <c r="Y8556" s="3"/>
      <c r="Z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  <c r="AP8556" s="3"/>
      <c r="AQ8556" s="3"/>
      <c r="AR8556" s="3"/>
      <c r="AS8556" s="3"/>
      <c r="AT8556" s="3"/>
      <c r="AU8556" s="3"/>
      <c r="AV8556" s="3"/>
      <c r="AW8556" s="3"/>
      <c r="AX8556" s="3"/>
      <c r="AY8556" s="3"/>
      <c r="AZ8556" s="3"/>
      <c r="BA8556" s="3"/>
      <c r="BB8556" s="3"/>
      <c r="BC8556" s="3"/>
      <c r="BD8556" s="3"/>
      <c r="BE8556" s="3"/>
      <c r="BF8556" s="3"/>
      <c r="BG8556" s="3"/>
      <c r="BH8556" s="3"/>
      <c r="BI8556" s="3"/>
      <c r="BJ8556" s="3"/>
    </row>
    <row r="8557" customFormat="false" ht="15.75" hidden="false" customHeight="false" outlineLevel="0" collapsed="false">
      <c r="A8557" s="3" t="n">
        <v>8556</v>
      </c>
      <c r="B8557" s="3" t="s">
        <v>24783</v>
      </c>
      <c r="C8557" s="3"/>
      <c r="D8557" s="3" t="n">
        <v>0</v>
      </c>
      <c r="E8557" s="3" t="s">
        <v>1901</v>
      </c>
      <c r="F8557" s="3" t="s">
        <v>1901</v>
      </c>
      <c r="G8557" s="3" t="s">
        <v>1901</v>
      </c>
      <c r="H8557" s="3" t="s">
        <v>1901</v>
      </c>
      <c r="I8557" s="3" t="s">
        <v>1901</v>
      </c>
      <c r="J8557" s="3" t="s">
        <v>1901</v>
      </c>
      <c r="K8557" s="3" t="s">
        <v>1901</v>
      </c>
      <c r="L8557" s="3" t="s">
        <v>1901</v>
      </c>
      <c r="M8557" s="3" t="s">
        <v>1901</v>
      </c>
      <c r="N8557" s="3" t="s">
        <v>1901</v>
      </c>
      <c r="O8557" s="3" t="s">
        <v>1901</v>
      </c>
      <c r="P8557" s="3"/>
      <c r="Q8557" s="3"/>
      <c r="R8557" s="3"/>
      <c r="S8557" s="3"/>
      <c r="T8557" s="3"/>
      <c r="U8557" s="3"/>
      <c r="V8557" s="3" t="s">
        <v>1901</v>
      </c>
      <c r="W8557" s="3" t="s">
        <v>1901</v>
      </c>
      <c r="X8557" s="3" t="s">
        <v>1901</v>
      </c>
      <c r="Y8557" s="3"/>
      <c r="Z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  <c r="AP8557" s="3"/>
      <c r="AQ8557" s="3"/>
      <c r="AR8557" s="3"/>
      <c r="AS8557" s="3"/>
      <c r="AT8557" s="3"/>
      <c r="AU8557" s="3"/>
      <c r="AV8557" s="3"/>
      <c r="AW8557" s="3"/>
      <c r="AX8557" s="3"/>
      <c r="AY8557" s="3"/>
      <c r="AZ8557" s="3"/>
      <c r="BA8557" s="3"/>
      <c r="BB8557" s="3"/>
      <c r="BC8557" s="3"/>
      <c r="BD8557" s="3"/>
      <c r="BE8557" s="3"/>
      <c r="BF8557" s="3"/>
      <c r="BG8557" s="3"/>
      <c r="BH8557" s="3"/>
      <c r="BI8557" s="3"/>
      <c r="BJ8557" s="3"/>
    </row>
    <row r="8558" customFormat="false" ht="15.75" hidden="false" customHeight="false" outlineLevel="0" collapsed="false">
      <c r="A8558" s="3" t="n">
        <v>8557</v>
      </c>
      <c r="B8558" s="3" t="s">
        <v>24784</v>
      </c>
      <c r="C8558" s="3"/>
      <c r="D8558" s="3" t="n">
        <v>0</v>
      </c>
      <c r="E8558" s="3" t="s">
        <v>1901</v>
      </c>
      <c r="F8558" s="3" t="s">
        <v>1901</v>
      </c>
      <c r="G8558" s="3" t="s">
        <v>1901</v>
      </c>
      <c r="H8558" s="3" t="s">
        <v>1901</v>
      </c>
      <c r="I8558" s="3" t="s">
        <v>1901</v>
      </c>
      <c r="J8558" s="3" t="s">
        <v>1901</v>
      </c>
      <c r="K8558" s="3" t="s">
        <v>1901</v>
      </c>
      <c r="L8558" s="3" t="s">
        <v>1901</v>
      </c>
      <c r="M8558" s="3" t="s">
        <v>1901</v>
      </c>
      <c r="N8558" s="3" t="s">
        <v>1901</v>
      </c>
      <c r="O8558" s="3" t="s">
        <v>1901</v>
      </c>
      <c r="P8558" s="3"/>
      <c r="Q8558" s="3"/>
      <c r="R8558" s="3"/>
      <c r="S8558" s="3"/>
      <c r="T8558" s="3"/>
      <c r="U8558" s="3"/>
      <c r="V8558" s="3" t="s">
        <v>1901</v>
      </c>
      <c r="W8558" s="3" t="s">
        <v>1901</v>
      </c>
      <c r="X8558" s="3" t="s">
        <v>1901</v>
      </c>
      <c r="Y8558" s="3"/>
      <c r="Z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3"/>
      <c r="AU8558" s="3"/>
      <c r="AV8558" s="3"/>
      <c r="AW8558" s="3"/>
      <c r="AX8558" s="3"/>
      <c r="AY8558" s="3"/>
      <c r="AZ8558" s="3"/>
      <c r="BA8558" s="3"/>
      <c r="BB8558" s="3"/>
      <c r="BC8558" s="3"/>
      <c r="BD8558" s="3"/>
      <c r="BE8558" s="3"/>
      <c r="BF8558" s="3"/>
      <c r="BG8558" s="3"/>
      <c r="BH8558" s="3"/>
      <c r="BI8558" s="3"/>
      <c r="BJ8558" s="3"/>
    </row>
    <row r="8559" customFormat="false" ht="15.75" hidden="false" customHeight="false" outlineLevel="0" collapsed="false">
      <c r="A8559" s="3" t="n">
        <v>8558</v>
      </c>
      <c r="B8559" s="3" t="s">
        <v>24785</v>
      </c>
      <c r="C8559" s="3"/>
      <c r="D8559" s="3" t="n">
        <v>0</v>
      </c>
      <c r="E8559" s="3" t="s">
        <v>1901</v>
      </c>
      <c r="F8559" s="3" t="s">
        <v>1901</v>
      </c>
      <c r="G8559" s="3" t="s">
        <v>1901</v>
      </c>
      <c r="H8559" s="3" t="s">
        <v>1901</v>
      </c>
      <c r="I8559" s="3" t="s">
        <v>1901</v>
      </c>
      <c r="J8559" s="3" t="s">
        <v>1901</v>
      </c>
      <c r="K8559" s="3" t="s">
        <v>1901</v>
      </c>
      <c r="L8559" s="3" t="s">
        <v>1901</v>
      </c>
      <c r="M8559" s="3" t="s">
        <v>1901</v>
      </c>
      <c r="N8559" s="3" t="s">
        <v>1901</v>
      </c>
      <c r="O8559" s="3" t="s">
        <v>1901</v>
      </c>
      <c r="P8559" s="3"/>
      <c r="Q8559" s="3"/>
      <c r="R8559" s="3"/>
      <c r="S8559" s="3"/>
      <c r="T8559" s="3"/>
      <c r="U8559" s="3"/>
      <c r="V8559" s="3" t="s">
        <v>1901</v>
      </c>
      <c r="W8559" s="3" t="s">
        <v>1901</v>
      </c>
      <c r="X8559" s="3" t="s">
        <v>1901</v>
      </c>
      <c r="Y8559" s="3"/>
      <c r="Z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  <c r="AP8559" s="3"/>
      <c r="AQ8559" s="3"/>
      <c r="AR8559" s="3"/>
      <c r="AS8559" s="3"/>
      <c r="AT8559" s="3"/>
      <c r="AU8559" s="3"/>
      <c r="AV8559" s="3"/>
      <c r="AW8559" s="3"/>
      <c r="AX8559" s="3"/>
      <c r="AY8559" s="3"/>
      <c r="AZ8559" s="3"/>
      <c r="BA8559" s="3"/>
      <c r="BB8559" s="3"/>
      <c r="BC8559" s="3"/>
      <c r="BD8559" s="3"/>
      <c r="BE8559" s="3"/>
      <c r="BF8559" s="3"/>
      <c r="BG8559" s="3"/>
      <c r="BH8559" s="3"/>
      <c r="BI8559" s="3"/>
      <c r="BJ8559" s="3"/>
    </row>
    <row r="8560" customFormat="false" ht="15.75" hidden="false" customHeight="false" outlineLevel="0" collapsed="false">
      <c r="A8560" s="3" t="n">
        <v>8559</v>
      </c>
      <c r="B8560" s="3" t="s">
        <v>24786</v>
      </c>
      <c r="C8560" s="3"/>
      <c r="D8560" s="3" t="n">
        <v>0</v>
      </c>
      <c r="E8560" s="3" t="s">
        <v>1901</v>
      </c>
      <c r="F8560" s="3" t="s">
        <v>1901</v>
      </c>
      <c r="G8560" s="3" t="s">
        <v>1901</v>
      </c>
      <c r="H8560" s="3" t="s">
        <v>1901</v>
      </c>
      <c r="I8560" s="3" t="s">
        <v>1901</v>
      </c>
      <c r="J8560" s="3" t="s">
        <v>1901</v>
      </c>
      <c r="K8560" s="3" t="s">
        <v>1901</v>
      </c>
      <c r="L8560" s="3" t="s">
        <v>1901</v>
      </c>
      <c r="M8560" s="3" t="s">
        <v>1901</v>
      </c>
      <c r="N8560" s="3" t="s">
        <v>1901</v>
      </c>
      <c r="O8560" s="3" t="s">
        <v>1901</v>
      </c>
      <c r="P8560" s="3"/>
      <c r="Q8560" s="3"/>
      <c r="R8560" s="3"/>
      <c r="S8560" s="3"/>
      <c r="T8560" s="3"/>
      <c r="U8560" s="3"/>
      <c r="V8560" s="3" t="s">
        <v>1901</v>
      </c>
      <c r="W8560" s="3" t="s">
        <v>1901</v>
      </c>
      <c r="X8560" s="3" t="s">
        <v>1901</v>
      </c>
      <c r="Y8560" s="3"/>
      <c r="Z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  <c r="AP8560" s="3"/>
      <c r="AQ8560" s="3"/>
      <c r="AR8560" s="3"/>
      <c r="AS8560" s="3"/>
      <c r="AT8560" s="3"/>
      <c r="AU8560" s="3"/>
      <c r="AV8560" s="3"/>
      <c r="AW8560" s="3"/>
      <c r="AX8560" s="3"/>
      <c r="AY8560" s="3"/>
      <c r="AZ8560" s="3"/>
      <c r="BA8560" s="3"/>
      <c r="BB8560" s="3"/>
      <c r="BC8560" s="3"/>
      <c r="BD8560" s="3"/>
      <c r="BE8560" s="3"/>
      <c r="BF8560" s="3"/>
      <c r="BG8560" s="3"/>
      <c r="BH8560" s="3"/>
      <c r="BI8560" s="3"/>
      <c r="BJ8560" s="3"/>
    </row>
    <row r="8561" customFormat="false" ht="15.75" hidden="false" customHeight="false" outlineLevel="0" collapsed="false">
      <c r="A8561" s="3" t="n">
        <v>8560</v>
      </c>
      <c r="B8561" s="3" t="s">
        <v>24787</v>
      </c>
      <c r="C8561" s="3" t="s">
        <v>24788</v>
      </c>
      <c r="D8561" s="3" t="n">
        <v>1</v>
      </c>
      <c r="E8561" s="3" t="n">
        <v>3.5980687</v>
      </c>
      <c r="F8561" s="3" t="n">
        <v>25</v>
      </c>
      <c r="G8561" s="3" t="n">
        <v>25</v>
      </c>
      <c r="H8561" s="3" t="n">
        <v>4</v>
      </c>
      <c r="I8561" s="3" t="n">
        <v>4</v>
      </c>
      <c r="J8561" s="3" t="n">
        <v>53</v>
      </c>
      <c r="K8561" s="3" t="n">
        <v>53</v>
      </c>
      <c r="L8561" s="3" t="n">
        <v>15</v>
      </c>
      <c r="M8561" s="3" t="n">
        <v>15</v>
      </c>
      <c r="N8561" s="3" t="n">
        <v>0</v>
      </c>
      <c r="O8561" s="3" t="n">
        <v>-1</v>
      </c>
      <c r="P8561" s="3" t="n">
        <v>7.4</v>
      </c>
      <c r="Q8561" s="3" t="n">
        <v>24.2</v>
      </c>
      <c r="R8561" s="3" t="s">
        <v>24789</v>
      </c>
      <c r="S8561" s="4" t="n">
        <v>45747.3569675926</v>
      </c>
      <c r="T8561" s="3" t="s">
        <v>65</v>
      </c>
      <c r="U8561" s="3" t="s">
        <v>65</v>
      </c>
      <c r="V8561" s="3" t="n">
        <v>1</v>
      </c>
      <c r="W8561" s="3" t="n">
        <v>0</v>
      </c>
      <c r="X8561" s="3" t="n">
        <v>0</v>
      </c>
      <c r="Y8561" s="3" t="s">
        <v>30</v>
      </c>
      <c r="Z8561" s="3" t="s">
        <v>30</v>
      </c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  <c r="AP8561" s="3"/>
      <c r="AQ8561" s="3"/>
      <c r="AR8561" s="3"/>
      <c r="AS8561" s="3"/>
      <c r="AT8561" s="3"/>
      <c r="AU8561" s="3"/>
      <c r="AV8561" s="3"/>
      <c r="AW8561" s="3"/>
      <c r="AX8561" s="3"/>
      <c r="AY8561" s="3"/>
      <c r="AZ8561" s="3"/>
      <c r="BA8561" s="3"/>
      <c r="BB8561" s="3"/>
      <c r="BC8561" s="3"/>
      <c r="BD8561" s="3"/>
      <c r="BE8561" s="3"/>
      <c r="BF8561" s="3"/>
      <c r="BG8561" s="3"/>
      <c r="BH8561" s="3"/>
      <c r="BI8561" s="3"/>
      <c r="BJ8561" s="3"/>
    </row>
    <row r="8562" customFormat="false" ht="15.75" hidden="false" customHeight="false" outlineLevel="0" collapsed="false">
      <c r="A8562" s="3" t="n">
        <v>8561</v>
      </c>
      <c r="B8562" s="3" t="s">
        <v>24790</v>
      </c>
      <c r="C8562" s="3" t="s">
        <v>24791</v>
      </c>
      <c r="D8562" s="3" t="n">
        <v>1</v>
      </c>
      <c r="E8562" s="3" t="n">
        <v>3.7734052</v>
      </c>
      <c r="F8562" s="3" t="n">
        <v>25</v>
      </c>
      <c r="G8562" s="3" t="n">
        <v>25</v>
      </c>
      <c r="H8562" s="3" t="n">
        <v>4</v>
      </c>
      <c r="I8562" s="3" t="n">
        <v>4</v>
      </c>
      <c r="J8562" s="3" t="n">
        <v>53</v>
      </c>
      <c r="K8562" s="3" t="n">
        <v>53</v>
      </c>
      <c r="L8562" s="3" t="n">
        <v>15</v>
      </c>
      <c r="M8562" s="3" t="n">
        <v>15</v>
      </c>
      <c r="N8562" s="3" t="n">
        <v>0</v>
      </c>
      <c r="O8562" s="3" t="n">
        <v>-1</v>
      </c>
      <c r="P8562" s="3" t="n">
        <v>7.4</v>
      </c>
      <c r="Q8562" s="3" t="n">
        <v>24.2</v>
      </c>
      <c r="R8562" s="3" t="s">
        <v>24792</v>
      </c>
      <c r="S8562" s="4" t="n">
        <v>45747.3571180556</v>
      </c>
      <c r="T8562" s="3" t="s">
        <v>65</v>
      </c>
      <c r="U8562" s="3" t="s">
        <v>65</v>
      </c>
      <c r="V8562" s="3" t="n">
        <v>1</v>
      </c>
      <c r="W8562" s="3" t="n">
        <v>0</v>
      </c>
      <c r="X8562" s="3" t="n">
        <v>0</v>
      </c>
      <c r="Y8562" s="3" t="s">
        <v>30</v>
      </c>
      <c r="Z8562" s="3" t="s">
        <v>30</v>
      </c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3"/>
      <c r="AU8562" s="3"/>
      <c r="AV8562" s="3"/>
      <c r="AW8562" s="3"/>
      <c r="AX8562" s="3"/>
      <c r="AY8562" s="3"/>
      <c r="AZ8562" s="3"/>
      <c r="BA8562" s="3"/>
      <c r="BB8562" s="3"/>
      <c r="BC8562" s="3"/>
      <c r="BD8562" s="3"/>
      <c r="BE8562" s="3"/>
      <c r="BF8562" s="3"/>
      <c r="BG8562" s="3"/>
      <c r="BH8562" s="3"/>
      <c r="BI8562" s="3"/>
      <c r="BJ8562" s="3"/>
    </row>
    <row r="8563" customFormat="false" ht="15.75" hidden="false" customHeight="false" outlineLevel="0" collapsed="false">
      <c r="A8563" s="3" t="n">
        <v>8562</v>
      </c>
      <c r="B8563" s="3" t="s">
        <v>24793</v>
      </c>
      <c r="C8563" s="3"/>
      <c r="D8563" s="3" t="n">
        <v>0</v>
      </c>
      <c r="E8563" s="3" t="s">
        <v>1901</v>
      </c>
      <c r="F8563" s="3" t="s">
        <v>1901</v>
      </c>
      <c r="G8563" s="3" t="s">
        <v>1901</v>
      </c>
      <c r="H8563" s="3" t="s">
        <v>1901</v>
      </c>
      <c r="I8563" s="3" t="s">
        <v>1901</v>
      </c>
      <c r="J8563" s="3" t="s">
        <v>1901</v>
      </c>
      <c r="K8563" s="3" t="s">
        <v>1901</v>
      </c>
      <c r="L8563" s="3" t="s">
        <v>1901</v>
      </c>
      <c r="M8563" s="3" t="s">
        <v>1901</v>
      </c>
      <c r="N8563" s="3" t="s">
        <v>1901</v>
      </c>
      <c r="O8563" s="3" t="s">
        <v>1901</v>
      </c>
      <c r="P8563" s="3"/>
      <c r="Q8563" s="3"/>
      <c r="R8563" s="3"/>
      <c r="S8563" s="3"/>
      <c r="T8563" s="3"/>
      <c r="U8563" s="3"/>
      <c r="V8563" s="3" t="s">
        <v>1901</v>
      </c>
      <c r="W8563" s="3" t="s">
        <v>1901</v>
      </c>
      <c r="X8563" s="3" t="s">
        <v>1901</v>
      </c>
      <c r="Y8563" s="3"/>
      <c r="Z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3"/>
      <c r="AU8563" s="3"/>
      <c r="AV8563" s="3"/>
      <c r="AW8563" s="3"/>
      <c r="AX8563" s="3"/>
      <c r="AY8563" s="3"/>
      <c r="AZ8563" s="3"/>
      <c r="BA8563" s="3"/>
      <c r="BB8563" s="3"/>
      <c r="BC8563" s="3"/>
      <c r="BD8563" s="3"/>
      <c r="BE8563" s="3"/>
      <c r="BF8563" s="3"/>
      <c r="BG8563" s="3"/>
      <c r="BH8563" s="3"/>
      <c r="BI8563" s="3"/>
      <c r="BJ8563" s="3"/>
    </row>
    <row r="8564" customFormat="false" ht="15.75" hidden="false" customHeight="false" outlineLevel="0" collapsed="false">
      <c r="A8564" s="3" t="n">
        <v>8563</v>
      </c>
      <c r="B8564" s="3" t="s">
        <v>24794</v>
      </c>
      <c r="C8564" s="3"/>
      <c r="D8564" s="3" t="n">
        <v>0</v>
      </c>
      <c r="E8564" s="3" t="s">
        <v>1901</v>
      </c>
      <c r="F8564" s="3" t="s">
        <v>1901</v>
      </c>
      <c r="G8564" s="3" t="s">
        <v>1901</v>
      </c>
      <c r="H8564" s="3" t="s">
        <v>1901</v>
      </c>
      <c r="I8564" s="3" t="s">
        <v>1901</v>
      </c>
      <c r="J8564" s="3" t="s">
        <v>1901</v>
      </c>
      <c r="K8564" s="3" t="s">
        <v>1901</v>
      </c>
      <c r="L8564" s="3" t="s">
        <v>1901</v>
      </c>
      <c r="M8564" s="3" t="s">
        <v>1901</v>
      </c>
      <c r="N8564" s="3" t="s">
        <v>1901</v>
      </c>
      <c r="O8564" s="3" t="s">
        <v>1901</v>
      </c>
      <c r="P8564" s="3"/>
      <c r="Q8564" s="3"/>
      <c r="R8564" s="3"/>
      <c r="S8564" s="3"/>
      <c r="T8564" s="3"/>
      <c r="U8564" s="3"/>
      <c r="V8564" s="3" t="s">
        <v>1901</v>
      </c>
      <c r="W8564" s="3" t="s">
        <v>1901</v>
      </c>
      <c r="X8564" s="3" t="s">
        <v>1901</v>
      </c>
      <c r="Y8564" s="3"/>
      <c r="Z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3"/>
      <c r="AU8564" s="3"/>
      <c r="AV8564" s="3"/>
      <c r="AW8564" s="3"/>
      <c r="AX8564" s="3"/>
      <c r="AY8564" s="3"/>
      <c r="AZ8564" s="3"/>
      <c r="BA8564" s="3"/>
      <c r="BB8564" s="3"/>
      <c r="BC8564" s="3"/>
      <c r="BD8564" s="3"/>
      <c r="BE8564" s="3"/>
      <c r="BF8564" s="3"/>
      <c r="BG8564" s="3"/>
      <c r="BH8564" s="3"/>
      <c r="BI8564" s="3"/>
      <c r="BJ8564" s="3"/>
    </row>
    <row r="8565" customFormat="false" ht="15.75" hidden="false" customHeight="false" outlineLevel="0" collapsed="false">
      <c r="A8565" s="3" t="n">
        <v>8564</v>
      </c>
      <c r="B8565" s="3" t="s">
        <v>24795</v>
      </c>
      <c r="C8565" s="3"/>
      <c r="D8565" s="3" t="n">
        <v>0</v>
      </c>
      <c r="E8565" s="3" t="s">
        <v>1901</v>
      </c>
      <c r="F8565" s="3" t="s">
        <v>1901</v>
      </c>
      <c r="G8565" s="3" t="s">
        <v>1901</v>
      </c>
      <c r="H8565" s="3" t="s">
        <v>1901</v>
      </c>
      <c r="I8565" s="3" t="s">
        <v>1901</v>
      </c>
      <c r="J8565" s="3" t="s">
        <v>1901</v>
      </c>
      <c r="K8565" s="3" t="s">
        <v>1901</v>
      </c>
      <c r="L8565" s="3" t="s">
        <v>1901</v>
      </c>
      <c r="M8565" s="3" t="s">
        <v>1901</v>
      </c>
      <c r="N8565" s="3" t="s">
        <v>1901</v>
      </c>
      <c r="O8565" s="3" t="s">
        <v>1901</v>
      </c>
      <c r="P8565" s="3"/>
      <c r="Q8565" s="3"/>
      <c r="R8565" s="3"/>
      <c r="S8565" s="3"/>
      <c r="T8565" s="3"/>
      <c r="U8565" s="3"/>
      <c r="V8565" s="3" t="s">
        <v>1901</v>
      </c>
      <c r="W8565" s="3" t="s">
        <v>1901</v>
      </c>
      <c r="X8565" s="3" t="s">
        <v>1901</v>
      </c>
      <c r="Y8565" s="3"/>
      <c r="Z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3"/>
      <c r="AU8565" s="3"/>
      <c r="AV8565" s="3"/>
      <c r="AW8565" s="3"/>
      <c r="AX8565" s="3"/>
      <c r="AY8565" s="3"/>
      <c r="AZ8565" s="3"/>
      <c r="BA8565" s="3"/>
      <c r="BB8565" s="3"/>
      <c r="BC8565" s="3"/>
      <c r="BD8565" s="3"/>
      <c r="BE8565" s="3"/>
      <c r="BF8565" s="3"/>
      <c r="BG8565" s="3"/>
      <c r="BH8565" s="3"/>
      <c r="BI8565" s="3"/>
      <c r="BJ8565" s="3"/>
    </row>
    <row r="8566" customFormat="false" ht="15.75" hidden="false" customHeight="false" outlineLevel="0" collapsed="false">
      <c r="A8566" s="3" t="n">
        <v>8565</v>
      </c>
      <c r="B8566" s="3" t="s">
        <v>24796</v>
      </c>
      <c r="C8566" s="3"/>
      <c r="D8566" s="3" t="n">
        <v>0</v>
      </c>
      <c r="E8566" s="3" t="s">
        <v>1901</v>
      </c>
      <c r="F8566" s="3" t="s">
        <v>1901</v>
      </c>
      <c r="G8566" s="3" t="s">
        <v>1901</v>
      </c>
      <c r="H8566" s="3" t="s">
        <v>1901</v>
      </c>
      <c r="I8566" s="3" t="s">
        <v>1901</v>
      </c>
      <c r="J8566" s="3" t="s">
        <v>1901</v>
      </c>
      <c r="K8566" s="3" t="s">
        <v>1901</v>
      </c>
      <c r="L8566" s="3" t="s">
        <v>1901</v>
      </c>
      <c r="M8566" s="3" t="s">
        <v>1901</v>
      </c>
      <c r="N8566" s="3" t="s">
        <v>1901</v>
      </c>
      <c r="O8566" s="3" t="s">
        <v>1901</v>
      </c>
      <c r="P8566" s="3"/>
      <c r="Q8566" s="3"/>
      <c r="R8566" s="3"/>
      <c r="S8566" s="3"/>
      <c r="T8566" s="3"/>
      <c r="U8566" s="3"/>
      <c r="V8566" s="3" t="s">
        <v>1901</v>
      </c>
      <c r="W8566" s="3" t="s">
        <v>1901</v>
      </c>
      <c r="X8566" s="3" t="s">
        <v>1901</v>
      </c>
      <c r="Y8566" s="3"/>
      <c r="Z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3"/>
      <c r="AU8566" s="3"/>
      <c r="AV8566" s="3"/>
      <c r="AW8566" s="3"/>
      <c r="AX8566" s="3"/>
      <c r="AY8566" s="3"/>
      <c r="AZ8566" s="3"/>
      <c r="BA8566" s="3"/>
      <c r="BB8566" s="3"/>
      <c r="BC8566" s="3"/>
      <c r="BD8566" s="3"/>
      <c r="BE8566" s="3"/>
      <c r="BF8566" s="3"/>
      <c r="BG8566" s="3"/>
      <c r="BH8566" s="3"/>
      <c r="BI8566" s="3"/>
      <c r="BJ8566" s="3"/>
    </row>
    <row r="8567" customFormat="false" ht="15.75" hidden="false" customHeight="false" outlineLevel="0" collapsed="false">
      <c r="A8567" s="3" t="n">
        <v>8566</v>
      </c>
      <c r="B8567" s="3" t="s">
        <v>24797</v>
      </c>
      <c r="C8567" s="3"/>
      <c r="D8567" s="3" t="n">
        <v>0</v>
      </c>
      <c r="E8567" s="3" t="s">
        <v>1901</v>
      </c>
      <c r="F8567" s="3" t="s">
        <v>1901</v>
      </c>
      <c r="G8567" s="3" t="s">
        <v>1901</v>
      </c>
      <c r="H8567" s="3" t="s">
        <v>1901</v>
      </c>
      <c r="I8567" s="3" t="s">
        <v>1901</v>
      </c>
      <c r="J8567" s="3" t="s">
        <v>1901</v>
      </c>
      <c r="K8567" s="3" t="s">
        <v>1901</v>
      </c>
      <c r="L8567" s="3" t="s">
        <v>1901</v>
      </c>
      <c r="M8567" s="3" t="s">
        <v>1901</v>
      </c>
      <c r="N8567" s="3" t="s">
        <v>1901</v>
      </c>
      <c r="O8567" s="3" t="s">
        <v>1901</v>
      </c>
      <c r="P8567" s="3"/>
      <c r="Q8567" s="3"/>
      <c r="R8567" s="3"/>
      <c r="S8567" s="3"/>
      <c r="T8567" s="3"/>
      <c r="U8567" s="3"/>
      <c r="V8567" s="3" t="s">
        <v>1901</v>
      </c>
      <c r="W8567" s="3" t="s">
        <v>1901</v>
      </c>
      <c r="X8567" s="3" t="s">
        <v>1901</v>
      </c>
      <c r="Y8567" s="3"/>
      <c r="Z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  <c r="AP8567" s="3"/>
      <c r="AQ8567" s="3"/>
      <c r="AR8567" s="3"/>
      <c r="AS8567" s="3"/>
      <c r="AT8567" s="3"/>
      <c r="AU8567" s="3"/>
      <c r="AV8567" s="3"/>
      <c r="AW8567" s="3"/>
      <c r="AX8567" s="3"/>
      <c r="AY8567" s="3"/>
      <c r="AZ8567" s="3"/>
      <c r="BA8567" s="3"/>
      <c r="BB8567" s="3"/>
      <c r="BC8567" s="3"/>
      <c r="BD8567" s="3"/>
      <c r="BE8567" s="3"/>
      <c r="BF8567" s="3"/>
      <c r="BG8567" s="3"/>
      <c r="BH8567" s="3"/>
      <c r="BI8567" s="3"/>
      <c r="BJ8567" s="3"/>
    </row>
    <row r="8568" customFormat="false" ht="15.75" hidden="false" customHeight="false" outlineLevel="0" collapsed="false">
      <c r="A8568" s="3" t="n">
        <v>8567</v>
      </c>
      <c r="B8568" s="3" t="s">
        <v>24798</v>
      </c>
      <c r="C8568" s="3" t="s">
        <v>24799</v>
      </c>
      <c r="D8568" s="3" t="n">
        <v>1</v>
      </c>
      <c r="E8568" s="3" t="n">
        <v>5.2216849</v>
      </c>
      <c r="F8568" s="3" t="n">
        <v>233</v>
      </c>
      <c r="G8568" s="3" t="n">
        <v>233</v>
      </c>
      <c r="H8568" s="3" t="n">
        <v>14</v>
      </c>
      <c r="I8568" s="3" t="n">
        <v>14</v>
      </c>
      <c r="J8568" s="3" t="n">
        <v>294</v>
      </c>
      <c r="K8568" s="3" t="n">
        <v>294</v>
      </c>
      <c r="L8568" s="3" t="n">
        <v>24</v>
      </c>
      <c r="M8568" s="3" t="n">
        <v>24</v>
      </c>
      <c r="N8568" s="3" t="n">
        <v>-1</v>
      </c>
      <c r="O8568" s="3" t="n">
        <v>-1</v>
      </c>
      <c r="P8568" s="3" t="n">
        <v>7.1</v>
      </c>
      <c r="Q8568" s="3" t="n">
        <v>24.2</v>
      </c>
      <c r="R8568" s="3" t="s">
        <v>24800</v>
      </c>
      <c r="S8568" s="4" t="n">
        <v>45747.3575</v>
      </c>
      <c r="T8568" s="3" t="s">
        <v>65</v>
      </c>
      <c r="U8568" s="3" t="s">
        <v>65</v>
      </c>
      <c r="V8568" s="3" t="n">
        <v>0</v>
      </c>
      <c r="W8568" s="3" t="n">
        <v>0</v>
      </c>
      <c r="X8568" s="3" t="n">
        <v>0</v>
      </c>
      <c r="Y8568" s="3" t="s">
        <v>30</v>
      </c>
      <c r="Z8568" s="3" t="s">
        <v>30</v>
      </c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3"/>
      <c r="AU8568" s="3"/>
      <c r="AV8568" s="3"/>
      <c r="AW8568" s="3"/>
      <c r="AX8568" s="3"/>
      <c r="AY8568" s="3"/>
      <c r="AZ8568" s="3"/>
      <c r="BA8568" s="3"/>
      <c r="BB8568" s="3"/>
      <c r="BC8568" s="3"/>
      <c r="BD8568" s="3"/>
      <c r="BE8568" s="3"/>
      <c r="BF8568" s="3"/>
      <c r="BG8568" s="3"/>
      <c r="BH8568" s="3"/>
      <c r="BI8568" s="3"/>
      <c r="BJ8568" s="3"/>
    </row>
    <row r="8569" customFormat="false" ht="15.75" hidden="false" customHeight="false" outlineLevel="0" collapsed="false">
      <c r="A8569" s="3" t="n">
        <v>8568</v>
      </c>
      <c r="B8569" s="3" t="s">
        <v>24801</v>
      </c>
      <c r="C8569" s="3" t="s">
        <v>24802</v>
      </c>
      <c r="D8569" s="3" t="n">
        <v>1</v>
      </c>
      <c r="E8569" s="3" t="n">
        <v>9.7449699</v>
      </c>
      <c r="F8569" s="3" t="n">
        <v>380</v>
      </c>
      <c r="G8569" s="3" t="n">
        <v>380</v>
      </c>
      <c r="H8569" s="3" t="n">
        <v>26</v>
      </c>
      <c r="I8569" s="3" t="n">
        <v>26</v>
      </c>
      <c r="J8569" s="3" t="n">
        <v>489</v>
      </c>
      <c r="K8569" s="3" t="n">
        <v>489</v>
      </c>
      <c r="L8569" s="3" t="n">
        <v>46</v>
      </c>
      <c r="M8569" s="3" t="n">
        <v>46</v>
      </c>
      <c r="N8569" s="3" t="n">
        <v>-1</v>
      </c>
      <c r="O8569" s="3" t="n">
        <v>-1</v>
      </c>
      <c r="P8569" s="3" t="n">
        <v>7.1</v>
      </c>
      <c r="Q8569" s="3" t="n">
        <v>24.2</v>
      </c>
      <c r="R8569" s="3" t="s">
        <v>24803</v>
      </c>
      <c r="S8569" s="4" t="n">
        <v>45747.3576736111</v>
      </c>
      <c r="T8569" s="3" t="s">
        <v>65</v>
      </c>
      <c r="U8569" s="3" t="s">
        <v>65</v>
      </c>
      <c r="V8569" s="3" t="n">
        <v>0</v>
      </c>
      <c r="W8569" s="3" t="n">
        <v>0</v>
      </c>
      <c r="X8569" s="3" t="n">
        <v>0</v>
      </c>
      <c r="Y8569" s="3" t="s">
        <v>30</v>
      </c>
      <c r="Z8569" s="3" t="s">
        <v>30</v>
      </c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3"/>
      <c r="AU8569" s="3"/>
      <c r="AV8569" s="3"/>
      <c r="AW8569" s="3"/>
      <c r="AX8569" s="3"/>
      <c r="AY8569" s="3"/>
      <c r="AZ8569" s="3"/>
      <c r="BA8569" s="3"/>
      <c r="BB8569" s="3"/>
      <c r="BC8569" s="3"/>
      <c r="BD8569" s="3"/>
      <c r="BE8569" s="3"/>
      <c r="BF8569" s="3"/>
      <c r="BG8569" s="3"/>
      <c r="BH8569" s="3"/>
      <c r="BI8569" s="3"/>
      <c r="BJ8569" s="3"/>
    </row>
    <row r="8570" customFormat="false" ht="15.75" hidden="false" customHeight="false" outlineLevel="0" collapsed="false">
      <c r="A8570" s="3" t="n">
        <v>8569</v>
      </c>
      <c r="B8570" s="3" t="s">
        <v>24804</v>
      </c>
      <c r="C8570" s="3" t="s">
        <v>24805</v>
      </c>
      <c r="D8570" s="3" t="n">
        <v>1</v>
      </c>
      <c r="E8570" s="3" t="n">
        <v>5.9229991</v>
      </c>
      <c r="F8570" s="3" t="n">
        <v>231</v>
      </c>
      <c r="G8570" s="3" t="n">
        <v>231</v>
      </c>
      <c r="H8570" s="3" t="n">
        <v>15</v>
      </c>
      <c r="I8570" s="3" t="n">
        <v>15</v>
      </c>
      <c r="J8570" s="3" t="n">
        <v>296</v>
      </c>
      <c r="K8570" s="3" t="n">
        <v>296</v>
      </c>
      <c r="L8570" s="3" t="n">
        <v>24</v>
      </c>
      <c r="M8570" s="3" t="n">
        <v>24</v>
      </c>
      <c r="N8570" s="3" t="n">
        <v>5</v>
      </c>
      <c r="O8570" s="3" t="n">
        <v>-1</v>
      </c>
      <c r="P8570" s="3" t="n">
        <v>7.1</v>
      </c>
      <c r="Q8570" s="3" t="n">
        <v>24.2</v>
      </c>
      <c r="R8570" s="3" t="s">
        <v>24806</v>
      </c>
      <c r="S8570" s="4" t="n">
        <v>45747.3578240741</v>
      </c>
      <c r="T8570" s="3" t="s">
        <v>65</v>
      </c>
      <c r="U8570" s="3" t="s">
        <v>65</v>
      </c>
      <c r="V8570" s="3" t="n">
        <v>1</v>
      </c>
      <c r="W8570" s="3" t="n">
        <v>0</v>
      </c>
      <c r="X8570" s="3" t="n">
        <v>0</v>
      </c>
      <c r="Y8570" s="3" t="s">
        <v>30</v>
      </c>
      <c r="Z8570" s="3" t="s">
        <v>30</v>
      </c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3"/>
      <c r="AU8570" s="3"/>
      <c r="AV8570" s="3"/>
      <c r="AW8570" s="3"/>
      <c r="AX8570" s="3"/>
      <c r="AY8570" s="3"/>
      <c r="AZ8570" s="3"/>
      <c r="BA8570" s="3"/>
      <c r="BB8570" s="3"/>
      <c r="BC8570" s="3"/>
      <c r="BD8570" s="3"/>
      <c r="BE8570" s="3"/>
      <c r="BF8570" s="3"/>
      <c r="BG8570" s="3"/>
      <c r="BH8570" s="3"/>
      <c r="BI8570" s="3"/>
      <c r="BJ8570" s="3"/>
    </row>
    <row r="8571" customFormat="false" ht="15.75" hidden="false" customHeight="false" outlineLevel="0" collapsed="false">
      <c r="A8571" s="3" t="n">
        <v>8570</v>
      </c>
      <c r="B8571" s="3" t="s">
        <v>24807</v>
      </c>
      <c r="C8571" s="3" t="s">
        <v>24808</v>
      </c>
      <c r="D8571" s="3" t="n">
        <v>1</v>
      </c>
      <c r="E8571" s="3" t="n">
        <v>14.2112439</v>
      </c>
      <c r="F8571" s="3" t="n">
        <v>728</v>
      </c>
      <c r="G8571" s="3" t="n">
        <v>728</v>
      </c>
      <c r="H8571" s="3" t="n">
        <v>25</v>
      </c>
      <c r="I8571" s="3" t="n">
        <v>25</v>
      </c>
      <c r="J8571" s="3" t="n">
        <v>1140</v>
      </c>
      <c r="K8571" s="3" t="n">
        <v>1140</v>
      </c>
      <c r="L8571" s="3" t="n">
        <v>60</v>
      </c>
      <c r="M8571" s="3" t="n">
        <v>60</v>
      </c>
      <c r="N8571" s="3" t="n">
        <v>78</v>
      </c>
      <c r="O8571" s="3" t="n">
        <v>-1</v>
      </c>
      <c r="P8571" s="3" t="n">
        <v>7.3</v>
      </c>
      <c r="Q8571" s="3" t="n">
        <v>24.2</v>
      </c>
      <c r="R8571" s="3" t="s">
        <v>24809</v>
      </c>
      <c r="S8571" s="4" t="n">
        <v>45747.358125</v>
      </c>
      <c r="T8571" s="3" t="s">
        <v>65</v>
      </c>
      <c r="U8571" s="3" t="s">
        <v>65</v>
      </c>
      <c r="V8571" s="3" t="n">
        <v>1</v>
      </c>
      <c r="W8571" s="3" t="n">
        <v>0</v>
      </c>
      <c r="X8571" s="3" t="n">
        <v>0</v>
      </c>
      <c r="Y8571" s="3" t="s">
        <v>30</v>
      </c>
      <c r="Z8571" s="3" t="s">
        <v>30</v>
      </c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3"/>
      <c r="AU8571" s="3"/>
      <c r="AV8571" s="3"/>
      <c r="AW8571" s="3"/>
      <c r="AX8571" s="3"/>
      <c r="AY8571" s="3"/>
      <c r="AZ8571" s="3"/>
      <c r="BA8571" s="3"/>
      <c r="BB8571" s="3"/>
      <c r="BC8571" s="3"/>
      <c r="BD8571" s="3"/>
      <c r="BE8571" s="3"/>
      <c r="BF8571" s="3"/>
      <c r="BG8571" s="3"/>
      <c r="BH8571" s="3"/>
      <c r="BI8571" s="3"/>
      <c r="BJ8571" s="3"/>
    </row>
    <row r="8572" customFormat="false" ht="15.75" hidden="false" customHeight="false" outlineLevel="0" collapsed="false">
      <c r="A8572" s="3" t="n">
        <v>8571</v>
      </c>
      <c r="B8572" s="3" t="s">
        <v>24810</v>
      </c>
      <c r="C8572" s="3" t="s">
        <v>24811</v>
      </c>
      <c r="D8572" s="3" t="n">
        <v>1</v>
      </c>
      <c r="E8572" s="3" t="n">
        <v>20.4796573</v>
      </c>
      <c r="F8572" s="3" t="n">
        <v>734</v>
      </c>
      <c r="G8572" s="3" t="n">
        <v>734</v>
      </c>
      <c r="H8572" s="3" t="n">
        <v>25</v>
      </c>
      <c r="I8572" s="3" t="n">
        <v>25</v>
      </c>
      <c r="J8572" s="3" t="n">
        <v>1146</v>
      </c>
      <c r="K8572" s="3" t="n">
        <v>1146</v>
      </c>
      <c r="L8572" s="3" t="n">
        <v>60</v>
      </c>
      <c r="M8572" s="3" t="n">
        <v>60</v>
      </c>
      <c r="N8572" s="3" t="n">
        <v>78</v>
      </c>
      <c r="O8572" s="3" t="n">
        <v>-1</v>
      </c>
      <c r="P8572" s="3" t="n">
        <v>7.3</v>
      </c>
      <c r="Q8572" s="3" t="n">
        <v>24.2</v>
      </c>
      <c r="R8572" s="3" t="s">
        <v>24812</v>
      </c>
      <c r="S8572" s="4" t="n">
        <v>45747.3584953704</v>
      </c>
      <c r="T8572" s="3" t="s">
        <v>65</v>
      </c>
      <c r="U8572" s="3" t="s">
        <v>65</v>
      </c>
      <c r="V8572" s="3" t="n">
        <v>1</v>
      </c>
      <c r="W8572" s="3" t="n">
        <v>0</v>
      </c>
      <c r="X8572" s="3" t="n">
        <v>0</v>
      </c>
      <c r="Y8572" s="3" t="s">
        <v>30</v>
      </c>
      <c r="Z8572" s="3" t="s">
        <v>30</v>
      </c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  <c r="AP8572" s="3"/>
      <c r="AQ8572" s="3"/>
      <c r="AR8572" s="3"/>
      <c r="AS8572" s="3"/>
      <c r="AT8572" s="3"/>
      <c r="AU8572" s="3"/>
      <c r="AV8572" s="3"/>
      <c r="AW8572" s="3"/>
      <c r="AX8572" s="3"/>
      <c r="AY8572" s="3"/>
      <c r="AZ8572" s="3"/>
      <c r="BA8572" s="3"/>
      <c r="BB8572" s="3"/>
      <c r="BC8572" s="3"/>
      <c r="BD8572" s="3"/>
      <c r="BE8572" s="3"/>
      <c r="BF8572" s="3"/>
      <c r="BG8572" s="3"/>
      <c r="BH8572" s="3"/>
      <c r="BI8572" s="3"/>
      <c r="BJ8572" s="3"/>
    </row>
    <row r="8573" customFormat="false" ht="15.75" hidden="false" customHeight="false" outlineLevel="0" collapsed="false">
      <c r="A8573" s="3" t="n">
        <v>8572</v>
      </c>
      <c r="B8573" s="3" t="s">
        <v>24813</v>
      </c>
      <c r="C8573" s="3" t="s">
        <v>24814</v>
      </c>
      <c r="D8573" s="3" t="n">
        <v>1</v>
      </c>
      <c r="E8573" s="3" t="n">
        <v>4.3888033</v>
      </c>
      <c r="F8573" s="3" t="n">
        <v>88</v>
      </c>
      <c r="G8573" s="3" t="n">
        <v>88</v>
      </c>
      <c r="H8573" s="3" t="n">
        <v>14</v>
      </c>
      <c r="I8573" s="3" t="n">
        <v>14</v>
      </c>
      <c r="J8573" s="3" t="n">
        <v>111</v>
      </c>
      <c r="K8573" s="3" t="n">
        <v>111</v>
      </c>
      <c r="L8573" s="3" t="n">
        <v>8</v>
      </c>
      <c r="M8573" s="3" t="n">
        <v>8</v>
      </c>
      <c r="N8573" s="3" t="n">
        <v>-1</v>
      </c>
      <c r="O8573" s="3" t="n">
        <v>-1</v>
      </c>
      <c r="P8573" s="3" t="n">
        <v>8.2</v>
      </c>
      <c r="Q8573" s="3" t="n">
        <v>24.2</v>
      </c>
      <c r="R8573" s="3" t="s">
        <v>24815</v>
      </c>
      <c r="S8573" s="4" t="n">
        <v>45747.3586689815</v>
      </c>
      <c r="T8573" s="3" t="s">
        <v>65</v>
      </c>
      <c r="U8573" s="3" t="s">
        <v>65</v>
      </c>
      <c r="V8573" s="3" t="n">
        <v>0</v>
      </c>
      <c r="W8573" s="3" t="n">
        <v>0</v>
      </c>
      <c r="X8573" s="3" t="n">
        <v>0</v>
      </c>
      <c r="Y8573" s="3" t="s">
        <v>30</v>
      </c>
      <c r="Z8573" s="3" t="s">
        <v>30</v>
      </c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  <c r="AP8573" s="3"/>
      <c r="AQ8573" s="3"/>
      <c r="AR8573" s="3"/>
      <c r="AS8573" s="3"/>
      <c r="AT8573" s="3"/>
      <c r="AU8573" s="3"/>
      <c r="AV8573" s="3"/>
      <c r="AW8573" s="3"/>
      <c r="AX8573" s="3"/>
      <c r="AY8573" s="3"/>
      <c r="AZ8573" s="3"/>
      <c r="BA8573" s="3"/>
      <c r="BB8573" s="3"/>
      <c r="BC8573" s="3"/>
      <c r="BD8573" s="3"/>
      <c r="BE8573" s="3"/>
      <c r="BF8573" s="3"/>
      <c r="BG8573" s="3"/>
      <c r="BH8573" s="3"/>
      <c r="BI8573" s="3"/>
      <c r="BJ8573" s="3"/>
    </row>
    <row r="8574" customFormat="false" ht="15.75" hidden="false" customHeight="false" outlineLevel="0" collapsed="false">
      <c r="A8574" s="3" t="n">
        <v>8573</v>
      </c>
      <c r="B8574" s="3" t="s">
        <v>24816</v>
      </c>
      <c r="C8574" s="3" t="s">
        <v>24817</v>
      </c>
      <c r="D8574" s="3" t="n">
        <v>1</v>
      </c>
      <c r="E8574" s="3" t="n">
        <v>14.5144524</v>
      </c>
      <c r="F8574" s="3" t="n">
        <v>52</v>
      </c>
      <c r="G8574" s="3" t="n">
        <v>52</v>
      </c>
      <c r="H8574" s="3" t="n">
        <v>11</v>
      </c>
      <c r="I8574" s="3" t="n">
        <v>11</v>
      </c>
      <c r="J8574" s="3" t="n">
        <v>55</v>
      </c>
      <c r="K8574" s="3" t="n">
        <v>55</v>
      </c>
      <c r="L8574" s="3" t="n">
        <v>7</v>
      </c>
      <c r="M8574" s="3" t="n">
        <v>7</v>
      </c>
      <c r="N8574" s="3" t="n">
        <v>-1</v>
      </c>
      <c r="O8574" s="3" t="n">
        <v>-1</v>
      </c>
      <c r="P8574" s="3" t="n">
        <v>8.2</v>
      </c>
      <c r="Q8574" s="3" t="n">
        <v>24.2</v>
      </c>
      <c r="R8574" s="3" t="s">
        <v>24818</v>
      </c>
      <c r="S8574" s="4" t="n">
        <v>45747.3591087963</v>
      </c>
      <c r="T8574" s="3" t="s">
        <v>65</v>
      </c>
      <c r="U8574" s="3" t="s">
        <v>65</v>
      </c>
      <c r="V8574" s="3" t="n">
        <v>0</v>
      </c>
      <c r="W8574" s="3" t="n">
        <v>0</v>
      </c>
      <c r="X8574" s="3" t="n">
        <v>0</v>
      </c>
      <c r="Y8574" s="3" t="s">
        <v>30</v>
      </c>
      <c r="Z8574" s="3" t="s">
        <v>30</v>
      </c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3"/>
      <c r="AU8574" s="3"/>
      <c r="AV8574" s="3"/>
      <c r="AW8574" s="3"/>
      <c r="AX8574" s="3"/>
      <c r="AY8574" s="3"/>
      <c r="AZ8574" s="3"/>
      <c r="BA8574" s="3"/>
      <c r="BB8574" s="3"/>
      <c r="BC8574" s="3"/>
      <c r="BD8574" s="3"/>
      <c r="BE8574" s="3"/>
      <c r="BF8574" s="3"/>
      <c r="BG8574" s="3"/>
      <c r="BH8574" s="3"/>
      <c r="BI8574" s="3"/>
      <c r="BJ8574" s="3"/>
    </row>
    <row r="8575" customFormat="false" ht="15.75" hidden="false" customHeight="false" outlineLevel="0" collapsed="false">
      <c r="A8575" s="3" t="n">
        <v>8574</v>
      </c>
      <c r="B8575" s="3" t="s">
        <v>24819</v>
      </c>
      <c r="C8575" s="3" t="s">
        <v>24820</v>
      </c>
      <c r="D8575" s="3" t="n">
        <v>1</v>
      </c>
      <c r="E8575" s="3" t="n">
        <v>1.5095523</v>
      </c>
      <c r="F8575" s="3" t="n">
        <v>10</v>
      </c>
      <c r="G8575" s="3" t="n">
        <v>10</v>
      </c>
      <c r="H8575" s="3" t="n">
        <v>6</v>
      </c>
      <c r="I8575" s="3" t="n">
        <v>6</v>
      </c>
      <c r="J8575" s="3" t="n">
        <v>8</v>
      </c>
      <c r="K8575" s="3" t="n">
        <v>8</v>
      </c>
      <c r="L8575" s="3" t="n">
        <v>0</v>
      </c>
      <c r="M8575" s="3" t="n">
        <v>0</v>
      </c>
      <c r="N8575" s="3" t="n">
        <v>-1</v>
      </c>
      <c r="O8575" s="3" t="n">
        <v>-1</v>
      </c>
      <c r="P8575" s="3" t="n">
        <v>7.5</v>
      </c>
      <c r="Q8575" s="3" t="n">
        <v>24.2</v>
      </c>
      <c r="R8575" s="3" t="s">
        <v>15771</v>
      </c>
      <c r="S8575" s="4" t="n">
        <v>45747.3591782407</v>
      </c>
      <c r="T8575" s="3" t="s">
        <v>239</v>
      </c>
      <c r="U8575" s="3" t="s">
        <v>239</v>
      </c>
      <c r="V8575" s="3" t="n">
        <v>0</v>
      </c>
      <c r="W8575" s="3" t="n">
        <v>0</v>
      </c>
      <c r="X8575" s="3" t="n">
        <v>0</v>
      </c>
      <c r="Y8575" s="3" t="s">
        <v>30</v>
      </c>
      <c r="Z8575" s="3" t="s">
        <v>30</v>
      </c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  <c r="AP8575" s="3"/>
      <c r="AQ8575" s="3"/>
      <c r="AR8575" s="3"/>
      <c r="AS8575" s="3"/>
      <c r="AT8575" s="3"/>
      <c r="AU8575" s="3"/>
      <c r="AV8575" s="3"/>
      <c r="AW8575" s="3"/>
      <c r="AX8575" s="3"/>
      <c r="AY8575" s="3"/>
      <c r="AZ8575" s="3"/>
      <c r="BA8575" s="3"/>
      <c r="BB8575" s="3"/>
      <c r="BC8575" s="3"/>
      <c r="BD8575" s="3"/>
      <c r="BE8575" s="3"/>
      <c r="BF8575" s="3"/>
      <c r="BG8575" s="3"/>
      <c r="BH8575" s="3"/>
      <c r="BI8575" s="3"/>
      <c r="BJ8575" s="3"/>
    </row>
    <row r="8576" customFormat="false" ht="15.75" hidden="false" customHeight="false" outlineLevel="0" collapsed="false">
      <c r="A8576" s="3" t="n">
        <v>8575</v>
      </c>
      <c r="B8576" s="3" t="s">
        <v>24821</v>
      </c>
      <c r="C8576" s="3" t="s">
        <v>24822</v>
      </c>
      <c r="D8576" s="3" t="n">
        <v>1</v>
      </c>
      <c r="E8576" s="3" t="n">
        <v>0.0348792</v>
      </c>
      <c r="F8576" s="3" t="n">
        <v>3</v>
      </c>
      <c r="G8576" s="3" t="n">
        <v>3</v>
      </c>
      <c r="H8576" s="3" t="n">
        <v>1</v>
      </c>
      <c r="I8576" s="3" t="n">
        <v>1</v>
      </c>
      <c r="J8576" s="3" t="n">
        <v>0</v>
      </c>
      <c r="K8576" s="3" t="n">
        <v>0</v>
      </c>
      <c r="L8576" s="3" t="n">
        <v>0</v>
      </c>
      <c r="M8576" s="3" t="n">
        <v>0</v>
      </c>
      <c r="N8576" s="3" t="n">
        <v>-1</v>
      </c>
      <c r="O8576" s="3" t="n">
        <v>-1</v>
      </c>
      <c r="P8576" s="3" t="n">
        <v>7.5</v>
      </c>
      <c r="Q8576" s="3" t="n">
        <v>24.2</v>
      </c>
      <c r="R8576" s="3" t="s">
        <v>19724</v>
      </c>
      <c r="S8576" s="4" t="n">
        <v>45747.3591898148</v>
      </c>
      <c r="T8576" s="3" t="s">
        <v>65</v>
      </c>
      <c r="U8576" s="3" t="s">
        <v>65</v>
      </c>
      <c r="V8576" s="3" t="n">
        <v>0</v>
      </c>
      <c r="W8576" s="3" t="n">
        <v>0</v>
      </c>
      <c r="X8576" s="3" t="n">
        <v>0</v>
      </c>
      <c r="Y8576" s="3" t="s">
        <v>30</v>
      </c>
      <c r="Z8576" s="3" t="s">
        <v>30</v>
      </c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3"/>
      <c r="AU8576" s="3"/>
      <c r="AV8576" s="3"/>
      <c r="AW8576" s="3"/>
      <c r="AX8576" s="3"/>
      <c r="AY8576" s="3"/>
      <c r="AZ8576" s="3"/>
      <c r="BA8576" s="3"/>
      <c r="BB8576" s="3"/>
      <c r="BC8576" s="3"/>
      <c r="BD8576" s="3"/>
      <c r="BE8576" s="3"/>
      <c r="BF8576" s="3"/>
      <c r="BG8576" s="3"/>
      <c r="BH8576" s="3"/>
      <c r="BI8576" s="3"/>
      <c r="BJ8576" s="3"/>
    </row>
    <row r="8577" customFormat="false" ht="15.75" hidden="false" customHeight="false" outlineLevel="0" collapsed="false">
      <c r="A8577" s="3" t="n">
        <v>8576</v>
      </c>
      <c r="B8577" s="3" t="s">
        <v>24823</v>
      </c>
      <c r="C8577" s="3" t="s">
        <v>24824</v>
      </c>
      <c r="D8577" s="3" t="n">
        <v>1</v>
      </c>
      <c r="E8577" s="3" t="n">
        <v>0.069605</v>
      </c>
      <c r="F8577" s="3" t="n">
        <v>6</v>
      </c>
      <c r="G8577" s="3" t="n">
        <v>6</v>
      </c>
      <c r="H8577" s="3" t="n">
        <v>4</v>
      </c>
      <c r="I8577" s="3" t="n">
        <v>4</v>
      </c>
      <c r="J8577" s="3" t="n">
        <v>3</v>
      </c>
      <c r="K8577" s="3" t="n">
        <v>3</v>
      </c>
      <c r="L8577" s="3" t="n">
        <v>1</v>
      </c>
      <c r="M8577" s="3" t="n">
        <v>1</v>
      </c>
      <c r="N8577" s="3" t="n">
        <v>-1</v>
      </c>
      <c r="O8577" s="3" t="n">
        <v>-1</v>
      </c>
      <c r="P8577" s="3" t="n">
        <v>4</v>
      </c>
      <c r="Q8577" s="3" t="n">
        <v>24.2</v>
      </c>
      <c r="R8577" s="3" t="s">
        <v>17581</v>
      </c>
      <c r="S8577" s="4" t="n">
        <v>45747.359212963</v>
      </c>
      <c r="T8577" s="3" t="s">
        <v>256</v>
      </c>
      <c r="U8577" s="3" t="s">
        <v>256</v>
      </c>
      <c r="V8577" s="3" t="n">
        <v>0</v>
      </c>
      <c r="W8577" s="3" t="n">
        <v>0</v>
      </c>
      <c r="X8577" s="3" t="n">
        <v>0</v>
      </c>
      <c r="Y8577" s="3" t="s">
        <v>30</v>
      </c>
      <c r="Z8577" s="3" t="s">
        <v>30</v>
      </c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3"/>
      <c r="AU8577" s="3"/>
      <c r="AV8577" s="3"/>
      <c r="AW8577" s="3"/>
      <c r="AX8577" s="3"/>
      <c r="AY8577" s="3"/>
      <c r="AZ8577" s="3"/>
      <c r="BA8577" s="3"/>
      <c r="BB8577" s="3"/>
      <c r="BC8577" s="3"/>
      <c r="BD8577" s="3"/>
      <c r="BE8577" s="3"/>
      <c r="BF8577" s="3"/>
      <c r="BG8577" s="3"/>
      <c r="BH8577" s="3"/>
      <c r="BI8577" s="3"/>
      <c r="BJ8577" s="3"/>
    </row>
    <row r="8578" customFormat="false" ht="15.75" hidden="false" customHeight="false" outlineLevel="0" collapsed="false">
      <c r="A8578" s="3" t="n">
        <v>8577</v>
      </c>
      <c r="B8578" s="3" t="s">
        <v>24825</v>
      </c>
      <c r="C8578" s="3" t="s">
        <v>24826</v>
      </c>
      <c r="D8578" s="3" t="n">
        <v>1</v>
      </c>
      <c r="E8578" s="3" t="n">
        <v>8.652846</v>
      </c>
      <c r="F8578" s="3" t="n">
        <v>111</v>
      </c>
      <c r="G8578" s="3" t="n">
        <v>111</v>
      </c>
      <c r="H8578" s="3" t="n">
        <v>19</v>
      </c>
      <c r="I8578" s="3" t="n">
        <v>19</v>
      </c>
      <c r="J8578" s="3" t="n">
        <v>193</v>
      </c>
      <c r="K8578" s="3" t="n">
        <v>193</v>
      </c>
      <c r="L8578" s="3" t="n">
        <v>32</v>
      </c>
      <c r="M8578" s="3" t="n">
        <v>32</v>
      </c>
      <c r="N8578" s="3" t="n">
        <v>-1</v>
      </c>
      <c r="O8578" s="3" t="n">
        <v>-1</v>
      </c>
      <c r="P8578" s="3" t="n">
        <v>8.1</v>
      </c>
      <c r="Q8578" s="3" t="n">
        <v>24.2</v>
      </c>
      <c r="R8578" s="3" t="s">
        <v>24827</v>
      </c>
      <c r="S8578" s="4" t="n">
        <v>45747.3594675926</v>
      </c>
      <c r="T8578" s="3" t="s">
        <v>65</v>
      </c>
      <c r="U8578" s="3" t="s">
        <v>65</v>
      </c>
      <c r="V8578" s="3" t="n">
        <v>0</v>
      </c>
      <c r="W8578" s="3" t="n">
        <v>0</v>
      </c>
      <c r="X8578" s="3" t="n">
        <v>0</v>
      </c>
      <c r="Y8578" s="3" t="s">
        <v>30</v>
      </c>
      <c r="Z8578" s="3" t="s">
        <v>30</v>
      </c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3"/>
      <c r="AU8578" s="3"/>
      <c r="AV8578" s="3"/>
      <c r="AW8578" s="3"/>
      <c r="AX8578" s="3"/>
      <c r="AY8578" s="3"/>
      <c r="AZ8578" s="3"/>
      <c r="BA8578" s="3"/>
      <c r="BB8578" s="3"/>
      <c r="BC8578" s="3"/>
      <c r="BD8578" s="3"/>
      <c r="BE8578" s="3"/>
      <c r="BF8578" s="3"/>
      <c r="BG8578" s="3"/>
      <c r="BH8578" s="3"/>
      <c r="BI8578" s="3"/>
      <c r="BJ8578" s="3"/>
    </row>
    <row r="8579" customFormat="false" ht="15.75" hidden="false" customHeight="false" outlineLevel="0" collapsed="false">
      <c r="A8579" s="3" t="n">
        <v>8578</v>
      </c>
      <c r="B8579" s="3" t="s">
        <v>24828</v>
      </c>
      <c r="C8579" s="3" t="s">
        <v>24829</v>
      </c>
      <c r="D8579" s="3" t="n">
        <v>1</v>
      </c>
      <c r="E8579" s="3" t="n">
        <v>1.2493895</v>
      </c>
      <c r="F8579" s="3" t="n">
        <v>19</v>
      </c>
      <c r="G8579" s="3" t="n">
        <v>19</v>
      </c>
      <c r="H8579" s="3" t="n">
        <v>11</v>
      </c>
      <c r="I8579" s="3" t="n">
        <v>11</v>
      </c>
      <c r="J8579" s="3" t="n">
        <v>22</v>
      </c>
      <c r="K8579" s="3" t="n">
        <v>22</v>
      </c>
      <c r="L8579" s="3" t="n">
        <v>4</v>
      </c>
      <c r="M8579" s="3" t="n">
        <v>4</v>
      </c>
      <c r="N8579" s="3" t="n">
        <v>-1</v>
      </c>
      <c r="O8579" s="3" t="n">
        <v>-1</v>
      </c>
      <c r="P8579" s="3" t="n">
        <v>8.5</v>
      </c>
      <c r="Q8579" s="3" t="n">
        <v>24.2</v>
      </c>
      <c r="R8579" s="3" t="s">
        <v>24830</v>
      </c>
      <c r="S8579" s="4" t="n">
        <v>45747.3595486111</v>
      </c>
      <c r="T8579" s="3" t="s">
        <v>65</v>
      </c>
      <c r="U8579" s="3" t="s">
        <v>65</v>
      </c>
      <c r="V8579" s="3" t="n">
        <v>0</v>
      </c>
      <c r="W8579" s="3" t="n">
        <v>0</v>
      </c>
      <c r="X8579" s="3" t="n">
        <v>0</v>
      </c>
      <c r="Y8579" s="3" t="s">
        <v>30</v>
      </c>
      <c r="Z8579" s="3" t="s">
        <v>30</v>
      </c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3"/>
      <c r="AU8579" s="3"/>
      <c r="AV8579" s="3"/>
      <c r="AW8579" s="3"/>
      <c r="AX8579" s="3"/>
      <c r="AY8579" s="3"/>
      <c r="AZ8579" s="3"/>
      <c r="BA8579" s="3"/>
      <c r="BB8579" s="3"/>
      <c r="BC8579" s="3"/>
      <c r="BD8579" s="3"/>
      <c r="BE8579" s="3"/>
      <c r="BF8579" s="3"/>
      <c r="BG8579" s="3"/>
      <c r="BH8579" s="3"/>
      <c r="BI8579" s="3"/>
      <c r="BJ8579" s="3"/>
    </row>
    <row r="8580" customFormat="false" ht="15.75" hidden="false" customHeight="false" outlineLevel="0" collapsed="false">
      <c r="A8580" s="3" t="n">
        <v>8579</v>
      </c>
      <c r="B8580" s="3" t="s">
        <v>24831</v>
      </c>
      <c r="C8580" s="3" t="s">
        <v>24832</v>
      </c>
      <c r="D8580" s="3" t="n">
        <v>1</v>
      </c>
      <c r="E8580" s="3" t="n">
        <v>4.4164609</v>
      </c>
      <c r="F8580" s="3" t="n">
        <v>176</v>
      </c>
      <c r="G8580" s="3" t="n">
        <v>176</v>
      </c>
      <c r="H8580" s="3" t="n">
        <v>17</v>
      </c>
      <c r="I8580" s="3" t="n">
        <v>17</v>
      </c>
      <c r="J8580" s="3" t="n">
        <v>188</v>
      </c>
      <c r="K8580" s="3" t="n">
        <v>188</v>
      </c>
      <c r="L8580" s="3" t="n">
        <v>8</v>
      </c>
      <c r="M8580" s="3" t="n">
        <v>8</v>
      </c>
      <c r="N8580" s="3" t="n">
        <v>-1</v>
      </c>
      <c r="O8580" s="3" t="n">
        <v>-1</v>
      </c>
      <c r="P8580" s="3" t="n">
        <v>7.6</v>
      </c>
      <c r="Q8580" s="3" t="n">
        <v>24.2</v>
      </c>
      <c r="R8580" s="3" t="s">
        <v>24833</v>
      </c>
      <c r="S8580" s="4" t="n">
        <v>45747.3597106482</v>
      </c>
      <c r="T8580" s="3" t="s">
        <v>65</v>
      </c>
      <c r="U8580" s="3" t="s">
        <v>65</v>
      </c>
      <c r="V8580" s="3" t="n">
        <v>0</v>
      </c>
      <c r="W8580" s="3" t="n">
        <v>0</v>
      </c>
      <c r="X8580" s="3" t="n">
        <v>0</v>
      </c>
      <c r="Y8580" s="3" t="s">
        <v>30</v>
      </c>
      <c r="Z8580" s="3" t="s">
        <v>30</v>
      </c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  <c r="AP8580" s="3"/>
      <c r="AQ8580" s="3"/>
      <c r="AR8580" s="3"/>
      <c r="AS8580" s="3"/>
      <c r="AT8580" s="3"/>
      <c r="AU8580" s="3"/>
      <c r="AV8580" s="3"/>
      <c r="AW8580" s="3"/>
      <c r="AX8580" s="3"/>
      <c r="AY8580" s="3"/>
      <c r="AZ8580" s="3"/>
      <c r="BA8580" s="3"/>
      <c r="BB8580" s="3"/>
      <c r="BC8580" s="3"/>
      <c r="BD8580" s="3"/>
      <c r="BE8580" s="3"/>
      <c r="BF8580" s="3"/>
      <c r="BG8580" s="3"/>
      <c r="BH8580" s="3"/>
      <c r="BI8580" s="3"/>
      <c r="BJ8580" s="3"/>
    </row>
    <row r="8581" customFormat="false" ht="15.75" hidden="false" customHeight="false" outlineLevel="0" collapsed="false">
      <c r="A8581" s="3" t="n">
        <v>8580</v>
      </c>
      <c r="B8581" s="3" t="s">
        <v>24834</v>
      </c>
      <c r="C8581" s="3" t="s">
        <v>24835</v>
      </c>
      <c r="D8581" s="3" t="n">
        <v>1</v>
      </c>
      <c r="E8581" s="3" t="n">
        <v>10.0173802</v>
      </c>
      <c r="F8581" s="3" t="n">
        <v>364</v>
      </c>
      <c r="G8581" s="3" t="n">
        <v>364</v>
      </c>
      <c r="H8581" s="3" t="n">
        <v>9</v>
      </c>
      <c r="I8581" s="3" t="n">
        <v>9</v>
      </c>
      <c r="J8581" s="3" t="n">
        <v>642</v>
      </c>
      <c r="K8581" s="3" t="n">
        <v>642</v>
      </c>
      <c r="L8581" s="3" t="n">
        <v>127</v>
      </c>
      <c r="M8581" s="3" t="n">
        <v>127</v>
      </c>
      <c r="N8581" s="3" t="n">
        <v>-1</v>
      </c>
      <c r="O8581" s="3" t="n">
        <v>-1</v>
      </c>
      <c r="P8581" s="3" t="n">
        <v>7.3</v>
      </c>
      <c r="Q8581" s="3" t="n">
        <v>24.2</v>
      </c>
      <c r="R8581" s="3" t="s">
        <v>24836</v>
      </c>
      <c r="S8581" s="4" t="n">
        <v>45747.3602546296</v>
      </c>
      <c r="T8581" s="3" t="s">
        <v>4910</v>
      </c>
      <c r="U8581" s="3" t="s">
        <v>4910</v>
      </c>
      <c r="V8581" s="3" t="n">
        <v>0</v>
      </c>
      <c r="W8581" s="3" t="n">
        <v>0</v>
      </c>
      <c r="X8581" s="3" t="n">
        <v>0</v>
      </c>
      <c r="Y8581" s="3" t="s">
        <v>30</v>
      </c>
      <c r="Z8581" s="3" t="s">
        <v>30</v>
      </c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3"/>
      <c r="AU8581" s="3"/>
      <c r="AV8581" s="3"/>
      <c r="AW8581" s="3"/>
      <c r="AX8581" s="3"/>
      <c r="AY8581" s="3"/>
      <c r="AZ8581" s="3"/>
      <c r="BA8581" s="3"/>
      <c r="BB8581" s="3"/>
      <c r="BC8581" s="3"/>
      <c r="BD8581" s="3"/>
      <c r="BE8581" s="3"/>
      <c r="BF8581" s="3"/>
      <c r="BG8581" s="3"/>
      <c r="BH8581" s="3"/>
      <c r="BI8581" s="3"/>
      <c r="BJ8581" s="3"/>
    </row>
    <row r="8582" customFormat="false" ht="15.75" hidden="false" customHeight="false" outlineLevel="0" collapsed="false">
      <c r="A8582" s="3" t="n">
        <v>8581</v>
      </c>
      <c r="B8582" s="3" t="s">
        <v>24837</v>
      </c>
      <c r="C8582" s="3" t="s">
        <v>24838</v>
      </c>
      <c r="D8582" s="3" t="n">
        <v>1</v>
      </c>
      <c r="E8582" s="3" t="n">
        <v>7.5899529</v>
      </c>
      <c r="F8582" s="3" t="n">
        <v>185</v>
      </c>
      <c r="G8582" s="3" t="n">
        <v>185</v>
      </c>
      <c r="H8582" s="3" t="n">
        <v>24</v>
      </c>
      <c r="I8582" s="3" t="n">
        <v>24</v>
      </c>
      <c r="J8582" s="3" t="n">
        <v>239</v>
      </c>
      <c r="K8582" s="3" t="n">
        <v>239</v>
      </c>
      <c r="L8582" s="3" t="n">
        <v>21</v>
      </c>
      <c r="M8582" s="3" t="n">
        <v>21</v>
      </c>
      <c r="N8582" s="3" t="n">
        <v>-1</v>
      </c>
      <c r="O8582" s="3" t="n">
        <v>-1</v>
      </c>
      <c r="P8582" s="3" t="n">
        <v>7.9</v>
      </c>
      <c r="Q8582" s="3" t="n">
        <v>24.2</v>
      </c>
      <c r="R8582" s="3" t="s">
        <v>24839</v>
      </c>
      <c r="S8582" s="4" t="n">
        <v>45747.3605208333</v>
      </c>
      <c r="T8582" s="3" t="s">
        <v>65</v>
      </c>
      <c r="U8582" s="3" t="s">
        <v>65</v>
      </c>
      <c r="V8582" s="3" t="n">
        <v>0</v>
      </c>
      <c r="W8582" s="3" t="n">
        <v>0</v>
      </c>
      <c r="X8582" s="3" t="n">
        <v>0</v>
      </c>
      <c r="Y8582" s="3" t="s">
        <v>30</v>
      </c>
      <c r="Z8582" s="3" t="s">
        <v>30</v>
      </c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  <c r="AP8582" s="3"/>
      <c r="AQ8582" s="3"/>
      <c r="AR8582" s="3"/>
      <c r="AS8582" s="3"/>
      <c r="AT8582" s="3"/>
      <c r="AU8582" s="3"/>
      <c r="AV8582" s="3"/>
      <c r="AW8582" s="3"/>
      <c r="AX8582" s="3"/>
      <c r="AY8582" s="3"/>
      <c r="AZ8582" s="3"/>
      <c r="BA8582" s="3"/>
      <c r="BB8582" s="3"/>
      <c r="BC8582" s="3"/>
      <c r="BD8582" s="3"/>
      <c r="BE8582" s="3"/>
      <c r="BF8582" s="3"/>
      <c r="BG8582" s="3"/>
      <c r="BH8582" s="3"/>
      <c r="BI8582" s="3"/>
      <c r="BJ8582" s="3"/>
    </row>
    <row r="8583" customFormat="false" ht="15.75" hidden="false" customHeight="false" outlineLevel="0" collapsed="false">
      <c r="A8583" s="3" t="n">
        <v>8582</v>
      </c>
      <c r="B8583" s="3" t="s">
        <v>24840</v>
      </c>
      <c r="C8583" s="3" t="s">
        <v>24841</v>
      </c>
      <c r="D8583" s="3" t="n">
        <v>1</v>
      </c>
      <c r="E8583" s="3" t="n">
        <v>2.1251657</v>
      </c>
      <c r="F8583" s="3" t="n">
        <v>24</v>
      </c>
      <c r="G8583" s="3" t="n">
        <v>24</v>
      </c>
      <c r="H8583" s="3" t="n">
        <v>5</v>
      </c>
      <c r="I8583" s="3" t="n">
        <v>5</v>
      </c>
      <c r="J8583" s="3" t="n">
        <v>49</v>
      </c>
      <c r="K8583" s="3" t="n">
        <v>49</v>
      </c>
      <c r="L8583" s="3" t="n">
        <v>11</v>
      </c>
      <c r="M8583" s="3" t="n">
        <v>11</v>
      </c>
      <c r="N8583" s="3" t="n">
        <v>0</v>
      </c>
      <c r="O8583" s="3" t="n">
        <v>-1</v>
      </c>
      <c r="P8583" s="3" t="n">
        <v>8.3</v>
      </c>
      <c r="Q8583" s="3" t="n">
        <v>24.2</v>
      </c>
      <c r="R8583" s="3" t="s">
        <v>24842</v>
      </c>
      <c r="S8583" s="4" t="n">
        <v>45747.3606365741</v>
      </c>
      <c r="T8583" s="3" t="s">
        <v>65</v>
      </c>
      <c r="U8583" s="3" t="s">
        <v>65</v>
      </c>
      <c r="V8583" s="3" t="n">
        <v>1</v>
      </c>
      <c r="W8583" s="3" t="n">
        <v>0</v>
      </c>
      <c r="X8583" s="3" t="n">
        <v>0</v>
      </c>
      <c r="Y8583" s="3" t="s">
        <v>30</v>
      </c>
      <c r="Z8583" s="3" t="s">
        <v>30</v>
      </c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  <c r="AP8583" s="3"/>
      <c r="AQ8583" s="3"/>
      <c r="AR8583" s="3"/>
      <c r="AS8583" s="3"/>
      <c r="AT8583" s="3"/>
      <c r="AU8583" s="3"/>
      <c r="AV8583" s="3"/>
      <c r="AW8583" s="3"/>
      <c r="AX8583" s="3"/>
      <c r="AY8583" s="3"/>
      <c r="AZ8583" s="3"/>
      <c r="BA8583" s="3"/>
      <c r="BB8583" s="3"/>
      <c r="BC8583" s="3"/>
      <c r="BD8583" s="3"/>
      <c r="BE8583" s="3"/>
      <c r="BF8583" s="3"/>
      <c r="BG8583" s="3"/>
      <c r="BH8583" s="3"/>
      <c r="BI8583" s="3"/>
      <c r="BJ8583" s="3"/>
    </row>
    <row r="8584" customFormat="false" ht="15.75" hidden="false" customHeight="false" outlineLevel="0" collapsed="false">
      <c r="A8584" s="3" t="n">
        <v>8583</v>
      </c>
      <c r="B8584" s="3" t="s">
        <v>24843</v>
      </c>
      <c r="C8584" s="3" t="s">
        <v>24844</v>
      </c>
      <c r="D8584" s="3" t="n">
        <v>1</v>
      </c>
      <c r="E8584" s="3" t="n">
        <v>4.2599403</v>
      </c>
      <c r="F8584" s="3" t="n">
        <v>111</v>
      </c>
      <c r="G8584" s="3" t="n">
        <v>111</v>
      </c>
      <c r="H8584" s="3" t="n">
        <v>14</v>
      </c>
      <c r="I8584" s="3" t="n">
        <v>14</v>
      </c>
      <c r="J8584" s="3" t="n">
        <v>187</v>
      </c>
      <c r="K8584" s="3" t="n">
        <v>187</v>
      </c>
      <c r="L8584" s="3" t="n">
        <v>44</v>
      </c>
      <c r="M8584" s="3" t="n">
        <v>44</v>
      </c>
      <c r="N8584" s="3" t="n">
        <v>91</v>
      </c>
      <c r="O8584" s="3" t="n">
        <v>-1</v>
      </c>
      <c r="P8584" s="3" t="n">
        <v>8.7</v>
      </c>
      <c r="Q8584" s="3" t="n">
        <v>24.2</v>
      </c>
      <c r="R8584" s="3" t="s">
        <v>24845</v>
      </c>
      <c r="S8584" s="4" t="n">
        <v>45747.3607986111</v>
      </c>
      <c r="T8584" s="3" t="s">
        <v>29</v>
      </c>
      <c r="U8584" s="3" t="s">
        <v>29</v>
      </c>
      <c r="V8584" s="3" t="n">
        <v>1</v>
      </c>
      <c r="W8584" s="3" t="n">
        <v>0</v>
      </c>
      <c r="X8584" s="3" t="n">
        <v>0</v>
      </c>
      <c r="Y8584" s="3" t="s">
        <v>30</v>
      </c>
      <c r="Z8584" s="3" t="s">
        <v>30</v>
      </c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  <c r="AP8584" s="3"/>
      <c r="AQ8584" s="3"/>
      <c r="AR8584" s="3"/>
      <c r="AS8584" s="3"/>
      <c r="AT8584" s="3"/>
      <c r="AU8584" s="3"/>
      <c r="AV8584" s="3"/>
      <c r="AW8584" s="3"/>
      <c r="AX8584" s="3"/>
      <c r="AY8584" s="3"/>
      <c r="AZ8584" s="3"/>
      <c r="BA8584" s="3"/>
      <c r="BB8584" s="3"/>
      <c r="BC8584" s="3"/>
      <c r="BD8584" s="3"/>
      <c r="BE8584" s="3"/>
      <c r="BF8584" s="3"/>
      <c r="BG8584" s="3"/>
      <c r="BH8584" s="3"/>
      <c r="BI8584" s="3"/>
      <c r="BJ8584" s="3"/>
    </row>
    <row r="8585" customFormat="false" ht="15.75" hidden="false" customHeight="false" outlineLevel="0" collapsed="false">
      <c r="A8585" s="3" t="n">
        <v>8584</v>
      </c>
      <c r="B8585" s="3" t="s">
        <v>24846</v>
      </c>
      <c r="C8585" s="3" t="s">
        <v>24847</v>
      </c>
      <c r="D8585" s="3" t="n">
        <v>1</v>
      </c>
      <c r="E8585" s="3" t="n">
        <v>1.0217692</v>
      </c>
      <c r="F8585" s="3" t="n">
        <v>26</v>
      </c>
      <c r="G8585" s="3" t="n">
        <v>26</v>
      </c>
      <c r="H8585" s="3" t="n">
        <v>13</v>
      </c>
      <c r="I8585" s="3" t="n">
        <v>13</v>
      </c>
      <c r="J8585" s="3" t="n">
        <v>24</v>
      </c>
      <c r="K8585" s="3" t="n">
        <v>24</v>
      </c>
      <c r="L8585" s="3" t="n">
        <v>2</v>
      </c>
      <c r="M8585" s="3" t="n">
        <v>2</v>
      </c>
      <c r="N8585" s="3" t="n">
        <v>8</v>
      </c>
      <c r="O8585" s="3" t="n">
        <v>-1</v>
      </c>
      <c r="P8585" s="3" t="n">
        <v>8.7</v>
      </c>
      <c r="Q8585" s="3" t="n">
        <v>24.2</v>
      </c>
      <c r="R8585" s="3" t="s">
        <v>24848</v>
      </c>
      <c r="S8585" s="4" t="n">
        <v>45747.3608564815</v>
      </c>
      <c r="T8585" s="3" t="s">
        <v>29</v>
      </c>
      <c r="U8585" s="3" t="s">
        <v>29</v>
      </c>
      <c r="V8585" s="3" t="n">
        <v>1</v>
      </c>
      <c r="W8585" s="3" t="n">
        <v>0</v>
      </c>
      <c r="X8585" s="3" t="n">
        <v>0</v>
      </c>
      <c r="Y8585" s="3" t="s">
        <v>30</v>
      </c>
      <c r="Z8585" s="3" t="s">
        <v>30</v>
      </c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  <c r="AP8585" s="3"/>
      <c r="AQ8585" s="3"/>
      <c r="AR8585" s="3"/>
      <c r="AS8585" s="3"/>
      <c r="AT8585" s="3"/>
      <c r="AU8585" s="3"/>
      <c r="AV8585" s="3"/>
      <c r="AW8585" s="3"/>
      <c r="AX8585" s="3"/>
      <c r="AY8585" s="3"/>
      <c r="AZ8585" s="3"/>
      <c r="BA8585" s="3"/>
      <c r="BB8585" s="3"/>
      <c r="BC8585" s="3"/>
      <c r="BD8585" s="3"/>
      <c r="BE8585" s="3"/>
      <c r="BF8585" s="3"/>
      <c r="BG8585" s="3"/>
      <c r="BH8585" s="3"/>
      <c r="BI8585" s="3"/>
      <c r="BJ8585" s="3"/>
    </row>
    <row r="8586" customFormat="false" ht="15.75" hidden="false" customHeight="false" outlineLevel="0" collapsed="false">
      <c r="A8586" s="3" t="n">
        <v>8585</v>
      </c>
      <c r="B8586" s="3" t="s">
        <v>24849</v>
      </c>
      <c r="C8586" s="3" t="s">
        <v>24850</v>
      </c>
      <c r="D8586" s="3" t="n">
        <v>1</v>
      </c>
      <c r="E8586" s="3" t="n">
        <v>1.9897258</v>
      </c>
      <c r="F8586" s="3" t="n">
        <v>50</v>
      </c>
      <c r="G8586" s="3" t="n">
        <v>50</v>
      </c>
      <c r="H8586" s="3" t="n">
        <v>15</v>
      </c>
      <c r="I8586" s="3" t="n">
        <v>15</v>
      </c>
      <c r="J8586" s="3" t="n">
        <v>62</v>
      </c>
      <c r="K8586" s="3" t="n">
        <v>62</v>
      </c>
      <c r="L8586" s="3" t="n">
        <v>3</v>
      </c>
      <c r="M8586" s="3" t="n">
        <v>3</v>
      </c>
      <c r="N8586" s="3" t="n">
        <v>7</v>
      </c>
      <c r="O8586" s="3" t="n">
        <v>-1</v>
      </c>
      <c r="P8586" s="3" t="n">
        <v>8.7</v>
      </c>
      <c r="Q8586" s="3" t="n">
        <v>24.2</v>
      </c>
      <c r="R8586" s="3" t="s">
        <v>24851</v>
      </c>
      <c r="S8586" s="4" t="n">
        <v>45747.3609259259</v>
      </c>
      <c r="T8586" s="3" t="s">
        <v>29</v>
      </c>
      <c r="U8586" s="3" t="s">
        <v>29</v>
      </c>
      <c r="V8586" s="3" t="n">
        <v>1</v>
      </c>
      <c r="W8586" s="3" t="n">
        <v>0</v>
      </c>
      <c r="X8586" s="3" t="n">
        <v>0</v>
      </c>
      <c r="Y8586" s="3" t="s">
        <v>30</v>
      </c>
      <c r="Z8586" s="3" t="s">
        <v>30</v>
      </c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3"/>
      <c r="AU8586" s="3"/>
      <c r="AV8586" s="3"/>
      <c r="AW8586" s="3"/>
      <c r="AX8586" s="3"/>
      <c r="AY8586" s="3"/>
      <c r="AZ8586" s="3"/>
      <c r="BA8586" s="3"/>
      <c r="BB8586" s="3"/>
      <c r="BC8586" s="3"/>
      <c r="BD8586" s="3"/>
      <c r="BE8586" s="3"/>
      <c r="BF8586" s="3"/>
      <c r="BG8586" s="3"/>
      <c r="BH8586" s="3"/>
      <c r="BI8586" s="3"/>
      <c r="BJ8586" s="3"/>
    </row>
    <row r="8587" customFormat="false" ht="15.75" hidden="false" customHeight="false" outlineLevel="0" collapsed="false">
      <c r="A8587" s="3" t="n">
        <v>8586</v>
      </c>
      <c r="B8587" s="3" t="s">
        <v>24852</v>
      </c>
      <c r="C8587" s="3" t="s">
        <v>24853</v>
      </c>
      <c r="D8587" s="3" t="n">
        <v>1</v>
      </c>
      <c r="E8587" s="3" t="n">
        <v>2.8778905</v>
      </c>
      <c r="F8587" s="3" t="n">
        <v>77</v>
      </c>
      <c r="G8587" s="3" t="n">
        <v>77</v>
      </c>
      <c r="H8587" s="3" t="n">
        <v>18</v>
      </c>
      <c r="I8587" s="3" t="n">
        <v>18</v>
      </c>
      <c r="J8587" s="3" t="n">
        <v>93</v>
      </c>
      <c r="K8587" s="3" t="n">
        <v>93</v>
      </c>
      <c r="L8587" s="3" t="n">
        <v>3</v>
      </c>
      <c r="M8587" s="3" t="n">
        <v>3</v>
      </c>
      <c r="N8587" s="3" t="n">
        <v>13</v>
      </c>
      <c r="O8587" s="3" t="n">
        <v>-1</v>
      </c>
      <c r="P8587" s="3" t="n">
        <v>8.7</v>
      </c>
      <c r="Q8587" s="3" t="n">
        <v>24.2</v>
      </c>
      <c r="R8587" s="3" t="s">
        <v>24854</v>
      </c>
      <c r="S8587" s="4" t="n">
        <v>45747.3609953704</v>
      </c>
      <c r="T8587" s="3" t="s">
        <v>29</v>
      </c>
      <c r="U8587" s="3" t="s">
        <v>29</v>
      </c>
      <c r="V8587" s="3" t="n">
        <v>1</v>
      </c>
      <c r="W8587" s="3" t="n">
        <v>0</v>
      </c>
      <c r="X8587" s="3" t="n">
        <v>0</v>
      </c>
      <c r="Y8587" s="3" t="s">
        <v>30</v>
      </c>
      <c r="Z8587" s="3" t="s">
        <v>30</v>
      </c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3"/>
      <c r="AU8587" s="3"/>
      <c r="AV8587" s="3"/>
      <c r="AW8587" s="3"/>
      <c r="AX8587" s="3"/>
      <c r="AY8587" s="3"/>
      <c r="AZ8587" s="3"/>
      <c r="BA8587" s="3"/>
      <c r="BB8587" s="3"/>
      <c r="BC8587" s="3"/>
      <c r="BD8587" s="3"/>
      <c r="BE8587" s="3"/>
      <c r="BF8587" s="3"/>
      <c r="BG8587" s="3"/>
      <c r="BH8587" s="3"/>
      <c r="BI8587" s="3"/>
      <c r="BJ8587" s="3"/>
    </row>
    <row r="8588" customFormat="false" ht="15.75" hidden="false" customHeight="false" outlineLevel="0" collapsed="false">
      <c r="A8588" s="3" t="n">
        <v>8587</v>
      </c>
      <c r="B8588" s="3" t="s">
        <v>24855</v>
      </c>
      <c r="C8588" s="3" t="s">
        <v>24856</v>
      </c>
      <c r="D8588" s="3" t="n">
        <v>1</v>
      </c>
      <c r="E8588" s="3" t="n">
        <v>2.8026731</v>
      </c>
      <c r="F8588" s="3" t="n">
        <v>112</v>
      </c>
      <c r="G8588" s="3" t="n">
        <v>112</v>
      </c>
      <c r="H8588" s="3" t="n">
        <v>17</v>
      </c>
      <c r="I8588" s="3" t="n">
        <v>17</v>
      </c>
      <c r="J8588" s="3" t="n">
        <v>144</v>
      </c>
      <c r="K8588" s="3" t="n">
        <v>144</v>
      </c>
      <c r="L8588" s="3" t="n">
        <v>5</v>
      </c>
      <c r="M8588" s="3" t="n">
        <v>5</v>
      </c>
      <c r="N8588" s="3" t="n">
        <v>16</v>
      </c>
      <c r="O8588" s="3" t="n">
        <v>-1</v>
      </c>
      <c r="P8588" s="3" t="n">
        <v>8.7</v>
      </c>
      <c r="Q8588" s="3" t="n">
        <v>24.2</v>
      </c>
      <c r="R8588" s="3" t="s">
        <v>24857</v>
      </c>
      <c r="S8588" s="4" t="n">
        <v>45747.361087963</v>
      </c>
      <c r="T8588" s="3" t="s">
        <v>29</v>
      </c>
      <c r="U8588" s="3" t="s">
        <v>29</v>
      </c>
      <c r="V8588" s="3" t="n">
        <v>1</v>
      </c>
      <c r="W8588" s="3" t="n">
        <v>0</v>
      </c>
      <c r="X8588" s="3" t="n">
        <v>0</v>
      </c>
      <c r="Y8588" s="3" t="s">
        <v>30</v>
      </c>
      <c r="Z8588" s="3" t="s">
        <v>30</v>
      </c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  <c r="AP8588" s="3"/>
      <c r="AQ8588" s="3"/>
      <c r="AR8588" s="3"/>
      <c r="AS8588" s="3"/>
      <c r="AT8588" s="3"/>
      <c r="AU8588" s="3"/>
      <c r="AV8588" s="3"/>
      <c r="AW8588" s="3"/>
      <c r="AX8588" s="3"/>
      <c r="AY8588" s="3"/>
      <c r="AZ8588" s="3"/>
      <c r="BA8588" s="3"/>
      <c r="BB8588" s="3"/>
      <c r="BC8588" s="3"/>
      <c r="BD8588" s="3"/>
      <c r="BE8588" s="3"/>
      <c r="BF8588" s="3"/>
      <c r="BG8588" s="3"/>
      <c r="BH8588" s="3"/>
      <c r="BI8588" s="3"/>
      <c r="BJ8588" s="3"/>
    </row>
    <row r="8589" customFormat="false" ht="15.75" hidden="false" customHeight="false" outlineLevel="0" collapsed="false">
      <c r="A8589" s="3" t="n">
        <v>8588</v>
      </c>
      <c r="B8589" s="3" t="s">
        <v>24858</v>
      </c>
      <c r="C8589" s="3" t="s">
        <v>24859</v>
      </c>
      <c r="D8589" s="3" t="n">
        <v>1</v>
      </c>
      <c r="E8589" s="3" t="n">
        <v>0.3857656</v>
      </c>
      <c r="F8589" s="3" t="n">
        <v>8</v>
      </c>
      <c r="G8589" s="3" t="n">
        <v>8</v>
      </c>
      <c r="H8589" s="3" t="n">
        <v>6</v>
      </c>
      <c r="I8589" s="3" t="n">
        <v>6</v>
      </c>
      <c r="J8589" s="3" t="n">
        <v>9</v>
      </c>
      <c r="K8589" s="3" t="n">
        <v>9</v>
      </c>
      <c r="L8589" s="3" t="n">
        <v>0</v>
      </c>
      <c r="M8589" s="3" t="n">
        <v>0</v>
      </c>
      <c r="N8589" s="3" t="n">
        <v>-1</v>
      </c>
      <c r="O8589" s="3" t="n">
        <v>-1</v>
      </c>
      <c r="P8589" s="3" t="n">
        <v>8.7</v>
      </c>
      <c r="Q8589" s="3" t="n">
        <v>24.2</v>
      </c>
      <c r="R8589" s="3" t="s">
        <v>24860</v>
      </c>
      <c r="S8589" s="4" t="n">
        <v>45747.3611111111</v>
      </c>
      <c r="T8589" s="3" t="s">
        <v>29</v>
      </c>
      <c r="U8589" s="3" t="s">
        <v>29</v>
      </c>
      <c r="V8589" s="3" t="n">
        <v>0</v>
      </c>
      <c r="W8589" s="3" t="n">
        <v>0</v>
      </c>
      <c r="X8589" s="3" t="n">
        <v>0</v>
      </c>
      <c r="Y8589" s="3" t="s">
        <v>30</v>
      </c>
      <c r="Z8589" s="3" t="s">
        <v>30</v>
      </c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3"/>
      <c r="AU8589" s="3"/>
      <c r="AV8589" s="3"/>
      <c r="AW8589" s="3"/>
      <c r="AX8589" s="3"/>
      <c r="AY8589" s="3"/>
      <c r="AZ8589" s="3"/>
      <c r="BA8589" s="3"/>
      <c r="BB8589" s="3"/>
      <c r="BC8589" s="3"/>
      <c r="BD8589" s="3"/>
      <c r="BE8589" s="3"/>
      <c r="BF8589" s="3"/>
      <c r="BG8589" s="3"/>
      <c r="BH8589" s="3"/>
      <c r="BI8589" s="3"/>
      <c r="BJ8589" s="3"/>
    </row>
    <row r="8590" customFormat="false" ht="15.75" hidden="false" customHeight="false" outlineLevel="0" collapsed="false">
      <c r="A8590" s="3" t="n">
        <v>8589</v>
      </c>
      <c r="B8590" s="3" t="s">
        <v>24861</v>
      </c>
      <c r="C8590" s="3" t="s">
        <v>24862</v>
      </c>
      <c r="D8590" s="3" t="n">
        <v>1</v>
      </c>
      <c r="E8590" s="3" t="n">
        <v>2.7781422</v>
      </c>
      <c r="F8590" s="3" t="n">
        <v>132</v>
      </c>
      <c r="G8590" s="3" t="n">
        <v>132</v>
      </c>
      <c r="H8590" s="3" t="n">
        <v>18</v>
      </c>
      <c r="I8590" s="3" t="n">
        <v>18</v>
      </c>
      <c r="J8590" s="3" t="n">
        <v>140</v>
      </c>
      <c r="K8590" s="3" t="n">
        <v>140</v>
      </c>
      <c r="L8590" s="3" t="n">
        <v>11</v>
      </c>
      <c r="M8590" s="3" t="n">
        <v>11</v>
      </c>
      <c r="N8590" s="3" t="n">
        <v>14</v>
      </c>
      <c r="O8590" s="3" t="n">
        <v>-1</v>
      </c>
      <c r="P8590" s="3" t="n">
        <v>8.7</v>
      </c>
      <c r="Q8590" s="3" t="n">
        <v>24.2</v>
      </c>
      <c r="R8590" s="3" t="s">
        <v>24863</v>
      </c>
      <c r="S8590" s="4" t="n">
        <v>45747.3611805556</v>
      </c>
      <c r="T8590" s="3" t="s">
        <v>29</v>
      </c>
      <c r="U8590" s="3" t="s">
        <v>29</v>
      </c>
      <c r="V8590" s="3" t="n">
        <v>1</v>
      </c>
      <c r="W8590" s="3" t="n">
        <v>0</v>
      </c>
      <c r="X8590" s="3" t="n">
        <v>0</v>
      </c>
      <c r="Y8590" s="3" t="s">
        <v>30</v>
      </c>
      <c r="Z8590" s="3" t="s">
        <v>30</v>
      </c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3"/>
      <c r="AU8590" s="3"/>
      <c r="AV8590" s="3"/>
      <c r="AW8590" s="3"/>
      <c r="AX8590" s="3"/>
      <c r="AY8590" s="3"/>
      <c r="AZ8590" s="3"/>
      <c r="BA8590" s="3"/>
      <c r="BB8590" s="3"/>
      <c r="BC8590" s="3"/>
      <c r="BD8590" s="3"/>
      <c r="BE8590" s="3"/>
      <c r="BF8590" s="3"/>
      <c r="BG8590" s="3"/>
      <c r="BH8590" s="3"/>
      <c r="BI8590" s="3"/>
      <c r="BJ8590" s="3"/>
    </row>
    <row r="8591" customFormat="false" ht="15.75" hidden="false" customHeight="false" outlineLevel="0" collapsed="false">
      <c r="A8591" s="3" t="n">
        <v>8590</v>
      </c>
      <c r="B8591" s="3" t="s">
        <v>24864</v>
      </c>
      <c r="C8591" s="3" t="s">
        <v>24865</v>
      </c>
      <c r="D8591" s="3" t="n">
        <v>1</v>
      </c>
      <c r="E8591" s="3" t="n">
        <v>1.8166195</v>
      </c>
      <c r="F8591" s="3" t="n">
        <v>35</v>
      </c>
      <c r="G8591" s="3" t="n">
        <v>35</v>
      </c>
      <c r="H8591" s="3" t="n">
        <v>17</v>
      </c>
      <c r="I8591" s="3" t="n">
        <v>17</v>
      </c>
      <c r="J8591" s="3" t="n">
        <v>39</v>
      </c>
      <c r="K8591" s="3" t="n">
        <v>39</v>
      </c>
      <c r="L8591" s="3" t="n">
        <v>3</v>
      </c>
      <c r="M8591" s="3" t="n">
        <v>3</v>
      </c>
      <c r="N8591" s="3" t="n">
        <v>10</v>
      </c>
      <c r="O8591" s="3" t="n">
        <v>-1</v>
      </c>
      <c r="P8591" s="3" t="n">
        <v>8.7</v>
      </c>
      <c r="Q8591" s="3" t="n">
        <v>24.2</v>
      </c>
      <c r="R8591" s="3" t="s">
        <v>24866</v>
      </c>
      <c r="S8591" s="4" t="n">
        <v>45747.3612615741</v>
      </c>
      <c r="T8591" s="3" t="s">
        <v>29</v>
      </c>
      <c r="U8591" s="3" t="s">
        <v>29</v>
      </c>
      <c r="V8591" s="3" t="n">
        <v>1</v>
      </c>
      <c r="W8591" s="3" t="n">
        <v>0</v>
      </c>
      <c r="X8591" s="3" t="n">
        <v>0</v>
      </c>
      <c r="Y8591" s="3" t="s">
        <v>30</v>
      </c>
      <c r="Z8591" s="3" t="s">
        <v>30</v>
      </c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3"/>
      <c r="AU8591" s="3"/>
      <c r="AV8591" s="3"/>
      <c r="AW8591" s="3"/>
      <c r="AX8591" s="3"/>
      <c r="AY8591" s="3"/>
      <c r="AZ8591" s="3"/>
      <c r="BA8591" s="3"/>
      <c r="BB8591" s="3"/>
      <c r="BC8591" s="3"/>
      <c r="BD8591" s="3"/>
      <c r="BE8591" s="3"/>
      <c r="BF8591" s="3"/>
      <c r="BG8591" s="3"/>
      <c r="BH8591" s="3"/>
      <c r="BI8591" s="3"/>
      <c r="BJ8591" s="3"/>
    </row>
    <row r="8592" customFormat="false" ht="15.75" hidden="false" customHeight="false" outlineLevel="0" collapsed="false">
      <c r="A8592" s="3" t="n">
        <v>8591</v>
      </c>
      <c r="B8592" s="3" t="s">
        <v>24867</v>
      </c>
      <c r="C8592" s="3" t="s">
        <v>24868</v>
      </c>
      <c r="D8592" s="3" t="n">
        <v>1</v>
      </c>
      <c r="E8592" s="3" t="n">
        <v>0.3958931</v>
      </c>
      <c r="F8592" s="3" t="n">
        <v>5</v>
      </c>
      <c r="G8592" s="3" t="n">
        <v>5</v>
      </c>
      <c r="H8592" s="3" t="n">
        <v>4</v>
      </c>
      <c r="I8592" s="3" t="n">
        <v>4</v>
      </c>
      <c r="J8592" s="3" t="n">
        <v>5</v>
      </c>
      <c r="K8592" s="3" t="n">
        <v>5</v>
      </c>
      <c r="L8592" s="3" t="n">
        <v>0</v>
      </c>
      <c r="M8592" s="3" t="n">
        <v>0</v>
      </c>
      <c r="N8592" s="3" t="n">
        <v>0</v>
      </c>
      <c r="O8592" s="3" t="n">
        <v>0</v>
      </c>
      <c r="P8592" s="3" t="n">
        <v>7.5</v>
      </c>
      <c r="Q8592" s="3" t="n">
        <v>24.2</v>
      </c>
      <c r="R8592" s="3" t="s">
        <v>24869</v>
      </c>
      <c r="S8592" s="4" t="n">
        <v>45747.3613078704</v>
      </c>
      <c r="T8592" s="3" t="s">
        <v>65</v>
      </c>
      <c r="U8592" s="3" t="s">
        <v>65</v>
      </c>
      <c r="V8592" s="3" t="n">
        <v>1</v>
      </c>
      <c r="W8592" s="3" t="n">
        <v>1</v>
      </c>
      <c r="X8592" s="3" t="n">
        <v>0</v>
      </c>
      <c r="Y8592" s="3" t="s">
        <v>30</v>
      </c>
      <c r="Z8592" s="3" t="s">
        <v>30</v>
      </c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3"/>
      <c r="AU8592" s="3"/>
      <c r="AV8592" s="3"/>
      <c r="AW8592" s="3"/>
      <c r="AX8592" s="3"/>
      <c r="AY8592" s="3"/>
      <c r="AZ8592" s="3"/>
      <c r="BA8592" s="3"/>
      <c r="BB8592" s="3"/>
      <c r="BC8592" s="3"/>
      <c r="BD8592" s="3"/>
      <c r="BE8592" s="3"/>
      <c r="BF8592" s="3"/>
      <c r="BG8592" s="3"/>
      <c r="BH8592" s="3"/>
      <c r="BI8592" s="3"/>
      <c r="BJ8592" s="3"/>
    </row>
    <row r="8593" customFormat="false" ht="15.75" hidden="false" customHeight="false" outlineLevel="0" collapsed="false">
      <c r="A8593" s="3" t="n">
        <v>8592</v>
      </c>
      <c r="B8593" s="3" t="s">
        <v>24870</v>
      </c>
      <c r="C8593" s="3" t="s">
        <v>24871</v>
      </c>
      <c r="D8593" s="3" t="n">
        <v>1</v>
      </c>
      <c r="E8593" s="3" t="n">
        <v>10.369445</v>
      </c>
      <c r="F8593" s="3" t="n">
        <v>310</v>
      </c>
      <c r="G8593" s="3" t="n">
        <v>310</v>
      </c>
      <c r="H8593" s="3" t="n">
        <v>16</v>
      </c>
      <c r="I8593" s="3" t="n">
        <v>16</v>
      </c>
      <c r="J8593" s="3" t="n">
        <v>522</v>
      </c>
      <c r="K8593" s="3" t="n">
        <v>522</v>
      </c>
      <c r="L8593" s="3" t="n">
        <v>55</v>
      </c>
      <c r="M8593" s="3" t="n">
        <v>55</v>
      </c>
      <c r="N8593" s="3" t="n">
        <v>0</v>
      </c>
      <c r="O8593" s="3" t="n">
        <v>0</v>
      </c>
      <c r="P8593" s="3" t="n">
        <v>8.3</v>
      </c>
      <c r="Q8593" s="3" t="n">
        <v>24.2</v>
      </c>
      <c r="R8593" s="3" t="s">
        <v>24872</v>
      </c>
      <c r="S8593" s="4" t="n">
        <v>45747.3616203704</v>
      </c>
      <c r="T8593" s="3" t="s">
        <v>29</v>
      </c>
      <c r="U8593" s="3" t="s">
        <v>29</v>
      </c>
      <c r="V8593" s="3" t="n">
        <v>1</v>
      </c>
      <c r="W8593" s="3" t="n">
        <v>1</v>
      </c>
      <c r="X8593" s="3" t="n">
        <v>0</v>
      </c>
      <c r="Y8593" s="3" t="s">
        <v>30</v>
      </c>
      <c r="Z8593" s="3" t="s">
        <v>30</v>
      </c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3"/>
      <c r="AU8593" s="3"/>
      <c r="AV8593" s="3"/>
      <c r="AW8593" s="3"/>
      <c r="AX8593" s="3"/>
      <c r="AY8593" s="3"/>
      <c r="AZ8593" s="3"/>
      <c r="BA8593" s="3"/>
      <c r="BB8593" s="3"/>
      <c r="BC8593" s="3"/>
      <c r="BD8593" s="3"/>
      <c r="BE8593" s="3"/>
      <c r="BF8593" s="3"/>
      <c r="BG8593" s="3"/>
      <c r="BH8593" s="3"/>
      <c r="BI8593" s="3"/>
      <c r="BJ8593" s="3"/>
    </row>
    <row r="8594" customFormat="false" ht="15.75" hidden="false" customHeight="false" outlineLevel="0" collapsed="false">
      <c r="A8594" s="3" t="n">
        <v>8593</v>
      </c>
      <c r="B8594" s="3" t="s">
        <v>24873</v>
      </c>
      <c r="C8594" s="3" t="s">
        <v>24874</v>
      </c>
      <c r="D8594" s="3" t="n">
        <v>1</v>
      </c>
      <c r="E8594" s="3" t="n">
        <v>5.0934542</v>
      </c>
      <c r="F8594" s="3" t="n">
        <v>17</v>
      </c>
      <c r="G8594" s="3" t="n">
        <v>17</v>
      </c>
      <c r="H8594" s="3" t="n">
        <v>4</v>
      </c>
      <c r="I8594" s="3" t="n">
        <v>4</v>
      </c>
      <c r="J8594" s="3" t="n">
        <v>25</v>
      </c>
      <c r="K8594" s="3" t="n">
        <v>25</v>
      </c>
      <c r="L8594" s="3" t="n">
        <v>8</v>
      </c>
      <c r="M8594" s="3" t="n">
        <v>8</v>
      </c>
      <c r="N8594" s="3" t="n">
        <v>-1</v>
      </c>
      <c r="O8594" s="3" t="n">
        <v>-1</v>
      </c>
      <c r="P8594" s="3" t="n">
        <v>7.3</v>
      </c>
      <c r="Q8594" s="3" t="n">
        <v>24.2</v>
      </c>
      <c r="R8594" s="3" t="s">
        <v>24875</v>
      </c>
      <c r="S8594" s="4" t="n">
        <v>45747.3618981482</v>
      </c>
      <c r="T8594" s="3" t="s">
        <v>4910</v>
      </c>
      <c r="U8594" s="3" t="s">
        <v>4910</v>
      </c>
      <c r="V8594" s="3" t="n">
        <v>0</v>
      </c>
      <c r="W8594" s="3" t="n">
        <v>0</v>
      </c>
      <c r="X8594" s="3" t="n">
        <v>0</v>
      </c>
      <c r="Y8594" s="3" t="s">
        <v>30</v>
      </c>
      <c r="Z8594" s="3" t="s">
        <v>30</v>
      </c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3"/>
      <c r="AU8594" s="3"/>
      <c r="AV8594" s="3"/>
      <c r="AW8594" s="3"/>
      <c r="AX8594" s="3"/>
      <c r="AY8594" s="3"/>
      <c r="AZ8594" s="3"/>
      <c r="BA8594" s="3"/>
      <c r="BB8594" s="3"/>
      <c r="BC8594" s="3"/>
      <c r="BD8594" s="3"/>
      <c r="BE8594" s="3"/>
      <c r="BF8594" s="3"/>
      <c r="BG8594" s="3"/>
      <c r="BH8594" s="3"/>
      <c r="BI8594" s="3"/>
      <c r="BJ8594" s="3"/>
    </row>
    <row r="8595" customFormat="false" ht="15.75" hidden="false" customHeight="false" outlineLevel="0" collapsed="false">
      <c r="A8595" s="3" t="n">
        <v>8594</v>
      </c>
      <c r="B8595" s="3" t="s">
        <v>24876</v>
      </c>
      <c r="C8595" s="3" t="s">
        <v>24877</v>
      </c>
      <c r="D8595" s="3" t="n">
        <v>1</v>
      </c>
      <c r="E8595" s="3" t="n">
        <v>11.2775109</v>
      </c>
      <c r="F8595" s="3" t="n">
        <v>77</v>
      </c>
      <c r="G8595" s="3" t="n">
        <v>77</v>
      </c>
      <c r="H8595" s="3" t="n">
        <v>19</v>
      </c>
      <c r="I8595" s="3" t="n">
        <v>19</v>
      </c>
      <c r="J8595" s="3" t="n">
        <v>110</v>
      </c>
      <c r="K8595" s="3" t="n">
        <v>110</v>
      </c>
      <c r="L8595" s="3" t="n">
        <v>17</v>
      </c>
      <c r="M8595" s="3" t="n">
        <v>17</v>
      </c>
      <c r="N8595" s="3" t="n">
        <v>41</v>
      </c>
      <c r="O8595" s="3" t="n">
        <v>-1</v>
      </c>
      <c r="P8595" s="3" t="n">
        <v>7.3</v>
      </c>
      <c r="Q8595" s="3" t="n">
        <v>24.2</v>
      </c>
      <c r="R8595" s="3" t="s">
        <v>24878</v>
      </c>
      <c r="S8595" s="4" t="n">
        <v>45747.3622916667</v>
      </c>
      <c r="T8595" s="3" t="s">
        <v>65</v>
      </c>
      <c r="U8595" s="3" t="s">
        <v>65</v>
      </c>
      <c r="V8595" s="3" t="n">
        <v>1</v>
      </c>
      <c r="W8595" s="3" t="n">
        <v>0</v>
      </c>
      <c r="X8595" s="3" t="n">
        <v>0</v>
      </c>
      <c r="Y8595" s="3" t="s">
        <v>30</v>
      </c>
      <c r="Z8595" s="3" t="s">
        <v>30</v>
      </c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3"/>
      <c r="AU8595" s="3"/>
      <c r="AV8595" s="3"/>
      <c r="AW8595" s="3"/>
      <c r="AX8595" s="3"/>
      <c r="AY8595" s="3"/>
      <c r="AZ8595" s="3"/>
      <c r="BA8595" s="3"/>
      <c r="BB8595" s="3"/>
      <c r="BC8595" s="3"/>
      <c r="BD8595" s="3"/>
      <c r="BE8595" s="3"/>
      <c r="BF8595" s="3"/>
      <c r="BG8595" s="3"/>
      <c r="BH8595" s="3"/>
      <c r="BI8595" s="3"/>
      <c r="BJ8595" s="3"/>
    </row>
    <row r="8596" customFormat="false" ht="15.75" hidden="false" customHeight="false" outlineLevel="0" collapsed="false">
      <c r="A8596" s="3" t="n">
        <v>8595</v>
      </c>
      <c r="B8596" s="3" t="s">
        <v>24879</v>
      </c>
      <c r="C8596" s="3" t="s">
        <v>24880</v>
      </c>
      <c r="D8596" s="3" t="n">
        <v>1</v>
      </c>
      <c r="E8596" s="3" t="n">
        <v>14.5576531</v>
      </c>
      <c r="F8596" s="3" t="n">
        <v>87</v>
      </c>
      <c r="G8596" s="3" t="n">
        <v>87</v>
      </c>
      <c r="H8596" s="3" t="n">
        <v>18</v>
      </c>
      <c r="I8596" s="3" t="n">
        <v>18</v>
      </c>
      <c r="J8596" s="3" t="n">
        <v>113</v>
      </c>
      <c r="K8596" s="3" t="n">
        <v>113</v>
      </c>
      <c r="L8596" s="3" t="n">
        <v>18</v>
      </c>
      <c r="M8596" s="3" t="n">
        <v>18</v>
      </c>
      <c r="N8596" s="3" t="n">
        <v>-1</v>
      </c>
      <c r="O8596" s="3" t="n">
        <v>-1</v>
      </c>
      <c r="P8596" s="3" t="n">
        <v>7.3</v>
      </c>
      <c r="Q8596" s="3" t="n">
        <v>24.2</v>
      </c>
      <c r="R8596" s="3" t="s">
        <v>24881</v>
      </c>
      <c r="S8596" s="4" t="n">
        <v>45747.3627314815</v>
      </c>
      <c r="T8596" s="3" t="s">
        <v>4910</v>
      </c>
      <c r="U8596" s="3" t="s">
        <v>4910</v>
      </c>
      <c r="V8596" s="3" t="n">
        <v>0</v>
      </c>
      <c r="W8596" s="3" t="n">
        <v>0</v>
      </c>
      <c r="X8596" s="3" t="n">
        <v>0</v>
      </c>
      <c r="Y8596" s="3" t="s">
        <v>30</v>
      </c>
      <c r="Z8596" s="3" t="s">
        <v>30</v>
      </c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3"/>
      <c r="AU8596" s="3"/>
      <c r="AV8596" s="3"/>
      <c r="AW8596" s="3"/>
      <c r="AX8596" s="3"/>
      <c r="AY8596" s="3"/>
      <c r="AZ8596" s="3"/>
      <c r="BA8596" s="3"/>
      <c r="BB8596" s="3"/>
      <c r="BC8596" s="3"/>
      <c r="BD8596" s="3"/>
      <c r="BE8596" s="3"/>
      <c r="BF8596" s="3"/>
      <c r="BG8596" s="3"/>
      <c r="BH8596" s="3"/>
      <c r="BI8596" s="3"/>
      <c r="BJ8596" s="3"/>
    </row>
    <row r="8597" customFormat="false" ht="15.75" hidden="false" customHeight="false" outlineLevel="0" collapsed="false">
      <c r="A8597" s="3" t="n">
        <v>8596</v>
      </c>
      <c r="B8597" s="3" t="s">
        <v>24882</v>
      </c>
      <c r="C8597" s="3" t="s">
        <v>24883</v>
      </c>
      <c r="D8597" s="3" t="n">
        <v>1</v>
      </c>
      <c r="E8597" s="3" t="n">
        <v>9.5532151</v>
      </c>
      <c r="F8597" s="3" t="n">
        <v>68</v>
      </c>
      <c r="G8597" s="3" t="n">
        <v>68</v>
      </c>
      <c r="H8597" s="3" t="n">
        <v>16</v>
      </c>
      <c r="I8597" s="3" t="n">
        <v>16</v>
      </c>
      <c r="J8597" s="3" t="n">
        <v>90</v>
      </c>
      <c r="K8597" s="3" t="n">
        <v>90</v>
      </c>
      <c r="L8597" s="3" t="n">
        <v>17</v>
      </c>
      <c r="M8597" s="3" t="n">
        <v>17</v>
      </c>
      <c r="N8597" s="3" t="n">
        <v>-1</v>
      </c>
      <c r="O8597" s="3" t="n">
        <v>-1</v>
      </c>
      <c r="P8597" s="3" t="n">
        <v>7.3</v>
      </c>
      <c r="Q8597" s="3" t="n">
        <v>24.2</v>
      </c>
      <c r="R8597" s="3" t="s">
        <v>24884</v>
      </c>
      <c r="S8597" s="4" t="n">
        <v>45747.3630787037</v>
      </c>
      <c r="T8597" s="3" t="s">
        <v>4910</v>
      </c>
      <c r="U8597" s="3" t="s">
        <v>4910</v>
      </c>
      <c r="V8597" s="3" t="n">
        <v>0</v>
      </c>
      <c r="W8597" s="3" t="n">
        <v>0</v>
      </c>
      <c r="X8597" s="3" t="n">
        <v>0</v>
      </c>
      <c r="Y8597" s="3" t="s">
        <v>30</v>
      </c>
      <c r="Z8597" s="3" t="s">
        <v>30</v>
      </c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3"/>
      <c r="AU8597" s="3"/>
      <c r="AV8597" s="3"/>
      <c r="AW8597" s="3"/>
      <c r="AX8597" s="3"/>
      <c r="AY8597" s="3"/>
      <c r="AZ8597" s="3"/>
      <c r="BA8597" s="3"/>
      <c r="BB8597" s="3"/>
      <c r="BC8597" s="3"/>
      <c r="BD8597" s="3"/>
      <c r="BE8597" s="3"/>
      <c r="BF8597" s="3"/>
      <c r="BG8597" s="3"/>
      <c r="BH8597" s="3"/>
      <c r="BI8597" s="3"/>
      <c r="BJ8597" s="3"/>
    </row>
    <row r="8598" customFormat="false" ht="15.75" hidden="false" customHeight="false" outlineLevel="0" collapsed="false">
      <c r="A8598" s="3" t="n">
        <v>8597</v>
      </c>
      <c r="B8598" s="3" t="s">
        <v>24885</v>
      </c>
      <c r="C8598" s="3" t="s">
        <v>24886</v>
      </c>
      <c r="D8598" s="3" t="n">
        <v>1</v>
      </c>
      <c r="E8598" s="3" t="n">
        <v>5.5683136</v>
      </c>
      <c r="F8598" s="3" t="n">
        <v>84</v>
      </c>
      <c r="G8598" s="3" t="n">
        <v>84</v>
      </c>
      <c r="H8598" s="3" t="n">
        <v>10</v>
      </c>
      <c r="I8598" s="3" t="n">
        <v>10</v>
      </c>
      <c r="J8598" s="3" t="n">
        <v>96</v>
      </c>
      <c r="K8598" s="3" t="n">
        <v>96</v>
      </c>
      <c r="L8598" s="3" t="n">
        <v>12</v>
      </c>
      <c r="M8598" s="3" t="n">
        <v>12</v>
      </c>
      <c r="N8598" s="3" t="n">
        <v>3</v>
      </c>
      <c r="O8598" s="3" t="n">
        <v>3</v>
      </c>
      <c r="P8598" s="3" t="n">
        <v>7.7</v>
      </c>
      <c r="Q8598" s="3" t="n">
        <v>24.2</v>
      </c>
      <c r="R8598" s="3" t="s">
        <v>24887</v>
      </c>
      <c r="S8598" s="4" t="n">
        <v>45747.363287037</v>
      </c>
      <c r="T8598" s="3" t="s">
        <v>65</v>
      </c>
      <c r="U8598" s="3" t="s">
        <v>65</v>
      </c>
      <c r="V8598" s="3" t="n">
        <v>1</v>
      </c>
      <c r="W8598" s="3" t="n">
        <v>1</v>
      </c>
      <c r="X8598" s="3" t="n">
        <v>0</v>
      </c>
      <c r="Y8598" s="3" t="s">
        <v>30</v>
      </c>
      <c r="Z8598" s="3" t="s">
        <v>30</v>
      </c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  <c r="AP8598" s="3"/>
      <c r="AQ8598" s="3"/>
      <c r="AR8598" s="3"/>
      <c r="AS8598" s="3"/>
      <c r="AT8598" s="3"/>
      <c r="AU8598" s="3"/>
      <c r="AV8598" s="3"/>
      <c r="AW8598" s="3"/>
      <c r="AX8598" s="3"/>
      <c r="AY8598" s="3"/>
      <c r="AZ8598" s="3"/>
      <c r="BA8598" s="3"/>
      <c r="BB8598" s="3"/>
      <c r="BC8598" s="3"/>
      <c r="BD8598" s="3"/>
      <c r="BE8598" s="3"/>
      <c r="BF8598" s="3"/>
      <c r="BG8598" s="3"/>
      <c r="BH8598" s="3"/>
      <c r="BI8598" s="3"/>
      <c r="BJ8598" s="3"/>
    </row>
    <row r="8599" customFormat="false" ht="15.75" hidden="false" customHeight="false" outlineLevel="0" collapsed="false">
      <c r="A8599" s="3" t="n">
        <v>8598</v>
      </c>
      <c r="B8599" s="3" t="s">
        <v>24888</v>
      </c>
      <c r="C8599" s="3" t="s">
        <v>24889</v>
      </c>
      <c r="D8599" s="3" t="n">
        <v>1</v>
      </c>
      <c r="E8599" s="3" t="n">
        <v>0.1080103</v>
      </c>
      <c r="F8599" s="3" t="n">
        <v>15</v>
      </c>
      <c r="G8599" s="3" t="n">
        <v>15</v>
      </c>
      <c r="H8599" s="3" t="n">
        <v>9</v>
      </c>
      <c r="I8599" s="3" t="n">
        <v>9</v>
      </c>
      <c r="J8599" s="3" t="n">
        <v>11</v>
      </c>
      <c r="K8599" s="3" t="n">
        <v>11</v>
      </c>
      <c r="L8599" s="3" t="n">
        <v>1</v>
      </c>
      <c r="M8599" s="3" t="n">
        <v>1</v>
      </c>
      <c r="N8599" s="3" t="n">
        <v>-1</v>
      </c>
      <c r="O8599" s="3" t="n">
        <v>-1</v>
      </c>
      <c r="P8599" s="3" t="n">
        <v>7.8</v>
      </c>
      <c r="Q8599" s="3" t="n">
        <v>24.2</v>
      </c>
      <c r="R8599" s="3" t="s">
        <v>24890</v>
      </c>
      <c r="S8599" s="4" t="n">
        <v>45747.3633333333</v>
      </c>
      <c r="T8599" s="3" t="s">
        <v>65</v>
      </c>
      <c r="U8599" s="3" t="s">
        <v>65</v>
      </c>
      <c r="V8599" s="3" t="n">
        <v>0</v>
      </c>
      <c r="W8599" s="3" t="n">
        <v>0</v>
      </c>
      <c r="X8599" s="3" t="n">
        <v>0</v>
      </c>
      <c r="Y8599" s="3" t="s">
        <v>30</v>
      </c>
      <c r="Z8599" s="3" t="s">
        <v>30</v>
      </c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3"/>
      <c r="AU8599" s="3"/>
      <c r="AV8599" s="3"/>
      <c r="AW8599" s="3"/>
      <c r="AX8599" s="3"/>
      <c r="AY8599" s="3"/>
      <c r="AZ8599" s="3"/>
      <c r="BA8599" s="3"/>
      <c r="BB8599" s="3"/>
      <c r="BC8599" s="3"/>
      <c r="BD8599" s="3"/>
      <c r="BE8599" s="3"/>
      <c r="BF8599" s="3"/>
      <c r="BG8599" s="3"/>
      <c r="BH8599" s="3"/>
      <c r="BI8599" s="3"/>
      <c r="BJ8599" s="3"/>
    </row>
    <row r="8600" customFormat="false" ht="15.75" hidden="false" customHeight="false" outlineLevel="0" collapsed="false">
      <c r="A8600" s="3" t="n">
        <v>8599</v>
      </c>
      <c r="B8600" s="3" t="s">
        <v>24891</v>
      </c>
      <c r="C8600" s="3" t="s">
        <v>24892</v>
      </c>
      <c r="D8600" s="3" t="n">
        <v>1</v>
      </c>
      <c r="E8600" s="3" t="n">
        <v>13.9623424</v>
      </c>
      <c r="F8600" s="3" t="n">
        <v>352</v>
      </c>
      <c r="G8600" s="3" t="n">
        <v>352</v>
      </c>
      <c r="H8600" s="3" t="n">
        <v>29</v>
      </c>
      <c r="I8600" s="3" t="n">
        <v>29</v>
      </c>
      <c r="J8600" s="3" t="n">
        <v>457</v>
      </c>
      <c r="K8600" s="3" t="n">
        <v>457</v>
      </c>
      <c r="L8600" s="3" t="n">
        <v>57</v>
      </c>
      <c r="M8600" s="3" t="n">
        <v>57</v>
      </c>
      <c r="N8600" s="3" t="n">
        <v>61</v>
      </c>
      <c r="O8600" s="3" t="n">
        <v>-1</v>
      </c>
      <c r="P8600" s="3" t="n">
        <v>8.2</v>
      </c>
      <c r="Q8600" s="3" t="n">
        <v>24.2</v>
      </c>
      <c r="R8600" s="3" t="s">
        <v>24893</v>
      </c>
      <c r="S8600" s="4" t="n">
        <v>45747.3638773148</v>
      </c>
      <c r="T8600" s="3" t="s">
        <v>29</v>
      </c>
      <c r="U8600" s="3" t="s">
        <v>29</v>
      </c>
      <c r="V8600" s="3" t="n">
        <v>1</v>
      </c>
      <c r="W8600" s="3" t="n">
        <v>0</v>
      </c>
      <c r="X8600" s="3" t="n">
        <v>0</v>
      </c>
      <c r="Y8600" s="3" t="s">
        <v>30</v>
      </c>
      <c r="Z8600" s="3" t="s">
        <v>30</v>
      </c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3"/>
      <c r="AU8600" s="3"/>
      <c r="AV8600" s="3"/>
      <c r="AW8600" s="3"/>
      <c r="AX8600" s="3"/>
      <c r="AY8600" s="3"/>
      <c r="AZ8600" s="3"/>
      <c r="BA8600" s="3"/>
      <c r="BB8600" s="3"/>
      <c r="BC8600" s="3"/>
      <c r="BD8600" s="3"/>
      <c r="BE8600" s="3"/>
      <c r="BF8600" s="3"/>
      <c r="BG8600" s="3"/>
      <c r="BH8600" s="3"/>
      <c r="BI8600" s="3"/>
      <c r="BJ8600" s="3"/>
    </row>
    <row r="8601" customFormat="false" ht="15.75" hidden="false" customHeight="false" outlineLevel="0" collapsed="false">
      <c r="A8601" s="3" t="n">
        <v>8600</v>
      </c>
      <c r="B8601" s="3" t="s">
        <v>24894</v>
      </c>
      <c r="C8601" s="3" t="s">
        <v>24895</v>
      </c>
      <c r="D8601" s="3" t="n">
        <v>1</v>
      </c>
      <c r="E8601" s="3" t="n">
        <v>5.7824008</v>
      </c>
      <c r="F8601" s="3" t="n">
        <v>125</v>
      </c>
      <c r="G8601" s="3" t="n">
        <v>125</v>
      </c>
      <c r="H8601" s="3" t="n">
        <v>18</v>
      </c>
      <c r="I8601" s="3" t="n">
        <v>18</v>
      </c>
      <c r="J8601" s="3" t="n">
        <v>148</v>
      </c>
      <c r="K8601" s="3" t="n">
        <v>148</v>
      </c>
      <c r="L8601" s="3" t="n">
        <v>15</v>
      </c>
      <c r="M8601" s="3" t="n">
        <v>15</v>
      </c>
      <c r="N8601" s="3" t="n">
        <v>9</v>
      </c>
      <c r="O8601" s="3" t="n">
        <v>-1</v>
      </c>
      <c r="P8601" s="3" t="n">
        <v>7.3</v>
      </c>
      <c r="Q8601" s="3" t="n">
        <v>24.2</v>
      </c>
      <c r="R8601" s="3" t="s">
        <v>24896</v>
      </c>
      <c r="S8601" s="4" t="n">
        <v>45747.3641319444</v>
      </c>
      <c r="T8601" s="3" t="s">
        <v>65</v>
      </c>
      <c r="U8601" s="3" t="s">
        <v>65</v>
      </c>
      <c r="V8601" s="3" t="n">
        <v>1</v>
      </c>
      <c r="W8601" s="3" t="n">
        <v>0</v>
      </c>
      <c r="X8601" s="3" t="n">
        <v>0</v>
      </c>
      <c r="Y8601" s="3" t="s">
        <v>30</v>
      </c>
      <c r="Z8601" s="3" t="s">
        <v>30</v>
      </c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  <c r="AP8601" s="3"/>
      <c r="AQ8601" s="3"/>
      <c r="AR8601" s="3"/>
      <c r="AS8601" s="3"/>
      <c r="AT8601" s="3"/>
      <c r="AU8601" s="3"/>
      <c r="AV8601" s="3"/>
      <c r="AW8601" s="3"/>
      <c r="AX8601" s="3"/>
      <c r="AY8601" s="3"/>
      <c r="AZ8601" s="3"/>
      <c r="BA8601" s="3"/>
      <c r="BB8601" s="3"/>
      <c r="BC8601" s="3"/>
      <c r="BD8601" s="3"/>
      <c r="BE8601" s="3"/>
      <c r="BF8601" s="3"/>
      <c r="BG8601" s="3"/>
      <c r="BH8601" s="3"/>
      <c r="BI8601" s="3"/>
      <c r="BJ8601" s="3"/>
    </row>
    <row r="8602" customFormat="false" ht="15.75" hidden="false" customHeight="false" outlineLevel="0" collapsed="false">
      <c r="A8602" s="3" t="n">
        <v>8601</v>
      </c>
      <c r="B8602" s="3" t="s">
        <v>24897</v>
      </c>
      <c r="C8602" s="3" t="s">
        <v>24898</v>
      </c>
      <c r="D8602" s="3" t="n">
        <v>1</v>
      </c>
      <c r="E8602" s="3" t="n">
        <v>0.9280762</v>
      </c>
      <c r="F8602" s="3" t="n">
        <v>14</v>
      </c>
      <c r="G8602" s="3" t="n">
        <v>14</v>
      </c>
      <c r="H8602" s="3" t="n">
        <v>4</v>
      </c>
      <c r="I8602" s="3" t="n">
        <v>4</v>
      </c>
      <c r="J8602" s="3" t="n">
        <v>18</v>
      </c>
      <c r="K8602" s="3" t="n">
        <v>18</v>
      </c>
      <c r="L8602" s="3" t="n">
        <v>3</v>
      </c>
      <c r="M8602" s="3" t="n">
        <v>3</v>
      </c>
      <c r="N8602" s="3" t="n">
        <v>0</v>
      </c>
      <c r="O8602" s="3" t="n">
        <v>-1</v>
      </c>
      <c r="P8602" s="3" t="n">
        <v>7.9</v>
      </c>
      <c r="Q8602" s="3" t="n">
        <v>24.2</v>
      </c>
      <c r="R8602" s="3" t="s">
        <v>24899</v>
      </c>
      <c r="S8602" s="4" t="n">
        <v>45747.3642824074</v>
      </c>
      <c r="T8602" s="3" t="s">
        <v>65</v>
      </c>
      <c r="U8602" s="3" t="s">
        <v>65</v>
      </c>
      <c r="V8602" s="3" t="n">
        <v>1</v>
      </c>
      <c r="W8602" s="3" t="n">
        <v>0</v>
      </c>
      <c r="X8602" s="3" t="n">
        <v>0</v>
      </c>
      <c r="Y8602" s="3" t="s">
        <v>30</v>
      </c>
      <c r="Z8602" s="3" t="s">
        <v>30</v>
      </c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3"/>
      <c r="AU8602" s="3"/>
      <c r="AV8602" s="3"/>
      <c r="AW8602" s="3"/>
      <c r="AX8602" s="3"/>
      <c r="AY8602" s="3"/>
      <c r="AZ8602" s="3"/>
      <c r="BA8602" s="3"/>
      <c r="BB8602" s="3"/>
      <c r="BC8602" s="3"/>
      <c r="BD8602" s="3"/>
      <c r="BE8602" s="3"/>
      <c r="BF8602" s="3"/>
      <c r="BG8602" s="3"/>
      <c r="BH8602" s="3"/>
      <c r="BI8602" s="3"/>
      <c r="BJ8602" s="3"/>
    </row>
    <row r="8603" customFormat="false" ht="15.75" hidden="false" customHeight="false" outlineLevel="0" collapsed="false">
      <c r="A8603" s="3" t="n">
        <v>8602</v>
      </c>
      <c r="B8603" s="3" t="s">
        <v>24900</v>
      </c>
      <c r="C8603" s="3" t="s">
        <v>24901</v>
      </c>
      <c r="D8603" s="3" t="n">
        <v>1</v>
      </c>
      <c r="E8603" s="3" t="n">
        <v>7.5381292</v>
      </c>
      <c r="F8603" s="3" t="n">
        <v>356</v>
      </c>
      <c r="G8603" s="3" t="n">
        <v>356</v>
      </c>
      <c r="H8603" s="3" t="n">
        <v>17</v>
      </c>
      <c r="I8603" s="3" t="n">
        <v>17</v>
      </c>
      <c r="J8603" s="3" t="n">
        <v>491</v>
      </c>
      <c r="K8603" s="3" t="n">
        <v>491</v>
      </c>
      <c r="L8603" s="3" t="n">
        <v>24</v>
      </c>
      <c r="M8603" s="3" t="n">
        <v>24</v>
      </c>
      <c r="N8603" s="3" t="n">
        <v>17</v>
      </c>
      <c r="O8603" s="3" t="n">
        <v>17</v>
      </c>
      <c r="P8603" s="3" t="n">
        <v>7.3</v>
      </c>
      <c r="Q8603" s="3" t="n">
        <v>24.2</v>
      </c>
      <c r="R8603" s="3" t="s">
        <v>24902</v>
      </c>
      <c r="S8603" s="4" t="n">
        <v>45747.3644675926</v>
      </c>
      <c r="T8603" s="3" t="s">
        <v>65</v>
      </c>
      <c r="U8603" s="3" t="s">
        <v>65</v>
      </c>
      <c r="V8603" s="3" t="n">
        <v>1</v>
      </c>
      <c r="W8603" s="3" t="n">
        <v>1</v>
      </c>
      <c r="X8603" s="3" t="n">
        <v>0</v>
      </c>
      <c r="Y8603" s="3" t="s">
        <v>30</v>
      </c>
      <c r="Z8603" s="3" t="s">
        <v>30</v>
      </c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3"/>
      <c r="AU8603" s="3"/>
      <c r="AV8603" s="3"/>
      <c r="AW8603" s="3"/>
      <c r="AX8603" s="3"/>
      <c r="AY8603" s="3"/>
      <c r="AZ8603" s="3"/>
      <c r="BA8603" s="3"/>
      <c r="BB8603" s="3"/>
      <c r="BC8603" s="3"/>
      <c r="BD8603" s="3"/>
      <c r="BE8603" s="3"/>
      <c r="BF8603" s="3"/>
      <c r="BG8603" s="3"/>
      <c r="BH8603" s="3"/>
      <c r="BI8603" s="3"/>
      <c r="BJ8603" s="3"/>
    </row>
    <row r="8604" customFormat="false" ht="15.75" hidden="false" customHeight="false" outlineLevel="0" collapsed="false">
      <c r="A8604" s="3" t="n">
        <v>8603</v>
      </c>
      <c r="B8604" s="3" t="s">
        <v>24903</v>
      </c>
      <c r="C8604" s="3" t="s">
        <v>24904</v>
      </c>
      <c r="D8604" s="3" t="n">
        <v>1</v>
      </c>
      <c r="E8604" s="3" t="n">
        <v>2.178711</v>
      </c>
      <c r="F8604" s="3" t="n">
        <v>24</v>
      </c>
      <c r="G8604" s="3" t="n">
        <v>24</v>
      </c>
      <c r="H8604" s="3" t="n">
        <v>6</v>
      </c>
      <c r="I8604" s="3" t="n">
        <v>6</v>
      </c>
      <c r="J8604" s="3" t="n">
        <v>32</v>
      </c>
      <c r="K8604" s="3" t="n">
        <v>32</v>
      </c>
      <c r="L8604" s="3" t="n">
        <v>9</v>
      </c>
      <c r="M8604" s="3" t="n">
        <v>9</v>
      </c>
      <c r="N8604" s="3" t="n">
        <v>5</v>
      </c>
      <c r="O8604" s="3" t="n">
        <v>-1</v>
      </c>
      <c r="P8604" s="3" t="n">
        <v>7.9</v>
      </c>
      <c r="Q8604" s="3" t="n">
        <v>24.2</v>
      </c>
      <c r="R8604" s="3" t="s">
        <v>24905</v>
      </c>
      <c r="S8604" s="4" t="n">
        <v>45747.3646180556</v>
      </c>
      <c r="T8604" s="3" t="s">
        <v>65</v>
      </c>
      <c r="U8604" s="3" t="s">
        <v>65</v>
      </c>
      <c r="V8604" s="3" t="n">
        <v>1</v>
      </c>
      <c r="W8604" s="3" t="n">
        <v>0</v>
      </c>
      <c r="X8604" s="3" t="n">
        <v>0</v>
      </c>
      <c r="Y8604" s="3" t="s">
        <v>30</v>
      </c>
      <c r="Z8604" s="3" t="s">
        <v>30</v>
      </c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3"/>
      <c r="AU8604" s="3"/>
      <c r="AV8604" s="3"/>
      <c r="AW8604" s="3"/>
      <c r="AX8604" s="3"/>
      <c r="AY8604" s="3"/>
      <c r="AZ8604" s="3"/>
      <c r="BA8604" s="3"/>
      <c r="BB8604" s="3"/>
      <c r="BC8604" s="3"/>
      <c r="BD8604" s="3"/>
      <c r="BE8604" s="3"/>
      <c r="BF8604" s="3"/>
      <c r="BG8604" s="3"/>
      <c r="BH8604" s="3"/>
      <c r="BI8604" s="3"/>
      <c r="BJ8604" s="3"/>
    </row>
    <row r="8605" customFormat="false" ht="15.75" hidden="false" customHeight="false" outlineLevel="0" collapsed="false">
      <c r="A8605" s="3" t="n">
        <v>8604</v>
      </c>
      <c r="B8605" s="3" t="s">
        <v>24906</v>
      </c>
      <c r="C8605" s="3" t="s">
        <v>24907</v>
      </c>
      <c r="D8605" s="3" t="n">
        <v>1</v>
      </c>
      <c r="E8605" s="3" t="n">
        <v>0.2993814</v>
      </c>
      <c r="F8605" s="3" t="n">
        <v>32</v>
      </c>
      <c r="G8605" s="3" t="n">
        <v>32</v>
      </c>
      <c r="H8605" s="3" t="n">
        <v>7</v>
      </c>
      <c r="I8605" s="3" t="n">
        <v>7</v>
      </c>
      <c r="J8605" s="3" t="n">
        <v>56</v>
      </c>
      <c r="K8605" s="3" t="n">
        <v>56</v>
      </c>
      <c r="L8605" s="3" t="n">
        <v>1</v>
      </c>
      <c r="M8605" s="3" t="n">
        <v>1</v>
      </c>
      <c r="N8605" s="3" t="n">
        <v>0</v>
      </c>
      <c r="O8605" s="3" t="n">
        <v>0</v>
      </c>
      <c r="P8605" s="3" t="n">
        <v>7.9</v>
      </c>
      <c r="Q8605" s="3" t="n">
        <v>24.2</v>
      </c>
      <c r="R8605" s="3" t="s">
        <v>24908</v>
      </c>
      <c r="S8605" s="4" t="n">
        <v>45747.3646643519</v>
      </c>
      <c r="T8605" s="3" t="s">
        <v>65</v>
      </c>
      <c r="U8605" s="3" t="s">
        <v>65</v>
      </c>
      <c r="V8605" s="3" t="n">
        <v>1</v>
      </c>
      <c r="W8605" s="3" t="n">
        <v>1</v>
      </c>
      <c r="X8605" s="3" t="n">
        <v>0</v>
      </c>
      <c r="Y8605" s="3" t="s">
        <v>30</v>
      </c>
      <c r="Z8605" s="3" t="s">
        <v>30</v>
      </c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  <c r="AP8605" s="3"/>
      <c r="AQ8605" s="3"/>
      <c r="AR8605" s="3"/>
      <c r="AS8605" s="3"/>
      <c r="AT8605" s="3"/>
      <c r="AU8605" s="3"/>
      <c r="AV8605" s="3"/>
      <c r="AW8605" s="3"/>
      <c r="AX8605" s="3"/>
      <c r="AY8605" s="3"/>
      <c r="AZ8605" s="3"/>
      <c r="BA8605" s="3"/>
      <c r="BB8605" s="3"/>
      <c r="BC8605" s="3"/>
      <c r="BD8605" s="3"/>
      <c r="BE8605" s="3"/>
      <c r="BF8605" s="3"/>
      <c r="BG8605" s="3"/>
      <c r="BH8605" s="3"/>
      <c r="BI8605" s="3"/>
      <c r="BJ8605" s="3"/>
    </row>
    <row r="8606" customFormat="false" ht="15.75" hidden="false" customHeight="false" outlineLevel="0" collapsed="false">
      <c r="A8606" s="3" t="n">
        <v>8605</v>
      </c>
      <c r="B8606" s="3" t="s">
        <v>24909</v>
      </c>
      <c r="C8606" s="3" t="s">
        <v>24910</v>
      </c>
      <c r="D8606" s="3" t="n">
        <v>1</v>
      </c>
      <c r="E8606" s="3" t="n">
        <v>1.5907177</v>
      </c>
      <c r="F8606" s="3" t="n">
        <v>13</v>
      </c>
      <c r="G8606" s="3" t="n">
        <v>13</v>
      </c>
      <c r="H8606" s="3" t="n">
        <v>7</v>
      </c>
      <c r="I8606" s="3" t="n">
        <v>7</v>
      </c>
      <c r="J8606" s="3" t="n">
        <v>18</v>
      </c>
      <c r="K8606" s="3" t="n">
        <v>18</v>
      </c>
      <c r="L8606" s="3" t="n">
        <v>5</v>
      </c>
      <c r="M8606" s="3" t="n">
        <v>5</v>
      </c>
      <c r="N8606" s="3" t="n">
        <v>5</v>
      </c>
      <c r="O8606" s="3" t="n">
        <v>-1</v>
      </c>
      <c r="P8606" s="3" t="n">
        <v>7.5</v>
      </c>
      <c r="Q8606" s="3" t="n">
        <v>24.2</v>
      </c>
      <c r="R8606" s="3" t="s">
        <v>24911</v>
      </c>
      <c r="S8606" s="4" t="n">
        <v>45747.3647800926</v>
      </c>
      <c r="T8606" s="3" t="s">
        <v>65</v>
      </c>
      <c r="U8606" s="3" t="s">
        <v>65</v>
      </c>
      <c r="V8606" s="3" t="n">
        <v>1</v>
      </c>
      <c r="W8606" s="3" t="n">
        <v>0</v>
      </c>
      <c r="X8606" s="3" t="n">
        <v>0</v>
      </c>
      <c r="Y8606" s="3" t="s">
        <v>30</v>
      </c>
      <c r="Z8606" s="3" t="s">
        <v>30</v>
      </c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3"/>
      <c r="AU8606" s="3"/>
      <c r="AV8606" s="3"/>
      <c r="AW8606" s="3"/>
      <c r="AX8606" s="3"/>
      <c r="AY8606" s="3"/>
      <c r="AZ8606" s="3"/>
      <c r="BA8606" s="3"/>
      <c r="BB8606" s="3"/>
      <c r="BC8606" s="3"/>
      <c r="BD8606" s="3"/>
      <c r="BE8606" s="3"/>
      <c r="BF8606" s="3"/>
      <c r="BG8606" s="3"/>
      <c r="BH8606" s="3"/>
      <c r="BI8606" s="3"/>
      <c r="BJ8606" s="3"/>
    </row>
    <row r="8607" customFormat="false" ht="15.75" hidden="false" customHeight="false" outlineLevel="0" collapsed="false">
      <c r="A8607" s="3" t="n">
        <v>8606</v>
      </c>
      <c r="B8607" s="3" t="s">
        <v>24912</v>
      </c>
      <c r="C8607" s="3" t="s">
        <v>24913</v>
      </c>
      <c r="D8607" s="3" t="n">
        <v>1</v>
      </c>
      <c r="E8607" s="3" t="n">
        <v>2.3597704</v>
      </c>
      <c r="F8607" s="3" t="n">
        <v>439</v>
      </c>
      <c r="G8607" s="3" t="n">
        <v>439</v>
      </c>
      <c r="H8607" s="3" t="n">
        <v>13</v>
      </c>
      <c r="I8607" s="3" t="n">
        <v>13</v>
      </c>
      <c r="J8607" s="3" t="n">
        <v>417</v>
      </c>
      <c r="K8607" s="3" t="n">
        <v>417</v>
      </c>
      <c r="L8607" s="3" t="n">
        <v>26</v>
      </c>
      <c r="M8607" s="3" t="n">
        <v>26</v>
      </c>
      <c r="N8607" s="3" t="n">
        <v>-1</v>
      </c>
      <c r="O8607" s="3" t="n">
        <v>-1</v>
      </c>
      <c r="P8607" s="3" t="n">
        <v>7.9</v>
      </c>
      <c r="Q8607" s="3" t="n">
        <v>24.2</v>
      </c>
      <c r="R8607" s="3" t="s">
        <v>24914</v>
      </c>
      <c r="S8607" s="4" t="n">
        <v>45747.364849537</v>
      </c>
      <c r="T8607" s="3" t="s">
        <v>65</v>
      </c>
      <c r="U8607" s="3" t="s">
        <v>65</v>
      </c>
      <c r="V8607" s="3" t="n">
        <v>0</v>
      </c>
      <c r="W8607" s="3" t="n">
        <v>0</v>
      </c>
      <c r="X8607" s="3" t="n">
        <v>0</v>
      </c>
      <c r="Y8607" s="3" t="s">
        <v>30</v>
      </c>
      <c r="Z8607" s="3" t="s">
        <v>30</v>
      </c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3"/>
      <c r="AU8607" s="3"/>
      <c r="AV8607" s="3"/>
      <c r="AW8607" s="3"/>
      <c r="AX8607" s="3"/>
      <c r="AY8607" s="3"/>
      <c r="AZ8607" s="3"/>
      <c r="BA8607" s="3"/>
      <c r="BB8607" s="3"/>
      <c r="BC8607" s="3"/>
      <c r="BD8607" s="3"/>
      <c r="BE8607" s="3"/>
      <c r="BF8607" s="3"/>
      <c r="BG8607" s="3"/>
      <c r="BH8607" s="3"/>
      <c r="BI8607" s="3"/>
      <c r="BJ8607" s="3"/>
    </row>
    <row r="8608" customFormat="false" ht="15.75" hidden="false" customHeight="false" outlineLevel="0" collapsed="false">
      <c r="A8608" s="3" t="n">
        <v>8607</v>
      </c>
      <c r="B8608" s="3" t="s">
        <v>24915</v>
      </c>
      <c r="C8608" s="3" t="s">
        <v>24916</v>
      </c>
      <c r="D8608" s="3" t="n">
        <v>1</v>
      </c>
      <c r="E8608" s="3" t="n">
        <v>2.6384</v>
      </c>
      <c r="F8608" s="3" t="n">
        <v>47</v>
      </c>
      <c r="G8608" s="3" t="n">
        <v>47</v>
      </c>
      <c r="H8608" s="3" t="n">
        <v>8</v>
      </c>
      <c r="I8608" s="3" t="n">
        <v>8</v>
      </c>
      <c r="J8608" s="3" t="n">
        <v>85</v>
      </c>
      <c r="K8608" s="3" t="n">
        <v>85</v>
      </c>
      <c r="L8608" s="3" t="n">
        <v>17</v>
      </c>
      <c r="M8608" s="3" t="n">
        <v>17</v>
      </c>
      <c r="N8608" s="3" t="n">
        <v>38</v>
      </c>
      <c r="O8608" s="3" t="n">
        <v>-1</v>
      </c>
      <c r="P8608" s="3" t="n">
        <v>7.9</v>
      </c>
      <c r="Q8608" s="3" t="n">
        <v>24.2</v>
      </c>
      <c r="R8608" s="3" t="s">
        <v>24917</v>
      </c>
      <c r="S8608" s="4" t="n">
        <v>45747.365</v>
      </c>
      <c r="T8608" s="3" t="s">
        <v>65</v>
      </c>
      <c r="U8608" s="3" t="s">
        <v>65</v>
      </c>
      <c r="V8608" s="3" t="n">
        <v>1</v>
      </c>
      <c r="W8608" s="3" t="n">
        <v>0</v>
      </c>
      <c r="X8608" s="3" t="n">
        <v>0</v>
      </c>
      <c r="Y8608" s="3" t="s">
        <v>30</v>
      </c>
      <c r="Z8608" s="3" t="s">
        <v>30</v>
      </c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  <c r="AP8608" s="3"/>
      <c r="AQ8608" s="3"/>
      <c r="AR8608" s="3"/>
      <c r="AS8608" s="3"/>
      <c r="AT8608" s="3"/>
      <c r="AU8608" s="3"/>
      <c r="AV8608" s="3"/>
      <c r="AW8608" s="3"/>
      <c r="AX8608" s="3"/>
      <c r="AY8608" s="3"/>
      <c r="AZ8608" s="3"/>
      <c r="BA8608" s="3"/>
      <c r="BB8608" s="3"/>
      <c r="BC8608" s="3"/>
      <c r="BD8608" s="3"/>
      <c r="BE8608" s="3"/>
      <c r="BF8608" s="3"/>
      <c r="BG8608" s="3"/>
      <c r="BH8608" s="3"/>
      <c r="BI8608" s="3"/>
      <c r="BJ8608" s="3"/>
    </row>
    <row r="8609" customFormat="false" ht="15.75" hidden="false" customHeight="false" outlineLevel="0" collapsed="false">
      <c r="A8609" s="3" t="n">
        <v>8608</v>
      </c>
      <c r="B8609" s="3" t="s">
        <v>24918</v>
      </c>
      <c r="C8609" s="3" t="s">
        <v>24919</v>
      </c>
      <c r="D8609" s="3" t="n">
        <v>1</v>
      </c>
      <c r="E8609" s="3" t="n">
        <v>2.4623985</v>
      </c>
      <c r="F8609" s="3" t="n">
        <v>15</v>
      </c>
      <c r="G8609" s="3" t="n">
        <v>15</v>
      </c>
      <c r="H8609" s="3" t="n">
        <v>7</v>
      </c>
      <c r="I8609" s="3" t="n">
        <v>7</v>
      </c>
      <c r="J8609" s="3" t="n">
        <v>15</v>
      </c>
      <c r="K8609" s="3" t="n">
        <v>15</v>
      </c>
      <c r="L8609" s="3" t="n">
        <v>6</v>
      </c>
      <c r="M8609" s="3" t="n">
        <v>6</v>
      </c>
      <c r="N8609" s="3" t="n">
        <v>-1</v>
      </c>
      <c r="O8609" s="3" t="n">
        <v>-1</v>
      </c>
      <c r="P8609" s="3" t="n">
        <v>8.6</v>
      </c>
      <c r="Q8609" s="3" t="n">
        <v>24.2</v>
      </c>
      <c r="R8609" s="3" t="s">
        <v>24920</v>
      </c>
      <c r="S8609" s="4" t="n">
        <v>45747.365150463</v>
      </c>
      <c r="T8609" s="3" t="s">
        <v>256</v>
      </c>
      <c r="U8609" s="3" t="s">
        <v>256</v>
      </c>
      <c r="V8609" s="3" t="n">
        <v>0</v>
      </c>
      <c r="W8609" s="3" t="n">
        <v>0</v>
      </c>
      <c r="X8609" s="3" t="n">
        <v>0</v>
      </c>
      <c r="Y8609" s="3" t="s">
        <v>30</v>
      </c>
      <c r="Z8609" s="3" t="s">
        <v>30</v>
      </c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3"/>
      <c r="AU8609" s="3"/>
      <c r="AV8609" s="3"/>
      <c r="AW8609" s="3"/>
      <c r="AX8609" s="3"/>
      <c r="AY8609" s="3"/>
      <c r="AZ8609" s="3"/>
      <c r="BA8609" s="3"/>
      <c r="BB8609" s="3"/>
      <c r="BC8609" s="3"/>
      <c r="BD8609" s="3"/>
      <c r="BE8609" s="3"/>
      <c r="BF8609" s="3"/>
      <c r="BG8609" s="3"/>
      <c r="BH8609" s="3"/>
      <c r="BI8609" s="3"/>
      <c r="BJ8609" s="3"/>
    </row>
    <row r="8610" customFormat="false" ht="15.75" hidden="false" customHeight="false" outlineLevel="0" collapsed="false">
      <c r="A8610" s="3" t="n">
        <v>8609</v>
      </c>
      <c r="B8610" s="3" t="s">
        <v>24921</v>
      </c>
      <c r="C8610" s="3" t="s">
        <v>24922</v>
      </c>
      <c r="D8610" s="3" t="n">
        <v>1</v>
      </c>
      <c r="E8610" s="3" t="n">
        <v>2.1674388</v>
      </c>
      <c r="F8610" s="3" t="n">
        <v>44</v>
      </c>
      <c r="G8610" s="3" t="n">
        <v>44</v>
      </c>
      <c r="H8610" s="3" t="n">
        <v>11</v>
      </c>
      <c r="I8610" s="3" t="n">
        <v>11</v>
      </c>
      <c r="J8610" s="3" t="n">
        <v>98</v>
      </c>
      <c r="K8610" s="3" t="n">
        <v>98</v>
      </c>
      <c r="L8610" s="3" t="n">
        <v>25</v>
      </c>
      <c r="M8610" s="3" t="n">
        <v>25</v>
      </c>
      <c r="N8610" s="3" t="n">
        <v>39</v>
      </c>
      <c r="O8610" s="3" t="n">
        <v>-1</v>
      </c>
      <c r="P8610" s="3" t="n">
        <v>7.5</v>
      </c>
      <c r="Q8610" s="3" t="n">
        <v>24.2</v>
      </c>
      <c r="R8610" s="3" t="s">
        <v>24923</v>
      </c>
      <c r="S8610" s="4" t="n">
        <v>45747.3653356481</v>
      </c>
      <c r="T8610" s="3" t="s">
        <v>4910</v>
      </c>
      <c r="U8610" s="3" t="s">
        <v>4910</v>
      </c>
      <c r="V8610" s="3" t="n">
        <v>1</v>
      </c>
      <c r="W8610" s="3" t="n">
        <v>0</v>
      </c>
      <c r="X8610" s="3" t="n">
        <v>0</v>
      </c>
      <c r="Y8610" s="3" t="s">
        <v>30</v>
      </c>
      <c r="Z8610" s="3" t="s">
        <v>30</v>
      </c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3"/>
      <c r="AU8610" s="3"/>
      <c r="AV8610" s="3"/>
      <c r="AW8610" s="3"/>
      <c r="AX8610" s="3"/>
      <c r="AY8610" s="3"/>
      <c r="AZ8610" s="3"/>
      <c r="BA8610" s="3"/>
      <c r="BB8610" s="3"/>
      <c r="BC8610" s="3"/>
      <c r="BD8610" s="3"/>
      <c r="BE8610" s="3"/>
      <c r="BF8610" s="3"/>
      <c r="BG8610" s="3"/>
      <c r="BH8610" s="3"/>
      <c r="BI8610" s="3"/>
      <c r="BJ8610" s="3"/>
    </row>
    <row r="8611" customFormat="false" ht="15.75" hidden="false" customHeight="false" outlineLevel="0" collapsed="false">
      <c r="A8611" s="3" t="n">
        <v>8610</v>
      </c>
      <c r="B8611" s="3" t="s">
        <v>24924</v>
      </c>
      <c r="C8611" s="3" t="s">
        <v>24925</v>
      </c>
      <c r="D8611" s="3" t="n">
        <v>1</v>
      </c>
      <c r="E8611" s="3" t="n">
        <v>2.5580446</v>
      </c>
      <c r="F8611" s="3" t="n">
        <v>42</v>
      </c>
      <c r="G8611" s="3" t="n">
        <v>42</v>
      </c>
      <c r="H8611" s="3" t="n">
        <v>10</v>
      </c>
      <c r="I8611" s="3" t="n">
        <v>10</v>
      </c>
      <c r="J8611" s="3" t="n">
        <v>84</v>
      </c>
      <c r="K8611" s="3" t="n">
        <v>84</v>
      </c>
      <c r="L8611" s="3" t="n">
        <v>25</v>
      </c>
      <c r="M8611" s="3" t="n">
        <v>25</v>
      </c>
      <c r="N8611" s="3" t="n">
        <v>71</v>
      </c>
      <c r="O8611" s="3" t="n">
        <v>-1</v>
      </c>
      <c r="P8611" s="3" t="n">
        <v>7.5</v>
      </c>
      <c r="Q8611" s="3" t="n">
        <v>24.2</v>
      </c>
      <c r="R8611" s="3" t="s">
        <v>24926</v>
      </c>
      <c r="S8611" s="4" t="n">
        <v>45747.3655787037</v>
      </c>
      <c r="T8611" s="3" t="s">
        <v>4910</v>
      </c>
      <c r="U8611" s="3" t="s">
        <v>4910</v>
      </c>
      <c r="V8611" s="3" t="n">
        <v>1</v>
      </c>
      <c r="W8611" s="3" t="n">
        <v>0</v>
      </c>
      <c r="X8611" s="3" t="n">
        <v>0</v>
      </c>
      <c r="Y8611" s="3" t="s">
        <v>30</v>
      </c>
      <c r="Z8611" s="3" t="s">
        <v>30</v>
      </c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3"/>
      <c r="AU8611" s="3"/>
      <c r="AV8611" s="3"/>
      <c r="AW8611" s="3"/>
      <c r="AX8611" s="3"/>
      <c r="AY8611" s="3"/>
      <c r="AZ8611" s="3"/>
      <c r="BA8611" s="3"/>
      <c r="BB8611" s="3"/>
      <c r="BC8611" s="3"/>
      <c r="BD8611" s="3"/>
      <c r="BE8611" s="3"/>
      <c r="BF8611" s="3"/>
      <c r="BG8611" s="3"/>
      <c r="BH8611" s="3"/>
      <c r="BI8611" s="3"/>
      <c r="BJ8611" s="3"/>
    </row>
    <row r="8612" customFormat="false" ht="15.75" hidden="false" customHeight="false" outlineLevel="0" collapsed="false">
      <c r="A8612" s="3" t="n">
        <v>8611</v>
      </c>
      <c r="B8612" s="3" t="s">
        <v>24927</v>
      </c>
      <c r="C8612" s="3" t="s">
        <v>24928</v>
      </c>
      <c r="D8612" s="3" t="n">
        <v>1</v>
      </c>
      <c r="E8612" s="3" t="n">
        <v>2.662725</v>
      </c>
      <c r="F8612" s="3" t="n">
        <v>34</v>
      </c>
      <c r="G8612" s="3" t="n">
        <v>34</v>
      </c>
      <c r="H8612" s="3" t="n">
        <v>10</v>
      </c>
      <c r="I8612" s="3" t="n">
        <v>10</v>
      </c>
      <c r="J8612" s="3" t="n">
        <v>64</v>
      </c>
      <c r="K8612" s="3" t="n">
        <v>64</v>
      </c>
      <c r="L8612" s="3" t="n">
        <v>19</v>
      </c>
      <c r="M8612" s="3" t="n">
        <v>19</v>
      </c>
      <c r="N8612" s="3" t="n">
        <v>54</v>
      </c>
      <c r="O8612" s="3" t="n">
        <v>-1</v>
      </c>
      <c r="P8612" s="3" t="n">
        <v>7.5</v>
      </c>
      <c r="Q8612" s="3" t="n">
        <v>24.2</v>
      </c>
      <c r="R8612" s="3" t="s">
        <v>24929</v>
      </c>
      <c r="S8612" s="4" t="n">
        <v>45747.3658217593</v>
      </c>
      <c r="T8612" s="3" t="s">
        <v>4910</v>
      </c>
      <c r="U8612" s="3" t="s">
        <v>4910</v>
      </c>
      <c r="V8612" s="3" t="n">
        <v>1</v>
      </c>
      <c r="W8612" s="3" t="n">
        <v>0</v>
      </c>
      <c r="X8612" s="3" t="n">
        <v>0</v>
      </c>
      <c r="Y8612" s="3" t="s">
        <v>30</v>
      </c>
      <c r="Z8612" s="3" t="s">
        <v>30</v>
      </c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3"/>
      <c r="AU8612" s="3"/>
      <c r="AV8612" s="3"/>
      <c r="AW8612" s="3"/>
      <c r="AX8612" s="3"/>
      <c r="AY8612" s="3"/>
      <c r="AZ8612" s="3"/>
      <c r="BA8612" s="3"/>
      <c r="BB8612" s="3"/>
      <c r="BC8612" s="3"/>
      <c r="BD8612" s="3"/>
      <c r="BE8612" s="3"/>
      <c r="BF8612" s="3"/>
      <c r="BG8612" s="3"/>
      <c r="BH8612" s="3"/>
      <c r="BI8612" s="3"/>
      <c r="BJ8612" s="3"/>
    </row>
    <row r="8613" customFormat="false" ht="15.75" hidden="false" customHeight="false" outlineLevel="0" collapsed="false">
      <c r="A8613" s="3" t="n">
        <v>8612</v>
      </c>
      <c r="B8613" s="3" t="s">
        <v>24930</v>
      </c>
      <c r="C8613" s="3" t="s">
        <v>24931</v>
      </c>
      <c r="D8613" s="3" t="n">
        <v>1</v>
      </c>
      <c r="E8613" s="3" t="n">
        <v>3.7980968</v>
      </c>
      <c r="F8613" s="3" t="n">
        <v>251</v>
      </c>
      <c r="G8613" s="3" t="n">
        <v>251</v>
      </c>
      <c r="H8613" s="3" t="n">
        <v>14</v>
      </c>
      <c r="I8613" s="3" t="n">
        <v>14</v>
      </c>
      <c r="J8613" s="3" t="n">
        <v>425</v>
      </c>
      <c r="K8613" s="3" t="n">
        <v>425</v>
      </c>
      <c r="L8613" s="3" t="n">
        <v>45</v>
      </c>
      <c r="M8613" s="3" t="n">
        <v>45</v>
      </c>
      <c r="N8613" s="3" t="n">
        <v>2</v>
      </c>
      <c r="O8613" s="3" t="n">
        <v>-1</v>
      </c>
      <c r="P8613" s="3" t="n">
        <v>7.5</v>
      </c>
      <c r="Q8613" s="3" t="n">
        <v>24.2</v>
      </c>
      <c r="R8613" s="3" t="s">
        <v>24932</v>
      </c>
      <c r="S8613" s="4" t="n">
        <v>45747.3660416667</v>
      </c>
      <c r="T8613" s="3" t="s">
        <v>4910</v>
      </c>
      <c r="U8613" s="3" t="s">
        <v>4910</v>
      </c>
      <c r="V8613" s="3" t="n">
        <v>1</v>
      </c>
      <c r="W8613" s="3" t="n">
        <v>0</v>
      </c>
      <c r="X8613" s="3" t="n">
        <v>0</v>
      </c>
      <c r="Y8613" s="3" t="s">
        <v>30</v>
      </c>
      <c r="Z8613" s="3" t="s">
        <v>30</v>
      </c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  <c r="AP8613" s="3"/>
      <c r="AQ8613" s="3"/>
      <c r="AR8613" s="3"/>
      <c r="AS8613" s="3"/>
      <c r="AT8613" s="3"/>
      <c r="AU8613" s="3"/>
      <c r="AV8613" s="3"/>
      <c r="AW8613" s="3"/>
      <c r="AX8613" s="3"/>
      <c r="AY8613" s="3"/>
      <c r="AZ8613" s="3"/>
      <c r="BA8613" s="3"/>
      <c r="BB8613" s="3"/>
      <c r="BC8613" s="3"/>
      <c r="BD8613" s="3"/>
      <c r="BE8613" s="3"/>
      <c r="BF8613" s="3"/>
      <c r="BG8613" s="3"/>
      <c r="BH8613" s="3"/>
      <c r="BI8613" s="3"/>
      <c r="BJ8613" s="3"/>
    </row>
    <row r="8614" customFormat="false" ht="15.75" hidden="false" customHeight="false" outlineLevel="0" collapsed="false">
      <c r="A8614" s="3" t="n">
        <v>8613</v>
      </c>
      <c r="B8614" s="3" t="s">
        <v>24933</v>
      </c>
      <c r="C8614" s="3" t="s">
        <v>24934</v>
      </c>
      <c r="D8614" s="3" t="n">
        <v>1</v>
      </c>
      <c r="E8614" s="3" t="n">
        <v>1.5303071</v>
      </c>
      <c r="F8614" s="3" t="n">
        <v>23</v>
      </c>
      <c r="G8614" s="3" t="n">
        <v>23</v>
      </c>
      <c r="H8614" s="3" t="n">
        <v>6</v>
      </c>
      <c r="I8614" s="3" t="n">
        <v>6</v>
      </c>
      <c r="J8614" s="3" t="n">
        <v>44</v>
      </c>
      <c r="K8614" s="3" t="n">
        <v>44</v>
      </c>
      <c r="L8614" s="3" t="n">
        <v>13</v>
      </c>
      <c r="M8614" s="3" t="n">
        <v>13</v>
      </c>
      <c r="N8614" s="3" t="n">
        <v>31</v>
      </c>
      <c r="O8614" s="3" t="n">
        <v>-1</v>
      </c>
      <c r="P8614" s="3" t="n">
        <v>7.5</v>
      </c>
      <c r="Q8614" s="3" t="n">
        <v>24.2</v>
      </c>
      <c r="R8614" s="3" t="s">
        <v>24935</v>
      </c>
      <c r="S8614" s="4" t="n">
        <v>45747.3661805556</v>
      </c>
      <c r="T8614" s="3" t="s">
        <v>4910</v>
      </c>
      <c r="U8614" s="3" t="s">
        <v>4910</v>
      </c>
      <c r="V8614" s="3" t="n">
        <v>1</v>
      </c>
      <c r="W8614" s="3" t="n">
        <v>0</v>
      </c>
      <c r="X8614" s="3" t="n">
        <v>0</v>
      </c>
      <c r="Y8614" s="3" t="s">
        <v>30</v>
      </c>
      <c r="Z8614" s="3" t="s">
        <v>30</v>
      </c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3"/>
      <c r="AU8614" s="3"/>
      <c r="AV8614" s="3"/>
      <c r="AW8614" s="3"/>
      <c r="AX8614" s="3"/>
      <c r="AY8614" s="3"/>
      <c r="AZ8614" s="3"/>
      <c r="BA8614" s="3"/>
      <c r="BB8614" s="3"/>
      <c r="BC8614" s="3"/>
      <c r="BD8614" s="3"/>
      <c r="BE8614" s="3"/>
      <c r="BF8614" s="3"/>
      <c r="BG8614" s="3"/>
      <c r="BH8614" s="3"/>
      <c r="BI8614" s="3"/>
      <c r="BJ8614" s="3"/>
    </row>
    <row r="8615" customFormat="false" ht="15.75" hidden="false" customHeight="false" outlineLevel="0" collapsed="false">
      <c r="A8615" s="3" t="n">
        <v>8614</v>
      </c>
      <c r="B8615" s="3" t="s">
        <v>24936</v>
      </c>
      <c r="C8615" s="3" t="s">
        <v>24937</v>
      </c>
      <c r="D8615" s="3" t="n">
        <v>1</v>
      </c>
      <c r="E8615" s="3" t="n">
        <v>1.7217063</v>
      </c>
      <c r="F8615" s="3" t="n">
        <v>24</v>
      </c>
      <c r="G8615" s="3" t="n">
        <v>24</v>
      </c>
      <c r="H8615" s="3" t="n">
        <v>8</v>
      </c>
      <c r="I8615" s="3" t="n">
        <v>8</v>
      </c>
      <c r="J8615" s="3" t="n">
        <v>43</v>
      </c>
      <c r="K8615" s="3" t="n">
        <v>43</v>
      </c>
      <c r="L8615" s="3" t="n">
        <v>12</v>
      </c>
      <c r="M8615" s="3" t="n">
        <v>12</v>
      </c>
      <c r="N8615" s="3" t="n">
        <v>6</v>
      </c>
      <c r="O8615" s="3" t="n">
        <v>-1</v>
      </c>
      <c r="P8615" s="3" t="n">
        <v>7.5</v>
      </c>
      <c r="Q8615" s="3" t="n">
        <v>24.2</v>
      </c>
      <c r="R8615" s="3" t="s">
        <v>24938</v>
      </c>
      <c r="S8615" s="4" t="n">
        <v>45747.3662962963</v>
      </c>
      <c r="T8615" s="3" t="s">
        <v>4910</v>
      </c>
      <c r="U8615" s="3" t="s">
        <v>4910</v>
      </c>
      <c r="V8615" s="3" t="n">
        <v>1</v>
      </c>
      <c r="W8615" s="3" t="n">
        <v>0</v>
      </c>
      <c r="X8615" s="3" t="n">
        <v>0</v>
      </c>
      <c r="Y8615" s="3" t="s">
        <v>30</v>
      </c>
      <c r="Z8615" s="3" t="s">
        <v>30</v>
      </c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3"/>
      <c r="AU8615" s="3"/>
      <c r="AV8615" s="3"/>
      <c r="AW8615" s="3"/>
      <c r="AX8615" s="3"/>
      <c r="AY8615" s="3"/>
      <c r="AZ8615" s="3"/>
      <c r="BA8615" s="3"/>
      <c r="BB8615" s="3"/>
      <c r="BC8615" s="3"/>
      <c r="BD8615" s="3"/>
      <c r="BE8615" s="3"/>
      <c r="BF8615" s="3"/>
      <c r="BG8615" s="3"/>
      <c r="BH8615" s="3"/>
      <c r="BI8615" s="3"/>
      <c r="BJ8615" s="3"/>
    </row>
    <row r="8616" customFormat="false" ht="15.75" hidden="false" customHeight="false" outlineLevel="0" collapsed="false">
      <c r="A8616" s="3" t="n">
        <v>8615</v>
      </c>
      <c r="B8616" s="3" t="s">
        <v>24939</v>
      </c>
      <c r="C8616" s="3" t="s">
        <v>24940</v>
      </c>
      <c r="D8616" s="3" t="n">
        <v>1</v>
      </c>
      <c r="E8616" s="3" t="n">
        <v>0.0847568</v>
      </c>
      <c r="F8616" s="3" t="n">
        <v>10</v>
      </c>
      <c r="G8616" s="3" t="n">
        <v>10</v>
      </c>
      <c r="H8616" s="3" t="n">
        <v>4</v>
      </c>
      <c r="I8616" s="3" t="n">
        <v>4</v>
      </c>
      <c r="J8616" s="3" t="n">
        <v>8</v>
      </c>
      <c r="K8616" s="3" t="n">
        <v>8</v>
      </c>
      <c r="L8616" s="3" t="n">
        <v>0</v>
      </c>
      <c r="M8616" s="3" t="n">
        <v>0</v>
      </c>
      <c r="N8616" s="3" t="n">
        <v>0</v>
      </c>
      <c r="O8616" s="3" t="n">
        <v>0</v>
      </c>
      <c r="P8616" s="3" t="n">
        <v>8.5</v>
      </c>
      <c r="Q8616" s="3" t="n">
        <v>24.2</v>
      </c>
      <c r="R8616" s="3" t="s">
        <v>24941</v>
      </c>
      <c r="S8616" s="4" t="n">
        <v>45747.3663425926</v>
      </c>
      <c r="T8616" s="3" t="s">
        <v>65</v>
      </c>
      <c r="U8616" s="3" t="s">
        <v>65</v>
      </c>
      <c r="V8616" s="3" t="n">
        <v>1</v>
      </c>
      <c r="W8616" s="3" t="n">
        <v>1</v>
      </c>
      <c r="X8616" s="3" t="n">
        <v>0</v>
      </c>
      <c r="Y8616" s="3" t="s">
        <v>30</v>
      </c>
      <c r="Z8616" s="3" t="s">
        <v>30</v>
      </c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  <c r="AP8616" s="3"/>
      <c r="AQ8616" s="3"/>
      <c r="AR8616" s="3"/>
      <c r="AS8616" s="3"/>
      <c r="AT8616" s="3"/>
      <c r="AU8616" s="3"/>
      <c r="AV8616" s="3"/>
      <c r="AW8616" s="3"/>
      <c r="AX8616" s="3"/>
      <c r="AY8616" s="3"/>
      <c r="AZ8616" s="3"/>
      <c r="BA8616" s="3"/>
      <c r="BB8616" s="3"/>
      <c r="BC8616" s="3"/>
      <c r="BD8616" s="3"/>
      <c r="BE8616" s="3"/>
      <c r="BF8616" s="3"/>
      <c r="BG8616" s="3"/>
      <c r="BH8616" s="3"/>
      <c r="BI8616" s="3"/>
      <c r="BJ8616" s="3"/>
    </row>
    <row r="8617" customFormat="false" ht="15.75" hidden="false" customHeight="false" outlineLevel="0" collapsed="false">
      <c r="A8617" s="3" t="n">
        <v>8616</v>
      </c>
      <c r="B8617" s="3" t="s">
        <v>24942</v>
      </c>
      <c r="C8617" s="3" t="s">
        <v>24943</v>
      </c>
      <c r="D8617" s="3" t="n">
        <v>1</v>
      </c>
      <c r="E8617" s="3" t="n">
        <v>2.6022859</v>
      </c>
      <c r="F8617" s="3" t="n">
        <v>40</v>
      </c>
      <c r="G8617" s="3" t="n">
        <v>40</v>
      </c>
      <c r="H8617" s="3" t="n">
        <v>6</v>
      </c>
      <c r="I8617" s="3" t="n">
        <v>6</v>
      </c>
      <c r="J8617" s="3" t="n">
        <v>96</v>
      </c>
      <c r="K8617" s="3" t="n">
        <v>96</v>
      </c>
      <c r="L8617" s="3" t="n">
        <v>0</v>
      </c>
      <c r="M8617" s="3" t="n">
        <v>0</v>
      </c>
      <c r="N8617" s="3" t="n">
        <v>0</v>
      </c>
      <c r="O8617" s="3" t="n">
        <v>0</v>
      </c>
      <c r="P8617" s="3" t="n">
        <v>8</v>
      </c>
      <c r="Q8617" s="3" t="n">
        <v>24.2</v>
      </c>
      <c r="R8617" s="3" t="s">
        <v>24944</v>
      </c>
      <c r="S8617" s="4" t="n">
        <v>45747.3664236111</v>
      </c>
      <c r="T8617" s="3" t="s">
        <v>1920</v>
      </c>
      <c r="U8617" s="3" t="s">
        <v>1920</v>
      </c>
      <c r="V8617" s="3" t="n">
        <v>1</v>
      </c>
      <c r="W8617" s="3" t="n">
        <v>1</v>
      </c>
      <c r="X8617" s="3" t="n">
        <v>0</v>
      </c>
      <c r="Y8617" s="3" t="s">
        <v>30</v>
      </c>
      <c r="Z8617" s="3" t="s">
        <v>30</v>
      </c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3"/>
      <c r="AU8617" s="3"/>
      <c r="AV8617" s="3"/>
      <c r="AW8617" s="3"/>
      <c r="AX8617" s="3"/>
      <c r="AY8617" s="3"/>
      <c r="AZ8617" s="3"/>
      <c r="BA8617" s="3"/>
      <c r="BB8617" s="3"/>
      <c r="BC8617" s="3"/>
      <c r="BD8617" s="3"/>
      <c r="BE8617" s="3"/>
      <c r="BF8617" s="3"/>
      <c r="BG8617" s="3"/>
      <c r="BH8617" s="3"/>
      <c r="BI8617" s="3"/>
      <c r="BJ8617" s="3"/>
    </row>
    <row r="8618" customFormat="false" ht="15.75" hidden="false" customHeight="false" outlineLevel="0" collapsed="false">
      <c r="A8618" s="3" t="n">
        <v>8617</v>
      </c>
      <c r="B8618" s="3" t="s">
        <v>24945</v>
      </c>
      <c r="C8618" s="3" t="s">
        <v>24946</v>
      </c>
      <c r="D8618" s="3" t="n">
        <v>1</v>
      </c>
      <c r="E8618" s="3" t="n">
        <v>0.4153794</v>
      </c>
      <c r="F8618" s="3" t="n">
        <v>9</v>
      </c>
      <c r="G8618" s="3" t="n">
        <v>9</v>
      </c>
      <c r="H8618" s="3" t="n">
        <v>6</v>
      </c>
      <c r="I8618" s="3" t="n">
        <v>6</v>
      </c>
      <c r="J8618" s="3" t="n">
        <v>11</v>
      </c>
      <c r="K8618" s="3" t="n">
        <v>11</v>
      </c>
      <c r="L8618" s="3" t="n">
        <v>0</v>
      </c>
      <c r="M8618" s="3" t="n">
        <v>0</v>
      </c>
      <c r="N8618" s="3" t="n">
        <v>0</v>
      </c>
      <c r="O8618" s="3" t="n">
        <v>0</v>
      </c>
      <c r="P8618" s="3" t="n">
        <v>7.4</v>
      </c>
      <c r="Q8618" s="3" t="n">
        <v>24.2</v>
      </c>
      <c r="R8618" s="3" t="s">
        <v>24947</v>
      </c>
      <c r="S8618" s="4" t="n">
        <v>45747.3664814815</v>
      </c>
      <c r="T8618" s="3" t="s">
        <v>10069</v>
      </c>
      <c r="U8618" s="3" t="s">
        <v>10069</v>
      </c>
      <c r="V8618" s="3" t="n">
        <v>1</v>
      </c>
      <c r="W8618" s="3" t="n">
        <v>1</v>
      </c>
      <c r="X8618" s="3" t="n">
        <v>0</v>
      </c>
      <c r="Y8618" s="3" t="s">
        <v>30</v>
      </c>
      <c r="Z8618" s="3" t="s">
        <v>30</v>
      </c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3"/>
      <c r="AU8618" s="3"/>
      <c r="AV8618" s="3"/>
      <c r="AW8618" s="3"/>
      <c r="AX8618" s="3"/>
      <c r="AY8618" s="3"/>
      <c r="AZ8618" s="3"/>
      <c r="BA8618" s="3"/>
      <c r="BB8618" s="3"/>
      <c r="BC8618" s="3"/>
      <c r="BD8618" s="3"/>
      <c r="BE8618" s="3"/>
      <c r="BF8618" s="3"/>
      <c r="BG8618" s="3"/>
      <c r="BH8618" s="3"/>
      <c r="BI8618" s="3"/>
      <c r="BJ8618" s="3"/>
    </row>
    <row r="8619" customFormat="false" ht="15.75" hidden="false" customHeight="false" outlineLevel="0" collapsed="false">
      <c r="A8619" s="3" t="n">
        <v>8618</v>
      </c>
      <c r="B8619" s="3" t="s">
        <v>24948</v>
      </c>
      <c r="C8619" s="3" t="s">
        <v>24949</v>
      </c>
      <c r="D8619" s="3" t="n">
        <v>1</v>
      </c>
      <c r="E8619" s="3" t="n">
        <v>0.382726</v>
      </c>
      <c r="F8619" s="3" t="n">
        <v>9</v>
      </c>
      <c r="G8619" s="3" t="n">
        <v>9</v>
      </c>
      <c r="H8619" s="3" t="n">
        <v>8</v>
      </c>
      <c r="I8619" s="3" t="n">
        <v>8</v>
      </c>
      <c r="J8619" s="3" t="n">
        <v>11</v>
      </c>
      <c r="K8619" s="3" t="n">
        <v>11</v>
      </c>
      <c r="L8619" s="3" t="n">
        <v>0</v>
      </c>
      <c r="M8619" s="3" t="n">
        <v>0</v>
      </c>
      <c r="N8619" s="3" t="n">
        <v>0</v>
      </c>
      <c r="O8619" s="3" t="n">
        <v>0</v>
      </c>
      <c r="P8619" s="3" t="n">
        <v>7.4</v>
      </c>
      <c r="Q8619" s="3" t="n">
        <v>24.2</v>
      </c>
      <c r="R8619" s="3" t="s">
        <v>24950</v>
      </c>
      <c r="S8619" s="4" t="n">
        <v>45747.3665393519</v>
      </c>
      <c r="T8619" s="3" t="s">
        <v>65</v>
      </c>
      <c r="U8619" s="3" t="s">
        <v>65</v>
      </c>
      <c r="V8619" s="3" t="n">
        <v>1</v>
      </c>
      <c r="W8619" s="3" t="n">
        <v>1</v>
      </c>
      <c r="X8619" s="3" t="n">
        <v>0</v>
      </c>
      <c r="Y8619" s="3" t="s">
        <v>81</v>
      </c>
      <c r="Z8619" s="3" t="s">
        <v>81</v>
      </c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  <c r="AP8619" s="3"/>
      <c r="AQ8619" s="3"/>
      <c r="AR8619" s="3"/>
      <c r="AS8619" s="3"/>
      <c r="AT8619" s="3"/>
      <c r="AU8619" s="3"/>
      <c r="AV8619" s="3"/>
      <c r="AW8619" s="3"/>
      <c r="AX8619" s="3"/>
      <c r="AY8619" s="3"/>
      <c r="AZ8619" s="3"/>
      <c r="BA8619" s="3"/>
      <c r="BB8619" s="3"/>
      <c r="BC8619" s="3"/>
      <c r="BD8619" s="3"/>
      <c r="BE8619" s="3"/>
      <c r="BF8619" s="3"/>
      <c r="BG8619" s="3"/>
      <c r="BH8619" s="3"/>
      <c r="BI8619" s="3"/>
      <c r="BJ8619" s="3"/>
    </row>
    <row r="8620" customFormat="false" ht="15.75" hidden="false" customHeight="false" outlineLevel="0" collapsed="false">
      <c r="A8620" s="3" t="n">
        <v>8619</v>
      </c>
      <c r="B8620" s="3" t="s">
        <v>24951</v>
      </c>
      <c r="C8620" s="3" t="s">
        <v>24952</v>
      </c>
      <c r="D8620" s="3" t="n">
        <v>1</v>
      </c>
      <c r="E8620" s="3" t="n">
        <v>0.4444635</v>
      </c>
      <c r="F8620" s="3" t="n">
        <v>9</v>
      </c>
      <c r="G8620" s="3" t="n">
        <v>9</v>
      </c>
      <c r="H8620" s="3" t="n">
        <v>6</v>
      </c>
      <c r="I8620" s="3" t="n">
        <v>6</v>
      </c>
      <c r="J8620" s="3" t="n">
        <v>12</v>
      </c>
      <c r="K8620" s="3" t="n">
        <v>12</v>
      </c>
      <c r="L8620" s="3" t="n">
        <v>0</v>
      </c>
      <c r="M8620" s="3" t="n">
        <v>0</v>
      </c>
      <c r="N8620" s="3" t="n">
        <v>0</v>
      </c>
      <c r="O8620" s="3" t="n">
        <v>0</v>
      </c>
      <c r="P8620" s="3" t="n">
        <v>8</v>
      </c>
      <c r="Q8620" s="3" t="n">
        <v>24.2</v>
      </c>
      <c r="R8620" s="3" t="s">
        <v>24953</v>
      </c>
      <c r="S8620" s="4" t="n">
        <v>45747.3665972222</v>
      </c>
      <c r="T8620" s="3" t="s">
        <v>65</v>
      </c>
      <c r="U8620" s="3" t="s">
        <v>65</v>
      </c>
      <c r="V8620" s="3" t="n">
        <v>1</v>
      </c>
      <c r="W8620" s="3" t="n">
        <v>1</v>
      </c>
      <c r="X8620" s="3" t="n">
        <v>0</v>
      </c>
      <c r="Y8620" s="3" t="s">
        <v>81</v>
      </c>
      <c r="Z8620" s="3" t="s">
        <v>81</v>
      </c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3"/>
      <c r="AU8620" s="3"/>
      <c r="AV8620" s="3"/>
      <c r="AW8620" s="3"/>
      <c r="AX8620" s="3"/>
      <c r="AY8620" s="3"/>
      <c r="AZ8620" s="3"/>
      <c r="BA8620" s="3"/>
      <c r="BB8620" s="3"/>
      <c r="BC8620" s="3"/>
      <c r="BD8620" s="3"/>
      <c r="BE8620" s="3"/>
      <c r="BF8620" s="3"/>
      <c r="BG8620" s="3"/>
      <c r="BH8620" s="3"/>
      <c r="BI8620" s="3"/>
      <c r="BJ8620" s="3"/>
    </row>
    <row r="8621" customFormat="false" ht="15.75" hidden="false" customHeight="false" outlineLevel="0" collapsed="false">
      <c r="A8621" s="3" t="n">
        <v>8620</v>
      </c>
      <c r="B8621" s="3" t="s">
        <v>24954</v>
      </c>
      <c r="C8621" s="3" t="s">
        <v>24955</v>
      </c>
      <c r="D8621" s="3" t="n">
        <v>1</v>
      </c>
      <c r="E8621" s="3" t="n">
        <v>3.3545619</v>
      </c>
      <c r="F8621" s="3" t="n">
        <v>48</v>
      </c>
      <c r="G8621" s="3" t="n">
        <v>48</v>
      </c>
      <c r="H8621" s="3" t="n">
        <v>8</v>
      </c>
      <c r="I8621" s="3" t="n">
        <v>8</v>
      </c>
      <c r="J8621" s="3" t="n">
        <v>102</v>
      </c>
      <c r="K8621" s="3" t="n">
        <v>102</v>
      </c>
      <c r="L8621" s="3" t="n">
        <v>0</v>
      </c>
      <c r="M8621" s="3" t="n">
        <v>0</v>
      </c>
      <c r="N8621" s="3" t="n">
        <v>0</v>
      </c>
      <c r="O8621" s="3" t="n">
        <v>0</v>
      </c>
      <c r="P8621" s="3" t="n">
        <v>7.4</v>
      </c>
      <c r="Q8621" s="3" t="n">
        <v>24.2</v>
      </c>
      <c r="R8621" s="3" t="s">
        <v>24956</v>
      </c>
      <c r="S8621" s="4" t="n">
        <v>45747.3666898148</v>
      </c>
      <c r="T8621" s="3" t="s">
        <v>1920</v>
      </c>
      <c r="U8621" s="3" t="s">
        <v>1920</v>
      </c>
      <c r="V8621" s="3" t="n">
        <v>1</v>
      </c>
      <c r="W8621" s="3" t="n">
        <v>1</v>
      </c>
      <c r="X8621" s="3" t="n">
        <v>0</v>
      </c>
      <c r="Y8621" s="3" t="s">
        <v>30</v>
      </c>
      <c r="Z8621" s="3" t="s">
        <v>30</v>
      </c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3"/>
      <c r="AU8621" s="3"/>
      <c r="AV8621" s="3"/>
      <c r="AW8621" s="3"/>
      <c r="AX8621" s="3"/>
      <c r="AY8621" s="3"/>
      <c r="AZ8621" s="3"/>
      <c r="BA8621" s="3"/>
      <c r="BB8621" s="3"/>
      <c r="BC8621" s="3"/>
      <c r="BD8621" s="3"/>
      <c r="BE8621" s="3"/>
      <c r="BF8621" s="3"/>
      <c r="BG8621" s="3"/>
      <c r="BH8621" s="3"/>
      <c r="BI8621" s="3"/>
      <c r="BJ8621" s="3"/>
    </row>
    <row r="8622" customFormat="false" ht="15.75" hidden="false" customHeight="false" outlineLevel="0" collapsed="false">
      <c r="A8622" s="3" t="n">
        <v>8621</v>
      </c>
      <c r="B8622" s="3" t="s">
        <v>24957</v>
      </c>
      <c r="C8622" s="3" t="s">
        <v>24958</v>
      </c>
      <c r="D8622" s="3" t="n">
        <v>1</v>
      </c>
      <c r="E8622" s="3" t="n">
        <v>1.1159246</v>
      </c>
      <c r="F8622" s="3" t="n">
        <v>24</v>
      </c>
      <c r="G8622" s="3" t="n">
        <v>24</v>
      </c>
      <c r="H8622" s="3" t="n">
        <v>11</v>
      </c>
      <c r="I8622" s="3" t="n">
        <v>11</v>
      </c>
      <c r="J8622" s="3" t="n">
        <v>33</v>
      </c>
      <c r="K8622" s="3" t="n">
        <v>33</v>
      </c>
      <c r="L8622" s="3" t="n">
        <v>0</v>
      </c>
      <c r="M8622" s="3" t="n">
        <v>0</v>
      </c>
      <c r="N8622" s="3" t="n">
        <v>0</v>
      </c>
      <c r="O8622" s="3" t="n">
        <v>0</v>
      </c>
      <c r="P8622" s="3" t="n">
        <v>8</v>
      </c>
      <c r="Q8622" s="3" t="n">
        <v>24.2</v>
      </c>
      <c r="R8622" s="3" t="s">
        <v>24959</v>
      </c>
      <c r="S8622" s="4" t="n">
        <v>45747.3667592593</v>
      </c>
      <c r="T8622" s="3" t="s">
        <v>65</v>
      </c>
      <c r="U8622" s="3" t="s">
        <v>65</v>
      </c>
      <c r="V8622" s="3" t="n">
        <v>1</v>
      </c>
      <c r="W8622" s="3" t="n">
        <v>1</v>
      </c>
      <c r="X8622" s="3" t="n">
        <v>0</v>
      </c>
      <c r="Y8622" s="3" t="s">
        <v>81</v>
      </c>
      <c r="Z8622" s="3" t="s">
        <v>81</v>
      </c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3"/>
      <c r="AU8622" s="3"/>
      <c r="AV8622" s="3"/>
      <c r="AW8622" s="3"/>
      <c r="AX8622" s="3"/>
      <c r="AY8622" s="3"/>
      <c r="AZ8622" s="3"/>
      <c r="BA8622" s="3"/>
      <c r="BB8622" s="3"/>
      <c r="BC8622" s="3"/>
      <c r="BD8622" s="3"/>
      <c r="BE8622" s="3"/>
      <c r="BF8622" s="3"/>
      <c r="BG8622" s="3"/>
      <c r="BH8622" s="3"/>
      <c r="BI8622" s="3"/>
      <c r="BJ8622" s="3"/>
    </row>
    <row r="8623" customFormat="false" ht="15.75" hidden="false" customHeight="false" outlineLevel="0" collapsed="false">
      <c r="A8623" s="3" t="n">
        <v>8622</v>
      </c>
      <c r="B8623" s="3" t="s">
        <v>24960</v>
      </c>
      <c r="C8623" s="3" t="s">
        <v>24961</v>
      </c>
      <c r="D8623" s="3" t="n">
        <v>1</v>
      </c>
      <c r="E8623" s="3" t="n">
        <v>1.167646</v>
      </c>
      <c r="F8623" s="3" t="n">
        <v>14</v>
      </c>
      <c r="G8623" s="3" t="n">
        <v>14</v>
      </c>
      <c r="H8623" s="3" t="n">
        <v>6</v>
      </c>
      <c r="I8623" s="3" t="n">
        <v>6</v>
      </c>
      <c r="J8623" s="3" t="n">
        <v>21</v>
      </c>
      <c r="K8623" s="3" t="n">
        <v>21</v>
      </c>
      <c r="L8623" s="3" t="n">
        <v>0</v>
      </c>
      <c r="M8623" s="3" t="n">
        <v>0</v>
      </c>
      <c r="N8623" s="3" t="n">
        <v>0</v>
      </c>
      <c r="O8623" s="3" t="n">
        <v>0</v>
      </c>
      <c r="P8623" s="3" t="n">
        <v>8</v>
      </c>
      <c r="Q8623" s="3" t="n">
        <v>24.2</v>
      </c>
      <c r="R8623" s="3" t="s">
        <v>24962</v>
      </c>
      <c r="S8623" s="4" t="n">
        <v>45747.3668171296</v>
      </c>
      <c r="T8623" s="3" t="s">
        <v>65</v>
      </c>
      <c r="U8623" s="3" t="s">
        <v>65</v>
      </c>
      <c r="V8623" s="3" t="n">
        <v>1</v>
      </c>
      <c r="W8623" s="3" t="n">
        <v>1</v>
      </c>
      <c r="X8623" s="3" t="n">
        <v>0</v>
      </c>
      <c r="Y8623" s="3" t="s">
        <v>30</v>
      </c>
      <c r="Z8623" s="3" t="s">
        <v>30</v>
      </c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3"/>
      <c r="AU8623" s="3"/>
      <c r="AV8623" s="3"/>
      <c r="AW8623" s="3"/>
      <c r="AX8623" s="3"/>
      <c r="AY8623" s="3"/>
      <c r="AZ8623" s="3"/>
      <c r="BA8623" s="3"/>
      <c r="BB8623" s="3"/>
      <c r="BC8623" s="3"/>
      <c r="BD8623" s="3"/>
      <c r="BE8623" s="3"/>
      <c r="BF8623" s="3"/>
      <c r="BG8623" s="3"/>
      <c r="BH8623" s="3"/>
      <c r="BI8623" s="3"/>
      <c r="BJ8623" s="3"/>
    </row>
    <row r="8624" customFormat="false" ht="15.75" hidden="false" customHeight="false" outlineLevel="0" collapsed="false">
      <c r="A8624" s="3" t="n">
        <v>8623</v>
      </c>
      <c r="B8624" s="3" t="s">
        <v>24963</v>
      </c>
      <c r="C8624" s="3" t="s">
        <v>24964</v>
      </c>
      <c r="D8624" s="3" t="n">
        <v>1</v>
      </c>
      <c r="E8624" s="3" t="n">
        <v>0.754386</v>
      </c>
      <c r="F8624" s="3" t="n">
        <v>14</v>
      </c>
      <c r="G8624" s="3" t="n">
        <v>14</v>
      </c>
      <c r="H8624" s="3" t="n">
        <v>8</v>
      </c>
      <c r="I8624" s="3" t="n">
        <v>8</v>
      </c>
      <c r="J8624" s="3" t="n">
        <v>19</v>
      </c>
      <c r="K8624" s="3" t="n">
        <v>19</v>
      </c>
      <c r="L8624" s="3" t="n">
        <v>0</v>
      </c>
      <c r="M8624" s="3" t="n">
        <v>0</v>
      </c>
      <c r="N8624" s="3" t="n">
        <v>0</v>
      </c>
      <c r="O8624" s="3" t="n">
        <v>0</v>
      </c>
      <c r="P8624" s="3" t="n">
        <v>8</v>
      </c>
      <c r="Q8624" s="3" t="n">
        <v>24.2</v>
      </c>
      <c r="R8624" s="3" t="s">
        <v>24965</v>
      </c>
      <c r="S8624" s="4" t="n">
        <v>45747.366875</v>
      </c>
      <c r="T8624" s="3" t="s">
        <v>1920</v>
      </c>
      <c r="U8624" s="3" t="s">
        <v>1920</v>
      </c>
      <c r="V8624" s="3" t="n">
        <v>1</v>
      </c>
      <c r="W8624" s="3" t="n">
        <v>1</v>
      </c>
      <c r="X8624" s="3" t="n">
        <v>0</v>
      </c>
      <c r="Y8624" s="3" t="s">
        <v>30</v>
      </c>
      <c r="Z8624" s="3" t="s">
        <v>30</v>
      </c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  <c r="AP8624" s="3"/>
      <c r="AQ8624" s="3"/>
      <c r="AR8624" s="3"/>
      <c r="AS8624" s="3"/>
      <c r="AT8624" s="3"/>
      <c r="AU8624" s="3"/>
      <c r="AV8624" s="3"/>
      <c r="AW8624" s="3"/>
      <c r="AX8624" s="3"/>
      <c r="AY8624" s="3"/>
      <c r="AZ8624" s="3"/>
      <c r="BA8624" s="3"/>
      <c r="BB8624" s="3"/>
      <c r="BC8624" s="3"/>
      <c r="BD8624" s="3"/>
      <c r="BE8624" s="3"/>
      <c r="BF8624" s="3"/>
      <c r="BG8624" s="3"/>
      <c r="BH8624" s="3"/>
      <c r="BI8624" s="3"/>
      <c r="BJ8624" s="3"/>
    </row>
    <row r="8625" customFormat="false" ht="15.75" hidden="false" customHeight="false" outlineLevel="0" collapsed="false">
      <c r="A8625" s="3" t="n">
        <v>8624</v>
      </c>
      <c r="B8625" s="3" t="s">
        <v>24966</v>
      </c>
      <c r="C8625" s="3" t="s">
        <v>24967</v>
      </c>
      <c r="D8625" s="3" t="n">
        <v>1</v>
      </c>
      <c r="E8625" s="3" t="n">
        <v>0.0798761</v>
      </c>
      <c r="F8625" s="3" t="n">
        <v>12</v>
      </c>
      <c r="G8625" s="3" t="n">
        <v>12</v>
      </c>
      <c r="H8625" s="3" t="n">
        <v>8</v>
      </c>
      <c r="I8625" s="3" t="n">
        <v>8</v>
      </c>
      <c r="J8625" s="3" t="n">
        <v>12</v>
      </c>
      <c r="K8625" s="3" t="n">
        <v>12</v>
      </c>
      <c r="L8625" s="3" t="n">
        <v>0</v>
      </c>
      <c r="M8625" s="3" t="n">
        <v>0</v>
      </c>
      <c r="N8625" s="3" t="n">
        <v>0</v>
      </c>
      <c r="O8625" s="3" t="n">
        <v>0</v>
      </c>
      <c r="P8625" s="3" t="n">
        <v>8</v>
      </c>
      <c r="Q8625" s="3" t="n">
        <v>24.2</v>
      </c>
      <c r="R8625" s="3" t="s">
        <v>24968</v>
      </c>
      <c r="S8625" s="4" t="n">
        <v>45747.3669328704</v>
      </c>
      <c r="T8625" s="3" t="s">
        <v>65</v>
      </c>
      <c r="U8625" s="3" t="s">
        <v>65</v>
      </c>
      <c r="V8625" s="3" t="n">
        <v>1</v>
      </c>
      <c r="W8625" s="3" t="n">
        <v>1</v>
      </c>
      <c r="X8625" s="3" t="n">
        <v>0</v>
      </c>
      <c r="Y8625" s="3" t="s">
        <v>81</v>
      </c>
      <c r="Z8625" s="3" t="s">
        <v>81</v>
      </c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3"/>
      <c r="AU8625" s="3"/>
      <c r="AV8625" s="3"/>
      <c r="AW8625" s="3"/>
      <c r="AX8625" s="3"/>
      <c r="AY8625" s="3"/>
      <c r="AZ8625" s="3"/>
      <c r="BA8625" s="3"/>
      <c r="BB8625" s="3"/>
      <c r="BC8625" s="3"/>
      <c r="BD8625" s="3"/>
      <c r="BE8625" s="3"/>
      <c r="BF8625" s="3"/>
      <c r="BG8625" s="3"/>
      <c r="BH8625" s="3"/>
      <c r="BI8625" s="3"/>
      <c r="BJ8625" s="3"/>
    </row>
    <row r="8626" customFormat="false" ht="15.75" hidden="false" customHeight="false" outlineLevel="0" collapsed="false">
      <c r="A8626" s="3" t="n">
        <v>8625</v>
      </c>
      <c r="B8626" s="3" t="s">
        <v>24969</v>
      </c>
      <c r="C8626" s="3" t="s">
        <v>24970</v>
      </c>
      <c r="D8626" s="3" t="n">
        <v>1</v>
      </c>
      <c r="E8626" s="3" t="n">
        <v>0.7162026</v>
      </c>
      <c r="F8626" s="3" t="n">
        <v>11</v>
      </c>
      <c r="G8626" s="3" t="n">
        <v>11</v>
      </c>
      <c r="H8626" s="3" t="n">
        <v>7</v>
      </c>
      <c r="I8626" s="3" t="n">
        <v>7</v>
      </c>
      <c r="J8626" s="3" t="n">
        <v>14</v>
      </c>
      <c r="K8626" s="3" t="n">
        <v>14</v>
      </c>
      <c r="L8626" s="3" t="n">
        <v>0</v>
      </c>
      <c r="M8626" s="3" t="n">
        <v>0</v>
      </c>
      <c r="N8626" s="3" t="n">
        <v>0</v>
      </c>
      <c r="O8626" s="3" t="n">
        <v>0</v>
      </c>
      <c r="P8626" s="3" t="n">
        <v>8</v>
      </c>
      <c r="Q8626" s="3" t="n">
        <v>24.2</v>
      </c>
      <c r="R8626" s="3" t="s">
        <v>24971</v>
      </c>
      <c r="S8626" s="4" t="n">
        <v>45747.3669907407</v>
      </c>
      <c r="T8626" s="3" t="s">
        <v>13993</v>
      </c>
      <c r="U8626" s="3" t="s">
        <v>13993</v>
      </c>
      <c r="V8626" s="3" t="n">
        <v>1</v>
      </c>
      <c r="W8626" s="3" t="n">
        <v>1</v>
      </c>
      <c r="X8626" s="3" t="n">
        <v>0</v>
      </c>
      <c r="Y8626" s="3" t="s">
        <v>30</v>
      </c>
      <c r="Z8626" s="3" t="s">
        <v>30</v>
      </c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  <c r="AP8626" s="3"/>
      <c r="AQ8626" s="3"/>
      <c r="AR8626" s="3"/>
      <c r="AS8626" s="3"/>
      <c r="AT8626" s="3"/>
      <c r="AU8626" s="3"/>
      <c r="AV8626" s="3"/>
      <c r="AW8626" s="3"/>
      <c r="AX8626" s="3"/>
      <c r="AY8626" s="3"/>
      <c r="AZ8626" s="3"/>
      <c r="BA8626" s="3"/>
      <c r="BB8626" s="3"/>
      <c r="BC8626" s="3"/>
      <c r="BD8626" s="3"/>
      <c r="BE8626" s="3"/>
      <c r="BF8626" s="3"/>
      <c r="BG8626" s="3"/>
      <c r="BH8626" s="3"/>
      <c r="BI8626" s="3"/>
      <c r="BJ8626" s="3"/>
    </row>
    <row r="8627" customFormat="false" ht="15.75" hidden="false" customHeight="false" outlineLevel="0" collapsed="false">
      <c r="A8627" s="3" t="n">
        <v>8626</v>
      </c>
      <c r="B8627" s="3" t="s">
        <v>24972</v>
      </c>
      <c r="C8627" s="3" t="s">
        <v>24973</v>
      </c>
      <c r="D8627" s="3" t="n">
        <v>1</v>
      </c>
      <c r="E8627" s="3" t="n">
        <v>0.4362338</v>
      </c>
      <c r="F8627" s="3" t="n">
        <v>10</v>
      </c>
      <c r="G8627" s="3" t="n">
        <v>10</v>
      </c>
      <c r="H8627" s="3" t="n">
        <v>6</v>
      </c>
      <c r="I8627" s="3" t="n">
        <v>6</v>
      </c>
      <c r="J8627" s="3" t="n">
        <v>13</v>
      </c>
      <c r="K8627" s="3" t="n">
        <v>13</v>
      </c>
      <c r="L8627" s="3" t="n">
        <v>0</v>
      </c>
      <c r="M8627" s="3" t="n">
        <v>0</v>
      </c>
      <c r="N8627" s="3" t="n">
        <v>0</v>
      </c>
      <c r="O8627" s="3" t="n">
        <v>0</v>
      </c>
      <c r="P8627" s="3" t="n">
        <v>8</v>
      </c>
      <c r="Q8627" s="3" t="n">
        <v>24.2</v>
      </c>
      <c r="R8627" s="3" t="s">
        <v>24974</v>
      </c>
      <c r="S8627" s="4" t="n">
        <v>45747.367037037</v>
      </c>
      <c r="T8627" s="3" t="s">
        <v>65</v>
      </c>
      <c r="U8627" s="3" t="s">
        <v>65</v>
      </c>
      <c r="V8627" s="3" t="n">
        <v>1</v>
      </c>
      <c r="W8627" s="3" t="n">
        <v>1</v>
      </c>
      <c r="X8627" s="3" t="n">
        <v>0</v>
      </c>
      <c r="Y8627" s="3" t="s">
        <v>81</v>
      </c>
      <c r="Z8627" s="3" t="s">
        <v>81</v>
      </c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  <c r="AP8627" s="3"/>
      <c r="AQ8627" s="3"/>
      <c r="AR8627" s="3"/>
      <c r="AS8627" s="3"/>
      <c r="AT8627" s="3"/>
      <c r="AU8627" s="3"/>
      <c r="AV8627" s="3"/>
      <c r="AW8627" s="3"/>
      <c r="AX8627" s="3"/>
      <c r="AY8627" s="3"/>
      <c r="AZ8627" s="3"/>
      <c r="BA8627" s="3"/>
      <c r="BB8627" s="3"/>
      <c r="BC8627" s="3"/>
      <c r="BD8627" s="3"/>
      <c r="BE8627" s="3"/>
      <c r="BF8627" s="3"/>
      <c r="BG8627" s="3"/>
      <c r="BH8627" s="3"/>
      <c r="BI8627" s="3"/>
      <c r="BJ8627" s="3"/>
    </row>
    <row r="8628" customFormat="false" ht="15.75" hidden="false" customHeight="false" outlineLevel="0" collapsed="false">
      <c r="A8628" s="3" t="n">
        <v>8627</v>
      </c>
      <c r="B8628" s="3" t="s">
        <v>24975</v>
      </c>
      <c r="C8628" s="3" t="s">
        <v>24976</v>
      </c>
      <c r="D8628" s="3" t="n">
        <v>1</v>
      </c>
      <c r="E8628" s="3" t="n">
        <v>0.4208761</v>
      </c>
      <c r="F8628" s="3" t="n">
        <v>8</v>
      </c>
      <c r="G8628" s="3" t="n">
        <v>8</v>
      </c>
      <c r="H8628" s="3" t="n">
        <v>5</v>
      </c>
      <c r="I8628" s="3" t="n">
        <v>5</v>
      </c>
      <c r="J8628" s="3" t="n">
        <v>11</v>
      </c>
      <c r="K8628" s="3" t="n">
        <v>11</v>
      </c>
      <c r="L8628" s="3" t="n">
        <v>0</v>
      </c>
      <c r="M8628" s="3" t="n">
        <v>0</v>
      </c>
      <c r="N8628" s="3" t="n">
        <v>0</v>
      </c>
      <c r="O8628" s="3" t="n">
        <v>0</v>
      </c>
      <c r="P8628" s="3" t="n">
        <v>8</v>
      </c>
      <c r="Q8628" s="3" t="n">
        <v>24.2</v>
      </c>
      <c r="R8628" s="3" t="s">
        <v>24977</v>
      </c>
      <c r="S8628" s="4" t="n">
        <v>45747.3670949074</v>
      </c>
      <c r="T8628" s="3" t="s">
        <v>65</v>
      </c>
      <c r="U8628" s="3" t="s">
        <v>65</v>
      </c>
      <c r="V8628" s="3" t="n">
        <v>1</v>
      </c>
      <c r="W8628" s="3" t="n">
        <v>1</v>
      </c>
      <c r="X8628" s="3" t="n">
        <v>0</v>
      </c>
      <c r="Y8628" s="3" t="s">
        <v>81</v>
      </c>
      <c r="Z8628" s="3" t="s">
        <v>81</v>
      </c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  <c r="AP8628" s="3"/>
      <c r="AQ8628" s="3"/>
      <c r="AR8628" s="3"/>
      <c r="AS8628" s="3"/>
      <c r="AT8628" s="3"/>
      <c r="AU8628" s="3"/>
      <c r="AV8628" s="3"/>
      <c r="AW8628" s="3"/>
      <c r="AX8628" s="3"/>
      <c r="AY8628" s="3"/>
      <c r="AZ8628" s="3"/>
      <c r="BA8628" s="3"/>
      <c r="BB8628" s="3"/>
      <c r="BC8628" s="3"/>
      <c r="BD8628" s="3"/>
      <c r="BE8628" s="3"/>
      <c r="BF8628" s="3"/>
      <c r="BG8628" s="3"/>
      <c r="BH8628" s="3"/>
      <c r="BI8628" s="3"/>
      <c r="BJ8628" s="3"/>
    </row>
    <row r="8629" customFormat="false" ht="15.75" hidden="false" customHeight="false" outlineLevel="0" collapsed="false">
      <c r="A8629" s="3" t="n">
        <v>8628</v>
      </c>
      <c r="B8629" s="3" t="s">
        <v>24978</v>
      </c>
      <c r="C8629" s="3" t="s">
        <v>24979</v>
      </c>
      <c r="D8629" s="3" t="n">
        <v>1</v>
      </c>
      <c r="E8629" s="3" t="n">
        <v>0.3918799</v>
      </c>
      <c r="F8629" s="3" t="n">
        <v>9</v>
      </c>
      <c r="G8629" s="3" t="n">
        <v>9</v>
      </c>
      <c r="H8629" s="3" t="n">
        <v>6</v>
      </c>
      <c r="I8629" s="3" t="n">
        <v>6</v>
      </c>
      <c r="J8629" s="3" t="n">
        <v>12</v>
      </c>
      <c r="K8629" s="3" t="n">
        <v>12</v>
      </c>
      <c r="L8629" s="3" t="n">
        <v>0</v>
      </c>
      <c r="M8629" s="3" t="n">
        <v>0</v>
      </c>
      <c r="N8629" s="3" t="n">
        <v>0</v>
      </c>
      <c r="O8629" s="3" t="n">
        <v>0</v>
      </c>
      <c r="P8629" s="3" t="n">
        <v>8</v>
      </c>
      <c r="Q8629" s="3" t="n">
        <v>24.2</v>
      </c>
      <c r="R8629" s="3" t="s">
        <v>24980</v>
      </c>
      <c r="S8629" s="4" t="n">
        <v>45747.3671527778</v>
      </c>
      <c r="T8629" s="3" t="s">
        <v>65</v>
      </c>
      <c r="U8629" s="3" t="s">
        <v>65</v>
      </c>
      <c r="V8629" s="3" t="n">
        <v>1</v>
      </c>
      <c r="W8629" s="3" t="n">
        <v>1</v>
      </c>
      <c r="X8629" s="3" t="n">
        <v>0</v>
      </c>
      <c r="Y8629" s="3" t="s">
        <v>81</v>
      </c>
      <c r="Z8629" s="3" t="s">
        <v>81</v>
      </c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3"/>
      <c r="AU8629" s="3"/>
      <c r="AV8629" s="3"/>
      <c r="AW8629" s="3"/>
      <c r="AX8629" s="3"/>
      <c r="AY8629" s="3"/>
      <c r="AZ8629" s="3"/>
      <c r="BA8629" s="3"/>
      <c r="BB8629" s="3"/>
      <c r="BC8629" s="3"/>
      <c r="BD8629" s="3"/>
      <c r="BE8629" s="3"/>
      <c r="BF8629" s="3"/>
      <c r="BG8629" s="3"/>
      <c r="BH8629" s="3"/>
      <c r="BI8629" s="3"/>
      <c r="BJ8629" s="3"/>
    </row>
    <row r="8630" customFormat="false" ht="15.75" hidden="false" customHeight="false" outlineLevel="0" collapsed="false">
      <c r="A8630" s="3" t="n">
        <v>8629</v>
      </c>
      <c r="B8630" s="3" t="s">
        <v>24981</v>
      </c>
      <c r="C8630" s="3" t="s">
        <v>24982</v>
      </c>
      <c r="D8630" s="3" t="n">
        <v>1</v>
      </c>
      <c r="E8630" s="3" t="n">
        <v>1.0700874</v>
      </c>
      <c r="F8630" s="3" t="n">
        <v>14</v>
      </c>
      <c r="G8630" s="3" t="n">
        <v>14</v>
      </c>
      <c r="H8630" s="3" t="n">
        <v>7</v>
      </c>
      <c r="I8630" s="3" t="n">
        <v>7</v>
      </c>
      <c r="J8630" s="3" t="n">
        <v>14</v>
      </c>
      <c r="K8630" s="3" t="n">
        <v>14</v>
      </c>
      <c r="L8630" s="3" t="n">
        <v>0</v>
      </c>
      <c r="M8630" s="3" t="n">
        <v>0</v>
      </c>
      <c r="N8630" s="3" t="n">
        <v>0</v>
      </c>
      <c r="O8630" s="3" t="n">
        <v>0</v>
      </c>
      <c r="P8630" s="3" t="n">
        <v>8</v>
      </c>
      <c r="Q8630" s="3" t="n">
        <v>24.2</v>
      </c>
      <c r="R8630" s="3" t="s">
        <v>24983</v>
      </c>
      <c r="S8630" s="4" t="n">
        <v>45747.3672106481</v>
      </c>
      <c r="T8630" s="3" t="s">
        <v>65</v>
      </c>
      <c r="U8630" s="3" t="s">
        <v>65</v>
      </c>
      <c r="V8630" s="3" t="n">
        <v>1</v>
      </c>
      <c r="W8630" s="3" t="n">
        <v>1</v>
      </c>
      <c r="X8630" s="3" t="n">
        <v>0</v>
      </c>
      <c r="Y8630" s="3" t="s">
        <v>30</v>
      </c>
      <c r="Z8630" s="3" t="s">
        <v>30</v>
      </c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3"/>
      <c r="AU8630" s="3"/>
      <c r="AV8630" s="3"/>
      <c r="AW8630" s="3"/>
      <c r="AX8630" s="3"/>
      <c r="AY8630" s="3"/>
      <c r="AZ8630" s="3"/>
      <c r="BA8630" s="3"/>
      <c r="BB8630" s="3"/>
      <c r="BC8630" s="3"/>
      <c r="BD8630" s="3"/>
      <c r="BE8630" s="3"/>
      <c r="BF8630" s="3"/>
      <c r="BG8630" s="3"/>
      <c r="BH8630" s="3"/>
      <c r="BI8630" s="3"/>
      <c r="BJ8630" s="3"/>
    </row>
    <row r="8631" customFormat="false" ht="15.75" hidden="false" customHeight="false" outlineLevel="0" collapsed="false">
      <c r="A8631" s="3" t="n">
        <v>8630</v>
      </c>
      <c r="B8631" s="3" t="s">
        <v>24984</v>
      </c>
      <c r="C8631" s="3" t="s">
        <v>24985</v>
      </c>
      <c r="D8631" s="3" t="n">
        <v>1</v>
      </c>
      <c r="E8631" s="3" t="n">
        <v>0.4913809</v>
      </c>
      <c r="F8631" s="3" t="n">
        <v>8</v>
      </c>
      <c r="G8631" s="3" t="n">
        <v>8</v>
      </c>
      <c r="H8631" s="3" t="n">
        <v>6</v>
      </c>
      <c r="I8631" s="3" t="n">
        <v>6</v>
      </c>
      <c r="J8631" s="3" t="n">
        <v>10</v>
      </c>
      <c r="K8631" s="3" t="n">
        <v>10</v>
      </c>
      <c r="L8631" s="3" t="n">
        <v>0</v>
      </c>
      <c r="M8631" s="3" t="n">
        <v>0</v>
      </c>
      <c r="N8631" s="3" t="n">
        <v>0</v>
      </c>
      <c r="O8631" s="3" t="n">
        <v>0</v>
      </c>
      <c r="P8631" s="3" t="n">
        <v>8</v>
      </c>
      <c r="Q8631" s="3" t="n">
        <v>24.2</v>
      </c>
      <c r="R8631" s="3" t="s">
        <v>24986</v>
      </c>
      <c r="S8631" s="4" t="n">
        <v>45747.3672685185</v>
      </c>
      <c r="T8631" s="3" t="s">
        <v>65</v>
      </c>
      <c r="U8631" s="3" t="s">
        <v>65</v>
      </c>
      <c r="V8631" s="3" t="n">
        <v>1</v>
      </c>
      <c r="W8631" s="3" t="n">
        <v>1</v>
      </c>
      <c r="X8631" s="3" t="n">
        <v>0</v>
      </c>
      <c r="Y8631" s="3" t="s">
        <v>30</v>
      </c>
      <c r="Z8631" s="3" t="s">
        <v>30</v>
      </c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3"/>
      <c r="AU8631" s="3"/>
      <c r="AV8631" s="3"/>
      <c r="AW8631" s="3"/>
      <c r="AX8631" s="3"/>
      <c r="AY8631" s="3"/>
      <c r="AZ8631" s="3"/>
      <c r="BA8631" s="3"/>
      <c r="BB8631" s="3"/>
      <c r="BC8631" s="3"/>
      <c r="BD8631" s="3"/>
      <c r="BE8631" s="3"/>
      <c r="BF8631" s="3"/>
      <c r="BG8631" s="3"/>
      <c r="BH8631" s="3"/>
      <c r="BI8631" s="3"/>
      <c r="BJ8631" s="3"/>
    </row>
    <row r="8632" customFormat="false" ht="15.75" hidden="false" customHeight="false" outlineLevel="0" collapsed="false">
      <c r="A8632" s="3" t="n">
        <v>8631</v>
      </c>
      <c r="B8632" s="3" t="s">
        <v>24987</v>
      </c>
      <c r="C8632" s="3" t="s">
        <v>24988</v>
      </c>
      <c r="D8632" s="3" t="n">
        <v>1</v>
      </c>
      <c r="E8632" s="3" t="n">
        <v>1.141616</v>
      </c>
      <c r="F8632" s="3" t="n">
        <v>16</v>
      </c>
      <c r="G8632" s="3" t="n">
        <v>16</v>
      </c>
      <c r="H8632" s="3" t="n">
        <v>7</v>
      </c>
      <c r="I8632" s="3" t="n">
        <v>7</v>
      </c>
      <c r="J8632" s="3" t="n">
        <v>18</v>
      </c>
      <c r="K8632" s="3" t="n">
        <v>18</v>
      </c>
      <c r="L8632" s="3" t="n">
        <v>0</v>
      </c>
      <c r="M8632" s="3" t="n">
        <v>0</v>
      </c>
      <c r="N8632" s="3" t="n">
        <v>0</v>
      </c>
      <c r="O8632" s="3" t="n">
        <v>0</v>
      </c>
      <c r="P8632" s="3" t="n">
        <v>7.4</v>
      </c>
      <c r="Q8632" s="3" t="n">
        <v>24.2</v>
      </c>
      <c r="R8632" s="3" t="s">
        <v>24989</v>
      </c>
      <c r="S8632" s="4" t="n">
        <v>45747.3673263889</v>
      </c>
      <c r="T8632" s="3" t="s">
        <v>65</v>
      </c>
      <c r="U8632" s="3" t="s">
        <v>65</v>
      </c>
      <c r="V8632" s="3" t="n">
        <v>1</v>
      </c>
      <c r="W8632" s="3" t="n">
        <v>1</v>
      </c>
      <c r="X8632" s="3" t="n">
        <v>0</v>
      </c>
      <c r="Y8632" s="3" t="s">
        <v>30</v>
      </c>
      <c r="Z8632" s="3" t="s">
        <v>30</v>
      </c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  <c r="AP8632" s="3"/>
      <c r="AQ8632" s="3"/>
      <c r="AR8632" s="3"/>
      <c r="AS8632" s="3"/>
      <c r="AT8632" s="3"/>
      <c r="AU8632" s="3"/>
      <c r="AV8632" s="3"/>
      <c r="AW8632" s="3"/>
      <c r="AX8632" s="3"/>
      <c r="AY8632" s="3"/>
      <c r="AZ8632" s="3"/>
      <c r="BA8632" s="3"/>
      <c r="BB8632" s="3"/>
      <c r="BC8632" s="3"/>
      <c r="BD8632" s="3"/>
      <c r="BE8632" s="3"/>
      <c r="BF8632" s="3"/>
      <c r="BG8632" s="3"/>
      <c r="BH8632" s="3"/>
      <c r="BI8632" s="3"/>
      <c r="BJ8632" s="3"/>
    </row>
    <row r="8633" customFormat="false" ht="15.75" hidden="false" customHeight="false" outlineLevel="0" collapsed="false">
      <c r="A8633" s="3" t="n">
        <v>8632</v>
      </c>
      <c r="B8633" s="3" t="s">
        <v>24990</v>
      </c>
      <c r="C8633" s="3" t="s">
        <v>24991</v>
      </c>
      <c r="D8633" s="3" t="n">
        <v>1</v>
      </c>
      <c r="E8633" s="3" t="n">
        <v>0.0764604</v>
      </c>
      <c r="F8633" s="3" t="n">
        <v>4</v>
      </c>
      <c r="G8633" s="3" t="n">
        <v>4</v>
      </c>
      <c r="H8633" s="3" t="n">
        <v>3</v>
      </c>
      <c r="I8633" s="3" t="n">
        <v>3</v>
      </c>
      <c r="J8633" s="3" t="n">
        <v>2</v>
      </c>
      <c r="K8633" s="3" t="n">
        <v>2</v>
      </c>
      <c r="L8633" s="3" t="n">
        <v>0</v>
      </c>
      <c r="M8633" s="3" t="n">
        <v>0</v>
      </c>
      <c r="N8633" s="3" t="n">
        <v>0</v>
      </c>
      <c r="O8633" s="3" t="n">
        <v>0</v>
      </c>
      <c r="P8633" s="3" t="n">
        <v>7.4</v>
      </c>
      <c r="Q8633" s="3" t="n">
        <v>24.2</v>
      </c>
      <c r="R8633" s="3" t="s">
        <v>24992</v>
      </c>
      <c r="S8633" s="4" t="n">
        <v>45747.3673842593</v>
      </c>
      <c r="T8633" s="3" t="s">
        <v>65</v>
      </c>
      <c r="U8633" s="3" t="s">
        <v>65</v>
      </c>
      <c r="V8633" s="3" t="n">
        <v>1</v>
      </c>
      <c r="W8633" s="3" t="n">
        <v>1</v>
      </c>
      <c r="X8633" s="3" t="n">
        <v>0</v>
      </c>
      <c r="Y8633" s="3" t="s">
        <v>81</v>
      </c>
      <c r="Z8633" s="3" t="s">
        <v>81</v>
      </c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3"/>
      <c r="AU8633" s="3"/>
      <c r="AV8633" s="3"/>
      <c r="AW8633" s="3"/>
      <c r="AX8633" s="3"/>
      <c r="AY8633" s="3"/>
      <c r="AZ8633" s="3"/>
      <c r="BA8633" s="3"/>
      <c r="BB8633" s="3"/>
      <c r="BC8633" s="3"/>
      <c r="BD8633" s="3"/>
      <c r="BE8633" s="3"/>
      <c r="BF8633" s="3"/>
      <c r="BG8633" s="3"/>
      <c r="BH8633" s="3"/>
      <c r="BI8633" s="3"/>
      <c r="BJ8633" s="3"/>
    </row>
    <row r="8634" customFormat="false" ht="15.75" hidden="false" customHeight="false" outlineLevel="0" collapsed="false">
      <c r="A8634" s="3" t="n">
        <v>8633</v>
      </c>
      <c r="B8634" s="3" t="s">
        <v>24993</v>
      </c>
      <c r="C8634" s="3" t="s">
        <v>24994</v>
      </c>
      <c r="D8634" s="3" t="n">
        <v>1</v>
      </c>
      <c r="E8634" s="3" t="n">
        <v>0.4319652</v>
      </c>
      <c r="F8634" s="3" t="n">
        <v>12</v>
      </c>
      <c r="G8634" s="3" t="n">
        <v>12</v>
      </c>
      <c r="H8634" s="3" t="n">
        <v>7</v>
      </c>
      <c r="I8634" s="3" t="n">
        <v>7</v>
      </c>
      <c r="J8634" s="3" t="n">
        <v>14</v>
      </c>
      <c r="K8634" s="3" t="n">
        <v>14</v>
      </c>
      <c r="L8634" s="3" t="n">
        <v>0</v>
      </c>
      <c r="M8634" s="3" t="n">
        <v>0</v>
      </c>
      <c r="N8634" s="3" t="n">
        <v>0</v>
      </c>
      <c r="O8634" s="3" t="n">
        <v>0</v>
      </c>
      <c r="P8634" s="3" t="n">
        <v>7.4</v>
      </c>
      <c r="Q8634" s="3" t="n">
        <v>24.2</v>
      </c>
      <c r="R8634" s="3" t="s">
        <v>24995</v>
      </c>
      <c r="S8634" s="4" t="n">
        <v>45747.3674421296</v>
      </c>
      <c r="T8634" s="3" t="s">
        <v>239</v>
      </c>
      <c r="U8634" s="3" t="s">
        <v>239</v>
      </c>
      <c r="V8634" s="3" t="n">
        <v>1</v>
      </c>
      <c r="W8634" s="3" t="n">
        <v>1</v>
      </c>
      <c r="X8634" s="3" t="n">
        <v>0</v>
      </c>
      <c r="Y8634" s="3" t="s">
        <v>30</v>
      </c>
      <c r="Z8634" s="3" t="s">
        <v>30</v>
      </c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  <c r="AP8634" s="3"/>
      <c r="AQ8634" s="3"/>
      <c r="AR8634" s="3"/>
      <c r="AS8634" s="3"/>
      <c r="AT8634" s="3"/>
      <c r="AU8634" s="3"/>
      <c r="AV8634" s="3"/>
      <c r="AW8634" s="3"/>
      <c r="AX8634" s="3"/>
      <c r="AY8634" s="3"/>
      <c r="AZ8634" s="3"/>
      <c r="BA8634" s="3"/>
      <c r="BB8634" s="3"/>
      <c r="BC8634" s="3"/>
      <c r="BD8634" s="3"/>
      <c r="BE8634" s="3"/>
      <c r="BF8634" s="3"/>
      <c r="BG8634" s="3"/>
      <c r="BH8634" s="3"/>
      <c r="BI8634" s="3"/>
      <c r="BJ8634" s="3"/>
    </row>
    <row r="8635" customFormat="false" ht="15.75" hidden="false" customHeight="false" outlineLevel="0" collapsed="false">
      <c r="A8635" s="3" t="n">
        <v>8634</v>
      </c>
      <c r="B8635" s="3" t="s">
        <v>24996</v>
      </c>
      <c r="C8635" s="3" t="s">
        <v>24997</v>
      </c>
      <c r="D8635" s="3" t="n">
        <v>1</v>
      </c>
      <c r="E8635" s="3" t="n">
        <v>0.0761943</v>
      </c>
      <c r="F8635" s="3" t="n">
        <v>11</v>
      </c>
      <c r="G8635" s="3" t="n">
        <v>11</v>
      </c>
      <c r="H8635" s="3" t="n">
        <v>6</v>
      </c>
      <c r="I8635" s="3" t="n">
        <v>6</v>
      </c>
      <c r="J8635" s="3" t="n">
        <v>13</v>
      </c>
      <c r="K8635" s="3" t="n">
        <v>13</v>
      </c>
      <c r="L8635" s="3" t="n">
        <v>0</v>
      </c>
      <c r="M8635" s="3" t="n">
        <v>0</v>
      </c>
      <c r="N8635" s="3" t="n">
        <v>0</v>
      </c>
      <c r="O8635" s="3" t="n">
        <v>0</v>
      </c>
      <c r="P8635" s="3" t="n">
        <v>8</v>
      </c>
      <c r="Q8635" s="3" t="n">
        <v>24.2</v>
      </c>
      <c r="R8635" s="3" t="s">
        <v>24998</v>
      </c>
      <c r="S8635" s="4" t="n">
        <v>45747.3675</v>
      </c>
      <c r="T8635" s="3" t="s">
        <v>65</v>
      </c>
      <c r="U8635" s="3" t="s">
        <v>65</v>
      </c>
      <c r="V8635" s="3" t="n">
        <v>1</v>
      </c>
      <c r="W8635" s="3" t="n">
        <v>1</v>
      </c>
      <c r="X8635" s="3" t="n">
        <v>0</v>
      </c>
      <c r="Y8635" s="3" t="s">
        <v>30</v>
      </c>
      <c r="Z8635" s="3" t="s">
        <v>30</v>
      </c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3"/>
      <c r="AU8635" s="3"/>
      <c r="AV8635" s="3"/>
      <c r="AW8635" s="3"/>
      <c r="AX8635" s="3"/>
      <c r="AY8635" s="3"/>
      <c r="AZ8635" s="3"/>
      <c r="BA8635" s="3"/>
      <c r="BB8635" s="3"/>
      <c r="BC8635" s="3"/>
      <c r="BD8635" s="3"/>
      <c r="BE8635" s="3"/>
      <c r="BF8635" s="3"/>
      <c r="BG8635" s="3"/>
      <c r="BH8635" s="3"/>
      <c r="BI8635" s="3"/>
      <c r="BJ8635" s="3"/>
    </row>
    <row r="8636" customFormat="false" ht="15.75" hidden="false" customHeight="false" outlineLevel="0" collapsed="false">
      <c r="A8636" s="3" t="n">
        <v>8635</v>
      </c>
      <c r="B8636" s="3" t="s">
        <v>24999</v>
      </c>
      <c r="C8636" s="3" t="s">
        <v>25000</v>
      </c>
      <c r="D8636" s="3" t="n">
        <v>1</v>
      </c>
      <c r="E8636" s="3" t="n">
        <v>0.1246865</v>
      </c>
      <c r="F8636" s="3" t="n">
        <v>17</v>
      </c>
      <c r="G8636" s="3" t="n">
        <v>17</v>
      </c>
      <c r="H8636" s="3" t="n">
        <v>8</v>
      </c>
      <c r="I8636" s="3" t="n">
        <v>8</v>
      </c>
      <c r="J8636" s="3" t="n">
        <v>21</v>
      </c>
      <c r="K8636" s="3" t="n">
        <v>21</v>
      </c>
      <c r="L8636" s="3" t="n">
        <v>0</v>
      </c>
      <c r="M8636" s="3" t="n">
        <v>0</v>
      </c>
      <c r="N8636" s="3" t="n">
        <v>0</v>
      </c>
      <c r="O8636" s="3" t="n">
        <v>0</v>
      </c>
      <c r="P8636" s="3" t="n">
        <v>8</v>
      </c>
      <c r="Q8636" s="3" t="n">
        <v>24.2</v>
      </c>
      <c r="R8636" s="3" t="s">
        <v>25001</v>
      </c>
      <c r="S8636" s="4" t="n">
        <v>45747.3675462963</v>
      </c>
      <c r="T8636" s="3" t="s">
        <v>65</v>
      </c>
      <c r="U8636" s="3" t="s">
        <v>65</v>
      </c>
      <c r="V8636" s="3" t="n">
        <v>1</v>
      </c>
      <c r="W8636" s="3" t="n">
        <v>1</v>
      </c>
      <c r="X8636" s="3" t="n">
        <v>0</v>
      </c>
      <c r="Y8636" s="3" t="s">
        <v>30</v>
      </c>
      <c r="Z8636" s="3" t="s">
        <v>30</v>
      </c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  <c r="AP8636" s="3"/>
      <c r="AQ8636" s="3"/>
      <c r="AR8636" s="3"/>
      <c r="AS8636" s="3"/>
      <c r="AT8636" s="3"/>
      <c r="AU8636" s="3"/>
      <c r="AV8636" s="3"/>
      <c r="AW8636" s="3"/>
      <c r="AX8636" s="3"/>
      <c r="AY8636" s="3"/>
      <c r="AZ8636" s="3"/>
      <c r="BA8636" s="3"/>
      <c r="BB8636" s="3"/>
      <c r="BC8636" s="3"/>
      <c r="BD8636" s="3"/>
      <c r="BE8636" s="3"/>
      <c r="BF8636" s="3"/>
      <c r="BG8636" s="3"/>
      <c r="BH8636" s="3"/>
      <c r="BI8636" s="3"/>
      <c r="BJ8636" s="3"/>
    </row>
    <row r="8637" customFormat="false" ht="15.75" hidden="false" customHeight="false" outlineLevel="0" collapsed="false">
      <c r="A8637" s="3" t="n">
        <v>8636</v>
      </c>
      <c r="B8637" s="3" t="s">
        <v>25002</v>
      </c>
      <c r="C8637" s="3" t="s">
        <v>25003</v>
      </c>
      <c r="D8637" s="3" t="n">
        <v>1</v>
      </c>
      <c r="E8637" s="3" t="n">
        <v>1.2020325</v>
      </c>
      <c r="F8637" s="3" t="n">
        <v>29</v>
      </c>
      <c r="G8637" s="3" t="n">
        <v>29</v>
      </c>
      <c r="H8637" s="3" t="n">
        <v>7</v>
      </c>
      <c r="I8637" s="3" t="n">
        <v>7</v>
      </c>
      <c r="J8637" s="3" t="n">
        <v>58</v>
      </c>
      <c r="K8637" s="3" t="n">
        <v>58</v>
      </c>
      <c r="L8637" s="3" t="n">
        <v>0</v>
      </c>
      <c r="M8637" s="3" t="n">
        <v>0</v>
      </c>
      <c r="N8637" s="3" t="n">
        <v>0</v>
      </c>
      <c r="O8637" s="3" t="n">
        <v>0</v>
      </c>
      <c r="P8637" s="3" t="n">
        <v>8</v>
      </c>
      <c r="Q8637" s="3" t="n">
        <v>24.2</v>
      </c>
      <c r="R8637" s="3" t="s">
        <v>25004</v>
      </c>
      <c r="S8637" s="4" t="n">
        <v>45747.3676157407</v>
      </c>
      <c r="T8637" s="3" t="s">
        <v>65</v>
      </c>
      <c r="U8637" s="3" t="s">
        <v>65</v>
      </c>
      <c r="V8637" s="3" t="n">
        <v>1</v>
      </c>
      <c r="W8637" s="3" t="n">
        <v>1</v>
      </c>
      <c r="X8637" s="3" t="n">
        <v>0</v>
      </c>
      <c r="Y8637" s="3" t="s">
        <v>30</v>
      </c>
      <c r="Z8637" s="3" t="s">
        <v>30</v>
      </c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3"/>
      <c r="AU8637" s="3"/>
      <c r="AV8637" s="3"/>
      <c r="AW8637" s="3"/>
      <c r="AX8637" s="3"/>
      <c r="AY8637" s="3"/>
      <c r="AZ8637" s="3"/>
      <c r="BA8637" s="3"/>
      <c r="BB8637" s="3"/>
      <c r="BC8637" s="3"/>
      <c r="BD8637" s="3"/>
      <c r="BE8637" s="3"/>
      <c r="BF8637" s="3"/>
      <c r="BG8637" s="3"/>
      <c r="BH8637" s="3"/>
      <c r="BI8637" s="3"/>
      <c r="BJ8637" s="3"/>
    </row>
    <row r="8638" customFormat="false" ht="15.75" hidden="false" customHeight="false" outlineLevel="0" collapsed="false">
      <c r="A8638" s="3" t="n">
        <v>8637</v>
      </c>
      <c r="B8638" s="3" t="s">
        <v>25005</v>
      </c>
      <c r="C8638" s="3" t="s">
        <v>25006</v>
      </c>
      <c r="D8638" s="3" t="n">
        <v>1</v>
      </c>
      <c r="E8638" s="3" t="n">
        <v>1.4764047</v>
      </c>
      <c r="F8638" s="3" t="n">
        <v>34</v>
      </c>
      <c r="G8638" s="3" t="n">
        <v>34</v>
      </c>
      <c r="H8638" s="3" t="n">
        <v>8</v>
      </c>
      <c r="I8638" s="3" t="n">
        <v>8</v>
      </c>
      <c r="J8638" s="3" t="n">
        <v>51</v>
      </c>
      <c r="K8638" s="3" t="n">
        <v>51</v>
      </c>
      <c r="L8638" s="3" t="n">
        <v>0</v>
      </c>
      <c r="M8638" s="3" t="n">
        <v>0</v>
      </c>
      <c r="N8638" s="3" t="n">
        <v>0</v>
      </c>
      <c r="O8638" s="3" t="n">
        <v>0</v>
      </c>
      <c r="P8638" s="3" t="n">
        <v>7.4</v>
      </c>
      <c r="Q8638" s="3" t="n">
        <v>24.2</v>
      </c>
      <c r="R8638" s="3" t="s">
        <v>25007</v>
      </c>
      <c r="S8638" s="4" t="n">
        <v>45747.3676851852</v>
      </c>
      <c r="T8638" s="3" t="s">
        <v>65</v>
      </c>
      <c r="U8638" s="3" t="s">
        <v>65</v>
      </c>
      <c r="V8638" s="3" t="n">
        <v>1</v>
      </c>
      <c r="W8638" s="3" t="n">
        <v>1</v>
      </c>
      <c r="X8638" s="3" t="n">
        <v>0</v>
      </c>
      <c r="Y8638" s="3" t="s">
        <v>30</v>
      </c>
      <c r="Z8638" s="3" t="s">
        <v>30</v>
      </c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3"/>
      <c r="AU8638" s="3"/>
      <c r="AV8638" s="3"/>
      <c r="AW8638" s="3"/>
      <c r="AX8638" s="3"/>
      <c r="AY8638" s="3"/>
      <c r="AZ8638" s="3"/>
      <c r="BA8638" s="3"/>
      <c r="BB8638" s="3"/>
      <c r="BC8638" s="3"/>
      <c r="BD8638" s="3"/>
      <c r="BE8638" s="3"/>
      <c r="BF8638" s="3"/>
      <c r="BG8638" s="3"/>
      <c r="BH8638" s="3"/>
      <c r="BI8638" s="3"/>
      <c r="BJ8638" s="3"/>
    </row>
    <row r="8639" customFormat="false" ht="15.75" hidden="false" customHeight="false" outlineLevel="0" collapsed="false">
      <c r="A8639" s="3" t="n">
        <v>8638</v>
      </c>
      <c r="B8639" s="3" t="s">
        <v>25008</v>
      </c>
      <c r="C8639" s="3" t="s">
        <v>25009</v>
      </c>
      <c r="D8639" s="3" t="n">
        <v>1</v>
      </c>
      <c r="E8639" s="3" t="n">
        <v>0.9069002</v>
      </c>
      <c r="F8639" s="3" t="n">
        <v>22</v>
      </c>
      <c r="G8639" s="3" t="n">
        <v>22</v>
      </c>
      <c r="H8639" s="3" t="n">
        <v>6</v>
      </c>
      <c r="I8639" s="3" t="n">
        <v>6</v>
      </c>
      <c r="J8639" s="3" t="n">
        <v>37</v>
      </c>
      <c r="K8639" s="3" t="n">
        <v>37</v>
      </c>
      <c r="L8639" s="3" t="n">
        <v>1</v>
      </c>
      <c r="M8639" s="3" t="n">
        <v>1</v>
      </c>
      <c r="N8639" s="3" t="n">
        <v>-1</v>
      </c>
      <c r="O8639" s="3" t="n">
        <v>0</v>
      </c>
      <c r="P8639" s="3" t="n">
        <v>8</v>
      </c>
      <c r="Q8639" s="3" t="n">
        <v>24.2</v>
      </c>
      <c r="R8639" s="3" t="s">
        <v>25010</v>
      </c>
      <c r="S8639" s="4" t="n">
        <v>45747.3677314815</v>
      </c>
      <c r="T8639" s="3" t="s">
        <v>65</v>
      </c>
      <c r="U8639" s="3" t="s">
        <v>65</v>
      </c>
      <c r="V8639" s="3" t="n">
        <v>0</v>
      </c>
      <c r="W8639" s="3" t="n">
        <v>1</v>
      </c>
      <c r="X8639" s="3" t="n">
        <v>0</v>
      </c>
      <c r="Y8639" s="3" t="s">
        <v>30</v>
      </c>
      <c r="Z8639" s="3" t="s">
        <v>30</v>
      </c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3"/>
      <c r="AU8639" s="3"/>
      <c r="AV8639" s="3"/>
      <c r="AW8639" s="3"/>
      <c r="AX8639" s="3"/>
      <c r="AY8639" s="3"/>
      <c r="AZ8639" s="3"/>
      <c r="BA8639" s="3"/>
      <c r="BB8639" s="3"/>
      <c r="BC8639" s="3"/>
      <c r="BD8639" s="3"/>
      <c r="BE8639" s="3"/>
      <c r="BF8639" s="3"/>
      <c r="BG8639" s="3"/>
      <c r="BH8639" s="3"/>
      <c r="BI8639" s="3"/>
      <c r="BJ8639" s="3"/>
    </row>
    <row r="8640" customFormat="false" ht="15.75" hidden="false" customHeight="false" outlineLevel="0" collapsed="false">
      <c r="A8640" s="3" t="n">
        <v>8639</v>
      </c>
      <c r="B8640" s="3" t="s">
        <v>25011</v>
      </c>
      <c r="C8640" s="3" t="s">
        <v>25012</v>
      </c>
      <c r="D8640" s="3" t="n">
        <v>1</v>
      </c>
      <c r="E8640" s="3" t="n">
        <v>0.8917094</v>
      </c>
      <c r="F8640" s="3" t="n">
        <v>13</v>
      </c>
      <c r="G8640" s="3" t="n">
        <v>13</v>
      </c>
      <c r="H8640" s="3" t="n">
        <v>8</v>
      </c>
      <c r="I8640" s="3" t="n">
        <v>8</v>
      </c>
      <c r="J8640" s="3" t="n">
        <v>18</v>
      </c>
      <c r="K8640" s="3" t="n">
        <v>18</v>
      </c>
      <c r="L8640" s="3" t="n">
        <v>1</v>
      </c>
      <c r="M8640" s="3" t="n">
        <v>1</v>
      </c>
      <c r="N8640" s="3" t="n">
        <v>-1</v>
      </c>
      <c r="O8640" s="3" t="n">
        <v>-1</v>
      </c>
      <c r="P8640" s="3" t="n">
        <v>8</v>
      </c>
      <c r="Q8640" s="3" t="n">
        <v>24.2</v>
      </c>
      <c r="R8640" s="3" t="s">
        <v>25013</v>
      </c>
      <c r="S8640" s="4" t="n">
        <v>45747.3677662037</v>
      </c>
      <c r="T8640" s="3" t="s">
        <v>65</v>
      </c>
      <c r="U8640" s="3" t="s">
        <v>65</v>
      </c>
      <c r="V8640" s="3" t="n">
        <v>0</v>
      </c>
      <c r="W8640" s="3" t="n">
        <v>0</v>
      </c>
      <c r="X8640" s="3" t="n">
        <v>0</v>
      </c>
      <c r="Y8640" s="3" t="s">
        <v>30</v>
      </c>
      <c r="Z8640" s="3" t="s">
        <v>30</v>
      </c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3"/>
      <c r="AU8640" s="3"/>
      <c r="AV8640" s="3"/>
      <c r="AW8640" s="3"/>
      <c r="AX8640" s="3"/>
      <c r="AY8640" s="3"/>
      <c r="AZ8640" s="3"/>
      <c r="BA8640" s="3"/>
      <c r="BB8640" s="3"/>
      <c r="BC8640" s="3"/>
      <c r="BD8640" s="3"/>
      <c r="BE8640" s="3"/>
      <c r="BF8640" s="3"/>
      <c r="BG8640" s="3"/>
      <c r="BH8640" s="3"/>
      <c r="BI8640" s="3"/>
      <c r="BJ8640" s="3"/>
    </row>
    <row r="8641" customFormat="false" ht="15.75" hidden="false" customHeight="false" outlineLevel="0" collapsed="false">
      <c r="A8641" s="3" t="n">
        <v>8640</v>
      </c>
      <c r="B8641" s="3" t="s">
        <v>25014</v>
      </c>
      <c r="C8641" s="3" t="s">
        <v>25015</v>
      </c>
      <c r="D8641" s="3" t="n">
        <v>1</v>
      </c>
      <c r="E8641" s="3" t="n">
        <v>1.2639796</v>
      </c>
      <c r="F8641" s="3" t="n">
        <v>74</v>
      </c>
      <c r="G8641" s="3" t="n">
        <v>74</v>
      </c>
      <c r="H8641" s="3" t="n">
        <v>12</v>
      </c>
      <c r="I8641" s="3" t="n">
        <v>12</v>
      </c>
      <c r="J8641" s="3" t="n">
        <v>126</v>
      </c>
      <c r="K8641" s="3" t="n">
        <v>126</v>
      </c>
      <c r="L8641" s="3" t="n">
        <v>2</v>
      </c>
      <c r="M8641" s="3" t="n">
        <v>2</v>
      </c>
      <c r="N8641" s="3" t="n">
        <v>-1</v>
      </c>
      <c r="O8641" s="3" t="n">
        <v>0</v>
      </c>
      <c r="P8641" s="3" t="n">
        <v>7.4</v>
      </c>
      <c r="Q8641" s="3" t="n">
        <v>24.2</v>
      </c>
      <c r="R8641" s="3" t="s">
        <v>25016</v>
      </c>
      <c r="S8641" s="4" t="n">
        <v>45747.3678125</v>
      </c>
      <c r="T8641" s="3" t="s">
        <v>246</v>
      </c>
      <c r="U8641" s="3" t="s">
        <v>246</v>
      </c>
      <c r="V8641" s="3" t="n">
        <v>0</v>
      </c>
      <c r="W8641" s="3" t="n">
        <v>1</v>
      </c>
      <c r="X8641" s="3" t="n">
        <v>0</v>
      </c>
      <c r="Y8641" s="3" t="s">
        <v>30</v>
      </c>
      <c r="Z8641" s="3" t="s">
        <v>81</v>
      </c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3"/>
      <c r="AU8641" s="3"/>
      <c r="AV8641" s="3"/>
      <c r="AW8641" s="3"/>
      <c r="AX8641" s="3"/>
      <c r="AY8641" s="3"/>
      <c r="AZ8641" s="3"/>
      <c r="BA8641" s="3"/>
      <c r="BB8641" s="3"/>
      <c r="BC8641" s="3"/>
      <c r="BD8641" s="3"/>
      <c r="BE8641" s="3"/>
      <c r="BF8641" s="3"/>
      <c r="BG8641" s="3"/>
      <c r="BH8641" s="3"/>
      <c r="BI8641" s="3"/>
      <c r="BJ8641" s="3"/>
    </row>
    <row r="8642" customFormat="false" ht="15.75" hidden="false" customHeight="false" outlineLevel="0" collapsed="false">
      <c r="A8642" s="3" t="n">
        <v>8641</v>
      </c>
      <c r="B8642" s="3" t="s">
        <v>25017</v>
      </c>
      <c r="C8642" s="3" t="s">
        <v>25018</v>
      </c>
      <c r="D8642" s="3" t="n">
        <v>1</v>
      </c>
      <c r="E8642" s="3" t="n">
        <v>1.7478011</v>
      </c>
      <c r="F8642" s="3" t="n">
        <v>34</v>
      </c>
      <c r="G8642" s="3" t="n">
        <v>34</v>
      </c>
      <c r="H8642" s="3" t="n">
        <v>7</v>
      </c>
      <c r="I8642" s="3" t="n">
        <v>7</v>
      </c>
      <c r="J8642" s="3" t="n">
        <v>59</v>
      </c>
      <c r="K8642" s="3" t="n">
        <v>59</v>
      </c>
      <c r="L8642" s="3" t="n">
        <v>0</v>
      </c>
      <c r="M8642" s="3" t="n">
        <v>0</v>
      </c>
      <c r="N8642" s="3" t="n">
        <v>0</v>
      </c>
      <c r="O8642" s="3" t="n">
        <v>0</v>
      </c>
      <c r="P8642" s="3" t="n">
        <v>8</v>
      </c>
      <c r="Q8642" s="3" t="n">
        <v>24.2</v>
      </c>
      <c r="R8642" s="3" t="s">
        <v>25019</v>
      </c>
      <c r="S8642" s="4" t="n">
        <v>45747.3678935185</v>
      </c>
      <c r="T8642" s="3" t="s">
        <v>239</v>
      </c>
      <c r="U8642" s="3" t="s">
        <v>239</v>
      </c>
      <c r="V8642" s="3" t="n">
        <v>1</v>
      </c>
      <c r="W8642" s="3" t="n">
        <v>1</v>
      </c>
      <c r="X8642" s="3" t="n">
        <v>0</v>
      </c>
      <c r="Y8642" s="3" t="s">
        <v>30</v>
      </c>
      <c r="Z8642" s="3" t="s">
        <v>30</v>
      </c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3"/>
      <c r="AU8642" s="3"/>
      <c r="AV8642" s="3"/>
      <c r="AW8642" s="3"/>
      <c r="AX8642" s="3"/>
      <c r="AY8642" s="3"/>
      <c r="AZ8642" s="3"/>
      <c r="BA8642" s="3"/>
      <c r="BB8642" s="3"/>
      <c r="BC8642" s="3"/>
      <c r="BD8642" s="3"/>
      <c r="BE8642" s="3"/>
      <c r="BF8642" s="3"/>
      <c r="BG8642" s="3"/>
      <c r="BH8642" s="3"/>
      <c r="BI8642" s="3"/>
      <c r="BJ8642" s="3"/>
    </row>
    <row r="8643" customFormat="false" ht="15.75" hidden="false" customHeight="false" outlineLevel="0" collapsed="false">
      <c r="A8643" s="3" t="n">
        <v>8642</v>
      </c>
      <c r="B8643" s="3" t="s">
        <v>25020</v>
      </c>
      <c r="C8643" s="3" t="s">
        <v>25021</v>
      </c>
      <c r="D8643" s="3" t="n">
        <v>1</v>
      </c>
      <c r="E8643" s="3" t="n">
        <v>4.7174041</v>
      </c>
      <c r="F8643" s="3" t="n">
        <v>86</v>
      </c>
      <c r="G8643" s="3" t="n">
        <v>86</v>
      </c>
      <c r="H8643" s="3" t="n">
        <v>14</v>
      </c>
      <c r="I8643" s="3" t="n">
        <v>14</v>
      </c>
      <c r="J8643" s="3" t="n">
        <v>108</v>
      </c>
      <c r="K8643" s="3" t="n">
        <v>108</v>
      </c>
      <c r="L8643" s="3" t="n">
        <v>18</v>
      </c>
      <c r="M8643" s="3" t="n">
        <v>18</v>
      </c>
      <c r="N8643" s="3" t="n">
        <v>22</v>
      </c>
      <c r="O8643" s="3" t="n">
        <v>-1</v>
      </c>
      <c r="P8643" s="3" t="n">
        <v>7.5</v>
      </c>
      <c r="Q8643" s="3" t="n">
        <v>24.2</v>
      </c>
      <c r="R8643" s="3" t="s">
        <v>25022</v>
      </c>
      <c r="S8643" s="4" t="n">
        <v>45747.3681018519</v>
      </c>
      <c r="T8643" s="3" t="s">
        <v>65</v>
      </c>
      <c r="U8643" s="3" t="s">
        <v>65</v>
      </c>
      <c r="V8643" s="3" t="n">
        <v>1</v>
      </c>
      <c r="W8643" s="3" t="n">
        <v>0</v>
      </c>
      <c r="X8643" s="3" t="n">
        <v>0</v>
      </c>
      <c r="Y8643" s="3" t="s">
        <v>30</v>
      </c>
      <c r="Z8643" s="3" t="s">
        <v>30</v>
      </c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3"/>
      <c r="AU8643" s="3"/>
      <c r="AV8643" s="3"/>
      <c r="AW8643" s="3"/>
      <c r="AX8643" s="3"/>
      <c r="AY8643" s="3"/>
      <c r="AZ8643" s="3"/>
      <c r="BA8643" s="3"/>
      <c r="BB8643" s="3"/>
      <c r="BC8643" s="3"/>
      <c r="BD8643" s="3"/>
      <c r="BE8643" s="3"/>
      <c r="BF8643" s="3"/>
      <c r="BG8643" s="3"/>
      <c r="BH8643" s="3"/>
      <c r="BI8643" s="3"/>
      <c r="BJ8643" s="3"/>
    </row>
    <row r="8644" customFormat="false" ht="15.75" hidden="false" customHeight="false" outlineLevel="0" collapsed="false">
      <c r="A8644" s="3" t="n">
        <v>8643</v>
      </c>
      <c r="B8644" s="3" t="s">
        <v>25023</v>
      </c>
      <c r="C8644" s="3" t="s">
        <v>25024</v>
      </c>
      <c r="D8644" s="3" t="n">
        <v>1</v>
      </c>
      <c r="E8644" s="3" t="n">
        <v>5.7193147</v>
      </c>
      <c r="F8644" s="3" t="n">
        <v>81</v>
      </c>
      <c r="G8644" s="3" t="n">
        <v>81</v>
      </c>
      <c r="H8644" s="3" t="n">
        <v>18</v>
      </c>
      <c r="I8644" s="3" t="n">
        <v>18</v>
      </c>
      <c r="J8644" s="3" t="n">
        <v>121</v>
      </c>
      <c r="K8644" s="3" t="n">
        <v>121</v>
      </c>
      <c r="L8644" s="3" t="n">
        <v>13</v>
      </c>
      <c r="M8644" s="3" t="n">
        <v>13</v>
      </c>
      <c r="N8644" s="3" t="n">
        <v>3</v>
      </c>
      <c r="O8644" s="3" t="n">
        <v>-1</v>
      </c>
      <c r="P8644" s="3" t="n">
        <v>7.9</v>
      </c>
      <c r="Q8644" s="3" t="n">
        <v>24.2</v>
      </c>
      <c r="R8644" s="3" t="s">
        <v>25025</v>
      </c>
      <c r="S8644" s="4" t="n">
        <v>45747.3683101852</v>
      </c>
      <c r="T8644" s="3" t="s">
        <v>232</v>
      </c>
      <c r="U8644" s="3" t="s">
        <v>232</v>
      </c>
      <c r="V8644" s="3" t="n">
        <v>1</v>
      </c>
      <c r="W8644" s="3" t="n">
        <v>0</v>
      </c>
      <c r="X8644" s="3" t="n">
        <v>0</v>
      </c>
      <c r="Y8644" s="3" t="s">
        <v>30</v>
      </c>
      <c r="Z8644" s="3" t="s">
        <v>30</v>
      </c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3"/>
      <c r="AU8644" s="3"/>
      <c r="AV8644" s="3"/>
      <c r="AW8644" s="3"/>
      <c r="AX8644" s="3"/>
      <c r="AY8644" s="3"/>
      <c r="AZ8644" s="3"/>
      <c r="BA8644" s="3"/>
      <c r="BB8644" s="3"/>
      <c r="BC8644" s="3"/>
      <c r="BD8644" s="3"/>
      <c r="BE8644" s="3"/>
      <c r="BF8644" s="3"/>
      <c r="BG8644" s="3"/>
      <c r="BH8644" s="3"/>
      <c r="BI8644" s="3"/>
      <c r="BJ8644" s="3"/>
    </row>
    <row r="8645" customFormat="false" ht="15.75" hidden="false" customHeight="false" outlineLevel="0" collapsed="false">
      <c r="A8645" s="3" t="n">
        <v>8644</v>
      </c>
      <c r="B8645" s="3" t="s">
        <v>25026</v>
      </c>
      <c r="C8645" s="3" t="s">
        <v>25027</v>
      </c>
      <c r="D8645" s="3" t="n">
        <v>1</v>
      </c>
      <c r="E8645" s="3" t="n">
        <v>4.8629867</v>
      </c>
      <c r="F8645" s="3" t="n">
        <v>98</v>
      </c>
      <c r="G8645" s="3" t="n">
        <v>98</v>
      </c>
      <c r="H8645" s="3" t="n">
        <v>25</v>
      </c>
      <c r="I8645" s="3" t="n">
        <v>25</v>
      </c>
      <c r="J8645" s="3" t="n">
        <v>155</v>
      </c>
      <c r="K8645" s="3" t="n">
        <v>155</v>
      </c>
      <c r="L8645" s="3" t="n">
        <v>19</v>
      </c>
      <c r="M8645" s="3" t="n">
        <v>19</v>
      </c>
      <c r="N8645" s="3" t="n">
        <v>-1</v>
      </c>
      <c r="O8645" s="3" t="n">
        <v>-1</v>
      </c>
      <c r="P8645" s="3" t="n">
        <v>8.1</v>
      </c>
      <c r="Q8645" s="3" t="n">
        <v>24.2</v>
      </c>
      <c r="R8645" s="3" t="s">
        <v>25028</v>
      </c>
      <c r="S8645" s="4" t="n">
        <v>45747.3684837963</v>
      </c>
      <c r="T8645" s="3" t="s">
        <v>65</v>
      </c>
      <c r="U8645" s="3" t="s">
        <v>65</v>
      </c>
      <c r="V8645" s="3" t="n">
        <v>1</v>
      </c>
      <c r="W8645" s="3" t="n">
        <v>0</v>
      </c>
      <c r="X8645" s="3" t="n">
        <v>0</v>
      </c>
      <c r="Y8645" s="3" t="s">
        <v>30</v>
      </c>
      <c r="Z8645" s="3" t="s">
        <v>30</v>
      </c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3"/>
      <c r="AU8645" s="3"/>
      <c r="AV8645" s="3"/>
      <c r="AW8645" s="3"/>
      <c r="AX8645" s="3"/>
      <c r="AY8645" s="3"/>
      <c r="AZ8645" s="3"/>
      <c r="BA8645" s="3"/>
      <c r="BB8645" s="3"/>
      <c r="BC8645" s="3"/>
      <c r="BD8645" s="3"/>
      <c r="BE8645" s="3"/>
      <c r="BF8645" s="3"/>
      <c r="BG8645" s="3"/>
      <c r="BH8645" s="3"/>
      <c r="BI8645" s="3"/>
      <c r="BJ8645" s="3"/>
    </row>
    <row r="8646" customFormat="false" ht="15.75" hidden="false" customHeight="false" outlineLevel="0" collapsed="false">
      <c r="A8646" s="3" t="n">
        <v>8645</v>
      </c>
      <c r="B8646" s="3" t="s">
        <v>25029</v>
      </c>
      <c r="C8646" s="3" t="s">
        <v>25030</v>
      </c>
      <c r="D8646" s="3" t="n">
        <v>1</v>
      </c>
      <c r="E8646" s="3" t="n">
        <v>6.0244535</v>
      </c>
      <c r="F8646" s="3" t="n">
        <v>98</v>
      </c>
      <c r="G8646" s="3" t="n">
        <v>98</v>
      </c>
      <c r="H8646" s="3" t="n">
        <v>14</v>
      </c>
      <c r="I8646" s="3" t="n">
        <v>14</v>
      </c>
      <c r="J8646" s="3" t="n">
        <v>150</v>
      </c>
      <c r="K8646" s="3" t="n">
        <v>150</v>
      </c>
      <c r="L8646" s="3" t="n">
        <v>11</v>
      </c>
      <c r="M8646" s="3" t="n">
        <v>11</v>
      </c>
      <c r="N8646" s="3" t="n">
        <v>0</v>
      </c>
      <c r="O8646" s="3" t="n">
        <v>0</v>
      </c>
      <c r="P8646" s="3" t="n">
        <v>8.1</v>
      </c>
      <c r="Q8646" s="3" t="n">
        <v>24.2</v>
      </c>
      <c r="R8646" s="3" t="s">
        <v>25031</v>
      </c>
      <c r="S8646" s="4" t="n">
        <v>45747.3688310185</v>
      </c>
      <c r="T8646" s="3" t="s">
        <v>65</v>
      </c>
      <c r="U8646" s="3" t="s">
        <v>65</v>
      </c>
      <c r="V8646" s="3" t="n">
        <v>1</v>
      </c>
      <c r="W8646" s="3" t="n">
        <v>1</v>
      </c>
      <c r="X8646" s="3" t="n">
        <v>0</v>
      </c>
      <c r="Y8646" s="3" t="s">
        <v>30</v>
      </c>
      <c r="Z8646" s="3" t="s">
        <v>30</v>
      </c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  <c r="AP8646" s="3"/>
      <c r="AQ8646" s="3"/>
      <c r="AR8646" s="3"/>
      <c r="AS8646" s="3"/>
      <c r="AT8646" s="3"/>
      <c r="AU8646" s="3"/>
      <c r="AV8646" s="3"/>
      <c r="AW8646" s="3"/>
      <c r="AX8646" s="3"/>
      <c r="AY8646" s="3"/>
      <c r="AZ8646" s="3"/>
      <c r="BA8646" s="3"/>
      <c r="BB8646" s="3"/>
      <c r="BC8646" s="3"/>
      <c r="BD8646" s="3"/>
      <c r="BE8646" s="3"/>
      <c r="BF8646" s="3"/>
      <c r="BG8646" s="3"/>
      <c r="BH8646" s="3"/>
      <c r="BI8646" s="3"/>
      <c r="BJ8646" s="3"/>
    </row>
    <row r="8647" customFormat="false" ht="15.75" hidden="false" customHeight="false" outlineLevel="0" collapsed="false">
      <c r="A8647" s="3" t="n">
        <v>8646</v>
      </c>
      <c r="B8647" s="3" t="s">
        <v>25032</v>
      </c>
      <c r="C8647" s="3" t="s">
        <v>25033</v>
      </c>
      <c r="D8647" s="3" t="n">
        <v>1</v>
      </c>
      <c r="E8647" s="3" t="n">
        <v>12.2296848</v>
      </c>
      <c r="F8647" s="3" t="n">
        <v>144</v>
      </c>
      <c r="G8647" s="3" t="n">
        <v>144</v>
      </c>
      <c r="H8647" s="3" t="n">
        <v>26</v>
      </c>
      <c r="I8647" s="3" t="n">
        <v>26</v>
      </c>
      <c r="J8647" s="3" t="n">
        <v>213</v>
      </c>
      <c r="K8647" s="3" t="n">
        <v>213</v>
      </c>
      <c r="L8647" s="3" t="n">
        <v>27</v>
      </c>
      <c r="M8647" s="3" t="n">
        <v>27</v>
      </c>
      <c r="N8647" s="3" t="n">
        <v>-1</v>
      </c>
      <c r="O8647" s="3" t="n">
        <v>-1</v>
      </c>
      <c r="P8647" s="3" t="n">
        <v>8.1</v>
      </c>
      <c r="Q8647" s="3" t="n">
        <v>24.2</v>
      </c>
      <c r="R8647" s="3" t="s">
        <v>25034</v>
      </c>
      <c r="S8647" s="4" t="n">
        <v>45747.369375</v>
      </c>
      <c r="T8647" s="3" t="s">
        <v>65</v>
      </c>
      <c r="U8647" s="3" t="s">
        <v>65</v>
      </c>
      <c r="V8647" s="3" t="n">
        <v>1</v>
      </c>
      <c r="W8647" s="3" t="n">
        <v>0</v>
      </c>
      <c r="X8647" s="3" t="n">
        <v>0</v>
      </c>
      <c r="Y8647" s="3" t="s">
        <v>30</v>
      </c>
      <c r="Z8647" s="3" t="s">
        <v>30</v>
      </c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3"/>
      <c r="AU8647" s="3"/>
      <c r="AV8647" s="3"/>
      <c r="AW8647" s="3"/>
      <c r="AX8647" s="3"/>
      <c r="AY8647" s="3"/>
      <c r="AZ8647" s="3"/>
      <c r="BA8647" s="3"/>
      <c r="BB8647" s="3"/>
      <c r="BC8647" s="3"/>
      <c r="BD8647" s="3"/>
      <c r="BE8647" s="3"/>
      <c r="BF8647" s="3"/>
      <c r="BG8647" s="3"/>
      <c r="BH8647" s="3"/>
      <c r="BI8647" s="3"/>
      <c r="BJ8647" s="3"/>
    </row>
    <row r="8648" customFormat="false" ht="15.75" hidden="false" customHeight="false" outlineLevel="0" collapsed="false">
      <c r="A8648" s="3" t="n">
        <v>8647</v>
      </c>
      <c r="B8648" s="3" t="s">
        <v>25035</v>
      </c>
      <c r="C8648" s="3" t="s">
        <v>25036</v>
      </c>
      <c r="D8648" s="3" t="n">
        <v>1</v>
      </c>
      <c r="E8648" s="3" t="n">
        <v>7.5377162</v>
      </c>
      <c r="F8648" s="3" t="n">
        <v>131</v>
      </c>
      <c r="G8648" s="3" t="n">
        <v>131</v>
      </c>
      <c r="H8648" s="3" t="n">
        <v>10</v>
      </c>
      <c r="I8648" s="3" t="n">
        <v>10</v>
      </c>
      <c r="J8648" s="3" t="n">
        <v>210</v>
      </c>
      <c r="K8648" s="3" t="n">
        <v>210</v>
      </c>
      <c r="L8648" s="3" t="n">
        <v>46</v>
      </c>
      <c r="M8648" s="3" t="n">
        <v>46</v>
      </c>
      <c r="N8648" s="3" t="n">
        <v>-1</v>
      </c>
      <c r="O8648" s="3" t="n">
        <v>0</v>
      </c>
      <c r="P8648" s="3" t="n">
        <v>8.1</v>
      </c>
      <c r="Q8648" s="3" t="n">
        <v>24.2</v>
      </c>
      <c r="R8648" s="3" t="s">
        <v>25037</v>
      </c>
      <c r="S8648" s="4" t="n">
        <v>45747.3696990741</v>
      </c>
      <c r="T8648" s="3" t="s">
        <v>65</v>
      </c>
      <c r="U8648" s="3" t="s">
        <v>65</v>
      </c>
      <c r="V8648" s="3" t="n">
        <v>1</v>
      </c>
      <c r="W8648" s="3" t="n">
        <v>1</v>
      </c>
      <c r="X8648" s="3" t="n">
        <v>0</v>
      </c>
      <c r="Y8648" s="3" t="s">
        <v>30</v>
      </c>
      <c r="Z8648" s="3" t="s">
        <v>30</v>
      </c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  <c r="AP8648" s="3"/>
      <c r="AQ8648" s="3"/>
      <c r="AR8648" s="3"/>
      <c r="AS8648" s="3"/>
      <c r="AT8648" s="3"/>
      <c r="AU8648" s="3"/>
      <c r="AV8648" s="3"/>
      <c r="AW8648" s="3"/>
      <c r="AX8648" s="3"/>
      <c r="AY8648" s="3"/>
      <c r="AZ8648" s="3"/>
      <c r="BA8648" s="3"/>
      <c r="BB8648" s="3"/>
      <c r="BC8648" s="3"/>
      <c r="BD8648" s="3"/>
      <c r="BE8648" s="3"/>
      <c r="BF8648" s="3"/>
      <c r="BG8648" s="3"/>
      <c r="BH8648" s="3"/>
      <c r="BI8648" s="3"/>
      <c r="BJ8648" s="3"/>
    </row>
    <row r="8649" customFormat="false" ht="15.75" hidden="false" customHeight="false" outlineLevel="0" collapsed="false">
      <c r="A8649" s="3" t="n">
        <v>8648</v>
      </c>
      <c r="B8649" s="3" t="s">
        <v>25038</v>
      </c>
      <c r="C8649" s="3" t="s">
        <v>25039</v>
      </c>
      <c r="D8649" s="3" t="n">
        <v>1</v>
      </c>
      <c r="E8649" s="3" t="n">
        <v>7.9123636</v>
      </c>
      <c r="F8649" s="3" t="n">
        <v>131</v>
      </c>
      <c r="G8649" s="3" t="n">
        <v>131</v>
      </c>
      <c r="H8649" s="3" t="n">
        <v>10</v>
      </c>
      <c r="I8649" s="3" t="n">
        <v>10</v>
      </c>
      <c r="J8649" s="3" t="n">
        <v>211</v>
      </c>
      <c r="K8649" s="3" t="n">
        <v>211</v>
      </c>
      <c r="L8649" s="3" t="n">
        <v>46</v>
      </c>
      <c r="M8649" s="3" t="n">
        <v>46</v>
      </c>
      <c r="N8649" s="3" t="n">
        <v>-1</v>
      </c>
      <c r="O8649" s="3" t="n">
        <v>0</v>
      </c>
      <c r="P8649" s="3" t="n">
        <v>8.1</v>
      </c>
      <c r="Q8649" s="3" t="n">
        <v>24.2</v>
      </c>
      <c r="R8649" s="3" t="s">
        <v>25040</v>
      </c>
      <c r="S8649" s="4" t="n">
        <v>45747.3700694444</v>
      </c>
      <c r="T8649" s="3" t="s">
        <v>65</v>
      </c>
      <c r="U8649" s="3" t="s">
        <v>65</v>
      </c>
      <c r="V8649" s="3" t="n">
        <v>1</v>
      </c>
      <c r="W8649" s="3" t="n">
        <v>1</v>
      </c>
      <c r="X8649" s="3" t="n">
        <v>0</v>
      </c>
      <c r="Y8649" s="3" t="s">
        <v>30</v>
      </c>
      <c r="Z8649" s="3" t="s">
        <v>30</v>
      </c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3"/>
      <c r="AU8649" s="3"/>
      <c r="AV8649" s="3"/>
      <c r="AW8649" s="3"/>
      <c r="AX8649" s="3"/>
      <c r="AY8649" s="3"/>
      <c r="AZ8649" s="3"/>
      <c r="BA8649" s="3"/>
      <c r="BB8649" s="3"/>
      <c r="BC8649" s="3"/>
      <c r="BD8649" s="3"/>
      <c r="BE8649" s="3"/>
      <c r="BF8649" s="3"/>
      <c r="BG8649" s="3"/>
      <c r="BH8649" s="3"/>
      <c r="BI8649" s="3"/>
      <c r="BJ8649" s="3"/>
    </row>
    <row r="8650" customFormat="false" ht="15.75" hidden="false" customHeight="false" outlineLevel="0" collapsed="false">
      <c r="A8650" s="3" t="n">
        <v>8649</v>
      </c>
      <c r="B8650" s="3" t="s">
        <v>25041</v>
      </c>
      <c r="C8650" s="3" t="s">
        <v>25042</v>
      </c>
      <c r="D8650" s="3" t="n">
        <v>1</v>
      </c>
      <c r="E8650" s="3" t="n">
        <v>7.0505782</v>
      </c>
      <c r="F8650" s="3" t="n">
        <v>129</v>
      </c>
      <c r="G8650" s="3" t="n">
        <v>129</v>
      </c>
      <c r="H8650" s="3" t="n">
        <v>10</v>
      </c>
      <c r="I8650" s="3" t="n">
        <v>10</v>
      </c>
      <c r="J8650" s="3" t="n">
        <v>209</v>
      </c>
      <c r="K8650" s="3" t="n">
        <v>209</v>
      </c>
      <c r="L8650" s="3" t="n">
        <v>46</v>
      </c>
      <c r="M8650" s="3" t="n">
        <v>46</v>
      </c>
      <c r="N8650" s="3" t="n">
        <v>-1</v>
      </c>
      <c r="O8650" s="3" t="n">
        <v>0</v>
      </c>
      <c r="P8650" s="3" t="n">
        <v>8.1</v>
      </c>
      <c r="Q8650" s="3" t="n">
        <v>24.2</v>
      </c>
      <c r="R8650" s="3" t="s">
        <v>25043</v>
      </c>
      <c r="S8650" s="4" t="n">
        <v>45747.3704282407</v>
      </c>
      <c r="T8650" s="3" t="s">
        <v>65</v>
      </c>
      <c r="U8650" s="3" t="s">
        <v>65</v>
      </c>
      <c r="V8650" s="3" t="n">
        <v>1</v>
      </c>
      <c r="W8650" s="3" t="n">
        <v>1</v>
      </c>
      <c r="X8650" s="3" t="n">
        <v>0</v>
      </c>
      <c r="Y8650" s="3" t="s">
        <v>30</v>
      </c>
      <c r="Z8650" s="3" t="s">
        <v>30</v>
      </c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3"/>
      <c r="AU8650" s="3"/>
      <c r="AV8650" s="3"/>
      <c r="AW8650" s="3"/>
      <c r="AX8650" s="3"/>
      <c r="AY8650" s="3"/>
      <c r="AZ8650" s="3"/>
      <c r="BA8650" s="3"/>
      <c r="BB8650" s="3"/>
      <c r="BC8650" s="3"/>
      <c r="BD8650" s="3"/>
      <c r="BE8650" s="3"/>
      <c r="BF8650" s="3"/>
      <c r="BG8650" s="3"/>
      <c r="BH8650" s="3"/>
      <c r="BI8650" s="3"/>
      <c r="BJ8650" s="3"/>
    </row>
    <row r="8651" customFormat="false" ht="15.75" hidden="false" customHeight="false" outlineLevel="0" collapsed="false">
      <c r="A8651" s="3" t="n">
        <v>8650</v>
      </c>
      <c r="B8651" s="3" t="s">
        <v>25044</v>
      </c>
      <c r="C8651" s="3" t="s">
        <v>25045</v>
      </c>
      <c r="D8651" s="3" t="n">
        <v>1</v>
      </c>
      <c r="E8651" s="3" t="n">
        <v>2.0818834</v>
      </c>
      <c r="F8651" s="3" t="n">
        <v>108</v>
      </c>
      <c r="G8651" s="3" t="n">
        <v>108</v>
      </c>
      <c r="H8651" s="3" t="n">
        <v>14</v>
      </c>
      <c r="I8651" s="3" t="n">
        <v>14</v>
      </c>
      <c r="J8651" s="3" t="n">
        <v>119</v>
      </c>
      <c r="K8651" s="3" t="n">
        <v>119</v>
      </c>
      <c r="L8651" s="3" t="n">
        <v>23</v>
      </c>
      <c r="M8651" s="3" t="n">
        <v>23</v>
      </c>
      <c r="N8651" s="3" t="n">
        <v>22</v>
      </c>
      <c r="O8651" s="3" t="n">
        <v>-1</v>
      </c>
      <c r="P8651" s="3" t="n">
        <v>8.1</v>
      </c>
      <c r="Q8651" s="3" t="n">
        <v>24.2</v>
      </c>
      <c r="R8651" s="3" t="s">
        <v>25046</v>
      </c>
      <c r="S8651" s="4" t="n">
        <v>45747.3706944444</v>
      </c>
      <c r="T8651" s="3" t="s">
        <v>65</v>
      </c>
      <c r="U8651" s="3" t="s">
        <v>65</v>
      </c>
      <c r="V8651" s="3" t="n">
        <v>1</v>
      </c>
      <c r="W8651" s="3" t="n">
        <v>0</v>
      </c>
      <c r="X8651" s="3" t="n">
        <v>0</v>
      </c>
      <c r="Y8651" s="3" t="s">
        <v>30</v>
      </c>
      <c r="Z8651" s="3" t="s">
        <v>30</v>
      </c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3"/>
      <c r="AU8651" s="3"/>
      <c r="AV8651" s="3"/>
      <c r="AW8651" s="3"/>
      <c r="AX8651" s="3"/>
      <c r="AY8651" s="3"/>
      <c r="AZ8651" s="3"/>
      <c r="BA8651" s="3"/>
      <c r="BB8651" s="3"/>
      <c r="BC8651" s="3"/>
      <c r="BD8651" s="3"/>
      <c r="BE8651" s="3"/>
      <c r="BF8651" s="3"/>
      <c r="BG8651" s="3"/>
      <c r="BH8651" s="3"/>
      <c r="BI8651" s="3"/>
      <c r="BJ8651" s="3"/>
    </row>
    <row r="8652" customFormat="false" ht="15.75" hidden="false" customHeight="false" outlineLevel="0" collapsed="false">
      <c r="A8652" s="3" t="n">
        <v>8651</v>
      </c>
      <c r="B8652" s="3" t="s">
        <v>25047</v>
      </c>
      <c r="C8652" s="3" t="s">
        <v>25048</v>
      </c>
      <c r="D8652" s="3" t="n">
        <v>1</v>
      </c>
      <c r="E8652" s="3" t="n">
        <v>7.6748075</v>
      </c>
      <c r="F8652" s="3" t="n">
        <v>167</v>
      </c>
      <c r="G8652" s="3" t="n">
        <v>167</v>
      </c>
      <c r="H8652" s="3" t="n">
        <v>10</v>
      </c>
      <c r="I8652" s="3" t="n">
        <v>10</v>
      </c>
      <c r="J8652" s="3" t="n">
        <v>276</v>
      </c>
      <c r="K8652" s="3" t="n">
        <v>276</v>
      </c>
      <c r="L8652" s="3" t="n">
        <v>66</v>
      </c>
      <c r="M8652" s="3" t="n">
        <v>66</v>
      </c>
      <c r="N8652" s="3" t="n">
        <v>0</v>
      </c>
      <c r="O8652" s="3" t="n">
        <v>0</v>
      </c>
      <c r="P8652" s="3" t="n">
        <v>8.1</v>
      </c>
      <c r="Q8652" s="3" t="n">
        <v>24.2</v>
      </c>
      <c r="R8652" s="3" t="s">
        <v>25049</v>
      </c>
      <c r="S8652" s="4" t="n">
        <v>45747.3710416667</v>
      </c>
      <c r="T8652" s="3" t="s">
        <v>65</v>
      </c>
      <c r="U8652" s="3" t="s">
        <v>65</v>
      </c>
      <c r="V8652" s="3" t="n">
        <v>1</v>
      </c>
      <c r="W8652" s="3" t="n">
        <v>1</v>
      </c>
      <c r="X8652" s="3" t="n">
        <v>0</v>
      </c>
      <c r="Y8652" s="3" t="s">
        <v>30</v>
      </c>
      <c r="Z8652" s="3" t="s">
        <v>30</v>
      </c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3"/>
      <c r="AU8652" s="3"/>
      <c r="AV8652" s="3"/>
      <c r="AW8652" s="3"/>
      <c r="AX8652" s="3"/>
      <c r="AY8652" s="3"/>
      <c r="AZ8652" s="3"/>
      <c r="BA8652" s="3"/>
      <c r="BB8652" s="3"/>
      <c r="BC8652" s="3"/>
      <c r="BD8652" s="3"/>
      <c r="BE8652" s="3"/>
      <c r="BF8652" s="3"/>
      <c r="BG8652" s="3"/>
      <c r="BH8652" s="3"/>
      <c r="BI8652" s="3"/>
      <c r="BJ8652" s="3"/>
    </row>
    <row r="8653" customFormat="false" ht="15.75" hidden="false" customHeight="false" outlineLevel="0" collapsed="false">
      <c r="A8653" s="3" t="n">
        <v>8652</v>
      </c>
      <c r="B8653" s="3" t="s">
        <v>25050</v>
      </c>
      <c r="C8653" s="3" t="s">
        <v>25051</v>
      </c>
      <c r="D8653" s="3" t="n">
        <v>1</v>
      </c>
      <c r="E8653" s="3" t="n">
        <v>8.7612951</v>
      </c>
      <c r="F8653" s="3" t="n">
        <v>320</v>
      </c>
      <c r="G8653" s="3" t="n">
        <v>320</v>
      </c>
      <c r="H8653" s="3" t="n">
        <v>15</v>
      </c>
      <c r="I8653" s="3" t="n">
        <v>15</v>
      </c>
      <c r="J8653" s="3" t="n">
        <v>412</v>
      </c>
      <c r="K8653" s="3" t="n">
        <v>412</v>
      </c>
      <c r="L8653" s="3" t="n">
        <v>99</v>
      </c>
      <c r="M8653" s="3" t="n">
        <v>99</v>
      </c>
      <c r="N8653" s="3" t="n">
        <v>-1</v>
      </c>
      <c r="O8653" s="3" t="n">
        <v>0</v>
      </c>
      <c r="P8653" s="3" t="n">
        <v>8.1</v>
      </c>
      <c r="Q8653" s="3" t="n">
        <v>24.2</v>
      </c>
      <c r="R8653" s="3" t="s">
        <v>25052</v>
      </c>
      <c r="S8653" s="4" t="n">
        <v>45747.3715277778</v>
      </c>
      <c r="T8653" s="3" t="s">
        <v>65</v>
      </c>
      <c r="U8653" s="3" t="s">
        <v>65</v>
      </c>
      <c r="V8653" s="3" t="n">
        <v>1</v>
      </c>
      <c r="W8653" s="3" t="n">
        <v>1</v>
      </c>
      <c r="X8653" s="3" t="n">
        <v>0</v>
      </c>
      <c r="Y8653" s="3" t="s">
        <v>30</v>
      </c>
      <c r="Z8653" s="3" t="s">
        <v>30</v>
      </c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3"/>
      <c r="AU8653" s="3"/>
      <c r="AV8653" s="3"/>
      <c r="AW8653" s="3"/>
      <c r="AX8653" s="3"/>
      <c r="AY8653" s="3"/>
      <c r="AZ8653" s="3"/>
      <c r="BA8653" s="3"/>
      <c r="BB8653" s="3"/>
      <c r="BC8653" s="3"/>
      <c r="BD8653" s="3"/>
      <c r="BE8653" s="3"/>
      <c r="BF8653" s="3"/>
      <c r="BG8653" s="3"/>
      <c r="BH8653" s="3"/>
      <c r="BI8653" s="3"/>
      <c r="BJ8653" s="3"/>
    </row>
    <row r="8654" customFormat="false" ht="15.75" hidden="false" customHeight="false" outlineLevel="0" collapsed="false">
      <c r="A8654" s="3" t="n">
        <v>8653</v>
      </c>
      <c r="B8654" s="3" t="s">
        <v>25053</v>
      </c>
      <c r="C8654" s="3" t="s">
        <v>25054</v>
      </c>
      <c r="D8654" s="3" t="n">
        <v>1</v>
      </c>
      <c r="E8654" s="3" t="n">
        <v>7.9338193</v>
      </c>
      <c r="F8654" s="3" t="n">
        <v>113</v>
      </c>
      <c r="G8654" s="3" t="n">
        <v>113</v>
      </c>
      <c r="H8654" s="3" t="n">
        <v>17</v>
      </c>
      <c r="I8654" s="3" t="n">
        <v>17</v>
      </c>
      <c r="J8654" s="3" t="n">
        <v>179</v>
      </c>
      <c r="K8654" s="3" t="n">
        <v>179</v>
      </c>
      <c r="L8654" s="3" t="n">
        <v>29</v>
      </c>
      <c r="M8654" s="3" t="n">
        <v>29</v>
      </c>
      <c r="N8654" s="3" t="n">
        <v>18</v>
      </c>
      <c r="O8654" s="3" t="n">
        <v>18</v>
      </c>
      <c r="P8654" s="3" t="n">
        <v>7.5</v>
      </c>
      <c r="Q8654" s="3" t="n">
        <v>24.2</v>
      </c>
      <c r="R8654" s="3" t="s">
        <v>25055</v>
      </c>
      <c r="S8654" s="4" t="n">
        <v>45747.3718634259</v>
      </c>
      <c r="T8654" s="3" t="s">
        <v>65</v>
      </c>
      <c r="U8654" s="3" t="s">
        <v>65</v>
      </c>
      <c r="V8654" s="3" t="n">
        <v>1</v>
      </c>
      <c r="W8654" s="3" t="n">
        <v>1</v>
      </c>
      <c r="X8654" s="3" t="n">
        <v>0</v>
      </c>
      <c r="Y8654" s="3" t="s">
        <v>30</v>
      </c>
      <c r="Z8654" s="3" t="s">
        <v>30</v>
      </c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3"/>
      <c r="AU8654" s="3"/>
      <c r="AV8654" s="3"/>
      <c r="AW8654" s="3"/>
      <c r="AX8654" s="3"/>
      <c r="AY8654" s="3"/>
      <c r="AZ8654" s="3"/>
      <c r="BA8654" s="3"/>
      <c r="BB8654" s="3"/>
      <c r="BC8654" s="3"/>
      <c r="BD8654" s="3"/>
      <c r="BE8654" s="3"/>
      <c r="BF8654" s="3"/>
      <c r="BG8654" s="3"/>
      <c r="BH8654" s="3"/>
      <c r="BI8654" s="3"/>
      <c r="BJ8654" s="3"/>
    </row>
    <row r="8655" customFormat="false" ht="15.75" hidden="false" customHeight="false" outlineLevel="0" collapsed="false">
      <c r="A8655" s="3" t="n">
        <v>8654</v>
      </c>
      <c r="B8655" s="3" t="s">
        <v>25056</v>
      </c>
      <c r="C8655" s="3" t="s">
        <v>25057</v>
      </c>
      <c r="D8655" s="3" t="n">
        <v>1</v>
      </c>
      <c r="E8655" s="3" t="n">
        <v>7.900934</v>
      </c>
      <c r="F8655" s="3" t="n">
        <v>119</v>
      </c>
      <c r="G8655" s="3" t="n">
        <v>119</v>
      </c>
      <c r="H8655" s="3" t="n">
        <v>20</v>
      </c>
      <c r="I8655" s="3" t="n">
        <v>20</v>
      </c>
      <c r="J8655" s="3" t="n">
        <v>175</v>
      </c>
      <c r="K8655" s="3" t="n">
        <v>175</v>
      </c>
      <c r="L8655" s="3" t="n">
        <v>35</v>
      </c>
      <c r="M8655" s="3" t="n">
        <v>35</v>
      </c>
      <c r="N8655" s="3" t="n">
        <v>51</v>
      </c>
      <c r="O8655" s="3" t="n">
        <v>-1</v>
      </c>
      <c r="P8655" s="3" t="n">
        <v>7.5</v>
      </c>
      <c r="Q8655" s="3" t="n">
        <v>24.2</v>
      </c>
      <c r="R8655" s="3" t="s">
        <v>25058</v>
      </c>
      <c r="S8655" s="4" t="n">
        <v>45747.3722222222</v>
      </c>
      <c r="T8655" s="3" t="s">
        <v>65</v>
      </c>
      <c r="U8655" s="3" t="s">
        <v>65</v>
      </c>
      <c r="V8655" s="3" t="n">
        <v>1</v>
      </c>
      <c r="W8655" s="3" t="n">
        <v>0</v>
      </c>
      <c r="X8655" s="3" t="n">
        <v>0</v>
      </c>
      <c r="Y8655" s="3" t="s">
        <v>30</v>
      </c>
      <c r="Z8655" s="3" t="s">
        <v>30</v>
      </c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  <c r="AP8655" s="3"/>
      <c r="AQ8655" s="3"/>
      <c r="AR8655" s="3"/>
      <c r="AS8655" s="3"/>
      <c r="AT8655" s="3"/>
      <c r="AU8655" s="3"/>
      <c r="AV8655" s="3"/>
      <c r="AW8655" s="3"/>
      <c r="AX8655" s="3"/>
      <c r="AY8655" s="3"/>
      <c r="AZ8655" s="3"/>
      <c r="BA8655" s="3"/>
      <c r="BB8655" s="3"/>
      <c r="BC8655" s="3"/>
      <c r="BD8655" s="3"/>
      <c r="BE8655" s="3"/>
      <c r="BF8655" s="3"/>
      <c r="BG8655" s="3"/>
      <c r="BH8655" s="3"/>
      <c r="BI8655" s="3"/>
      <c r="BJ8655" s="3"/>
    </row>
    <row r="8656" customFormat="false" ht="15.75" hidden="false" customHeight="false" outlineLevel="0" collapsed="false">
      <c r="A8656" s="3" t="n">
        <v>8655</v>
      </c>
      <c r="B8656" s="3" t="s">
        <v>25059</v>
      </c>
      <c r="C8656" s="3" t="s">
        <v>25060</v>
      </c>
      <c r="D8656" s="3" t="n">
        <v>1</v>
      </c>
      <c r="E8656" s="3" t="n">
        <v>2.2138311</v>
      </c>
      <c r="F8656" s="3" t="n">
        <v>44</v>
      </c>
      <c r="G8656" s="3" t="n">
        <v>44</v>
      </c>
      <c r="H8656" s="3" t="n">
        <v>9</v>
      </c>
      <c r="I8656" s="3" t="n">
        <v>9</v>
      </c>
      <c r="J8656" s="3" t="n">
        <v>62</v>
      </c>
      <c r="K8656" s="3" t="n">
        <v>62</v>
      </c>
      <c r="L8656" s="3" t="n">
        <v>12</v>
      </c>
      <c r="M8656" s="3" t="n">
        <v>12</v>
      </c>
      <c r="N8656" s="3" t="n">
        <v>19</v>
      </c>
      <c r="O8656" s="3" t="n">
        <v>-1</v>
      </c>
      <c r="P8656" s="3" t="n">
        <v>7.5</v>
      </c>
      <c r="Q8656" s="3" t="n">
        <v>24.2</v>
      </c>
      <c r="R8656" s="3" t="s">
        <v>25061</v>
      </c>
      <c r="S8656" s="4" t="n">
        <v>45747.3723842593</v>
      </c>
      <c r="T8656" s="3" t="s">
        <v>65</v>
      </c>
      <c r="U8656" s="3" t="s">
        <v>65</v>
      </c>
      <c r="V8656" s="3" t="n">
        <v>1</v>
      </c>
      <c r="W8656" s="3" t="n">
        <v>0</v>
      </c>
      <c r="X8656" s="3" t="n">
        <v>0</v>
      </c>
      <c r="Y8656" s="3" t="s">
        <v>30</v>
      </c>
      <c r="Z8656" s="3" t="s">
        <v>30</v>
      </c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3"/>
      <c r="AU8656" s="3"/>
      <c r="AV8656" s="3"/>
      <c r="AW8656" s="3"/>
      <c r="AX8656" s="3"/>
      <c r="AY8656" s="3"/>
      <c r="AZ8656" s="3"/>
      <c r="BA8656" s="3"/>
      <c r="BB8656" s="3"/>
      <c r="BC8656" s="3"/>
      <c r="BD8656" s="3"/>
      <c r="BE8656" s="3"/>
      <c r="BF8656" s="3"/>
      <c r="BG8656" s="3"/>
      <c r="BH8656" s="3"/>
      <c r="BI8656" s="3"/>
      <c r="BJ8656" s="3"/>
    </row>
    <row r="8657" customFormat="false" ht="15.75" hidden="false" customHeight="false" outlineLevel="0" collapsed="false">
      <c r="A8657" s="3" t="n">
        <v>8656</v>
      </c>
      <c r="B8657" s="3" t="s">
        <v>25062</v>
      </c>
      <c r="C8657" s="3" t="s">
        <v>25063</v>
      </c>
      <c r="D8657" s="3" t="n">
        <v>1</v>
      </c>
      <c r="E8657" s="3" t="n">
        <v>1.9342075</v>
      </c>
      <c r="F8657" s="3" t="n">
        <v>15</v>
      </c>
      <c r="G8657" s="3" t="n">
        <v>15</v>
      </c>
      <c r="H8657" s="3" t="n">
        <v>4</v>
      </c>
      <c r="I8657" s="3" t="n">
        <v>4</v>
      </c>
      <c r="J8657" s="3" t="n">
        <v>32</v>
      </c>
      <c r="K8657" s="3" t="n">
        <v>32</v>
      </c>
      <c r="L8657" s="3" t="n">
        <v>9</v>
      </c>
      <c r="M8657" s="3" t="n">
        <v>9</v>
      </c>
      <c r="N8657" s="3" t="n">
        <v>0</v>
      </c>
      <c r="O8657" s="3" t="n">
        <v>-1</v>
      </c>
      <c r="P8657" s="3" t="n">
        <v>8.3</v>
      </c>
      <c r="Q8657" s="3" t="n">
        <v>24.2</v>
      </c>
      <c r="R8657" s="3" t="s">
        <v>25064</v>
      </c>
      <c r="S8657" s="4" t="n">
        <v>45747.3725115741</v>
      </c>
      <c r="T8657" s="3" t="s">
        <v>239</v>
      </c>
      <c r="U8657" s="3" t="s">
        <v>239</v>
      </c>
      <c r="V8657" s="3" t="n">
        <v>1</v>
      </c>
      <c r="W8657" s="3" t="n">
        <v>0</v>
      </c>
      <c r="X8657" s="3" t="n">
        <v>0</v>
      </c>
      <c r="Y8657" s="3" t="s">
        <v>30</v>
      </c>
      <c r="Z8657" s="3" t="s">
        <v>30</v>
      </c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3"/>
      <c r="AU8657" s="3"/>
      <c r="AV8657" s="3"/>
      <c r="AW8657" s="3"/>
      <c r="AX8657" s="3"/>
      <c r="AY8657" s="3"/>
      <c r="AZ8657" s="3"/>
      <c r="BA8657" s="3"/>
      <c r="BB8657" s="3"/>
      <c r="BC8657" s="3"/>
      <c r="BD8657" s="3"/>
      <c r="BE8657" s="3"/>
      <c r="BF8657" s="3"/>
      <c r="BG8657" s="3"/>
      <c r="BH8657" s="3"/>
      <c r="BI8657" s="3"/>
      <c r="BJ8657" s="3"/>
    </row>
    <row r="8658" customFormat="false" ht="15.75" hidden="false" customHeight="false" outlineLevel="0" collapsed="false">
      <c r="A8658" s="3" t="n">
        <v>8657</v>
      </c>
      <c r="B8658" s="3" t="s">
        <v>25065</v>
      </c>
      <c r="C8658" s="3" t="s">
        <v>25066</v>
      </c>
      <c r="D8658" s="3" t="n">
        <v>1</v>
      </c>
      <c r="E8658" s="3" t="n">
        <v>1.583689</v>
      </c>
      <c r="F8658" s="3" t="n">
        <v>15</v>
      </c>
      <c r="G8658" s="3" t="n">
        <v>15</v>
      </c>
      <c r="H8658" s="3" t="n">
        <v>4</v>
      </c>
      <c r="I8658" s="3" t="n">
        <v>4</v>
      </c>
      <c r="J8658" s="3" t="n">
        <v>32</v>
      </c>
      <c r="K8658" s="3" t="n">
        <v>32</v>
      </c>
      <c r="L8658" s="3" t="n">
        <v>9</v>
      </c>
      <c r="M8658" s="3" t="n">
        <v>9</v>
      </c>
      <c r="N8658" s="3" t="n">
        <v>0</v>
      </c>
      <c r="O8658" s="3" t="n">
        <v>-1</v>
      </c>
      <c r="P8658" s="3" t="n">
        <v>8.3</v>
      </c>
      <c r="Q8658" s="3" t="n">
        <v>24.2</v>
      </c>
      <c r="R8658" s="3" t="s">
        <v>25067</v>
      </c>
      <c r="S8658" s="4" t="n">
        <v>45747.3726388889</v>
      </c>
      <c r="T8658" s="3" t="s">
        <v>239</v>
      </c>
      <c r="U8658" s="3" t="s">
        <v>239</v>
      </c>
      <c r="V8658" s="3" t="n">
        <v>1</v>
      </c>
      <c r="W8658" s="3" t="n">
        <v>0</v>
      </c>
      <c r="X8658" s="3" t="n">
        <v>0</v>
      </c>
      <c r="Y8658" s="3" t="s">
        <v>30</v>
      </c>
      <c r="Z8658" s="3" t="s">
        <v>30</v>
      </c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3"/>
      <c r="AU8658" s="3"/>
      <c r="AV8658" s="3"/>
      <c r="AW8658" s="3"/>
      <c r="AX8658" s="3"/>
      <c r="AY8658" s="3"/>
      <c r="AZ8658" s="3"/>
      <c r="BA8658" s="3"/>
      <c r="BB8658" s="3"/>
      <c r="BC8658" s="3"/>
      <c r="BD8658" s="3"/>
      <c r="BE8658" s="3"/>
      <c r="BF8658" s="3"/>
      <c r="BG8658" s="3"/>
      <c r="BH8658" s="3"/>
      <c r="BI8658" s="3"/>
      <c r="BJ8658" s="3"/>
    </row>
    <row r="8659" customFormat="false" ht="15.75" hidden="false" customHeight="false" outlineLevel="0" collapsed="false">
      <c r="A8659" s="3" t="n">
        <v>8658</v>
      </c>
      <c r="B8659" s="3" t="s">
        <v>25068</v>
      </c>
      <c r="C8659" s="3" t="s">
        <v>25069</v>
      </c>
      <c r="D8659" s="3" t="n">
        <v>1</v>
      </c>
      <c r="E8659" s="3" t="n">
        <v>1.7523951</v>
      </c>
      <c r="F8659" s="3" t="n">
        <v>12</v>
      </c>
      <c r="G8659" s="3" t="n">
        <v>12</v>
      </c>
      <c r="H8659" s="3" t="n">
        <v>4</v>
      </c>
      <c r="I8659" s="3" t="n">
        <v>4</v>
      </c>
      <c r="J8659" s="3" t="n">
        <v>29</v>
      </c>
      <c r="K8659" s="3" t="n">
        <v>29</v>
      </c>
      <c r="L8659" s="3" t="n">
        <v>8</v>
      </c>
      <c r="M8659" s="3" t="n">
        <v>8</v>
      </c>
      <c r="N8659" s="3" t="n">
        <v>0</v>
      </c>
      <c r="O8659" s="3" t="n">
        <v>0</v>
      </c>
      <c r="P8659" s="3" t="n">
        <v>8.3</v>
      </c>
      <c r="Q8659" s="3" t="n">
        <v>24.2</v>
      </c>
      <c r="R8659" s="3" t="s">
        <v>25070</v>
      </c>
      <c r="S8659" s="4" t="n">
        <v>45747.3727662037</v>
      </c>
      <c r="T8659" s="3" t="s">
        <v>65</v>
      </c>
      <c r="U8659" s="3" t="s">
        <v>65</v>
      </c>
      <c r="V8659" s="3" t="n">
        <v>1</v>
      </c>
      <c r="W8659" s="3" t="n">
        <v>1</v>
      </c>
      <c r="X8659" s="3" t="n">
        <v>0</v>
      </c>
      <c r="Y8659" s="3" t="s">
        <v>30</v>
      </c>
      <c r="Z8659" s="3" t="s">
        <v>30</v>
      </c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3"/>
      <c r="AU8659" s="3"/>
      <c r="AV8659" s="3"/>
      <c r="AW8659" s="3"/>
      <c r="AX8659" s="3"/>
      <c r="AY8659" s="3"/>
      <c r="AZ8659" s="3"/>
      <c r="BA8659" s="3"/>
      <c r="BB8659" s="3"/>
      <c r="BC8659" s="3"/>
      <c r="BD8659" s="3"/>
      <c r="BE8659" s="3"/>
      <c r="BF8659" s="3"/>
      <c r="BG8659" s="3"/>
      <c r="BH8659" s="3"/>
      <c r="BI8659" s="3"/>
      <c r="BJ8659" s="3"/>
    </row>
    <row r="8660" customFormat="false" ht="15.75" hidden="false" customHeight="false" outlineLevel="0" collapsed="false">
      <c r="A8660" s="3" t="n">
        <v>8659</v>
      </c>
      <c r="B8660" s="3" t="s">
        <v>25071</v>
      </c>
      <c r="C8660" s="3" t="s">
        <v>25072</v>
      </c>
      <c r="D8660" s="3" t="n">
        <v>1</v>
      </c>
      <c r="E8660" s="3" t="n">
        <v>1.3818256</v>
      </c>
      <c r="F8660" s="3" t="n">
        <v>9</v>
      </c>
      <c r="G8660" s="3" t="n">
        <v>9</v>
      </c>
      <c r="H8660" s="3" t="n">
        <v>4</v>
      </c>
      <c r="I8660" s="3" t="n">
        <v>4</v>
      </c>
      <c r="J8660" s="3" t="n">
        <v>14</v>
      </c>
      <c r="K8660" s="3" t="n">
        <v>14</v>
      </c>
      <c r="L8660" s="3" t="n">
        <v>5</v>
      </c>
      <c r="M8660" s="3" t="n">
        <v>5</v>
      </c>
      <c r="N8660" s="3" t="n">
        <v>0</v>
      </c>
      <c r="O8660" s="3" t="n">
        <v>0</v>
      </c>
      <c r="P8660" s="3" t="n">
        <v>8.3</v>
      </c>
      <c r="Q8660" s="3" t="n">
        <v>24.2</v>
      </c>
      <c r="R8660" s="3" t="s">
        <v>25073</v>
      </c>
      <c r="S8660" s="4" t="n">
        <v>45747.3729050926</v>
      </c>
      <c r="T8660" s="3" t="s">
        <v>65</v>
      </c>
      <c r="U8660" s="3" t="s">
        <v>65</v>
      </c>
      <c r="V8660" s="3" t="n">
        <v>1</v>
      </c>
      <c r="W8660" s="3" t="n">
        <v>1</v>
      </c>
      <c r="X8660" s="3" t="n">
        <v>0</v>
      </c>
      <c r="Y8660" s="3" t="s">
        <v>30</v>
      </c>
      <c r="Z8660" s="3" t="s">
        <v>30</v>
      </c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3"/>
      <c r="AU8660" s="3"/>
      <c r="AV8660" s="3"/>
      <c r="AW8660" s="3"/>
      <c r="AX8660" s="3"/>
      <c r="AY8660" s="3"/>
      <c r="AZ8660" s="3"/>
      <c r="BA8660" s="3"/>
      <c r="BB8660" s="3"/>
      <c r="BC8660" s="3"/>
      <c r="BD8660" s="3"/>
      <c r="BE8660" s="3"/>
      <c r="BF8660" s="3"/>
      <c r="BG8660" s="3"/>
      <c r="BH8660" s="3"/>
      <c r="BI8660" s="3"/>
      <c r="BJ8660" s="3"/>
    </row>
    <row r="8661" customFormat="false" ht="15.75" hidden="false" customHeight="false" outlineLevel="0" collapsed="false">
      <c r="A8661" s="3" t="n">
        <v>8660</v>
      </c>
      <c r="B8661" s="3" t="s">
        <v>25074</v>
      </c>
      <c r="C8661" s="3" t="s">
        <v>25075</v>
      </c>
      <c r="D8661" s="3" t="n">
        <v>1</v>
      </c>
      <c r="E8661" s="3" t="n">
        <v>1.3964843</v>
      </c>
      <c r="F8661" s="3" t="n">
        <v>14</v>
      </c>
      <c r="G8661" s="3" t="n">
        <v>14</v>
      </c>
      <c r="H8661" s="3" t="n">
        <v>5</v>
      </c>
      <c r="I8661" s="3" t="n">
        <v>5</v>
      </c>
      <c r="J8661" s="3" t="n">
        <v>20</v>
      </c>
      <c r="K8661" s="3" t="n">
        <v>20</v>
      </c>
      <c r="L8661" s="3" t="n">
        <v>0</v>
      </c>
      <c r="M8661" s="3" t="n">
        <v>0</v>
      </c>
      <c r="N8661" s="3" t="n">
        <v>-1</v>
      </c>
      <c r="O8661" s="3" t="n">
        <v>-1</v>
      </c>
      <c r="P8661" s="3" t="n">
        <v>5</v>
      </c>
      <c r="Q8661" s="3" t="n">
        <v>24.2</v>
      </c>
      <c r="R8661" s="3" t="s">
        <v>25076</v>
      </c>
      <c r="S8661" s="4" t="n">
        <v>45747.372974537</v>
      </c>
      <c r="T8661" s="3" t="s">
        <v>4910</v>
      </c>
      <c r="U8661" s="3" t="s">
        <v>4910</v>
      </c>
      <c r="V8661" s="3" t="n">
        <v>0</v>
      </c>
      <c r="W8661" s="3" t="n">
        <v>0</v>
      </c>
      <c r="X8661" s="3" t="n">
        <v>0</v>
      </c>
      <c r="Y8661" s="3" t="s">
        <v>30</v>
      </c>
      <c r="Z8661" s="3" t="s">
        <v>30</v>
      </c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3"/>
      <c r="AU8661" s="3"/>
      <c r="AV8661" s="3"/>
      <c r="AW8661" s="3"/>
      <c r="AX8661" s="3"/>
      <c r="AY8661" s="3"/>
      <c r="AZ8661" s="3"/>
      <c r="BA8661" s="3"/>
      <c r="BB8661" s="3"/>
      <c r="BC8661" s="3"/>
      <c r="BD8661" s="3"/>
      <c r="BE8661" s="3"/>
      <c r="BF8661" s="3"/>
      <c r="BG8661" s="3"/>
      <c r="BH8661" s="3"/>
      <c r="BI8661" s="3"/>
      <c r="BJ8661" s="3"/>
    </row>
    <row r="8662" customFormat="false" ht="15.75" hidden="false" customHeight="false" outlineLevel="0" collapsed="false">
      <c r="A8662" s="3" t="n">
        <v>8661</v>
      </c>
      <c r="B8662" s="3" t="s">
        <v>25077</v>
      </c>
      <c r="C8662" s="3" t="s">
        <v>25078</v>
      </c>
      <c r="D8662" s="3" t="n">
        <v>1</v>
      </c>
      <c r="E8662" s="3" t="n">
        <v>0.9538069</v>
      </c>
      <c r="F8662" s="3" t="n">
        <v>53</v>
      </c>
      <c r="G8662" s="3" t="n">
        <v>53</v>
      </c>
      <c r="H8662" s="3" t="n">
        <v>9</v>
      </c>
      <c r="I8662" s="3" t="n">
        <v>9</v>
      </c>
      <c r="J8662" s="3" t="n">
        <v>59</v>
      </c>
      <c r="K8662" s="3" t="n">
        <v>59</v>
      </c>
      <c r="L8662" s="3" t="n">
        <v>9</v>
      </c>
      <c r="M8662" s="3" t="n">
        <v>9</v>
      </c>
      <c r="N8662" s="3" t="n">
        <v>0</v>
      </c>
      <c r="O8662" s="3" t="n">
        <v>0</v>
      </c>
      <c r="P8662" s="3" t="n">
        <v>8.1</v>
      </c>
      <c r="Q8662" s="3" t="n">
        <v>24.2</v>
      </c>
      <c r="R8662" s="3" t="s">
        <v>25079</v>
      </c>
      <c r="S8662" s="4" t="n">
        <v>45747.3730555556</v>
      </c>
      <c r="T8662" s="3" t="s">
        <v>65</v>
      </c>
      <c r="U8662" s="3" t="s">
        <v>65</v>
      </c>
      <c r="V8662" s="3" t="n">
        <v>1</v>
      </c>
      <c r="W8662" s="3" t="n">
        <v>1</v>
      </c>
      <c r="X8662" s="3" t="n">
        <v>0</v>
      </c>
      <c r="Y8662" s="3" t="s">
        <v>30</v>
      </c>
      <c r="Z8662" s="3" t="s">
        <v>30</v>
      </c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  <c r="AP8662" s="3"/>
      <c r="AQ8662" s="3"/>
      <c r="AR8662" s="3"/>
      <c r="AS8662" s="3"/>
      <c r="AT8662" s="3"/>
      <c r="AU8662" s="3"/>
      <c r="AV8662" s="3"/>
      <c r="AW8662" s="3"/>
      <c r="AX8662" s="3"/>
      <c r="AY8662" s="3"/>
      <c r="AZ8662" s="3"/>
      <c r="BA8662" s="3"/>
      <c r="BB8662" s="3"/>
      <c r="BC8662" s="3"/>
      <c r="BD8662" s="3"/>
      <c r="BE8662" s="3"/>
      <c r="BF8662" s="3"/>
      <c r="BG8662" s="3"/>
      <c r="BH8662" s="3"/>
      <c r="BI8662" s="3"/>
      <c r="BJ8662" s="3"/>
    </row>
    <row r="8663" customFormat="false" ht="15.75" hidden="false" customHeight="false" outlineLevel="0" collapsed="false">
      <c r="A8663" s="3" t="n">
        <v>8662</v>
      </c>
      <c r="B8663" s="3" t="s">
        <v>25080</v>
      </c>
      <c r="C8663" s="3" t="s">
        <v>25081</v>
      </c>
      <c r="D8663" s="3" t="n">
        <v>1</v>
      </c>
      <c r="E8663" s="3" t="n">
        <v>4.3566109</v>
      </c>
      <c r="F8663" s="3" t="n">
        <v>23</v>
      </c>
      <c r="G8663" s="3" t="n">
        <v>23</v>
      </c>
      <c r="H8663" s="3" t="n">
        <v>14</v>
      </c>
      <c r="I8663" s="3" t="n">
        <v>14</v>
      </c>
      <c r="J8663" s="3" t="n">
        <v>48</v>
      </c>
      <c r="K8663" s="3" t="n">
        <v>48</v>
      </c>
      <c r="L8663" s="3" t="n">
        <v>2</v>
      </c>
      <c r="M8663" s="3" t="n">
        <v>2</v>
      </c>
      <c r="N8663" s="3" t="n">
        <v>-1</v>
      </c>
      <c r="O8663" s="3" t="n">
        <v>-1</v>
      </c>
      <c r="P8663" s="3" t="n">
        <v>7.4</v>
      </c>
      <c r="Q8663" s="3" t="n">
        <v>24.2</v>
      </c>
      <c r="R8663" s="3" t="s">
        <v>20933</v>
      </c>
      <c r="S8663" s="4" t="n">
        <v>45747.3732523148</v>
      </c>
      <c r="T8663" s="3" t="s">
        <v>1920</v>
      </c>
      <c r="U8663" s="3" t="s">
        <v>1920</v>
      </c>
      <c r="V8663" s="3" t="n">
        <v>0</v>
      </c>
      <c r="W8663" s="3" t="n">
        <v>0</v>
      </c>
      <c r="X8663" s="3" t="n">
        <v>0</v>
      </c>
      <c r="Y8663" s="3" t="s">
        <v>30</v>
      </c>
      <c r="Z8663" s="3" t="s">
        <v>30</v>
      </c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  <c r="AP8663" s="3"/>
      <c r="AQ8663" s="3"/>
      <c r="AR8663" s="3"/>
      <c r="AS8663" s="3"/>
      <c r="AT8663" s="3"/>
      <c r="AU8663" s="3"/>
      <c r="AV8663" s="3"/>
      <c r="AW8663" s="3"/>
      <c r="AX8663" s="3"/>
      <c r="AY8663" s="3"/>
      <c r="AZ8663" s="3"/>
      <c r="BA8663" s="3"/>
      <c r="BB8663" s="3"/>
      <c r="BC8663" s="3"/>
      <c r="BD8663" s="3"/>
      <c r="BE8663" s="3"/>
      <c r="BF8663" s="3"/>
      <c r="BG8663" s="3"/>
      <c r="BH8663" s="3"/>
      <c r="BI8663" s="3"/>
      <c r="BJ8663" s="3"/>
    </row>
    <row r="8664" customFormat="false" ht="15.75" hidden="false" customHeight="false" outlineLevel="0" collapsed="false">
      <c r="A8664" s="3" t="n">
        <v>8663</v>
      </c>
      <c r="B8664" s="3" t="s">
        <v>25082</v>
      </c>
      <c r="C8664" s="3" t="s">
        <v>25083</v>
      </c>
      <c r="D8664" s="3" t="n">
        <v>1</v>
      </c>
      <c r="E8664" s="3" t="n">
        <v>4.7437507</v>
      </c>
      <c r="F8664" s="3" t="n">
        <v>23</v>
      </c>
      <c r="G8664" s="3" t="n">
        <v>23</v>
      </c>
      <c r="H8664" s="3" t="n">
        <v>14</v>
      </c>
      <c r="I8664" s="3" t="n">
        <v>14</v>
      </c>
      <c r="J8664" s="3" t="n">
        <v>48</v>
      </c>
      <c r="K8664" s="3" t="n">
        <v>48</v>
      </c>
      <c r="L8664" s="3" t="n">
        <v>2</v>
      </c>
      <c r="M8664" s="3" t="n">
        <v>2</v>
      </c>
      <c r="N8664" s="3" t="n">
        <v>-1</v>
      </c>
      <c r="O8664" s="3" t="n">
        <v>-1</v>
      </c>
      <c r="P8664" s="3" t="n">
        <v>7.5</v>
      </c>
      <c r="Q8664" s="3" t="n">
        <v>24.2</v>
      </c>
      <c r="R8664" s="3" t="s">
        <v>20936</v>
      </c>
      <c r="S8664" s="4" t="n">
        <v>45747.3734143519</v>
      </c>
      <c r="T8664" s="3" t="s">
        <v>1920</v>
      </c>
      <c r="U8664" s="3" t="s">
        <v>1920</v>
      </c>
      <c r="V8664" s="3" t="n">
        <v>0</v>
      </c>
      <c r="W8664" s="3" t="n">
        <v>0</v>
      </c>
      <c r="X8664" s="3" t="n">
        <v>0</v>
      </c>
      <c r="Y8664" s="3" t="s">
        <v>30</v>
      </c>
      <c r="Z8664" s="3" t="s">
        <v>30</v>
      </c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  <c r="AP8664" s="3"/>
      <c r="AQ8664" s="3"/>
      <c r="AR8664" s="3"/>
      <c r="AS8664" s="3"/>
      <c r="AT8664" s="3"/>
      <c r="AU8664" s="3"/>
      <c r="AV8664" s="3"/>
      <c r="AW8664" s="3"/>
      <c r="AX8664" s="3"/>
      <c r="AY8664" s="3"/>
      <c r="AZ8664" s="3"/>
      <c r="BA8664" s="3"/>
      <c r="BB8664" s="3"/>
      <c r="BC8664" s="3"/>
      <c r="BD8664" s="3"/>
      <c r="BE8664" s="3"/>
      <c r="BF8664" s="3"/>
      <c r="BG8664" s="3"/>
      <c r="BH8664" s="3"/>
      <c r="BI8664" s="3"/>
      <c r="BJ8664" s="3"/>
    </row>
    <row r="8665" customFormat="false" ht="15.75" hidden="false" customHeight="false" outlineLevel="0" collapsed="false">
      <c r="A8665" s="3" t="n">
        <v>8664</v>
      </c>
      <c r="B8665" s="3" t="s">
        <v>25084</v>
      </c>
      <c r="C8665" s="3" t="s">
        <v>25085</v>
      </c>
      <c r="D8665" s="3" t="n">
        <v>1</v>
      </c>
      <c r="E8665" s="3" t="n">
        <v>4.1641607</v>
      </c>
      <c r="F8665" s="3" t="n">
        <v>23</v>
      </c>
      <c r="G8665" s="3" t="n">
        <v>23</v>
      </c>
      <c r="H8665" s="3" t="n">
        <v>14</v>
      </c>
      <c r="I8665" s="3" t="n">
        <v>14</v>
      </c>
      <c r="J8665" s="3" t="n">
        <v>48</v>
      </c>
      <c r="K8665" s="3" t="n">
        <v>48</v>
      </c>
      <c r="L8665" s="3" t="n">
        <v>2</v>
      </c>
      <c r="M8665" s="3" t="n">
        <v>2</v>
      </c>
      <c r="N8665" s="3" t="n">
        <v>-1</v>
      </c>
      <c r="O8665" s="3" t="n">
        <v>-1</v>
      </c>
      <c r="P8665" s="3" t="n">
        <v>7.6</v>
      </c>
      <c r="Q8665" s="3" t="n">
        <v>24.2</v>
      </c>
      <c r="R8665" s="3" t="s">
        <v>20939</v>
      </c>
      <c r="S8665" s="4" t="n">
        <v>45747.3735763889</v>
      </c>
      <c r="T8665" s="3" t="s">
        <v>1920</v>
      </c>
      <c r="U8665" s="3" t="s">
        <v>1920</v>
      </c>
      <c r="V8665" s="3" t="n">
        <v>0</v>
      </c>
      <c r="W8665" s="3" t="n">
        <v>0</v>
      </c>
      <c r="X8665" s="3" t="n">
        <v>0</v>
      </c>
      <c r="Y8665" s="3" t="s">
        <v>30</v>
      </c>
      <c r="Z8665" s="3" t="s">
        <v>30</v>
      </c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3"/>
      <c r="AU8665" s="3"/>
      <c r="AV8665" s="3"/>
      <c r="AW8665" s="3"/>
      <c r="AX8665" s="3"/>
      <c r="AY8665" s="3"/>
      <c r="AZ8665" s="3"/>
      <c r="BA8665" s="3"/>
      <c r="BB8665" s="3"/>
      <c r="BC8665" s="3"/>
      <c r="BD8665" s="3"/>
      <c r="BE8665" s="3"/>
      <c r="BF8665" s="3"/>
      <c r="BG8665" s="3"/>
      <c r="BH8665" s="3"/>
      <c r="BI8665" s="3"/>
      <c r="BJ8665" s="3"/>
    </row>
    <row r="8666" customFormat="false" ht="15.75" hidden="false" customHeight="false" outlineLevel="0" collapsed="false">
      <c r="A8666" s="3" t="n">
        <v>8665</v>
      </c>
      <c r="B8666" s="3" t="s">
        <v>25086</v>
      </c>
      <c r="C8666" s="3" t="s">
        <v>25087</v>
      </c>
      <c r="D8666" s="3" t="n">
        <v>1</v>
      </c>
      <c r="E8666" s="3" t="n">
        <v>4.1234349</v>
      </c>
      <c r="F8666" s="3" t="n">
        <v>24</v>
      </c>
      <c r="G8666" s="3" t="n">
        <v>24</v>
      </c>
      <c r="H8666" s="3" t="n">
        <v>14</v>
      </c>
      <c r="I8666" s="3" t="n">
        <v>14</v>
      </c>
      <c r="J8666" s="3" t="n">
        <v>49</v>
      </c>
      <c r="K8666" s="3" t="n">
        <v>49</v>
      </c>
      <c r="L8666" s="3" t="n">
        <v>2</v>
      </c>
      <c r="M8666" s="3" t="n">
        <v>2</v>
      </c>
      <c r="N8666" s="3" t="n">
        <v>-1</v>
      </c>
      <c r="O8666" s="3" t="n">
        <v>-1</v>
      </c>
      <c r="P8666" s="3" t="n">
        <v>7.7</v>
      </c>
      <c r="Q8666" s="3" t="n">
        <v>24.2</v>
      </c>
      <c r="R8666" s="3" t="s">
        <v>20942</v>
      </c>
      <c r="S8666" s="4" t="n">
        <v>45747.3737384259</v>
      </c>
      <c r="T8666" s="3" t="s">
        <v>1920</v>
      </c>
      <c r="U8666" s="3" t="s">
        <v>1920</v>
      </c>
      <c r="V8666" s="3" t="n">
        <v>0</v>
      </c>
      <c r="W8666" s="3" t="n">
        <v>0</v>
      </c>
      <c r="X8666" s="3" t="n">
        <v>0</v>
      </c>
      <c r="Y8666" s="3" t="s">
        <v>30</v>
      </c>
      <c r="Z8666" s="3" t="s">
        <v>30</v>
      </c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  <c r="AP8666" s="3"/>
      <c r="AQ8666" s="3"/>
      <c r="AR8666" s="3"/>
      <c r="AS8666" s="3"/>
      <c r="AT8666" s="3"/>
      <c r="AU8666" s="3"/>
      <c r="AV8666" s="3"/>
      <c r="AW8666" s="3"/>
      <c r="AX8666" s="3"/>
      <c r="AY8666" s="3"/>
      <c r="AZ8666" s="3"/>
      <c r="BA8666" s="3"/>
      <c r="BB8666" s="3"/>
      <c r="BC8666" s="3"/>
      <c r="BD8666" s="3"/>
      <c r="BE8666" s="3"/>
      <c r="BF8666" s="3"/>
      <c r="BG8666" s="3"/>
      <c r="BH8666" s="3"/>
      <c r="BI8666" s="3"/>
      <c r="BJ8666" s="3"/>
    </row>
    <row r="8667" customFormat="false" ht="15.75" hidden="false" customHeight="false" outlineLevel="0" collapsed="false">
      <c r="A8667" s="3" t="n">
        <v>8666</v>
      </c>
      <c r="B8667" s="3" t="s">
        <v>25088</v>
      </c>
      <c r="C8667" s="3" t="s">
        <v>25089</v>
      </c>
      <c r="D8667" s="3" t="n">
        <v>1</v>
      </c>
      <c r="E8667" s="3" t="n">
        <v>4.1539676</v>
      </c>
      <c r="F8667" s="3" t="n">
        <v>23</v>
      </c>
      <c r="G8667" s="3" t="n">
        <v>23</v>
      </c>
      <c r="H8667" s="3" t="n">
        <v>14</v>
      </c>
      <c r="I8667" s="3" t="n">
        <v>14</v>
      </c>
      <c r="J8667" s="3" t="n">
        <v>48</v>
      </c>
      <c r="K8667" s="3" t="n">
        <v>48</v>
      </c>
      <c r="L8667" s="3" t="n">
        <v>2</v>
      </c>
      <c r="M8667" s="3" t="n">
        <v>2</v>
      </c>
      <c r="N8667" s="3" t="n">
        <v>-1</v>
      </c>
      <c r="O8667" s="3" t="n">
        <v>-1</v>
      </c>
      <c r="P8667" s="3" t="n">
        <v>7.8</v>
      </c>
      <c r="Q8667" s="3" t="n">
        <v>24.2</v>
      </c>
      <c r="R8667" s="3" t="s">
        <v>20945</v>
      </c>
      <c r="S8667" s="4" t="n">
        <v>45747.3738888889</v>
      </c>
      <c r="T8667" s="3" t="s">
        <v>1920</v>
      </c>
      <c r="U8667" s="3" t="s">
        <v>1920</v>
      </c>
      <c r="V8667" s="3" t="n">
        <v>0</v>
      </c>
      <c r="W8667" s="3" t="n">
        <v>0</v>
      </c>
      <c r="X8667" s="3" t="n">
        <v>0</v>
      </c>
      <c r="Y8667" s="3" t="s">
        <v>30</v>
      </c>
      <c r="Z8667" s="3" t="s">
        <v>30</v>
      </c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  <c r="AP8667" s="3"/>
      <c r="AQ8667" s="3"/>
      <c r="AR8667" s="3"/>
      <c r="AS8667" s="3"/>
      <c r="AT8667" s="3"/>
      <c r="AU8667" s="3"/>
      <c r="AV8667" s="3"/>
      <c r="AW8667" s="3"/>
      <c r="AX8667" s="3"/>
      <c r="AY8667" s="3"/>
      <c r="AZ8667" s="3"/>
      <c r="BA8667" s="3"/>
      <c r="BB8667" s="3"/>
      <c r="BC8667" s="3"/>
      <c r="BD8667" s="3"/>
      <c r="BE8667" s="3"/>
      <c r="BF8667" s="3"/>
      <c r="BG8667" s="3"/>
      <c r="BH8667" s="3"/>
      <c r="BI8667" s="3"/>
      <c r="BJ8667" s="3"/>
    </row>
    <row r="8668" customFormat="false" ht="15.75" hidden="false" customHeight="false" outlineLevel="0" collapsed="false">
      <c r="A8668" s="3" t="n">
        <v>8667</v>
      </c>
      <c r="B8668" s="3" t="s">
        <v>25090</v>
      </c>
      <c r="C8668" s="3" t="s">
        <v>25091</v>
      </c>
      <c r="D8668" s="3" t="n">
        <v>1</v>
      </c>
      <c r="E8668" s="3" t="n">
        <v>0.0654267</v>
      </c>
      <c r="F8668" s="3" t="n">
        <v>7</v>
      </c>
      <c r="G8668" s="3" t="n">
        <v>7</v>
      </c>
      <c r="H8668" s="3" t="n">
        <v>5</v>
      </c>
      <c r="I8668" s="3" t="n">
        <v>5</v>
      </c>
      <c r="J8668" s="3" t="n">
        <v>7</v>
      </c>
      <c r="K8668" s="3" t="n">
        <v>7</v>
      </c>
      <c r="L8668" s="3" t="n">
        <v>0</v>
      </c>
      <c r="M8668" s="3" t="n">
        <v>0</v>
      </c>
      <c r="N8668" s="3" t="n">
        <v>0</v>
      </c>
      <c r="O8668" s="3" t="n">
        <v>0</v>
      </c>
      <c r="P8668" s="3" t="n">
        <v>7.4</v>
      </c>
      <c r="Q8668" s="3" t="n">
        <v>24.2</v>
      </c>
      <c r="R8668" s="3" t="s">
        <v>20948</v>
      </c>
      <c r="S8668" s="4" t="n">
        <v>45747.3739351852</v>
      </c>
      <c r="T8668" s="3" t="s">
        <v>65</v>
      </c>
      <c r="U8668" s="3" t="s">
        <v>65</v>
      </c>
      <c r="V8668" s="3" t="n">
        <v>1</v>
      </c>
      <c r="W8668" s="3" t="n">
        <v>1</v>
      </c>
      <c r="X8668" s="3" t="n">
        <v>0</v>
      </c>
      <c r="Y8668" s="3" t="s">
        <v>81</v>
      </c>
      <c r="Z8668" s="3" t="s">
        <v>81</v>
      </c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  <c r="AP8668" s="3"/>
      <c r="AQ8668" s="3"/>
      <c r="AR8668" s="3"/>
      <c r="AS8668" s="3"/>
      <c r="AT8668" s="3"/>
      <c r="AU8668" s="3"/>
      <c r="AV8668" s="3"/>
      <c r="AW8668" s="3"/>
      <c r="AX8668" s="3"/>
      <c r="AY8668" s="3"/>
      <c r="AZ8668" s="3"/>
      <c r="BA8668" s="3"/>
      <c r="BB8668" s="3"/>
      <c r="BC8668" s="3"/>
      <c r="BD8668" s="3"/>
      <c r="BE8668" s="3"/>
      <c r="BF8668" s="3"/>
      <c r="BG8668" s="3"/>
      <c r="BH8668" s="3"/>
      <c r="BI8668" s="3"/>
      <c r="BJ8668" s="3"/>
    </row>
    <row r="8669" customFormat="false" ht="15.75" hidden="false" customHeight="false" outlineLevel="0" collapsed="false">
      <c r="A8669" s="3" t="n">
        <v>8668</v>
      </c>
      <c r="B8669" s="3" t="s">
        <v>25092</v>
      </c>
      <c r="C8669" s="3" t="s">
        <v>25093</v>
      </c>
      <c r="D8669" s="3" t="n">
        <v>1</v>
      </c>
      <c r="E8669" s="3" t="n">
        <v>0.0586176</v>
      </c>
      <c r="F8669" s="3" t="n">
        <v>7</v>
      </c>
      <c r="G8669" s="3" t="n">
        <v>7</v>
      </c>
      <c r="H8669" s="3" t="n">
        <v>5</v>
      </c>
      <c r="I8669" s="3" t="n">
        <v>5</v>
      </c>
      <c r="J8669" s="3" t="n">
        <v>7</v>
      </c>
      <c r="K8669" s="3" t="n">
        <v>7</v>
      </c>
      <c r="L8669" s="3" t="n">
        <v>0</v>
      </c>
      <c r="M8669" s="3" t="n">
        <v>0</v>
      </c>
      <c r="N8669" s="3" t="n">
        <v>0</v>
      </c>
      <c r="O8669" s="3" t="n">
        <v>0</v>
      </c>
      <c r="P8669" s="3" t="n">
        <v>7.5</v>
      </c>
      <c r="Q8669" s="3" t="n">
        <v>24.2</v>
      </c>
      <c r="R8669" s="3" t="s">
        <v>20951</v>
      </c>
      <c r="S8669" s="4" t="n">
        <v>45747.3739930556</v>
      </c>
      <c r="T8669" s="3" t="s">
        <v>65</v>
      </c>
      <c r="U8669" s="3" t="s">
        <v>65</v>
      </c>
      <c r="V8669" s="3" t="n">
        <v>1</v>
      </c>
      <c r="W8669" s="3" t="n">
        <v>1</v>
      </c>
      <c r="X8669" s="3" t="n">
        <v>0</v>
      </c>
      <c r="Y8669" s="3" t="s">
        <v>81</v>
      </c>
      <c r="Z8669" s="3" t="s">
        <v>81</v>
      </c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3"/>
      <c r="AU8669" s="3"/>
      <c r="AV8669" s="3"/>
      <c r="AW8669" s="3"/>
      <c r="AX8669" s="3"/>
      <c r="AY8669" s="3"/>
      <c r="AZ8669" s="3"/>
      <c r="BA8669" s="3"/>
      <c r="BB8669" s="3"/>
      <c r="BC8669" s="3"/>
      <c r="BD8669" s="3"/>
      <c r="BE8669" s="3"/>
      <c r="BF8669" s="3"/>
      <c r="BG8669" s="3"/>
      <c r="BH8669" s="3"/>
      <c r="BI8669" s="3"/>
      <c r="BJ8669" s="3"/>
    </row>
    <row r="8670" customFormat="false" ht="15.75" hidden="false" customHeight="false" outlineLevel="0" collapsed="false">
      <c r="A8670" s="3" t="n">
        <v>8669</v>
      </c>
      <c r="B8670" s="3" t="s">
        <v>25094</v>
      </c>
      <c r="C8670" s="3" t="s">
        <v>25095</v>
      </c>
      <c r="D8670" s="3" t="n">
        <v>1</v>
      </c>
      <c r="E8670" s="3" t="n">
        <v>0.1288381</v>
      </c>
      <c r="F8670" s="3" t="n">
        <v>7</v>
      </c>
      <c r="G8670" s="3" t="n">
        <v>7</v>
      </c>
      <c r="H8670" s="3" t="n">
        <v>5</v>
      </c>
      <c r="I8670" s="3" t="n">
        <v>5</v>
      </c>
      <c r="J8670" s="3" t="n">
        <v>7</v>
      </c>
      <c r="K8670" s="3" t="n">
        <v>7</v>
      </c>
      <c r="L8670" s="3" t="n">
        <v>0</v>
      </c>
      <c r="M8670" s="3" t="n">
        <v>0</v>
      </c>
      <c r="N8670" s="3" t="n">
        <v>0</v>
      </c>
      <c r="O8670" s="3" t="n">
        <v>0</v>
      </c>
      <c r="P8670" s="3" t="n">
        <v>7.6</v>
      </c>
      <c r="Q8670" s="3" t="n">
        <v>24.2</v>
      </c>
      <c r="R8670" s="3" t="s">
        <v>20954</v>
      </c>
      <c r="S8670" s="4" t="n">
        <v>45747.3740393519</v>
      </c>
      <c r="T8670" s="3" t="s">
        <v>65</v>
      </c>
      <c r="U8670" s="3" t="s">
        <v>65</v>
      </c>
      <c r="V8670" s="3" t="n">
        <v>1</v>
      </c>
      <c r="W8670" s="3" t="n">
        <v>1</v>
      </c>
      <c r="X8670" s="3" t="n">
        <v>0</v>
      </c>
      <c r="Y8670" s="3" t="s">
        <v>81</v>
      </c>
      <c r="Z8670" s="3" t="s">
        <v>81</v>
      </c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3"/>
      <c r="AU8670" s="3"/>
      <c r="AV8670" s="3"/>
      <c r="AW8670" s="3"/>
      <c r="AX8670" s="3"/>
      <c r="AY8670" s="3"/>
      <c r="AZ8670" s="3"/>
      <c r="BA8670" s="3"/>
      <c r="BB8670" s="3"/>
      <c r="BC8670" s="3"/>
      <c r="BD8670" s="3"/>
      <c r="BE8670" s="3"/>
      <c r="BF8670" s="3"/>
      <c r="BG8670" s="3"/>
      <c r="BH8670" s="3"/>
      <c r="BI8670" s="3"/>
      <c r="BJ8670" s="3"/>
    </row>
    <row r="8671" customFormat="false" ht="15.75" hidden="false" customHeight="false" outlineLevel="0" collapsed="false">
      <c r="A8671" s="3" t="n">
        <v>8670</v>
      </c>
      <c r="B8671" s="3" t="s">
        <v>25096</v>
      </c>
      <c r="C8671" s="3" t="s">
        <v>25097</v>
      </c>
      <c r="D8671" s="3" t="n">
        <v>1</v>
      </c>
      <c r="E8671" s="3" t="n">
        <v>0.0626604</v>
      </c>
      <c r="F8671" s="3" t="n">
        <v>7</v>
      </c>
      <c r="G8671" s="3" t="n">
        <v>7</v>
      </c>
      <c r="H8671" s="3" t="n">
        <v>5</v>
      </c>
      <c r="I8671" s="3" t="n">
        <v>5</v>
      </c>
      <c r="J8671" s="3" t="n">
        <v>7</v>
      </c>
      <c r="K8671" s="3" t="n">
        <v>7</v>
      </c>
      <c r="L8671" s="3" t="n">
        <v>0</v>
      </c>
      <c r="M8671" s="3" t="n">
        <v>0</v>
      </c>
      <c r="N8671" s="3" t="n">
        <v>0</v>
      </c>
      <c r="O8671" s="3" t="n">
        <v>0</v>
      </c>
      <c r="P8671" s="3" t="n">
        <v>7.7</v>
      </c>
      <c r="Q8671" s="3" t="n">
        <v>24.2</v>
      </c>
      <c r="R8671" s="3" t="s">
        <v>20957</v>
      </c>
      <c r="S8671" s="4" t="n">
        <v>45747.3741087963</v>
      </c>
      <c r="T8671" s="3" t="s">
        <v>65</v>
      </c>
      <c r="U8671" s="3" t="s">
        <v>65</v>
      </c>
      <c r="V8671" s="3" t="n">
        <v>1</v>
      </c>
      <c r="W8671" s="3" t="n">
        <v>1</v>
      </c>
      <c r="X8671" s="3" t="n">
        <v>0</v>
      </c>
      <c r="Y8671" s="3" t="s">
        <v>81</v>
      </c>
      <c r="Z8671" s="3" t="s">
        <v>81</v>
      </c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3"/>
      <c r="AU8671" s="3"/>
      <c r="AV8671" s="3"/>
      <c r="AW8671" s="3"/>
      <c r="AX8671" s="3"/>
      <c r="AY8671" s="3"/>
      <c r="AZ8671" s="3"/>
      <c r="BA8671" s="3"/>
      <c r="BB8671" s="3"/>
      <c r="BC8671" s="3"/>
      <c r="BD8671" s="3"/>
      <c r="BE8671" s="3"/>
      <c r="BF8671" s="3"/>
      <c r="BG8671" s="3"/>
      <c r="BH8671" s="3"/>
      <c r="BI8671" s="3"/>
      <c r="BJ8671" s="3"/>
    </row>
    <row r="8672" customFormat="false" ht="15.75" hidden="false" customHeight="false" outlineLevel="0" collapsed="false">
      <c r="A8672" s="3" t="n">
        <v>8671</v>
      </c>
      <c r="B8672" s="3" t="s">
        <v>25098</v>
      </c>
      <c r="C8672" s="3" t="s">
        <v>25099</v>
      </c>
      <c r="D8672" s="3" t="n">
        <v>1</v>
      </c>
      <c r="E8672" s="3" t="n">
        <v>0.0645287</v>
      </c>
      <c r="F8672" s="3" t="n">
        <v>7</v>
      </c>
      <c r="G8672" s="3" t="n">
        <v>7</v>
      </c>
      <c r="H8672" s="3" t="n">
        <v>5</v>
      </c>
      <c r="I8672" s="3" t="n">
        <v>5</v>
      </c>
      <c r="J8672" s="3" t="n">
        <v>7</v>
      </c>
      <c r="K8672" s="3" t="n">
        <v>7</v>
      </c>
      <c r="L8672" s="3" t="n">
        <v>0</v>
      </c>
      <c r="M8672" s="3" t="n">
        <v>0</v>
      </c>
      <c r="N8672" s="3" t="n">
        <v>0</v>
      </c>
      <c r="O8672" s="3" t="n">
        <v>0</v>
      </c>
      <c r="P8672" s="3" t="n">
        <v>7.8</v>
      </c>
      <c r="Q8672" s="3" t="n">
        <v>24.2</v>
      </c>
      <c r="R8672" s="3" t="s">
        <v>20960</v>
      </c>
      <c r="S8672" s="4" t="n">
        <v>45747.3741550926</v>
      </c>
      <c r="T8672" s="3" t="s">
        <v>65</v>
      </c>
      <c r="U8672" s="3" t="s">
        <v>65</v>
      </c>
      <c r="V8672" s="3" t="n">
        <v>1</v>
      </c>
      <c r="W8672" s="3" t="n">
        <v>1</v>
      </c>
      <c r="X8672" s="3" t="n">
        <v>0</v>
      </c>
      <c r="Y8672" s="3" t="s">
        <v>81</v>
      </c>
      <c r="Z8672" s="3" t="s">
        <v>81</v>
      </c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  <c r="AP8672" s="3"/>
      <c r="AQ8672" s="3"/>
      <c r="AR8672" s="3"/>
      <c r="AS8672" s="3"/>
      <c r="AT8672" s="3"/>
      <c r="AU8672" s="3"/>
      <c r="AV8672" s="3"/>
      <c r="AW8672" s="3"/>
      <c r="AX8672" s="3"/>
      <c r="AY8672" s="3"/>
      <c r="AZ8672" s="3"/>
      <c r="BA8672" s="3"/>
      <c r="BB8672" s="3"/>
      <c r="BC8672" s="3"/>
      <c r="BD8672" s="3"/>
      <c r="BE8672" s="3"/>
      <c r="BF8672" s="3"/>
      <c r="BG8672" s="3"/>
      <c r="BH8672" s="3"/>
      <c r="BI8672" s="3"/>
      <c r="BJ8672" s="3"/>
    </row>
    <row r="8673" customFormat="false" ht="15.75" hidden="false" customHeight="false" outlineLevel="0" collapsed="false">
      <c r="A8673" s="3" t="n">
        <v>8672</v>
      </c>
      <c r="B8673" s="3" t="s">
        <v>25100</v>
      </c>
      <c r="C8673" s="3" t="s">
        <v>25101</v>
      </c>
      <c r="D8673" s="3" t="n">
        <v>1</v>
      </c>
      <c r="E8673" s="3" t="n">
        <v>0.0614927</v>
      </c>
      <c r="F8673" s="3" t="n">
        <v>8</v>
      </c>
      <c r="G8673" s="3" t="n">
        <v>8</v>
      </c>
      <c r="H8673" s="3" t="n">
        <v>7</v>
      </c>
      <c r="I8673" s="3" t="n">
        <v>7</v>
      </c>
      <c r="J8673" s="3" t="n">
        <v>10</v>
      </c>
      <c r="K8673" s="3" t="n">
        <v>10</v>
      </c>
      <c r="L8673" s="3" t="n">
        <v>0</v>
      </c>
      <c r="M8673" s="3" t="n">
        <v>0</v>
      </c>
      <c r="N8673" s="3" t="n">
        <v>0</v>
      </c>
      <c r="O8673" s="3" t="n">
        <v>0</v>
      </c>
      <c r="P8673" s="3" t="n">
        <v>7.4</v>
      </c>
      <c r="Q8673" s="3" t="n">
        <v>24.2</v>
      </c>
      <c r="R8673" s="3" t="s">
        <v>20963</v>
      </c>
      <c r="S8673" s="4" t="n">
        <v>45747.3742013889</v>
      </c>
      <c r="T8673" s="3" t="s">
        <v>65</v>
      </c>
      <c r="U8673" s="3" t="s">
        <v>65</v>
      </c>
      <c r="V8673" s="3" t="n">
        <v>1</v>
      </c>
      <c r="W8673" s="3" t="n">
        <v>1</v>
      </c>
      <c r="X8673" s="3" t="n">
        <v>0</v>
      </c>
      <c r="Y8673" s="3" t="s">
        <v>81</v>
      </c>
      <c r="Z8673" s="3" t="s">
        <v>81</v>
      </c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3"/>
      <c r="AU8673" s="3"/>
      <c r="AV8673" s="3"/>
      <c r="AW8673" s="3"/>
      <c r="AX8673" s="3"/>
      <c r="AY8673" s="3"/>
      <c r="AZ8673" s="3"/>
      <c r="BA8673" s="3"/>
      <c r="BB8673" s="3"/>
      <c r="BC8673" s="3"/>
      <c r="BD8673" s="3"/>
      <c r="BE8673" s="3"/>
      <c r="BF8673" s="3"/>
      <c r="BG8673" s="3"/>
      <c r="BH8673" s="3"/>
      <c r="BI8673" s="3"/>
      <c r="BJ8673" s="3"/>
    </row>
    <row r="8674" customFormat="false" ht="15.75" hidden="false" customHeight="false" outlineLevel="0" collapsed="false">
      <c r="A8674" s="3" t="n">
        <v>8673</v>
      </c>
      <c r="B8674" s="3" t="s">
        <v>25102</v>
      </c>
      <c r="C8674" s="3" t="s">
        <v>25103</v>
      </c>
      <c r="D8674" s="3" t="n">
        <v>1</v>
      </c>
      <c r="E8674" s="3" t="n">
        <v>0.0605639</v>
      </c>
      <c r="F8674" s="3" t="n">
        <v>8</v>
      </c>
      <c r="G8674" s="3" t="n">
        <v>8</v>
      </c>
      <c r="H8674" s="3" t="n">
        <v>7</v>
      </c>
      <c r="I8674" s="3" t="n">
        <v>7</v>
      </c>
      <c r="J8674" s="3" t="n">
        <v>10</v>
      </c>
      <c r="K8674" s="3" t="n">
        <v>10</v>
      </c>
      <c r="L8674" s="3" t="n">
        <v>0</v>
      </c>
      <c r="M8674" s="3" t="n">
        <v>0</v>
      </c>
      <c r="N8674" s="3" t="n">
        <v>0</v>
      </c>
      <c r="O8674" s="3" t="n">
        <v>0</v>
      </c>
      <c r="P8674" s="3" t="n">
        <v>7.5</v>
      </c>
      <c r="Q8674" s="3" t="n">
        <v>24.2</v>
      </c>
      <c r="R8674" s="3" t="s">
        <v>20966</v>
      </c>
      <c r="S8674" s="4" t="n">
        <v>45747.3742592593</v>
      </c>
      <c r="T8674" s="3" t="s">
        <v>65</v>
      </c>
      <c r="U8674" s="3" t="s">
        <v>65</v>
      </c>
      <c r="V8674" s="3" t="n">
        <v>1</v>
      </c>
      <c r="W8674" s="3" t="n">
        <v>1</v>
      </c>
      <c r="X8674" s="3" t="n">
        <v>0</v>
      </c>
      <c r="Y8674" s="3" t="s">
        <v>81</v>
      </c>
      <c r="Z8674" s="3" t="s">
        <v>81</v>
      </c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3"/>
      <c r="AU8674" s="3"/>
      <c r="AV8674" s="3"/>
      <c r="AW8674" s="3"/>
      <c r="AX8674" s="3"/>
      <c r="AY8674" s="3"/>
      <c r="AZ8674" s="3"/>
      <c r="BA8674" s="3"/>
      <c r="BB8674" s="3"/>
      <c r="BC8674" s="3"/>
      <c r="BD8674" s="3"/>
      <c r="BE8674" s="3"/>
      <c r="BF8674" s="3"/>
      <c r="BG8674" s="3"/>
      <c r="BH8674" s="3"/>
      <c r="BI8674" s="3"/>
      <c r="BJ8674" s="3"/>
    </row>
    <row r="8675" customFormat="false" ht="15.75" hidden="false" customHeight="false" outlineLevel="0" collapsed="false">
      <c r="A8675" s="3" t="n">
        <v>8674</v>
      </c>
      <c r="B8675" s="3" t="s">
        <v>25104</v>
      </c>
      <c r="C8675" s="3" t="s">
        <v>25105</v>
      </c>
      <c r="D8675" s="3" t="n">
        <v>1</v>
      </c>
      <c r="E8675" s="3" t="n">
        <v>0.0595733</v>
      </c>
      <c r="F8675" s="3" t="n">
        <v>8</v>
      </c>
      <c r="G8675" s="3" t="n">
        <v>8</v>
      </c>
      <c r="H8675" s="3" t="n">
        <v>7</v>
      </c>
      <c r="I8675" s="3" t="n">
        <v>7</v>
      </c>
      <c r="J8675" s="3" t="n">
        <v>10</v>
      </c>
      <c r="K8675" s="3" t="n">
        <v>10</v>
      </c>
      <c r="L8675" s="3" t="n">
        <v>0</v>
      </c>
      <c r="M8675" s="3" t="n">
        <v>0</v>
      </c>
      <c r="N8675" s="3" t="n">
        <v>0</v>
      </c>
      <c r="O8675" s="3" t="n">
        <v>0</v>
      </c>
      <c r="P8675" s="3" t="n">
        <v>7.6</v>
      </c>
      <c r="Q8675" s="3" t="n">
        <v>24.2</v>
      </c>
      <c r="R8675" s="3" t="s">
        <v>20969</v>
      </c>
      <c r="S8675" s="4" t="n">
        <v>45747.3743055556</v>
      </c>
      <c r="T8675" s="3" t="s">
        <v>65</v>
      </c>
      <c r="U8675" s="3" t="s">
        <v>65</v>
      </c>
      <c r="V8675" s="3" t="n">
        <v>1</v>
      </c>
      <c r="W8675" s="3" t="n">
        <v>1</v>
      </c>
      <c r="X8675" s="3" t="n">
        <v>0</v>
      </c>
      <c r="Y8675" s="3" t="s">
        <v>81</v>
      </c>
      <c r="Z8675" s="3" t="s">
        <v>81</v>
      </c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  <c r="AP8675" s="3"/>
      <c r="AQ8675" s="3"/>
      <c r="AR8675" s="3"/>
      <c r="AS8675" s="3"/>
      <c r="AT8675" s="3"/>
      <c r="AU8675" s="3"/>
      <c r="AV8675" s="3"/>
      <c r="AW8675" s="3"/>
      <c r="AX8675" s="3"/>
      <c r="AY8675" s="3"/>
      <c r="AZ8675" s="3"/>
      <c r="BA8675" s="3"/>
      <c r="BB8675" s="3"/>
      <c r="BC8675" s="3"/>
      <c r="BD8675" s="3"/>
      <c r="BE8675" s="3"/>
      <c r="BF8675" s="3"/>
      <c r="BG8675" s="3"/>
      <c r="BH8675" s="3"/>
      <c r="BI8675" s="3"/>
      <c r="BJ8675" s="3"/>
    </row>
    <row r="8676" customFormat="false" ht="15.75" hidden="false" customHeight="false" outlineLevel="0" collapsed="false">
      <c r="A8676" s="3" t="n">
        <v>8675</v>
      </c>
      <c r="B8676" s="3" t="s">
        <v>25106</v>
      </c>
      <c r="C8676" s="3" t="s">
        <v>25107</v>
      </c>
      <c r="D8676" s="3" t="n">
        <v>1</v>
      </c>
      <c r="E8676" s="3" t="n">
        <v>0.058414</v>
      </c>
      <c r="F8676" s="3" t="n">
        <v>8</v>
      </c>
      <c r="G8676" s="3" t="n">
        <v>8</v>
      </c>
      <c r="H8676" s="3" t="n">
        <v>7</v>
      </c>
      <c r="I8676" s="3" t="n">
        <v>7</v>
      </c>
      <c r="J8676" s="3" t="n">
        <v>10</v>
      </c>
      <c r="K8676" s="3" t="n">
        <v>10</v>
      </c>
      <c r="L8676" s="3" t="n">
        <v>0</v>
      </c>
      <c r="M8676" s="3" t="n">
        <v>0</v>
      </c>
      <c r="N8676" s="3" t="n">
        <v>0</v>
      </c>
      <c r="O8676" s="3" t="n">
        <v>0</v>
      </c>
      <c r="P8676" s="3" t="n">
        <v>7.7</v>
      </c>
      <c r="Q8676" s="3" t="n">
        <v>24.2</v>
      </c>
      <c r="R8676" s="3" t="s">
        <v>20972</v>
      </c>
      <c r="S8676" s="4" t="n">
        <v>45747.3743518519</v>
      </c>
      <c r="T8676" s="3" t="s">
        <v>65</v>
      </c>
      <c r="U8676" s="3" t="s">
        <v>65</v>
      </c>
      <c r="V8676" s="3" t="n">
        <v>1</v>
      </c>
      <c r="W8676" s="3" t="n">
        <v>1</v>
      </c>
      <c r="X8676" s="3" t="n">
        <v>0</v>
      </c>
      <c r="Y8676" s="3" t="s">
        <v>81</v>
      </c>
      <c r="Z8676" s="3" t="s">
        <v>81</v>
      </c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  <c r="AP8676" s="3"/>
      <c r="AQ8676" s="3"/>
      <c r="AR8676" s="3"/>
      <c r="AS8676" s="3"/>
      <c r="AT8676" s="3"/>
      <c r="AU8676" s="3"/>
      <c r="AV8676" s="3"/>
      <c r="AW8676" s="3"/>
      <c r="AX8676" s="3"/>
      <c r="AY8676" s="3"/>
      <c r="AZ8676" s="3"/>
      <c r="BA8676" s="3"/>
      <c r="BB8676" s="3"/>
      <c r="BC8676" s="3"/>
      <c r="BD8676" s="3"/>
      <c r="BE8676" s="3"/>
      <c r="BF8676" s="3"/>
      <c r="BG8676" s="3"/>
      <c r="BH8676" s="3"/>
      <c r="BI8676" s="3"/>
      <c r="BJ8676" s="3"/>
    </row>
    <row r="8677" customFormat="false" ht="15.75" hidden="false" customHeight="false" outlineLevel="0" collapsed="false">
      <c r="A8677" s="3" t="n">
        <v>8676</v>
      </c>
      <c r="B8677" s="3" t="s">
        <v>25108</v>
      </c>
      <c r="C8677" s="3" t="s">
        <v>25109</v>
      </c>
      <c r="D8677" s="3" t="n">
        <v>1</v>
      </c>
      <c r="E8677" s="3" t="n">
        <v>0.0552378</v>
      </c>
      <c r="F8677" s="3" t="n">
        <v>8</v>
      </c>
      <c r="G8677" s="3" t="n">
        <v>8</v>
      </c>
      <c r="H8677" s="3" t="n">
        <v>7</v>
      </c>
      <c r="I8677" s="3" t="n">
        <v>7</v>
      </c>
      <c r="J8677" s="3" t="n">
        <v>10</v>
      </c>
      <c r="K8677" s="3" t="n">
        <v>10</v>
      </c>
      <c r="L8677" s="3" t="n">
        <v>0</v>
      </c>
      <c r="M8677" s="3" t="n">
        <v>0</v>
      </c>
      <c r="N8677" s="3" t="n">
        <v>0</v>
      </c>
      <c r="O8677" s="3" t="n">
        <v>0</v>
      </c>
      <c r="P8677" s="3" t="n">
        <v>7.8</v>
      </c>
      <c r="Q8677" s="3" t="n">
        <v>24.2</v>
      </c>
      <c r="R8677" s="3" t="s">
        <v>20975</v>
      </c>
      <c r="S8677" s="4" t="n">
        <v>45747.3744097222</v>
      </c>
      <c r="T8677" s="3" t="s">
        <v>65</v>
      </c>
      <c r="U8677" s="3" t="s">
        <v>65</v>
      </c>
      <c r="V8677" s="3" t="n">
        <v>1</v>
      </c>
      <c r="W8677" s="3" t="n">
        <v>1</v>
      </c>
      <c r="X8677" s="3" t="n">
        <v>0</v>
      </c>
      <c r="Y8677" s="3" t="s">
        <v>81</v>
      </c>
      <c r="Z8677" s="3" t="s">
        <v>81</v>
      </c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3"/>
      <c r="AU8677" s="3"/>
      <c r="AV8677" s="3"/>
      <c r="AW8677" s="3"/>
      <c r="AX8677" s="3"/>
      <c r="AY8677" s="3"/>
      <c r="AZ8677" s="3"/>
      <c r="BA8677" s="3"/>
      <c r="BB8677" s="3"/>
      <c r="BC8677" s="3"/>
      <c r="BD8677" s="3"/>
      <c r="BE8677" s="3"/>
      <c r="BF8677" s="3"/>
      <c r="BG8677" s="3"/>
      <c r="BH8677" s="3"/>
      <c r="BI8677" s="3"/>
      <c r="BJ8677" s="3"/>
    </row>
    <row r="8678" customFormat="false" ht="15.75" hidden="false" customHeight="false" outlineLevel="0" collapsed="false">
      <c r="A8678" s="3" t="n">
        <v>8677</v>
      </c>
      <c r="B8678" s="3" t="s">
        <v>25110</v>
      </c>
      <c r="C8678" s="3" t="s">
        <v>25111</v>
      </c>
      <c r="D8678" s="3" t="n">
        <v>1</v>
      </c>
      <c r="E8678" s="3" t="n">
        <v>0.0761025</v>
      </c>
      <c r="F8678" s="3" t="n">
        <v>11</v>
      </c>
      <c r="G8678" s="3" t="n">
        <v>11</v>
      </c>
      <c r="H8678" s="3" t="n">
        <v>7</v>
      </c>
      <c r="I8678" s="3" t="n">
        <v>7</v>
      </c>
      <c r="J8678" s="3" t="n">
        <v>15</v>
      </c>
      <c r="K8678" s="3" t="n">
        <v>15</v>
      </c>
      <c r="L8678" s="3" t="n">
        <v>0</v>
      </c>
      <c r="M8678" s="3" t="n">
        <v>0</v>
      </c>
      <c r="N8678" s="3" t="n">
        <v>0</v>
      </c>
      <c r="O8678" s="3" t="n">
        <v>0</v>
      </c>
      <c r="P8678" s="3" t="n">
        <v>7.4</v>
      </c>
      <c r="Q8678" s="3" t="n">
        <v>24.2</v>
      </c>
      <c r="R8678" s="3" t="s">
        <v>20978</v>
      </c>
      <c r="S8678" s="4" t="n">
        <v>45747.3744675926</v>
      </c>
      <c r="T8678" s="3" t="s">
        <v>65</v>
      </c>
      <c r="U8678" s="3" t="s">
        <v>65</v>
      </c>
      <c r="V8678" s="3" t="n">
        <v>1</v>
      </c>
      <c r="W8678" s="3" t="n">
        <v>1</v>
      </c>
      <c r="X8678" s="3" t="n">
        <v>0</v>
      </c>
      <c r="Y8678" s="3" t="s">
        <v>81</v>
      </c>
      <c r="Z8678" s="3" t="s">
        <v>81</v>
      </c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3"/>
      <c r="AU8678" s="3"/>
      <c r="AV8678" s="3"/>
      <c r="AW8678" s="3"/>
      <c r="AX8678" s="3"/>
      <c r="AY8678" s="3"/>
      <c r="AZ8678" s="3"/>
      <c r="BA8678" s="3"/>
      <c r="BB8678" s="3"/>
      <c r="BC8678" s="3"/>
      <c r="BD8678" s="3"/>
      <c r="BE8678" s="3"/>
      <c r="BF8678" s="3"/>
      <c r="BG8678" s="3"/>
      <c r="BH8678" s="3"/>
      <c r="BI8678" s="3"/>
      <c r="BJ8678" s="3"/>
    </row>
    <row r="8679" customFormat="false" ht="15.75" hidden="false" customHeight="false" outlineLevel="0" collapsed="false">
      <c r="A8679" s="3" t="n">
        <v>8678</v>
      </c>
      <c r="B8679" s="3" t="s">
        <v>25112</v>
      </c>
      <c r="C8679" s="3" t="s">
        <v>25113</v>
      </c>
      <c r="D8679" s="3" t="n">
        <v>1</v>
      </c>
      <c r="E8679" s="3" t="n">
        <v>0.0769144</v>
      </c>
      <c r="F8679" s="3" t="n">
        <v>11</v>
      </c>
      <c r="G8679" s="3" t="n">
        <v>11</v>
      </c>
      <c r="H8679" s="3" t="n">
        <v>7</v>
      </c>
      <c r="I8679" s="3" t="n">
        <v>7</v>
      </c>
      <c r="J8679" s="3" t="n">
        <v>15</v>
      </c>
      <c r="K8679" s="3" t="n">
        <v>15</v>
      </c>
      <c r="L8679" s="3" t="n">
        <v>0</v>
      </c>
      <c r="M8679" s="3" t="n">
        <v>0</v>
      </c>
      <c r="N8679" s="3" t="n">
        <v>0</v>
      </c>
      <c r="O8679" s="3" t="n">
        <v>0</v>
      </c>
      <c r="P8679" s="3" t="n">
        <v>7.5</v>
      </c>
      <c r="Q8679" s="3" t="n">
        <v>24.2</v>
      </c>
      <c r="R8679" s="3" t="s">
        <v>20981</v>
      </c>
      <c r="S8679" s="4" t="n">
        <v>45747.3745138889</v>
      </c>
      <c r="T8679" s="3" t="s">
        <v>65</v>
      </c>
      <c r="U8679" s="3" t="s">
        <v>65</v>
      </c>
      <c r="V8679" s="3" t="n">
        <v>1</v>
      </c>
      <c r="W8679" s="3" t="n">
        <v>1</v>
      </c>
      <c r="X8679" s="3" t="n">
        <v>0</v>
      </c>
      <c r="Y8679" s="3" t="s">
        <v>81</v>
      </c>
      <c r="Z8679" s="3" t="s">
        <v>81</v>
      </c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3"/>
      <c r="AU8679" s="3"/>
      <c r="AV8679" s="3"/>
      <c r="AW8679" s="3"/>
      <c r="AX8679" s="3"/>
      <c r="AY8679" s="3"/>
      <c r="AZ8679" s="3"/>
      <c r="BA8679" s="3"/>
      <c r="BB8679" s="3"/>
      <c r="BC8679" s="3"/>
      <c r="BD8679" s="3"/>
      <c r="BE8679" s="3"/>
      <c r="BF8679" s="3"/>
      <c r="BG8679" s="3"/>
      <c r="BH8679" s="3"/>
      <c r="BI8679" s="3"/>
      <c r="BJ8679" s="3"/>
    </row>
    <row r="8680" customFormat="false" ht="15.75" hidden="false" customHeight="false" outlineLevel="0" collapsed="false">
      <c r="A8680" s="3" t="n">
        <v>8679</v>
      </c>
      <c r="B8680" s="3" t="s">
        <v>25114</v>
      </c>
      <c r="C8680" s="3" t="s">
        <v>25115</v>
      </c>
      <c r="D8680" s="3" t="n">
        <v>1</v>
      </c>
      <c r="E8680" s="3" t="n">
        <v>0.0946301</v>
      </c>
      <c r="F8680" s="3" t="n">
        <v>11</v>
      </c>
      <c r="G8680" s="3" t="n">
        <v>11</v>
      </c>
      <c r="H8680" s="3" t="n">
        <v>7</v>
      </c>
      <c r="I8680" s="3" t="n">
        <v>7</v>
      </c>
      <c r="J8680" s="3" t="n">
        <v>15</v>
      </c>
      <c r="K8680" s="3" t="n">
        <v>15</v>
      </c>
      <c r="L8680" s="3" t="n">
        <v>0</v>
      </c>
      <c r="M8680" s="3" t="n">
        <v>0</v>
      </c>
      <c r="N8680" s="3" t="n">
        <v>0</v>
      </c>
      <c r="O8680" s="3" t="n">
        <v>0</v>
      </c>
      <c r="P8680" s="3" t="n">
        <v>7.6</v>
      </c>
      <c r="Q8680" s="3" t="n">
        <v>24.2</v>
      </c>
      <c r="R8680" s="3" t="s">
        <v>20984</v>
      </c>
      <c r="S8680" s="4" t="n">
        <v>45747.3745717593</v>
      </c>
      <c r="T8680" s="3" t="s">
        <v>65</v>
      </c>
      <c r="U8680" s="3" t="s">
        <v>65</v>
      </c>
      <c r="V8680" s="3" t="n">
        <v>1</v>
      </c>
      <c r="W8680" s="3" t="n">
        <v>1</v>
      </c>
      <c r="X8680" s="3" t="n">
        <v>0</v>
      </c>
      <c r="Y8680" s="3" t="s">
        <v>81</v>
      </c>
      <c r="Z8680" s="3" t="s">
        <v>81</v>
      </c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3"/>
      <c r="AU8680" s="3"/>
      <c r="AV8680" s="3"/>
      <c r="AW8680" s="3"/>
      <c r="AX8680" s="3"/>
      <c r="AY8680" s="3"/>
      <c r="AZ8680" s="3"/>
      <c r="BA8680" s="3"/>
      <c r="BB8680" s="3"/>
      <c r="BC8680" s="3"/>
      <c r="BD8680" s="3"/>
      <c r="BE8680" s="3"/>
      <c r="BF8680" s="3"/>
      <c r="BG8680" s="3"/>
      <c r="BH8680" s="3"/>
      <c r="BI8680" s="3"/>
      <c r="BJ8680" s="3"/>
    </row>
    <row r="8681" customFormat="false" ht="15.75" hidden="false" customHeight="false" outlineLevel="0" collapsed="false">
      <c r="A8681" s="3" t="n">
        <v>8680</v>
      </c>
      <c r="B8681" s="3" t="s">
        <v>25116</v>
      </c>
      <c r="C8681" s="3" t="s">
        <v>25117</v>
      </c>
      <c r="D8681" s="3" t="n">
        <v>1</v>
      </c>
      <c r="E8681" s="3" t="n">
        <v>0.0929596</v>
      </c>
      <c r="F8681" s="3" t="n">
        <v>11</v>
      </c>
      <c r="G8681" s="3" t="n">
        <v>11</v>
      </c>
      <c r="H8681" s="3" t="n">
        <v>7</v>
      </c>
      <c r="I8681" s="3" t="n">
        <v>7</v>
      </c>
      <c r="J8681" s="3" t="n">
        <v>15</v>
      </c>
      <c r="K8681" s="3" t="n">
        <v>15</v>
      </c>
      <c r="L8681" s="3" t="n">
        <v>0</v>
      </c>
      <c r="M8681" s="3" t="n">
        <v>0</v>
      </c>
      <c r="N8681" s="3" t="n">
        <v>0</v>
      </c>
      <c r="O8681" s="3" t="n">
        <v>0</v>
      </c>
      <c r="P8681" s="3" t="n">
        <v>7.7</v>
      </c>
      <c r="Q8681" s="3" t="n">
        <v>24.2</v>
      </c>
      <c r="R8681" s="3" t="s">
        <v>20987</v>
      </c>
      <c r="S8681" s="4" t="n">
        <v>45747.3746180556</v>
      </c>
      <c r="T8681" s="3" t="s">
        <v>65</v>
      </c>
      <c r="U8681" s="3" t="s">
        <v>65</v>
      </c>
      <c r="V8681" s="3" t="n">
        <v>1</v>
      </c>
      <c r="W8681" s="3" t="n">
        <v>1</v>
      </c>
      <c r="X8681" s="3" t="n">
        <v>0</v>
      </c>
      <c r="Y8681" s="3" t="s">
        <v>81</v>
      </c>
      <c r="Z8681" s="3" t="s">
        <v>81</v>
      </c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  <c r="AP8681" s="3"/>
      <c r="AQ8681" s="3"/>
      <c r="AR8681" s="3"/>
      <c r="AS8681" s="3"/>
      <c r="AT8681" s="3"/>
      <c r="AU8681" s="3"/>
      <c r="AV8681" s="3"/>
      <c r="AW8681" s="3"/>
      <c r="AX8681" s="3"/>
      <c r="AY8681" s="3"/>
      <c r="AZ8681" s="3"/>
      <c r="BA8681" s="3"/>
      <c r="BB8681" s="3"/>
      <c r="BC8681" s="3"/>
      <c r="BD8681" s="3"/>
      <c r="BE8681" s="3"/>
      <c r="BF8681" s="3"/>
      <c r="BG8681" s="3"/>
      <c r="BH8681" s="3"/>
      <c r="BI8681" s="3"/>
      <c r="BJ8681" s="3"/>
    </row>
    <row r="8682" customFormat="false" ht="15.75" hidden="false" customHeight="false" outlineLevel="0" collapsed="false">
      <c r="A8682" s="3" t="n">
        <v>8681</v>
      </c>
      <c r="B8682" s="3" t="s">
        <v>25118</v>
      </c>
      <c r="C8682" s="3" t="s">
        <v>25119</v>
      </c>
      <c r="D8682" s="3" t="n">
        <v>1</v>
      </c>
      <c r="E8682" s="3" t="n">
        <v>0.0764786</v>
      </c>
      <c r="F8682" s="3" t="n">
        <v>11</v>
      </c>
      <c r="G8682" s="3" t="n">
        <v>11</v>
      </c>
      <c r="H8682" s="3" t="n">
        <v>7</v>
      </c>
      <c r="I8682" s="3" t="n">
        <v>7</v>
      </c>
      <c r="J8682" s="3" t="n">
        <v>15</v>
      </c>
      <c r="K8682" s="3" t="n">
        <v>15</v>
      </c>
      <c r="L8682" s="3" t="n">
        <v>0</v>
      </c>
      <c r="M8682" s="3" t="n">
        <v>0</v>
      </c>
      <c r="N8682" s="3" t="n">
        <v>0</v>
      </c>
      <c r="O8682" s="3" t="n">
        <v>0</v>
      </c>
      <c r="P8682" s="3" t="n">
        <v>7.8</v>
      </c>
      <c r="Q8682" s="3" t="n">
        <v>24.2</v>
      </c>
      <c r="R8682" s="3" t="s">
        <v>20990</v>
      </c>
      <c r="S8682" s="4" t="n">
        <v>45747.3746759259</v>
      </c>
      <c r="T8682" s="3" t="s">
        <v>65</v>
      </c>
      <c r="U8682" s="3" t="s">
        <v>65</v>
      </c>
      <c r="V8682" s="3" t="n">
        <v>1</v>
      </c>
      <c r="W8682" s="3" t="n">
        <v>1</v>
      </c>
      <c r="X8682" s="3" t="n">
        <v>0</v>
      </c>
      <c r="Y8682" s="3" t="s">
        <v>81</v>
      </c>
      <c r="Z8682" s="3" t="s">
        <v>81</v>
      </c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3"/>
      <c r="AU8682" s="3"/>
      <c r="AV8682" s="3"/>
      <c r="AW8682" s="3"/>
      <c r="AX8682" s="3"/>
      <c r="AY8682" s="3"/>
      <c r="AZ8682" s="3"/>
      <c r="BA8682" s="3"/>
      <c r="BB8682" s="3"/>
      <c r="BC8682" s="3"/>
      <c r="BD8682" s="3"/>
      <c r="BE8682" s="3"/>
      <c r="BF8682" s="3"/>
      <c r="BG8682" s="3"/>
      <c r="BH8682" s="3"/>
      <c r="BI8682" s="3"/>
      <c r="BJ8682" s="3"/>
    </row>
    <row r="8683" customFormat="false" ht="15.75" hidden="false" customHeight="false" outlineLevel="0" collapsed="false">
      <c r="A8683" s="3" t="n">
        <v>8682</v>
      </c>
      <c r="B8683" s="3" t="s">
        <v>25120</v>
      </c>
      <c r="C8683" s="3" t="s">
        <v>25121</v>
      </c>
      <c r="D8683" s="3" t="n">
        <v>1</v>
      </c>
      <c r="E8683" s="3" t="n">
        <v>0.1427758</v>
      </c>
      <c r="F8683" s="3" t="n">
        <v>5</v>
      </c>
      <c r="G8683" s="3" t="n">
        <v>5</v>
      </c>
      <c r="H8683" s="3" t="n">
        <v>4</v>
      </c>
      <c r="I8683" s="3" t="n">
        <v>4</v>
      </c>
      <c r="J8683" s="3" t="n">
        <v>3</v>
      </c>
      <c r="K8683" s="3" t="n">
        <v>3</v>
      </c>
      <c r="L8683" s="3" t="n">
        <v>1</v>
      </c>
      <c r="M8683" s="3" t="n">
        <v>1</v>
      </c>
      <c r="N8683" s="3" t="n">
        <v>-1</v>
      </c>
      <c r="O8683" s="3" t="n">
        <v>-1</v>
      </c>
      <c r="P8683" s="3" t="n">
        <v>7.4</v>
      </c>
      <c r="Q8683" s="3" t="n">
        <v>24.2</v>
      </c>
      <c r="R8683" s="3" t="s">
        <v>20993</v>
      </c>
      <c r="S8683" s="4" t="n">
        <v>45747.3747106481</v>
      </c>
      <c r="T8683" s="3" t="s">
        <v>65</v>
      </c>
      <c r="U8683" s="3" t="s">
        <v>65</v>
      </c>
      <c r="V8683" s="3" t="n">
        <v>0</v>
      </c>
      <c r="W8683" s="3" t="n">
        <v>0</v>
      </c>
      <c r="X8683" s="3" t="n">
        <v>0</v>
      </c>
      <c r="Y8683" s="3" t="s">
        <v>30</v>
      </c>
      <c r="Z8683" s="3" t="s">
        <v>30</v>
      </c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3"/>
      <c r="AU8683" s="3"/>
      <c r="AV8683" s="3"/>
      <c r="AW8683" s="3"/>
      <c r="AX8683" s="3"/>
      <c r="AY8683" s="3"/>
      <c r="AZ8683" s="3"/>
      <c r="BA8683" s="3"/>
      <c r="BB8683" s="3"/>
      <c r="BC8683" s="3"/>
      <c r="BD8683" s="3"/>
      <c r="BE8683" s="3"/>
      <c r="BF8683" s="3"/>
      <c r="BG8683" s="3"/>
      <c r="BH8683" s="3"/>
      <c r="BI8683" s="3"/>
      <c r="BJ8683" s="3"/>
    </row>
    <row r="8684" customFormat="false" ht="15.75" hidden="false" customHeight="false" outlineLevel="0" collapsed="false">
      <c r="A8684" s="3" t="n">
        <v>8683</v>
      </c>
      <c r="B8684" s="3" t="s">
        <v>25122</v>
      </c>
      <c r="C8684" s="3" t="s">
        <v>25123</v>
      </c>
      <c r="D8684" s="3" t="n">
        <v>1</v>
      </c>
      <c r="E8684" s="3" t="n">
        <v>0.2366864</v>
      </c>
      <c r="F8684" s="3" t="n">
        <v>5</v>
      </c>
      <c r="G8684" s="3" t="n">
        <v>5</v>
      </c>
      <c r="H8684" s="3" t="n">
        <v>4</v>
      </c>
      <c r="I8684" s="3" t="n">
        <v>4</v>
      </c>
      <c r="J8684" s="3" t="n">
        <v>3</v>
      </c>
      <c r="K8684" s="3" t="n">
        <v>3</v>
      </c>
      <c r="L8684" s="3" t="n">
        <v>1</v>
      </c>
      <c r="M8684" s="3" t="n">
        <v>1</v>
      </c>
      <c r="N8684" s="3" t="n">
        <v>-1</v>
      </c>
      <c r="O8684" s="3" t="n">
        <v>-1</v>
      </c>
      <c r="P8684" s="3" t="n">
        <v>7.5</v>
      </c>
      <c r="Q8684" s="3" t="n">
        <v>24.2</v>
      </c>
      <c r="R8684" s="3" t="s">
        <v>20996</v>
      </c>
      <c r="S8684" s="4" t="n">
        <v>45747.3747337963</v>
      </c>
      <c r="T8684" s="3" t="s">
        <v>65</v>
      </c>
      <c r="U8684" s="3" t="s">
        <v>65</v>
      </c>
      <c r="V8684" s="3" t="n">
        <v>0</v>
      </c>
      <c r="W8684" s="3" t="n">
        <v>0</v>
      </c>
      <c r="X8684" s="3" t="n">
        <v>0</v>
      </c>
      <c r="Y8684" s="3" t="s">
        <v>30</v>
      </c>
      <c r="Z8684" s="3" t="s">
        <v>30</v>
      </c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  <c r="AP8684" s="3"/>
      <c r="AQ8684" s="3"/>
      <c r="AR8684" s="3"/>
      <c r="AS8684" s="3"/>
      <c r="AT8684" s="3"/>
      <c r="AU8684" s="3"/>
      <c r="AV8684" s="3"/>
      <c r="AW8684" s="3"/>
      <c r="AX8684" s="3"/>
      <c r="AY8684" s="3"/>
      <c r="AZ8684" s="3"/>
      <c r="BA8684" s="3"/>
      <c r="BB8684" s="3"/>
      <c r="BC8684" s="3"/>
      <c r="BD8684" s="3"/>
      <c r="BE8684" s="3"/>
      <c r="BF8684" s="3"/>
      <c r="BG8684" s="3"/>
      <c r="BH8684" s="3"/>
      <c r="BI8684" s="3"/>
      <c r="BJ8684" s="3"/>
    </row>
    <row r="8685" customFormat="false" ht="15.75" hidden="false" customHeight="false" outlineLevel="0" collapsed="false">
      <c r="A8685" s="3" t="n">
        <v>8684</v>
      </c>
      <c r="B8685" s="3" t="s">
        <v>25124</v>
      </c>
      <c r="C8685" s="3" t="s">
        <v>25125</v>
      </c>
      <c r="D8685" s="3" t="n">
        <v>1</v>
      </c>
      <c r="E8685" s="3" t="n">
        <v>0.139985</v>
      </c>
      <c r="F8685" s="3" t="n">
        <v>5</v>
      </c>
      <c r="G8685" s="3" t="n">
        <v>5</v>
      </c>
      <c r="H8685" s="3" t="n">
        <v>4</v>
      </c>
      <c r="I8685" s="3" t="n">
        <v>4</v>
      </c>
      <c r="J8685" s="3" t="n">
        <v>3</v>
      </c>
      <c r="K8685" s="3" t="n">
        <v>3</v>
      </c>
      <c r="L8685" s="3" t="n">
        <v>1</v>
      </c>
      <c r="M8685" s="3" t="n">
        <v>1</v>
      </c>
      <c r="N8685" s="3" t="n">
        <v>-1</v>
      </c>
      <c r="O8685" s="3" t="n">
        <v>-1</v>
      </c>
      <c r="P8685" s="3" t="n">
        <v>7.6</v>
      </c>
      <c r="Q8685" s="3" t="n">
        <v>24.2</v>
      </c>
      <c r="R8685" s="3" t="s">
        <v>20999</v>
      </c>
      <c r="S8685" s="4" t="n">
        <v>45747.3747569444</v>
      </c>
      <c r="T8685" s="3" t="s">
        <v>65</v>
      </c>
      <c r="U8685" s="3" t="s">
        <v>65</v>
      </c>
      <c r="V8685" s="3" t="n">
        <v>0</v>
      </c>
      <c r="W8685" s="3" t="n">
        <v>0</v>
      </c>
      <c r="X8685" s="3" t="n">
        <v>0</v>
      </c>
      <c r="Y8685" s="3" t="s">
        <v>30</v>
      </c>
      <c r="Z8685" s="3" t="s">
        <v>30</v>
      </c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  <c r="AP8685" s="3"/>
      <c r="AQ8685" s="3"/>
      <c r="AR8685" s="3"/>
      <c r="AS8685" s="3"/>
      <c r="AT8685" s="3"/>
      <c r="AU8685" s="3"/>
      <c r="AV8685" s="3"/>
      <c r="AW8685" s="3"/>
      <c r="AX8685" s="3"/>
      <c r="AY8685" s="3"/>
      <c r="AZ8685" s="3"/>
      <c r="BA8685" s="3"/>
      <c r="BB8685" s="3"/>
      <c r="BC8685" s="3"/>
      <c r="BD8685" s="3"/>
      <c r="BE8685" s="3"/>
      <c r="BF8685" s="3"/>
      <c r="BG8685" s="3"/>
      <c r="BH8685" s="3"/>
      <c r="BI8685" s="3"/>
      <c r="BJ8685" s="3"/>
    </row>
    <row r="8686" customFormat="false" ht="15.75" hidden="false" customHeight="false" outlineLevel="0" collapsed="false">
      <c r="A8686" s="3" t="n">
        <v>8685</v>
      </c>
      <c r="B8686" s="3" t="s">
        <v>25126</v>
      </c>
      <c r="C8686" s="3" t="s">
        <v>25127</v>
      </c>
      <c r="D8686" s="3" t="n">
        <v>1</v>
      </c>
      <c r="E8686" s="3" t="n">
        <v>0.1386827</v>
      </c>
      <c r="F8686" s="3" t="n">
        <v>5</v>
      </c>
      <c r="G8686" s="3" t="n">
        <v>5</v>
      </c>
      <c r="H8686" s="3" t="n">
        <v>4</v>
      </c>
      <c r="I8686" s="3" t="n">
        <v>4</v>
      </c>
      <c r="J8686" s="3" t="n">
        <v>3</v>
      </c>
      <c r="K8686" s="3" t="n">
        <v>3</v>
      </c>
      <c r="L8686" s="3" t="n">
        <v>1</v>
      </c>
      <c r="M8686" s="3" t="n">
        <v>1</v>
      </c>
      <c r="N8686" s="3" t="n">
        <v>-1</v>
      </c>
      <c r="O8686" s="3" t="n">
        <v>-1</v>
      </c>
      <c r="P8686" s="3" t="n">
        <v>7.7</v>
      </c>
      <c r="Q8686" s="3" t="n">
        <v>24.2</v>
      </c>
      <c r="R8686" s="3" t="s">
        <v>21002</v>
      </c>
      <c r="S8686" s="4" t="n">
        <v>45747.3747800926</v>
      </c>
      <c r="T8686" s="3" t="s">
        <v>65</v>
      </c>
      <c r="U8686" s="3" t="s">
        <v>65</v>
      </c>
      <c r="V8686" s="3" t="n">
        <v>0</v>
      </c>
      <c r="W8686" s="3" t="n">
        <v>0</v>
      </c>
      <c r="X8686" s="3" t="n">
        <v>0</v>
      </c>
      <c r="Y8686" s="3" t="s">
        <v>30</v>
      </c>
      <c r="Z8686" s="3" t="s">
        <v>30</v>
      </c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3"/>
      <c r="AU8686" s="3"/>
      <c r="AV8686" s="3"/>
      <c r="AW8686" s="3"/>
      <c r="AX8686" s="3"/>
      <c r="AY8686" s="3"/>
      <c r="AZ8686" s="3"/>
      <c r="BA8686" s="3"/>
      <c r="BB8686" s="3"/>
      <c r="BC8686" s="3"/>
      <c r="BD8686" s="3"/>
      <c r="BE8686" s="3"/>
      <c r="BF8686" s="3"/>
      <c r="BG8686" s="3"/>
      <c r="BH8686" s="3"/>
      <c r="BI8686" s="3"/>
      <c r="BJ8686" s="3"/>
    </row>
    <row r="8687" customFormat="false" ht="15.75" hidden="false" customHeight="false" outlineLevel="0" collapsed="false">
      <c r="A8687" s="3" t="n">
        <v>8686</v>
      </c>
      <c r="B8687" s="3" t="s">
        <v>25128</v>
      </c>
      <c r="C8687" s="3" t="s">
        <v>25129</v>
      </c>
      <c r="D8687" s="3" t="n">
        <v>1</v>
      </c>
      <c r="E8687" s="3" t="n">
        <v>0.1491013</v>
      </c>
      <c r="F8687" s="3" t="n">
        <v>5</v>
      </c>
      <c r="G8687" s="3" t="n">
        <v>5</v>
      </c>
      <c r="H8687" s="3" t="n">
        <v>4</v>
      </c>
      <c r="I8687" s="3" t="n">
        <v>4</v>
      </c>
      <c r="J8687" s="3" t="n">
        <v>3</v>
      </c>
      <c r="K8687" s="3" t="n">
        <v>3</v>
      </c>
      <c r="L8687" s="3" t="n">
        <v>1</v>
      </c>
      <c r="M8687" s="3" t="n">
        <v>1</v>
      </c>
      <c r="N8687" s="3" t="n">
        <v>-1</v>
      </c>
      <c r="O8687" s="3" t="n">
        <v>-1</v>
      </c>
      <c r="P8687" s="3" t="n">
        <v>7.8</v>
      </c>
      <c r="Q8687" s="3" t="n">
        <v>24.2</v>
      </c>
      <c r="R8687" s="3" t="s">
        <v>21005</v>
      </c>
      <c r="S8687" s="4" t="n">
        <v>45747.3748032407</v>
      </c>
      <c r="T8687" s="3" t="s">
        <v>65</v>
      </c>
      <c r="U8687" s="3" t="s">
        <v>65</v>
      </c>
      <c r="V8687" s="3" t="n">
        <v>0</v>
      </c>
      <c r="W8687" s="3" t="n">
        <v>0</v>
      </c>
      <c r="X8687" s="3" t="n">
        <v>0</v>
      </c>
      <c r="Y8687" s="3" t="s">
        <v>30</v>
      </c>
      <c r="Z8687" s="3" t="s">
        <v>30</v>
      </c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3"/>
      <c r="AU8687" s="3"/>
      <c r="AV8687" s="3"/>
      <c r="AW8687" s="3"/>
      <c r="AX8687" s="3"/>
      <c r="AY8687" s="3"/>
      <c r="AZ8687" s="3"/>
      <c r="BA8687" s="3"/>
      <c r="BB8687" s="3"/>
      <c r="BC8687" s="3"/>
      <c r="BD8687" s="3"/>
      <c r="BE8687" s="3"/>
      <c r="BF8687" s="3"/>
      <c r="BG8687" s="3"/>
      <c r="BH8687" s="3"/>
      <c r="BI8687" s="3"/>
      <c r="BJ8687" s="3"/>
    </row>
    <row r="8688" customFormat="false" ht="15.75" hidden="false" customHeight="false" outlineLevel="0" collapsed="false">
      <c r="A8688" s="3" t="n">
        <v>8687</v>
      </c>
      <c r="B8688" s="3" t="s">
        <v>25130</v>
      </c>
      <c r="C8688" s="3" t="s">
        <v>25131</v>
      </c>
      <c r="D8688" s="3" t="n">
        <v>1</v>
      </c>
      <c r="E8688" s="3" t="n">
        <v>1.3440601</v>
      </c>
      <c r="F8688" s="3" t="n">
        <v>66</v>
      </c>
      <c r="G8688" s="3" t="n">
        <v>66</v>
      </c>
      <c r="H8688" s="3" t="n">
        <v>12</v>
      </c>
      <c r="I8688" s="3" t="n">
        <v>12</v>
      </c>
      <c r="J8688" s="3" t="n">
        <v>70</v>
      </c>
      <c r="K8688" s="3" t="n">
        <v>70</v>
      </c>
      <c r="L8688" s="3" t="n">
        <v>11</v>
      </c>
      <c r="M8688" s="3" t="n">
        <v>11</v>
      </c>
      <c r="N8688" s="3" t="n">
        <v>-1</v>
      </c>
      <c r="O8688" s="3" t="n">
        <v>-1</v>
      </c>
      <c r="P8688" s="3" t="n">
        <v>7.7</v>
      </c>
      <c r="Q8688" s="3" t="n">
        <v>24.2</v>
      </c>
      <c r="R8688" s="3" t="s">
        <v>25132</v>
      </c>
      <c r="S8688" s="4" t="n">
        <v>45747.3748726852</v>
      </c>
      <c r="T8688" s="3" t="s">
        <v>65</v>
      </c>
      <c r="U8688" s="3" t="s">
        <v>65</v>
      </c>
      <c r="V8688" s="3" t="n">
        <v>0</v>
      </c>
      <c r="W8688" s="3" t="n">
        <v>0</v>
      </c>
      <c r="X8688" s="3" t="n">
        <v>0</v>
      </c>
      <c r="Y8688" s="3" t="s">
        <v>30</v>
      </c>
      <c r="Z8688" s="3" t="s">
        <v>30</v>
      </c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3"/>
      <c r="AU8688" s="3"/>
      <c r="AV8688" s="3"/>
      <c r="AW8688" s="3"/>
      <c r="AX8688" s="3"/>
      <c r="AY8688" s="3"/>
      <c r="AZ8688" s="3"/>
      <c r="BA8688" s="3"/>
      <c r="BB8688" s="3"/>
      <c r="BC8688" s="3"/>
      <c r="BD8688" s="3"/>
      <c r="BE8688" s="3"/>
      <c r="BF8688" s="3"/>
      <c r="BG8688" s="3"/>
      <c r="BH8688" s="3"/>
      <c r="BI8688" s="3"/>
      <c r="BJ8688" s="3"/>
    </row>
    <row r="8689" customFormat="false" ht="15.75" hidden="false" customHeight="false" outlineLevel="0" collapsed="false">
      <c r="A8689" s="3" t="n">
        <v>8688</v>
      </c>
      <c r="B8689" s="3" t="s">
        <v>25133</v>
      </c>
      <c r="C8689" s="3" t="s">
        <v>25134</v>
      </c>
      <c r="D8689" s="3" t="n">
        <v>1</v>
      </c>
      <c r="E8689" s="3" t="n">
        <v>0.9862956</v>
      </c>
      <c r="F8689" s="3" t="n">
        <v>11</v>
      </c>
      <c r="G8689" s="3" t="n">
        <v>11</v>
      </c>
      <c r="H8689" s="3" t="n">
        <v>6</v>
      </c>
      <c r="I8689" s="3" t="n">
        <v>6</v>
      </c>
      <c r="J8689" s="3" t="n">
        <v>10</v>
      </c>
      <c r="K8689" s="3" t="n">
        <v>10</v>
      </c>
      <c r="L8689" s="3" t="n">
        <v>3</v>
      </c>
      <c r="M8689" s="3" t="n">
        <v>3</v>
      </c>
      <c r="N8689" s="3" t="n">
        <v>-1</v>
      </c>
      <c r="O8689" s="3" t="n">
        <v>-1</v>
      </c>
      <c r="P8689" s="3" t="n">
        <v>7.7</v>
      </c>
      <c r="Q8689" s="3" t="n">
        <v>24.2</v>
      </c>
      <c r="R8689" s="3" t="s">
        <v>25135</v>
      </c>
      <c r="S8689" s="4" t="n">
        <v>45747.3749305556</v>
      </c>
      <c r="T8689" s="3" t="s">
        <v>65</v>
      </c>
      <c r="U8689" s="3" t="s">
        <v>65</v>
      </c>
      <c r="V8689" s="3" t="n">
        <v>0</v>
      </c>
      <c r="W8689" s="3" t="n">
        <v>0</v>
      </c>
      <c r="X8689" s="3" t="n">
        <v>0</v>
      </c>
      <c r="Y8689" s="3" t="s">
        <v>30</v>
      </c>
      <c r="Z8689" s="3" t="s">
        <v>30</v>
      </c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3"/>
      <c r="AU8689" s="3"/>
      <c r="AV8689" s="3"/>
      <c r="AW8689" s="3"/>
      <c r="AX8689" s="3"/>
      <c r="AY8689" s="3"/>
      <c r="AZ8689" s="3"/>
      <c r="BA8689" s="3"/>
      <c r="BB8689" s="3"/>
      <c r="BC8689" s="3"/>
      <c r="BD8689" s="3"/>
      <c r="BE8689" s="3"/>
      <c r="BF8689" s="3"/>
      <c r="BG8689" s="3"/>
      <c r="BH8689" s="3"/>
      <c r="BI8689" s="3"/>
      <c r="BJ8689" s="3"/>
    </row>
    <row r="8690" customFormat="false" ht="15.75" hidden="false" customHeight="false" outlineLevel="0" collapsed="false">
      <c r="A8690" s="3" t="n">
        <v>8689</v>
      </c>
      <c r="B8690" s="3" t="s">
        <v>25136</v>
      </c>
      <c r="C8690" s="3" t="s">
        <v>25137</v>
      </c>
      <c r="D8690" s="3" t="n">
        <v>1</v>
      </c>
      <c r="E8690" s="3" t="n">
        <v>0.0398835</v>
      </c>
      <c r="F8690" s="3" t="n">
        <v>4</v>
      </c>
      <c r="G8690" s="3" t="n">
        <v>4</v>
      </c>
      <c r="H8690" s="3" t="n">
        <v>1</v>
      </c>
      <c r="I8690" s="3" t="n">
        <v>1</v>
      </c>
      <c r="J8690" s="3" t="n">
        <v>4</v>
      </c>
      <c r="K8690" s="3" t="n">
        <v>4</v>
      </c>
      <c r="L8690" s="3" t="n">
        <v>0</v>
      </c>
      <c r="M8690" s="3" t="n">
        <v>0</v>
      </c>
      <c r="N8690" s="3" t="n">
        <v>0</v>
      </c>
      <c r="O8690" s="3" t="n">
        <v>0</v>
      </c>
      <c r="P8690" s="3" t="n">
        <v>7.7</v>
      </c>
      <c r="Q8690" s="3" t="n">
        <v>24.2</v>
      </c>
      <c r="R8690" s="3" t="s">
        <v>25138</v>
      </c>
      <c r="S8690" s="4" t="n">
        <v>45747.3749652778</v>
      </c>
      <c r="T8690" s="3" t="s">
        <v>65</v>
      </c>
      <c r="U8690" s="3" t="s">
        <v>65</v>
      </c>
      <c r="V8690" s="3" t="n">
        <v>1</v>
      </c>
      <c r="W8690" s="3" t="n">
        <v>1</v>
      </c>
      <c r="X8690" s="3" t="n">
        <v>0</v>
      </c>
      <c r="Y8690" s="3" t="s">
        <v>30</v>
      </c>
      <c r="Z8690" s="3" t="s">
        <v>30</v>
      </c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3"/>
      <c r="AU8690" s="3"/>
      <c r="AV8690" s="3"/>
      <c r="AW8690" s="3"/>
      <c r="AX8690" s="3"/>
      <c r="AY8690" s="3"/>
      <c r="AZ8690" s="3"/>
      <c r="BA8690" s="3"/>
      <c r="BB8690" s="3"/>
      <c r="BC8690" s="3"/>
      <c r="BD8690" s="3"/>
      <c r="BE8690" s="3"/>
      <c r="BF8690" s="3"/>
      <c r="BG8690" s="3"/>
      <c r="BH8690" s="3"/>
      <c r="BI8690" s="3"/>
      <c r="BJ8690" s="3"/>
    </row>
    <row r="8691" customFormat="false" ht="15.75" hidden="false" customHeight="false" outlineLevel="0" collapsed="false">
      <c r="A8691" s="3" t="n">
        <v>8690</v>
      </c>
      <c r="B8691" s="3" t="s">
        <v>25139</v>
      </c>
      <c r="C8691" s="3" t="s">
        <v>25140</v>
      </c>
      <c r="D8691" s="3" t="n">
        <v>1</v>
      </c>
      <c r="E8691" s="3" t="n">
        <v>0.1894925</v>
      </c>
      <c r="F8691" s="3" t="n">
        <v>24</v>
      </c>
      <c r="G8691" s="3" t="n">
        <v>24</v>
      </c>
      <c r="H8691" s="3" t="n">
        <v>5</v>
      </c>
      <c r="I8691" s="3" t="n">
        <v>5</v>
      </c>
      <c r="J8691" s="3" t="n">
        <v>27</v>
      </c>
      <c r="K8691" s="3" t="n">
        <v>27</v>
      </c>
      <c r="L8691" s="3" t="n">
        <v>5</v>
      </c>
      <c r="M8691" s="3" t="n">
        <v>5</v>
      </c>
      <c r="N8691" s="3" t="n">
        <v>-1</v>
      </c>
      <c r="O8691" s="3" t="n">
        <v>0</v>
      </c>
      <c r="P8691" s="3" t="n">
        <v>7.7</v>
      </c>
      <c r="Q8691" s="3" t="n">
        <v>24.2</v>
      </c>
      <c r="R8691" s="3" t="s">
        <v>25141</v>
      </c>
      <c r="S8691" s="4" t="n">
        <v>45747.3749884259</v>
      </c>
      <c r="T8691" s="3" t="s">
        <v>65</v>
      </c>
      <c r="U8691" s="3" t="s">
        <v>65</v>
      </c>
      <c r="V8691" s="3" t="n">
        <v>0</v>
      </c>
      <c r="W8691" s="3" t="n">
        <v>1</v>
      </c>
      <c r="X8691" s="3" t="n">
        <v>0</v>
      </c>
      <c r="Y8691" s="3" t="s">
        <v>30</v>
      </c>
      <c r="Z8691" s="3" t="s">
        <v>30</v>
      </c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3"/>
      <c r="AU8691" s="3"/>
      <c r="AV8691" s="3"/>
      <c r="AW8691" s="3"/>
      <c r="AX8691" s="3"/>
      <c r="AY8691" s="3"/>
      <c r="AZ8691" s="3"/>
      <c r="BA8691" s="3"/>
      <c r="BB8691" s="3"/>
      <c r="BC8691" s="3"/>
      <c r="BD8691" s="3"/>
      <c r="BE8691" s="3"/>
      <c r="BF8691" s="3"/>
      <c r="BG8691" s="3"/>
      <c r="BH8691" s="3"/>
      <c r="BI8691" s="3"/>
      <c r="BJ8691" s="3"/>
    </row>
    <row r="8692" customFormat="false" ht="15.75" hidden="false" customHeight="false" outlineLevel="0" collapsed="false">
      <c r="A8692" s="3" t="n">
        <v>8691</v>
      </c>
      <c r="B8692" s="3" t="s">
        <v>25142</v>
      </c>
      <c r="C8692" s="3" t="s">
        <v>25143</v>
      </c>
      <c r="D8692" s="3" t="n">
        <v>1</v>
      </c>
      <c r="E8692" s="3" t="n">
        <v>0.254512</v>
      </c>
      <c r="F8692" s="3" t="n">
        <v>39</v>
      </c>
      <c r="G8692" s="3" t="n">
        <v>39</v>
      </c>
      <c r="H8692" s="3" t="n">
        <v>10</v>
      </c>
      <c r="I8692" s="3" t="n">
        <v>10</v>
      </c>
      <c r="J8692" s="3" t="n">
        <v>41</v>
      </c>
      <c r="K8692" s="3" t="n">
        <v>41</v>
      </c>
      <c r="L8692" s="3" t="n">
        <v>6</v>
      </c>
      <c r="M8692" s="3" t="n">
        <v>6</v>
      </c>
      <c r="N8692" s="3" t="n">
        <v>-1</v>
      </c>
      <c r="O8692" s="3" t="n">
        <v>0</v>
      </c>
      <c r="P8692" s="3" t="n">
        <v>7.7</v>
      </c>
      <c r="Q8692" s="3" t="n">
        <v>24.2</v>
      </c>
      <c r="R8692" s="3" t="s">
        <v>25144</v>
      </c>
      <c r="S8692" s="4" t="n">
        <v>45747.3750347222</v>
      </c>
      <c r="T8692" s="3" t="s">
        <v>65</v>
      </c>
      <c r="U8692" s="3" t="s">
        <v>65</v>
      </c>
      <c r="V8692" s="3" t="n">
        <v>0</v>
      </c>
      <c r="W8692" s="3" t="n">
        <v>1</v>
      </c>
      <c r="X8692" s="3" t="n">
        <v>0</v>
      </c>
      <c r="Y8692" s="3" t="s">
        <v>30</v>
      </c>
      <c r="Z8692" s="3" t="s">
        <v>81</v>
      </c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3"/>
      <c r="AU8692" s="3"/>
      <c r="AV8692" s="3"/>
      <c r="AW8692" s="3"/>
      <c r="AX8692" s="3"/>
      <c r="AY8692" s="3"/>
      <c r="AZ8692" s="3"/>
      <c r="BA8692" s="3"/>
      <c r="BB8692" s="3"/>
      <c r="BC8692" s="3"/>
      <c r="BD8692" s="3"/>
      <c r="BE8692" s="3"/>
      <c r="BF8692" s="3"/>
      <c r="BG8692" s="3"/>
      <c r="BH8692" s="3"/>
      <c r="BI8692" s="3"/>
      <c r="BJ8692" s="3"/>
    </row>
    <row r="8693" customFormat="false" ht="15.75" hidden="false" customHeight="false" outlineLevel="0" collapsed="false">
      <c r="A8693" s="3" t="n">
        <v>8692</v>
      </c>
      <c r="B8693" s="3" t="s">
        <v>25145</v>
      </c>
      <c r="C8693" s="3" t="s">
        <v>25146</v>
      </c>
      <c r="D8693" s="3" t="n">
        <v>1</v>
      </c>
      <c r="E8693" s="3" t="n">
        <v>1.0084497</v>
      </c>
      <c r="F8693" s="3" t="n">
        <v>8</v>
      </c>
      <c r="G8693" s="3" t="n">
        <v>8</v>
      </c>
      <c r="H8693" s="3" t="n">
        <v>5</v>
      </c>
      <c r="I8693" s="3" t="n">
        <v>5</v>
      </c>
      <c r="J8693" s="3" t="n">
        <v>5</v>
      </c>
      <c r="K8693" s="3" t="n">
        <v>5</v>
      </c>
      <c r="L8693" s="3" t="n">
        <v>2</v>
      </c>
      <c r="M8693" s="3" t="n">
        <v>2</v>
      </c>
      <c r="N8693" s="3" t="n">
        <v>-1</v>
      </c>
      <c r="O8693" s="3" t="n">
        <v>-1</v>
      </c>
      <c r="P8693" s="3" t="n">
        <v>7.7</v>
      </c>
      <c r="Q8693" s="3" t="n">
        <v>24.2</v>
      </c>
      <c r="R8693" s="3" t="s">
        <v>25147</v>
      </c>
      <c r="S8693" s="4" t="n">
        <v>45747.3751041667</v>
      </c>
      <c r="T8693" s="3" t="s">
        <v>65</v>
      </c>
      <c r="U8693" s="3" t="s">
        <v>65</v>
      </c>
      <c r="V8693" s="3" t="n">
        <v>0</v>
      </c>
      <c r="W8693" s="3" t="n">
        <v>0</v>
      </c>
      <c r="X8693" s="3" t="n">
        <v>0</v>
      </c>
      <c r="Y8693" s="3" t="s">
        <v>30</v>
      </c>
      <c r="Z8693" s="3" t="s">
        <v>30</v>
      </c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  <c r="AP8693" s="3"/>
      <c r="AQ8693" s="3"/>
      <c r="AR8693" s="3"/>
      <c r="AS8693" s="3"/>
      <c r="AT8693" s="3"/>
      <c r="AU8693" s="3"/>
      <c r="AV8693" s="3"/>
      <c r="AW8693" s="3"/>
      <c r="AX8693" s="3"/>
      <c r="AY8693" s="3"/>
      <c r="AZ8693" s="3"/>
      <c r="BA8693" s="3"/>
      <c r="BB8693" s="3"/>
      <c r="BC8693" s="3"/>
      <c r="BD8693" s="3"/>
      <c r="BE8693" s="3"/>
      <c r="BF8693" s="3"/>
      <c r="BG8693" s="3"/>
      <c r="BH8693" s="3"/>
      <c r="BI8693" s="3"/>
      <c r="BJ8693" s="3"/>
    </row>
    <row r="8694" customFormat="false" ht="15.75" hidden="false" customHeight="false" outlineLevel="0" collapsed="false">
      <c r="A8694" s="3" t="n">
        <v>8693</v>
      </c>
      <c r="B8694" s="3" t="s">
        <v>25148</v>
      </c>
      <c r="C8694" s="3" t="s">
        <v>25149</v>
      </c>
      <c r="D8694" s="3" t="n">
        <v>1</v>
      </c>
      <c r="E8694" s="3" t="n">
        <v>0.1646033</v>
      </c>
      <c r="F8694" s="3" t="n">
        <v>25</v>
      </c>
      <c r="G8694" s="3" t="n">
        <v>25</v>
      </c>
      <c r="H8694" s="3" t="n">
        <v>8</v>
      </c>
      <c r="I8694" s="3" t="n">
        <v>8</v>
      </c>
      <c r="J8694" s="3" t="n">
        <v>27</v>
      </c>
      <c r="K8694" s="3" t="n">
        <v>27</v>
      </c>
      <c r="L8694" s="3" t="n">
        <v>4</v>
      </c>
      <c r="M8694" s="3" t="n">
        <v>4</v>
      </c>
      <c r="N8694" s="3" t="n">
        <v>-1</v>
      </c>
      <c r="O8694" s="3" t="n">
        <v>0</v>
      </c>
      <c r="P8694" s="3" t="n">
        <v>7.7</v>
      </c>
      <c r="Q8694" s="3" t="n">
        <v>24.2</v>
      </c>
      <c r="R8694" s="3" t="s">
        <v>25150</v>
      </c>
      <c r="S8694" s="4" t="n">
        <v>45747.3751157407</v>
      </c>
      <c r="T8694" s="3" t="s">
        <v>65</v>
      </c>
      <c r="U8694" s="3" t="s">
        <v>65</v>
      </c>
      <c r="V8694" s="3" t="n">
        <v>0</v>
      </c>
      <c r="W8694" s="3" t="n">
        <v>1</v>
      </c>
      <c r="X8694" s="3" t="n">
        <v>0</v>
      </c>
      <c r="Y8694" s="3" t="s">
        <v>30</v>
      </c>
      <c r="Z8694" s="3" t="s">
        <v>81</v>
      </c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  <c r="AP8694" s="3"/>
      <c r="AQ8694" s="3"/>
      <c r="AR8694" s="3"/>
      <c r="AS8694" s="3"/>
      <c r="AT8694" s="3"/>
      <c r="AU8694" s="3"/>
      <c r="AV8694" s="3"/>
      <c r="AW8694" s="3"/>
      <c r="AX8694" s="3"/>
      <c r="AY8694" s="3"/>
      <c r="AZ8694" s="3"/>
      <c r="BA8694" s="3"/>
      <c r="BB8694" s="3"/>
      <c r="BC8694" s="3"/>
      <c r="BD8694" s="3"/>
      <c r="BE8694" s="3"/>
      <c r="BF8694" s="3"/>
      <c r="BG8694" s="3"/>
      <c r="BH8694" s="3"/>
      <c r="BI8694" s="3"/>
      <c r="BJ8694" s="3"/>
    </row>
    <row r="8695" customFormat="false" ht="15.75" hidden="false" customHeight="false" outlineLevel="0" collapsed="false">
      <c r="A8695" s="3" t="n">
        <v>8694</v>
      </c>
      <c r="B8695" s="3" t="s">
        <v>25151</v>
      </c>
      <c r="C8695" s="3" t="s">
        <v>25152</v>
      </c>
      <c r="D8695" s="3" t="n">
        <v>1</v>
      </c>
      <c r="E8695" s="3" t="n">
        <v>0.1621861</v>
      </c>
      <c r="F8695" s="3" t="n">
        <v>26</v>
      </c>
      <c r="G8695" s="3" t="n">
        <v>26</v>
      </c>
      <c r="H8695" s="3" t="n">
        <v>11</v>
      </c>
      <c r="I8695" s="3" t="n">
        <v>11</v>
      </c>
      <c r="J8695" s="3" t="n">
        <v>36</v>
      </c>
      <c r="K8695" s="3" t="n">
        <v>36</v>
      </c>
      <c r="L8695" s="3" t="n">
        <v>2</v>
      </c>
      <c r="M8695" s="3" t="n">
        <v>2</v>
      </c>
      <c r="N8695" s="3" t="n">
        <v>-1</v>
      </c>
      <c r="O8695" s="3" t="n">
        <v>-1</v>
      </c>
      <c r="P8695" s="3" t="n">
        <v>7.7</v>
      </c>
      <c r="Q8695" s="3" t="n">
        <v>24.2</v>
      </c>
      <c r="R8695" s="3" t="s">
        <v>25153</v>
      </c>
      <c r="S8695" s="4" t="n">
        <v>45747.375150463</v>
      </c>
      <c r="T8695" s="3" t="s">
        <v>65</v>
      </c>
      <c r="U8695" s="3" t="s">
        <v>65</v>
      </c>
      <c r="V8695" s="3" t="n">
        <v>0</v>
      </c>
      <c r="W8695" s="3" t="n">
        <v>0</v>
      </c>
      <c r="X8695" s="3" t="n">
        <v>0</v>
      </c>
      <c r="Y8695" s="3" t="s">
        <v>30</v>
      </c>
      <c r="Z8695" s="3" t="s">
        <v>30</v>
      </c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3"/>
      <c r="AU8695" s="3"/>
      <c r="AV8695" s="3"/>
      <c r="AW8695" s="3"/>
      <c r="AX8695" s="3"/>
      <c r="AY8695" s="3"/>
      <c r="AZ8695" s="3"/>
      <c r="BA8695" s="3"/>
      <c r="BB8695" s="3"/>
      <c r="BC8695" s="3"/>
      <c r="BD8695" s="3"/>
      <c r="BE8695" s="3"/>
      <c r="BF8695" s="3"/>
      <c r="BG8695" s="3"/>
      <c r="BH8695" s="3"/>
      <c r="BI8695" s="3"/>
      <c r="BJ8695" s="3"/>
    </row>
    <row r="8696" customFormat="false" ht="15.75" hidden="false" customHeight="false" outlineLevel="0" collapsed="false">
      <c r="A8696" s="3" t="n">
        <v>8695</v>
      </c>
      <c r="B8696" s="3" t="s">
        <v>25154</v>
      </c>
      <c r="C8696" s="3" t="s">
        <v>25155</v>
      </c>
      <c r="D8696" s="3" t="n">
        <v>1</v>
      </c>
      <c r="E8696" s="3" t="n">
        <v>0.1365566</v>
      </c>
      <c r="F8696" s="3" t="n">
        <v>18</v>
      </c>
      <c r="G8696" s="3" t="n">
        <v>18</v>
      </c>
      <c r="H8696" s="3" t="n">
        <v>8</v>
      </c>
      <c r="I8696" s="3" t="n">
        <v>8</v>
      </c>
      <c r="J8696" s="3" t="n">
        <v>17</v>
      </c>
      <c r="K8696" s="3" t="n">
        <v>17</v>
      </c>
      <c r="L8696" s="3" t="n">
        <v>3</v>
      </c>
      <c r="M8696" s="3" t="n">
        <v>3</v>
      </c>
      <c r="N8696" s="3" t="n">
        <v>-1</v>
      </c>
      <c r="O8696" s="3" t="n">
        <v>0</v>
      </c>
      <c r="P8696" s="3" t="n">
        <v>7.7</v>
      </c>
      <c r="Q8696" s="3" t="n">
        <v>24.2</v>
      </c>
      <c r="R8696" s="3" t="s">
        <v>25156</v>
      </c>
      <c r="S8696" s="4" t="n">
        <v>45747.3751736111</v>
      </c>
      <c r="T8696" s="3" t="s">
        <v>1920</v>
      </c>
      <c r="U8696" s="3" t="s">
        <v>1920</v>
      </c>
      <c r="V8696" s="3" t="n">
        <v>0</v>
      </c>
      <c r="W8696" s="3" t="n">
        <v>1</v>
      </c>
      <c r="X8696" s="3" t="n">
        <v>0</v>
      </c>
      <c r="Y8696" s="3" t="s">
        <v>30</v>
      </c>
      <c r="Z8696" s="3" t="s">
        <v>81</v>
      </c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  <c r="AP8696" s="3"/>
      <c r="AQ8696" s="3"/>
      <c r="AR8696" s="3"/>
      <c r="AS8696" s="3"/>
      <c r="AT8696" s="3"/>
      <c r="AU8696" s="3"/>
      <c r="AV8696" s="3"/>
      <c r="AW8696" s="3"/>
      <c r="AX8696" s="3"/>
      <c r="AY8696" s="3"/>
      <c r="AZ8696" s="3"/>
      <c r="BA8696" s="3"/>
      <c r="BB8696" s="3"/>
      <c r="BC8696" s="3"/>
      <c r="BD8696" s="3"/>
      <c r="BE8696" s="3"/>
      <c r="BF8696" s="3"/>
      <c r="BG8696" s="3"/>
      <c r="BH8696" s="3"/>
      <c r="BI8696" s="3"/>
      <c r="BJ8696" s="3"/>
    </row>
    <row r="8697" customFormat="false" ht="15.75" hidden="false" customHeight="false" outlineLevel="0" collapsed="false">
      <c r="A8697" s="3" t="n">
        <v>8696</v>
      </c>
      <c r="B8697" s="3" t="s">
        <v>25157</v>
      </c>
      <c r="C8697" s="3" t="s">
        <v>25158</v>
      </c>
      <c r="D8697" s="3" t="n">
        <v>1</v>
      </c>
      <c r="E8697" s="3" t="n">
        <v>0.3241554</v>
      </c>
      <c r="F8697" s="3" t="n">
        <v>27</v>
      </c>
      <c r="G8697" s="3" t="n">
        <v>27</v>
      </c>
      <c r="H8697" s="3" t="n">
        <v>8</v>
      </c>
      <c r="I8697" s="3" t="n">
        <v>8</v>
      </c>
      <c r="J8697" s="3" t="n">
        <v>32</v>
      </c>
      <c r="K8697" s="3" t="n">
        <v>32</v>
      </c>
      <c r="L8697" s="3" t="n">
        <v>3</v>
      </c>
      <c r="M8697" s="3" t="n">
        <v>3</v>
      </c>
      <c r="N8697" s="3" t="n">
        <v>-1</v>
      </c>
      <c r="O8697" s="3" t="n">
        <v>0</v>
      </c>
      <c r="P8697" s="3" t="n">
        <v>7.7</v>
      </c>
      <c r="Q8697" s="3" t="n">
        <v>24.2</v>
      </c>
      <c r="R8697" s="3" t="s">
        <v>25159</v>
      </c>
      <c r="S8697" s="4" t="n">
        <v>45747.3752199074</v>
      </c>
      <c r="T8697" s="3" t="s">
        <v>1920</v>
      </c>
      <c r="U8697" s="3" t="s">
        <v>1920</v>
      </c>
      <c r="V8697" s="3" t="n">
        <v>0</v>
      </c>
      <c r="W8697" s="3" t="n">
        <v>1</v>
      </c>
      <c r="X8697" s="3" t="n">
        <v>0</v>
      </c>
      <c r="Y8697" s="3" t="s">
        <v>30</v>
      </c>
      <c r="Z8697" s="3" t="s">
        <v>81</v>
      </c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3"/>
      <c r="AU8697" s="3"/>
      <c r="AV8697" s="3"/>
      <c r="AW8697" s="3"/>
      <c r="AX8697" s="3"/>
      <c r="AY8697" s="3"/>
      <c r="AZ8697" s="3"/>
      <c r="BA8697" s="3"/>
      <c r="BB8697" s="3"/>
      <c r="BC8697" s="3"/>
      <c r="BD8697" s="3"/>
      <c r="BE8697" s="3"/>
      <c r="BF8697" s="3"/>
      <c r="BG8697" s="3"/>
      <c r="BH8697" s="3"/>
      <c r="BI8697" s="3"/>
      <c r="BJ8697" s="3"/>
    </row>
    <row r="8698" customFormat="false" ht="15.75" hidden="false" customHeight="false" outlineLevel="0" collapsed="false">
      <c r="A8698" s="3" t="n">
        <v>8697</v>
      </c>
      <c r="B8698" s="3" t="s">
        <v>25160</v>
      </c>
      <c r="C8698" s="3" t="s">
        <v>25161</v>
      </c>
      <c r="D8698" s="3" t="n">
        <v>1</v>
      </c>
      <c r="E8698" s="3" t="n">
        <v>0.1531923</v>
      </c>
      <c r="F8698" s="3" t="n">
        <v>21</v>
      </c>
      <c r="G8698" s="3" t="n">
        <v>21</v>
      </c>
      <c r="H8698" s="3" t="n">
        <v>11</v>
      </c>
      <c r="I8698" s="3" t="n">
        <v>11</v>
      </c>
      <c r="J8698" s="3" t="n">
        <v>28</v>
      </c>
      <c r="K8698" s="3" t="n">
        <v>28</v>
      </c>
      <c r="L8698" s="3" t="n">
        <v>2</v>
      </c>
      <c r="M8698" s="3" t="n">
        <v>2</v>
      </c>
      <c r="N8698" s="3" t="n">
        <v>-1</v>
      </c>
      <c r="O8698" s="3" t="n">
        <v>-1</v>
      </c>
      <c r="P8698" s="3" t="n">
        <v>7.7</v>
      </c>
      <c r="Q8698" s="3" t="n">
        <v>24.2</v>
      </c>
      <c r="R8698" s="3" t="s">
        <v>25162</v>
      </c>
      <c r="S8698" s="4" t="n">
        <v>45747.3752662037</v>
      </c>
      <c r="T8698" s="3" t="s">
        <v>1920</v>
      </c>
      <c r="U8698" s="3" t="s">
        <v>1920</v>
      </c>
      <c r="V8698" s="3" t="n">
        <v>0</v>
      </c>
      <c r="W8698" s="3" t="n">
        <v>0</v>
      </c>
      <c r="X8698" s="3" t="n">
        <v>0</v>
      </c>
      <c r="Y8698" s="3" t="s">
        <v>30</v>
      </c>
      <c r="Z8698" s="3" t="s">
        <v>30</v>
      </c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3"/>
      <c r="AU8698" s="3"/>
      <c r="AV8698" s="3"/>
      <c r="AW8698" s="3"/>
      <c r="AX8698" s="3"/>
      <c r="AY8698" s="3"/>
      <c r="AZ8698" s="3"/>
      <c r="BA8698" s="3"/>
      <c r="BB8698" s="3"/>
      <c r="BC8698" s="3"/>
      <c r="BD8698" s="3"/>
      <c r="BE8698" s="3"/>
      <c r="BF8698" s="3"/>
      <c r="BG8698" s="3"/>
      <c r="BH8698" s="3"/>
      <c r="BI8698" s="3"/>
      <c r="BJ8698" s="3"/>
    </row>
    <row r="8699" customFormat="false" ht="15.75" hidden="false" customHeight="false" outlineLevel="0" collapsed="false">
      <c r="A8699" s="3" t="n">
        <v>8698</v>
      </c>
      <c r="B8699" s="3" t="s">
        <v>25163</v>
      </c>
      <c r="C8699" s="3" t="s">
        <v>25164</v>
      </c>
      <c r="D8699" s="3" t="n">
        <v>1</v>
      </c>
      <c r="E8699" s="3" t="n">
        <v>1.0162085</v>
      </c>
      <c r="F8699" s="3" t="n">
        <v>35</v>
      </c>
      <c r="G8699" s="3" t="n">
        <v>35</v>
      </c>
      <c r="H8699" s="3" t="n">
        <v>11</v>
      </c>
      <c r="I8699" s="3" t="n">
        <v>11</v>
      </c>
      <c r="J8699" s="3" t="n">
        <v>37</v>
      </c>
      <c r="K8699" s="3" t="n">
        <v>37</v>
      </c>
      <c r="L8699" s="3" t="n">
        <v>6</v>
      </c>
      <c r="M8699" s="3" t="n">
        <v>6</v>
      </c>
      <c r="N8699" s="3" t="n">
        <v>-1</v>
      </c>
      <c r="O8699" s="3" t="n">
        <v>-1</v>
      </c>
      <c r="P8699" s="3" t="n">
        <v>7.7</v>
      </c>
      <c r="Q8699" s="3" t="n">
        <v>24.2</v>
      </c>
      <c r="R8699" s="3" t="s">
        <v>25165</v>
      </c>
      <c r="S8699" s="4" t="n">
        <v>45747.3753125</v>
      </c>
      <c r="T8699" s="3" t="s">
        <v>65</v>
      </c>
      <c r="U8699" s="3" t="s">
        <v>65</v>
      </c>
      <c r="V8699" s="3" t="n">
        <v>0</v>
      </c>
      <c r="W8699" s="3" t="n">
        <v>0</v>
      </c>
      <c r="X8699" s="3" t="n">
        <v>0</v>
      </c>
      <c r="Y8699" s="3" t="s">
        <v>30</v>
      </c>
      <c r="Z8699" s="3" t="s">
        <v>30</v>
      </c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  <c r="AP8699" s="3"/>
      <c r="AQ8699" s="3"/>
      <c r="AR8699" s="3"/>
      <c r="AS8699" s="3"/>
      <c r="AT8699" s="3"/>
      <c r="AU8699" s="3"/>
      <c r="AV8699" s="3"/>
      <c r="AW8699" s="3"/>
      <c r="AX8699" s="3"/>
      <c r="AY8699" s="3"/>
      <c r="AZ8699" s="3"/>
      <c r="BA8699" s="3"/>
      <c r="BB8699" s="3"/>
      <c r="BC8699" s="3"/>
      <c r="BD8699" s="3"/>
      <c r="BE8699" s="3"/>
      <c r="BF8699" s="3"/>
      <c r="BG8699" s="3"/>
      <c r="BH8699" s="3"/>
      <c r="BI8699" s="3"/>
      <c r="BJ8699" s="3"/>
    </row>
    <row r="8700" customFormat="false" ht="15.75" hidden="false" customHeight="false" outlineLevel="0" collapsed="false">
      <c r="A8700" s="3" t="n">
        <v>8699</v>
      </c>
      <c r="B8700" s="3" t="s">
        <v>25166</v>
      </c>
      <c r="C8700" s="3" t="s">
        <v>25167</v>
      </c>
      <c r="D8700" s="3" t="n">
        <v>1</v>
      </c>
      <c r="E8700" s="3" t="n">
        <v>0.2704716</v>
      </c>
      <c r="F8700" s="3" t="n">
        <v>39</v>
      </c>
      <c r="G8700" s="3" t="n">
        <v>39</v>
      </c>
      <c r="H8700" s="3" t="n">
        <v>11</v>
      </c>
      <c r="I8700" s="3" t="n">
        <v>11</v>
      </c>
      <c r="J8700" s="3" t="n">
        <v>48</v>
      </c>
      <c r="K8700" s="3" t="n">
        <v>48</v>
      </c>
      <c r="L8700" s="3" t="n">
        <v>5</v>
      </c>
      <c r="M8700" s="3" t="n">
        <v>5</v>
      </c>
      <c r="N8700" s="3" t="n">
        <v>-1</v>
      </c>
      <c r="O8700" s="3" t="n">
        <v>-1</v>
      </c>
      <c r="P8700" s="3" t="n">
        <v>7.7</v>
      </c>
      <c r="Q8700" s="3" t="n">
        <v>24.2</v>
      </c>
      <c r="R8700" s="3" t="s">
        <v>25168</v>
      </c>
      <c r="S8700" s="4" t="n">
        <v>45747.3753356482</v>
      </c>
      <c r="T8700" s="3" t="s">
        <v>65</v>
      </c>
      <c r="U8700" s="3" t="s">
        <v>65</v>
      </c>
      <c r="V8700" s="3" t="n">
        <v>0</v>
      </c>
      <c r="W8700" s="3" t="n">
        <v>0</v>
      </c>
      <c r="X8700" s="3" t="n">
        <v>0</v>
      </c>
      <c r="Y8700" s="3" t="s">
        <v>30</v>
      </c>
      <c r="Z8700" s="3" t="s">
        <v>30</v>
      </c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3"/>
      <c r="AU8700" s="3"/>
      <c r="AV8700" s="3"/>
      <c r="AW8700" s="3"/>
      <c r="AX8700" s="3"/>
      <c r="AY8700" s="3"/>
      <c r="AZ8700" s="3"/>
      <c r="BA8700" s="3"/>
      <c r="BB8700" s="3"/>
      <c r="BC8700" s="3"/>
      <c r="BD8700" s="3"/>
      <c r="BE8700" s="3"/>
      <c r="BF8700" s="3"/>
      <c r="BG8700" s="3"/>
      <c r="BH8700" s="3"/>
      <c r="BI8700" s="3"/>
      <c r="BJ8700" s="3"/>
    </row>
    <row r="8701" customFormat="false" ht="15.75" hidden="false" customHeight="false" outlineLevel="0" collapsed="false">
      <c r="A8701" s="3" t="n">
        <v>8700</v>
      </c>
      <c r="B8701" s="3" t="s">
        <v>25169</v>
      </c>
      <c r="C8701" s="3" t="s">
        <v>25170</v>
      </c>
      <c r="D8701" s="3" t="n">
        <v>1</v>
      </c>
      <c r="E8701" s="3" t="n">
        <v>0.1381305</v>
      </c>
      <c r="F8701" s="3" t="n">
        <v>18</v>
      </c>
      <c r="G8701" s="3" t="n">
        <v>18</v>
      </c>
      <c r="H8701" s="3" t="n">
        <v>9</v>
      </c>
      <c r="I8701" s="3" t="n">
        <v>9</v>
      </c>
      <c r="J8701" s="3" t="n">
        <v>24</v>
      </c>
      <c r="K8701" s="3" t="n">
        <v>24</v>
      </c>
      <c r="L8701" s="3" t="n">
        <v>2</v>
      </c>
      <c r="M8701" s="3" t="n">
        <v>2</v>
      </c>
      <c r="N8701" s="3" t="n">
        <v>-1</v>
      </c>
      <c r="O8701" s="3" t="n">
        <v>0</v>
      </c>
      <c r="P8701" s="3" t="n">
        <v>7.7</v>
      </c>
      <c r="Q8701" s="3" t="n">
        <v>24.2</v>
      </c>
      <c r="R8701" s="3" t="s">
        <v>25171</v>
      </c>
      <c r="S8701" s="4" t="n">
        <v>45747.3753587963</v>
      </c>
      <c r="T8701" s="3" t="s">
        <v>65</v>
      </c>
      <c r="U8701" s="3" t="s">
        <v>65</v>
      </c>
      <c r="V8701" s="3" t="n">
        <v>0</v>
      </c>
      <c r="W8701" s="3" t="n">
        <v>1</v>
      </c>
      <c r="X8701" s="3" t="n">
        <v>0</v>
      </c>
      <c r="Y8701" s="3" t="s">
        <v>30</v>
      </c>
      <c r="Z8701" s="3" t="s">
        <v>81</v>
      </c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  <c r="AP8701" s="3"/>
      <c r="AQ8701" s="3"/>
      <c r="AR8701" s="3"/>
      <c r="AS8701" s="3"/>
      <c r="AT8701" s="3"/>
      <c r="AU8701" s="3"/>
      <c r="AV8701" s="3"/>
      <c r="AW8701" s="3"/>
      <c r="AX8701" s="3"/>
      <c r="AY8701" s="3"/>
      <c r="AZ8701" s="3"/>
      <c r="BA8701" s="3"/>
      <c r="BB8701" s="3"/>
      <c r="BC8701" s="3"/>
      <c r="BD8701" s="3"/>
      <c r="BE8701" s="3"/>
      <c r="BF8701" s="3"/>
      <c r="BG8701" s="3"/>
      <c r="BH8701" s="3"/>
      <c r="BI8701" s="3"/>
      <c r="BJ8701" s="3"/>
    </row>
    <row r="8702" customFormat="false" ht="15.75" hidden="false" customHeight="false" outlineLevel="0" collapsed="false">
      <c r="A8702" s="3" t="n">
        <v>8701</v>
      </c>
      <c r="B8702" s="3" t="s">
        <v>25172</v>
      </c>
      <c r="C8702" s="3" t="s">
        <v>25173</v>
      </c>
      <c r="D8702" s="3" t="n">
        <v>1</v>
      </c>
      <c r="E8702" s="3" t="n">
        <v>0.2928569</v>
      </c>
      <c r="F8702" s="3" t="n">
        <v>33</v>
      </c>
      <c r="G8702" s="3" t="n">
        <v>33</v>
      </c>
      <c r="H8702" s="3" t="n">
        <v>10</v>
      </c>
      <c r="I8702" s="3" t="n">
        <v>10</v>
      </c>
      <c r="J8702" s="3" t="n">
        <v>35</v>
      </c>
      <c r="K8702" s="3" t="n">
        <v>35</v>
      </c>
      <c r="L8702" s="3" t="n">
        <v>4</v>
      </c>
      <c r="M8702" s="3" t="n">
        <v>4</v>
      </c>
      <c r="N8702" s="3" t="n">
        <v>-1</v>
      </c>
      <c r="O8702" s="3" t="n">
        <v>0</v>
      </c>
      <c r="P8702" s="3" t="n">
        <v>7.7</v>
      </c>
      <c r="Q8702" s="3" t="n">
        <v>24.2</v>
      </c>
      <c r="R8702" s="3" t="s">
        <v>25174</v>
      </c>
      <c r="S8702" s="4" t="n">
        <v>45747.3753935185</v>
      </c>
      <c r="T8702" s="3" t="s">
        <v>1920</v>
      </c>
      <c r="U8702" s="3" t="s">
        <v>1920</v>
      </c>
      <c r="V8702" s="3" t="n">
        <v>0</v>
      </c>
      <c r="W8702" s="3" t="n">
        <v>1</v>
      </c>
      <c r="X8702" s="3" t="n">
        <v>0</v>
      </c>
      <c r="Y8702" s="3" t="s">
        <v>30</v>
      </c>
      <c r="Z8702" s="3" t="s">
        <v>81</v>
      </c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3"/>
      <c r="AU8702" s="3"/>
      <c r="AV8702" s="3"/>
      <c r="AW8702" s="3"/>
      <c r="AX8702" s="3"/>
      <c r="AY8702" s="3"/>
      <c r="AZ8702" s="3"/>
      <c r="BA8702" s="3"/>
      <c r="BB8702" s="3"/>
      <c r="BC8702" s="3"/>
      <c r="BD8702" s="3"/>
      <c r="BE8702" s="3"/>
      <c r="BF8702" s="3"/>
      <c r="BG8702" s="3"/>
      <c r="BH8702" s="3"/>
      <c r="BI8702" s="3"/>
      <c r="BJ8702" s="3"/>
    </row>
    <row r="8703" customFormat="false" ht="15.75" hidden="false" customHeight="false" outlineLevel="0" collapsed="false">
      <c r="A8703" s="3" t="n">
        <v>8702</v>
      </c>
      <c r="B8703" s="3" t="s">
        <v>25175</v>
      </c>
      <c r="C8703" s="3" t="s">
        <v>25176</v>
      </c>
      <c r="D8703" s="3" t="n">
        <v>1</v>
      </c>
      <c r="E8703" s="3" t="n">
        <v>0.2727214</v>
      </c>
      <c r="F8703" s="3" t="n">
        <v>29</v>
      </c>
      <c r="G8703" s="3" t="n">
        <v>29</v>
      </c>
      <c r="H8703" s="3" t="n">
        <v>10</v>
      </c>
      <c r="I8703" s="3" t="n">
        <v>10</v>
      </c>
      <c r="J8703" s="3" t="n">
        <v>31</v>
      </c>
      <c r="K8703" s="3" t="n">
        <v>31</v>
      </c>
      <c r="L8703" s="3" t="n">
        <v>4</v>
      </c>
      <c r="M8703" s="3" t="n">
        <v>4</v>
      </c>
      <c r="N8703" s="3" t="n">
        <v>-1</v>
      </c>
      <c r="O8703" s="3" t="n">
        <v>0</v>
      </c>
      <c r="P8703" s="3" t="n">
        <v>7.7</v>
      </c>
      <c r="Q8703" s="3" t="n">
        <v>24.2</v>
      </c>
      <c r="R8703" s="3" t="s">
        <v>25177</v>
      </c>
      <c r="S8703" s="4" t="n">
        <v>45747.3754282407</v>
      </c>
      <c r="T8703" s="3" t="s">
        <v>1920</v>
      </c>
      <c r="U8703" s="3" t="s">
        <v>1920</v>
      </c>
      <c r="V8703" s="3" t="n">
        <v>0</v>
      </c>
      <c r="W8703" s="3" t="n">
        <v>1</v>
      </c>
      <c r="X8703" s="3" t="n">
        <v>0</v>
      </c>
      <c r="Y8703" s="3" t="s">
        <v>30</v>
      </c>
      <c r="Z8703" s="3" t="s">
        <v>81</v>
      </c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3"/>
      <c r="AU8703" s="3"/>
      <c r="AV8703" s="3"/>
      <c r="AW8703" s="3"/>
      <c r="AX8703" s="3"/>
      <c r="AY8703" s="3"/>
      <c r="AZ8703" s="3"/>
      <c r="BA8703" s="3"/>
      <c r="BB8703" s="3"/>
      <c r="BC8703" s="3"/>
      <c r="BD8703" s="3"/>
      <c r="BE8703" s="3"/>
      <c r="BF8703" s="3"/>
      <c r="BG8703" s="3"/>
      <c r="BH8703" s="3"/>
      <c r="BI8703" s="3"/>
      <c r="BJ8703" s="3"/>
    </row>
    <row r="8704" customFormat="false" ht="15.75" hidden="false" customHeight="false" outlineLevel="0" collapsed="false">
      <c r="A8704" s="3" t="n">
        <v>8703</v>
      </c>
      <c r="B8704" s="3" t="s">
        <v>25178</v>
      </c>
      <c r="C8704" s="3" t="s">
        <v>25179</v>
      </c>
      <c r="D8704" s="3" t="n">
        <v>1</v>
      </c>
      <c r="E8704" s="3" t="n">
        <v>1.5136428</v>
      </c>
      <c r="F8704" s="3" t="n">
        <v>51</v>
      </c>
      <c r="G8704" s="3" t="n">
        <v>51</v>
      </c>
      <c r="H8704" s="3" t="n">
        <v>11</v>
      </c>
      <c r="I8704" s="3" t="n">
        <v>11</v>
      </c>
      <c r="J8704" s="3" t="n">
        <v>52</v>
      </c>
      <c r="K8704" s="3" t="n">
        <v>52</v>
      </c>
      <c r="L8704" s="3" t="n">
        <v>9</v>
      </c>
      <c r="M8704" s="3" t="n">
        <v>9</v>
      </c>
      <c r="N8704" s="3" t="n">
        <v>-1</v>
      </c>
      <c r="O8704" s="3" t="n">
        <v>-1</v>
      </c>
      <c r="P8704" s="3" t="n">
        <v>7.7</v>
      </c>
      <c r="Q8704" s="3" t="n">
        <v>24.2</v>
      </c>
      <c r="R8704" s="3" t="s">
        <v>25180</v>
      </c>
      <c r="S8704" s="4" t="n">
        <v>45747.3755092593</v>
      </c>
      <c r="T8704" s="3" t="s">
        <v>1920</v>
      </c>
      <c r="U8704" s="3" t="s">
        <v>1920</v>
      </c>
      <c r="V8704" s="3" t="n">
        <v>0</v>
      </c>
      <c r="W8704" s="3" t="n">
        <v>0</v>
      </c>
      <c r="X8704" s="3" t="n">
        <v>0</v>
      </c>
      <c r="Y8704" s="3" t="s">
        <v>30</v>
      </c>
      <c r="Z8704" s="3" t="s">
        <v>30</v>
      </c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3"/>
      <c r="AU8704" s="3"/>
      <c r="AV8704" s="3"/>
      <c r="AW8704" s="3"/>
      <c r="AX8704" s="3"/>
      <c r="AY8704" s="3"/>
      <c r="AZ8704" s="3"/>
      <c r="BA8704" s="3"/>
      <c r="BB8704" s="3"/>
      <c r="BC8704" s="3"/>
      <c r="BD8704" s="3"/>
      <c r="BE8704" s="3"/>
      <c r="BF8704" s="3"/>
      <c r="BG8704" s="3"/>
      <c r="BH8704" s="3"/>
      <c r="BI8704" s="3"/>
      <c r="BJ8704" s="3"/>
    </row>
    <row r="8705" customFormat="false" ht="15.75" hidden="false" customHeight="false" outlineLevel="0" collapsed="false">
      <c r="A8705" s="3" t="n">
        <v>8704</v>
      </c>
      <c r="B8705" s="3" t="s">
        <v>25181</v>
      </c>
      <c r="C8705" s="3" t="s">
        <v>25182</v>
      </c>
      <c r="D8705" s="3" t="n">
        <v>1</v>
      </c>
      <c r="E8705" s="3" t="n">
        <v>1.2057047</v>
      </c>
      <c r="F8705" s="3" t="n">
        <v>15</v>
      </c>
      <c r="G8705" s="3" t="n">
        <v>15</v>
      </c>
      <c r="H8705" s="3" t="n">
        <v>9</v>
      </c>
      <c r="I8705" s="3" t="n">
        <v>9</v>
      </c>
      <c r="J8705" s="3" t="n">
        <v>14</v>
      </c>
      <c r="K8705" s="3" t="n">
        <v>14</v>
      </c>
      <c r="L8705" s="3" t="n">
        <v>3</v>
      </c>
      <c r="M8705" s="3" t="n">
        <v>3</v>
      </c>
      <c r="N8705" s="3" t="n">
        <v>-1</v>
      </c>
      <c r="O8705" s="3" t="n">
        <v>-1</v>
      </c>
      <c r="P8705" s="3" t="n">
        <v>7.7</v>
      </c>
      <c r="Q8705" s="3" t="n">
        <v>24.2</v>
      </c>
      <c r="R8705" s="3" t="s">
        <v>25183</v>
      </c>
      <c r="S8705" s="4" t="n">
        <v>45747.3755671296</v>
      </c>
      <c r="T8705" s="3" t="s">
        <v>239</v>
      </c>
      <c r="U8705" s="3" t="s">
        <v>239</v>
      </c>
      <c r="V8705" s="3" t="n">
        <v>0</v>
      </c>
      <c r="W8705" s="3" t="n">
        <v>0</v>
      </c>
      <c r="X8705" s="3" t="n">
        <v>0</v>
      </c>
      <c r="Y8705" s="3" t="s">
        <v>30</v>
      </c>
      <c r="Z8705" s="3" t="s">
        <v>30</v>
      </c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  <c r="AP8705" s="3"/>
      <c r="AQ8705" s="3"/>
      <c r="AR8705" s="3"/>
      <c r="AS8705" s="3"/>
      <c r="AT8705" s="3"/>
      <c r="AU8705" s="3"/>
      <c r="AV8705" s="3"/>
      <c r="AW8705" s="3"/>
      <c r="AX8705" s="3"/>
      <c r="AY8705" s="3"/>
      <c r="AZ8705" s="3"/>
      <c r="BA8705" s="3"/>
      <c r="BB8705" s="3"/>
      <c r="BC8705" s="3"/>
      <c r="BD8705" s="3"/>
      <c r="BE8705" s="3"/>
      <c r="BF8705" s="3"/>
      <c r="BG8705" s="3"/>
      <c r="BH8705" s="3"/>
      <c r="BI8705" s="3"/>
      <c r="BJ8705" s="3"/>
    </row>
    <row r="8706" customFormat="false" ht="15.75" hidden="false" customHeight="false" outlineLevel="0" collapsed="false">
      <c r="A8706" s="3" t="n">
        <v>8705</v>
      </c>
      <c r="B8706" s="3" t="s">
        <v>25184</v>
      </c>
      <c r="C8706" s="3" t="s">
        <v>25185</v>
      </c>
      <c r="D8706" s="3" t="n">
        <v>1</v>
      </c>
      <c r="E8706" s="3" t="n">
        <v>1.5511201</v>
      </c>
      <c r="F8706" s="3" t="n">
        <v>35</v>
      </c>
      <c r="G8706" s="3" t="n">
        <v>35</v>
      </c>
      <c r="H8706" s="3" t="n">
        <v>12</v>
      </c>
      <c r="I8706" s="3" t="n">
        <v>12</v>
      </c>
      <c r="J8706" s="3" t="n">
        <v>37</v>
      </c>
      <c r="K8706" s="3" t="n">
        <v>37</v>
      </c>
      <c r="L8706" s="3" t="n">
        <v>6</v>
      </c>
      <c r="M8706" s="3" t="n">
        <v>6</v>
      </c>
      <c r="N8706" s="3" t="n">
        <v>-1</v>
      </c>
      <c r="O8706" s="3" t="n">
        <v>-1</v>
      </c>
      <c r="P8706" s="3" t="n">
        <v>7.7</v>
      </c>
      <c r="Q8706" s="3" t="n">
        <v>24.2</v>
      </c>
      <c r="R8706" s="3" t="s">
        <v>25186</v>
      </c>
      <c r="S8706" s="4" t="n">
        <v>45747.375625</v>
      </c>
      <c r="T8706" s="3" t="s">
        <v>65</v>
      </c>
      <c r="U8706" s="3" t="s">
        <v>65</v>
      </c>
      <c r="V8706" s="3" t="n">
        <v>0</v>
      </c>
      <c r="W8706" s="3" t="n">
        <v>0</v>
      </c>
      <c r="X8706" s="3" t="n">
        <v>0</v>
      </c>
      <c r="Y8706" s="3" t="s">
        <v>30</v>
      </c>
      <c r="Z8706" s="3" t="s">
        <v>30</v>
      </c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3"/>
      <c r="AU8706" s="3"/>
      <c r="AV8706" s="3"/>
      <c r="AW8706" s="3"/>
      <c r="AX8706" s="3"/>
      <c r="AY8706" s="3"/>
      <c r="AZ8706" s="3"/>
      <c r="BA8706" s="3"/>
      <c r="BB8706" s="3"/>
      <c r="BC8706" s="3"/>
      <c r="BD8706" s="3"/>
      <c r="BE8706" s="3"/>
      <c r="BF8706" s="3"/>
      <c r="BG8706" s="3"/>
      <c r="BH8706" s="3"/>
      <c r="BI8706" s="3"/>
      <c r="BJ8706" s="3"/>
    </row>
    <row r="8707" customFormat="false" ht="15.75" hidden="false" customHeight="false" outlineLevel="0" collapsed="false">
      <c r="A8707" s="3" t="n">
        <v>8706</v>
      </c>
      <c r="B8707" s="3" t="s">
        <v>25187</v>
      </c>
      <c r="C8707" s="3" t="s">
        <v>25188</v>
      </c>
      <c r="D8707" s="3" t="n">
        <v>1</v>
      </c>
      <c r="E8707" s="3" t="n">
        <v>1.0208308</v>
      </c>
      <c r="F8707" s="3" t="n">
        <v>7</v>
      </c>
      <c r="G8707" s="3" t="n">
        <v>7</v>
      </c>
      <c r="H8707" s="3" t="n">
        <v>3</v>
      </c>
      <c r="I8707" s="3" t="n">
        <v>3</v>
      </c>
      <c r="J8707" s="3" t="n">
        <v>4</v>
      </c>
      <c r="K8707" s="3" t="n">
        <v>4</v>
      </c>
      <c r="L8707" s="3" t="n">
        <v>2</v>
      </c>
      <c r="M8707" s="3" t="n">
        <v>2</v>
      </c>
      <c r="N8707" s="3" t="n">
        <v>-1</v>
      </c>
      <c r="O8707" s="3" t="n">
        <v>-1</v>
      </c>
      <c r="P8707" s="3" t="n">
        <v>7.7</v>
      </c>
      <c r="Q8707" s="3" t="n">
        <v>24.2</v>
      </c>
      <c r="R8707" s="3" t="s">
        <v>25189</v>
      </c>
      <c r="S8707" s="4" t="n">
        <v>45747.3756712963</v>
      </c>
      <c r="T8707" s="3" t="s">
        <v>65</v>
      </c>
      <c r="U8707" s="3" t="s">
        <v>65</v>
      </c>
      <c r="V8707" s="3" t="n">
        <v>0</v>
      </c>
      <c r="W8707" s="3" t="n">
        <v>0</v>
      </c>
      <c r="X8707" s="3" t="n">
        <v>0</v>
      </c>
      <c r="Y8707" s="3" t="s">
        <v>30</v>
      </c>
      <c r="Z8707" s="3" t="s">
        <v>30</v>
      </c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3"/>
      <c r="AU8707" s="3"/>
      <c r="AV8707" s="3"/>
      <c r="AW8707" s="3"/>
      <c r="AX8707" s="3"/>
      <c r="AY8707" s="3"/>
      <c r="AZ8707" s="3"/>
      <c r="BA8707" s="3"/>
      <c r="BB8707" s="3"/>
      <c r="BC8707" s="3"/>
      <c r="BD8707" s="3"/>
      <c r="BE8707" s="3"/>
      <c r="BF8707" s="3"/>
      <c r="BG8707" s="3"/>
      <c r="BH8707" s="3"/>
      <c r="BI8707" s="3"/>
      <c r="BJ8707" s="3"/>
    </row>
    <row r="8708" customFormat="false" ht="15.75" hidden="false" customHeight="false" outlineLevel="0" collapsed="false">
      <c r="A8708" s="3" t="n">
        <v>8707</v>
      </c>
      <c r="B8708" s="3" t="s">
        <v>25190</v>
      </c>
      <c r="C8708" s="3" t="s">
        <v>25191</v>
      </c>
      <c r="D8708" s="3" t="n">
        <v>1</v>
      </c>
      <c r="E8708" s="3" t="n">
        <v>1.3609198</v>
      </c>
      <c r="F8708" s="3" t="n">
        <v>17</v>
      </c>
      <c r="G8708" s="3" t="n">
        <v>17</v>
      </c>
      <c r="H8708" s="3" t="n">
        <v>10</v>
      </c>
      <c r="I8708" s="3" t="n">
        <v>10</v>
      </c>
      <c r="J8708" s="3" t="n">
        <v>17</v>
      </c>
      <c r="K8708" s="3" t="n">
        <v>17</v>
      </c>
      <c r="L8708" s="3" t="n">
        <v>3</v>
      </c>
      <c r="M8708" s="3" t="n">
        <v>3</v>
      </c>
      <c r="N8708" s="3" t="n">
        <v>-1</v>
      </c>
      <c r="O8708" s="3" t="n">
        <v>-1</v>
      </c>
      <c r="P8708" s="3" t="n">
        <v>7.7</v>
      </c>
      <c r="Q8708" s="3" t="n">
        <v>24.2</v>
      </c>
      <c r="R8708" s="3" t="s">
        <v>25192</v>
      </c>
      <c r="S8708" s="4" t="n">
        <v>45747.3757291667</v>
      </c>
      <c r="T8708" s="3" t="s">
        <v>239</v>
      </c>
      <c r="U8708" s="3" t="s">
        <v>239</v>
      </c>
      <c r="V8708" s="3" t="n">
        <v>0</v>
      </c>
      <c r="W8708" s="3" t="n">
        <v>0</v>
      </c>
      <c r="X8708" s="3" t="n">
        <v>0</v>
      </c>
      <c r="Y8708" s="3" t="s">
        <v>30</v>
      </c>
      <c r="Z8708" s="3" t="s">
        <v>30</v>
      </c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3"/>
      <c r="AU8708" s="3"/>
      <c r="AV8708" s="3"/>
      <c r="AW8708" s="3"/>
      <c r="AX8708" s="3"/>
      <c r="AY8708" s="3"/>
      <c r="AZ8708" s="3"/>
      <c r="BA8708" s="3"/>
      <c r="BB8708" s="3"/>
      <c r="BC8708" s="3"/>
      <c r="BD8708" s="3"/>
      <c r="BE8708" s="3"/>
      <c r="BF8708" s="3"/>
      <c r="BG8708" s="3"/>
      <c r="BH8708" s="3"/>
      <c r="BI8708" s="3"/>
      <c r="BJ8708" s="3"/>
    </row>
    <row r="8709" customFormat="false" ht="15.75" hidden="false" customHeight="false" outlineLevel="0" collapsed="false">
      <c r="A8709" s="3" t="n">
        <v>8708</v>
      </c>
      <c r="B8709" s="3" t="s">
        <v>25193</v>
      </c>
      <c r="C8709" s="3" t="s">
        <v>25194</v>
      </c>
      <c r="D8709" s="3" t="n">
        <v>1</v>
      </c>
      <c r="E8709" s="3" t="n">
        <v>1.6441278</v>
      </c>
      <c r="F8709" s="3" t="n">
        <v>17</v>
      </c>
      <c r="G8709" s="3" t="n">
        <v>17</v>
      </c>
      <c r="H8709" s="3" t="n">
        <v>10</v>
      </c>
      <c r="I8709" s="3" t="n">
        <v>10</v>
      </c>
      <c r="J8709" s="3" t="n">
        <v>17</v>
      </c>
      <c r="K8709" s="3" t="n">
        <v>17</v>
      </c>
      <c r="L8709" s="3" t="n">
        <v>3</v>
      </c>
      <c r="M8709" s="3" t="n">
        <v>3</v>
      </c>
      <c r="N8709" s="3" t="n">
        <v>-1</v>
      </c>
      <c r="O8709" s="3" t="n">
        <v>-1</v>
      </c>
      <c r="P8709" s="3" t="n">
        <v>7.7</v>
      </c>
      <c r="Q8709" s="3" t="n">
        <v>24.2</v>
      </c>
      <c r="R8709" s="3" t="s">
        <v>25195</v>
      </c>
      <c r="S8709" s="4" t="n">
        <v>45747.3757986111</v>
      </c>
      <c r="T8709" s="3" t="s">
        <v>239</v>
      </c>
      <c r="U8709" s="3" t="s">
        <v>239</v>
      </c>
      <c r="V8709" s="3" t="n">
        <v>0</v>
      </c>
      <c r="W8709" s="3" t="n">
        <v>0</v>
      </c>
      <c r="X8709" s="3" t="n">
        <v>0</v>
      </c>
      <c r="Y8709" s="3" t="s">
        <v>30</v>
      </c>
      <c r="Z8709" s="3" t="s">
        <v>30</v>
      </c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  <c r="AP8709" s="3"/>
      <c r="AQ8709" s="3"/>
      <c r="AR8709" s="3"/>
      <c r="AS8709" s="3"/>
      <c r="AT8709" s="3"/>
      <c r="AU8709" s="3"/>
      <c r="AV8709" s="3"/>
      <c r="AW8709" s="3"/>
      <c r="AX8709" s="3"/>
      <c r="AY8709" s="3"/>
      <c r="AZ8709" s="3"/>
      <c r="BA8709" s="3"/>
      <c r="BB8709" s="3"/>
      <c r="BC8709" s="3"/>
      <c r="BD8709" s="3"/>
      <c r="BE8709" s="3"/>
      <c r="BF8709" s="3"/>
      <c r="BG8709" s="3"/>
      <c r="BH8709" s="3"/>
      <c r="BI8709" s="3"/>
      <c r="BJ8709" s="3"/>
    </row>
    <row r="8710" customFormat="false" ht="15.75" hidden="false" customHeight="false" outlineLevel="0" collapsed="false">
      <c r="A8710" s="3" t="n">
        <v>8709</v>
      </c>
      <c r="B8710" s="3" t="s">
        <v>25196</v>
      </c>
      <c r="C8710" s="3" t="s">
        <v>25197</v>
      </c>
      <c r="D8710" s="3" t="n">
        <v>1</v>
      </c>
      <c r="E8710" s="3" t="n">
        <v>1.4131838</v>
      </c>
      <c r="F8710" s="3" t="n">
        <v>55</v>
      </c>
      <c r="G8710" s="3" t="n">
        <v>55</v>
      </c>
      <c r="H8710" s="3" t="n">
        <v>14</v>
      </c>
      <c r="I8710" s="3" t="n">
        <v>14</v>
      </c>
      <c r="J8710" s="3" t="n">
        <v>45</v>
      </c>
      <c r="K8710" s="3" t="n">
        <v>45</v>
      </c>
      <c r="L8710" s="3" t="n">
        <v>12</v>
      </c>
      <c r="M8710" s="3" t="n">
        <v>12</v>
      </c>
      <c r="N8710" s="3" t="n">
        <v>-1</v>
      </c>
      <c r="O8710" s="3" t="n">
        <v>-1</v>
      </c>
      <c r="P8710" s="3" t="n">
        <v>7.7</v>
      </c>
      <c r="Q8710" s="3" t="n">
        <v>24.2</v>
      </c>
      <c r="R8710" s="3" t="s">
        <v>25198</v>
      </c>
      <c r="S8710" s="4" t="n">
        <v>45747.3758680556</v>
      </c>
      <c r="T8710" s="3" t="s">
        <v>65</v>
      </c>
      <c r="U8710" s="3" t="s">
        <v>65</v>
      </c>
      <c r="V8710" s="3" t="n">
        <v>0</v>
      </c>
      <c r="W8710" s="3" t="n">
        <v>0</v>
      </c>
      <c r="X8710" s="3" t="n">
        <v>0</v>
      </c>
      <c r="Y8710" s="3" t="s">
        <v>30</v>
      </c>
      <c r="Z8710" s="3" t="s">
        <v>30</v>
      </c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3"/>
      <c r="AU8710" s="3"/>
      <c r="AV8710" s="3"/>
      <c r="AW8710" s="3"/>
      <c r="AX8710" s="3"/>
      <c r="AY8710" s="3"/>
      <c r="AZ8710" s="3"/>
      <c r="BA8710" s="3"/>
      <c r="BB8710" s="3"/>
      <c r="BC8710" s="3"/>
      <c r="BD8710" s="3"/>
      <c r="BE8710" s="3"/>
      <c r="BF8710" s="3"/>
      <c r="BG8710" s="3"/>
      <c r="BH8710" s="3"/>
      <c r="BI8710" s="3"/>
      <c r="BJ8710" s="3"/>
    </row>
    <row r="8711" customFormat="false" ht="15.75" hidden="false" customHeight="false" outlineLevel="0" collapsed="false">
      <c r="A8711" s="3" t="n">
        <v>8710</v>
      </c>
      <c r="B8711" s="3" t="s">
        <v>25199</v>
      </c>
      <c r="C8711" s="3" t="s">
        <v>25200</v>
      </c>
      <c r="D8711" s="3" t="n">
        <v>1</v>
      </c>
      <c r="E8711" s="3" t="n">
        <v>1.413948</v>
      </c>
      <c r="F8711" s="3" t="n">
        <v>12</v>
      </c>
      <c r="G8711" s="3" t="n">
        <v>12</v>
      </c>
      <c r="H8711" s="3" t="n">
        <v>3</v>
      </c>
      <c r="I8711" s="3" t="n">
        <v>3</v>
      </c>
      <c r="J8711" s="3" t="n">
        <v>24</v>
      </c>
      <c r="K8711" s="3" t="n">
        <v>24</v>
      </c>
      <c r="L8711" s="3" t="n">
        <v>9</v>
      </c>
      <c r="M8711" s="3" t="n">
        <v>9</v>
      </c>
      <c r="N8711" s="3" t="n">
        <v>13</v>
      </c>
      <c r="O8711" s="3" t="n">
        <v>-1</v>
      </c>
      <c r="P8711" s="3" t="n">
        <v>7.7</v>
      </c>
      <c r="Q8711" s="3" t="n">
        <v>24.2</v>
      </c>
      <c r="R8711" s="3" t="s">
        <v>25201</v>
      </c>
      <c r="S8711" s="4" t="n">
        <v>45747.3759490741</v>
      </c>
      <c r="T8711" s="3" t="s">
        <v>65</v>
      </c>
      <c r="U8711" s="3" t="s">
        <v>65</v>
      </c>
      <c r="V8711" s="3" t="n">
        <v>1</v>
      </c>
      <c r="W8711" s="3" t="n">
        <v>0</v>
      </c>
      <c r="X8711" s="3" t="n">
        <v>0</v>
      </c>
      <c r="Y8711" s="3" t="s">
        <v>30</v>
      </c>
      <c r="Z8711" s="3" t="s">
        <v>30</v>
      </c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  <c r="AP8711" s="3"/>
      <c r="AQ8711" s="3"/>
      <c r="AR8711" s="3"/>
      <c r="AS8711" s="3"/>
      <c r="AT8711" s="3"/>
      <c r="AU8711" s="3"/>
      <c r="AV8711" s="3"/>
      <c r="AW8711" s="3"/>
      <c r="AX8711" s="3"/>
      <c r="AY8711" s="3"/>
      <c r="AZ8711" s="3"/>
      <c r="BA8711" s="3"/>
      <c r="BB8711" s="3"/>
      <c r="BC8711" s="3"/>
      <c r="BD8711" s="3"/>
      <c r="BE8711" s="3"/>
      <c r="BF8711" s="3"/>
      <c r="BG8711" s="3"/>
      <c r="BH8711" s="3"/>
      <c r="BI8711" s="3"/>
      <c r="BJ8711" s="3"/>
    </row>
    <row r="8712" customFormat="false" ht="15.75" hidden="false" customHeight="false" outlineLevel="0" collapsed="false">
      <c r="A8712" s="3" t="n">
        <v>8711</v>
      </c>
      <c r="B8712" s="3" t="s">
        <v>25202</v>
      </c>
      <c r="C8712" s="3" t="s">
        <v>25203</v>
      </c>
      <c r="D8712" s="3" t="n">
        <v>1</v>
      </c>
      <c r="E8712" s="3" t="n">
        <v>0.4019352</v>
      </c>
      <c r="F8712" s="3" t="n">
        <v>7</v>
      </c>
      <c r="G8712" s="3" t="n">
        <v>7</v>
      </c>
      <c r="H8712" s="3" t="n">
        <v>6</v>
      </c>
      <c r="I8712" s="3" t="n">
        <v>6</v>
      </c>
      <c r="J8712" s="3" t="n">
        <v>8</v>
      </c>
      <c r="K8712" s="3" t="n">
        <v>8</v>
      </c>
      <c r="L8712" s="3" t="n">
        <v>0</v>
      </c>
      <c r="M8712" s="3" t="n">
        <v>0</v>
      </c>
      <c r="N8712" s="3" t="n">
        <v>-1</v>
      </c>
      <c r="O8712" s="3" t="n">
        <v>0</v>
      </c>
      <c r="P8712" s="3" t="n">
        <v>8.8</v>
      </c>
      <c r="Q8712" s="3" t="n">
        <v>24.2</v>
      </c>
      <c r="R8712" s="3" t="s">
        <v>25204</v>
      </c>
      <c r="S8712" s="4" t="n">
        <v>45747.3759837963</v>
      </c>
      <c r="T8712" s="3" t="s">
        <v>239</v>
      </c>
      <c r="U8712" s="3" t="s">
        <v>239</v>
      </c>
      <c r="V8712" s="3" t="n">
        <v>0</v>
      </c>
      <c r="W8712" s="3" t="n">
        <v>1</v>
      </c>
      <c r="X8712" s="3" t="n">
        <v>0</v>
      </c>
      <c r="Y8712" s="3" t="s">
        <v>30</v>
      </c>
      <c r="Z8712" s="3" t="s">
        <v>30</v>
      </c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3"/>
      <c r="AU8712" s="3"/>
      <c r="AV8712" s="3"/>
      <c r="AW8712" s="3"/>
      <c r="AX8712" s="3"/>
      <c r="AY8712" s="3"/>
      <c r="AZ8712" s="3"/>
      <c r="BA8712" s="3"/>
      <c r="BB8712" s="3"/>
      <c r="BC8712" s="3"/>
      <c r="BD8712" s="3"/>
      <c r="BE8712" s="3"/>
      <c r="BF8712" s="3"/>
      <c r="BG8712" s="3"/>
      <c r="BH8712" s="3"/>
      <c r="BI8712" s="3"/>
      <c r="BJ8712" s="3"/>
    </row>
    <row r="8713" customFormat="false" ht="15.75" hidden="false" customHeight="false" outlineLevel="0" collapsed="false">
      <c r="A8713" s="3" t="n">
        <v>8712</v>
      </c>
      <c r="B8713" s="3" t="s">
        <v>25205</v>
      </c>
      <c r="C8713" s="3" t="s">
        <v>25206</v>
      </c>
      <c r="D8713" s="3" t="n">
        <v>1</v>
      </c>
      <c r="E8713" s="3" t="n">
        <v>0.4214739</v>
      </c>
      <c r="F8713" s="3" t="n">
        <v>11</v>
      </c>
      <c r="G8713" s="3" t="n">
        <v>11</v>
      </c>
      <c r="H8713" s="3" t="n">
        <v>6</v>
      </c>
      <c r="I8713" s="3" t="n">
        <v>6</v>
      </c>
      <c r="J8713" s="3" t="n">
        <v>14</v>
      </c>
      <c r="K8713" s="3" t="n">
        <v>14</v>
      </c>
      <c r="L8713" s="3" t="n">
        <v>0</v>
      </c>
      <c r="M8713" s="3" t="n">
        <v>0</v>
      </c>
      <c r="N8713" s="3" t="n">
        <v>-1</v>
      </c>
      <c r="O8713" s="3" t="n">
        <v>-1</v>
      </c>
      <c r="P8713" s="3" t="n">
        <v>8.8</v>
      </c>
      <c r="Q8713" s="3" t="n">
        <v>24.2</v>
      </c>
      <c r="R8713" s="3" t="s">
        <v>25207</v>
      </c>
      <c r="S8713" s="4" t="n">
        <v>45747.3760185185</v>
      </c>
      <c r="T8713" s="3" t="s">
        <v>29</v>
      </c>
      <c r="U8713" s="3" t="s">
        <v>29</v>
      </c>
      <c r="V8713" s="3" t="n">
        <v>0</v>
      </c>
      <c r="W8713" s="3" t="n">
        <v>0</v>
      </c>
      <c r="X8713" s="3" t="n">
        <v>0</v>
      </c>
      <c r="Y8713" s="3" t="s">
        <v>30</v>
      </c>
      <c r="Z8713" s="3" t="s">
        <v>30</v>
      </c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  <c r="AP8713" s="3"/>
      <c r="AQ8713" s="3"/>
      <c r="AR8713" s="3"/>
      <c r="AS8713" s="3"/>
      <c r="AT8713" s="3"/>
      <c r="AU8713" s="3"/>
      <c r="AV8713" s="3"/>
      <c r="AW8713" s="3"/>
      <c r="AX8713" s="3"/>
      <c r="AY8713" s="3"/>
      <c r="AZ8713" s="3"/>
      <c r="BA8713" s="3"/>
      <c r="BB8713" s="3"/>
      <c r="BC8713" s="3"/>
      <c r="BD8713" s="3"/>
      <c r="BE8713" s="3"/>
      <c r="BF8713" s="3"/>
      <c r="BG8713" s="3"/>
      <c r="BH8713" s="3"/>
      <c r="BI8713" s="3"/>
      <c r="BJ8713" s="3"/>
    </row>
    <row r="8714" customFormat="false" ht="15.75" hidden="false" customHeight="false" outlineLevel="0" collapsed="false">
      <c r="A8714" s="3" t="n">
        <v>8713</v>
      </c>
      <c r="B8714" s="3" t="s">
        <v>25208</v>
      </c>
      <c r="C8714" s="3" t="s">
        <v>25209</v>
      </c>
      <c r="D8714" s="3" t="n">
        <v>1</v>
      </c>
      <c r="E8714" s="3" t="n">
        <v>1.2630165</v>
      </c>
      <c r="F8714" s="3" t="n">
        <v>14</v>
      </c>
      <c r="G8714" s="3" t="n">
        <v>14</v>
      </c>
      <c r="H8714" s="3" t="n">
        <v>5</v>
      </c>
      <c r="I8714" s="3" t="n">
        <v>5</v>
      </c>
      <c r="J8714" s="3" t="n">
        <v>21</v>
      </c>
      <c r="K8714" s="3" t="n">
        <v>21</v>
      </c>
      <c r="L8714" s="3" t="n">
        <v>8</v>
      </c>
      <c r="M8714" s="3" t="n">
        <v>8</v>
      </c>
      <c r="N8714" s="3" t="n">
        <v>0</v>
      </c>
      <c r="O8714" s="3" t="n">
        <v>0</v>
      </c>
      <c r="P8714" s="3" t="n">
        <v>7.9</v>
      </c>
      <c r="Q8714" s="3" t="n">
        <v>24.2</v>
      </c>
      <c r="R8714" s="3" t="s">
        <v>25210</v>
      </c>
      <c r="S8714" s="4" t="n">
        <v>45747.376087963</v>
      </c>
      <c r="T8714" s="3" t="s">
        <v>65</v>
      </c>
      <c r="U8714" s="3" t="s">
        <v>65</v>
      </c>
      <c r="V8714" s="3" t="n">
        <v>1</v>
      </c>
      <c r="W8714" s="3" t="n">
        <v>1</v>
      </c>
      <c r="X8714" s="3" t="n">
        <v>0</v>
      </c>
      <c r="Y8714" s="3" t="s">
        <v>30</v>
      </c>
      <c r="Z8714" s="3" t="s">
        <v>30</v>
      </c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  <c r="AP8714" s="3"/>
      <c r="AQ8714" s="3"/>
      <c r="AR8714" s="3"/>
      <c r="AS8714" s="3"/>
      <c r="AT8714" s="3"/>
      <c r="AU8714" s="3"/>
      <c r="AV8714" s="3"/>
      <c r="AW8714" s="3"/>
      <c r="AX8714" s="3"/>
      <c r="AY8714" s="3"/>
      <c r="AZ8714" s="3"/>
      <c r="BA8714" s="3"/>
      <c r="BB8714" s="3"/>
      <c r="BC8714" s="3"/>
      <c r="BD8714" s="3"/>
      <c r="BE8714" s="3"/>
      <c r="BF8714" s="3"/>
      <c r="BG8714" s="3"/>
      <c r="BH8714" s="3"/>
      <c r="BI8714" s="3"/>
      <c r="BJ8714" s="3"/>
    </row>
    <row r="8715" customFormat="false" ht="15.75" hidden="false" customHeight="false" outlineLevel="0" collapsed="false">
      <c r="A8715" s="3" t="n">
        <v>8714</v>
      </c>
      <c r="B8715" s="3" t="s">
        <v>25211</v>
      </c>
      <c r="C8715" s="3" t="s">
        <v>25212</v>
      </c>
      <c r="D8715" s="3" t="n">
        <v>1</v>
      </c>
      <c r="E8715" s="3" t="n">
        <v>4.9064238</v>
      </c>
      <c r="F8715" s="3" t="n">
        <v>64</v>
      </c>
      <c r="G8715" s="3" t="n">
        <v>64</v>
      </c>
      <c r="H8715" s="3" t="n">
        <v>13</v>
      </c>
      <c r="I8715" s="3" t="n">
        <v>13</v>
      </c>
      <c r="J8715" s="3" t="n">
        <v>104</v>
      </c>
      <c r="K8715" s="3" t="n">
        <v>104</v>
      </c>
      <c r="L8715" s="3" t="n">
        <v>14</v>
      </c>
      <c r="M8715" s="3" t="n">
        <v>14</v>
      </c>
      <c r="N8715" s="3" t="n">
        <v>0</v>
      </c>
      <c r="O8715" s="3" t="n">
        <v>0</v>
      </c>
      <c r="P8715" s="3" t="n">
        <v>7.5</v>
      </c>
      <c r="Q8715" s="3" t="n">
        <v>24.2</v>
      </c>
      <c r="R8715" s="3" t="s">
        <v>25213</v>
      </c>
      <c r="S8715" s="4" t="n">
        <v>45747.3762615741</v>
      </c>
      <c r="T8715" s="3" t="s">
        <v>65</v>
      </c>
      <c r="U8715" s="3" t="s">
        <v>65</v>
      </c>
      <c r="V8715" s="3" t="n">
        <v>1</v>
      </c>
      <c r="W8715" s="3" t="n">
        <v>1</v>
      </c>
      <c r="X8715" s="3" t="n">
        <v>0</v>
      </c>
      <c r="Y8715" s="3" t="s">
        <v>30</v>
      </c>
      <c r="Z8715" s="3" t="s">
        <v>30</v>
      </c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3"/>
      <c r="AU8715" s="3"/>
      <c r="AV8715" s="3"/>
      <c r="AW8715" s="3"/>
      <c r="AX8715" s="3"/>
      <c r="AY8715" s="3"/>
      <c r="AZ8715" s="3"/>
      <c r="BA8715" s="3"/>
      <c r="BB8715" s="3"/>
      <c r="BC8715" s="3"/>
      <c r="BD8715" s="3"/>
      <c r="BE8715" s="3"/>
      <c r="BF8715" s="3"/>
      <c r="BG8715" s="3"/>
      <c r="BH8715" s="3"/>
      <c r="BI8715" s="3"/>
      <c r="BJ8715" s="3"/>
    </row>
    <row r="8716" customFormat="false" ht="15.75" hidden="false" customHeight="false" outlineLevel="0" collapsed="false">
      <c r="A8716" s="3" t="n">
        <v>8715</v>
      </c>
      <c r="B8716" s="3" t="s">
        <v>25214</v>
      </c>
      <c r="C8716" s="3" t="s">
        <v>25215</v>
      </c>
      <c r="D8716" s="3" t="n">
        <v>1</v>
      </c>
      <c r="E8716" s="3" t="n">
        <v>0.1605732</v>
      </c>
      <c r="F8716" s="3" t="n">
        <v>17</v>
      </c>
      <c r="G8716" s="3" t="n">
        <v>17</v>
      </c>
      <c r="H8716" s="3" t="n">
        <v>6</v>
      </c>
      <c r="I8716" s="3" t="n">
        <v>6</v>
      </c>
      <c r="J8716" s="3" t="n">
        <v>14</v>
      </c>
      <c r="K8716" s="3" t="n">
        <v>14</v>
      </c>
      <c r="L8716" s="3" t="n">
        <v>1</v>
      </c>
      <c r="M8716" s="3" t="n">
        <v>1</v>
      </c>
      <c r="N8716" s="3" t="n">
        <v>3</v>
      </c>
      <c r="O8716" s="3" t="n">
        <v>3</v>
      </c>
      <c r="P8716" s="3" t="n">
        <v>7.7</v>
      </c>
      <c r="Q8716" s="3" t="n">
        <v>24.2</v>
      </c>
      <c r="R8716" s="3" t="s">
        <v>25216</v>
      </c>
      <c r="S8716" s="4" t="n">
        <v>45747.3763425926</v>
      </c>
      <c r="T8716" s="3" t="s">
        <v>65</v>
      </c>
      <c r="U8716" s="3" t="s">
        <v>65</v>
      </c>
      <c r="V8716" s="3" t="n">
        <v>1</v>
      </c>
      <c r="W8716" s="3" t="n">
        <v>1</v>
      </c>
      <c r="X8716" s="3" t="n">
        <v>0</v>
      </c>
      <c r="Y8716" s="3" t="s">
        <v>30</v>
      </c>
      <c r="Z8716" s="3" t="s">
        <v>30</v>
      </c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3"/>
      <c r="AU8716" s="3"/>
      <c r="AV8716" s="3"/>
      <c r="AW8716" s="3"/>
      <c r="AX8716" s="3"/>
      <c r="AY8716" s="3"/>
      <c r="AZ8716" s="3"/>
      <c r="BA8716" s="3"/>
      <c r="BB8716" s="3"/>
      <c r="BC8716" s="3"/>
      <c r="BD8716" s="3"/>
      <c r="BE8716" s="3"/>
      <c r="BF8716" s="3"/>
      <c r="BG8716" s="3"/>
      <c r="BH8716" s="3"/>
      <c r="BI8716" s="3"/>
      <c r="BJ8716" s="3"/>
    </row>
    <row r="8717" customFormat="false" ht="15.75" hidden="false" customHeight="false" outlineLevel="0" collapsed="false">
      <c r="A8717" s="3" t="n">
        <v>8716</v>
      </c>
      <c r="B8717" s="3" t="s">
        <v>25217</v>
      </c>
      <c r="C8717" s="3" t="s">
        <v>25218</v>
      </c>
      <c r="D8717" s="3" t="n">
        <v>1</v>
      </c>
      <c r="E8717" s="3" t="n">
        <v>0.1443156</v>
      </c>
      <c r="F8717" s="3" t="n">
        <v>21</v>
      </c>
      <c r="G8717" s="3" t="n">
        <v>21</v>
      </c>
      <c r="H8717" s="3" t="n">
        <v>9</v>
      </c>
      <c r="I8717" s="3" t="n">
        <v>9</v>
      </c>
      <c r="J8717" s="3" t="n">
        <v>19</v>
      </c>
      <c r="K8717" s="3" t="n">
        <v>19</v>
      </c>
      <c r="L8717" s="3" t="n">
        <v>3</v>
      </c>
      <c r="M8717" s="3" t="n">
        <v>3</v>
      </c>
      <c r="N8717" s="3" t="n">
        <v>-1</v>
      </c>
      <c r="O8717" s="3" t="n">
        <v>-1</v>
      </c>
      <c r="P8717" s="3" t="n">
        <v>7.5</v>
      </c>
      <c r="Q8717" s="3" t="n">
        <v>24.2</v>
      </c>
      <c r="R8717" s="3" t="s">
        <v>25219</v>
      </c>
      <c r="S8717" s="4" t="n">
        <v>45747.3763888889</v>
      </c>
      <c r="T8717" s="3" t="s">
        <v>65</v>
      </c>
      <c r="U8717" s="3" t="s">
        <v>65</v>
      </c>
      <c r="V8717" s="3" t="n">
        <v>0</v>
      </c>
      <c r="W8717" s="3" t="n">
        <v>0</v>
      </c>
      <c r="X8717" s="3" t="n">
        <v>0</v>
      </c>
      <c r="Y8717" s="3" t="s">
        <v>30</v>
      </c>
      <c r="Z8717" s="3" t="s">
        <v>30</v>
      </c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3"/>
      <c r="AU8717" s="3"/>
      <c r="AV8717" s="3"/>
      <c r="AW8717" s="3"/>
      <c r="AX8717" s="3"/>
      <c r="AY8717" s="3"/>
      <c r="AZ8717" s="3"/>
      <c r="BA8717" s="3"/>
      <c r="BB8717" s="3"/>
      <c r="BC8717" s="3"/>
      <c r="BD8717" s="3"/>
      <c r="BE8717" s="3"/>
      <c r="BF8717" s="3"/>
      <c r="BG8717" s="3"/>
      <c r="BH8717" s="3"/>
      <c r="BI8717" s="3"/>
      <c r="BJ8717" s="3"/>
    </row>
    <row r="8718" customFormat="false" ht="15.75" hidden="false" customHeight="false" outlineLevel="0" collapsed="false">
      <c r="A8718" s="3" t="n">
        <v>8717</v>
      </c>
      <c r="B8718" s="3" t="s">
        <v>25220</v>
      </c>
      <c r="C8718" s="3" t="s">
        <v>25221</v>
      </c>
      <c r="D8718" s="3" t="n">
        <v>1</v>
      </c>
      <c r="E8718" s="3" t="n">
        <v>1.7102471</v>
      </c>
      <c r="F8718" s="3" t="n">
        <v>41</v>
      </c>
      <c r="G8718" s="3" t="n">
        <v>41</v>
      </c>
      <c r="H8718" s="3" t="n">
        <v>16</v>
      </c>
      <c r="I8718" s="3" t="n">
        <v>16</v>
      </c>
      <c r="J8718" s="3" t="n">
        <v>54</v>
      </c>
      <c r="K8718" s="3" t="n">
        <v>54</v>
      </c>
      <c r="L8718" s="3" t="n">
        <v>4</v>
      </c>
      <c r="M8718" s="3" t="n">
        <v>4</v>
      </c>
      <c r="N8718" s="3" t="n">
        <v>3</v>
      </c>
      <c r="O8718" s="3" t="n">
        <v>3</v>
      </c>
      <c r="P8718" s="3" t="n">
        <v>7.5</v>
      </c>
      <c r="Q8718" s="3" t="n">
        <v>24.2</v>
      </c>
      <c r="R8718" s="3" t="s">
        <v>25222</v>
      </c>
      <c r="S8718" s="4" t="n">
        <v>45747.3764467593</v>
      </c>
      <c r="T8718" s="3" t="s">
        <v>1920</v>
      </c>
      <c r="U8718" s="3" t="s">
        <v>1920</v>
      </c>
      <c r="V8718" s="3" t="n">
        <v>1</v>
      </c>
      <c r="W8718" s="3" t="n">
        <v>1</v>
      </c>
      <c r="X8718" s="3" t="n">
        <v>0</v>
      </c>
      <c r="Y8718" s="3" t="s">
        <v>30</v>
      </c>
      <c r="Z8718" s="3" t="s">
        <v>30</v>
      </c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3"/>
      <c r="AU8718" s="3"/>
      <c r="AV8718" s="3"/>
      <c r="AW8718" s="3"/>
      <c r="AX8718" s="3"/>
      <c r="AY8718" s="3"/>
      <c r="AZ8718" s="3"/>
      <c r="BA8718" s="3"/>
      <c r="BB8718" s="3"/>
      <c r="BC8718" s="3"/>
      <c r="BD8718" s="3"/>
      <c r="BE8718" s="3"/>
      <c r="BF8718" s="3"/>
      <c r="BG8718" s="3"/>
      <c r="BH8718" s="3"/>
      <c r="BI8718" s="3"/>
      <c r="BJ8718" s="3"/>
    </row>
    <row r="8719" customFormat="false" ht="15.75" hidden="false" customHeight="false" outlineLevel="0" collapsed="false">
      <c r="A8719" s="3" t="n">
        <v>8718</v>
      </c>
      <c r="B8719" s="3" t="s">
        <v>25223</v>
      </c>
      <c r="C8719" s="3" t="s">
        <v>25224</v>
      </c>
      <c r="D8719" s="3" t="n">
        <v>1</v>
      </c>
      <c r="E8719" s="3" t="n">
        <v>3.578614</v>
      </c>
      <c r="F8719" s="3" t="n">
        <v>199</v>
      </c>
      <c r="G8719" s="3" t="n">
        <v>199</v>
      </c>
      <c r="H8719" s="3" t="n">
        <v>29</v>
      </c>
      <c r="I8719" s="3" t="n">
        <v>29</v>
      </c>
      <c r="J8719" s="3" t="n">
        <v>319</v>
      </c>
      <c r="K8719" s="3" t="n">
        <v>319</v>
      </c>
      <c r="L8719" s="3" t="n">
        <v>16</v>
      </c>
      <c r="M8719" s="3" t="n">
        <v>16</v>
      </c>
      <c r="N8719" s="3" t="n">
        <v>-1</v>
      </c>
      <c r="O8719" s="3" t="n">
        <v>-1</v>
      </c>
      <c r="P8719" s="3" t="n">
        <v>7.5</v>
      </c>
      <c r="Q8719" s="3" t="n">
        <v>24.2</v>
      </c>
      <c r="R8719" s="3" t="s">
        <v>25225</v>
      </c>
      <c r="S8719" s="4" t="n">
        <v>45747.3765393519</v>
      </c>
      <c r="T8719" s="3" t="s">
        <v>7643</v>
      </c>
      <c r="U8719" s="3" t="s">
        <v>7643</v>
      </c>
      <c r="V8719" s="3" t="n">
        <v>0</v>
      </c>
      <c r="W8719" s="3" t="n">
        <v>0</v>
      </c>
      <c r="X8719" s="3" t="n">
        <v>0</v>
      </c>
      <c r="Y8719" s="3" t="s">
        <v>30</v>
      </c>
      <c r="Z8719" s="3" t="s">
        <v>30</v>
      </c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  <c r="AP8719" s="3"/>
      <c r="AQ8719" s="3"/>
      <c r="AR8719" s="3"/>
      <c r="AS8719" s="3"/>
      <c r="AT8719" s="3"/>
      <c r="AU8719" s="3"/>
      <c r="AV8719" s="3"/>
      <c r="AW8719" s="3"/>
      <c r="AX8719" s="3"/>
      <c r="AY8719" s="3"/>
      <c r="AZ8719" s="3"/>
      <c r="BA8719" s="3"/>
      <c r="BB8719" s="3"/>
      <c r="BC8719" s="3"/>
      <c r="BD8719" s="3"/>
      <c r="BE8719" s="3"/>
      <c r="BF8719" s="3"/>
      <c r="BG8719" s="3"/>
      <c r="BH8719" s="3"/>
      <c r="BI8719" s="3"/>
      <c r="BJ8719" s="3"/>
    </row>
    <row r="8720" customFormat="false" ht="15.75" hidden="false" customHeight="false" outlineLevel="0" collapsed="false">
      <c r="A8720" s="3" t="n">
        <v>8719</v>
      </c>
      <c r="B8720" s="3" t="s">
        <v>25226</v>
      </c>
      <c r="C8720" s="3" t="s">
        <v>25227</v>
      </c>
      <c r="D8720" s="3" t="n">
        <v>1</v>
      </c>
      <c r="E8720" s="3" t="n">
        <v>8.5885868</v>
      </c>
      <c r="F8720" s="3" t="n">
        <v>539</v>
      </c>
      <c r="G8720" s="3" t="n">
        <v>539</v>
      </c>
      <c r="H8720" s="3" t="n">
        <v>17</v>
      </c>
      <c r="I8720" s="3" t="n">
        <v>17</v>
      </c>
      <c r="J8720" s="3" t="n">
        <v>555</v>
      </c>
      <c r="K8720" s="3" t="n">
        <v>555</v>
      </c>
      <c r="L8720" s="3" t="n">
        <v>2</v>
      </c>
      <c r="M8720" s="3" t="n">
        <v>2</v>
      </c>
      <c r="N8720" s="3" t="n">
        <v>-1</v>
      </c>
      <c r="O8720" s="3" t="n">
        <v>-1</v>
      </c>
      <c r="P8720" s="3" t="n">
        <v>7.9</v>
      </c>
      <c r="Q8720" s="3" t="n">
        <v>24.2</v>
      </c>
      <c r="R8720" s="3" t="s">
        <v>25228</v>
      </c>
      <c r="S8720" s="4" t="n">
        <v>45747.376724537</v>
      </c>
      <c r="T8720" s="3" t="s">
        <v>65</v>
      </c>
      <c r="U8720" s="3" t="s">
        <v>65</v>
      </c>
      <c r="V8720" s="3" t="n">
        <v>0</v>
      </c>
      <c r="W8720" s="3" t="n">
        <v>0</v>
      </c>
      <c r="X8720" s="3" t="n">
        <v>0</v>
      </c>
      <c r="Y8720" s="3" t="s">
        <v>30</v>
      </c>
      <c r="Z8720" s="3" t="s">
        <v>30</v>
      </c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3"/>
      <c r="AU8720" s="3"/>
      <c r="AV8720" s="3"/>
      <c r="AW8720" s="3"/>
      <c r="AX8720" s="3"/>
      <c r="AY8720" s="3"/>
      <c r="AZ8720" s="3"/>
      <c r="BA8720" s="3"/>
      <c r="BB8720" s="3"/>
      <c r="BC8720" s="3"/>
      <c r="BD8720" s="3"/>
      <c r="BE8720" s="3"/>
      <c r="BF8720" s="3"/>
      <c r="BG8720" s="3"/>
      <c r="BH8720" s="3"/>
      <c r="BI8720" s="3"/>
      <c r="BJ8720" s="3"/>
    </row>
    <row r="8721" customFormat="false" ht="15.75" hidden="false" customHeight="false" outlineLevel="0" collapsed="false">
      <c r="A8721" s="3" t="n">
        <v>8720</v>
      </c>
      <c r="B8721" s="3" t="s">
        <v>25229</v>
      </c>
      <c r="C8721" s="3" t="s">
        <v>25230</v>
      </c>
      <c r="D8721" s="3" t="n">
        <v>1</v>
      </c>
      <c r="E8721" s="3" t="n">
        <v>0.7782781</v>
      </c>
      <c r="F8721" s="3" t="n">
        <v>21</v>
      </c>
      <c r="G8721" s="3" t="n">
        <v>21</v>
      </c>
      <c r="H8721" s="3" t="n">
        <v>9</v>
      </c>
      <c r="I8721" s="3" t="n">
        <v>9</v>
      </c>
      <c r="J8721" s="3" t="n">
        <v>42</v>
      </c>
      <c r="K8721" s="3" t="n">
        <v>42</v>
      </c>
      <c r="L8721" s="3" t="n">
        <v>0</v>
      </c>
      <c r="M8721" s="3" t="n">
        <v>0</v>
      </c>
      <c r="N8721" s="3" t="n">
        <v>0</v>
      </c>
      <c r="O8721" s="3" t="n">
        <v>-1</v>
      </c>
      <c r="P8721" s="3" t="n">
        <v>8.4</v>
      </c>
      <c r="Q8721" s="3" t="n">
        <v>24.2</v>
      </c>
      <c r="R8721" s="3" t="s">
        <v>25231</v>
      </c>
      <c r="S8721" s="4" t="n">
        <v>45747.3767708333</v>
      </c>
      <c r="T8721" s="3" t="s">
        <v>65</v>
      </c>
      <c r="U8721" s="3" t="s">
        <v>65</v>
      </c>
      <c r="V8721" s="3" t="n">
        <v>1</v>
      </c>
      <c r="W8721" s="3" t="n">
        <v>0</v>
      </c>
      <c r="X8721" s="3" t="n">
        <v>0</v>
      </c>
      <c r="Y8721" s="3" t="s">
        <v>30</v>
      </c>
      <c r="Z8721" s="3" t="s">
        <v>30</v>
      </c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3"/>
      <c r="AU8721" s="3"/>
      <c r="AV8721" s="3"/>
      <c r="AW8721" s="3"/>
      <c r="AX8721" s="3"/>
      <c r="AY8721" s="3"/>
      <c r="AZ8721" s="3"/>
      <c r="BA8721" s="3"/>
      <c r="BB8721" s="3"/>
      <c r="BC8721" s="3"/>
      <c r="BD8721" s="3"/>
      <c r="BE8721" s="3"/>
      <c r="BF8721" s="3"/>
      <c r="BG8721" s="3"/>
      <c r="BH8721" s="3"/>
      <c r="BI8721" s="3"/>
      <c r="BJ8721" s="3"/>
    </row>
    <row r="8722" customFormat="false" ht="15.75" hidden="false" customHeight="false" outlineLevel="0" collapsed="false">
      <c r="A8722" s="3" t="n">
        <v>8721</v>
      </c>
      <c r="B8722" s="3" t="s">
        <v>25232</v>
      </c>
      <c r="C8722" s="3" t="s">
        <v>25233</v>
      </c>
      <c r="D8722" s="3" t="n">
        <v>1</v>
      </c>
      <c r="E8722" s="3" t="n">
        <v>9.0330963</v>
      </c>
      <c r="F8722" s="3" t="n">
        <v>807</v>
      </c>
      <c r="G8722" s="3" t="n">
        <v>807</v>
      </c>
      <c r="H8722" s="3" t="n">
        <v>32</v>
      </c>
      <c r="I8722" s="3" t="n">
        <v>32</v>
      </c>
      <c r="J8722" s="3" t="n">
        <v>979</v>
      </c>
      <c r="K8722" s="3" t="n">
        <v>979</v>
      </c>
      <c r="L8722" s="3" t="n">
        <v>89</v>
      </c>
      <c r="M8722" s="3" t="n">
        <v>89</v>
      </c>
      <c r="N8722" s="3" t="n">
        <v>-1</v>
      </c>
      <c r="O8722" s="3" t="n">
        <v>-1</v>
      </c>
      <c r="P8722" s="3" t="n">
        <v>7.5</v>
      </c>
      <c r="Q8722" s="3" t="n">
        <v>24.2</v>
      </c>
      <c r="R8722" s="3" t="s">
        <v>25234</v>
      </c>
      <c r="S8722" s="4" t="n">
        <v>45747.3770717593</v>
      </c>
      <c r="T8722" s="3" t="s">
        <v>29</v>
      </c>
      <c r="U8722" s="3" t="s">
        <v>29</v>
      </c>
      <c r="V8722" s="3" t="n">
        <v>0</v>
      </c>
      <c r="W8722" s="3" t="n">
        <v>0</v>
      </c>
      <c r="X8722" s="3" t="n">
        <v>0</v>
      </c>
      <c r="Y8722" s="3" t="s">
        <v>30</v>
      </c>
      <c r="Z8722" s="3" t="s">
        <v>30</v>
      </c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  <c r="AP8722" s="3"/>
      <c r="AQ8722" s="3"/>
      <c r="AR8722" s="3"/>
      <c r="AS8722" s="3"/>
      <c r="AT8722" s="3"/>
      <c r="AU8722" s="3"/>
      <c r="AV8722" s="3"/>
      <c r="AW8722" s="3"/>
      <c r="AX8722" s="3"/>
      <c r="AY8722" s="3"/>
      <c r="AZ8722" s="3"/>
      <c r="BA8722" s="3"/>
      <c r="BB8722" s="3"/>
      <c r="BC8722" s="3"/>
      <c r="BD8722" s="3"/>
      <c r="BE8722" s="3"/>
      <c r="BF8722" s="3"/>
      <c r="BG8722" s="3"/>
      <c r="BH8722" s="3"/>
      <c r="BI8722" s="3"/>
      <c r="BJ8722" s="3"/>
    </row>
    <row r="8723" customFormat="false" ht="15.75" hidden="false" customHeight="false" outlineLevel="0" collapsed="false">
      <c r="A8723" s="3" t="n">
        <v>8722</v>
      </c>
      <c r="B8723" s="3" t="s">
        <v>25235</v>
      </c>
      <c r="C8723" s="3" t="s">
        <v>25236</v>
      </c>
      <c r="D8723" s="3" t="n">
        <v>1</v>
      </c>
      <c r="E8723" s="3" t="n">
        <v>15.9566757</v>
      </c>
      <c r="F8723" s="3" t="n">
        <v>147</v>
      </c>
      <c r="G8723" s="3" t="n">
        <v>147</v>
      </c>
      <c r="H8723" s="3" t="n">
        <v>19</v>
      </c>
      <c r="I8723" s="3" t="n">
        <v>19</v>
      </c>
      <c r="J8723" s="3" t="n">
        <v>147</v>
      </c>
      <c r="K8723" s="3" t="n">
        <v>147</v>
      </c>
      <c r="L8723" s="3" t="n">
        <v>21</v>
      </c>
      <c r="M8723" s="3" t="n">
        <v>21</v>
      </c>
      <c r="N8723" s="3" t="n">
        <v>-1</v>
      </c>
      <c r="O8723" s="3" t="n">
        <v>-1</v>
      </c>
      <c r="P8723" s="3" t="n">
        <v>8.2</v>
      </c>
      <c r="Q8723" s="3" t="n">
        <v>24.2</v>
      </c>
      <c r="R8723" s="3" t="s">
        <v>25237</v>
      </c>
      <c r="S8723" s="4" t="n">
        <v>45747.377349537</v>
      </c>
      <c r="T8723" s="3" t="s">
        <v>29</v>
      </c>
      <c r="U8723" s="3" t="s">
        <v>29</v>
      </c>
      <c r="V8723" s="3" t="n">
        <v>0</v>
      </c>
      <c r="W8723" s="3" t="n">
        <v>0</v>
      </c>
      <c r="X8723" s="3" t="n">
        <v>0</v>
      </c>
      <c r="Y8723" s="3" t="s">
        <v>30</v>
      </c>
      <c r="Z8723" s="3" t="s">
        <v>30</v>
      </c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3"/>
      <c r="AU8723" s="3"/>
      <c r="AV8723" s="3"/>
      <c r="AW8723" s="3"/>
      <c r="AX8723" s="3"/>
      <c r="AY8723" s="3"/>
      <c r="AZ8723" s="3"/>
      <c r="BA8723" s="3"/>
      <c r="BB8723" s="3"/>
      <c r="BC8723" s="3"/>
      <c r="BD8723" s="3"/>
      <c r="BE8723" s="3"/>
      <c r="BF8723" s="3"/>
      <c r="BG8723" s="3"/>
      <c r="BH8723" s="3"/>
      <c r="BI8723" s="3"/>
      <c r="BJ8723" s="3"/>
    </row>
    <row r="8724" customFormat="false" ht="15.75" hidden="false" customHeight="false" outlineLevel="0" collapsed="false">
      <c r="A8724" s="3" t="n">
        <v>8723</v>
      </c>
      <c r="B8724" s="3" t="s">
        <v>25238</v>
      </c>
      <c r="C8724" s="3" t="s">
        <v>25239</v>
      </c>
      <c r="D8724" s="3" t="n">
        <v>1</v>
      </c>
      <c r="E8724" s="3" t="n">
        <v>2.0886394</v>
      </c>
      <c r="F8724" s="3" t="n">
        <v>111</v>
      </c>
      <c r="G8724" s="3" t="n">
        <v>111</v>
      </c>
      <c r="H8724" s="3" t="n">
        <v>22</v>
      </c>
      <c r="I8724" s="3" t="n">
        <v>22</v>
      </c>
      <c r="J8724" s="3" t="n">
        <v>127</v>
      </c>
      <c r="K8724" s="3" t="n">
        <v>127</v>
      </c>
      <c r="L8724" s="3" t="n">
        <v>15</v>
      </c>
      <c r="M8724" s="3" t="n">
        <v>15</v>
      </c>
      <c r="N8724" s="3" t="n">
        <v>-1</v>
      </c>
      <c r="O8724" s="3" t="n">
        <v>-1</v>
      </c>
      <c r="P8724" s="3" t="n">
        <v>8.7</v>
      </c>
      <c r="Q8724" s="3" t="n">
        <v>24.2</v>
      </c>
      <c r="R8724" s="3" t="s">
        <v>25240</v>
      </c>
      <c r="S8724" s="4" t="n">
        <v>45747.3774189815</v>
      </c>
      <c r="T8724" s="3" t="s">
        <v>29</v>
      </c>
      <c r="U8724" s="3" t="s">
        <v>29</v>
      </c>
      <c r="V8724" s="3" t="n">
        <v>0</v>
      </c>
      <c r="W8724" s="3" t="n">
        <v>0</v>
      </c>
      <c r="X8724" s="3" t="n">
        <v>0</v>
      </c>
      <c r="Y8724" s="3" t="s">
        <v>30</v>
      </c>
      <c r="Z8724" s="3" t="s">
        <v>30</v>
      </c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3"/>
      <c r="AU8724" s="3"/>
      <c r="AV8724" s="3"/>
      <c r="AW8724" s="3"/>
      <c r="AX8724" s="3"/>
      <c r="AY8724" s="3"/>
      <c r="AZ8724" s="3"/>
      <c r="BA8724" s="3"/>
      <c r="BB8724" s="3"/>
      <c r="BC8724" s="3"/>
      <c r="BD8724" s="3"/>
      <c r="BE8724" s="3"/>
      <c r="BF8724" s="3"/>
      <c r="BG8724" s="3"/>
      <c r="BH8724" s="3"/>
      <c r="BI8724" s="3"/>
      <c r="BJ8724" s="3"/>
    </row>
    <row r="8725" customFormat="false" ht="15.75" hidden="false" customHeight="false" outlineLevel="0" collapsed="false">
      <c r="A8725" s="3" t="n">
        <v>8724</v>
      </c>
      <c r="B8725" s="3" t="s">
        <v>25241</v>
      </c>
      <c r="C8725" s="3" t="s">
        <v>25242</v>
      </c>
      <c r="D8725" s="3" t="n">
        <v>1</v>
      </c>
      <c r="E8725" s="3" t="n">
        <v>65.7486702</v>
      </c>
      <c r="F8725" s="3" t="n">
        <v>1501</v>
      </c>
      <c r="G8725" s="3" t="n">
        <v>1501</v>
      </c>
      <c r="H8725" s="3" t="n">
        <v>33</v>
      </c>
      <c r="I8725" s="3" t="n">
        <v>33</v>
      </c>
      <c r="J8725" s="3" t="n">
        <v>1716</v>
      </c>
      <c r="K8725" s="3" t="n">
        <v>1716</v>
      </c>
      <c r="L8725" s="3" t="n">
        <v>290</v>
      </c>
      <c r="M8725" s="3" t="n">
        <v>290</v>
      </c>
      <c r="N8725" s="3" t="n">
        <v>-1</v>
      </c>
      <c r="O8725" s="3" t="n">
        <v>-1</v>
      </c>
      <c r="P8725" s="3" t="n">
        <v>8.7</v>
      </c>
      <c r="Q8725" s="3" t="n">
        <v>24.2</v>
      </c>
      <c r="R8725" s="3" t="s">
        <v>25243</v>
      </c>
      <c r="S8725" s="4" t="n">
        <v>45747.3787152778</v>
      </c>
      <c r="T8725" s="3" t="s">
        <v>65</v>
      </c>
      <c r="U8725" s="3" t="s">
        <v>65</v>
      </c>
      <c r="V8725" s="3" t="n">
        <v>0</v>
      </c>
      <c r="W8725" s="3" t="n">
        <v>0</v>
      </c>
      <c r="X8725" s="3" t="n">
        <v>0</v>
      </c>
      <c r="Y8725" s="3" t="s">
        <v>30</v>
      </c>
      <c r="Z8725" s="3" t="s">
        <v>30</v>
      </c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  <c r="AP8725" s="3"/>
      <c r="AQ8725" s="3"/>
      <c r="AR8725" s="3"/>
      <c r="AS8725" s="3"/>
      <c r="AT8725" s="3"/>
      <c r="AU8725" s="3"/>
      <c r="AV8725" s="3"/>
      <c r="AW8725" s="3"/>
      <c r="AX8725" s="3"/>
      <c r="AY8725" s="3"/>
      <c r="AZ8725" s="3"/>
      <c r="BA8725" s="3"/>
      <c r="BB8725" s="3"/>
      <c r="BC8725" s="3"/>
      <c r="BD8725" s="3"/>
      <c r="BE8725" s="3"/>
      <c r="BF8725" s="3"/>
      <c r="BG8725" s="3"/>
      <c r="BH8725" s="3"/>
      <c r="BI8725" s="3"/>
      <c r="BJ8725" s="3"/>
    </row>
    <row r="8726" customFormat="false" ht="15.75" hidden="false" customHeight="false" outlineLevel="0" collapsed="false">
      <c r="A8726" s="3" t="n">
        <v>8725</v>
      </c>
      <c r="B8726" s="3" t="s">
        <v>25244</v>
      </c>
      <c r="C8726" s="3" t="s">
        <v>25245</v>
      </c>
      <c r="D8726" s="3" t="n">
        <v>1</v>
      </c>
      <c r="E8726" s="3" t="n">
        <v>3.6966661</v>
      </c>
      <c r="F8726" s="3" t="n">
        <v>35</v>
      </c>
      <c r="G8726" s="3" t="n">
        <v>35</v>
      </c>
      <c r="H8726" s="3" t="n">
        <v>10</v>
      </c>
      <c r="I8726" s="3" t="n">
        <v>10</v>
      </c>
      <c r="J8726" s="3" t="n">
        <v>41</v>
      </c>
      <c r="K8726" s="3" t="n">
        <v>41</v>
      </c>
      <c r="L8726" s="3" t="n">
        <v>2</v>
      </c>
      <c r="M8726" s="3" t="n">
        <v>2</v>
      </c>
      <c r="N8726" s="3" t="n">
        <v>7</v>
      </c>
      <c r="O8726" s="3" t="n">
        <v>-1</v>
      </c>
      <c r="P8726" s="3" t="n">
        <v>7.9</v>
      </c>
      <c r="Q8726" s="3" t="n">
        <v>24.2</v>
      </c>
      <c r="R8726" s="3" t="s">
        <v>25246</v>
      </c>
      <c r="S8726" s="4" t="n">
        <v>45747.378900463</v>
      </c>
      <c r="T8726" s="3" t="s">
        <v>65</v>
      </c>
      <c r="U8726" s="3" t="s">
        <v>65</v>
      </c>
      <c r="V8726" s="3" t="n">
        <v>1</v>
      </c>
      <c r="W8726" s="3" t="n">
        <v>0</v>
      </c>
      <c r="X8726" s="3" t="n">
        <v>0</v>
      </c>
      <c r="Y8726" s="3" t="s">
        <v>30</v>
      </c>
      <c r="Z8726" s="3" t="s">
        <v>30</v>
      </c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  <c r="AP8726" s="3"/>
      <c r="AQ8726" s="3"/>
      <c r="AR8726" s="3"/>
      <c r="AS8726" s="3"/>
      <c r="AT8726" s="3"/>
      <c r="AU8726" s="3"/>
      <c r="AV8726" s="3"/>
      <c r="AW8726" s="3"/>
      <c r="AX8726" s="3"/>
      <c r="AY8726" s="3"/>
      <c r="AZ8726" s="3"/>
      <c r="BA8726" s="3"/>
      <c r="BB8726" s="3"/>
      <c r="BC8726" s="3"/>
      <c r="BD8726" s="3"/>
      <c r="BE8726" s="3"/>
      <c r="BF8726" s="3"/>
      <c r="BG8726" s="3"/>
      <c r="BH8726" s="3"/>
      <c r="BI8726" s="3"/>
      <c r="BJ8726" s="3"/>
    </row>
    <row r="8727" customFormat="false" ht="15.75" hidden="false" customHeight="false" outlineLevel="0" collapsed="false">
      <c r="A8727" s="3" t="n">
        <v>8726</v>
      </c>
      <c r="B8727" s="3" t="s">
        <v>25247</v>
      </c>
      <c r="C8727" s="3" t="s">
        <v>25248</v>
      </c>
      <c r="D8727" s="3" t="n">
        <v>1</v>
      </c>
      <c r="E8727" s="3" t="n">
        <v>6.7364444</v>
      </c>
      <c r="F8727" s="3" t="n">
        <v>77</v>
      </c>
      <c r="G8727" s="3" t="n">
        <v>77</v>
      </c>
      <c r="H8727" s="3" t="n">
        <v>16</v>
      </c>
      <c r="I8727" s="3" t="n">
        <v>16</v>
      </c>
      <c r="J8727" s="3" t="n">
        <v>117</v>
      </c>
      <c r="K8727" s="3" t="n">
        <v>117</v>
      </c>
      <c r="L8727" s="3" t="n">
        <v>13</v>
      </c>
      <c r="M8727" s="3" t="n">
        <v>13</v>
      </c>
      <c r="N8727" s="3" t="n">
        <v>-1</v>
      </c>
      <c r="O8727" s="3" t="n">
        <v>-1</v>
      </c>
      <c r="P8727" s="3" t="n">
        <v>7.9</v>
      </c>
      <c r="Q8727" s="3" t="n">
        <v>24.2</v>
      </c>
      <c r="R8727" s="3" t="s">
        <v>25249</v>
      </c>
      <c r="S8727" s="4" t="n">
        <v>45747.3790972222</v>
      </c>
      <c r="T8727" s="3" t="s">
        <v>65</v>
      </c>
      <c r="U8727" s="3" t="s">
        <v>65</v>
      </c>
      <c r="V8727" s="3" t="n">
        <v>0</v>
      </c>
      <c r="W8727" s="3" t="n">
        <v>0</v>
      </c>
      <c r="X8727" s="3" t="n">
        <v>0</v>
      </c>
      <c r="Y8727" s="3" t="s">
        <v>30</v>
      </c>
      <c r="Z8727" s="3" t="s">
        <v>30</v>
      </c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3"/>
      <c r="AU8727" s="3"/>
      <c r="AV8727" s="3"/>
      <c r="AW8727" s="3"/>
      <c r="AX8727" s="3"/>
      <c r="AY8727" s="3"/>
      <c r="AZ8727" s="3"/>
      <c r="BA8727" s="3"/>
      <c r="BB8727" s="3"/>
      <c r="BC8727" s="3"/>
      <c r="BD8727" s="3"/>
      <c r="BE8727" s="3"/>
      <c r="BF8727" s="3"/>
      <c r="BG8727" s="3"/>
      <c r="BH8727" s="3"/>
      <c r="BI8727" s="3"/>
      <c r="BJ8727" s="3"/>
    </row>
    <row r="8728" customFormat="false" ht="15.75" hidden="false" customHeight="false" outlineLevel="0" collapsed="false">
      <c r="A8728" s="3" t="n">
        <v>8727</v>
      </c>
      <c r="B8728" s="3" t="s">
        <v>25250</v>
      </c>
      <c r="C8728" s="3" t="s">
        <v>25251</v>
      </c>
      <c r="D8728" s="3" t="n">
        <v>1</v>
      </c>
      <c r="E8728" s="3" t="n">
        <v>10.3166733</v>
      </c>
      <c r="F8728" s="3" t="n">
        <v>122</v>
      </c>
      <c r="G8728" s="3" t="n">
        <v>122</v>
      </c>
      <c r="H8728" s="3" t="n">
        <v>19</v>
      </c>
      <c r="I8728" s="3" t="n">
        <v>19</v>
      </c>
      <c r="J8728" s="3" t="n">
        <v>187</v>
      </c>
      <c r="K8728" s="3" t="n">
        <v>187</v>
      </c>
      <c r="L8728" s="3" t="n">
        <v>16</v>
      </c>
      <c r="M8728" s="3" t="n">
        <v>16</v>
      </c>
      <c r="N8728" s="3" t="n">
        <v>23</v>
      </c>
      <c r="O8728" s="3" t="n">
        <v>-1</v>
      </c>
      <c r="P8728" s="3" t="n">
        <v>7.5</v>
      </c>
      <c r="Q8728" s="3" t="n">
        <v>24.2</v>
      </c>
      <c r="R8728" s="3" t="s">
        <v>25252</v>
      </c>
      <c r="S8728" s="4" t="n">
        <v>45747.379375</v>
      </c>
      <c r="T8728" s="3" t="s">
        <v>7643</v>
      </c>
      <c r="U8728" s="3" t="s">
        <v>7643</v>
      </c>
      <c r="V8728" s="3" t="n">
        <v>1</v>
      </c>
      <c r="W8728" s="3" t="n">
        <v>0</v>
      </c>
      <c r="X8728" s="3" t="n">
        <v>0</v>
      </c>
      <c r="Y8728" s="3" t="s">
        <v>30</v>
      </c>
      <c r="Z8728" s="3" t="s">
        <v>30</v>
      </c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3"/>
      <c r="AU8728" s="3"/>
      <c r="AV8728" s="3"/>
      <c r="AW8728" s="3"/>
      <c r="AX8728" s="3"/>
      <c r="AY8728" s="3"/>
      <c r="AZ8728" s="3"/>
      <c r="BA8728" s="3"/>
      <c r="BB8728" s="3"/>
      <c r="BC8728" s="3"/>
      <c r="BD8728" s="3"/>
      <c r="BE8728" s="3"/>
      <c r="BF8728" s="3"/>
      <c r="BG8728" s="3"/>
      <c r="BH8728" s="3"/>
      <c r="BI8728" s="3"/>
      <c r="BJ8728" s="3"/>
    </row>
    <row r="8729" customFormat="false" ht="15.75" hidden="false" customHeight="false" outlineLevel="0" collapsed="false">
      <c r="A8729" s="3" t="n">
        <v>8728</v>
      </c>
      <c r="B8729" s="3" t="s">
        <v>25253</v>
      </c>
      <c r="C8729" s="3" t="s">
        <v>25254</v>
      </c>
      <c r="D8729" s="3" t="n">
        <v>1</v>
      </c>
      <c r="E8729" s="3" t="n">
        <v>1.7452014</v>
      </c>
      <c r="F8729" s="3" t="n">
        <v>23</v>
      </c>
      <c r="G8729" s="3" t="n">
        <v>23</v>
      </c>
      <c r="H8729" s="3" t="n">
        <v>5</v>
      </c>
      <c r="I8729" s="3" t="n">
        <v>5</v>
      </c>
      <c r="J8729" s="3" t="n">
        <v>34</v>
      </c>
      <c r="K8729" s="3" t="n">
        <v>34</v>
      </c>
      <c r="L8729" s="3" t="n">
        <v>5</v>
      </c>
      <c r="M8729" s="3" t="n">
        <v>5</v>
      </c>
      <c r="N8729" s="3" t="n">
        <v>0</v>
      </c>
      <c r="O8729" s="3" t="n">
        <v>-1</v>
      </c>
      <c r="P8729" s="3" t="n">
        <v>7.7</v>
      </c>
      <c r="Q8729" s="3" t="n">
        <v>24.2</v>
      </c>
      <c r="R8729" s="3" t="s">
        <v>25255</v>
      </c>
      <c r="S8729" s="4" t="n">
        <v>45747.3794675926</v>
      </c>
      <c r="T8729" s="3" t="s">
        <v>65</v>
      </c>
      <c r="U8729" s="3" t="s">
        <v>65</v>
      </c>
      <c r="V8729" s="3" t="n">
        <v>1</v>
      </c>
      <c r="W8729" s="3" t="n">
        <v>0</v>
      </c>
      <c r="X8729" s="3" t="n">
        <v>0</v>
      </c>
      <c r="Y8729" s="3" t="s">
        <v>30</v>
      </c>
      <c r="Z8729" s="3" t="s">
        <v>30</v>
      </c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  <c r="AP8729" s="3"/>
      <c r="AQ8729" s="3"/>
      <c r="AR8729" s="3"/>
      <c r="AS8729" s="3"/>
      <c r="AT8729" s="3"/>
      <c r="AU8729" s="3"/>
      <c r="AV8729" s="3"/>
      <c r="AW8729" s="3"/>
      <c r="AX8729" s="3"/>
      <c r="AY8729" s="3"/>
      <c r="AZ8729" s="3"/>
      <c r="BA8729" s="3"/>
      <c r="BB8729" s="3"/>
      <c r="BC8729" s="3"/>
      <c r="BD8729" s="3"/>
      <c r="BE8729" s="3"/>
      <c r="BF8729" s="3"/>
      <c r="BG8729" s="3"/>
      <c r="BH8729" s="3"/>
      <c r="BI8729" s="3"/>
      <c r="BJ8729" s="3"/>
    </row>
    <row r="8730" customFormat="false" ht="15.75" hidden="false" customHeight="false" outlineLevel="0" collapsed="false">
      <c r="A8730" s="3" t="n">
        <v>8729</v>
      </c>
      <c r="B8730" s="3" t="s">
        <v>25256</v>
      </c>
      <c r="C8730" s="3" t="s">
        <v>25257</v>
      </c>
      <c r="D8730" s="3" t="n">
        <v>1</v>
      </c>
      <c r="E8730" s="3" t="n">
        <v>10.4063373</v>
      </c>
      <c r="F8730" s="3" t="n">
        <v>308</v>
      </c>
      <c r="G8730" s="3" t="n">
        <v>308</v>
      </c>
      <c r="H8730" s="3" t="n">
        <v>24</v>
      </c>
      <c r="I8730" s="3" t="n">
        <v>24</v>
      </c>
      <c r="J8730" s="3" t="n">
        <v>308</v>
      </c>
      <c r="K8730" s="3" t="n">
        <v>308</v>
      </c>
      <c r="L8730" s="3" t="n">
        <v>70</v>
      </c>
      <c r="M8730" s="3" t="n">
        <v>70</v>
      </c>
      <c r="N8730" s="3" t="n">
        <v>-1</v>
      </c>
      <c r="O8730" s="3" t="n">
        <v>-1</v>
      </c>
      <c r="P8730" s="3" t="n">
        <v>8.6</v>
      </c>
      <c r="Q8730" s="3" t="n">
        <v>24.2</v>
      </c>
      <c r="R8730" s="3" t="s">
        <v>25258</v>
      </c>
      <c r="S8730" s="4" t="n">
        <v>45747.3798148148</v>
      </c>
      <c r="T8730" s="3" t="s">
        <v>65</v>
      </c>
      <c r="U8730" s="3" t="s">
        <v>65</v>
      </c>
      <c r="V8730" s="3" t="n">
        <v>0</v>
      </c>
      <c r="W8730" s="3" t="n">
        <v>0</v>
      </c>
      <c r="X8730" s="3" t="n">
        <v>0</v>
      </c>
      <c r="Y8730" s="3" t="s">
        <v>30</v>
      </c>
      <c r="Z8730" s="3" t="s">
        <v>30</v>
      </c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  <c r="AP8730" s="3"/>
      <c r="AQ8730" s="3"/>
      <c r="AR8730" s="3"/>
      <c r="AS8730" s="3"/>
      <c r="AT8730" s="3"/>
      <c r="AU8730" s="3"/>
      <c r="AV8730" s="3"/>
      <c r="AW8730" s="3"/>
      <c r="AX8730" s="3"/>
      <c r="AY8730" s="3"/>
      <c r="AZ8730" s="3"/>
      <c r="BA8730" s="3"/>
      <c r="BB8730" s="3"/>
      <c r="BC8730" s="3"/>
      <c r="BD8730" s="3"/>
      <c r="BE8730" s="3"/>
      <c r="BF8730" s="3"/>
      <c r="BG8730" s="3"/>
      <c r="BH8730" s="3"/>
      <c r="BI8730" s="3"/>
      <c r="BJ8730" s="3"/>
    </row>
    <row r="8731" customFormat="false" ht="15.75" hidden="false" customHeight="false" outlineLevel="0" collapsed="false">
      <c r="A8731" s="3" t="n">
        <v>8730</v>
      </c>
      <c r="B8731" s="3" t="s">
        <v>25259</v>
      </c>
      <c r="C8731" s="3" t="s">
        <v>25260</v>
      </c>
      <c r="D8731" s="3" t="n">
        <v>1</v>
      </c>
      <c r="E8731" s="3" t="n">
        <v>8.2277822</v>
      </c>
      <c r="F8731" s="3" t="n">
        <v>58</v>
      </c>
      <c r="G8731" s="3" t="n">
        <v>58</v>
      </c>
      <c r="H8731" s="3" t="n">
        <v>8</v>
      </c>
      <c r="I8731" s="3" t="n">
        <v>8</v>
      </c>
      <c r="J8731" s="3" t="n">
        <v>123</v>
      </c>
      <c r="K8731" s="3" t="n">
        <v>123</v>
      </c>
      <c r="L8731" s="3" t="n">
        <v>29</v>
      </c>
      <c r="M8731" s="3" t="n">
        <v>29</v>
      </c>
      <c r="N8731" s="3" t="n">
        <v>-1</v>
      </c>
      <c r="O8731" s="3" t="n">
        <v>-1</v>
      </c>
      <c r="P8731" s="3" t="n">
        <v>8.3</v>
      </c>
      <c r="Q8731" s="3" t="n">
        <v>24.2</v>
      </c>
      <c r="R8731" s="3" t="s">
        <v>25261</v>
      </c>
      <c r="S8731" s="4" t="n">
        <v>45747.3801388889</v>
      </c>
      <c r="T8731" s="3" t="s">
        <v>65</v>
      </c>
      <c r="U8731" s="3" t="s">
        <v>65</v>
      </c>
      <c r="V8731" s="3" t="n">
        <v>0</v>
      </c>
      <c r="W8731" s="3" t="n">
        <v>0</v>
      </c>
      <c r="X8731" s="3" t="n">
        <v>0</v>
      </c>
      <c r="Y8731" s="3" t="s">
        <v>30</v>
      </c>
      <c r="Z8731" s="3" t="s">
        <v>30</v>
      </c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  <c r="AP8731" s="3"/>
      <c r="AQ8731" s="3"/>
      <c r="AR8731" s="3"/>
      <c r="AS8731" s="3"/>
      <c r="AT8731" s="3"/>
      <c r="AU8731" s="3"/>
      <c r="AV8731" s="3"/>
      <c r="AW8731" s="3"/>
      <c r="AX8731" s="3"/>
      <c r="AY8731" s="3"/>
      <c r="AZ8731" s="3"/>
      <c r="BA8731" s="3"/>
      <c r="BB8731" s="3"/>
      <c r="BC8731" s="3"/>
      <c r="BD8731" s="3"/>
      <c r="BE8731" s="3"/>
      <c r="BF8731" s="3"/>
      <c r="BG8731" s="3"/>
      <c r="BH8731" s="3"/>
      <c r="BI8731" s="3"/>
      <c r="BJ8731" s="3"/>
    </row>
    <row r="8732" customFormat="false" ht="15.75" hidden="false" customHeight="false" outlineLevel="0" collapsed="false">
      <c r="A8732" s="3" t="n">
        <v>8731</v>
      </c>
      <c r="B8732" s="3" t="s">
        <v>25262</v>
      </c>
      <c r="C8732" s="3" t="s">
        <v>25263</v>
      </c>
      <c r="D8732" s="3" t="n">
        <v>1</v>
      </c>
      <c r="E8732" s="3" t="n">
        <v>8.0467361</v>
      </c>
      <c r="F8732" s="3" t="n">
        <v>143</v>
      </c>
      <c r="G8732" s="3" t="n">
        <v>143</v>
      </c>
      <c r="H8732" s="3" t="n">
        <v>19</v>
      </c>
      <c r="I8732" s="3" t="n">
        <v>19</v>
      </c>
      <c r="J8732" s="3" t="n">
        <v>215</v>
      </c>
      <c r="K8732" s="3" t="n">
        <v>215</v>
      </c>
      <c r="L8732" s="3" t="n">
        <v>30</v>
      </c>
      <c r="M8732" s="3" t="n">
        <v>30</v>
      </c>
      <c r="N8732" s="3" t="n">
        <v>29</v>
      </c>
      <c r="O8732" s="3" t="n">
        <v>-1</v>
      </c>
      <c r="P8732" s="3" t="n">
        <v>8.5</v>
      </c>
      <c r="Q8732" s="3" t="n">
        <v>24.2</v>
      </c>
      <c r="R8732" s="3" t="s">
        <v>25264</v>
      </c>
      <c r="S8732" s="4" t="n">
        <v>45747.3804861111</v>
      </c>
      <c r="T8732" s="3" t="s">
        <v>65</v>
      </c>
      <c r="U8732" s="3" t="s">
        <v>65</v>
      </c>
      <c r="V8732" s="3" t="n">
        <v>1</v>
      </c>
      <c r="W8732" s="3" t="n">
        <v>0</v>
      </c>
      <c r="X8732" s="3" t="n">
        <v>0</v>
      </c>
      <c r="Y8732" s="3" t="s">
        <v>30</v>
      </c>
      <c r="Z8732" s="3" t="s">
        <v>30</v>
      </c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3"/>
      <c r="AU8732" s="3"/>
      <c r="AV8732" s="3"/>
      <c r="AW8732" s="3"/>
      <c r="AX8732" s="3"/>
      <c r="AY8732" s="3"/>
      <c r="AZ8732" s="3"/>
      <c r="BA8732" s="3"/>
      <c r="BB8732" s="3"/>
      <c r="BC8732" s="3"/>
      <c r="BD8732" s="3"/>
      <c r="BE8732" s="3"/>
      <c r="BF8732" s="3"/>
      <c r="BG8732" s="3"/>
      <c r="BH8732" s="3"/>
      <c r="BI8732" s="3"/>
      <c r="BJ8732" s="3"/>
    </row>
    <row r="8733" customFormat="false" ht="15.75" hidden="false" customHeight="false" outlineLevel="0" collapsed="false">
      <c r="A8733" s="3" t="n">
        <v>8732</v>
      </c>
      <c r="B8733" s="3" t="s">
        <v>25265</v>
      </c>
      <c r="C8733" s="3" t="s">
        <v>25266</v>
      </c>
      <c r="D8733" s="3" t="n">
        <v>1</v>
      </c>
      <c r="E8733" s="3" t="n">
        <v>3.8988438</v>
      </c>
      <c r="F8733" s="3" t="n">
        <v>23</v>
      </c>
      <c r="G8733" s="3" t="n">
        <v>23</v>
      </c>
      <c r="H8733" s="3" t="n">
        <v>8</v>
      </c>
      <c r="I8733" s="3" t="n">
        <v>8</v>
      </c>
      <c r="J8733" s="3" t="n">
        <v>31</v>
      </c>
      <c r="K8733" s="3" t="n">
        <v>31</v>
      </c>
      <c r="L8733" s="3" t="n">
        <v>3</v>
      </c>
      <c r="M8733" s="3" t="n">
        <v>3</v>
      </c>
      <c r="N8733" s="3" t="n">
        <v>0</v>
      </c>
      <c r="O8733" s="3" t="n">
        <v>-1</v>
      </c>
      <c r="P8733" s="3" t="n">
        <v>8.6</v>
      </c>
      <c r="Q8733" s="3" t="n">
        <v>24.2</v>
      </c>
      <c r="R8733" s="3" t="s">
        <v>25267</v>
      </c>
      <c r="S8733" s="4" t="n">
        <v>45747.3806481482</v>
      </c>
      <c r="T8733" s="3" t="s">
        <v>65</v>
      </c>
      <c r="U8733" s="3" t="s">
        <v>65</v>
      </c>
      <c r="V8733" s="3" t="n">
        <v>1</v>
      </c>
      <c r="W8733" s="3" t="n">
        <v>0</v>
      </c>
      <c r="X8733" s="3" t="n">
        <v>0</v>
      </c>
      <c r="Y8733" s="3" t="s">
        <v>30</v>
      </c>
      <c r="Z8733" s="3" t="s">
        <v>30</v>
      </c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  <c r="AP8733" s="3"/>
      <c r="AQ8733" s="3"/>
      <c r="AR8733" s="3"/>
      <c r="AS8733" s="3"/>
      <c r="AT8733" s="3"/>
      <c r="AU8733" s="3"/>
      <c r="AV8733" s="3"/>
      <c r="AW8733" s="3"/>
      <c r="AX8733" s="3"/>
      <c r="AY8733" s="3"/>
      <c r="AZ8733" s="3"/>
      <c r="BA8733" s="3"/>
      <c r="BB8733" s="3"/>
      <c r="BC8733" s="3"/>
      <c r="BD8733" s="3"/>
      <c r="BE8733" s="3"/>
      <c r="BF8733" s="3"/>
      <c r="BG8733" s="3"/>
      <c r="BH8733" s="3"/>
      <c r="BI8733" s="3"/>
      <c r="BJ8733" s="3"/>
    </row>
    <row r="8734" customFormat="false" ht="15.75" hidden="false" customHeight="false" outlineLevel="0" collapsed="false">
      <c r="A8734" s="3" t="n">
        <v>8733</v>
      </c>
      <c r="B8734" s="3" t="s">
        <v>25268</v>
      </c>
      <c r="C8734" s="3" t="s">
        <v>25269</v>
      </c>
      <c r="D8734" s="3" t="n">
        <v>1</v>
      </c>
      <c r="E8734" s="3" t="n">
        <v>9.6410374</v>
      </c>
      <c r="F8734" s="3" t="n">
        <v>154</v>
      </c>
      <c r="G8734" s="3" t="n">
        <v>154</v>
      </c>
      <c r="H8734" s="3" t="n">
        <v>19</v>
      </c>
      <c r="I8734" s="3" t="n">
        <v>19</v>
      </c>
      <c r="J8734" s="3" t="n">
        <v>248</v>
      </c>
      <c r="K8734" s="3" t="n">
        <v>248</v>
      </c>
      <c r="L8734" s="3" t="n">
        <v>33</v>
      </c>
      <c r="M8734" s="3" t="n">
        <v>33</v>
      </c>
      <c r="N8734" s="3" t="n">
        <v>38</v>
      </c>
      <c r="O8734" s="3" t="n">
        <v>-1</v>
      </c>
      <c r="P8734" s="3" t="n">
        <v>8.5</v>
      </c>
      <c r="Q8734" s="3" t="n">
        <v>24.2</v>
      </c>
      <c r="R8734" s="3" t="s">
        <v>25270</v>
      </c>
      <c r="S8734" s="4" t="n">
        <v>45747.3810069444</v>
      </c>
      <c r="T8734" s="3" t="s">
        <v>65</v>
      </c>
      <c r="U8734" s="3" t="s">
        <v>65</v>
      </c>
      <c r="V8734" s="3" t="n">
        <v>1</v>
      </c>
      <c r="W8734" s="3" t="n">
        <v>0</v>
      </c>
      <c r="X8734" s="3" t="n">
        <v>0</v>
      </c>
      <c r="Y8734" s="3" t="s">
        <v>30</v>
      </c>
      <c r="Z8734" s="3" t="s">
        <v>30</v>
      </c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3"/>
      <c r="AU8734" s="3"/>
      <c r="AV8734" s="3"/>
      <c r="AW8734" s="3"/>
      <c r="AX8734" s="3"/>
      <c r="AY8734" s="3"/>
      <c r="AZ8734" s="3"/>
      <c r="BA8734" s="3"/>
      <c r="BB8734" s="3"/>
      <c r="BC8734" s="3"/>
      <c r="BD8734" s="3"/>
      <c r="BE8734" s="3"/>
      <c r="BF8734" s="3"/>
      <c r="BG8734" s="3"/>
      <c r="BH8734" s="3"/>
      <c r="BI8734" s="3"/>
      <c r="BJ8734" s="3"/>
    </row>
    <row r="8735" customFormat="false" ht="15.75" hidden="false" customHeight="false" outlineLevel="0" collapsed="false">
      <c r="A8735" s="3" t="n">
        <v>8734</v>
      </c>
      <c r="B8735" s="3" t="s">
        <v>25271</v>
      </c>
      <c r="C8735" s="3" t="s">
        <v>25272</v>
      </c>
      <c r="D8735" s="3" t="n">
        <v>1</v>
      </c>
      <c r="E8735" s="3" t="n">
        <v>3.1551678</v>
      </c>
      <c r="F8735" s="3" t="n">
        <v>56</v>
      </c>
      <c r="G8735" s="3" t="n">
        <v>56</v>
      </c>
      <c r="H8735" s="3" t="n">
        <v>10</v>
      </c>
      <c r="I8735" s="3" t="n">
        <v>10</v>
      </c>
      <c r="J8735" s="3" t="n">
        <v>84</v>
      </c>
      <c r="K8735" s="3" t="n">
        <v>84</v>
      </c>
      <c r="L8735" s="3" t="n">
        <v>32</v>
      </c>
      <c r="M8735" s="3" t="n">
        <v>32</v>
      </c>
      <c r="N8735" s="3" t="n">
        <v>-1</v>
      </c>
      <c r="O8735" s="3" t="n">
        <v>-1</v>
      </c>
      <c r="P8735" s="3" t="n">
        <v>7.5</v>
      </c>
      <c r="Q8735" s="3" t="n">
        <v>24.2</v>
      </c>
      <c r="R8735" s="3" t="s">
        <v>25273</v>
      </c>
      <c r="S8735" s="4" t="n">
        <v>45747.3811921296</v>
      </c>
      <c r="T8735" s="3" t="s">
        <v>65</v>
      </c>
      <c r="U8735" s="3" t="s">
        <v>65</v>
      </c>
      <c r="V8735" s="3" t="n">
        <v>0</v>
      </c>
      <c r="W8735" s="3" t="n">
        <v>0</v>
      </c>
      <c r="X8735" s="3" t="n">
        <v>0</v>
      </c>
      <c r="Y8735" s="3" t="s">
        <v>30</v>
      </c>
      <c r="Z8735" s="3" t="s">
        <v>30</v>
      </c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3"/>
      <c r="AU8735" s="3"/>
      <c r="AV8735" s="3"/>
      <c r="AW8735" s="3"/>
      <c r="AX8735" s="3"/>
      <c r="AY8735" s="3"/>
      <c r="AZ8735" s="3"/>
      <c r="BA8735" s="3"/>
      <c r="BB8735" s="3"/>
      <c r="BC8735" s="3"/>
      <c r="BD8735" s="3"/>
      <c r="BE8735" s="3"/>
      <c r="BF8735" s="3"/>
      <c r="BG8735" s="3"/>
      <c r="BH8735" s="3"/>
      <c r="BI8735" s="3"/>
      <c r="BJ8735" s="3"/>
    </row>
    <row r="8736" customFormat="false" ht="15.75" hidden="false" customHeight="false" outlineLevel="0" collapsed="false">
      <c r="A8736" s="3" t="n">
        <v>8735</v>
      </c>
      <c r="B8736" s="3" t="s">
        <v>25274</v>
      </c>
      <c r="C8736" s="3" t="s">
        <v>25275</v>
      </c>
      <c r="D8736" s="3" t="n">
        <v>1</v>
      </c>
      <c r="E8736" s="3" t="n">
        <v>11.0868581</v>
      </c>
      <c r="F8736" s="3" t="n">
        <v>173</v>
      </c>
      <c r="G8736" s="3" t="n">
        <v>173</v>
      </c>
      <c r="H8736" s="3" t="n">
        <v>16</v>
      </c>
      <c r="I8736" s="3" t="n">
        <v>16</v>
      </c>
      <c r="J8736" s="3" t="n">
        <v>337</v>
      </c>
      <c r="K8736" s="3" t="n">
        <v>337</v>
      </c>
      <c r="L8736" s="3" t="n">
        <v>29</v>
      </c>
      <c r="M8736" s="3" t="n">
        <v>29</v>
      </c>
      <c r="N8736" s="3" t="n">
        <v>-1</v>
      </c>
      <c r="O8736" s="3" t="n">
        <v>-1</v>
      </c>
      <c r="P8736" s="3" t="n">
        <v>7.5</v>
      </c>
      <c r="Q8736" s="3" t="n">
        <v>24.2</v>
      </c>
      <c r="R8736" s="3" t="s">
        <v>25276</v>
      </c>
      <c r="S8736" s="4" t="n">
        <v>45747.3814814815</v>
      </c>
      <c r="T8736" s="3" t="s">
        <v>65</v>
      </c>
      <c r="U8736" s="3" t="s">
        <v>65</v>
      </c>
      <c r="V8736" s="3" t="n">
        <v>0</v>
      </c>
      <c r="W8736" s="3" t="n">
        <v>0</v>
      </c>
      <c r="X8736" s="3" t="n">
        <v>0</v>
      </c>
      <c r="Y8736" s="3" t="s">
        <v>30</v>
      </c>
      <c r="Z8736" s="3" t="s">
        <v>30</v>
      </c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  <c r="AP8736" s="3"/>
      <c r="AQ8736" s="3"/>
      <c r="AR8736" s="3"/>
      <c r="AS8736" s="3"/>
      <c r="AT8736" s="3"/>
      <c r="AU8736" s="3"/>
      <c r="AV8736" s="3"/>
      <c r="AW8736" s="3"/>
      <c r="AX8736" s="3"/>
      <c r="AY8736" s="3"/>
      <c r="AZ8736" s="3"/>
      <c r="BA8736" s="3"/>
      <c r="BB8736" s="3"/>
      <c r="BC8736" s="3"/>
      <c r="BD8736" s="3"/>
      <c r="BE8736" s="3"/>
      <c r="BF8736" s="3"/>
      <c r="BG8736" s="3"/>
      <c r="BH8736" s="3"/>
      <c r="BI8736" s="3"/>
      <c r="BJ8736" s="3"/>
    </row>
    <row r="8737" customFormat="false" ht="15.75" hidden="false" customHeight="false" outlineLevel="0" collapsed="false">
      <c r="A8737" s="3" t="n">
        <v>8736</v>
      </c>
      <c r="B8737" s="3" t="s">
        <v>25277</v>
      </c>
      <c r="C8737" s="3" t="s">
        <v>25278</v>
      </c>
      <c r="D8737" s="3" t="n">
        <v>1</v>
      </c>
      <c r="E8737" s="3" t="n">
        <v>3.5953317</v>
      </c>
      <c r="F8737" s="3" t="n">
        <v>74</v>
      </c>
      <c r="G8737" s="3" t="n">
        <v>74</v>
      </c>
      <c r="H8737" s="3" t="n">
        <v>16</v>
      </c>
      <c r="I8737" s="3" t="n">
        <v>16</v>
      </c>
      <c r="J8737" s="3" t="n">
        <v>137</v>
      </c>
      <c r="K8737" s="3" t="n">
        <v>137</v>
      </c>
      <c r="L8737" s="3" t="n">
        <v>28</v>
      </c>
      <c r="M8737" s="3" t="n">
        <v>28</v>
      </c>
      <c r="N8737" s="3" t="n">
        <v>4</v>
      </c>
      <c r="O8737" s="3" t="n">
        <v>-1</v>
      </c>
      <c r="P8737" s="3" t="n">
        <v>7.5</v>
      </c>
      <c r="Q8737" s="3" t="n">
        <v>24.2</v>
      </c>
      <c r="R8737" s="3" t="s">
        <v>25279</v>
      </c>
      <c r="S8737" s="4" t="n">
        <v>45747.3816898148</v>
      </c>
      <c r="T8737" s="3" t="s">
        <v>65</v>
      </c>
      <c r="U8737" s="3" t="s">
        <v>65</v>
      </c>
      <c r="V8737" s="3" t="n">
        <v>1</v>
      </c>
      <c r="W8737" s="3" t="n">
        <v>0</v>
      </c>
      <c r="X8737" s="3" t="n">
        <v>0</v>
      </c>
      <c r="Y8737" s="3" t="s">
        <v>30</v>
      </c>
      <c r="Z8737" s="3" t="s">
        <v>30</v>
      </c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3"/>
      <c r="AU8737" s="3"/>
      <c r="AV8737" s="3"/>
      <c r="AW8737" s="3"/>
      <c r="AX8737" s="3"/>
      <c r="AY8737" s="3"/>
      <c r="AZ8737" s="3"/>
      <c r="BA8737" s="3"/>
      <c r="BB8737" s="3"/>
      <c r="BC8737" s="3"/>
      <c r="BD8737" s="3"/>
      <c r="BE8737" s="3"/>
      <c r="BF8737" s="3"/>
      <c r="BG8737" s="3"/>
      <c r="BH8737" s="3"/>
      <c r="BI8737" s="3"/>
      <c r="BJ8737" s="3"/>
    </row>
    <row r="8738" customFormat="false" ht="15.75" hidden="false" customHeight="false" outlineLevel="0" collapsed="false">
      <c r="A8738" s="3" t="n">
        <v>8737</v>
      </c>
      <c r="B8738" s="3" t="s">
        <v>25280</v>
      </c>
      <c r="C8738" s="3" t="s">
        <v>25281</v>
      </c>
      <c r="D8738" s="3" t="n">
        <v>1</v>
      </c>
      <c r="E8738" s="3" t="n">
        <v>2.8804624</v>
      </c>
      <c r="F8738" s="3" t="n">
        <v>54</v>
      </c>
      <c r="G8738" s="3" t="n">
        <v>54</v>
      </c>
      <c r="H8738" s="3" t="n">
        <v>12</v>
      </c>
      <c r="I8738" s="3" t="n">
        <v>12</v>
      </c>
      <c r="J8738" s="3" t="n">
        <v>112</v>
      </c>
      <c r="K8738" s="3" t="n">
        <v>112</v>
      </c>
      <c r="L8738" s="3" t="n">
        <v>23</v>
      </c>
      <c r="M8738" s="3" t="n">
        <v>23</v>
      </c>
      <c r="N8738" s="3" t="n">
        <v>2</v>
      </c>
      <c r="O8738" s="3" t="n">
        <v>-1</v>
      </c>
      <c r="P8738" s="3" t="n">
        <v>7.5</v>
      </c>
      <c r="Q8738" s="3" t="n">
        <v>24.2</v>
      </c>
      <c r="R8738" s="3" t="s">
        <v>25282</v>
      </c>
      <c r="S8738" s="4" t="n">
        <v>45747.3818634259</v>
      </c>
      <c r="T8738" s="3" t="s">
        <v>65</v>
      </c>
      <c r="U8738" s="3" t="s">
        <v>65</v>
      </c>
      <c r="V8738" s="3" t="n">
        <v>1</v>
      </c>
      <c r="W8738" s="3" t="n">
        <v>0</v>
      </c>
      <c r="X8738" s="3" t="n">
        <v>0</v>
      </c>
      <c r="Y8738" s="3" t="s">
        <v>30</v>
      </c>
      <c r="Z8738" s="3" t="s">
        <v>30</v>
      </c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3"/>
      <c r="AU8738" s="3"/>
      <c r="AV8738" s="3"/>
      <c r="AW8738" s="3"/>
      <c r="AX8738" s="3"/>
      <c r="AY8738" s="3"/>
      <c r="AZ8738" s="3"/>
      <c r="BA8738" s="3"/>
      <c r="BB8738" s="3"/>
      <c r="BC8738" s="3"/>
      <c r="BD8738" s="3"/>
      <c r="BE8738" s="3"/>
      <c r="BF8738" s="3"/>
      <c r="BG8738" s="3"/>
      <c r="BH8738" s="3"/>
      <c r="BI8738" s="3"/>
      <c r="BJ8738" s="3"/>
    </row>
    <row r="8739" customFormat="false" ht="15.75" hidden="false" customHeight="false" outlineLevel="0" collapsed="false">
      <c r="A8739" s="3" t="n">
        <v>8738</v>
      </c>
      <c r="B8739" s="3" t="s">
        <v>25283</v>
      </c>
      <c r="C8739" s="3" t="s">
        <v>25284</v>
      </c>
      <c r="D8739" s="3" t="n">
        <v>1</v>
      </c>
      <c r="E8739" s="3" t="n">
        <v>2.9253122</v>
      </c>
      <c r="F8739" s="3" t="n">
        <v>52</v>
      </c>
      <c r="G8739" s="3" t="n">
        <v>52</v>
      </c>
      <c r="H8739" s="3" t="n">
        <v>13</v>
      </c>
      <c r="I8739" s="3" t="n">
        <v>13</v>
      </c>
      <c r="J8739" s="3" t="n">
        <v>89</v>
      </c>
      <c r="K8739" s="3" t="n">
        <v>89</v>
      </c>
      <c r="L8739" s="3" t="n">
        <v>23</v>
      </c>
      <c r="M8739" s="3" t="n">
        <v>23</v>
      </c>
      <c r="N8739" s="3" t="n">
        <v>2</v>
      </c>
      <c r="O8739" s="3" t="n">
        <v>-1</v>
      </c>
      <c r="P8739" s="3" t="n">
        <v>7.5</v>
      </c>
      <c r="Q8739" s="3" t="n">
        <v>24.2</v>
      </c>
      <c r="R8739" s="3" t="s">
        <v>25285</v>
      </c>
      <c r="S8739" s="4" t="n">
        <v>45747.382037037</v>
      </c>
      <c r="T8739" s="3" t="s">
        <v>65</v>
      </c>
      <c r="U8739" s="3" t="s">
        <v>65</v>
      </c>
      <c r="V8739" s="3" t="n">
        <v>1</v>
      </c>
      <c r="W8739" s="3" t="n">
        <v>0</v>
      </c>
      <c r="X8739" s="3" t="n">
        <v>0</v>
      </c>
      <c r="Y8739" s="3" t="s">
        <v>30</v>
      </c>
      <c r="Z8739" s="3" t="s">
        <v>30</v>
      </c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3"/>
      <c r="AU8739" s="3"/>
      <c r="AV8739" s="3"/>
      <c r="AW8739" s="3"/>
      <c r="AX8739" s="3"/>
      <c r="AY8739" s="3"/>
      <c r="AZ8739" s="3"/>
      <c r="BA8739" s="3"/>
      <c r="BB8739" s="3"/>
      <c r="BC8739" s="3"/>
      <c r="BD8739" s="3"/>
      <c r="BE8739" s="3"/>
      <c r="BF8739" s="3"/>
      <c r="BG8739" s="3"/>
      <c r="BH8739" s="3"/>
      <c r="BI8739" s="3"/>
      <c r="BJ8739" s="3"/>
    </row>
    <row r="8740" customFormat="false" ht="15.75" hidden="false" customHeight="false" outlineLevel="0" collapsed="false">
      <c r="A8740" s="3" t="n">
        <v>8739</v>
      </c>
      <c r="B8740" s="3" t="s">
        <v>25286</v>
      </c>
      <c r="C8740" s="3" t="s">
        <v>25287</v>
      </c>
      <c r="D8740" s="3" t="n">
        <v>1</v>
      </c>
      <c r="E8740" s="3" t="n">
        <v>2.6966303</v>
      </c>
      <c r="F8740" s="3" t="n">
        <v>39</v>
      </c>
      <c r="G8740" s="3" t="n">
        <v>39</v>
      </c>
      <c r="H8740" s="3" t="n">
        <v>11</v>
      </c>
      <c r="I8740" s="3" t="n">
        <v>11</v>
      </c>
      <c r="J8740" s="3" t="n">
        <v>74</v>
      </c>
      <c r="K8740" s="3" t="n">
        <v>74</v>
      </c>
      <c r="L8740" s="3" t="n">
        <v>21</v>
      </c>
      <c r="M8740" s="3" t="n">
        <v>21</v>
      </c>
      <c r="N8740" s="3" t="n">
        <v>2</v>
      </c>
      <c r="O8740" s="3" t="n">
        <v>-1</v>
      </c>
      <c r="P8740" s="3" t="n">
        <v>7.5</v>
      </c>
      <c r="Q8740" s="3" t="n">
        <v>24.2</v>
      </c>
      <c r="R8740" s="3" t="s">
        <v>25288</v>
      </c>
      <c r="S8740" s="4" t="n">
        <v>45747.3821990741</v>
      </c>
      <c r="T8740" s="3" t="s">
        <v>65</v>
      </c>
      <c r="U8740" s="3" t="s">
        <v>65</v>
      </c>
      <c r="V8740" s="3" t="n">
        <v>1</v>
      </c>
      <c r="W8740" s="3" t="n">
        <v>0</v>
      </c>
      <c r="X8740" s="3" t="n">
        <v>0</v>
      </c>
      <c r="Y8740" s="3" t="s">
        <v>30</v>
      </c>
      <c r="Z8740" s="3" t="s">
        <v>30</v>
      </c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3"/>
      <c r="AU8740" s="3"/>
      <c r="AV8740" s="3"/>
      <c r="AW8740" s="3"/>
      <c r="AX8740" s="3"/>
      <c r="AY8740" s="3"/>
      <c r="AZ8740" s="3"/>
      <c r="BA8740" s="3"/>
      <c r="BB8740" s="3"/>
      <c r="BC8740" s="3"/>
      <c r="BD8740" s="3"/>
      <c r="BE8740" s="3"/>
      <c r="BF8740" s="3"/>
      <c r="BG8740" s="3"/>
      <c r="BH8740" s="3"/>
      <c r="BI8740" s="3"/>
      <c r="BJ8740" s="3"/>
    </row>
    <row r="8741" customFormat="false" ht="15.75" hidden="false" customHeight="false" outlineLevel="0" collapsed="false">
      <c r="A8741" s="3" t="n">
        <v>8740</v>
      </c>
      <c r="B8741" s="3" t="s">
        <v>25289</v>
      </c>
      <c r="C8741" s="3" t="s">
        <v>25290</v>
      </c>
      <c r="D8741" s="3" t="n">
        <v>1</v>
      </c>
      <c r="E8741" s="3" t="n">
        <v>5.7611278</v>
      </c>
      <c r="F8741" s="3" t="n">
        <v>18</v>
      </c>
      <c r="G8741" s="3" t="n">
        <v>18</v>
      </c>
      <c r="H8741" s="3" t="n">
        <v>6</v>
      </c>
      <c r="I8741" s="3" t="n">
        <v>6</v>
      </c>
      <c r="J8741" s="3" t="n">
        <v>23</v>
      </c>
      <c r="K8741" s="3" t="n">
        <v>23</v>
      </c>
      <c r="L8741" s="3" t="n">
        <v>9</v>
      </c>
      <c r="M8741" s="3" t="n">
        <v>9</v>
      </c>
      <c r="N8741" s="3" t="n">
        <v>7</v>
      </c>
      <c r="O8741" s="3" t="n">
        <v>-1</v>
      </c>
      <c r="P8741" s="3" t="n">
        <v>7.5</v>
      </c>
      <c r="Q8741" s="3" t="n">
        <v>24.2</v>
      </c>
      <c r="R8741" s="3" t="s">
        <v>25291</v>
      </c>
      <c r="S8741" s="4" t="n">
        <v>45747.3824537037</v>
      </c>
      <c r="T8741" s="3" t="s">
        <v>65</v>
      </c>
      <c r="U8741" s="3" t="s">
        <v>65</v>
      </c>
      <c r="V8741" s="3" t="n">
        <v>1</v>
      </c>
      <c r="W8741" s="3" t="n">
        <v>0</v>
      </c>
      <c r="X8741" s="3" t="n">
        <v>0</v>
      </c>
      <c r="Y8741" s="3" t="s">
        <v>30</v>
      </c>
      <c r="Z8741" s="3" t="s">
        <v>30</v>
      </c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3"/>
      <c r="AU8741" s="3"/>
      <c r="AV8741" s="3"/>
      <c r="AW8741" s="3"/>
      <c r="AX8741" s="3"/>
      <c r="AY8741" s="3"/>
      <c r="AZ8741" s="3"/>
      <c r="BA8741" s="3"/>
      <c r="BB8741" s="3"/>
      <c r="BC8741" s="3"/>
      <c r="BD8741" s="3"/>
      <c r="BE8741" s="3"/>
      <c r="BF8741" s="3"/>
      <c r="BG8741" s="3"/>
      <c r="BH8741" s="3"/>
      <c r="BI8741" s="3"/>
      <c r="BJ8741" s="3"/>
    </row>
    <row r="8742" customFormat="false" ht="15.75" hidden="false" customHeight="false" outlineLevel="0" collapsed="false">
      <c r="A8742" s="3" t="n">
        <v>8741</v>
      </c>
      <c r="B8742" s="3" t="s">
        <v>25292</v>
      </c>
      <c r="C8742" s="3" t="s">
        <v>25293</v>
      </c>
      <c r="D8742" s="3" t="n">
        <v>1</v>
      </c>
      <c r="E8742" s="3" t="n">
        <v>21.4078762</v>
      </c>
      <c r="F8742" s="3" t="n">
        <v>122</v>
      </c>
      <c r="G8742" s="3" t="n">
        <v>122</v>
      </c>
      <c r="H8742" s="3" t="n">
        <v>16</v>
      </c>
      <c r="I8742" s="3" t="n">
        <v>16</v>
      </c>
      <c r="J8742" s="3" t="n">
        <v>156</v>
      </c>
      <c r="K8742" s="3" t="n">
        <v>156</v>
      </c>
      <c r="L8742" s="3" t="n">
        <v>24</v>
      </c>
      <c r="M8742" s="3" t="n">
        <v>24</v>
      </c>
      <c r="N8742" s="3" t="n">
        <v>59</v>
      </c>
      <c r="O8742" s="3" t="n">
        <v>-1</v>
      </c>
      <c r="P8742" s="3" t="n">
        <v>8.6</v>
      </c>
      <c r="Q8742" s="3" t="n">
        <v>24.2</v>
      </c>
      <c r="R8742" s="3" t="s">
        <v>25294</v>
      </c>
      <c r="S8742" s="4" t="n">
        <v>45747.3831597222</v>
      </c>
      <c r="T8742" s="3" t="s">
        <v>65</v>
      </c>
      <c r="U8742" s="3" t="s">
        <v>65</v>
      </c>
      <c r="V8742" s="3" t="n">
        <v>1</v>
      </c>
      <c r="W8742" s="3" t="n">
        <v>0</v>
      </c>
      <c r="X8742" s="3" t="n">
        <v>0</v>
      </c>
      <c r="Y8742" s="3" t="s">
        <v>30</v>
      </c>
      <c r="Z8742" s="3" t="s">
        <v>30</v>
      </c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3"/>
      <c r="AU8742" s="3"/>
      <c r="AV8742" s="3"/>
      <c r="AW8742" s="3"/>
      <c r="AX8742" s="3"/>
      <c r="AY8742" s="3"/>
      <c r="AZ8742" s="3"/>
      <c r="BA8742" s="3"/>
      <c r="BB8742" s="3"/>
      <c r="BC8742" s="3"/>
      <c r="BD8742" s="3"/>
      <c r="BE8742" s="3"/>
      <c r="BF8742" s="3"/>
      <c r="BG8742" s="3"/>
      <c r="BH8742" s="3"/>
      <c r="BI8742" s="3"/>
      <c r="BJ8742" s="3"/>
    </row>
    <row r="8743" customFormat="false" ht="15.75" hidden="false" customHeight="false" outlineLevel="0" collapsed="false">
      <c r="A8743" s="3" t="n">
        <v>8742</v>
      </c>
      <c r="B8743" s="3" t="s">
        <v>25295</v>
      </c>
      <c r="C8743" s="3" t="s">
        <v>25296</v>
      </c>
      <c r="D8743" s="3" t="n">
        <v>1</v>
      </c>
      <c r="E8743" s="3" t="n">
        <v>7.2100325</v>
      </c>
      <c r="F8743" s="3" t="n">
        <v>106</v>
      </c>
      <c r="G8743" s="3" t="n">
        <v>106</v>
      </c>
      <c r="H8743" s="3" t="n">
        <v>13</v>
      </c>
      <c r="I8743" s="3" t="n">
        <v>13</v>
      </c>
      <c r="J8743" s="3" t="n">
        <v>143</v>
      </c>
      <c r="K8743" s="3" t="n">
        <v>143</v>
      </c>
      <c r="L8743" s="3" t="n">
        <v>26</v>
      </c>
      <c r="M8743" s="3" t="n">
        <v>26</v>
      </c>
      <c r="N8743" s="3" t="n">
        <v>46</v>
      </c>
      <c r="O8743" s="3" t="n">
        <v>-1</v>
      </c>
      <c r="P8743" s="3" t="n">
        <v>8.6</v>
      </c>
      <c r="Q8743" s="3" t="n">
        <v>24.2</v>
      </c>
      <c r="R8743" s="3" t="s">
        <v>25297</v>
      </c>
      <c r="S8743" s="4" t="n">
        <v>45747.3835185185</v>
      </c>
      <c r="T8743" s="3" t="s">
        <v>65</v>
      </c>
      <c r="U8743" s="3" t="s">
        <v>65</v>
      </c>
      <c r="V8743" s="3" t="n">
        <v>1</v>
      </c>
      <c r="W8743" s="3" t="n">
        <v>0</v>
      </c>
      <c r="X8743" s="3" t="n">
        <v>0</v>
      </c>
      <c r="Y8743" s="3" t="s">
        <v>30</v>
      </c>
      <c r="Z8743" s="3" t="s">
        <v>30</v>
      </c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3"/>
      <c r="AU8743" s="3"/>
      <c r="AV8743" s="3"/>
      <c r="AW8743" s="3"/>
      <c r="AX8743" s="3"/>
      <c r="AY8743" s="3"/>
      <c r="AZ8743" s="3"/>
      <c r="BA8743" s="3"/>
      <c r="BB8743" s="3"/>
      <c r="BC8743" s="3"/>
      <c r="BD8743" s="3"/>
      <c r="BE8743" s="3"/>
      <c r="BF8743" s="3"/>
      <c r="BG8743" s="3"/>
      <c r="BH8743" s="3"/>
      <c r="BI8743" s="3"/>
      <c r="BJ8743" s="3"/>
    </row>
    <row r="8744" customFormat="false" ht="15.75" hidden="false" customHeight="false" outlineLevel="0" collapsed="false">
      <c r="A8744" s="3" t="n">
        <v>8743</v>
      </c>
      <c r="B8744" s="3" t="s">
        <v>25298</v>
      </c>
      <c r="C8744" s="3" t="s">
        <v>25299</v>
      </c>
      <c r="D8744" s="3" t="n">
        <v>1</v>
      </c>
      <c r="E8744" s="3" t="n">
        <v>0.9917916</v>
      </c>
      <c r="F8744" s="3" t="n">
        <v>34</v>
      </c>
      <c r="G8744" s="3" t="n">
        <v>34</v>
      </c>
      <c r="H8744" s="3" t="n">
        <v>9</v>
      </c>
      <c r="I8744" s="3" t="n">
        <v>9</v>
      </c>
      <c r="J8744" s="3" t="n">
        <v>53</v>
      </c>
      <c r="K8744" s="3" t="n">
        <v>53</v>
      </c>
      <c r="L8744" s="3" t="n">
        <v>0</v>
      </c>
      <c r="M8744" s="3" t="n">
        <v>0</v>
      </c>
      <c r="N8744" s="3" t="n">
        <v>0</v>
      </c>
      <c r="O8744" s="3" t="n">
        <v>0</v>
      </c>
      <c r="P8744" s="3" t="n">
        <v>7.3</v>
      </c>
      <c r="Q8744" s="3" t="n">
        <v>24.2</v>
      </c>
      <c r="R8744" s="3" t="s">
        <v>25300</v>
      </c>
      <c r="S8744" s="4" t="n">
        <v>45747.3836111111</v>
      </c>
      <c r="T8744" s="3" t="s">
        <v>65</v>
      </c>
      <c r="U8744" s="3" t="s">
        <v>65</v>
      </c>
      <c r="V8744" s="3" t="n">
        <v>1</v>
      </c>
      <c r="W8744" s="3" t="n">
        <v>1</v>
      </c>
      <c r="X8744" s="3" t="n">
        <v>0</v>
      </c>
      <c r="Y8744" s="3" t="s">
        <v>30</v>
      </c>
      <c r="Z8744" s="3" t="s">
        <v>30</v>
      </c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  <c r="AP8744" s="3"/>
      <c r="AQ8744" s="3"/>
      <c r="AR8744" s="3"/>
      <c r="AS8744" s="3"/>
      <c r="AT8744" s="3"/>
      <c r="AU8744" s="3"/>
      <c r="AV8744" s="3"/>
      <c r="AW8744" s="3"/>
      <c r="AX8744" s="3"/>
      <c r="AY8744" s="3"/>
      <c r="AZ8744" s="3"/>
      <c r="BA8744" s="3"/>
      <c r="BB8744" s="3"/>
      <c r="BC8744" s="3"/>
      <c r="BD8744" s="3"/>
      <c r="BE8744" s="3"/>
      <c r="BF8744" s="3"/>
      <c r="BG8744" s="3"/>
      <c r="BH8744" s="3"/>
      <c r="BI8744" s="3"/>
      <c r="BJ8744" s="3"/>
    </row>
    <row r="8745" customFormat="false" ht="15.75" hidden="false" customHeight="false" outlineLevel="0" collapsed="false">
      <c r="A8745" s="3" t="n">
        <v>8744</v>
      </c>
      <c r="B8745" s="3" t="s">
        <v>25301</v>
      </c>
      <c r="C8745" s="3" t="s">
        <v>25302</v>
      </c>
      <c r="D8745" s="3" t="n">
        <v>1</v>
      </c>
      <c r="E8745" s="3" t="n">
        <v>1.4087332</v>
      </c>
      <c r="F8745" s="3" t="n">
        <v>33</v>
      </c>
      <c r="G8745" s="3" t="n">
        <v>33</v>
      </c>
      <c r="H8745" s="3" t="n">
        <v>10</v>
      </c>
      <c r="I8745" s="3" t="n">
        <v>10</v>
      </c>
      <c r="J8745" s="3" t="n">
        <v>53</v>
      </c>
      <c r="K8745" s="3" t="n">
        <v>53</v>
      </c>
      <c r="L8745" s="3" t="n">
        <v>2</v>
      </c>
      <c r="M8745" s="3" t="n">
        <v>2</v>
      </c>
      <c r="N8745" s="3" t="n">
        <v>0</v>
      </c>
      <c r="O8745" s="3" t="n">
        <v>0</v>
      </c>
      <c r="P8745" s="3" t="n">
        <v>7.3</v>
      </c>
      <c r="Q8745" s="3" t="n">
        <v>24.2</v>
      </c>
      <c r="R8745" s="3" t="s">
        <v>25303</v>
      </c>
      <c r="S8745" s="4" t="n">
        <v>45747.3836805556</v>
      </c>
      <c r="T8745" s="3" t="s">
        <v>65</v>
      </c>
      <c r="U8745" s="3" t="s">
        <v>65</v>
      </c>
      <c r="V8745" s="3" t="n">
        <v>1</v>
      </c>
      <c r="W8745" s="3" t="n">
        <v>1</v>
      </c>
      <c r="X8745" s="3" t="n">
        <v>0</v>
      </c>
      <c r="Y8745" s="3" t="s">
        <v>30</v>
      </c>
      <c r="Z8745" s="3" t="s">
        <v>30</v>
      </c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3"/>
      <c r="AU8745" s="3"/>
      <c r="AV8745" s="3"/>
      <c r="AW8745" s="3"/>
      <c r="AX8745" s="3"/>
      <c r="AY8745" s="3"/>
      <c r="AZ8745" s="3"/>
      <c r="BA8745" s="3"/>
      <c r="BB8745" s="3"/>
      <c r="BC8745" s="3"/>
      <c r="BD8745" s="3"/>
      <c r="BE8745" s="3"/>
      <c r="BF8745" s="3"/>
      <c r="BG8745" s="3"/>
      <c r="BH8745" s="3"/>
      <c r="BI8745" s="3"/>
      <c r="BJ8745" s="3"/>
    </row>
    <row r="8746" customFormat="false" ht="15.75" hidden="false" customHeight="false" outlineLevel="0" collapsed="false">
      <c r="A8746" s="3" t="n">
        <v>8745</v>
      </c>
      <c r="B8746" s="3" t="s">
        <v>25304</v>
      </c>
      <c r="C8746" s="3" t="s">
        <v>25305</v>
      </c>
      <c r="D8746" s="3" t="n">
        <v>1</v>
      </c>
      <c r="E8746" s="3" t="n">
        <v>4.3568816</v>
      </c>
      <c r="F8746" s="3" t="n">
        <v>33</v>
      </c>
      <c r="G8746" s="3" t="n">
        <v>33</v>
      </c>
      <c r="H8746" s="3" t="n">
        <v>10</v>
      </c>
      <c r="I8746" s="3" t="n">
        <v>10</v>
      </c>
      <c r="J8746" s="3" t="n">
        <v>39</v>
      </c>
      <c r="K8746" s="3" t="n">
        <v>39</v>
      </c>
      <c r="L8746" s="3" t="n">
        <v>12</v>
      </c>
      <c r="M8746" s="3" t="n">
        <v>12</v>
      </c>
      <c r="N8746" s="3" t="n">
        <v>3</v>
      </c>
      <c r="O8746" s="3" t="n">
        <v>-1</v>
      </c>
      <c r="P8746" s="3" t="n">
        <v>8.3</v>
      </c>
      <c r="Q8746" s="3" t="n">
        <v>24.2</v>
      </c>
      <c r="R8746" s="3" t="s">
        <v>25306</v>
      </c>
      <c r="S8746" s="4" t="n">
        <v>45747.3838425926</v>
      </c>
      <c r="T8746" s="3" t="s">
        <v>239</v>
      </c>
      <c r="U8746" s="3" t="s">
        <v>239</v>
      </c>
      <c r="V8746" s="3" t="n">
        <v>1</v>
      </c>
      <c r="W8746" s="3" t="n">
        <v>0</v>
      </c>
      <c r="X8746" s="3" t="n">
        <v>0</v>
      </c>
      <c r="Y8746" s="3" t="s">
        <v>30</v>
      </c>
      <c r="Z8746" s="3" t="s">
        <v>30</v>
      </c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3"/>
      <c r="AU8746" s="3"/>
      <c r="AV8746" s="3"/>
      <c r="AW8746" s="3"/>
      <c r="AX8746" s="3"/>
      <c r="AY8746" s="3"/>
      <c r="AZ8746" s="3"/>
      <c r="BA8746" s="3"/>
      <c r="BB8746" s="3"/>
      <c r="BC8746" s="3"/>
      <c r="BD8746" s="3"/>
      <c r="BE8746" s="3"/>
      <c r="BF8746" s="3"/>
      <c r="BG8746" s="3"/>
      <c r="BH8746" s="3"/>
      <c r="BI8746" s="3"/>
      <c r="BJ8746" s="3"/>
    </row>
    <row r="8747" customFormat="false" ht="15.75" hidden="false" customHeight="false" outlineLevel="0" collapsed="false">
      <c r="A8747" s="3" t="n">
        <v>8746</v>
      </c>
      <c r="B8747" s="3" t="s">
        <v>25307</v>
      </c>
      <c r="C8747" s="3" t="s">
        <v>25308</v>
      </c>
      <c r="D8747" s="3" t="n">
        <v>1</v>
      </c>
      <c r="E8747" s="3" t="n">
        <v>3.7737563</v>
      </c>
      <c r="F8747" s="3" t="n">
        <v>44</v>
      </c>
      <c r="G8747" s="3" t="n">
        <v>44</v>
      </c>
      <c r="H8747" s="3" t="n">
        <v>10</v>
      </c>
      <c r="I8747" s="3" t="n">
        <v>10</v>
      </c>
      <c r="J8747" s="3" t="n">
        <v>75</v>
      </c>
      <c r="K8747" s="3" t="n">
        <v>75</v>
      </c>
      <c r="L8747" s="3" t="n">
        <v>0</v>
      </c>
      <c r="M8747" s="3" t="n">
        <v>0</v>
      </c>
      <c r="N8747" s="3" t="n">
        <v>-1</v>
      </c>
      <c r="O8747" s="3" t="n">
        <v>-1</v>
      </c>
      <c r="P8747" s="3" t="n">
        <v>7.2</v>
      </c>
      <c r="Q8747" s="3" t="n">
        <v>24.2</v>
      </c>
      <c r="R8747" s="3" t="s">
        <v>25309</v>
      </c>
      <c r="S8747" s="4" t="n">
        <v>45747.3839467593</v>
      </c>
      <c r="T8747" s="3" t="s">
        <v>744</v>
      </c>
      <c r="U8747" s="3" t="s">
        <v>744</v>
      </c>
      <c r="V8747" s="3" t="n">
        <v>0</v>
      </c>
      <c r="W8747" s="3" t="n">
        <v>0</v>
      </c>
      <c r="X8747" s="3" t="n">
        <v>0</v>
      </c>
      <c r="Y8747" s="3" t="s">
        <v>30</v>
      </c>
      <c r="Z8747" s="3" t="s">
        <v>30</v>
      </c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3"/>
      <c r="AU8747" s="3"/>
      <c r="AV8747" s="3"/>
      <c r="AW8747" s="3"/>
      <c r="AX8747" s="3"/>
      <c r="AY8747" s="3"/>
      <c r="AZ8747" s="3"/>
      <c r="BA8747" s="3"/>
      <c r="BB8747" s="3"/>
      <c r="BC8747" s="3"/>
      <c r="BD8747" s="3"/>
      <c r="BE8747" s="3"/>
      <c r="BF8747" s="3"/>
      <c r="BG8747" s="3"/>
      <c r="BH8747" s="3"/>
      <c r="BI8747" s="3"/>
      <c r="BJ8747" s="3"/>
    </row>
    <row r="8748" customFormat="false" ht="15.75" hidden="false" customHeight="false" outlineLevel="0" collapsed="false">
      <c r="A8748" s="3" t="n">
        <v>8747</v>
      </c>
      <c r="B8748" s="3" t="s">
        <v>25310</v>
      </c>
      <c r="C8748" s="3" t="s">
        <v>25311</v>
      </c>
      <c r="D8748" s="3" t="n">
        <v>1</v>
      </c>
      <c r="E8748" s="3" t="n">
        <v>2.8308632</v>
      </c>
      <c r="F8748" s="3" t="n">
        <v>18</v>
      </c>
      <c r="G8748" s="3" t="n">
        <v>18</v>
      </c>
      <c r="H8748" s="3" t="n">
        <v>6</v>
      </c>
      <c r="I8748" s="3" t="n">
        <v>6</v>
      </c>
      <c r="J8748" s="3" t="n">
        <v>25</v>
      </c>
      <c r="K8748" s="3" t="n">
        <v>25</v>
      </c>
      <c r="L8748" s="3" t="n">
        <v>6</v>
      </c>
      <c r="M8748" s="3" t="n">
        <v>6</v>
      </c>
      <c r="N8748" s="3" t="n">
        <v>23</v>
      </c>
      <c r="O8748" s="3" t="n">
        <v>-1</v>
      </c>
      <c r="P8748" s="3" t="n">
        <v>8.5</v>
      </c>
      <c r="Q8748" s="3" t="n">
        <v>24.2</v>
      </c>
      <c r="R8748" s="3" t="s">
        <v>25312</v>
      </c>
      <c r="S8748" s="4" t="n">
        <v>45747.3840740741</v>
      </c>
      <c r="T8748" s="3" t="s">
        <v>239</v>
      </c>
      <c r="U8748" s="3" t="s">
        <v>239</v>
      </c>
      <c r="V8748" s="3" t="n">
        <v>1</v>
      </c>
      <c r="W8748" s="3" t="n">
        <v>0</v>
      </c>
      <c r="X8748" s="3" t="n">
        <v>0</v>
      </c>
      <c r="Y8748" s="3" t="s">
        <v>30</v>
      </c>
      <c r="Z8748" s="3" t="s">
        <v>30</v>
      </c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3"/>
      <c r="AU8748" s="3"/>
      <c r="AV8748" s="3"/>
      <c r="AW8748" s="3"/>
      <c r="AX8748" s="3"/>
      <c r="AY8748" s="3"/>
      <c r="AZ8748" s="3"/>
      <c r="BA8748" s="3"/>
      <c r="BB8748" s="3"/>
      <c r="BC8748" s="3"/>
      <c r="BD8748" s="3"/>
      <c r="BE8748" s="3"/>
      <c r="BF8748" s="3"/>
      <c r="BG8748" s="3"/>
      <c r="BH8748" s="3"/>
      <c r="BI8748" s="3"/>
      <c r="BJ8748" s="3"/>
    </row>
    <row r="8749" customFormat="false" ht="15.75" hidden="false" customHeight="false" outlineLevel="0" collapsed="false">
      <c r="A8749" s="3" t="n">
        <v>8748</v>
      </c>
      <c r="B8749" s="3" t="s">
        <v>25313</v>
      </c>
      <c r="C8749" s="3" t="s">
        <v>25314</v>
      </c>
      <c r="D8749" s="3" t="n">
        <v>1</v>
      </c>
      <c r="E8749" s="3" t="n">
        <v>0.4636731</v>
      </c>
      <c r="F8749" s="3" t="n">
        <v>60</v>
      </c>
      <c r="G8749" s="3" t="n">
        <v>60</v>
      </c>
      <c r="H8749" s="3" t="n">
        <v>7</v>
      </c>
      <c r="I8749" s="3" t="n">
        <v>7</v>
      </c>
      <c r="J8749" s="3" t="n">
        <v>15</v>
      </c>
      <c r="K8749" s="3" t="n">
        <v>15</v>
      </c>
      <c r="L8749" s="3" t="n">
        <v>21</v>
      </c>
      <c r="M8749" s="3" t="n">
        <v>21</v>
      </c>
      <c r="N8749" s="3" t="n">
        <v>-1</v>
      </c>
      <c r="O8749" s="3" t="n">
        <v>-1</v>
      </c>
      <c r="P8749" s="3" t="n">
        <v>7</v>
      </c>
      <c r="Q8749" s="3" t="n">
        <v>24.2</v>
      </c>
      <c r="R8749" s="3" t="s">
        <v>25315</v>
      </c>
      <c r="S8749" s="4" t="n">
        <v>45747.3841550926</v>
      </c>
      <c r="T8749" s="3" t="s">
        <v>256</v>
      </c>
      <c r="U8749" s="3" t="s">
        <v>256</v>
      </c>
      <c r="V8749" s="3" t="n">
        <v>0</v>
      </c>
      <c r="W8749" s="3" t="n">
        <v>0</v>
      </c>
      <c r="X8749" s="3" t="n">
        <v>0</v>
      </c>
      <c r="Y8749" s="3" t="s">
        <v>30</v>
      </c>
      <c r="Z8749" s="3" t="s">
        <v>30</v>
      </c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3"/>
      <c r="AU8749" s="3"/>
      <c r="AV8749" s="3"/>
      <c r="AW8749" s="3"/>
      <c r="AX8749" s="3"/>
      <c r="AY8749" s="3"/>
      <c r="AZ8749" s="3"/>
      <c r="BA8749" s="3"/>
      <c r="BB8749" s="3"/>
      <c r="BC8749" s="3"/>
      <c r="BD8749" s="3"/>
      <c r="BE8749" s="3"/>
      <c r="BF8749" s="3"/>
      <c r="BG8749" s="3"/>
      <c r="BH8749" s="3"/>
      <c r="BI8749" s="3"/>
      <c r="BJ8749" s="3"/>
    </row>
    <row r="8750" customFormat="false" ht="15.75" hidden="false" customHeight="false" outlineLevel="0" collapsed="false">
      <c r="A8750" s="3" t="n">
        <v>8749</v>
      </c>
      <c r="B8750" s="3" t="s">
        <v>25316</v>
      </c>
      <c r="C8750" s="3" t="s">
        <v>25317</v>
      </c>
      <c r="D8750" s="3" t="n">
        <v>1</v>
      </c>
      <c r="E8750" s="3" t="n">
        <v>0.3456551</v>
      </c>
      <c r="F8750" s="3" t="n">
        <v>20</v>
      </c>
      <c r="G8750" s="3" t="n">
        <v>20</v>
      </c>
      <c r="H8750" s="3" t="n">
        <v>9</v>
      </c>
      <c r="I8750" s="3" t="n">
        <v>9</v>
      </c>
      <c r="J8750" s="3" t="n">
        <v>19</v>
      </c>
      <c r="K8750" s="3" t="n">
        <v>19</v>
      </c>
      <c r="L8750" s="3" t="n">
        <v>1</v>
      </c>
      <c r="M8750" s="3" t="n">
        <v>1</v>
      </c>
      <c r="N8750" s="3" t="n">
        <v>-1</v>
      </c>
      <c r="O8750" s="3" t="n">
        <v>-1</v>
      </c>
      <c r="P8750" s="3" t="n">
        <v>6.5</v>
      </c>
      <c r="Q8750" s="3" t="n">
        <v>24.2</v>
      </c>
      <c r="R8750" s="3" t="s">
        <v>25318</v>
      </c>
      <c r="S8750" s="4" t="n">
        <v>45747.3841782407</v>
      </c>
      <c r="T8750" s="3" t="s">
        <v>65</v>
      </c>
      <c r="U8750" s="3" t="s">
        <v>65</v>
      </c>
      <c r="V8750" s="3" t="n">
        <v>0</v>
      </c>
      <c r="W8750" s="3" t="n">
        <v>0</v>
      </c>
      <c r="X8750" s="3" t="n">
        <v>0</v>
      </c>
      <c r="Y8750" s="3" t="s">
        <v>30</v>
      </c>
      <c r="Z8750" s="3" t="s">
        <v>30</v>
      </c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3"/>
      <c r="AU8750" s="3"/>
      <c r="AV8750" s="3"/>
      <c r="AW8750" s="3"/>
      <c r="AX8750" s="3"/>
      <c r="AY8750" s="3"/>
      <c r="AZ8750" s="3"/>
      <c r="BA8750" s="3"/>
      <c r="BB8750" s="3"/>
      <c r="BC8750" s="3"/>
      <c r="BD8750" s="3"/>
      <c r="BE8750" s="3"/>
      <c r="BF8750" s="3"/>
      <c r="BG8750" s="3"/>
      <c r="BH8750" s="3"/>
      <c r="BI8750" s="3"/>
      <c r="BJ8750" s="3"/>
    </row>
    <row r="8751" customFormat="false" ht="15.75" hidden="false" customHeight="false" outlineLevel="0" collapsed="false">
      <c r="A8751" s="3" t="n">
        <v>8750</v>
      </c>
      <c r="B8751" s="3" t="s">
        <v>25319</v>
      </c>
      <c r="C8751" s="3" t="s">
        <v>25320</v>
      </c>
      <c r="D8751" s="3" t="n">
        <v>1</v>
      </c>
      <c r="E8751" s="3" t="n">
        <v>0.027156</v>
      </c>
      <c r="F8751" s="3" t="n">
        <v>1</v>
      </c>
      <c r="G8751" s="3" t="n">
        <v>1</v>
      </c>
      <c r="H8751" s="3" t="n">
        <v>0</v>
      </c>
      <c r="I8751" s="3" t="n">
        <v>0</v>
      </c>
      <c r="J8751" s="3" t="n">
        <v>0</v>
      </c>
      <c r="K8751" s="3" t="n">
        <v>0</v>
      </c>
      <c r="L8751" s="3" t="n">
        <v>0</v>
      </c>
      <c r="M8751" s="3" t="n">
        <v>0</v>
      </c>
      <c r="N8751" s="3" t="n">
        <v>-1</v>
      </c>
      <c r="O8751" s="3" t="n">
        <v>-1</v>
      </c>
      <c r="P8751" s="3" t="n">
        <v>6.5</v>
      </c>
      <c r="Q8751" s="3" t="n">
        <v>24.2</v>
      </c>
      <c r="R8751" s="3" t="s">
        <v>25321</v>
      </c>
      <c r="S8751" s="4" t="n">
        <v>45747.3842013889</v>
      </c>
      <c r="T8751" s="3" t="s">
        <v>29</v>
      </c>
      <c r="U8751" s="3" t="s">
        <v>29</v>
      </c>
      <c r="V8751" s="3" t="n">
        <v>0</v>
      </c>
      <c r="W8751" s="3" t="n">
        <v>0</v>
      </c>
      <c r="X8751" s="3" t="n">
        <v>0</v>
      </c>
      <c r="Y8751" s="3" t="s">
        <v>30</v>
      </c>
      <c r="Z8751" s="3" t="s">
        <v>30</v>
      </c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3"/>
      <c r="AU8751" s="3"/>
      <c r="AV8751" s="3"/>
      <c r="AW8751" s="3"/>
      <c r="AX8751" s="3"/>
      <c r="AY8751" s="3"/>
      <c r="AZ8751" s="3"/>
      <c r="BA8751" s="3"/>
      <c r="BB8751" s="3"/>
      <c r="BC8751" s="3"/>
      <c r="BD8751" s="3"/>
      <c r="BE8751" s="3"/>
      <c r="BF8751" s="3"/>
      <c r="BG8751" s="3"/>
      <c r="BH8751" s="3"/>
      <c r="BI8751" s="3"/>
      <c r="BJ8751" s="3"/>
    </row>
    <row r="8752" customFormat="false" ht="15.75" hidden="false" customHeight="false" outlineLevel="0" collapsed="false">
      <c r="A8752" s="3" t="n">
        <v>8751</v>
      </c>
      <c r="B8752" s="3" t="s">
        <v>25322</v>
      </c>
      <c r="C8752" s="3" t="s">
        <v>25323</v>
      </c>
      <c r="D8752" s="3" t="n">
        <v>1</v>
      </c>
      <c r="E8752" s="3" t="n">
        <v>0.3131156</v>
      </c>
      <c r="F8752" s="3" t="n">
        <v>17</v>
      </c>
      <c r="G8752" s="3" t="n">
        <v>17</v>
      </c>
      <c r="H8752" s="3" t="n">
        <v>8</v>
      </c>
      <c r="I8752" s="3" t="n">
        <v>8</v>
      </c>
      <c r="J8752" s="3" t="n">
        <v>13</v>
      </c>
      <c r="K8752" s="3" t="n">
        <v>13</v>
      </c>
      <c r="L8752" s="3" t="n">
        <v>2</v>
      </c>
      <c r="M8752" s="3" t="n">
        <v>2</v>
      </c>
      <c r="N8752" s="3" t="n">
        <v>-1</v>
      </c>
      <c r="O8752" s="3" t="n">
        <v>-1</v>
      </c>
      <c r="P8752" s="3" t="n">
        <v>6.5</v>
      </c>
      <c r="Q8752" s="3" t="n">
        <v>24.2</v>
      </c>
      <c r="R8752" s="3" t="s">
        <v>25324</v>
      </c>
      <c r="S8752" s="4" t="n">
        <v>45747.384224537</v>
      </c>
      <c r="T8752" s="3" t="s">
        <v>29</v>
      </c>
      <c r="U8752" s="3" t="s">
        <v>29</v>
      </c>
      <c r="V8752" s="3" t="n">
        <v>0</v>
      </c>
      <c r="W8752" s="3" t="n">
        <v>0</v>
      </c>
      <c r="X8752" s="3" t="n">
        <v>0</v>
      </c>
      <c r="Y8752" s="3" t="s">
        <v>30</v>
      </c>
      <c r="Z8752" s="3" t="s">
        <v>30</v>
      </c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3"/>
      <c r="AU8752" s="3"/>
      <c r="AV8752" s="3"/>
      <c r="AW8752" s="3"/>
      <c r="AX8752" s="3"/>
      <c r="AY8752" s="3"/>
      <c r="AZ8752" s="3"/>
      <c r="BA8752" s="3"/>
      <c r="BB8752" s="3"/>
      <c r="BC8752" s="3"/>
      <c r="BD8752" s="3"/>
      <c r="BE8752" s="3"/>
      <c r="BF8752" s="3"/>
      <c r="BG8752" s="3"/>
      <c r="BH8752" s="3"/>
      <c r="BI8752" s="3"/>
      <c r="BJ8752" s="3"/>
    </row>
    <row r="8753" customFormat="false" ht="15.75" hidden="false" customHeight="false" outlineLevel="0" collapsed="false">
      <c r="A8753" s="3" t="n">
        <v>8752</v>
      </c>
      <c r="B8753" s="3" t="s">
        <v>25325</v>
      </c>
      <c r="C8753" s="3" t="s">
        <v>25326</v>
      </c>
      <c r="D8753" s="3" t="n">
        <v>1</v>
      </c>
      <c r="E8753" s="3" t="n">
        <v>0.2559485</v>
      </c>
      <c r="F8753" s="3" t="n">
        <v>24</v>
      </c>
      <c r="G8753" s="3" t="n">
        <v>24</v>
      </c>
      <c r="H8753" s="3" t="n">
        <v>8</v>
      </c>
      <c r="I8753" s="3" t="n">
        <v>8</v>
      </c>
      <c r="J8753" s="3" t="n">
        <v>13</v>
      </c>
      <c r="K8753" s="3" t="n">
        <v>13</v>
      </c>
      <c r="L8753" s="3" t="n">
        <v>3</v>
      </c>
      <c r="M8753" s="3" t="n">
        <v>3</v>
      </c>
      <c r="N8753" s="3" t="n">
        <v>-1</v>
      </c>
      <c r="O8753" s="3" t="n">
        <v>-1</v>
      </c>
      <c r="P8753" s="3" t="n">
        <v>6.5</v>
      </c>
      <c r="Q8753" s="3" t="n">
        <v>24.2</v>
      </c>
      <c r="R8753" s="3" t="s">
        <v>25327</v>
      </c>
      <c r="S8753" s="4" t="n">
        <v>45747.3842476852</v>
      </c>
      <c r="T8753" s="3" t="s">
        <v>29</v>
      </c>
      <c r="U8753" s="3" t="s">
        <v>29</v>
      </c>
      <c r="V8753" s="3" t="n">
        <v>0</v>
      </c>
      <c r="W8753" s="3" t="n">
        <v>0</v>
      </c>
      <c r="X8753" s="3" t="n">
        <v>0</v>
      </c>
      <c r="Y8753" s="3" t="s">
        <v>30</v>
      </c>
      <c r="Z8753" s="3" t="s">
        <v>30</v>
      </c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3"/>
      <c r="AU8753" s="3"/>
      <c r="AV8753" s="3"/>
      <c r="AW8753" s="3"/>
      <c r="AX8753" s="3"/>
      <c r="AY8753" s="3"/>
      <c r="AZ8753" s="3"/>
      <c r="BA8753" s="3"/>
      <c r="BB8753" s="3"/>
      <c r="BC8753" s="3"/>
      <c r="BD8753" s="3"/>
      <c r="BE8753" s="3"/>
      <c r="BF8753" s="3"/>
      <c r="BG8753" s="3"/>
      <c r="BH8753" s="3"/>
      <c r="BI8753" s="3"/>
      <c r="BJ8753" s="3"/>
    </row>
    <row r="8754" customFormat="false" ht="15.75" hidden="false" customHeight="false" outlineLevel="0" collapsed="false">
      <c r="A8754" s="3" t="n">
        <v>8753</v>
      </c>
      <c r="B8754" s="3" t="s">
        <v>25328</v>
      </c>
      <c r="C8754" s="3" t="s">
        <v>25329</v>
      </c>
      <c r="D8754" s="3" t="n">
        <v>1</v>
      </c>
      <c r="E8754" s="3" t="n">
        <v>0.2278863</v>
      </c>
      <c r="F8754" s="3" t="n">
        <v>11</v>
      </c>
      <c r="G8754" s="3" t="n">
        <v>11</v>
      </c>
      <c r="H8754" s="3" t="n">
        <v>6</v>
      </c>
      <c r="I8754" s="3" t="n">
        <v>6</v>
      </c>
      <c r="J8754" s="3" t="n">
        <v>5</v>
      </c>
      <c r="K8754" s="3" t="n">
        <v>5</v>
      </c>
      <c r="L8754" s="3" t="n">
        <v>2</v>
      </c>
      <c r="M8754" s="3" t="n">
        <v>2</v>
      </c>
      <c r="N8754" s="3" t="n">
        <v>-1</v>
      </c>
      <c r="O8754" s="3" t="n">
        <v>-1</v>
      </c>
      <c r="P8754" s="3" t="n">
        <v>6.6</v>
      </c>
      <c r="Q8754" s="3" t="n">
        <v>24.2</v>
      </c>
      <c r="R8754" s="3" t="s">
        <v>25330</v>
      </c>
      <c r="S8754" s="4" t="n">
        <v>45747.3842708333</v>
      </c>
      <c r="T8754" s="3" t="s">
        <v>29</v>
      </c>
      <c r="U8754" s="3" t="s">
        <v>29</v>
      </c>
      <c r="V8754" s="3" t="n">
        <v>0</v>
      </c>
      <c r="W8754" s="3" t="n">
        <v>0</v>
      </c>
      <c r="X8754" s="3" t="n">
        <v>0</v>
      </c>
      <c r="Y8754" s="3" t="s">
        <v>30</v>
      </c>
      <c r="Z8754" s="3" t="s">
        <v>30</v>
      </c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3"/>
      <c r="AU8754" s="3"/>
      <c r="AV8754" s="3"/>
      <c r="AW8754" s="3"/>
      <c r="AX8754" s="3"/>
      <c r="AY8754" s="3"/>
      <c r="AZ8754" s="3"/>
      <c r="BA8754" s="3"/>
      <c r="BB8754" s="3"/>
      <c r="BC8754" s="3"/>
      <c r="BD8754" s="3"/>
      <c r="BE8754" s="3"/>
      <c r="BF8754" s="3"/>
      <c r="BG8754" s="3"/>
      <c r="BH8754" s="3"/>
      <c r="BI8754" s="3"/>
      <c r="BJ8754" s="3"/>
    </row>
    <row r="8755" customFormat="false" ht="15.75" hidden="false" customHeight="false" outlineLevel="0" collapsed="false">
      <c r="A8755" s="3" t="n">
        <v>8754</v>
      </c>
      <c r="B8755" s="3" t="s">
        <v>25331</v>
      </c>
      <c r="C8755" s="3" t="s">
        <v>25332</v>
      </c>
      <c r="D8755" s="3" t="n">
        <v>1</v>
      </c>
      <c r="E8755" s="3" t="n">
        <v>1.0685961</v>
      </c>
      <c r="F8755" s="3" t="n">
        <v>86</v>
      </c>
      <c r="G8755" s="3" t="n">
        <v>86</v>
      </c>
      <c r="H8755" s="3" t="n">
        <v>8</v>
      </c>
      <c r="I8755" s="3" t="n">
        <v>8</v>
      </c>
      <c r="J8755" s="3" t="n">
        <v>49</v>
      </c>
      <c r="K8755" s="3" t="n">
        <v>49</v>
      </c>
      <c r="L8755" s="3" t="n">
        <v>18</v>
      </c>
      <c r="M8755" s="3" t="n">
        <v>18</v>
      </c>
      <c r="N8755" s="3" t="n">
        <v>-1</v>
      </c>
      <c r="O8755" s="3" t="n">
        <v>-1</v>
      </c>
      <c r="P8755" s="3" t="n">
        <v>6.6</v>
      </c>
      <c r="Q8755" s="3" t="n">
        <v>24.2</v>
      </c>
      <c r="R8755" s="3" t="s">
        <v>25333</v>
      </c>
      <c r="S8755" s="4" t="n">
        <v>45747.3843055556</v>
      </c>
      <c r="T8755" s="3" t="s">
        <v>29</v>
      </c>
      <c r="U8755" s="3" t="s">
        <v>29</v>
      </c>
      <c r="V8755" s="3" t="n">
        <v>0</v>
      </c>
      <c r="W8755" s="3" t="n">
        <v>0</v>
      </c>
      <c r="X8755" s="3" t="n">
        <v>0</v>
      </c>
      <c r="Y8755" s="3" t="s">
        <v>30</v>
      </c>
      <c r="Z8755" s="3" t="s">
        <v>30</v>
      </c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3"/>
      <c r="AU8755" s="3"/>
      <c r="AV8755" s="3"/>
      <c r="AW8755" s="3"/>
      <c r="AX8755" s="3"/>
      <c r="AY8755" s="3"/>
      <c r="AZ8755" s="3"/>
      <c r="BA8755" s="3"/>
      <c r="BB8755" s="3"/>
      <c r="BC8755" s="3"/>
      <c r="BD8755" s="3"/>
      <c r="BE8755" s="3"/>
      <c r="BF8755" s="3"/>
      <c r="BG8755" s="3"/>
      <c r="BH8755" s="3"/>
      <c r="BI8755" s="3"/>
      <c r="BJ8755" s="3"/>
    </row>
    <row r="8756" customFormat="false" ht="15.75" hidden="false" customHeight="false" outlineLevel="0" collapsed="false">
      <c r="A8756" s="3" t="n">
        <v>8755</v>
      </c>
      <c r="B8756" s="3" t="s">
        <v>25334</v>
      </c>
      <c r="C8756" s="3" t="s">
        <v>25335</v>
      </c>
      <c r="D8756" s="3" t="n">
        <v>1</v>
      </c>
      <c r="E8756" s="3" t="n">
        <v>0.3078929</v>
      </c>
      <c r="F8756" s="3" t="n">
        <v>11</v>
      </c>
      <c r="G8756" s="3" t="n">
        <v>11</v>
      </c>
      <c r="H8756" s="3" t="n">
        <v>6</v>
      </c>
      <c r="I8756" s="3" t="n">
        <v>6</v>
      </c>
      <c r="J8756" s="3" t="n">
        <v>7</v>
      </c>
      <c r="K8756" s="3" t="n">
        <v>7</v>
      </c>
      <c r="L8756" s="3" t="n">
        <v>2</v>
      </c>
      <c r="M8756" s="3" t="n">
        <v>2</v>
      </c>
      <c r="N8756" s="3" t="n">
        <v>-1</v>
      </c>
      <c r="O8756" s="3" t="n">
        <v>-1</v>
      </c>
      <c r="P8756" s="3" t="n">
        <v>6.5</v>
      </c>
      <c r="Q8756" s="3" t="n">
        <v>24.2</v>
      </c>
      <c r="R8756" s="3" t="s">
        <v>25336</v>
      </c>
      <c r="S8756" s="4" t="n">
        <v>45747.3843402778</v>
      </c>
      <c r="T8756" s="3" t="s">
        <v>29</v>
      </c>
      <c r="U8756" s="3" t="s">
        <v>29</v>
      </c>
      <c r="V8756" s="3" t="n">
        <v>0</v>
      </c>
      <c r="W8756" s="3" t="n">
        <v>0</v>
      </c>
      <c r="X8756" s="3" t="n">
        <v>0</v>
      </c>
      <c r="Y8756" s="3" t="s">
        <v>30</v>
      </c>
      <c r="Z8756" s="3" t="s">
        <v>30</v>
      </c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3"/>
      <c r="AU8756" s="3"/>
      <c r="AV8756" s="3"/>
      <c r="AW8756" s="3"/>
      <c r="AX8756" s="3"/>
      <c r="AY8756" s="3"/>
      <c r="AZ8756" s="3"/>
      <c r="BA8756" s="3"/>
      <c r="BB8756" s="3"/>
      <c r="BC8756" s="3"/>
      <c r="BD8756" s="3"/>
      <c r="BE8756" s="3"/>
      <c r="BF8756" s="3"/>
      <c r="BG8756" s="3"/>
      <c r="BH8756" s="3"/>
      <c r="BI8756" s="3"/>
      <c r="BJ8756" s="3"/>
    </row>
    <row r="8757" customFormat="false" ht="15.75" hidden="false" customHeight="false" outlineLevel="0" collapsed="false">
      <c r="A8757" s="3" t="n">
        <v>8756</v>
      </c>
      <c r="B8757" s="3" t="s">
        <v>25337</v>
      </c>
      <c r="C8757" s="3" t="s">
        <v>25338</v>
      </c>
      <c r="D8757" s="3" t="n">
        <v>1</v>
      </c>
      <c r="E8757" s="3" t="n">
        <v>0.4462933</v>
      </c>
      <c r="F8757" s="3" t="n">
        <v>23</v>
      </c>
      <c r="G8757" s="3" t="n">
        <v>23</v>
      </c>
      <c r="H8757" s="3" t="n">
        <v>9</v>
      </c>
      <c r="I8757" s="3" t="n">
        <v>9</v>
      </c>
      <c r="J8757" s="3" t="n">
        <v>14</v>
      </c>
      <c r="K8757" s="3" t="n">
        <v>14</v>
      </c>
      <c r="L8757" s="3" t="n">
        <v>4</v>
      </c>
      <c r="M8757" s="3" t="n">
        <v>4</v>
      </c>
      <c r="N8757" s="3" t="n">
        <v>-1</v>
      </c>
      <c r="O8757" s="3" t="n">
        <v>-1</v>
      </c>
      <c r="P8757" s="3" t="n">
        <v>6.5</v>
      </c>
      <c r="Q8757" s="3" t="n">
        <v>24.2</v>
      </c>
      <c r="R8757" s="3" t="s">
        <v>25339</v>
      </c>
      <c r="S8757" s="4" t="n">
        <v>45747.384375</v>
      </c>
      <c r="T8757" s="3" t="s">
        <v>29</v>
      </c>
      <c r="U8757" s="3" t="s">
        <v>29</v>
      </c>
      <c r="V8757" s="3" t="n">
        <v>0</v>
      </c>
      <c r="W8757" s="3" t="n">
        <v>0</v>
      </c>
      <c r="X8757" s="3" t="n">
        <v>0</v>
      </c>
      <c r="Y8757" s="3" t="s">
        <v>30</v>
      </c>
      <c r="Z8757" s="3" t="s">
        <v>30</v>
      </c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3"/>
      <c r="AU8757" s="3"/>
      <c r="AV8757" s="3"/>
      <c r="AW8757" s="3"/>
      <c r="AX8757" s="3"/>
      <c r="AY8757" s="3"/>
      <c r="AZ8757" s="3"/>
      <c r="BA8757" s="3"/>
      <c r="BB8757" s="3"/>
      <c r="BC8757" s="3"/>
      <c r="BD8757" s="3"/>
      <c r="BE8757" s="3"/>
      <c r="BF8757" s="3"/>
      <c r="BG8757" s="3"/>
      <c r="BH8757" s="3"/>
      <c r="BI8757" s="3"/>
      <c r="BJ8757" s="3"/>
    </row>
    <row r="8758" customFormat="false" ht="15.75" hidden="false" customHeight="false" outlineLevel="0" collapsed="false">
      <c r="A8758" s="3" t="n">
        <v>8757</v>
      </c>
      <c r="B8758" s="3" t="s">
        <v>25340</v>
      </c>
      <c r="C8758" s="3" t="s">
        <v>25341</v>
      </c>
      <c r="D8758" s="3" t="n">
        <v>1</v>
      </c>
      <c r="E8758" s="3" t="n">
        <v>0.0494147</v>
      </c>
      <c r="F8758" s="3" t="n">
        <v>4</v>
      </c>
      <c r="G8758" s="3" t="n">
        <v>4</v>
      </c>
      <c r="H8758" s="3" t="n">
        <v>3</v>
      </c>
      <c r="I8758" s="3" t="n">
        <v>3</v>
      </c>
      <c r="J8758" s="3" t="n">
        <v>1</v>
      </c>
      <c r="K8758" s="3" t="n">
        <v>1</v>
      </c>
      <c r="L8758" s="3" t="n">
        <v>1</v>
      </c>
      <c r="M8758" s="3" t="n">
        <v>1</v>
      </c>
      <c r="N8758" s="3" t="n">
        <v>-1</v>
      </c>
      <c r="O8758" s="3" t="n">
        <v>-1</v>
      </c>
      <c r="P8758" s="3" t="n">
        <v>6.5</v>
      </c>
      <c r="Q8758" s="3" t="n">
        <v>24.2</v>
      </c>
      <c r="R8758" s="3" t="s">
        <v>25342</v>
      </c>
      <c r="S8758" s="4" t="n">
        <v>45747.3843981482</v>
      </c>
      <c r="T8758" s="3" t="s">
        <v>65</v>
      </c>
      <c r="U8758" s="3" t="s">
        <v>65</v>
      </c>
      <c r="V8758" s="3" t="n">
        <v>0</v>
      </c>
      <c r="W8758" s="3" t="n">
        <v>0</v>
      </c>
      <c r="X8758" s="3" t="n">
        <v>0</v>
      </c>
      <c r="Y8758" s="3" t="s">
        <v>30</v>
      </c>
      <c r="Z8758" s="3" t="s">
        <v>30</v>
      </c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3"/>
      <c r="AU8758" s="3"/>
      <c r="AV8758" s="3"/>
      <c r="AW8758" s="3"/>
      <c r="AX8758" s="3"/>
      <c r="AY8758" s="3"/>
      <c r="AZ8758" s="3"/>
      <c r="BA8758" s="3"/>
      <c r="BB8758" s="3"/>
      <c r="BC8758" s="3"/>
      <c r="BD8758" s="3"/>
      <c r="BE8758" s="3"/>
      <c r="BF8758" s="3"/>
      <c r="BG8758" s="3"/>
      <c r="BH8758" s="3"/>
      <c r="BI8758" s="3"/>
      <c r="BJ8758" s="3"/>
    </row>
    <row r="8759" customFormat="false" ht="15.75" hidden="false" customHeight="false" outlineLevel="0" collapsed="false">
      <c r="A8759" s="3" t="n">
        <v>8758</v>
      </c>
      <c r="B8759" s="3" t="s">
        <v>25343</v>
      </c>
      <c r="C8759" s="3" t="s">
        <v>25344</v>
      </c>
      <c r="D8759" s="3" t="n">
        <v>1</v>
      </c>
      <c r="E8759" s="3" t="n">
        <v>0.0655705</v>
      </c>
      <c r="F8759" s="3" t="n">
        <v>4</v>
      </c>
      <c r="G8759" s="3" t="n">
        <v>4</v>
      </c>
      <c r="H8759" s="3" t="n">
        <v>3</v>
      </c>
      <c r="I8759" s="3" t="n">
        <v>3</v>
      </c>
      <c r="J8759" s="3" t="n">
        <v>1</v>
      </c>
      <c r="K8759" s="3" t="n">
        <v>1</v>
      </c>
      <c r="L8759" s="3" t="n">
        <v>1</v>
      </c>
      <c r="M8759" s="3" t="n">
        <v>1</v>
      </c>
      <c r="N8759" s="3" t="n">
        <v>-1</v>
      </c>
      <c r="O8759" s="3" t="n">
        <v>-1</v>
      </c>
      <c r="P8759" s="3" t="n">
        <v>6.5</v>
      </c>
      <c r="Q8759" s="3" t="n">
        <v>24.2</v>
      </c>
      <c r="R8759" s="3" t="s">
        <v>25345</v>
      </c>
      <c r="S8759" s="4" t="n">
        <v>45747.3844328704</v>
      </c>
      <c r="T8759" s="3" t="s">
        <v>65</v>
      </c>
      <c r="U8759" s="3" t="s">
        <v>65</v>
      </c>
      <c r="V8759" s="3" t="n">
        <v>0</v>
      </c>
      <c r="W8759" s="3" t="n">
        <v>0</v>
      </c>
      <c r="X8759" s="3" t="n">
        <v>0</v>
      </c>
      <c r="Y8759" s="3" t="s">
        <v>30</v>
      </c>
      <c r="Z8759" s="3" t="s">
        <v>30</v>
      </c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3"/>
      <c r="AU8759" s="3"/>
      <c r="AV8759" s="3"/>
      <c r="AW8759" s="3"/>
      <c r="AX8759" s="3"/>
      <c r="AY8759" s="3"/>
      <c r="AZ8759" s="3"/>
      <c r="BA8759" s="3"/>
      <c r="BB8759" s="3"/>
      <c r="BC8759" s="3"/>
      <c r="BD8759" s="3"/>
      <c r="BE8759" s="3"/>
      <c r="BF8759" s="3"/>
      <c r="BG8759" s="3"/>
      <c r="BH8759" s="3"/>
      <c r="BI8759" s="3"/>
      <c r="BJ8759" s="3"/>
    </row>
    <row r="8760" customFormat="false" ht="15.75" hidden="false" customHeight="false" outlineLevel="0" collapsed="false">
      <c r="A8760" s="3" t="n">
        <v>8759</v>
      </c>
      <c r="B8760" s="3" t="s">
        <v>25346</v>
      </c>
      <c r="C8760" s="3" t="s">
        <v>25347</v>
      </c>
      <c r="D8760" s="3" t="n">
        <v>1</v>
      </c>
      <c r="E8760" s="3" t="n">
        <v>0.0556936</v>
      </c>
      <c r="F8760" s="3" t="n">
        <v>6</v>
      </c>
      <c r="G8760" s="3" t="n">
        <v>6</v>
      </c>
      <c r="H8760" s="3" t="n">
        <v>4</v>
      </c>
      <c r="I8760" s="3" t="n">
        <v>4</v>
      </c>
      <c r="J8760" s="3" t="n">
        <v>3</v>
      </c>
      <c r="K8760" s="3" t="n">
        <v>3</v>
      </c>
      <c r="L8760" s="3" t="n">
        <v>1</v>
      </c>
      <c r="M8760" s="3" t="n">
        <v>1</v>
      </c>
      <c r="N8760" s="3" t="n">
        <v>-1</v>
      </c>
      <c r="O8760" s="3" t="n">
        <v>-1</v>
      </c>
      <c r="P8760" s="3" t="n">
        <v>6.5</v>
      </c>
      <c r="Q8760" s="3" t="n">
        <v>24.2</v>
      </c>
      <c r="R8760" s="3" t="s">
        <v>25348</v>
      </c>
      <c r="S8760" s="4" t="n">
        <v>45747.3844560185</v>
      </c>
      <c r="T8760" s="3" t="s">
        <v>65</v>
      </c>
      <c r="U8760" s="3" t="s">
        <v>65</v>
      </c>
      <c r="V8760" s="3" t="n">
        <v>0</v>
      </c>
      <c r="W8760" s="3" t="n">
        <v>0</v>
      </c>
      <c r="X8760" s="3" t="n">
        <v>0</v>
      </c>
      <c r="Y8760" s="3" t="s">
        <v>30</v>
      </c>
      <c r="Z8760" s="3" t="s">
        <v>30</v>
      </c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3"/>
      <c r="AU8760" s="3"/>
      <c r="AV8760" s="3"/>
      <c r="AW8760" s="3"/>
      <c r="AX8760" s="3"/>
      <c r="AY8760" s="3"/>
      <c r="AZ8760" s="3"/>
      <c r="BA8760" s="3"/>
      <c r="BB8760" s="3"/>
      <c r="BC8760" s="3"/>
      <c r="BD8760" s="3"/>
      <c r="BE8760" s="3"/>
      <c r="BF8760" s="3"/>
      <c r="BG8760" s="3"/>
      <c r="BH8760" s="3"/>
      <c r="BI8760" s="3"/>
      <c r="BJ8760" s="3"/>
    </row>
    <row r="8761" customFormat="false" ht="15.75" hidden="false" customHeight="false" outlineLevel="0" collapsed="false">
      <c r="A8761" s="3" t="n">
        <v>8760</v>
      </c>
      <c r="B8761" s="3" t="s">
        <v>25349</v>
      </c>
      <c r="C8761" s="3" t="s">
        <v>25350</v>
      </c>
      <c r="D8761" s="3" t="n">
        <v>1</v>
      </c>
      <c r="E8761" s="3" t="n">
        <v>0.1535485</v>
      </c>
      <c r="F8761" s="3" t="n">
        <v>14</v>
      </c>
      <c r="G8761" s="3" t="n">
        <v>14</v>
      </c>
      <c r="H8761" s="3" t="n">
        <v>5</v>
      </c>
      <c r="I8761" s="3" t="n">
        <v>5</v>
      </c>
      <c r="J8761" s="3" t="n">
        <v>8</v>
      </c>
      <c r="K8761" s="3" t="n">
        <v>8</v>
      </c>
      <c r="L8761" s="3" t="n">
        <v>1</v>
      </c>
      <c r="M8761" s="3" t="n">
        <v>1</v>
      </c>
      <c r="N8761" s="3" t="n">
        <v>0</v>
      </c>
      <c r="O8761" s="3" t="n">
        <v>0</v>
      </c>
      <c r="P8761" s="3" t="n">
        <v>6.5</v>
      </c>
      <c r="Q8761" s="3" t="n">
        <v>24.2</v>
      </c>
      <c r="R8761" s="3" t="s">
        <v>25351</v>
      </c>
      <c r="S8761" s="4" t="n">
        <v>45747.3844907407</v>
      </c>
      <c r="T8761" s="3" t="s">
        <v>65</v>
      </c>
      <c r="U8761" s="3" t="s">
        <v>65</v>
      </c>
      <c r="V8761" s="3" t="n">
        <v>1</v>
      </c>
      <c r="W8761" s="3" t="n">
        <v>1</v>
      </c>
      <c r="X8761" s="3" t="n">
        <v>0</v>
      </c>
      <c r="Y8761" s="3" t="s">
        <v>30</v>
      </c>
      <c r="Z8761" s="3" t="s">
        <v>30</v>
      </c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3"/>
      <c r="AU8761" s="3"/>
      <c r="AV8761" s="3"/>
      <c r="AW8761" s="3"/>
      <c r="AX8761" s="3"/>
      <c r="AY8761" s="3"/>
      <c r="AZ8761" s="3"/>
      <c r="BA8761" s="3"/>
      <c r="BB8761" s="3"/>
      <c r="BC8761" s="3"/>
      <c r="BD8761" s="3"/>
      <c r="BE8761" s="3"/>
      <c r="BF8761" s="3"/>
      <c r="BG8761" s="3"/>
      <c r="BH8761" s="3"/>
      <c r="BI8761" s="3"/>
      <c r="BJ8761" s="3"/>
    </row>
    <row r="8762" customFormat="false" ht="15.75" hidden="false" customHeight="false" outlineLevel="0" collapsed="false">
      <c r="A8762" s="3" t="n">
        <v>8761</v>
      </c>
      <c r="B8762" s="3" t="s">
        <v>25352</v>
      </c>
      <c r="C8762" s="3" t="s">
        <v>25353</v>
      </c>
      <c r="D8762" s="3" t="n">
        <v>1</v>
      </c>
      <c r="E8762" s="3" t="n">
        <v>0.0499524</v>
      </c>
      <c r="F8762" s="3" t="n">
        <v>4</v>
      </c>
      <c r="G8762" s="3" t="n">
        <v>4</v>
      </c>
      <c r="H8762" s="3" t="n">
        <v>3</v>
      </c>
      <c r="I8762" s="3" t="n">
        <v>3</v>
      </c>
      <c r="J8762" s="3" t="n">
        <v>1</v>
      </c>
      <c r="K8762" s="3" t="n">
        <v>1</v>
      </c>
      <c r="L8762" s="3" t="n">
        <v>1</v>
      </c>
      <c r="M8762" s="3" t="n">
        <v>1</v>
      </c>
      <c r="N8762" s="3" t="n">
        <v>-1</v>
      </c>
      <c r="O8762" s="3" t="n">
        <v>-1</v>
      </c>
      <c r="P8762" s="3" t="n">
        <v>6.5</v>
      </c>
      <c r="Q8762" s="3" t="n">
        <v>24.2</v>
      </c>
      <c r="R8762" s="3" t="s">
        <v>25354</v>
      </c>
      <c r="S8762" s="4" t="n">
        <v>45747.384537037</v>
      </c>
      <c r="T8762" s="3" t="s">
        <v>65</v>
      </c>
      <c r="U8762" s="3" t="s">
        <v>65</v>
      </c>
      <c r="V8762" s="3" t="n">
        <v>0</v>
      </c>
      <c r="W8762" s="3" t="n">
        <v>0</v>
      </c>
      <c r="X8762" s="3" t="n">
        <v>0</v>
      </c>
      <c r="Y8762" s="3" t="s">
        <v>30</v>
      </c>
      <c r="Z8762" s="3" t="s">
        <v>30</v>
      </c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3"/>
      <c r="AU8762" s="3"/>
      <c r="AV8762" s="3"/>
      <c r="AW8762" s="3"/>
      <c r="AX8762" s="3"/>
      <c r="AY8762" s="3"/>
      <c r="AZ8762" s="3"/>
      <c r="BA8762" s="3"/>
      <c r="BB8762" s="3"/>
      <c r="BC8762" s="3"/>
      <c r="BD8762" s="3"/>
      <c r="BE8762" s="3"/>
      <c r="BF8762" s="3"/>
      <c r="BG8762" s="3"/>
      <c r="BH8762" s="3"/>
      <c r="BI8762" s="3"/>
      <c r="BJ8762" s="3"/>
    </row>
    <row r="8763" customFormat="false" ht="15.75" hidden="false" customHeight="false" outlineLevel="0" collapsed="false">
      <c r="A8763" s="3" t="n">
        <v>8762</v>
      </c>
      <c r="B8763" s="3" t="s">
        <v>25355</v>
      </c>
      <c r="C8763" s="3" t="s">
        <v>25356</v>
      </c>
      <c r="D8763" s="3" t="n">
        <v>1</v>
      </c>
      <c r="E8763" s="3" t="n">
        <v>0.1225842</v>
      </c>
      <c r="F8763" s="3" t="n">
        <v>11</v>
      </c>
      <c r="G8763" s="3" t="n">
        <v>11</v>
      </c>
      <c r="H8763" s="3" t="n">
        <v>5</v>
      </c>
      <c r="I8763" s="3" t="n">
        <v>5</v>
      </c>
      <c r="J8763" s="3" t="n">
        <v>8</v>
      </c>
      <c r="K8763" s="3" t="n">
        <v>8</v>
      </c>
      <c r="L8763" s="3" t="n">
        <v>1</v>
      </c>
      <c r="M8763" s="3" t="n">
        <v>1</v>
      </c>
      <c r="N8763" s="3" t="n">
        <v>0</v>
      </c>
      <c r="O8763" s="3" t="n">
        <v>0</v>
      </c>
      <c r="P8763" s="3" t="n">
        <v>6.5</v>
      </c>
      <c r="Q8763" s="3" t="n">
        <v>24.2</v>
      </c>
      <c r="R8763" s="3" t="s">
        <v>25357</v>
      </c>
      <c r="S8763" s="4" t="n">
        <v>45747.3845717593</v>
      </c>
      <c r="T8763" s="3" t="s">
        <v>65</v>
      </c>
      <c r="U8763" s="3" t="s">
        <v>65</v>
      </c>
      <c r="V8763" s="3" t="n">
        <v>1</v>
      </c>
      <c r="W8763" s="3" t="n">
        <v>1</v>
      </c>
      <c r="X8763" s="3" t="n">
        <v>0</v>
      </c>
      <c r="Y8763" s="3" t="s">
        <v>30</v>
      </c>
      <c r="Z8763" s="3" t="s">
        <v>30</v>
      </c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3"/>
      <c r="AU8763" s="3"/>
      <c r="AV8763" s="3"/>
      <c r="AW8763" s="3"/>
      <c r="AX8763" s="3"/>
      <c r="AY8763" s="3"/>
      <c r="AZ8763" s="3"/>
      <c r="BA8763" s="3"/>
      <c r="BB8763" s="3"/>
      <c r="BC8763" s="3"/>
      <c r="BD8763" s="3"/>
      <c r="BE8763" s="3"/>
      <c r="BF8763" s="3"/>
      <c r="BG8763" s="3"/>
      <c r="BH8763" s="3"/>
      <c r="BI8763" s="3"/>
      <c r="BJ8763" s="3"/>
    </row>
    <row r="8764" customFormat="false" ht="15.75" hidden="false" customHeight="false" outlineLevel="0" collapsed="false">
      <c r="A8764" s="3" t="n">
        <v>8763</v>
      </c>
      <c r="B8764" s="3" t="s">
        <v>25358</v>
      </c>
      <c r="C8764" s="3" t="s">
        <v>25359</v>
      </c>
      <c r="D8764" s="3" t="n">
        <v>1</v>
      </c>
      <c r="E8764" s="3" t="n">
        <v>2.452044</v>
      </c>
      <c r="F8764" s="3" t="n">
        <v>341</v>
      </c>
      <c r="G8764" s="3" t="n">
        <v>341</v>
      </c>
      <c r="H8764" s="3" t="n">
        <v>10</v>
      </c>
      <c r="I8764" s="3" t="n">
        <v>10</v>
      </c>
      <c r="J8764" s="3" t="n">
        <v>297</v>
      </c>
      <c r="K8764" s="3" t="n">
        <v>297</v>
      </c>
      <c r="L8764" s="3" t="n">
        <v>40</v>
      </c>
      <c r="M8764" s="3" t="n">
        <v>40</v>
      </c>
      <c r="N8764" s="3" t="n">
        <v>-1</v>
      </c>
      <c r="O8764" s="3" t="n">
        <v>-1</v>
      </c>
      <c r="P8764" s="3" t="n">
        <v>6.6</v>
      </c>
      <c r="Q8764" s="3" t="n">
        <v>24.2</v>
      </c>
      <c r="R8764" s="3" t="s">
        <v>25360</v>
      </c>
      <c r="S8764" s="4" t="n">
        <v>45747.3847106482</v>
      </c>
      <c r="T8764" s="3" t="s">
        <v>65</v>
      </c>
      <c r="U8764" s="3" t="s">
        <v>65</v>
      </c>
      <c r="V8764" s="3" t="n">
        <v>0</v>
      </c>
      <c r="W8764" s="3" t="n">
        <v>0</v>
      </c>
      <c r="X8764" s="3" t="n">
        <v>0</v>
      </c>
      <c r="Y8764" s="3" t="s">
        <v>30</v>
      </c>
      <c r="Z8764" s="3" t="s">
        <v>30</v>
      </c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  <c r="AP8764" s="3"/>
      <c r="AQ8764" s="3"/>
      <c r="AR8764" s="3"/>
      <c r="AS8764" s="3"/>
      <c r="AT8764" s="3"/>
      <c r="AU8764" s="3"/>
      <c r="AV8764" s="3"/>
      <c r="AW8764" s="3"/>
      <c r="AX8764" s="3"/>
      <c r="AY8764" s="3"/>
      <c r="AZ8764" s="3"/>
      <c r="BA8764" s="3"/>
      <c r="BB8764" s="3"/>
      <c r="BC8764" s="3"/>
      <c r="BD8764" s="3"/>
      <c r="BE8764" s="3"/>
      <c r="BF8764" s="3"/>
      <c r="BG8764" s="3"/>
      <c r="BH8764" s="3"/>
      <c r="BI8764" s="3"/>
      <c r="BJ8764" s="3"/>
    </row>
    <row r="8765" customFormat="false" ht="15.75" hidden="false" customHeight="false" outlineLevel="0" collapsed="false">
      <c r="A8765" s="3" t="n">
        <v>8764</v>
      </c>
      <c r="B8765" s="3" t="s">
        <v>25361</v>
      </c>
      <c r="C8765" s="3" t="s">
        <v>25362</v>
      </c>
      <c r="D8765" s="3" t="n">
        <v>1</v>
      </c>
      <c r="E8765" s="3" t="n">
        <v>3.0605785</v>
      </c>
      <c r="F8765" s="3" t="n">
        <v>385</v>
      </c>
      <c r="G8765" s="3" t="n">
        <v>385</v>
      </c>
      <c r="H8765" s="3" t="n">
        <v>11</v>
      </c>
      <c r="I8765" s="3" t="n">
        <v>11</v>
      </c>
      <c r="J8765" s="3" t="n">
        <v>338</v>
      </c>
      <c r="K8765" s="3" t="n">
        <v>338</v>
      </c>
      <c r="L8765" s="3" t="n">
        <v>46</v>
      </c>
      <c r="M8765" s="3" t="n">
        <v>46</v>
      </c>
      <c r="N8765" s="3" t="n">
        <v>-1</v>
      </c>
      <c r="O8765" s="3" t="n">
        <v>-1</v>
      </c>
      <c r="P8765" s="3" t="n">
        <v>6.6</v>
      </c>
      <c r="Q8765" s="3" t="n">
        <v>24.2</v>
      </c>
      <c r="R8765" s="3" t="s">
        <v>25363</v>
      </c>
      <c r="S8765" s="4" t="n">
        <v>45747.384849537</v>
      </c>
      <c r="T8765" s="3" t="s">
        <v>65</v>
      </c>
      <c r="U8765" s="3" t="s">
        <v>65</v>
      </c>
      <c r="V8765" s="3" t="n">
        <v>0</v>
      </c>
      <c r="W8765" s="3" t="n">
        <v>0</v>
      </c>
      <c r="X8765" s="3" t="n">
        <v>0</v>
      </c>
      <c r="Y8765" s="3" t="s">
        <v>30</v>
      </c>
      <c r="Z8765" s="3" t="s">
        <v>30</v>
      </c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  <c r="AP8765" s="3"/>
      <c r="AQ8765" s="3"/>
      <c r="AR8765" s="3"/>
      <c r="AS8765" s="3"/>
      <c r="AT8765" s="3"/>
      <c r="AU8765" s="3"/>
      <c r="AV8765" s="3"/>
      <c r="AW8765" s="3"/>
      <c r="AX8765" s="3"/>
      <c r="AY8765" s="3"/>
      <c r="AZ8765" s="3"/>
      <c r="BA8765" s="3"/>
      <c r="BB8765" s="3"/>
      <c r="BC8765" s="3"/>
      <c r="BD8765" s="3"/>
      <c r="BE8765" s="3"/>
      <c r="BF8765" s="3"/>
      <c r="BG8765" s="3"/>
      <c r="BH8765" s="3"/>
      <c r="BI8765" s="3"/>
      <c r="BJ8765" s="3"/>
    </row>
    <row r="8766" customFormat="false" ht="15.75" hidden="false" customHeight="false" outlineLevel="0" collapsed="false">
      <c r="A8766" s="3" t="n">
        <v>8765</v>
      </c>
      <c r="B8766" s="3" t="s">
        <v>25364</v>
      </c>
      <c r="C8766" s="3" t="s">
        <v>25365</v>
      </c>
      <c r="D8766" s="3" t="n">
        <v>1</v>
      </c>
      <c r="E8766" s="3" t="n">
        <v>0.1010752</v>
      </c>
      <c r="F8766" s="3" t="n">
        <v>16</v>
      </c>
      <c r="G8766" s="3" t="n">
        <v>16</v>
      </c>
      <c r="H8766" s="3" t="n">
        <v>5</v>
      </c>
      <c r="I8766" s="3" t="n">
        <v>5</v>
      </c>
      <c r="J8766" s="3" t="n">
        <v>14</v>
      </c>
      <c r="K8766" s="3" t="n">
        <v>14</v>
      </c>
      <c r="L8766" s="3" t="n">
        <v>1</v>
      </c>
      <c r="M8766" s="3" t="n">
        <v>1</v>
      </c>
      <c r="N8766" s="3" t="n">
        <v>0</v>
      </c>
      <c r="O8766" s="3" t="n">
        <v>0</v>
      </c>
      <c r="P8766" s="3" t="n">
        <v>6.6</v>
      </c>
      <c r="Q8766" s="3" t="n">
        <v>24.2</v>
      </c>
      <c r="R8766" s="3" t="s">
        <v>25366</v>
      </c>
      <c r="S8766" s="4" t="n">
        <v>45747.3848958333</v>
      </c>
      <c r="T8766" s="3" t="s">
        <v>65</v>
      </c>
      <c r="U8766" s="3" t="s">
        <v>65</v>
      </c>
      <c r="V8766" s="3" t="n">
        <v>1</v>
      </c>
      <c r="W8766" s="3" t="n">
        <v>1</v>
      </c>
      <c r="X8766" s="3" t="n">
        <v>0</v>
      </c>
      <c r="Y8766" s="3" t="s">
        <v>30</v>
      </c>
      <c r="Z8766" s="3" t="s">
        <v>30</v>
      </c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3"/>
      <c r="AU8766" s="3"/>
      <c r="AV8766" s="3"/>
      <c r="AW8766" s="3"/>
      <c r="AX8766" s="3"/>
      <c r="AY8766" s="3"/>
      <c r="AZ8766" s="3"/>
      <c r="BA8766" s="3"/>
      <c r="BB8766" s="3"/>
      <c r="BC8766" s="3"/>
      <c r="BD8766" s="3"/>
      <c r="BE8766" s="3"/>
      <c r="BF8766" s="3"/>
      <c r="BG8766" s="3"/>
      <c r="BH8766" s="3"/>
      <c r="BI8766" s="3"/>
      <c r="BJ8766" s="3"/>
    </row>
    <row r="8767" customFormat="false" ht="15.75" hidden="false" customHeight="false" outlineLevel="0" collapsed="false">
      <c r="A8767" s="3" t="n">
        <v>8766</v>
      </c>
      <c r="B8767" s="3" t="s">
        <v>25367</v>
      </c>
      <c r="C8767" s="3" t="s">
        <v>25368</v>
      </c>
      <c r="D8767" s="3" t="n">
        <v>1</v>
      </c>
      <c r="E8767" s="3" t="n">
        <v>0.1137093</v>
      </c>
      <c r="F8767" s="3" t="n">
        <v>16</v>
      </c>
      <c r="G8767" s="3" t="n">
        <v>16</v>
      </c>
      <c r="H8767" s="3" t="n">
        <v>5</v>
      </c>
      <c r="I8767" s="3" t="n">
        <v>5</v>
      </c>
      <c r="J8767" s="3" t="n">
        <v>12</v>
      </c>
      <c r="K8767" s="3" t="n">
        <v>12</v>
      </c>
      <c r="L8767" s="3" t="n">
        <v>1</v>
      </c>
      <c r="M8767" s="3" t="n">
        <v>1</v>
      </c>
      <c r="N8767" s="3" t="n">
        <v>0</v>
      </c>
      <c r="O8767" s="3" t="n">
        <v>0</v>
      </c>
      <c r="P8767" s="3" t="n">
        <v>6.6</v>
      </c>
      <c r="Q8767" s="3" t="n">
        <v>24.2</v>
      </c>
      <c r="R8767" s="3" t="s">
        <v>25369</v>
      </c>
      <c r="S8767" s="4" t="n">
        <v>45747.3849421296</v>
      </c>
      <c r="T8767" s="3" t="s">
        <v>65</v>
      </c>
      <c r="U8767" s="3" t="s">
        <v>65</v>
      </c>
      <c r="V8767" s="3" t="n">
        <v>1</v>
      </c>
      <c r="W8767" s="3" t="n">
        <v>1</v>
      </c>
      <c r="X8767" s="3" t="n">
        <v>0</v>
      </c>
      <c r="Y8767" s="3" t="s">
        <v>30</v>
      </c>
      <c r="Z8767" s="3" t="s">
        <v>30</v>
      </c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3"/>
      <c r="AU8767" s="3"/>
      <c r="AV8767" s="3"/>
      <c r="AW8767" s="3"/>
      <c r="AX8767" s="3"/>
      <c r="AY8767" s="3"/>
      <c r="AZ8767" s="3"/>
      <c r="BA8767" s="3"/>
      <c r="BB8767" s="3"/>
      <c r="BC8767" s="3"/>
      <c r="BD8767" s="3"/>
      <c r="BE8767" s="3"/>
      <c r="BF8767" s="3"/>
      <c r="BG8767" s="3"/>
      <c r="BH8767" s="3"/>
      <c r="BI8767" s="3"/>
      <c r="BJ8767" s="3"/>
    </row>
    <row r="8768" customFormat="false" ht="15.75" hidden="false" customHeight="false" outlineLevel="0" collapsed="false">
      <c r="A8768" s="3" t="n">
        <v>8767</v>
      </c>
      <c r="B8768" s="3" t="s">
        <v>25370</v>
      </c>
      <c r="C8768" s="3" t="s">
        <v>25371</v>
      </c>
      <c r="D8768" s="3" t="n">
        <v>1</v>
      </c>
      <c r="E8768" s="3" t="n">
        <v>0.0938823</v>
      </c>
      <c r="F8768" s="3" t="n">
        <v>14</v>
      </c>
      <c r="G8768" s="3" t="n">
        <v>14</v>
      </c>
      <c r="H8768" s="3" t="n">
        <v>5</v>
      </c>
      <c r="I8768" s="3" t="n">
        <v>5</v>
      </c>
      <c r="J8768" s="3" t="n">
        <v>10</v>
      </c>
      <c r="K8768" s="3" t="n">
        <v>10</v>
      </c>
      <c r="L8768" s="3" t="n">
        <v>1</v>
      </c>
      <c r="M8768" s="3" t="n">
        <v>1</v>
      </c>
      <c r="N8768" s="3" t="n">
        <v>0</v>
      </c>
      <c r="O8768" s="3" t="n">
        <v>0</v>
      </c>
      <c r="P8768" s="3" t="n">
        <v>6.6</v>
      </c>
      <c r="Q8768" s="3" t="n">
        <v>24.2</v>
      </c>
      <c r="R8768" s="3" t="s">
        <v>25372</v>
      </c>
      <c r="S8768" s="4" t="n">
        <v>45747.385</v>
      </c>
      <c r="T8768" s="3" t="s">
        <v>65</v>
      </c>
      <c r="U8768" s="3" t="s">
        <v>65</v>
      </c>
      <c r="V8768" s="3" t="n">
        <v>1</v>
      </c>
      <c r="W8768" s="3" t="n">
        <v>1</v>
      </c>
      <c r="X8768" s="3" t="n">
        <v>0</v>
      </c>
      <c r="Y8768" s="3" t="s">
        <v>30</v>
      </c>
      <c r="Z8768" s="3" t="s">
        <v>30</v>
      </c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  <c r="AP8768" s="3"/>
      <c r="AQ8768" s="3"/>
      <c r="AR8768" s="3"/>
      <c r="AS8768" s="3"/>
      <c r="AT8768" s="3"/>
      <c r="AU8768" s="3"/>
      <c r="AV8768" s="3"/>
      <c r="AW8768" s="3"/>
      <c r="AX8768" s="3"/>
      <c r="AY8768" s="3"/>
      <c r="AZ8768" s="3"/>
      <c r="BA8768" s="3"/>
      <c r="BB8768" s="3"/>
      <c r="BC8768" s="3"/>
      <c r="BD8768" s="3"/>
      <c r="BE8768" s="3"/>
      <c r="BF8768" s="3"/>
      <c r="BG8768" s="3"/>
      <c r="BH8768" s="3"/>
      <c r="BI8768" s="3"/>
      <c r="BJ8768" s="3"/>
    </row>
    <row r="8769" customFormat="false" ht="15.75" hidden="false" customHeight="false" outlineLevel="0" collapsed="false">
      <c r="A8769" s="3" t="n">
        <v>8768</v>
      </c>
      <c r="B8769" s="3" t="s">
        <v>25373</v>
      </c>
      <c r="C8769" s="3" t="s">
        <v>25374</v>
      </c>
      <c r="D8769" s="3" t="n">
        <v>1</v>
      </c>
      <c r="E8769" s="3" t="n">
        <v>0.1035084</v>
      </c>
      <c r="F8769" s="3" t="n">
        <v>16</v>
      </c>
      <c r="G8769" s="3" t="n">
        <v>16</v>
      </c>
      <c r="H8769" s="3" t="n">
        <v>5</v>
      </c>
      <c r="I8769" s="3" t="n">
        <v>5</v>
      </c>
      <c r="J8769" s="3" t="n">
        <v>12</v>
      </c>
      <c r="K8769" s="3" t="n">
        <v>12</v>
      </c>
      <c r="L8769" s="3" t="n">
        <v>1</v>
      </c>
      <c r="M8769" s="3" t="n">
        <v>1</v>
      </c>
      <c r="N8769" s="3" t="n">
        <v>0</v>
      </c>
      <c r="O8769" s="3" t="n">
        <v>0</v>
      </c>
      <c r="P8769" s="3" t="n">
        <v>6.6</v>
      </c>
      <c r="Q8769" s="3" t="n">
        <v>24.2</v>
      </c>
      <c r="R8769" s="3" t="s">
        <v>25375</v>
      </c>
      <c r="S8769" s="4" t="n">
        <v>45747.3850578704</v>
      </c>
      <c r="T8769" s="3" t="s">
        <v>65</v>
      </c>
      <c r="U8769" s="3" t="s">
        <v>65</v>
      </c>
      <c r="V8769" s="3" t="n">
        <v>1</v>
      </c>
      <c r="W8769" s="3" t="n">
        <v>1</v>
      </c>
      <c r="X8769" s="3" t="n">
        <v>0</v>
      </c>
      <c r="Y8769" s="3" t="s">
        <v>30</v>
      </c>
      <c r="Z8769" s="3" t="s">
        <v>30</v>
      </c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  <c r="AP8769" s="3"/>
      <c r="AQ8769" s="3"/>
      <c r="AR8769" s="3"/>
      <c r="AS8769" s="3"/>
      <c r="AT8769" s="3"/>
      <c r="AU8769" s="3"/>
      <c r="AV8769" s="3"/>
      <c r="AW8769" s="3"/>
      <c r="AX8769" s="3"/>
      <c r="AY8769" s="3"/>
      <c r="AZ8769" s="3"/>
      <c r="BA8769" s="3"/>
      <c r="BB8769" s="3"/>
      <c r="BC8769" s="3"/>
      <c r="BD8769" s="3"/>
      <c r="BE8769" s="3"/>
      <c r="BF8769" s="3"/>
      <c r="BG8769" s="3"/>
      <c r="BH8769" s="3"/>
      <c r="BI8769" s="3"/>
      <c r="BJ8769" s="3"/>
    </row>
    <row r="8770" customFormat="false" ht="15.75" hidden="false" customHeight="false" outlineLevel="0" collapsed="false">
      <c r="A8770" s="3" t="n">
        <v>8769</v>
      </c>
      <c r="B8770" s="3" t="s">
        <v>25376</v>
      </c>
      <c r="C8770" s="3" t="s">
        <v>25377</v>
      </c>
      <c r="D8770" s="3" t="n">
        <v>1</v>
      </c>
      <c r="E8770" s="3" t="n">
        <v>0.6237767</v>
      </c>
      <c r="F8770" s="3" t="n">
        <v>46</v>
      </c>
      <c r="G8770" s="3" t="n">
        <v>46</v>
      </c>
      <c r="H8770" s="3" t="n">
        <v>8</v>
      </c>
      <c r="I8770" s="3" t="n">
        <v>8</v>
      </c>
      <c r="J8770" s="3" t="n">
        <v>42</v>
      </c>
      <c r="K8770" s="3" t="n">
        <v>42</v>
      </c>
      <c r="L8770" s="3" t="n">
        <v>7</v>
      </c>
      <c r="M8770" s="3" t="n">
        <v>7</v>
      </c>
      <c r="N8770" s="3" t="n">
        <v>-1</v>
      </c>
      <c r="O8770" s="3" t="n">
        <v>-1</v>
      </c>
      <c r="P8770" s="3" t="n">
        <v>6.6</v>
      </c>
      <c r="Q8770" s="3" t="n">
        <v>24.2</v>
      </c>
      <c r="R8770" s="3" t="s">
        <v>25378</v>
      </c>
      <c r="S8770" s="4" t="n">
        <v>45747.3851041667</v>
      </c>
      <c r="T8770" s="3" t="s">
        <v>29</v>
      </c>
      <c r="U8770" s="3" t="s">
        <v>29</v>
      </c>
      <c r="V8770" s="3" t="n">
        <v>0</v>
      </c>
      <c r="W8770" s="3" t="n">
        <v>0</v>
      </c>
      <c r="X8770" s="3" t="n">
        <v>0</v>
      </c>
      <c r="Y8770" s="3" t="s">
        <v>30</v>
      </c>
      <c r="Z8770" s="3" t="s">
        <v>30</v>
      </c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  <c r="AP8770" s="3"/>
      <c r="AQ8770" s="3"/>
      <c r="AR8770" s="3"/>
      <c r="AS8770" s="3"/>
      <c r="AT8770" s="3"/>
      <c r="AU8770" s="3"/>
      <c r="AV8770" s="3"/>
      <c r="AW8770" s="3"/>
      <c r="AX8770" s="3"/>
      <c r="AY8770" s="3"/>
      <c r="AZ8770" s="3"/>
      <c r="BA8770" s="3"/>
      <c r="BB8770" s="3"/>
      <c r="BC8770" s="3"/>
      <c r="BD8770" s="3"/>
      <c r="BE8770" s="3"/>
      <c r="BF8770" s="3"/>
      <c r="BG8770" s="3"/>
      <c r="BH8770" s="3"/>
      <c r="BI8770" s="3"/>
      <c r="BJ8770" s="3"/>
    </row>
    <row r="8771" customFormat="false" ht="15.75" hidden="false" customHeight="false" outlineLevel="0" collapsed="false">
      <c r="A8771" s="3" t="n">
        <v>8770</v>
      </c>
      <c r="B8771" s="3" t="s">
        <v>25379</v>
      </c>
      <c r="C8771" s="3" t="s">
        <v>25380</v>
      </c>
      <c r="D8771" s="3" t="n">
        <v>1</v>
      </c>
      <c r="E8771" s="3" t="n">
        <v>1.5679625</v>
      </c>
      <c r="F8771" s="3" t="n">
        <v>46</v>
      </c>
      <c r="G8771" s="3" t="n">
        <v>46</v>
      </c>
      <c r="H8771" s="3" t="n">
        <v>8</v>
      </c>
      <c r="I8771" s="3" t="n">
        <v>8</v>
      </c>
      <c r="J8771" s="3" t="n">
        <v>42</v>
      </c>
      <c r="K8771" s="3" t="n">
        <v>42</v>
      </c>
      <c r="L8771" s="3" t="n">
        <v>7</v>
      </c>
      <c r="M8771" s="3" t="n">
        <v>7</v>
      </c>
      <c r="N8771" s="3" t="n">
        <v>-1</v>
      </c>
      <c r="O8771" s="3" t="n">
        <v>-1</v>
      </c>
      <c r="P8771" s="3" t="n">
        <v>6.6</v>
      </c>
      <c r="Q8771" s="3" t="n">
        <v>24.2</v>
      </c>
      <c r="R8771" s="3" t="s">
        <v>25378</v>
      </c>
      <c r="S8771" s="4" t="n">
        <v>45747.3851388889</v>
      </c>
      <c r="T8771" s="3" t="s">
        <v>29</v>
      </c>
      <c r="U8771" s="3" t="s">
        <v>29</v>
      </c>
      <c r="V8771" s="3" t="n">
        <v>0</v>
      </c>
      <c r="W8771" s="3" t="n">
        <v>0</v>
      </c>
      <c r="X8771" s="3" t="n">
        <v>0</v>
      </c>
      <c r="Y8771" s="3" t="s">
        <v>30</v>
      </c>
      <c r="Z8771" s="3" t="s">
        <v>30</v>
      </c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3"/>
      <c r="AU8771" s="3"/>
      <c r="AV8771" s="3"/>
      <c r="AW8771" s="3"/>
      <c r="AX8771" s="3"/>
      <c r="AY8771" s="3"/>
      <c r="AZ8771" s="3"/>
      <c r="BA8771" s="3"/>
      <c r="BB8771" s="3"/>
      <c r="BC8771" s="3"/>
      <c r="BD8771" s="3"/>
      <c r="BE8771" s="3"/>
      <c r="BF8771" s="3"/>
      <c r="BG8771" s="3"/>
      <c r="BH8771" s="3"/>
      <c r="BI8771" s="3"/>
      <c r="BJ8771" s="3"/>
    </row>
    <row r="8772" customFormat="false" ht="15.75" hidden="false" customHeight="false" outlineLevel="0" collapsed="false">
      <c r="A8772" s="3" t="n">
        <v>8771</v>
      </c>
      <c r="B8772" s="3" t="s">
        <v>25381</v>
      </c>
      <c r="C8772" s="3" t="s">
        <v>25382</v>
      </c>
      <c r="D8772" s="3" t="n">
        <v>1</v>
      </c>
      <c r="E8772" s="3" t="n">
        <v>0.8862491</v>
      </c>
      <c r="F8772" s="3" t="n">
        <v>46</v>
      </c>
      <c r="G8772" s="3" t="n">
        <v>46</v>
      </c>
      <c r="H8772" s="3" t="n">
        <v>8</v>
      </c>
      <c r="I8772" s="3" t="n">
        <v>8</v>
      </c>
      <c r="J8772" s="3" t="n">
        <v>41</v>
      </c>
      <c r="K8772" s="3" t="n">
        <v>41</v>
      </c>
      <c r="L8772" s="3" t="n">
        <v>7</v>
      </c>
      <c r="M8772" s="3" t="n">
        <v>7</v>
      </c>
      <c r="N8772" s="3" t="n">
        <v>-1</v>
      </c>
      <c r="O8772" s="3" t="n">
        <v>-1</v>
      </c>
      <c r="P8772" s="3" t="n">
        <v>6.6</v>
      </c>
      <c r="Q8772" s="3" t="n">
        <v>24.2</v>
      </c>
      <c r="R8772" s="3" t="s">
        <v>25383</v>
      </c>
      <c r="S8772" s="4" t="n">
        <v>45747.3851736111</v>
      </c>
      <c r="T8772" s="3" t="s">
        <v>29</v>
      </c>
      <c r="U8772" s="3" t="s">
        <v>29</v>
      </c>
      <c r="V8772" s="3" t="n">
        <v>0</v>
      </c>
      <c r="W8772" s="3" t="n">
        <v>0</v>
      </c>
      <c r="X8772" s="3" t="n">
        <v>0</v>
      </c>
      <c r="Y8772" s="3" t="s">
        <v>30</v>
      </c>
      <c r="Z8772" s="3" t="s">
        <v>30</v>
      </c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  <c r="AP8772" s="3"/>
      <c r="AQ8772" s="3"/>
      <c r="AR8772" s="3"/>
      <c r="AS8772" s="3"/>
      <c r="AT8772" s="3"/>
      <c r="AU8772" s="3"/>
      <c r="AV8772" s="3"/>
      <c r="AW8772" s="3"/>
      <c r="AX8772" s="3"/>
      <c r="AY8772" s="3"/>
      <c r="AZ8772" s="3"/>
      <c r="BA8772" s="3"/>
      <c r="BB8772" s="3"/>
      <c r="BC8772" s="3"/>
      <c r="BD8772" s="3"/>
      <c r="BE8772" s="3"/>
      <c r="BF8772" s="3"/>
      <c r="BG8772" s="3"/>
      <c r="BH8772" s="3"/>
      <c r="BI8772" s="3"/>
      <c r="BJ8772" s="3"/>
    </row>
    <row r="8773" customFormat="false" ht="15.75" hidden="false" customHeight="false" outlineLevel="0" collapsed="false">
      <c r="A8773" s="3" t="n">
        <v>8772</v>
      </c>
      <c r="B8773" s="3" t="s">
        <v>25384</v>
      </c>
      <c r="C8773" s="3" t="s">
        <v>25385</v>
      </c>
      <c r="D8773" s="3" t="n">
        <v>1</v>
      </c>
      <c r="E8773" s="3" t="n">
        <v>0.5803535</v>
      </c>
      <c r="F8773" s="3" t="n">
        <v>46</v>
      </c>
      <c r="G8773" s="3" t="n">
        <v>46</v>
      </c>
      <c r="H8773" s="3" t="n">
        <v>8</v>
      </c>
      <c r="I8773" s="3" t="n">
        <v>8</v>
      </c>
      <c r="J8773" s="3" t="n">
        <v>41</v>
      </c>
      <c r="K8773" s="3" t="n">
        <v>41</v>
      </c>
      <c r="L8773" s="3" t="n">
        <v>7</v>
      </c>
      <c r="M8773" s="3" t="n">
        <v>7</v>
      </c>
      <c r="N8773" s="3" t="n">
        <v>-1</v>
      </c>
      <c r="O8773" s="3" t="n">
        <v>-1</v>
      </c>
      <c r="P8773" s="3" t="n">
        <v>6.6</v>
      </c>
      <c r="Q8773" s="3" t="n">
        <v>24.2</v>
      </c>
      <c r="R8773" s="3" t="s">
        <v>25386</v>
      </c>
      <c r="S8773" s="4" t="n">
        <v>45747.3852083333</v>
      </c>
      <c r="T8773" s="3" t="s">
        <v>29</v>
      </c>
      <c r="U8773" s="3" t="s">
        <v>29</v>
      </c>
      <c r="V8773" s="3" t="n">
        <v>0</v>
      </c>
      <c r="W8773" s="3" t="n">
        <v>0</v>
      </c>
      <c r="X8773" s="3" t="n">
        <v>0</v>
      </c>
      <c r="Y8773" s="3" t="s">
        <v>30</v>
      </c>
      <c r="Z8773" s="3" t="s">
        <v>30</v>
      </c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  <c r="AP8773" s="3"/>
      <c r="AQ8773" s="3"/>
      <c r="AR8773" s="3"/>
      <c r="AS8773" s="3"/>
      <c r="AT8773" s="3"/>
      <c r="AU8773" s="3"/>
      <c r="AV8773" s="3"/>
      <c r="AW8773" s="3"/>
      <c r="AX8773" s="3"/>
      <c r="AY8773" s="3"/>
      <c r="AZ8773" s="3"/>
      <c r="BA8773" s="3"/>
      <c r="BB8773" s="3"/>
      <c r="BC8773" s="3"/>
      <c r="BD8773" s="3"/>
      <c r="BE8773" s="3"/>
      <c r="BF8773" s="3"/>
      <c r="BG8773" s="3"/>
      <c r="BH8773" s="3"/>
      <c r="BI8773" s="3"/>
      <c r="BJ8773" s="3"/>
    </row>
    <row r="8774" customFormat="false" ht="15.75" hidden="false" customHeight="false" outlineLevel="0" collapsed="false">
      <c r="A8774" s="3" t="n">
        <v>8773</v>
      </c>
      <c r="B8774" s="3" t="s">
        <v>25387</v>
      </c>
      <c r="C8774" s="3" t="s">
        <v>25388</v>
      </c>
      <c r="D8774" s="3" t="n">
        <v>1</v>
      </c>
      <c r="E8774" s="3" t="n">
        <v>0.7308287</v>
      </c>
      <c r="F8774" s="3" t="n">
        <v>46</v>
      </c>
      <c r="G8774" s="3" t="n">
        <v>46</v>
      </c>
      <c r="H8774" s="3" t="n">
        <v>8</v>
      </c>
      <c r="I8774" s="3" t="n">
        <v>8</v>
      </c>
      <c r="J8774" s="3" t="n">
        <v>41</v>
      </c>
      <c r="K8774" s="3" t="n">
        <v>41</v>
      </c>
      <c r="L8774" s="3" t="n">
        <v>7</v>
      </c>
      <c r="M8774" s="3" t="n">
        <v>7</v>
      </c>
      <c r="N8774" s="3" t="n">
        <v>-1</v>
      </c>
      <c r="O8774" s="3" t="n">
        <v>-1</v>
      </c>
      <c r="P8774" s="3" t="n">
        <v>6.6</v>
      </c>
      <c r="Q8774" s="3" t="n">
        <v>24.2</v>
      </c>
      <c r="R8774" s="3" t="s">
        <v>25386</v>
      </c>
      <c r="S8774" s="4" t="n">
        <v>45747.3852430556</v>
      </c>
      <c r="T8774" s="3" t="s">
        <v>29</v>
      </c>
      <c r="U8774" s="3" t="s">
        <v>29</v>
      </c>
      <c r="V8774" s="3" t="n">
        <v>0</v>
      </c>
      <c r="W8774" s="3" t="n">
        <v>0</v>
      </c>
      <c r="X8774" s="3" t="n">
        <v>0</v>
      </c>
      <c r="Y8774" s="3" t="s">
        <v>30</v>
      </c>
      <c r="Z8774" s="3" t="s">
        <v>30</v>
      </c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  <c r="AP8774" s="3"/>
      <c r="AQ8774" s="3"/>
      <c r="AR8774" s="3"/>
      <c r="AS8774" s="3"/>
      <c r="AT8774" s="3"/>
      <c r="AU8774" s="3"/>
      <c r="AV8774" s="3"/>
      <c r="AW8774" s="3"/>
      <c r="AX8774" s="3"/>
      <c r="AY8774" s="3"/>
      <c r="AZ8774" s="3"/>
      <c r="BA8774" s="3"/>
      <c r="BB8774" s="3"/>
      <c r="BC8774" s="3"/>
      <c r="BD8774" s="3"/>
      <c r="BE8774" s="3"/>
      <c r="BF8774" s="3"/>
      <c r="BG8774" s="3"/>
      <c r="BH8774" s="3"/>
      <c r="BI8774" s="3"/>
      <c r="BJ8774" s="3"/>
    </row>
    <row r="8775" customFormat="false" ht="15.75" hidden="false" customHeight="false" outlineLevel="0" collapsed="false">
      <c r="A8775" s="3" t="n">
        <v>8774</v>
      </c>
      <c r="B8775" s="3" t="s">
        <v>25389</v>
      </c>
      <c r="C8775" s="3" t="s">
        <v>25390</v>
      </c>
      <c r="D8775" s="3" t="n">
        <v>1</v>
      </c>
      <c r="E8775" s="3" t="n">
        <v>0.6454474</v>
      </c>
      <c r="F8775" s="3" t="n">
        <v>46</v>
      </c>
      <c r="G8775" s="3" t="n">
        <v>46</v>
      </c>
      <c r="H8775" s="3" t="n">
        <v>8</v>
      </c>
      <c r="I8775" s="3" t="n">
        <v>8</v>
      </c>
      <c r="J8775" s="3" t="n">
        <v>41</v>
      </c>
      <c r="K8775" s="3" t="n">
        <v>41</v>
      </c>
      <c r="L8775" s="3" t="n">
        <v>7</v>
      </c>
      <c r="M8775" s="3" t="n">
        <v>7</v>
      </c>
      <c r="N8775" s="3" t="n">
        <v>-1</v>
      </c>
      <c r="O8775" s="3" t="n">
        <v>-1</v>
      </c>
      <c r="P8775" s="3" t="n">
        <v>6.6</v>
      </c>
      <c r="Q8775" s="3" t="n">
        <v>24.2</v>
      </c>
      <c r="R8775" s="3" t="s">
        <v>25391</v>
      </c>
      <c r="S8775" s="4" t="n">
        <v>45747.3852662037</v>
      </c>
      <c r="T8775" s="3" t="s">
        <v>29</v>
      </c>
      <c r="U8775" s="3" t="s">
        <v>29</v>
      </c>
      <c r="V8775" s="3" t="n">
        <v>0</v>
      </c>
      <c r="W8775" s="3" t="n">
        <v>0</v>
      </c>
      <c r="X8775" s="3" t="n">
        <v>0</v>
      </c>
      <c r="Y8775" s="3" t="s">
        <v>30</v>
      </c>
      <c r="Z8775" s="3" t="s">
        <v>30</v>
      </c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  <c r="AP8775" s="3"/>
      <c r="AQ8775" s="3"/>
      <c r="AR8775" s="3"/>
      <c r="AS8775" s="3"/>
      <c r="AT8775" s="3"/>
      <c r="AU8775" s="3"/>
      <c r="AV8775" s="3"/>
      <c r="AW8775" s="3"/>
      <c r="AX8775" s="3"/>
      <c r="AY8775" s="3"/>
      <c r="AZ8775" s="3"/>
      <c r="BA8775" s="3"/>
      <c r="BB8775" s="3"/>
      <c r="BC8775" s="3"/>
      <c r="BD8775" s="3"/>
      <c r="BE8775" s="3"/>
      <c r="BF8775" s="3"/>
      <c r="BG8775" s="3"/>
      <c r="BH8775" s="3"/>
      <c r="BI8775" s="3"/>
      <c r="BJ8775" s="3"/>
    </row>
    <row r="8776" customFormat="false" ht="15.75" hidden="false" customHeight="false" outlineLevel="0" collapsed="false">
      <c r="A8776" s="3" t="n">
        <v>8775</v>
      </c>
      <c r="B8776" s="3" t="s">
        <v>25392</v>
      </c>
      <c r="C8776" s="3" t="s">
        <v>25393</v>
      </c>
      <c r="D8776" s="3" t="n">
        <v>1</v>
      </c>
      <c r="E8776" s="3" t="n">
        <v>0.5642955</v>
      </c>
      <c r="F8776" s="3" t="n">
        <v>39</v>
      </c>
      <c r="G8776" s="3" t="n">
        <v>39</v>
      </c>
      <c r="H8776" s="3" t="n">
        <v>8</v>
      </c>
      <c r="I8776" s="3" t="n">
        <v>8</v>
      </c>
      <c r="J8776" s="3" t="n">
        <v>34</v>
      </c>
      <c r="K8776" s="3" t="n">
        <v>34</v>
      </c>
      <c r="L8776" s="3" t="n">
        <v>6</v>
      </c>
      <c r="M8776" s="3" t="n">
        <v>6</v>
      </c>
      <c r="N8776" s="3" t="n">
        <v>-1</v>
      </c>
      <c r="O8776" s="3" t="n">
        <v>-1</v>
      </c>
      <c r="P8776" s="3" t="n">
        <v>6.6</v>
      </c>
      <c r="Q8776" s="3" t="n">
        <v>24.2</v>
      </c>
      <c r="R8776" s="3" t="s">
        <v>25378</v>
      </c>
      <c r="S8776" s="4" t="n">
        <v>45747.3853009259</v>
      </c>
      <c r="T8776" s="3" t="s">
        <v>29</v>
      </c>
      <c r="U8776" s="3" t="s">
        <v>29</v>
      </c>
      <c r="V8776" s="3" t="n">
        <v>0</v>
      </c>
      <c r="W8776" s="3" t="n">
        <v>0</v>
      </c>
      <c r="X8776" s="3" t="n">
        <v>0</v>
      </c>
      <c r="Y8776" s="3" t="s">
        <v>30</v>
      </c>
      <c r="Z8776" s="3" t="s">
        <v>30</v>
      </c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  <c r="AP8776" s="3"/>
      <c r="AQ8776" s="3"/>
      <c r="AR8776" s="3"/>
      <c r="AS8776" s="3"/>
      <c r="AT8776" s="3"/>
      <c r="AU8776" s="3"/>
      <c r="AV8776" s="3"/>
      <c r="AW8776" s="3"/>
      <c r="AX8776" s="3"/>
      <c r="AY8776" s="3"/>
      <c r="AZ8776" s="3"/>
      <c r="BA8776" s="3"/>
      <c r="BB8776" s="3"/>
      <c r="BC8776" s="3"/>
      <c r="BD8776" s="3"/>
      <c r="BE8776" s="3"/>
      <c r="BF8776" s="3"/>
      <c r="BG8776" s="3"/>
      <c r="BH8776" s="3"/>
      <c r="BI8776" s="3"/>
      <c r="BJ8776" s="3"/>
    </row>
    <row r="8777" customFormat="false" ht="15.75" hidden="false" customHeight="false" outlineLevel="0" collapsed="false">
      <c r="A8777" s="3" t="n">
        <v>8776</v>
      </c>
      <c r="B8777" s="3" t="s">
        <v>25394</v>
      </c>
      <c r="C8777" s="3" t="s">
        <v>25395</v>
      </c>
      <c r="D8777" s="3" t="n">
        <v>1</v>
      </c>
      <c r="E8777" s="3" t="n">
        <v>0.5647575</v>
      </c>
      <c r="F8777" s="3" t="n">
        <v>39</v>
      </c>
      <c r="G8777" s="3" t="n">
        <v>39</v>
      </c>
      <c r="H8777" s="3" t="n">
        <v>8</v>
      </c>
      <c r="I8777" s="3" t="n">
        <v>8</v>
      </c>
      <c r="J8777" s="3" t="n">
        <v>34</v>
      </c>
      <c r="K8777" s="3" t="n">
        <v>34</v>
      </c>
      <c r="L8777" s="3" t="n">
        <v>6</v>
      </c>
      <c r="M8777" s="3" t="n">
        <v>6</v>
      </c>
      <c r="N8777" s="3" t="n">
        <v>-1</v>
      </c>
      <c r="O8777" s="3" t="n">
        <v>-1</v>
      </c>
      <c r="P8777" s="3" t="n">
        <v>6.6</v>
      </c>
      <c r="Q8777" s="3" t="n">
        <v>24.2</v>
      </c>
      <c r="R8777" s="3" t="s">
        <v>25396</v>
      </c>
      <c r="S8777" s="4" t="n">
        <v>45747.3853356482</v>
      </c>
      <c r="T8777" s="3" t="s">
        <v>29</v>
      </c>
      <c r="U8777" s="3" t="s">
        <v>29</v>
      </c>
      <c r="V8777" s="3" t="n">
        <v>0</v>
      </c>
      <c r="W8777" s="3" t="n">
        <v>0</v>
      </c>
      <c r="X8777" s="3" t="n">
        <v>0</v>
      </c>
      <c r="Y8777" s="3" t="s">
        <v>30</v>
      </c>
      <c r="Z8777" s="3" t="s">
        <v>30</v>
      </c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  <c r="AP8777" s="3"/>
      <c r="AQ8777" s="3"/>
      <c r="AR8777" s="3"/>
      <c r="AS8777" s="3"/>
      <c r="AT8777" s="3"/>
      <c r="AU8777" s="3"/>
      <c r="AV8777" s="3"/>
      <c r="AW8777" s="3"/>
      <c r="AX8777" s="3"/>
      <c r="AY8777" s="3"/>
      <c r="AZ8777" s="3"/>
      <c r="BA8777" s="3"/>
      <c r="BB8777" s="3"/>
      <c r="BC8777" s="3"/>
      <c r="BD8777" s="3"/>
      <c r="BE8777" s="3"/>
      <c r="BF8777" s="3"/>
      <c r="BG8777" s="3"/>
      <c r="BH8777" s="3"/>
      <c r="BI8777" s="3"/>
      <c r="BJ8777" s="3"/>
    </row>
    <row r="8778" customFormat="false" ht="15.75" hidden="false" customHeight="false" outlineLevel="0" collapsed="false">
      <c r="A8778" s="3" t="n">
        <v>8777</v>
      </c>
      <c r="B8778" s="3" t="s">
        <v>25397</v>
      </c>
      <c r="C8778" s="3" t="s">
        <v>25398</v>
      </c>
      <c r="D8778" s="3" t="n">
        <v>1</v>
      </c>
      <c r="E8778" s="3" t="n">
        <v>0.5412868</v>
      </c>
      <c r="F8778" s="3" t="n">
        <v>41</v>
      </c>
      <c r="G8778" s="3" t="n">
        <v>41</v>
      </c>
      <c r="H8778" s="3" t="n">
        <v>8</v>
      </c>
      <c r="I8778" s="3" t="n">
        <v>8</v>
      </c>
      <c r="J8778" s="3" t="n">
        <v>36</v>
      </c>
      <c r="K8778" s="3" t="n">
        <v>36</v>
      </c>
      <c r="L8778" s="3" t="n">
        <v>6</v>
      </c>
      <c r="M8778" s="3" t="n">
        <v>6</v>
      </c>
      <c r="N8778" s="3" t="n">
        <v>-1</v>
      </c>
      <c r="O8778" s="3" t="n">
        <v>-1</v>
      </c>
      <c r="P8778" s="3" t="n">
        <v>6.6</v>
      </c>
      <c r="Q8778" s="3" t="n">
        <v>24.2</v>
      </c>
      <c r="R8778" s="3" t="s">
        <v>25396</v>
      </c>
      <c r="S8778" s="4" t="n">
        <v>45747.3853703704</v>
      </c>
      <c r="T8778" s="3" t="s">
        <v>29</v>
      </c>
      <c r="U8778" s="3" t="s">
        <v>29</v>
      </c>
      <c r="V8778" s="3" t="n">
        <v>0</v>
      </c>
      <c r="W8778" s="3" t="n">
        <v>0</v>
      </c>
      <c r="X8778" s="3" t="n">
        <v>0</v>
      </c>
      <c r="Y8778" s="3" t="s">
        <v>30</v>
      </c>
      <c r="Z8778" s="3" t="s">
        <v>30</v>
      </c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  <c r="AP8778" s="3"/>
      <c r="AQ8778" s="3"/>
      <c r="AR8778" s="3"/>
      <c r="AS8778" s="3"/>
      <c r="AT8778" s="3"/>
      <c r="AU8778" s="3"/>
      <c r="AV8778" s="3"/>
      <c r="AW8778" s="3"/>
      <c r="AX8778" s="3"/>
      <c r="AY8778" s="3"/>
      <c r="AZ8778" s="3"/>
      <c r="BA8778" s="3"/>
      <c r="BB8778" s="3"/>
      <c r="BC8778" s="3"/>
      <c r="BD8778" s="3"/>
      <c r="BE8778" s="3"/>
      <c r="BF8778" s="3"/>
      <c r="BG8778" s="3"/>
      <c r="BH8778" s="3"/>
      <c r="BI8778" s="3"/>
      <c r="BJ8778" s="3"/>
    </row>
    <row r="8779" customFormat="false" ht="15.75" hidden="false" customHeight="false" outlineLevel="0" collapsed="false">
      <c r="A8779" s="3" t="n">
        <v>8778</v>
      </c>
      <c r="B8779" s="3" t="s">
        <v>25399</v>
      </c>
      <c r="C8779" s="3" t="s">
        <v>25400</v>
      </c>
      <c r="D8779" s="3" t="n">
        <v>1</v>
      </c>
      <c r="E8779" s="3" t="n">
        <v>0.5469284</v>
      </c>
      <c r="F8779" s="3" t="n">
        <v>41</v>
      </c>
      <c r="G8779" s="3" t="n">
        <v>41</v>
      </c>
      <c r="H8779" s="3" t="n">
        <v>8</v>
      </c>
      <c r="I8779" s="3" t="n">
        <v>8</v>
      </c>
      <c r="J8779" s="3" t="n">
        <v>36</v>
      </c>
      <c r="K8779" s="3" t="n">
        <v>36</v>
      </c>
      <c r="L8779" s="3" t="n">
        <v>6</v>
      </c>
      <c r="M8779" s="3" t="n">
        <v>6</v>
      </c>
      <c r="N8779" s="3" t="n">
        <v>-1</v>
      </c>
      <c r="O8779" s="3" t="n">
        <v>-1</v>
      </c>
      <c r="P8779" s="3" t="n">
        <v>6.6</v>
      </c>
      <c r="Q8779" s="3" t="n">
        <v>24.2</v>
      </c>
      <c r="R8779" s="3" t="s">
        <v>25396</v>
      </c>
      <c r="S8779" s="4" t="n">
        <v>45747.3853935185</v>
      </c>
      <c r="T8779" s="3" t="s">
        <v>29</v>
      </c>
      <c r="U8779" s="3" t="s">
        <v>29</v>
      </c>
      <c r="V8779" s="3" t="n">
        <v>0</v>
      </c>
      <c r="W8779" s="3" t="n">
        <v>0</v>
      </c>
      <c r="X8779" s="3" t="n">
        <v>0</v>
      </c>
      <c r="Y8779" s="3" t="s">
        <v>30</v>
      </c>
      <c r="Z8779" s="3" t="s">
        <v>30</v>
      </c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  <c r="AP8779" s="3"/>
      <c r="AQ8779" s="3"/>
      <c r="AR8779" s="3"/>
      <c r="AS8779" s="3"/>
      <c r="AT8779" s="3"/>
      <c r="AU8779" s="3"/>
      <c r="AV8779" s="3"/>
      <c r="AW8779" s="3"/>
      <c r="AX8779" s="3"/>
      <c r="AY8779" s="3"/>
      <c r="AZ8779" s="3"/>
      <c r="BA8779" s="3"/>
      <c r="BB8779" s="3"/>
      <c r="BC8779" s="3"/>
      <c r="BD8779" s="3"/>
      <c r="BE8779" s="3"/>
      <c r="BF8779" s="3"/>
      <c r="BG8779" s="3"/>
      <c r="BH8779" s="3"/>
      <c r="BI8779" s="3"/>
      <c r="BJ8779" s="3"/>
    </row>
    <row r="8780" customFormat="false" ht="15.75" hidden="false" customHeight="false" outlineLevel="0" collapsed="false">
      <c r="A8780" s="3" t="n">
        <v>8779</v>
      </c>
      <c r="B8780" s="3" t="s">
        <v>25401</v>
      </c>
      <c r="C8780" s="3" t="s">
        <v>25402</v>
      </c>
      <c r="D8780" s="3" t="n">
        <v>1</v>
      </c>
      <c r="E8780" s="3" t="n">
        <v>1.4207206</v>
      </c>
      <c r="F8780" s="3" t="n">
        <v>88</v>
      </c>
      <c r="G8780" s="3" t="n">
        <v>88</v>
      </c>
      <c r="H8780" s="3" t="n">
        <v>8</v>
      </c>
      <c r="I8780" s="3" t="n">
        <v>8</v>
      </c>
      <c r="J8780" s="3" t="n">
        <v>83</v>
      </c>
      <c r="K8780" s="3" t="n">
        <v>83</v>
      </c>
      <c r="L8780" s="3" t="n">
        <v>13</v>
      </c>
      <c r="M8780" s="3" t="n">
        <v>13</v>
      </c>
      <c r="N8780" s="3" t="n">
        <v>-1</v>
      </c>
      <c r="O8780" s="3" t="n">
        <v>-1</v>
      </c>
      <c r="P8780" s="3" t="n">
        <v>6.6</v>
      </c>
      <c r="Q8780" s="3" t="n">
        <v>24.2</v>
      </c>
      <c r="R8780" s="3" t="s">
        <v>25403</v>
      </c>
      <c r="S8780" s="4" t="n">
        <v>45747.3854398148</v>
      </c>
      <c r="T8780" s="3" t="s">
        <v>29</v>
      </c>
      <c r="U8780" s="3" t="s">
        <v>29</v>
      </c>
      <c r="V8780" s="3" t="n">
        <v>0</v>
      </c>
      <c r="W8780" s="3" t="n">
        <v>0</v>
      </c>
      <c r="X8780" s="3" t="n">
        <v>0</v>
      </c>
      <c r="Y8780" s="3" t="s">
        <v>30</v>
      </c>
      <c r="Z8780" s="3" t="s">
        <v>30</v>
      </c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  <c r="AP8780" s="3"/>
      <c r="AQ8780" s="3"/>
      <c r="AR8780" s="3"/>
      <c r="AS8780" s="3"/>
      <c r="AT8780" s="3"/>
      <c r="AU8780" s="3"/>
      <c r="AV8780" s="3"/>
      <c r="AW8780" s="3"/>
      <c r="AX8780" s="3"/>
      <c r="AY8780" s="3"/>
      <c r="AZ8780" s="3"/>
      <c r="BA8780" s="3"/>
      <c r="BB8780" s="3"/>
      <c r="BC8780" s="3"/>
      <c r="BD8780" s="3"/>
      <c r="BE8780" s="3"/>
      <c r="BF8780" s="3"/>
      <c r="BG8780" s="3"/>
      <c r="BH8780" s="3"/>
      <c r="BI8780" s="3"/>
      <c r="BJ8780" s="3"/>
    </row>
    <row r="8781" customFormat="false" ht="15.75" hidden="false" customHeight="false" outlineLevel="0" collapsed="false">
      <c r="A8781" s="3" t="n">
        <v>8780</v>
      </c>
      <c r="B8781" s="3" t="s">
        <v>25404</v>
      </c>
      <c r="C8781" s="3" t="s">
        <v>25405</v>
      </c>
      <c r="D8781" s="3" t="n">
        <v>1</v>
      </c>
      <c r="E8781" s="3" t="n">
        <v>1.4072315</v>
      </c>
      <c r="F8781" s="3" t="n">
        <v>121</v>
      </c>
      <c r="G8781" s="3" t="n">
        <v>121</v>
      </c>
      <c r="H8781" s="3" t="n">
        <v>11</v>
      </c>
      <c r="I8781" s="3" t="n">
        <v>11</v>
      </c>
      <c r="J8781" s="3" t="n">
        <v>96</v>
      </c>
      <c r="K8781" s="3" t="n">
        <v>96</v>
      </c>
      <c r="L8781" s="3" t="n">
        <v>22</v>
      </c>
      <c r="M8781" s="3" t="n">
        <v>22</v>
      </c>
      <c r="N8781" s="3" t="n">
        <v>-1</v>
      </c>
      <c r="O8781" s="3" t="n">
        <v>-1</v>
      </c>
      <c r="P8781" s="3" t="n">
        <v>6.6</v>
      </c>
      <c r="Q8781" s="3" t="n">
        <v>24.2</v>
      </c>
      <c r="R8781" s="3" t="s">
        <v>25406</v>
      </c>
      <c r="S8781" s="4" t="n">
        <v>45747.3854861111</v>
      </c>
      <c r="T8781" s="3" t="s">
        <v>29</v>
      </c>
      <c r="U8781" s="3" t="s">
        <v>29</v>
      </c>
      <c r="V8781" s="3" t="n">
        <v>0</v>
      </c>
      <c r="W8781" s="3" t="n">
        <v>0</v>
      </c>
      <c r="X8781" s="3" t="n">
        <v>0</v>
      </c>
      <c r="Y8781" s="3" t="s">
        <v>30</v>
      </c>
      <c r="Z8781" s="3" t="s">
        <v>30</v>
      </c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  <c r="AP8781" s="3"/>
      <c r="AQ8781" s="3"/>
      <c r="AR8781" s="3"/>
      <c r="AS8781" s="3"/>
      <c r="AT8781" s="3"/>
      <c r="AU8781" s="3"/>
      <c r="AV8781" s="3"/>
      <c r="AW8781" s="3"/>
      <c r="AX8781" s="3"/>
      <c r="AY8781" s="3"/>
      <c r="AZ8781" s="3"/>
      <c r="BA8781" s="3"/>
      <c r="BB8781" s="3"/>
      <c r="BC8781" s="3"/>
      <c r="BD8781" s="3"/>
      <c r="BE8781" s="3"/>
      <c r="BF8781" s="3"/>
      <c r="BG8781" s="3"/>
      <c r="BH8781" s="3"/>
      <c r="BI8781" s="3"/>
      <c r="BJ8781" s="3"/>
    </row>
    <row r="8782" customFormat="false" ht="15.75" hidden="false" customHeight="false" outlineLevel="0" collapsed="false">
      <c r="A8782" s="3" t="n">
        <v>8781</v>
      </c>
      <c r="B8782" s="3" t="s">
        <v>25407</v>
      </c>
      <c r="C8782" s="3" t="s">
        <v>25408</v>
      </c>
      <c r="D8782" s="3" t="n">
        <v>1</v>
      </c>
      <c r="E8782" s="3" t="n">
        <v>0.2923794</v>
      </c>
      <c r="F8782" s="3" t="n">
        <v>11</v>
      </c>
      <c r="G8782" s="3" t="n">
        <v>11</v>
      </c>
      <c r="H8782" s="3" t="n">
        <v>6</v>
      </c>
      <c r="I8782" s="3" t="n">
        <v>6</v>
      </c>
      <c r="J8782" s="3" t="n">
        <v>7</v>
      </c>
      <c r="K8782" s="3" t="n">
        <v>7</v>
      </c>
      <c r="L8782" s="3" t="n">
        <v>2</v>
      </c>
      <c r="M8782" s="3" t="n">
        <v>2</v>
      </c>
      <c r="N8782" s="3" t="n">
        <v>-1</v>
      </c>
      <c r="O8782" s="3" t="n">
        <v>-1</v>
      </c>
      <c r="P8782" s="3" t="n">
        <v>6.6</v>
      </c>
      <c r="Q8782" s="3" t="n">
        <v>24.2</v>
      </c>
      <c r="R8782" s="3" t="s">
        <v>25383</v>
      </c>
      <c r="S8782" s="4" t="n">
        <v>45747.3855092593</v>
      </c>
      <c r="T8782" s="3" t="s">
        <v>29</v>
      </c>
      <c r="U8782" s="3" t="s">
        <v>29</v>
      </c>
      <c r="V8782" s="3" t="n">
        <v>0</v>
      </c>
      <c r="W8782" s="3" t="n">
        <v>0</v>
      </c>
      <c r="X8782" s="3" t="n">
        <v>0</v>
      </c>
      <c r="Y8782" s="3" t="s">
        <v>30</v>
      </c>
      <c r="Z8782" s="3" t="s">
        <v>30</v>
      </c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  <c r="AP8782" s="3"/>
      <c r="AQ8782" s="3"/>
      <c r="AR8782" s="3"/>
      <c r="AS8782" s="3"/>
      <c r="AT8782" s="3"/>
      <c r="AU8782" s="3"/>
      <c r="AV8782" s="3"/>
      <c r="AW8782" s="3"/>
      <c r="AX8782" s="3"/>
      <c r="AY8782" s="3"/>
      <c r="AZ8782" s="3"/>
      <c r="BA8782" s="3"/>
      <c r="BB8782" s="3"/>
      <c r="BC8782" s="3"/>
      <c r="BD8782" s="3"/>
      <c r="BE8782" s="3"/>
      <c r="BF8782" s="3"/>
      <c r="BG8782" s="3"/>
      <c r="BH8782" s="3"/>
      <c r="BI8782" s="3"/>
      <c r="BJ8782" s="3"/>
    </row>
    <row r="8783" customFormat="false" ht="15.75" hidden="false" customHeight="false" outlineLevel="0" collapsed="false">
      <c r="A8783" s="3" t="n">
        <v>8782</v>
      </c>
      <c r="B8783" s="3" t="s">
        <v>25409</v>
      </c>
      <c r="C8783" s="3" t="s">
        <v>25410</v>
      </c>
      <c r="D8783" s="3" t="n">
        <v>1</v>
      </c>
      <c r="E8783" s="3" t="n">
        <v>0.1859831</v>
      </c>
      <c r="F8783" s="3" t="n">
        <v>11</v>
      </c>
      <c r="G8783" s="3" t="n">
        <v>11</v>
      </c>
      <c r="H8783" s="3" t="n">
        <v>6</v>
      </c>
      <c r="I8783" s="3" t="n">
        <v>6</v>
      </c>
      <c r="J8783" s="3" t="n">
        <v>7</v>
      </c>
      <c r="K8783" s="3" t="n">
        <v>7</v>
      </c>
      <c r="L8783" s="3" t="n">
        <v>2</v>
      </c>
      <c r="M8783" s="3" t="n">
        <v>2</v>
      </c>
      <c r="N8783" s="3" t="n">
        <v>-1</v>
      </c>
      <c r="O8783" s="3" t="n">
        <v>-1</v>
      </c>
      <c r="P8783" s="3" t="n">
        <v>6.6</v>
      </c>
      <c r="Q8783" s="3" t="n">
        <v>24.2</v>
      </c>
      <c r="R8783" s="3" t="s">
        <v>25383</v>
      </c>
      <c r="S8783" s="4" t="n">
        <v>45747.3855324074</v>
      </c>
      <c r="T8783" s="3" t="s">
        <v>29</v>
      </c>
      <c r="U8783" s="3" t="s">
        <v>29</v>
      </c>
      <c r="V8783" s="3" t="n">
        <v>0</v>
      </c>
      <c r="W8783" s="3" t="n">
        <v>0</v>
      </c>
      <c r="X8783" s="3" t="n">
        <v>0</v>
      </c>
      <c r="Y8783" s="3" t="s">
        <v>30</v>
      </c>
      <c r="Z8783" s="3" t="s">
        <v>30</v>
      </c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  <c r="AP8783" s="3"/>
      <c r="AQ8783" s="3"/>
      <c r="AR8783" s="3"/>
      <c r="AS8783" s="3"/>
      <c r="AT8783" s="3"/>
      <c r="AU8783" s="3"/>
      <c r="AV8783" s="3"/>
      <c r="AW8783" s="3"/>
      <c r="AX8783" s="3"/>
      <c r="AY8783" s="3"/>
      <c r="AZ8783" s="3"/>
      <c r="BA8783" s="3"/>
      <c r="BB8783" s="3"/>
      <c r="BC8783" s="3"/>
      <c r="BD8783" s="3"/>
      <c r="BE8783" s="3"/>
      <c r="BF8783" s="3"/>
      <c r="BG8783" s="3"/>
      <c r="BH8783" s="3"/>
      <c r="BI8783" s="3"/>
      <c r="BJ8783" s="3"/>
    </row>
    <row r="8784" customFormat="false" ht="15.75" hidden="false" customHeight="false" outlineLevel="0" collapsed="false">
      <c r="A8784" s="3" t="n">
        <v>8783</v>
      </c>
      <c r="B8784" s="3" t="s">
        <v>25411</v>
      </c>
      <c r="C8784" s="3" t="s">
        <v>25412</v>
      </c>
      <c r="D8784" s="3" t="n">
        <v>1</v>
      </c>
      <c r="E8784" s="3" t="n">
        <v>10.1505363</v>
      </c>
      <c r="F8784" s="3" t="n">
        <v>828</v>
      </c>
      <c r="G8784" s="3" t="n">
        <v>828</v>
      </c>
      <c r="H8784" s="3" t="n">
        <v>10</v>
      </c>
      <c r="I8784" s="3" t="n">
        <v>10</v>
      </c>
      <c r="J8784" s="3" t="n">
        <v>863</v>
      </c>
      <c r="K8784" s="3" t="n">
        <v>863</v>
      </c>
      <c r="L8784" s="3" t="n">
        <v>124</v>
      </c>
      <c r="M8784" s="3" t="n">
        <v>124</v>
      </c>
      <c r="N8784" s="3" t="n">
        <v>-1</v>
      </c>
      <c r="O8784" s="3" t="n">
        <v>-1</v>
      </c>
      <c r="P8784" s="3" t="n">
        <v>6.6</v>
      </c>
      <c r="Q8784" s="3" t="n">
        <v>24.2</v>
      </c>
      <c r="R8784" s="3" t="s">
        <v>25413</v>
      </c>
      <c r="S8784" s="4" t="n">
        <v>45747.3857523148</v>
      </c>
      <c r="T8784" s="3" t="s">
        <v>29</v>
      </c>
      <c r="U8784" s="3" t="s">
        <v>29</v>
      </c>
      <c r="V8784" s="3" t="n">
        <v>0</v>
      </c>
      <c r="W8784" s="3" t="n">
        <v>0</v>
      </c>
      <c r="X8784" s="3" t="n">
        <v>0</v>
      </c>
      <c r="Y8784" s="3" t="s">
        <v>30</v>
      </c>
      <c r="Z8784" s="3" t="s">
        <v>30</v>
      </c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  <c r="AP8784" s="3"/>
      <c r="AQ8784" s="3"/>
      <c r="AR8784" s="3"/>
      <c r="AS8784" s="3"/>
      <c r="AT8784" s="3"/>
      <c r="AU8784" s="3"/>
      <c r="AV8784" s="3"/>
      <c r="AW8784" s="3"/>
      <c r="AX8784" s="3"/>
      <c r="AY8784" s="3"/>
      <c r="AZ8784" s="3"/>
      <c r="BA8784" s="3"/>
      <c r="BB8784" s="3"/>
      <c r="BC8784" s="3"/>
      <c r="BD8784" s="3"/>
      <c r="BE8784" s="3"/>
      <c r="BF8784" s="3"/>
      <c r="BG8784" s="3"/>
      <c r="BH8784" s="3"/>
      <c r="BI8784" s="3"/>
      <c r="BJ8784" s="3"/>
    </row>
    <row r="8785" customFormat="false" ht="15.75" hidden="false" customHeight="false" outlineLevel="0" collapsed="false">
      <c r="A8785" s="3" t="n">
        <v>8784</v>
      </c>
      <c r="B8785" s="3" t="s">
        <v>25414</v>
      </c>
      <c r="C8785" s="3" t="s">
        <v>25415</v>
      </c>
      <c r="D8785" s="3" t="n">
        <v>1</v>
      </c>
      <c r="E8785" s="3" t="n">
        <v>1.5844645</v>
      </c>
      <c r="F8785" s="3" t="n">
        <v>121</v>
      </c>
      <c r="G8785" s="3" t="n">
        <v>121</v>
      </c>
      <c r="H8785" s="3" t="n">
        <v>11</v>
      </c>
      <c r="I8785" s="3" t="n">
        <v>11</v>
      </c>
      <c r="J8785" s="3" t="n">
        <v>96</v>
      </c>
      <c r="K8785" s="3" t="n">
        <v>96</v>
      </c>
      <c r="L8785" s="3" t="n">
        <v>22</v>
      </c>
      <c r="M8785" s="3" t="n">
        <v>22</v>
      </c>
      <c r="N8785" s="3" t="n">
        <v>-1</v>
      </c>
      <c r="O8785" s="3" t="n">
        <v>-1</v>
      </c>
      <c r="P8785" s="3" t="n">
        <v>6.6</v>
      </c>
      <c r="Q8785" s="3" t="n">
        <v>24.2</v>
      </c>
      <c r="R8785" s="3" t="s">
        <v>25416</v>
      </c>
      <c r="S8785" s="4" t="n">
        <v>45747.3858217593</v>
      </c>
      <c r="T8785" s="3" t="s">
        <v>29</v>
      </c>
      <c r="U8785" s="3" t="s">
        <v>29</v>
      </c>
      <c r="V8785" s="3" t="n">
        <v>0</v>
      </c>
      <c r="W8785" s="3" t="n">
        <v>0</v>
      </c>
      <c r="X8785" s="3" t="n">
        <v>0</v>
      </c>
      <c r="Y8785" s="3" t="s">
        <v>30</v>
      </c>
      <c r="Z8785" s="3" t="s">
        <v>30</v>
      </c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  <c r="AP8785" s="3"/>
      <c r="AQ8785" s="3"/>
      <c r="AR8785" s="3"/>
      <c r="AS8785" s="3"/>
      <c r="AT8785" s="3"/>
      <c r="AU8785" s="3"/>
      <c r="AV8785" s="3"/>
      <c r="AW8785" s="3"/>
      <c r="AX8785" s="3"/>
      <c r="AY8785" s="3"/>
      <c r="AZ8785" s="3"/>
      <c r="BA8785" s="3"/>
      <c r="BB8785" s="3"/>
      <c r="BC8785" s="3"/>
      <c r="BD8785" s="3"/>
      <c r="BE8785" s="3"/>
      <c r="BF8785" s="3"/>
      <c r="BG8785" s="3"/>
      <c r="BH8785" s="3"/>
      <c r="BI8785" s="3"/>
      <c r="BJ8785" s="3"/>
    </row>
    <row r="8786" customFormat="false" ht="15.75" hidden="false" customHeight="false" outlineLevel="0" collapsed="false">
      <c r="A8786" s="3" t="n">
        <v>8785</v>
      </c>
      <c r="B8786" s="3" t="s">
        <v>25417</v>
      </c>
      <c r="C8786" s="3" t="s">
        <v>25418</v>
      </c>
      <c r="D8786" s="3" t="n">
        <v>1</v>
      </c>
      <c r="E8786" s="3" t="n">
        <v>0.1097749</v>
      </c>
      <c r="F8786" s="3" t="n">
        <v>16</v>
      </c>
      <c r="G8786" s="3" t="n">
        <v>16</v>
      </c>
      <c r="H8786" s="3" t="n">
        <v>5</v>
      </c>
      <c r="I8786" s="3" t="n">
        <v>5</v>
      </c>
      <c r="J8786" s="3" t="n">
        <v>14</v>
      </c>
      <c r="K8786" s="3" t="n">
        <v>14</v>
      </c>
      <c r="L8786" s="3" t="n">
        <v>1</v>
      </c>
      <c r="M8786" s="3" t="n">
        <v>1</v>
      </c>
      <c r="N8786" s="3" t="n">
        <v>0</v>
      </c>
      <c r="O8786" s="3" t="n">
        <v>0</v>
      </c>
      <c r="P8786" s="3" t="n">
        <v>6.6</v>
      </c>
      <c r="Q8786" s="3" t="n">
        <v>24.2</v>
      </c>
      <c r="R8786" s="3" t="s">
        <v>25366</v>
      </c>
      <c r="S8786" s="4" t="n">
        <v>45747.3858564815</v>
      </c>
      <c r="T8786" s="3" t="s">
        <v>65</v>
      </c>
      <c r="U8786" s="3" t="s">
        <v>65</v>
      </c>
      <c r="V8786" s="3" t="n">
        <v>1</v>
      </c>
      <c r="W8786" s="3" t="n">
        <v>1</v>
      </c>
      <c r="X8786" s="3" t="n">
        <v>0</v>
      </c>
      <c r="Y8786" s="3" t="s">
        <v>30</v>
      </c>
      <c r="Z8786" s="3" t="s">
        <v>30</v>
      </c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  <c r="AP8786" s="3"/>
      <c r="AQ8786" s="3"/>
      <c r="AR8786" s="3"/>
      <c r="AS8786" s="3"/>
      <c r="AT8786" s="3"/>
      <c r="AU8786" s="3"/>
      <c r="AV8786" s="3"/>
      <c r="AW8786" s="3"/>
      <c r="AX8786" s="3"/>
      <c r="AY8786" s="3"/>
      <c r="AZ8786" s="3"/>
      <c r="BA8786" s="3"/>
      <c r="BB8786" s="3"/>
      <c r="BC8786" s="3"/>
      <c r="BD8786" s="3"/>
      <c r="BE8786" s="3"/>
      <c r="BF8786" s="3"/>
      <c r="BG8786" s="3"/>
      <c r="BH8786" s="3"/>
      <c r="BI8786" s="3"/>
      <c r="BJ8786" s="3"/>
    </row>
    <row r="8787" customFormat="false" ht="15.75" hidden="false" customHeight="false" outlineLevel="0" collapsed="false">
      <c r="A8787" s="3" t="n">
        <v>8786</v>
      </c>
      <c r="B8787" s="3" t="s">
        <v>25419</v>
      </c>
      <c r="C8787" s="3" t="s">
        <v>25420</v>
      </c>
      <c r="D8787" s="3" t="n">
        <v>1</v>
      </c>
      <c r="E8787" s="3" t="n">
        <v>0.1199699</v>
      </c>
      <c r="F8787" s="3" t="n">
        <v>16</v>
      </c>
      <c r="G8787" s="3" t="n">
        <v>16</v>
      </c>
      <c r="H8787" s="3" t="n">
        <v>5</v>
      </c>
      <c r="I8787" s="3" t="n">
        <v>5</v>
      </c>
      <c r="J8787" s="3" t="n">
        <v>12</v>
      </c>
      <c r="K8787" s="3" t="n">
        <v>12</v>
      </c>
      <c r="L8787" s="3" t="n">
        <v>1</v>
      </c>
      <c r="M8787" s="3" t="n">
        <v>1</v>
      </c>
      <c r="N8787" s="3" t="n">
        <v>0</v>
      </c>
      <c r="O8787" s="3" t="n">
        <v>0</v>
      </c>
      <c r="P8787" s="3" t="n">
        <v>6.6</v>
      </c>
      <c r="Q8787" s="3" t="n">
        <v>24.2</v>
      </c>
      <c r="R8787" s="3" t="s">
        <v>25369</v>
      </c>
      <c r="S8787" s="4" t="n">
        <v>45747.3859143519</v>
      </c>
      <c r="T8787" s="3" t="s">
        <v>65</v>
      </c>
      <c r="U8787" s="3" t="s">
        <v>65</v>
      </c>
      <c r="V8787" s="3" t="n">
        <v>1</v>
      </c>
      <c r="W8787" s="3" t="n">
        <v>1</v>
      </c>
      <c r="X8787" s="3" t="n">
        <v>0</v>
      </c>
      <c r="Y8787" s="3" t="s">
        <v>30</v>
      </c>
      <c r="Z8787" s="3" t="s">
        <v>30</v>
      </c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  <c r="AP8787" s="3"/>
      <c r="AQ8787" s="3"/>
      <c r="AR8787" s="3"/>
      <c r="AS8787" s="3"/>
      <c r="AT8787" s="3"/>
      <c r="AU8787" s="3"/>
      <c r="AV8787" s="3"/>
      <c r="AW8787" s="3"/>
      <c r="AX8787" s="3"/>
      <c r="AY8787" s="3"/>
      <c r="AZ8787" s="3"/>
      <c r="BA8787" s="3"/>
      <c r="BB8787" s="3"/>
      <c r="BC8787" s="3"/>
      <c r="BD8787" s="3"/>
      <c r="BE8787" s="3"/>
      <c r="BF8787" s="3"/>
      <c r="BG8787" s="3"/>
      <c r="BH8787" s="3"/>
      <c r="BI8787" s="3"/>
      <c r="BJ8787" s="3"/>
    </row>
    <row r="8788" customFormat="false" ht="15.75" hidden="false" customHeight="false" outlineLevel="0" collapsed="false">
      <c r="A8788" s="3" t="n">
        <v>8787</v>
      </c>
      <c r="B8788" s="3" t="s">
        <v>25421</v>
      </c>
      <c r="C8788" s="3" t="s">
        <v>25422</v>
      </c>
      <c r="D8788" s="3" t="n">
        <v>1</v>
      </c>
      <c r="E8788" s="3" t="n">
        <v>0.0901717</v>
      </c>
      <c r="F8788" s="3" t="n">
        <v>14</v>
      </c>
      <c r="G8788" s="3" t="n">
        <v>14</v>
      </c>
      <c r="H8788" s="3" t="n">
        <v>5</v>
      </c>
      <c r="I8788" s="3" t="n">
        <v>5</v>
      </c>
      <c r="J8788" s="3" t="n">
        <v>10</v>
      </c>
      <c r="K8788" s="3" t="n">
        <v>10</v>
      </c>
      <c r="L8788" s="3" t="n">
        <v>1</v>
      </c>
      <c r="M8788" s="3" t="n">
        <v>1</v>
      </c>
      <c r="N8788" s="3" t="n">
        <v>0</v>
      </c>
      <c r="O8788" s="3" t="n">
        <v>0</v>
      </c>
      <c r="P8788" s="3" t="n">
        <v>6.6</v>
      </c>
      <c r="Q8788" s="3" t="n">
        <v>24.2</v>
      </c>
      <c r="R8788" s="3" t="s">
        <v>25372</v>
      </c>
      <c r="S8788" s="4" t="n">
        <v>45747.3859606482</v>
      </c>
      <c r="T8788" s="3" t="s">
        <v>65</v>
      </c>
      <c r="U8788" s="3" t="s">
        <v>65</v>
      </c>
      <c r="V8788" s="3" t="n">
        <v>1</v>
      </c>
      <c r="W8788" s="3" t="n">
        <v>1</v>
      </c>
      <c r="X8788" s="3" t="n">
        <v>0</v>
      </c>
      <c r="Y8788" s="3" t="s">
        <v>30</v>
      </c>
      <c r="Z8788" s="3" t="s">
        <v>30</v>
      </c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  <c r="AP8788" s="3"/>
      <c r="AQ8788" s="3"/>
      <c r="AR8788" s="3"/>
      <c r="AS8788" s="3"/>
      <c r="AT8788" s="3"/>
      <c r="AU8788" s="3"/>
      <c r="AV8788" s="3"/>
      <c r="AW8788" s="3"/>
      <c r="AX8788" s="3"/>
      <c r="AY8788" s="3"/>
      <c r="AZ8788" s="3"/>
      <c r="BA8788" s="3"/>
      <c r="BB8788" s="3"/>
      <c r="BC8788" s="3"/>
      <c r="BD8788" s="3"/>
      <c r="BE8788" s="3"/>
      <c r="BF8788" s="3"/>
      <c r="BG8788" s="3"/>
      <c r="BH8788" s="3"/>
      <c r="BI8788" s="3"/>
      <c r="BJ8788" s="3"/>
    </row>
    <row r="8789" customFormat="false" ht="15.75" hidden="false" customHeight="false" outlineLevel="0" collapsed="false">
      <c r="A8789" s="3" t="n">
        <v>8788</v>
      </c>
      <c r="B8789" s="3" t="s">
        <v>25423</v>
      </c>
      <c r="C8789" s="3" t="s">
        <v>25424</v>
      </c>
      <c r="D8789" s="3" t="n">
        <v>1</v>
      </c>
      <c r="E8789" s="3" t="n">
        <v>0.1135616</v>
      </c>
      <c r="F8789" s="3" t="n">
        <v>16</v>
      </c>
      <c r="G8789" s="3" t="n">
        <v>16</v>
      </c>
      <c r="H8789" s="3" t="n">
        <v>5</v>
      </c>
      <c r="I8789" s="3" t="n">
        <v>5</v>
      </c>
      <c r="J8789" s="3" t="n">
        <v>12</v>
      </c>
      <c r="K8789" s="3" t="n">
        <v>12</v>
      </c>
      <c r="L8789" s="3" t="n">
        <v>1</v>
      </c>
      <c r="M8789" s="3" t="n">
        <v>1</v>
      </c>
      <c r="N8789" s="3" t="n">
        <v>0</v>
      </c>
      <c r="O8789" s="3" t="n">
        <v>0</v>
      </c>
      <c r="P8789" s="3" t="n">
        <v>6.6</v>
      </c>
      <c r="Q8789" s="3" t="n">
        <v>24.2</v>
      </c>
      <c r="R8789" s="3" t="s">
        <v>25375</v>
      </c>
      <c r="S8789" s="4" t="n">
        <v>45747.3860069444</v>
      </c>
      <c r="T8789" s="3" t="s">
        <v>65</v>
      </c>
      <c r="U8789" s="3" t="s">
        <v>65</v>
      </c>
      <c r="V8789" s="3" t="n">
        <v>1</v>
      </c>
      <c r="W8789" s="3" t="n">
        <v>1</v>
      </c>
      <c r="X8789" s="3" t="n">
        <v>0</v>
      </c>
      <c r="Y8789" s="3" t="s">
        <v>30</v>
      </c>
      <c r="Z8789" s="3" t="s">
        <v>30</v>
      </c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  <c r="AP8789" s="3"/>
      <c r="AQ8789" s="3"/>
      <c r="AR8789" s="3"/>
      <c r="AS8789" s="3"/>
      <c r="AT8789" s="3"/>
      <c r="AU8789" s="3"/>
      <c r="AV8789" s="3"/>
      <c r="AW8789" s="3"/>
      <c r="AX8789" s="3"/>
      <c r="AY8789" s="3"/>
      <c r="AZ8789" s="3"/>
      <c r="BA8789" s="3"/>
      <c r="BB8789" s="3"/>
      <c r="BC8789" s="3"/>
      <c r="BD8789" s="3"/>
      <c r="BE8789" s="3"/>
      <c r="BF8789" s="3"/>
      <c r="BG8789" s="3"/>
      <c r="BH8789" s="3"/>
      <c r="BI8789" s="3"/>
      <c r="BJ8789" s="3"/>
    </row>
    <row r="8790" customFormat="false" ht="15.75" hidden="false" customHeight="false" outlineLevel="0" collapsed="false">
      <c r="A8790" s="3" t="n">
        <v>8789</v>
      </c>
      <c r="B8790" s="3" t="s">
        <v>25425</v>
      </c>
      <c r="C8790" s="3" t="s">
        <v>25426</v>
      </c>
      <c r="D8790" s="3" t="n">
        <v>1</v>
      </c>
      <c r="E8790" s="3" t="n">
        <v>0.6714108</v>
      </c>
      <c r="F8790" s="3" t="n">
        <v>46</v>
      </c>
      <c r="G8790" s="3" t="n">
        <v>46</v>
      </c>
      <c r="H8790" s="3" t="n">
        <v>8</v>
      </c>
      <c r="I8790" s="3" t="n">
        <v>8</v>
      </c>
      <c r="J8790" s="3" t="n">
        <v>42</v>
      </c>
      <c r="K8790" s="3" t="n">
        <v>42</v>
      </c>
      <c r="L8790" s="3" t="n">
        <v>7</v>
      </c>
      <c r="M8790" s="3" t="n">
        <v>7</v>
      </c>
      <c r="N8790" s="3" t="n">
        <v>-1</v>
      </c>
      <c r="O8790" s="3" t="n">
        <v>-1</v>
      </c>
      <c r="P8790" s="3" t="n">
        <v>6.6</v>
      </c>
      <c r="Q8790" s="3" t="n">
        <v>24.2</v>
      </c>
      <c r="R8790" s="3" t="s">
        <v>25427</v>
      </c>
      <c r="S8790" s="4" t="n">
        <v>45747.3860532407</v>
      </c>
      <c r="T8790" s="3" t="s">
        <v>29</v>
      </c>
      <c r="U8790" s="3" t="s">
        <v>29</v>
      </c>
      <c r="V8790" s="3" t="n">
        <v>0</v>
      </c>
      <c r="W8790" s="3" t="n">
        <v>0</v>
      </c>
      <c r="X8790" s="3" t="n">
        <v>0</v>
      </c>
      <c r="Y8790" s="3" t="s">
        <v>30</v>
      </c>
      <c r="Z8790" s="3" t="s">
        <v>30</v>
      </c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  <c r="AP8790" s="3"/>
      <c r="AQ8790" s="3"/>
      <c r="AR8790" s="3"/>
      <c r="AS8790" s="3"/>
      <c r="AT8790" s="3"/>
      <c r="AU8790" s="3"/>
      <c r="AV8790" s="3"/>
      <c r="AW8790" s="3"/>
      <c r="AX8790" s="3"/>
      <c r="AY8790" s="3"/>
      <c r="AZ8790" s="3"/>
      <c r="BA8790" s="3"/>
      <c r="BB8790" s="3"/>
      <c r="BC8790" s="3"/>
      <c r="BD8790" s="3"/>
      <c r="BE8790" s="3"/>
      <c r="BF8790" s="3"/>
      <c r="BG8790" s="3"/>
      <c r="BH8790" s="3"/>
      <c r="BI8790" s="3"/>
      <c r="BJ8790" s="3"/>
    </row>
    <row r="8791" customFormat="false" ht="15.75" hidden="false" customHeight="false" outlineLevel="0" collapsed="false">
      <c r="A8791" s="3" t="n">
        <v>8790</v>
      </c>
      <c r="B8791" s="3" t="s">
        <v>25428</v>
      </c>
      <c r="C8791" s="3" t="s">
        <v>25429</v>
      </c>
      <c r="D8791" s="3" t="n">
        <v>1</v>
      </c>
      <c r="E8791" s="3" t="n">
        <v>0.6552336</v>
      </c>
      <c r="F8791" s="3" t="n">
        <v>46</v>
      </c>
      <c r="G8791" s="3" t="n">
        <v>46</v>
      </c>
      <c r="H8791" s="3" t="n">
        <v>8</v>
      </c>
      <c r="I8791" s="3" t="n">
        <v>8</v>
      </c>
      <c r="J8791" s="3" t="n">
        <v>42</v>
      </c>
      <c r="K8791" s="3" t="n">
        <v>42</v>
      </c>
      <c r="L8791" s="3" t="n">
        <v>7</v>
      </c>
      <c r="M8791" s="3" t="n">
        <v>7</v>
      </c>
      <c r="N8791" s="3" t="n">
        <v>-1</v>
      </c>
      <c r="O8791" s="3" t="n">
        <v>-1</v>
      </c>
      <c r="P8791" s="3" t="n">
        <v>6.6</v>
      </c>
      <c r="Q8791" s="3" t="n">
        <v>24.2</v>
      </c>
      <c r="R8791" s="3" t="s">
        <v>25427</v>
      </c>
      <c r="S8791" s="4" t="n">
        <v>45747.386087963</v>
      </c>
      <c r="T8791" s="3" t="s">
        <v>29</v>
      </c>
      <c r="U8791" s="3" t="s">
        <v>29</v>
      </c>
      <c r="V8791" s="3" t="n">
        <v>0</v>
      </c>
      <c r="W8791" s="3" t="n">
        <v>0</v>
      </c>
      <c r="X8791" s="3" t="n">
        <v>0</v>
      </c>
      <c r="Y8791" s="3" t="s">
        <v>30</v>
      </c>
      <c r="Z8791" s="3" t="s">
        <v>30</v>
      </c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  <c r="AP8791" s="3"/>
      <c r="AQ8791" s="3"/>
      <c r="AR8791" s="3"/>
      <c r="AS8791" s="3"/>
      <c r="AT8791" s="3"/>
      <c r="AU8791" s="3"/>
      <c r="AV8791" s="3"/>
      <c r="AW8791" s="3"/>
      <c r="AX8791" s="3"/>
      <c r="AY8791" s="3"/>
      <c r="AZ8791" s="3"/>
      <c r="BA8791" s="3"/>
      <c r="BB8791" s="3"/>
      <c r="BC8791" s="3"/>
      <c r="BD8791" s="3"/>
      <c r="BE8791" s="3"/>
      <c r="BF8791" s="3"/>
      <c r="BG8791" s="3"/>
      <c r="BH8791" s="3"/>
      <c r="BI8791" s="3"/>
      <c r="BJ8791" s="3"/>
    </row>
    <row r="8792" customFormat="false" ht="15.75" hidden="false" customHeight="false" outlineLevel="0" collapsed="false">
      <c r="A8792" s="3" t="n">
        <v>8791</v>
      </c>
      <c r="B8792" s="3" t="s">
        <v>25430</v>
      </c>
      <c r="C8792" s="3" t="s">
        <v>25431</v>
      </c>
      <c r="D8792" s="3" t="n">
        <v>1</v>
      </c>
      <c r="E8792" s="3" t="n">
        <v>0.5748444</v>
      </c>
      <c r="F8792" s="3" t="n">
        <v>46</v>
      </c>
      <c r="G8792" s="3" t="n">
        <v>46</v>
      </c>
      <c r="H8792" s="3" t="n">
        <v>8</v>
      </c>
      <c r="I8792" s="3" t="n">
        <v>8</v>
      </c>
      <c r="J8792" s="3" t="n">
        <v>41</v>
      </c>
      <c r="K8792" s="3" t="n">
        <v>41</v>
      </c>
      <c r="L8792" s="3" t="n">
        <v>7</v>
      </c>
      <c r="M8792" s="3" t="n">
        <v>7</v>
      </c>
      <c r="N8792" s="3" t="n">
        <v>-1</v>
      </c>
      <c r="O8792" s="3" t="n">
        <v>-1</v>
      </c>
      <c r="P8792" s="3" t="n">
        <v>6.6</v>
      </c>
      <c r="Q8792" s="3" t="n">
        <v>24.2</v>
      </c>
      <c r="R8792" s="3" t="s">
        <v>25432</v>
      </c>
      <c r="S8792" s="4" t="n">
        <v>45747.3861226852</v>
      </c>
      <c r="T8792" s="3" t="s">
        <v>29</v>
      </c>
      <c r="U8792" s="3" t="s">
        <v>29</v>
      </c>
      <c r="V8792" s="3" t="n">
        <v>0</v>
      </c>
      <c r="W8792" s="3" t="n">
        <v>0</v>
      </c>
      <c r="X8792" s="3" t="n">
        <v>0</v>
      </c>
      <c r="Y8792" s="3" t="s">
        <v>30</v>
      </c>
      <c r="Z8792" s="3" t="s">
        <v>30</v>
      </c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  <c r="AP8792" s="3"/>
      <c r="AQ8792" s="3"/>
      <c r="AR8792" s="3"/>
      <c r="AS8792" s="3"/>
      <c r="AT8792" s="3"/>
      <c r="AU8792" s="3"/>
      <c r="AV8792" s="3"/>
      <c r="AW8792" s="3"/>
      <c r="AX8792" s="3"/>
      <c r="AY8792" s="3"/>
      <c r="AZ8792" s="3"/>
      <c r="BA8792" s="3"/>
      <c r="BB8792" s="3"/>
      <c r="BC8792" s="3"/>
      <c r="BD8792" s="3"/>
      <c r="BE8792" s="3"/>
      <c r="BF8792" s="3"/>
      <c r="BG8792" s="3"/>
      <c r="BH8792" s="3"/>
      <c r="BI8792" s="3"/>
      <c r="BJ8792" s="3"/>
    </row>
    <row r="8793" customFormat="false" ht="15.75" hidden="false" customHeight="false" outlineLevel="0" collapsed="false">
      <c r="A8793" s="3" t="n">
        <v>8792</v>
      </c>
      <c r="B8793" s="3" t="s">
        <v>25433</v>
      </c>
      <c r="C8793" s="3" t="s">
        <v>25434</v>
      </c>
      <c r="D8793" s="3" t="n">
        <v>1</v>
      </c>
      <c r="E8793" s="3" t="n">
        <v>0.6309906</v>
      </c>
      <c r="F8793" s="3" t="n">
        <v>46</v>
      </c>
      <c r="G8793" s="3" t="n">
        <v>46</v>
      </c>
      <c r="H8793" s="3" t="n">
        <v>8</v>
      </c>
      <c r="I8793" s="3" t="n">
        <v>8</v>
      </c>
      <c r="J8793" s="3" t="n">
        <v>41</v>
      </c>
      <c r="K8793" s="3" t="n">
        <v>41</v>
      </c>
      <c r="L8793" s="3" t="n">
        <v>7</v>
      </c>
      <c r="M8793" s="3" t="n">
        <v>7</v>
      </c>
      <c r="N8793" s="3" t="n">
        <v>-1</v>
      </c>
      <c r="O8793" s="3" t="n">
        <v>-1</v>
      </c>
      <c r="P8793" s="3" t="n">
        <v>6.6</v>
      </c>
      <c r="Q8793" s="3" t="n">
        <v>24.2</v>
      </c>
      <c r="R8793" s="3" t="s">
        <v>25435</v>
      </c>
      <c r="S8793" s="4" t="n">
        <v>45747.3861458333</v>
      </c>
      <c r="T8793" s="3" t="s">
        <v>29</v>
      </c>
      <c r="U8793" s="3" t="s">
        <v>29</v>
      </c>
      <c r="V8793" s="3" t="n">
        <v>0</v>
      </c>
      <c r="W8793" s="3" t="n">
        <v>0</v>
      </c>
      <c r="X8793" s="3" t="n">
        <v>0</v>
      </c>
      <c r="Y8793" s="3" t="s">
        <v>30</v>
      </c>
      <c r="Z8793" s="3" t="s">
        <v>30</v>
      </c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  <c r="AP8793" s="3"/>
      <c r="AQ8793" s="3"/>
      <c r="AR8793" s="3"/>
      <c r="AS8793" s="3"/>
      <c r="AT8793" s="3"/>
      <c r="AU8793" s="3"/>
      <c r="AV8793" s="3"/>
      <c r="AW8793" s="3"/>
      <c r="AX8793" s="3"/>
      <c r="AY8793" s="3"/>
      <c r="AZ8793" s="3"/>
      <c r="BA8793" s="3"/>
      <c r="BB8793" s="3"/>
      <c r="BC8793" s="3"/>
      <c r="BD8793" s="3"/>
      <c r="BE8793" s="3"/>
      <c r="BF8793" s="3"/>
      <c r="BG8793" s="3"/>
      <c r="BH8793" s="3"/>
      <c r="BI8793" s="3"/>
      <c r="BJ8793" s="3"/>
    </row>
    <row r="8794" customFormat="false" ht="15.75" hidden="false" customHeight="false" outlineLevel="0" collapsed="false">
      <c r="A8794" s="3" t="n">
        <v>8793</v>
      </c>
      <c r="B8794" s="3" t="s">
        <v>25436</v>
      </c>
      <c r="C8794" s="3" t="s">
        <v>25437</v>
      </c>
      <c r="D8794" s="3" t="n">
        <v>1</v>
      </c>
      <c r="E8794" s="3" t="n">
        <v>0.6289434</v>
      </c>
      <c r="F8794" s="3" t="n">
        <v>46</v>
      </c>
      <c r="G8794" s="3" t="n">
        <v>46</v>
      </c>
      <c r="H8794" s="3" t="n">
        <v>8</v>
      </c>
      <c r="I8794" s="3" t="n">
        <v>8</v>
      </c>
      <c r="J8794" s="3" t="n">
        <v>41</v>
      </c>
      <c r="K8794" s="3" t="n">
        <v>41</v>
      </c>
      <c r="L8794" s="3" t="n">
        <v>7</v>
      </c>
      <c r="M8794" s="3" t="n">
        <v>7</v>
      </c>
      <c r="N8794" s="3" t="n">
        <v>-1</v>
      </c>
      <c r="O8794" s="3" t="n">
        <v>-1</v>
      </c>
      <c r="P8794" s="3" t="n">
        <v>6.6</v>
      </c>
      <c r="Q8794" s="3" t="n">
        <v>24.2</v>
      </c>
      <c r="R8794" s="3" t="s">
        <v>25435</v>
      </c>
      <c r="S8794" s="4" t="n">
        <v>45747.3861805556</v>
      </c>
      <c r="T8794" s="3" t="s">
        <v>29</v>
      </c>
      <c r="U8794" s="3" t="s">
        <v>29</v>
      </c>
      <c r="V8794" s="3" t="n">
        <v>0</v>
      </c>
      <c r="W8794" s="3" t="n">
        <v>0</v>
      </c>
      <c r="X8794" s="3" t="n">
        <v>0</v>
      </c>
      <c r="Y8794" s="3" t="s">
        <v>30</v>
      </c>
      <c r="Z8794" s="3" t="s">
        <v>30</v>
      </c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  <c r="AP8794" s="3"/>
      <c r="AQ8794" s="3"/>
      <c r="AR8794" s="3"/>
      <c r="AS8794" s="3"/>
      <c r="AT8794" s="3"/>
      <c r="AU8794" s="3"/>
      <c r="AV8794" s="3"/>
      <c r="AW8794" s="3"/>
      <c r="AX8794" s="3"/>
      <c r="AY8794" s="3"/>
      <c r="AZ8794" s="3"/>
      <c r="BA8794" s="3"/>
      <c r="BB8794" s="3"/>
      <c r="BC8794" s="3"/>
      <c r="BD8794" s="3"/>
      <c r="BE8794" s="3"/>
      <c r="BF8794" s="3"/>
      <c r="BG8794" s="3"/>
      <c r="BH8794" s="3"/>
      <c r="BI8794" s="3"/>
      <c r="BJ8794" s="3"/>
    </row>
    <row r="8795" customFormat="false" ht="15.75" hidden="false" customHeight="false" outlineLevel="0" collapsed="false">
      <c r="A8795" s="3" t="n">
        <v>8794</v>
      </c>
      <c r="B8795" s="3" t="s">
        <v>25438</v>
      </c>
      <c r="C8795" s="3" t="s">
        <v>25439</v>
      </c>
      <c r="D8795" s="3" t="n">
        <v>1</v>
      </c>
      <c r="E8795" s="3" t="n">
        <v>0.6521613</v>
      </c>
      <c r="F8795" s="3" t="n">
        <v>46</v>
      </c>
      <c r="G8795" s="3" t="n">
        <v>46</v>
      </c>
      <c r="H8795" s="3" t="n">
        <v>8</v>
      </c>
      <c r="I8795" s="3" t="n">
        <v>8</v>
      </c>
      <c r="J8795" s="3" t="n">
        <v>41</v>
      </c>
      <c r="K8795" s="3" t="n">
        <v>41</v>
      </c>
      <c r="L8795" s="3" t="n">
        <v>7</v>
      </c>
      <c r="M8795" s="3" t="n">
        <v>7</v>
      </c>
      <c r="N8795" s="3" t="n">
        <v>-1</v>
      </c>
      <c r="O8795" s="3" t="n">
        <v>-1</v>
      </c>
      <c r="P8795" s="3" t="n">
        <v>6.6</v>
      </c>
      <c r="Q8795" s="3" t="n">
        <v>24.2</v>
      </c>
      <c r="R8795" s="3" t="s">
        <v>25435</v>
      </c>
      <c r="S8795" s="4" t="n">
        <v>45747.3862152778</v>
      </c>
      <c r="T8795" s="3" t="s">
        <v>29</v>
      </c>
      <c r="U8795" s="3" t="s">
        <v>29</v>
      </c>
      <c r="V8795" s="3" t="n">
        <v>0</v>
      </c>
      <c r="W8795" s="3" t="n">
        <v>0</v>
      </c>
      <c r="X8795" s="3" t="n">
        <v>0</v>
      </c>
      <c r="Y8795" s="3" t="s">
        <v>30</v>
      </c>
      <c r="Z8795" s="3" t="s">
        <v>30</v>
      </c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  <c r="AP8795" s="3"/>
      <c r="AQ8795" s="3"/>
      <c r="AR8795" s="3"/>
      <c r="AS8795" s="3"/>
      <c r="AT8795" s="3"/>
      <c r="AU8795" s="3"/>
      <c r="AV8795" s="3"/>
      <c r="AW8795" s="3"/>
      <c r="AX8795" s="3"/>
      <c r="AY8795" s="3"/>
      <c r="AZ8795" s="3"/>
      <c r="BA8795" s="3"/>
      <c r="BB8795" s="3"/>
      <c r="BC8795" s="3"/>
      <c r="BD8795" s="3"/>
      <c r="BE8795" s="3"/>
      <c r="BF8795" s="3"/>
      <c r="BG8795" s="3"/>
      <c r="BH8795" s="3"/>
      <c r="BI8795" s="3"/>
      <c r="BJ8795" s="3"/>
    </row>
    <row r="8796" customFormat="false" ht="15.75" hidden="false" customHeight="false" outlineLevel="0" collapsed="false">
      <c r="A8796" s="3" t="n">
        <v>8795</v>
      </c>
      <c r="B8796" s="3" t="s">
        <v>25440</v>
      </c>
      <c r="C8796" s="3" t="s">
        <v>25441</v>
      </c>
      <c r="D8796" s="3" t="n">
        <v>1</v>
      </c>
      <c r="E8796" s="3" t="n">
        <v>0.5530461</v>
      </c>
      <c r="F8796" s="3" t="n">
        <v>39</v>
      </c>
      <c r="G8796" s="3" t="n">
        <v>39</v>
      </c>
      <c r="H8796" s="3" t="n">
        <v>8</v>
      </c>
      <c r="I8796" s="3" t="n">
        <v>8</v>
      </c>
      <c r="J8796" s="3" t="n">
        <v>34</v>
      </c>
      <c r="K8796" s="3" t="n">
        <v>34</v>
      </c>
      <c r="L8796" s="3" t="n">
        <v>6</v>
      </c>
      <c r="M8796" s="3" t="n">
        <v>6</v>
      </c>
      <c r="N8796" s="3" t="n">
        <v>-1</v>
      </c>
      <c r="O8796" s="3" t="n">
        <v>-1</v>
      </c>
      <c r="P8796" s="3" t="n">
        <v>6.6</v>
      </c>
      <c r="Q8796" s="3" t="n">
        <v>24.2</v>
      </c>
      <c r="R8796" s="3" t="s">
        <v>25427</v>
      </c>
      <c r="S8796" s="4" t="n">
        <v>45747.38625</v>
      </c>
      <c r="T8796" s="3" t="s">
        <v>29</v>
      </c>
      <c r="U8796" s="3" t="s">
        <v>29</v>
      </c>
      <c r="V8796" s="3" t="n">
        <v>0</v>
      </c>
      <c r="W8796" s="3" t="n">
        <v>0</v>
      </c>
      <c r="X8796" s="3" t="n">
        <v>0</v>
      </c>
      <c r="Y8796" s="3" t="s">
        <v>30</v>
      </c>
      <c r="Z8796" s="3" t="s">
        <v>30</v>
      </c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  <c r="AP8796" s="3"/>
      <c r="AQ8796" s="3"/>
      <c r="AR8796" s="3"/>
      <c r="AS8796" s="3"/>
      <c r="AT8796" s="3"/>
      <c r="AU8796" s="3"/>
      <c r="AV8796" s="3"/>
      <c r="AW8796" s="3"/>
      <c r="AX8796" s="3"/>
      <c r="AY8796" s="3"/>
      <c r="AZ8796" s="3"/>
      <c r="BA8796" s="3"/>
      <c r="BB8796" s="3"/>
      <c r="BC8796" s="3"/>
      <c r="BD8796" s="3"/>
      <c r="BE8796" s="3"/>
      <c r="BF8796" s="3"/>
      <c r="BG8796" s="3"/>
      <c r="BH8796" s="3"/>
      <c r="BI8796" s="3"/>
      <c r="BJ8796" s="3"/>
    </row>
    <row r="8797" customFormat="false" ht="15.75" hidden="false" customHeight="false" outlineLevel="0" collapsed="false">
      <c r="A8797" s="3" t="n">
        <v>8796</v>
      </c>
      <c r="B8797" s="3" t="s">
        <v>25442</v>
      </c>
      <c r="C8797" s="3" t="s">
        <v>25443</v>
      </c>
      <c r="D8797" s="3" t="n">
        <v>1</v>
      </c>
      <c r="E8797" s="3" t="n">
        <v>0.5161882</v>
      </c>
      <c r="F8797" s="3" t="n">
        <v>39</v>
      </c>
      <c r="G8797" s="3" t="n">
        <v>39</v>
      </c>
      <c r="H8797" s="3" t="n">
        <v>8</v>
      </c>
      <c r="I8797" s="3" t="n">
        <v>8</v>
      </c>
      <c r="J8797" s="3" t="n">
        <v>34</v>
      </c>
      <c r="K8797" s="3" t="n">
        <v>34</v>
      </c>
      <c r="L8797" s="3" t="n">
        <v>6</v>
      </c>
      <c r="M8797" s="3" t="n">
        <v>6</v>
      </c>
      <c r="N8797" s="3" t="n">
        <v>-1</v>
      </c>
      <c r="O8797" s="3" t="n">
        <v>-1</v>
      </c>
      <c r="P8797" s="3" t="n">
        <v>6.6</v>
      </c>
      <c r="Q8797" s="3" t="n">
        <v>24.2</v>
      </c>
      <c r="R8797" s="3" t="s">
        <v>25444</v>
      </c>
      <c r="S8797" s="4" t="n">
        <v>45747.3862731482</v>
      </c>
      <c r="T8797" s="3" t="s">
        <v>29</v>
      </c>
      <c r="U8797" s="3" t="s">
        <v>29</v>
      </c>
      <c r="V8797" s="3" t="n">
        <v>0</v>
      </c>
      <c r="W8797" s="3" t="n">
        <v>0</v>
      </c>
      <c r="X8797" s="3" t="n">
        <v>0</v>
      </c>
      <c r="Y8797" s="3" t="s">
        <v>30</v>
      </c>
      <c r="Z8797" s="3" t="s">
        <v>30</v>
      </c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  <c r="AP8797" s="3"/>
      <c r="AQ8797" s="3"/>
      <c r="AR8797" s="3"/>
      <c r="AS8797" s="3"/>
      <c r="AT8797" s="3"/>
      <c r="AU8797" s="3"/>
      <c r="AV8797" s="3"/>
      <c r="AW8797" s="3"/>
      <c r="AX8797" s="3"/>
      <c r="AY8797" s="3"/>
      <c r="AZ8797" s="3"/>
      <c r="BA8797" s="3"/>
      <c r="BB8797" s="3"/>
      <c r="BC8797" s="3"/>
      <c r="BD8797" s="3"/>
      <c r="BE8797" s="3"/>
      <c r="BF8797" s="3"/>
      <c r="BG8797" s="3"/>
      <c r="BH8797" s="3"/>
      <c r="BI8797" s="3"/>
      <c r="BJ8797" s="3"/>
    </row>
    <row r="8798" customFormat="false" ht="15.75" hidden="false" customHeight="false" outlineLevel="0" collapsed="false">
      <c r="A8798" s="3" t="n">
        <v>8797</v>
      </c>
      <c r="B8798" s="3" t="s">
        <v>25445</v>
      </c>
      <c r="C8798" s="3" t="s">
        <v>25446</v>
      </c>
      <c r="D8798" s="3" t="n">
        <v>1</v>
      </c>
      <c r="E8798" s="3" t="n">
        <v>0.6938199</v>
      </c>
      <c r="F8798" s="3" t="n">
        <v>41</v>
      </c>
      <c r="G8798" s="3" t="n">
        <v>41</v>
      </c>
      <c r="H8798" s="3" t="n">
        <v>8</v>
      </c>
      <c r="I8798" s="3" t="n">
        <v>8</v>
      </c>
      <c r="J8798" s="3" t="n">
        <v>36</v>
      </c>
      <c r="K8798" s="3" t="n">
        <v>36</v>
      </c>
      <c r="L8798" s="3" t="n">
        <v>6</v>
      </c>
      <c r="M8798" s="3" t="n">
        <v>6</v>
      </c>
      <c r="N8798" s="3" t="n">
        <v>-1</v>
      </c>
      <c r="O8798" s="3" t="n">
        <v>-1</v>
      </c>
      <c r="P8798" s="3" t="n">
        <v>6.6</v>
      </c>
      <c r="Q8798" s="3" t="n">
        <v>24.2</v>
      </c>
      <c r="R8798" s="3" t="s">
        <v>25444</v>
      </c>
      <c r="S8798" s="4" t="n">
        <v>45747.3863078704</v>
      </c>
      <c r="T8798" s="3" t="s">
        <v>29</v>
      </c>
      <c r="U8798" s="3" t="s">
        <v>29</v>
      </c>
      <c r="V8798" s="3" t="n">
        <v>0</v>
      </c>
      <c r="W8798" s="3" t="n">
        <v>0</v>
      </c>
      <c r="X8798" s="3" t="n">
        <v>0</v>
      </c>
      <c r="Y8798" s="3" t="s">
        <v>30</v>
      </c>
      <c r="Z8798" s="3" t="s">
        <v>30</v>
      </c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  <c r="AP8798" s="3"/>
      <c r="AQ8798" s="3"/>
      <c r="AR8798" s="3"/>
      <c r="AS8798" s="3"/>
      <c r="AT8798" s="3"/>
      <c r="AU8798" s="3"/>
      <c r="AV8798" s="3"/>
      <c r="AW8798" s="3"/>
      <c r="AX8798" s="3"/>
      <c r="AY8798" s="3"/>
      <c r="AZ8798" s="3"/>
      <c r="BA8798" s="3"/>
      <c r="BB8798" s="3"/>
      <c r="BC8798" s="3"/>
      <c r="BD8798" s="3"/>
      <c r="BE8798" s="3"/>
      <c r="BF8798" s="3"/>
      <c r="BG8798" s="3"/>
      <c r="BH8798" s="3"/>
      <c r="BI8798" s="3"/>
      <c r="BJ8798" s="3"/>
    </row>
    <row r="8799" customFormat="false" ht="15.75" hidden="false" customHeight="false" outlineLevel="0" collapsed="false">
      <c r="A8799" s="3" t="n">
        <v>8798</v>
      </c>
      <c r="B8799" s="3" t="s">
        <v>25447</v>
      </c>
      <c r="C8799" s="3" t="s">
        <v>25448</v>
      </c>
      <c r="D8799" s="3" t="n">
        <v>1</v>
      </c>
      <c r="E8799" s="3" t="n">
        <v>0.5210354</v>
      </c>
      <c r="F8799" s="3" t="n">
        <v>41</v>
      </c>
      <c r="G8799" s="3" t="n">
        <v>41</v>
      </c>
      <c r="H8799" s="3" t="n">
        <v>8</v>
      </c>
      <c r="I8799" s="3" t="n">
        <v>8</v>
      </c>
      <c r="J8799" s="3" t="n">
        <v>36</v>
      </c>
      <c r="K8799" s="3" t="n">
        <v>36</v>
      </c>
      <c r="L8799" s="3" t="n">
        <v>6</v>
      </c>
      <c r="M8799" s="3" t="n">
        <v>6</v>
      </c>
      <c r="N8799" s="3" t="n">
        <v>-1</v>
      </c>
      <c r="O8799" s="3" t="n">
        <v>-1</v>
      </c>
      <c r="P8799" s="3" t="n">
        <v>6.6</v>
      </c>
      <c r="Q8799" s="3" t="n">
        <v>24.2</v>
      </c>
      <c r="R8799" s="3" t="s">
        <v>25449</v>
      </c>
      <c r="S8799" s="4" t="n">
        <v>45747.3863310185</v>
      </c>
      <c r="T8799" s="3" t="s">
        <v>29</v>
      </c>
      <c r="U8799" s="3" t="s">
        <v>29</v>
      </c>
      <c r="V8799" s="3" t="n">
        <v>0</v>
      </c>
      <c r="W8799" s="3" t="n">
        <v>0</v>
      </c>
      <c r="X8799" s="3" t="n">
        <v>0</v>
      </c>
      <c r="Y8799" s="3" t="s">
        <v>30</v>
      </c>
      <c r="Z8799" s="3" t="s">
        <v>30</v>
      </c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  <c r="AP8799" s="3"/>
      <c r="AQ8799" s="3"/>
      <c r="AR8799" s="3"/>
      <c r="AS8799" s="3"/>
      <c r="AT8799" s="3"/>
      <c r="AU8799" s="3"/>
      <c r="AV8799" s="3"/>
      <c r="AW8799" s="3"/>
      <c r="AX8799" s="3"/>
      <c r="AY8799" s="3"/>
      <c r="AZ8799" s="3"/>
      <c r="BA8799" s="3"/>
      <c r="BB8799" s="3"/>
      <c r="BC8799" s="3"/>
      <c r="BD8799" s="3"/>
      <c r="BE8799" s="3"/>
      <c r="BF8799" s="3"/>
      <c r="BG8799" s="3"/>
      <c r="BH8799" s="3"/>
      <c r="BI8799" s="3"/>
      <c r="BJ8799" s="3"/>
    </row>
    <row r="8800" customFormat="false" ht="15.75" hidden="false" customHeight="false" outlineLevel="0" collapsed="false">
      <c r="A8800" s="3" t="n">
        <v>8799</v>
      </c>
      <c r="B8800" s="3" t="s">
        <v>25450</v>
      </c>
      <c r="C8800" s="3" t="s">
        <v>25451</v>
      </c>
      <c r="D8800" s="3" t="n">
        <v>1</v>
      </c>
      <c r="E8800" s="3" t="n">
        <v>1.2251783</v>
      </c>
      <c r="F8800" s="3" t="n">
        <v>88</v>
      </c>
      <c r="G8800" s="3" t="n">
        <v>88</v>
      </c>
      <c r="H8800" s="3" t="n">
        <v>8</v>
      </c>
      <c r="I8800" s="3" t="n">
        <v>8</v>
      </c>
      <c r="J8800" s="3" t="n">
        <v>83</v>
      </c>
      <c r="K8800" s="3" t="n">
        <v>83</v>
      </c>
      <c r="L8800" s="3" t="n">
        <v>13</v>
      </c>
      <c r="M8800" s="3" t="n">
        <v>13</v>
      </c>
      <c r="N8800" s="3" t="n">
        <v>-1</v>
      </c>
      <c r="O8800" s="3" t="n">
        <v>-1</v>
      </c>
      <c r="P8800" s="3" t="n">
        <v>6.6</v>
      </c>
      <c r="Q8800" s="3" t="n">
        <v>24.2</v>
      </c>
      <c r="R8800" s="3" t="s">
        <v>25449</v>
      </c>
      <c r="S8800" s="4" t="n">
        <v>45747.3863773148</v>
      </c>
      <c r="T8800" s="3" t="s">
        <v>29</v>
      </c>
      <c r="U8800" s="3" t="s">
        <v>29</v>
      </c>
      <c r="V8800" s="3" t="n">
        <v>0</v>
      </c>
      <c r="W8800" s="3" t="n">
        <v>0</v>
      </c>
      <c r="X8800" s="3" t="n">
        <v>0</v>
      </c>
      <c r="Y8800" s="3" t="s">
        <v>30</v>
      </c>
      <c r="Z8800" s="3" t="s">
        <v>30</v>
      </c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  <c r="AP8800" s="3"/>
      <c r="AQ8800" s="3"/>
      <c r="AR8800" s="3"/>
      <c r="AS8800" s="3"/>
      <c r="AT8800" s="3"/>
      <c r="AU8800" s="3"/>
      <c r="AV8800" s="3"/>
      <c r="AW8800" s="3"/>
      <c r="AX8800" s="3"/>
      <c r="AY8800" s="3"/>
      <c r="AZ8800" s="3"/>
      <c r="BA8800" s="3"/>
      <c r="BB8800" s="3"/>
      <c r="BC8800" s="3"/>
      <c r="BD8800" s="3"/>
      <c r="BE8800" s="3"/>
      <c r="BF8800" s="3"/>
      <c r="BG8800" s="3"/>
      <c r="BH8800" s="3"/>
      <c r="BI8800" s="3"/>
      <c r="BJ8800" s="3"/>
    </row>
    <row r="8801" customFormat="false" ht="15.75" hidden="false" customHeight="false" outlineLevel="0" collapsed="false">
      <c r="A8801" s="3" t="n">
        <v>8800</v>
      </c>
      <c r="B8801" s="3" t="s">
        <v>25452</v>
      </c>
      <c r="C8801" s="3" t="s">
        <v>25453</v>
      </c>
      <c r="D8801" s="3" t="n">
        <v>1</v>
      </c>
      <c r="E8801" s="3" t="n">
        <v>1.3603147</v>
      </c>
      <c r="F8801" s="3" t="n">
        <v>120</v>
      </c>
      <c r="G8801" s="3" t="n">
        <v>120</v>
      </c>
      <c r="H8801" s="3" t="n">
        <v>10</v>
      </c>
      <c r="I8801" s="3" t="n">
        <v>10</v>
      </c>
      <c r="J8801" s="3" t="n">
        <v>95</v>
      </c>
      <c r="K8801" s="3" t="n">
        <v>95</v>
      </c>
      <c r="L8801" s="3" t="n">
        <v>22</v>
      </c>
      <c r="M8801" s="3" t="n">
        <v>22</v>
      </c>
      <c r="N8801" s="3" t="n">
        <v>-1</v>
      </c>
      <c r="O8801" s="3" t="n">
        <v>-1</v>
      </c>
      <c r="P8801" s="3" t="n">
        <v>6.6</v>
      </c>
      <c r="Q8801" s="3" t="n">
        <v>24.2</v>
      </c>
      <c r="R8801" s="3" t="s">
        <v>25454</v>
      </c>
      <c r="S8801" s="4" t="n">
        <v>45747.3864236111</v>
      </c>
      <c r="T8801" s="3" t="s">
        <v>29</v>
      </c>
      <c r="U8801" s="3" t="s">
        <v>29</v>
      </c>
      <c r="V8801" s="3" t="n">
        <v>0</v>
      </c>
      <c r="W8801" s="3" t="n">
        <v>0</v>
      </c>
      <c r="X8801" s="3" t="n">
        <v>0</v>
      </c>
      <c r="Y8801" s="3" t="s">
        <v>30</v>
      </c>
      <c r="Z8801" s="3" t="s">
        <v>30</v>
      </c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  <c r="AP8801" s="3"/>
      <c r="AQ8801" s="3"/>
      <c r="AR8801" s="3"/>
      <c r="AS8801" s="3"/>
      <c r="AT8801" s="3"/>
      <c r="AU8801" s="3"/>
      <c r="AV8801" s="3"/>
      <c r="AW8801" s="3"/>
      <c r="AX8801" s="3"/>
      <c r="AY8801" s="3"/>
      <c r="AZ8801" s="3"/>
      <c r="BA8801" s="3"/>
      <c r="BB8801" s="3"/>
      <c r="BC8801" s="3"/>
      <c r="BD8801" s="3"/>
      <c r="BE8801" s="3"/>
      <c r="BF8801" s="3"/>
      <c r="BG8801" s="3"/>
      <c r="BH8801" s="3"/>
      <c r="BI8801" s="3"/>
      <c r="BJ8801" s="3"/>
    </row>
    <row r="8802" customFormat="false" ht="15.75" hidden="false" customHeight="false" outlineLevel="0" collapsed="false">
      <c r="A8802" s="3" t="n">
        <v>8801</v>
      </c>
      <c r="B8802" s="3" t="s">
        <v>25455</v>
      </c>
      <c r="C8802" s="3" t="s">
        <v>25456</v>
      </c>
      <c r="D8802" s="3" t="n">
        <v>1</v>
      </c>
      <c r="E8802" s="3" t="n">
        <v>0.1834902</v>
      </c>
      <c r="F8802" s="3" t="n">
        <v>11</v>
      </c>
      <c r="G8802" s="3" t="n">
        <v>11</v>
      </c>
      <c r="H8802" s="3" t="n">
        <v>6</v>
      </c>
      <c r="I8802" s="3" t="n">
        <v>6</v>
      </c>
      <c r="J8802" s="3" t="n">
        <v>7</v>
      </c>
      <c r="K8802" s="3" t="n">
        <v>7</v>
      </c>
      <c r="L8802" s="3" t="n">
        <v>2</v>
      </c>
      <c r="M8802" s="3" t="n">
        <v>2</v>
      </c>
      <c r="N8802" s="3" t="n">
        <v>-1</v>
      </c>
      <c r="O8802" s="3" t="n">
        <v>-1</v>
      </c>
      <c r="P8802" s="3" t="n">
        <v>6.6</v>
      </c>
      <c r="Q8802" s="3" t="n">
        <v>24.2</v>
      </c>
      <c r="R8802" s="3" t="s">
        <v>25432</v>
      </c>
      <c r="S8802" s="4" t="n">
        <v>45747.3864467593</v>
      </c>
      <c r="T8802" s="3" t="s">
        <v>29</v>
      </c>
      <c r="U8802" s="3" t="s">
        <v>29</v>
      </c>
      <c r="V8802" s="3" t="n">
        <v>0</v>
      </c>
      <c r="W8802" s="3" t="n">
        <v>0</v>
      </c>
      <c r="X8802" s="3" t="n">
        <v>0</v>
      </c>
      <c r="Y8802" s="3" t="s">
        <v>30</v>
      </c>
      <c r="Z8802" s="3" t="s">
        <v>30</v>
      </c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  <c r="AP8802" s="3"/>
      <c r="AQ8802" s="3"/>
      <c r="AR8802" s="3"/>
      <c r="AS8802" s="3"/>
      <c r="AT8802" s="3"/>
      <c r="AU8802" s="3"/>
      <c r="AV8802" s="3"/>
      <c r="AW8802" s="3"/>
      <c r="AX8802" s="3"/>
      <c r="AY8802" s="3"/>
      <c r="AZ8802" s="3"/>
      <c r="BA8802" s="3"/>
      <c r="BB8802" s="3"/>
      <c r="BC8802" s="3"/>
      <c r="BD8802" s="3"/>
      <c r="BE8802" s="3"/>
      <c r="BF8802" s="3"/>
      <c r="BG8802" s="3"/>
      <c r="BH8802" s="3"/>
      <c r="BI8802" s="3"/>
      <c r="BJ8802" s="3"/>
    </row>
    <row r="8803" customFormat="false" ht="15.75" hidden="false" customHeight="false" outlineLevel="0" collapsed="false">
      <c r="A8803" s="3" t="n">
        <v>8802</v>
      </c>
      <c r="B8803" s="3" t="s">
        <v>25457</v>
      </c>
      <c r="C8803" s="3" t="s">
        <v>25458</v>
      </c>
      <c r="D8803" s="3" t="n">
        <v>1</v>
      </c>
      <c r="E8803" s="3" t="n">
        <v>0.1951192</v>
      </c>
      <c r="F8803" s="3" t="n">
        <v>11</v>
      </c>
      <c r="G8803" s="3" t="n">
        <v>11</v>
      </c>
      <c r="H8803" s="3" t="n">
        <v>6</v>
      </c>
      <c r="I8803" s="3" t="n">
        <v>6</v>
      </c>
      <c r="J8803" s="3" t="n">
        <v>7</v>
      </c>
      <c r="K8803" s="3" t="n">
        <v>7</v>
      </c>
      <c r="L8803" s="3" t="n">
        <v>2</v>
      </c>
      <c r="M8803" s="3" t="n">
        <v>2</v>
      </c>
      <c r="N8803" s="3" t="n">
        <v>-1</v>
      </c>
      <c r="O8803" s="3" t="n">
        <v>-1</v>
      </c>
      <c r="P8803" s="3" t="n">
        <v>6.6</v>
      </c>
      <c r="Q8803" s="3" t="n">
        <v>24.2</v>
      </c>
      <c r="R8803" s="3" t="s">
        <v>25432</v>
      </c>
      <c r="S8803" s="4" t="n">
        <v>45747.3864699074</v>
      </c>
      <c r="T8803" s="3" t="s">
        <v>29</v>
      </c>
      <c r="U8803" s="3" t="s">
        <v>29</v>
      </c>
      <c r="V8803" s="3" t="n">
        <v>0</v>
      </c>
      <c r="W8803" s="3" t="n">
        <v>0</v>
      </c>
      <c r="X8803" s="3" t="n">
        <v>0</v>
      </c>
      <c r="Y8803" s="3" t="s">
        <v>30</v>
      </c>
      <c r="Z8803" s="3" t="s">
        <v>30</v>
      </c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  <c r="AP8803" s="3"/>
      <c r="AQ8803" s="3"/>
      <c r="AR8803" s="3"/>
      <c r="AS8803" s="3"/>
      <c r="AT8803" s="3"/>
      <c r="AU8803" s="3"/>
      <c r="AV8803" s="3"/>
      <c r="AW8803" s="3"/>
      <c r="AX8803" s="3"/>
      <c r="AY8803" s="3"/>
      <c r="AZ8803" s="3"/>
      <c r="BA8803" s="3"/>
      <c r="BB8803" s="3"/>
      <c r="BC8803" s="3"/>
      <c r="BD8803" s="3"/>
      <c r="BE8803" s="3"/>
      <c r="BF8803" s="3"/>
      <c r="BG8803" s="3"/>
      <c r="BH8803" s="3"/>
      <c r="BI8803" s="3"/>
      <c r="BJ8803" s="3"/>
    </row>
    <row r="8804" customFormat="false" ht="15.75" hidden="false" customHeight="false" outlineLevel="0" collapsed="false">
      <c r="A8804" s="3" t="n">
        <v>8803</v>
      </c>
      <c r="B8804" s="3" t="s">
        <v>25459</v>
      </c>
      <c r="C8804" s="3" t="s">
        <v>25460</v>
      </c>
      <c r="D8804" s="3" t="n">
        <v>1</v>
      </c>
      <c r="E8804" s="3" t="n">
        <v>9.0038385</v>
      </c>
      <c r="F8804" s="3" t="n">
        <v>789</v>
      </c>
      <c r="G8804" s="3" t="n">
        <v>789</v>
      </c>
      <c r="H8804" s="3" t="n">
        <v>10</v>
      </c>
      <c r="I8804" s="3" t="n">
        <v>10</v>
      </c>
      <c r="J8804" s="3" t="n">
        <v>822</v>
      </c>
      <c r="K8804" s="3" t="n">
        <v>822</v>
      </c>
      <c r="L8804" s="3" t="n">
        <v>122</v>
      </c>
      <c r="M8804" s="3" t="n">
        <v>122</v>
      </c>
      <c r="N8804" s="3" t="n">
        <v>-1</v>
      </c>
      <c r="O8804" s="3" t="n">
        <v>-1</v>
      </c>
      <c r="P8804" s="3" t="n">
        <v>6.6</v>
      </c>
      <c r="Q8804" s="3" t="n">
        <v>24.2</v>
      </c>
      <c r="R8804" s="3" t="s">
        <v>25461</v>
      </c>
      <c r="S8804" s="4" t="n">
        <v>45747.3866550926</v>
      </c>
      <c r="T8804" s="3" t="s">
        <v>29</v>
      </c>
      <c r="U8804" s="3" t="s">
        <v>29</v>
      </c>
      <c r="V8804" s="3" t="n">
        <v>0</v>
      </c>
      <c r="W8804" s="3" t="n">
        <v>0</v>
      </c>
      <c r="X8804" s="3" t="n">
        <v>0</v>
      </c>
      <c r="Y8804" s="3" t="s">
        <v>30</v>
      </c>
      <c r="Z8804" s="3" t="s">
        <v>30</v>
      </c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  <c r="AP8804" s="3"/>
      <c r="AQ8804" s="3"/>
      <c r="AR8804" s="3"/>
      <c r="AS8804" s="3"/>
      <c r="AT8804" s="3"/>
      <c r="AU8804" s="3"/>
      <c r="AV8804" s="3"/>
      <c r="AW8804" s="3"/>
      <c r="AX8804" s="3"/>
      <c r="AY8804" s="3"/>
      <c r="AZ8804" s="3"/>
      <c r="BA8804" s="3"/>
      <c r="BB8804" s="3"/>
      <c r="BC8804" s="3"/>
      <c r="BD8804" s="3"/>
      <c r="BE8804" s="3"/>
      <c r="BF8804" s="3"/>
      <c r="BG8804" s="3"/>
      <c r="BH8804" s="3"/>
      <c r="BI8804" s="3"/>
      <c r="BJ8804" s="3"/>
    </row>
    <row r="8805" customFormat="false" ht="15.75" hidden="false" customHeight="false" outlineLevel="0" collapsed="false">
      <c r="A8805" s="3" t="n">
        <v>8804</v>
      </c>
      <c r="B8805" s="3" t="s">
        <v>25462</v>
      </c>
      <c r="C8805" s="3" t="s">
        <v>25463</v>
      </c>
      <c r="D8805" s="3" t="n">
        <v>1</v>
      </c>
      <c r="E8805" s="3" t="n">
        <v>1.4176377</v>
      </c>
      <c r="F8805" s="3" t="n">
        <v>120</v>
      </c>
      <c r="G8805" s="3" t="n">
        <v>120</v>
      </c>
      <c r="H8805" s="3" t="n">
        <v>10</v>
      </c>
      <c r="I8805" s="3" t="n">
        <v>10</v>
      </c>
      <c r="J8805" s="3" t="n">
        <v>95</v>
      </c>
      <c r="K8805" s="3" t="n">
        <v>95</v>
      </c>
      <c r="L8805" s="3" t="n">
        <v>22</v>
      </c>
      <c r="M8805" s="3" t="n">
        <v>22</v>
      </c>
      <c r="N8805" s="3" t="n">
        <v>-1</v>
      </c>
      <c r="O8805" s="3" t="n">
        <v>-1</v>
      </c>
      <c r="P8805" s="3" t="n">
        <v>6.6</v>
      </c>
      <c r="Q8805" s="3" t="n">
        <v>24.2</v>
      </c>
      <c r="R8805" s="3" t="s">
        <v>25464</v>
      </c>
      <c r="S8805" s="4" t="n">
        <v>45747.386724537</v>
      </c>
      <c r="T8805" s="3" t="s">
        <v>29</v>
      </c>
      <c r="U8805" s="3" t="s">
        <v>29</v>
      </c>
      <c r="V8805" s="3" t="n">
        <v>0</v>
      </c>
      <c r="W8805" s="3" t="n">
        <v>0</v>
      </c>
      <c r="X8805" s="3" t="n">
        <v>0</v>
      </c>
      <c r="Y8805" s="3" t="s">
        <v>30</v>
      </c>
      <c r="Z8805" s="3" t="s">
        <v>30</v>
      </c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  <c r="AP8805" s="3"/>
      <c r="AQ8805" s="3"/>
      <c r="AR8805" s="3"/>
      <c r="AS8805" s="3"/>
      <c r="AT8805" s="3"/>
      <c r="AU8805" s="3"/>
      <c r="AV8805" s="3"/>
      <c r="AW8805" s="3"/>
      <c r="AX8805" s="3"/>
      <c r="AY8805" s="3"/>
      <c r="AZ8805" s="3"/>
      <c r="BA8805" s="3"/>
      <c r="BB8805" s="3"/>
      <c r="BC8805" s="3"/>
      <c r="BD8805" s="3"/>
      <c r="BE8805" s="3"/>
      <c r="BF8805" s="3"/>
      <c r="BG8805" s="3"/>
      <c r="BH8805" s="3"/>
      <c r="BI8805" s="3"/>
      <c r="BJ8805" s="3"/>
    </row>
    <row r="8806" customFormat="false" ht="15.75" hidden="false" customHeight="false" outlineLevel="0" collapsed="false">
      <c r="A8806" s="3" t="n">
        <v>8805</v>
      </c>
      <c r="B8806" s="3" t="s">
        <v>25465</v>
      </c>
      <c r="C8806" s="3" t="s">
        <v>25466</v>
      </c>
      <c r="D8806" s="3" t="n">
        <v>1</v>
      </c>
      <c r="E8806" s="3" t="n">
        <v>2.6602312</v>
      </c>
      <c r="F8806" s="3" t="n">
        <v>196</v>
      </c>
      <c r="G8806" s="3" t="n">
        <v>196</v>
      </c>
      <c r="H8806" s="3" t="n">
        <v>11</v>
      </c>
      <c r="I8806" s="3" t="n">
        <v>11</v>
      </c>
      <c r="J8806" s="3" t="n">
        <v>128</v>
      </c>
      <c r="K8806" s="3" t="n">
        <v>128</v>
      </c>
      <c r="L8806" s="3" t="n">
        <v>38</v>
      </c>
      <c r="M8806" s="3" t="n">
        <v>38</v>
      </c>
      <c r="N8806" s="3" t="n">
        <v>-1</v>
      </c>
      <c r="O8806" s="3" t="n">
        <v>-1</v>
      </c>
      <c r="P8806" s="3" t="n">
        <v>6.6</v>
      </c>
      <c r="Q8806" s="3" t="n">
        <v>24.2</v>
      </c>
      <c r="R8806" s="3" t="s">
        <v>25467</v>
      </c>
      <c r="S8806" s="4" t="n">
        <v>45747.3868171296</v>
      </c>
      <c r="T8806" s="3" t="s">
        <v>65</v>
      </c>
      <c r="U8806" s="3" t="s">
        <v>65</v>
      </c>
      <c r="V8806" s="3" t="n">
        <v>0</v>
      </c>
      <c r="W8806" s="3" t="n">
        <v>0</v>
      </c>
      <c r="X8806" s="3" t="n">
        <v>0</v>
      </c>
      <c r="Y8806" s="3" t="s">
        <v>30</v>
      </c>
      <c r="Z8806" s="3" t="s">
        <v>30</v>
      </c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  <c r="AP8806" s="3"/>
      <c r="AQ8806" s="3"/>
      <c r="AR8806" s="3"/>
      <c r="AS8806" s="3"/>
      <c r="AT8806" s="3"/>
      <c r="AU8806" s="3"/>
      <c r="AV8806" s="3"/>
      <c r="AW8806" s="3"/>
      <c r="AX8806" s="3"/>
      <c r="AY8806" s="3"/>
      <c r="AZ8806" s="3"/>
      <c r="BA8806" s="3"/>
      <c r="BB8806" s="3"/>
      <c r="BC8806" s="3"/>
      <c r="BD8806" s="3"/>
      <c r="BE8806" s="3"/>
      <c r="BF8806" s="3"/>
      <c r="BG8806" s="3"/>
      <c r="BH8806" s="3"/>
      <c r="BI8806" s="3"/>
      <c r="BJ8806" s="3"/>
    </row>
    <row r="8807" customFormat="false" ht="15.75" hidden="false" customHeight="false" outlineLevel="0" collapsed="false">
      <c r="A8807" s="3" t="n">
        <v>8806</v>
      </c>
      <c r="B8807" s="3" t="s">
        <v>25468</v>
      </c>
      <c r="C8807" s="3" t="s">
        <v>25469</v>
      </c>
      <c r="D8807" s="3" t="n">
        <v>1</v>
      </c>
      <c r="E8807" s="3" t="n">
        <v>2.1959705</v>
      </c>
      <c r="F8807" s="3" t="n">
        <v>32</v>
      </c>
      <c r="G8807" s="3" t="n">
        <v>32</v>
      </c>
      <c r="H8807" s="3" t="n">
        <v>12</v>
      </c>
      <c r="I8807" s="3" t="n">
        <v>12</v>
      </c>
      <c r="J8807" s="3" t="n">
        <v>53</v>
      </c>
      <c r="K8807" s="3" t="n">
        <v>53</v>
      </c>
      <c r="L8807" s="3" t="n">
        <v>5</v>
      </c>
      <c r="M8807" s="3" t="n">
        <v>5</v>
      </c>
      <c r="N8807" s="3" t="n">
        <v>-1</v>
      </c>
      <c r="O8807" s="3" t="n">
        <v>-1</v>
      </c>
      <c r="P8807" s="3" t="n">
        <v>6.6</v>
      </c>
      <c r="Q8807" s="3" t="n">
        <v>24.2</v>
      </c>
      <c r="R8807" s="3" t="s">
        <v>25470</v>
      </c>
      <c r="S8807" s="4" t="n">
        <v>45747.386875</v>
      </c>
      <c r="T8807" s="3" t="s">
        <v>29</v>
      </c>
      <c r="U8807" s="3" t="s">
        <v>29</v>
      </c>
      <c r="V8807" s="3" t="n">
        <v>0</v>
      </c>
      <c r="W8807" s="3" t="n">
        <v>0</v>
      </c>
      <c r="X8807" s="3" t="n">
        <v>0</v>
      </c>
      <c r="Y8807" s="3" t="s">
        <v>30</v>
      </c>
      <c r="Z8807" s="3" t="s">
        <v>30</v>
      </c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  <c r="AP8807" s="3"/>
      <c r="AQ8807" s="3"/>
      <c r="AR8807" s="3"/>
      <c r="AS8807" s="3"/>
      <c r="AT8807" s="3"/>
      <c r="AU8807" s="3"/>
      <c r="AV8807" s="3"/>
      <c r="AW8807" s="3"/>
      <c r="AX8807" s="3"/>
      <c r="AY8807" s="3"/>
      <c r="AZ8807" s="3"/>
      <c r="BA8807" s="3"/>
      <c r="BB8807" s="3"/>
      <c r="BC8807" s="3"/>
      <c r="BD8807" s="3"/>
      <c r="BE8807" s="3"/>
      <c r="BF8807" s="3"/>
      <c r="BG8807" s="3"/>
      <c r="BH8807" s="3"/>
      <c r="BI8807" s="3"/>
      <c r="BJ8807" s="3"/>
    </row>
    <row r="8808" customFormat="false" ht="15.75" hidden="false" customHeight="false" outlineLevel="0" collapsed="false">
      <c r="A8808" s="3" t="n">
        <v>8807</v>
      </c>
      <c r="B8808" s="3" t="s">
        <v>25471</v>
      </c>
      <c r="C8808" s="3" t="s">
        <v>25472</v>
      </c>
      <c r="D8808" s="3" t="n">
        <v>1</v>
      </c>
      <c r="E8808" s="3" t="n">
        <v>2.6569328</v>
      </c>
      <c r="F8808" s="3" t="n">
        <v>218</v>
      </c>
      <c r="G8808" s="3" t="n">
        <v>218</v>
      </c>
      <c r="H8808" s="3" t="n">
        <v>11</v>
      </c>
      <c r="I8808" s="3" t="n">
        <v>11</v>
      </c>
      <c r="J8808" s="3" t="n">
        <v>144</v>
      </c>
      <c r="K8808" s="3" t="n">
        <v>144</v>
      </c>
      <c r="L8808" s="3" t="n">
        <v>44</v>
      </c>
      <c r="M8808" s="3" t="n">
        <v>44</v>
      </c>
      <c r="N8808" s="3" t="n">
        <v>-1</v>
      </c>
      <c r="O8808" s="3" t="n">
        <v>-1</v>
      </c>
      <c r="P8808" s="3" t="n">
        <v>6.6</v>
      </c>
      <c r="Q8808" s="3" t="n">
        <v>24.2</v>
      </c>
      <c r="R8808" s="3" t="s">
        <v>25473</v>
      </c>
      <c r="S8808" s="4" t="n">
        <v>45747.3869791667</v>
      </c>
      <c r="T8808" s="3" t="s">
        <v>65</v>
      </c>
      <c r="U8808" s="3" t="s">
        <v>65</v>
      </c>
      <c r="V8808" s="3" t="n">
        <v>0</v>
      </c>
      <c r="W8808" s="3" t="n">
        <v>0</v>
      </c>
      <c r="X8808" s="3" t="n">
        <v>0</v>
      </c>
      <c r="Y8808" s="3" t="s">
        <v>30</v>
      </c>
      <c r="Z8808" s="3" t="s">
        <v>30</v>
      </c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  <c r="AP8808" s="3"/>
      <c r="AQ8808" s="3"/>
      <c r="AR8808" s="3"/>
      <c r="AS8808" s="3"/>
      <c r="AT8808" s="3"/>
      <c r="AU8808" s="3"/>
      <c r="AV8808" s="3"/>
      <c r="AW8808" s="3"/>
      <c r="AX8808" s="3"/>
      <c r="AY8808" s="3"/>
      <c r="AZ8808" s="3"/>
      <c r="BA8808" s="3"/>
      <c r="BB8808" s="3"/>
      <c r="BC8808" s="3"/>
      <c r="BD8808" s="3"/>
      <c r="BE8808" s="3"/>
      <c r="BF8808" s="3"/>
      <c r="BG8808" s="3"/>
      <c r="BH8808" s="3"/>
      <c r="BI8808" s="3"/>
      <c r="BJ8808" s="3"/>
    </row>
    <row r="8809" customFormat="false" ht="15.75" hidden="false" customHeight="false" outlineLevel="0" collapsed="false">
      <c r="A8809" s="3" t="n">
        <v>8808</v>
      </c>
      <c r="B8809" s="3" t="s">
        <v>25474</v>
      </c>
      <c r="C8809" s="3" t="s">
        <v>25475</v>
      </c>
      <c r="D8809" s="3" t="n">
        <v>1</v>
      </c>
      <c r="E8809" s="3" t="n">
        <v>2.0584179</v>
      </c>
      <c r="F8809" s="3" t="n">
        <v>32</v>
      </c>
      <c r="G8809" s="3" t="n">
        <v>32</v>
      </c>
      <c r="H8809" s="3" t="n">
        <v>12</v>
      </c>
      <c r="I8809" s="3" t="n">
        <v>12</v>
      </c>
      <c r="J8809" s="3" t="n">
        <v>53</v>
      </c>
      <c r="K8809" s="3" t="n">
        <v>53</v>
      </c>
      <c r="L8809" s="3" t="n">
        <v>5</v>
      </c>
      <c r="M8809" s="3" t="n">
        <v>5</v>
      </c>
      <c r="N8809" s="3" t="n">
        <v>-1</v>
      </c>
      <c r="O8809" s="3" t="n">
        <v>-1</v>
      </c>
      <c r="P8809" s="3" t="n">
        <v>6.6</v>
      </c>
      <c r="Q8809" s="3" t="n">
        <v>24.2</v>
      </c>
      <c r="R8809" s="3" t="s">
        <v>25470</v>
      </c>
      <c r="S8809" s="4" t="n">
        <v>45747.387025463</v>
      </c>
      <c r="T8809" s="3" t="s">
        <v>29</v>
      </c>
      <c r="U8809" s="3" t="s">
        <v>29</v>
      </c>
      <c r="V8809" s="3" t="n">
        <v>0</v>
      </c>
      <c r="W8809" s="3" t="n">
        <v>0</v>
      </c>
      <c r="X8809" s="3" t="n">
        <v>0</v>
      </c>
      <c r="Y8809" s="3" t="s">
        <v>30</v>
      </c>
      <c r="Z8809" s="3" t="s">
        <v>30</v>
      </c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  <c r="AP8809" s="3"/>
      <c r="AQ8809" s="3"/>
      <c r="AR8809" s="3"/>
      <c r="AS8809" s="3"/>
      <c r="AT8809" s="3"/>
      <c r="AU8809" s="3"/>
      <c r="AV8809" s="3"/>
      <c r="AW8809" s="3"/>
      <c r="AX8809" s="3"/>
      <c r="AY8809" s="3"/>
      <c r="AZ8809" s="3"/>
      <c r="BA8809" s="3"/>
      <c r="BB8809" s="3"/>
      <c r="BC8809" s="3"/>
      <c r="BD8809" s="3"/>
      <c r="BE8809" s="3"/>
      <c r="BF8809" s="3"/>
      <c r="BG8809" s="3"/>
      <c r="BH8809" s="3"/>
      <c r="BI8809" s="3"/>
      <c r="BJ8809" s="3"/>
    </row>
    <row r="8810" customFormat="false" ht="15.75" hidden="false" customHeight="false" outlineLevel="0" collapsed="false">
      <c r="A8810" s="3" t="n">
        <v>8809</v>
      </c>
      <c r="B8810" s="3" t="s">
        <v>25476</v>
      </c>
      <c r="C8810" s="3" t="s">
        <v>25477</v>
      </c>
      <c r="D8810" s="3" t="n">
        <v>1</v>
      </c>
      <c r="E8810" s="3" t="n">
        <v>0.1858605</v>
      </c>
      <c r="F8810" s="3" t="n">
        <v>11</v>
      </c>
      <c r="G8810" s="3" t="n">
        <v>11</v>
      </c>
      <c r="H8810" s="3" t="n">
        <v>6</v>
      </c>
      <c r="I8810" s="3" t="n">
        <v>6</v>
      </c>
      <c r="J8810" s="3" t="n">
        <v>7</v>
      </c>
      <c r="K8810" s="3" t="n">
        <v>7</v>
      </c>
      <c r="L8810" s="3" t="n">
        <v>2</v>
      </c>
      <c r="M8810" s="3" t="n">
        <v>2</v>
      </c>
      <c r="N8810" s="3" t="n">
        <v>-1</v>
      </c>
      <c r="O8810" s="3" t="n">
        <v>-1</v>
      </c>
      <c r="P8810" s="3" t="n">
        <v>6.6</v>
      </c>
      <c r="Q8810" s="3" t="n">
        <v>24.2</v>
      </c>
      <c r="R8810" s="3" t="s">
        <v>25478</v>
      </c>
      <c r="S8810" s="4" t="n">
        <v>45747.3870486111</v>
      </c>
      <c r="T8810" s="3" t="s">
        <v>29</v>
      </c>
      <c r="U8810" s="3" t="s">
        <v>29</v>
      </c>
      <c r="V8810" s="3" t="n">
        <v>0</v>
      </c>
      <c r="W8810" s="3" t="n">
        <v>0</v>
      </c>
      <c r="X8810" s="3" t="n">
        <v>0</v>
      </c>
      <c r="Y8810" s="3" t="s">
        <v>30</v>
      </c>
      <c r="Z8810" s="3" t="s">
        <v>30</v>
      </c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  <c r="AP8810" s="3"/>
      <c r="AQ8810" s="3"/>
      <c r="AR8810" s="3"/>
      <c r="AS8810" s="3"/>
      <c r="AT8810" s="3"/>
      <c r="AU8810" s="3"/>
      <c r="AV8810" s="3"/>
      <c r="AW8810" s="3"/>
      <c r="AX8810" s="3"/>
      <c r="AY8810" s="3"/>
      <c r="AZ8810" s="3"/>
      <c r="BA8810" s="3"/>
      <c r="BB8810" s="3"/>
      <c r="BC8810" s="3"/>
      <c r="BD8810" s="3"/>
      <c r="BE8810" s="3"/>
      <c r="BF8810" s="3"/>
      <c r="BG8810" s="3"/>
      <c r="BH8810" s="3"/>
      <c r="BI8810" s="3"/>
      <c r="BJ8810" s="3"/>
    </row>
    <row r="8811" customFormat="false" ht="15.75" hidden="false" customHeight="false" outlineLevel="0" collapsed="false">
      <c r="A8811" s="3" t="n">
        <v>8810</v>
      </c>
      <c r="B8811" s="3" t="s">
        <v>25479</v>
      </c>
      <c r="C8811" s="3" t="s">
        <v>25480</v>
      </c>
      <c r="D8811" s="3" t="n">
        <v>1</v>
      </c>
      <c r="E8811" s="3" t="n">
        <v>0.2076383</v>
      </c>
      <c r="F8811" s="3" t="n">
        <v>11</v>
      </c>
      <c r="G8811" s="3" t="n">
        <v>11</v>
      </c>
      <c r="H8811" s="3" t="n">
        <v>6</v>
      </c>
      <c r="I8811" s="3" t="n">
        <v>6</v>
      </c>
      <c r="J8811" s="3" t="n">
        <v>7</v>
      </c>
      <c r="K8811" s="3" t="n">
        <v>7</v>
      </c>
      <c r="L8811" s="3" t="n">
        <v>2</v>
      </c>
      <c r="M8811" s="3" t="n">
        <v>2</v>
      </c>
      <c r="N8811" s="3" t="n">
        <v>-1</v>
      </c>
      <c r="O8811" s="3" t="n">
        <v>-1</v>
      </c>
      <c r="P8811" s="3" t="n">
        <v>6.6</v>
      </c>
      <c r="Q8811" s="3" t="n">
        <v>24.2</v>
      </c>
      <c r="R8811" s="3" t="s">
        <v>25481</v>
      </c>
      <c r="S8811" s="4" t="n">
        <v>45747.3870717593</v>
      </c>
      <c r="T8811" s="3" t="s">
        <v>29</v>
      </c>
      <c r="U8811" s="3" t="s">
        <v>29</v>
      </c>
      <c r="V8811" s="3" t="n">
        <v>0</v>
      </c>
      <c r="W8811" s="3" t="n">
        <v>0</v>
      </c>
      <c r="X8811" s="3" t="n">
        <v>0</v>
      </c>
      <c r="Y8811" s="3" t="s">
        <v>30</v>
      </c>
      <c r="Z8811" s="3" t="s">
        <v>30</v>
      </c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  <c r="AP8811" s="3"/>
      <c r="AQ8811" s="3"/>
      <c r="AR8811" s="3"/>
      <c r="AS8811" s="3"/>
      <c r="AT8811" s="3"/>
      <c r="AU8811" s="3"/>
      <c r="AV8811" s="3"/>
      <c r="AW8811" s="3"/>
      <c r="AX8811" s="3"/>
      <c r="AY8811" s="3"/>
      <c r="AZ8811" s="3"/>
      <c r="BA8811" s="3"/>
      <c r="BB8811" s="3"/>
      <c r="BC8811" s="3"/>
      <c r="BD8811" s="3"/>
      <c r="BE8811" s="3"/>
      <c r="BF8811" s="3"/>
      <c r="BG8811" s="3"/>
      <c r="BH8811" s="3"/>
      <c r="BI8811" s="3"/>
      <c r="BJ8811" s="3"/>
    </row>
    <row r="8812" customFormat="false" ht="15.75" hidden="false" customHeight="false" outlineLevel="0" collapsed="false">
      <c r="A8812" s="3" t="n">
        <v>8811</v>
      </c>
      <c r="B8812" s="3" t="s">
        <v>25482</v>
      </c>
      <c r="C8812" s="3" t="s">
        <v>25483</v>
      </c>
      <c r="D8812" s="3" t="n">
        <v>1</v>
      </c>
      <c r="E8812" s="3" t="n">
        <v>0.2060392</v>
      </c>
      <c r="F8812" s="3" t="n">
        <v>11</v>
      </c>
      <c r="G8812" s="3" t="n">
        <v>11</v>
      </c>
      <c r="H8812" s="3" t="n">
        <v>6</v>
      </c>
      <c r="I8812" s="3" t="n">
        <v>6</v>
      </c>
      <c r="J8812" s="3" t="n">
        <v>7</v>
      </c>
      <c r="K8812" s="3" t="n">
        <v>7</v>
      </c>
      <c r="L8812" s="3" t="n">
        <v>2</v>
      </c>
      <c r="M8812" s="3" t="n">
        <v>2</v>
      </c>
      <c r="N8812" s="3" t="n">
        <v>-1</v>
      </c>
      <c r="O8812" s="3" t="n">
        <v>-1</v>
      </c>
      <c r="P8812" s="3" t="n">
        <v>6.6</v>
      </c>
      <c r="Q8812" s="3" t="n">
        <v>24.2</v>
      </c>
      <c r="R8812" s="3" t="s">
        <v>25481</v>
      </c>
      <c r="S8812" s="4" t="n">
        <v>45747.3870833333</v>
      </c>
      <c r="T8812" s="3" t="s">
        <v>29</v>
      </c>
      <c r="U8812" s="3" t="s">
        <v>29</v>
      </c>
      <c r="V8812" s="3" t="n">
        <v>0</v>
      </c>
      <c r="W8812" s="3" t="n">
        <v>0</v>
      </c>
      <c r="X8812" s="3" t="n">
        <v>0</v>
      </c>
      <c r="Y8812" s="3" t="s">
        <v>30</v>
      </c>
      <c r="Z8812" s="3" t="s">
        <v>30</v>
      </c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  <c r="AP8812" s="3"/>
      <c r="AQ8812" s="3"/>
      <c r="AR8812" s="3"/>
      <c r="AS8812" s="3"/>
      <c r="AT8812" s="3"/>
      <c r="AU8812" s="3"/>
      <c r="AV8812" s="3"/>
      <c r="AW8812" s="3"/>
      <c r="AX8812" s="3"/>
      <c r="AY8812" s="3"/>
      <c r="AZ8812" s="3"/>
      <c r="BA8812" s="3"/>
      <c r="BB8812" s="3"/>
      <c r="BC8812" s="3"/>
      <c r="BD8812" s="3"/>
      <c r="BE8812" s="3"/>
      <c r="BF8812" s="3"/>
      <c r="BG8812" s="3"/>
      <c r="BH8812" s="3"/>
      <c r="BI8812" s="3"/>
      <c r="BJ8812" s="3"/>
    </row>
    <row r="8813" customFormat="false" ht="15.75" hidden="false" customHeight="false" outlineLevel="0" collapsed="false">
      <c r="A8813" s="3" t="n">
        <v>8812</v>
      </c>
      <c r="B8813" s="3" t="s">
        <v>25484</v>
      </c>
      <c r="C8813" s="3" t="s">
        <v>25485</v>
      </c>
      <c r="D8813" s="3" t="n">
        <v>1</v>
      </c>
      <c r="E8813" s="3" t="n">
        <v>0.2167336</v>
      </c>
      <c r="F8813" s="3" t="n">
        <v>11</v>
      </c>
      <c r="G8813" s="3" t="n">
        <v>11</v>
      </c>
      <c r="H8813" s="3" t="n">
        <v>6</v>
      </c>
      <c r="I8813" s="3" t="n">
        <v>6</v>
      </c>
      <c r="J8813" s="3" t="n">
        <v>7</v>
      </c>
      <c r="K8813" s="3" t="n">
        <v>7</v>
      </c>
      <c r="L8813" s="3" t="n">
        <v>2</v>
      </c>
      <c r="M8813" s="3" t="n">
        <v>2</v>
      </c>
      <c r="N8813" s="3" t="n">
        <v>-1</v>
      </c>
      <c r="O8813" s="3" t="n">
        <v>-1</v>
      </c>
      <c r="P8813" s="3" t="n">
        <v>6.6</v>
      </c>
      <c r="Q8813" s="3" t="n">
        <v>24.2</v>
      </c>
      <c r="R8813" s="3" t="s">
        <v>25481</v>
      </c>
      <c r="S8813" s="4" t="n">
        <v>45747.3871064815</v>
      </c>
      <c r="T8813" s="3" t="s">
        <v>29</v>
      </c>
      <c r="U8813" s="3" t="s">
        <v>29</v>
      </c>
      <c r="V8813" s="3" t="n">
        <v>0</v>
      </c>
      <c r="W8813" s="3" t="n">
        <v>0</v>
      </c>
      <c r="X8813" s="3" t="n">
        <v>0</v>
      </c>
      <c r="Y8813" s="3" t="s">
        <v>30</v>
      </c>
      <c r="Z8813" s="3" t="s">
        <v>30</v>
      </c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  <c r="AP8813" s="3"/>
      <c r="AQ8813" s="3"/>
      <c r="AR8813" s="3"/>
      <c r="AS8813" s="3"/>
      <c r="AT8813" s="3"/>
      <c r="AU8813" s="3"/>
      <c r="AV8813" s="3"/>
      <c r="AW8813" s="3"/>
      <c r="AX8813" s="3"/>
      <c r="AY8813" s="3"/>
      <c r="AZ8813" s="3"/>
      <c r="BA8813" s="3"/>
      <c r="BB8813" s="3"/>
      <c r="BC8813" s="3"/>
      <c r="BD8813" s="3"/>
      <c r="BE8813" s="3"/>
      <c r="BF8813" s="3"/>
      <c r="BG8813" s="3"/>
      <c r="BH8813" s="3"/>
      <c r="BI8813" s="3"/>
      <c r="BJ8813" s="3"/>
    </row>
    <row r="8814" customFormat="false" ht="15.75" hidden="false" customHeight="false" outlineLevel="0" collapsed="false">
      <c r="A8814" s="3" t="n">
        <v>8813</v>
      </c>
      <c r="B8814" s="3" t="s">
        <v>25486</v>
      </c>
      <c r="C8814" s="3" t="s">
        <v>25487</v>
      </c>
      <c r="D8814" s="3" t="n">
        <v>1</v>
      </c>
      <c r="E8814" s="3" t="n">
        <v>0.7634862</v>
      </c>
      <c r="F8814" s="3" t="n">
        <v>48</v>
      </c>
      <c r="G8814" s="3" t="n">
        <v>48</v>
      </c>
      <c r="H8814" s="3" t="n">
        <v>8</v>
      </c>
      <c r="I8814" s="3" t="n">
        <v>8</v>
      </c>
      <c r="J8814" s="3" t="n">
        <v>40</v>
      </c>
      <c r="K8814" s="3" t="n">
        <v>40</v>
      </c>
      <c r="L8814" s="3" t="n">
        <v>7</v>
      </c>
      <c r="M8814" s="3" t="n">
        <v>7</v>
      </c>
      <c r="N8814" s="3" t="n">
        <v>-1</v>
      </c>
      <c r="O8814" s="3" t="n">
        <v>-1</v>
      </c>
      <c r="P8814" s="3" t="n">
        <v>6.6</v>
      </c>
      <c r="Q8814" s="3" t="n">
        <v>24.2</v>
      </c>
      <c r="R8814" s="3" t="s">
        <v>25488</v>
      </c>
      <c r="S8814" s="4" t="n">
        <v>45747.3871412037</v>
      </c>
      <c r="T8814" s="3" t="s">
        <v>29</v>
      </c>
      <c r="U8814" s="3" t="s">
        <v>29</v>
      </c>
      <c r="V8814" s="3" t="n">
        <v>0</v>
      </c>
      <c r="W8814" s="3" t="n">
        <v>0</v>
      </c>
      <c r="X8814" s="3" t="n">
        <v>0</v>
      </c>
      <c r="Y8814" s="3" t="s">
        <v>30</v>
      </c>
      <c r="Z8814" s="3" t="s">
        <v>30</v>
      </c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  <c r="AP8814" s="3"/>
      <c r="AQ8814" s="3"/>
      <c r="AR8814" s="3"/>
      <c r="AS8814" s="3"/>
      <c r="AT8814" s="3"/>
      <c r="AU8814" s="3"/>
      <c r="AV8814" s="3"/>
      <c r="AW8814" s="3"/>
      <c r="AX8814" s="3"/>
      <c r="AY8814" s="3"/>
      <c r="AZ8814" s="3"/>
      <c r="BA8814" s="3"/>
      <c r="BB8814" s="3"/>
      <c r="BC8814" s="3"/>
      <c r="BD8814" s="3"/>
      <c r="BE8814" s="3"/>
      <c r="BF8814" s="3"/>
      <c r="BG8814" s="3"/>
      <c r="BH8814" s="3"/>
      <c r="BI8814" s="3"/>
      <c r="BJ8814" s="3"/>
    </row>
    <row r="8815" customFormat="false" ht="15.75" hidden="false" customHeight="false" outlineLevel="0" collapsed="false">
      <c r="A8815" s="3" t="n">
        <v>8814</v>
      </c>
      <c r="B8815" s="3" t="s">
        <v>25489</v>
      </c>
      <c r="C8815" s="3" t="s">
        <v>25490</v>
      </c>
      <c r="D8815" s="3" t="n">
        <v>1</v>
      </c>
      <c r="E8815" s="3" t="n">
        <v>0.2753734</v>
      </c>
      <c r="F8815" s="3" t="n">
        <v>17</v>
      </c>
      <c r="G8815" s="3" t="n">
        <v>17</v>
      </c>
      <c r="H8815" s="3" t="n">
        <v>8</v>
      </c>
      <c r="I8815" s="3" t="n">
        <v>8</v>
      </c>
      <c r="J8815" s="3" t="n">
        <v>13</v>
      </c>
      <c r="K8815" s="3" t="n">
        <v>13</v>
      </c>
      <c r="L8815" s="3" t="n">
        <v>2</v>
      </c>
      <c r="M8815" s="3" t="n">
        <v>2</v>
      </c>
      <c r="N8815" s="3" t="n">
        <v>-1</v>
      </c>
      <c r="O8815" s="3" t="n">
        <v>-1</v>
      </c>
      <c r="P8815" s="3" t="n">
        <v>6.6</v>
      </c>
      <c r="Q8815" s="3" t="n">
        <v>24.2</v>
      </c>
      <c r="R8815" s="3" t="s">
        <v>25481</v>
      </c>
      <c r="S8815" s="4" t="n">
        <v>45747.3871643519</v>
      </c>
      <c r="T8815" s="3" t="s">
        <v>29</v>
      </c>
      <c r="U8815" s="3" t="s">
        <v>29</v>
      </c>
      <c r="V8815" s="3" t="n">
        <v>0</v>
      </c>
      <c r="W8815" s="3" t="n">
        <v>0</v>
      </c>
      <c r="X8815" s="3" t="n">
        <v>0</v>
      </c>
      <c r="Y8815" s="3" t="s">
        <v>30</v>
      </c>
      <c r="Z8815" s="3" t="s">
        <v>30</v>
      </c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  <c r="AP8815" s="3"/>
      <c r="AQ8815" s="3"/>
      <c r="AR8815" s="3"/>
      <c r="AS8815" s="3"/>
      <c r="AT8815" s="3"/>
      <c r="AU8815" s="3"/>
      <c r="AV8815" s="3"/>
      <c r="AW8815" s="3"/>
      <c r="AX8815" s="3"/>
      <c r="AY8815" s="3"/>
      <c r="AZ8815" s="3"/>
      <c r="BA8815" s="3"/>
      <c r="BB8815" s="3"/>
      <c r="BC8815" s="3"/>
      <c r="BD8815" s="3"/>
      <c r="BE8815" s="3"/>
      <c r="BF8815" s="3"/>
      <c r="BG8815" s="3"/>
      <c r="BH8815" s="3"/>
      <c r="BI8815" s="3"/>
      <c r="BJ8815" s="3"/>
    </row>
    <row r="8816" customFormat="false" ht="15.75" hidden="false" customHeight="false" outlineLevel="0" collapsed="false">
      <c r="A8816" s="3" t="n">
        <v>8815</v>
      </c>
      <c r="B8816" s="3" t="s">
        <v>25491</v>
      </c>
      <c r="C8816" s="3" t="s">
        <v>25492</v>
      </c>
      <c r="D8816" s="3" t="n">
        <v>1</v>
      </c>
      <c r="E8816" s="3" t="n">
        <v>0.2916311</v>
      </c>
      <c r="F8816" s="3" t="n">
        <v>17</v>
      </c>
      <c r="G8816" s="3" t="n">
        <v>17</v>
      </c>
      <c r="H8816" s="3" t="n">
        <v>8</v>
      </c>
      <c r="I8816" s="3" t="n">
        <v>8</v>
      </c>
      <c r="J8816" s="3" t="n">
        <v>13</v>
      </c>
      <c r="K8816" s="3" t="n">
        <v>13</v>
      </c>
      <c r="L8816" s="3" t="n">
        <v>2</v>
      </c>
      <c r="M8816" s="3" t="n">
        <v>2</v>
      </c>
      <c r="N8816" s="3" t="n">
        <v>-1</v>
      </c>
      <c r="O8816" s="3" t="n">
        <v>-1</v>
      </c>
      <c r="P8816" s="3" t="n">
        <v>6.6</v>
      </c>
      <c r="Q8816" s="3" t="n">
        <v>24.2</v>
      </c>
      <c r="R8816" s="3" t="s">
        <v>25493</v>
      </c>
      <c r="S8816" s="4" t="n">
        <v>45747.3871875</v>
      </c>
      <c r="T8816" s="3" t="s">
        <v>29</v>
      </c>
      <c r="U8816" s="3" t="s">
        <v>29</v>
      </c>
      <c r="V8816" s="3" t="n">
        <v>0</v>
      </c>
      <c r="W8816" s="3" t="n">
        <v>0</v>
      </c>
      <c r="X8816" s="3" t="n">
        <v>0</v>
      </c>
      <c r="Y8816" s="3" t="s">
        <v>30</v>
      </c>
      <c r="Z8816" s="3" t="s">
        <v>30</v>
      </c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  <c r="AP8816" s="3"/>
      <c r="AQ8816" s="3"/>
      <c r="AR8816" s="3"/>
      <c r="AS8816" s="3"/>
      <c r="AT8816" s="3"/>
      <c r="AU8816" s="3"/>
      <c r="AV8816" s="3"/>
      <c r="AW8816" s="3"/>
      <c r="AX8816" s="3"/>
      <c r="AY8816" s="3"/>
      <c r="AZ8816" s="3"/>
      <c r="BA8816" s="3"/>
      <c r="BB8816" s="3"/>
      <c r="BC8816" s="3"/>
      <c r="BD8816" s="3"/>
      <c r="BE8816" s="3"/>
      <c r="BF8816" s="3"/>
      <c r="BG8816" s="3"/>
      <c r="BH8816" s="3"/>
      <c r="BI8816" s="3"/>
      <c r="BJ8816" s="3"/>
    </row>
    <row r="8817" customFormat="false" ht="15.75" hidden="false" customHeight="false" outlineLevel="0" collapsed="false">
      <c r="A8817" s="3" t="n">
        <v>8816</v>
      </c>
      <c r="B8817" s="3" t="s">
        <v>25494</v>
      </c>
      <c r="C8817" s="3" t="s">
        <v>25495</v>
      </c>
      <c r="D8817" s="3" t="n">
        <v>1</v>
      </c>
      <c r="E8817" s="3" t="n">
        <v>0.3947508</v>
      </c>
      <c r="F8817" s="3" t="n">
        <v>30</v>
      </c>
      <c r="G8817" s="3" t="n">
        <v>30</v>
      </c>
      <c r="H8817" s="3" t="n">
        <v>6</v>
      </c>
      <c r="I8817" s="3" t="n">
        <v>6</v>
      </c>
      <c r="J8817" s="3" t="n">
        <v>22</v>
      </c>
      <c r="K8817" s="3" t="n">
        <v>22</v>
      </c>
      <c r="L8817" s="3" t="n">
        <v>5</v>
      </c>
      <c r="M8817" s="3" t="n">
        <v>5</v>
      </c>
      <c r="N8817" s="3" t="n">
        <v>-1</v>
      </c>
      <c r="O8817" s="3" t="n">
        <v>-1</v>
      </c>
      <c r="P8817" s="3" t="n">
        <v>6.6</v>
      </c>
      <c r="Q8817" s="3" t="n">
        <v>24.2</v>
      </c>
      <c r="R8817" s="3" t="s">
        <v>25488</v>
      </c>
      <c r="S8817" s="4" t="n">
        <v>45747.3872106482</v>
      </c>
      <c r="T8817" s="3" t="s">
        <v>29</v>
      </c>
      <c r="U8817" s="3" t="s">
        <v>29</v>
      </c>
      <c r="V8817" s="3" t="n">
        <v>0</v>
      </c>
      <c r="W8817" s="3" t="n">
        <v>0</v>
      </c>
      <c r="X8817" s="3" t="n">
        <v>0</v>
      </c>
      <c r="Y8817" s="3" t="s">
        <v>30</v>
      </c>
      <c r="Z8817" s="3" t="s">
        <v>30</v>
      </c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  <c r="AP8817" s="3"/>
      <c r="AQ8817" s="3"/>
      <c r="AR8817" s="3"/>
      <c r="AS8817" s="3"/>
      <c r="AT8817" s="3"/>
      <c r="AU8817" s="3"/>
      <c r="AV8817" s="3"/>
      <c r="AW8817" s="3"/>
      <c r="AX8817" s="3"/>
      <c r="AY8817" s="3"/>
      <c r="AZ8817" s="3"/>
      <c r="BA8817" s="3"/>
      <c r="BB8817" s="3"/>
      <c r="BC8817" s="3"/>
      <c r="BD8817" s="3"/>
      <c r="BE8817" s="3"/>
      <c r="BF8817" s="3"/>
      <c r="BG8817" s="3"/>
      <c r="BH8817" s="3"/>
      <c r="BI8817" s="3"/>
      <c r="BJ8817" s="3"/>
    </row>
    <row r="8818" customFormat="false" ht="15.75" hidden="false" customHeight="false" outlineLevel="0" collapsed="false">
      <c r="A8818" s="3" t="n">
        <v>8817</v>
      </c>
      <c r="B8818" s="3" t="s">
        <v>25496</v>
      </c>
      <c r="C8818" s="3" t="s">
        <v>25497</v>
      </c>
      <c r="D8818" s="3" t="n">
        <v>1</v>
      </c>
      <c r="E8818" s="3" t="n">
        <v>0.2689225</v>
      </c>
      <c r="F8818" s="3" t="n">
        <v>17</v>
      </c>
      <c r="G8818" s="3" t="n">
        <v>17</v>
      </c>
      <c r="H8818" s="3" t="n">
        <v>8</v>
      </c>
      <c r="I8818" s="3" t="n">
        <v>8</v>
      </c>
      <c r="J8818" s="3" t="n">
        <v>13</v>
      </c>
      <c r="K8818" s="3" t="n">
        <v>13</v>
      </c>
      <c r="L8818" s="3" t="n">
        <v>2</v>
      </c>
      <c r="M8818" s="3" t="n">
        <v>2</v>
      </c>
      <c r="N8818" s="3" t="n">
        <v>-1</v>
      </c>
      <c r="O8818" s="3" t="n">
        <v>-1</v>
      </c>
      <c r="P8818" s="3" t="n">
        <v>6.6</v>
      </c>
      <c r="Q8818" s="3" t="n">
        <v>24.2</v>
      </c>
      <c r="R8818" s="3" t="s">
        <v>25493</v>
      </c>
      <c r="S8818" s="4" t="n">
        <v>45747.3872337963</v>
      </c>
      <c r="T8818" s="3" t="s">
        <v>29</v>
      </c>
      <c r="U8818" s="3" t="s">
        <v>29</v>
      </c>
      <c r="V8818" s="3" t="n">
        <v>0</v>
      </c>
      <c r="W8818" s="3" t="n">
        <v>0</v>
      </c>
      <c r="X8818" s="3" t="n">
        <v>0</v>
      </c>
      <c r="Y8818" s="3" t="s">
        <v>30</v>
      </c>
      <c r="Z8818" s="3" t="s">
        <v>30</v>
      </c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  <c r="AP8818" s="3"/>
      <c r="AQ8818" s="3"/>
      <c r="AR8818" s="3"/>
      <c r="AS8818" s="3"/>
      <c r="AT8818" s="3"/>
      <c r="AU8818" s="3"/>
      <c r="AV8818" s="3"/>
      <c r="AW8818" s="3"/>
      <c r="AX8818" s="3"/>
      <c r="AY8818" s="3"/>
      <c r="AZ8818" s="3"/>
      <c r="BA8818" s="3"/>
      <c r="BB8818" s="3"/>
      <c r="BC8818" s="3"/>
      <c r="BD8818" s="3"/>
      <c r="BE8818" s="3"/>
      <c r="BF8818" s="3"/>
      <c r="BG8818" s="3"/>
      <c r="BH8818" s="3"/>
      <c r="BI8818" s="3"/>
      <c r="BJ8818" s="3"/>
    </row>
    <row r="8819" customFormat="false" ht="15.75" hidden="false" customHeight="false" outlineLevel="0" collapsed="false">
      <c r="A8819" s="3" t="n">
        <v>8818</v>
      </c>
      <c r="B8819" s="3" t="s">
        <v>25498</v>
      </c>
      <c r="C8819" s="3" t="s">
        <v>25499</v>
      </c>
      <c r="D8819" s="3" t="n">
        <v>1</v>
      </c>
      <c r="E8819" s="3" t="n">
        <v>0.2633187</v>
      </c>
      <c r="F8819" s="3" t="n">
        <v>17</v>
      </c>
      <c r="G8819" s="3" t="n">
        <v>17</v>
      </c>
      <c r="H8819" s="3" t="n">
        <v>8</v>
      </c>
      <c r="I8819" s="3" t="n">
        <v>8</v>
      </c>
      <c r="J8819" s="3" t="n">
        <v>13</v>
      </c>
      <c r="K8819" s="3" t="n">
        <v>13</v>
      </c>
      <c r="L8819" s="3" t="n">
        <v>2</v>
      </c>
      <c r="M8819" s="3" t="n">
        <v>2</v>
      </c>
      <c r="N8819" s="3" t="n">
        <v>-1</v>
      </c>
      <c r="O8819" s="3" t="n">
        <v>-1</v>
      </c>
      <c r="P8819" s="3" t="n">
        <v>6.6</v>
      </c>
      <c r="Q8819" s="3" t="n">
        <v>24.2</v>
      </c>
      <c r="R8819" s="3" t="s">
        <v>25493</v>
      </c>
      <c r="S8819" s="4" t="n">
        <v>45747.3872569444</v>
      </c>
      <c r="T8819" s="3" t="s">
        <v>29</v>
      </c>
      <c r="U8819" s="3" t="s">
        <v>29</v>
      </c>
      <c r="V8819" s="3" t="n">
        <v>0</v>
      </c>
      <c r="W8819" s="3" t="n">
        <v>0</v>
      </c>
      <c r="X8819" s="3" t="n">
        <v>0</v>
      </c>
      <c r="Y8819" s="3" t="s">
        <v>30</v>
      </c>
      <c r="Z8819" s="3" t="s">
        <v>30</v>
      </c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  <c r="AP8819" s="3"/>
      <c r="AQ8819" s="3"/>
      <c r="AR8819" s="3"/>
      <c r="AS8819" s="3"/>
      <c r="AT8819" s="3"/>
      <c r="AU8819" s="3"/>
      <c r="AV8819" s="3"/>
      <c r="AW8819" s="3"/>
      <c r="AX8819" s="3"/>
      <c r="AY8819" s="3"/>
      <c r="AZ8819" s="3"/>
      <c r="BA8819" s="3"/>
      <c r="BB8819" s="3"/>
      <c r="BC8819" s="3"/>
      <c r="BD8819" s="3"/>
      <c r="BE8819" s="3"/>
      <c r="BF8819" s="3"/>
      <c r="BG8819" s="3"/>
      <c r="BH8819" s="3"/>
      <c r="BI8819" s="3"/>
      <c r="BJ8819" s="3"/>
    </row>
    <row r="8820" customFormat="false" ht="15.75" hidden="false" customHeight="false" outlineLevel="0" collapsed="false">
      <c r="A8820" s="3" t="n">
        <v>8819</v>
      </c>
      <c r="B8820" s="3" t="s">
        <v>25500</v>
      </c>
      <c r="C8820" s="3" t="s">
        <v>25501</v>
      </c>
      <c r="D8820" s="3" t="n">
        <v>1</v>
      </c>
      <c r="E8820" s="3" t="n">
        <v>0.6330924</v>
      </c>
      <c r="F8820" s="3" t="n">
        <v>37</v>
      </c>
      <c r="G8820" s="3" t="n">
        <v>37</v>
      </c>
      <c r="H8820" s="3" t="n">
        <v>8</v>
      </c>
      <c r="I8820" s="3" t="n">
        <v>8</v>
      </c>
      <c r="J8820" s="3" t="n">
        <v>30</v>
      </c>
      <c r="K8820" s="3" t="n">
        <v>30</v>
      </c>
      <c r="L8820" s="3" t="n">
        <v>6</v>
      </c>
      <c r="M8820" s="3" t="n">
        <v>6</v>
      </c>
      <c r="N8820" s="3" t="n">
        <v>-1</v>
      </c>
      <c r="O8820" s="3" t="n">
        <v>-1</v>
      </c>
      <c r="P8820" s="3" t="n">
        <v>6.6</v>
      </c>
      <c r="Q8820" s="3" t="n">
        <v>24.2</v>
      </c>
      <c r="R8820" s="3" t="s">
        <v>25488</v>
      </c>
      <c r="S8820" s="4" t="n">
        <v>45747.3872916667</v>
      </c>
      <c r="T8820" s="3" t="s">
        <v>29</v>
      </c>
      <c r="U8820" s="3" t="s">
        <v>29</v>
      </c>
      <c r="V8820" s="3" t="n">
        <v>0</v>
      </c>
      <c r="W8820" s="3" t="n">
        <v>0</v>
      </c>
      <c r="X8820" s="3" t="n">
        <v>0</v>
      </c>
      <c r="Y8820" s="3" t="s">
        <v>30</v>
      </c>
      <c r="Z8820" s="3" t="s">
        <v>30</v>
      </c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  <c r="AP8820" s="3"/>
      <c r="AQ8820" s="3"/>
      <c r="AR8820" s="3"/>
      <c r="AS8820" s="3"/>
      <c r="AT8820" s="3"/>
      <c r="AU8820" s="3"/>
      <c r="AV8820" s="3"/>
      <c r="AW8820" s="3"/>
      <c r="AX8820" s="3"/>
      <c r="AY8820" s="3"/>
      <c r="AZ8820" s="3"/>
      <c r="BA8820" s="3"/>
      <c r="BB8820" s="3"/>
      <c r="BC8820" s="3"/>
      <c r="BD8820" s="3"/>
      <c r="BE8820" s="3"/>
      <c r="BF8820" s="3"/>
      <c r="BG8820" s="3"/>
      <c r="BH8820" s="3"/>
      <c r="BI8820" s="3"/>
      <c r="BJ8820" s="3"/>
    </row>
    <row r="8821" customFormat="false" ht="15.75" hidden="false" customHeight="false" outlineLevel="0" collapsed="false">
      <c r="A8821" s="3" t="n">
        <v>8820</v>
      </c>
      <c r="B8821" s="3" t="s">
        <v>25502</v>
      </c>
      <c r="C8821" s="3" t="s">
        <v>25503</v>
      </c>
      <c r="D8821" s="3" t="n">
        <v>1</v>
      </c>
      <c r="E8821" s="3" t="n">
        <v>1.8032529</v>
      </c>
      <c r="F8821" s="3" t="n">
        <v>95</v>
      </c>
      <c r="G8821" s="3" t="n">
        <v>95</v>
      </c>
      <c r="H8821" s="3" t="n">
        <v>11</v>
      </c>
      <c r="I8821" s="3" t="n">
        <v>11</v>
      </c>
      <c r="J8821" s="3" t="n">
        <v>82</v>
      </c>
      <c r="K8821" s="3" t="n">
        <v>82</v>
      </c>
      <c r="L8821" s="3" t="n">
        <v>16</v>
      </c>
      <c r="M8821" s="3" t="n">
        <v>16</v>
      </c>
      <c r="N8821" s="3" t="n">
        <v>-1</v>
      </c>
      <c r="O8821" s="3" t="n">
        <v>-1</v>
      </c>
      <c r="P8821" s="3" t="n">
        <v>6.6</v>
      </c>
      <c r="Q8821" s="3" t="n">
        <v>24.2</v>
      </c>
      <c r="R8821" s="3" t="s">
        <v>25504</v>
      </c>
      <c r="S8821" s="4" t="n">
        <v>45747.387337963</v>
      </c>
      <c r="T8821" s="3" t="s">
        <v>29</v>
      </c>
      <c r="U8821" s="3" t="s">
        <v>29</v>
      </c>
      <c r="V8821" s="3" t="n">
        <v>0</v>
      </c>
      <c r="W8821" s="3" t="n">
        <v>0</v>
      </c>
      <c r="X8821" s="3" t="n">
        <v>0</v>
      </c>
      <c r="Y8821" s="3" t="s">
        <v>30</v>
      </c>
      <c r="Z8821" s="3" t="s">
        <v>30</v>
      </c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  <c r="AP8821" s="3"/>
      <c r="AQ8821" s="3"/>
      <c r="AR8821" s="3"/>
      <c r="AS8821" s="3"/>
      <c r="AT8821" s="3"/>
      <c r="AU8821" s="3"/>
      <c r="AV8821" s="3"/>
      <c r="AW8821" s="3"/>
      <c r="AX8821" s="3"/>
      <c r="AY8821" s="3"/>
      <c r="AZ8821" s="3"/>
      <c r="BA8821" s="3"/>
      <c r="BB8821" s="3"/>
      <c r="BC8821" s="3"/>
      <c r="BD8821" s="3"/>
      <c r="BE8821" s="3"/>
      <c r="BF8821" s="3"/>
      <c r="BG8821" s="3"/>
      <c r="BH8821" s="3"/>
      <c r="BI8821" s="3"/>
      <c r="BJ8821" s="3"/>
    </row>
    <row r="8822" customFormat="false" ht="15.75" hidden="false" customHeight="false" outlineLevel="0" collapsed="false">
      <c r="A8822" s="3" t="n">
        <v>8821</v>
      </c>
      <c r="B8822" s="3" t="s">
        <v>25505</v>
      </c>
      <c r="C8822" s="3" t="s">
        <v>25506</v>
      </c>
      <c r="D8822" s="3" t="n">
        <v>1</v>
      </c>
      <c r="E8822" s="3" t="n">
        <v>0.2003655</v>
      </c>
      <c r="F8822" s="3" t="n">
        <v>11</v>
      </c>
      <c r="G8822" s="3" t="n">
        <v>11</v>
      </c>
      <c r="H8822" s="3" t="n">
        <v>6</v>
      </c>
      <c r="I8822" s="3" t="n">
        <v>6</v>
      </c>
      <c r="J8822" s="3" t="n">
        <v>7</v>
      </c>
      <c r="K8822" s="3" t="n">
        <v>7</v>
      </c>
      <c r="L8822" s="3" t="n">
        <v>2</v>
      </c>
      <c r="M8822" s="3" t="n">
        <v>2</v>
      </c>
      <c r="N8822" s="3" t="n">
        <v>-1</v>
      </c>
      <c r="O8822" s="3" t="n">
        <v>-1</v>
      </c>
      <c r="P8822" s="3" t="n">
        <v>6.6</v>
      </c>
      <c r="Q8822" s="3" t="n">
        <v>24.2</v>
      </c>
      <c r="R8822" s="3" t="s">
        <v>25478</v>
      </c>
      <c r="S8822" s="4" t="n">
        <v>45747.3873611111</v>
      </c>
      <c r="T8822" s="3" t="s">
        <v>29</v>
      </c>
      <c r="U8822" s="3" t="s">
        <v>29</v>
      </c>
      <c r="V8822" s="3" t="n">
        <v>0</v>
      </c>
      <c r="W8822" s="3" t="n">
        <v>0</v>
      </c>
      <c r="X8822" s="3" t="n">
        <v>0</v>
      </c>
      <c r="Y8822" s="3" t="s">
        <v>30</v>
      </c>
      <c r="Z8822" s="3" t="s">
        <v>30</v>
      </c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  <c r="AP8822" s="3"/>
      <c r="AQ8822" s="3"/>
      <c r="AR8822" s="3"/>
      <c r="AS8822" s="3"/>
      <c r="AT8822" s="3"/>
      <c r="AU8822" s="3"/>
      <c r="AV8822" s="3"/>
      <c r="AW8822" s="3"/>
      <c r="AX8822" s="3"/>
      <c r="AY8822" s="3"/>
      <c r="AZ8822" s="3"/>
      <c r="BA8822" s="3"/>
      <c r="BB8822" s="3"/>
      <c r="BC8822" s="3"/>
      <c r="BD8822" s="3"/>
      <c r="BE8822" s="3"/>
      <c r="BF8822" s="3"/>
      <c r="BG8822" s="3"/>
      <c r="BH8822" s="3"/>
      <c r="BI8822" s="3"/>
      <c r="BJ8822" s="3"/>
    </row>
    <row r="8823" customFormat="false" ht="15.75" hidden="false" customHeight="false" outlineLevel="0" collapsed="false">
      <c r="A8823" s="3" t="n">
        <v>8822</v>
      </c>
      <c r="B8823" s="3" t="s">
        <v>25507</v>
      </c>
      <c r="C8823" s="3" t="s">
        <v>25508</v>
      </c>
      <c r="D8823" s="3" t="n">
        <v>1</v>
      </c>
      <c r="E8823" s="3" t="n">
        <v>2.1774611</v>
      </c>
      <c r="F8823" s="3" t="n">
        <v>32</v>
      </c>
      <c r="G8823" s="3" t="n">
        <v>32</v>
      </c>
      <c r="H8823" s="3" t="n">
        <v>12</v>
      </c>
      <c r="I8823" s="3" t="n">
        <v>12</v>
      </c>
      <c r="J8823" s="3" t="n">
        <v>53</v>
      </c>
      <c r="K8823" s="3" t="n">
        <v>53</v>
      </c>
      <c r="L8823" s="3" t="n">
        <v>5</v>
      </c>
      <c r="M8823" s="3" t="n">
        <v>5</v>
      </c>
      <c r="N8823" s="3" t="n">
        <v>-1</v>
      </c>
      <c r="O8823" s="3" t="n">
        <v>-1</v>
      </c>
      <c r="P8823" s="3" t="n">
        <v>6.6</v>
      </c>
      <c r="Q8823" s="3" t="n">
        <v>24.2</v>
      </c>
      <c r="R8823" s="3" t="s">
        <v>25470</v>
      </c>
      <c r="S8823" s="4" t="n">
        <v>45747.3874074074</v>
      </c>
      <c r="T8823" s="3" t="s">
        <v>29</v>
      </c>
      <c r="U8823" s="3" t="s">
        <v>29</v>
      </c>
      <c r="V8823" s="3" t="n">
        <v>0</v>
      </c>
      <c r="W8823" s="3" t="n">
        <v>0</v>
      </c>
      <c r="X8823" s="3" t="n">
        <v>0</v>
      </c>
      <c r="Y8823" s="3" t="s">
        <v>30</v>
      </c>
      <c r="Z8823" s="3" t="s">
        <v>30</v>
      </c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  <c r="AP8823" s="3"/>
      <c r="AQ8823" s="3"/>
      <c r="AR8823" s="3"/>
      <c r="AS8823" s="3"/>
      <c r="AT8823" s="3"/>
      <c r="AU8823" s="3"/>
      <c r="AV8823" s="3"/>
      <c r="AW8823" s="3"/>
      <c r="AX8823" s="3"/>
      <c r="AY8823" s="3"/>
      <c r="AZ8823" s="3"/>
      <c r="BA8823" s="3"/>
      <c r="BB8823" s="3"/>
      <c r="BC8823" s="3"/>
      <c r="BD8823" s="3"/>
      <c r="BE8823" s="3"/>
      <c r="BF8823" s="3"/>
      <c r="BG8823" s="3"/>
      <c r="BH8823" s="3"/>
      <c r="BI8823" s="3"/>
      <c r="BJ8823" s="3"/>
    </row>
    <row r="8824" customFormat="false" ht="15.75" hidden="false" customHeight="false" outlineLevel="0" collapsed="false">
      <c r="A8824" s="3" t="n">
        <v>8823</v>
      </c>
      <c r="B8824" s="3" t="s">
        <v>25509</v>
      </c>
      <c r="C8824" s="3" t="s">
        <v>25510</v>
      </c>
      <c r="D8824" s="3" t="n">
        <v>1</v>
      </c>
      <c r="E8824" s="3" t="n">
        <v>1.6461601</v>
      </c>
      <c r="F8824" s="3" t="n">
        <v>95</v>
      </c>
      <c r="G8824" s="3" t="n">
        <v>95</v>
      </c>
      <c r="H8824" s="3" t="n">
        <v>11</v>
      </c>
      <c r="I8824" s="3" t="n">
        <v>11</v>
      </c>
      <c r="J8824" s="3" t="n">
        <v>82</v>
      </c>
      <c r="K8824" s="3" t="n">
        <v>82</v>
      </c>
      <c r="L8824" s="3" t="n">
        <v>16</v>
      </c>
      <c r="M8824" s="3" t="n">
        <v>16</v>
      </c>
      <c r="N8824" s="3" t="n">
        <v>-1</v>
      </c>
      <c r="O8824" s="3" t="n">
        <v>-1</v>
      </c>
      <c r="P8824" s="3" t="n">
        <v>6.6</v>
      </c>
      <c r="Q8824" s="3" t="n">
        <v>24.2</v>
      </c>
      <c r="R8824" s="3" t="s">
        <v>25511</v>
      </c>
      <c r="S8824" s="4" t="n">
        <v>45747.3874537037</v>
      </c>
      <c r="T8824" s="3" t="s">
        <v>29</v>
      </c>
      <c r="U8824" s="3" t="s">
        <v>29</v>
      </c>
      <c r="V8824" s="3" t="n">
        <v>0</v>
      </c>
      <c r="W8824" s="3" t="n">
        <v>0</v>
      </c>
      <c r="X8824" s="3" t="n">
        <v>0</v>
      </c>
      <c r="Y8824" s="3" t="s">
        <v>30</v>
      </c>
      <c r="Z8824" s="3" t="s">
        <v>30</v>
      </c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  <c r="AP8824" s="3"/>
      <c r="AQ8824" s="3"/>
      <c r="AR8824" s="3"/>
      <c r="AS8824" s="3"/>
      <c r="AT8824" s="3"/>
      <c r="AU8824" s="3"/>
      <c r="AV8824" s="3"/>
      <c r="AW8824" s="3"/>
      <c r="AX8824" s="3"/>
      <c r="AY8824" s="3"/>
      <c r="AZ8824" s="3"/>
      <c r="BA8824" s="3"/>
      <c r="BB8824" s="3"/>
      <c r="BC8824" s="3"/>
      <c r="BD8824" s="3"/>
      <c r="BE8824" s="3"/>
      <c r="BF8824" s="3"/>
      <c r="BG8824" s="3"/>
      <c r="BH8824" s="3"/>
      <c r="BI8824" s="3"/>
      <c r="BJ8824" s="3"/>
    </row>
    <row r="8825" customFormat="false" ht="15.75" hidden="false" customHeight="false" outlineLevel="0" collapsed="false">
      <c r="A8825" s="3" t="n">
        <v>8824</v>
      </c>
      <c r="B8825" s="3" t="s">
        <v>25512</v>
      </c>
      <c r="C8825" s="3" t="s">
        <v>25513</v>
      </c>
      <c r="D8825" s="3" t="n">
        <v>1</v>
      </c>
      <c r="E8825" s="3" t="n">
        <v>6.6350785</v>
      </c>
      <c r="F8825" s="3" t="n">
        <v>352</v>
      </c>
      <c r="G8825" s="3" t="n">
        <v>352</v>
      </c>
      <c r="H8825" s="3" t="n">
        <v>11</v>
      </c>
      <c r="I8825" s="3" t="n">
        <v>11</v>
      </c>
      <c r="J8825" s="3" t="n">
        <v>339</v>
      </c>
      <c r="K8825" s="3" t="n">
        <v>339</v>
      </c>
      <c r="L8825" s="3" t="n">
        <v>60</v>
      </c>
      <c r="M8825" s="3" t="n">
        <v>60</v>
      </c>
      <c r="N8825" s="3" t="n">
        <v>-1</v>
      </c>
      <c r="O8825" s="3" t="n">
        <v>-1</v>
      </c>
      <c r="P8825" s="3" t="n">
        <v>6.6</v>
      </c>
      <c r="Q8825" s="3" t="n">
        <v>24.2</v>
      </c>
      <c r="R8825" s="3" t="s">
        <v>25514</v>
      </c>
      <c r="S8825" s="4" t="n">
        <v>45747.3875925926</v>
      </c>
      <c r="T8825" s="3" t="s">
        <v>29</v>
      </c>
      <c r="U8825" s="3" t="s">
        <v>29</v>
      </c>
      <c r="V8825" s="3" t="n">
        <v>0</v>
      </c>
      <c r="W8825" s="3" t="n">
        <v>0</v>
      </c>
      <c r="X8825" s="3" t="n">
        <v>0</v>
      </c>
      <c r="Y8825" s="3" t="s">
        <v>30</v>
      </c>
      <c r="Z8825" s="3" t="s">
        <v>30</v>
      </c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  <c r="AP8825" s="3"/>
      <c r="AQ8825" s="3"/>
      <c r="AR8825" s="3"/>
      <c r="AS8825" s="3"/>
      <c r="AT8825" s="3"/>
      <c r="AU8825" s="3"/>
      <c r="AV8825" s="3"/>
      <c r="AW8825" s="3"/>
      <c r="AX8825" s="3"/>
      <c r="AY8825" s="3"/>
      <c r="AZ8825" s="3"/>
      <c r="BA8825" s="3"/>
      <c r="BB8825" s="3"/>
      <c r="BC8825" s="3"/>
      <c r="BD8825" s="3"/>
      <c r="BE8825" s="3"/>
      <c r="BF8825" s="3"/>
      <c r="BG8825" s="3"/>
      <c r="BH8825" s="3"/>
      <c r="BI8825" s="3"/>
      <c r="BJ8825" s="3"/>
    </row>
    <row r="8826" customFormat="false" ht="15.75" hidden="false" customHeight="false" outlineLevel="0" collapsed="false">
      <c r="A8826" s="3" t="n">
        <v>8825</v>
      </c>
      <c r="B8826" s="3" t="s">
        <v>25515</v>
      </c>
      <c r="C8826" s="3" t="s">
        <v>25516</v>
      </c>
      <c r="D8826" s="3" t="n">
        <v>1</v>
      </c>
      <c r="E8826" s="3" t="n">
        <v>3.6378674</v>
      </c>
      <c r="F8826" s="3" t="n">
        <v>32</v>
      </c>
      <c r="G8826" s="3" t="n">
        <v>32</v>
      </c>
      <c r="H8826" s="3" t="n">
        <v>12</v>
      </c>
      <c r="I8826" s="3" t="n">
        <v>12</v>
      </c>
      <c r="J8826" s="3" t="n">
        <v>53</v>
      </c>
      <c r="K8826" s="3" t="n">
        <v>53</v>
      </c>
      <c r="L8826" s="3" t="n">
        <v>5</v>
      </c>
      <c r="M8826" s="3" t="n">
        <v>5</v>
      </c>
      <c r="N8826" s="3" t="n">
        <v>-1</v>
      </c>
      <c r="O8826" s="3" t="n">
        <v>-1</v>
      </c>
      <c r="P8826" s="3" t="n">
        <v>6.6</v>
      </c>
      <c r="Q8826" s="3" t="n">
        <v>24.2</v>
      </c>
      <c r="R8826" s="3" t="s">
        <v>25470</v>
      </c>
      <c r="S8826" s="4" t="n">
        <v>45747.3876851852</v>
      </c>
      <c r="T8826" s="3" t="s">
        <v>29</v>
      </c>
      <c r="U8826" s="3" t="s">
        <v>29</v>
      </c>
      <c r="V8826" s="3" t="n">
        <v>0</v>
      </c>
      <c r="W8826" s="3" t="n">
        <v>0</v>
      </c>
      <c r="X8826" s="3" t="n">
        <v>0</v>
      </c>
      <c r="Y8826" s="3" t="s">
        <v>30</v>
      </c>
      <c r="Z8826" s="3" t="s">
        <v>30</v>
      </c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  <c r="AP8826" s="3"/>
      <c r="AQ8826" s="3"/>
      <c r="AR8826" s="3"/>
      <c r="AS8826" s="3"/>
      <c r="AT8826" s="3"/>
      <c r="AU8826" s="3"/>
      <c r="AV8826" s="3"/>
      <c r="AW8826" s="3"/>
      <c r="AX8826" s="3"/>
      <c r="AY8826" s="3"/>
      <c r="AZ8826" s="3"/>
      <c r="BA8826" s="3"/>
      <c r="BB8826" s="3"/>
      <c r="BC8826" s="3"/>
      <c r="BD8826" s="3"/>
      <c r="BE8826" s="3"/>
      <c r="BF8826" s="3"/>
      <c r="BG8826" s="3"/>
      <c r="BH8826" s="3"/>
      <c r="BI8826" s="3"/>
      <c r="BJ8826" s="3"/>
    </row>
    <row r="8827" customFormat="false" ht="15.75" hidden="false" customHeight="false" outlineLevel="0" collapsed="false">
      <c r="A8827" s="3" t="n">
        <v>8826</v>
      </c>
      <c r="B8827" s="3" t="s">
        <v>25517</v>
      </c>
      <c r="C8827" s="3" t="s">
        <v>25518</v>
      </c>
      <c r="D8827" s="3" t="n">
        <v>1</v>
      </c>
      <c r="E8827" s="3" t="n">
        <v>0.1013334</v>
      </c>
      <c r="F8827" s="3" t="n">
        <v>6</v>
      </c>
      <c r="G8827" s="3" t="n">
        <v>6</v>
      </c>
      <c r="H8827" s="3" t="n">
        <v>4</v>
      </c>
      <c r="I8827" s="3" t="n">
        <v>4</v>
      </c>
      <c r="J8827" s="3" t="n">
        <v>3</v>
      </c>
      <c r="K8827" s="3" t="n">
        <v>3</v>
      </c>
      <c r="L8827" s="3" t="n">
        <v>1</v>
      </c>
      <c r="M8827" s="3" t="n">
        <v>1</v>
      </c>
      <c r="N8827" s="3" t="n">
        <v>-1</v>
      </c>
      <c r="O8827" s="3" t="n">
        <v>-1</v>
      </c>
      <c r="P8827" s="3" t="n">
        <v>6.5</v>
      </c>
      <c r="Q8827" s="3" t="n">
        <v>24.2</v>
      </c>
      <c r="R8827" s="3" t="s">
        <v>25519</v>
      </c>
      <c r="S8827" s="4" t="n">
        <v>45747.3877199074</v>
      </c>
      <c r="T8827" s="3" t="s">
        <v>65</v>
      </c>
      <c r="U8827" s="3" t="s">
        <v>65</v>
      </c>
      <c r="V8827" s="3" t="n">
        <v>0</v>
      </c>
      <c r="W8827" s="3" t="n">
        <v>0</v>
      </c>
      <c r="X8827" s="3" t="n">
        <v>0</v>
      </c>
      <c r="Y8827" s="3" t="s">
        <v>30</v>
      </c>
      <c r="Z8827" s="3" t="s">
        <v>30</v>
      </c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  <c r="AP8827" s="3"/>
      <c r="AQ8827" s="3"/>
      <c r="AR8827" s="3"/>
      <c r="AS8827" s="3"/>
      <c r="AT8827" s="3"/>
      <c r="AU8827" s="3"/>
      <c r="AV8827" s="3"/>
      <c r="AW8827" s="3"/>
      <c r="AX8827" s="3"/>
      <c r="AY8827" s="3"/>
      <c r="AZ8827" s="3"/>
      <c r="BA8827" s="3"/>
      <c r="BB8827" s="3"/>
      <c r="BC8827" s="3"/>
      <c r="BD8827" s="3"/>
      <c r="BE8827" s="3"/>
      <c r="BF8827" s="3"/>
      <c r="BG8827" s="3"/>
      <c r="BH8827" s="3"/>
      <c r="BI8827" s="3"/>
      <c r="BJ8827" s="3"/>
    </row>
    <row r="8828" customFormat="false" ht="15.75" hidden="false" customHeight="false" outlineLevel="0" collapsed="false">
      <c r="A8828" s="3" t="n">
        <v>8827</v>
      </c>
      <c r="B8828" s="3" t="s">
        <v>25520</v>
      </c>
      <c r="C8828" s="3" t="s">
        <v>25521</v>
      </c>
      <c r="D8828" s="3" t="n">
        <v>1</v>
      </c>
      <c r="E8828" s="3" t="n">
        <v>0.1443287</v>
      </c>
      <c r="F8828" s="3" t="n">
        <v>10</v>
      </c>
      <c r="G8828" s="3" t="n">
        <v>10</v>
      </c>
      <c r="H8828" s="3" t="n">
        <v>3</v>
      </c>
      <c r="I8828" s="3" t="n">
        <v>3</v>
      </c>
      <c r="J8828" s="3" t="n">
        <v>4</v>
      </c>
      <c r="K8828" s="3" t="n">
        <v>4</v>
      </c>
      <c r="L8828" s="3" t="n">
        <v>1</v>
      </c>
      <c r="M8828" s="3" t="n">
        <v>1</v>
      </c>
      <c r="N8828" s="3" t="n">
        <v>-1</v>
      </c>
      <c r="O8828" s="3" t="n">
        <v>-1</v>
      </c>
      <c r="P8828" s="3" t="n">
        <v>6.5</v>
      </c>
      <c r="Q8828" s="3" t="n">
        <v>24.2</v>
      </c>
      <c r="R8828" s="3" t="s">
        <v>25522</v>
      </c>
      <c r="S8828" s="4" t="n">
        <v>45747.3877430556</v>
      </c>
      <c r="T8828" s="3" t="s">
        <v>65</v>
      </c>
      <c r="U8828" s="3" t="s">
        <v>65</v>
      </c>
      <c r="V8828" s="3" t="n">
        <v>0</v>
      </c>
      <c r="W8828" s="3" t="n">
        <v>0</v>
      </c>
      <c r="X8828" s="3" t="n">
        <v>0</v>
      </c>
      <c r="Y8828" s="3" t="s">
        <v>30</v>
      </c>
      <c r="Z8828" s="3" t="s">
        <v>30</v>
      </c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  <c r="AP8828" s="3"/>
      <c r="AQ8828" s="3"/>
      <c r="AR8828" s="3"/>
      <c r="AS8828" s="3"/>
      <c r="AT8828" s="3"/>
      <c r="AU8828" s="3"/>
      <c r="AV8828" s="3"/>
      <c r="AW8828" s="3"/>
      <c r="AX8828" s="3"/>
      <c r="AY8828" s="3"/>
      <c r="AZ8828" s="3"/>
      <c r="BA8828" s="3"/>
      <c r="BB8828" s="3"/>
      <c r="BC8828" s="3"/>
      <c r="BD8828" s="3"/>
      <c r="BE8828" s="3"/>
      <c r="BF8828" s="3"/>
      <c r="BG8828" s="3"/>
      <c r="BH8828" s="3"/>
      <c r="BI8828" s="3"/>
      <c r="BJ8828" s="3"/>
    </row>
    <row r="8829" customFormat="false" ht="15.75" hidden="false" customHeight="false" outlineLevel="0" collapsed="false">
      <c r="A8829" s="3" t="n">
        <v>8828</v>
      </c>
      <c r="B8829" s="3" t="s">
        <v>25523</v>
      </c>
      <c r="C8829" s="3" t="s">
        <v>25524</v>
      </c>
      <c r="D8829" s="3" t="n">
        <v>1</v>
      </c>
      <c r="E8829" s="3" t="n">
        <v>0.2364733</v>
      </c>
      <c r="F8829" s="3" t="n">
        <v>18</v>
      </c>
      <c r="G8829" s="3" t="n">
        <v>18</v>
      </c>
      <c r="H8829" s="3" t="n">
        <v>5</v>
      </c>
      <c r="I8829" s="3" t="n">
        <v>5</v>
      </c>
      <c r="J8829" s="3" t="n">
        <v>12</v>
      </c>
      <c r="K8829" s="3" t="n">
        <v>12</v>
      </c>
      <c r="L8829" s="3" t="n">
        <v>1</v>
      </c>
      <c r="M8829" s="3" t="n">
        <v>1</v>
      </c>
      <c r="N8829" s="3" t="n">
        <v>0</v>
      </c>
      <c r="O8829" s="3" t="n">
        <v>0</v>
      </c>
      <c r="P8829" s="3" t="n">
        <v>6.5</v>
      </c>
      <c r="Q8829" s="3" t="n">
        <v>24.2</v>
      </c>
      <c r="R8829" s="3" t="s">
        <v>25525</v>
      </c>
      <c r="S8829" s="4" t="n">
        <v>45747.3877893519</v>
      </c>
      <c r="T8829" s="3" t="s">
        <v>65</v>
      </c>
      <c r="U8829" s="3" t="s">
        <v>65</v>
      </c>
      <c r="V8829" s="3" t="n">
        <v>1</v>
      </c>
      <c r="W8829" s="3" t="n">
        <v>1</v>
      </c>
      <c r="X8829" s="3" t="n">
        <v>0</v>
      </c>
      <c r="Y8829" s="3" t="s">
        <v>30</v>
      </c>
      <c r="Z8829" s="3" t="s">
        <v>30</v>
      </c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  <c r="AP8829" s="3"/>
      <c r="AQ8829" s="3"/>
      <c r="AR8829" s="3"/>
      <c r="AS8829" s="3"/>
      <c r="AT8829" s="3"/>
      <c r="AU8829" s="3"/>
      <c r="AV8829" s="3"/>
      <c r="AW8829" s="3"/>
      <c r="AX8829" s="3"/>
      <c r="AY8829" s="3"/>
      <c r="AZ8829" s="3"/>
      <c r="BA8829" s="3"/>
      <c r="BB8829" s="3"/>
      <c r="BC8829" s="3"/>
      <c r="BD8829" s="3"/>
      <c r="BE8829" s="3"/>
      <c r="BF8829" s="3"/>
      <c r="BG8829" s="3"/>
      <c r="BH8829" s="3"/>
      <c r="BI8829" s="3"/>
      <c r="BJ8829" s="3"/>
    </row>
    <row r="8830" customFormat="false" ht="15.75" hidden="false" customHeight="false" outlineLevel="0" collapsed="false">
      <c r="A8830" s="3" t="n">
        <v>8829</v>
      </c>
      <c r="B8830" s="3" t="s">
        <v>25526</v>
      </c>
      <c r="C8830" s="3" t="s">
        <v>25527</v>
      </c>
      <c r="D8830" s="3" t="n">
        <v>1</v>
      </c>
      <c r="E8830" s="3" t="n">
        <v>1.2201591</v>
      </c>
      <c r="F8830" s="3" t="n">
        <v>28</v>
      </c>
      <c r="G8830" s="3" t="n">
        <v>28</v>
      </c>
      <c r="H8830" s="3" t="n">
        <v>7</v>
      </c>
      <c r="I8830" s="3" t="n">
        <v>7</v>
      </c>
      <c r="J8830" s="3" t="n">
        <v>30</v>
      </c>
      <c r="K8830" s="3" t="n">
        <v>30</v>
      </c>
      <c r="L8830" s="3" t="n">
        <v>1</v>
      </c>
      <c r="M8830" s="3" t="n">
        <v>1</v>
      </c>
      <c r="N8830" s="3" t="n">
        <v>0</v>
      </c>
      <c r="O8830" s="3" t="n">
        <v>0</v>
      </c>
      <c r="P8830" s="3" t="n">
        <v>6.5</v>
      </c>
      <c r="Q8830" s="3" t="n">
        <v>24.2</v>
      </c>
      <c r="R8830" s="3" t="s">
        <v>25528</v>
      </c>
      <c r="S8830" s="4" t="n">
        <v>45747.3878703704</v>
      </c>
      <c r="T8830" s="3" t="s">
        <v>65</v>
      </c>
      <c r="U8830" s="3" t="s">
        <v>65</v>
      </c>
      <c r="V8830" s="3" t="n">
        <v>1</v>
      </c>
      <c r="W8830" s="3" t="n">
        <v>1</v>
      </c>
      <c r="X8830" s="3" t="n">
        <v>0</v>
      </c>
      <c r="Y8830" s="3" t="s">
        <v>30</v>
      </c>
      <c r="Z8830" s="3" t="s">
        <v>30</v>
      </c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  <c r="AP8830" s="3"/>
      <c r="AQ8830" s="3"/>
      <c r="AR8830" s="3"/>
      <c r="AS8830" s="3"/>
      <c r="AT8830" s="3"/>
      <c r="AU8830" s="3"/>
      <c r="AV8830" s="3"/>
      <c r="AW8830" s="3"/>
      <c r="AX8830" s="3"/>
      <c r="AY8830" s="3"/>
      <c r="AZ8830" s="3"/>
      <c r="BA8830" s="3"/>
      <c r="BB8830" s="3"/>
      <c r="BC8830" s="3"/>
      <c r="BD8830" s="3"/>
      <c r="BE8830" s="3"/>
      <c r="BF8830" s="3"/>
      <c r="BG8830" s="3"/>
      <c r="BH8830" s="3"/>
      <c r="BI8830" s="3"/>
      <c r="BJ8830" s="3"/>
    </row>
    <row r="8831" customFormat="false" ht="15.75" hidden="false" customHeight="false" outlineLevel="0" collapsed="false">
      <c r="A8831" s="3" t="n">
        <v>8830</v>
      </c>
      <c r="B8831" s="3" t="s">
        <v>25529</v>
      </c>
      <c r="C8831" s="3" t="s">
        <v>25530</v>
      </c>
      <c r="D8831" s="3" t="n">
        <v>1</v>
      </c>
      <c r="E8831" s="3" t="n">
        <v>0.3594266</v>
      </c>
      <c r="F8831" s="3" t="n">
        <v>11</v>
      </c>
      <c r="G8831" s="3" t="n">
        <v>11</v>
      </c>
      <c r="H8831" s="3" t="n">
        <v>6</v>
      </c>
      <c r="I8831" s="3" t="n">
        <v>6</v>
      </c>
      <c r="J8831" s="3" t="n">
        <v>7</v>
      </c>
      <c r="K8831" s="3" t="n">
        <v>7</v>
      </c>
      <c r="L8831" s="3" t="n">
        <v>2</v>
      </c>
      <c r="M8831" s="3" t="n">
        <v>2</v>
      </c>
      <c r="N8831" s="3" t="n">
        <v>-1</v>
      </c>
      <c r="O8831" s="3" t="n">
        <v>-1</v>
      </c>
      <c r="P8831" s="3" t="n">
        <v>6.6</v>
      </c>
      <c r="Q8831" s="3" t="n">
        <v>24.2</v>
      </c>
      <c r="R8831" s="3" t="s">
        <v>25531</v>
      </c>
      <c r="S8831" s="4" t="n">
        <v>45747.3879282407</v>
      </c>
      <c r="T8831" s="3" t="s">
        <v>29</v>
      </c>
      <c r="U8831" s="3" t="s">
        <v>29</v>
      </c>
      <c r="V8831" s="3" t="n">
        <v>0</v>
      </c>
      <c r="W8831" s="3" t="n">
        <v>0</v>
      </c>
      <c r="X8831" s="3" t="n">
        <v>0</v>
      </c>
      <c r="Y8831" s="3" t="s">
        <v>30</v>
      </c>
      <c r="Z8831" s="3" t="s">
        <v>30</v>
      </c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  <c r="AP8831" s="3"/>
      <c r="AQ8831" s="3"/>
      <c r="AR8831" s="3"/>
      <c r="AS8831" s="3"/>
      <c r="AT8831" s="3"/>
      <c r="AU8831" s="3"/>
      <c r="AV8831" s="3"/>
      <c r="AW8831" s="3"/>
      <c r="AX8831" s="3"/>
      <c r="AY8831" s="3"/>
      <c r="AZ8831" s="3"/>
      <c r="BA8831" s="3"/>
      <c r="BB8831" s="3"/>
      <c r="BC8831" s="3"/>
      <c r="BD8831" s="3"/>
      <c r="BE8831" s="3"/>
      <c r="BF8831" s="3"/>
      <c r="BG8831" s="3"/>
      <c r="BH8831" s="3"/>
      <c r="BI8831" s="3"/>
      <c r="BJ8831" s="3"/>
    </row>
    <row r="8832" customFormat="false" ht="15.75" hidden="false" customHeight="false" outlineLevel="0" collapsed="false">
      <c r="A8832" s="3" t="n">
        <v>8831</v>
      </c>
      <c r="B8832" s="3" t="s">
        <v>25532</v>
      </c>
      <c r="C8832" s="3" t="s">
        <v>25533</v>
      </c>
      <c r="D8832" s="3" t="n">
        <v>1</v>
      </c>
      <c r="E8832" s="3" t="n">
        <v>0.2423077</v>
      </c>
      <c r="F8832" s="3" t="n">
        <v>11</v>
      </c>
      <c r="G8832" s="3" t="n">
        <v>11</v>
      </c>
      <c r="H8832" s="3" t="n">
        <v>6</v>
      </c>
      <c r="I8832" s="3" t="n">
        <v>6</v>
      </c>
      <c r="J8832" s="3" t="n">
        <v>7</v>
      </c>
      <c r="K8832" s="3" t="n">
        <v>7</v>
      </c>
      <c r="L8832" s="3" t="n">
        <v>2</v>
      </c>
      <c r="M8832" s="3" t="n">
        <v>2</v>
      </c>
      <c r="N8832" s="3" t="n">
        <v>-1</v>
      </c>
      <c r="O8832" s="3" t="n">
        <v>-1</v>
      </c>
      <c r="P8832" s="3" t="n">
        <v>6.6</v>
      </c>
      <c r="Q8832" s="3" t="n">
        <v>24.2</v>
      </c>
      <c r="R8832" s="3" t="s">
        <v>25534</v>
      </c>
      <c r="S8832" s="4" t="n">
        <v>45747.3879513889</v>
      </c>
      <c r="T8832" s="3" t="s">
        <v>29</v>
      </c>
      <c r="U8832" s="3" t="s">
        <v>29</v>
      </c>
      <c r="V8832" s="3" t="n">
        <v>0</v>
      </c>
      <c r="W8832" s="3" t="n">
        <v>0</v>
      </c>
      <c r="X8832" s="3" t="n">
        <v>0</v>
      </c>
      <c r="Y8832" s="3" t="s">
        <v>30</v>
      </c>
      <c r="Z8832" s="3" t="s">
        <v>30</v>
      </c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  <c r="AP8832" s="3"/>
      <c r="AQ8832" s="3"/>
      <c r="AR8832" s="3"/>
      <c r="AS8832" s="3"/>
      <c r="AT8832" s="3"/>
      <c r="AU8832" s="3"/>
      <c r="AV8832" s="3"/>
      <c r="AW8832" s="3"/>
      <c r="AX8832" s="3"/>
      <c r="AY8832" s="3"/>
      <c r="AZ8832" s="3"/>
      <c r="BA8832" s="3"/>
      <c r="BB8832" s="3"/>
      <c r="BC8832" s="3"/>
      <c r="BD8832" s="3"/>
      <c r="BE8832" s="3"/>
      <c r="BF8832" s="3"/>
      <c r="BG8832" s="3"/>
      <c r="BH8832" s="3"/>
      <c r="BI8832" s="3"/>
      <c r="BJ8832" s="3"/>
    </row>
    <row r="8833" customFormat="false" ht="15.75" hidden="false" customHeight="false" outlineLevel="0" collapsed="false">
      <c r="A8833" s="3" t="n">
        <v>8832</v>
      </c>
      <c r="B8833" s="3" t="s">
        <v>25535</v>
      </c>
      <c r="C8833" s="3" t="s">
        <v>25536</v>
      </c>
      <c r="D8833" s="3" t="n">
        <v>1</v>
      </c>
      <c r="E8833" s="3" t="n">
        <v>0.3544764</v>
      </c>
      <c r="F8833" s="3" t="n">
        <v>11</v>
      </c>
      <c r="G8833" s="3" t="n">
        <v>11</v>
      </c>
      <c r="H8833" s="3" t="n">
        <v>6</v>
      </c>
      <c r="I8833" s="3" t="n">
        <v>6</v>
      </c>
      <c r="J8833" s="3" t="n">
        <v>7</v>
      </c>
      <c r="K8833" s="3" t="n">
        <v>7</v>
      </c>
      <c r="L8833" s="3" t="n">
        <v>2</v>
      </c>
      <c r="M8833" s="3" t="n">
        <v>2</v>
      </c>
      <c r="N8833" s="3" t="n">
        <v>-1</v>
      </c>
      <c r="O8833" s="3" t="n">
        <v>-1</v>
      </c>
      <c r="P8833" s="3" t="n">
        <v>6.6</v>
      </c>
      <c r="Q8833" s="3" t="n">
        <v>24.2</v>
      </c>
      <c r="R8833" s="3" t="s">
        <v>25534</v>
      </c>
      <c r="S8833" s="4" t="n">
        <v>45747.3879861111</v>
      </c>
      <c r="T8833" s="3" t="s">
        <v>29</v>
      </c>
      <c r="U8833" s="3" t="s">
        <v>29</v>
      </c>
      <c r="V8833" s="3" t="n">
        <v>0</v>
      </c>
      <c r="W8833" s="3" t="n">
        <v>0</v>
      </c>
      <c r="X8833" s="3" t="n">
        <v>0</v>
      </c>
      <c r="Y8833" s="3" t="s">
        <v>30</v>
      </c>
      <c r="Z8833" s="3" t="s">
        <v>30</v>
      </c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  <c r="AP8833" s="3"/>
      <c r="AQ8833" s="3"/>
      <c r="AR8833" s="3"/>
      <c r="AS8833" s="3"/>
      <c r="AT8833" s="3"/>
      <c r="AU8833" s="3"/>
      <c r="AV8833" s="3"/>
      <c r="AW8833" s="3"/>
      <c r="AX8833" s="3"/>
      <c r="AY8833" s="3"/>
      <c r="AZ8833" s="3"/>
      <c r="BA8833" s="3"/>
      <c r="BB8833" s="3"/>
      <c r="BC8833" s="3"/>
      <c r="BD8833" s="3"/>
      <c r="BE8833" s="3"/>
      <c r="BF8833" s="3"/>
      <c r="BG8833" s="3"/>
      <c r="BH8833" s="3"/>
      <c r="BI8833" s="3"/>
      <c r="BJ8833" s="3"/>
    </row>
    <row r="8834" customFormat="false" ht="15.75" hidden="false" customHeight="false" outlineLevel="0" collapsed="false">
      <c r="A8834" s="3" t="n">
        <v>8833</v>
      </c>
      <c r="B8834" s="3" t="s">
        <v>25537</v>
      </c>
      <c r="C8834" s="3" t="s">
        <v>25538</v>
      </c>
      <c r="D8834" s="3" t="n">
        <v>1</v>
      </c>
      <c r="E8834" s="3" t="n">
        <v>0.3366405</v>
      </c>
      <c r="F8834" s="3" t="n">
        <v>11</v>
      </c>
      <c r="G8834" s="3" t="n">
        <v>11</v>
      </c>
      <c r="H8834" s="3" t="n">
        <v>6</v>
      </c>
      <c r="I8834" s="3" t="n">
        <v>6</v>
      </c>
      <c r="J8834" s="3" t="n">
        <v>7</v>
      </c>
      <c r="K8834" s="3" t="n">
        <v>7</v>
      </c>
      <c r="L8834" s="3" t="n">
        <v>2</v>
      </c>
      <c r="M8834" s="3" t="n">
        <v>2</v>
      </c>
      <c r="N8834" s="3" t="n">
        <v>-1</v>
      </c>
      <c r="O8834" s="3" t="n">
        <v>-1</v>
      </c>
      <c r="P8834" s="3" t="n">
        <v>6.6</v>
      </c>
      <c r="Q8834" s="3" t="n">
        <v>24.2</v>
      </c>
      <c r="R8834" s="3" t="s">
        <v>25534</v>
      </c>
      <c r="S8834" s="4" t="n">
        <v>45747.3880092593</v>
      </c>
      <c r="T8834" s="3" t="s">
        <v>29</v>
      </c>
      <c r="U8834" s="3" t="s">
        <v>29</v>
      </c>
      <c r="V8834" s="3" t="n">
        <v>0</v>
      </c>
      <c r="W8834" s="3" t="n">
        <v>0</v>
      </c>
      <c r="X8834" s="3" t="n">
        <v>0</v>
      </c>
      <c r="Y8834" s="3" t="s">
        <v>30</v>
      </c>
      <c r="Z8834" s="3" t="s">
        <v>30</v>
      </c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  <c r="AP8834" s="3"/>
      <c r="AQ8834" s="3"/>
      <c r="AR8834" s="3"/>
      <c r="AS8834" s="3"/>
      <c r="AT8834" s="3"/>
      <c r="AU8834" s="3"/>
      <c r="AV8834" s="3"/>
      <c r="AW8834" s="3"/>
      <c r="AX8834" s="3"/>
      <c r="AY8834" s="3"/>
      <c r="AZ8834" s="3"/>
      <c r="BA8834" s="3"/>
      <c r="BB8834" s="3"/>
      <c r="BC8834" s="3"/>
      <c r="BD8834" s="3"/>
      <c r="BE8834" s="3"/>
      <c r="BF8834" s="3"/>
      <c r="BG8834" s="3"/>
      <c r="BH8834" s="3"/>
      <c r="BI8834" s="3"/>
      <c r="BJ8834" s="3"/>
    </row>
    <row r="8835" customFormat="false" ht="15.75" hidden="false" customHeight="false" outlineLevel="0" collapsed="false">
      <c r="A8835" s="3" t="n">
        <v>8834</v>
      </c>
      <c r="B8835" s="3" t="s">
        <v>25539</v>
      </c>
      <c r="C8835" s="3" t="s">
        <v>25540</v>
      </c>
      <c r="D8835" s="3" t="n">
        <v>1</v>
      </c>
      <c r="E8835" s="3" t="n">
        <v>1.2936365</v>
      </c>
      <c r="F8835" s="3" t="n">
        <v>48</v>
      </c>
      <c r="G8835" s="3" t="n">
        <v>48</v>
      </c>
      <c r="H8835" s="3" t="n">
        <v>8</v>
      </c>
      <c r="I8835" s="3" t="n">
        <v>8</v>
      </c>
      <c r="J8835" s="3" t="n">
        <v>40</v>
      </c>
      <c r="K8835" s="3" t="n">
        <v>40</v>
      </c>
      <c r="L8835" s="3" t="n">
        <v>7</v>
      </c>
      <c r="M8835" s="3" t="n">
        <v>7</v>
      </c>
      <c r="N8835" s="3" t="n">
        <v>-1</v>
      </c>
      <c r="O8835" s="3" t="n">
        <v>-1</v>
      </c>
      <c r="P8835" s="3" t="n">
        <v>6.6</v>
      </c>
      <c r="Q8835" s="3" t="n">
        <v>24.2</v>
      </c>
      <c r="R8835" s="3" t="s">
        <v>25541</v>
      </c>
      <c r="S8835" s="4" t="n">
        <v>45747.3880671296</v>
      </c>
      <c r="T8835" s="3" t="s">
        <v>29</v>
      </c>
      <c r="U8835" s="3" t="s">
        <v>29</v>
      </c>
      <c r="V8835" s="3" t="n">
        <v>0</v>
      </c>
      <c r="W8835" s="3" t="n">
        <v>0</v>
      </c>
      <c r="X8835" s="3" t="n">
        <v>0</v>
      </c>
      <c r="Y8835" s="3" t="s">
        <v>30</v>
      </c>
      <c r="Z8835" s="3" t="s">
        <v>30</v>
      </c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  <c r="AP8835" s="3"/>
      <c r="AQ8835" s="3"/>
      <c r="AR8835" s="3"/>
      <c r="AS8835" s="3"/>
      <c r="AT8835" s="3"/>
      <c r="AU8835" s="3"/>
      <c r="AV8835" s="3"/>
      <c r="AW8835" s="3"/>
      <c r="AX8835" s="3"/>
      <c r="AY8835" s="3"/>
      <c r="AZ8835" s="3"/>
      <c r="BA8835" s="3"/>
      <c r="BB8835" s="3"/>
      <c r="BC8835" s="3"/>
      <c r="BD8835" s="3"/>
      <c r="BE8835" s="3"/>
      <c r="BF8835" s="3"/>
      <c r="BG8835" s="3"/>
      <c r="BH8835" s="3"/>
      <c r="BI8835" s="3"/>
      <c r="BJ8835" s="3"/>
    </row>
    <row r="8836" customFormat="false" ht="15.75" hidden="false" customHeight="false" outlineLevel="0" collapsed="false">
      <c r="A8836" s="3" t="n">
        <v>8835</v>
      </c>
      <c r="B8836" s="3" t="s">
        <v>25542</v>
      </c>
      <c r="C8836" s="3" t="s">
        <v>25543</v>
      </c>
      <c r="D8836" s="3" t="n">
        <v>1</v>
      </c>
      <c r="E8836" s="3" t="n">
        <v>0.8593276</v>
      </c>
      <c r="F8836" s="3" t="n">
        <v>17</v>
      </c>
      <c r="G8836" s="3" t="n">
        <v>17</v>
      </c>
      <c r="H8836" s="3" t="n">
        <v>8</v>
      </c>
      <c r="I8836" s="3" t="n">
        <v>8</v>
      </c>
      <c r="J8836" s="3" t="n">
        <v>13</v>
      </c>
      <c r="K8836" s="3" t="n">
        <v>13</v>
      </c>
      <c r="L8836" s="3" t="n">
        <v>2</v>
      </c>
      <c r="M8836" s="3" t="n">
        <v>2</v>
      </c>
      <c r="N8836" s="3" t="n">
        <v>-1</v>
      </c>
      <c r="O8836" s="3" t="n">
        <v>-1</v>
      </c>
      <c r="P8836" s="3" t="n">
        <v>6.6</v>
      </c>
      <c r="Q8836" s="3" t="n">
        <v>24.2</v>
      </c>
      <c r="R8836" s="3" t="s">
        <v>25534</v>
      </c>
      <c r="S8836" s="4" t="n">
        <v>45747.3881018519</v>
      </c>
      <c r="T8836" s="3" t="s">
        <v>29</v>
      </c>
      <c r="U8836" s="3" t="s">
        <v>29</v>
      </c>
      <c r="V8836" s="3" t="n">
        <v>0</v>
      </c>
      <c r="W8836" s="3" t="n">
        <v>0</v>
      </c>
      <c r="X8836" s="3" t="n">
        <v>0</v>
      </c>
      <c r="Y8836" s="3" t="s">
        <v>30</v>
      </c>
      <c r="Z8836" s="3" t="s">
        <v>30</v>
      </c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  <c r="AP8836" s="3"/>
      <c r="AQ8836" s="3"/>
      <c r="AR8836" s="3"/>
      <c r="AS8836" s="3"/>
      <c r="AT8836" s="3"/>
      <c r="AU8836" s="3"/>
      <c r="AV8836" s="3"/>
      <c r="AW8836" s="3"/>
      <c r="AX8836" s="3"/>
      <c r="AY8836" s="3"/>
      <c r="AZ8836" s="3"/>
      <c r="BA8836" s="3"/>
      <c r="BB8836" s="3"/>
      <c r="BC8836" s="3"/>
      <c r="BD8836" s="3"/>
      <c r="BE8836" s="3"/>
      <c r="BF8836" s="3"/>
      <c r="BG8836" s="3"/>
      <c r="BH8836" s="3"/>
      <c r="BI8836" s="3"/>
      <c r="BJ8836" s="3"/>
    </row>
    <row r="8837" customFormat="false" ht="15.75" hidden="false" customHeight="false" outlineLevel="0" collapsed="false">
      <c r="A8837" s="3" t="n">
        <v>8836</v>
      </c>
      <c r="B8837" s="3" t="s">
        <v>25544</v>
      </c>
      <c r="C8837" s="3" t="s">
        <v>25545</v>
      </c>
      <c r="D8837" s="3" t="n">
        <v>1</v>
      </c>
      <c r="E8837" s="3" t="n">
        <v>0.5620462</v>
      </c>
      <c r="F8837" s="3" t="n">
        <v>17</v>
      </c>
      <c r="G8837" s="3" t="n">
        <v>17</v>
      </c>
      <c r="H8837" s="3" t="n">
        <v>8</v>
      </c>
      <c r="I8837" s="3" t="n">
        <v>8</v>
      </c>
      <c r="J8837" s="3" t="n">
        <v>13</v>
      </c>
      <c r="K8837" s="3" t="n">
        <v>13</v>
      </c>
      <c r="L8837" s="3" t="n">
        <v>2</v>
      </c>
      <c r="M8837" s="3" t="n">
        <v>2</v>
      </c>
      <c r="N8837" s="3" t="n">
        <v>-1</v>
      </c>
      <c r="O8837" s="3" t="n">
        <v>-1</v>
      </c>
      <c r="P8837" s="3" t="n">
        <v>6.6</v>
      </c>
      <c r="Q8837" s="3" t="n">
        <v>24.2</v>
      </c>
      <c r="R8837" s="3" t="s">
        <v>25546</v>
      </c>
      <c r="S8837" s="4" t="n">
        <v>45747.3881365741</v>
      </c>
      <c r="T8837" s="3" t="s">
        <v>29</v>
      </c>
      <c r="U8837" s="3" t="s">
        <v>29</v>
      </c>
      <c r="V8837" s="3" t="n">
        <v>0</v>
      </c>
      <c r="W8837" s="3" t="n">
        <v>0</v>
      </c>
      <c r="X8837" s="3" t="n">
        <v>0</v>
      </c>
      <c r="Y8837" s="3" t="s">
        <v>30</v>
      </c>
      <c r="Z8837" s="3" t="s">
        <v>30</v>
      </c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  <c r="AP8837" s="3"/>
      <c r="AQ8837" s="3"/>
      <c r="AR8837" s="3"/>
      <c r="AS8837" s="3"/>
      <c r="AT8837" s="3"/>
      <c r="AU8837" s="3"/>
      <c r="AV8837" s="3"/>
      <c r="AW8837" s="3"/>
      <c r="AX8837" s="3"/>
      <c r="AY8837" s="3"/>
      <c r="AZ8837" s="3"/>
      <c r="BA8837" s="3"/>
      <c r="BB8837" s="3"/>
      <c r="BC8837" s="3"/>
      <c r="BD8837" s="3"/>
      <c r="BE8837" s="3"/>
      <c r="BF8837" s="3"/>
      <c r="BG8837" s="3"/>
      <c r="BH8837" s="3"/>
      <c r="BI8837" s="3"/>
      <c r="BJ8837" s="3"/>
    </row>
    <row r="8838" customFormat="false" ht="15.75" hidden="false" customHeight="false" outlineLevel="0" collapsed="false">
      <c r="A8838" s="3" t="n">
        <v>8837</v>
      </c>
      <c r="B8838" s="3" t="s">
        <v>25547</v>
      </c>
      <c r="C8838" s="3" t="s">
        <v>25548</v>
      </c>
      <c r="D8838" s="3" t="n">
        <v>1</v>
      </c>
      <c r="E8838" s="3" t="n">
        <v>0.5930982</v>
      </c>
      <c r="F8838" s="3" t="n">
        <v>30</v>
      </c>
      <c r="G8838" s="3" t="n">
        <v>30</v>
      </c>
      <c r="H8838" s="3" t="n">
        <v>6</v>
      </c>
      <c r="I8838" s="3" t="n">
        <v>6</v>
      </c>
      <c r="J8838" s="3" t="n">
        <v>22</v>
      </c>
      <c r="K8838" s="3" t="n">
        <v>22</v>
      </c>
      <c r="L8838" s="3" t="n">
        <v>5</v>
      </c>
      <c r="M8838" s="3" t="n">
        <v>5</v>
      </c>
      <c r="N8838" s="3" t="n">
        <v>-1</v>
      </c>
      <c r="O8838" s="3" t="n">
        <v>-1</v>
      </c>
      <c r="P8838" s="3" t="n">
        <v>6.6</v>
      </c>
      <c r="Q8838" s="3" t="n">
        <v>24.2</v>
      </c>
      <c r="R8838" s="3" t="s">
        <v>25541</v>
      </c>
      <c r="S8838" s="4" t="n">
        <v>45747.3881828704</v>
      </c>
      <c r="T8838" s="3" t="s">
        <v>29</v>
      </c>
      <c r="U8838" s="3" t="s">
        <v>29</v>
      </c>
      <c r="V8838" s="3" t="n">
        <v>0</v>
      </c>
      <c r="W8838" s="3" t="n">
        <v>0</v>
      </c>
      <c r="X8838" s="3" t="n">
        <v>0</v>
      </c>
      <c r="Y8838" s="3" t="s">
        <v>30</v>
      </c>
      <c r="Z8838" s="3" t="s">
        <v>30</v>
      </c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  <c r="AP8838" s="3"/>
      <c r="AQ8838" s="3"/>
      <c r="AR8838" s="3"/>
      <c r="AS8838" s="3"/>
      <c r="AT8838" s="3"/>
      <c r="AU8838" s="3"/>
      <c r="AV8838" s="3"/>
      <c r="AW8838" s="3"/>
      <c r="AX8838" s="3"/>
      <c r="AY8838" s="3"/>
      <c r="AZ8838" s="3"/>
      <c r="BA8838" s="3"/>
      <c r="BB8838" s="3"/>
      <c r="BC8838" s="3"/>
      <c r="BD8838" s="3"/>
      <c r="BE8838" s="3"/>
      <c r="BF8838" s="3"/>
      <c r="BG8838" s="3"/>
      <c r="BH8838" s="3"/>
      <c r="BI8838" s="3"/>
      <c r="BJ8838" s="3"/>
    </row>
    <row r="8839" customFormat="false" ht="15.75" hidden="false" customHeight="false" outlineLevel="0" collapsed="false">
      <c r="A8839" s="3" t="n">
        <v>8838</v>
      </c>
      <c r="B8839" s="3" t="s">
        <v>25549</v>
      </c>
      <c r="C8839" s="3" t="s">
        <v>25550</v>
      </c>
      <c r="D8839" s="3" t="n">
        <v>1</v>
      </c>
      <c r="E8839" s="3" t="n">
        <v>0.5397635</v>
      </c>
      <c r="F8839" s="3" t="n">
        <v>17</v>
      </c>
      <c r="G8839" s="3" t="n">
        <v>17</v>
      </c>
      <c r="H8839" s="3" t="n">
        <v>8</v>
      </c>
      <c r="I8839" s="3" t="n">
        <v>8</v>
      </c>
      <c r="J8839" s="3" t="n">
        <v>13</v>
      </c>
      <c r="K8839" s="3" t="n">
        <v>13</v>
      </c>
      <c r="L8839" s="3" t="n">
        <v>2</v>
      </c>
      <c r="M8839" s="3" t="n">
        <v>2</v>
      </c>
      <c r="N8839" s="3" t="n">
        <v>-1</v>
      </c>
      <c r="O8839" s="3" t="n">
        <v>-1</v>
      </c>
      <c r="P8839" s="3" t="n">
        <v>6.6</v>
      </c>
      <c r="Q8839" s="3" t="n">
        <v>24.2</v>
      </c>
      <c r="R8839" s="3" t="s">
        <v>25546</v>
      </c>
      <c r="S8839" s="4" t="n">
        <v>45747.3882175926</v>
      </c>
      <c r="T8839" s="3" t="s">
        <v>29</v>
      </c>
      <c r="U8839" s="3" t="s">
        <v>29</v>
      </c>
      <c r="V8839" s="3" t="n">
        <v>0</v>
      </c>
      <c r="W8839" s="3" t="n">
        <v>0</v>
      </c>
      <c r="X8839" s="3" t="n">
        <v>0</v>
      </c>
      <c r="Y8839" s="3" t="s">
        <v>30</v>
      </c>
      <c r="Z8839" s="3" t="s">
        <v>30</v>
      </c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  <c r="AP8839" s="3"/>
      <c r="AQ8839" s="3"/>
      <c r="AR8839" s="3"/>
      <c r="AS8839" s="3"/>
      <c r="AT8839" s="3"/>
      <c r="AU8839" s="3"/>
      <c r="AV8839" s="3"/>
      <c r="AW8839" s="3"/>
      <c r="AX8839" s="3"/>
      <c r="AY8839" s="3"/>
      <c r="AZ8839" s="3"/>
      <c r="BA8839" s="3"/>
      <c r="BB8839" s="3"/>
      <c r="BC8839" s="3"/>
      <c r="BD8839" s="3"/>
      <c r="BE8839" s="3"/>
      <c r="BF8839" s="3"/>
      <c r="BG8839" s="3"/>
      <c r="BH8839" s="3"/>
      <c r="BI8839" s="3"/>
      <c r="BJ8839" s="3"/>
    </row>
    <row r="8840" customFormat="false" ht="15.75" hidden="false" customHeight="false" outlineLevel="0" collapsed="false">
      <c r="A8840" s="3" t="n">
        <v>8839</v>
      </c>
      <c r="B8840" s="3" t="s">
        <v>25551</v>
      </c>
      <c r="C8840" s="3" t="s">
        <v>25552</v>
      </c>
      <c r="D8840" s="3" t="n">
        <v>1</v>
      </c>
      <c r="E8840" s="3" t="n">
        <v>0.4796256</v>
      </c>
      <c r="F8840" s="3" t="n">
        <v>17</v>
      </c>
      <c r="G8840" s="3" t="n">
        <v>17</v>
      </c>
      <c r="H8840" s="3" t="n">
        <v>8</v>
      </c>
      <c r="I8840" s="3" t="n">
        <v>8</v>
      </c>
      <c r="J8840" s="3" t="n">
        <v>13</v>
      </c>
      <c r="K8840" s="3" t="n">
        <v>13</v>
      </c>
      <c r="L8840" s="3" t="n">
        <v>2</v>
      </c>
      <c r="M8840" s="3" t="n">
        <v>2</v>
      </c>
      <c r="N8840" s="3" t="n">
        <v>-1</v>
      </c>
      <c r="O8840" s="3" t="n">
        <v>-1</v>
      </c>
      <c r="P8840" s="3" t="n">
        <v>6.6</v>
      </c>
      <c r="Q8840" s="3" t="n">
        <v>24.2</v>
      </c>
      <c r="R8840" s="3" t="s">
        <v>25546</v>
      </c>
      <c r="S8840" s="4" t="n">
        <v>45747.3882523148</v>
      </c>
      <c r="T8840" s="3" t="s">
        <v>29</v>
      </c>
      <c r="U8840" s="3" t="s">
        <v>29</v>
      </c>
      <c r="V8840" s="3" t="n">
        <v>0</v>
      </c>
      <c r="W8840" s="3" t="n">
        <v>0</v>
      </c>
      <c r="X8840" s="3" t="n">
        <v>0</v>
      </c>
      <c r="Y8840" s="3" t="s">
        <v>30</v>
      </c>
      <c r="Z8840" s="3" t="s">
        <v>30</v>
      </c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  <c r="AP8840" s="3"/>
      <c r="AQ8840" s="3"/>
      <c r="AR8840" s="3"/>
      <c r="AS8840" s="3"/>
      <c r="AT8840" s="3"/>
      <c r="AU8840" s="3"/>
      <c r="AV8840" s="3"/>
      <c r="AW8840" s="3"/>
      <c r="AX8840" s="3"/>
      <c r="AY8840" s="3"/>
      <c r="AZ8840" s="3"/>
      <c r="BA8840" s="3"/>
      <c r="BB8840" s="3"/>
      <c r="BC8840" s="3"/>
      <c r="BD8840" s="3"/>
      <c r="BE8840" s="3"/>
      <c r="BF8840" s="3"/>
      <c r="BG8840" s="3"/>
      <c r="BH8840" s="3"/>
      <c r="BI8840" s="3"/>
      <c r="BJ8840" s="3"/>
    </row>
    <row r="8841" customFormat="false" ht="15.75" hidden="false" customHeight="false" outlineLevel="0" collapsed="false">
      <c r="A8841" s="3" t="n">
        <v>8840</v>
      </c>
      <c r="B8841" s="3" t="s">
        <v>25553</v>
      </c>
      <c r="C8841" s="3" t="s">
        <v>25554</v>
      </c>
      <c r="D8841" s="3" t="n">
        <v>1</v>
      </c>
      <c r="E8841" s="3" t="n">
        <v>0.8260573</v>
      </c>
      <c r="F8841" s="3" t="n">
        <v>37</v>
      </c>
      <c r="G8841" s="3" t="n">
        <v>37</v>
      </c>
      <c r="H8841" s="3" t="n">
        <v>8</v>
      </c>
      <c r="I8841" s="3" t="n">
        <v>8</v>
      </c>
      <c r="J8841" s="3" t="n">
        <v>30</v>
      </c>
      <c r="K8841" s="3" t="n">
        <v>30</v>
      </c>
      <c r="L8841" s="3" t="n">
        <v>6</v>
      </c>
      <c r="M8841" s="3" t="n">
        <v>6</v>
      </c>
      <c r="N8841" s="3" t="n">
        <v>-1</v>
      </c>
      <c r="O8841" s="3" t="n">
        <v>-1</v>
      </c>
      <c r="P8841" s="3" t="n">
        <v>6.6</v>
      </c>
      <c r="Q8841" s="3" t="n">
        <v>24.2</v>
      </c>
      <c r="R8841" s="3" t="s">
        <v>25541</v>
      </c>
      <c r="S8841" s="4" t="n">
        <v>45747.388287037</v>
      </c>
      <c r="T8841" s="3" t="s">
        <v>29</v>
      </c>
      <c r="U8841" s="3" t="s">
        <v>29</v>
      </c>
      <c r="V8841" s="3" t="n">
        <v>0</v>
      </c>
      <c r="W8841" s="3" t="n">
        <v>0</v>
      </c>
      <c r="X8841" s="3" t="n">
        <v>0</v>
      </c>
      <c r="Y8841" s="3" t="s">
        <v>30</v>
      </c>
      <c r="Z8841" s="3" t="s">
        <v>30</v>
      </c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  <c r="AP8841" s="3"/>
      <c r="AQ8841" s="3"/>
      <c r="AR8841" s="3"/>
      <c r="AS8841" s="3"/>
      <c r="AT8841" s="3"/>
      <c r="AU8841" s="3"/>
      <c r="AV8841" s="3"/>
      <c r="AW8841" s="3"/>
      <c r="AX8841" s="3"/>
      <c r="AY8841" s="3"/>
      <c r="AZ8841" s="3"/>
      <c r="BA8841" s="3"/>
      <c r="BB8841" s="3"/>
      <c r="BC8841" s="3"/>
      <c r="BD8841" s="3"/>
      <c r="BE8841" s="3"/>
      <c r="BF8841" s="3"/>
      <c r="BG8841" s="3"/>
      <c r="BH8841" s="3"/>
      <c r="BI8841" s="3"/>
      <c r="BJ8841" s="3"/>
    </row>
    <row r="8842" customFormat="false" ht="15.75" hidden="false" customHeight="false" outlineLevel="0" collapsed="false">
      <c r="A8842" s="3" t="n">
        <v>8841</v>
      </c>
      <c r="B8842" s="3" t="s">
        <v>25555</v>
      </c>
      <c r="C8842" s="3" t="s">
        <v>25556</v>
      </c>
      <c r="D8842" s="3" t="n">
        <v>1</v>
      </c>
      <c r="E8842" s="3" t="n">
        <v>3.0451895</v>
      </c>
      <c r="F8842" s="3" t="n">
        <v>95</v>
      </c>
      <c r="G8842" s="3" t="n">
        <v>95</v>
      </c>
      <c r="H8842" s="3" t="n">
        <v>11</v>
      </c>
      <c r="I8842" s="3" t="n">
        <v>11</v>
      </c>
      <c r="J8842" s="3" t="n">
        <v>82</v>
      </c>
      <c r="K8842" s="3" t="n">
        <v>82</v>
      </c>
      <c r="L8842" s="3" t="n">
        <v>16</v>
      </c>
      <c r="M8842" s="3" t="n">
        <v>16</v>
      </c>
      <c r="N8842" s="3" t="n">
        <v>-1</v>
      </c>
      <c r="O8842" s="3" t="n">
        <v>-1</v>
      </c>
      <c r="P8842" s="3" t="n">
        <v>6.6</v>
      </c>
      <c r="Q8842" s="3" t="n">
        <v>24.2</v>
      </c>
      <c r="R8842" s="3" t="s">
        <v>25531</v>
      </c>
      <c r="S8842" s="4" t="n">
        <v>45747.3883680556</v>
      </c>
      <c r="T8842" s="3" t="s">
        <v>29</v>
      </c>
      <c r="U8842" s="3" t="s">
        <v>29</v>
      </c>
      <c r="V8842" s="3" t="n">
        <v>0</v>
      </c>
      <c r="W8842" s="3" t="n">
        <v>0</v>
      </c>
      <c r="X8842" s="3" t="n">
        <v>0</v>
      </c>
      <c r="Y8842" s="3" t="s">
        <v>30</v>
      </c>
      <c r="Z8842" s="3" t="s">
        <v>30</v>
      </c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  <c r="AP8842" s="3"/>
      <c r="AQ8842" s="3"/>
      <c r="AR8842" s="3"/>
      <c r="AS8842" s="3"/>
      <c r="AT8842" s="3"/>
      <c r="AU8842" s="3"/>
      <c r="AV8842" s="3"/>
      <c r="AW8842" s="3"/>
      <c r="AX8842" s="3"/>
      <c r="AY8842" s="3"/>
      <c r="AZ8842" s="3"/>
      <c r="BA8842" s="3"/>
      <c r="BB8842" s="3"/>
      <c r="BC8842" s="3"/>
      <c r="BD8842" s="3"/>
      <c r="BE8842" s="3"/>
      <c r="BF8842" s="3"/>
      <c r="BG8842" s="3"/>
      <c r="BH8842" s="3"/>
      <c r="BI8842" s="3"/>
      <c r="BJ8842" s="3"/>
    </row>
    <row r="8843" customFormat="false" ht="15.75" hidden="false" customHeight="false" outlineLevel="0" collapsed="false">
      <c r="A8843" s="3" t="n">
        <v>8842</v>
      </c>
      <c r="B8843" s="3" t="s">
        <v>25557</v>
      </c>
      <c r="C8843" s="3" t="s">
        <v>25558</v>
      </c>
      <c r="D8843" s="3" t="n">
        <v>1</v>
      </c>
      <c r="E8843" s="3" t="n">
        <v>0.2829901</v>
      </c>
      <c r="F8843" s="3" t="n">
        <v>11</v>
      </c>
      <c r="G8843" s="3" t="n">
        <v>11</v>
      </c>
      <c r="H8843" s="3" t="n">
        <v>6</v>
      </c>
      <c r="I8843" s="3" t="n">
        <v>6</v>
      </c>
      <c r="J8843" s="3" t="n">
        <v>7</v>
      </c>
      <c r="K8843" s="3" t="n">
        <v>7</v>
      </c>
      <c r="L8843" s="3" t="n">
        <v>2</v>
      </c>
      <c r="M8843" s="3" t="n">
        <v>2</v>
      </c>
      <c r="N8843" s="3" t="n">
        <v>-1</v>
      </c>
      <c r="O8843" s="3" t="n">
        <v>-1</v>
      </c>
      <c r="P8843" s="3" t="n">
        <v>6.6</v>
      </c>
      <c r="Q8843" s="3" t="n">
        <v>24.2</v>
      </c>
      <c r="R8843" s="3" t="s">
        <v>25531</v>
      </c>
      <c r="S8843" s="4" t="n">
        <v>45747.3884027778</v>
      </c>
      <c r="T8843" s="3" t="s">
        <v>29</v>
      </c>
      <c r="U8843" s="3" t="s">
        <v>29</v>
      </c>
      <c r="V8843" s="3" t="n">
        <v>0</v>
      </c>
      <c r="W8843" s="3" t="n">
        <v>0</v>
      </c>
      <c r="X8843" s="3" t="n">
        <v>0</v>
      </c>
      <c r="Y8843" s="3" t="s">
        <v>30</v>
      </c>
      <c r="Z8843" s="3" t="s">
        <v>30</v>
      </c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  <c r="AP8843" s="3"/>
      <c r="AQ8843" s="3"/>
      <c r="AR8843" s="3"/>
      <c r="AS8843" s="3"/>
      <c r="AT8843" s="3"/>
      <c r="AU8843" s="3"/>
      <c r="AV8843" s="3"/>
      <c r="AW8843" s="3"/>
      <c r="AX8843" s="3"/>
      <c r="AY8843" s="3"/>
      <c r="AZ8843" s="3"/>
      <c r="BA8843" s="3"/>
      <c r="BB8843" s="3"/>
      <c r="BC8843" s="3"/>
      <c r="BD8843" s="3"/>
      <c r="BE8843" s="3"/>
      <c r="BF8843" s="3"/>
      <c r="BG8843" s="3"/>
      <c r="BH8843" s="3"/>
      <c r="BI8843" s="3"/>
      <c r="BJ8843" s="3"/>
    </row>
    <row r="8844" customFormat="false" ht="15.75" hidden="false" customHeight="false" outlineLevel="0" collapsed="false">
      <c r="A8844" s="3" t="n">
        <v>8843</v>
      </c>
      <c r="B8844" s="3" t="s">
        <v>25559</v>
      </c>
      <c r="C8844" s="3" t="s">
        <v>25560</v>
      </c>
      <c r="D8844" s="3" t="n">
        <v>1</v>
      </c>
      <c r="E8844" s="3" t="n">
        <v>3.8783812</v>
      </c>
      <c r="F8844" s="3" t="n">
        <v>32</v>
      </c>
      <c r="G8844" s="3" t="n">
        <v>32</v>
      </c>
      <c r="H8844" s="3" t="n">
        <v>12</v>
      </c>
      <c r="I8844" s="3" t="n">
        <v>12</v>
      </c>
      <c r="J8844" s="3" t="n">
        <v>53</v>
      </c>
      <c r="K8844" s="3" t="n">
        <v>53</v>
      </c>
      <c r="L8844" s="3" t="n">
        <v>5</v>
      </c>
      <c r="M8844" s="3" t="n">
        <v>5</v>
      </c>
      <c r="N8844" s="3" t="n">
        <v>-1</v>
      </c>
      <c r="O8844" s="3" t="n">
        <v>-1</v>
      </c>
      <c r="P8844" s="3" t="n">
        <v>6.6</v>
      </c>
      <c r="Q8844" s="3" t="n">
        <v>24.2</v>
      </c>
      <c r="R8844" s="3" t="s">
        <v>25470</v>
      </c>
      <c r="S8844" s="4" t="n">
        <v>45747.3884837963</v>
      </c>
      <c r="T8844" s="3" t="s">
        <v>29</v>
      </c>
      <c r="U8844" s="3" t="s">
        <v>29</v>
      </c>
      <c r="V8844" s="3" t="n">
        <v>0</v>
      </c>
      <c r="W8844" s="3" t="n">
        <v>0</v>
      </c>
      <c r="X8844" s="3" t="n">
        <v>0</v>
      </c>
      <c r="Y8844" s="3" t="s">
        <v>30</v>
      </c>
      <c r="Z8844" s="3" t="s">
        <v>30</v>
      </c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  <c r="AP8844" s="3"/>
      <c r="AQ8844" s="3"/>
      <c r="AR8844" s="3"/>
      <c r="AS8844" s="3"/>
      <c r="AT8844" s="3"/>
      <c r="AU8844" s="3"/>
      <c r="AV8844" s="3"/>
      <c r="AW8844" s="3"/>
      <c r="AX8844" s="3"/>
      <c r="AY8844" s="3"/>
      <c r="AZ8844" s="3"/>
      <c r="BA8844" s="3"/>
      <c r="BB8844" s="3"/>
      <c r="BC8844" s="3"/>
      <c r="BD8844" s="3"/>
      <c r="BE8844" s="3"/>
      <c r="BF8844" s="3"/>
      <c r="BG8844" s="3"/>
      <c r="BH8844" s="3"/>
      <c r="BI8844" s="3"/>
      <c r="BJ8844" s="3"/>
    </row>
    <row r="8845" customFormat="false" ht="15.75" hidden="false" customHeight="false" outlineLevel="0" collapsed="false">
      <c r="A8845" s="3" t="n">
        <v>8844</v>
      </c>
      <c r="B8845" s="3" t="s">
        <v>25561</v>
      </c>
      <c r="C8845" s="3" t="s">
        <v>25562</v>
      </c>
      <c r="D8845" s="3" t="n">
        <v>1</v>
      </c>
      <c r="E8845" s="3" t="n">
        <v>3.066103</v>
      </c>
      <c r="F8845" s="3" t="n">
        <v>95</v>
      </c>
      <c r="G8845" s="3" t="n">
        <v>95</v>
      </c>
      <c r="H8845" s="3" t="n">
        <v>11</v>
      </c>
      <c r="I8845" s="3" t="n">
        <v>11</v>
      </c>
      <c r="J8845" s="3" t="n">
        <v>82</v>
      </c>
      <c r="K8845" s="3" t="n">
        <v>82</v>
      </c>
      <c r="L8845" s="3" t="n">
        <v>16</v>
      </c>
      <c r="M8845" s="3" t="n">
        <v>16</v>
      </c>
      <c r="N8845" s="3" t="n">
        <v>-1</v>
      </c>
      <c r="O8845" s="3" t="n">
        <v>-1</v>
      </c>
      <c r="P8845" s="3" t="n">
        <v>6.6</v>
      </c>
      <c r="Q8845" s="3" t="n">
        <v>24.2</v>
      </c>
      <c r="R8845" s="3" t="s">
        <v>25563</v>
      </c>
      <c r="S8845" s="4" t="n">
        <v>45747.3885648148</v>
      </c>
      <c r="T8845" s="3" t="s">
        <v>29</v>
      </c>
      <c r="U8845" s="3" t="s">
        <v>29</v>
      </c>
      <c r="V8845" s="3" t="n">
        <v>0</v>
      </c>
      <c r="W8845" s="3" t="n">
        <v>0</v>
      </c>
      <c r="X8845" s="3" t="n">
        <v>0</v>
      </c>
      <c r="Y8845" s="3" t="s">
        <v>30</v>
      </c>
      <c r="Z8845" s="3" t="s">
        <v>30</v>
      </c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  <c r="AP8845" s="3"/>
      <c r="AQ8845" s="3"/>
      <c r="AR8845" s="3"/>
      <c r="AS8845" s="3"/>
      <c r="AT8845" s="3"/>
      <c r="AU8845" s="3"/>
      <c r="AV8845" s="3"/>
      <c r="AW8845" s="3"/>
      <c r="AX8845" s="3"/>
      <c r="AY8845" s="3"/>
      <c r="AZ8845" s="3"/>
      <c r="BA8845" s="3"/>
      <c r="BB8845" s="3"/>
      <c r="BC8845" s="3"/>
      <c r="BD8845" s="3"/>
      <c r="BE8845" s="3"/>
      <c r="BF8845" s="3"/>
      <c r="BG8845" s="3"/>
      <c r="BH8845" s="3"/>
      <c r="BI8845" s="3"/>
      <c r="BJ8845" s="3"/>
    </row>
    <row r="8846" customFormat="false" ht="15.75" hidden="false" customHeight="false" outlineLevel="0" collapsed="false">
      <c r="A8846" s="3" t="n">
        <v>8845</v>
      </c>
      <c r="B8846" s="3" t="s">
        <v>25564</v>
      </c>
      <c r="C8846" s="3" t="s">
        <v>25565</v>
      </c>
      <c r="D8846" s="3" t="n">
        <v>1</v>
      </c>
      <c r="E8846" s="3" t="n">
        <v>6.3999117</v>
      </c>
      <c r="F8846" s="3" t="n">
        <v>333</v>
      </c>
      <c r="G8846" s="3" t="n">
        <v>333</v>
      </c>
      <c r="H8846" s="3" t="n">
        <v>11</v>
      </c>
      <c r="I8846" s="3" t="n">
        <v>11</v>
      </c>
      <c r="J8846" s="3" t="n">
        <v>323</v>
      </c>
      <c r="K8846" s="3" t="n">
        <v>323</v>
      </c>
      <c r="L8846" s="3" t="n">
        <v>57</v>
      </c>
      <c r="M8846" s="3" t="n">
        <v>57</v>
      </c>
      <c r="N8846" s="3" t="n">
        <v>-1</v>
      </c>
      <c r="O8846" s="3" t="n">
        <v>-1</v>
      </c>
      <c r="P8846" s="3" t="n">
        <v>6.6</v>
      </c>
      <c r="Q8846" s="3" t="n">
        <v>24.2</v>
      </c>
      <c r="R8846" s="3" t="s">
        <v>25566</v>
      </c>
      <c r="S8846" s="4" t="n">
        <v>45747.3887268519</v>
      </c>
      <c r="T8846" s="3" t="s">
        <v>29</v>
      </c>
      <c r="U8846" s="3" t="s">
        <v>29</v>
      </c>
      <c r="V8846" s="3" t="n">
        <v>0</v>
      </c>
      <c r="W8846" s="3" t="n">
        <v>0</v>
      </c>
      <c r="X8846" s="3" t="n">
        <v>0</v>
      </c>
      <c r="Y8846" s="3" t="s">
        <v>30</v>
      </c>
      <c r="Z8846" s="3" t="s">
        <v>30</v>
      </c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  <c r="AP8846" s="3"/>
      <c r="AQ8846" s="3"/>
      <c r="AR8846" s="3"/>
      <c r="AS8846" s="3"/>
      <c r="AT8846" s="3"/>
      <c r="AU8846" s="3"/>
      <c r="AV8846" s="3"/>
      <c r="AW8846" s="3"/>
      <c r="AX8846" s="3"/>
      <c r="AY8846" s="3"/>
      <c r="AZ8846" s="3"/>
      <c r="BA8846" s="3"/>
      <c r="BB8846" s="3"/>
      <c r="BC8846" s="3"/>
      <c r="BD8846" s="3"/>
      <c r="BE8846" s="3"/>
      <c r="BF8846" s="3"/>
      <c r="BG8846" s="3"/>
      <c r="BH8846" s="3"/>
      <c r="BI8846" s="3"/>
      <c r="BJ8846" s="3"/>
    </row>
    <row r="8847" customFormat="false" ht="15.75" hidden="false" customHeight="false" outlineLevel="0" collapsed="false">
      <c r="A8847" s="3" t="n">
        <v>8846</v>
      </c>
      <c r="B8847" s="3" t="s">
        <v>25567</v>
      </c>
      <c r="C8847" s="3" t="s">
        <v>25568</v>
      </c>
      <c r="D8847" s="3" t="n">
        <v>1</v>
      </c>
      <c r="E8847" s="3" t="n">
        <v>3.426706</v>
      </c>
      <c r="F8847" s="3" t="n">
        <v>32</v>
      </c>
      <c r="G8847" s="3" t="n">
        <v>32</v>
      </c>
      <c r="H8847" s="3" t="n">
        <v>12</v>
      </c>
      <c r="I8847" s="3" t="n">
        <v>12</v>
      </c>
      <c r="J8847" s="3" t="n">
        <v>53</v>
      </c>
      <c r="K8847" s="3" t="n">
        <v>53</v>
      </c>
      <c r="L8847" s="3" t="n">
        <v>5</v>
      </c>
      <c r="M8847" s="3" t="n">
        <v>5</v>
      </c>
      <c r="N8847" s="3" t="n">
        <v>-1</v>
      </c>
      <c r="O8847" s="3" t="n">
        <v>-1</v>
      </c>
      <c r="P8847" s="3" t="n">
        <v>6.6</v>
      </c>
      <c r="Q8847" s="3" t="n">
        <v>24.2</v>
      </c>
      <c r="R8847" s="3" t="s">
        <v>25470</v>
      </c>
      <c r="S8847" s="4" t="n">
        <v>45747.3888078704</v>
      </c>
      <c r="T8847" s="3" t="s">
        <v>29</v>
      </c>
      <c r="U8847" s="3" t="s">
        <v>29</v>
      </c>
      <c r="V8847" s="3" t="n">
        <v>0</v>
      </c>
      <c r="W8847" s="3" t="n">
        <v>0</v>
      </c>
      <c r="X8847" s="3" t="n">
        <v>0</v>
      </c>
      <c r="Y8847" s="3" t="s">
        <v>30</v>
      </c>
      <c r="Z8847" s="3" t="s">
        <v>30</v>
      </c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  <c r="AP8847" s="3"/>
      <c r="AQ8847" s="3"/>
      <c r="AR8847" s="3"/>
      <c r="AS8847" s="3"/>
      <c r="AT8847" s="3"/>
      <c r="AU8847" s="3"/>
      <c r="AV8847" s="3"/>
      <c r="AW8847" s="3"/>
      <c r="AX8847" s="3"/>
      <c r="AY8847" s="3"/>
      <c r="AZ8847" s="3"/>
      <c r="BA8847" s="3"/>
      <c r="BB8847" s="3"/>
      <c r="BC8847" s="3"/>
      <c r="BD8847" s="3"/>
      <c r="BE8847" s="3"/>
      <c r="BF8847" s="3"/>
      <c r="BG8847" s="3"/>
      <c r="BH8847" s="3"/>
      <c r="BI8847" s="3"/>
      <c r="BJ8847" s="3"/>
    </row>
    <row r="8848" customFormat="false" ht="15.75" hidden="false" customHeight="false" outlineLevel="0" collapsed="false">
      <c r="A8848" s="3" t="n">
        <v>8847</v>
      </c>
      <c r="B8848" s="3" t="s">
        <v>25569</v>
      </c>
      <c r="C8848" s="3" t="s">
        <v>25570</v>
      </c>
      <c r="D8848" s="3" t="n">
        <v>1</v>
      </c>
      <c r="E8848" s="3" t="n">
        <v>0.0707428</v>
      </c>
      <c r="F8848" s="3" t="n">
        <v>6</v>
      </c>
      <c r="G8848" s="3" t="n">
        <v>6</v>
      </c>
      <c r="H8848" s="3" t="n">
        <v>4</v>
      </c>
      <c r="I8848" s="3" t="n">
        <v>4</v>
      </c>
      <c r="J8848" s="3" t="n">
        <v>3</v>
      </c>
      <c r="K8848" s="3" t="n">
        <v>3</v>
      </c>
      <c r="L8848" s="3" t="n">
        <v>1</v>
      </c>
      <c r="M8848" s="3" t="n">
        <v>1</v>
      </c>
      <c r="N8848" s="3" t="n">
        <v>-1</v>
      </c>
      <c r="O8848" s="3" t="n">
        <v>-1</v>
      </c>
      <c r="P8848" s="3" t="n">
        <v>6.5</v>
      </c>
      <c r="Q8848" s="3" t="n">
        <v>24.2</v>
      </c>
      <c r="R8848" s="3" t="s">
        <v>25519</v>
      </c>
      <c r="S8848" s="4" t="n">
        <v>45747.3888310185</v>
      </c>
      <c r="T8848" s="3" t="s">
        <v>65</v>
      </c>
      <c r="U8848" s="3" t="s">
        <v>65</v>
      </c>
      <c r="V8848" s="3" t="n">
        <v>0</v>
      </c>
      <c r="W8848" s="3" t="n">
        <v>0</v>
      </c>
      <c r="X8848" s="3" t="n">
        <v>0</v>
      </c>
      <c r="Y8848" s="3" t="s">
        <v>30</v>
      </c>
      <c r="Z8848" s="3" t="s">
        <v>30</v>
      </c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  <c r="AP8848" s="3"/>
      <c r="AQ8848" s="3"/>
      <c r="AR8848" s="3"/>
      <c r="AS8848" s="3"/>
      <c r="AT8848" s="3"/>
      <c r="AU8848" s="3"/>
      <c r="AV8848" s="3"/>
      <c r="AW8848" s="3"/>
      <c r="AX8848" s="3"/>
      <c r="AY8848" s="3"/>
      <c r="AZ8848" s="3"/>
      <c r="BA8848" s="3"/>
      <c r="BB8848" s="3"/>
      <c r="BC8848" s="3"/>
      <c r="BD8848" s="3"/>
      <c r="BE8848" s="3"/>
      <c r="BF8848" s="3"/>
      <c r="BG8848" s="3"/>
      <c r="BH8848" s="3"/>
      <c r="BI8848" s="3"/>
      <c r="BJ8848" s="3"/>
    </row>
    <row r="8849" customFormat="false" ht="15.75" hidden="false" customHeight="false" outlineLevel="0" collapsed="false">
      <c r="A8849" s="3" t="n">
        <v>8848</v>
      </c>
      <c r="B8849" s="3" t="s">
        <v>25571</v>
      </c>
      <c r="C8849" s="3" t="s">
        <v>25572</v>
      </c>
      <c r="D8849" s="3" t="n">
        <v>1</v>
      </c>
      <c r="E8849" s="3" t="n">
        <v>0.1218983</v>
      </c>
      <c r="F8849" s="3" t="n">
        <v>10</v>
      </c>
      <c r="G8849" s="3" t="n">
        <v>10</v>
      </c>
      <c r="H8849" s="3" t="n">
        <v>3</v>
      </c>
      <c r="I8849" s="3" t="n">
        <v>3</v>
      </c>
      <c r="J8849" s="3" t="n">
        <v>4</v>
      </c>
      <c r="K8849" s="3" t="n">
        <v>4</v>
      </c>
      <c r="L8849" s="3" t="n">
        <v>1</v>
      </c>
      <c r="M8849" s="3" t="n">
        <v>1</v>
      </c>
      <c r="N8849" s="3" t="n">
        <v>-1</v>
      </c>
      <c r="O8849" s="3" t="n">
        <v>-1</v>
      </c>
      <c r="P8849" s="3" t="n">
        <v>6.5</v>
      </c>
      <c r="Q8849" s="3" t="n">
        <v>24.2</v>
      </c>
      <c r="R8849" s="3" t="s">
        <v>25522</v>
      </c>
      <c r="S8849" s="4" t="n">
        <v>45747.3888541667</v>
      </c>
      <c r="T8849" s="3" t="s">
        <v>65</v>
      </c>
      <c r="U8849" s="3" t="s">
        <v>65</v>
      </c>
      <c r="V8849" s="3" t="n">
        <v>0</v>
      </c>
      <c r="W8849" s="3" t="n">
        <v>0</v>
      </c>
      <c r="X8849" s="3" t="n">
        <v>0</v>
      </c>
      <c r="Y8849" s="3" t="s">
        <v>30</v>
      </c>
      <c r="Z8849" s="3" t="s">
        <v>30</v>
      </c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  <c r="AP8849" s="3"/>
      <c r="AQ8849" s="3"/>
      <c r="AR8849" s="3"/>
      <c r="AS8849" s="3"/>
      <c r="AT8849" s="3"/>
      <c r="AU8849" s="3"/>
      <c r="AV8849" s="3"/>
      <c r="AW8849" s="3"/>
      <c r="AX8849" s="3"/>
      <c r="AY8849" s="3"/>
      <c r="AZ8849" s="3"/>
      <c r="BA8849" s="3"/>
      <c r="BB8849" s="3"/>
      <c r="BC8849" s="3"/>
      <c r="BD8849" s="3"/>
      <c r="BE8849" s="3"/>
      <c r="BF8849" s="3"/>
      <c r="BG8849" s="3"/>
      <c r="BH8849" s="3"/>
      <c r="BI8849" s="3"/>
      <c r="BJ8849" s="3"/>
    </row>
    <row r="8850" customFormat="false" ht="15.75" hidden="false" customHeight="false" outlineLevel="0" collapsed="false">
      <c r="A8850" s="3" t="n">
        <v>8849</v>
      </c>
      <c r="B8850" s="3" t="s">
        <v>25573</v>
      </c>
      <c r="C8850" s="3" t="s">
        <v>25574</v>
      </c>
      <c r="D8850" s="3" t="n">
        <v>1</v>
      </c>
      <c r="E8850" s="3" t="n">
        <v>0.1872662</v>
      </c>
      <c r="F8850" s="3" t="n">
        <v>18</v>
      </c>
      <c r="G8850" s="3" t="n">
        <v>18</v>
      </c>
      <c r="H8850" s="3" t="n">
        <v>5</v>
      </c>
      <c r="I8850" s="3" t="n">
        <v>5</v>
      </c>
      <c r="J8850" s="3" t="n">
        <v>12</v>
      </c>
      <c r="K8850" s="3" t="n">
        <v>12</v>
      </c>
      <c r="L8850" s="3" t="n">
        <v>1</v>
      </c>
      <c r="M8850" s="3" t="n">
        <v>1</v>
      </c>
      <c r="N8850" s="3" t="n">
        <v>0</v>
      </c>
      <c r="O8850" s="3" t="n">
        <v>0</v>
      </c>
      <c r="P8850" s="3" t="n">
        <v>6.5</v>
      </c>
      <c r="Q8850" s="3" t="n">
        <v>24.2</v>
      </c>
      <c r="R8850" s="3" t="s">
        <v>25525</v>
      </c>
      <c r="S8850" s="4" t="n">
        <v>45747.388900463</v>
      </c>
      <c r="T8850" s="3" t="s">
        <v>65</v>
      </c>
      <c r="U8850" s="3" t="s">
        <v>65</v>
      </c>
      <c r="V8850" s="3" t="n">
        <v>1</v>
      </c>
      <c r="W8850" s="3" t="n">
        <v>1</v>
      </c>
      <c r="X8850" s="3" t="n">
        <v>0</v>
      </c>
      <c r="Y8850" s="3" t="s">
        <v>30</v>
      </c>
      <c r="Z8850" s="3" t="s">
        <v>30</v>
      </c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  <c r="AP8850" s="3"/>
      <c r="AQ8850" s="3"/>
      <c r="AR8850" s="3"/>
      <c r="AS8850" s="3"/>
      <c r="AT8850" s="3"/>
      <c r="AU8850" s="3"/>
      <c r="AV8850" s="3"/>
      <c r="AW8850" s="3"/>
      <c r="AX8850" s="3"/>
      <c r="AY8850" s="3"/>
      <c r="AZ8850" s="3"/>
      <c r="BA8850" s="3"/>
      <c r="BB8850" s="3"/>
      <c r="BC8850" s="3"/>
      <c r="BD8850" s="3"/>
      <c r="BE8850" s="3"/>
      <c r="BF8850" s="3"/>
      <c r="BG8850" s="3"/>
      <c r="BH8850" s="3"/>
      <c r="BI8850" s="3"/>
      <c r="BJ8850" s="3"/>
    </row>
    <row r="8851" customFormat="false" ht="15.75" hidden="false" customHeight="false" outlineLevel="0" collapsed="false">
      <c r="A8851" s="3" t="n">
        <v>8850</v>
      </c>
      <c r="B8851" s="3" t="s">
        <v>25575</v>
      </c>
      <c r="C8851" s="3" t="s">
        <v>25576</v>
      </c>
      <c r="D8851" s="3" t="n">
        <v>1</v>
      </c>
      <c r="E8851" s="3" t="n">
        <v>0.1390247</v>
      </c>
      <c r="F8851" s="3" t="n">
        <v>12</v>
      </c>
      <c r="G8851" s="3" t="n">
        <v>12</v>
      </c>
      <c r="H8851" s="3" t="n">
        <v>5</v>
      </c>
      <c r="I8851" s="3" t="n">
        <v>5</v>
      </c>
      <c r="J8851" s="3" t="n">
        <v>8</v>
      </c>
      <c r="K8851" s="3" t="n">
        <v>8</v>
      </c>
      <c r="L8851" s="3" t="n">
        <v>1</v>
      </c>
      <c r="M8851" s="3" t="n">
        <v>1</v>
      </c>
      <c r="N8851" s="3" t="n">
        <v>0</v>
      </c>
      <c r="O8851" s="3" t="n">
        <v>0</v>
      </c>
      <c r="P8851" s="3" t="n">
        <v>6.5</v>
      </c>
      <c r="Q8851" s="3" t="n">
        <v>24.2</v>
      </c>
      <c r="R8851" s="3" t="s">
        <v>25577</v>
      </c>
      <c r="S8851" s="4" t="n">
        <v>45747.3889583333</v>
      </c>
      <c r="T8851" s="3" t="s">
        <v>65</v>
      </c>
      <c r="U8851" s="3" t="s">
        <v>65</v>
      </c>
      <c r="V8851" s="3" t="n">
        <v>1</v>
      </c>
      <c r="W8851" s="3" t="n">
        <v>1</v>
      </c>
      <c r="X8851" s="3" t="n">
        <v>0</v>
      </c>
      <c r="Y8851" s="3" t="s">
        <v>30</v>
      </c>
      <c r="Z8851" s="3" t="s">
        <v>30</v>
      </c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  <c r="AP8851" s="3"/>
      <c r="AQ8851" s="3"/>
      <c r="AR8851" s="3"/>
      <c r="AS8851" s="3"/>
      <c r="AT8851" s="3"/>
      <c r="AU8851" s="3"/>
      <c r="AV8851" s="3"/>
      <c r="AW8851" s="3"/>
      <c r="AX8851" s="3"/>
      <c r="AY8851" s="3"/>
      <c r="AZ8851" s="3"/>
      <c r="BA8851" s="3"/>
      <c r="BB8851" s="3"/>
      <c r="BC8851" s="3"/>
      <c r="BD8851" s="3"/>
      <c r="BE8851" s="3"/>
      <c r="BF8851" s="3"/>
      <c r="BG8851" s="3"/>
      <c r="BH8851" s="3"/>
      <c r="BI8851" s="3"/>
      <c r="BJ8851" s="3"/>
    </row>
    <row r="8852" customFormat="false" ht="15.75" hidden="false" customHeight="false" outlineLevel="0" collapsed="false">
      <c r="A8852" s="3" t="n">
        <v>8851</v>
      </c>
      <c r="B8852" s="3" t="s">
        <v>25578</v>
      </c>
      <c r="C8852" s="3" t="s">
        <v>25579</v>
      </c>
      <c r="D8852" s="3" t="n">
        <v>1</v>
      </c>
      <c r="E8852" s="3" t="n">
        <v>1.2205904</v>
      </c>
      <c r="F8852" s="3" t="n">
        <v>28</v>
      </c>
      <c r="G8852" s="3" t="n">
        <v>28</v>
      </c>
      <c r="H8852" s="3" t="n">
        <v>7</v>
      </c>
      <c r="I8852" s="3" t="n">
        <v>7</v>
      </c>
      <c r="J8852" s="3" t="n">
        <v>30</v>
      </c>
      <c r="K8852" s="3" t="n">
        <v>30</v>
      </c>
      <c r="L8852" s="3" t="n">
        <v>1</v>
      </c>
      <c r="M8852" s="3" t="n">
        <v>1</v>
      </c>
      <c r="N8852" s="3" t="n">
        <v>0</v>
      </c>
      <c r="O8852" s="3" t="n">
        <v>0</v>
      </c>
      <c r="P8852" s="3" t="n">
        <v>6.5</v>
      </c>
      <c r="Q8852" s="3" t="n">
        <v>24.2</v>
      </c>
      <c r="R8852" s="3" t="s">
        <v>25528</v>
      </c>
      <c r="S8852" s="4" t="n">
        <v>45747.3890393519</v>
      </c>
      <c r="T8852" s="3" t="s">
        <v>65</v>
      </c>
      <c r="U8852" s="3" t="s">
        <v>65</v>
      </c>
      <c r="V8852" s="3" t="n">
        <v>1</v>
      </c>
      <c r="W8852" s="3" t="n">
        <v>1</v>
      </c>
      <c r="X8852" s="3" t="n">
        <v>0</v>
      </c>
      <c r="Y8852" s="3" t="s">
        <v>30</v>
      </c>
      <c r="Z8852" s="3" t="s">
        <v>30</v>
      </c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  <c r="AP8852" s="3"/>
      <c r="AQ8852" s="3"/>
      <c r="AR8852" s="3"/>
      <c r="AS8852" s="3"/>
      <c r="AT8852" s="3"/>
      <c r="AU8852" s="3"/>
      <c r="AV8852" s="3"/>
      <c r="AW8852" s="3"/>
      <c r="AX8852" s="3"/>
      <c r="AY8852" s="3"/>
      <c r="AZ8852" s="3"/>
      <c r="BA8852" s="3"/>
      <c r="BB8852" s="3"/>
      <c r="BC8852" s="3"/>
      <c r="BD8852" s="3"/>
      <c r="BE8852" s="3"/>
      <c r="BF8852" s="3"/>
      <c r="BG8852" s="3"/>
      <c r="BH8852" s="3"/>
      <c r="BI8852" s="3"/>
      <c r="BJ8852" s="3"/>
    </row>
    <row r="8853" customFormat="false" ht="15.75" hidden="false" customHeight="false" outlineLevel="0" collapsed="false">
      <c r="A8853" s="3" t="n">
        <v>8852</v>
      </c>
      <c r="B8853" s="3" t="s">
        <v>25580</v>
      </c>
      <c r="C8853" s="3" t="s">
        <v>25581</v>
      </c>
      <c r="D8853" s="3" t="n">
        <v>1</v>
      </c>
      <c r="E8853" s="3" t="n">
        <v>0.8306752</v>
      </c>
      <c r="F8853" s="3" t="n">
        <v>22</v>
      </c>
      <c r="G8853" s="3" t="n">
        <v>22</v>
      </c>
      <c r="H8853" s="3" t="n">
        <v>9</v>
      </c>
      <c r="I8853" s="3" t="n">
        <v>9</v>
      </c>
      <c r="J8853" s="3" t="n">
        <v>44</v>
      </c>
      <c r="K8853" s="3" t="n">
        <v>44</v>
      </c>
      <c r="L8853" s="3" t="n">
        <v>1</v>
      </c>
      <c r="M8853" s="3" t="n">
        <v>1</v>
      </c>
      <c r="N8853" s="3" t="n">
        <v>2</v>
      </c>
      <c r="O8853" s="3" t="n">
        <v>0</v>
      </c>
      <c r="P8853" s="3" t="n">
        <v>7.3</v>
      </c>
      <c r="Q8853" s="3" t="n">
        <v>24.2</v>
      </c>
      <c r="R8853" s="3" t="s">
        <v>25582</v>
      </c>
      <c r="S8853" s="4" t="n">
        <v>45747.3891319444</v>
      </c>
      <c r="T8853" s="3" t="s">
        <v>246</v>
      </c>
      <c r="U8853" s="3" t="s">
        <v>246</v>
      </c>
      <c r="V8853" s="3" t="n">
        <v>1</v>
      </c>
      <c r="W8853" s="3" t="n">
        <v>1</v>
      </c>
      <c r="X8853" s="3" t="n">
        <v>0</v>
      </c>
      <c r="Y8853" s="3" t="s">
        <v>30</v>
      </c>
      <c r="Z8853" s="3" t="s">
        <v>30</v>
      </c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  <c r="AP8853" s="3"/>
      <c r="AQ8853" s="3"/>
      <c r="AR8853" s="3"/>
      <c r="AS8853" s="3"/>
      <c r="AT8853" s="3"/>
      <c r="AU8853" s="3"/>
      <c r="AV8853" s="3"/>
      <c r="AW8853" s="3"/>
      <c r="AX8853" s="3"/>
      <c r="AY8853" s="3"/>
      <c r="AZ8853" s="3"/>
      <c r="BA8853" s="3"/>
      <c r="BB8853" s="3"/>
      <c r="BC8853" s="3"/>
      <c r="BD8853" s="3"/>
      <c r="BE8853" s="3"/>
      <c r="BF8853" s="3"/>
      <c r="BG8853" s="3"/>
      <c r="BH8853" s="3"/>
      <c r="BI8853" s="3"/>
      <c r="BJ8853" s="3"/>
    </row>
    <row r="8854" customFormat="false" ht="15.75" hidden="false" customHeight="false" outlineLevel="0" collapsed="false">
      <c r="A8854" s="3" t="n">
        <v>8853</v>
      </c>
      <c r="B8854" s="3" t="s">
        <v>25583</v>
      </c>
      <c r="C8854" s="3" t="s">
        <v>25584</v>
      </c>
      <c r="D8854" s="3" t="n">
        <v>1</v>
      </c>
      <c r="E8854" s="3" t="n">
        <v>7.2387269</v>
      </c>
      <c r="F8854" s="3" t="n">
        <v>326</v>
      </c>
      <c r="G8854" s="3" t="n">
        <v>326</v>
      </c>
      <c r="H8854" s="3" t="n">
        <v>15</v>
      </c>
      <c r="I8854" s="3" t="n">
        <v>15</v>
      </c>
      <c r="J8854" s="3" t="n">
        <v>484</v>
      </c>
      <c r="K8854" s="3" t="n">
        <v>484</v>
      </c>
      <c r="L8854" s="3" t="n">
        <v>89</v>
      </c>
      <c r="M8854" s="3" t="n">
        <v>89</v>
      </c>
      <c r="N8854" s="3" t="n">
        <v>-1</v>
      </c>
      <c r="O8854" s="3" t="n">
        <v>-1</v>
      </c>
      <c r="P8854" s="3" t="n">
        <v>7.3</v>
      </c>
      <c r="Q8854" s="3" t="n">
        <v>24.2</v>
      </c>
      <c r="R8854" s="3" t="s">
        <v>25585</v>
      </c>
      <c r="S8854" s="4" t="n">
        <v>45747.3895023148</v>
      </c>
      <c r="T8854" s="3" t="s">
        <v>2259</v>
      </c>
      <c r="U8854" s="3" t="s">
        <v>2259</v>
      </c>
      <c r="V8854" s="3" t="n">
        <v>0</v>
      </c>
      <c r="W8854" s="3" t="n">
        <v>0</v>
      </c>
      <c r="X8854" s="3" t="n">
        <v>0</v>
      </c>
      <c r="Y8854" s="3" t="s">
        <v>30</v>
      </c>
      <c r="Z8854" s="3" t="s">
        <v>30</v>
      </c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  <c r="AP8854" s="3"/>
      <c r="AQ8854" s="3"/>
      <c r="AR8854" s="3"/>
      <c r="AS8854" s="3"/>
      <c r="AT8854" s="3"/>
      <c r="AU8854" s="3"/>
      <c r="AV8854" s="3"/>
      <c r="AW8854" s="3"/>
      <c r="AX8854" s="3"/>
      <c r="AY8854" s="3"/>
      <c r="AZ8854" s="3"/>
      <c r="BA8854" s="3"/>
      <c r="BB8854" s="3"/>
      <c r="BC8854" s="3"/>
      <c r="BD8854" s="3"/>
      <c r="BE8854" s="3"/>
      <c r="BF8854" s="3"/>
      <c r="BG8854" s="3"/>
      <c r="BH8854" s="3"/>
      <c r="BI8854" s="3"/>
      <c r="BJ8854" s="3"/>
    </row>
    <row r="8855" customFormat="false" ht="15.75" hidden="false" customHeight="false" outlineLevel="0" collapsed="false">
      <c r="A8855" s="3" t="n">
        <v>8854</v>
      </c>
      <c r="B8855" s="3" t="s">
        <v>25586</v>
      </c>
      <c r="C8855" s="3" t="s">
        <v>25587</v>
      </c>
      <c r="D8855" s="3" t="n">
        <v>1</v>
      </c>
      <c r="E8855" s="3" t="n">
        <v>1.8379093</v>
      </c>
      <c r="F8855" s="3" t="n">
        <v>22</v>
      </c>
      <c r="G8855" s="3" t="n">
        <v>22</v>
      </c>
      <c r="H8855" s="3" t="n">
        <v>10</v>
      </c>
      <c r="I8855" s="3" t="n">
        <v>10</v>
      </c>
      <c r="J8855" s="3" t="n">
        <v>45</v>
      </c>
      <c r="K8855" s="3" t="n">
        <v>45</v>
      </c>
      <c r="L8855" s="3" t="n">
        <v>1</v>
      </c>
      <c r="M8855" s="3" t="n">
        <v>1</v>
      </c>
      <c r="N8855" s="3" t="n">
        <v>2</v>
      </c>
      <c r="O8855" s="3" t="n">
        <v>0</v>
      </c>
      <c r="P8855" s="3" t="n">
        <v>7.3</v>
      </c>
      <c r="Q8855" s="3" t="n">
        <v>24.2</v>
      </c>
      <c r="R8855" s="3" t="s">
        <v>25588</v>
      </c>
      <c r="S8855" s="4" t="n">
        <v>45747.3896296296</v>
      </c>
      <c r="T8855" s="3" t="s">
        <v>246</v>
      </c>
      <c r="U8855" s="3" t="s">
        <v>246</v>
      </c>
      <c r="V8855" s="3" t="n">
        <v>1</v>
      </c>
      <c r="W8855" s="3" t="n">
        <v>1</v>
      </c>
      <c r="X8855" s="3" t="n">
        <v>0</v>
      </c>
      <c r="Y8855" s="3" t="s">
        <v>30</v>
      </c>
      <c r="Z8855" s="3" t="s">
        <v>30</v>
      </c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  <c r="AP8855" s="3"/>
      <c r="AQ8855" s="3"/>
      <c r="AR8855" s="3"/>
      <c r="AS8855" s="3"/>
      <c r="AT8855" s="3"/>
      <c r="AU8855" s="3"/>
      <c r="AV8855" s="3"/>
      <c r="AW8855" s="3"/>
      <c r="AX8855" s="3"/>
      <c r="AY8855" s="3"/>
      <c r="AZ8855" s="3"/>
      <c r="BA8855" s="3"/>
      <c r="BB8855" s="3"/>
      <c r="BC8855" s="3"/>
      <c r="BD8855" s="3"/>
      <c r="BE8855" s="3"/>
      <c r="BF8855" s="3"/>
      <c r="BG8855" s="3"/>
      <c r="BH8855" s="3"/>
      <c r="BI8855" s="3"/>
      <c r="BJ8855" s="3"/>
    </row>
    <row r="8856" customFormat="false" ht="15.75" hidden="false" customHeight="false" outlineLevel="0" collapsed="false">
      <c r="A8856" s="3" t="n">
        <v>8855</v>
      </c>
      <c r="B8856" s="3" t="s">
        <v>25589</v>
      </c>
      <c r="C8856" s="3" t="s">
        <v>25590</v>
      </c>
      <c r="D8856" s="3" t="n">
        <v>1</v>
      </c>
      <c r="E8856" s="3" t="n">
        <v>3.4878894</v>
      </c>
      <c r="F8856" s="3" t="n">
        <v>31</v>
      </c>
      <c r="G8856" s="3" t="n">
        <v>31</v>
      </c>
      <c r="H8856" s="3" t="n">
        <v>9</v>
      </c>
      <c r="I8856" s="3" t="n">
        <v>9</v>
      </c>
      <c r="J8856" s="3" t="n">
        <v>56</v>
      </c>
      <c r="K8856" s="3" t="n">
        <v>56</v>
      </c>
      <c r="L8856" s="3" t="n">
        <v>13</v>
      </c>
      <c r="M8856" s="3" t="n">
        <v>13</v>
      </c>
      <c r="N8856" s="3" t="n">
        <v>39</v>
      </c>
      <c r="O8856" s="3" t="n">
        <v>-1</v>
      </c>
      <c r="P8856" s="3" t="n">
        <v>8.3</v>
      </c>
      <c r="Q8856" s="3" t="n">
        <v>24.2</v>
      </c>
      <c r="R8856" s="3" t="s">
        <v>25591</v>
      </c>
      <c r="S8856" s="4" t="n">
        <v>45747.3898263889</v>
      </c>
      <c r="T8856" s="3" t="s">
        <v>4910</v>
      </c>
      <c r="U8856" s="3" t="s">
        <v>4910</v>
      </c>
      <c r="V8856" s="3" t="n">
        <v>1</v>
      </c>
      <c r="W8856" s="3" t="n">
        <v>0</v>
      </c>
      <c r="X8856" s="3" t="n">
        <v>0</v>
      </c>
      <c r="Y8856" s="3" t="s">
        <v>30</v>
      </c>
      <c r="Z8856" s="3" t="s">
        <v>30</v>
      </c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  <c r="AP8856" s="3"/>
      <c r="AQ8856" s="3"/>
      <c r="AR8856" s="3"/>
      <c r="AS8856" s="3"/>
      <c r="AT8856" s="3"/>
      <c r="AU8856" s="3"/>
      <c r="AV8856" s="3"/>
      <c r="AW8856" s="3"/>
      <c r="AX8856" s="3"/>
      <c r="AY8856" s="3"/>
      <c r="AZ8856" s="3"/>
      <c r="BA8856" s="3"/>
      <c r="BB8856" s="3"/>
      <c r="BC8856" s="3"/>
      <c r="BD8856" s="3"/>
      <c r="BE8856" s="3"/>
      <c r="BF8856" s="3"/>
      <c r="BG8856" s="3"/>
      <c r="BH8856" s="3"/>
      <c r="BI8856" s="3"/>
      <c r="BJ8856" s="3"/>
    </row>
    <row r="8857" customFormat="false" ht="15.75" hidden="false" customHeight="false" outlineLevel="0" collapsed="false">
      <c r="A8857" s="3" t="n">
        <v>8856</v>
      </c>
      <c r="B8857" s="3" t="s">
        <v>25592</v>
      </c>
      <c r="C8857" s="3" t="s">
        <v>25593</v>
      </c>
      <c r="D8857" s="3" t="n">
        <v>1</v>
      </c>
      <c r="E8857" s="3" t="n">
        <v>15.1486744</v>
      </c>
      <c r="F8857" s="3" t="n">
        <v>232</v>
      </c>
      <c r="G8857" s="3" t="n">
        <v>232</v>
      </c>
      <c r="H8857" s="3" t="n">
        <v>22</v>
      </c>
      <c r="I8857" s="3" t="n">
        <v>22</v>
      </c>
      <c r="J8857" s="3" t="n">
        <v>413</v>
      </c>
      <c r="K8857" s="3" t="n">
        <v>413</v>
      </c>
      <c r="L8857" s="3" t="n">
        <v>33</v>
      </c>
      <c r="M8857" s="3" t="n">
        <v>33</v>
      </c>
      <c r="N8857" s="3" t="n">
        <v>56</v>
      </c>
      <c r="O8857" s="3" t="n">
        <v>-1</v>
      </c>
      <c r="P8857" s="3" t="n">
        <v>7.6</v>
      </c>
      <c r="Q8857" s="3" t="n">
        <v>24.2</v>
      </c>
      <c r="R8857" s="3" t="s">
        <v>25594</v>
      </c>
      <c r="S8857" s="4" t="n">
        <v>45747.3902083333</v>
      </c>
      <c r="T8857" s="3" t="s">
        <v>4910</v>
      </c>
      <c r="U8857" s="3" t="s">
        <v>4910</v>
      </c>
      <c r="V8857" s="3" t="n">
        <v>1</v>
      </c>
      <c r="W8857" s="3" t="n">
        <v>0</v>
      </c>
      <c r="X8857" s="3" t="n">
        <v>0</v>
      </c>
      <c r="Y8857" s="3" t="s">
        <v>30</v>
      </c>
      <c r="Z8857" s="3" t="s">
        <v>30</v>
      </c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  <c r="AP8857" s="3"/>
      <c r="AQ8857" s="3"/>
      <c r="AR8857" s="3"/>
      <c r="AS8857" s="3"/>
      <c r="AT8857" s="3"/>
      <c r="AU8857" s="3"/>
      <c r="AV8857" s="3"/>
      <c r="AW8857" s="3"/>
      <c r="AX8857" s="3"/>
      <c r="AY8857" s="3"/>
      <c r="AZ8857" s="3"/>
      <c r="BA8857" s="3"/>
      <c r="BB8857" s="3"/>
      <c r="BC8857" s="3"/>
      <c r="BD8857" s="3"/>
      <c r="BE8857" s="3"/>
      <c r="BF8857" s="3"/>
      <c r="BG8857" s="3"/>
      <c r="BH8857" s="3"/>
      <c r="BI8857" s="3"/>
      <c r="BJ8857" s="3"/>
    </row>
    <row r="8858" customFormat="false" ht="15.75" hidden="false" customHeight="false" outlineLevel="0" collapsed="false">
      <c r="A8858" s="3" t="n">
        <v>8857</v>
      </c>
      <c r="B8858" s="3" t="s">
        <v>25595</v>
      </c>
      <c r="C8858" s="3" t="s">
        <v>25596</v>
      </c>
      <c r="D8858" s="3" t="n">
        <v>1</v>
      </c>
      <c r="E8858" s="3" t="n">
        <v>3.5401032</v>
      </c>
      <c r="F8858" s="3" t="n">
        <v>70</v>
      </c>
      <c r="G8858" s="3" t="n">
        <v>70</v>
      </c>
      <c r="H8858" s="3" t="n">
        <v>10</v>
      </c>
      <c r="I8858" s="3" t="n">
        <v>10</v>
      </c>
      <c r="J8858" s="3" t="n">
        <v>132</v>
      </c>
      <c r="K8858" s="3" t="n">
        <v>132</v>
      </c>
      <c r="L8858" s="3" t="n">
        <v>21</v>
      </c>
      <c r="M8858" s="3" t="n">
        <v>21</v>
      </c>
      <c r="N8858" s="3" t="n">
        <v>-1</v>
      </c>
      <c r="O8858" s="3" t="n">
        <v>-1</v>
      </c>
      <c r="P8858" s="3" t="n">
        <v>7.3</v>
      </c>
      <c r="Q8858" s="3" t="n">
        <v>24.2</v>
      </c>
      <c r="R8858" s="3" t="s">
        <v>25597</v>
      </c>
      <c r="S8858" s="4" t="n">
        <v>45747.3903587963</v>
      </c>
      <c r="T8858" s="3" t="s">
        <v>239</v>
      </c>
      <c r="U8858" s="3" t="s">
        <v>239</v>
      </c>
      <c r="V8858" s="3" t="n">
        <v>0</v>
      </c>
      <c r="W8858" s="3" t="n">
        <v>0</v>
      </c>
      <c r="X8858" s="3" t="n">
        <v>0</v>
      </c>
      <c r="Y8858" s="3" t="s">
        <v>30</v>
      </c>
      <c r="Z8858" s="3" t="s">
        <v>30</v>
      </c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  <c r="AP8858" s="3"/>
      <c r="AQ8858" s="3"/>
      <c r="AR8858" s="3"/>
      <c r="AS8858" s="3"/>
      <c r="AT8858" s="3"/>
      <c r="AU8858" s="3"/>
      <c r="AV8858" s="3"/>
      <c r="AW8858" s="3"/>
      <c r="AX8858" s="3"/>
      <c r="AY8858" s="3"/>
      <c r="AZ8858" s="3"/>
      <c r="BA8858" s="3"/>
      <c r="BB8858" s="3"/>
      <c r="BC8858" s="3"/>
      <c r="BD8858" s="3"/>
      <c r="BE8858" s="3"/>
      <c r="BF8858" s="3"/>
      <c r="BG8858" s="3"/>
      <c r="BH8858" s="3"/>
      <c r="BI8858" s="3"/>
      <c r="BJ8858" s="3"/>
    </row>
    <row r="8859" customFormat="false" ht="15.75" hidden="false" customHeight="false" outlineLevel="0" collapsed="false">
      <c r="A8859" s="3" t="n">
        <v>8858</v>
      </c>
      <c r="B8859" s="3" t="s">
        <v>25598</v>
      </c>
      <c r="C8859" s="3" t="s">
        <v>25599</v>
      </c>
      <c r="D8859" s="3" t="n">
        <v>1</v>
      </c>
      <c r="E8859" s="3" t="n">
        <v>11.3102884</v>
      </c>
      <c r="F8859" s="3" t="n">
        <v>198</v>
      </c>
      <c r="G8859" s="3" t="n">
        <v>198</v>
      </c>
      <c r="H8859" s="3" t="n">
        <v>15</v>
      </c>
      <c r="I8859" s="3" t="n">
        <v>15</v>
      </c>
      <c r="J8859" s="3" t="n">
        <v>304</v>
      </c>
      <c r="K8859" s="3" t="n">
        <v>304</v>
      </c>
      <c r="L8859" s="3" t="n">
        <v>54</v>
      </c>
      <c r="M8859" s="3" t="n">
        <v>54</v>
      </c>
      <c r="N8859" s="3" t="n">
        <v>13</v>
      </c>
      <c r="O8859" s="3" t="n">
        <v>-1</v>
      </c>
      <c r="P8859" s="3" t="n">
        <v>7.9</v>
      </c>
      <c r="Q8859" s="3" t="n">
        <v>24.2</v>
      </c>
      <c r="R8859" s="3" t="s">
        <v>25600</v>
      </c>
      <c r="S8859" s="4" t="n">
        <v>45747.3907175926</v>
      </c>
      <c r="T8859" s="3" t="s">
        <v>65</v>
      </c>
      <c r="U8859" s="3" t="s">
        <v>65</v>
      </c>
      <c r="V8859" s="3" t="n">
        <v>1</v>
      </c>
      <c r="W8859" s="3" t="n">
        <v>0</v>
      </c>
      <c r="X8859" s="3" t="n">
        <v>0</v>
      </c>
      <c r="Y8859" s="3" t="s">
        <v>30</v>
      </c>
      <c r="Z8859" s="3" t="s">
        <v>30</v>
      </c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  <c r="AP8859" s="3"/>
      <c r="AQ8859" s="3"/>
      <c r="AR8859" s="3"/>
      <c r="AS8859" s="3"/>
      <c r="AT8859" s="3"/>
      <c r="AU8859" s="3"/>
      <c r="AV8859" s="3"/>
      <c r="AW8859" s="3"/>
      <c r="AX8859" s="3"/>
      <c r="AY8859" s="3"/>
      <c r="AZ8859" s="3"/>
      <c r="BA8859" s="3"/>
      <c r="BB8859" s="3"/>
      <c r="BC8859" s="3"/>
      <c r="BD8859" s="3"/>
      <c r="BE8859" s="3"/>
      <c r="BF8859" s="3"/>
      <c r="BG8859" s="3"/>
      <c r="BH8859" s="3"/>
      <c r="BI8859" s="3"/>
      <c r="BJ8859" s="3"/>
    </row>
    <row r="8860" customFormat="false" ht="15.75" hidden="false" customHeight="false" outlineLevel="0" collapsed="false">
      <c r="A8860" s="3" t="n">
        <v>8859</v>
      </c>
      <c r="B8860" s="3" t="s">
        <v>25601</v>
      </c>
      <c r="C8860" s="3" t="s">
        <v>25602</v>
      </c>
      <c r="D8860" s="3" t="n">
        <v>1</v>
      </c>
      <c r="E8860" s="3" t="n">
        <v>0.5436344</v>
      </c>
      <c r="F8860" s="3" t="n">
        <v>8</v>
      </c>
      <c r="G8860" s="3" t="n">
        <v>8</v>
      </c>
      <c r="H8860" s="3" t="n">
        <v>6</v>
      </c>
      <c r="I8860" s="3" t="n">
        <v>6</v>
      </c>
      <c r="J8860" s="3" t="n">
        <v>5</v>
      </c>
      <c r="K8860" s="3" t="n">
        <v>5</v>
      </c>
      <c r="L8860" s="3" t="n">
        <v>2</v>
      </c>
      <c r="M8860" s="3" t="n">
        <v>2</v>
      </c>
      <c r="N8860" s="3" t="n">
        <v>0</v>
      </c>
      <c r="O8860" s="3" t="n">
        <v>0</v>
      </c>
      <c r="P8860" s="3" t="n">
        <v>7.3</v>
      </c>
      <c r="Q8860" s="3" t="n">
        <v>24.2</v>
      </c>
      <c r="R8860" s="3" t="s">
        <v>25603</v>
      </c>
      <c r="S8860" s="4" t="n">
        <v>45747.3907986111</v>
      </c>
      <c r="T8860" s="3" t="s">
        <v>239</v>
      </c>
      <c r="U8860" s="3" t="s">
        <v>239</v>
      </c>
      <c r="V8860" s="3" t="n">
        <v>1</v>
      </c>
      <c r="W8860" s="3" t="n">
        <v>1</v>
      </c>
      <c r="X8860" s="3" t="n">
        <v>0</v>
      </c>
      <c r="Y8860" s="3" t="s">
        <v>30</v>
      </c>
      <c r="Z8860" s="3" t="s">
        <v>30</v>
      </c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  <c r="AP8860" s="3"/>
      <c r="AQ8860" s="3"/>
      <c r="AR8860" s="3"/>
      <c r="AS8860" s="3"/>
      <c r="AT8860" s="3"/>
      <c r="AU8860" s="3"/>
      <c r="AV8860" s="3"/>
      <c r="AW8860" s="3"/>
      <c r="AX8860" s="3"/>
      <c r="AY8860" s="3"/>
      <c r="AZ8860" s="3"/>
      <c r="BA8860" s="3"/>
      <c r="BB8860" s="3"/>
      <c r="BC8860" s="3"/>
      <c r="BD8860" s="3"/>
      <c r="BE8860" s="3"/>
      <c r="BF8860" s="3"/>
      <c r="BG8860" s="3"/>
      <c r="BH8860" s="3"/>
      <c r="BI8860" s="3"/>
      <c r="BJ8860" s="3"/>
    </row>
    <row r="8861" customFormat="false" ht="15.75" hidden="false" customHeight="false" outlineLevel="0" collapsed="false">
      <c r="A8861" s="3" t="n">
        <v>8860</v>
      </c>
      <c r="B8861" s="3" t="s">
        <v>25604</v>
      </c>
      <c r="C8861" s="3" t="s">
        <v>25605</v>
      </c>
      <c r="D8861" s="3" t="n">
        <v>1</v>
      </c>
      <c r="E8861" s="3" t="n">
        <v>3.0432542</v>
      </c>
      <c r="F8861" s="3" t="n">
        <v>34</v>
      </c>
      <c r="G8861" s="3" t="n">
        <v>34</v>
      </c>
      <c r="H8861" s="3" t="n">
        <v>11</v>
      </c>
      <c r="I8861" s="3" t="n">
        <v>11</v>
      </c>
      <c r="J8861" s="3" t="n">
        <v>54</v>
      </c>
      <c r="K8861" s="3" t="n">
        <v>54</v>
      </c>
      <c r="L8861" s="3" t="n">
        <v>15</v>
      </c>
      <c r="M8861" s="3" t="n">
        <v>15</v>
      </c>
      <c r="N8861" s="3" t="n">
        <v>0</v>
      </c>
      <c r="O8861" s="3" t="n">
        <v>-1</v>
      </c>
      <c r="P8861" s="3" t="n">
        <v>7.3</v>
      </c>
      <c r="Q8861" s="3" t="n">
        <v>24.2</v>
      </c>
      <c r="R8861" s="3" t="s">
        <v>25606</v>
      </c>
      <c r="S8861" s="4" t="n">
        <v>45747.3909490741</v>
      </c>
      <c r="T8861" s="3" t="s">
        <v>239</v>
      </c>
      <c r="U8861" s="3" t="s">
        <v>239</v>
      </c>
      <c r="V8861" s="3" t="n">
        <v>1</v>
      </c>
      <c r="W8861" s="3" t="n">
        <v>0</v>
      </c>
      <c r="X8861" s="3" t="n">
        <v>0</v>
      </c>
      <c r="Y8861" s="3" t="s">
        <v>30</v>
      </c>
      <c r="Z8861" s="3" t="s">
        <v>30</v>
      </c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  <c r="AP8861" s="3"/>
      <c r="AQ8861" s="3"/>
      <c r="AR8861" s="3"/>
      <c r="AS8861" s="3"/>
      <c r="AT8861" s="3"/>
      <c r="AU8861" s="3"/>
      <c r="AV8861" s="3"/>
      <c r="AW8861" s="3"/>
      <c r="AX8861" s="3"/>
      <c r="AY8861" s="3"/>
      <c r="AZ8861" s="3"/>
      <c r="BA8861" s="3"/>
      <c r="BB8861" s="3"/>
      <c r="BC8861" s="3"/>
      <c r="BD8861" s="3"/>
      <c r="BE8861" s="3"/>
      <c r="BF8861" s="3"/>
      <c r="BG8861" s="3"/>
      <c r="BH8861" s="3"/>
      <c r="BI8861" s="3"/>
      <c r="BJ8861" s="3"/>
    </row>
    <row r="8862" customFormat="false" ht="15.75" hidden="false" customHeight="false" outlineLevel="0" collapsed="false">
      <c r="A8862" s="3" t="n">
        <v>8861</v>
      </c>
      <c r="B8862" s="3" t="s">
        <v>25607</v>
      </c>
      <c r="C8862" s="3" t="s">
        <v>25608</v>
      </c>
      <c r="D8862" s="3" t="n">
        <v>1</v>
      </c>
      <c r="E8862" s="3" t="n">
        <v>3.8323396</v>
      </c>
      <c r="F8862" s="3" t="n">
        <v>32</v>
      </c>
      <c r="G8862" s="3" t="n">
        <v>32</v>
      </c>
      <c r="H8862" s="3" t="n">
        <v>9</v>
      </c>
      <c r="I8862" s="3" t="n">
        <v>9</v>
      </c>
      <c r="J8862" s="3" t="n">
        <v>61</v>
      </c>
      <c r="K8862" s="3" t="n">
        <v>61</v>
      </c>
      <c r="L8862" s="3" t="n">
        <v>21</v>
      </c>
      <c r="M8862" s="3" t="n">
        <v>21</v>
      </c>
      <c r="N8862" s="3" t="n">
        <v>23</v>
      </c>
      <c r="O8862" s="3" t="n">
        <v>-1</v>
      </c>
      <c r="P8862" s="3" t="n">
        <v>7.4</v>
      </c>
      <c r="Q8862" s="3" t="n">
        <v>24.2</v>
      </c>
      <c r="R8862" s="3" t="s">
        <v>25609</v>
      </c>
      <c r="S8862" s="4" t="n">
        <v>45747.3912037037</v>
      </c>
      <c r="T8862" s="3" t="s">
        <v>65</v>
      </c>
      <c r="U8862" s="3" t="s">
        <v>65</v>
      </c>
      <c r="V8862" s="3" t="n">
        <v>1</v>
      </c>
      <c r="W8862" s="3" t="n">
        <v>0</v>
      </c>
      <c r="X8862" s="3" t="n">
        <v>0</v>
      </c>
      <c r="Y8862" s="3" t="s">
        <v>30</v>
      </c>
      <c r="Z8862" s="3" t="s">
        <v>30</v>
      </c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  <c r="AP8862" s="3"/>
      <c r="AQ8862" s="3"/>
      <c r="AR8862" s="3"/>
      <c r="AS8862" s="3"/>
      <c r="AT8862" s="3"/>
      <c r="AU8862" s="3"/>
      <c r="AV8862" s="3"/>
      <c r="AW8862" s="3"/>
      <c r="AX8862" s="3"/>
      <c r="AY8862" s="3"/>
      <c r="AZ8862" s="3"/>
      <c r="BA8862" s="3"/>
      <c r="BB8862" s="3"/>
      <c r="BC8862" s="3"/>
      <c r="BD8862" s="3"/>
      <c r="BE8862" s="3"/>
      <c r="BF8862" s="3"/>
      <c r="BG8862" s="3"/>
      <c r="BH8862" s="3"/>
      <c r="BI8862" s="3"/>
      <c r="BJ8862" s="3"/>
    </row>
    <row r="8863" customFormat="false" ht="15.75" hidden="false" customHeight="false" outlineLevel="0" collapsed="false">
      <c r="A8863" s="3" t="n">
        <v>8862</v>
      </c>
      <c r="B8863" s="3" t="s">
        <v>25610</v>
      </c>
      <c r="C8863" s="3" t="s">
        <v>25611</v>
      </c>
      <c r="D8863" s="3" t="n">
        <v>1</v>
      </c>
      <c r="E8863" s="3" t="n">
        <v>2.8735912</v>
      </c>
      <c r="F8863" s="3" t="n">
        <v>43</v>
      </c>
      <c r="G8863" s="3" t="n">
        <v>43</v>
      </c>
      <c r="H8863" s="3" t="n">
        <v>14</v>
      </c>
      <c r="I8863" s="3" t="n">
        <v>14</v>
      </c>
      <c r="J8863" s="3" t="n">
        <v>48</v>
      </c>
      <c r="K8863" s="3" t="n">
        <v>48</v>
      </c>
      <c r="L8863" s="3" t="n">
        <v>13</v>
      </c>
      <c r="M8863" s="3" t="n">
        <v>13</v>
      </c>
      <c r="N8863" s="3" t="n">
        <v>0</v>
      </c>
      <c r="O8863" s="3" t="n">
        <v>-1</v>
      </c>
      <c r="P8863" s="3" t="n">
        <v>7.3</v>
      </c>
      <c r="Q8863" s="3" t="n">
        <v>24.2</v>
      </c>
      <c r="R8863" s="3" t="s">
        <v>25612</v>
      </c>
      <c r="S8863" s="4" t="n">
        <v>45747.3913773148</v>
      </c>
      <c r="T8863" s="3" t="s">
        <v>239</v>
      </c>
      <c r="U8863" s="3" t="s">
        <v>239</v>
      </c>
      <c r="V8863" s="3" t="n">
        <v>1</v>
      </c>
      <c r="W8863" s="3" t="n">
        <v>0</v>
      </c>
      <c r="X8863" s="3" t="n">
        <v>0</v>
      </c>
      <c r="Y8863" s="3" t="s">
        <v>30</v>
      </c>
      <c r="Z8863" s="3" t="s">
        <v>30</v>
      </c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  <c r="AP8863" s="3"/>
      <c r="AQ8863" s="3"/>
      <c r="AR8863" s="3"/>
      <c r="AS8863" s="3"/>
      <c r="AT8863" s="3"/>
      <c r="AU8863" s="3"/>
      <c r="AV8863" s="3"/>
      <c r="AW8863" s="3"/>
      <c r="AX8863" s="3"/>
      <c r="AY8863" s="3"/>
      <c r="AZ8863" s="3"/>
      <c r="BA8863" s="3"/>
      <c r="BB8863" s="3"/>
      <c r="BC8863" s="3"/>
      <c r="BD8863" s="3"/>
      <c r="BE8863" s="3"/>
      <c r="BF8863" s="3"/>
      <c r="BG8863" s="3"/>
      <c r="BH8863" s="3"/>
      <c r="BI8863" s="3"/>
      <c r="BJ8863" s="3"/>
    </row>
    <row r="8864" customFormat="false" ht="15.75" hidden="false" customHeight="false" outlineLevel="0" collapsed="false">
      <c r="A8864" s="3" t="n">
        <v>8863</v>
      </c>
      <c r="B8864" s="3" t="s">
        <v>25613</v>
      </c>
      <c r="C8864" s="3" t="s">
        <v>25614</v>
      </c>
      <c r="D8864" s="3" t="n">
        <v>1</v>
      </c>
      <c r="E8864" s="3" t="n">
        <v>4.1611643</v>
      </c>
      <c r="F8864" s="3" t="n">
        <v>34</v>
      </c>
      <c r="G8864" s="3" t="n">
        <v>34</v>
      </c>
      <c r="H8864" s="3" t="n">
        <v>9</v>
      </c>
      <c r="I8864" s="3" t="n">
        <v>9</v>
      </c>
      <c r="J8864" s="3" t="n">
        <v>69</v>
      </c>
      <c r="K8864" s="3" t="n">
        <v>69</v>
      </c>
      <c r="L8864" s="3" t="n">
        <v>20</v>
      </c>
      <c r="M8864" s="3" t="n">
        <v>20</v>
      </c>
      <c r="N8864" s="3" t="n">
        <v>23</v>
      </c>
      <c r="O8864" s="3" t="n">
        <v>-1</v>
      </c>
      <c r="P8864" s="3" t="n">
        <v>7.4</v>
      </c>
      <c r="Q8864" s="3" t="n">
        <v>24.2</v>
      </c>
      <c r="R8864" s="3" t="s">
        <v>25615</v>
      </c>
      <c r="S8864" s="4" t="n">
        <v>45747.3916203704</v>
      </c>
      <c r="T8864" s="3" t="s">
        <v>2259</v>
      </c>
      <c r="U8864" s="3" t="s">
        <v>2259</v>
      </c>
      <c r="V8864" s="3" t="n">
        <v>1</v>
      </c>
      <c r="W8864" s="3" t="n">
        <v>0</v>
      </c>
      <c r="X8864" s="3" t="n">
        <v>0</v>
      </c>
      <c r="Y8864" s="3" t="s">
        <v>30</v>
      </c>
      <c r="Z8864" s="3" t="s">
        <v>30</v>
      </c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  <c r="AP8864" s="3"/>
      <c r="AQ8864" s="3"/>
      <c r="AR8864" s="3"/>
      <c r="AS8864" s="3"/>
      <c r="AT8864" s="3"/>
      <c r="AU8864" s="3"/>
      <c r="AV8864" s="3"/>
      <c r="AW8864" s="3"/>
      <c r="AX8864" s="3"/>
      <c r="AY8864" s="3"/>
      <c r="AZ8864" s="3"/>
      <c r="BA8864" s="3"/>
      <c r="BB8864" s="3"/>
      <c r="BC8864" s="3"/>
      <c r="BD8864" s="3"/>
      <c r="BE8864" s="3"/>
      <c r="BF8864" s="3"/>
      <c r="BG8864" s="3"/>
      <c r="BH8864" s="3"/>
      <c r="BI8864" s="3"/>
      <c r="BJ8864" s="3"/>
    </row>
    <row r="8865" customFormat="false" ht="15.75" hidden="false" customHeight="false" outlineLevel="0" collapsed="false">
      <c r="A8865" s="3" t="n">
        <v>8864</v>
      </c>
      <c r="B8865" s="3" t="s">
        <v>25616</v>
      </c>
      <c r="C8865" s="3" t="s">
        <v>25617</v>
      </c>
      <c r="D8865" s="3" t="n">
        <v>1</v>
      </c>
      <c r="E8865" s="3" t="n">
        <v>3.0772826</v>
      </c>
      <c r="F8865" s="3" t="n">
        <v>24</v>
      </c>
      <c r="G8865" s="3" t="n">
        <v>24</v>
      </c>
      <c r="H8865" s="3" t="n">
        <v>6</v>
      </c>
      <c r="I8865" s="3" t="n">
        <v>6</v>
      </c>
      <c r="J8865" s="3" t="n">
        <v>49</v>
      </c>
      <c r="K8865" s="3" t="n">
        <v>49</v>
      </c>
      <c r="L8865" s="3" t="n">
        <v>14</v>
      </c>
      <c r="M8865" s="3" t="n">
        <v>14</v>
      </c>
      <c r="N8865" s="3" t="n">
        <v>17</v>
      </c>
      <c r="O8865" s="3" t="n">
        <v>9</v>
      </c>
      <c r="P8865" s="3" t="n">
        <v>7.4</v>
      </c>
      <c r="Q8865" s="3" t="n">
        <v>24.2</v>
      </c>
      <c r="R8865" s="3" t="s">
        <v>25618</v>
      </c>
      <c r="S8865" s="4" t="n">
        <v>45747.3918055556</v>
      </c>
      <c r="T8865" s="3" t="s">
        <v>4910</v>
      </c>
      <c r="U8865" s="3" t="s">
        <v>4910</v>
      </c>
      <c r="V8865" s="3" t="n">
        <v>1</v>
      </c>
      <c r="W8865" s="3" t="n">
        <v>1</v>
      </c>
      <c r="X8865" s="3" t="n">
        <v>0</v>
      </c>
      <c r="Y8865" s="3" t="s">
        <v>30</v>
      </c>
      <c r="Z8865" s="3" t="s">
        <v>30</v>
      </c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  <c r="AP8865" s="3"/>
      <c r="AQ8865" s="3"/>
      <c r="AR8865" s="3"/>
      <c r="AS8865" s="3"/>
      <c r="AT8865" s="3"/>
      <c r="AU8865" s="3"/>
      <c r="AV8865" s="3"/>
      <c r="AW8865" s="3"/>
      <c r="AX8865" s="3"/>
      <c r="AY8865" s="3"/>
      <c r="AZ8865" s="3"/>
      <c r="BA8865" s="3"/>
      <c r="BB8865" s="3"/>
      <c r="BC8865" s="3"/>
      <c r="BD8865" s="3"/>
      <c r="BE8865" s="3"/>
      <c r="BF8865" s="3"/>
      <c r="BG8865" s="3"/>
      <c r="BH8865" s="3"/>
      <c r="BI8865" s="3"/>
      <c r="BJ8865" s="3"/>
    </row>
    <row r="8866" customFormat="false" ht="15.75" hidden="false" customHeight="false" outlineLevel="0" collapsed="false">
      <c r="A8866" s="3" t="n">
        <v>8865</v>
      </c>
      <c r="B8866" s="3" t="s">
        <v>25619</v>
      </c>
      <c r="C8866" s="3" t="s">
        <v>25620</v>
      </c>
      <c r="D8866" s="3" t="n">
        <v>1</v>
      </c>
      <c r="E8866" s="3" t="n">
        <v>3.5542833</v>
      </c>
      <c r="F8866" s="3" t="n">
        <v>60</v>
      </c>
      <c r="G8866" s="3" t="n">
        <v>60</v>
      </c>
      <c r="H8866" s="3" t="n">
        <v>11</v>
      </c>
      <c r="I8866" s="3" t="n">
        <v>11</v>
      </c>
      <c r="J8866" s="3" t="n">
        <v>97</v>
      </c>
      <c r="K8866" s="3" t="n">
        <v>97</v>
      </c>
      <c r="L8866" s="3" t="n">
        <v>18</v>
      </c>
      <c r="M8866" s="3" t="n">
        <v>18</v>
      </c>
      <c r="N8866" s="3" t="n">
        <v>21</v>
      </c>
      <c r="O8866" s="3" t="n">
        <v>11</v>
      </c>
      <c r="P8866" s="3" t="n">
        <v>7.4</v>
      </c>
      <c r="Q8866" s="3" t="n">
        <v>24.2</v>
      </c>
      <c r="R8866" s="3" t="s">
        <v>25621</v>
      </c>
      <c r="S8866" s="4" t="n">
        <v>45747.3920601852</v>
      </c>
      <c r="T8866" s="3" t="s">
        <v>65</v>
      </c>
      <c r="U8866" s="3" t="s">
        <v>65</v>
      </c>
      <c r="V8866" s="3" t="n">
        <v>1</v>
      </c>
      <c r="W8866" s="3" t="n">
        <v>1</v>
      </c>
      <c r="X8866" s="3" t="n">
        <v>0</v>
      </c>
      <c r="Y8866" s="3" t="s">
        <v>30</v>
      </c>
      <c r="Z8866" s="3" t="s">
        <v>30</v>
      </c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  <c r="AP8866" s="3"/>
      <c r="AQ8866" s="3"/>
      <c r="AR8866" s="3"/>
      <c r="AS8866" s="3"/>
      <c r="AT8866" s="3"/>
      <c r="AU8866" s="3"/>
      <c r="AV8866" s="3"/>
      <c r="AW8866" s="3"/>
      <c r="AX8866" s="3"/>
      <c r="AY8866" s="3"/>
      <c r="AZ8866" s="3"/>
      <c r="BA8866" s="3"/>
      <c r="BB8866" s="3"/>
      <c r="BC8866" s="3"/>
      <c r="BD8866" s="3"/>
      <c r="BE8866" s="3"/>
      <c r="BF8866" s="3"/>
      <c r="BG8866" s="3"/>
      <c r="BH8866" s="3"/>
      <c r="BI8866" s="3"/>
      <c r="BJ8866" s="3"/>
    </row>
    <row r="8867" customFormat="false" ht="15.75" hidden="false" customHeight="false" outlineLevel="0" collapsed="false">
      <c r="A8867" s="3" t="n">
        <v>8866</v>
      </c>
      <c r="B8867" s="3" t="s">
        <v>25622</v>
      </c>
      <c r="C8867" s="3" t="s">
        <v>25623</v>
      </c>
      <c r="D8867" s="3" t="n">
        <v>1</v>
      </c>
      <c r="E8867" s="3" t="n">
        <v>3.2642842</v>
      </c>
      <c r="F8867" s="3" t="n">
        <v>61</v>
      </c>
      <c r="G8867" s="3" t="n">
        <v>61</v>
      </c>
      <c r="H8867" s="3" t="n">
        <v>11</v>
      </c>
      <c r="I8867" s="3" t="n">
        <v>11</v>
      </c>
      <c r="J8867" s="3" t="n">
        <v>97</v>
      </c>
      <c r="K8867" s="3" t="n">
        <v>97</v>
      </c>
      <c r="L8867" s="3" t="n">
        <v>19</v>
      </c>
      <c r="M8867" s="3" t="n">
        <v>19</v>
      </c>
      <c r="N8867" s="3" t="n">
        <v>21</v>
      </c>
      <c r="O8867" s="3" t="n">
        <v>11</v>
      </c>
      <c r="P8867" s="3" t="n">
        <v>7.4</v>
      </c>
      <c r="Q8867" s="3" t="n">
        <v>24.2</v>
      </c>
      <c r="R8867" s="3" t="s">
        <v>25624</v>
      </c>
      <c r="S8867" s="4" t="n">
        <v>45747.392349537</v>
      </c>
      <c r="T8867" s="3" t="s">
        <v>65</v>
      </c>
      <c r="U8867" s="3" t="s">
        <v>65</v>
      </c>
      <c r="V8867" s="3" t="n">
        <v>1</v>
      </c>
      <c r="W8867" s="3" t="n">
        <v>1</v>
      </c>
      <c r="X8867" s="3" t="n">
        <v>0</v>
      </c>
      <c r="Y8867" s="3" t="s">
        <v>30</v>
      </c>
      <c r="Z8867" s="3" t="s">
        <v>30</v>
      </c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  <c r="AP8867" s="3"/>
      <c r="AQ8867" s="3"/>
      <c r="AR8867" s="3"/>
      <c r="AS8867" s="3"/>
      <c r="AT8867" s="3"/>
      <c r="AU8867" s="3"/>
      <c r="AV8867" s="3"/>
      <c r="AW8867" s="3"/>
      <c r="AX8867" s="3"/>
      <c r="AY8867" s="3"/>
      <c r="AZ8867" s="3"/>
      <c r="BA8867" s="3"/>
      <c r="BB8867" s="3"/>
      <c r="BC8867" s="3"/>
      <c r="BD8867" s="3"/>
      <c r="BE8867" s="3"/>
      <c r="BF8867" s="3"/>
      <c r="BG8867" s="3"/>
      <c r="BH8867" s="3"/>
      <c r="BI8867" s="3"/>
      <c r="BJ8867" s="3"/>
    </row>
    <row r="8868" customFormat="false" ht="15.75" hidden="false" customHeight="false" outlineLevel="0" collapsed="false">
      <c r="A8868" s="3" t="n">
        <v>8867</v>
      </c>
      <c r="B8868" s="3" t="s">
        <v>25625</v>
      </c>
      <c r="C8868" s="3" t="s">
        <v>25626</v>
      </c>
      <c r="D8868" s="3" t="n">
        <v>1</v>
      </c>
      <c r="E8868" s="3" t="n">
        <v>21.4749497</v>
      </c>
      <c r="F8868" s="3" t="n">
        <v>381</v>
      </c>
      <c r="G8868" s="3" t="n">
        <v>381</v>
      </c>
      <c r="H8868" s="3" t="n">
        <v>10</v>
      </c>
      <c r="I8868" s="3" t="n">
        <v>10</v>
      </c>
      <c r="J8868" s="3" t="n">
        <v>374</v>
      </c>
      <c r="K8868" s="3" t="n">
        <v>374</v>
      </c>
      <c r="L8868" s="3" t="n">
        <v>8</v>
      </c>
      <c r="M8868" s="3" t="n">
        <v>8</v>
      </c>
      <c r="N8868" s="3" t="n">
        <v>-1</v>
      </c>
      <c r="O8868" s="3" t="n">
        <v>-1</v>
      </c>
      <c r="P8868" s="3" t="n">
        <v>7.9</v>
      </c>
      <c r="Q8868" s="3" t="n">
        <v>24.2</v>
      </c>
      <c r="R8868" s="3" t="s">
        <v>23100</v>
      </c>
      <c r="S8868" s="4" t="n">
        <v>45747.3928356482</v>
      </c>
      <c r="T8868" s="3" t="s">
        <v>85</v>
      </c>
      <c r="U8868" s="3" t="s">
        <v>85</v>
      </c>
      <c r="V8868" s="3" t="n">
        <v>0</v>
      </c>
      <c r="W8868" s="3" t="n">
        <v>0</v>
      </c>
      <c r="X8868" s="3" t="n">
        <v>0</v>
      </c>
      <c r="Y8868" s="3" t="s">
        <v>30</v>
      </c>
      <c r="Z8868" s="3" t="s">
        <v>30</v>
      </c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  <c r="AP8868" s="3"/>
      <c r="AQ8868" s="3"/>
      <c r="AR8868" s="3"/>
      <c r="AS8868" s="3"/>
      <c r="AT8868" s="3"/>
      <c r="AU8868" s="3"/>
      <c r="AV8868" s="3"/>
      <c r="AW8868" s="3"/>
      <c r="AX8868" s="3"/>
      <c r="AY8868" s="3"/>
      <c r="AZ8868" s="3"/>
      <c r="BA8868" s="3"/>
      <c r="BB8868" s="3"/>
      <c r="BC8868" s="3"/>
      <c r="BD8868" s="3"/>
      <c r="BE8868" s="3"/>
      <c r="BF8868" s="3"/>
      <c r="BG8868" s="3"/>
      <c r="BH8868" s="3"/>
      <c r="BI8868" s="3"/>
      <c r="BJ8868" s="3"/>
    </row>
    <row r="8869" customFormat="false" ht="15.75" hidden="false" customHeight="false" outlineLevel="0" collapsed="false">
      <c r="A8869" s="3" t="n">
        <v>8868</v>
      </c>
      <c r="B8869" s="3" t="s">
        <v>25627</v>
      </c>
      <c r="C8869" s="3" t="s">
        <v>25628</v>
      </c>
      <c r="D8869" s="3" t="n">
        <v>1</v>
      </c>
      <c r="E8869" s="3" t="n">
        <v>20.6279339</v>
      </c>
      <c r="F8869" s="3" t="n">
        <v>323</v>
      </c>
      <c r="G8869" s="3" t="n">
        <v>323</v>
      </c>
      <c r="H8869" s="3" t="n">
        <v>5</v>
      </c>
      <c r="I8869" s="3" t="n">
        <v>5</v>
      </c>
      <c r="J8869" s="3" t="n">
        <v>324</v>
      </c>
      <c r="K8869" s="3" t="n">
        <v>324</v>
      </c>
      <c r="L8869" s="3" t="n">
        <v>0</v>
      </c>
      <c r="M8869" s="3" t="n">
        <v>0</v>
      </c>
      <c r="N8869" s="3" t="n">
        <v>-1</v>
      </c>
      <c r="O8869" s="3" t="n">
        <v>-1</v>
      </c>
      <c r="P8869" s="3" t="n">
        <v>7.9</v>
      </c>
      <c r="Q8869" s="3" t="n">
        <v>24.2</v>
      </c>
      <c r="R8869" s="3" t="s">
        <v>23103</v>
      </c>
      <c r="S8869" s="4" t="n">
        <v>45747.3932986111</v>
      </c>
      <c r="T8869" s="3" t="s">
        <v>85</v>
      </c>
      <c r="U8869" s="3" t="s">
        <v>85</v>
      </c>
      <c r="V8869" s="3" t="n">
        <v>0</v>
      </c>
      <c r="W8869" s="3" t="n">
        <v>0</v>
      </c>
      <c r="X8869" s="3" t="n">
        <v>0</v>
      </c>
      <c r="Y8869" s="3" t="s">
        <v>30</v>
      </c>
      <c r="Z8869" s="3" t="s">
        <v>30</v>
      </c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  <c r="AP8869" s="3"/>
      <c r="AQ8869" s="3"/>
      <c r="AR8869" s="3"/>
      <c r="AS8869" s="3"/>
      <c r="AT8869" s="3"/>
      <c r="AU8869" s="3"/>
      <c r="AV8869" s="3"/>
      <c r="AW8869" s="3"/>
      <c r="AX8869" s="3"/>
      <c r="AY8869" s="3"/>
      <c r="AZ8869" s="3"/>
      <c r="BA8869" s="3"/>
      <c r="BB8869" s="3"/>
      <c r="BC8869" s="3"/>
      <c r="BD8869" s="3"/>
      <c r="BE8869" s="3"/>
      <c r="BF8869" s="3"/>
      <c r="BG8869" s="3"/>
      <c r="BH8869" s="3"/>
      <c r="BI8869" s="3"/>
      <c r="BJ8869" s="3"/>
    </row>
    <row r="8870" customFormat="false" ht="15.75" hidden="false" customHeight="false" outlineLevel="0" collapsed="false">
      <c r="A8870" s="3" t="n">
        <v>8869</v>
      </c>
      <c r="B8870" s="3" t="s">
        <v>25629</v>
      </c>
      <c r="C8870" s="3" t="s">
        <v>25630</v>
      </c>
      <c r="D8870" s="3" t="n">
        <v>1</v>
      </c>
      <c r="E8870" s="3" t="n">
        <v>28.1380154</v>
      </c>
      <c r="F8870" s="3" t="n">
        <v>426</v>
      </c>
      <c r="G8870" s="3" t="n">
        <v>426</v>
      </c>
      <c r="H8870" s="3" t="n">
        <v>5</v>
      </c>
      <c r="I8870" s="3" t="n">
        <v>5</v>
      </c>
      <c r="J8870" s="3" t="n">
        <v>429</v>
      </c>
      <c r="K8870" s="3" t="n">
        <v>429</v>
      </c>
      <c r="L8870" s="3" t="n">
        <v>0</v>
      </c>
      <c r="M8870" s="3" t="n">
        <v>0</v>
      </c>
      <c r="N8870" s="3" t="n">
        <v>-1</v>
      </c>
      <c r="O8870" s="3" t="n">
        <v>-1</v>
      </c>
      <c r="P8870" s="3" t="n">
        <v>7.9</v>
      </c>
      <c r="Q8870" s="3" t="n">
        <v>24.2</v>
      </c>
      <c r="R8870" s="3" t="s">
        <v>23106</v>
      </c>
      <c r="S8870" s="4" t="n">
        <v>45747.3938773148</v>
      </c>
      <c r="T8870" s="3" t="s">
        <v>85</v>
      </c>
      <c r="U8870" s="3" t="s">
        <v>85</v>
      </c>
      <c r="V8870" s="3" t="n">
        <v>0</v>
      </c>
      <c r="W8870" s="3" t="n">
        <v>0</v>
      </c>
      <c r="X8870" s="3" t="n">
        <v>0</v>
      </c>
      <c r="Y8870" s="3" t="s">
        <v>30</v>
      </c>
      <c r="Z8870" s="3" t="s">
        <v>30</v>
      </c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  <c r="AP8870" s="3"/>
      <c r="AQ8870" s="3"/>
      <c r="AR8870" s="3"/>
      <c r="AS8870" s="3"/>
      <c r="AT8870" s="3"/>
      <c r="AU8870" s="3"/>
      <c r="AV8870" s="3"/>
      <c r="AW8870" s="3"/>
      <c r="AX8870" s="3"/>
      <c r="AY8870" s="3"/>
      <c r="AZ8870" s="3"/>
      <c r="BA8870" s="3"/>
      <c r="BB8870" s="3"/>
      <c r="BC8870" s="3"/>
      <c r="BD8870" s="3"/>
      <c r="BE8870" s="3"/>
      <c r="BF8870" s="3"/>
      <c r="BG8870" s="3"/>
      <c r="BH8870" s="3"/>
      <c r="BI8870" s="3"/>
      <c r="BJ8870" s="3"/>
    </row>
    <row r="8871" customFormat="false" ht="15.75" hidden="false" customHeight="false" outlineLevel="0" collapsed="false">
      <c r="A8871" s="3" t="n">
        <v>8870</v>
      </c>
      <c r="B8871" s="3" t="s">
        <v>25631</v>
      </c>
      <c r="C8871" s="3" t="s">
        <v>25632</v>
      </c>
      <c r="D8871" s="3" t="n">
        <v>1</v>
      </c>
      <c r="E8871" s="3" t="n">
        <v>10.7221265</v>
      </c>
      <c r="F8871" s="3" t="n">
        <v>130</v>
      </c>
      <c r="G8871" s="3" t="n">
        <v>130</v>
      </c>
      <c r="H8871" s="3" t="n">
        <v>5</v>
      </c>
      <c r="I8871" s="3" t="n">
        <v>5</v>
      </c>
      <c r="J8871" s="3" t="n">
        <v>132</v>
      </c>
      <c r="K8871" s="3" t="n">
        <v>132</v>
      </c>
      <c r="L8871" s="3" t="n">
        <v>0</v>
      </c>
      <c r="M8871" s="3" t="n">
        <v>0</v>
      </c>
      <c r="N8871" s="3" t="n">
        <v>-1</v>
      </c>
      <c r="O8871" s="3" t="n">
        <v>-1</v>
      </c>
      <c r="P8871" s="3" t="n">
        <v>7.9</v>
      </c>
      <c r="Q8871" s="3" t="n">
        <v>24.2</v>
      </c>
      <c r="R8871" s="3" t="s">
        <v>23109</v>
      </c>
      <c r="S8871" s="4" t="n">
        <v>45747.3941435185</v>
      </c>
      <c r="T8871" s="3" t="s">
        <v>85</v>
      </c>
      <c r="U8871" s="3" t="s">
        <v>85</v>
      </c>
      <c r="V8871" s="3" t="n">
        <v>0</v>
      </c>
      <c r="W8871" s="3" t="n">
        <v>0</v>
      </c>
      <c r="X8871" s="3" t="n">
        <v>0</v>
      </c>
      <c r="Y8871" s="3" t="s">
        <v>30</v>
      </c>
      <c r="Z8871" s="3" t="s">
        <v>30</v>
      </c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  <c r="AP8871" s="3"/>
      <c r="AQ8871" s="3"/>
      <c r="AR8871" s="3"/>
      <c r="AS8871" s="3"/>
      <c r="AT8871" s="3"/>
      <c r="AU8871" s="3"/>
      <c r="AV8871" s="3"/>
      <c r="AW8871" s="3"/>
      <c r="AX8871" s="3"/>
      <c r="AY8871" s="3"/>
      <c r="AZ8871" s="3"/>
      <c r="BA8871" s="3"/>
      <c r="BB8871" s="3"/>
      <c r="BC8871" s="3"/>
      <c r="BD8871" s="3"/>
      <c r="BE8871" s="3"/>
      <c r="BF8871" s="3"/>
      <c r="BG8871" s="3"/>
      <c r="BH8871" s="3"/>
      <c r="BI8871" s="3"/>
      <c r="BJ8871" s="3"/>
    </row>
    <row r="8872" customFormat="false" ht="15.75" hidden="false" customHeight="false" outlineLevel="0" collapsed="false">
      <c r="A8872" s="3" t="n">
        <v>8871</v>
      </c>
      <c r="B8872" s="3" t="s">
        <v>25633</v>
      </c>
      <c r="C8872" s="3" t="s">
        <v>25634</v>
      </c>
      <c r="D8872" s="3" t="n">
        <v>1</v>
      </c>
      <c r="E8872" s="3" t="n">
        <v>9.4317279</v>
      </c>
      <c r="F8872" s="3" t="n">
        <v>135</v>
      </c>
      <c r="G8872" s="3" t="n">
        <v>135</v>
      </c>
      <c r="H8872" s="3" t="n">
        <v>5</v>
      </c>
      <c r="I8872" s="3" t="n">
        <v>5</v>
      </c>
      <c r="J8872" s="3" t="n">
        <v>137</v>
      </c>
      <c r="K8872" s="3" t="n">
        <v>137</v>
      </c>
      <c r="L8872" s="3" t="n">
        <v>0</v>
      </c>
      <c r="M8872" s="3" t="n">
        <v>0</v>
      </c>
      <c r="N8872" s="3" t="n">
        <v>-1</v>
      </c>
      <c r="O8872" s="3" t="n">
        <v>-1</v>
      </c>
      <c r="P8872" s="3" t="n">
        <v>7.9</v>
      </c>
      <c r="Q8872" s="3" t="n">
        <v>24.2</v>
      </c>
      <c r="R8872" s="3" t="s">
        <v>23112</v>
      </c>
      <c r="S8872" s="4" t="n">
        <v>45747.3943518519</v>
      </c>
      <c r="T8872" s="3" t="s">
        <v>85</v>
      </c>
      <c r="U8872" s="3" t="s">
        <v>85</v>
      </c>
      <c r="V8872" s="3" t="n">
        <v>0</v>
      </c>
      <c r="W8872" s="3" t="n">
        <v>0</v>
      </c>
      <c r="X8872" s="3" t="n">
        <v>0</v>
      </c>
      <c r="Y8872" s="3" t="s">
        <v>30</v>
      </c>
      <c r="Z8872" s="3" t="s">
        <v>30</v>
      </c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  <c r="AP8872" s="3"/>
      <c r="AQ8872" s="3"/>
      <c r="AR8872" s="3"/>
      <c r="AS8872" s="3"/>
      <c r="AT8872" s="3"/>
      <c r="AU8872" s="3"/>
      <c r="AV8872" s="3"/>
      <c r="AW8872" s="3"/>
      <c r="AX8872" s="3"/>
      <c r="AY8872" s="3"/>
      <c r="AZ8872" s="3"/>
      <c r="BA8872" s="3"/>
      <c r="BB8872" s="3"/>
      <c r="BC8872" s="3"/>
      <c r="BD8872" s="3"/>
      <c r="BE8872" s="3"/>
      <c r="BF8872" s="3"/>
      <c r="BG8872" s="3"/>
      <c r="BH8872" s="3"/>
      <c r="BI8872" s="3"/>
      <c r="BJ8872" s="3"/>
    </row>
    <row r="8873" customFormat="false" ht="15.75" hidden="false" customHeight="false" outlineLevel="0" collapsed="false">
      <c r="A8873" s="3" t="n">
        <v>8872</v>
      </c>
      <c r="B8873" s="3" t="s">
        <v>25635</v>
      </c>
      <c r="C8873" s="3" t="s">
        <v>25636</v>
      </c>
      <c r="D8873" s="3" t="n">
        <v>1</v>
      </c>
      <c r="E8873" s="3" t="n">
        <v>8.3183294</v>
      </c>
      <c r="F8873" s="3" t="n">
        <v>145</v>
      </c>
      <c r="G8873" s="3" t="n">
        <v>145</v>
      </c>
      <c r="H8873" s="3" t="n">
        <v>5</v>
      </c>
      <c r="I8873" s="3" t="n">
        <v>5</v>
      </c>
      <c r="J8873" s="3" t="n">
        <v>150</v>
      </c>
      <c r="K8873" s="3" t="n">
        <v>150</v>
      </c>
      <c r="L8873" s="3" t="n">
        <v>0</v>
      </c>
      <c r="M8873" s="3" t="n">
        <v>0</v>
      </c>
      <c r="N8873" s="3" t="n">
        <v>-1</v>
      </c>
      <c r="O8873" s="3" t="n">
        <v>-1</v>
      </c>
      <c r="P8873" s="3" t="n">
        <v>7.9</v>
      </c>
      <c r="Q8873" s="3" t="n">
        <v>24.2</v>
      </c>
      <c r="R8873" s="3" t="s">
        <v>23115</v>
      </c>
      <c r="S8873" s="4" t="n">
        <v>45747.3945486111</v>
      </c>
      <c r="T8873" s="3" t="s">
        <v>85</v>
      </c>
      <c r="U8873" s="3" t="s">
        <v>85</v>
      </c>
      <c r="V8873" s="3" t="n">
        <v>0</v>
      </c>
      <c r="W8873" s="3" t="n">
        <v>0</v>
      </c>
      <c r="X8873" s="3" t="n">
        <v>0</v>
      </c>
      <c r="Y8873" s="3" t="s">
        <v>30</v>
      </c>
      <c r="Z8873" s="3" t="s">
        <v>30</v>
      </c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  <c r="AP8873" s="3"/>
      <c r="AQ8873" s="3"/>
      <c r="AR8873" s="3"/>
      <c r="AS8873" s="3"/>
      <c r="AT8873" s="3"/>
      <c r="AU8873" s="3"/>
      <c r="AV8873" s="3"/>
      <c r="AW8873" s="3"/>
      <c r="AX8873" s="3"/>
      <c r="AY8873" s="3"/>
      <c r="AZ8873" s="3"/>
      <c r="BA8873" s="3"/>
      <c r="BB8873" s="3"/>
      <c r="BC8873" s="3"/>
      <c r="BD8873" s="3"/>
      <c r="BE8873" s="3"/>
      <c r="BF8873" s="3"/>
      <c r="BG8873" s="3"/>
      <c r="BH8873" s="3"/>
      <c r="BI8873" s="3"/>
      <c r="BJ8873" s="3"/>
    </row>
    <row r="8874" customFormat="false" ht="15.75" hidden="false" customHeight="false" outlineLevel="0" collapsed="false">
      <c r="A8874" s="3" t="n">
        <v>8873</v>
      </c>
      <c r="B8874" s="3" t="s">
        <v>25637</v>
      </c>
      <c r="C8874" s="3" t="s">
        <v>25638</v>
      </c>
      <c r="D8874" s="3" t="n">
        <v>1</v>
      </c>
      <c r="E8874" s="3" t="n">
        <v>3.1017261</v>
      </c>
      <c r="F8874" s="3" t="n">
        <v>57</v>
      </c>
      <c r="G8874" s="3" t="n">
        <v>57</v>
      </c>
      <c r="H8874" s="3" t="n">
        <v>5</v>
      </c>
      <c r="I8874" s="3" t="n">
        <v>5</v>
      </c>
      <c r="J8874" s="3" t="n">
        <v>59</v>
      </c>
      <c r="K8874" s="3" t="n">
        <v>59</v>
      </c>
      <c r="L8874" s="3" t="n">
        <v>0</v>
      </c>
      <c r="M8874" s="3" t="n">
        <v>0</v>
      </c>
      <c r="N8874" s="3" t="n">
        <v>-1</v>
      </c>
      <c r="O8874" s="3" t="n">
        <v>-1</v>
      </c>
      <c r="P8874" s="3" t="n">
        <v>7.9</v>
      </c>
      <c r="Q8874" s="3" t="n">
        <v>24.2</v>
      </c>
      <c r="R8874" s="3" t="s">
        <v>23118</v>
      </c>
      <c r="S8874" s="4" t="n">
        <v>45747.3946527778</v>
      </c>
      <c r="T8874" s="3" t="s">
        <v>85</v>
      </c>
      <c r="U8874" s="3" t="s">
        <v>85</v>
      </c>
      <c r="V8874" s="3" t="n">
        <v>0</v>
      </c>
      <c r="W8874" s="3" t="n">
        <v>0</v>
      </c>
      <c r="X8874" s="3" t="n">
        <v>0</v>
      </c>
      <c r="Y8874" s="3" t="s">
        <v>30</v>
      </c>
      <c r="Z8874" s="3" t="s">
        <v>30</v>
      </c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  <c r="AP8874" s="3"/>
      <c r="AQ8874" s="3"/>
      <c r="AR8874" s="3"/>
      <c r="AS8874" s="3"/>
      <c r="AT8874" s="3"/>
      <c r="AU8874" s="3"/>
      <c r="AV8874" s="3"/>
      <c r="AW8874" s="3"/>
      <c r="AX8874" s="3"/>
      <c r="AY8874" s="3"/>
      <c r="AZ8874" s="3"/>
      <c r="BA8874" s="3"/>
      <c r="BB8874" s="3"/>
      <c r="BC8874" s="3"/>
      <c r="BD8874" s="3"/>
      <c r="BE8874" s="3"/>
      <c r="BF8874" s="3"/>
      <c r="BG8874" s="3"/>
      <c r="BH8874" s="3"/>
      <c r="BI8874" s="3"/>
      <c r="BJ8874" s="3"/>
    </row>
    <row r="8875" customFormat="false" ht="15.75" hidden="false" customHeight="false" outlineLevel="0" collapsed="false">
      <c r="A8875" s="3" t="n">
        <v>8874</v>
      </c>
      <c r="B8875" s="3" t="s">
        <v>25639</v>
      </c>
      <c r="C8875" s="3" t="s">
        <v>25640</v>
      </c>
      <c r="D8875" s="3" t="n">
        <v>1</v>
      </c>
      <c r="E8875" s="3" t="n">
        <v>6.4516765</v>
      </c>
      <c r="F8875" s="3" t="n">
        <v>124</v>
      </c>
      <c r="G8875" s="3" t="n">
        <v>124</v>
      </c>
      <c r="H8875" s="3" t="n">
        <v>7</v>
      </c>
      <c r="I8875" s="3" t="n">
        <v>7</v>
      </c>
      <c r="J8875" s="3" t="n">
        <v>134</v>
      </c>
      <c r="K8875" s="3" t="n">
        <v>134</v>
      </c>
      <c r="L8875" s="3" t="n">
        <v>0</v>
      </c>
      <c r="M8875" s="3" t="n">
        <v>0</v>
      </c>
      <c r="N8875" s="3" t="n">
        <v>-1</v>
      </c>
      <c r="O8875" s="3" t="n">
        <v>-1</v>
      </c>
      <c r="P8875" s="3" t="n">
        <v>7.9</v>
      </c>
      <c r="Q8875" s="3" t="n">
        <v>24.2</v>
      </c>
      <c r="R8875" s="3" t="s">
        <v>23121</v>
      </c>
      <c r="S8875" s="4" t="n">
        <v>45747.3948032407</v>
      </c>
      <c r="T8875" s="3" t="s">
        <v>85</v>
      </c>
      <c r="U8875" s="3" t="s">
        <v>85</v>
      </c>
      <c r="V8875" s="3" t="n">
        <v>0</v>
      </c>
      <c r="W8875" s="3" t="n">
        <v>0</v>
      </c>
      <c r="X8875" s="3" t="n">
        <v>0</v>
      </c>
      <c r="Y8875" s="3" t="s">
        <v>30</v>
      </c>
      <c r="Z8875" s="3" t="s">
        <v>30</v>
      </c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  <c r="AP8875" s="3"/>
      <c r="AQ8875" s="3"/>
      <c r="AR8875" s="3"/>
      <c r="AS8875" s="3"/>
      <c r="AT8875" s="3"/>
      <c r="AU8875" s="3"/>
      <c r="AV8875" s="3"/>
      <c r="AW8875" s="3"/>
      <c r="AX8875" s="3"/>
      <c r="AY8875" s="3"/>
      <c r="AZ8875" s="3"/>
      <c r="BA8875" s="3"/>
      <c r="BB8875" s="3"/>
      <c r="BC8875" s="3"/>
      <c r="BD8875" s="3"/>
      <c r="BE8875" s="3"/>
      <c r="BF8875" s="3"/>
      <c r="BG8875" s="3"/>
      <c r="BH8875" s="3"/>
      <c r="BI8875" s="3"/>
      <c r="BJ8875" s="3"/>
    </row>
    <row r="8876" customFormat="false" ht="15.75" hidden="false" customHeight="false" outlineLevel="0" collapsed="false">
      <c r="A8876" s="3" t="n">
        <v>8875</v>
      </c>
      <c r="B8876" s="3" t="s">
        <v>25641</v>
      </c>
      <c r="C8876" s="3" t="s">
        <v>25642</v>
      </c>
      <c r="D8876" s="3" t="n">
        <v>1</v>
      </c>
      <c r="E8876" s="3" t="n">
        <v>25.1148972</v>
      </c>
      <c r="F8876" s="3" t="n">
        <v>478</v>
      </c>
      <c r="G8876" s="3" t="n">
        <v>478</v>
      </c>
      <c r="H8876" s="3" t="n">
        <v>12</v>
      </c>
      <c r="I8876" s="3" t="n">
        <v>12</v>
      </c>
      <c r="J8876" s="3" t="n">
        <v>501</v>
      </c>
      <c r="K8876" s="3" t="n">
        <v>501</v>
      </c>
      <c r="L8876" s="3" t="n">
        <v>3</v>
      </c>
      <c r="M8876" s="3" t="n">
        <v>3</v>
      </c>
      <c r="N8876" s="3" t="n">
        <v>-1</v>
      </c>
      <c r="O8876" s="3" t="n">
        <v>-1</v>
      </c>
      <c r="P8876" s="3" t="n">
        <v>5</v>
      </c>
      <c r="Q8876" s="3" t="n">
        <v>24.2</v>
      </c>
      <c r="R8876" s="3" t="s">
        <v>17213</v>
      </c>
      <c r="S8876" s="4" t="n">
        <v>45747.3952777778</v>
      </c>
      <c r="T8876" s="3" t="s">
        <v>65</v>
      </c>
      <c r="U8876" s="3" t="s">
        <v>65</v>
      </c>
      <c r="V8876" s="3" t="n">
        <v>0</v>
      </c>
      <c r="W8876" s="3" t="n">
        <v>0</v>
      </c>
      <c r="X8876" s="3" t="n">
        <v>0</v>
      </c>
      <c r="Y8876" s="3" t="s">
        <v>30</v>
      </c>
      <c r="Z8876" s="3" t="s">
        <v>30</v>
      </c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  <c r="AP8876" s="3"/>
      <c r="AQ8876" s="3"/>
      <c r="AR8876" s="3"/>
      <c r="AS8876" s="3"/>
      <c r="AT8876" s="3"/>
      <c r="AU8876" s="3"/>
      <c r="AV8876" s="3"/>
      <c r="AW8876" s="3"/>
      <c r="AX8876" s="3"/>
      <c r="AY8876" s="3"/>
      <c r="AZ8876" s="3"/>
      <c r="BA8876" s="3"/>
      <c r="BB8876" s="3"/>
      <c r="BC8876" s="3"/>
      <c r="BD8876" s="3"/>
      <c r="BE8876" s="3"/>
      <c r="BF8876" s="3"/>
      <c r="BG8876" s="3"/>
      <c r="BH8876" s="3"/>
      <c r="BI8876" s="3"/>
      <c r="BJ8876" s="3"/>
    </row>
    <row r="8877" customFormat="false" ht="15.75" hidden="false" customHeight="false" outlineLevel="0" collapsed="false">
      <c r="A8877" s="3" t="n">
        <v>8876</v>
      </c>
      <c r="B8877" s="3" t="s">
        <v>25643</v>
      </c>
      <c r="C8877" s="3" t="s">
        <v>25644</v>
      </c>
      <c r="D8877" s="3" t="n">
        <v>1</v>
      </c>
      <c r="E8877" s="3" t="n">
        <v>5.4542283</v>
      </c>
      <c r="F8877" s="3" t="n">
        <v>91</v>
      </c>
      <c r="G8877" s="3" t="n">
        <v>91</v>
      </c>
      <c r="H8877" s="3" t="n">
        <v>18</v>
      </c>
      <c r="I8877" s="3" t="n">
        <v>18</v>
      </c>
      <c r="J8877" s="3" t="n">
        <v>108</v>
      </c>
      <c r="K8877" s="3" t="n">
        <v>108</v>
      </c>
      <c r="L8877" s="3" t="n">
        <v>2</v>
      </c>
      <c r="M8877" s="3" t="n">
        <v>2</v>
      </c>
      <c r="N8877" s="3" t="n">
        <v>-1</v>
      </c>
      <c r="O8877" s="3" t="n">
        <v>-1</v>
      </c>
      <c r="P8877" s="3" t="n">
        <v>7.9</v>
      </c>
      <c r="Q8877" s="3" t="n">
        <v>24.2</v>
      </c>
      <c r="R8877" s="3" t="s">
        <v>23126</v>
      </c>
      <c r="S8877" s="4" t="n">
        <v>45747.395474537</v>
      </c>
      <c r="T8877" s="3" t="s">
        <v>85</v>
      </c>
      <c r="U8877" s="3" t="s">
        <v>85</v>
      </c>
      <c r="V8877" s="3" t="n">
        <v>0</v>
      </c>
      <c r="W8877" s="3" t="n">
        <v>0</v>
      </c>
      <c r="X8877" s="3" t="n">
        <v>0</v>
      </c>
      <c r="Y8877" s="3" t="s">
        <v>30</v>
      </c>
      <c r="Z8877" s="3" t="s">
        <v>30</v>
      </c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  <c r="AP8877" s="3"/>
      <c r="AQ8877" s="3"/>
      <c r="AR8877" s="3"/>
      <c r="AS8877" s="3"/>
      <c r="AT8877" s="3"/>
      <c r="AU8877" s="3"/>
      <c r="AV8877" s="3"/>
      <c r="AW8877" s="3"/>
      <c r="AX8877" s="3"/>
      <c r="AY8877" s="3"/>
      <c r="AZ8877" s="3"/>
      <c r="BA8877" s="3"/>
      <c r="BB8877" s="3"/>
      <c r="BC8877" s="3"/>
      <c r="BD8877" s="3"/>
      <c r="BE8877" s="3"/>
      <c r="BF8877" s="3"/>
      <c r="BG8877" s="3"/>
      <c r="BH8877" s="3"/>
      <c r="BI8877" s="3"/>
      <c r="BJ8877" s="3"/>
    </row>
    <row r="8878" customFormat="false" ht="15.75" hidden="false" customHeight="false" outlineLevel="0" collapsed="false">
      <c r="A8878" s="3" t="n">
        <v>8877</v>
      </c>
      <c r="B8878" s="3" t="s">
        <v>25645</v>
      </c>
      <c r="C8878" s="3" t="s">
        <v>25646</v>
      </c>
      <c r="D8878" s="3" t="n">
        <v>1</v>
      </c>
      <c r="E8878" s="3" t="n">
        <v>14.9706586</v>
      </c>
      <c r="F8878" s="3" t="n">
        <v>270</v>
      </c>
      <c r="G8878" s="3" t="n">
        <v>270</v>
      </c>
      <c r="H8878" s="3" t="n">
        <v>5</v>
      </c>
      <c r="I8878" s="3" t="n">
        <v>5</v>
      </c>
      <c r="J8878" s="3" t="n">
        <v>272</v>
      </c>
      <c r="K8878" s="3" t="n">
        <v>272</v>
      </c>
      <c r="L8878" s="3" t="n">
        <v>0</v>
      </c>
      <c r="M8878" s="3" t="n">
        <v>0</v>
      </c>
      <c r="N8878" s="3" t="n">
        <v>-1</v>
      </c>
      <c r="O8878" s="3" t="n">
        <v>-1</v>
      </c>
      <c r="P8878" s="3" t="n">
        <v>8.9</v>
      </c>
      <c r="Q8878" s="3" t="n">
        <v>24.2</v>
      </c>
      <c r="R8878" s="3" t="s">
        <v>25647</v>
      </c>
      <c r="S8878" s="4" t="n">
        <v>45747.3958101852</v>
      </c>
      <c r="T8878" s="3" t="s">
        <v>85</v>
      </c>
      <c r="U8878" s="3" t="s">
        <v>85</v>
      </c>
      <c r="V8878" s="3" t="n">
        <v>0</v>
      </c>
      <c r="W8878" s="3" t="n">
        <v>0</v>
      </c>
      <c r="X8878" s="3" t="n">
        <v>0</v>
      </c>
      <c r="Y8878" s="3" t="s">
        <v>30</v>
      </c>
      <c r="Z8878" s="3" t="s">
        <v>30</v>
      </c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  <c r="AP8878" s="3"/>
      <c r="AQ8878" s="3"/>
      <c r="AR8878" s="3"/>
      <c r="AS8878" s="3"/>
      <c r="AT8878" s="3"/>
      <c r="AU8878" s="3"/>
      <c r="AV8878" s="3"/>
      <c r="AW8878" s="3"/>
      <c r="AX8878" s="3"/>
      <c r="AY8878" s="3"/>
      <c r="AZ8878" s="3"/>
      <c r="BA8878" s="3"/>
      <c r="BB8878" s="3"/>
      <c r="BC8878" s="3"/>
      <c r="BD8878" s="3"/>
      <c r="BE8878" s="3"/>
      <c r="BF8878" s="3"/>
      <c r="BG8878" s="3"/>
      <c r="BH8878" s="3"/>
      <c r="BI8878" s="3"/>
      <c r="BJ8878" s="3"/>
    </row>
    <row r="8879" customFormat="false" ht="15.75" hidden="false" customHeight="false" outlineLevel="0" collapsed="false">
      <c r="A8879" s="3" t="n">
        <v>8878</v>
      </c>
      <c r="B8879" s="3" t="s">
        <v>25648</v>
      </c>
      <c r="C8879" s="3" t="s">
        <v>25649</v>
      </c>
      <c r="D8879" s="3" t="n">
        <v>1</v>
      </c>
      <c r="E8879" s="3" t="n">
        <v>5.0250804</v>
      </c>
      <c r="F8879" s="3" t="n">
        <v>78</v>
      </c>
      <c r="G8879" s="3" t="n">
        <v>78</v>
      </c>
      <c r="H8879" s="3" t="n">
        <v>5</v>
      </c>
      <c r="I8879" s="3" t="n">
        <v>5</v>
      </c>
      <c r="J8879" s="3" t="n">
        <v>80</v>
      </c>
      <c r="K8879" s="3" t="n">
        <v>80</v>
      </c>
      <c r="L8879" s="3" t="n">
        <v>0</v>
      </c>
      <c r="M8879" s="3" t="n">
        <v>0</v>
      </c>
      <c r="N8879" s="3" t="n">
        <v>-1</v>
      </c>
      <c r="O8879" s="3" t="n">
        <v>-1</v>
      </c>
      <c r="P8879" s="3" t="n">
        <v>7.9</v>
      </c>
      <c r="Q8879" s="3" t="n">
        <v>24.2</v>
      </c>
      <c r="R8879" s="3" t="s">
        <v>23132</v>
      </c>
      <c r="S8879" s="4" t="n">
        <v>45747.3959606482</v>
      </c>
      <c r="T8879" s="3" t="s">
        <v>85</v>
      </c>
      <c r="U8879" s="3" t="s">
        <v>85</v>
      </c>
      <c r="V8879" s="3" t="n">
        <v>0</v>
      </c>
      <c r="W8879" s="3" t="n">
        <v>0</v>
      </c>
      <c r="X8879" s="3" t="n">
        <v>0</v>
      </c>
      <c r="Y8879" s="3" t="s">
        <v>30</v>
      </c>
      <c r="Z8879" s="3" t="s">
        <v>30</v>
      </c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  <c r="AP8879" s="3"/>
      <c r="AQ8879" s="3"/>
      <c r="AR8879" s="3"/>
      <c r="AS8879" s="3"/>
      <c r="AT8879" s="3"/>
      <c r="AU8879" s="3"/>
      <c r="AV8879" s="3"/>
      <c r="AW8879" s="3"/>
      <c r="AX8879" s="3"/>
      <c r="AY8879" s="3"/>
      <c r="AZ8879" s="3"/>
      <c r="BA8879" s="3"/>
      <c r="BB8879" s="3"/>
      <c r="BC8879" s="3"/>
      <c r="BD8879" s="3"/>
      <c r="BE8879" s="3"/>
      <c r="BF8879" s="3"/>
      <c r="BG8879" s="3"/>
      <c r="BH8879" s="3"/>
      <c r="BI8879" s="3"/>
      <c r="BJ8879" s="3"/>
    </row>
    <row r="8880" customFormat="false" ht="15.75" hidden="false" customHeight="false" outlineLevel="0" collapsed="false">
      <c r="A8880" s="3" t="n">
        <v>8879</v>
      </c>
      <c r="B8880" s="3" t="s">
        <v>25650</v>
      </c>
      <c r="C8880" s="3" t="s">
        <v>25651</v>
      </c>
      <c r="D8880" s="3" t="n">
        <v>1</v>
      </c>
      <c r="E8880" s="3" t="n">
        <v>11.9767847</v>
      </c>
      <c r="F8880" s="3" t="n">
        <v>229</v>
      </c>
      <c r="G8880" s="3" t="n">
        <v>229</v>
      </c>
      <c r="H8880" s="3" t="n">
        <v>5</v>
      </c>
      <c r="I8880" s="3" t="n">
        <v>5</v>
      </c>
      <c r="J8880" s="3" t="n">
        <v>243</v>
      </c>
      <c r="K8880" s="3" t="n">
        <v>243</v>
      </c>
      <c r="L8880" s="3" t="n">
        <v>0</v>
      </c>
      <c r="M8880" s="3" t="n">
        <v>0</v>
      </c>
      <c r="N8880" s="3" t="n">
        <v>-1</v>
      </c>
      <c r="O8880" s="3" t="n">
        <v>-1</v>
      </c>
      <c r="P8880" s="3" t="n">
        <v>7.9</v>
      </c>
      <c r="Q8880" s="3" t="n">
        <v>24.2</v>
      </c>
      <c r="R8880" s="3" t="s">
        <v>23135</v>
      </c>
      <c r="S8880" s="4" t="n">
        <v>45747.3962152778</v>
      </c>
      <c r="T8880" s="3" t="s">
        <v>85</v>
      </c>
      <c r="U8880" s="3" t="s">
        <v>85</v>
      </c>
      <c r="V8880" s="3" t="n">
        <v>0</v>
      </c>
      <c r="W8880" s="3" t="n">
        <v>0</v>
      </c>
      <c r="X8880" s="3" t="n">
        <v>0</v>
      </c>
      <c r="Y8880" s="3" t="s">
        <v>30</v>
      </c>
      <c r="Z8880" s="3" t="s">
        <v>30</v>
      </c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  <c r="AP8880" s="3"/>
      <c r="AQ8880" s="3"/>
      <c r="AR8880" s="3"/>
      <c r="AS8880" s="3"/>
      <c r="AT8880" s="3"/>
      <c r="AU8880" s="3"/>
      <c r="AV8880" s="3"/>
      <c r="AW8880" s="3"/>
      <c r="AX8880" s="3"/>
      <c r="AY8880" s="3"/>
      <c r="AZ8880" s="3"/>
      <c r="BA8880" s="3"/>
      <c r="BB8880" s="3"/>
      <c r="BC8880" s="3"/>
      <c r="BD8880" s="3"/>
      <c r="BE8880" s="3"/>
      <c r="BF8880" s="3"/>
      <c r="BG8880" s="3"/>
      <c r="BH8880" s="3"/>
      <c r="BI8880" s="3"/>
      <c r="BJ8880" s="3"/>
    </row>
    <row r="8881" customFormat="false" ht="15.75" hidden="false" customHeight="false" outlineLevel="0" collapsed="false">
      <c r="A8881" s="3" t="n">
        <v>8880</v>
      </c>
      <c r="B8881" s="3" t="s">
        <v>25652</v>
      </c>
      <c r="C8881" s="3" t="s">
        <v>25653</v>
      </c>
      <c r="D8881" s="3" t="n">
        <v>1</v>
      </c>
      <c r="E8881" s="3" t="n">
        <v>15.0210372</v>
      </c>
      <c r="F8881" s="3" t="n">
        <v>254</v>
      </c>
      <c r="G8881" s="3" t="n">
        <v>254</v>
      </c>
      <c r="H8881" s="3" t="n">
        <v>5</v>
      </c>
      <c r="I8881" s="3" t="n">
        <v>5</v>
      </c>
      <c r="J8881" s="3" t="n">
        <v>269</v>
      </c>
      <c r="K8881" s="3" t="n">
        <v>269</v>
      </c>
      <c r="L8881" s="3" t="n">
        <v>0</v>
      </c>
      <c r="M8881" s="3" t="n">
        <v>0</v>
      </c>
      <c r="N8881" s="3" t="n">
        <v>-1</v>
      </c>
      <c r="O8881" s="3" t="n">
        <v>-1</v>
      </c>
      <c r="P8881" s="3" t="n">
        <v>7.9</v>
      </c>
      <c r="Q8881" s="3" t="n">
        <v>24.2</v>
      </c>
      <c r="R8881" s="3" t="s">
        <v>23138</v>
      </c>
      <c r="S8881" s="4" t="n">
        <v>45747.3965393519</v>
      </c>
      <c r="T8881" s="3" t="s">
        <v>85</v>
      </c>
      <c r="U8881" s="3" t="s">
        <v>85</v>
      </c>
      <c r="V8881" s="3" t="n">
        <v>0</v>
      </c>
      <c r="W8881" s="3" t="n">
        <v>0</v>
      </c>
      <c r="X8881" s="3" t="n">
        <v>0</v>
      </c>
      <c r="Y8881" s="3" t="s">
        <v>30</v>
      </c>
      <c r="Z8881" s="3" t="s">
        <v>30</v>
      </c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  <c r="AP8881" s="3"/>
      <c r="AQ8881" s="3"/>
      <c r="AR8881" s="3"/>
      <c r="AS8881" s="3"/>
      <c r="AT8881" s="3"/>
      <c r="AU8881" s="3"/>
      <c r="AV8881" s="3"/>
      <c r="AW8881" s="3"/>
      <c r="AX8881" s="3"/>
      <c r="AY8881" s="3"/>
      <c r="AZ8881" s="3"/>
      <c r="BA8881" s="3"/>
      <c r="BB8881" s="3"/>
      <c r="BC8881" s="3"/>
      <c r="BD8881" s="3"/>
      <c r="BE8881" s="3"/>
      <c r="BF8881" s="3"/>
      <c r="BG8881" s="3"/>
      <c r="BH8881" s="3"/>
      <c r="BI8881" s="3"/>
      <c r="BJ8881" s="3"/>
    </row>
    <row r="8882" customFormat="false" ht="15.75" hidden="false" customHeight="false" outlineLevel="0" collapsed="false">
      <c r="A8882" s="3" t="n">
        <v>8881</v>
      </c>
      <c r="B8882" s="3" t="s">
        <v>25654</v>
      </c>
      <c r="C8882" s="3" t="s">
        <v>25655</v>
      </c>
      <c r="D8882" s="3" t="n">
        <v>1</v>
      </c>
      <c r="E8882" s="3" t="n">
        <v>4.2356925</v>
      </c>
      <c r="F8882" s="3" t="n">
        <v>67</v>
      </c>
      <c r="G8882" s="3" t="n">
        <v>67</v>
      </c>
      <c r="H8882" s="3" t="n">
        <v>5</v>
      </c>
      <c r="I8882" s="3" t="n">
        <v>5</v>
      </c>
      <c r="J8882" s="3" t="n">
        <v>72</v>
      </c>
      <c r="K8882" s="3" t="n">
        <v>72</v>
      </c>
      <c r="L8882" s="3" t="n">
        <v>0</v>
      </c>
      <c r="M8882" s="3" t="n">
        <v>0</v>
      </c>
      <c r="N8882" s="3" t="n">
        <v>-1</v>
      </c>
      <c r="O8882" s="3" t="n">
        <v>-1</v>
      </c>
      <c r="P8882" s="3" t="n">
        <v>8.9</v>
      </c>
      <c r="Q8882" s="3" t="n">
        <v>24.2</v>
      </c>
      <c r="R8882" s="3" t="s">
        <v>25656</v>
      </c>
      <c r="S8882" s="4" t="n">
        <v>45747.3966782407</v>
      </c>
      <c r="T8882" s="3" t="s">
        <v>85</v>
      </c>
      <c r="U8882" s="3" t="s">
        <v>85</v>
      </c>
      <c r="V8882" s="3" t="n">
        <v>0</v>
      </c>
      <c r="W8882" s="3" t="n">
        <v>0</v>
      </c>
      <c r="X8882" s="3" t="n">
        <v>0</v>
      </c>
      <c r="Y8882" s="3" t="s">
        <v>30</v>
      </c>
      <c r="Z8882" s="3" t="s">
        <v>30</v>
      </c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  <c r="AP8882" s="3"/>
      <c r="AQ8882" s="3"/>
      <c r="AR8882" s="3"/>
      <c r="AS8882" s="3"/>
      <c r="AT8882" s="3"/>
      <c r="AU8882" s="3"/>
      <c r="AV8882" s="3"/>
      <c r="AW8882" s="3"/>
      <c r="AX8882" s="3"/>
      <c r="AY8882" s="3"/>
      <c r="AZ8882" s="3"/>
      <c r="BA8882" s="3"/>
      <c r="BB8882" s="3"/>
      <c r="BC8882" s="3"/>
      <c r="BD8882" s="3"/>
      <c r="BE8882" s="3"/>
      <c r="BF8882" s="3"/>
      <c r="BG8882" s="3"/>
      <c r="BH8882" s="3"/>
      <c r="BI8882" s="3"/>
      <c r="BJ8882" s="3"/>
    </row>
    <row r="8883" customFormat="false" ht="15.75" hidden="false" customHeight="false" outlineLevel="0" collapsed="false">
      <c r="A8883" s="3" t="n">
        <v>8882</v>
      </c>
      <c r="B8883" s="3" t="s">
        <v>25657</v>
      </c>
      <c r="C8883" s="3" t="s">
        <v>25658</v>
      </c>
      <c r="D8883" s="3" t="n">
        <v>1</v>
      </c>
      <c r="E8883" s="3" t="n">
        <v>13.3610852</v>
      </c>
      <c r="F8883" s="3" t="n">
        <v>333</v>
      </c>
      <c r="G8883" s="3" t="n">
        <v>333</v>
      </c>
      <c r="H8883" s="3" t="n">
        <v>18</v>
      </c>
      <c r="I8883" s="3" t="n">
        <v>18</v>
      </c>
      <c r="J8883" s="3" t="n">
        <v>333</v>
      </c>
      <c r="K8883" s="3" t="n">
        <v>333</v>
      </c>
      <c r="L8883" s="3" t="n">
        <v>31</v>
      </c>
      <c r="M8883" s="3" t="n">
        <v>31</v>
      </c>
      <c r="N8883" s="3" t="n">
        <v>-1</v>
      </c>
      <c r="O8883" s="3" t="n">
        <v>-1</v>
      </c>
      <c r="P8883" s="3" t="n">
        <v>7.9</v>
      </c>
      <c r="Q8883" s="3" t="n">
        <v>24.2</v>
      </c>
      <c r="R8883" s="3" t="s">
        <v>23144</v>
      </c>
      <c r="S8883" s="4" t="n">
        <v>45747.3969791667</v>
      </c>
      <c r="T8883" s="3" t="s">
        <v>85</v>
      </c>
      <c r="U8883" s="3" t="s">
        <v>85</v>
      </c>
      <c r="V8883" s="3" t="n">
        <v>0</v>
      </c>
      <c r="W8883" s="3" t="n">
        <v>0</v>
      </c>
      <c r="X8883" s="3" t="n">
        <v>0</v>
      </c>
      <c r="Y8883" s="3" t="s">
        <v>30</v>
      </c>
      <c r="Z8883" s="3" t="s">
        <v>30</v>
      </c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  <c r="AP8883" s="3"/>
      <c r="AQ8883" s="3"/>
      <c r="AR8883" s="3"/>
      <c r="AS8883" s="3"/>
      <c r="AT8883" s="3"/>
      <c r="AU8883" s="3"/>
      <c r="AV8883" s="3"/>
      <c r="AW8883" s="3"/>
      <c r="AX8883" s="3"/>
      <c r="AY8883" s="3"/>
      <c r="AZ8883" s="3"/>
      <c r="BA8883" s="3"/>
      <c r="BB8883" s="3"/>
      <c r="BC8883" s="3"/>
      <c r="BD8883" s="3"/>
      <c r="BE8883" s="3"/>
      <c r="BF8883" s="3"/>
      <c r="BG8883" s="3"/>
      <c r="BH8883" s="3"/>
      <c r="BI8883" s="3"/>
      <c r="BJ8883" s="3"/>
    </row>
    <row r="8884" customFormat="false" ht="15.75" hidden="false" customHeight="false" outlineLevel="0" collapsed="false">
      <c r="A8884" s="3" t="n">
        <v>8883</v>
      </c>
      <c r="B8884" s="3" t="s">
        <v>25659</v>
      </c>
      <c r="C8884" s="3" t="s">
        <v>25660</v>
      </c>
      <c r="D8884" s="3" t="n">
        <v>1</v>
      </c>
      <c r="E8884" s="3" t="n">
        <v>45.8810456</v>
      </c>
      <c r="F8884" s="3" t="n">
        <v>928</v>
      </c>
      <c r="G8884" s="3" t="n">
        <v>928</v>
      </c>
      <c r="H8884" s="3" t="n">
        <v>10</v>
      </c>
      <c r="I8884" s="3" t="n">
        <v>10</v>
      </c>
      <c r="J8884" s="3" t="n">
        <v>977</v>
      </c>
      <c r="K8884" s="3" t="n">
        <v>977</v>
      </c>
      <c r="L8884" s="3" t="n">
        <v>1</v>
      </c>
      <c r="M8884" s="3" t="n">
        <v>1</v>
      </c>
      <c r="N8884" s="3" t="n">
        <v>-1</v>
      </c>
      <c r="O8884" s="3" t="n">
        <v>-1</v>
      </c>
      <c r="P8884" s="3" t="n">
        <v>7.9</v>
      </c>
      <c r="Q8884" s="3" t="n">
        <v>24.2</v>
      </c>
      <c r="R8884" s="3" t="s">
        <v>23147</v>
      </c>
      <c r="S8884" s="4" t="n">
        <v>45747.3978819444</v>
      </c>
      <c r="T8884" s="3" t="s">
        <v>85</v>
      </c>
      <c r="U8884" s="3" t="s">
        <v>85</v>
      </c>
      <c r="V8884" s="3" t="n">
        <v>0</v>
      </c>
      <c r="W8884" s="3" t="n">
        <v>0</v>
      </c>
      <c r="X8884" s="3" t="n">
        <v>0</v>
      </c>
      <c r="Y8884" s="3" t="s">
        <v>30</v>
      </c>
      <c r="Z8884" s="3" t="s">
        <v>30</v>
      </c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  <c r="AP8884" s="3"/>
      <c r="AQ8884" s="3"/>
      <c r="AR8884" s="3"/>
      <c r="AS8884" s="3"/>
      <c r="AT8884" s="3"/>
      <c r="AU8884" s="3"/>
      <c r="AV8884" s="3"/>
      <c r="AW8884" s="3"/>
      <c r="AX8884" s="3"/>
      <c r="AY8884" s="3"/>
      <c r="AZ8884" s="3"/>
      <c r="BA8884" s="3"/>
      <c r="BB8884" s="3"/>
      <c r="BC8884" s="3"/>
      <c r="BD8884" s="3"/>
      <c r="BE8884" s="3"/>
      <c r="BF8884" s="3"/>
      <c r="BG8884" s="3"/>
      <c r="BH8884" s="3"/>
      <c r="BI8884" s="3"/>
      <c r="BJ8884" s="3"/>
    </row>
    <row r="8885" customFormat="false" ht="15.75" hidden="false" customHeight="false" outlineLevel="0" collapsed="false">
      <c r="A8885" s="3" t="n">
        <v>8884</v>
      </c>
      <c r="B8885" s="3" t="s">
        <v>25661</v>
      </c>
      <c r="C8885" s="3" t="s">
        <v>25662</v>
      </c>
      <c r="D8885" s="3" t="n">
        <v>1</v>
      </c>
      <c r="E8885" s="3" t="n">
        <v>128.8466127</v>
      </c>
      <c r="F8885" s="3" t="n">
        <v>6208</v>
      </c>
      <c r="G8885" s="3" t="n">
        <v>6208</v>
      </c>
      <c r="H8885" s="3" t="n">
        <v>22</v>
      </c>
      <c r="I8885" s="3" t="n">
        <v>22</v>
      </c>
      <c r="J8885" s="3" t="n">
        <v>5879</v>
      </c>
      <c r="K8885" s="3" t="n">
        <v>5879</v>
      </c>
      <c r="L8885" s="3" t="n">
        <v>992</v>
      </c>
      <c r="M8885" s="3" t="n">
        <v>992</v>
      </c>
      <c r="N8885" s="3" t="n">
        <v>-1</v>
      </c>
      <c r="O8885" s="3" t="n">
        <v>-1</v>
      </c>
      <c r="P8885" s="3" t="n">
        <v>8.9</v>
      </c>
      <c r="Q8885" s="3" t="n">
        <v>24.2</v>
      </c>
      <c r="R8885" s="3" t="s">
        <v>25663</v>
      </c>
      <c r="S8885" s="4" t="n">
        <v>45747.4002893519</v>
      </c>
      <c r="T8885" s="3" t="s">
        <v>65</v>
      </c>
      <c r="U8885" s="3" t="s">
        <v>65</v>
      </c>
      <c r="V8885" s="3" t="n">
        <v>0</v>
      </c>
      <c r="W8885" s="3" t="n">
        <v>0</v>
      </c>
      <c r="X8885" s="3" t="n">
        <v>0</v>
      </c>
      <c r="Y8885" s="3" t="s">
        <v>30</v>
      </c>
      <c r="Z8885" s="3" t="s">
        <v>30</v>
      </c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  <c r="AP8885" s="3"/>
      <c r="AQ8885" s="3"/>
      <c r="AR8885" s="3"/>
      <c r="AS8885" s="3"/>
      <c r="AT8885" s="3"/>
      <c r="AU8885" s="3"/>
      <c r="AV8885" s="3"/>
      <c r="AW8885" s="3"/>
      <c r="AX8885" s="3"/>
      <c r="AY8885" s="3"/>
      <c r="AZ8885" s="3"/>
      <c r="BA8885" s="3"/>
      <c r="BB8885" s="3"/>
      <c r="BC8885" s="3"/>
      <c r="BD8885" s="3"/>
      <c r="BE8885" s="3"/>
      <c r="BF8885" s="3"/>
      <c r="BG8885" s="3"/>
      <c r="BH8885" s="3"/>
      <c r="BI8885" s="3"/>
      <c r="BJ8885" s="3"/>
    </row>
    <row r="8886" customFormat="false" ht="15.75" hidden="false" customHeight="false" outlineLevel="0" collapsed="false">
      <c r="A8886" s="3" t="n">
        <v>8885</v>
      </c>
      <c r="B8886" s="3" t="s">
        <v>25664</v>
      </c>
      <c r="C8886" s="3" t="s">
        <v>25665</v>
      </c>
      <c r="D8886" s="3" t="n">
        <v>1</v>
      </c>
      <c r="E8886" s="3" t="n">
        <v>1.175987</v>
      </c>
      <c r="F8886" s="3" t="n">
        <v>14</v>
      </c>
      <c r="G8886" s="3" t="n">
        <v>14</v>
      </c>
      <c r="H8886" s="3" t="n">
        <v>9</v>
      </c>
      <c r="I8886" s="3" t="n">
        <v>9</v>
      </c>
      <c r="J8886" s="3" t="n">
        <v>12</v>
      </c>
      <c r="K8886" s="3" t="n">
        <v>12</v>
      </c>
      <c r="L8886" s="3" t="n">
        <v>1</v>
      </c>
      <c r="M8886" s="3" t="n">
        <v>1</v>
      </c>
      <c r="N8886" s="3" t="n">
        <v>0</v>
      </c>
      <c r="O8886" s="3" t="n">
        <v>0</v>
      </c>
      <c r="P8886" s="3" t="n">
        <v>3</v>
      </c>
      <c r="Q8886" s="3" t="n">
        <v>24.2</v>
      </c>
      <c r="R8886" s="3" t="s">
        <v>25666</v>
      </c>
      <c r="S8886" s="4" t="n">
        <v>45747.4004513889</v>
      </c>
      <c r="T8886" s="3" t="s">
        <v>65</v>
      </c>
      <c r="U8886" s="3" t="s">
        <v>65</v>
      </c>
      <c r="V8886" s="3" t="n">
        <v>1</v>
      </c>
      <c r="W8886" s="3" t="n">
        <v>1</v>
      </c>
      <c r="X8886" s="3" t="n">
        <v>0</v>
      </c>
      <c r="Y8886" s="3" t="s">
        <v>30</v>
      </c>
      <c r="Z8886" s="3" t="s">
        <v>30</v>
      </c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  <c r="AP8886" s="3"/>
      <c r="AQ8886" s="3"/>
      <c r="AR8886" s="3"/>
      <c r="AS8886" s="3"/>
      <c r="AT8886" s="3"/>
      <c r="AU8886" s="3"/>
      <c r="AV8886" s="3"/>
      <c r="AW8886" s="3"/>
      <c r="AX8886" s="3"/>
      <c r="AY8886" s="3"/>
      <c r="AZ8886" s="3"/>
      <c r="BA8886" s="3"/>
      <c r="BB8886" s="3"/>
      <c r="BC8886" s="3"/>
      <c r="BD8886" s="3"/>
      <c r="BE8886" s="3"/>
      <c r="BF8886" s="3"/>
      <c r="BG8886" s="3"/>
      <c r="BH8886" s="3"/>
      <c r="BI8886" s="3"/>
      <c r="BJ8886" s="3"/>
    </row>
    <row r="8887" customFormat="false" ht="15.75" hidden="false" customHeight="false" outlineLevel="0" collapsed="false">
      <c r="A8887" s="3" t="n">
        <v>8886</v>
      </c>
      <c r="B8887" s="3" t="s">
        <v>25667</v>
      </c>
      <c r="C8887" s="3" t="s">
        <v>25668</v>
      </c>
      <c r="D8887" s="3" t="n">
        <v>1</v>
      </c>
      <c r="E8887" s="3" t="n">
        <v>1.5235694</v>
      </c>
      <c r="F8887" s="3" t="n">
        <v>29</v>
      </c>
      <c r="G8887" s="3" t="n">
        <v>29</v>
      </c>
      <c r="H8887" s="3" t="n">
        <v>12</v>
      </c>
      <c r="I8887" s="3" t="n">
        <v>12</v>
      </c>
      <c r="J8887" s="3" t="n">
        <v>36</v>
      </c>
      <c r="K8887" s="3" t="n">
        <v>36</v>
      </c>
      <c r="L8887" s="3" t="n">
        <v>3</v>
      </c>
      <c r="M8887" s="3" t="n">
        <v>3</v>
      </c>
      <c r="N8887" s="3" t="n">
        <v>0</v>
      </c>
      <c r="O8887" s="3" t="n">
        <v>0</v>
      </c>
      <c r="P8887" s="3" t="n">
        <v>3</v>
      </c>
      <c r="Q8887" s="3" t="n">
        <v>24.2</v>
      </c>
      <c r="R8887" s="3" t="s">
        <v>25669</v>
      </c>
      <c r="S8887" s="4" t="n">
        <v>45747.4005439815</v>
      </c>
      <c r="T8887" s="3" t="s">
        <v>65</v>
      </c>
      <c r="U8887" s="3" t="s">
        <v>65</v>
      </c>
      <c r="V8887" s="3" t="n">
        <v>1</v>
      </c>
      <c r="W8887" s="3" t="n">
        <v>1</v>
      </c>
      <c r="X8887" s="3" t="n">
        <v>0</v>
      </c>
      <c r="Y8887" s="3" t="s">
        <v>30</v>
      </c>
      <c r="Z8887" s="3" t="s">
        <v>30</v>
      </c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  <c r="AP8887" s="3"/>
      <c r="AQ8887" s="3"/>
      <c r="AR8887" s="3"/>
      <c r="AS8887" s="3"/>
      <c r="AT8887" s="3"/>
      <c r="AU8887" s="3"/>
      <c r="AV8887" s="3"/>
      <c r="AW8887" s="3"/>
      <c r="AX8887" s="3"/>
      <c r="AY8887" s="3"/>
      <c r="AZ8887" s="3"/>
      <c r="BA8887" s="3"/>
      <c r="BB8887" s="3"/>
      <c r="BC8887" s="3"/>
      <c r="BD8887" s="3"/>
      <c r="BE8887" s="3"/>
      <c r="BF8887" s="3"/>
      <c r="BG8887" s="3"/>
      <c r="BH8887" s="3"/>
      <c r="BI8887" s="3"/>
      <c r="BJ8887" s="3"/>
    </row>
    <row r="8888" customFormat="false" ht="15.75" hidden="false" customHeight="false" outlineLevel="0" collapsed="false">
      <c r="A8888" s="3" t="n">
        <v>8887</v>
      </c>
      <c r="B8888" s="3" t="s">
        <v>25670</v>
      </c>
      <c r="C8888" s="3" t="s">
        <v>25671</v>
      </c>
      <c r="D8888" s="3" t="n">
        <v>1</v>
      </c>
      <c r="E8888" s="3" t="n">
        <v>1.1861887</v>
      </c>
      <c r="F8888" s="3" t="n">
        <v>105</v>
      </c>
      <c r="G8888" s="3" t="n">
        <v>105</v>
      </c>
      <c r="H8888" s="3" t="n">
        <v>1</v>
      </c>
      <c r="I8888" s="3" t="n">
        <v>1</v>
      </c>
      <c r="J8888" s="3" t="n">
        <v>109</v>
      </c>
      <c r="K8888" s="3" t="n">
        <v>109</v>
      </c>
      <c r="L8888" s="3" t="n">
        <v>0</v>
      </c>
      <c r="M8888" s="3" t="n">
        <v>0</v>
      </c>
      <c r="N8888" s="3" t="n">
        <v>-1</v>
      </c>
      <c r="O8888" s="3" t="n">
        <v>0</v>
      </c>
      <c r="P8888" s="3" t="n">
        <v>8.1</v>
      </c>
      <c r="Q8888" s="3" t="n">
        <v>24.2</v>
      </c>
      <c r="R8888" s="3" t="s">
        <v>25672</v>
      </c>
      <c r="S8888" s="4" t="n">
        <v>45747.4006365741</v>
      </c>
      <c r="T8888" s="3" t="s">
        <v>65</v>
      </c>
      <c r="U8888" s="3" t="s">
        <v>65</v>
      </c>
      <c r="V8888" s="3" t="n">
        <v>0</v>
      </c>
      <c r="W8888" s="3" t="n">
        <v>1</v>
      </c>
      <c r="X8888" s="3" t="n">
        <v>0</v>
      </c>
      <c r="Y8888" s="3" t="s">
        <v>30</v>
      </c>
      <c r="Z8888" s="3" t="s">
        <v>30</v>
      </c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  <c r="AP8888" s="3"/>
      <c r="AQ8888" s="3"/>
      <c r="AR8888" s="3"/>
      <c r="AS8888" s="3"/>
      <c r="AT8888" s="3"/>
      <c r="AU8888" s="3"/>
      <c r="AV8888" s="3"/>
      <c r="AW8888" s="3"/>
      <c r="AX8888" s="3"/>
      <c r="AY8888" s="3"/>
      <c r="AZ8888" s="3"/>
      <c r="BA8888" s="3"/>
      <c r="BB8888" s="3"/>
      <c r="BC8888" s="3"/>
      <c r="BD8888" s="3"/>
      <c r="BE8888" s="3"/>
      <c r="BF8888" s="3"/>
      <c r="BG8888" s="3"/>
      <c r="BH8888" s="3"/>
      <c r="BI8888" s="3"/>
      <c r="BJ8888" s="3"/>
    </row>
    <row r="8889" customFormat="false" ht="15.75" hidden="false" customHeight="false" outlineLevel="0" collapsed="false">
      <c r="A8889" s="3" t="n">
        <v>8888</v>
      </c>
      <c r="B8889" s="3" t="s">
        <v>25673</v>
      </c>
      <c r="C8889" s="3" t="s">
        <v>25674</v>
      </c>
      <c r="D8889" s="3" t="n">
        <v>1</v>
      </c>
      <c r="E8889" s="3" t="n">
        <v>11.7348529</v>
      </c>
      <c r="F8889" s="3" t="n">
        <v>294</v>
      </c>
      <c r="G8889" s="3" t="n">
        <v>294</v>
      </c>
      <c r="H8889" s="3" t="n">
        <v>17</v>
      </c>
      <c r="I8889" s="3" t="n">
        <v>17</v>
      </c>
      <c r="J8889" s="3" t="n">
        <v>417</v>
      </c>
      <c r="K8889" s="3" t="n">
        <v>417</v>
      </c>
      <c r="L8889" s="3" t="n">
        <v>64</v>
      </c>
      <c r="M8889" s="3" t="n">
        <v>64</v>
      </c>
      <c r="N8889" s="3" t="n">
        <v>241</v>
      </c>
      <c r="O8889" s="3" t="n">
        <v>-1</v>
      </c>
      <c r="P8889" s="3" t="n">
        <v>8.8</v>
      </c>
      <c r="Q8889" s="3" t="n">
        <v>24.2</v>
      </c>
      <c r="R8889" s="3" t="s">
        <v>25675</v>
      </c>
      <c r="S8889" s="4" t="n">
        <v>45747.4009722222</v>
      </c>
      <c r="T8889" s="3" t="s">
        <v>29</v>
      </c>
      <c r="U8889" s="3" t="s">
        <v>29</v>
      </c>
      <c r="V8889" s="3" t="n">
        <v>1</v>
      </c>
      <c r="W8889" s="3" t="n">
        <v>0</v>
      </c>
      <c r="X8889" s="3" t="n">
        <v>0</v>
      </c>
      <c r="Y8889" s="3" t="s">
        <v>30</v>
      </c>
      <c r="Z8889" s="3" t="s">
        <v>30</v>
      </c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  <c r="AP8889" s="3"/>
      <c r="AQ8889" s="3"/>
      <c r="AR8889" s="3"/>
      <c r="AS8889" s="3"/>
      <c r="AT8889" s="3"/>
      <c r="AU8889" s="3"/>
      <c r="AV8889" s="3"/>
      <c r="AW8889" s="3"/>
      <c r="AX8889" s="3"/>
      <c r="AY8889" s="3"/>
      <c r="AZ8889" s="3"/>
      <c r="BA8889" s="3"/>
      <c r="BB8889" s="3"/>
      <c r="BC8889" s="3"/>
      <c r="BD8889" s="3"/>
      <c r="BE8889" s="3"/>
      <c r="BF8889" s="3"/>
      <c r="BG8889" s="3"/>
      <c r="BH8889" s="3"/>
      <c r="BI8889" s="3"/>
      <c r="BJ8889" s="3"/>
    </row>
    <row r="8890" customFormat="false" ht="15.75" hidden="false" customHeight="false" outlineLevel="0" collapsed="false">
      <c r="A8890" s="3" t="n">
        <v>8889</v>
      </c>
      <c r="B8890" s="3" t="s">
        <v>25676</v>
      </c>
      <c r="C8890" s="3" t="s">
        <v>25677</v>
      </c>
      <c r="D8890" s="3" t="n">
        <v>1</v>
      </c>
      <c r="E8890" s="3" t="n">
        <v>9.2949007</v>
      </c>
      <c r="F8890" s="3" t="n">
        <v>269</v>
      </c>
      <c r="G8890" s="3" t="n">
        <v>269</v>
      </c>
      <c r="H8890" s="3" t="n">
        <v>15</v>
      </c>
      <c r="I8890" s="3" t="n">
        <v>15</v>
      </c>
      <c r="J8890" s="3" t="n">
        <v>438</v>
      </c>
      <c r="K8890" s="3" t="n">
        <v>438</v>
      </c>
      <c r="L8890" s="3" t="n">
        <v>59</v>
      </c>
      <c r="M8890" s="3" t="n">
        <v>59</v>
      </c>
      <c r="N8890" s="3" t="n">
        <v>241</v>
      </c>
      <c r="O8890" s="3" t="n">
        <v>-1</v>
      </c>
      <c r="P8890" s="3" t="n">
        <v>8.8</v>
      </c>
      <c r="Q8890" s="3" t="n">
        <v>24.2</v>
      </c>
      <c r="R8890" s="3" t="s">
        <v>25678</v>
      </c>
      <c r="S8890" s="4" t="n">
        <v>45747.4012152778</v>
      </c>
      <c r="T8890" s="3" t="s">
        <v>29</v>
      </c>
      <c r="U8890" s="3" t="s">
        <v>29</v>
      </c>
      <c r="V8890" s="3" t="n">
        <v>1</v>
      </c>
      <c r="W8890" s="3" t="n">
        <v>0</v>
      </c>
      <c r="X8890" s="3" t="n">
        <v>0</v>
      </c>
      <c r="Y8890" s="3" t="s">
        <v>30</v>
      </c>
      <c r="Z8890" s="3" t="s">
        <v>30</v>
      </c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  <c r="AP8890" s="3"/>
      <c r="AQ8890" s="3"/>
      <c r="AR8890" s="3"/>
      <c r="AS8890" s="3"/>
      <c r="AT8890" s="3"/>
      <c r="AU8890" s="3"/>
      <c r="AV8890" s="3"/>
      <c r="AW8890" s="3"/>
      <c r="AX8890" s="3"/>
      <c r="AY8890" s="3"/>
      <c r="AZ8890" s="3"/>
      <c r="BA8890" s="3"/>
      <c r="BB8890" s="3"/>
      <c r="BC8890" s="3"/>
      <c r="BD8890" s="3"/>
      <c r="BE8890" s="3"/>
      <c r="BF8890" s="3"/>
      <c r="BG8890" s="3"/>
      <c r="BH8890" s="3"/>
      <c r="BI8890" s="3"/>
      <c r="BJ8890" s="3"/>
    </row>
    <row r="8891" customFormat="false" ht="15.75" hidden="false" customHeight="false" outlineLevel="0" collapsed="false">
      <c r="A8891" s="3" t="n">
        <v>8890</v>
      </c>
      <c r="B8891" s="3" t="s">
        <v>25679</v>
      </c>
      <c r="C8891" s="3" t="s">
        <v>25680</v>
      </c>
      <c r="D8891" s="3" t="n">
        <v>1</v>
      </c>
      <c r="E8891" s="3" t="n">
        <v>22.731445</v>
      </c>
      <c r="F8891" s="3" t="n">
        <v>171</v>
      </c>
      <c r="G8891" s="3" t="n">
        <v>171</v>
      </c>
      <c r="H8891" s="3" t="n">
        <v>22</v>
      </c>
      <c r="I8891" s="3" t="n">
        <v>22</v>
      </c>
      <c r="J8891" s="3" t="n">
        <v>200</v>
      </c>
      <c r="K8891" s="3" t="n">
        <v>200</v>
      </c>
      <c r="L8891" s="3" t="n">
        <v>21</v>
      </c>
      <c r="M8891" s="3" t="n">
        <v>21</v>
      </c>
      <c r="N8891" s="3" t="n">
        <v>51</v>
      </c>
      <c r="O8891" s="3" t="n">
        <v>-1</v>
      </c>
      <c r="P8891" s="3" t="n">
        <v>8.8</v>
      </c>
      <c r="Q8891" s="3" t="n">
        <v>24.2</v>
      </c>
      <c r="R8891" s="3" t="s">
        <v>25681</v>
      </c>
      <c r="S8891" s="4" t="n">
        <v>45747.4019791667</v>
      </c>
      <c r="T8891" s="3" t="s">
        <v>4910</v>
      </c>
      <c r="U8891" s="3" t="s">
        <v>4910</v>
      </c>
      <c r="V8891" s="3" t="n">
        <v>1</v>
      </c>
      <c r="W8891" s="3" t="n">
        <v>0</v>
      </c>
      <c r="X8891" s="3" t="n">
        <v>0</v>
      </c>
      <c r="Y8891" s="3" t="s">
        <v>30</v>
      </c>
      <c r="Z8891" s="3" t="s">
        <v>30</v>
      </c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  <c r="AP8891" s="3"/>
      <c r="AQ8891" s="3"/>
      <c r="AR8891" s="3"/>
      <c r="AS8891" s="3"/>
      <c r="AT8891" s="3"/>
      <c r="AU8891" s="3"/>
      <c r="AV8891" s="3"/>
      <c r="AW8891" s="3"/>
      <c r="AX8891" s="3"/>
      <c r="AY8891" s="3"/>
      <c r="AZ8891" s="3"/>
      <c r="BA8891" s="3"/>
      <c r="BB8891" s="3"/>
      <c r="BC8891" s="3"/>
      <c r="BD8891" s="3"/>
      <c r="BE8891" s="3"/>
      <c r="BF8891" s="3"/>
      <c r="BG8891" s="3"/>
      <c r="BH8891" s="3"/>
      <c r="BI8891" s="3"/>
      <c r="BJ8891" s="3"/>
    </row>
    <row r="8892" customFormat="false" ht="15.75" hidden="false" customHeight="false" outlineLevel="0" collapsed="false">
      <c r="A8892" s="3" t="n">
        <v>8891</v>
      </c>
      <c r="B8892" s="3" t="s">
        <v>25682</v>
      </c>
      <c r="C8892" s="3" t="s">
        <v>25683</v>
      </c>
      <c r="D8892" s="3" t="n">
        <v>1</v>
      </c>
      <c r="E8892" s="3" t="n">
        <v>8.1844939</v>
      </c>
      <c r="F8892" s="3" t="n">
        <v>80</v>
      </c>
      <c r="G8892" s="3" t="n">
        <v>80</v>
      </c>
      <c r="H8892" s="3" t="n">
        <v>18</v>
      </c>
      <c r="I8892" s="3" t="n">
        <v>18</v>
      </c>
      <c r="J8892" s="3" t="n">
        <v>154</v>
      </c>
      <c r="K8892" s="3" t="n">
        <v>154</v>
      </c>
      <c r="L8892" s="3" t="n">
        <v>14</v>
      </c>
      <c r="M8892" s="3" t="n">
        <v>14</v>
      </c>
      <c r="N8892" s="3" t="n">
        <v>62</v>
      </c>
      <c r="O8892" s="3" t="n">
        <v>-1</v>
      </c>
      <c r="P8892" s="3" t="n">
        <v>8.1</v>
      </c>
      <c r="Q8892" s="3" t="n">
        <v>24.2</v>
      </c>
      <c r="R8892" s="3" t="s">
        <v>25684</v>
      </c>
      <c r="S8892" s="4" t="n">
        <v>45747.4023842593</v>
      </c>
      <c r="T8892" s="3" t="s">
        <v>4910</v>
      </c>
      <c r="U8892" s="3" t="s">
        <v>4910</v>
      </c>
      <c r="V8892" s="3" t="n">
        <v>1</v>
      </c>
      <c r="W8892" s="3" t="n">
        <v>0</v>
      </c>
      <c r="X8892" s="3" t="n">
        <v>0</v>
      </c>
      <c r="Y8892" s="3" t="s">
        <v>30</v>
      </c>
      <c r="Z8892" s="3" t="s">
        <v>30</v>
      </c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  <c r="AP8892" s="3"/>
      <c r="AQ8892" s="3"/>
      <c r="AR8892" s="3"/>
      <c r="AS8892" s="3"/>
      <c r="AT8892" s="3"/>
      <c r="AU8892" s="3"/>
      <c r="AV8892" s="3"/>
      <c r="AW8892" s="3"/>
      <c r="AX8892" s="3"/>
      <c r="AY8892" s="3"/>
      <c r="AZ8892" s="3"/>
      <c r="BA8892" s="3"/>
      <c r="BB8892" s="3"/>
      <c r="BC8892" s="3"/>
      <c r="BD8892" s="3"/>
      <c r="BE8892" s="3"/>
      <c r="BF8892" s="3"/>
      <c r="BG8892" s="3"/>
      <c r="BH8892" s="3"/>
      <c r="BI8892" s="3"/>
      <c r="BJ8892" s="3"/>
    </row>
    <row r="8893" customFormat="false" ht="15.75" hidden="false" customHeight="false" outlineLevel="0" collapsed="false">
      <c r="A8893" s="3" t="n">
        <v>8892</v>
      </c>
      <c r="B8893" s="3" t="s">
        <v>25685</v>
      </c>
      <c r="C8893" s="3" t="s">
        <v>25686</v>
      </c>
      <c r="D8893" s="3" t="n">
        <v>1</v>
      </c>
      <c r="E8893" s="3" t="n">
        <v>6.5851068</v>
      </c>
      <c r="F8893" s="3" t="n">
        <v>29</v>
      </c>
      <c r="G8893" s="3" t="n">
        <v>29</v>
      </c>
      <c r="H8893" s="3" t="n">
        <v>6</v>
      </c>
      <c r="I8893" s="3" t="n">
        <v>6</v>
      </c>
      <c r="J8893" s="3" t="n">
        <v>50</v>
      </c>
      <c r="K8893" s="3" t="n">
        <v>50</v>
      </c>
      <c r="L8893" s="3" t="n">
        <v>11</v>
      </c>
      <c r="M8893" s="3" t="n">
        <v>11</v>
      </c>
      <c r="N8893" s="3" t="n">
        <v>9</v>
      </c>
      <c r="O8893" s="3" t="n">
        <v>-1</v>
      </c>
      <c r="P8893" s="3" t="n">
        <v>8.1</v>
      </c>
      <c r="Q8893" s="3" t="n">
        <v>24.2</v>
      </c>
      <c r="R8893" s="3" t="s">
        <v>25687</v>
      </c>
      <c r="S8893" s="4" t="n">
        <v>45747.402650463</v>
      </c>
      <c r="T8893" s="3" t="s">
        <v>65</v>
      </c>
      <c r="U8893" s="3" t="s">
        <v>65</v>
      </c>
      <c r="V8893" s="3" t="n">
        <v>1</v>
      </c>
      <c r="W8893" s="3" t="n">
        <v>0</v>
      </c>
      <c r="X8893" s="3" t="n">
        <v>0</v>
      </c>
      <c r="Y8893" s="3" t="s">
        <v>30</v>
      </c>
      <c r="Z8893" s="3" t="s">
        <v>30</v>
      </c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  <c r="AP8893" s="3"/>
      <c r="AQ8893" s="3"/>
      <c r="AR8893" s="3"/>
      <c r="AS8893" s="3"/>
      <c r="AT8893" s="3"/>
      <c r="AU8893" s="3"/>
      <c r="AV8893" s="3"/>
      <c r="AW8893" s="3"/>
      <c r="AX8893" s="3"/>
      <c r="AY8893" s="3"/>
      <c r="AZ8893" s="3"/>
      <c r="BA8893" s="3"/>
      <c r="BB8893" s="3"/>
      <c r="BC8893" s="3"/>
      <c r="BD8893" s="3"/>
      <c r="BE8893" s="3"/>
      <c r="BF8893" s="3"/>
      <c r="BG8893" s="3"/>
      <c r="BH8893" s="3"/>
      <c r="BI8893" s="3"/>
      <c r="BJ8893" s="3"/>
    </row>
    <row r="8894" customFormat="false" ht="15.75" hidden="false" customHeight="false" outlineLevel="0" collapsed="false">
      <c r="A8894" s="3" t="n">
        <v>8893</v>
      </c>
      <c r="B8894" s="3" t="s">
        <v>25688</v>
      </c>
      <c r="C8894" s="3" t="s">
        <v>25689</v>
      </c>
      <c r="D8894" s="3" t="n">
        <v>1</v>
      </c>
      <c r="E8894" s="3" t="n">
        <v>2.791907</v>
      </c>
      <c r="F8894" s="3" t="n">
        <v>12</v>
      </c>
      <c r="G8894" s="3" t="n">
        <v>12</v>
      </c>
      <c r="H8894" s="3" t="n">
        <v>5</v>
      </c>
      <c r="I8894" s="3" t="n">
        <v>5</v>
      </c>
      <c r="J8894" s="3" t="n">
        <v>29</v>
      </c>
      <c r="K8894" s="3" t="n">
        <v>29</v>
      </c>
      <c r="L8894" s="3" t="n">
        <v>7</v>
      </c>
      <c r="M8894" s="3" t="n">
        <v>7</v>
      </c>
      <c r="N8894" s="3" t="n">
        <v>5</v>
      </c>
      <c r="O8894" s="3" t="n">
        <v>-1</v>
      </c>
      <c r="P8894" s="3" t="n">
        <v>8.1</v>
      </c>
      <c r="Q8894" s="3" t="n">
        <v>24.2</v>
      </c>
      <c r="R8894" s="3" t="s">
        <v>25690</v>
      </c>
      <c r="S8894" s="4" t="n">
        <v>45747.4028240741</v>
      </c>
      <c r="T8894" s="3" t="s">
        <v>65</v>
      </c>
      <c r="U8894" s="3" t="s">
        <v>65</v>
      </c>
      <c r="V8894" s="3" t="n">
        <v>1</v>
      </c>
      <c r="W8894" s="3" t="n">
        <v>0</v>
      </c>
      <c r="X8894" s="3" t="n">
        <v>0</v>
      </c>
      <c r="Y8894" s="3" t="s">
        <v>30</v>
      </c>
      <c r="Z8894" s="3" t="s">
        <v>30</v>
      </c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  <c r="AP8894" s="3"/>
      <c r="AQ8894" s="3"/>
      <c r="AR8894" s="3"/>
      <c r="AS8894" s="3"/>
      <c r="AT8894" s="3"/>
      <c r="AU8894" s="3"/>
      <c r="AV8894" s="3"/>
      <c r="AW8894" s="3"/>
      <c r="AX8894" s="3"/>
      <c r="AY8894" s="3"/>
      <c r="AZ8894" s="3"/>
      <c r="BA8894" s="3"/>
      <c r="BB8894" s="3"/>
      <c r="BC8894" s="3"/>
      <c r="BD8894" s="3"/>
      <c r="BE8894" s="3"/>
      <c r="BF8894" s="3"/>
      <c r="BG8894" s="3"/>
      <c r="BH8894" s="3"/>
      <c r="BI8894" s="3"/>
      <c r="BJ8894" s="3"/>
    </row>
    <row r="8895" customFormat="false" ht="15.75" hidden="false" customHeight="false" outlineLevel="0" collapsed="false">
      <c r="A8895" s="3" t="n">
        <v>8894</v>
      </c>
      <c r="B8895" s="3" t="s">
        <v>25691</v>
      </c>
      <c r="C8895" s="3" t="s">
        <v>25692</v>
      </c>
      <c r="D8895" s="3" t="n">
        <v>1</v>
      </c>
      <c r="E8895" s="3" t="n">
        <v>7.9083698</v>
      </c>
      <c r="F8895" s="3" t="n">
        <v>561</v>
      </c>
      <c r="G8895" s="3" t="n">
        <v>561</v>
      </c>
      <c r="H8895" s="3" t="n">
        <v>22</v>
      </c>
      <c r="I8895" s="3" t="n">
        <v>22</v>
      </c>
      <c r="J8895" s="3" t="n">
        <v>608</v>
      </c>
      <c r="K8895" s="3" t="n">
        <v>608</v>
      </c>
      <c r="L8895" s="3" t="n">
        <v>28</v>
      </c>
      <c r="M8895" s="3" t="n">
        <v>28</v>
      </c>
      <c r="N8895" s="3" t="n">
        <v>-1</v>
      </c>
      <c r="O8895" s="3" t="n">
        <v>-1</v>
      </c>
      <c r="P8895" s="3" t="n">
        <v>8.8</v>
      </c>
      <c r="Q8895" s="3" t="n">
        <v>24.2</v>
      </c>
      <c r="R8895" s="3" t="s">
        <v>25693</v>
      </c>
      <c r="S8895" s="4" t="n">
        <v>45747.4030439815</v>
      </c>
      <c r="T8895" s="3" t="s">
        <v>65</v>
      </c>
      <c r="U8895" s="3" t="s">
        <v>65</v>
      </c>
      <c r="V8895" s="3" t="n">
        <v>0</v>
      </c>
      <c r="W8895" s="3" t="n">
        <v>0</v>
      </c>
      <c r="X8895" s="3" t="n">
        <v>0</v>
      </c>
      <c r="Y8895" s="3" t="s">
        <v>30</v>
      </c>
      <c r="Z8895" s="3" t="s">
        <v>30</v>
      </c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  <c r="AP8895" s="3"/>
      <c r="AQ8895" s="3"/>
      <c r="AR8895" s="3"/>
      <c r="AS8895" s="3"/>
      <c r="AT8895" s="3"/>
      <c r="AU8895" s="3"/>
      <c r="AV8895" s="3"/>
      <c r="AW8895" s="3"/>
      <c r="AX8895" s="3"/>
      <c r="AY8895" s="3"/>
      <c r="AZ8895" s="3"/>
      <c r="BA8895" s="3"/>
      <c r="BB8895" s="3"/>
      <c r="BC8895" s="3"/>
      <c r="BD8895" s="3"/>
      <c r="BE8895" s="3"/>
      <c r="BF8895" s="3"/>
      <c r="BG8895" s="3"/>
      <c r="BH8895" s="3"/>
      <c r="BI8895" s="3"/>
      <c r="BJ8895" s="3"/>
    </row>
    <row r="8896" customFormat="false" ht="15.75" hidden="false" customHeight="false" outlineLevel="0" collapsed="false">
      <c r="A8896" s="3" t="n">
        <v>8895</v>
      </c>
      <c r="B8896" s="3" t="s">
        <v>25694</v>
      </c>
      <c r="C8896" s="3" t="s">
        <v>25695</v>
      </c>
      <c r="D8896" s="3" t="n">
        <v>1</v>
      </c>
      <c r="E8896" s="3" t="n">
        <v>2.5436564</v>
      </c>
      <c r="F8896" s="3" t="n">
        <v>42</v>
      </c>
      <c r="G8896" s="3" t="n">
        <v>42</v>
      </c>
      <c r="H8896" s="3" t="n">
        <v>17</v>
      </c>
      <c r="I8896" s="3" t="n">
        <v>17</v>
      </c>
      <c r="J8896" s="3" t="n">
        <v>63</v>
      </c>
      <c r="K8896" s="3" t="n">
        <v>63</v>
      </c>
      <c r="L8896" s="3" t="n">
        <v>12</v>
      </c>
      <c r="M8896" s="3" t="n">
        <v>12</v>
      </c>
      <c r="N8896" s="3" t="n">
        <v>-1</v>
      </c>
      <c r="O8896" s="3" t="n">
        <v>-1</v>
      </c>
      <c r="P8896" s="3" t="n">
        <v>8.8</v>
      </c>
      <c r="Q8896" s="3" t="n">
        <v>24.2</v>
      </c>
      <c r="R8896" s="3" t="s">
        <v>25696</v>
      </c>
      <c r="S8896" s="4" t="n">
        <v>45747.4031365741</v>
      </c>
      <c r="T8896" s="3" t="s">
        <v>29</v>
      </c>
      <c r="U8896" s="3" t="s">
        <v>29</v>
      </c>
      <c r="V8896" s="3" t="n">
        <v>0</v>
      </c>
      <c r="W8896" s="3" t="n">
        <v>0</v>
      </c>
      <c r="X8896" s="3" t="n">
        <v>0</v>
      </c>
      <c r="Y8896" s="3" t="s">
        <v>30</v>
      </c>
      <c r="Z8896" s="3" t="s">
        <v>30</v>
      </c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  <c r="AP8896" s="3"/>
      <c r="AQ8896" s="3"/>
      <c r="AR8896" s="3"/>
      <c r="AS8896" s="3"/>
      <c r="AT8896" s="3"/>
      <c r="AU8896" s="3"/>
      <c r="AV8896" s="3"/>
      <c r="AW8896" s="3"/>
      <c r="AX8896" s="3"/>
      <c r="AY8896" s="3"/>
      <c r="AZ8896" s="3"/>
      <c r="BA8896" s="3"/>
      <c r="BB8896" s="3"/>
      <c r="BC8896" s="3"/>
      <c r="BD8896" s="3"/>
      <c r="BE8896" s="3"/>
      <c r="BF8896" s="3"/>
      <c r="BG8896" s="3"/>
      <c r="BH8896" s="3"/>
      <c r="BI8896" s="3"/>
      <c r="BJ8896" s="3"/>
    </row>
    <row r="8897" customFormat="false" ht="15.75" hidden="false" customHeight="false" outlineLevel="0" collapsed="false">
      <c r="A8897" s="3" t="n">
        <v>8896</v>
      </c>
      <c r="B8897" s="3" t="s">
        <v>25697</v>
      </c>
      <c r="C8897" s="3" t="s">
        <v>25698</v>
      </c>
      <c r="D8897" s="3" t="n">
        <v>1</v>
      </c>
      <c r="E8897" s="3" t="n">
        <v>2.4512238</v>
      </c>
      <c r="F8897" s="3" t="n">
        <v>42</v>
      </c>
      <c r="G8897" s="3" t="n">
        <v>42</v>
      </c>
      <c r="H8897" s="3" t="n">
        <v>17</v>
      </c>
      <c r="I8897" s="3" t="n">
        <v>17</v>
      </c>
      <c r="J8897" s="3" t="n">
        <v>63</v>
      </c>
      <c r="K8897" s="3" t="n">
        <v>63</v>
      </c>
      <c r="L8897" s="3" t="n">
        <v>12</v>
      </c>
      <c r="M8897" s="3" t="n">
        <v>12</v>
      </c>
      <c r="N8897" s="3" t="n">
        <v>-1</v>
      </c>
      <c r="O8897" s="3" t="n">
        <v>-1</v>
      </c>
      <c r="P8897" s="3" t="n">
        <v>8.8</v>
      </c>
      <c r="Q8897" s="3" t="n">
        <v>24.2</v>
      </c>
      <c r="R8897" s="3" t="s">
        <v>25699</v>
      </c>
      <c r="S8897" s="4" t="n">
        <v>45747.4032291667</v>
      </c>
      <c r="T8897" s="3" t="s">
        <v>29</v>
      </c>
      <c r="U8897" s="3" t="s">
        <v>29</v>
      </c>
      <c r="V8897" s="3" t="n">
        <v>0</v>
      </c>
      <c r="W8897" s="3" t="n">
        <v>0</v>
      </c>
      <c r="X8897" s="3" t="n">
        <v>0</v>
      </c>
      <c r="Y8897" s="3" t="s">
        <v>30</v>
      </c>
      <c r="Z8897" s="3" t="s">
        <v>30</v>
      </c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  <c r="AP8897" s="3"/>
      <c r="AQ8897" s="3"/>
      <c r="AR8897" s="3"/>
      <c r="AS8897" s="3"/>
      <c r="AT8897" s="3"/>
      <c r="AU8897" s="3"/>
      <c r="AV8897" s="3"/>
      <c r="AW8897" s="3"/>
      <c r="AX8897" s="3"/>
      <c r="AY8897" s="3"/>
      <c r="AZ8897" s="3"/>
      <c r="BA8897" s="3"/>
      <c r="BB8897" s="3"/>
      <c r="BC8897" s="3"/>
      <c r="BD8897" s="3"/>
      <c r="BE8897" s="3"/>
      <c r="BF8897" s="3"/>
      <c r="BG8897" s="3"/>
      <c r="BH8897" s="3"/>
      <c r="BI8897" s="3"/>
      <c r="BJ8897" s="3"/>
    </row>
    <row r="8898" customFormat="false" ht="15.75" hidden="false" customHeight="false" outlineLevel="0" collapsed="false">
      <c r="A8898" s="3" t="n">
        <v>8897</v>
      </c>
      <c r="B8898" s="3" t="s">
        <v>25700</v>
      </c>
      <c r="C8898" s="3" t="s">
        <v>25701</v>
      </c>
      <c r="D8898" s="3" t="n">
        <v>1</v>
      </c>
      <c r="E8898" s="3" t="n">
        <v>2.5587136</v>
      </c>
      <c r="F8898" s="3" t="n">
        <v>46</v>
      </c>
      <c r="G8898" s="3" t="n">
        <v>46</v>
      </c>
      <c r="H8898" s="3" t="n">
        <v>17</v>
      </c>
      <c r="I8898" s="3" t="n">
        <v>17</v>
      </c>
      <c r="J8898" s="3" t="n">
        <v>71</v>
      </c>
      <c r="K8898" s="3" t="n">
        <v>71</v>
      </c>
      <c r="L8898" s="3" t="n">
        <v>12</v>
      </c>
      <c r="M8898" s="3" t="n">
        <v>12</v>
      </c>
      <c r="N8898" s="3" t="n">
        <v>-1</v>
      </c>
      <c r="O8898" s="3" t="n">
        <v>-1</v>
      </c>
      <c r="P8898" s="3" t="n">
        <v>8.8</v>
      </c>
      <c r="Q8898" s="3" t="n">
        <v>24.2</v>
      </c>
      <c r="R8898" s="3" t="s">
        <v>25702</v>
      </c>
      <c r="S8898" s="4" t="n">
        <v>45747.4033217593</v>
      </c>
      <c r="T8898" s="3" t="s">
        <v>29</v>
      </c>
      <c r="U8898" s="3" t="s">
        <v>29</v>
      </c>
      <c r="V8898" s="3" t="n">
        <v>0</v>
      </c>
      <c r="W8898" s="3" t="n">
        <v>0</v>
      </c>
      <c r="X8898" s="3" t="n">
        <v>0</v>
      </c>
      <c r="Y8898" s="3" t="s">
        <v>30</v>
      </c>
      <c r="Z8898" s="3" t="s">
        <v>30</v>
      </c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  <c r="AP8898" s="3"/>
      <c r="AQ8898" s="3"/>
      <c r="AR8898" s="3"/>
      <c r="AS8898" s="3"/>
      <c r="AT8898" s="3"/>
      <c r="AU8898" s="3"/>
      <c r="AV8898" s="3"/>
      <c r="AW8898" s="3"/>
      <c r="AX8898" s="3"/>
      <c r="AY8898" s="3"/>
      <c r="AZ8898" s="3"/>
      <c r="BA8898" s="3"/>
      <c r="BB8898" s="3"/>
      <c r="BC8898" s="3"/>
      <c r="BD8898" s="3"/>
      <c r="BE8898" s="3"/>
      <c r="BF8898" s="3"/>
      <c r="BG8898" s="3"/>
      <c r="BH8898" s="3"/>
      <c r="BI8898" s="3"/>
      <c r="BJ8898" s="3"/>
    </row>
    <row r="8899" customFormat="false" ht="15.75" hidden="false" customHeight="false" outlineLevel="0" collapsed="false">
      <c r="A8899" s="3" t="n">
        <v>8898</v>
      </c>
      <c r="B8899" s="3" t="s">
        <v>25703</v>
      </c>
      <c r="C8899" s="3" t="s">
        <v>25704</v>
      </c>
      <c r="D8899" s="3" t="n">
        <v>1</v>
      </c>
      <c r="E8899" s="3" t="n">
        <v>2.5058922</v>
      </c>
      <c r="F8899" s="3" t="n">
        <v>62</v>
      </c>
      <c r="G8899" s="3" t="n">
        <v>62</v>
      </c>
      <c r="H8899" s="3" t="n">
        <v>11</v>
      </c>
      <c r="I8899" s="3" t="n">
        <v>11</v>
      </c>
      <c r="J8899" s="3" t="n">
        <v>81</v>
      </c>
      <c r="K8899" s="3" t="n">
        <v>81</v>
      </c>
      <c r="L8899" s="3" t="n">
        <v>7</v>
      </c>
      <c r="M8899" s="3" t="n">
        <v>7</v>
      </c>
      <c r="N8899" s="3" t="n">
        <v>-1</v>
      </c>
      <c r="O8899" s="3" t="n">
        <v>-1</v>
      </c>
      <c r="P8899" s="3" t="n">
        <v>8.8</v>
      </c>
      <c r="Q8899" s="3" t="n">
        <v>24.2</v>
      </c>
      <c r="R8899" s="3" t="s">
        <v>25705</v>
      </c>
      <c r="S8899" s="4" t="n">
        <v>45747.4034027778</v>
      </c>
      <c r="T8899" s="3" t="s">
        <v>29</v>
      </c>
      <c r="U8899" s="3" t="s">
        <v>29</v>
      </c>
      <c r="V8899" s="3" t="n">
        <v>0</v>
      </c>
      <c r="W8899" s="3" t="n">
        <v>0</v>
      </c>
      <c r="X8899" s="3" t="n">
        <v>0</v>
      </c>
      <c r="Y8899" s="3" t="s">
        <v>30</v>
      </c>
      <c r="Z8899" s="3" t="s">
        <v>30</v>
      </c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  <c r="AP8899" s="3"/>
      <c r="AQ8899" s="3"/>
      <c r="AR8899" s="3"/>
      <c r="AS8899" s="3"/>
      <c r="AT8899" s="3"/>
      <c r="AU8899" s="3"/>
      <c r="AV8899" s="3"/>
      <c r="AW8899" s="3"/>
      <c r="AX8899" s="3"/>
      <c r="AY8899" s="3"/>
      <c r="AZ8899" s="3"/>
      <c r="BA8899" s="3"/>
      <c r="BB8899" s="3"/>
      <c r="BC8899" s="3"/>
      <c r="BD8899" s="3"/>
      <c r="BE8899" s="3"/>
      <c r="BF8899" s="3"/>
      <c r="BG8899" s="3"/>
      <c r="BH8899" s="3"/>
      <c r="BI8899" s="3"/>
      <c r="BJ8899" s="3"/>
    </row>
    <row r="8900" customFormat="false" ht="15.75" hidden="false" customHeight="false" outlineLevel="0" collapsed="false">
      <c r="A8900" s="3" t="n">
        <v>8899</v>
      </c>
      <c r="B8900" s="3" t="s">
        <v>25706</v>
      </c>
      <c r="C8900" s="3" t="s">
        <v>25707</v>
      </c>
      <c r="D8900" s="3" t="n">
        <v>1</v>
      </c>
      <c r="E8900" s="3" t="n">
        <v>2.4888864</v>
      </c>
      <c r="F8900" s="3" t="n">
        <v>44</v>
      </c>
      <c r="G8900" s="3" t="n">
        <v>44</v>
      </c>
      <c r="H8900" s="3" t="n">
        <v>17</v>
      </c>
      <c r="I8900" s="3" t="n">
        <v>17</v>
      </c>
      <c r="J8900" s="3" t="n">
        <v>65</v>
      </c>
      <c r="K8900" s="3" t="n">
        <v>65</v>
      </c>
      <c r="L8900" s="3" t="n">
        <v>12</v>
      </c>
      <c r="M8900" s="3" t="n">
        <v>12</v>
      </c>
      <c r="N8900" s="3" t="n">
        <v>-1</v>
      </c>
      <c r="O8900" s="3" t="n">
        <v>-1</v>
      </c>
      <c r="P8900" s="3" t="n">
        <v>8.8</v>
      </c>
      <c r="Q8900" s="3" t="n">
        <v>24.2</v>
      </c>
      <c r="R8900" s="3" t="s">
        <v>25708</v>
      </c>
      <c r="S8900" s="4" t="n">
        <v>45747.4034953704</v>
      </c>
      <c r="T8900" s="3" t="s">
        <v>29</v>
      </c>
      <c r="U8900" s="3" t="s">
        <v>29</v>
      </c>
      <c r="V8900" s="3" t="n">
        <v>0</v>
      </c>
      <c r="W8900" s="3" t="n">
        <v>0</v>
      </c>
      <c r="X8900" s="3" t="n">
        <v>0</v>
      </c>
      <c r="Y8900" s="3" t="s">
        <v>30</v>
      </c>
      <c r="Z8900" s="3" t="s">
        <v>30</v>
      </c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  <c r="AP8900" s="3"/>
      <c r="AQ8900" s="3"/>
      <c r="AR8900" s="3"/>
      <c r="AS8900" s="3"/>
      <c r="AT8900" s="3"/>
      <c r="AU8900" s="3"/>
      <c r="AV8900" s="3"/>
      <c r="AW8900" s="3"/>
      <c r="AX8900" s="3"/>
      <c r="AY8900" s="3"/>
      <c r="AZ8900" s="3"/>
      <c r="BA8900" s="3"/>
      <c r="BB8900" s="3"/>
      <c r="BC8900" s="3"/>
      <c r="BD8900" s="3"/>
      <c r="BE8900" s="3"/>
      <c r="BF8900" s="3"/>
      <c r="BG8900" s="3"/>
      <c r="BH8900" s="3"/>
      <c r="BI8900" s="3"/>
      <c r="BJ8900" s="3"/>
    </row>
    <row r="8901" customFormat="false" ht="15.75" hidden="false" customHeight="false" outlineLevel="0" collapsed="false">
      <c r="A8901" s="3" t="n">
        <v>8900</v>
      </c>
      <c r="B8901" s="3" t="s">
        <v>25709</v>
      </c>
      <c r="C8901" s="3" t="s">
        <v>25710</v>
      </c>
      <c r="D8901" s="3" t="n">
        <v>1</v>
      </c>
      <c r="E8901" s="3" t="n">
        <v>0.6415506</v>
      </c>
      <c r="F8901" s="3" t="n">
        <v>14</v>
      </c>
      <c r="G8901" s="3" t="n">
        <v>14</v>
      </c>
      <c r="H8901" s="3" t="n">
        <v>6</v>
      </c>
      <c r="I8901" s="3" t="n">
        <v>6</v>
      </c>
      <c r="J8901" s="3" t="n">
        <v>21</v>
      </c>
      <c r="K8901" s="3" t="n">
        <v>21</v>
      </c>
      <c r="L8901" s="3" t="n">
        <v>6</v>
      </c>
      <c r="M8901" s="3" t="n">
        <v>6</v>
      </c>
      <c r="N8901" s="3" t="n">
        <v>-1</v>
      </c>
      <c r="O8901" s="3" t="n">
        <v>-1</v>
      </c>
      <c r="P8901" s="3" t="n">
        <v>8.8</v>
      </c>
      <c r="Q8901" s="3" t="n">
        <v>24.2</v>
      </c>
      <c r="R8901" s="3" t="s">
        <v>25711</v>
      </c>
      <c r="S8901" s="4" t="n">
        <v>45747.4035416667</v>
      </c>
      <c r="T8901" s="3" t="s">
        <v>29</v>
      </c>
      <c r="U8901" s="3" t="s">
        <v>29</v>
      </c>
      <c r="V8901" s="3" t="n">
        <v>0</v>
      </c>
      <c r="W8901" s="3" t="n">
        <v>0</v>
      </c>
      <c r="X8901" s="3" t="n">
        <v>0</v>
      </c>
      <c r="Y8901" s="3" t="s">
        <v>30</v>
      </c>
      <c r="Z8901" s="3" t="s">
        <v>30</v>
      </c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  <c r="AP8901" s="3"/>
      <c r="AQ8901" s="3"/>
      <c r="AR8901" s="3"/>
      <c r="AS8901" s="3"/>
      <c r="AT8901" s="3"/>
      <c r="AU8901" s="3"/>
      <c r="AV8901" s="3"/>
      <c r="AW8901" s="3"/>
      <c r="AX8901" s="3"/>
      <c r="AY8901" s="3"/>
      <c r="AZ8901" s="3"/>
      <c r="BA8901" s="3"/>
      <c r="BB8901" s="3"/>
      <c r="BC8901" s="3"/>
      <c r="BD8901" s="3"/>
      <c r="BE8901" s="3"/>
      <c r="BF8901" s="3"/>
      <c r="BG8901" s="3"/>
      <c r="BH8901" s="3"/>
      <c r="BI8901" s="3"/>
      <c r="BJ8901" s="3"/>
    </row>
    <row r="8902" customFormat="false" ht="15.75" hidden="false" customHeight="false" outlineLevel="0" collapsed="false">
      <c r="A8902" s="3" t="n">
        <v>8901</v>
      </c>
      <c r="B8902" s="3" t="s">
        <v>25712</v>
      </c>
      <c r="C8902" s="3" t="s">
        <v>25713</v>
      </c>
      <c r="D8902" s="3" t="n">
        <v>1</v>
      </c>
      <c r="E8902" s="3" t="n">
        <v>2.4966589</v>
      </c>
      <c r="F8902" s="3" t="n">
        <v>31</v>
      </c>
      <c r="G8902" s="3" t="n">
        <v>31</v>
      </c>
      <c r="H8902" s="3" t="n">
        <v>15</v>
      </c>
      <c r="I8902" s="3" t="n">
        <v>15</v>
      </c>
      <c r="J8902" s="3" t="n">
        <v>43</v>
      </c>
      <c r="K8902" s="3" t="n">
        <v>43</v>
      </c>
      <c r="L8902" s="3" t="n">
        <v>7</v>
      </c>
      <c r="M8902" s="3" t="n">
        <v>7</v>
      </c>
      <c r="N8902" s="3" t="n">
        <v>-1</v>
      </c>
      <c r="O8902" s="3" t="n">
        <v>-1</v>
      </c>
      <c r="P8902" s="3" t="n">
        <v>8.8</v>
      </c>
      <c r="Q8902" s="3" t="n">
        <v>24.2</v>
      </c>
      <c r="R8902" s="3" t="s">
        <v>25714</v>
      </c>
      <c r="S8902" s="4" t="n">
        <v>45747.4036342593</v>
      </c>
      <c r="T8902" s="3" t="s">
        <v>29</v>
      </c>
      <c r="U8902" s="3" t="s">
        <v>29</v>
      </c>
      <c r="V8902" s="3" t="n">
        <v>0</v>
      </c>
      <c r="W8902" s="3" t="n">
        <v>0</v>
      </c>
      <c r="X8902" s="3" t="n">
        <v>0</v>
      </c>
      <c r="Y8902" s="3" t="s">
        <v>30</v>
      </c>
      <c r="Z8902" s="3" t="s">
        <v>30</v>
      </c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  <c r="AP8902" s="3"/>
      <c r="AQ8902" s="3"/>
      <c r="AR8902" s="3"/>
      <c r="AS8902" s="3"/>
      <c r="AT8902" s="3"/>
      <c r="AU8902" s="3"/>
      <c r="AV8902" s="3"/>
      <c r="AW8902" s="3"/>
      <c r="AX8902" s="3"/>
      <c r="AY8902" s="3"/>
      <c r="AZ8902" s="3"/>
      <c r="BA8902" s="3"/>
      <c r="BB8902" s="3"/>
      <c r="BC8902" s="3"/>
      <c r="BD8902" s="3"/>
      <c r="BE8902" s="3"/>
      <c r="BF8902" s="3"/>
      <c r="BG8902" s="3"/>
      <c r="BH8902" s="3"/>
      <c r="BI8902" s="3"/>
      <c r="BJ8902" s="3"/>
    </row>
    <row r="8903" customFormat="false" ht="15.75" hidden="false" customHeight="false" outlineLevel="0" collapsed="false">
      <c r="A8903" s="3" t="n">
        <v>8902</v>
      </c>
      <c r="B8903" s="3" t="s">
        <v>25715</v>
      </c>
      <c r="C8903" s="3" t="s">
        <v>25716</v>
      </c>
      <c r="D8903" s="3" t="n">
        <v>1</v>
      </c>
      <c r="E8903" s="3" t="n">
        <v>3.4532709</v>
      </c>
      <c r="F8903" s="3" t="n">
        <v>94</v>
      </c>
      <c r="G8903" s="3" t="n">
        <v>94</v>
      </c>
      <c r="H8903" s="3" t="n">
        <v>18</v>
      </c>
      <c r="I8903" s="3" t="n">
        <v>18</v>
      </c>
      <c r="J8903" s="3" t="n">
        <v>112</v>
      </c>
      <c r="K8903" s="3" t="n">
        <v>112</v>
      </c>
      <c r="L8903" s="3" t="n">
        <v>13</v>
      </c>
      <c r="M8903" s="3" t="n">
        <v>13</v>
      </c>
      <c r="N8903" s="3" t="n">
        <v>-1</v>
      </c>
      <c r="O8903" s="3" t="n">
        <v>-1</v>
      </c>
      <c r="P8903" s="3" t="n">
        <v>8.8</v>
      </c>
      <c r="Q8903" s="3" t="n">
        <v>24.2</v>
      </c>
      <c r="R8903" s="3" t="s">
        <v>25717</v>
      </c>
      <c r="S8903" s="4" t="n">
        <v>45747.4037384259</v>
      </c>
      <c r="T8903" s="3" t="s">
        <v>29</v>
      </c>
      <c r="U8903" s="3" t="s">
        <v>29</v>
      </c>
      <c r="V8903" s="3" t="n">
        <v>0</v>
      </c>
      <c r="W8903" s="3" t="n">
        <v>0</v>
      </c>
      <c r="X8903" s="3" t="n">
        <v>0</v>
      </c>
      <c r="Y8903" s="3" t="s">
        <v>30</v>
      </c>
      <c r="Z8903" s="3" t="s">
        <v>30</v>
      </c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  <c r="AP8903" s="3"/>
      <c r="AQ8903" s="3"/>
      <c r="AR8903" s="3"/>
      <c r="AS8903" s="3"/>
      <c r="AT8903" s="3"/>
      <c r="AU8903" s="3"/>
      <c r="AV8903" s="3"/>
      <c r="AW8903" s="3"/>
      <c r="AX8903" s="3"/>
      <c r="AY8903" s="3"/>
      <c r="AZ8903" s="3"/>
      <c r="BA8903" s="3"/>
      <c r="BB8903" s="3"/>
      <c r="BC8903" s="3"/>
      <c r="BD8903" s="3"/>
      <c r="BE8903" s="3"/>
      <c r="BF8903" s="3"/>
      <c r="BG8903" s="3"/>
      <c r="BH8903" s="3"/>
      <c r="BI8903" s="3"/>
      <c r="BJ8903" s="3"/>
    </row>
    <row r="8904" customFormat="false" ht="15.75" hidden="false" customHeight="false" outlineLevel="0" collapsed="false">
      <c r="A8904" s="3" t="n">
        <v>8903</v>
      </c>
      <c r="B8904" s="3" t="s">
        <v>25718</v>
      </c>
      <c r="C8904" s="3" t="s">
        <v>25719</v>
      </c>
      <c r="D8904" s="3" t="n">
        <v>1</v>
      </c>
      <c r="E8904" s="3" t="n">
        <v>1.1738039</v>
      </c>
      <c r="F8904" s="3" t="n">
        <v>40</v>
      </c>
      <c r="G8904" s="3" t="n">
        <v>40</v>
      </c>
      <c r="H8904" s="3" t="n">
        <v>7</v>
      </c>
      <c r="I8904" s="3" t="n">
        <v>7</v>
      </c>
      <c r="J8904" s="3" t="n">
        <v>47</v>
      </c>
      <c r="K8904" s="3" t="n">
        <v>47</v>
      </c>
      <c r="L8904" s="3" t="n">
        <v>7</v>
      </c>
      <c r="M8904" s="3" t="n">
        <v>7</v>
      </c>
      <c r="N8904" s="3" t="n">
        <v>-1</v>
      </c>
      <c r="O8904" s="3" t="n">
        <v>-1</v>
      </c>
      <c r="P8904" s="3" t="n">
        <v>8.8</v>
      </c>
      <c r="Q8904" s="3" t="n">
        <v>24.2</v>
      </c>
      <c r="R8904" s="3" t="s">
        <v>25720</v>
      </c>
      <c r="S8904" s="4" t="n">
        <v>45747.4038078704</v>
      </c>
      <c r="T8904" s="3" t="s">
        <v>29</v>
      </c>
      <c r="U8904" s="3" t="s">
        <v>29</v>
      </c>
      <c r="V8904" s="3" t="n">
        <v>0</v>
      </c>
      <c r="W8904" s="3" t="n">
        <v>0</v>
      </c>
      <c r="X8904" s="3" t="n">
        <v>0</v>
      </c>
      <c r="Y8904" s="3" t="s">
        <v>30</v>
      </c>
      <c r="Z8904" s="3" t="s">
        <v>30</v>
      </c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  <c r="AP8904" s="3"/>
      <c r="AQ8904" s="3"/>
      <c r="AR8904" s="3"/>
      <c r="AS8904" s="3"/>
      <c r="AT8904" s="3"/>
      <c r="AU8904" s="3"/>
      <c r="AV8904" s="3"/>
      <c r="AW8904" s="3"/>
      <c r="AX8904" s="3"/>
      <c r="AY8904" s="3"/>
      <c r="AZ8904" s="3"/>
      <c r="BA8904" s="3"/>
      <c r="BB8904" s="3"/>
      <c r="BC8904" s="3"/>
      <c r="BD8904" s="3"/>
      <c r="BE8904" s="3"/>
      <c r="BF8904" s="3"/>
      <c r="BG8904" s="3"/>
      <c r="BH8904" s="3"/>
      <c r="BI8904" s="3"/>
      <c r="BJ8904" s="3"/>
    </row>
    <row r="8905" customFormat="false" ht="15.75" hidden="false" customHeight="false" outlineLevel="0" collapsed="false">
      <c r="A8905" s="3" t="n">
        <v>8904</v>
      </c>
      <c r="B8905" s="3" t="s">
        <v>25721</v>
      </c>
      <c r="C8905" s="3" t="s">
        <v>25722</v>
      </c>
      <c r="D8905" s="3" t="n">
        <v>1</v>
      </c>
      <c r="E8905" s="3" t="n">
        <v>2.2002705</v>
      </c>
      <c r="F8905" s="3" t="n">
        <v>27</v>
      </c>
      <c r="G8905" s="3" t="n">
        <v>27</v>
      </c>
      <c r="H8905" s="3" t="n">
        <v>10</v>
      </c>
      <c r="I8905" s="3" t="n">
        <v>10</v>
      </c>
      <c r="J8905" s="3" t="n">
        <v>37</v>
      </c>
      <c r="K8905" s="3" t="n">
        <v>37</v>
      </c>
      <c r="L8905" s="3" t="n">
        <v>9</v>
      </c>
      <c r="M8905" s="3" t="n">
        <v>9</v>
      </c>
      <c r="N8905" s="3" t="n">
        <v>-1</v>
      </c>
      <c r="O8905" s="3" t="n">
        <v>-1</v>
      </c>
      <c r="P8905" s="3" t="n">
        <v>8.8</v>
      </c>
      <c r="Q8905" s="3" t="n">
        <v>24.2</v>
      </c>
      <c r="R8905" s="3" t="s">
        <v>25723</v>
      </c>
      <c r="S8905" s="4" t="n">
        <v>45747.4038888889</v>
      </c>
      <c r="T8905" s="3" t="s">
        <v>29</v>
      </c>
      <c r="U8905" s="3" t="s">
        <v>29</v>
      </c>
      <c r="V8905" s="3" t="n">
        <v>0</v>
      </c>
      <c r="W8905" s="3" t="n">
        <v>0</v>
      </c>
      <c r="X8905" s="3" t="n">
        <v>0</v>
      </c>
      <c r="Y8905" s="3" t="s">
        <v>30</v>
      </c>
      <c r="Z8905" s="3" t="s">
        <v>30</v>
      </c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  <c r="AP8905" s="3"/>
      <c r="AQ8905" s="3"/>
      <c r="AR8905" s="3"/>
      <c r="AS8905" s="3"/>
      <c r="AT8905" s="3"/>
      <c r="AU8905" s="3"/>
      <c r="AV8905" s="3"/>
      <c r="AW8905" s="3"/>
      <c r="AX8905" s="3"/>
      <c r="AY8905" s="3"/>
      <c r="AZ8905" s="3"/>
      <c r="BA8905" s="3"/>
      <c r="BB8905" s="3"/>
      <c r="BC8905" s="3"/>
      <c r="BD8905" s="3"/>
      <c r="BE8905" s="3"/>
      <c r="BF8905" s="3"/>
      <c r="BG8905" s="3"/>
      <c r="BH8905" s="3"/>
      <c r="BI8905" s="3"/>
      <c r="BJ8905" s="3"/>
    </row>
    <row r="8906" customFormat="false" ht="15.75" hidden="false" customHeight="false" outlineLevel="0" collapsed="false">
      <c r="A8906" s="3" t="n">
        <v>8905</v>
      </c>
      <c r="B8906" s="3" t="s">
        <v>25724</v>
      </c>
      <c r="C8906" s="3" t="s">
        <v>25725</v>
      </c>
      <c r="D8906" s="3" t="n">
        <v>1</v>
      </c>
      <c r="E8906" s="3" t="n">
        <v>2.3884752</v>
      </c>
      <c r="F8906" s="3" t="n">
        <v>29</v>
      </c>
      <c r="G8906" s="3" t="n">
        <v>29</v>
      </c>
      <c r="H8906" s="3" t="n">
        <v>10</v>
      </c>
      <c r="I8906" s="3" t="n">
        <v>10</v>
      </c>
      <c r="J8906" s="3" t="n">
        <v>39</v>
      </c>
      <c r="K8906" s="3" t="n">
        <v>39</v>
      </c>
      <c r="L8906" s="3" t="n">
        <v>6</v>
      </c>
      <c r="M8906" s="3" t="n">
        <v>6</v>
      </c>
      <c r="N8906" s="3" t="n">
        <v>-1</v>
      </c>
      <c r="O8906" s="3" t="n">
        <v>-1</v>
      </c>
      <c r="P8906" s="3" t="n">
        <v>8.8</v>
      </c>
      <c r="Q8906" s="3" t="n">
        <v>24.2</v>
      </c>
      <c r="R8906" s="3" t="s">
        <v>25726</v>
      </c>
      <c r="S8906" s="4" t="n">
        <v>45747.4039699074</v>
      </c>
      <c r="T8906" s="3" t="s">
        <v>29</v>
      </c>
      <c r="U8906" s="3" t="s">
        <v>29</v>
      </c>
      <c r="V8906" s="3" t="n">
        <v>0</v>
      </c>
      <c r="W8906" s="3" t="n">
        <v>0</v>
      </c>
      <c r="X8906" s="3" t="n">
        <v>0</v>
      </c>
      <c r="Y8906" s="3" t="s">
        <v>30</v>
      </c>
      <c r="Z8906" s="3" t="s">
        <v>30</v>
      </c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  <c r="AP8906" s="3"/>
      <c r="AQ8906" s="3"/>
      <c r="AR8906" s="3"/>
      <c r="AS8906" s="3"/>
      <c r="AT8906" s="3"/>
      <c r="AU8906" s="3"/>
      <c r="AV8906" s="3"/>
      <c r="AW8906" s="3"/>
      <c r="AX8906" s="3"/>
      <c r="AY8906" s="3"/>
      <c r="AZ8906" s="3"/>
      <c r="BA8906" s="3"/>
      <c r="BB8906" s="3"/>
      <c r="BC8906" s="3"/>
      <c r="BD8906" s="3"/>
      <c r="BE8906" s="3"/>
      <c r="BF8906" s="3"/>
      <c r="BG8906" s="3"/>
      <c r="BH8906" s="3"/>
      <c r="BI8906" s="3"/>
      <c r="BJ8906" s="3"/>
    </row>
    <row r="8907" customFormat="false" ht="15.75" hidden="false" customHeight="false" outlineLevel="0" collapsed="false">
      <c r="A8907" s="3" t="n">
        <v>8906</v>
      </c>
      <c r="B8907" s="3" t="s">
        <v>25727</v>
      </c>
      <c r="C8907" s="3" t="s">
        <v>25728</v>
      </c>
      <c r="D8907" s="3" t="n">
        <v>1</v>
      </c>
      <c r="E8907" s="3" t="n">
        <v>1.9824865</v>
      </c>
      <c r="F8907" s="3" t="n">
        <v>50</v>
      </c>
      <c r="G8907" s="3" t="n">
        <v>50</v>
      </c>
      <c r="H8907" s="3" t="n">
        <v>15</v>
      </c>
      <c r="I8907" s="3" t="n">
        <v>15</v>
      </c>
      <c r="J8907" s="3" t="n">
        <v>62</v>
      </c>
      <c r="K8907" s="3" t="n">
        <v>62</v>
      </c>
      <c r="L8907" s="3" t="n">
        <v>13</v>
      </c>
      <c r="M8907" s="3" t="n">
        <v>13</v>
      </c>
      <c r="N8907" s="3" t="n">
        <v>19</v>
      </c>
      <c r="O8907" s="3" t="n">
        <v>-1</v>
      </c>
      <c r="P8907" s="3" t="n">
        <v>8.8</v>
      </c>
      <c r="Q8907" s="3" t="n">
        <v>24.2</v>
      </c>
      <c r="R8907" s="3" t="s">
        <v>25729</v>
      </c>
      <c r="S8907" s="4" t="n">
        <v>45747.4041087963</v>
      </c>
      <c r="T8907" s="3" t="s">
        <v>29</v>
      </c>
      <c r="U8907" s="3" t="s">
        <v>29</v>
      </c>
      <c r="V8907" s="3" t="n">
        <v>1</v>
      </c>
      <c r="W8907" s="3" t="n">
        <v>0</v>
      </c>
      <c r="X8907" s="3" t="n">
        <v>0</v>
      </c>
      <c r="Y8907" s="3" t="s">
        <v>30</v>
      </c>
      <c r="Z8907" s="3" t="s">
        <v>30</v>
      </c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  <c r="AP8907" s="3"/>
      <c r="AQ8907" s="3"/>
      <c r="AR8907" s="3"/>
      <c r="AS8907" s="3"/>
      <c r="AT8907" s="3"/>
      <c r="AU8907" s="3"/>
      <c r="AV8907" s="3"/>
      <c r="AW8907" s="3"/>
      <c r="AX8907" s="3"/>
      <c r="AY8907" s="3"/>
      <c r="AZ8907" s="3"/>
      <c r="BA8907" s="3"/>
      <c r="BB8907" s="3"/>
      <c r="BC8907" s="3"/>
      <c r="BD8907" s="3"/>
      <c r="BE8907" s="3"/>
      <c r="BF8907" s="3"/>
      <c r="BG8907" s="3"/>
      <c r="BH8907" s="3"/>
      <c r="BI8907" s="3"/>
      <c r="BJ8907" s="3"/>
    </row>
    <row r="8908" customFormat="false" ht="15.75" hidden="false" customHeight="false" outlineLevel="0" collapsed="false">
      <c r="A8908" s="3" t="n">
        <v>8907</v>
      </c>
      <c r="B8908" s="3" t="s">
        <v>25730</v>
      </c>
      <c r="C8908" s="3" t="s">
        <v>25731</v>
      </c>
      <c r="D8908" s="3" t="n">
        <v>1</v>
      </c>
      <c r="E8908" s="3" t="n">
        <v>2.9193099</v>
      </c>
      <c r="F8908" s="3" t="n">
        <v>53</v>
      </c>
      <c r="G8908" s="3" t="n">
        <v>53</v>
      </c>
      <c r="H8908" s="3" t="n">
        <v>18</v>
      </c>
      <c r="I8908" s="3" t="n">
        <v>18</v>
      </c>
      <c r="J8908" s="3" t="n">
        <v>65</v>
      </c>
      <c r="K8908" s="3" t="n">
        <v>65</v>
      </c>
      <c r="L8908" s="3" t="n">
        <v>10</v>
      </c>
      <c r="M8908" s="3" t="n">
        <v>10</v>
      </c>
      <c r="N8908" s="3" t="n">
        <v>-1</v>
      </c>
      <c r="O8908" s="3" t="n">
        <v>-1</v>
      </c>
      <c r="P8908" s="3" t="n">
        <v>8.8</v>
      </c>
      <c r="Q8908" s="3" t="n">
        <v>24.2</v>
      </c>
      <c r="R8908" s="3" t="s">
        <v>25732</v>
      </c>
      <c r="S8908" s="4" t="n">
        <v>45747.4042013889</v>
      </c>
      <c r="T8908" s="3" t="s">
        <v>29</v>
      </c>
      <c r="U8908" s="3" t="s">
        <v>29</v>
      </c>
      <c r="V8908" s="3" t="n">
        <v>0</v>
      </c>
      <c r="W8908" s="3" t="n">
        <v>0</v>
      </c>
      <c r="X8908" s="3" t="n">
        <v>0</v>
      </c>
      <c r="Y8908" s="3" t="s">
        <v>30</v>
      </c>
      <c r="Z8908" s="3" t="s">
        <v>30</v>
      </c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  <c r="AP8908" s="3"/>
      <c r="AQ8908" s="3"/>
      <c r="AR8908" s="3"/>
      <c r="AS8908" s="3"/>
      <c r="AT8908" s="3"/>
      <c r="AU8908" s="3"/>
      <c r="AV8908" s="3"/>
      <c r="AW8908" s="3"/>
      <c r="AX8908" s="3"/>
      <c r="AY8908" s="3"/>
      <c r="AZ8908" s="3"/>
      <c r="BA8908" s="3"/>
      <c r="BB8908" s="3"/>
      <c r="BC8908" s="3"/>
      <c r="BD8908" s="3"/>
      <c r="BE8908" s="3"/>
      <c r="BF8908" s="3"/>
      <c r="BG8908" s="3"/>
      <c r="BH8908" s="3"/>
      <c r="BI8908" s="3"/>
      <c r="BJ8908" s="3"/>
    </row>
    <row r="8909" customFormat="false" ht="15.75" hidden="false" customHeight="false" outlineLevel="0" collapsed="false">
      <c r="A8909" s="3" t="n">
        <v>8908</v>
      </c>
      <c r="B8909" s="3" t="s">
        <v>25733</v>
      </c>
      <c r="C8909" s="3" t="s">
        <v>25734</v>
      </c>
      <c r="D8909" s="3" t="n">
        <v>1</v>
      </c>
      <c r="E8909" s="3" t="n">
        <v>2.4294306</v>
      </c>
      <c r="F8909" s="3" t="n">
        <v>25</v>
      </c>
      <c r="G8909" s="3" t="n">
        <v>25</v>
      </c>
      <c r="H8909" s="3" t="n">
        <v>9</v>
      </c>
      <c r="I8909" s="3" t="n">
        <v>9</v>
      </c>
      <c r="J8909" s="3" t="n">
        <v>33</v>
      </c>
      <c r="K8909" s="3" t="n">
        <v>33</v>
      </c>
      <c r="L8909" s="3" t="n">
        <v>8</v>
      </c>
      <c r="M8909" s="3" t="n">
        <v>8</v>
      </c>
      <c r="N8909" s="3" t="n">
        <v>-1</v>
      </c>
      <c r="O8909" s="3" t="n">
        <v>-1</v>
      </c>
      <c r="P8909" s="3" t="n">
        <v>8.8</v>
      </c>
      <c r="Q8909" s="3" t="n">
        <v>24.2</v>
      </c>
      <c r="R8909" s="3" t="s">
        <v>25735</v>
      </c>
      <c r="S8909" s="4" t="n">
        <v>45747.4042824074</v>
      </c>
      <c r="T8909" s="3" t="s">
        <v>29</v>
      </c>
      <c r="U8909" s="3" t="s">
        <v>29</v>
      </c>
      <c r="V8909" s="3" t="n">
        <v>0</v>
      </c>
      <c r="W8909" s="3" t="n">
        <v>0</v>
      </c>
      <c r="X8909" s="3" t="n">
        <v>0</v>
      </c>
      <c r="Y8909" s="3" t="s">
        <v>30</v>
      </c>
      <c r="Z8909" s="3" t="s">
        <v>30</v>
      </c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  <c r="AP8909" s="3"/>
      <c r="AQ8909" s="3"/>
      <c r="AR8909" s="3"/>
      <c r="AS8909" s="3"/>
      <c r="AT8909" s="3"/>
      <c r="AU8909" s="3"/>
      <c r="AV8909" s="3"/>
      <c r="AW8909" s="3"/>
      <c r="AX8909" s="3"/>
      <c r="AY8909" s="3"/>
      <c r="AZ8909" s="3"/>
      <c r="BA8909" s="3"/>
      <c r="BB8909" s="3"/>
      <c r="BC8909" s="3"/>
      <c r="BD8909" s="3"/>
      <c r="BE8909" s="3"/>
      <c r="BF8909" s="3"/>
      <c r="BG8909" s="3"/>
      <c r="BH8909" s="3"/>
      <c r="BI8909" s="3"/>
      <c r="BJ8909" s="3"/>
    </row>
    <row r="8910" customFormat="false" ht="15.75" hidden="false" customHeight="false" outlineLevel="0" collapsed="false">
      <c r="A8910" s="3" t="n">
        <v>8909</v>
      </c>
      <c r="B8910" s="3" t="s">
        <v>25736</v>
      </c>
      <c r="C8910" s="3" t="s">
        <v>25737</v>
      </c>
      <c r="D8910" s="3" t="n">
        <v>1</v>
      </c>
      <c r="E8910" s="3" t="n">
        <v>2.1758323</v>
      </c>
      <c r="F8910" s="3" t="n">
        <v>38</v>
      </c>
      <c r="G8910" s="3" t="n">
        <v>38</v>
      </c>
      <c r="H8910" s="3" t="n">
        <v>10</v>
      </c>
      <c r="I8910" s="3" t="n">
        <v>10</v>
      </c>
      <c r="J8910" s="3" t="n">
        <v>51</v>
      </c>
      <c r="K8910" s="3" t="n">
        <v>51</v>
      </c>
      <c r="L8910" s="3" t="n">
        <v>7</v>
      </c>
      <c r="M8910" s="3" t="n">
        <v>7</v>
      </c>
      <c r="N8910" s="3" t="n">
        <v>-1</v>
      </c>
      <c r="O8910" s="3" t="n">
        <v>-1</v>
      </c>
      <c r="P8910" s="3" t="n">
        <v>8.8</v>
      </c>
      <c r="Q8910" s="3" t="n">
        <v>24.2</v>
      </c>
      <c r="R8910" s="3" t="s">
        <v>25738</v>
      </c>
      <c r="S8910" s="4" t="n">
        <v>45747.4043634259</v>
      </c>
      <c r="T8910" s="3" t="s">
        <v>29</v>
      </c>
      <c r="U8910" s="3" t="s">
        <v>29</v>
      </c>
      <c r="V8910" s="3" t="n">
        <v>0</v>
      </c>
      <c r="W8910" s="3" t="n">
        <v>0</v>
      </c>
      <c r="X8910" s="3" t="n">
        <v>0</v>
      </c>
      <c r="Y8910" s="3" t="s">
        <v>30</v>
      </c>
      <c r="Z8910" s="3" t="s">
        <v>30</v>
      </c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  <c r="AP8910" s="3"/>
      <c r="AQ8910" s="3"/>
      <c r="AR8910" s="3"/>
      <c r="AS8910" s="3"/>
      <c r="AT8910" s="3"/>
      <c r="AU8910" s="3"/>
      <c r="AV8910" s="3"/>
      <c r="AW8910" s="3"/>
      <c r="AX8910" s="3"/>
      <c r="AY8910" s="3"/>
      <c r="AZ8910" s="3"/>
      <c r="BA8910" s="3"/>
      <c r="BB8910" s="3"/>
      <c r="BC8910" s="3"/>
      <c r="BD8910" s="3"/>
      <c r="BE8910" s="3"/>
      <c r="BF8910" s="3"/>
      <c r="BG8910" s="3"/>
      <c r="BH8910" s="3"/>
      <c r="BI8910" s="3"/>
      <c r="BJ8910" s="3"/>
    </row>
    <row r="8911" customFormat="false" ht="15.75" hidden="false" customHeight="false" outlineLevel="0" collapsed="false">
      <c r="A8911" s="3" t="n">
        <v>8910</v>
      </c>
      <c r="B8911" s="3" t="s">
        <v>25739</v>
      </c>
      <c r="C8911" s="3" t="s">
        <v>25740</v>
      </c>
      <c r="D8911" s="3" t="n">
        <v>1</v>
      </c>
      <c r="E8911" s="3" t="n">
        <v>3.8291251</v>
      </c>
      <c r="F8911" s="3" t="n">
        <v>24</v>
      </c>
      <c r="G8911" s="3" t="n">
        <v>24</v>
      </c>
      <c r="H8911" s="3" t="n">
        <v>10</v>
      </c>
      <c r="I8911" s="3" t="n">
        <v>10</v>
      </c>
      <c r="J8911" s="3" t="n">
        <v>39</v>
      </c>
      <c r="K8911" s="3" t="n">
        <v>39</v>
      </c>
      <c r="L8911" s="3" t="n">
        <v>7</v>
      </c>
      <c r="M8911" s="3" t="n">
        <v>7</v>
      </c>
      <c r="N8911" s="3" t="n">
        <v>-1</v>
      </c>
      <c r="O8911" s="3" t="n">
        <v>-1</v>
      </c>
      <c r="P8911" s="3" t="n">
        <v>8.8</v>
      </c>
      <c r="Q8911" s="3" t="n">
        <v>24.2</v>
      </c>
      <c r="R8911" s="3" t="s">
        <v>25741</v>
      </c>
      <c r="S8911" s="4" t="n">
        <v>45747.4044675926</v>
      </c>
      <c r="T8911" s="3" t="s">
        <v>29</v>
      </c>
      <c r="U8911" s="3" t="s">
        <v>29</v>
      </c>
      <c r="V8911" s="3" t="n">
        <v>0</v>
      </c>
      <c r="W8911" s="3" t="n">
        <v>0</v>
      </c>
      <c r="X8911" s="3" t="n">
        <v>0</v>
      </c>
      <c r="Y8911" s="3" t="s">
        <v>30</v>
      </c>
      <c r="Z8911" s="3" t="s">
        <v>30</v>
      </c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  <c r="AP8911" s="3"/>
      <c r="AQ8911" s="3"/>
      <c r="AR8911" s="3"/>
      <c r="AS8911" s="3"/>
      <c r="AT8911" s="3"/>
      <c r="AU8911" s="3"/>
      <c r="AV8911" s="3"/>
      <c r="AW8911" s="3"/>
      <c r="AX8911" s="3"/>
      <c r="AY8911" s="3"/>
      <c r="AZ8911" s="3"/>
      <c r="BA8911" s="3"/>
      <c r="BB8911" s="3"/>
      <c r="BC8911" s="3"/>
      <c r="BD8911" s="3"/>
      <c r="BE8911" s="3"/>
      <c r="BF8911" s="3"/>
      <c r="BG8911" s="3"/>
      <c r="BH8911" s="3"/>
      <c r="BI8911" s="3"/>
      <c r="BJ8911" s="3"/>
    </row>
    <row r="8912" customFormat="false" ht="15.75" hidden="false" customHeight="false" outlineLevel="0" collapsed="false">
      <c r="A8912" s="3" t="n">
        <v>8911</v>
      </c>
      <c r="B8912" s="3" t="s">
        <v>25742</v>
      </c>
      <c r="C8912" s="3" t="s">
        <v>25743</v>
      </c>
      <c r="D8912" s="3" t="n">
        <v>1</v>
      </c>
      <c r="E8912" s="3" t="n">
        <v>0.4110268</v>
      </c>
      <c r="F8912" s="3" t="n">
        <v>27</v>
      </c>
      <c r="G8912" s="3" t="n">
        <v>27</v>
      </c>
      <c r="H8912" s="3" t="n">
        <v>13</v>
      </c>
      <c r="I8912" s="3" t="n">
        <v>13</v>
      </c>
      <c r="J8912" s="3" t="n">
        <v>31</v>
      </c>
      <c r="K8912" s="3" t="n">
        <v>31</v>
      </c>
      <c r="L8912" s="3" t="n">
        <v>6</v>
      </c>
      <c r="M8912" s="3" t="n">
        <v>6</v>
      </c>
      <c r="N8912" s="3" t="n">
        <v>6</v>
      </c>
      <c r="O8912" s="3" t="n">
        <v>6</v>
      </c>
      <c r="P8912" s="3" t="n">
        <v>8.8</v>
      </c>
      <c r="Q8912" s="3" t="n">
        <v>24.2</v>
      </c>
      <c r="R8912" s="3" t="s">
        <v>25744</v>
      </c>
      <c r="S8912" s="4" t="n">
        <v>45747.4045601852</v>
      </c>
      <c r="T8912" s="3" t="s">
        <v>29</v>
      </c>
      <c r="U8912" s="3" t="s">
        <v>29</v>
      </c>
      <c r="V8912" s="3" t="n">
        <v>1</v>
      </c>
      <c r="W8912" s="3" t="n">
        <v>1</v>
      </c>
      <c r="X8912" s="3" t="n">
        <v>0</v>
      </c>
      <c r="Y8912" s="3" t="s">
        <v>30</v>
      </c>
      <c r="Z8912" s="3" t="s">
        <v>81</v>
      </c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  <c r="AP8912" s="3"/>
      <c r="AQ8912" s="3"/>
      <c r="AR8912" s="3"/>
      <c r="AS8912" s="3"/>
      <c r="AT8912" s="3"/>
      <c r="AU8912" s="3"/>
      <c r="AV8912" s="3"/>
      <c r="AW8912" s="3"/>
      <c r="AX8912" s="3"/>
      <c r="AY8912" s="3"/>
      <c r="AZ8912" s="3"/>
      <c r="BA8912" s="3"/>
      <c r="BB8912" s="3"/>
      <c r="BC8912" s="3"/>
      <c r="BD8912" s="3"/>
      <c r="BE8912" s="3"/>
      <c r="BF8912" s="3"/>
      <c r="BG8912" s="3"/>
      <c r="BH8912" s="3"/>
      <c r="BI8912" s="3"/>
      <c r="BJ8912" s="3"/>
    </row>
    <row r="8913" customFormat="false" ht="15.75" hidden="false" customHeight="false" outlineLevel="0" collapsed="false">
      <c r="A8913" s="3" t="n">
        <v>8912</v>
      </c>
      <c r="B8913" s="3" t="s">
        <v>25745</v>
      </c>
      <c r="C8913" s="3" t="s">
        <v>25746</v>
      </c>
      <c r="D8913" s="3" t="n">
        <v>1</v>
      </c>
      <c r="E8913" s="3" t="n">
        <v>5.7451492</v>
      </c>
      <c r="F8913" s="3" t="n">
        <v>315</v>
      </c>
      <c r="G8913" s="3" t="n">
        <v>315</v>
      </c>
      <c r="H8913" s="3" t="n">
        <v>10</v>
      </c>
      <c r="I8913" s="3" t="n">
        <v>10</v>
      </c>
      <c r="J8913" s="3" t="n">
        <v>526</v>
      </c>
      <c r="K8913" s="3" t="n">
        <v>526</v>
      </c>
      <c r="L8913" s="3" t="n">
        <v>72</v>
      </c>
      <c r="M8913" s="3" t="n">
        <v>72</v>
      </c>
      <c r="N8913" s="3" t="n">
        <v>14</v>
      </c>
      <c r="O8913" s="3" t="n">
        <v>14</v>
      </c>
      <c r="P8913" s="3" t="n">
        <v>8.8</v>
      </c>
      <c r="Q8913" s="3" t="n">
        <v>24.2</v>
      </c>
      <c r="R8913" s="3" t="s">
        <v>25747</v>
      </c>
      <c r="S8913" s="4" t="n">
        <v>45747.4048148148</v>
      </c>
      <c r="T8913" s="3" t="s">
        <v>29</v>
      </c>
      <c r="U8913" s="3" t="s">
        <v>29</v>
      </c>
      <c r="V8913" s="3" t="n">
        <v>1</v>
      </c>
      <c r="W8913" s="3" t="n">
        <v>1</v>
      </c>
      <c r="X8913" s="3" t="n">
        <v>0</v>
      </c>
      <c r="Y8913" s="3" t="s">
        <v>30</v>
      </c>
      <c r="Z8913" s="3" t="s">
        <v>30</v>
      </c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  <c r="AP8913" s="3"/>
      <c r="AQ8913" s="3"/>
      <c r="AR8913" s="3"/>
      <c r="AS8913" s="3"/>
      <c r="AT8913" s="3"/>
      <c r="AU8913" s="3"/>
      <c r="AV8913" s="3"/>
      <c r="AW8913" s="3"/>
      <c r="AX8913" s="3"/>
      <c r="AY8913" s="3"/>
      <c r="AZ8913" s="3"/>
      <c r="BA8913" s="3"/>
      <c r="BB8913" s="3"/>
      <c r="BC8913" s="3"/>
      <c r="BD8913" s="3"/>
      <c r="BE8913" s="3"/>
      <c r="BF8913" s="3"/>
      <c r="BG8913" s="3"/>
      <c r="BH8913" s="3"/>
      <c r="BI8913" s="3"/>
      <c r="BJ8913" s="3"/>
    </row>
    <row r="8914" customFormat="false" ht="15.75" hidden="false" customHeight="false" outlineLevel="0" collapsed="false">
      <c r="A8914" s="3" t="n">
        <v>8913</v>
      </c>
      <c r="B8914" s="3" t="s">
        <v>25748</v>
      </c>
      <c r="C8914" s="3" t="s">
        <v>25749</v>
      </c>
      <c r="D8914" s="3" t="n">
        <v>1</v>
      </c>
      <c r="E8914" s="3" t="n">
        <v>119.9347177</v>
      </c>
      <c r="F8914" s="3" t="n">
        <v>1511</v>
      </c>
      <c r="G8914" s="3" t="n">
        <v>1511</v>
      </c>
      <c r="H8914" s="3" t="n">
        <v>17</v>
      </c>
      <c r="I8914" s="3" t="n">
        <v>17</v>
      </c>
      <c r="J8914" s="3" t="n">
        <v>2093</v>
      </c>
      <c r="K8914" s="3" t="n">
        <v>2093</v>
      </c>
      <c r="L8914" s="3" t="n">
        <v>89</v>
      </c>
      <c r="M8914" s="3" t="n">
        <v>89</v>
      </c>
      <c r="N8914" s="3" t="n">
        <v>3</v>
      </c>
      <c r="O8914" s="3" t="n">
        <v>-1</v>
      </c>
      <c r="P8914" s="3" t="n">
        <v>7.1</v>
      </c>
      <c r="Q8914" s="3" t="n">
        <v>24.2</v>
      </c>
      <c r="R8914" s="3" t="s">
        <v>25750</v>
      </c>
      <c r="S8914" s="4" t="n">
        <v>45747.4066319445</v>
      </c>
      <c r="T8914" s="3" t="s">
        <v>239</v>
      </c>
      <c r="U8914" s="3" t="s">
        <v>239</v>
      </c>
      <c r="V8914" s="3" t="n">
        <v>1</v>
      </c>
      <c r="W8914" s="3" t="n">
        <v>0</v>
      </c>
      <c r="X8914" s="3" t="n">
        <v>0</v>
      </c>
      <c r="Y8914" s="3" t="s">
        <v>30</v>
      </c>
      <c r="Z8914" s="3" t="s">
        <v>30</v>
      </c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  <c r="AP8914" s="3"/>
      <c r="AQ8914" s="3"/>
      <c r="AR8914" s="3"/>
      <c r="AS8914" s="3"/>
      <c r="AT8914" s="3"/>
      <c r="AU8914" s="3"/>
      <c r="AV8914" s="3"/>
      <c r="AW8914" s="3"/>
      <c r="AX8914" s="3"/>
      <c r="AY8914" s="3"/>
      <c r="AZ8914" s="3"/>
      <c r="BA8914" s="3"/>
      <c r="BB8914" s="3"/>
      <c r="BC8914" s="3"/>
      <c r="BD8914" s="3"/>
      <c r="BE8914" s="3"/>
      <c r="BF8914" s="3"/>
      <c r="BG8914" s="3"/>
      <c r="BH8914" s="3"/>
      <c r="BI8914" s="3"/>
      <c r="BJ8914" s="3"/>
    </row>
    <row r="8915" customFormat="false" ht="15.75" hidden="false" customHeight="false" outlineLevel="0" collapsed="false">
      <c r="A8915" s="3" t="n">
        <v>8914</v>
      </c>
      <c r="B8915" s="3" t="s">
        <v>25751</v>
      </c>
      <c r="C8915" s="3" t="s">
        <v>25752</v>
      </c>
      <c r="D8915" s="3" t="n">
        <v>1</v>
      </c>
      <c r="E8915" s="3" t="n">
        <v>57.5681887</v>
      </c>
      <c r="F8915" s="3" t="n">
        <v>367</v>
      </c>
      <c r="G8915" s="3" t="n">
        <v>367</v>
      </c>
      <c r="H8915" s="3" t="n">
        <v>30</v>
      </c>
      <c r="I8915" s="3" t="n">
        <v>30</v>
      </c>
      <c r="J8915" s="3" t="n">
        <v>452</v>
      </c>
      <c r="K8915" s="3" t="n">
        <v>452</v>
      </c>
      <c r="L8915" s="3" t="n">
        <v>63</v>
      </c>
      <c r="M8915" s="3" t="n">
        <v>63</v>
      </c>
      <c r="N8915" s="3" t="n">
        <v>103</v>
      </c>
      <c r="O8915" s="3" t="n">
        <v>-1</v>
      </c>
      <c r="P8915" s="3" t="n">
        <v>7.9</v>
      </c>
      <c r="Q8915" s="3" t="n">
        <v>24.2</v>
      </c>
      <c r="R8915" s="3" t="s">
        <v>25753</v>
      </c>
      <c r="S8915" s="4" t="n">
        <v>45747.4082060185</v>
      </c>
      <c r="T8915" s="3" t="s">
        <v>65</v>
      </c>
      <c r="U8915" s="3" t="s">
        <v>65</v>
      </c>
      <c r="V8915" s="3" t="n">
        <v>0</v>
      </c>
      <c r="W8915" s="3" t="n">
        <v>0</v>
      </c>
      <c r="X8915" s="3" t="n">
        <v>0</v>
      </c>
      <c r="Y8915" s="3" t="s">
        <v>30</v>
      </c>
      <c r="Z8915" s="3" t="s">
        <v>30</v>
      </c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  <c r="AP8915" s="3"/>
      <c r="AQ8915" s="3"/>
      <c r="AR8915" s="3"/>
      <c r="AS8915" s="3"/>
      <c r="AT8915" s="3"/>
      <c r="AU8915" s="3"/>
      <c r="AV8915" s="3"/>
      <c r="AW8915" s="3"/>
      <c r="AX8915" s="3"/>
      <c r="AY8915" s="3"/>
      <c r="AZ8915" s="3"/>
      <c r="BA8915" s="3"/>
      <c r="BB8915" s="3"/>
      <c r="BC8915" s="3"/>
      <c r="BD8915" s="3"/>
      <c r="BE8915" s="3"/>
      <c r="BF8915" s="3"/>
      <c r="BG8915" s="3"/>
      <c r="BH8915" s="3"/>
      <c r="BI8915" s="3"/>
      <c r="BJ8915" s="3"/>
    </row>
    <row r="8916" customFormat="false" ht="15.75" hidden="false" customHeight="false" outlineLevel="0" collapsed="false">
      <c r="A8916" s="3" t="n">
        <v>8915</v>
      </c>
      <c r="B8916" s="3" t="s">
        <v>25754</v>
      </c>
      <c r="C8916" s="3" t="s">
        <v>25755</v>
      </c>
      <c r="D8916" s="3" t="n">
        <v>1</v>
      </c>
      <c r="E8916" s="3" t="n">
        <v>53.1884355</v>
      </c>
      <c r="F8916" s="3" t="n">
        <v>489</v>
      </c>
      <c r="G8916" s="3" t="n">
        <v>489</v>
      </c>
      <c r="H8916" s="3" t="n">
        <v>31</v>
      </c>
      <c r="I8916" s="3" t="n">
        <v>31</v>
      </c>
      <c r="J8916" s="3" t="n">
        <v>606</v>
      </c>
      <c r="K8916" s="3" t="n">
        <v>606</v>
      </c>
      <c r="L8916" s="3" t="n">
        <v>75</v>
      </c>
      <c r="M8916" s="3" t="n">
        <v>75</v>
      </c>
      <c r="N8916" s="3" t="n">
        <v>-1</v>
      </c>
      <c r="O8916" s="3" t="n">
        <v>-1</v>
      </c>
      <c r="P8916" s="3" t="n">
        <v>7.9</v>
      </c>
      <c r="Q8916" s="3" t="n">
        <v>24.2</v>
      </c>
      <c r="R8916" s="3" t="s">
        <v>25756</v>
      </c>
      <c r="S8916" s="4" t="n">
        <v>45747.4097569444</v>
      </c>
      <c r="T8916" s="3" t="s">
        <v>7643</v>
      </c>
      <c r="U8916" s="3" t="s">
        <v>7643</v>
      </c>
      <c r="V8916" s="3" t="n">
        <v>0</v>
      </c>
      <c r="W8916" s="3" t="n">
        <v>0</v>
      </c>
      <c r="X8916" s="3" t="n">
        <v>0</v>
      </c>
      <c r="Y8916" s="3" t="s">
        <v>30</v>
      </c>
      <c r="Z8916" s="3" t="s">
        <v>30</v>
      </c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  <c r="AP8916" s="3"/>
      <c r="AQ8916" s="3"/>
      <c r="AR8916" s="3"/>
      <c r="AS8916" s="3"/>
      <c r="AT8916" s="3"/>
      <c r="AU8916" s="3"/>
      <c r="AV8916" s="3"/>
      <c r="AW8916" s="3"/>
      <c r="AX8916" s="3"/>
      <c r="AY8916" s="3"/>
      <c r="AZ8916" s="3"/>
      <c r="BA8916" s="3"/>
      <c r="BB8916" s="3"/>
      <c r="BC8916" s="3"/>
      <c r="BD8916" s="3"/>
      <c r="BE8916" s="3"/>
      <c r="BF8916" s="3"/>
      <c r="BG8916" s="3"/>
      <c r="BH8916" s="3"/>
      <c r="BI8916" s="3"/>
      <c r="BJ8916" s="3"/>
    </row>
    <row r="8917" customFormat="false" ht="15.75" hidden="false" customHeight="false" outlineLevel="0" collapsed="false">
      <c r="A8917" s="3" t="n">
        <v>8916</v>
      </c>
      <c r="B8917" s="3" t="s">
        <v>25757</v>
      </c>
      <c r="C8917" s="3" t="s">
        <v>25758</v>
      </c>
      <c r="D8917" s="3" t="n">
        <v>1</v>
      </c>
      <c r="E8917" s="3" t="n">
        <v>98.3502855</v>
      </c>
      <c r="F8917" s="3" t="n">
        <v>761</v>
      </c>
      <c r="G8917" s="3" t="n">
        <v>761</v>
      </c>
      <c r="H8917" s="3" t="n">
        <v>35</v>
      </c>
      <c r="I8917" s="3" t="n">
        <v>35</v>
      </c>
      <c r="J8917" s="3" t="n">
        <v>946</v>
      </c>
      <c r="K8917" s="3" t="n">
        <v>946</v>
      </c>
      <c r="L8917" s="3" t="n">
        <v>122</v>
      </c>
      <c r="M8917" s="3" t="n">
        <v>122</v>
      </c>
      <c r="N8917" s="3" t="n">
        <v>-1</v>
      </c>
      <c r="O8917" s="3" t="n">
        <v>-1</v>
      </c>
      <c r="P8917" s="3" t="n">
        <v>7.9</v>
      </c>
      <c r="Q8917" s="3" t="n">
        <v>24.2</v>
      </c>
      <c r="R8917" s="3" t="s">
        <v>25759</v>
      </c>
      <c r="S8917" s="4" t="n">
        <v>45747.4124884259</v>
      </c>
      <c r="T8917" s="3" t="s">
        <v>7643</v>
      </c>
      <c r="U8917" s="3" t="s">
        <v>7643</v>
      </c>
      <c r="V8917" s="3" t="n">
        <v>0</v>
      </c>
      <c r="W8917" s="3" t="n">
        <v>0</v>
      </c>
      <c r="X8917" s="3" t="n">
        <v>0</v>
      </c>
      <c r="Y8917" s="3" t="s">
        <v>30</v>
      </c>
      <c r="Z8917" s="3" t="s">
        <v>30</v>
      </c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  <c r="AP8917" s="3"/>
      <c r="AQ8917" s="3"/>
      <c r="AR8917" s="3"/>
      <c r="AS8917" s="3"/>
      <c r="AT8917" s="3"/>
      <c r="AU8917" s="3"/>
      <c r="AV8917" s="3"/>
      <c r="AW8917" s="3"/>
      <c r="AX8917" s="3"/>
      <c r="AY8917" s="3"/>
      <c r="AZ8917" s="3"/>
      <c r="BA8917" s="3"/>
      <c r="BB8917" s="3"/>
      <c r="BC8917" s="3"/>
      <c r="BD8917" s="3"/>
      <c r="BE8917" s="3"/>
      <c r="BF8917" s="3"/>
      <c r="BG8917" s="3"/>
      <c r="BH8917" s="3"/>
      <c r="BI8917" s="3"/>
      <c r="BJ8917" s="3"/>
    </row>
    <row r="8918" customFormat="false" ht="15.75" hidden="false" customHeight="false" outlineLevel="0" collapsed="false">
      <c r="A8918" s="3" t="n">
        <v>8917</v>
      </c>
      <c r="B8918" s="3" t="s">
        <v>25760</v>
      </c>
      <c r="C8918" s="3" t="s">
        <v>25761</v>
      </c>
      <c r="D8918" s="3" t="n">
        <v>1</v>
      </c>
      <c r="E8918" s="3" t="n">
        <v>3.2614406</v>
      </c>
      <c r="F8918" s="3" t="n">
        <v>153</v>
      </c>
      <c r="G8918" s="3" t="n">
        <v>153</v>
      </c>
      <c r="H8918" s="3" t="n">
        <v>15</v>
      </c>
      <c r="I8918" s="3" t="n">
        <v>15</v>
      </c>
      <c r="J8918" s="3" t="n">
        <v>250</v>
      </c>
      <c r="K8918" s="3" t="n">
        <v>250</v>
      </c>
      <c r="L8918" s="3" t="n">
        <v>4</v>
      </c>
      <c r="M8918" s="3" t="n">
        <v>4</v>
      </c>
      <c r="N8918" s="3" t="n">
        <v>6</v>
      </c>
      <c r="O8918" s="3" t="n">
        <v>-1</v>
      </c>
      <c r="P8918" s="3" t="n">
        <v>8.3</v>
      </c>
      <c r="Q8918" s="3" t="n">
        <v>24.2</v>
      </c>
      <c r="R8918" s="3" t="s">
        <v>25762</v>
      </c>
      <c r="S8918" s="4" t="n">
        <v>45747.4128703704</v>
      </c>
      <c r="T8918" s="3" t="s">
        <v>65</v>
      </c>
      <c r="U8918" s="3" t="s">
        <v>65</v>
      </c>
      <c r="V8918" s="3" t="n">
        <v>1</v>
      </c>
      <c r="W8918" s="3" t="n">
        <v>0</v>
      </c>
      <c r="X8918" s="3" t="n">
        <v>0</v>
      </c>
      <c r="Y8918" s="3" t="s">
        <v>81</v>
      </c>
      <c r="Z8918" s="3" t="s">
        <v>30</v>
      </c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  <c r="AP8918" s="3"/>
      <c r="AQ8918" s="3"/>
      <c r="AR8918" s="3"/>
      <c r="AS8918" s="3"/>
      <c r="AT8918" s="3"/>
      <c r="AU8918" s="3"/>
      <c r="AV8918" s="3"/>
      <c r="AW8918" s="3"/>
      <c r="AX8918" s="3"/>
      <c r="AY8918" s="3"/>
      <c r="AZ8918" s="3"/>
      <c r="BA8918" s="3"/>
      <c r="BB8918" s="3"/>
      <c r="BC8918" s="3"/>
      <c r="BD8918" s="3"/>
      <c r="BE8918" s="3"/>
      <c r="BF8918" s="3"/>
      <c r="BG8918" s="3"/>
      <c r="BH8918" s="3"/>
      <c r="BI8918" s="3"/>
      <c r="BJ8918" s="3"/>
    </row>
    <row r="8919" customFormat="false" ht="15.75" hidden="false" customHeight="false" outlineLevel="0" collapsed="false">
      <c r="A8919" s="3" t="n">
        <v>8918</v>
      </c>
      <c r="B8919" s="3" t="s">
        <v>25763</v>
      </c>
      <c r="C8919" s="3" t="s">
        <v>25764</v>
      </c>
      <c r="D8919" s="3" t="n">
        <v>1</v>
      </c>
      <c r="E8919" s="3" t="n">
        <v>4.493302</v>
      </c>
      <c r="F8919" s="3" t="n">
        <v>16</v>
      </c>
      <c r="G8919" s="3" t="n">
        <v>16</v>
      </c>
      <c r="H8919" s="3" t="n">
        <v>9</v>
      </c>
      <c r="I8919" s="3" t="n">
        <v>9</v>
      </c>
      <c r="J8919" s="3" t="n">
        <v>25</v>
      </c>
      <c r="K8919" s="3" t="n">
        <v>25</v>
      </c>
      <c r="L8919" s="3" t="n">
        <v>6</v>
      </c>
      <c r="M8919" s="3" t="n">
        <v>6</v>
      </c>
      <c r="N8919" s="3" t="n">
        <v>19</v>
      </c>
      <c r="O8919" s="3" t="n">
        <v>-1</v>
      </c>
      <c r="P8919" s="3" t="n">
        <v>7.4</v>
      </c>
      <c r="Q8919" s="3" t="n">
        <v>24.2</v>
      </c>
      <c r="R8919" s="3" t="s">
        <v>25765</v>
      </c>
      <c r="S8919" s="4" t="n">
        <v>45747.4131134259</v>
      </c>
      <c r="T8919" s="3" t="s">
        <v>2259</v>
      </c>
      <c r="U8919" s="3" t="s">
        <v>2259</v>
      </c>
      <c r="V8919" s="3" t="n">
        <v>1</v>
      </c>
      <c r="W8919" s="3" t="n">
        <v>0</v>
      </c>
      <c r="X8919" s="3" t="n">
        <v>0</v>
      </c>
      <c r="Y8919" s="3" t="s">
        <v>30</v>
      </c>
      <c r="Z8919" s="3" t="s">
        <v>30</v>
      </c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  <c r="AP8919" s="3"/>
      <c r="AQ8919" s="3"/>
      <c r="AR8919" s="3"/>
      <c r="AS8919" s="3"/>
      <c r="AT8919" s="3"/>
      <c r="AU8919" s="3"/>
      <c r="AV8919" s="3"/>
      <c r="AW8919" s="3"/>
      <c r="AX8919" s="3"/>
      <c r="AY8919" s="3"/>
      <c r="AZ8919" s="3"/>
      <c r="BA8919" s="3"/>
      <c r="BB8919" s="3"/>
      <c r="BC8919" s="3"/>
      <c r="BD8919" s="3"/>
      <c r="BE8919" s="3"/>
      <c r="BF8919" s="3"/>
      <c r="BG8919" s="3"/>
      <c r="BH8919" s="3"/>
      <c r="BI8919" s="3"/>
      <c r="BJ8919" s="3"/>
    </row>
    <row r="8920" customFormat="false" ht="15.75" hidden="false" customHeight="false" outlineLevel="0" collapsed="false">
      <c r="A8920" s="3" t="n">
        <v>8919</v>
      </c>
      <c r="B8920" s="3" t="s">
        <v>25766</v>
      </c>
      <c r="C8920" s="3" t="s">
        <v>25767</v>
      </c>
      <c r="D8920" s="3" t="n">
        <v>1</v>
      </c>
      <c r="E8920" s="3" t="n">
        <v>2.6988961</v>
      </c>
      <c r="F8920" s="3" t="n">
        <v>21</v>
      </c>
      <c r="G8920" s="3" t="n">
        <v>21</v>
      </c>
      <c r="H8920" s="3" t="n">
        <v>7</v>
      </c>
      <c r="I8920" s="3" t="n">
        <v>7</v>
      </c>
      <c r="J8920" s="3" t="n">
        <v>23</v>
      </c>
      <c r="K8920" s="3" t="n">
        <v>23</v>
      </c>
      <c r="L8920" s="3" t="n">
        <v>8</v>
      </c>
      <c r="M8920" s="3" t="n">
        <v>8</v>
      </c>
      <c r="N8920" s="3" t="n">
        <v>24</v>
      </c>
      <c r="O8920" s="3" t="n">
        <v>-1</v>
      </c>
      <c r="P8920" s="3" t="n">
        <v>7.4</v>
      </c>
      <c r="Q8920" s="3" t="n">
        <v>24.2</v>
      </c>
      <c r="R8920" s="3" t="s">
        <v>25768</v>
      </c>
      <c r="S8920" s="4" t="n">
        <v>45747.4133333333</v>
      </c>
      <c r="T8920" s="3" t="s">
        <v>2259</v>
      </c>
      <c r="U8920" s="3" t="s">
        <v>2259</v>
      </c>
      <c r="V8920" s="3" t="n">
        <v>1</v>
      </c>
      <c r="W8920" s="3" t="n">
        <v>0</v>
      </c>
      <c r="X8920" s="3" t="n">
        <v>0</v>
      </c>
      <c r="Y8920" s="3" t="s">
        <v>30</v>
      </c>
      <c r="Z8920" s="3" t="s">
        <v>30</v>
      </c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  <c r="AP8920" s="3"/>
      <c r="AQ8920" s="3"/>
      <c r="AR8920" s="3"/>
      <c r="AS8920" s="3"/>
      <c r="AT8920" s="3"/>
      <c r="AU8920" s="3"/>
      <c r="AV8920" s="3"/>
      <c r="AW8920" s="3"/>
      <c r="AX8920" s="3"/>
      <c r="AY8920" s="3"/>
      <c r="AZ8920" s="3"/>
      <c r="BA8920" s="3"/>
      <c r="BB8920" s="3"/>
      <c r="BC8920" s="3"/>
      <c r="BD8920" s="3"/>
      <c r="BE8920" s="3"/>
      <c r="BF8920" s="3"/>
      <c r="BG8920" s="3"/>
      <c r="BH8920" s="3"/>
      <c r="BI8920" s="3"/>
      <c r="BJ8920" s="3"/>
    </row>
    <row r="8921" customFormat="false" ht="15.75" hidden="false" customHeight="false" outlineLevel="0" collapsed="false">
      <c r="A8921" s="3" t="n">
        <v>8920</v>
      </c>
      <c r="B8921" s="3" t="s">
        <v>25769</v>
      </c>
      <c r="C8921" s="3" t="s">
        <v>25770</v>
      </c>
      <c r="D8921" s="3" t="n">
        <v>1</v>
      </c>
      <c r="E8921" s="3" t="n">
        <v>5.9922422</v>
      </c>
      <c r="F8921" s="3" t="n">
        <v>27</v>
      </c>
      <c r="G8921" s="3" t="n">
        <v>27</v>
      </c>
      <c r="H8921" s="3" t="n">
        <v>11</v>
      </c>
      <c r="I8921" s="3" t="n">
        <v>11</v>
      </c>
      <c r="J8921" s="3" t="n">
        <v>50</v>
      </c>
      <c r="K8921" s="3" t="n">
        <v>50</v>
      </c>
      <c r="L8921" s="3" t="n">
        <v>12</v>
      </c>
      <c r="M8921" s="3" t="n">
        <v>12</v>
      </c>
      <c r="N8921" s="3" t="n">
        <v>33</v>
      </c>
      <c r="O8921" s="3" t="n">
        <v>-1</v>
      </c>
      <c r="P8921" s="3" t="n">
        <v>7.4</v>
      </c>
      <c r="Q8921" s="3" t="n">
        <v>24.2</v>
      </c>
      <c r="R8921" s="3" t="s">
        <v>25771</v>
      </c>
      <c r="S8921" s="4" t="n">
        <v>45747.4136574074</v>
      </c>
      <c r="T8921" s="3" t="s">
        <v>65</v>
      </c>
      <c r="U8921" s="3" t="s">
        <v>65</v>
      </c>
      <c r="V8921" s="3" t="n">
        <v>1</v>
      </c>
      <c r="W8921" s="3" t="n">
        <v>0</v>
      </c>
      <c r="X8921" s="3" t="n">
        <v>0</v>
      </c>
      <c r="Y8921" s="3" t="s">
        <v>30</v>
      </c>
      <c r="Z8921" s="3" t="s">
        <v>30</v>
      </c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  <c r="AP8921" s="3"/>
      <c r="AQ8921" s="3"/>
      <c r="AR8921" s="3"/>
      <c r="AS8921" s="3"/>
      <c r="AT8921" s="3"/>
      <c r="AU8921" s="3"/>
      <c r="AV8921" s="3"/>
      <c r="AW8921" s="3"/>
      <c r="AX8921" s="3"/>
      <c r="AY8921" s="3"/>
      <c r="AZ8921" s="3"/>
      <c r="BA8921" s="3"/>
      <c r="BB8921" s="3"/>
      <c r="BC8921" s="3"/>
      <c r="BD8921" s="3"/>
      <c r="BE8921" s="3"/>
      <c r="BF8921" s="3"/>
      <c r="BG8921" s="3"/>
      <c r="BH8921" s="3"/>
      <c r="BI8921" s="3"/>
      <c r="BJ8921" s="3"/>
    </row>
    <row r="8922" customFormat="false" ht="15.75" hidden="false" customHeight="false" outlineLevel="0" collapsed="false">
      <c r="A8922" s="3" t="n">
        <v>8921</v>
      </c>
      <c r="B8922" s="3" t="s">
        <v>25772</v>
      </c>
      <c r="C8922" s="3" t="s">
        <v>25773</v>
      </c>
      <c r="D8922" s="3" t="n">
        <v>1</v>
      </c>
      <c r="E8922" s="3" t="n">
        <v>7.3373178</v>
      </c>
      <c r="F8922" s="3" t="n">
        <v>45</v>
      </c>
      <c r="G8922" s="3" t="n">
        <v>45</v>
      </c>
      <c r="H8922" s="3" t="n">
        <v>10</v>
      </c>
      <c r="I8922" s="3" t="n">
        <v>10</v>
      </c>
      <c r="J8922" s="3" t="n">
        <v>96</v>
      </c>
      <c r="K8922" s="3" t="n">
        <v>96</v>
      </c>
      <c r="L8922" s="3" t="n">
        <v>14</v>
      </c>
      <c r="M8922" s="3" t="n">
        <v>14</v>
      </c>
      <c r="N8922" s="3" t="n">
        <v>0</v>
      </c>
      <c r="O8922" s="3" t="n">
        <v>-1</v>
      </c>
      <c r="P8922" s="3" t="n">
        <v>8.1</v>
      </c>
      <c r="Q8922" s="3" t="n">
        <v>24.2</v>
      </c>
      <c r="R8922" s="3" t="s">
        <v>25774</v>
      </c>
      <c r="S8922" s="4" t="n">
        <v>45747.413912037</v>
      </c>
      <c r="T8922" s="3" t="s">
        <v>239</v>
      </c>
      <c r="U8922" s="3" t="s">
        <v>239</v>
      </c>
      <c r="V8922" s="3" t="n">
        <v>1</v>
      </c>
      <c r="W8922" s="3" t="n">
        <v>0</v>
      </c>
      <c r="X8922" s="3" t="n">
        <v>0</v>
      </c>
      <c r="Y8922" s="3" t="s">
        <v>30</v>
      </c>
      <c r="Z8922" s="3" t="s">
        <v>30</v>
      </c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  <c r="AP8922" s="3"/>
      <c r="AQ8922" s="3"/>
      <c r="AR8922" s="3"/>
      <c r="AS8922" s="3"/>
      <c r="AT8922" s="3"/>
      <c r="AU8922" s="3"/>
      <c r="AV8922" s="3"/>
      <c r="AW8922" s="3"/>
      <c r="AX8922" s="3"/>
      <c r="AY8922" s="3"/>
      <c r="AZ8922" s="3"/>
      <c r="BA8922" s="3"/>
      <c r="BB8922" s="3"/>
      <c r="BC8922" s="3"/>
      <c r="BD8922" s="3"/>
      <c r="BE8922" s="3"/>
      <c r="BF8922" s="3"/>
      <c r="BG8922" s="3"/>
      <c r="BH8922" s="3"/>
      <c r="BI8922" s="3"/>
      <c r="BJ8922" s="3"/>
    </row>
    <row r="8923" customFormat="false" ht="15.75" hidden="false" customHeight="false" outlineLevel="0" collapsed="false">
      <c r="A8923" s="3" t="n">
        <v>8922</v>
      </c>
      <c r="B8923" s="3" t="s">
        <v>25775</v>
      </c>
      <c r="C8923" s="3" t="s">
        <v>25776</v>
      </c>
      <c r="D8923" s="3" t="n">
        <v>1</v>
      </c>
      <c r="E8923" s="3" t="n">
        <v>5.0817766</v>
      </c>
      <c r="F8923" s="3" t="n">
        <v>44</v>
      </c>
      <c r="G8923" s="3" t="n">
        <v>44</v>
      </c>
      <c r="H8923" s="3" t="n">
        <v>12</v>
      </c>
      <c r="I8923" s="3" t="n">
        <v>12</v>
      </c>
      <c r="J8923" s="3" t="n">
        <v>55</v>
      </c>
      <c r="K8923" s="3" t="n">
        <v>55</v>
      </c>
      <c r="L8923" s="3" t="n">
        <v>10</v>
      </c>
      <c r="M8923" s="3" t="n">
        <v>10</v>
      </c>
      <c r="N8923" s="3" t="n">
        <v>11</v>
      </c>
      <c r="O8923" s="3" t="n">
        <v>5</v>
      </c>
      <c r="P8923" s="3" t="n">
        <v>8.5</v>
      </c>
      <c r="Q8923" s="3" t="n">
        <v>24.2</v>
      </c>
      <c r="R8923" s="3" t="s">
        <v>25777</v>
      </c>
      <c r="S8923" s="4" t="n">
        <v>45747.4141898148</v>
      </c>
      <c r="T8923" s="3" t="s">
        <v>239</v>
      </c>
      <c r="U8923" s="3" t="s">
        <v>239</v>
      </c>
      <c r="V8923" s="3" t="n">
        <v>1</v>
      </c>
      <c r="W8923" s="3" t="n">
        <v>1</v>
      </c>
      <c r="X8923" s="3" t="n">
        <v>0</v>
      </c>
      <c r="Y8923" s="3" t="s">
        <v>30</v>
      </c>
      <c r="Z8923" s="3" t="s">
        <v>30</v>
      </c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  <c r="AP8923" s="3"/>
      <c r="AQ8923" s="3"/>
      <c r="AR8923" s="3"/>
      <c r="AS8923" s="3"/>
      <c r="AT8923" s="3"/>
      <c r="AU8923" s="3"/>
      <c r="AV8923" s="3"/>
      <c r="AW8923" s="3"/>
      <c r="AX8923" s="3"/>
      <c r="AY8923" s="3"/>
      <c r="AZ8923" s="3"/>
      <c r="BA8923" s="3"/>
      <c r="BB8923" s="3"/>
      <c r="BC8923" s="3"/>
      <c r="BD8923" s="3"/>
      <c r="BE8923" s="3"/>
      <c r="BF8923" s="3"/>
      <c r="BG8923" s="3"/>
      <c r="BH8923" s="3"/>
      <c r="BI8923" s="3"/>
      <c r="BJ8923" s="3"/>
    </row>
    <row r="8924" customFormat="false" ht="15.75" hidden="false" customHeight="false" outlineLevel="0" collapsed="false">
      <c r="A8924" s="3" t="n">
        <v>8923</v>
      </c>
      <c r="B8924" s="3" t="s">
        <v>25778</v>
      </c>
      <c r="C8924" s="3" t="s">
        <v>25779</v>
      </c>
      <c r="D8924" s="3" t="n">
        <v>1</v>
      </c>
      <c r="E8924" s="3" t="n">
        <v>1.1179678</v>
      </c>
      <c r="F8924" s="3" t="n">
        <v>34</v>
      </c>
      <c r="G8924" s="3" t="n">
        <v>34</v>
      </c>
      <c r="H8924" s="3" t="n">
        <v>14</v>
      </c>
      <c r="I8924" s="3" t="n">
        <v>14</v>
      </c>
      <c r="J8924" s="3" t="n">
        <v>38</v>
      </c>
      <c r="K8924" s="3" t="n">
        <v>38</v>
      </c>
      <c r="L8924" s="3" t="n">
        <v>3</v>
      </c>
      <c r="M8924" s="3" t="n">
        <v>3</v>
      </c>
      <c r="N8924" s="3" t="n">
        <v>-1</v>
      </c>
      <c r="O8924" s="3" t="n">
        <v>-1</v>
      </c>
      <c r="P8924" s="3" t="n">
        <v>7.5</v>
      </c>
      <c r="Q8924" s="3" t="n">
        <v>24.2</v>
      </c>
      <c r="R8924" s="3" t="s">
        <v>25780</v>
      </c>
      <c r="S8924" s="4" t="n">
        <v>45747.4143171296</v>
      </c>
      <c r="T8924" s="3" t="s">
        <v>744</v>
      </c>
      <c r="U8924" s="3" t="s">
        <v>744</v>
      </c>
      <c r="V8924" s="3" t="n">
        <v>0</v>
      </c>
      <c r="W8924" s="3" t="n">
        <v>0</v>
      </c>
      <c r="X8924" s="3" t="n">
        <v>0</v>
      </c>
      <c r="Y8924" s="3" t="s">
        <v>30</v>
      </c>
      <c r="Z8924" s="3" t="s">
        <v>30</v>
      </c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  <c r="AP8924" s="3"/>
      <c r="AQ8924" s="3"/>
      <c r="AR8924" s="3"/>
      <c r="AS8924" s="3"/>
      <c r="AT8924" s="3"/>
      <c r="AU8924" s="3"/>
      <c r="AV8924" s="3"/>
      <c r="AW8924" s="3"/>
      <c r="AX8924" s="3"/>
      <c r="AY8924" s="3"/>
      <c r="AZ8924" s="3"/>
      <c r="BA8924" s="3"/>
      <c r="BB8924" s="3"/>
      <c r="BC8924" s="3"/>
      <c r="BD8924" s="3"/>
      <c r="BE8924" s="3"/>
      <c r="BF8924" s="3"/>
      <c r="BG8924" s="3"/>
      <c r="BH8924" s="3"/>
      <c r="BI8924" s="3"/>
      <c r="BJ8924" s="3"/>
    </row>
    <row r="8925" customFormat="false" ht="15.75" hidden="false" customHeight="false" outlineLevel="0" collapsed="false">
      <c r="A8925" s="3" t="n">
        <v>8924</v>
      </c>
      <c r="B8925" s="3" t="s">
        <v>25781</v>
      </c>
      <c r="C8925" s="3" t="s">
        <v>25782</v>
      </c>
      <c r="D8925" s="3" t="n">
        <v>1</v>
      </c>
      <c r="E8925" s="3" t="n">
        <v>0.8972692</v>
      </c>
      <c r="F8925" s="3" t="n">
        <v>45</v>
      </c>
      <c r="G8925" s="3" t="n">
        <v>45</v>
      </c>
      <c r="H8925" s="3" t="n">
        <v>15</v>
      </c>
      <c r="I8925" s="3" t="n">
        <v>15</v>
      </c>
      <c r="J8925" s="3" t="n">
        <v>52</v>
      </c>
      <c r="K8925" s="3" t="n">
        <v>52</v>
      </c>
      <c r="L8925" s="3" t="n">
        <v>4</v>
      </c>
      <c r="M8925" s="3" t="n">
        <v>4</v>
      </c>
      <c r="N8925" s="3" t="n">
        <v>-1</v>
      </c>
      <c r="O8925" s="3" t="n">
        <v>-1</v>
      </c>
      <c r="P8925" s="3" t="n">
        <v>7.5</v>
      </c>
      <c r="Q8925" s="3" t="n">
        <v>24.2</v>
      </c>
      <c r="R8925" s="3" t="s">
        <v>25783</v>
      </c>
      <c r="S8925" s="4" t="n">
        <v>45747.414375</v>
      </c>
      <c r="T8925" s="3" t="s">
        <v>744</v>
      </c>
      <c r="U8925" s="3" t="s">
        <v>744</v>
      </c>
      <c r="V8925" s="3" t="n">
        <v>0</v>
      </c>
      <c r="W8925" s="3" t="n">
        <v>0</v>
      </c>
      <c r="X8925" s="3" t="n">
        <v>0</v>
      </c>
      <c r="Y8925" s="3" t="s">
        <v>30</v>
      </c>
      <c r="Z8925" s="3" t="s">
        <v>30</v>
      </c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  <c r="AP8925" s="3"/>
      <c r="AQ8925" s="3"/>
      <c r="AR8925" s="3"/>
      <c r="AS8925" s="3"/>
      <c r="AT8925" s="3"/>
      <c r="AU8925" s="3"/>
      <c r="AV8925" s="3"/>
      <c r="AW8925" s="3"/>
      <c r="AX8925" s="3"/>
      <c r="AY8925" s="3"/>
      <c r="AZ8925" s="3"/>
      <c r="BA8925" s="3"/>
      <c r="BB8925" s="3"/>
      <c r="BC8925" s="3"/>
      <c r="BD8925" s="3"/>
      <c r="BE8925" s="3"/>
      <c r="BF8925" s="3"/>
      <c r="BG8925" s="3"/>
      <c r="BH8925" s="3"/>
      <c r="BI8925" s="3"/>
      <c r="BJ8925" s="3"/>
    </row>
    <row r="8926" customFormat="false" ht="15.75" hidden="false" customHeight="false" outlineLevel="0" collapsed="false">
      <c r="A8926" s="3" t="n">
        <v>8925</v>
      </c>
      <c r="B8926" s="3" t="s">
        <v>25784</v>
      </c>
      <c r="C8926" s="3" t="s">
        <v>25785</v>
      </c>
      <c r="D8926" s="3" t="n">
        <v>1</v>
      </c>
      <c r="E8926" s="3" t="n">
        <v>0.5228884</v>
      </c>
      <c r="F8926" s="3" t="n">
        <v>34</v>
      </c>
      <c r="G8926" s="3" t="n">
        <v>34</v>
      </c>
      <c r="H8926" s="3" t="n">
        <v>14</v>
      </c>
      <c r="I8926" s="3" t="n">
        <v>14</v>
      </c>
      <c r="J8926" s="3" t="n">
        <v>38</v>
      </c>
      <c r="K8926" s="3" t="n">
        <v>38</v>
      </c>
      <c r="L8926" s="3" t="n">
        <v>2</v>
      </c>
      <c r="M8926" s="3" t="n">
        <v>2</v>
      </c>
      <c r="N8926" s="3" t="n">
        <v>0</v>
      </c>
      <c r="O8926" s="3" t="n">
        <v>-1</v>
      </c>
      <c r="P8926" s="3" t="n">
        <v>7.5</v>
      </c>
      <c r="Q8926" s="3" t="n">
        <v>24.2</v>
      </c>
      <c r="R8926" s="3" t="s">
        <v>25786</v>
      </c>
      <c r="S8926" s="4" t="n">
        <v>45747.4144212963</v>
      </c>
      <c r="T8926" s="3" t="s">
        <v>744</v>
      </c>
      <c r="U8926" s="3" t="s">
        <v>744</v>
      </c>
      <c r="V8926" s="3" t="n">
        <v>1</v>
      </c>
      <c r="W8926" s="3" t="n">
        <v>0</v>
      </c>
      <c r="X8926" s="3" t="n">
        <v>0</v>
      </c>
      <c r="Y8926" s="3" t="s">
        <v>30</v>
      </c>
      <c r="Z8926" s="3" t="s">
        <v>30</v>
      </c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  <c r="AP8926" s="3"/>
      <c r="AQ8926" s="3"/>
      <c r="AR8926" s="3"/>
      <c r="AS8926" s="3"/>
      <c r="AT8926" s="3"/>
      <c r="AU8926" s="3"/>
      <c r="AV8926" s="3"/>
      <c r="AW8926" s="3"/>
      <c r="AX8926" s="3"/>
      <c r="AY8926" s="3"/>
      <c r="AZ8926" s="3"/>
      <c r="BA8926" s="3"/>
      <c r="BB8926" s="3"/>
      <c r="BC8926" s="3"/>
      <c r="BD8926" s="3"/>
      <c r="BE8926" s="3"/>
      <c r="BF8926" s="3"/>
      <c r="BG8926" s="3"/>
      <c r="BH8926" s="3"/>
      <c r="BI8926" s="3"/>
      <c r="BJ8926" s="3"/>
    </row>
    <row r="8927" customFormat="false" ht="15.75" hidden="false" customHeight="false" outlineLevel="0" collapsed="false">
      <c r="A8927" s="3" t="n">
        <v>8926</v>
      </c>
      <c r="B8927" s="3" t="s">
        <v>25787</v>
      </c>
      <c r="C8927" s="3" t="s">
        <v>25788</v>
      </c>
      <c r="D8927" s="3" t="n">
        <v>1</v>
      </c>
      <c r="E8927" s="3" t="n">
        <v>7.6866472</v>
      </c>
      <c r="F8927" s="3" t="n">
        <v>84</v>
      </c>
      <c r="G8927" s="3" t="n">
        <v>84</v>
      </c>
      <c r="H8927" s="3" t="n">
        <v>13</v>
      </c>
      <c r="I8927" s="3" t="n">
        <v>13</v>
      </c>
      <c r="J8927" s="3" t="n">
        <v>100</v>
      </c>
      <c r="K8927" s="3" t="n">
        <v>100</v>
      </c>
      <c r="L8927" s="3" t="n">
        <v>8</v>
      </c>
      <c r="M8927" s="3" t="n">
        <v>8</v>
      </c>
      <c r="N8927" s="3" t="n">
        <v>0</v>
      </c>
      <c r="O8927" s="3" t="n">
        <v>0</v>
      </c>
      <c r="P8927" s="3" t="n">
        <v>7.5</v>
      </c>
      <c r="Q8927" s="3" t="n">
        <v>24.2</v>
      </c>
      <c r="R8927" s="3" t="s">
        <v>25789</v>
      </c>
      <c r="S8927" s="4" t="n">
        <v>45747.4145717593</v>
      </c>
      <c r="T8927" s="3" t="s">
        <v>246</v>
      </c>
      <c r="U8927" s="3" t="s">
        <v>246</v>
      </c>
      <c r="V8927" s="3" t="n">
        <v>1</v>
      </c>
      <c r="W8927" s="3" t="n">
        <v>1</v>
      </c>
      <c r="X8927" s="3" t="n">
        <v>0</v>
      </c>
      <c r="Y8927" s="3" t="s">
        <v>30</v>
      </c>
      <c r="Z8927" s="3" t="s">
        <v>30</v>
      </c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  <c r="AP8927" s="3"/>
      <c r="AQ8927" s="3"/>
      <c r="AR8927" s="3"/>
      <c r="AS8927" s="3"/>
      <c r="AT8927" s="3"/>
      <c r="AU8927" s="3"/>
      <c r="AV8927" s="3"/>
      <c r="AW8927" s="3"/>
      <c r="AX8927" s="3"/>
      <c r="AY8927" s="3"/>
      <c r="AZ8927" s="3"/>
      <c r="BA8927" s="3"/>
      <c r="BB8927" s="3"/>
      <c r="BC8927" s="3"/>
      <c r="BD8927" s="3"/>
      <c r="BE8927" s="3"/>
      <c r="BF8927" s="3"/>
      <c r="BG8927" s="3"/>
      <c r="BH8927" s="3"/>
      <c r="BI8927" s="3"/>
      <c r="BJ8927" s="3"/>
    </row>
    <row r="8928" customFormat="false" ht="15.75" hidden="false" customHeight="false" outlineLevel="0" collapsed="false">
      <c r="A8928" s="3" t="n">
        <v>8927</v>
      </c>
      <c r="B8928" s="3" t="s">
        <v>25790</v>
      </c>
      <c r="C8928" s="3" t="s">
        <v>25791</v>
      </c>
      <c r="D8928" s="3" t="n">
        <v>1</v>
      </c>
      <c r="E8928" s="3" t="n">
        <v>2.2746803</v>
      </c>
      <c r="F8928" s="3" t="n">
        <v>28</v>
      </c>
      <c r="G8928" s="3" t="n">
        <v>28</v>
      </c>
      <c r="H8928" s="3" t="n">
        <v>14</v>
      </c>
      <c r="I8928" s="3" t="n">
        <v>14</v>
      </c>
      <c r="J8928" s="3" t="n">
        <v>36</v>
      </c>
      <c r="K8928" s="3" t="n">
        <v>36</v>
      </c>
      <c r="L8928" s="3" t="n">
        <v>0</v>
      </c>
      <c r="M8928" s="3" t="n">
        <v>0</v>
      </c>
      <c r="N8928" s="3" t="n">
        <v>-1</v>
      </c>
      <c r="O8928" s="3" t="n">
        <v>-1</v>
      </c>
      <c r="P8928" s="3" t="n">
        <v>8.2</v>
      </c>
      <c r="Q8928" s="3" t="n">
        <v>24.2</v>
      </c>
      <c r="R8928" s="3" t="s">
        <v>25792</v>
      </c>
      <c r="S8928" s="4" t="n">
        <v>45747.4146643519</v>
      </c>
      <c r="T8928" s="3" t="s">
        <v>246</v>
      </c>
      <c r="U8928" s="3" t="s">
        <v>246</v>
      </c>
      <c r="V8928" s="3" t="n">
        <v>0</v>
      </c>
      <c r="W8928" s="3" t="n">
        <v>0</v>
      </c>
      <c r="X8928" s="3" t="n">
        <v>0</v>
      </c>
      <c r="Y8928" s="3" t="s">
        <v>30</v>
      </c>
      <c r="Z8928" s="3" t="s">
        <v>30</v>
      </c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  <c r="AP8928" s="3"/>
      <c r="AQ8928" s="3"/>
      <c r="AR8928" s="3"/>
      <c r="AS8928" s="3"/>
      <c r="AT8928" s="3"/>
      <c r="AU8928" s="3"/>
      <c r="AV8928" s="3"/>
      <c r="AW8928" s="3"/>
      <c r="AX8928" s="3"/>
      <c r="AY8928" s="3"/>
      <c r="AZ8928" s="3"/>
      <c r="BA8928" s="3"/>
      <c r="BB8928" s="3"/>
      <c r="BC8928" s="3"/>
      <c r="BD8928" s="3"/>
      <c r="BE8928" s="3"/>
      <c r="BF8928" s="3"/>
      <c r="BG8928" s="3"/>
      <c r="BH8928" s="3"/>
      <c r="BI8928" s="3"/>
      <c r="BJ8928" s="3"/>
    </row>
    <row r="8929" customFormat="false" ht="15.75" hidden="false" customHeight="false" outlineLevel="0" collapsed="false">
      <c r="A8929" s="3" t="n">
        <v>8928</v>
      </c>
      <c r="B8929" s="3" t="s">
        <v>25793</v>
      </c>
      <c r="C8929" s="3" t="s">
        <v>25794</v>
      </c>
      <c r="D8929" s="3" t="n">
        <v>1</v>
      </c>
      <c r="E8929" s="3" t="n">
        <v>5.3343266</v>
      </c>
      <c r="F8929" s="3" t="n">
        <v>30</v>
      </c>
      <c r="G8929" s="3" t="n">
        <v>30</v>
      </c>
      <c r="H8929" s="3" t="n">
        <v>12</v>
      </c>
      <c r="I8929" s="3" t="n">
        <v>12</v>
      </c>
      <c r="J8929" s="3" t="n">
        <v>46</v>
      </c>
      <c r="K8929" s="3" t="n">
        <v>46</v>
      </c>
      <c r="L8929" s="3" t="n">
        <v>10</v>
      </c>
      <c r="M8929" s="3" t="n">
        <v>10</v>
      </c>
      <c r="N8929" s="3" t="n">
        <v>27</v>
      </c>
      <c r="O8929" s="3" t="n">
        <v>-1</v>
      </c>
      <c r="P8929" s="3" t="n">
        <v>8.8</v>
      </c>
      <c r="Q8929" s="3" t="n">
        <v>24.2</v>
      </c>
      <c r="R8929" s="3" t="s">
        <v>25795</v>
      </c>
      <c r="S8929" s="4" t="n">
        <v>45747.415</v>
      </c>
      <c r="T8929" s="3" t="s">
        <v>3197</v>
      </c>
      <c r="U8929" s="3" t="s">
        <v>3197</v>
      </c>
      <c r="V8929" s="3" t="n">
        <v>1</v>
      </c>
      <c r="W8929" s="3" t="n">
        <v>0</v>
      </c>
      <c r="X8929" s="3" t="n">
        <v>0</v>
      </c>
      <c r="Y8929" s="3" t="s">
        <v>30</v>
      </c>
      <c r="Z8929" s="3" t="s">
        <v>30</v>
      </c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  <c r="AP8929" s="3"/>
      <c r="AQ8929" s="3"/>
      <c r="AR8929" s="3"/>
      <c r="AS8929" s="3"/>
      <c r="AT8929" s="3"/>
      <c r="AU8929" s="3"/>
      <c r="AV8929" s="3"/>
      <c r="AW8929" s="3"/>
      <c r="AX8929" s="3"/>
      <c r="AY8929" s="3"/>
      <c r="AZ8929" s="3"/>
      <c r="BA8929" s="3"/>
      <c r="BB8929" s="3"/>
      <c r="BC8929" s="3"/>
      <c r="BD8929" s="3"/>
      <c r="BE8929" s="3"/>
      <c r="BF8929" s="3"/>
      <c r="BG8929" s="3"/>
      <c r="BH8929" s="3"/>
      <c r="BI8929" s="3"/>
      <c r="BJ8929" s="3"/>
    </row>
    <row r="8930" customFormat="false" ht="15.75" hidden="false" customHeight="false" outlineLevel="0" collapsed="false">
      <c r="A8930" s="3" t="n">
        <v>8929</v>
      </c>
      <c r="B8930" s="3" t="s">
        <v>25796</v>
      </c>
      <c r="C8930" s="3" t="s">
        <v>25797</v>
      </c>
      <c r="D8930" s="3" t="n">
        <v>1</v>
      </c>
      <c r="E8930" s="3" t="n">
        <v>20.70818</v>
      </c>
      <c r="F8930" s="3" t="n">
        <v>192</v>
      </c>
      <c r="G8930" s="3" t="n">
        <v>192</v>
      </c>
      <c r="H8930" s="3" t="n">
        <v>18</v>
      </c>
      <c r="I8930" s="3" t="n">
        <v>18</v>
      </c>
      <c r="J8930" s="3" t="n">
        <v>294</v>
      </c>
      <c r="K8930" s="3" t="n">
        <v>294</v>
      </c>
      <c r="L8930" s="3" t="n">
        <v>35</v>
      </c>
      <c r="M8930" s="3" t="n">
        <v>35</v>
      </c>
      <c r="N8930" s="3" t="n">
        <v>-1</v>
      </c>
      <c r="O8930" s="3" t="n">
        <v>-1</v>
      </c>
      <c r="P8930" s="3" t="n">
        <v>7.9</v>
      </c>
      <c r="Q8930" s="3" t="n">
        <v>24.2</v>
      </c>
      <c r="R8930" s="3" t="s">
        <v>25798</v>
      </c>
      <c r="S8930" s="4" t="n">
        <v>45747.4155439815</v>
      </c>
      <c r="T8930" s="3" t="s">
        <v>65</v>
      </c>
      <c r="U8930" s="3" t="s">
        <v>65</v>
      </c>
      <c r="V8930" s="3" t="n">
        <v>0</v>
      </c>
      <c r="W8930" s="3" t="n">
        <v>0</v>
      </c>
      <c r="X8930" s="3" t="n">
        <v>0</v>
      </c>
      <c r="Y8930" s="3" t="s">
        <v>30</v>
      </c>
      <c r="Z8930" s="3" t="s">
        <v>30</v>
      </c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  <c r="AP8930" s="3"/>
      <c r="AQ8930" s="3"/>
      <c r="AR8930" s="3"/>
      <c r="AS8930" s="3"/>
      <c r="AT8930" s="3"/>
      <c r="AU8930" s="3"/>
      <c r="AV8930" s="3"/>
      <c r="AW8930" s="3"/>
      <c r="AX8930" s="3"/>
      <c r="AY8930" s="3"/>
      <c r="AZ8930" s="3"/>
      <c r="BA8930" s="3"/>
      <c r="BB8930" s="3"/>
      <c r="BC8930" s="3"/>
      <c r="BD8930" s="3"/>
      <c r="BE8930" s="3"/>
      <c r="BF8930" s="3"/>
      <c r="BG8930" s="3"/>
      <c r="BH8930" s="3"/>
      <c r="BI8930" s="3"/>
      <c r="BJ8930" s="3"/>
    </row>
    <row r="8931" customFormat="false" ht="15.75" hidden="false" customHeight="false" outlineLevel="0" collapsed="false">
      <c r="A8931" s="3" t="n">
        <v>8930</v>
      </c>
      <c r="B8931" s="3" t="s">
        <v>25799</v>
      </c>
      <c r="C8931" s="3" t="s">
        <v>25800</v>
      </c>
      <c r="D8931" s="3" t="n">
        <v>1</v>
      </c>
      <c r="E8931" s="3" t="n">
        <v>6.2497582</v>
      </c>
      <c r="F8931" s="3" t="n">
        <v>25</v>
      </c>
      <c r="G8931" s="3" t="n">
        <v>25</v>
      </c>
      <c r="H8931" s="3" t="n">
        <v>9</v>
      </c>
      <c r="I8931" s="3" t="n">
        <v>9</v>
      </c>
      <c r="J8931" s="3" t="n">
        <v>37</v>
      </c>
      <c r="K8931" s="3" t="n">
        <v>37</v>
      </c>
      <c r="L8931" s="3" t="n">
        <v>2</v>
      </c>
      <c r="M8931" s="3" t="n">
        <v>2</v>
      </c>
      <c r="N8931" s="3" t="n">
        <v>0</v>
      </c>
      <c r="O8931" s="3" t="n">
        <v>-1</v>
      </c>
      <c r="P8931" s="3" t="n">
        <v>8.7</v>
      </c>
      <c r="Q8931" s="3" t="n">
        <v>24.2</v>
      </c>
      <c r="R8931" s="3" t="s">
        <v>25801</v>
      </c>
      <c r="S8931" s="4" t="n">
        <v>45747.4158680556</v>
      </c>
      <c r="T8931" s="3" t="s">
        <v>65</v>
      </c>
      <c r="U8931" s="3" t="s">
        <v>65</v>
      </c>
      <c r="V8931" s="3" t="n">
        <v>1</v>
      </c>
      <c r="W8931" s="3" t="n">
        <v>0</v>
      </c>
      <c r="X8931" s="3" t="n">
        <v>0</v>
      </c>
      <c r="Y8931" s="3" t="s">
        <v>30</v>
      </c>
      <c r="Z8931" s="3" t="s">
        <v>30</v>
      </c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  <c r="AP8931" s="3"/>
      <c r="AQ8931" s="3"/>
      <c r="AR8931" s="3"/>
      <c r="AS8931" s="3"/>
      <c r="AT8931" s="3"/>
      <c r="AU8931" s="3"/>
      <c r="AV8931" s="3"/>
      <c r="AW8931" s="3"/>
      <c r="AX8931" s="3"/>
      <c r="AY8931" s="3"/>
      <c r="AZ8931" s="3"/>
      <c r="BA8931" s="3"/>
      <c r="BB8931" s="3"/>
      <c r="BC8931" s="3"/>
      <c r="BD8931" s="3"/>
      <c r="BE8931" s="3"/>
      <c r="BF8931" s="3"/>
      <c r="BG8931" s="3"/>
      <c r="BH8931" s="3"/>
      <c r="BI8931" s="3"/>
      <c r="BJ8931" s="3"/>
    </row>
    <row r="8932" customFormat="false" ht="15.75" hidden="false" customHeight="false" outlineLevel="0" collapsed="false">
      <c r="A8932" s="3" t="n">
        <v>8931</v>
      </c>
      <c r="B8932" s="3" t="s">
        <v>25802</v>
      </c>
      <c r="C8932" s="3" t="s">
        <v>25803</v>
      </c>
      <c r="D8932" s="3" t="n">
        <v>1</v>
      </c>
      <c r="E8932" s="3" t="n">
        <v>3.6105827</v>
      </c>
      <c r="F8932" s="3" t="n">
        <v>13</v>
      </c>
      <c r="G8932" s="3" t="n">
        <v>13</v>
      </c>
      <c r="H8932" s="3" t="n">
        <v>4</v>
      </c>
      <c r="I8932" s="3" t="n">
        <v>4</v>
      </c>
      <c r="J8932" s="3" t="n">
        <v>23</v>
      </c>
      <c r="K8932" s="3" t="n">
        <v>23</v>
      </c>
      <c r="L8932" s="3" t="n">
        <v>7</v>
      </c>
      <c r="M8932" s="3" t="n">
        <v>7</v>
      </c>
      <c r="N8932" s="3" t="n">
        <v>3</v>
      </c>
      <c r="O8932" s="3" t="n">
        <v>-1</v>
      </c>
      <c r="P8932" s="3" t="n">
        <v>7</v>
      </c>
      <c r="Q8932" s="3" t="n">
        <v>24.2</v>
      </c>
      <c r="R8932" s="3" t="s">
        <v>25804</v>
      </c>
      <c r="S8932" s="4" t="n">
        <v>45747.4160300926</v>
      </c>
      <c r="T8932" s="3" t="s">
        <v>65</v>
      </c>
      <c r="U8932" s="3" t="s">
        <v>65</v>
      </c>
      <c r="V8932" s="3" t="n">
        <v>1</v>
      </c>
      <c r="W8932" s="3" t="n">
        <v>0</v>
      </c>
      <c r="X8932" s="3" t="n">
        <v>0</v>
      </c>
      <c r="Y8932" s="3" t="s">
        <v>30</v>
      </c>
      <c r="Z8932" s="3" t="s">
        <v>30</v>
      </c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  <c r="AP8932" s="3"/>
      <c r="AQ8932" s="3"/>
      <c r="AR8932" s="3"/>
      <c r="AS8932" s="3"/>
      <c r="AT8932" s="3"/>
      <c r="AU8932" s="3"/>
      <c r="AV8932" s="3"/>
      <c r="AW8932" s="3"/>
      <c r="AX8932" s="3"/>
      <c r="AY8932" s="3"/>
      <c r="AZ8932" s="3"/>
      <c r="BA8932" s="3"/>
      <c r="BB8932" s="3"/>
      <c r="BC8932" s="3"/>
      <c r="BD8932" s="3"/>
      <c r="BE8932" s="3"/>
      <c r="BF8932" s="3"/>
      <c r="BG8932" s="3"/>
      <c r="BH8932" s="3"/>
      <c r="BI8932" s="3"/>
      <c r="BJ8932" s="3"/>
    </row>
    <row r="8933" customFormat="false" ht="15.75" hidden="false" customHeight="false" outlineLevel="0" collapsed="false">
      <c r="A8933" s="3" t="n">
        <v>8932</v>
      </c>
      <c r="B8933" s="3" t="s">
        <v>25805</v>
      </c>
      <c r="C8933" s="3" t="s">
        <v>25806</v>
      </c>
      <c r="D8933" s="3" t="n">
        <v>1</v>
      </c>
      <c r="E8933" s="3" t="n">
        <v>39.1739407</v>
      </c>
      <c r="F8933" s="3" t="n">
        <v>111</v>
      </c>
      <c r="G8933" s="3" t="n">
        <v>111</v>
      </c>
      <c r="H8933" s="3" t="n">
        <v>8</v>
      </c>
      <c r="I8933" s="3" t="n">
        <v>8</v>
      </c>
      <c r="J8933" s="3" t="n">
        <v>208</v>
      </c>
      <c r="K8933" s="3" t="n">
        <v>208</v>
      </c>
      <c r="L8933" s="3" t="n">
        <v>25</v>
      </c>
      <c r="M8933" s="3" t="n">
        <v>25</v>
      </c>
      <c r="N8933" s="3" t="n">
        <v>-1</v>
      </c>
      <c r="O8933" s="3" t="n">
        <v>-1</v>
      </c>
      <c r="P8933" s="3" t="n">
        <v>8.7</v>
      </c>
      <c r="Q8933" s="3" t="n">
        <v>24.2</v>
      </c>
      <c r="R8933" s="3" t="s">
        <v>25807</v>
      </c>
      <c r="S8933" s="4" t="n">
        <v>45747.4166782407</v>
      </c>
      <c r="T8933" s="3" t="s">
        <v>256</v>
      </c>
      <c r="U8933" s="3" t="s">
        <v>256</v>
      </c>
      <c r="V8933" s="3" t="n">
        <v>0</v>
      </c>
      <c r="W8933" s="3" t="n">
        <v>0</v>
      </c>
      <c r="X8933" s="3" t="n">
        <v>0</v>
      </c>
      <c r="Y8933" s="3" t="s">
        <v>30</v>
      </c>
      <c r="Z8933" s="3" t="s">
        <v>30</v>
      </c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  <c r="AP8933" s="3"/>
      <c r="AQ8933" s="3"/>
      <c r="AR8933" s="3"/>
      <c r="AS8933" s="3"/>
      <c r="AT8933" s="3"/>
      <c r="AU8933" s="3"/>
      <c r="AV8933" s="3"/>
      <c r="AW8933" s="3"/>
      <c r="AX8933" s="3"/>
      <c r="AY8933" s="3"/>
      <c r="AZ8933" s="3"/>
      <c r="BA8933" s="3"/>
      <c r="BB8933" s="3"/>
      <c r="BC8933" s="3"/>
      <c r="BD8933" s="3"/>
      <c r="BE8933" s="3"/>
      <c r="BF8933" s="3"/>
      <c r="BG8933" s="3"/>
      <c r="BH8933" s="3"/>
      <c r="BI8933" s="3"/>
      <c r="BJ8933" s="3"/>
    </row>
    <row r="8934" customFormat="false" ht="15.75" hidden="false" customHeight="false" outlineLevel="0" collapsed="false">
      <c r="A8934" s="3" t="n">
        <v>8933</v>
      </c>
      <c r="B8934" s="3" t="s">
        <v>25808</v>
      </c>
      <c r="C8934" s="3" t="s">
        <v>25809</v>
      </c>
      <c r="D8934" s="3" t="n">
        <v>1</v>
      </c>
      <c r="E8934" s="3" t="n">
        <v>2.0145548</v>
      </c>
      <c r="F8934" s="3" t="n">
        <v>15</v>
      </c>
      <c r="G8934" s="3" t="n">
        <v>15</v>
      </c>
      <c r="H8934" s="3" t="n">
        <v>10</v>
      </c>
      <c r="I8934" s="3" t="n">
        <v>10</v>
      </c>
      <c r="J8934" s="3" t="n">
        <v>15</v>
      </c>
      <c r="K8934" s="3" t="n">
        <v>15</v>
      </c>
      <c r="L8934" s="3" t="n">
        <v>1</v>
      </c>
      <c r="M8934" s="3" t="n">
        <v>1</v>
      </c>
      <c r="N8934" s="3" t="n">
        <v>-1</v>
      </c>
      <c r="O8934" s="3" t="n">
        <v>-1</v>
      </c>
      <c r="P8934" s="3" t="n">
        <v>6.4</v>
      </c>
      <c r="Q8934" s="3" t="n">
        <v>24.2</v>
      </c>
      <c r="R8934" s="3" t="s">
        <v>25810</v>
      </c>
      <c r="S8934" s="4" t="n">
        <v>45747.4167708333</v>
      </c>
      <c r="T8934" s="3" t="s">
        <v>29</v>
      </c>
      <c r="U8934" s="3" t="s">
        <v>29</v>
      </c>
      <c r="V8934" s="3" t="n">
        <v>0</v>
      </c>
      <c r="W8934" s="3" t="n">
        <v>0</v>
      </c>
      <c r="X8934" s="3" t="n">
        <v>0</v>
      </c>
      <c r="Y8934" s="3" t="s">
        <v>30</v>
      </c>
      <c r="Z8934" s="3" t="s">
        <v>30</v>
      </c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  <c r="AP8934" s="3"/>
      <c r="AQ8934" s="3"/>
      <c r="AR8934" s="3"/>
      <c r="AS8934" s="3"/>
      <c r="AT8934" s="3"/>
      <c r="AU8934" s="3"/>
      <c r="AV8934" s="3"/>
      <c r="AW8934" s="3"/>
      <c r="AX8934" s="3"/>
      <c r="AY8934" s="3"/>
      <c r="AZ8934" s="3"/>
      <c r="BA8934" s="3"/>
      <c r="BB8934" s="3"/>
      <c r="BC8934" s="3"/>
      <c r="BD8934" s="3"/>
      <c r="BE8934" s="3"/>
      <c r="BF8934" s="3"/>
      <c r="BG8934" s="3"/>
      <c r="BH8934" s="3"/>
      <c r="BI8934" s="3"/>
      <c r="BJ8934" s="3"/>
    </row>
    <row r="8935" customFormat="false" ht="15.75" hidden="false" customHeight="false" outlineLevel="0" collapsed="false">
      <c r="A8935" s="3" t="n">
        <v>8934</v>
      </c>
      <c r="B8935" s="3" t="s">
        <v>25811</v>
      </c>
      <c r="C8935" s="3" t="s">
        <v>25812</v>
      </c>
      <c r="D8935" s="3" t="n">
        <v>1</v>
      </c>
      <c r="E8935" s="3" t="n">
        <v>0.3829587</v>
      </c>
      <c r="F8935" s="3" t="n">
        <v>27</v>
      </c>
      <c r="G8935" s="3" t="n">
        <v>27</v>
      </c>
      <c r="H8935" s="3" t="n">
        <v>13</v>
      </c>
      <c r="I8935" s="3" t="n">
        <v>13</v>
      </c>
      <c r="J8935" s="3" t="n">
        <v>24</v>
      </c>
      <c r="K8935" s="3" t="n">
        <v>24</v>
      </c>
      <c r="L8935" s="3" t="n">
        <v>2</v>
      </c>
      <c r="M8935" s="3" t="n">
        <v>2</v>
      </c>
      <c r="N8935" s="3" t="n">
        <v>8</v>
      </c>
      <c r="O8935" s="3" t="n">
        <v>-1</v>
      </c>
      <c r="P8935" s="3" t="n">
        <v>8.5</v>
      </c>
      <c r="Q8935" s="3" t="n">
        <v>24.2</v>
      </c>
      <c r="R8935" s="3" t="s">
        <v>25813</v>
      </c>
      <c r="S8935" s="4" t="n">
        <v>45747.4168634259</v>
      </c>
      <c r="T8935" s="3" t="s">
        <v>239</v>
      </c>
      <c r="U8935" s="3" t="s">
        <v>239</v>
      </c>
      <c r="V8935" s="3" t="n">
        <v>1</v>
      </c>
      <c r="W8935" s="3" t="n">
        <v>0</v>
      </c>
      <c r="X8935" s="3" t="n">
        <v>0</v>
      </c>
      <c r="Y8935" s="3" t="s">
        <v>30</v>
      </c>
      <c r="Z8935" s="3" t="s">
        <v>30</v>
      </c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  <c r="AP8935" s="3"/>
      <c r="AQ8935" s="3"/>
      <c r="AR8935" s="3"/>
      <c r="AS8935" s="3"/>
      <c r="AT8935" s="3"/>
      <c r="AU8935" s="3"/>
      <c r="AV8935" s="3"/>
      <c r="AW8935" s="3"/>
      <c r="AX8935" s="3"/>
      <c r="AY8935" s="3"/>
      <c r="AZ8935" s="3"/>
      <c r="BA8935" s="3"/>
      <c r="BB8935" s="3"/>
      <c r="BC8935" s="3"/>
      <c r="BD8935" s="3"/>
      <c r="BE8935" s="3"/>
      <c r="BF8935" s="3"/>
      <c r="BG8935" s="3"/>
      <c r="BH8935" s="3"/>
      <c r="BI8935" s="3"/>
      <c r="BJ8935" s="3"/>
    </row>
    <row r="8936" customFormat="false" ht="15.75" hidden="false" customHeight="false" outlineLevel="0" collapsed="false">
      <c r="A8936" s="3" t="n">
        <v>8935</v>
      </c>
      <c r="B8936" s="3" t="s">
        <v>25814</v>
      </c>
      <c r="C8936" s="3" t="s">
        <v>25815</v>
      </c>
      <c r="D8936" s="3" t="n">
        <v>1</v>
      </c>
      <c r="E8936" s="3" t="n">
        <v>14.2258377</v>
      </c>
      <c r="F8936" s="3" t="n">
        <v>78</v>
      </c>
      <c r="G8936" s="3" t="n">
        <v>78</v>
      </c>
      <c r="H8936" s="3" t="n">
        <v>18</v>
      </c>
      <c r="I8936" s="3" t="n">
        <v>18</v>
      </c>
      <c r="J8936" s="3" t="n">
        <v>93</v>
      </c>
      <c r="K8936" s="3" t="n">
        <v>93</v>
      </c>
      <c r="L8936" s="3" t="n">
        <v>18</v>
      </c>
      <c r="M8936" s="3" t="n">
        <v>18</v>
      </c>
      <c r="N8936" s="3" t="n">
        <v>7</v>
      </c>
      <c r="O8936" s="3" t="n">
        <v>-1</v>
      </c>
      <c r="P8936" s="3" t="n">
        <v>8.5</v>
      </c>
      <c r="Q8936" s="3" t="n">
        <v>24.2</v>
      </c>
      <c r="R8936" s="3" t="s">
        <v>25816</v>
      </c>
      <c r="S8936" s="4" t="n">
        <v>45747.4173148148</v>
      </c>
      <c r="T8936" s="3" t="s">
        <v>239</v>
      </c>
      <c r="U8936" s="3" t="s">
        <v>239</v>
      </c>
      <c r="V8936" s="3" t="n">
        <v>1</v>
      </c>
      <c r="W8936" s="3" t="n">
        <v>0</v>
      </c>
      <c r="X8936" s="3" t="n">
        <v>0</v>
      </c>
      <c r="Y8936" s="3" t="s">
        <v>30</v>
      </c>
      <c r="Z8936" s="3" t="s">
        <v>30</v>
      </c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  <c r="AP8936" s="3"/>
      <c r="AQ8936" s="3"/>
      <c r="AR8936" s="3"/>
      <c r="AS8936" s="3"/>
      <c r="AT8936" s="3"/>
      <c r="AU8936" s="3"/>
      <c r="AV8936" s="3"/>
      <c r="AW8936" s="3"/>
      <c r="AX8936" s="3"/>
      <c r="AY8936" s="3"/>
      <c r="AZ8936" s="3"/>
      <c r="BA8936" s="3"/>
      <c r="BB8936" s="3"/>
      <c r="BC8936" s="3"/>
      <c r="BD8936" s="3"/>
      <c r="BE8936" s="3"/>
      <c r="BF8936" s="3"/>
      <c r="BG8936" s="3"/>
      <c r="BH8936" s="3"/>
      <c r="BI8936" s="3"/>
      <c r="BJ8936" s="3"/>
    </row>
    <row r="8937" customFormat="false" ht="15.75" hidden="false" customHeight="false" outlineLevel="0" collapsed="false">
      <c r="A8937" s="3" t="n">
        <v>8936</v>
      </c>
      <c r="B8937" s="3" t="s">
        <v>25817</v>
      </c>
      <c r="C8937" s="3" t="s">
        <v>25818</v>
      </c>
      <c r="D8937" s="3" t="n">
        <v>1</v>
      </c>
      <c r="E8937" s="3" t="n">
        <v>0.1380791</v>
      </c>
      <c r="F8937" s="3" t="n">
        <v>20</v>
      </c>
      <c r="G8937" s="3" t="n">
        <v>20</v>
      </c>
      <c r="H8937" s="3" t="n">
        <v>6</v>
      </c>
      <c r="I8937" s="3" t="n">
        <v>6</v>
      </c>
      <c r="J8937" s="3" t="n">
        <v>26</v>
      </c>
      <c r="K8937" s="3" t="n">
        <v>26</v>
      </c>
      <c r="L8937" s="3" t="n">
        <v>1</v>
      </c>
      <c r="M8937" s="3" t="n">
        <v>1</v>
      </c>
      <c r="N8937" s="3" t="n">
        <v>-1</v>
      </c>
      <c r="O8937" s="3" t="n">
        <v>0</v>
      </c>
      <c r="P8937" s="3" t="n">
        <v>7.2</v>
      </c>
      <c r="Q8937" s="3" t="n">
        <v>24.2</v>
      </c>
      <c r="R8937" s="3" t="s">
        <v>25819</v>
      </c>
      <c r="S8937" s="4" t="n">
        <v>45747.4173842593</v>
      </c>
      <c r="T8937" s="3" t="s">
        <v>65</v>
      </c>
      <c r="U8937" s="3" t="s">
        <v>65</v>
      </c>
      <c r="V8937" s="3" t="n">
        <v>0</v>
      </c>
      <c r="W8937" s="3" t="n">
        <v>1</v>
      </c>
      <c r="X8937" s="3" t="n">
        <v>0</v>
      </c>
      <c r="Y8937" s="3" t="s">
        <v>30</v>
      </c>
      <c r="Z8937" s="3" t="s">
        <v>81</v>
      </c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  <c r="AP8937" s="3"/>
      <c r="AQ8937" s="3"/>
      <c r="AR8937" s="3"/>
      <c r="AS8937" s="3"/>
      <c r="AT8937" s="3"/>
      <c r="AU8937" s="3"/>
      <c r="AV8937" s="3"/>
      <c r="AW8937" s="3"/>
      <c r="AX8937" s="3"/>
      <c r="AY8937" s="3"/>
      <c r="AZ8937" s="3"/>
      <c r="BA8937" s="3"/>
      <c r="BB8937" s="3"/>
      <c r="BC8937" s="3"/>
      <c r="BD8937" s="3"/>
      <c r="BE8937" s="3"/>
      <c r="BF8937" s="3"/>
      <c r="BG8937" s="3"/>
      <c r="BH8937" s="3"/>
      <c r="BI8937" s="3"/>
      <c r="BJ8937" s="3"/>
    </row>
    <row r="8938" customFormat="false" ht="15.75" hidden="false" customHeight="false" outlineLevel="0" collapsed="false">
      <c r="A8938" s="3" t="n">
        <v>8937</v>
      </c>
      <c r="B8938" s="3" t="s">
        <v>25820</v>
      </c>
      <c r="C8938" s="3" t="s">
        <v>25821</v>
      </c>
      <c r="D8938" s="3" t="n">
        <v>1</v>
      </c>
      <c r="E8938" s="3" t="n">
        <v>0.3427374</v>
      </c>
      <c r="F8938" s="3" t="n">
        <v>29</v>
      </c>
      <c r="G8938" s="3" t="n">
        <v>29</v>
      </c>
      <c r="H8938" s="3" t="n">
        <v>4</v>
      </c>
      <c r="I8938" s="3" t="n">
        <v>4</v>
      </c>
      <c r="J8938" s="3" t="n">
        <v>36</v>
      </c>
      <c r="K8938" s="3" t="n">
        <v>36</v>
      </c>
      <c r="L8938" s="3" t="n">
        <v>0</v>
      </c>
      <c r="M8938" s="3" t="n">
        <v>0</v>
      </c>
      <c r="N8938" s="3" t="n">
        <v>5</v>
      </c>
      <c r="O8938" s="3" t="n">
        <v>5</v>
      </c>
      <c r="P8938" s="3" t="n">
        <v>7.2</v>
      </c>
      <c r="Q8938" s="3" t="n">
        <v>24.2</v>
      </c>
      <c r="R8938" s="3" t="s">
        <v>25822</v>
      </c>
      <c r="S8938" s="4" t="n">
        <v>45747.4174421296</v>
      </c>
      <c r="T8938" s="3" t="s">
        <v>65</v>
      </c>
      <c r="U8938" s="3" t="s">
        <v>65</v>
      </c>
      <c r="V8938" s="3" t="n">
        <v>1</v>
      </c>
      <c r="W8938" s="3" t="n">
        <v>1</v>
      </c>
      <c r="X8938" s="3" t="n">
        <v>0</v>
      </c>
      <c r="Y8938" s="3" t="s">
        <v>30</v>
      </c>
      <c r="Z8938" s="3" t="s">
        <v>30</v>
      </c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  <c r="AP8938" s="3"/>
      <c r="AQ8938" s="3"/>
      <c r="AR8938" s="3"/>
      <c r="AS8938" s="3"/>
      <c r="AT8938" s="3"/>
      <c r="AU8938" s="3"/>
      <c r="AV8938" s="3"/>
      <c r="AW8938" s="3"/>
      <c r="AX8938" s="3"/>
      <c r="AY8938" s="3"/>
      <c r="AZ8938" s="3"/>
      <c r="BA8938" s="3"/>
      <c r="BB8938" s="3"/>
      <c r="BC8938" s="3"/>
      <c r="BD8938" s="3"/>
      <c r="BE8938" s="3"/>
      <c r="BF8938" s="3"/>
      <c r="BG8938" s="3"/>
      <c r="BH8938" s="3"/>
      <c r="BI8938" s="3"/>
      <c r="BJ8938" s="3"/>
    </row>
    <row r="8939" customFormat="false" ht="15.75" hidden="false" customHeight="false" outlineLevel="0" collapsed="false">
      <c r="A8939" s="3" t="n">
        <v>8938</v>
      </c>
      <c r="B8939" s="3" t="s">
        <v>25823</v>
      </c>
      <c r="C8939" s="3" t="s">
        <v>25824</v>
      </c>
      <c r="D8939" s="3" t="n">
        <v>1</v>
      </c>
      <c r="E8939" s="3" t="n">
        <v>11.0216189</v>
      </c>
      <c r="F8939" s="3" t="n">
        <v>90</v>
      </c>
      <c r="G8939" s="3" t="n">
        <v>90</v>
      </c>
      <c r="H8939" s="3" t="n">
        <v>13</v>
      </c>
      <c r="I8939" s="3" t="n">
        <v>13</v>
      </c>
      <c r="J8939" s="3" t="n">
        <v>174</v>
      </c>
      <c r="K8939" s="3" t="n">
        <v>174</v>
      </c>
      <c r="L8939" s="3" t="n">
        <v>11</v>
      </c>
      <c r="M8939" s="3" t="n">
        <v>11</v>
      </c>
      <c r="N8939" s="3" t="n">
        <v>-1</v>
      </c>
      <c r="O8939" s="3" t="n">
        <v>-1</v>
      </c>
      <c r="P8939" s="3" t="n">
        <v>9.1</v>
      </c>
      <c r="Q8939" s="3" t="n">
        <v>24.2</v>
      </c>
      <c r="R8939" s="3" t="s">
        <v>25825</v>
      </c>
      <c r="S8939" s="4" t="n">
        <v>45747.4177314815</v>
      </c>
      <c r="T8939" s="3" t="s">
        <v>1920</v>
      </c>
      <c r="U8939" s="3" t="s">
        <v>1920</v>
      </c>
      <c r="V8939" s="3" t="n">
        <v>0</v>
      </c>
      <c r="W8939" s="3" t="n">
        <v>0</v>
      </c>
      <c r="X8939" s="3" t="n">
        <v>0</v>
      </c>
      <c r="Y8939" s="3" t="s">
        <v>30</v>
      </c>
      <c r="Z8939" s="3" t="s">
        <v>30</v>
      </c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  <c r="AP8939" s="3"/>
      <c r="AQ8939" s="3"/>
      <c r="AR8939" s="3"/>
      <c r="AS8939" s="3"/>
      <c r="AT8939" s="3"/>
      <c r="AU8939" s="3"/>
      <c r="AV8939" s="3"/>
      <c r="AW8939" s="3"/>
      <c r="AX8939" s="3"/>
      <c r="AY8939" s="3"/>
      <c r="AZ8939" s="3"/>
      <c r="BA8939" s="3"/>
      <c r="BB8939" s="3"/>
      <c r="BC8939" s="3"/>
      <c r="BD8939" s="3"/>
      <c r="BE8939" s="3"/>
      <c r="BF8939" s="3"/>
      <c r="BG8939" s="3"/>
      <c r="BH8939" s="3"/>
      <c r="BI8939" s="3"/>
      <c r="BJ8939" s="3"/>
    </row>
    <row r="8940" customFormat="false" ht="15.75" hidden="false" customHeight="false" outlineLevel="0" collapsed="false">
      <c r="A8940" s="3" t="n">
        <v>8939</v>
      </c>
      <c r="B8940" s="3" t="s">
        <v>25826</v>
      </c>
      <c r="C8940" s="3" t="s">
        <v>25827</v>
      </c>
      <c r="D8940" s="3" t="n">
        <v>1</v>
      </c>
      <c r="E8940" s="3" t="n">
        <v>2.3558042</v>
      </c>
      <c r="F8940" s="3" t="n">
        <v>184</v>
      </c>
      <c r="G8940" s="3" t="n">
        <v>184</v>
      </c>
      <c r="H8940" s="3" t="n">
        <v>17</v>
      </c>
      <c r="I8940" s="3" t="n">
        <v>17</v>
      </c>
      <c r="J8940" s="3" t="n">
        <v>186</v>
      </c>
      <c r="K8940" s="3" t="n">
        <v>186</v>
      </c>
      <c r="L8940" s="3" t="n">
        <v>13</v>
      </c>
      <c r="M8940" s="3" t="n">
        <v>13</v>
      </c>
      <c r="N8940" s="3" t="n">
        <v>-1</v>
      </c>
      <c r="O8940" s="3" t="n">
        <v>-1</v>
      </c>
      <c r="P8940" s="3" t="n">
        <v>7.8</v>
      </c>
      <c r="Q8940" s="3" t="n">
        <v>24.2</v>
      </c>
      <c r="R8940" s="3" t="s">
        <v>25828</v>
      </c>
      <c r="S8940" s="4" t="n">
        <v>45747.4178587963</v>
      </c>
      <c r="T8940" s="3" t="s">
        <v>65</v>
      </c>
      <c r="U8940" s="3" t="s">
        <v>65</v>
      </c>
      <c r="V8940" s="3" t="n">
        <v>0</v>
      </c>
      <c r="W8940" s="3" t="n">
        <v>0</v>
      </c>
      <c r="X8940" s="3" t="n">
        <v>0</v>
      </c>
      <c r="Y8940" s="3" t="s">
        <v>30</v>
      </c>
      <c r="Z8940" s="3" t="s">
        <v>30</v>
      </c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  <c r="AP8940" s="3"/>
      <c r="AQ8940" s="3"/>
      <c r="AR8940" s="3"/>
      <c r="AS8940" s="3"/>
      <c r="AT8940" s="3"/>
      <c r="AU8940" s="3"/>
      <c r="AV8940" s="3"/>
      <c r="AW8940" s="3"/>
      <c r="AX8940" s="3"/>
      <c r="AY8940" s="3"/>
      <c r="AZ8940" s="3"/>
      <c r="BA8940" s="3"/>
      <c r="BB8940" s="3"/>
      <c r="BC8940" s="3"/>
      <c r="BD8940" s="3"/>
      <c r="BE8940" s="3"/>
      <c r="BF8940" s="3"/>
      <c r="BG8940" s="3"/>
      <c r="BH8940" s="3"/>
      <c r="BI8940" s="3"/>
      <c r="BJ8940" s="3"/>
    </row>
    <row r="8941" customFormat="false" ht="15.75" hidden="false" customHeight="false" outlineLevel="0" collapsed="false">
      <c r="A8941" s="3" t="n">
        <v>8940</v>
      </c>
      <c r="B8941" s="3" t="s">
        <v>25829</v>
      </c>
      <c r="C8941" s="3" t="s">
        <v>25830</v>
      </c>
      <c r="D8941" s="3" t="n">
        <v>1</v>
      </c>
      <c r="E8941" s="3" t="n">
        <v>2.4983668</v>
      </c>
      <c r="F8941" s="3" t="n">
        <v>184</v>
      </c>
      <c r="G8941" s="3" t="n">
        <v>184</v>
      </c>
      <c r="H8941" s="3" t="n">
        <v>17</v>
      </c>
      <c r="I8941" s="3" t="n">
        <v>17</v>
      </c>
      <c r="J8941" s="3" t="n">
        <v>186</v>
      </c>
      <c r="K8941" s="3" t="n">
        <v>186</v>
      </c>
      <c r="L8941" s="3" t="n">
        <v>13</v>
      </c>
      <c r="M8941" s="3" t="n">
        <v>13</v>
      </c>
      <c r="N8941" s="3" t="n">
        <v>-1</v>
      </c>
      <c r="O8941" s="3" t="n">
        <v>-1</v>
      </c>
      <c r="P8941" s="3" t="n">
        <v>7.8</v>
      </c>
      <c r="Q8941" s="3" t="n">
        <v>24.2</v>
      </c>
      <c r="R8941" s="3" t="s">
        <v>25828</v>
      </c>
      <c r="S8941" s="4" t="n">
        <v>45747.4179398148</v>
      </c>
      <c r="T8941" s="3" t="s">
        <v>65</v>
      </c>
      <c r="U8941" s="3" t="s">
        <v>65</v>
      </c>
      <c r="V8941" s="3" t="n">
        <v>0</v>
      </c>
      <c r="W8941" s="3" t="n">
        <v>0</v>
      </c>
      <c r="X8941" s="3" t="n">
        <v>0</v>
      </c>
      <c r="Y8941" s="3" t="s">
        <v>30</v>
      </c>
      <c r="Z8941" s="3" t="s">
        <v>30</v>
      </c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  <c r="AP8941" s="3"/>
      <c r="AQ8941" s="3"/>
      <c r="AR8941" s="3"/>
      <c r="AS8941" s="3"/>
      <c r="AT8941" s="3"/>
      <c r="AU8941" s="3"/>
      <c r="AV8941" s="3"/>
      <c r="AW8941" s="3"/>
      <c r="AX8941" s="3"/>
      <c r="AY8941" s="3"/>
      <c r="AZ8941" s="3"/>
      <c r="BA8941" s="3"/>
      <c r="BB8941" s="3"/>
      <c r="BC8941" s="3"/>
      <c r="BD8941" s="3"/>
      <c r="BE8941" s="3"/>
      <c r="BF8941" s="3"/>
      <c r="BG8941" s="3"/>
      <c r="BH8941" s="3"/>
      <c r="BI8941" s="3"/>
      <c r="BJ8941" s="3"/>
    </row>
    <row r="8942" customFormat="false" ht="15.75" hidden="false" customHeight="false" outlineLevel="0" collapsed="false">
      <c r="A8942" s="3" t="n">
        <v>8941</v>
      </c>
      <c r="B8942" s="3" t="s">
        <v>25831</v>
      </c>
      <c r="C8942" s="3" t="s">
        <v>25832</v>
      </c>
      <c r="D8942" s="3" t="n">
        <v>1</v>
      </c>
      <c r="E8942" s="3" t="n">
        <v>2.3726197</v>
      </c>
      <c r="F8942" s="3" t="n">
        <v>184</v>
      </c>
      <c r="G8942" s="3" t="n">
        <v>184</v>
      </c>
      <c r="H8942" s="3" t="n">
        <v>17</v>
      </c>
      <c r="I8942" s="3" t="n">
        <v>17</v>
      </c>
      <c r="J8942" s="3" t="n">
        <v>186</v>
      </c>
      <c r="K8942" s="3" t="n">
        <v>186</v>
      </c>
      <c r="L8942" s="3" t="n">
        <v>13</v>
      </c>
      <c r="M8942" s="3" t="n">
        <v>13</v>
      </c>
      <c r="N8942" s="3" t="n">
        <v>-1</v>
      </c>
      <c r="O8942" s="3" t="n">
        <v>-1</v>
      </c>
      <c r="P8942" s="3" t="n">
        <v>7.8</v>
      </c>
      <c r="Q8942" s="3" t="n">
        <v>24.2</v>
      </c>
      <c r="R8942" s="3" t="s">
        <v>25828</v>
      </c>
      <c r="S8942" s="4" t="n">
        <v>45747.4180092593</v>
      </c>
      <c r="T8942" s="3" t="s">
        <v>65</v>
      </c>
      <c r="U8942" s="3" t="s">
        <v>65</v>
      </c>
      <c r="V8942" s="3" t="n">
        <v>0</v>
      </c>
      <c r="W8942" s="3" t="n">
        <v>0</v>
      </c>
      <c r="X8942" s="3" t="n">
        <v>0</v>
      </c>
      <c r="Y8942" s="3" t="s">
        <v>30</v>
      </c>
      <c r="Z8942" s="3" t="s">
        <v>30</v>
      </c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  <c r="AP8942" s="3"/>
      <c r="AQ8942" s="3"/>
      <c r="AR8942" s="3"/>
      <c r="AS8942" s="3"/>
      <c r="AT8942" s="3"/>
      <c r="AU8942" s="3"/>
      <c r="AV8942" s="3"/>
      <c r="AW8942" s="3"/>
      <c r="AX8942" s="3"/>
      <c r="AY8942" s="3"/>
      <c r="AZ8942" s="3"/>
      <c r="BA8942" s="3"/>
      <c r="BB8942" s="3"/>
      <c r="BC8942" s="3"/>
      <c r="BD8942" s="3"/>
      <c r="BE8942" s="3"/>
      <c r="BF8942" s="3"/>
      <c r="BG8942" s="3"/>
      <c r="BH8942" s="3"/>
      <c r="BI8942" s="3"/>
      <c r="BJ8942" s="3"/>
    </row>
    <row r="8943" customFormat="false" ht="15.75" hidden="false" customHeight="false" outlineLevel="0" collapsed="false">
      <c r="A8943" s="3" t="n">
        <v>8942</v>
      </c>
      <c r="B8943" s="3" t="s">
        <v>25833</v>
      </c>
      <c r="C8943" s="3" t="s">
        <v>25834</v>
      </c>
      <c r="D8943" s="3" t="n">
        <v>1</v>
      </c>
      <c r="E8943" s="3" t="n">
        <v>0.0989841</v>
      </c>
      <c r="F8943" s="3" t="n">
        <v>5</v>
      </c>
      <c r="G8943" s="3" t="n">
        <v>5</v>
      </c>
      <c r="H8943" s="3" t="n">
        <v>4</v>
      </c>
      <c r="I8943" s="3" t="n">
        <v>4</v>
      </c>
      <c r="J8943" s="3" t="n">
        <v>2</v>
      </c>
      <c r="K8943" s="3" t="n">
        <v>2</v>
      </c>
      <c r="L8943" s="3" t="n">
        <v>1</v>
      </c>
      <c r="M8943" s="3" t="n">
        <v>1</v>
      </c>
      <c r="N8943" s="3" t="n">
        <v>2</v>
      </c>
      <c r="O8943" s="3" t="n">
        <v>0</v>
      </c>
      <c r="P8943" s="3" t="n">
        <v>8.2</v>
      </c>
      <c r="Q8943" s="3" t="n">
        <v>24.2</v>
      </c>
      <c r="R8943" s="3" t="s">
        <v>25835</v>
      </c>
      <c r="S8943" s="4" t="n">
        <v>45747.4180555556</v>
      </c>
      <c r="T8943" s="3" t="s">
        <v>65</v>
      </c>
      <c r="U8943" s="3" t="s">
        <v>65</v>
      </c>
      <c r="V8943" s="3" t="n">
        <v>1</v>
      </c>
      <c r="W8943" s="3" t="n">
        <v>1</v>
      </c>
      <c r="X8943" s="3" t="n">
        <v>0</v>
      </c>
      <c r="Y8943" s="3" t="s">
        <v>30</v>
      </c>
      <c r="Z8943" s="3" t="s">
        <v>30</v>
      </c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  <c r="AP8943" s="3"/>
      <c r="AQ8943" s="3"/>
      <c r="AR8943" s="3"/>
      <c r="AS8943" s="3"/>
      <c r="AT8943" s="3"/>
      <c r="AU8943" s="3"/>
      <c r="AV8943" s="3"/>
      <c r="AW8943" s="3"/>
      <c r="AX8943" s="3"/>
      <c r="AY8943" s="3"/>
      <c r="AZ8943" s="3"/>
      <c r="BA8943" s="3"/>
      <c r="BB8943" s="3"/>
      <c r="BC8943" s="3"/>
      <c r="BD8943" s="3"/>
      <c r="BE8943" s="3"/>
      <c r="BF8943" s="3"/>
      <c r="BG8943" s="3"/>
      <c r="BH8943" s="3"/>
      <c r="BI8943" s="3"/>
      <c r="BJ8943" s="3"/>
    </row>
    <row r="8944" customFormat="false" ht="15.75" hidden="false" customHeight="false" outlineLevel="0" collapsed="false">
      <c r="A8944" s="3" t="n">
        <v>8943</v>
      </c>
      <c r="B8944" s="3" t="s">
        <v>25836</v>
      </c>
      <c r="C8944" s="3" t="s">
        <v>25837</v>
      </c>
      <c r="D8944" s="3" t="n">
        <v>1</v>
      </c>
      <c r="E8944" s="3" t="n">
        <v>2.0065515</v>
      </c>
      <c r="F8944" s="3" t="n">
        <v>24</v>
      </c>
      <c r="G8944" s="3" t="n">
        <v>24</v>
      </c>
      <c r="H8944" s="3" t="n">
        <v>7</v>
      </c>
      <c r="I8944" s="3" t="n">
        <v>7</v>
      </c>
      <c r="J8944" s="3" t="n">
        <v>37</v>
      </c>
      <c r="K8944" s="3" t="n">
        <v>37</v>
      </c>
      <c r="L8944" s="3" t="n">
        <v>4</v>
      </c>
      <c r="M8944" s="3" t="n">
        <v>4</v>
      </c>
      <c r="N8944" s="3" t="n">
        <v>2</v>
      </c>
      <c r="O8944" s="3" t="n">
        <v>2</v>
      </c>
      <c r="P8944" s="3" t="n">
        <v>7</v>
      </c>
      <c r="Q8944" s="3" t="n">
        <v>24.2</v>
      </c>
      <c r="R8944" s="3" t="s">
        <v>25838</v>
      </c>
      <c r="S8944" s="4" t="n">
        <v>45747.4181597222</v>
      </c>
      <c r="T8944" s="3" t="s">
        <v>65</v>
      </c>
      <c r="U8944" s="3" t="s">
        <v>65</v>
      </c>
      <c r="V8944" s="3" t="n">
        <v>1</v>
      </c>
      <c r="W8944" s="3" t="n">
        <v>1</v>
      </c>
      <c r="X8944" s="3" t="n">
        <v>0</v>
      </c>
      <c r="Y8944" s="3" t="s">
        <v>30</v>
      </c>
      <c r="Z8944" s="3" t="s">
        <v>30</v>
      </c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  <c r="AP8944" s="3"/>
      <c r="AQ8944" s="3"/>
      <c r="AR8944" s="3"/>
      <c r="AS8944" s="3"/>
      <c r="AT8944" s="3"/>
      <c r="AU8944" s="3"/>
      <c r="AV8944" s="3"/>
      <c r="AW8944" s="3"/>
      <c r="AX8944" s="3"/>
      <c r="AY8944" s="3"/>
      <c r="AZ8944" s="3"/>
      <c r="BA8944" s="3"/>
      <c r="BB8944" s="3"/>
      <c r="BC8944" s="3"/>
      <c r="BD8944" s="3"/>
      <c r="BE8944" s="3"/>
      <c r="BF8944" s="3"/>
      <c r="BG8944" s="3"/>
      <c r="BH8944" s="3"/>
      <c r="BI8944" s="3"/>
      <c r="BJ8944" s="3"/>
    </row>
    <row r="8945" customFormat="false" ht="15.75" hidden="false" customHeight="false" outlineLevel="0" collapsed="false">
      <c r="A8945" s="3" t="n">
        <v>8944</v>
      </c>
      <c r="B8945" s="3" t="s">
        <v>25839</v>
      </c>
      <c r="C8945" s="3" t="s">
        <v>25840</v>
      </c>
      <c r="D8945" s="3" t="n">
        <v>1</v>
      </c>
      <c r="E8945" s="3" t="n">
        <v>15.8961258</v>
      </c>
      <c r="F8945" s="3" t="n">
        <v>264</v>
      </c>
      <c r="G8945" s="3" t="n">
        <v>264</v>
      </c>
      <c r="H8945" s="3" t="n">
        <v>16</v>
      </c>
      <c r="I8945" s="3" t="n">
        <v>16</v>
      </c>
      <c r="J8945" s="3" t="n">
        <v>421</v>
      </c>
      <c r="K8945" s="3" t="n">
        <v>421</v>
      </c>
      <c r="L8945" s="3" t="n">
        <v>61</v>
      </c>
      <c r="M8945" s="3" t="n">
        <v>61</v>
      </c>
      <c r="N8945" s="3" t="n">
        <v>28</v>
      </c>
      <c r="O8945" s="3" t="n">
        <v>-1</v>
      </c>
      <c r="P8945" s="3" t="n">
        <v>7</v>
      </c>
      <c r="Q8945" s="3" t="n">
        <v>24.2</v>
      </c>
      <c r="R8945" s="3" t="s">
        <v>25841</v>
      </c>
      <c r="S8945" s="4" t="n">
        <v>45747.418599537</v>
      </c>
      <c r="T8945" s="3" t="s">
        <v>4910</v>
      </c>
      <c r="U8945" s="3" t="s">
        <v>4910</v>
      </c>
      <c r="V8945" s="3" t="n">
        <v>1</v>
      </c>
      <c r="W8945" s="3" t="n">
        <v>0</v>
      </c>
      <c r="X8945" s="3" t="n">
        <v>0</v>
      </c>
      <c r="Y8945" s="3" t="s">
        <v>30</v>
      </c>
      <c r="Z8945" s="3" t="s">
        <v>30</v>
      </c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  <c r="AP8945" s="3"/>
      <c r="AQ8945" s="3"/>
      <c r="AR8945" s="3"/>
      <c r="AS8945" s="3"/>
      <c r="AT8945" s="3"/>
      <c r="AU8945" s="3"/>
      <c r="AV8945" s="3"/>
      <c r="AW8945" s="3"/>
      <c r="AX8945" s="3"/>
      <c r="AY8945" s="3"/>
      <c r="AZ8945" s="3"/>
      <c r="BA8945" s="3"/>
      <c r="BB8945" s="3"/>
      <c r="BC8945" s="3"/>
      <c r="BD8945" s="3"/>
      <c r="BE8945" s="3"/>
      <c r="BF8945" s="3"/>
      <c r="BG8945" s="3"/>
      <c r="BH8945" s="3"/>
      <c r="BI8945" s="3"/>
      <c r="BJ8945" s="3"/>
    </row>
    <row r="8946" customFormat="false" ht="15.75" hidden="false" customHeight="false" outlineLevel="0" collapsed="false">
      <c r="A8946" s="3" t="n">
        <v>8945</v>
      </c>
      <c r="B8946" s="3" t="s">
        <v>25842</v>
      </c>
      <c r="C8946" s="3" t="s">
        <v>25843</v>
      </c>
      <c r="D8946" s="3" t="n">
        <v>1</v>
      </c>
      <c r="E8946" s="3" t="n">
        <v>0.0970786</v>
      </c>
      <c r="F8946" s="3" t="n">
        <v>6</v>
      </c>
      <c r="G8946" s="3" t="n">
        <v>6</v>
      </c>
      <c r="H8946" s="3" t="n">
        <v>3</v>
      </c>
      <c r="I8946" s="3" t="n">
        <v>3</v>
      </c>
      <c r="J8946" s="3" t="n">
        <v>5</v>
      </c>
      <c r="K8946" s="3" t="n">
        <v>5</v>
      </c>
      <c r="L8946" s="3" t="n">
        <v>0</v>
      </c>
      <c r="M8946" s="3" t="n">
        <v>0</v>
      </c>
      <c r="N8946" s="3" t="n">
        <v>-1</v>
      </c>
      <c r="O8946" s="3" t="n">
        <v>-1</v>
      </c>
      <c r="P8946" s="3" t="n">
        <v>3</v>
      </c>
      <c r="Q8946" s="3" t="n">
        <v>24.2</v>
      </c>
      <c r="R8946" s="3" t="s">
        <v>25844</v>
      </c>
      <c r="S8946" s="4" t="n">
        <v>45747.4186574074</v>
      </c>
      <c r="T8946" s="3" t="s">
        <v>65</v>
      </c>
      <c r="U8946" s="3" t="s">
        <v>65</v>
      </c>
      <c r="V8946" s="3" t="n">
        <v>0</v>
      </c>
      <c r="W8946" s="3" t="n">
        <v>0</v>
      </c>
      <c r="X8946" s="3" t="n">
        <v>0</v>
      </c>
      <c r="Y8946" s="3" t="s">
        <v>30</v>
      </c>
      <c r="Z8946" s="3" t="s">
        <v>30</v>
      </c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  <c r="AP8946" s="3"/>
      <c r="AQ8946" s="3"/>
      <c r="AR8946" s="3"/>
      <c r="AS8946" s="3"/>
      <c r="AT8946" s="3"/>
      <c r="AU8946" s="3"/>
      <c r="AV8946" s="3"/>
      <c r="AW8946" s="3"/>
      <c r="AX8946" s="3"/>
      <c r="AY8946" s="3"/>
      <c r="AZ8946" s="3"/>
      <c r="BA8946" s="3"/>
      <c r="BB8946" s="3"/>
      <c r="BC8946" s="3"/>
      <c r="BD8946" s="3"/>
      <c r="BE8946" s="3"/>
      <c r="BF8946" s="3"/>
      <c r="BG8946" s="3"/>
      <c r="BH8946" s="3"/>
      <c r="BI8946" s="3"/>
      <c r="BJ8946" s="3"/>
    </row>
    <row r="8947" customFormat="false" ht="15.75" hidden="false" customHeight="false" outlineLevel="0" collapsed="false">
      <c r="A8947" s="3" t="n">
        <v>8946</v>
      </c>
      <c r="B8947" s="3" t="s">
        <v>25845</v>
      </c>
      <c r="C8947" s="3" t="s">
        <v>25846</v>
      </c>
      <c r="D8947" s="3" t="n">
        <v>1</v>
      </c>
      <c r="E8947" s="3" t="n">
        <v>9.9594758</v>
      </c>
      <c r="F8947" s="3" t="n">
        <v>95</v>
      </c>
      <c r="G8947" s="3" t="n">
        <v>95</v>
      </c>
      <c r="H8947" s="3" t="n">
        <v>13</v>
      </c>
      <c r="I8947" s="3" t="n">
        <v>13</v>
      </c>
      <c r="J8947" s="3" t="n">
        <v>179</v>
      </c>
      <c r="K8947" s="3" t="n">
        <v>179</v>
      </c>
      <c r="L8947" s="3" t="n">
        <v>37</v>
      </c>
      <c r="M8947" s="3" t="n">
        <v>37</v>
      </c>
      <c r="N8947" s="3" t="n">
        <v>20</v>
      </c>
      <c r="O8947" s="3" t="n">
        <v>-1</v>
      </c>
      <c r="P8947" s="3" t="n">
        <v>8.7</v>
      </c>
      <c r="Q8947" s="3" t="n">
        <v>24.2</v>
      </c>
      <c r="R8947" s="3" t="s">
        <v>25847</v>
      </c>
      <c r="S8947" s="4" t="n">
        <v>45747.4189930556</v>
      </c>
      <c r="T8947" s="3" t="s">
        <v>4910</v>
      </c>
      <c r="U8947" s="3" t="s">
        <v>4910</v>
      </c>
      <c r="V8947" s="3" t="n">
        <v>1</v>
      </c>
      <c r="W8947" s="3" t="n">
        <v>0</v>
      </c>
      <c r="X8947" s="3" t="n">
        <v>0</v>
      </c>
      <c r="Y8947" s="3" t="s">
        <v>30</v>
      </c>
      <c r="Z8947" s="3" t="s">
        <v>30</v>
      </c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  <c r="AP8947" s="3"/>
      <c r="AQ8947" s="3"/>
      <c r="AR8947" s="3"/>
      <c r="AS8947" s="3"/>
      <c r="AT8947" s="3"/>
      <c r="AU8947" s="3"/>
      <c r="AV8947" s="3"/>
      <c r="AW8947" s="3"/>
      <c r="AX8947" s="3"/>
      <c r="AY8947" s="3"/>
      <c r="AZ8947" s="3"/>
      <c r="BA8947" s="3"/>
      <c r="BB8947" s="3"/>
      <c r="BC8947" s="3"/>
      <c r="BD8947" s="3"/>
      <c r="BE8947" s="3"/>
      <c r="BF8947" s="3"/>
      <c r="BG8947" s="3"/>
      <c r="BH8947" s="3"/>
      <c r="BI8947" s="3"/>
      <c r="BJ8947" s="3"/>
    </row>
    <row r="8948" customFormat="false" ht="15.75" hidden="false" customHeight="false" outlineLevel="0" collapsed="false">
      <c r="A8948" s="3" t="n">
        <v>8947</v>
      </c>
      <c r="B8948" s="3" t="s">
        <v>25848</v>
      </c>
      <c r="C8948" s="3" t="s">
        <v>25849</v>
      </c>
      <c r="D8948" s="3" t="n">
        <v>1</v>
      </c>
      <c r="E8948" s="3" t="n">
        <v>8.1093936</v>
      </c>
      <c r="F8948" s="3" t="n">
        <v>148</v>
      </c>
      <c r="G8948" s="3" t="n">
        <v>148</v>
      </c>
      <c r="H8948" s="3" t="n">
        <v>18</v>
      </c>
      <c r="I8948" s="3" t="n">
        <v>18</v>
      </c>
      <c r="J8948" s="3" t="n">
        <v>170</v>
      </c>
      <c r="K8948" s="3" t="n">
        <v>170</v>
      </c>
      <c r="L8948" s="3" t="n">
        <v>13</v>
      </c>
      <c r="M8948" s="3" t="n">
        <v>13</v>
      </c>
      <c r="N8948" s="3" t="n">
        <v>-1</v>
      </c>
      <c r="O8948" s="3" t="n">
        <v>-1</v>
      </c>
      <c r="P8948" s="3" t="n">
        <v>8.2</v>
      </c>
      <c r="Q8948" s="3" t="n">
        <v>24.2</v>
      </c>
      <c r="R8948" s="3" t="s">
        <v>25850</v>
      </c>
      <c r="S8948" s="4" t="n">
        <v>45747.4192708333</v>
      </c>
      <c r="T8948" s="3" t="s">
        <v>29</v>
      </c>
      <c r="U8948" s="3" t="s">
        <v>29</v>
      </c>
      <c r="V8948" s="3" t="n">
        <v>0</v>
      </c>
      <c r="W8948" s="3" t="n">
        <v>0</v>
      </c>
      <c r="X8948" s="3" t="n">
        <v>0</v>
      </c>
      <c r="Y8948" s="3" t="s">
        <v>30</v>
      </c>
      <c r="Z8948" s="3" t="s">
        <v>30</v>
      </c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  <c r="AP8948" s="3"/>
      <c r="AQ8948" s="3"/>
      <c r="AR8948" s="3"/>
      <c r="AS8948" s="3"/>
      <c r="AT8948" s="3"/>
      <c r="AU8948" s="3"/>
      <c r="AV8948" s="3"/>
      <c r="AW8948" s="3"/>
      <c r="AX8948" s="3"/>
      <c r="AY8948" s="3"/>
      <c r="AZ8948" s="3"/>
      <c r="BA8948" s="3"/>
      <c r="BB8948" s="3"/>
      <c r="BC8948" s="3"/>
      <c r="BD8948" s="3"/>
      <c r="BE8948" s="3"/>
      <c r="BF8948" s="3"/>
      <c r="BG8948" s="3"/>
      <c r="BH8948" s="3"/>
      <c r="BI8948" s="3"/>
      <c r="BJ8948" s="3"/>
    </row>
    <row r="8949" customFormat="false" ht="15.75" hidden="false" customHeight="false" outlineLevel="0" collapsed="false">
      <c r="A8949" s="3" t="n">
        <v>8948</v>
      </c>
      <c r="B8949" s="3" t="s">
        <v>25851</v>
      </c>
      <c r="C8949" s="3" t="s">
        <v>25852</v>
      </c>
      <c r="D8949" s="3" t="n">
        <v>1</v>
      </c>
      <c r="E8949" s="3" t="n">
        <v>12.761261</v>
      </c>
      <c r="F8949" s="3" t="n">
        <v>66</v>
      </c>
      <c r="G8949" s="3" t="n">
        <v>66</v>
      </c>
      <c r="H8949" s="3" t="n">
        <v>13</v>
      </c>
      <c r="I8949" s="3" t="n">
        <v>13</v>
      </c>
      <c r="J8949" s="3" t="n">
        <v>147</v>
      </c>
      <c r="K8949" s="3" t="n">
        <v>147</v>
      </c>
      <c r="L8949" s="3" t="n">
        <v>14</v>
      </c>
      <c r="M8949" s="3" t="n">
        <v>14</v>
      </c>
      <c r="N8949" s="3" t="n">
        <v>4</v>
      </c>
      <c r="O8949" s="3" t="n">
        <v>-1</v>
      </c>
      <c r="P8949" s="3" t="n">
        <v>8.1</v>
      </c>
      <c r="Q8949" s="3" t="n">
        <v>24.2</v>
      </c>
      <c r="R8949" s="3" t="s">
        <v>25853</v>
      </c>
      <c r="S8949" s="4" t="n">
        <v>45747.4196643519</v>
      </c>
      <c r="T8949" s="3" t="s">
        <v>239</v>
      </c>
      <c r="U8949" s="3" t="s">
        <v>239</v>
      </c>
      <c r="V8949" s="3" t="n">
        <v>1</v>
      </c>
      <c r="W8949" s="3" t="n">
        <v>0</v>
      </c>
      <c r="X8949" s="3" t="n">
        <v>0</v>
      </c>
      <c r="Y8949" s="3" t="s">
        <v>30</v>
      </c>
      <c r="Z8949" s="3" t="s">
        <v>30</v>
      </c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  <c r="AP8949" s="3"/>
      <c r="AQ8949" s="3"/>
      <c r="AR8949" s="3"/>
      <c r="AS8949" s="3"/>
      <c r="AT8949" s="3"/>
      <c r="AU8949" s="3"/>
      <c r="AV8949" s="3"/>
      <c r="AW8949" s="3"/>
      <c r="AX8949" s="3"/>
      <c r="AY8949" s="3"/>
      <c r="AZ8949" s="3"/>
      <c r="BA8949" s="3"/>
      <c r="BB8949" s="3"/>
      <c r="BC8949" s="3"/>
      <c r="BD8949" s="3"/>
      <c r="BE8949" s="3"/>
      <c r="BF8949" s="3"/>
      <c r="BG8949" s="3"/>
      <c r="BH8949" s="3"/>
      <c r="BI8949" s="3"/>
      <c r="BJ8949" s="3"/>
    </row>
    <row r="8950" customFormat="false" ht="15.75" hidden="false" customHeight="false" outlineLevel="0" collapsed="false">
      <c r="A8950" s="3" t="n">
        <v>8949</v>
      </c>
      <c r="B8950" s="3" t="s">
        <v>25854</v>
      </c>
      <c r="C8950" s="3" t="s">
        <v>25855</v>
      </c>
      <c r="D8950" s="3" t="n">
        <v>1</v>
      </c>
      <c r="E8950" s="3" t="n">
        <v>10.2732361</v>
      </c>
      <c r="F8950" s="3" t="n">
        <v>61</v>
      </c>
      <c r="G8950" s="3" t="n">
        <v>61</v>
      </c>
      <c r="H8950" s="3" t="n">
        <v>13</v>
      </c>
      <c r="I8950" s="3" t="n">
        <v>13</v>
      </c>
      <c r="J8950" s="3" t="n">
        <v>129</v>
      </c>
      <c r="K8950" s="3" t="n">
        <v>129</v>
      </c>
      <c r="L8950" s="3" t="n">
        <v>15</v>
      </c>
      <c r="M8950" s="3" t="n">
        <v>15</v>
      </c>
      <c r="N8950" s="3" t="n">
        <v>2</v>
      </c>
      <c r="O8950" s="3" t="n">
        <v>-1</v>
      </c>
      <c r="P8950" s="3" t="n">
        <v>8.1</v>
      </c>
      <c r="Q8950" s="3" t="n">
        <v>24.2</v>
      </c>
      <c r="R8950" s="3" t="s">
        <v>25856</v>
      </c>
      <c r="S8950" s="4" t="n">
        <v>45747.4199884259</v>
      </c>
      <c r="T8950" s="3" t="s">
        <v>239</v>
      </c>
      <c r="U8950" s="3" t="s">
        <v>239</v>
      </c>
      <c r="V8950" s="3" t="n">
        <v>1</v>
      </c>
      <c r="W8950" s="3" t="n">
        <v>0</v>
      </c>
      <c r="X8950" s="3" t="n">
        <v>0</v>
      </c>
      <c r="Y8950" s="3" t="s">
        <v>30</v>
      </c>
      <c r="Z8950" s="3" t="s">
        <v>30</v>
      </c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  <c r="AP8950" s="3"/>
      <c r="AQ8950" s="3"/>
      <c r="AR8950" s="3"/>
      <c r="AS8950" s="3"/>
      <c r="AT8950" s="3"/>
      <c r="AU8950" s="3"/>
      <c r="AV8950" s="3"/>
      <c r="AW8950" s="3"/>
      <c r="AX8950" s="3"/>
      <c r="AY8950" s="3"/>
      <c r="AZ8950" s="3"/>
      <c r="BA8950" s="3"/>
      <c r="BB8950" s="3"/>
      <c r="BC8950" s="3"/>
      <c r="BD8950" s="3"/>
      <c r="BE8950" s="3"/>
      <c r="BF8950" s="3"/>
      <c r="BG8950" s="3"/>
      <c r="BH8950" s="3"/>
      <c r="BI8950" s="3"/>
      <c r="BJ8950" s="3"/>
    </row>
    <row r="8951" customFormat="false" ht="15.75" hidden="false" customHeight="false" outlineLevel="0" collapsed="false">
      <c r="A8951" s="3" t="n">
        <v>8950</v>
      </c>
      <c r="B8951" s="3" t="s">
        <v>25857</v>
      </c>
      <c r="C8951" s="3" t="s">
        <v>25858</v>
      </c>
      <c r="D8951" s="3" t="n">
        <v>1</v>
      </c>
      <c r="E8951" s="3" t="n">
        <v>8.6184472</v>
      </c>
      <c r="F8951" s="3" t="n">
        <v>41</v>
      </c>
      <c r="G8951" s="3" t="n">
        <v>41</v>
      </c>
      <c r="H8951" s="3" t="n">
        <v>8</v>
      </c>
      <c r="I8951" s="3" t="n">
        <v>8</v>
      </c>
      <c r="J8951" s="3" t="n">
        <v>68</v>
      </c>
      <c r="K8951" s="3" t="n">
        <v>68</v>
      </c>
      <c r="L8951" s="3" t="n">
        <v>0</v>
      </c>
      <c r="M8951" s="3" t="n">
        <v>0</v>
      </c>
      <c r="N8951" s="3" t="n">
        <v>0</v>
      </c>
      <c r="O8951" s="3" t="n">
        <v>0</v>
      </c>
      <c r="P8951" s="3" t="n">
        <v>8.4</v>
      </c>
      <c r="Q8951" s="3" t="n">
        <v>24.2</v>
      </c>
      <c r="R8951" s="3" t="s">
        <v>25859</v>
      </c>
      <c r="S8951" s="4" t="n">
        <v>45747.4202199074</v>
      </c>
      <c r="T8951" s="3" t="s">
        <v>65</v>
      </c>
      <c r="U8951" s="3" t="s">
        <v>65</v>
      </c>
      <c r="V8951" s="3" t="n">
        <v>1</v>
      </c>
      <c r="W8951" s="3" t="n">
        <v>1</v>
      </c>
      <c r="X8951" s="3" t="n">
        <v>0</v>
      </c>
      <c r="Y8951" s="3" t="s">
        <v>30</v>
      </c>
      <c r="Z8951" s="3" t="s">
        <v>30</v>
      </c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  <c r="AP8951" s="3"/>
      <c r="AQ8951" s="3"/>
      <c r="AR8951" s="3"/>
      <c r="AS8951" s="3"/>
      <c r="AT8951" s="3"/>
      <c r="AU8951" s="3"/>
      <c r="AV8951" s="3"/>
      <c r="AW8951" s="3"/>
      <c r="AX8951" s="3"/>
      <c r="AY8951" s="3"/>
      <c r="AZ8951" s="3"/>
      <c r="BA8951" s="3"/>
      <c r="BB8951" s="3"/>
      <c r="BC8951" s="3"/>
      <c r="BD8951" s="3"/>
      <c r="BE8951" s="3"/>
      <c r="BF8951" s="3"/>
      <c r="BG8951" s="3"/>
      <c r="BH8951" s="3"/>
      <c r="BI8951" s="3"/>
      <c r="BJ8951" s="3"/>
    </row>
    <row r="8952" customFormat="false" ht="15.75" hidden="false" customHeight="false" outlineLevel="0" collapsed="false">
      <c r="A8952" s="3" t="n">
        <v>8951</v>
      </c>
      <c r="B8952" s="3" t="s">
        <v>25860</v>
      </c>
      <c r="C8952" s="3" t="s">
        <v>25861</v>
      </c>
      <c r="D8952" s="3" t="n">
        <v>1</v>
      </c>
      <c r="E8952" s="3" t="n">
        <v>0.3337449</v>
      </c>
      <c r="F8952" s="3" t="n">
        <v>28</v>
      </c>
      <c r="G8952" s="3" t="n">
        <v>28</v>
      </c>
      <c r="H8952" s="3" t="n">
        <v>7</v>
      </c>
      <c r="I8952" s="3" t="n">
        <v>7</v>
      </c>
      <c r="J8952" s="3" t="n">
        <v>31</v>
      </c>
      <c r="K8952" s="3" t="n">
        <v>31</v>
      </c>
      <c r="L8952" s="3" t="n">
        <v>1</v>
      </c>
      <c r="M8952" s="3" t="n">
        <v>1</v>
      </c>
      <c r="N8952" s="3" t="n">
        <v>0</v>
      </c>
      <c r="O8952" s="3" t="n">
        <v>0</v>
      </c>
      <c r="P8952" s="3" t="n">
        <v>8.7</v>
      </c>
      <c r="Q8952" s="3" t="n">
        <v>24.2</v>
      </c>
      <c r="R8952" s="3" t="s">
        <v>25862</v>
      </c>
      <c r="S8952" s="4" t="n">
        <v>45747.4203125</v>
      </c>
      <c r="T8952" s="3" t="s">
        <v>256</v>
      </c>
      <c r="U8952" s="3" t="s">
        <v>256</v>
      </c>
      <c r="V8952" s="3" t="n">
        <v>1</v>
      </c>
      <c r="W8952" s="3" t="n">
        <v>1</v>
      </c>
      <c r="X8952" s="3" t="n">
        <v>0</v>
      </c>
      <c r="Y8952" s="3" t="s">
        <v>30</v>
      </c>
      <c r="Z8952" s="3" t="s">
        <v>30</v>
      </c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  <c r="AP8952" s="3"/>
      <c r="AQ8952" s="3"/>
      <c r="AR8952" s="3"/>
      <c r="AS8952" s="3"/>
      <c r="AT8952" s="3"/>
      <c r="AU8952" s="3"/>
      <c r="AV8952" s="3"/>
      <c r="AW8952" s="3"/>
      <c r="AX8952" s="3"/>
      <c r="AY8952" s="3"/>
      <c r="AZ8952" s="3"/>
      <c r="BA8952" s="3"/>
      <c r="BB8952" s="3"/>
      <c r="BC8952" s="3"/>
      <c r="BD8952" s="3"/>
      <c r="BE8952" s="3"/>
      <c r="BF8952" s="3"/>
      <c r="BG8952" s="3"/>
      <c r="BH8952" s="3"/>
      <c r="BI8952" s="3"/>
      <c r="BJ8952" s="3"/>
    </row>
    <row r="8953" customFormat="false" ht="15.75" hidden="false" customHeight="false" outlineLevel="0" collapsed="false">
      <c r="A8953" s="3" t="n">
        <v>8952</v>
      </c>
      <c r="B8953" s="3" t="s">
        <v>25863</v>
      </c>
      <c r="C8953" s="3" t="s">
        <v>25864</v>
      </c>
      <c r="D8953" s="3" t="n">
        <v>1</v>
      </c>
      <c r="E8953" s="3" t="n">
        <v>3.7598975</v>
      </c>
      <c r="F8953" s="3" t="n">
        <v>16</v>
      </c>
      <c r="G8953" s="3" t="n">
        <v>16</v>
      </c>
      <c r="H8953" s="3" t="n">
        <v>5</v>
      </c>
      <c r="I8953" s="3" t="n">
        <v>5</v>
      </c>
      <c r="J8953" s="3" t="n">
        <v>29</v>
      </c>
      <c r="K8953" s="3" t="n">
        <v>29</v>
      </c>
      <c r="L8953" s="3" t="n">
        <v>6</v>
      </c>
      <c r="M8953" s="3" t="n">
        <v>6</v>
      </c>
      <c r="N8953" s="3" t="n">
        <v>0</v>
      </c>
      <c r="O8953" s="3" t="n">
        <v>0</v>
      </c>
      <c r="P8953" s="3" t="n">
        <v>8.3</v>
      </c>
      <c r="Q8953" s="3" t="n">
        <v>24.2</v>
      </c>
      <c r="R8953" s="3" t="s">
        <v>25865</v>
      </c>
      <c r="S8953" s="4" t="n">
        <v>45747.4205092593</v>
      </c>
      <c r="T8953" s="3" t="s">
        <v>4910</v>
      </c>
      <c r="U8953" s="3" t="s">
        <v>4910</v>
      </c>
      <c r="V8953" s="3" t="n">
        <v>1</v>
      </c>
      <c r="W8953" s="3" t="n">
        <v>1</v>
      </c>
      <c r="X8953" s="3" t="n">
        <v>0</v>
      </c>
      <c r="Y8953" s="3" t="s">
        <v>30</v>
      </c>
      <c r="Z8953" s="3" t="s">
        <v>30</v>
      </c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  <c r="AP8953" s="3"/>
      <c r="AQ8953" s="3"/>
      <c r="AR8953" s="3"/>
      <c r="AS8953" s="3"/>
      <c r="AT8953" s="3"/>
      <c r="AU8953" s="3"/>
      <c r="AV8953" s="3"/>
      <c r="AW8953" s="3"/>
      <c r="AX8953" s="3"/>
      <c r="AY8953" s="3"/>
      <c r="AZ8953" s="3"/>
      <c r="BA8953" s="3"/>
      <c r="BB8953" s="3"/>
      <c r="BC8953" s="3"/>
      <c r="BD8953" s="3"/>
      <c r="BE8953" s="3"/>
      <c r="BF8953" s="3"/>
      <c r="BG8953" s="3"/>
      <c r="BH8953" s="3"/>
      <c r="BI8953" s="3"/>
      <c r="BJ8953" s="3"/>
    </row>
    <row r="8954" customFormat="false" ht="15.75" hidden="false" customHeight="false" outlineLevel="0" collapsed="false">
      <c r="A8954" s="3" t="n">
        <v>8953</v>
      </c>
      <c r="B8954" s="3" t="s">
        <v>25866</v>
      </c>
      <c r="C8954" s="3" t="s">
        <v>25867</v>
      </c>
      <c r="D8954" s="3" t="n">
        <v>1</v>
      </c>
      <c r="E8954" s="3" t="n">
        <v>12.6098296</v>
      </c>
      <c r="F8954" s="3" t="n">
        <v>27</v>
      </c>
      <c r="G8954" s="3" t="n">
        <v>27</v>
      </c>
      <c r="H8954" s="3" t="n">
        <v>9</v>
      </c>
      <c r="I8954" s="3" t="n">
        <v>9</v>
      </c>
      <c r="J8954" s="3" t="n">
        <v>55</v>
      </c>
      <c r="K8954" s="3" t="n">
        <v>55</v>
      </c>
      <c r="L8954" s="3" t="n">
        <v>12</v>
      </c>
      <c r="M8954" s="3" t="n">
        <v>12</v>
      </c>
      <c r="N8954" s="3" t="n">
        <v>0</v>
      </c>
      <c r="O8954" s="3" t="n">
        <v>-1</v>
      </c>
      <c r="P8954" s="3" t="n">
        <v>8.9</v>
      </c>
      <c r="Q8954" s="3" t="n">
        <v>24.2</v>
      </c>
      <c r="R8954" s="3" t="s">
        <v>25868</v>
      </c>
      <c r="S8954" s="4" t="n">
        <v>45747.4210648148</v>
      </c>
      <c r="T8954" s="3" t="s">
        <v>65</v>
      </c>
      <c r="U8954" s="3" t="s">
        <v>65</v>
      </c>
      <c r="V8954" s="3" t="n">
        <v>1</v>
      </c>
      <c r="W8954" s="3" t="n">
        <v>0</v>
      </c>
      <c r="X8954" s="3" t="n">
        <v>0</v>
      </c>
      <c r="Y8954" s="3" t="s">
        <v>30</v>
      </c>
      <c r="Z8954" s="3" t="s">
        <v>30</v>
      </c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  <c r="AP8954" s="3"/>
      <c r="AQ8954" s="3"/>
      <c r="AR8954" s="3"/>
      <c r="AS8954" s="3"/>
      <c r="AT8954" s="3"/>
      <c r="AU8954" s="3"/>
      <c r="AV8954" s="3"/>
      <c r="AW8954" s="3"/>
      <c r="AX8954" s="3"/>
      <c r="AY8954" s="3"/>
      <c r="AZ8954" s="3"/>
      <c r="BA8954" s="3"/>
      <c r="BB8954" s="3"/>
      <c r="BC8954" s="3"/>
      <c r="BD8954" s="3"/>
      <c r="BE8954" s="3"/>
      <c r="BF8954" s="3"/>
      <c r="BG8954" s="3"/>
      <c r="BH8954" s="3"/>
      <c r="BI8954" s="3"/>
      <c r="BJ8954" s="3"/>
    </row>
    <row r="8955" customFormat="false" ht="15.75" hidden="false" customHeight="false" outlineLevel="0" collapsed="false">
      <c r="A8955" s="3" t="n">
        <v>8954</v>
      </c>
      <c r="B8955" s="3" t="s">
        <v>25869</v>
      </c>
      <c r="C8955" s="3" t="s">
        <v>25870</v>
      </c>
      <c r="D8955" s="3" t="n">
        <v>1</v>
      </c>
      <c r="E8955" s="3" t="n">
        <v>54.7066123</v>
      </c>
      <c r="F8955" s="3" t="n">
        <v>459</v>
      </c>
      <c r="G8955" s="3" t="n">
        <v>459</v>
      </c>
      <c r="H8955" s="3" t="n">
        <v>8</v>
      </c>
      <c r="I8955" s="3" t="n">
        <v>8</v>
      </c>
      <c r="J8955" s="3" t="n">
        <v>876</v>
      </c>
      <c r="K8955" s="3" t="n">
        <v>876</v>
      </c>
      <c r="L8955" s="3" t="n">
        <v>58</v>
      </c>
      <c r="M8955" s="3" t="n">
        <v>58</v>
      </c>
      <c r="N8955" s="3" t="n">
        <v>0</v>
      </c>
      <c r="O8955" s="3" t="n">
        <v>-1</v>
      </c>
      <c r="P8955" s="3" t="n">
        <v>8.8</v>
      </c>
      <c r="Q8955" s="3" t="n">
        <v>24.2</v>
      </c>
      <c r="R8955" s="3" t="s">
        <v>25871</v>
      </c>
      <c r="S8955" s="4" t="n">
        <v>45747.4246527778</v>
      </c>
      <c r="T8955" s="3" t="s">
        <v>256</v>
      </c>
      <c r="U8955" s="3" t="s">
        <v>256</v>
      </c>
      <c r="V8955" s="3" t="n">
        <v>1</v>
      </c>
      <c r="W8955" s="3" t="n">
        <v>0</v>
      </c>
      <c r="X8955" s="3" t="n">
        <v>0</v>
      </c>
      <c r="Y8955" s="3" t="s">
        <v>30</v>
      </c>
      <c r="Z8955" s="3" t="s">
        <v>30</v>
      </c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  <c r="AP8955" s="3"/>
      <c r="AQ8955" s="3"/>
      <c r="AR8955" s="3"/>
      <c r="AS8955" s="3"/>
      <c r="AT8955" s="3"/>
      <c r="AU8955" s="3"/>
      <c r="AV8955" s="3"/>
      <c r="AW8955" s="3"/>
      <c r="AX8955" s="3"/>
      <c r="AY8955" s="3"/>
      <c r="AZ8955" s="3"/>
      <c r="BA8955" s="3"/>
      <c r="BB8955" s="3"/>
      <c r="BC8955" s="3"/>
      <c r="BD8955" s="3"/>
      <c r="BE8955" s="3"/>
      <c r="BF8955" s="3"/>
      <c r="BG8955" s="3"/>
      <c r="BH8955" s="3"/>
      <c r="BI8955" s="3"/>
      <c r="BJ8955" s="3"/>
    </row>
    <row r="8956" customFormat="false" ht="15.75" hidden="false" customHeight="false" outlineLevel="0" collapsed="false">
      <c r="A8956" s="3" t="n">
        <v>8955</v>
      </c>
      <c r="B8956" s="3" t="s">
        <v>25872</v>
      </c>
      <c r="C8956" s="3" t="s">
        <v>25873</v>
      </c>
      <c r="D8956" s="3" t="n">
        <v>1</v>
      </c>
      <c r="E8956" s="3" t="n">
        <v>0.9700791</v>
      </c>
      <c r="F8956" s="3" t="n">
        <v>4</v>
      </c>
      <c r="G8956" s="3" t="n">
        <v>4</v>
      </c>
      <c r="H8956" s="3" t="n">
        <v>3</v>
      </c>
      <c r="I8956" s="3" t="n">
        <v>3</v>
      </c>
      <c r="J8956" s="3" t="n">
        <v>2</v>
      </c>
      <c r="K8956" s="3" t="n">
        <v>2</v>
      </c>
      <c r="L8956" s="3" t="n">
        <v>1</v>
      </c>
      <c r="M8956" s="3" t="n">
        <v>1</v>
      </c>
      <c r="N8956" s="3" t="n">
        <v>0</v>
      </c>
      <c r="O8956" s="3" t="n">
        <v>0</v>
      </c>
      <c r="P8956" s="3" t="n">
        <v>8.5</v>
      </c>
      <c r="Q8956" s="3" t="n">
        <v>24.2</v>
      </c>
      <c r="R8956" s="3" t="s">
        <v>25874</v>
      </c>
      <c r="S8956" s="4" t="n">
        <v>45747.4247800926</v>
      </c>
      <c r="T8956" s="3" t="s">
        <v>65</v>
      </c>
      <c r="U8956" s="3" t="s">
        <v>65</v>
      </c>
      <c r="V8956" s="3" t="n">
        <v>1</v>
      </c>
      <c r="W8956" s="3" t="n">
        <v>1</v>
      </c>
      <c r="X8956" s="3" t="n">
        <v>0</v>
      </c>
      <c r="Y8956" s="3" t="s">
        <v>30</v>
      </c>
      <c r="Z8956" s="3" t="s">
        <v>30</v>
      </c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  <c r="AP8956" s="3"/>
      <c r="AQ8956" s="3"/>
      <c r="AR8956" s="3"/>
      <c r="AS8956" s="3"/>
      <c r="AT8956" s="3"/>
      <c r="AU8956" s="3"/>
      <c r="AV8956" s="3"/>
      <c r="AW8956" s="3"/>
      <c r="AX8956" s="3"/>
      <c r="AY8956" s="3"/>
      <c r="AZ8956" s="3"/>
      <c r="BA8956" s="3"/>
      <c r="BB8956" s="3"/>
      <c r="BC8956" s="3"/>
      <c r="BD8956" s="3"/>
      <c r="BE8956" s="3"/>
      <c r="BF8956" s="3"/>
      <c r="BG8956" s="3"/>
      <c r="BH8956" s="3"/>
      <c r="BI8956" s="3"/>
      <c r="BJ8956" s="3"/>
    </row>
    <row r="8957" customFormat="false" ht="15.75" hidden="false" customHeight="false" outlineLevel="0" collapsed="false">
      <c r="A8957" s="3" t="n">
        <v>8956</v>
      </c>
      <c r="B8957" s="3" t="s">
        <v>25875</v>
      </c>
      <c r="C8957" s="3" t="s">
        <v>25876</v>
      </c>
      <c r="D8957" s="3" t="n">
        <v>1</v>
      </c>
      <c r="E8957" s="3" t="n">
        <v>2.2000957</v>
      </c>
      <c r="F8957" s="3" t="n">
        <v>28</v>
      </c>
      <c r="G8957" s="3" t="n">
        <v>28</v>
      </c>
      <c r="H8957" s="3" t="n">
        <v>8</v>
      </c>
      <c r="I8957" s="3" t="n">
        <v>8</v>
      </c>
      <c r="J8957" s="3" t="n">
        <v>44</v>
      </c>
      <c r="K8957" s="3" t="n">
        <v>44</v>
      </c>
      <c r="L8957" s="3" t="n">
        <v>5</v>
      </c>
      <c r="M8957" s="3" t="n">
        <v>5</v>
      </c>
      <c r="N8957" s="3" t="n">
        <v>0</v>
      </c>
      <c r="O8957" s="3" t="n">
        <v>-1</v>
      </c>
      <c r="P8957" s="3" t="n">
        <v>8.5</v>
      </c>
      <c r="Q8957" s="3" t="n">
        <v>24.2</v>
      </c>
      <c r="R8957" s="3" t="s">
        <v>25877</v>
      </c>
      <c r="S8957" s="4" t="n">
        <v>45747.4249305556</v>
      </c>
      <c r="T8957" s="3" t="s">
        <v>4910</v>
      </c>
      <c r="U8957" s="3" t="s">
        <v>4910</v>
      </c>
      <c r="V8957" s="3" t="n">
        <v>1</v>
      </c>
      <c r="W8957" s="3" t="n">
        <v>0</v>
      </c>
      <c r="X8957" s="3" t="n">
        <v>0</v>
      </c>
      <c r="Y8957" s="3" t="s">
        <v>30</v>
      </c>
      <c r="Z8957" s="3" t="s">
        <v>30</v>
      </c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  <c r="AP8957" s="3"/>
      <c r="AQ8957" s="3"/>
      <c r="AR8957" s="3"/>
      <c r="AS8957" s="3"/>
      <c r="AT8957" s="3"/>
      <c r="AU8957" s="3"/>
      <c r="AV8957" s="3"/>
      <c r="AW8957" s="3"/>
      <c r="AX8957" s="3"/>
      <c r="AY8957" s="3"/>
      <c r="AZ8957" s="3"/>
      <c r="BA8957" s="3"/>
      <c r="BB8957" s="3"/>
      <c r="BC8957" s="3"/>
      <c r="BD8957" s="3"/>
      <c r="BE8957" s="3"/>
      <c r="BF8957" s="3"/>
      <c r="BG8957" s="3"/>
      <c r="BH8957" s="3"/>
      <c r="BI8957" s="3"/>
      <c r="BJ8957" s="3"/>
    </row>
    <row r="8958" customFormat="false" ht="15.75" hidden="false" customHeight="false" outlineLevel="0" collapsed="false">
      <c r="A8958" s="3" t="n">
        <v>8957</v>
      </c>
      <c r="B8958" s="3" t="s">
        <v>25878</v>
      </c>
      <c r="C8958" s="3" t="s">
        <v>25879</v>
      </c>
      <c r="D8958" s="3" t="n">
        <v>1</v>
      </c>
      <c r="E8958" s="3" t="n">
        <v>2.4450897</v>
      </c>
      <c r="F8958" s="3" t="n">
        <v>42</v>
      </c>
      <c r="G8958" s="3" t="n">
        <v>42</v>
      </c>
      <c r="H8958" s="3" t="n">
        <v>9</v>
      </c>
      <c r="I8958" s="3" t="n">
        <v>9</v>
      </c>
      <c r="J8958" s="3" t="n">
        <v>61</v>
      </c>
      <c r="K8958" s="3" t="n">
        <v>61</v>
      </c>
      <c r="L8958" s="3" t="n">
        <v>8</v>
      </c>
      <c r="M8958" s="3" t="n">
        <v>8</v>
      </c>
      <c r="N8958" s="3" t="n">
        <v>0</v>
      </c>
      <c r="O8958" s="3" t="n">
        <v>-1</v>
      </c>
      <c r="P8958" s="3" t="n">
        <v>8.5</v>
      </c>
      <c r="Q8958" s="3" t="n">
        <v>24.2</v>
      </c>
      <c r="R8958" s="3" t="s">
        <v>25880</v>
      </c>
      <c r="S8958" s="4" t="n">
        <v>45747.4250578704</v>
      </c>
      <c r="T8958" s="3" t="s">
        <v>3197</v>
      </c>
      <c r="U8958" s="3" t="s">
        <v>3197</v>
      </c>
      <c r="V8958" s="3" t="n">
        <v>1</v>
      </c>
      <c r="W8958" s="3" t="n">
        <v>0</v>
      </c>
      <c r="X8958" s="3" t="n">
        <v>0</v>
      </c>
      <c r="Y8958" s="3" t="s">
        <v>30</v>
      </c>
      <c r="Z8958" s="3" t="s">
        <v>30</v>
      </c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  <c r="AP8958" s="3"/>
      <c r="AQ8958" s="3"/>
      <c r="AR8958" s="3"/>
      <c r="AS8958" s="3"/>
      <c r="AT8958" s="3"/>
      <c r="AU8958" s="3"/>
      <c r="AV8958" s="3"/>
      <c r="AW8958" s="3"/>
      <c r="AX8958" s="3"/>
      <c r="AY8958" s="3"/>
      <c r="AZ8958" s="3"/>
      <c r="BA8958" s="3"/>
      <c r="BB8958" s="3"/>
      <c r="BC8958" s="3"/>
      <c r="BD8958" s="3"/>
      <c r="BE8958" s="3"/>
      <c r="BF8958" s="3"/>
      <c r="BG8958" s="3"/>
      <c r="BH8958" s="3"/>
      <c r="BI8958" s="3"/>
      <c r="BJ8958" s="3"/>
    </row>
    <row r="8959" customFormat="false" ht="15.75" hidden="false" customHeight="false" outlineLevel="0" collapsed="false">
      <c r="A8959" s="3" t="n">
        <v>8958</v>
      </c>
      <c r="B8959" s="3" t="s">
        <v>25881</v>
      </c>
      <c r="C8959" s="3" t="s">
        <v>25882</v>
      </c>
      <c r="D8959" s="3" t="n">
        <v>1</v>
      </c>
      <c r="E8959" s="3" t="n">
        <v>2.8594466</v>
      </c>
      <c r="F8959" s="3" t="n">
        <v>57</v>
      </c>
      <c r="G8959" s="3" t="n">
        <v>57</v>
      </c>
      <c r="H8959" s="3" t="n">
        <v>9</v>
      </c>
      <c r="I8959" s="3" t="n">
        <v>9</v>
      </c>
      <c r="J8959" s="3" t="n">
        <v>82</v>
      </c>
      <c r="K8959" s="3" t="n">
        <v>82</v>
      </c>
      <c r="L8959" s="3" t="n">
        <v>11</v>
      </c>
      <c r="M8959" s="3" t="n">
        <v>11</v>
      </c>
      <c r="N8959" s="3" t="n">
        <v>0</v>
      </c>
      <c r="O8959" s="3" t="n">
        <v>-1</v>
      </c>
      <c r="P8959" s="3" t="n">
        <v>8.5</v>
      </c>
      <c r="Q8959" s="3" t="n">
        <v>24.2</v>
      </c>
      <c r="R8959" s="3" t="s">
        <v>25883</v>
      </c>
      <c r="S8959" s="4" t="n">
        <v>45747.4251967593</v>
      </c>
      <c r="T8959" s="3" t="s">
        <v>3197</v>
      </c>
      <c r="U8959" s="3" t="s">
        <v>3197</v>
      </c>
      <c r="V8959" s="3" t="n">
        <v>1</v>
      </c>
      <c r="W8959" s="3" t="n">
        <v>0</v>
      </c>
      <c r="X8959" s="3" t="n">
        <v>0</v>
      </c>
      <c r="Y8959" s="3" t="s">
        <v>30</v>
      </c>
      <c r="Z8959" s="3" t="s">
        <v>30</v>
      </c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  <c r="AP8959" s="3"/>
      <c r="AQ8959" s="3"/>
      <c r="AR8959" s="3"/>
      <c r="AS8959" s="3"/>
      <c r="AT8959" s="3"/>
      <c r="AU8959" s="3"/>
      <c r="AV8959" s="3"/>
      <c r="AW8959" s="3"/>
      <c r="AX8959" s="3"/>
      <c r="AY8959" s="3"/>
      <c r="AZ8959" s="3"/>
      <c r="BA8959" s="3"/>
      <c r="BB8959" s="3"/>
      <c r="BC8959" s="3"/>
      <c r="BD8959" s="3"/>
      <c r="BE8959" s="3"/>
      <c r="BF8959" s="3"/>
      <c r="BG8959" s="3"/>
      <c r="BH8959" s="3"/>
      <c r="BI8959" s="3"/>
      <c r="BJ8959" s="3"/>
    </row>
    <row r="8960" customFormat="false" ht="15.75" hidden="false" customHeight="false" outlineLevel="0" collapsed="false">
      <c r="A8960" s="3" t="n">
        <v>8959</v>
      </c>
      <c r="B8960" s="3" t="s">
        <v>25884</v>
      </c>
      <c r="C8960" s="3" t="s">
        <v>25885</v>
      </c>
      <c r="D8960" s="3" t="n">
        <v>1</v>
      </c>
      <c r="E8960" s="3" t="n">
        <v>1.7901125</v>
      </c>
      <c r="F8960" s="3" t="n">
        <v>81</v>
      </c>
      <c r="G8960" s="3" t="n">
        <v>81</v>
      </c>
      <c r="H8960" s="3" t="n">
        <v>11</v>
      </c>
      <c r="I8960" s="3" t="n">
        <v>11</v>
      </c>
      <c r="J8960" s="3" t="n">
        <v>108</v>
      </c>
      <c r="K8960" s="3" t="n">
        <v>108</v>
      </c>
      <c r="L8960" s="3" t="n">
        <v>15</v>
      </c>
      <c r="M8960" s="3" t="n">
        <v>15</v>
      </c>
      <c r="N8960" s="3" t="n">
        <v>0</v>
      </c>
      <c r="O8960" s="3" t="n">
        <v>-1</v>
      </c>
      <c r="P8960" s="3" t="n">
        <v>8.5</v>
      </c>
      <c r="Q8960" s="3" t="n">
        <v>24.2</v>
      </c>
      <c r="R8960" s="3" t="s">
        <v>25886</v>
      </c>
      <c r="S8960" s="4" t="n">
        <v>45747.4253356482</v>
      </c>
      <c r="T8960" s="3" t="s">
        <v>1920</v>
      </c>
      <c r="U8960" s="3" t="s">
        <v>1920</v>
      </c>
      <c r="V8960" s="3" t="n">
        <v>1</v>
      </c>
      <c r="W8960" s="3" t="n">
        <v>0</v>
      </c>
      <c r="X8960" s="3" t="n">
        <v>0</v>
      </c>
      <c r="Y8960" s="3" t="s">
        <v>30</v>
      </c>
      <c r="Z8960" s="3" t="s">
        <v>30</v>
      </c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  <c r="AP8960" s="3"/>
      <c r="AQ8960" s="3"/>
      <c r="AR8960" s="3"/>
      <c r="AS8960" s="3"/>
      <c r="AT8960" s="3"/>
      <c r="AU8960" s="3"/>
      <c r="AV8960" s="3"/>
      <c r="AW8960" s="3"/>
      <c r="AX8960" s="3"/>
      <c r="AY8960" s="3"/>
      <c r="AZ8960" s="3"/>
      <c r="BA8960" s="3"/>
      <c r="BB8960" s="3"/>
      <c r="BC8960" s="3"/>
      <c r="BD8960" s="3"/>
      <c r="BE8960" s="3"/>
      <c r="BF8960" s="3"/>
      <c r="BG8960" s="3"/>
      <c r="BH8960" s="3"/>
      <c r="BI8960" s="3"/>
      <c r="BJ8960" s="3"/>
    </row>
    <row r="8961" customFormat="false" ht="15.75" hidden="false" customHeight="false" outlineLevel="0" collapsed="false">
      <c r="A8961" s="3" t="n">
        <v>8960</v>
      </c>
      <c r="B8961" s="3" t="s">
        <v>25887</v>
      </c>
      <c r="C8961" s="3" t="s">
        <v>25888</v>
      </c>
      <c r="D8961" s="3" t="n">
        <v>1</v>
      </c>
      <c r="E8961" s="3" t="n">
        <v>1.8866145</v>
      </c>
      <c r="F8961" s="3" t="n">
        <v>97</v>
      </c>
      <c r="G8961" s="3" t="n">
        <v>97</v>
      </c>
      <c r="H8961" s="3" t="n">
        <v>11</v>
      </c>
      <c r="I8961" s="3" t="n">
        <v>11</v>
      </c>
      <c r="J8961" s="3" t="n">
        <v>126</v>
      </c>
      <c r="K8961" s="3" t="n">
        <v>126</v>
      </c>
      <c r="L8961" s="3" t="n">
        <v>17</v>
      </c>
      <c r="M8961" s="3" t="n">
        <v>17</v>
      </c>
      <c r="N8961" s="3" t="n">
        <v>0</v>
      </c>
      <c r="O8961" s="3" t="n">
        <v>-1</v>
      </c>
      <c r="P8961" s="3" t="n">
        <v>8.5</v>
      </c>
      <c r="Q8961" s="3" t="n">
        <v>24.2</v>
      </c>
      <c r="R8961" s="3" t="s">
        <v>25889</v>
      </c>
      <c r="S8961" s="4" t="n">
        <v>45747.4254282407</v>
      </c>
      <c r="T8961" s="3" t="s">
        <v>1920</v>
      </c>
      <c r="U8961" s="3" t="s">
        <v>1920</v>
      </c>
      <c r="V8961" s="3" t="n">
        <v>1</v>
      </c>
      <c r="W8961" s="3" t="n">
        <v>0</v>
      </c>
      <c r="X8961" s="3" t="n">
        <v>0</v>
      </c>
      <c r="Y8961" s="3" t="s">
        <v>30</v>
      </c>
      <c r="Z8961" s="3" t="s">
        <v>30</v>
      </c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  <c r="AP8961" s="3"/>
      <c r="AQ8961" s="3"/>
      <c r="AR8961" s="3"/>
      <c r="AS8961" s="3"/>
      <c r="AT8961" s="3"/>
      <c r="AU8961" s="3"/>
      <c r="AV8961" s="3"/>
      <c r="AW8961" s="3"/>
      <c r="AX8961" s="3"/>
      <c r="AY8961" s="3"/>
      <c r="AZ8961" s="3"/>
      <c r="BA8961" s="3"/>
      <c r="BB8961" s="3"/>
      <c r="BC8961" s="3"/>
      <c r="BD8961" s="3"/>
      <c r="BE8961" s="3"/>
      <c r="BF8961" s="3"/>
      <c r="BG8961" s="3"/>
      <c r="BH8961" s="3"/>
      <c r="BI8961" s="3"/>
      <c r="BJ8961" s="3"/>
    </row>
    <row r="8962" customFormat="false" ht="15.75" hidden="false" customHeight="false" outlineLevel="0" collapsed="false">
      <c r="A8962" s="3" t="n">
        <v>8961</v>
      </c>
      <c r="B8962" s="3" t="s">
        <v>25890</v>
      </c>
      <c r="C8962" s="3" t="s">
        <v>25891</v>
      </c>
      <c r="D8962" s="3" t="n">
        <v>1</v>
      </c>
      <c r="E8962" s="3" t="n">
        <v>3.9712553</v>
      </c>
      <c r="F8962" s="3" t="n">
        <v>143</v>
      </c>
      <c r="G8962" s="3" t="n">
        <v>143</v>
      </c>
      <c r="H8962" s="3" t="n">
        <v>11</v>
      </c>
      <c r="I8962" s="3" t="n">
        <v>11</v>
      </c>
      <c r="J8962" s="3" t="n">
        <v>196</v>
      </c>
      <c r="K8962" s="3" t="n">
        <v>196</v>
      </c>
      <c r="L8962" s="3" t="n">
        <v>20</v>
      </c>
      <c r="M8962" s="3" t="n">
        <v>20</v>
      </c>
      <c r="N8962" s="3" t="n">
        <v>0</v>
      </c>
      <c r="O8962" s="3" t="n">
        <v>-1</v>
      </c>
      <c r="P8962" s="3" t="n">
        <v>8.5</v>
      </c>
      <c r="Q8962" s="3" t="n">
        <v>24.2</v>
      </c>
      <c r="R8962" s="3" t="s">
        <v>25892</v>
      </c>
      <c r="S8962" s="4" t="n">
        <v>45747.4255671296</v>
      </c>
      <c r="T8962" s="3" t="s">
        <v>1920</v>
      </c>
      <c r="U8962" s="3" t="s">
        <v>1920</v>
      </c>
      <c r="V8962" s="3" t="n">
        <v>1</v>
      </c>
      <c r="W8962" s="3" t="n">
        <v>0</v>
      </c>
      <c r="X8962" s="3" t="n">
        <v>0</v>
      </c>
      <c r="Y8962" s="3" t="s">
        <v>30</v>
      </c>
      <c r="Z8962" s="3" t="s">
        <v>30</v>
      </c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  <c r="AP8962" s="3"/>
      <c r="AQ8962" s="3"/>
      <c r="AR8962" s="3"/>
      <c r="AS8962" s="3"/>
      <c r="AT8962" s="3"/>
      <c r="AU8962" s="3"/>
      <c r="AV8962" s="3"/>
      <c r="AW8962" s="3"/>
      <c r="AX8962" s="3"/>
      <c r="AY8962" s="3"/>
      <c r="AZ8962" s="3"/>
      <c r="BA8962" s="3"/>
      <c r="BB8962" s="3"/>
      <c r="BC8962" s="3"/>
      <c r="BD8962" s="3"/>
      <c r="BE8962" s="3"/>
      <c r="BF8962" s="3"/>
      <c r="BG8962" s="3"/>
      <c r="BH8962" s="3"/>
      <c r="BI8962" s="3"/>
      <c r="BJ8962" s="3"/>
    </row>
    <row r="8963" customFormat="false" ht="15.75" hidden="false" customHeight="false" outlineLevel="0" collapsed="false">
      <c r="A8963" s="3" t="n">
        <v>8962</v>
      </c>
      <c r="B8963" s="3" t="s">
        <v>25893</v>
      </c>
      <c r="C8963" s="3" t="s">
        <v>25894</v>
      </c>
      <c r="D8963" s="3" t="n">
        <v>1</v>
      </c>
      <c r="E8963" s="3" t="n">
        <v>3.120617</v>
      </c>
      <c r="F8963" s="3" t="n">
        <v>151</v>
      </c>
      <c r="G8963" s="3" t="n">
        <v>151</v>
      </c>
      <c r="H8963" s="3" t="n">
        <v>16</v>
      </c>
      <c r="I8963" s="3" t="n">
        <v>16</v>
      </c>
      <c r="J8963" s="3" t="n">
        <v>244</v>
      </c>
      <c r="K8963" s="3" t="n">
        <v>244</v>
      </c>
      <c r="L8963" s="3" t="n">
        <v>30</v>
      </c>
      <c r="M8963" s="3" t="n">
        <v>30</v>
      </c>
      <c r="N8963" s="3" t="n">
        <v>-1</v>
      </c>
      <c r="O8963" s="3" t="n">
        <v>-1</v>
      </c>
      <c r="P8963" s="3" t="n">
        <v>8.5</v>
      </c>
      <c r="Q8963" s="3" t="n">
        <v>24.2</v>
      </c>
      <c r="R8963" s="3" t="s">
        <v>25895</v>
      </c>
      <c r="S8963" s="4" t="n">
        <v>45747.4256597222</v>
      </c>
      <c r="T8963" s="3" t="s">
        <v>3197</v>
      </c>
      <c r="U8963" s="3" t="s">
        <v>3197</v>
      </c>
      <c r="V8963" s="3" t="n">
        <v>0</v>
      </c>
      <c r="W8963" s="3" t="n">
        <v>0</v>
      </c>
      <c r="X8963" s="3" t="n">
        <v>0</v>
      </c>
      <c r="Y8963" s="3" t="s">
        <v>30</v>
      </c>
      <c r="Z8963" s="3" t="s">
        <v>30</v>
      </c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  <c r="AP8963" s="3"/>
      <c r="AQ8963" s="3"/>
      <c r="AR8963" s="3"/>
      <c r="AS8963" s="3"/>
      <c r="AT8963" s="3"/>
      <c r="AU8963" s="3"/>
      <c r="AV8963" s="3"/>
      <c r="AW8963" s="3"/>
      <c r="AX8963" s="3"/>
      <c r="AY8963" s="3"/>
      <c r="AZ8963" s="3"/>
      <c r="BA8963" s="3"/>
      <c r="BB8963" s="3"/>
      <c r="BC8963" s="3"/>
      <c r="BD8963" s="3"/>
      <c r="BE8963" s="3"/>
      <c r="BF8963" s="3"/>
      <c r="BG8963" s="3"/>
      <c r="BH8963" s="3"/>
      <c r="BI8963" s="3"/>
      <c r="BJ8963" s="3"/>
    </row>
    <row r="8964" customFormat="false" ht="15.75" hidden="false" customHeight="false" outlineLevel="0" collapsed="false">
      <c r="A8964" s="3" t="n">
        <v>8963</v>
      </c>
      <c r="B8964" s="3" t="s">
        <v>25896</v>
      </c>
      <c r="C8964" s="3" t="s">
        <v>25897</v>
      </c>
      <c r="D8964" s="3" t="n">
        <v>1</v>
      </c>
      <c r="E8964" s="3" t="n">
        <v>1.5403528</v>
      </c>
      <c r="F8964" s="3" t="n">
        <v>61</v>
      </c>
      <c r="G8964" s="3" t="n">
        <v>61</v>
      </c>
      <c r="H8964" s="3" t="n">
        <v>11</v>
      </c>
      <c r="I8964" s="3" t="n">
        <v>11</v>
      </c>
      <c r="J8964" s="3" t="n">
        <v>80</v>
      </c>
      <c r="K8964" s="3" t="n">
        <v>80</v>
      </c>
      <c r="L8964" s="3" t="n">
        <v>11</v>
      </c>
      <c r="M8964" s="3" t="n">
        <v>11</v>
      </c>
      <c r="N8964" s="3" t="n">
        <v>0</v>
      </c>
      <c r="O8964" s="3" t="n">
        <v>-1</v>
      </c>
      <c r="P8964" s="3" t="n">
        <v>8.5</v>
      </c>
      <c r="Q8964" s="3" t="n">
        <v>24.2</v>
      </c>
      <c r="R8964" s="3" t="s">
        <v>25898</v>
      </c>
      <c r="S8964" s="4" t="n">
        <v>45747.4258101852</v>
      </c>
      <c r="T8964" s="3" t="s">
        <v>3197</v>
      </c>
      <c r="U8964" s="3" t="s">
        <v>3197</v>
      </c>
      <c r="V8964" s="3" t="n">
        <v>1</v>
      </c>
      <c r="W8964" s="3" t="n">
        <v>0</v>
      </c>
      <c r="X8964" s="3" t="n">
        <v>0</v>
      </c>
      <c r="Y8964" s="3" t="s">
        <v>30</v>
      </c>
      <c r="Z8964" s="3" t="s">
        <v>30</v>
      </c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  <c r="AP8964" s="3"/>
      <c r="AQ8964" s="3"/>
      <c r="AR8964" s="3"/>
      <c r="AS8964" s="3"/>
      <c r="AT8964" s="3"/>
      <c r="AU8964" s="3"/>
      <c r="AV8964" s="3"/>
      <c r="AW8964" s="3"/>
      <c r="AX8964" s="3"/>
      <c r="AY8964" s="3"/>
      <c r="AZ8964" s="3"/>
      <c r="BA8964" s="3"/>
      <c r="BB8964" s="3"/>
      <c r="BC8964" s="3"/>
      <c r="BD8964" s="3"/>
      <c r="BE8964" s="3"/>
      <c r="BF8964" s="3"/>
      <c r="BG8964" s="3"/>
      <c r="BH8964" s="3"/>
      <c r="BI8964" s="3"/>
      <c r="BJ8964" s="3"/>
    </row>
    <row r="8965" customFormat="false" ht="15.75" hidden="false" customHeight="false" outlineLevel="0" collapsed="false">
      <c r="A8965" s="3" t="n">
        <v>8964</v>
      </c>
      <c r="B8965" s="3" t="s">
        <v>25899</v>
      </c>
      <c r="C8965" s="3" t="s">
        <v>25900</v>
      </c>
      <c r="D8965" s="3" t="n">
        <v>1</v>
      </c>
      <c r="E8965" s="3" t="n">
        <v>2.2147793</v>
      </c>
      <c r="F8965" s="3" t="n">
        <v>121</v>
      </c>
      <c r="G8965" s="3" t="n">
        <v>121</v>
      </c>
      <c r="H8965" s="3" t="n">
        <v>12</v>
      </c>
      <c r="I8965" s="3" t="n">
        <v>12</v>
      </c>
      <c r="J8965" s="3" t="n">
        <v>168</v>
      </c>
      <c r="K8965" s="3" t="n">
        <v>168</v>
      </c>
      <c r="L8965" s="3" t="n">
        <v>29</v>
      </c>
      <c r="M8965" s="3" t="n">
        <v>29</v>
      </c>
      <c r="N8965" s="3" t="n">
        <v>0</v>
      </c>
      <c r="O8965" s="3" t="n">
        <v>-1</v>
      </c>
      <c r="P8965" s="3" t="n">
        <v>8.5</v>
      </c>
      <c r="Q8965" s="3" t="n">
        <v>24.2</v>
      </c>
      <c r="R8965" s="3" t="s">
        <v>25901</v>
      </c>
      <c r="S8965" s="4" t="n">
        <v>45747.4259259259</v>
      </c>
      <c r="T8965" s="3" t="s">
        <v>3197</v>
      </c>
      <c r="U8965" s="3" t="s">
        <v>3197</v>
      </c>
      <c r="V8965" s="3" t="n">
        <v>1</v>
      </c>
      <c r="W8965" s="3" t="n">
        <v>0</v>
      </c>
      <c r="X8965" s="3" t="n">
        <v>0</v>
      </c>
      <c r="Y8965" s="3" t="s">
        <v>30</v>
      </c>
      <c r="Z8965" s="3" t="s">
        <v>30</v>
      </c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  <c r="AP8965" s="3"/>
      <c r="AQ8965" s="3"/>
      <c r="AR8965" s="3"/>
      <c r="AS8965" s="3"/>
      <c r="AT8965" s="3"/>
      <c r="AU8965" s="3"/>
      <c r="AV8965" s="3"/>
      <c r="AW8965" s="3"/>
      <c r="AX8965" s="3"/>
      <c r="AY8965" s="3"/>
      <c r="AZ8965" s="3"/>
      <c r="BA8965" s="3"/>
      <c r="BB8965" s="3"/>
      <c r="BC8965" s="3"/>
      <c r="BD8965" s="3"/>
      <c r="BE8965" s="3"/>
      <c r="BF8965" s="3"/>
      <c r="BG8965" s="3"/>
      <c r="BH8965" s="3"/>
      <c r="BI8965" s="3"/>
      <c r="BJ8965" s="3"/>
    </row>
    <row r="8966" customFormat="false" ht="15.75" hidden="false" customHeight="false" outlineLevel="0" collapsed="false">
      <c r="A8966" s="3" t="n">
        <v>8965</v>
      </c>
      <c r="B8966" s="3" t="s">
        <v>25902</v>
      </c>
      <c r="C8966" s="3" t="s">
        <v>25903</v>
      </c>
      <c r="D8966" s="3" t="n">
        <v>1</v>
      </c>
      <c r="E8966" s="3" t="n">
        <v>0.0364597</v>
      </c>
      <c r="F8966" s="3" t="n">
        <v>3</v>
      </c>
      <c r="G8966" s="3" t="n">
        <v>3</v>
      </c>
      <c r="H8966" s="3" t="n">
        <v>1</v>
      </c>
      <c r="I8966" s="3" t="n">
        <v>1</v>
      </c>
      <c r="J8966" s="3" t="n">
        <v>0</v>
      </c>
      <c r="K8966" s="3" t="n">
        <v>0</v>
      </c>
      <c r="L8966" s="3" t="n">
        <v>0</v>
      </c>
      <c r="M8966" s="3" t="n">
        <v>0</v>
      </c>
      <c r="N8966" s="3" t="n">
        <v>-1</v>
      </c>
      <c r="O8966" s="3" t="n">
        <v>-1</v>
      </c>
      <c r="P8966" s="3" t="n">
        <v>8.5</v>
      </c>
      <c r="Q8966" s="3" t="n">
        <v>24.2</v>
      </c>
      <c r="R8966" s="3" t="s">
        <v>25904</v>
      </c>
      <c r="S8966" s="4" t="n">
        <v>45747.4259490741</v>
      </c>
      <c r="T8966" s="3" t="s">
        <v>65</v>
      </c>
      <c r="U8966" s="3" t="s">
        <v>65</v>
      </c>
      <c r="V8966" s="3" t="n">
        <v>0</v>
      </c>
      <c r="W8966" s="3" t="n">
        <v>0</v>
      </c>
      <c r="X8966" s="3" t="n">
        <v>0</v>
      </c>
      <c r="Y8966" s="3" t="s">
        <v>30</v>
      </c>
      <c r="Z8966" s="3" t="s">
        <v>30</v>
      </c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  <c r="AP8966" s="3"/>
      <c r="AQ8966" s="3"/>
      <c r="AR8966" s="3"/>
      <c r="AS8966" s="3"/>
      <c r="AT8966" s="3"/>
      <c r="AU8966" s="3"/>
      <c r="AV8966" s="3"/>
      <c r="AW8966" s="3"/>
      <c r="AX8966" s="3"/>
      <c r="AY8966" s="3"/>
      <c r="AZ8966" s="3"/>
      <c r="BA8966" s="3"/>
      <c r="BB8966" s="3"/>
      <c r="BC8966" s="3"/>
      <c r="BD8966" s="3"/>
      <c r="BE8966" s="3"/>
      <c r="BF8966" s="3"/>
      <c r="BG8966" s="3"/>
      <c r="BH8966" s="3"/>
      <c r="BI8966" s="3"/>
      <c r="BJ8966" s="3"/>
    </row>
    <row r="8967" customFormat="false" ht="15.75" hidden="false" customHeight="false" outlineLevel="0" collapsed="false">
      <c r="A8967" s="3" t="n">
        <v>8966</v>
      </c>
      <c r="B8967" s="3" t="s">
        <v>25905</v>
      </c>
      <c r="C8967" s="3" t="s">
        <v>25906</v>
      </c>
      <c r="D8967" s="3" t="n">
        <v>1</v>
      </c>
      <c r="E8967" s="3" t="n">
        <v>3.0194367</v>
      </c>
      <c r="F8967" s="3" t="n">
        <v>60</v>
      </c>
      <c r="G8967" s="3" t="n">
        <v>60</v>
      </c>
      <c r="H8967" s="3" t="n">
        <v>11</v>
      </c>
      <c r="I8967" s="3" t="n">
        <v>11</v>
      </c>
      <c r="J8967" s="3" t="n">
        <v>72</v>
      </c>
      <c r="K8967" s="3" t="n">
        <v>72</v>
      </c>
      <c r="L8967" s="3" t="n">
        <v>15</v>
      </c>
      <c r="M8967" s="3" t="n">
        <v>15</v>
      </c>
      <c r="N8967" s="3" t="n">
        <v>28</v>
      </c>
      <c r="O8967" s="3" t="n">
        <v>-1</v>
      </c>
      <c r="P8967" s="3" t="n">
        <v>8.6</v>
      </c>
      <c r="Q8967" s="3" t="n">
        <v>24.2</v>
      </c>
      <c r="R8967" s="3" t="s">
        <v>25907</v>
      </c>
      <c r="S8967" s="4" t="n">
        <v>45747.426099537</v>
      </c>
      <c r="T8967" s="3" t="s">
        <v>256</v>
      </c>
      <c r="U8967" s="3" t="s">
        <v>256</v>
      </c>
      <c r="V8967" s="3" t="n">
        <v>1</v>
      </c>
      <c r="W8967" s="3" t="n">
        <v>0</v>
      </c>
      <c r="X8967" s="3" t="n">
        <v>0</v>
      </c>
      <c r="Y8967" s="3" t="s">
        <v>30</v>
      </c>
      <c r="Z8967" s="3" t="s">
        <v>30</v>
      </c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  <c r="AP8967" s="3"/>
      <c r="AQ8967" s="3"/>
      <c r="AR8967" s="3"/>
      <c r="AS8967" s="3"/>
      <c r="AT8967" s="3"/>
      <c r="AU8967" s="3"/>
      <c r="AV8967" s="3"/>
      <c r="AW8967" s="3"/>
      <c r="AX8967" s="3"/>
      <c r="AY8967" s="3"/>
      <c r="AZ8967" s="3"/>
      <c r="BA8967" s="3"/>
      <c r="BB8967" s="3"/>
      <c r="BC8967" s="3"/>
      <c r="BD8967" s="3"/>
      <c r="BE8967" s="3"/>
      <c r="BF8967" s="3"/>
      <c r="BG8967" s="3"/>
      <c r="BH8967" s="3"/>
      <c r="BI8967" s="3"/>
      <c r="BJ8967" s="3"/>
    </row>
    <row r="8968" customFormat="false" ht="15.75" hidden="false" customHeight="false" outlineLevel="0" collapsed="false">
      <c r="A8968" s="3" t="n">
        <v>8967</v>
      </c>
      <c r="B8968" s="3" t="s">
        <v>25908</v>
      </c>
      <c r="C8968" s="3" t="s">
        <v>25909</v>
      </c>
      <c r="D8968" s="3" t="n">
        <v>1</v>
      </c>
      <c r="E8968" s="3" t="n">
        <v>0.1721647</v>
      </c>
      <c r="F8968" s="3" t="n">
        <v>12</v>
      </c>
      <c r="G8968" s="3" t="n">
        <v>12</v>
      </c>
      <c r="H8968" s="3" t="n">
        <v>4</v>
      </c>
      <c r="I8968" s="3" t="n">
        <v>4</v>
      </c>
      <c r="J8968" s="3" t="n">
        <v>15</v>
      </c>
      <c r="K8968" s="3" t="n">
        <v>15</v>
      </c>
      <c r="L8968" s="3" t="n">
        <v>2</v>
      </c>
      <c r="M8968" s="3" t="n">
        <v>2</v>
      </c>
      <c r="N8968" s="3" t="n">
        <v>-1</v>
      </c>
      <c r="O8968" s="3" t="n">
        <v>-1</v>
      </c>
      <c r="P8968" s="3" t="n">
        <v>9</v>
      </c>
      <c r="Q8968" s="3" t="n">
        <v>24.2</v>
      </c>
      <c r="R8968" s="3" t="s">
        <v>25910</v>
      </c>
      <c r="S8968" s="4" t="n">
        <v>45747.4261458333</v>
      </c>
      <c r="T8968" s="3" t="s">
        <v>29</v>
      </c>
      <c r="U8968" s="3" t="s">
        <v>29</v>
      </c>
      <c r="V8968" s="3" t="n">
        <v>0</v>
      </c>
      <c r="W8968" s="3" t="n">
        <v>0</v>
      </c>
      <c r="X8968" s="3" t="n">
        <v>0</v>
      </c>
      <c r="Y8968" s="3" t="s">
        <v>30</v>
      </c>
      <c r="Z8968" s="3" t="s">
        <v>30</v>
      </c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  <c r="AP8968" s="3"/>
      <c r="AQ8968" s="3"/>
      <c r="AR8968" s="3"/>
      <c r="AS8968" s="3"/>
      <c r="AT8968" s="3"/>
      <c r="AU8968" s="3"/>
      <c r="AV8968" s="3"/>
      <c r="AW8968" s="3"/>
      <c r="AX8968" s="3"/>
      <c r="AY8968" s="3"/>
      <c r="AZ8968" s="3"/>
      <c r="BA8968" s="3"/>
      <c r="BB8968" s="3"/>
      <c r="BC8968" s="3"/>
      <c r="BD8968" s="3"/>
      <c r="BE8968" s="3"/>
      <c r="BF8968" s="3"/>
      <c r="BG8968" s="3"/>
      <c r="BH8968" s="3"/>
      <c r="BI8968" s="3"/>
      <c r="BJ8968" s="3"/>
    </row>
    <row r="8969" customFormat="false" ht="15.75" hidden="false" customHeight="false" outlineLevel="0" collapsed="false">
      <c r="A8969" s="3" t="n">
        <v>8968</v>
      </c>
      <c r="B8969" s="3" t="s">
        <v>25911</v>
      </c>
      <c r="C8969" s="3" t="s">
        <v>25912</v>
      </c>
      <c r="D8969" s="3" t="n">
        <v>1</v>
      </c>
      <c r="E8969" s="3" t="n">
        <v>0.1588703</v>
      </c>
      <c r="F8969" s="3" t="n">
        <v>10</v>
      </c>
      <c r="G8969" s="3" t="n">
        <v>10</v>
      </c>
      <c r="H8969" s="3" t="n">
        <v>4</v>
      </c>
      <c r="I8969" s="3" t="n">
        <v>4</v>
      </c>
      <c r="J8969" s="3" t="n">
        <v>11</v>
      </c>
      <c r="K8969" s="3" t="n">
        <v>11</v>
      </c>
      <c r="L8969" s="3" t="n">
        <v>2</v>
      </c>
      <c r="M8969" s="3" t="n">
        <v>2</v>
      </c>
      <c r="N8969" s="3" t="n">
        <v>-1</v>
      </c>
      <c r="O8969" s="3" t="n">
        <v>-1</v>
      </c>
      <c r="P8969" s="3" t="n">
        <v>9</v>
      </c>
      <c r="Q8969" s="3" t="n">
        <v>24.2</v>
      </c>
      <c r="R8969" s="3" t="s">
        <v>25913</v>
      </c>
      <c r="S8969" s="4" t="n">
        <v>45747.4261689815</v>
      </c>
      <c r="T8969" s="3" t="s">
        <v>29</v>
      </c>
      <c r="U8969" s="3" t="s">
        <v>29</v>
      </c>
      <c r="V8969" s="3" t="n">
        <v>0</v>
      </c>
      <c r="W8969" s="3" t="n">
        <v>0</v>
      </c>
      <c r="X8969" s="3" t="n">
        <v>0</v>
      </c>
      <c r="Y8969" s="3" t="s">
        <v>30</v>
      </c>
      <c r="Z8969" s="3" t="s">
        <v>30</v>
      </c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  <c r="AP8969" s="3"/>
      <c r="AQ8969" s="3"/>
      <c r="AR8969" s="3"/>
      <c r="AS8969" s="3"/>
      <c r="AT8969" s="3"/>
      <c r="AU8969" s="3"/>
      <c r="AV8969" s="3"/>
      <c r="AW8969" s="3"/>
      <c r="AX8969" s="3"/>
      <c r="AY8969" s="3"/>
      <c r="AZ8969" s="3"/>
      <c r="BA8969" s="3"/>
      <c r="BB8969" s="3"/>
      <c r="BC8969" s="3"/>
      <c r="BD8969" s="3"/>
      <c r="BE8969" s="3"/>
      <c r="BF8969" s="3"/>
      <c r="BG8969" s="3"/>
      <c r="BH8969" s="3"/>
      <c r="BI8969" s="3"/>
      <c r="BJ8969" s="3"/>
    </row>
    <row r="8970" customFormat="false" ht="15.75" hidden="false" customHeight="false" outlineLevel="0" collapsed="false">
      <c r="A8970" s="3" t="n">
        <v>8969</v>
      </c>
      <c r="B8970" s="3" t="s">
        <v>25914</v>
      </c>
      <c r="C8970" s="3" t="s">
        <v>25915</v>
      </c>
      <c r="D8970" s="3" t="n">
        <v>1</v>
      </c>
      <c r="E8970" s="3" t="n">
        <v>0.1517752</v>
      </c>
      <c r="F8970" s="3" t="n">
        <v>10</v>
      </c>
      <c r="G8970" s="3" t="n">
        <v>10</v>
      </c>
      <c r="H8970" s="3" t="n">
        <v>4</v>
      </c>
      <c r="I8970" s="3" t="n">
        <v>4</v>
      </c>
      <c r="J8970" s="3" t="n">
        <v>11</v>
      </c>
      <c r="K8970" s="3" t="n">
        <v>11</v>
      </c>
      <c r="L8970" s="3" t="n">
        <v>2</v>
      </c>
      <c r="M8970" s="3" t="n">
        <v>2</v>
      </c>
      <c r="N8970" s="3" t="n">
        <v>-1</v>
      </c>
      <c r="O8970" s="3" t="n">
        <v>-1</v>
      </c>
      <c r="P8970" s="3" t="n">
        <v>9</v>
      </c>
      <c r="Q8970" s="3" t="n">
        <v>24.2</v>
      </c>
      <c r="R8970" s="3" t="s">
        <v>25916</v>
      </c>
      <c r="S8970" s="4" t="n">
        <v>45747.4261921296</v>
      </c>
      <c r="T8970" s="3" t="s">
        <v>29</v>
      </c>
      <c r="U8970" s="3" t="s">
        <v>29</v>
      </c>
      <c r="V8970" s="3" t="n">
        <v>0</v>
      </c>
      <c r="W8970" s="3" t="n">
        <v>0</v>
      </c>
      <c r="X8970" s="3" t="n">
        <v>0</v>
      </c>
      <c r="Y8970" s="3" t="s">
        <v>30</v>
      </c>
      <c r="Z8970" s="3" t="s">
        <v>30</v>
      </c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  <c r="AP8970" s="3"/>
      <c r="AQ8970" s="3"/>
      <c r="AR8970" s="3"/>
      <c r="AS8970" s="3"/>
      <c r="AT8970" s="3"/>
      <c r="AU8970" s="3"/>
      <c r="AV8970" s="3"/>
      <c r="AW8970" s="3"/>
      <c r="AX8970" s="3"/>
      <c r="AY8970" s="3"/>
      <c r="AZ8970" s="3"/>
      <c r="BA8970" s="3"/>
      <c r="BB8970" s="3"/>
      <c r="BC8970" s="3"/>
      <c r="BD8970" s="3"/>
      <c r="BE8970" s="3"/>
      <c r="BF8970" s="3"/>
      <c r="BG8970" s="3"/>
      <c r="BH8970" s="3"/>
      <c r="BI8970" s="3"/>
      <c r="BJ8970" s="3"/>
    </row>
    <row r="8971" customFormat="false" ht="15.75" hidden="false" customHeight="false" outlineLevel="0" collapsed="false">
      <c r="A8971" s="3" t="n">
        <v>8970</v>
      </c>
      <c r="B8971" s="3" t="s">
        <v>25917</v>
      </c>
      <c r="C8971" s="3" t="s">
        <v>25918</v>
      </c>
      <c r="D8971" s="3" t="n">
        <v>1</v>
      </c>
      <c r="E8971" s="3" t="n">
        <v>0.1560502</v>
      </c>
      <c r="F8971" s="3" t="n">
        <v>10</v>
      </c>
      <c r="G8971" s="3" t="n">
        <v>10</v>
      </c>
      <c r="H8971" s="3" t="n">
        <v>4</v>
      </c>
      <c r="I8971" s="3" t="n">
        <v>4</v>
      </c>
      <c r="J8971" s="3" t="n">
        <v>11</v>
      </c>
      <c r="K8971" s="3" t="n">
        <v>11</v>
      </c>
      <c r="L8971" s="3" t="n">
        <v>2</v>
      </c>
      <c r="M8971" s="3" t="n">
        <v>2</v>
      </c>
      <c r="N8971" s="3" t="n">
        <v>-1</v>
      </c>
      <c r="O8971" s="3" t="n">
        <v>-1</v>
      </c>
      <c r="P8971" s="3" t="n">
        <v>9</v>
      </c>
      <c r="Q8971" s="3" t="n">
        <v>24.2</v>
      </c>
      <c r="R8971" s="3" t="s">
        <v>25919</v>
      </c>
      <c r="S8971" s="4" t="n">
        <v>45747.4262152778</v>
      </c>
      <c r="T8971" s="3" t="s">
        <v>29</v>
      </c>
      <c r="U8971" s="3" t="s">
        <v>29</v>
      </c>
      <c r="V8971" s="3" t="n">
        <v>0</v>
      </c>
      <c r="W8971" s="3" t="n">
        <v>0</v>
      </c>
      <c r="X8971" s="3" t="n">
        <v>0</v>
      </c>
      <c r="Y8971" s="3" t="s">
        <v>30</v>
      </c>
      <c r="Z8971" s="3" t="s">
        <v>30</v>
      </c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  <c r="AP8971" s="3"/>
      <c r="AQ8971" s="3"/>
      <c r="AR8971" s="3"/>
      <c r="AS8971" s="3"/>
      <c r="AT8971" s="3"/>
      <c r="AU8971" s="3"/>
      <c r="AV8971" s="3"/>
      <c r="AW8971" s="3"/>
      <c r="AX8971" s="3"/>
      <c r="AY8971" s="3"/>
      <c r="AZ8971" s="3"/>
      <c r="BA8971" s="3"/>
      <c r="BB8971" s="3"/>
      <c r="BC8971" s="3"/>
      <c r="BD8971" s="3"/>
      <c r="BE8971" s="3"/>
      <c r="BF8971" s="3"/>
      <c r="BG8971" s="3"/>
      <c r="BH8971" s="3"/>
      <c r="BI8971" s="3"/>
      <c r="BJ8971" s="3"/>
    </row>
    <row r="8972" customFormat="false" ht="15.75" hidden="false" customHeight="false" outlineLevel="0" collapsed="false">
      <c r="A8972" s="3" t="n">
        <v>8971</v>
      </c>
      <c r="B8972" s="3" t="s">
        <v>25920</v>
      </c>
      <c r="C8972" s="3" t="s">
        <v>25921</v>
      </c>
      <c r="D8972" s="3" t="n">
        <v>1</v>
      </c>
      <c r="E8972" s="3" t="n">
        <v>0.1426817</v>
      </c>
      <c r="F8972" s="3" t="n">
        <v>8</v>
      </c>
      <c r="G8972" s="3" t="n">
        <v>8</v>
      </c>
      <c r="H8972" s="3" t="n">
        <v>4</v>
      </c>
      <c r="I8972" s="3" t="n">
        <v>4</v>
      </c>
      <c r="J8972" s="3" t="n">
        <v>7</v>
      </c>
      <c r="K8972" s="3" t="n">
        <v>7</v>
      </c>
      <c r="L8972" s="3" t="n">
        <v>2</v>
      </c>
      <c r="M8972" s="3" t="n">
        <v>2</v>
      </c>
      <c r="N8972" s="3" t="n">
        <v>-1</v>
      </c>
      <c r="O8972" s="3" t="n">
        <v>-1</v>
      </c>
      <c r="P8972" s="3" t="n">
        <v>9</v>
      </c>
      <c r="Q8972" s="3" t="n">
        <v>24.2</v>
      </c>
      <c r="R8972" s="3" t="s">
        <v>25922</v>
      </c>
      <c r="S8972" s="4" t="n">
        <v>45747.4262268519</v>
      </c>
      <c r="T8972" s="3" t="s">
        <v>29</v>
      </c>
      <c r="U8972" s="3" t="s">
        <v>29</v>
      </c>
      <c r="V8972" s="3" t="n">
        <v>0</v>
      </c>
      <c r="W8972" s="3" t="n">
        <v>0</v>
      </c>
      <c r="X8972" s="3" t="n">
        <v>0</v>
      </c>
      <c r="Y8972" s="3" t="s">
        <v>30</v>
      </c>
      <c r="Z8972" s="3" t="s">
        <v>30</v>
      </c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  <c r="AP8972" s="3"/>
      <c r="AQ8972" s="3"/>
      <c r="AR8972" s="3"/>
      <c r="AS8972" s="3"/>
      <c r="AT8972" s="3"/>
      <c r="AU8972" s="3"/>
      <c r="AV8972" s="3"/>
      <c r="AW8972" s="3"/>
      <c r="AX8972" s="3"/>
      <c r="AY8972" s="3"/>
      <c r="AZ8972" s="3"/>
      <c r="BA8972" s="3"/>
      <c r="BB8972" s="3"/>
      <c r="BC8972" s="3"/>
      <c r="BD8972" s="3"/>
      <c r="BE8972" s="3"/>
      <c r="BF8972" s="3"/>
      <c r="BG8972" s="3"/>
      <c r="BH8972" s="3"/>
      <c r="BI8972" s="3"/>
      <c r="BJ8972" s="3"/>
    </row>
    <row r="8973" customFormat="false" ht="15.75" hidden="false" customHeight="false" outlineLevel="0" collapsed="false">
      <c r="A8973" s="3" t="n">
        <v>8972</v>
      </c>
      <c r="B8973" s="3" t="s">
        <v>25923</v>
      </c>
      <c r="C8973" s="3" t="s">
        <v>25924</v>
      </c>
      <c r="D8973" s="3" t="n">
        <v>1</v>
      </c>
      <c r="E8973" s="3" t="n">
        <v>0.1437841</v>
      </c>
      <c r="F8973" s="3" t="n">
        <v>8</v>
      </c>
      <c r="G8973" s="3" t="n">
        <v>8</v>
      </c>
      <c r="H8973" s="3" t="n">
        <v>4</v>
      </c>
      <c r="I8973" s="3" t="n">
        <v>4</v>
      </c>
      <c r="J8973" s="3" t="n">
        <v>7</v>
      </c>
      <c r="K8973" s="3" t="n">
        <v>7</v>
      </c>
      <c r="L8973" s="3" t="n">
        <v>2</v>
      </c>
      <c r="M8973" s="3" t="n">
        <v>2</v>
      </c>
      <c r="N8973" s="3" t="n">
        <v>-1</v>
      </c>
      <c r="O8973" s="3" t="n">
        <v>-1</v>
      </c>
      <c r="P8973" s="3" t="n">
        <v>9</v>
      </c>
      <c r="Q8973" s="3" t="n">
        <v>24.2</v>
      </c>
      <c r="R8973" s="3" t="s">
        <v>25925</v>
      </c>
      <c r="S8973" s="4" t="n">
        <v>45747.42625</v>
      </c>
      <c r="T8973" s="3" t="s">
        <v>29</v>
      </c>
      <c r="U8973" s="3" t="s">
        <v>29</v>
      </c>
      <c r="V8973" s="3" t="n">
        <v>0</v>
      </c>
      <c r="W8973" s="3" t="n">
        <v>0</v>
      </c>
      <c r="X8973" s="3" t="n">
        <v>0</v>
      </c>
      <c r="Y8973" s="3" t="s">
        <v>30</v>
      </c>
      <c r="Z8973" s="3" t="s">
        <v>30</v>
      </c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  <c r="AP8973" s="3"/>
      <c r="AQ8973" s="3"/>
      <c r="AR8973" s="3"/>
      <c r="AS8973" s="3"/>
      <c r="AT8973" s="3"/>
      <c r="AU8973" s="3"/>
      <c r="AV8973" s="3"/>
      <c r="AW8973" s="3"/>
      <c r="AX8973" s="3"/>
      <c r="AY8973" s="3"/>
      <c r="AZ8973" s="3"/>
      <c r="BA8973" s="3"/>
      <c r="BB8973" s="3"/>
      <c r="BC8973" s="3"/>
      <c r="BD8973" s="3"/>
      <c r="BE8973" s="3"/>
      <c r="BF8973" s="3"/>
      <c r="BG8973" s="3"/>
      <c r="BH8973" s="3"/>
      <c r="BI8973" s="3"/>
      <c r="BJ8973" s="3"/>
    </row>
    <row r="8974" customFormat="false" ht="15.75" hidden="false" customHeight="false" outlineLevel="0" collapsed="false">
      <c r="A8974" s="3" t="n">
        <v>8973</v>
      </c>
      <c r="B8974" s="3" t="s">
        <v>25926</v>
      </c>
      <c r="C8974" s="3" t="s">
        <v>25927</v>
      </c>
      <c r="D8974" s="3" t="n">
        <v>1</v>
      </c>
      <c r="E8974" s="3" t="n">
        <v>0.1342697</v>
      </c>
      <c r="F8974" s="3" t="n">
        <v>8</v>
      </c>
      <c r="G8974" s="3" t="n">
        <v>8</v>
      </c>
      <c r="H8974" s="3" t="n">
        <v>4</v>
      </c>
      <c r="I8974" s="3" t="n">
        <v>4</v>
      </c>
      <c r="J8974" s="3" t="n">
        <v>7</v>
      </c>
      <c r="K8974" s="3" t="n">
        <v>7</v>
      </c>
      <c r="L8974" s="3" t="n">
        <v>2</v>
      </c>
      <c r="M8974" s="3" t="n">
        <v>2</v>
      </c>
      <c r="N8974" s="3" t="n">
        <v>-1</v>
      </c>
      <c r="O8974" s="3" t="n">
        <v>-1</v>
      </c>
      <c r="P8974" s="3" t="n">
        <v>9</v>
      </c>
      <c r="Q8974" s="3" t="n">
        <v>24.2</v>
      </c>
      <c r="R8974" s="3" t="s">
        <v>25928</v>
      </c>
      <c r="S8974" s="4" t="n">
        <v>45747.4262731482</v>
      </c>
      <c r="T8974" s="3" t="s">
        <v>29</v>
      </c>
      <c r="U8974" s="3" t="s">
        <v>29</v>
      </c>
      <c r="V8974" s="3" t="n">
        <v>0</v>
      </c>
      <c r="W8974" s="3" t="n">
        <v>0</v>
      </c>
      <c r="X8974" s="3" t="n">
        <v>0</v>
      </c>
      <c r="Y8974" s="3" t="s">
        <v>30</v>
      </c>
      <c r="Z8974" s="3" t="s">
        <v>30</v>
      </c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  <c r="AP8974" s="3"/>
      <c r="AQ8974" s="3"/>
      <c r="AR8974" s="3"/>
      <c r="AS8974" s="3"/>
      <c r="AT8974" s="3"/>
      <c r="AU8974" s="3"/>
      <c r="AV8974" s="3"/>
      <c r="AW8974" s="3"/>
      <c r="AX8974" s="3"/>
      <c r="AY8974" s="3"/>
      <c r="AZ8974" s="3"/>
      <c r="BA8974" s="3"/>
      <c r="BB8974" s="3"/>
      <c r="BC8974" s="3"/>
      <c r="BD8974" s="3"/>
      <c r="BE8974" s="3"/>
      <c r="BF8974" s="3"/>
      <c r="BG8974" s="3"/>
      <c r="BH8974" s="3"/>
      <c r="BI8974" s="3"/>
      <c r="BJ8974" s="3"/>
    </row>
    <row r="8975" customFormat="false" ht="15.75" hidden="false" customHeight="false" outlineLevel="0" collapsed="false">
      <c r="A8975" s="3" t="n">
        <v>8974</v>
      </c>
      <c r="B8975" s="3" t="s">
        <v>25929</v>
      </c>
      <c r="C8975" s="3" t="s">
        <v>25930</v>
      </c>
      <c r="D8975" s="3" t="n">
        <v>1</v>
      </c>
      <c r="E8975" s="3" t="n">
        <v>0.1388301</v>
      </c>
      <c r="F8975" s="3" t="n">
        <v>8</v>
      </c>
      <c r="G8975" s="3" t="n">
        <v>8</v>
      </c>
      <c r="H8975" s="3" t="n">
        <v>4</v>
      </c>
      <c r="I8975" s="3" t="n">
        <v>4</v>
      </c>
      <c r="J8975" s="3" t="n">
        <v>7</v>
      </c>
      <c r="K8975" s="3" t="n">
        <v>7</v>
      </c>
      <c r="L8975" s="3" t="n">
        <v>2</v>
      </c>
      <c r="M8975" s="3" t="n">
        <v>2</v>
      </c>
      <c r="N8975" s="3" t="n">
        <v>-1</v>
      </c>
      <c r="O8975" s="3" t="n">
        <v>-1</v>
      </c>
      <c r="P8975" s="3" t="n">
        <v>9</v>
      </c>
      <c r="Q8975" s="3" t="n">
        <v>24.2</v>
      </c>
      <c r="R8975" s="3" t="s">
        <v>25931</v>
      </c>
      <c r="S8975" s="4" t="n">
        <v>45747.4262962963</v>
      </c>
      <c r="T8975" s="3" t="s">
        <v>29</v>
      </c>
      <c r="U8975" s="3" t="s">
        <v>29</v>
      </c>
      <c r="V8975" s="3" t="n">
        <v>0</v>
      </c>
      <c r="W8975" s="3" t="n">
        <v>0</v>
      </c>
      <c r="X8975" s="3" t="n">
        <v>0</v>
      </c>
      <c r="Y8975" s="3" t="s">
        <v>30</v>
      </c>
      <c r="Z8975" s="3" t="s">
        <v>30</v>
      </c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  <c r="AP8975" s="3"/>
      <c r="AQ8975" s="3"/>
      <c r="AR8975" s="3"/>
      <c r="AS8975" s="3"/>
      <c r="AT8975" s="3"/>
      <c r="AU8975" s="3"/>
      <c r="AV8975" s="3"/>
      <c r="AW8975" s="3"/>
      <c r="AX8975" s="3"/>
      <c r="AY8975" s="3"/>
      <c r="AZ8975" s="3"/>
      <c r="BA8975" s="3"/>
      <c r="BB8975" s="3"/>
      <c r="BC8975" s="3"/>
      <c r="BD8975" s="3"/>
      <c r="BE8975" s="3"/>
      <c r="BF8975" s="3"/>
      <c r="BG8975" s="3"/>
      <c r="BH8975" s="3"/>
      <c r="BI8975" s="3"/>
      <c r="BJ8975" s="3"/>
    </row>
    <row r="8976" customFormat="false" ht="15.75" hidden="false" customHeight="false" outlineLevel="0" collapsed="false">
      <c r="A8976" s="3" t="n">
        <v>8975</v>
      </c>
      <c r="B8976" s="3" t="s">
        <v>25932</v>
      </c>
      <c r="C8976" s="3" t="s">
        <v>25933</v>
      </c>
      <c r="D8976" s="3" t="n">
        <v>1</v>
      </c>
      <c r="E8976" s="3" t="n">
        <v>0.1358231</v>
      </c>
      <c r="F8976" s="3" t="n">
        <v>8</v>
      </c>
      <c r="G8976" s="3" t="n">
        <v>8</v>
      </c>
      <c r="H8976" s="3" t="n">
        <v>4</v>
      </c>
      <c r="I8976" s="3" t="n">
        <v>4</v>
      </c>
      <c r="J8976" s="3" t="n">
        <v>7</v>
      </c>
      <c r="K8976" s="3" t="n">
        <v>7</v>
      </c>
      <c r="L8976" s="3" t="n">
        <v>2</v>
      </c>
      <c r="M8976" s="3" t="n">
        <v>2</v>
      </c>
      <c r="N8976" s="3" t="n">
        <v>-1</v>
      </c>
      <c r="O8976" s="3" t="n">
        <v>-1</v>
      </c>
      <c r="P8976" s="3" t="n">
        <v>9</v>
      </c>
      <c r="Q8976" s="3" t="n">
        <v>24.2</v>
      </c>
      <c r="R8976" s="3" t="s">
        <v>25934</v>
      </c>
      <c r="S8976" s="4" t="n">
        <v>45747.4263194444</v>
      </c>
      <c r="T8976" s="3" t="s">
        <v>29</v>
      </c>
      <c r="U8976" s="3" t="s">
        <v>29</v>
      </c>
      <c r="V8976" s="3" t="n">
        <v>0</v>
      </c>
      <c r="W8976" s="3" t="n">
        <v>0</v>
      </c>
      <c r="X8976" s="3" t="n">
        <v>0</v>
      </c>
      <c r="Y8976" s="3" t="s">
        <v>30</v>
      </c>
      <c r="Z8976" s="3" t="s">
        <v>30</v>
      </c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  <c r="AP8976" s="3"/>
      <c r="AQ8976" s="3"/>
      <c r="AR8976" s="3"/>
      <c r="AS8976" s="3"/>
      <c r="AT8976" s="3"/>
      <c r="AU8976" s="3"/>
      <c r="AV8976" s="3"/>
      <c r="AW8976" s="3"/>
      <c r="AX8976" s="3"/>
      <c r="AY8976" s="3"/>
      <c r="AZ8976" s="3"/>
      <c r="BA8976" s="3"/>
      <c r="BB8976" s="3"/>
      <c r="BC8976" s="3"/>
      <c r="BD8976" s="3"/>
      <c r="BE8976" s="3"/>
      <c r="BF8976" s="3"/>
      <c r="BG8976" s="3"/>
      <c r="BH8976" s="3"/>
      <c r="BI8976" s="3"/>
      <c r="BJ8976" s="3"/>
    </row>
    <row r="8977" customFormat="false" ht="15.75" hidden="false" customHeight="false" outlineLevel="0" collapsed="false">
      <c r="A8977" s="3" t="n">
        <v>8976</v>
      </c>
      <c r="B8977" s="3" t="s">
        <v>25935</v>
      </c>
      <c r="C8977" s="3" t="s">
        <v>25936</v>
      </c>
      <c r="D8977" s="3" t="n">
        <v>1</v>
      </c>
      <c r="E8977" s="3" t="n">
        <v>3.269325</v>
      </c>
      <c r="F8977" s="3" t="n">
        <v>171</v>
      </c>
      <c r="G8977" s="3" t="n">
        <v>171</v>
      </c>
      <c r="H8977" s="3" t="n">
        <v>16</v>
      </c>
      <c r="I8977" s="3" t="n">
        <v>16</v>
      </c>
      <c r="J8977" s="3" t="n">
        <v>203</v>
      </c>
      <c r="K8977" s="3" t="n">
        <v>203</v>
      </c>
      <c r="L8977" s="3" t="n">
        <v>5</v>
      </c>
      <c r="M8977" s="3" t="n">
        <v>5</v>
      </c>
      <c r="N8977" s="3" t="n">
        <v>0</v>
      </c>
      <c r="O8977" s="3" t="n">
        <v>-1</v>
      </c>
      <c r="P8977" s="3" t="n">
        <v>8.1</v>
      </c>
      <c r="Q8977" s="3" t="n">
        <v>24.2</v>
      </c>
      <c r="R8977" s="3" t="s">
        <v>25937</v>
      </c>
      <c r="S8977" s="4" t="n">
        <v>45747.4264351852</v>
      </c>
      <c r="T8977" s="3" t="s">
        <v>246</v>
      </c>
      <c r="U8977" s="3" t="s">
        <v>246</v>
      </c>
      <c r="V8977" s="3" t="n">
        <v>1</v>
      </c>
      <c r="W8977" s="3" t="n">
        <v>0</v>
      </c>
      <c r="X8977" s="3" t="n">
        <v>0</v>
      </c>
      <c r="Y8977" s="3" t="s">
        <v>30</v>
      </c>
      <c r="Z8977" s="3" t="s">
        <v>30</v>
      </c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  <c r="AP8977" s="3"/>
      <c r="AQ8977" s="3"/>
      <c r="AR8977" s="3"/>
      <c r="AS8977" s="3"/>
      <c r="AT8977" s="3"/>
      <c r="AU8977" s="3"/>
      <c r="AV8977" s="3"/>
      <c r="AW8977" s="3"/>
      <c r="AX8977" s="3"/>
      <c r="AY8977" s="3"/>
      <c r="AZ8977" s="3"/>
      <c r="BA8977" s="3"/>
      <c r="BB8977" s="3"/>
      <c r="BC8977" s="3"/>
      <c r="BD8977" s="3"/>
      <c r="BE8977" s="3"/>
      <c r="BF8977" s="3"/>
      <c r="BG8977" s="3"/>
      <c r="BH8977" s="3"/>
      <c r="BI8977" s="3"/>
      <c r="BJ8977" s="3"/>
    </row>
    <row r="8978" customFormat="false" ht="15.75" hidden="false" customHeight="false" outlineLevel="0" collapsed="false">
      <c r="A8978" s="3" t="n">
        <v>8977</v>
      </c>
      <c r="B8978" s="3" t="s">
        <v>25938</v>
      </c>
      <c r="C8978" s="3" t="s">
        <v>25939</v>
      </c>
      <c r="D8978" s="3" t="n">
        <v>1</v>
      </c>
      <c r="E8978" s="3" t="n">
        <v>0.1447196</v>
      </c>
      <c r="F8978" s="3" t="n">
        <v>19</v>
      </c>
      <c r="G8978" s="3" t="n">
        <v>19</v>
      </c>
      <c r="H8978" s="3" t="n">
        <v>7</v>
      </c>
      <c r="I8978" s="3" t="n">
        <v>7</v>
      </c>
      <c r="J8978" s="3" t="n">
        <v>13</v>
      </c>
      <c r="K8978" s="3" t="n">
        <v>13</v>
      </c>
      <c r="L8978" s="3" t="n">
        <v>2</v>
      </c>
      <c r="M8978" s="3" t="n">
        <v>2</v>
      </c>
      <c r="N8978" s="3" t="n">
        <v>0</v>
      </c>
      <c r="O8978" s="3" t="n">
        <v>0</v>
      </c>
      <c r="P8978" s="3" t="n">
        <v>8.8</v>
      </c>
      <c r="Q8978" s="3" t="n">
        <v>24.2</v>
      </c>
      <c r="R8978" s="3" t="s">
        <v>25940</v>
      </c>
      <c r="S8978" s="4" t="n">
        <v>45747.4264930556</v>
      </c>
      <c r="T8978" s="3" t="s">
        <v>65</v>
      </c>
      <c r="U8978" s="3" t="s">
        <v>65</v>
      </c>
      <c r="V8978" s="3" t="n">
        <v>1</v>
      </c>
      <c r="W8978" s="3" t="n">
        <v>1</v>
      </c>
      <c r="X8978" s="3" t="n">
        <v>0</v>
      </c>
      <c r="Y8978" s="3" t="s">
        <v>81</v>
      </c>
      <c r="Z8978" s="3" t="s">
        <v>81</v>
      </c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  <c r="AP8978" s="3"/>
      <c r="AQ8978" s="3"/>
      <c r="AR8978" s="3"/>
      <c r="AS8978" s="3"/>
      <c r="AT8978" s="3"/>
      <c r="AU8978" s="3"/>
      <c r="AV8978" s="3"/>
      <c r="AW8978" s="3"/>
      <c r="AX8978" s="3"/>
      <c r="AY8978" s="3"/>
      <c r="AZ8978" s="3"/>
      <c r="BA8978" s="3"/>
      <c r="BB8978" s="3"/>
      <c r="BC8978" s="3"/>
      <c r="BD8978" s="3"/>
      <c r="BE8978" s="3"/>
      <c r="BF8978" s="3"/>
      <c r="BG8978" s="3"/>
      <c r="BH8978" s="3"/>
      <c r="BI8978" s="3"/>
      <c r="BJ8978" s="3"/>
    </row>
    <row r="8979" customFormat="false" ht="15.75" hidden="false" customHeight="false" outlineLevel="0" collapsed="false">
      <c r="A8979" s="3" t="n">
        <v>8978</v>
      </c>
      <c r="B8979" s="3" t="s">
        <v>25941</v>
      </c>
      <c r="C8979" s="3" t="s">
        <v>25942</v>
      </c>
      <c r="D8979" s="3" t="n">
        <v>1</v>
      </c>
      <c r="E8979" s="3" t="n">
        <v>0.1311838</v>
      </c>
      <c r="F8979" s="3" t="n">
        <v>18</v>
      </c>
      <c r="G8979" s="3" t="n">
        <v>18</v>
      </c>
      <c r="H8979" s="3" t="n">
        <v>6</v>
      </c>
      <c r="I8979" s="3" t="n">
        <v>6</v>
      </c>
      <c r="J8979" s="3" t="n">
        <v>13</v>
      </c>
      <c r="K8979" s="3" t="n">
        <v>13</v>
      </c>
      <c r="L8979" s="3" t="n">
        <v>2</v>
      </c>
      <c r="M8979" s="3" t="n">
        <v>2</v>
      </c>
      <c r="N8979" s="3" t="n">
        <v>0</v>
      </c>
      <c r="O8979" s="3" t="n">
        <v>0</v>
      </c>
      <c r="P8979" s="3" t="n">
        <v>8.8</v>
      </c>
      <c r="Q8979" s="3" t="n">
        <v>24.2</v>
      </c>
      <c r="R8979" s="3" t="s">
        <v>25943</v>
      </c>
      <c r="S8979" s="4" t="n">
        <v>45747.4265509259</v>
      </c>
      <c r="T8979" s="3" t="s">
        <v>65</v>
      </c>
      <c r="U8979" s="3" t="s">
        <v>65</v>
      </c>
      <c r="V8979" s="3" t="n">
        <v>1</v>
      </c>
      <c r="W8979" s="3" t="n">
        <v>1</v>
      </c>
      <c r="X8979" s="3" t="n">
        <v>0</v>
      </c>
      <c r="Y8979" s="3" t="s">
        <v>81</v>
      </c>
      <c r="Z8979" s="3" t="s">
        <v>81</v>
      </c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  <c r="AP8979" s="3"/>
      <c r="AQ8979" s="3"/>
      <c r="AR8979" s="3"/>
      <c r="AS8979" s="3"/>
      <c r="AT8979" s="3"/>
      <c r="AU8979" s="3"/>
      <c r="AV8979" s="3"/>
      <c r="AW8979" s="3"/>
      <c r="AX8979" s="3"/>
      <c r="AY8979" s="3"/>
      <c r="AZ8979" s="3"/>
      <c r="BA8979" s="3"/>
      <c r="BB8979" s="3"/>
      <c r="BC8979" s="3"/>
      <c r="BD8979" s="3"/>
      <c r="BE8979" s="3"/>
      <c r="BF8979" s="3"/>
      <c r="BG8979" s="3"/>
      <c r="BH8979" s="3"/>
      <c r="BI8979" s="3"/>
      <c r="BJ8979" s="3"/>
    </row>
    <row r="8980" customFormat="false" ht="15.75" hidden="false" customHeight="false" outlineLevel="0" collapsed="false">
      <c r="A8980" s="3" t="n">
        <v>8979</v>
      </c>
      <c r="B8980" s="3" t="s">
        <v>25944</v>
      </c>
      <c r="C8980" s="3" t="s">
        <v>25945</v>
      </c>
      <c r="D8980" s="3" t="n">
        <v>1</v>
      </c>
      <c r="E8980" s="3" t="n">
        <v>0.4208177</v>
      </c>
      <c r="F8980" s="3" t="n">
        <v>18</v>
      </c>
      <c r="G8980" s="3" t="n">
        <v>18</v>
      </c>
      <c r="H8980" s="3" t="n">
        <v>13</v>
      </c>
      <c r="I8980" s="3" t="n">
        <v>13</v>
      </c>
      <c r="J8980" s="3" t="n">
        <v>17</v>
      </c>
      <c r="K8980" s="3" t="n">
        <v>17</v>
      </c>
      <c r="L8980" s="3" t="n">
        <v>1</v>
      </c>
      <c r="M8980" s="3" t="n">
        <v>1</v>
      </c>
      <c r="N8980" s="3" t="n">
        <v>-1</v>
      </c>
      <c r="O8980" s="3" t="n">
        <v>-1</v>
      </c>
      <c r="P8980" s="3" t="n">
        <v>8.4</v>
      </c>
      <c r="Q8980" s="3" t="n">
        <v>24.2</v>
      </c>
      <c r="R8980" s="3" t="s">
        <v>25946</v>
      </c>
      <c r="S8980" s="4" t="n">
        <v>45747.4265856482</v>
      </c>
      <c r="T8980" s="3" t="s">
        <v>29</v>
      </c>
      <c r="U8980" s="3" t="s">
        <v>29</v>
      </c>
      <c r="V8980" s="3" t="n">
        <v>0</v>
      </c>
      <c r="W8980" s="3" t="n">
        <v>0</v>
      </c>
      <c r="X8980" s="3" t="n">
        <v>0</v>
      </c>
      <c r="Y8980" s="3" t="s">
        <v>30</v>
      </c>
      <c r="Z8980" s="3" t="s">
        <v>30</v>
      </c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  <c r="AP8980" s="3"/>
      <c r="AQ8980" s="3"/>
      <c r="AR8980" s="3"/>
      <c r="AS8980" s="3"/>
      <c r="AT8980" s="3"/>
      <c r="AU8980" s="3"/>
      <c r="AV8980" s="3"/>
      <c r="AW8980" s="3"/>
      <c r="AX8980" s="3"/>
      <c r="AY8980" s="3"/>
      <c r="AZ8980" s="3"/>
      <c r="BA8980" s="3"/>
      <c r="BB8980" s="3"/>
      <c r="BC8980" s="3"/>
      <c r="BD8980" s="3"/>
      <c r="BE8980" s="3"/>
      <c r="BF8980" s="3"/>
      <c r="BG8980" s="3"/>
      <c r="BH8980" s="3"/>
      <c r="BI8980" s="3"/>
      <c r="BJ8980" s="3"/>
    </row>
    <row r="8981" customFormat="false" ht="15.75" hidden="false" customHeight="false" outlineLevel="0" collapsed="false">
      <c r="A8981" s="3" t="n">
        <v>8980</v>
      </c>
      <c r="B8981" s="3" t="s">
        <v>25947</v>
      </c>
      <c r="C8981" s="3" t="s">
        <v>25948</v>
      </c>
      <c r="D8981" s="3" t="n">
        <v>1</v>
      </c>
      <c r="E8981" s="3" t="n">
        <v>0.057433</v>
      </c>
      <c r="F8981" s="3" t="n">
        <v>5</v>
      </c>
      <c r="G8981" s="3" t="n">
        <v>5</v>
      </c>
      <c r="H8981" s="3" t="n">
        <v>4</v>
      </c>
      <c r="I8981" s="3" t="n">
        <v>4</v>
      </c>
      <c r="J8981" s="3" t="n">
        <v>3</v>
      </c>
      <c r="K8981" s="3" t="n">
        <v>3</v>
      </c>
      <c r="L8981" s="3" t="n">
        <v>0</v>
      </c>
      <c r="M8981" s="3" t="n">
        <v>0</v>
      </c>
      <c r="N8981" s="3" t="n">
        <v>0</v>
      </c>
      <c r="O8981" s="3" t="n">
        <v>0</v>
      </c>
      <c r="P8981" s="3" t="n">
        <v>6.1</v>
      </c>
      <c r="Q8981" s="3" t="n">
        <v>24.2</v>
      </c>
      <c r="R8981" s="3" t="s">
        <v>17889</v>
      </c>
      <c r="S8981" s="4" t="n">
        <v>45747.4266435185</v>
      </c>
      <c r="T8981" s="3" t="s">
        <v>29</v>
      </c>
      <c r="U8981" s="3" t="s">
        <v>29</v>
      </c>
      <c r="V8981" s="3" t="n">
        <v>1</v>
      </c>
      <c r="W8981" s="3" t="n">
        <v>1</v>
      </c>
      <c r="X8981" s="3" t="n">
        <v>0</v>
      </c>
      <c r="Y8981" s="3" t="s">
        <v>30</v>
      </c>
      <c r="Z8981" s="3" t="s">
        <v>30</v>
      </c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  <c r="AP8981" s="3"/>
      <c r="AQ8981" s="3"/>
      <c r="AR8981" s="3"/>
      <c r="AS8981" s="3"/>
      <c r="AT8981" s="3"/>
      <c r="AU8981" s="3"/>
      <c r="AV8981" s="3"/>
      <c r="AW8981" s="3"/>
      <c r="AX8981" s="3"/>
      <c r="AY8981" s="3"/>
      <c r="AZ8981" s="3"/>
      <c r="BA8981" s="3"/>
      <c r="BB8981" s="3"/>
      <c r="BC8981" s="3"/>
      <c r="BD8981" s="3"/>
      <c r="BE8981" s="3"/>
      <c r="BF8981" s="3"/>
      <c r="BG8981" s="3"/>
      <c r="BH8981" s="3"/>
      <c r="BI8981" s="3"/>
      <c r="BJ8981" s="3"/>
    </row>
    <row r="8982" customFormat="false" ht="15.75" hidden="false" customHeight="false" outlineLevel="0" collapsed="false">
      <c r="A8982" s="3" t="n">
        <v>8981</v>
      </c>
      <c r="B8982" s="3" t="s">
        <v>25949</v>
      </c>
      <c r="C8982" s="3" t="s">
        <v>25950</v>
      </c>
      <c r="D8982" s="3" t="n">
        <v>1</v>
      </c>
      <c r="E8982" s="3" t="n">
        <v>0.1511186</v>
      </c>
      <c r="F8982" s="3" t="n">
        <v>11</v>
      </c>
      <c r="G8982" s="3" t="n">
        <v>11</v>
      </c>
      <c r="H8982" s="3" t="n">
        <v>7</v>
      </c>
      <c r="I8982" s="3" t="n">
        <v>7</v>
      </c>
      <c r="J8982" s="3" t="n">
        <v>8</v>
      </c>
      <c r="K8982" s="3" t="n">
        <v>8</v>
      </c>
      <c r="L8982" s="3" t="n">
        <v>1</v>
      </c>
      <c r="M8982" s="3" t="n">
        <v>1</v>
      </c>
      <c r="N8982" s="3" t="n">
        <v>3</v>
      </c>
      <c r="O8982" s="3" t="n">
        <v>-1</v>
      </c>
      <c r="P8982" s="3" t="n">
        <v>6.1</v>
      </c>
      <c r="Q8982" s="3" t="n">
        <v>24.2</v>
      </c>
      <c r="R8982" s="3" t="s">
        <v>17892</v>
      </c>
      <c r="S8982" s="4" t="n">
        <v>45747.426724537</v>
      </c>
      <c r="T8982" s="3" t="s">
        <v>29</v>
      </c>
      <c r="U8982" s="3" t="s">
        <v>29</v>
      </c>
      <c r="V8982" s="3" t="n">
        <v>1</v>
      </c>
      <c r="W8982" s="3" t="n">
        <v>0</v>
      </c>
      <c r="X8982" s="3" t="n">
        <v>0</v>
      </c>
      <c r="Y8982" s="3" t="s">
        <v>81</v>
      </c>
      <c r="Z8982" s="3" t="s">
        <v>30</v>
      </c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  <c r="AP8982" s="3"/>
      <c r="AQ8982" s="3"/>
      <c r="AR8982" s="3"/>
      <c r="AS8982" s="3"/>
      <c r="AT8982" s="3"/>
      <c r="AU8982" s="3"/>
      <c r="AV8982" s="3"/>
      <c r="AW8982" s="3"/>
      <c r="AX8982" s="3"/>
      <c r="AY8982" s="3"/>
      <c r="AZ8982" s="3"/>
      <c r="BA8982" s="3"/>
      <c r="BB8982" s="3"/>
      <c r="BC8982" s="3"/>
      <c r="BD8982" s="3"/>
      <c r="BE8982" s="3"/>
      <c r="BF8982" s="3"/>
      <c r="BG8982" s="3"/>
      <c r="BH8982" s="3"/>
      <c r="BI8982" s="3"/>
      <c r="BJ8982" s="3"/>
    </row>
    <row r="8983" customFormat="false" ht="15.75" hidden="false" customHeight="false" outlineLevel="0" collapsed="false">
      <c r="A8983" s="3" t="n">
        <v>8982</v>
      </c>
      <c r="B8983" s="3" t="s">
        <v>25951</v>
      </c>
      <c r="C8983" s="3" t="s">
        <v>25952</v>
      </c>
      <c r="D8983" s="3" t="n">
        <v>1</v>
      </c>
      <c r="E8983" s="3" t="n">
        <v>0.067337</v>
      </c>
      <c r="F8983" s="3" t="n">
        <v>5</v>
      </c>
      <c r="G8983" s="3" t="n">
        <v>5</v>
      </c>
      <c r="H8983" s="3" t="n">
        <v>3</v>
      </c>
      <c r="I8983" s="3" t="n">
        <v>3</v>
      </c>
      <c r="J8983" s="3" t="n">
        <v>3</v>
      </c>
      <c r="K8983" s="3" t="n">
        <v>3</v>
      </c>
      <c r="L8983" s="3" t="n">
        <v>0</v>
      </c>
      <c r="M8983" s="3" t="n">
        <v>0</v>
      </c>
      <c r="N8983" s="3" t="n">
        <v>0</v>
      </c>
      <c r="O8983" s="3" t="n">
        <v>0</v>
      </c>
      <c r="P8983" s="3" t="n">
        <v>6.1</v>
      </c>
      <c r="Q8983" s="3" t="n">
        <v>24.2</v>
      </c>
      <c r="R8983" s="3" t="s">
        <v>25953</v>
      </c>
      <c r="S8983" s="4" t="n">
        <v>45747.4267824074</v>
      </c>
      <c r="T8983" s="3" t="s">
        <v>29</v>
      </c>
      <c r="U8983" s="3" t="s">
        <v>29</v>
      </c>
      <c r="V8983" s="3" t="n">
        <v>1</v>
      </c>
      <c r="W8983" s="3" t="n">
        <v>1</v>
      </c>
      <c r="X8983" s="3" t="n">
        <v>1</v>
      </c>
      <c r="Y8983" s="3" t="s">
        <v>81</v>
      </c>
      <c r="Z8983" s="3" t="s">
        <v>81</v>
      </c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  <c r="AP8983" s="3"/>
      <c r="AQ8983" s="3"/>
      <c r="AR8983" s="3"/>
      <c r="AS8983" s="3"/>
      <c r="AT8983" s="3"/>
      <c r="AU8983" s="3"/>
      <c r="AV8983" s="3"/>
      <c r="AW8983" s="3"/>
      <c r="AX8983" s="3"/>
      <c r="AY8983" s="3"/>
      <c r="AZ8983" s="3"/>
      <c r="BA8983" s="3"/>
      <c r="BB8983" s="3"/>
      <c r="BC8983" s="3"/>
      <c r="BD8983" s="3"/>
      <c r="BE8983" s="3"/>
      <c r="BF8983" s="3"/>
      <c r="BG8983" s="3"/>
      <c r="BH8983" s="3"/>
      <c r="BI8983" s="3"/>
      <c r="BJ8983" s="3"/>
    </row>
    <row r="8984" customFormat="false" ht="15.75" hidden="false" customHeight="false" outlineLevel="0" collapsed="false">
      <c r="A8984" s="3" t="n">
        <v>8983</v>
      </c>
      <c r="B8984" s="3" t="s">
        <v>25954</v>
      </c>
      <c r="C8984" s="3" t="s">
        <v>25955</v>
      </c>
      <c r="D8984" s="3" t="n">
        <v>1</v>
      </c>
      <c r="E8984" s="3" t="n">
        <v>0.0424358</v>
      </c>
      <c r="F8984" s="3" t="n">
        <v>5</v>
      </c>
      <c r="G8984" s="3" t="n">
        <v>5</v>
      </c>
      <c r="H8984" s="3" t="n">
        <v>3</v>
      </c>
      <c r="I8984" s="3" t="n">
        <v>3</v>
      </c>
      <c r="J8984" s="3" t="n">
        <v>3</v>
      </c>
      <c r="K8984" s="3" t="n">
        <v>3</v>
      </c>
      <c r="L8984" s="3" t="n">
        <v>0</v>
      </c>
      <c r="M8984" s="3" t="n">
        <v>0</v>
      </c>
      <c r="N8984" s="3" t="n">
        <v>0</v>
      </c>
      <c r="O8984" s="3" t="n">
        <v>0</v>
      </c>
      <c r="P8984" s="3" t="n">
        <v>6.1</v>
      </c>
      <c r="Q8984" s="3" t="n">
        <v>24.2</v>
      </c>
      <c r="R8984" s="3" t="s">
        <v>25956</v>
      </c>
      <c r="S8984" s="4" t="n">
        <v>45747.4268402778</v>
      </c>
      <c r="T8984" s="3" t="s">
        <v>29</v>
      </c>
      <c r="U8984" s="3" t="s">
        <v>29</v>
      </c>
      <c r="V8984" s="3" t="n">
        <v>1</v>
      </c>
      <c r="W8984" s="3" t="n">
        <v>1</v>
      </c>
      <c r="X8984" s="3" t="n">
        <v>1</v>
      </c>
      <c r="Y8984" s="3" t="s">
        <v>81</v>
      </c>
      <c r="Z8984" s="3" t="s">
        <v>81</v>
      </c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  <c r="AP8984" s="3"/>
      <c r="AQ8984" s="3"/>
      <c r="AR8984" s="3"/>
      <c r="AS8984" s="3"/>
      <c r="AT8984" s="3"/>
      <c r="AU8984" s="3"/>
      <c r="AV8984" s="3"/>
      <c r="AW8984" s="3"/>
      <c r="AX8984" s="3"/>
      <c r="AY8984" s="3"/>
      <c r="AZ8984" s="3"/>
      <c r="BA8984" s="3"/>
      <c r="BB8984" s="3"/>
      <c r="BC8984" s="3"/>
      <c r="BD8984" s="3"/>
      <c r="BE8984" s="3"/>
      <c r="BF8984" s="3"/>
      <c r="BG8984" s="3"/>
      <c r="BH8984" s="3"/>
      <c r="BI8984" s="3"/>
      <c r="BJ8984" s="3"/>
    </row>
    <row r="8985" customFormat="false" ht="15.75" hidden="false" customHeight="false" outlineLevel="0" collapsed="false">
      <c r="A8985" s="3" t="n">
        <v>8984</v>
      </c>
      <c r="B8985" s="3" t="s">
        <v>25957</v>
      </c>
      <c r="C8985" s="3" t="s">
        <v>25958</v>
      </c>
      <c r="D8985" s="3" t="n">
        <v>1</v>
      </c>
      <c r="E8985" s="3" t="n">
        <v>0.0379681</v>
      </c>
      <c r="F8985" s="3" t="n">
        <v>5</v>
      </c>
      <c r="G8985" s="3" t="n">
        <v>5</v>
      </c>
      <c r="H8985" s="3" t="n">
        <v>3</v>
      </c>
      <c r="I8985" s="3" t="n">
        <v>3</v>
      </c>
      <c r="J8985" s="3" t="n">
        <v>3</v>
      </c>
      <c r="K8985" s="3" t="n">
        <v>3</v>
      </c>
      <c r="L8985" s="3" t="n">
        <v>0</v>
      </c>
      <c r="M8985" s="3" t="n">
        <v>0</v>
      </c>
      <c r="N8985" s="3" t="n">
        <v>0</v>
      </c>
      <c r="O8985" s="3" t="n">
        <v>0</v>
      </c>
      <c r="P8985" s="3" t="n">
        <v>6.1</v>
      </c>
      <c r="Q8985" s="3" t="n">
        <v>24.2</v>
      </c>
      <c r="R8985" s="3" t="s">
        <v>25959</v>
      </c>
      <c r="S8985" s="4" t="n">
        <v>45747.4268981482</v>
      </c>
      <c r="T8985" s="3" t="s">
        <v>29</v>
      </c>
      <c r="U8985" s="3" t="s">
        <v>29</v>
      </c>
      <c r="V8985" s="3" t="n">
        <v>1</v>
      </c>
      <c r="W8985" s="3" t="n">
        <v>1</v>
      </c>
      <c r="X8985" s="3" t="n">
        <v>0</v>
      </c>
      <c r="Y8985" s="3" t="s">
        <v>81</v>
      </c>
      <c r="Z8985" s="3" t="s">
        <v>81</v>
      </c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  <c r="AP8985" s="3"/>
      <c r="AQ8985" s="3"/>
      <c r="AR8985" s="3"/>
      <c r="AS8985" s="3"/>
      <c r="AT8985" s="3"/>
      <c r="AU8985" s="3"/>
      <c r="AV8985" s="3"/>
      <c r="AW8985" s="3"/>
      <c r="AX8985" s="3"/>
      <c r="AY8985" s="3"/>
      <c r="AZ8985" s="3"/>
      <c r="BA8985" s="3"/>
      <c r="BB8985" s="3"/>
      <c r="BC8985" s="3"/>
      <c r="BD8985" s="3"/>
      <c r="BE8985" s="3"/>
      <c r="BF8985" s="3"/>
      <c r="BG8985" s="3"/>
      <c r="BH8985" s="3"/>
      <c r="BI8985" s="3"/>
      <c r="BJ8985" s="3"/>
    </row>
    <row r="8986" customFormat="false" ht="15.75" hidden="false" customHeight="false" outlineLevel="0" collapsed="false">
      <c r="A8986" s="3" t="n">
        <v>8985</v>
      </c>
      <c r="B8986" s="3" t="s">
        <v>25960</v>
      </c>
      <c r="C8986" s="3" t="s">
        <v>25961</v>
      </c>
      <c r="D8986" s="3" t="n">
        <v>1</v>
      </c>
      <c r="E8986" s="3" t="n">
        <v>0.0609961</v>
      </c>
      <c r="F8986" s="3" t="n">
        <v>5</v>
      </c>
      <c r="G8986" s="3" t="n">
        <v>5</v>
      </c>
      <c r="H8986" s="3" t="n">
        <v>3</v>
      </c>
      <c r="I8986" s="3" t="n">
        <v>3</v>
      </c>
      <c r="J8986" s="3" t="n">
        <v>3</v>
      </c>
      <c r="K8986" s="3" t="n">
        <v>3</v>
      </c>
      <c r="L8986" s="3" t="n">
        <v>0</v>
      </c>
      <c r="M8986" s="3" t="n">
        <v>0</v>
      </c>
      <c r="N8986" s="3" t="n">
        <v>0</v>
      </c>
      <c r="O8986" s="3" t="n">
        <v>0</v>
      </c>
      <c r="P8986" s="3" t="n">
        <v>6.1</v>
      </c>
      <c r="Q8986" s="3" t="n">
        <v>24.2</v>
      </c>
      <c r="R8986" s="3" t="s">
        <v>17904</v>
      </c>
      <c r="S8986" s="4" t="n">
        <v>45747.4269675926</v>
      </c>
      <c r="T8986" s="3" t="s">
        <v>29</v>
      </c>
      <c r="U8986" s="3" t="s">
        <v>29</v>
      </c>
      <c r="V8986" s="3" t="n">
        <v>1</v>
      </c>
      <c r="W8986" s="3" t="n">
        <v>1</v>
      </c>
      <c r="X8986" s="3" t="n">
        <v>0</v>
      </c>
      <c r="Y8986" s="3" t="s">
        <v>81</v>
      </c>
      <c r="Z8986" s="3" t="s">
        <v>81</v>
      </c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  <c r="AP8986" s="3"/>
      <c r="AQ8986" s="3"/>
      <c r="AR8986" s="3"/>
      <c r="AS8986" s="3"/>
      <c r="AT8986" s="3"/>
      <c r="AU8986" s="3"/>
      <c r="AV8986" s="3"/>
      <c r="AW8986" s="3"/>
      <c r="AX8986" s="3"/>
      <c r="AY8986" s="3"/>
      <c r="AZ8986" s="3"/>
      <c r="BA8986" s="3"/>
      <c r="BB8986" s="3"/>
      <c r="BC8986" s="3"/>
      <c r="BD8986" s="3"/>
      <c r="BE8986" s="3"/>
      <c r="BF8986" s="3"/>
      <c r="BG8986" s="3"/>
      <c r="BH8986" s="3"/>
      <c r="BI8986" s="3"/>
      <c r="BJ8986" s="3"/>
    </row>
    <row r="8987" customFormat="false" ht="15.75" hidden="false" customHeight="false" outlineLevel="0" collapsed="false">
      <c r="A8987" s="3" t="n">
        <v>8986</v>
      </c>
      <c r="B8987" s="3" t="s">
        <v>25962</v>
      </c>
      <c r="C8987" s="3" t="s">
        <v>25963</v>
      </c>
      <c r="D8987" s="3" t="n">
        <v>1</v>
      </c>
      <c r="E8987" s="3" t="n">
        <v>0.0696329</v>
      </c>
      <c r="F8987" s="3" t="n">
        <v>6</v>
      </c>
      <c r="G8987" s="3" t="n">
        <v>6</v>
      </c>
      <c r="H8987" s="3" t="n">
        <v>4</v>
      </c>
      <c r="I8987" s="3" t="n">
        <v>4</v>
      </c>
      <c r="J8987" s="3" t="n">
        <v>4</v>
      </c>
      <c r="K8987" s="3" t="n">
        <v>4</v>
      </c>
      <c r="L8987" s="3" t="n">
        <v>0</v>
      </c>
      <c r="M8987" s="3" t="n">
        <v>0</v>
      </c>
      <c r="N8987" s="3" t="n">
        <v>0</v>
      </c>
      <c r="O8987" s="3" t="n">
        <v>0</v>
      </c>
      <c r="P8987" s="3" t="n">
        <v>6.1</v>
      </c>
      <c r="Q8987" s="3" t="n">
        <v>24.2</v>
      </c>
      <c r="R8987" s="3" t="s">
        <v>25964</v>
      </c>
      <c r="S8987" s="4" t="n">
        <v>45747.427037037</v>
      </c>
      <c r="T8987" s="3" t="s">
        <v>29</v>
      </c>
      <c r="U8987" s="3" t="s">
        <v>29</v>
      </c>
      <c r="V8987" s="3" t="n">
        <v>1</v>
      </c>
      <c r="W8987" s="3" t="n">
        <v>1</v>
      </c>
      <c r="X8987" s="3" t="n">
        <v>0</v>
      </c>
      <c r="Y8987" s="3" t="s">
        <v>81</v>
      </c>
      <c r="Z8987" s="3" t="s">
        <v>81</v>
      </c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  <c r="AP8987" s="3"/>
      <c r="AQ8987" s="3"/>
      <c r="AR8987" s="3"/>
      <c r="AS8987" s="3"/>
      <c r="AT8987" s="3"/>
      <c r="AU8987" s="3"/>
      <c r="AV8987" s="3"/>
      <c r="AW8987" s="3"/>
      <c r="AX8987" s="3"/>
      <c r="AY8987" s="3"/>
      <c r="AZ8987" s="3"/>
      <c r="BA8987" s="3"/>
      <c r="BB8987" s="3"/>
      <c r="BC8987" s="3"/>
      <c r="BD8987" s="3"/>
      <c r="BE8987" s="3"/>
      <c r="BF8987" s="3"/>
      <c r="BG8987" s="3"/>
      <c r="BH8987" s="3"/>
      <c r="BI8987" s="3"/>
      <c r="BJ8987" s="3"/>
    </row>
    <row r="8988" customFormat="false" ht="15.75" hidden="false" customHeight="false" outlineLevel="0" collapsed="false">
      <c r="A8988" s="3" t="n">
        <v>8987</v>
      </c>
      <c r="B8988" s="3" t="s">
        <v>25965</v>
      </c>
      <c r="C8988" s="3" t="s">
        <v>25966</v>
      </c>
      <c r="D8988" s="3" t="n">
        <v>1</v>
      </c>
      <c r="E8988" s="3" t="n">
        <v>0.0507846</v>
      </c>
      <c r="F8988" s="3" t="n">
        <v>6</v>
      </c>
      <c r="G8988" s="3" t="n">
        <v>6</v>
      </c>
      <c r="H8988" s="3" t="n">
        <v>4</v>
      </c>
      <c r="I8988" s="3" t="n">
        <v>4</v>
      </c>
      <c r="J8988" s="3" t="n">
        <v>4</v>
      </c>
      <c r="K8988" s="3" t="n">
        <v>4</v>
      </c>
      <c r="L8988" s="3" t="n">
        <v>0</v>
      </c>
      <c r="M8988" s="3" t="n">
        <v>0</v>
      </c>
      <c r="N8988" s="3" t="n">
        <v>0</v>
      </c>
      <c r="O8988" s="3" t="n">
        <v>0</v>
      </c>
      <c r="P8988" s="3" t="n">
        <v>6.1</v>
      </c>
      <c r="Q8988" s="3" t="n">
        <v>24.2</v>
      </c>
      <c r="R8988" s="3" t="s">
        <v>25967</v>
      </c>
      <c r="S8988" s="4" t="n">
        <v>45747.4270949074</v>
      </c>
      <c r="T8988" s="3" t="s">
        <v>29</v>
      </c>
      <c r="U8988" s="3" t="s">
        <v>29</v>
      </c>
      <c r="V8988" s="3" t="n">
        <v>1</v>
      </c>
      <c r="W8988" s="3" t="n">
        <v>1</v>
      </c>
      <c r="X8988" s="3" t="n">
        <v>0</v>
      </c>
      <c r="Y8988" s="3" t="s">
        <v>81</v>
      </c>
      <c r="Z8988" s="3" t="s">
        <v>81</v>
      </c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  <c r="AP8988" s="3"/>
      <c r="AQ8988" s="3"/>
      <c r="AR8988" s="3"/>
      <c r="AS8988" s="3"/>
      <c r="AT8988" s="3"/>
      <c r="AU8988" s="3"/>
      <c r="AV8988" s="3"/>
      <c r="AW8988" s="3"/>
      <c r="AX8988" s="3"/>
      <c r="AY8988" s="3"/>
      <c r="AZ8988" s="3"/>
      <c r="BA8988" s="3"/>
      <c r="BB8988" s="3"/>
      <c r="BC8988" s="3"/>
      <c r="BD8988" s="3"/>
      <c r="BE8988" s="3"/>
      <c r="BF8988" s="3"/>
      <c r="BG8988" s="3"/>
      <c r="BH8988" s="3"/>
      <c r="BI8988" s="3"/>
      <c r="BJ8988" s="3"/>
    </row>
    <row r="8989" customFormat="false" ht="15.75" hidden="false" customHeight="false" outlineLevel="0" collapsed="false">
      <c r="A8989" s="3" t="n">
        <v>8988</v>
      </c>
      <c r="B8989" s="3" t="s">
        <v>25968</v>
      </c>
      <c r="C8989" s="3" t="s">
        <v>25969</v>
      </c>
      <c r="D8989" s="3" t="n">
        <v>1</v>
      </c>
      <c r="E8989" s="3" t="n">
        <v>0.0581196</v>
      </c>
      <c r="F8989" s="3" t="n">
        <v>5</v>
      </c>
      <c r="G8989" s="3" t="n">
        <v>5</v>
      </c>
      <c r="H8989" s="3" t="n">
        <v>3</v>
      </c>
      <c r="I8989" s="3" t="n">
        <v>3</v>
      </c>
      <c r="J8989" s="3" t="n">
        <v>3</v>
      </c>
      <c r="K8989" s="3" t="n">
        <v>3</v>
      </c>
      <c r="L8989" s="3" t="n">
        <v>0</v>
      </c>
      <c r="M8989" s="3" t="n">
        <v>0</v>
      </c>
      <c r="N8989" s="3" t="n">
        <v>0</v>
      </c>
      <c r="O8989" s="3" t="n">
        <v>0</v>
      </c>
      <c r="P8989" s="3" t="n">
        <v>6.1</v>
      </c>
      <c r="Q8989" s="3" t="n">
        <v>24.2</v>
      </c>
      <c r="R8989" s="3" t="s">
        <v>17916</v>
      </c>
      <c r="S8989" s="4" t="n">
        <v>45747.4271643519</v>
      </c>
      <c r="T8989" s="3" t="s">
        <v>29</v>
      </c>
      <c r="U8989" s="3" t="s">
        <v>29</v>
      </c>
      <c r="V8989" s="3" t="n">
        <v>1</v>
      </c>
      <c r="W8989" s="3" t="n">
        <v>1</v>
      </c>
      <c r="X8989" s="3" t="n">
        <v>1</v>
      </c>
      <c r="Y8989" s="3" t="s">
        <v>81</v>
      </c>
      <c r="Z8989" s="3" t="s">
        <v>81</v>
      </c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  <c r="AP8989" s="3"/>
      <c r="AQ8989" s="3"/>
      <c r="AR8989" s="3"/>
      <c r="AS8989" s="3"/>
      <c r="AT8989" s="3"/>
      <c r="AU8989" s="3"/>
      <c r="AV8989" s="3"/>
      <c r="AW8989" s="3"/>
      <c r="AX8989" s="3"/>
      <c r="AY8989" s="3"/>
      <c r="AZ8989" s="3"/>
      <c r="BA8989" s="3"/>
      <c r="BB8989" s="3"/>
      <c r="BC8989" s="3"/>
      <c r="BD8989" s="3"/>
      <c r="BE8989" s="3"/>
      <c r="BF8989" s="3"/>
      <c r="BG8989" s="3"/>
      <c r="BH8989" s="3"/>
      <c r="BI8989" s="3"/>
      <c r="BJ8989" s="3"/>
    </row>
    <row r="8990" customFormat="false" ht="15.75" hidden="false" customHeight="false" outlineLevel="0" collapsed="false">
      <c r="A8990" s="3" t="n">
        <v>8989</v>
      </c>
      <c r="B8990" s="3" t="s">
        <v>25970</v>
      </c>
      <c r="C8990" s="3" t="s">
        <v>25971</v>
      </c>
      <c r="D8990" s="3" t="n">
        <v>1</v>
      </c>
      <c r="E8990" s="3" t="n">
        <v>0.082814</v>
      </c>
      <c r="F8990" s="3" t="n">
        <v>4</v>
      </c>
      <c r="G8990" s="3" t="n">
        <v>4</v>
      </c>
      <c r="H8990" s="3" t="n">
        <v>3</v>
      </c>
      <c r="I8990" s="3" t="n">
        <v>3</v>
      </c>
      <c r="J8990" s="3" t="n">
        <v>2</v>
      </c>
      <c r="K8990" s="3" t="n">
        <v>2</v>
      </c>
      <c r="L8990" s="3" t="n">
        <v>0</v>
      </c>
      <c r="M8990" s="3" t="n">
        <v>0</v>
      </c>
      <c r="N8990" s="3" t="n">
        <v>0</v>
      </c>
      <c r="O8990" s="3" t="n">
        <v>-1</v>
      </c>
      <c r="P8990" s="3" t="n">
        <v>6.1</v>
      </c>
      <c r="Q8990" s="3" t="n">
        <v>24.2</v>
      </c>
      <c r="R8990" s="3" t="s">
        <v>17919</v>
      </c>
      <c r="S8990" s="4" t="n">
        <v>45747.4272222222</v>
      </c>
      <c r="T8990" s="3" t="s">
        <v>29</v>
      </c>
      <c r="U8990" s="3" t="s">
        <v>29</v>
      </c>
      <c r="V8990" s="3" t="n">
        <v>1</v>
      </c>
      <c r="W8990" s="3" t="n">
        <v>0</v>
      </c>
      <c r="X8990" s="3" t="n">
        <v>0</v>
      </c>
      <c r="Y8990" s="3" t="s">
        <v>10544</v>
      </c>
      <c r="Z8990" s="3" t="s">
        <v>30</v>
      </c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  <c r="AP8990" s="3"/>
      <c r="AQ8990" s="3"/>
      <c r="AR8990" s="3"/>
      <c r="AS8990" s="3"/>
      <c r="AT8990" s="3"/>
      <c r="AU8990" s="3"/>
      <c r="AV8990" s="3"/>
      <c r="AW8990" s="3"/>
      <c r="AX8990" s="3"/>
      <c r="AY8990" s="3"/>
      <c r="AZ8990" s="3"/>
      <c r="BA8990" s="3"/>
      <c r="BB8990" s="3"/>
      <c r="BC8990" s="3"/>
      <c r="BD8990" s="3"/>
      <c r="BE8990" s="3"/>
      <c r="BF8990" s="3"/>
      <c r="BG8990" s="3"/>
      <c r="BH8990" s="3"/>
      <c r="BI8990" s="3"/>
      <c r="BJ8990" s="3"/>
    </row>
    <row r="8991" customFormat="false" ht="15.75" hidden="false" customHeight="false" outlineLevel="0" collapsed="false">
      <c r="A8991" s="3" t="n">
        <v>8990</v>
      </c>
      <c r="B8991" s="3" t="s">
        <v>25972</v>
      </c>
      <c r="C8991" s="3" t="s">
        <v>25973</v>
      </c>
      <c r="D8991" s="3" t="n">
        <v>1</v>
      </c>
      <c r="E8991" s="3" t="n">
        <v>0.0582737</v>
      </c>
      <c r="F8991" s="3" t="n">
        <v>4</v>
      </c>
      <c r="G8991" s="3" t="n">
        <v>4</v>
      </c>
      <c r="H8991" s="3" t="n">
        <v>3</v>
      </c>
      <c r="I8991" s="3" t="n">
        <v>3</v>
      </c>
      <c r="J8991" s="3" t="n">
        <v>2</v>
      </c>
      <c r="K8991" s="3" t="n">
        <v>2</v>
      </c>
      <c r="L8991" s="3" t="n">
        <v>0</v>
      </c>
      <c r="M8991" s="3" t="n">
        <v>0</v>
      </c>
      <c r="N8991" s="3" t="n">
        <v>0</v>
      </c>
      <c r="O8991" s="3" t="n">
        <v>-1</v>
      </c>
      <c r="P8991" s="3" t="n">
        <v>6.1</v>
      </c>
      <c r="Q8991" s="3" t="n">
        <v>24.2</v>
      </c>
      <c r="R8991" s="3" t="s">
        <v>17922</v>
      </c>
      <c r="S8991" s="4" t="n">
        <v>45747.4272685185</v>
      </c>
      <c r="T8991" s="3" t="s">
        <v>29</v>
      </c>
      <c r="U8991" s="3" t="s">
        <v>29</v>
      </c>
      <c r="V8991" s="3" t="n">
        <v>1</v>
      </c>
      <c r="W8991" s="3" t="n">
        <v>0</v>
      </c>
      <c r="X8991" s="3" t="n">
        <v>0</v>
      </c>
      <c r="Y8991" s="3" t="s">
        <v>10544</v>
      </c>
      <c r="Z8991" s="3" t="s">
        <v>30</v>
      </c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  <c r="AP8991" s="3"/>
      <c r="AQ8991" s="3"/>
      <c r="AR8991" s="3"/>
      <c r="AS8991" s="3"/>
      <c r="AT8991" s="3"/>
      <c r="AU8991" s="3"/>
      <c r="AV8991" s="3"/>
      <c r="AW8991" s="3"/>
      <c r="AX8991" s="3"/>
      <c r="AY8991" s="3"/>
      <c r="AZ8991" s="3"/>
      <c r="BA8991" s="3"/>
      <c r="BB8991" s="3"/>
      <c r="BC8991" s="3"/>
      <c r="BD8991" s="3"/>
      <c r="BE8991" s="3"/>
      <c r="BF8991" s="3"/>
      <c r="BG8991" s="3"/>
      <c r="BH8991" s="3"/>
      <c r="BI8991" s="3"/>
      <c r="BJ8991" s="3"/>
    </row>
    <row r="8992" customFormat="false" ht="15.75" hidden="false" customHeight="false" outlineLevel="0" collapsed="false">
      <c r="A8992" s="3" t="n">
        <v>8991</v>
      </c>
      <c r="B8992" s="3" t="s">
        <v>25974</v>
      </c>
      <c r="C8992" s="3" t="s">
        <v>25975</v>
      </c>
      <c r="D8992" s="3" t="n">
        <v>1</v>
      </c>
      <c r="E8992" s="3" t="n">
        <v>0.0657149</v>
      </c>
      <c r="F8992" s="3" t="n">
        <v>6</v>
      </c>
      <c r="G8992" s="3" t="n">
        <v>6</v>
      </c>
      <c r="H8992" s="3" t="n">
        <v>4</v>
      </c>
      <c r="I8992" s="3" t="n">
        <v>4</v>
      </c>
      <c r="J8992" s="3" t="n">
        <v>4</v>
      </c>
      <c r="K8992" s="3" t="n">
        <v>4</v>
      </c>
      <c r="L8992" s="3" t="n">
        <v>0</v>
      </c>
      <c r="M8992" s="3" t="n">
        <v>0</v>
      </c>
      <c r="N8992" s="3" t="n">
        <v>0</v>
      </c>
      <c r="O8992" s="3" t="n">
        <v>0</v>
      </c>
      <c r="P8992" s="3" t="n">
        <v>6.1</v>
      </c>
      <c r="Q8992" s="3" t="n">
        <v>24.2</v>
      </c>
      <c r="R8992" s="3" t="s">
        <v>25976</v>
      </c>
      <c r="S8992" s="4" t="n">
        <v>45747.4273263889</v>
      </c>
      <c r="T8992" s="3" t="s">
        <v>29</v>
      </c>
      <c r="U8992" s="3" t="s">
        <v>29</v>
      </c>
      <c r="V8992" s="3" t="n">
        <v>1</v>
      </c>
      <c r="W8992" s="3" t="n">
        <v>1</v>
      </c>
      <c r="X8992" s="3" t="n">
        <v>0</v>
      </c>
      <c r="Y8992" s="3" t="s">
        <v>81</v>
      </c>
      <c r="Z8992" s="3" t="s">
        <v>81</v>
      </c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  <c r="AP8992" s="3"/>
      <c r="AQ8992" s="3"/>
      <c r="AR8992" s="3"/>
      <c r="AS8992" s="3"/>
      <c r="AT8992" s="3"/>
      <c r="AU8992" s="3"/>
      <c r="AV8992" s="3"/>
      <c r="AW8992" s="3"/>
      <c r="AX8992" s="3"/>
      <c r="AY8992" s="3"/>
      <c r="AZ8992" s="3"/>
      <c r="BA8992" s="3"/>
      <c r="BB8992" s="3"/>
      <c r="BC8992" s="3"/>
      <c r="BD8992" s="3"/>
      <c r="BE8992" s="3"/>
      <c r="BF8992" s="3"/>
      <c r="BG8992" s="3"/>
      <c r="BH8992" s="3"/>
      <c r="BI8992" s="3"/>
      <c r="BJ8992" s="3"/>
    </row>
    <row r="8993" customFormat="false" ht="15.75" hidden="false" customHeight="false" outlineLevel="0" collapsed="false">
      <c r="A8993" s="3" t="n">
        <v>8992</v>
      </c>
      <c r="B8993" s="3" t="s">
        <v>25977</v>
      </c>
      <c r="C8993" s="3" t="s">
        <v>25978</v>
      </c>
      <c r="D8993" s="3" t="n">
        <v>1</v>
      </c>
      <c r="E8993" s="3" t="n">
        <v>0.192583</v>
      </c>
      <c r="F8993" s="3" t="n">
        <v>29</v>
      </c>
      <c r="G8993" s="3" t="n">
        <v>29</v>
      </c>
      <c r="H8993" s="3" t="n">
        <v>5</v>
      </c>
      <c r="I8993" s="3" t="n">
        <v>5</v>
      </c>
      <c r="J8993" s="3" t="n">
        <v>25</v>
      </c>
      <c r="K8993" s="3" t="n">
        <v>25</v>
      </c>
      <c r="L8993" s="3" t="n">
        <v>2</v>
      </c>
      <c r="M8993" s="3" t="n">
        <v>2</v>
      </c>
      <c r="N8993" s="3" t="n">
        <v>3</v>
      </c>
      <c r="O8993" s="3" t="n">
        <v>0</v>
      </c>
      <c r="P8993" s="3" t="n">
        <v>6.1</v>
      </c>
      <c r="Q8993" s="3" t="n">
        <v>24.2</v>
      </c>
      <c r="R8993" s="3" t="s">
        <v>17928</v>
      </c>
      <c r="S8993" s="4" t="n">
        <v>45747.4273842593</v>
      </c>
      <c r="T8993" s="3" t="s">
        <v>29</v>
      </c>
      <c r="U8993" s="3" t="s">
        <v>29</v>
      </c>
      <c r="V8993" s="3" t="n">
        <v>1</v>
      </c>
      <c r="W8993" s="3" t="n">
        <v>1</v>
      </c>
      <c r="X8993" s="3" t="n">
        <v>0</v>
      </c>
      <c r="Y8993" s="3" t="s">
        <v>30</v>
      </c>
      <c r="Z8993" s="3" t="s">
        <v>81</v>
      </c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  <c r="AP8993" s="3"/>
      <c r="AQ8993" s="3"/>
      <c r="AR8993" s="3"/>
      <c r="AS8993" s="3"/>
      <c r="AT8993" s="3"/>
      <c r="AU8993" s="3"/>
      <c r="AV8993" s="3"/>
      <c r="AW8993" s="3"/>
      <c r="AX8993" s="3"/>
      <c r="AY8993" s="3"/>
      <c r="AZ8993" s="3"/>
      <c r="BA8993" s="3"/>
      <c r="BB8993" s="3"/>
      <c r="BC8993" s="3"/>
      <c r="BD8993" s="3"/>
      <c r="BE8993" s="3"/>
      <c r="BF8993" s="3"/>
      <c r="BG8993" s="3"/>
      <c r="BH8993" s="3"/>
      <c r="BI8993" s="3"/>
      <c r="BJ8993" s="3"/>
    </row>
    <row r="8994" customFormat="false" ht="15.75" hidden="false" customHeight="false" outlineLevel="0" collapsed="false">
      <c r="A8994" s="3" t="n">
        <v>8993</v>
      </c>
      <c r="B8994" s="3" t="s">
        <v>25979</v>
      </c>
      <c r="C8994" s="3" t="s">
        <v>25980</v>
      </c>
      <c r="D8994" s="3" t="n">
        <v>1</v>
      </c>
      <c r="E8994" s="3" t="n">
        <v>0.1641785</v>
      </c>
      <c r="F8994" s="3" t="n">
        <v>17</v>
      </c>
      <c r="G8994" s="3" t="n">
        <v>17</v>
      </c>
      <c r="H8994" s="3" t="n">
        <v>6</v>
      </c>
      <c r="I8994" s="3" t="n">
        <v>6</v>
      </c>
      <c r="J8994" s="3" t="n">
        <v>14</v>
      </c>
      <c r="K8994" s="3" t="n">
        <v>14</v>
      </c>
      <c r="L8994" s="3" t="n">
        <v>1</v>
      </c>
      <c r="M8994" s="3" t="n">
        <v>1</v>
      </c>
      <c r="N8994" s="3" t="n">
        <v>2</v>
      </c>
      <c r="O8994" s="3" t="n">
        <v>-1</v>
      </c>
      <c r="P8994" s="3" t="n">
        <v>6.1</v>
      </c>
      <c r="Q8994" s="3" t="n">
        <v>24.2</v>
      </c>
      <c r="R8994" s="3" t="s">
        <v>25981</v>
      </c>
      <c r="S8994" s="4" t="n">
        <v>45747.4274652778</v>
      </c>
      <c r="T8994" s="3" t="s">
        <v>29</v>
      </c>
      <c r="U8994" s="3" t="s">
        <v>29</v>
      </c>
      <c r="V8994" s="3" t="n">
        <v>1</v>
      </c>
      <c r="W8994" s="3" t="n">
        <v>0</v>
      </c>
      <c r="X8994" s="3" t="n">
        <v>0</v>
      </c>
      <c r="Y8994" s="3" t="s">
        <v>30</v>
      </c>
      <c r="Z8994" s="3" t="s">
        <v>30</v>
      </c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  <c r="AP8994" s="3"/>
      <c r="AQ8994" s="3"/>
      <c r="AR8994" s="3"/>
      <c r="AS8994" s="3"/>
      <c r="AT8994" s="3"/>
      <c r="AU8994" s="3"/>
      <c r="AV8994" s="3"/>
      <c r="AW8994" s="3"/>
      <c r="AX8994" s="3"/>
      <c r="AY8994" s="3"/>
      <c r="AZ8994" s="3"/>
      <c r="BA8994" s="3"/>
      <c r="BB8994" s="3"/>
      <c r="BC8994" s="3"/>
      <c r="BD8994" s="3"/>
      <c r="BE8994" s="3"/>
      <c r="BF8994" s="3"/>
      <c r="BG8994" s="3"/>
      <c r="BH8994" s="3"/>
      <c r="BI8994" s="3"/>
      <c r="BJ8994" s="3"/>
    </row>
    <row r="8995" customFormat="false" ht="15.75" hidden="false" customHeight="false" outlineLevel="0" collapsed="false">
      <c r="A8995" s="3" t="n">
        <v>8994</v>
      </c>
      <c r="B8995" s="3" t="s">
        <v>25982</v>
      </c>
      <c r="C8995" s="3" t="s">
        <v>25983</v>
      </c>
      <c r="D8995" s="3" t="n">
        <v>1</v>
      </c>
      <c r="E8995" s="3" t="n">
        <v>0.1047665</v>
      </c>
      <c r="F8995" s="3" t="n">
        <v>11</v>
      </c>
      <c r="G8995" s="3" t="n">
        <v>11</v>
      </c>
      <c r="H8995" s="3" t="n">
        <v>6</v>
      </c>
      <c r="I8995" s="3" t="n">
        <v>6</v>
      </c>
      <c r="J8995" s="3" t="n">
        <v>8</v>
      </c>
      <c r="K8995" s="3" t="n">
        <v>8</v>
      </c>
      <c r="L8995" s="3" t="n">
        <v>1</v>
      </c>
      <c r="M8995" s="3" t="n">
        <v>1</v>
      </c>
      <c r="N8995" s="3" t="n">
        <v>2</v>
      </c>
      <c r="O8995" s="3" t="n">
        <v>-1</v>
      </c>
      <c r="P8995" s="3" t="n">
        <v>6.1</v>
      </c>
      <c r="Q8995" s="3" t="n">
        <v>24.2</v>
      </c>
      <c r="R8995" s="3" t="s">
        <v>25984</v>
      </c>
      <c r="S8995" s="4" t="n">
        <v>45747.4275231482</v>
      </c>
      <c r="T8995" s="3" t="s">
        <v>29</v>
      </c>
      <c r="U8995" s="3" t="s">
        <v>29</v>
      </c>
      <c r="V8995" s="3" t="n">
        <v>1</v>
      </c>
      <c r="W8995" s="3" t="n">
        <v>0</v>
      </c>
      <c r="X8995" s="3" t="n">
        <v>0</v>
      </c>
      <c r="Y8995" s="3" t="s">
        <v>30</v>
      </c>
      <c r="Z8995" s="3" t="s">
        <v>30</v>
      </c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  <c r="AP8995" s="3"/>
      <c r="AQ8995" s="3"/>
      <c r="AR8995" s="3"/>
      <c r="AS8995" s="3"/>
      <c r="AT8995" s="3"/>
      <c r="AU8995" s="3"/>
      <c r="AV8995" s="3"/>
      <c r="AW8995" s="3"/>
      <c r="AX8995" s="3"/>
      <c r="AY8995" s="3"/>
      <c r="AZ8995" s="3"/>
      <c r="BA8995" s="3"/>
      <c r="BB8995" s="3"/>
      <c r="BC8995" s="3"/>
      <c r="BD8995" s="3"/>
      <c r="BE8995" s="3"/>
      <c r="BF8995" s="3"/>
      <c r="BG8995" s="3"/>
      <c r="BH8995" s="3"/>
      <c r="BI8995" s="3"/>
      <c r="BJ8995" s="3"/>
    </row>
    <row r="8996" customFormat="false" ht="15.75" hidden="false" customHeight="false" outlineLevel="0" collapsed="false">
      <c r="A8996" s="3" t="n">
        <v>8995</v>
      </c>
      <c r="B8996" s="3" t="s">
        <v>25985</v>
      </c>
      <c r="C8996" s="3" t="s">
        <v>25986</v>
      </c>
      <c r="D8996" s="3" t="n">
        <v>1</v>
      </c>
      <c r="E8996" s="3" t="n">
        <v>0.0597318</v>
      </c>
      <c r="F8996" s="3" t="n">
        <v>14</v>
      </c>
      <c r="G8996" s="3" t="n">
        <v>14</v>
      </c>
      <c r="H8996" s="3" t="n">
        <v>7</v>
      </c>
      <c r="I8996" s="3" t="n">
        <v>7</v>
      </c>
      <c r="J8996" s="3" t="n">
        <v>17</v>
      </c>
      <c r="K8996" s="3" t="n">
        <v>17</v>
      </c>
      <c r="L8996" s="3" t="n">
        <v>0</v>
      </c>
      <c r="M8996" s="3" t="n">
        <v>0</v>
      </c>
      <c r="N8996" s="3" t="n">
        <v>0</v>
      </c>
      <c r="O8996" s="3" t="n">
        <v>0</v>
      </c>
      <c r="P8996" s="3" t="n">
        <v>6.1</v>
      </c>
      <c r="Q8996" s="3" t="n">
        <v>24.2</v>
      </c>
      <c r="R8996" s="3" t="s">
        <v>25987</v>
      </c>
      <c r="S8996" s="4" t="n">
        <v>45819.8834490741</v>
      </c>
      <c r="T8996" s="3" t="s">
        <v>29</v>
      </c>
      <c r="U8996" s="3" t="s">
        <v>29</v>
      </c>
      <c r="V8996" s="3" t="n">
        <v>1</v>
      </c>
      <c r="W8996" s="3" t="n">
        <v>1</v>
      </c>
      <c r="X8996" s="3" t="n">
        <v>0</v>
      </c>
      <c r="Y8996" s="3" t="s">
        <v>10544</v>
      </c>
      <c r="Z8996" s="3" t="s">
        <v>81</v>
      </c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  <c r="AP8996" s="3"/>
      <c r="AQ8996" s="3"/>
      <c r="AR8996" s="3"/>
      <c r="AS8996" s="3"/>
      <c r="AT8996" s="3"/>
      <c r="AU8996" s="3"/>
      <c r="AV8996" s="3"/>
      <c r="AW8996" s="3"/>
      <c r="AX8996" s="3"/>
      <c r="AY8996" s="3"/>
      <c r="AZ8996" s="3"/>
      <c r="BA8996" s="3"/>
      <c r="BB8996" s="3"/>
      <c r="BC8996" s="3"/>
      <c r="BD8996" s="3"/>
      <c r="BE8996" s="3"/>
      <c r="BF8996" s="3"/>
      <c r="BG8996" s="3"/>
      <c r="BH8996" s="3"/>
      <c r="BI8996" s="3"/>
      <c r="BJ8996" s="3"/>
    </row>
    <row r="8997" customFormat="false" ht="15.75" hidden="false" customHeight="false" outlineLevel="0" collapsed="false">
      <c r="A8997" s="3" t="n">
        <v>8996</v>
      </c>
      <c r="B8997" s="3" t="s">
        <v>25988</v>
      </c>
      <c r="C8997" s="3" t="s">
        <v>25989</v>
      </c>
      <c r="D8997" s="3" t="n">
        <v>1</v>
      </c>
      <c r="E8997" s="3" t="n">
        <v>0.0760081</v>
      </c>
      <c r="F8997" s="3" t="n">
        <v>6</v>
      </c>
      <c r="G8997" s="3" t="n">
        <v>6</v>
      </c>
      <c r="H8997" s="3" t="n">
        <v>4</v>
      </c>
      <c r="I8997" s="3" t="n">
        <v>4</v>
      </c>
      <c r="J8997" s="3" t="n">
        <v>4</v>
      </c>
      <c r="K8997" s="3" t="n">
        <v>4</v>
      </c>
      <c r="L8997" s="3" t="n">
        <v>0</v>
      </c>
      <c r="M8997" s="3" t="n">
        <v>0</v>
      </c>
      <c r="N8997" s="3" t="n">
        <v>0</v>
      </c>
      <c r="O8997" s="3" t="n">
        <v>0</v>
      </c>
      <c r="P8997" s="3" t="n">
        <v>6.1</v>
      </c>
      <c r="Q8997" s="3" t="n">
        <v>24.2</v>
      </c>
      <c r="R8997" s="3" t="s">
        <v>17940</v>
      </c>
      <c r="S8997" s="4" t="n">
        <v>45747.427662037</v>
      </c>
      <c r="T8997" s="3" t="s">
        <v>29</v>
      </c>
      <c r="U8997" s="3" t="s">
        <v>29</v>
      </c>
      <c r="V8997" s="3" t="n">
        <v>1</v>
      </c>
      <c r="W8997" s="3" t="n">
        <v>1</v>
      </c>
      <c r="X8997" s="3" t="n">
        <v>0</v>
      </c>
      <c r="Y8997" s="3" t="s">
        <v>81</v>
      </c>
      <c r="Z8997" s="3" t="s">
        <v>81</v>
      </c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  <c r="AP8997" s="3"/>
      <c r="AQ8997" s="3"/>
      <c r="AR8997" s="3"/>
      <c r="AS8997" s="3"/>
      <c r="AT8997" s="3"/>
      <c r="AU8997" s="3"/>
      <c r="AV8997" s="3"/>
      <c r="AW8997" s="3"/>
      <c r="AX8997" s="3"/>
      <c r="AY8997" s="3"/>
      <c r="AZ8997" s="3"/>
      <c r="BA8997" s="3"/>
      <c r="BB8997" s="3"/>
      <c r="BC8997" s="3"/>
      <c r="BD8997" s="3"/>
      <c r="BE8997" s="3"/>
      <c r="BF8997" s="3"/>
      <c r="BG8997" s="3"/>
      <c r="BH8997" s="3"/>
      <c r="BI8997" s="3"/>
      <c r="BJ8997" s="3"/>
    </row>
    <row r="8998" customFormat="false" ht="15.75" hidden="false" customHeight="false" outlineLevel="0" collapsed="false">
      <c r="A8998" s="3" t="n">
        <v>8997</v>
      </c>
      <c r="B8998" s="3" t="s">
        <v>25990</v>
      </c>
      <c r="C8998" s="3" t="s">
        <v>25991</v>
      </c>
      <c r="D8998" s="3" t="n">
        <v>1</v>
      </c>
      <c r="E8998" s="3" t="n">
        <v>0.0599229</v>
      </c>
      <c r="F8998" s="3" t="n">
        <v>7</v>
      </c>
      <c r="G8998" s="3" t="n">
        <v>7</v>
      </c>
      <c r="H8998" s="3" t="n">
        <v>3</v>
      </c>
      <c r="I8998" s="3" t="n">
        <v>3</v>
      </c>
      <c r="J8998" s="3" t="n">
        <v>5</v>
      </c>
      <c r="K8998" s="3" t="n">
        <v>5</v>
      </c>
      <c r="L8998" s="3" t="n">
        <v>0</v>
      </c>
      <c r="M8998" s="3" t="n">
        <v>0</v>
      </c>
      <c r="N8998" s="3" t="n">
        <v>-1</v>
      </c>
      <c r="O8998" s="3" t="n">
        <v>-1</v>
      </c>
      <c r="P8998" s="3" t="n">
        <v>6.1</v>
      </c>
      <c r="Q8998" s="3" t="n">
        <v>24.2</v>
      </c>
      <c r="R8998" s="3" t="s">
        <v>25992</v>
      </c>
      <c r="S8998" s="4" t="n">
        <v>45747.4277083333</v>
      </c>
      <c r="T8998" s="3" t="s">
        <v>29</v>
      </c>
      <c r="U8998" s="3" t="s">
        <v>29</v>
      </c>
      <c r="V8998" s="3" t="n">
        <v>0</v>
      </c>
      <c r="W8998" s="3" t="n">
        <v>0</v>
      </c>
      <c r="X8998" s="3" t="n">
        <v>0</v>
      </c>
      <c r="Y8998" s="3" t="s">
        <v>30</v>
      </c>
      <c r="Z8998" s="3" t="s">
        <v>30</v>
      </c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  <c r="AP8998" s="3"/>
      <c r="AQ8998" s="3"/>
      <c r="AR8998" s="3"/>
      <c r="AS8998" s="3"/>
      <c r="AT8998" s="3"/>
      <c r="AU8998" s="3"/>
      <c r="AV8998" s="3"/>
      <c r="AW8998" s="3"/>
      <c r="AX8998" s="3"/>
      <c r="AY8998" s="3"/>
      <c r="AZ8998" s="3"/>
      <c r="BA8998" s="3"/>
      <c r="BB8998" s="3"/>
      <c r="BC8998" s="3"/>
      <c r="BD8998" s="3"/>
      <c r="BE8998" s="3"/>
      <c r="BF8998" s="3"/>
      <c r="BG8998" s="3"/>
      <c r="BH8998" s="3"/>
      <c r="BI8998" s="3"/>
      <c r="BJ8998" s="3"/>
    </row>
    <row r="8999" customFormat="false" ht="15.75" hidden="false" customHeight="false" outlineLevel="0" collapsed="false">
      <c r="A8999" s="3" t="n">
        <v>8998</v>
      </c>
      <c r="B8999" s="3" t="s">
        <v>25993</v>
      </c>
      <c r="C8999" s="3" t="s">
        <v>25994</v>
      </c>
      <c r="D8999" s="3" t="n">
        <v>1</v>
      </c>
      <c r="E8999" s="3" t="n">
        <v>0.245448</v>
      </c>
      <c r="F8999" s="3" t="n">
        <v>17</v>
      </c>
      <c r="G8999" s="3" t="n">
        <v>17</v>
      </c>
      <c r="H8999" s="3" t="n">
        <v>5</v>
      </c>
      <c r="I8999" s="3" t="n">
        <v>5</v>
      </c>
      <c r="J8999" s="3" t="n">
        <v>14</v>
      </c>
      <c r="K8999" s="3" t="n">
        <v>14</v>
      </c>
      <c r="L8999" s="3" t="n">
        <v>0</v>
      </c>
      <c r="M8999" s="3" t="n">
        <v>0</v>
      </c>
      <c r="N8999" s="3" t="n">
        <v>3</v>
      </c>
      <c r="O8999" s="3" t="n">
        <v>3</v>
      </c>
      <c r="P8999" s="3" t="n">
        <v>6.1</v>
      </c>
      <c r="Q8999" s="3" t="n">
        <v>24.2</v>
      </c>
      <c r="R8999" s="3" t="s">
        <v>17949</v>
      </c>
      <c r="S8999" s="4" t="n">
        <v>45747.4277662037</v>
      </c>
      <c r="T8999" s="3" t="s">
        <v>29</v>
      </c>
      <c r="U8999" s="3" t="s">
        <v>29</v>
      </c>
      <c r="V8999" s="3" t="n">
        <v>1</v>
      </c>
      <c r="W8999" s="3" t="n">
        <v>1</v>
      </c>
      <c r="X8999" s="3" t="n">
        <v>0</v>
      </c>
      <c r="Y8999" s="3" t="s">
        <v>30</v>
      </c>
      <c r="Z8999" s="3" t="s">
        <v>30</v>
      </c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  <c r="AP8999" s="3"/>
      <c r="AQ8999" s="3"/>
      <c r="AR8999" s="3"/>
      <c r="AS8999" s="3"/>
      <c r="AT8999" s="3"/>
      <c r="AU8999" s="3"/>
      <c r="AV8999" s="3"/>
      <c r="AW8999" s="3"/>
      <c r="AX8999" s="3"/>
      <c r="AY8999" s="3"/>
      <c r="AZ8999" s="3"/>
      <c r="BA8999" s="3"/>
      <c r="BB8999" s="3"/>
      <c r="BC8999" s="3"/>
      <c r="BD8999" s="3"/>
      <c r="BE8999" s="3"/>
      <c r="BF8999" s="3"/>
      <c r="BG8999" s="3"/>
      <c r="BH8999" s="3"/>
      <c r="BI8999" s="3"/>
      <c r="BJ8999" s="3"/>
    </row>
    <row r="9000" customFormat="false" ht="15.75" hidden="false" customHeight="false" outlineLevel="0" collapsed="false">
      <c r="A9000" s="3" t="n">
        <v>8999</v>
      </c>
      <c r="B9000" s="3" t="s">
        <v>25995</v>
      </c>
      <c r="C9000" s="3" t="s">
        <v>25996</v>
      </c>
      <c r="D9000" s="3" t="n">
        <v>1</v>
      </c>
      <c r="E9000" s="3" t="n">
        <v>0.100003</v>
      </c>
      <c r="F9000" s="3" t="n">
        <v>10</v>
      </c>
      <c r="G9000" s="3" t="n">
        <v>10</v>
      </c>
      <c r="H9000" s="3" t="n">
        <v>6</v>
      </c>
      <c r="I9000" s="3" t="n">
        <v>6</v>
      </c>
      <c r="J9000" s="3" t="n">
        <v>8</v>
      </c>
      <c r="K9000" s="3" t="n">
        <v>8</v>
      </c>
      <c r="L9000" s="3" t="n">
        <v>0</v>
      </c>
      <c r="M9000" s="3" t="n">
        <v>0</v>
      </c>
      <c r="N9000" s="3" t="n">
        <v>3</v>
      </c>
      <c r="O9000" s="3" t="n">
        <v>3</v>
      </c>
      <c r="P9000" s="3" t="n">
        <v>6.1</v>
      </c>
      <c r="Q9000" s="3" t="n">
        <v>24.2</v>
      </c>
      <c r="R9000" s="3" t="s">
        <v>17955</v>
      </c>
      <c r="S9000" s="4" t="n">
        <v>45747.4278240741</v>
      </c>
      <c r="T9000" s="3" t="s">
        <v>29</v>
      </c>
      <c r="U9000" s="3" t="s">
        <v>29</v>
      </c>
      <c r="V9000" s="3" t="n">
        <v>1</v>
      </c>
      <c r="W9000" s="3" t="n">
        <v>1</v>
      </c>
      <c r="X9000" s="3" t="n">
        <v>0</v>
      </c>
      <c r="Y9000" s="3" t="s">
        <v>81</v>
      </c>
      <c r="Z9000" s="3" t="s">
        <v>81</v>
      </c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  <c r="AP9000" s="3"/>
      <c r="AQ9000" s="3"/>
      <c r="AR9000" s="3"/>
      <c r="AS9000" s="3"/>
      <c r="AT9000" s="3"/>
      <c r="AU9000" s="3"/>
      <c r="AV9000" s="3"/>
      <c r="AW9000" s="3"/>
      <c r="AX9000" s="3"/>
      <c r="AY9000" s="3"/>
      <c r="AZ9000" s="3"/>
      <c r="BA9000" s="3"/>
      <c r="BB9000" s="3"/>
      <c r="BC9000" s="3"/>
      <c r="BD9000" s="3"/>
      <c r="BE9000" s="3"/>
      <c r="BF9000" s="3"/>
      <c r="BG9000" s="3"/>
      <c r="BH9000" s="3"/>
      <c r="BI9000" s="3"/>
      <c r="BJ9000" s="3"/>
    </row>
    <row r="9001" customFormat="false" ht="15.75" hidden="false" customHeight="false" outlineLevel="0" collapsed="false">
      <c r="A9001" s="3" t="n">
        <v>9000</v>
      </c>
      <c r="B9001" s="3" t="s">
        <v>25997</v>
      </c>
      <c r="C9001" s="3" t="s">
        <v>25998</v>
      </c>
      <c r="D9001" s="3" t="n">
        <v>1</v>
      </c>
      <c r="E9001" s="3" t="n">
        <v>0.0790209</v>
      </c>
      <c r="F9001" s="3" t="n">
        <v>10</v>
      </c>
      <c r="G9001" s="3" t="n">
        <v>10</v>
      </c>
      <c r="H9001" s="3" t="n">
        <v>6</v>
      </c>
      <c r="I9001" s="3" t="n">
        <v>6</v>
      </c>
      <c r="J9001" s="3" t="n">
        <v>8</v>
      </c>
      <c r="K9001" s="3" t="n">
        <v>8</v>
      </c>
      <c r="L9001" s="3" t="n">
        <v>0</v>
      </c>
      <c r="M9001" s="3" t="n">
        <v>0</v>
      </c>
      <c r="N9001" s="3" t="n">
        <v>3</v>
      </c>
      <c r="O9001" s="3" t="n">
        <v>3</v>
      </c>
      <c r="P9001" s="3" t="n">
        <v>6.1</v>
      </c>
      <c r="Q9001" s="3" t="n">
        <v>24.2</v>
      </c>
      <c r="R9001" s="3" t="s">
        <v>25999</v>
      </c>
      <c r="S9001" s="4" t="n">
        <v>45747.4279050926</v>
      </c>
      <c r="T9001" s="3" t="s">
        <v>29</v>
      </c>
      <c r="U9001" s="3" t="s">
        <v>29</v>
      </c>
      <c r="V9001" s="3" t="n">
        <v>1</v>
      </c>
      <c r="W9001" s="3" t="n">
        <v>1</v>
      </c>
      <c r="X9001" s="3" t="n">
        <v>0</v>
      </c>
      <c r="Y9001" s="3" t="s">
        <v>81</v>
      </c>
      <c r="Z9001" s="3" t="s">
        <v>81</v>
      </c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  <c r="AP9001" s="3"/>
      <c r="AQ9001" s="3"/>
      <c r="AR9001" s="3"/>
      <c r="AS9001" s="3"/>
      <c r="AT9001" s="3"/>
      <c r="AU9001" s="3"/>
      <c r="AV9001" s="3"/>
      <c r="AW9001" s="3"/>
      <c r="AX9001" s="3"/>
      <c r="AY9001" s="3"/>
      <c r="AZ9001" s="3"/>
      <c r="BA9001" s="3"/>
      <c r="BB9001" s="3"/>
      <c r="BC9001" s="3"/>
      <c r="BD9001" s="3"/>
      <c r="BE9001" s="3"/>
      <c r="BF9001" s="3"/>
      <c r="BG9001" s="3"/>
      <c r="BH9001" s="3"/>
      <c r="BI9001" s="3"/>
      <c r="BJ9001" s="3"/>
    </row>
    <row r="9002" customFormat="false" ht="15.75" hidden="false" customHeight="false" outlineLevel="0" collapsed="false">
      <c r="A9002" s="3" t="n">
        <v>9001</v>
      </c>
      <c r="B9002" s="3" t="s">
        <v>26000</v>
      </c>
      <c r="C9002" s="3" t="s">
        <v>26001</v>
      </c>
      <c r="D9002" s="3" t="n">
        <v>1</v>
      </c>
      <c r="E9002" s="3" t="n">
        <v>0.4263898</v>
      </c>
      <c r="F9002" s="3" t="n">
        <v>17</v>
      </c>
      <c r="G9002" s="3" t="n">
        <v>17</v>
      </c>
      <c r="H9002" s="3" t="n">
        <v>3</v>
      </c>
      <c r="I9002" s="3" t="n">
        <v>3</v>
      </c>
      <c r="J9002" s="3" t="n">
        <v>12</v>
      </c>
      <c r="K9002" s="3" t="n">
        <v>12</v>
      </c>
      <c r="L9002" s="3" t="n">
        <v>0</v>
      </c>
      <c r="M9002" s="3" t="n">
        <v>0</v>
      </c>
      <c r="N9002" s="3" t="n">
        <v>0</v>
      </c>
      <c r="O9002" s="3" t="n">
        <v>0</v>
      </c>
      <c r="P9002" s="3" t="n">
        <v>6.1</v>
      </c>
      <c r="Q9002" s="3" t="n">
        <v>24.2</v>
      </c>
      <c r="R9002" s="3" t="s">
        <v>26002</v>
      </c>
      <c r="S9002" s="4" t="n">
        <v>45747.3272453704</v>
      </c>
      <c r="T9002" s="3" t="s">
        <v>29</v>
      </c>
      <c r="U9002" s="3" t="s">
        <v>29</v>
      </c>
      <c r="V9002" s="3" t="n">
        <v>1</v>
      </c>
      <c r="W9002" s="3" t="n">
        <v>1</v>
      </c>
      <c r="X9002" s="3" t="n">
        <v>0</v>
      </c>
      <c r="Y9002" s="3" t="s">
        <v>30</v>
      </c>
      <c r="Z9002" s="3" t="s">
        <v>81</v>
      </c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  <c r="AP9002" s="3"/>
      <c r="AQ9002" s="3"/>
      <c r="AR9002" s="3"/>
      <c r="AS9002" s="3"/>
      <c r="AT9002" s="3"/>
      <c r="AU9002" s="3"/>
      <c r="AV9002" s="3"/>
      <c r="AW9002" s="3"/>
      <c r="AX9002" s="3"/>
      <c r="AY9002" s="3"/>
      <c r="AZ9002" s="3"/>
      <c r="BA9002" s="3"/>
      <c r="BB9002" s="3"/>
      <c r="BC9002" s="3"/>
      <c r="BD9002" s="3"/>
      <c r="BE9002" s="3"/>
      <c r="BF9002" s="3"/>
      <c r="BG9002" s="3"/>
      <c r="BH9002" s="3"/>
      <c r="BI9002" s="3"/>
      <c r="BJ9002" s="3"/>
    </row>
    <row r="9003" customFormat="false" ht="15.75" hidden="false" customHeight="false" outlineLevel="0" collapsed="false">
      <c r="A9003" s="3" t="n">
        <v>9002</v>
      </c>
      <c r="B9003" s="3" t="s">
        <v>26003</v>
      </c>
      <c r="C9003" s="3" t="s">
        <v>26004</v>
      </c>
      <c r="D9003" s="3" t="n">
        <v>1</v>
      </c>
      <c r="E9003" s="3" t="n">
        <v>0.270172</v>
      </c>
      <c r="F9003" s="3" t="n">
        <v>15</v>
      </c>
      <c r="G9003" s="3" t="n">
        <v>15</v>
      </c>
      <c r="H9003" s="3" t="n">
        <v>3</v>
      </c>
      <c r="I9003" s="3" t="n">
        <v>3</v>
      </c>
      <c r="J9003" s="3" t="n">
        <v>12</v>
      </c>
      <c r="K9003" s="3" t="n">
        <v>12</v>
      </c>
      <c r="L9003" s="3" t="n">
        <v>0</v>
      </c>
      <c r="M9003" s="3" t="n">
        <v>0</v>
      </c>
      <c r="N9003" s="3" t="n">
        <v>0</v>
      </c>
      <c r="O9003" s="3" t="n">
        <v>0</v>
      </c>
      <c r="P9003" s="3" t="n">
        <v>6.1</v>
      </c>
      <c r="Q9003" s="3" t="n">
        <v>24.2</v>
      </c>
      <c r="R9003" s="3" t="s">
        <v>17964</v>
      </c>
      <c r="S9003" s="4" t="n">
        <v>45747.3273726852</v>
      </c>
      <c r="T9003" s="3" t="s">
        <v>29</v>
      </c>
      <c r="U9003" s="3" t="s">
        <v>29</v>
      </c>
      <c r="V9003" s="3" t="n">
        <v>1</v>
      </c>
      <c r="W9003" s="3" t="n">
        <v>1</v>
      </c>
      <c r="X9003" s="3" t="n">
        <v>0</v>
      </c>
      <c r="Y9003" s="3" t="s">
        <v>81</v>
      </c>
      <c r="Z9003" s="3" t="s">
        <v>81</v>
      </c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  <c r="AP9003" s="3"/>
      <c r="AQ9003" s="3"/>
      <c r="AR9003" s="3"/>
      <c r="AS9003" s="3"/>
      <c r="AT9003" s="3"/>
      <c r="AU9003" s="3"/>
      <c r="AV9003" s="3"/>
      <c r="AW9003" s="3"/>
      <c r="AX9003" s="3"/>
      <c r="AY9003" s="3"/>
      <c r="AZ9003" s="3"/>
      <c r="BA9003" s="3"/>
      <c r="BB9003" s="3"/>
      <c r="BC9003" s="3"/>
      <c r="BD9003" s="3"/>
      <c r="BE9003" s="3"/>
      <c r="BF9003" s="3"/>
      <c r="BG9003" s="3"/>
      <c r="BH9003" s="3"/>
      <c r="BI9003" s="3"/>
      <c r="BJ9003" s="3"/>
    </row>
    <row r="9004" customFormat="false" ht="15.75" hidden="false" customHeight="false" outlineLevel="0" collapsed="false">
      <c r="A9004" s="3" t="n">
        <v>9003</v>
      </c>
      <c r="B9004" s="3" t="s">
        <v>26005</v>
      </c>
      <c r="C9004" s="3" t="s">
        <v>26006</v>
      </c>
      <c r="D9004" s="3" t="n">
        <v>1</v>
      </c>
      <c r="E9004" s="3" t="n">
        <v>0.2397961</v>
      </c>
      <c r="F9004" s="3" t="n">
        <v>6</v>
      </c>
      <c r="G9004" s="3" t="n">
        <v>6</v>
      </c>
      <c r="H9004" s="3" t="n">
        <v>4</v>
      </c>
      <c r="I9004" s="3" t="n">
        <v>4</v>
      </c>
      <c r="J9004" s="3" t="n">
        <v>4</v>
      </c>
      <c r="K9004" s="3" t="n">
        <v>4</v>
      </c>
      <c r="L9004" s="3" t="n">
        <v>0</v>
      </c>
      <c r="M9004" s="3" t="n">
        <v>0</v>
      </c>
      <c r="N9004" s="3" t="n">
        <v>0</v>
      </c>
      <c r="O9004" s="3" t="n">
        <v>0</v>
      </c>
      <c r="P9004" s="3" t="n">
        <v>6.1</v>
      </c>
      <c r="Q9004" s="3" t="n">
        <v>24.2</v>
      </c>
      <c r="R9004" s="3" t="s">
        <v>17967</v>
      </c>
      <c r="S9004" s="4" t="n">
        <v>45747.3275115741</v>
      </c>
      <c r="T9004" s="3" t="s">
        <v>29</v>
      </c>
      <c r="U9004" s="3" t="s">
        <v>29</v>
      </c>
      <c r="V9004" s="3" t="n">
        <v>1</v>
      </c>
      <c r="W9004" s="3" t="n">
        <v>1</v>
      </c>
      <c r="X9004" s="3" t="n">
        <v>0</v>
      </c>
      <c r="Y9004" s="3" t="s">
        <v>81</v>
      </c>
      <c r="Z9004" s="3" t="s">
        <v>81</v>
      </c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  <c r="AP9004" s="3"/>
      <c r="AQ9004" s="3"/>
      <c r="AR9004" s="3"/>
      <c r="AS9004" s="3"/>
      <c r="AT9004" s="3"/>
      <c r="AU9004" s="3"/>
      <c r="AV9004" s="3"/>
      <c r="AW9004" s="3"/>
      <c r="AX9004" s="3"/>
      <c r="AY9004" s="3"/>
      <c r="AZ9004" s="3"/>
      <c r="BA9004" s="3"/>
      <c r="BB9004" s="3"/>
      <c r="BC9004" s="3"/>
      <c r="BD9004" s="3"/>
      <c r="BE9004" s="3"/>
      <c r="BF9004" s="3"/>
      <c r="BG9004" s="3"/>
      <c r="BH9004" s="3"/>
      <c r="BI9004" s="3"/>
      <c r="BJ9004" s="3"/>
    </row>
    <row r="9005" customFormat="false" ht="15.75" hidden="false" customHeight="false" outlineLevel="0" collapsed="false">
      <c r="A9005" s="3" t="n">
        <v>9004</v>
      </c>
      <c r="B9005" s="3" t="s">
        <v>26007</v>
      </c>
      <c r="C9005" s="3" t="s">
        <v>26008</v>
      </c>
      <c r="D9005" s="3" t="n">
        <v>1</v>
      </c>
      <c r="E9005" s="3" t="n">
        <v>0.1946395</v>
      </c>
      <c r="F9005" s="3" t="n">
        <v>7</v>
      </c>
      <c r="G9005" s="3" t="n">
        <v>7</v>
      </c>
      <c r="H9005" s="3" t="n">
        <v>4</v>
      </c>
      <c r="I9005" s="3" t="n">
        <v>4</v>
      </c>
      <c r="J9005" s="3" t="n">
        <v>5</v>
      </c>
      <c r="K9005" s="3" t="n">
        <v>5</v>
      </c>
      <c r="L9005" s="3" t="n">
        <v>0</v>
      </c>
      <c r="M9005" s="3" t="n">
        <v>0</v>
      </c>
      <c r="N9005" s="3" t="n">
        <v>-1</v>
      </c>
      <c r="O9005" s="3" t="n">
        <v>0</v>
      </c>
      <c r="P9005" s="3" t="n">
        <v>6.1</v>
      </c>
      <c r="Q9005" s="3" t="n">
        <v>24.2</v>
      </c>
      <c r="R9005" s="3" t="s">
        <v>26009</v>
      </c>
      <c r="S9005" s="4" t="n">
        <v>45747.3276041667</v>
      </c>
      <c r="T9005" s="3" t="s">
        <v>29</v>
      </c>
      <c r="U9005" s="3" t="s">
        <v>29</v>
      </c>
      <c r="V9005" s="3" t="n">
        <v>0</v>
      </c>
      <c r="W9005" s="3" t="n">
        <v>1</v>
      </c>
      <c r="X9005" s="3" t="n">
        <v>0</v>
      </c>
      <c r="Y9005" s="3" t="s">
        <v>30</v>
      </c>
      <c r="Z9005" s="3" t="s">
        <v>30</v>
      </c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  <c r="AP9005" s="3"/>
      <c r="AQ9005" s="3"/>
      <c r="AR9005" s="3"/>
      <c r="AS9005" s="3"/>
      <c r="AT9005" s="3"/>
      <c r="AU9005" s="3"/>
      <c r="AV9005" s="3"/>
      <c r="AW9005" s="3"/>
      <c r="AX9005" s="3"/>
      <c r="AY9005" s="3"/>
      <c r="AZ9005" s="3"/>
      <c r="BA9005" s="3"/>
      <c r="BB9005" s="3"/>
      <c r="BC9005" s="3"/>
      <c r="BD9005" s="3"/>
      <c r="BE9005" s="3"/>
      <c r="BF9005" s="3"/>
      <c r="BG9005" s="3"/>
      <c r="BH9005" s="3"/>
      <c r="BI9005" s="3"/>
      <c r="BJ9005" s="3"/>
    </row>
    <row r="9006" customFormat="false" ht="15.75" hidden="false" customHeight="false" outlineLevel="0" collapsed="false">
      <c r="A9006" s="3" t="n">
        <v>9005</v>
      </c>
      <c r="B9006" s="3" t="s">
        <v>26010</v>
      </c>
      <c r="C9006" s="3" t="s">
        <v>26011</v>
      </c>
      <c r="D9006" s="3" t="n">
        <v>1</v>
      </c>
      <c r="E9006" s="3" t="n">
        <v>0.0485533</v>
      </c>
      <c r="F9006" s="3" t="n">
        <v>9</v>
      </c>
      <c r="G9006" s="3" t="n">
        <v>9</v>
      </c>
      <c r="H9006" s="3" t="n">
        <v>3</v>
      </c>
      <c r="I9006" s="3" t="n">
        <v>3</v>
      </c>
      <c r="J9006" s="3" t="n">
        <v>6</v>
      </c>
      <c r="K9006" s="3" t="n">
        <v>6</v>
      </c>
      <c r="L9006" s="3" t="n">
        <v>0</v>
      </c>
      <c r="M9006" s="3" t="n">
        <v>0</v>
      </c>
      <c r="N9006" s="3" t="n">
        <v>0</v>
      </c>
      <c r="O9006" s="3" t="n">
        <v>0</v>
      </c>
      <c r="P9006" s="3" t="n">
        <v>6.1</v>
      </c>
      <c r="Q9006" s="3" t="n">
        <v>24.2</v>
      </c>
      <c r="R9006" s="3" t="s">
        <v>26012</v>
      </c>
      <c r="S9006" s="4" t="n">
        <v>45820.6208217593</v>
      </c>
      <c r="T9006" s="3" t="s">
        <v>29</v>
      </c>
      <c r="U9006" s="3" t="s">
        <v>29</v>
      </c>
      <c r="V9006" s="3" t="n">
        <v>1</v>
      </c>
      <c r="W9006" s="3" t="n">
        <v>1</v>
      </c>
      <c r="X9006" s="3" t="n">
        <v>0</v>
      </c>
      <c r="Y9006" s="3" t="s">
        <v>81</v>
      </c>
      <c r="Z9006" s="3" t="s">
        <v>81</v>
      </c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  <c r="AP9006" s="3"/>
      <c r="AQ9006" s="3"/>
      <c r="AR9006" s="3"/>
      <c r="AS9006" s="3"/>
      <c r="AT9006" s="3"/>
      <c r="AU9006" s="3"/>
      <c r="AV9006" s="3"/>
      <c r="AW9006" s="3"/>
      <c r="AX9006" s="3"/>
      <c r="AY9006" s="3"/>
      <c r="AZ9006" s="3"/>
      <c r="BA9006" s="3"/>
      <c r="BB9006" s="3"/>
      <c r="BC9006" s="3"/>
      <c r="BD9006" s="3"/>
      <c r="BE9006" s="3"/>
      <c r="BF9006" s="3"/>
      <c r="BG9006" s="3"/>
      <c r="BH9006" s="3"/>
      <c r="BI9006" s="3"/>
      <c r="BJ9006" s="3"/>
    </row>
    <row r="9007" customFormat="false" ht="15.75" hidden="false" customHeight="false" outlineLevel="0" collapsed="false">
      <c r="A9007" s="3" t="n">
        <v>9006</v>
      </c>
      <c r="B9007" s="3" t="s">
        <v>26013</v>
      </c>
      <c r="C9007" s="3" t="s">
        <v>26014</v>
      </c>
      <c r="D9007" s="3" t="n">
        <v>1</v>
      </c>
      <c r="E9007" s="3" t="n">
        <v>0.1841519</v>
      </c>
      <c r="F9007" s="3" t="n">
        <v>18</v>
      </c>
      <c r="G9007" s="3" t="n">
        <v>18</v>
      </c>
      <c r="H9007" s="3" t="n">
        <v>4</v>
      </c>
      <c r="I9007" s="3" t="n">
        <v>4</v>
      </c>
      <c r="J9007" s="3" t="n">
        <v>13</v>
      </c>
      <c r="K9007" s="3" t="n">
        <v>13</v>
      </c>
      <c r="L9007" s="3" t="n">
        <v>0</v>
      </c>
      <c r="M9007" s="3" t="n">
        <v>0</v>
      </c>
      <c r="N9007" s="3" t="n">
        <v>0</v>
      </c>
      <c r="O9007" s="3" t="n">
        <v>0</v>
      </c>
      <c r="P9007" s="3" t="n">
        <v>6.1</v>
      </c>
      <c r="Q9007" s="3" t="n">
        <v>24.2</v>
      </c>
      <c r="R9007" s="3" t="s">
        <v>26015</v>
      </c>
      <c r="S9007" s="4" t="n">
        <v>45747.3277430556</v>
      </c>
      <c r="T9007" s="3" t="s">
        <v>29</v>
      </c>
      <c r="U9007" s="3" t="s">
        <v>29</v>
      </c>
      <c r="V9007" s="3" t="n">
        <v>1</v>
      </c>
      <c r="W9007" s="3" t="n">
        <v>1</v>
      </c>
      <c r="X9007" s="3" t="n">
        <v>0</v>
      </c>
      <c r="Y9007" s="3" t="s">
        <v>81</v>
      </c>
      <c r="Z9007" s="3" t="s">
        <v>81</v>
      </c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  <c r="AP9007" s="3"/>
      <c r="AQ9007" s="3"/>
      <c r="AR9007" s="3"/>
      <c r="AS9007" s="3"/>
      <c r="AT9007" s="3"/>
      <c r="AU9007" s="3"/>
      <c r="AV9007" s="3"/>
      <c r="AW9007" s="3"/>
      <c r="AX9007" s="3"/>
      <c r="AY9007" s="3"/>
      <c r="AZ9007" s="3"/>
      <c r="BA9007" s="3"/>
      <c r="BB9007" s="3"/>
      <c r="BC9007" s="3"/>
      <c r="BD9007" s="3"/>
      <c r="BE9007" s="3"/>
      <c r="BF9007" s="3"/>
      <c r="BG9007" s="3"/>
      <c r="BH9007" s="3"/>
      <c r="BI9007" s="3"/>
      <c r="BJ9007" s="3"/>
    </row>
    <row r="9008" customFormat="false" ht="15.75" hidden="false" customHeight="false" outlineLevel="0" collapsed="false">
      <c r="A9008" s="3" t="n">
        <v>9007</v>
      </c>
      <c r="B9008" s="3" t="s">
        <v>26016</v>
      </c>
      <c r="C9008" s="3" t="s">
        <v>26017</v>
      </c>
      <c r="D9008" s="3" t="n">
        <v>1</v>
      </c>
      <c r="E9008" s="3" t="n">
        <v>0.7372514</v>
      </c>
      <c r="F9008" s="3" t="n">
        <v>51</v>
      </c>
      <c r="G9008" s="3" t="n">
        <v>51</v>
      </c>
      <c r="H9008" s="3" t="n">
        <v>12</v>
      </c>
      <c r="I9008" s="3" t="n">
        <v>12</v>
      </c>
      <c r="J9008" s="3" t="n">
        <v>58</v>
      </c>
      <c r="K9008" s="3" t="n">
        <v>58</v>
      </c>
      <c r="L9008" s="3" t="n">
        <v>5</v>
      </c>
      <c r="M9008" s="3" t="n">
        <v>5</v>
      </c>
      <c r="N9008" s="3" t="n">
        <v>6</v>
      </c>
      <c r="O9008" s="3" t="n">
        <v>-1</v>
      </c>
      <c r="P9008" s="3" t="n">
        <v>7.6</v>
      </c>
      <c r="Q9008" s="3" t="n">
        <v>24.2</v>
      </c>
      <c r="R9008" s="3" t="s">
        <v>26018</v>
      </c>
      <c r="S9008" s="4" t="n">
        <v>45747.3279282407</v>
      </c>
      <c r="T9008" s="3" t="s">
        <v>65</v>
      </c>
      <c r="U9008" s="3" t="s">
        <v>65</v>
      </c>
      <c r="V9008" s="3" t="n">
        <v>1</v>
      </c>
      <c r="W9008" s="3" t="n">
        <v>0</v>
      </c>
      <c r="X9008" s="3" t="n">
        <v>0</v>
      </c>
      <c r="Y9008" s="3" t="s">
        <v>30</v>
      </c>
      <c r="Z9008" s="3" t="s">
        <v>30</v>
      </c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  <c r="AP9008" s="3"/>
      <c r="AQ9008" s="3"/>
      <c r="AR9008" s="3"/>
      <c r="AS9008" s="3"/>
      <c r="AT9008" s="3"/>
      <c r="AU9008" s="3"/>
      <c r="AV9008" s="3"/>
      <c r="AW9008" s="3"/>
      <c r="AX9008" s="3"/>
      <c r="AY9008" s="3"/>
      <c r="AZ9008" s="3"/>
      <c r="BA9008" s="3"/>
      <c r="BB9008" s="3"/>
      <c r="BC9008" s="3"/>
      <c r="BD9008" s="3"/>
      <c r="BE9008" s="3"/>
      <c r="BF9008" s="3"/>
      <c r="BG9008" s="3"/>
      <c r="BH9008" s="3"/>
      <c r="BI9008" s="3"/>
      <c r="BJ9008" s="3"/>
    </row>
    <row r="9009" customFormat="false" ht="15.75" hidden="false" customHeight="false" outlineLevel="0" collapsed="false">
      <c r="A9009" s="3" t="n">
        <v>9008</v>
      </c>
      <c r="B9009" s="3" t="s">
        <v>26019</v>
      </c>
      <c r="C9009" s="3" t="s">
        <v>26020</v>
      </c>
      <c r="D9009" s="3" t="n">
        <v>1</v>
      </c>
      <c r="E9009" s="3" t="n">
        <v>8.3221689</v>
      </c>
      <c r="F9009" s="3" t="n">
        <v>19</v>
      </c>
      <c r="G9009" s="3" t="n">
        <v>19</v>
      </c>
      <c r="H9009" s="3" t="n">
        <v>9</v>
      </c>
      <c r="I9009" s="3" t="n">
        <v>9</v>
      </c>
      <c r="J9009" s="3" t="n">
        <v>16</v>
      </c>
      <c r="K9009" s="3" t="n">
        <v>16</v>
      </c>
      <c r="L9009" s="3" t="n">
        <v>2</v>
      </c>
      <c r="M9009" s="3" t="n">
        <v>2</v>
      </c>
      <c r="N9009" s="3" t="n">
        <v>5</v>
      </c>
      <c r="O9009" s="3" t="n">
        <v>-1</v>
      </c>
      <c r="P9009" s="3" t="n">
        <v>8.5</v>
      </c>
      <c r="Q9009" s="3" t="n">
        <v>24.2</v>
      </c>
      <c r="R9009" s="3" t="s">
        <v>26021</v>
      </c>
      <c r="S9009" s="4" t="n">
        <v>45747.3282523148</v>
      </c>
      <c r="T9009" s="3" t="s">
        <v>239</v>
      </c>
      <c r="U9009" s="3" t="s">
        <v>239</v>
      </c>
      <c r="V9009" s="3" t="n">
        <v>1</v>
      </c>
      <c r="W9009" s="3" t="n">
        <v>0</v>
      </c>
      <c r="X9009" s="3" t="n">
        <v>0</v>
      </c>
      <c r="Y9009" s="3" t="s">
        <v>30</v>
      </c>
      <c r="Z9009" s="3" t="s">
        <v>30</v>
      </c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  <c r="AP9009" s="3"/>
      <c r="AQ9009" s="3"/>
      <c r="AR9009" s="3"/>
      <c r="AS9009" s="3"/>
      <c r="AT9009" s="3"/>
      <c r="AU9009" s="3"/>
      <c r="AV9009" s="3"/>
      <c r="AW9009" s="3"/>
      <c r="AX9009" s="3"/>
      <c r="AY9009" s="3"/>
      <c r="AZ9009" s="3"/>
      <c r="BA9009" s="3"/>
      <c r="BB9009" s="3"/>
      <c r="BC9009" s="3"/>
      <c r="BD9009" s="3"/>
      <c r="BE9009" s="3"/>
      <c r="BF9009" s="3"/>
      <c r="BG9009" s="3"/>
      <c r="BH9009" s="3"/>
      <c r="BI9009" s="3"/>
      <c r="BJ9009" s="3"/>
    </row>
    <row r="9010" customFormat="false" ht="15.75" hidden="false" customHeight="false" outlineLevel="0" collapsed="false">
      <c r="A9010" s="3" t="n">
        <v>9009</v>
      </c>
      <c r="B9010" s="3" t="s">
        <v>26022</v>
      </c>
      <c r="C9010" s="3" t="s">
        <v>26023</v>
      </c>
      <c r="D9010" s="3" t="n">
        <v>1</v>
      </c>
      <c r="E9010" s="3" t="n">
        <v>2.5404399</v>
      </c>
      <c r="F9010" s="3" t="n">
        <v>46</v>
      </c>
      <c r="G9010" s="3" t="n">
        <v>46</v>
      </c>
      <c r="H9010" s="3" t="n">
        <v>16</v>
      </c>
      <c r="I9010" s="3" t="n">
        <v>16</v>
      </c>
      <c r="J9010" s="3" t="n">
        <v>39</v>
      </c>
      <c r="K9010" s="3" t="n">
        <v>39</v>
      </c>
      <c r="L9010" s="3" t="n">
        <v>8</v>
      </c>
      <c r="M9010" s="3" t="n">
        <v>8</v>
      </c>
      <c r="N9010" s="3" t="n">
        <v>-1</v>
      </c>
      <c r="O9010" s="3" t="n">
        <v>-1</v>
      </c>
      <c r="P9010" s="3" t="n">
        <v>6.1</v>
      </c>
      <c r="Q9010" s="3" t="n">
        <v>24.2</v>
      </c>
      <c r="R9010" s="3" t="s">
        <v>26024</v>
      </c>
      <c r="S9010" s="4" t="n">
        <v>45747.3283796296</v>
      </c>
      <c r="T9010" s="3" t="s">
        <v>85</v>
      </c>
      <c r="U9010" s="3" t="s">
        <v>85</v>
      </c>
      <c r="V9010" s="3" t="n">
        <v>0</v>
      </c>
      <c r="W9010" s="3" t="n">
        <v>0</v>
      </c>
      <c r="X9010" s="3" t="n">
        <v>0</v>
      </c>
      <c r="Y9010" s="3" t="s">
        <v>30</v>
      </c>
      <c r="Z9010" s="3" t="s">
        <v>30</v>
      </c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  <c r="AP9010" s="3"/>
      <c r="AQ9010" s="3"/>
      <c r="AR9010" s="3"/>
      <c r="AS9010" s="3"/>
      <c r="AT9010" s="3"/>
      <c r="AU9010" s="3"/>
      <c r="AV9010" s="3"/>
      <c r="AW9010" s="3"/>
      <c r="AX9010" s="3"/>
      <c r="AY9010" s="3"/>
      <c r="AZ9010" s="3"/>
      <c r="BA9010" s="3"/>
      <c r="BB9010" s="3"/>
      <c r="BC9010" s="3"/>
      <c r="BD9010" s="3"/>
      <c r="BE9010" s="3"/>
      <c r="BF9010" s="3"/>
      <c r="BG9010" s="3"/>
      <c r="BH9010" s="3"/>
      <c r="BI9010" s="3"/>
      <c r="BJ9010" s="3"/>
    </row>
    <row r="9011" customFormat="false" ht="15.75" hidden="false" customHeight="false" outlineLevel="0" collapsed="false">
      <c r="A9011" s="3" t="n">
        <v>9010</v>
      </c>
      <c r="B9011" s="3" t="s">
        <v>26025</v>
      </c>
      <c r="C9011" s="3" t="s">
        <v>26026</v>
      </c>
      <c r="D9011" s="3" t="n">
        <v>1</v>
      </c>
      <c r="E9011" s="3" t="n">
        <v>2.6579234</v>
      </c>
      <c r="F9011" s="3" t="n">
        <v>46</v>
      </c>
      <c r="G9011" s="3" t="n">
        <v>46</v>
      </c>
      <c r="H9011" s="3" t="n">
        <v>14</v>
      </c>
      <c r="I9011" s="3" t="n">
        <v>14</v>
      </c>
      <c r="J9011" s="3" t="n">
        <v>39</v>
      </c>
      <c r="K9011" s="3" t="n">
        <v>39</v>
      </c>
      <c r="L9011" s="3" t="n">
        <v>10</v>
      </c>
      <c r="M9011" s="3" t="n">
        <v>10</v>
      </c>
      <c r="N9011" s="3" t="n">
        <v>-1</v>
      </c>
      <c r="O9011" s="3" t="n">
        <v>-1</v>
      </c>
      <c r="P9011" s="3" t="n">
        <v>4</v>
      </c>
      <c r="Q9011" s="3" t="n">
        <v>24.2</v>
      </c>
      <c r="R9011" s="3" t="s">
        <v>26027</v>
      </c>
      <c r="S9011" s="4" t="n">
        <v>45747.3284953704</v>
      </c>
      <c r="T9011" s="3" t="s">
        <v>85</v>
      </c>
      <c r="U9011" s="3" t="s">
        <v>85</v>
      </c>
      <c r="V9011" s="3" t="n">
        <v>0</v>
      </c>
      <c r="W9011" s="3" t="n">
        <v>0</v>
      </c>
      <c r="X9011" s="3" t="n">
        <v>0</v>
      </c>
      <c r="Y9011" s="3" t="s">
        <v>30</v>
      </c>
      <c r="Z9011" s="3" t="s">
        <v>30</v>
      </c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  <c r="AP9011" s="3"/>
      <c r="AQ9011" s="3"/>
      <c r="AR9011" s="3"/>
      <c r="AS9011" s="3"/>
      <c r="AT9011" s="3"/>
      <c r="AU9011" s="3"/>
      <c r="AV9011" s="3"/>
      <c r="AW9011" s="3"/>
      <c r="AX9011" s="3"/>
      <c r="AY9011" s="3"/>
      <c r="AZ9011" s="3"/>
      <c r="BA9011" s="3"/>
      <c r="BB9011" s="3"/>
      <c r="BC9011" s="3"/>
      <c r="BD9011" s="3"/>
      <c r="BE9011" s="3"/>
      <c r="BF9011" s="3"/>
      <c r="BG9011" s="3"/>
      <c r="BH9011" s="3"/>
      <c r="BI9011" s="3"/>
      <c r="BJ9011" s="3"/>
    </row>
    <row r="9012" customFormat="false" ht="15.75" hidden="false" customHeight="false" outlineLevel="0" collapsed="false">
      <c r="A9012" s="3" t="n">
        <v>9011</v>
      </c>
      <c r="B9012" s="3" t="s">
        <v>26028</v>
      </c>
      <c r="C9012" s="3" t="s">
        <v>26029</v>
      </c>
      <c r="D9012" s="3" t="n">
        <v>1</v>
      </c>
      <c r="E9012" s="3" t="n">
        <v>11.3361288</v>
      </c>
      <c r="F9012" s="3" t="n">
        <v>201</v>
      </c>
      <c r="G9012" s="3" t="n">
        <v>201</v>
      </c>
      <c r="H9012" s="3" t="n">
        <v>29</v>
      </c>
      <c r="I9012" s="3" t="n">
        <v>29</v>
      </c>
      <c r="J9012" s="3" t="n">
        <v>196</v>
      </c>
      <c r="K9012" s="3" t="n">
        <v>196</v>
      </c>
      <c r="L9012" s="3" t="n">
        <v>35</v>
      </c>
      <c r="M9012" s="3" t="n">
        <v>35</v>
      </c>
      <c r="N9012" s="3" t="n">
        <v>-1</v>
      </c>
      <c r="O9012" s="3" t="n">
        <v>-1</v>
      </c>
      <c r="P9012" s="3" t="n">
        <v>6.1</v>
      </c>
      <c r="Q9012" s="3" t="n">
        <v>24.2</v>
      </c>
      <c r="R9012" s="3" t="s">
        <v>26030</v>
      </c>
      <c r="S9012" s="4" t="n">
        <v>45747.3287731482</v>
      </c>
      <c r="T9012" s="3" t="s">
        <v>85</v>
      </c>
      <c r="U9012" s="3" t="s">
        <v>85</v>
      </c>
      <c r="V9012" s="3" t="n">
        <v>0</v>
      </c>
      <c r="W9012" s="3" t="n">
        <v>0</v>
      </c>
      <c r="X9012" s="3" t="n">
        <v>0</v>
      </c>
      <c r="Y9012" s="3" t="s">
        <v>30</v>
      </c>
      <c r="Z9012" s="3" t="s">
        <v>30</v>
      </c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  <c r="AP9012" s="3"/>
      <c r="AQ9012" s="3"/>
      <c r="AR9012" s="3"/>
      <c r="AS9012" s="3"/>
      <c r="AT9012" s="3"/>
      <c r="AU9012" s="3"/>
      <c r="AV9012" s="3"/>
      <c r="AW9012" s="3"/>
      <c r="AX9012" s="3"/>
      <c r="AY9012" s="3"/>
      <c r="AZ9012" s="3"/>
      <c r="BA9012" s="3"/>
      <c r="BB9012" s="3"/>
      <c r="BC9012" s="3"/>
      <c r="BD9012" s="3"/>
      <c r="BE9012" s="3"/>
      <c r="BF9012" s="3"/>
      <c r="BG9012" s="3"/>
      <c r="BH9012" s="3"/>
      <c r="BI9012" s="3"/>
      <c r="BJ9012" s="3"/>
    </row>
    <row r="9013" customFormat="false" ht="15.75" hidden="false" customHeight="false" outlineLevel="0" collapsed="false">
      <c r="A9013" s="3" t="n">
        <v>9012</v>
      </c>
      <c r="B9013" s="3" t="s">
        <v>26031</v>
      </c>
      <c r="C9013" s="3" t="s">
        <v>26032</v>
      </c>
      <c r="D9013" s="3" t="n">
        <v>1</v>
      </c>
      <c r="E9013" s="3" t="n">
        <v>18.184621</v>
      </c>
      <c r="F9013" s="3" t="n">
        <v>201</v>
      </c>
      <c r="G9013" s="3" t="n">
        <v>201</v>
      </c>
      <c r="H9013" s="3" t="n">
        <v>29</v>
      </c>
      <c r="I9013" s="3" t="n">
        <v>29</v>
      </c>
      <c r="J9013" s="3" t="n">
        <v>196</v>
      </c>
      <c r="K9013" s="3" t="n">
        <v>196</v>
      </c>
      <c r="L9013" s="3" t="n">
        <v>35</v>
      </c>
      <c r="M9013" s="3" t="n">
        <v>35</v>
      </c>
      <c r="N9013" s="3" t="n">
        <v>-1</v>
      </c>
      <c r="O9013" s="3" t="n">
        <v>-1</v>
      </c>
      <c r="P9013" s="3" t="n">
        <v>4</v>
      </c>
      <c r="Q9013" s="3" t="n">
        <v>24.2</v>
      </c>
      <c r="R9013" s="3" t="s">
        <v>26033</v>
      </c>
      <c r="S9013" s="4" t="n">
        <v>45747.3291087963</v>
      </c>
      <c r="T9013" s="3" t="s">
        <v>85</v>
      </c>
      <c r="U9013" s="3" t="s">
        <v>85</v>
      </c>
      <c r="V9013" s="3" t="n">
        <v>0</v>
      </c>
      <c r="W9013" s="3" t="n">
        <v>0</v>
      </c>
      <c r="X9013" s="3" t="n">
        <v>0</v>
      </c>
      <c r="Y9013" s="3" t="s">
        <v>30</v>
      </c>
      <c r="Z9013" s="3" t="s">
        <v>30</v>
      </c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  <c r="AP9013" s="3"/>
      <c r="AQ9013" s="3"/>
      <c r="AR9013" s="3"/>
      <c r="AS9013" s="3"/>
      <c r="AT9013" s="3"/>
      <c r="AU9013" s="3"/>
      <c r="AV9013" s="3"/>
      <c r="AW9013" s="3"/>
      <c r="AX9013" s="3"/>
      <c r="AY9013" s="3"/>
      <c r="AZ9013" s="3"/>
      <c r="BA9013" s="3"/>
      <c r="BB9013" s="3"/>
      <c r="BC9013" s="3"/>
      <c r="BD9013" s="3"/>
      <c r="BE9013" s="3"/>
      <c r="BF9013" s="3"/>
      <c r="BG9013" s="3"/>
      <c r="BH9013" s="3"/>
      <c r="BI9013" s="3"/>
      <c r="BJ9013" s="3"/>
    </row>
    <row r="9014" customFormat="false" ht="15.75" hidden="false" customHeight="false" outlineLevel="0" collapsed="false">
      <c r="A9014" s="3" t="n">
        <v>9013</v>
      </c>
      <c r="B9014" s="3" t="s">
        <v>26034</v>
      </c>
      <c r="C9014" s="3" t="s">
        <v>26035</v>
      </c>
      <c r="D9014" s="3" t="n">
        <v>1</v>
      </c>
      <c r="E9014" s="3" t="n">
        <v>4.075925</v>
      </c>
      <c r="F9014" s="3" t="n">
        <v>140</v>
      </c>
      <c r="G9014" s="3" t="n">
        <v>140</v>
      </c>
      <c r="H9014" s="3" t="n">
        <v>15</v>
      </c>
      <c r="I9014" s="3" t="n">
        <v>15</v>
      </c>
      <c r="J9014" s="3" t="n">
        <v>177</v>
      </c>
      <c r="K9014" s="3" t="n">
        <v>177</v>
      </c>
      <c r="L9014" s="3" t="n">
        <v>18</v>
      </c>
      <c r="M9014" s="3" t="n">
        <v>18</v>
      </c>
      <c r="N9014" s="3" t="n">
        <v>8</v>
      </c>
      <c r="O9014" s="3" t="n">
        <v>-1</v>
      </c>
      <c r="P9014" s="3" t="n">
        <v>9.1</v>
      </c>
      <c r="Q9014" s="3" t="n">
        <v>24.2</v>
      </c>
      <c r="R9014" s="3" t="s">
        <v>26036</v>
      </c>
      <c r="S9014" s="4" t="n">
        <v>45747.3293518519</v>
      </c>
      <c r="T9014" s="3" t="s">
        <v>65</v>
      </c>
      <c r="U9014" s="3" t="s">
        <v>65</v>
      </c>
      <c r="V9014" s="3" t="n">
        <v>1</v>
      </c>
      <c r="W9014" s="3" t="n">
        <v>0</v>
      </c>
      <c r="X9014" s="3" t="n">
        <v>0</v>
      </c>
      <c r="Y9014" s="3" t="s">
        <v>30</v>
      </c>
      <c r="Z9014" s="3" t="s">
        <v>30</v>
      </c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  <c r="AP9014" s="3"/>
      <c r="AQ9014" s="3"/>
      <c r="AR9014" s="3"/>
      <c r="AS9014" s="3"/>
      <c r="AT9014" s="3"/>
      <c r="AU9014" s="3"/>
      <c r="AV9014" s="3"/>
      <c r="AW9014" s="3"/>
      <c r="AX9014" s="3"/>
      <c r="AY9014" s="3"/>
      <c r="AZ9014" s="3"/>
      <c r="BA9014" s="3"/>
      <c r="BB9014" s="3"/>
      <c r="BC9014" s="3"/>
      <c r="BD9014" s="3"/>
      <c r="BE9014" s="3"/>
      <c r="BF9014" s="3"/>
      <c r="BG9014" s="3"/>
      <c r="BH9014" s="3"/>
      <c r="BI9014" s="3"/>
      <c r="BJ9014" s="3"/>
    </row>
    <row r="9015" customFormat="false" ht="15.75" hidden="false" customHeight="false" outlineLevel="0" collapsed="false">
      <c r="A9015" s="3" t="n">
        <v>9014</v>
      </c>
      <c r="B9015" s="3" t="s">
        <v>26037</v>
      </c>
      <c r="C9015" s="3" t="s">
        <v>26038</v>
      </c>
      <c r="D9015" s="3" t="n">
        <v>1</v>
      </c>
      <c r="E9015" s="3" t="n">
        <v>4.3670864</v>
      </c>
      <c r="F9015" s="3" t="n">
        <v>147</v>
      </c>
      <c r="G9015" s="3" t="n">
        <v>147</v>
      </c>
      <c r="H9015" s="3" t="n">
        <v>15</v>
      </c>
      <c r="I9015" s="3" t="n">
        <v>15</v>
      </c>
      <c r="J9015" s="3" t="n">
        <v>187</v>
      </c>
      <c r="K9015" s="3" t="n">
        <v>187</v>
      </c>
      <c r="L9015" s="3" t="n">
        <v>19</v>
      </c>
      <c r="M9015" s="3" t="n">
        <v>19</v>
      </c>
      <c r="N9015" s="3" t="n">
        <v>8</v>
      </c>
      <c r="O9015" s="3" t="n">
        <v>-1</v>
      </c>
      <c r="P9015" s="3" t="n">
        <v>9.1</v>
      </c>
      <c r="Q9015" s="3" t="n">
        <v>24.2</v>
      </c>
      <c r="R9015" s="3" t="s">
        <v>26039</v>
      </c>
      <c r="S9015" s="4" t="n">
        <v>45747.3295833333</v>
      </c>
      <c r="T9015" s="3" t="s">
        <v>65</v>
      </c>
      <c r="U9015" s="3" t="s">
        <v>65</v>
      </c>
      <c r="V9015" s="3" t="n">
        <v>1</v>
      </c>
      <c r="W9015" s="3" t="n">
        <v>0</v>
      </c>
      <c r="X9015" s="3" t="n">
        <v>0</v>
      </c>
      <c r="Y9015" s="3" t="s">
        <v>30</v>
      </c>
      <c r="Z9015" s="3" t="s">
        <v>30</v>
      </c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  <c r="AP9015" s="3"/>
      <c r="AQ9015" s="3"/>
      <c r="AR9015" s="3"/>
      <c r="AS9015" s="3"/>
      <c r="AT9015" s="3"/>
      <c r="AU9015" s="3"/>
      <c r="AV9015" s="3"/>
      <c r="AW9015" s="3"/>
      <c r="AX9015" s="3"/>
      <c r="AY9015" s="3"/>
      <c r="AZ9015" s="3"/>
      <c r="BA9015" s="3"/>
      <c r="BB9015" s="3"/>
      <c r="BC9015" s="3"/>
      <c r="BD9015" s="3"/>
      <c r="BE9015" s="3"/>
      <c r="BF9015" s="3"/>
      <c r="BG9015" s="3"/>
      <c r="BH9015" s="3"/>
      <c r="BI9015" s="3"/>
      <c r="BJ9015" s="3"/>
    </row>
    <row r="9016" customFormat="false" ht="15.75" hidden="false" customHeight="false" outlineLevel="0" collapsed="false">
      <c r="A9016" s="3" t="n">
        <v>9015</v>
      </c>
      <c r="B9016" s="3" t="s">
        <v>26040</v>
      </c>
      <c r="C9016" s="3" t="s">
        <v>26041</v>
      </c>
      <c r="D9016" s="3" t="n">
        <v>1</v>
      </c>
      <c r="E9016" s="3" t="n">
        <v>4.507869</v>
      </c>
      <c r="F9016" s="3" t="n">
        <v>157</v>
      </c>
      <c r="G9016" s="3" t="n">
        <v>157</v>
      </c>
      <c r="H9016" s="3" t="n">
        <v>16</v>
      </c>
      <c r="I9016" s="3" t="n">
        <v>16</v>
      </c>
      <c r="J9016" s="3" t="n">
        <v>205</v>
      </c>
      <c r="K9016" s="3" t="n">
        <v>205</v>
      </c>
      <c r="L9016" s="3" t="n">
        <v>20</v>
      </c>
      <c r="M9016" s="3" t="n">
        <v>20</v>
      </c>
      <c r="N9016" s="3" t="n">
        <v>8</v>
      </c>
      <c r="O9016" s="3" t="n">
        <v>-1</v>
      </c>
      <c r="P9016" s="3" t="n">
        <v>9.1</v>
      </c>
      <c r="Q9016" s="3" t="n">
        <v>24.2</v>
      </c>
      <c r="R9016" s="3" t="s">
        <v>26042</v>
      </c>
      <c r="S9016" s="4" t="n">
        <v>45747.3298263889</v>
      </c>
      <c r="T9016" s="3" t="s">
        <v>65</v>
      </c>
      <c r="U9016" s="3" t="s">
        <v>65</v>
      </c>
      <c r="V9016" s="3" t="n">
        <v>1</v>
      </c>
      <c r="W9016" s="3" t="n">
        <v>0</v>
      </c>
      <c r="X9016" s="3" t="n">
        <v>0</v>
      </c>
      <c r="Y9016" s="3" t="s">
        <v>30</v>
      </c>
      <c r="Z9016" s="3" t="s">
        <v>30</v>
      </c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  <c r="AP9016" s="3"/>
      <c r="AQ9016" s="3"/>
      <c r="AR9016" s="3"/>
      <c r="AS9016" s="3"/>
      <c r="AT9016" s="3"/>
      <c r="AU9016" s="3"/>
      <c r="AV9016" s="3"/>
      <c r="AW9016" s="3"/>
      <c r="AX9016" s="3"/>
      <c r="AY9016" s="3"/>
      <c r="AZ9016" s="3"/>
      <c r="BA9016" s="3"/>
      <c r="BB9016" s="3"/>
      <c r="BC9016" s="3"/>
      <c r="BD9016" s="3"/>
      <c r="BE9016" s="3"/>
      <c r="BF9016" s="3"/>
      <c r="BG9016" s="3"/>
      <c r="BH9016" s="3"/>
      <c r="BI9016" s="3"/>
      <c r="BJ9016" s="3"/>
    </row>
    <row r="9017" customFormat="false" ht="15.75" hidden="false" customHeight="false" outlineLevel="0" collapsed="false">
      <c r="A9017" s="3" t="n">
        <v>9016</v>
      </c>
      <c r="B9017" s="3" t="s">
        <v>26043</v>
      </c>
      <c r="C9017" s="3" t="s">
        <v>26044</v>
      </c>
      <c r="D9017" s="3" t="n">
        <v>1</v>
      </c>
      <c r="E9017" s="3" t="n">
        <v>4.5234109</v>
      </c>
      <c r="F9017" s="3" t="n">
        <v>206</v>
      </c>
      <c r="G9017" s="3" t="n">
        <v>206</v>
      </c>
      <c r="H9017" s="3" t="n">
        <v>15</v>
      </c>
      <c r="I9017" s="3" t="n">
        <v>15</v>
      </c>
      <c r="J9017" s="3" t="n">
        <v>277</v>
      </c>
      <c r="K9017" s="3" t="n">
        <v>277</v>
      </c>
      <c r="L9017" s="3" t="n">
        <v>26</v>
      </c>
      <c r="M9017" s="3" t="n">
        <v>26</v>
      </c>
      <c r="N9017" s="3" t="n">
        <v>12</v>
      </c>
      <c r="O9017" s="3" t="n">
        <v>-1</v>
      </c>
      <c r="P9017" s="3" t="n">
        <v>9.1</v>
      </c>
      <c r="Q9017" s="3" t="n">
        <v>24.2</v>
      </c>
      <c r="R9017" s="3" t="s">
        <v>26045</v>
      </c>
      <c r="S9017" s="4" t="n">
        <v>45747.3300810185</v>
      </c>
      <c r="T9017" s="3" t="s">
        <v>65</v>
      </c>
      <c r="U9017" s="3" t="s">
        <v>65</v>
      </c>
      <c r="V9017" s="3" t="n">
        <v>1</v>
      </c>
      <c r="W9017" s="3" t="n">
        <v>0</v>
      </c>
      <c r="X9017" s="3" t="n">
        <v>0</v>
      </c>
      <c r="Y9017" s="3" t="s">
        <v>30</v>
      </c>
      <c r="Z9017" s="3" t="s">
        <v>30</v>
      </c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  <c r="AP9017" s="3"/>
      <c r="AQ9017" s="3"/>
      <c r="AR9017" s="3"/>
      <c r="AS9017" s="3"/>
      <c r="AT9017" s="3"/>
      <c r="AU9017" s="3"/>
      <c r="AV9017" s="3"/>
      <c r="AW9017" s="3"/>
      <c r="AX9017" s="3"/>
      <c r="AY9017" s="3"/>
      <c r="AZ9017" s="3"/>
      <c r="BA9017" s="3"/>
      <c r="BB9017" s="3"/>
      <c r="BC9017" s="3"/>
      <c r="BD9017" s="3"/>
      <c r="BE9017" s="3"/>
      <c r="BF9017" s="3"/>
      <c r="BG9017" s="3"/>
      <c r="BH9017" s="3"/>
      <c r="BI9017" s="3"/>
      <c r="BJ9017" s="3"/>
    </row>
    <row r="9018" customFormat="false" ht="15.75" hidden="false" customHeight="false" outlineLevel="0" collapsed="false">
      <c r="A9018" s="3" t="n">
        <v>9017</v>
      </c>
      <c r="B9018" s="3" t="s">
        <v>26046</v>
      </c>
      <c r="C9018" s="3" t="s">
        <v>26047</v>
      </c>
      <c r="D9018" s="3" t="n">
        <v>1</v>
      </c>
      <c r="E9018" s="3" t="n">
        <v>4.0265284</v>
      </c>
      <c r="F9018" s="3" t="n">
        <v>193</v>
      </c>
      <c r="G9018" s="3" t="n">
        <v>193</v>
      </c>
      <c r="H9018" s="3" t="n">
        <v>16</v>
      </c>
      <c r="I9018" s="3" t="n">
        <v>16</v>
      </c>
      <c r="J9018" s="3" t="n">
        <v>265</v>
      </c>
      <c r="K9018" s="3" t="n">
        <v>265</v>
      </c>
      <c r="L9018" s="3" t="n">
        <v>25</v>
      </c>
      <c r="M9018" s="3" t="n">
        <v>25</v>
      </c>
      <c r="N9018" s="3" t="n">
        <v>8</v>
      </c>
      <c r="O9018" s="3" t="n">
        <v>-1</v>
      </c>
      <c r="P9018" s="3" t="n">
        <v>9.1</v>
      </c>
      <c r="Q9018" s="3" t="n">
        <v>24.2</v>
      </c>
      <c r="R9018" s="3" t="s">
        <v>26048</v>
      </c>
      <c r="S9018" s="4" t="n">
        <v>45747.3303356482</v>
      </c>
      <c r="T9018" s="3" t="s">
        <v>4910</v>
      </c>
      <c r="U9018" s="3" t="s">
        <v>4910</v>
      </c>
      <c r="V9018" s="3" t="n">
        <v>1</v>
      </c>
      <c r="W9018" s="3" t="n">
        <v>0</v>
      </c>
      <c r="X9018" s="3" t="n">
        <v>0</v>
      </c>
      <c r="Y9018" s="3" t="s">
        <v>30</v>
      </c>
      <c r="Z9018" s="3" t="s">
        <v>30</v>
      </c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  <c r="AP9018" s="3"/>
      <c r="AQ9018" s="3"/>
      <c r="AR9018" s="3"/>
      <c r="AS9018" s="3"/>
      <c r="AT9018" s="3"/>
      <c r="AU9018" s="3"/>
      <c r="AV9018" s="3"/>
      <c r="AW9018" s="3"/>
      <c r="AX9018" s="3"/>
      <c r="AY9018" s="3"/>
      <c r="AZ9018" s="3"/>
      <c r="BA9018" s="3"/>
      <c r="BB9018" s="3"/>
      <c r="BC9018" s="3"/>
      <c r="BD9018" s="3"/>
      <c r="BE9018" s="3"/>
      <c r="BF9018" s="3"/>
      <c r="BG9018" s="3"/>
      <c r="BH9018" s="3"/>
      <c r="BI9018" s="3"/>
      <c r="BJ9018" s="3"/>
    </row>
    <row r="9019" customFormat="false" ht="15.75" hidden="false" customHeight="false" outlineLevel="0" collapsed="false">
      <c r="A9019" s="3" t="n">
        <v>9018</v>
      </c>
      <c r="B9019" s="3" t="s">
        <v>26049</v>
      </c>
      <c r="C9019" s="3" t="s">
        <v>26050</v>
      </c>
      <c r="D9019" s="3" t="n">
        <v>1</v>
      </c>
      <c r="E9019" s="3" t="n">
        <v>6.7637513</v>
      </c>
      <c r="F9019" s="3" t="n">
        <v>251</v>
      </c>
      <c r="G9019" s="3" t="n">
        <v>251</v>
      </c>
      <c r="H9019" s="3" t="n">
        <v>16</v>
      </c>
      <c r="I9019" s="3" t="n">
        <v>16</v>
      </c>
      <c r="J9019" s="3" t="n">
        <v>343</v>
      </c>
      <c r="K9019" s="3" t="n">
        <v>343</v>
      </c>
      <c r="L9019" s="3" t="n">
        <v>33</v>
      </c>
      <c r="M9019" s="3" t="n">
        <v>33</v>
      </c>
      <c r="N9019" s="3" t="n">
        <v>12</v>
      </c>
      <c r="O9019" s="3" t="n">
        <v>-1</v>
      </c>
      <c r="P9019" s="3" t="n">
        <v>9.1</v>
      </c>
      <c r="Q9019" s="3" t="n">
        <v>24.2</v>
      </c>
      <c r="R9019" s="3" t="s">
        <v>26051</v>
      </c>
      <c r="S9019" s="4" t="n">
        <v>45747.330625</v>
      </c>
      <c r="T9019" s="3" t="s">
        <v>4910</v>
      </c>
      <c r="U9019" s="3" t="s">
        <v>4910</v>
      </c>
      <c r="V9019" s="3" t="n">
        <v>1</v>
      </c>
      <c r="W9019" s="3" t="n">
        <v>0</v>
      </c>
      <c r="X9019" s="3" t="n">
        <v>0</v>
      </c>
      <c r="Y9019" s="3" t="s">
        <v>30</v>
      </c>
      <c r="Z9019" s="3" t="s">
        <v>30</v>
      </c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  <c r="AP9019" s="3"/>
      <c r="AQ9019" s="3"/>
      <c r="AR9019" s="3"/>
      <c r="AS9019" s="3"/>
      <c r="AT9019" s="3"/>
      <c r="AU9019" s="3"/>
      <c r="AV9019" s="3"/>
      <c r="AW9019" s="3"/>
      <c r="AX9019" s="3"/>
      <c r="AY9019" s="3"/>
      <c r="AZ9019" s="3"/>
      <c r="BA9019" s="3"/>
      <c r="BB9019" s="3"/>
      <c r="BC9019" s="3"/>
      <c r="BD9019" s="3"/>
      <c r="BE9019" s="3"/>
      <c r="BF9019" s="3"/>
      <c r="BG9019" s="3"/>
      <c r="BH9019" s="3"/>
      <c r="BI9019" s="3"/>
      <c r="BJ9019" s="3"/>
    </row>
    <row r="9020" customFormat="false" ht="15.75" hidden="false" customHeight="false" outlineLevel="0" collapsed="false">
      <c r="A9020" s="3" t="n">
        <v>9019</v>
      </c>
      <c r="B9020" s="3" t="s">
        <v>26052</v>
      </c>
      <c r="C9020" s="3" t="s">
        <v>26053</v>
      </c>
      <c r="D9020" s="3" t="n">
        <v>1</v>
      </c>
      <c r="E9020" s="3" t="n">
        <v>6.3560304</v>
      </c>
      <c r="F9020" s="3" t="n">
        <v>29</v>
      </c>
      <c r="G9020" s="3" t="n">
        <v>29</v>
      </c>
      <c r="H9020" s="3" t="n">
        <v>9</v>
      </c>
      <c r="I9020" s="3" t="n">
        <v>9</v>
      </c>
      <c r="J9020" s="3" t="n">
        <v>40</v>
      </c>
      <c r="K9020" s="3" t="n">
        <v>40</v>
      </c>
      <c r="L9020" s="3" t="n">
        <v>10</v>
      </c>
      <c r="M9020" s="3" t="n">
        <v>10</v>
      </c>
      <c r="N9020" s="3" t="n">
        <v>4</v>
      </c>
      <c r="O9020" s="3" t="n">
        <v>-1</v>
      </c>
      <c r="P9020" s="3" t="n">
        <v>9.1</v>
      </c>
      <c r="Q9020" s="3" t="n">
        <v>24.2</v>
      </c>
      <c r="R9020" s="3" t="s">
        <v>26054</v>
      </c>
      <c r="S9020" s="4" t="n">
        <v>45747.3309837963</v>
      </c>
      <c r="T9020" s="3" t="s">
        <v>4910</v>
      </c>
      <c r="U9020" s="3" t="s">
        <v>4910</v>
      </c>
      <c r="V9020" s="3" t="n">
        <v>1</v>
      </c>
      <c r="W9020" s="3" t="n">
        <v>0</v>
      </c>
      <c r="X9020" s="3" t="n">
        <v>0</v>
      </c>
      <c r="Y9020" s="3" t="s">
        <v>30</v>
      </c>
      <c r="Z9020" s="3" t="s">
        <v>30</v>
      </c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  <c r="AP9020" s="3"/>
      <c r="AQ9020" s="3"/>
      <c r="AR9020" s="3"/>
      <c r="AS9020" s="3"/>
      <c r="AT9020" s="3"/>
      <c r="AU9020" s="3"/>
      <c r="AV9020" s="3"/>
      <c r="AW9020" s="3"/>
      <c r="AX9020" s="3"/>
      <c r="AY9020" s="3"/>
      <c r="AZ9020" s="3"/>
      <c r="BA9020" s="3"/>
      <c r="BB9020" s="3"/>
      <c r="BC9020" s="3"/>
      <c r="BD9020" s="3"/>
      <c r="BE9020" s="3"/>
      <c r="BF9020" s="3"/>
      <c r="BG9020" s="3"/>
      <c r="BH9020" s="3"/>
      <c r="BI9020" s="3"/>
      <c r="BJ9020" s="3"/>
    </row>
    <row r="9021" customFormat="false" ht="15.75" hidden="false" customHeight="false" outlineLevel="0" collapsed="false">
      <c r="A9021" s="3" t="n">
        <v>9020</v>
      </c>
      <c r="B9021" s="3" t="s">
        <v>26055</v>
      </c>
      <c r="C9021" s="3" t="s">
        <v>26056</v>
      </c>
      <c r="D9021" s="3" t="n">
        <v>1</v>
      </c>
      <c r="E9021" s="3" t="n">
        <v>4.0058969</v>
      </c>
      <c r="F9021" s="3" t="n">
        <v>29</v>
      </c>
      <c r="G9021" s="3" t="n">
        <v>29</v>
      </c>
      <c r="H9021" s="3" t="n">
        <v>9</v>
      </c>
      <c r="I9021" s="3" t="n">
        <v>9</v>
      </c>
      <c r="J9021" s="3" t="n">
        <v>40</v>
      </c>
      <c r="K9021" s="3" t="n">
        <v>40</v>
      </c>
      <c r="L9021" s="3" t="n">
        <v>11</v>
      </c>
      <c r="M9021" s="3" t="n">
        <v>11</v>
      </c>
      <c r="N9021" s="3" t="n">
        <v>4</v>
      </c>
      <c r="O9021" s="3" t="n">
        <v>-1</v>
      </c>
      <c r="P9021" s="3" t="n">
        <v>9.1</v>
      </c>
      <c r="Q9021" s="3" t="n">
        <v>24.2</v>
      </c>
      <c r="R9021" s="3" t="s">
        <v>26057</v>
      </c>
      <c r="S9021" s="4" t="n">
        <v>45747.3312152778</v>
      </c>
      <c r="T9021" s="3" t="s">
        <v>4910</v>
      </c>
      <c r="U9021" s="3" t="s">
        <v>4910</v>
      </c>
      <c r="V9021" s="3" t="n">
        <v>1</v>
      </c>
      <c r="W9021" s="3" t="n">
        <v>0</v>
      </c>
      <c r="X9021" s="3" t="n">
        <v>0</v>
      </c>
      <c r="Y9021" s="3" t="s">
        <v>30</v>
      </c>
      <c r="Z9021" s="3" t="s">
        <v>30</v>
      </c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  <c r="AP9021" s="3"/>
      <c r="AQ9021" s="3"/>
      <c r="AR9021" s="3"/>
      <c r="AS9021" s="3"/>
      <c r="AT9021" s="3"/>
      <c r="AU9021" s="3"/>
      <c r="AV9021" s="3"/>
      <c r="AW9021" s="3"/>
      <c r="AX9021" s="3"/>
      <c r="AY9021" s="3"/>
      <c r="AZ9021" s="3"/>
      <c r="BA9021" s="3"/>
      <c r="BB9021" s="3"/>
      <c r="BC9021" s="3"/>
      <c r="BD9021" s="3"/>
      <c r="BE9021" s="3"/>
      <c r="BF9021" s="3"/>
      <c r="BG9021" s="3"/>
      <c r="BH9021" s="3"/>
      <c r="BI9021" s="3"/>
      <c r="BJ9021" s="3"/>
    </row>
    <row r="9022" customFormat="false" ht="15.75" hidden="false" customHeight="false" outlineLevel="0" collapsed="false">
      <c r="A9022" s="3" t="n">
        <v>9021</v>
      </c>
      <c r="B9022" s="3" t="s">
        <v>26058</v>
      </c>
      <c r="C9022" s="3" t="s">
        <v>26059</v>
      </c>
      <c r="D9022" s="3" t="n">
        <v>1</v>
      </c>
      <c r="E9022" s="3" t="n">
        <v>6.8812806</v>
      </c>
      <c r="F9022" s="3" t="n">
        <v>53</v>
      </c>
      <c r="G9022" s="3" t="n">
        <v>53</v>
      </c>
      <c r="H9022" s="3" t="n">
        <v>9</v>
      </c>
      <c r="I9022" s="3" t="n">
        <v>9</v>
      </c>
      <c r="J9022" s="3" t="n">
        <v>81</v>
      </c>
      <c r="K9022" s="3" t="n">
        <v>81</v>
      </c>
      <c r="L9022" s="3" t="n">
        <v>19</v>
      </c>
      <c r="M9022" s="3" t="n">
        <v>19</v>
      </c>
      <c r="N9022" s="3" t="n">
        <v>7</v>
      </c>
      <c r="O9022" s="3" t="n">
        <v>-1</v>
      </c>
      <c r="P9022" s="3" t="n">
        <v>9.1</v>
      </c>
      <c r="Q9022" s="3" t="n">
        <v>24.2</v>
      </c>
      <c r="R9022" s="3" t="s">
        <v>26060</v>
      </c>
      <c r="S9022" s="4" t="n">
        <v>45747.3315162037</v>
      </c>
      <c r="T9022" s="3" t="s">
        <v>4910</v>
      </c>
      <c r="U9022" s="3" t="s">
        <v>4910</v>
      </c>
      <c r="V9022" s="3" t="n">
        <v>1</v>
      </c>
      <c r="W9022" s="3" t="n">
        <v>0</v>
      </c>
      <c r="X9022" s="3" t="n">
        <v>0</v>
      </c>
      <c r="Y9022" s="3" t="s">
        <v>30</v>
      </c>
      <c r="Z9022" s="3" t="s">
        <v>30</v>
      </c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  <c r="AP9022" s="3"/>
      <c r="AQ9022" s="3"/>
      <c r="AR9022" s="3"/>
      <c r="AS9022" s="3"/>
      <c r="AT9022" s="3"/>
      <c r="AU9022" s="3"/>
      <c r="AV9022" s="3"/>
      <c r="AW9022" s="3"/>
      <c r="AX9022" s="3"/>
      <c r="AY9022" s="3"/>
      <c r="AZ9022" s="3"/>
      <c r="BA9022" s="3"/>
      <c r="BB9022" s="3"/>
      <c r="BC9022" s="3"/>
      <c r="BD9022" s="3"/>
      <c r="BE9022" s="3"/>
      <c r="BF9022" s="3"/>
      <c r="BG9022" s="3"/>
      <c r="BH9022" s="3"/>
      <c r="BI9022" s="3"/>
      <c r="BJ9022" s="3"/>
    </row>
    <row r="9023" customFormat="false" ht="15.75" hidden="false" customHeight="false" outlineLevel="0" collapsed="false">
      <c r="A9023" s="3" t="n">
        <v>9022</v>
      </c>
      <c r="B9023" s="3" t="s">
        <v>26061</v>
      </c>
      <c r="C9023" s="3" t="s">
        <v>26062</v>
      </c>
      <c r="D9023" s="3" t="n">
        <v>1</v>
      </c>
      <c r="E9023" s="3" t="n">
        <v>10.7045146</v>
      </c>
      <c r="F9023" s="3" t="n">
        <v>61</v>
      </c>
      <c r="G9023" s="3" t="n">
        <v>61</v>
      </c>
      <c r="H9023" s="3" t="n">
        <v>9</v>
      </c>
      <c r="I9023" s="3" t="n">
        <v>9</v>
      </c>
      <c r="J9023" s="3" t="n">
        <v>89</v>
      </c>
      <c r="K9023" s="3" t="n">
        <v>89</v>
      </c>
      <c r="L9023" s="3" t="n">
        <v>21</v>
      </c>
      <c r="M9023" s="3" t="n">
        <v>21</v>
      </c>
      <c r="N9023" s="3" t="n">
        <v>11</v>
      </c>
      <c r="O9023" s="3" t="n">
        <v>-1</v>
      </c>
      <c r="P9023" s="3" t="n">
        <v>9.1</v>
      </c>
      <c r="Q9023" s="3" t="n">
        <v>24.2</v>
      </c>
      <c r="R9023" s="3" t="s">
        <v>26063</v>
      </c>
      <c r="S9023" s="4" t="n">
        <v>45747.3319907407</v>
      </c>
      <c r="T9023" s="3" t="s">
        <v>4910</v>
      </c>
      <c r="U9023" s="3" t="s">
        <v>4910</v>
      </c>
      <c r="V9023" s="3" t="n">
        <v>1</v>
      </c>
      <c r="W9023" s="3" t="n">
        <v>0</v>
      </c>
      <c r="X9023" s="3" t="n">
        <v>0</v>
      </c>
      <c r="Y9023" s="3" t="s">
        <v>30</v>
      </c>
      <c r="Z9023" s="3" t="s">
        <v>30</v>
      </c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  <c r="AP9023" s="3"/>
      <c r="AQ9023" s="3"/>
      <c r="AR9023" s="3"/>
      <c r="AS9023" s="3"/>
      <c r="AT9023" s="3"/>
      <c r="AU9023" s="3"/>
      <c r="AV9023" s="3"/>
      <c r="AW9023" s="3"/>
      <c r="AX9023" s="3"/>
      <c r="AY9023" s="3"/>
      <c r="AZ9023" s="3"/>
      <c r="BA9023" s="3"/>
      <c r="BB9023" s="3"/>
      <c r="BC9023" s="3"/>
      <c r="BD9023" s="3"/>
      <c r="BE9023" s="3"/>
      <c r="BF9023" s="3"/>
      <c r="BG9023" s="3"/>
      <c r="BH9023" s="3"/>
      <c r="BI9023" s="3"/>
      <c r="BJ9023" s="3"/>
    </row>
    <row r="9024" customFormat="false" ht="15.75" hidden="false" customHeight="false" outlineLevel="0" collapsed="false">
      <c r="A9024" s="3" t="n">
        <v>9023</v>
      </c>
      <c r="B9024" s="3" t="s">
        <v>26064</v>
      </c>
      <c r="C9024" s="3" t="s">
        <v>26065</v>
      </c>
      <c r="D9024" s="3" t="n">
        <v>1</v>
      </c>
      <c r="E9024" s="3" t="n">
        <v>5.5255249</v>
      </c>
      <c r="F9024" s="3" t="n">
        <v>263</v>
      </c>
      <c r="G9024" s="3" t="n">
        <v>263</v>
      </c>
      <c r="H9024" s="3" t="n">
        <v>16</v>
      </c>
      <c r="I9024" s="3" t="n">
        <v>16</v>
      </c>
      <c r="J9024" s="3" t="n">
        <v>370</v>
      </c>
      <c r="K9024" s="3" t="n">
        <v>370</v>
      </c>
      <c r="L9024" s="3" t="n">
        <v>44</v>
      </c>
      <c r="M9024" s="3" t="n">
        <v>44</v>
      </c>
      <c r="N9024" s="3" t="n">
        <v>14</v>
      </c>
      <c r="O9024" s="3" t="n">
        <v>-1</v>
      </c>
      <c r="P9024" s="3" t="n">
        <v>9.1</v>
      </c>
      <c r="Q9024" s="3" t="n">
        <v>24.2</v>
      </c>
      <c r="R9024" s="3" t="s">
        <v>26066</v>
      </c>
      <c r="S9024" s="4" t="n">
        <v>45747.3322337963</v>
      </c>
      <c r="T9024" s="3" t="s">
        <v>4910</v>
      </c>
      <c r="U9024" s="3" t="s">
        <v>4910</v>
      </c>
      <c r="V9024" s="3" t="n">
        <v>1</v>
      </c>
      <c r="W9024" s="3" t="n">
        <v>0</v>
      </c>
      <c r="X9024" s="3" t="n">
        <v>0</v>
      </c>
      <c r="Y9024" s="3" t="s">
        <v>30</v>
      </c>
      <c r="Z9024" s="3" t="s">
        <v>30</v>
      </c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  <c r="AP9024" s="3"/>
      <c r="AQ9024" s="3"/>
      <c r="AR9024" s="3"/>
      <c r="AS9024" s="3"/>
      <c r="AT9024" s="3"/>
      <c r="AU9024" s="3"/>
      <c r="AV9024" s="3"/>
      <c r="AW9024" s="3"/>
      <c r="AX9024" s="3"/>
      <c r="AY9024" s="3"/>
      <c r="AZ9024" s="3"/>
      <c r="BA9024" s="3"/>
      <c r="BB9024" s="3"/>
      <c r="BC9024" s="3"/>
      <c r="BD9024" s="3"/>
      <c r="BE9024" s="3"/>
      <c r="BF9024" s="3"/>
      <c r="BG9024" s="3"/>
      <c r="BH9024" s="3"/>
      <c r="BI9024" s="3"/>
      <c r="BJ9024" s="3"/>
    </row>
    <row r="9025" customFormat="false" ht="15.75" hidden="false" customHeight="false" outlineLevel="0" collapsed="false">
      <c r="A9025" s="3" t="n">
        <v>9024</v>
      </c>
      <c r="B9025" s="3" t="s">
        <v>26067</v>
      </c>
      <c r="C9025" s="3"/>
      <c r="D9025" s="3" t="n">
        <v>0</v>
      </c>
      <c r="E9025" s="3" t="s">
        <v>1901</v>
      </c>
      <c r="F9025" s="3" t="s">
        <v>1901</v>
      </c>
      <c r="G9025" s="3" t="s">
        <v>1901</v>
      </c>
      <c r="H9025" s="3" t="s">
        <v>1901</v>
      </c>
      <c r="I9025" s="3" t="s">
        <v>1901</v>
      </c>
      <c r="J9025" s="3" t="s">
        <v>1901</v>
      </c>
      <c r="K9025" s="3" t="s">
        <v>1901</v>
      </c>
      <c r="L9025" s="3" t="s">
        <v>1901</v>
      </c>
      <c r="M9025" s="3" t="s">
        <v>1901</v>
      </c>
      <c r="N9025" s="3" t="s">
        <v>1901</v>
      </c>
      <c r="O9025" s="3" t="s">
        <v>1901</v>
      </c>
      <c r="P9025" s="3"/>
      <c r="Q9025" s="3"/>
      <c r="R9025" s="3"/>
      <c r="S9025" s="3"/>
      <c r="T9025" s="3"/>
      <c r="U9025" s="3"/>
      <c r="V9025" s="3" t="s">
        <v>1901</v>
      </c>
      <c r="W9025" s="3" t="s">
        <v>1901</v>
      </c>
      <c r="X9025" s="3" t="s">
        <v>1901</v>
      </c>
      <c r="Y9025" s="3"/>
      <c r="Z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  <c r="AP9025" s="3"/>
      <c r="AQ9025" s="3"/>
      <c r="AR9025" s="3"/>
      <c r="AS9025" s="3"/>
      <c r="AT9025" s="3"/>
      <c r="AU9025" s="3"/>
      <c r="AV9025" s="3"/>
      <c r="AW9025" s="3"/>
      <c r="AX9025" s="3"/>
      <c r="AY9025" s="3"/>
      <c r="AZ9025" s="3"/>
      <c r="BA9025" s="3"/>
      <c r="BB9025" s="3"/>
      <c r="BC9025" s="3"/>
      <c r="BD9025" s="3"/>
      <c r="BE9025" s="3"/>
      <c r="BF9025" s="3"/>
      <c r="BG9025" s="3"/>
      <c r="BH9025" s="3"/>
      <c r="BI9025" s="3"/>
      <c r="BJ9025" s="3"/>
    </row>
    <row r="9026" customFormat="false" ht="15.75" hidden="false" customHeight="false" outlineLevel="0" collapsed="false">
      <c r="A9026" s="3" t="n">
        <v>9025</v>
      </c>
      <c r="B9026" s="3" t="s">
        <v>26068</v>
      </c>
      <c r="C9026" s="3"/>
      <c r="D9026" s="3" t="n">
        <v>0</v>
      </c>
      <c r="E9026" s="3" t="s">
        <v>1901</v>
      </c>
      <c r="F9026" s="3" t="s">
        <v>1901</v>
      </c>
      <c r="G9026" s="3" t="s">
        <v>1901</v>
      </c>
      <c r="H9026" s="3" t="s">
        <v>1901</v>
      </c>
      <c r="I9026" s="3" t="s">
        <v>1901</v>
      </c>
      <c r="J9026" s="3" t="s">
        <v>1901</v>
      </c>
      <c r="K9026" s="3" t="s">
        <v>1901</v>
      </c>
      <c r="L9026" s="3" t="s">
        <v>1901</v>
      </c>
      <c r="M9026" s="3" t="s">
        <v>1901</v>
      </c>
      <c r="N9026" s="3" t="s">
        <v>1901</v>
      </c>
      <c r="O9026" s="3" t="s">
        <v>1901</v>
      </c>
      <c r="P9026" s="3"/>
      <c r="Q9026" s="3"/>
      <c r="R9026" s="3"/>
      <c r="S9026" s="3"/>
      <c r="T9026" s="3"/>
      <c r="U9026" s="3"/>
      <c r="V9026" s="3" t="s">
        <v>1901</v>
      </c>
      <c r="W9026" s="3" t="s">
        <v>1901</v>
      </c>
      <c r="X9026" s="3" t="s">
        <v>1901</v>
      </c>
      <c r="Y9026" s="3"/>
      <c r="Z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  <c r="AP9026" s="3"/>
      <c r="AQ9026" s="3"/>
      <c r="AR9026" s="3"/>
      <c r="AS9026" s="3"/>
      <c r="AT9026" s="3"/>
      <c r="AU9026" s="3"/>
      <c r="AV9026" s="3"/>
      <c r="AW9026" s="3"/>
      <c r="AX9026" s="3"/>
      <c r="AY9026" s="3"/>
      <c r="AZ9026" s="3"/>
      <c r="BA9026" s="3"/>
      <c r="BB9026" s="3"/>
      <c r="BC9026" s="3"/>
      <c r="BD9026" s="3"/>
      <c r="BE9026" s="3"/>
      <c r="BF9026" s="3"/>
      <c r="BG9026" s="3"/>
      <c r="BH9026" s="3"/>
      <c r="BI9026" s="3"/>
      <c r="BJ9026" s="3"/>
    </row>
    <row r="9027" customFormat="false" ht="15.75" hidden="false" customHeight="false" outlineLevel="0" collapsed="false">
      <c r="A9027" s="3" t="n">
        <v>9026</v>
      </c>
      <c r="B9027" s="3" t="s">
        <v>26069</v>
      </c>
      <c r="C9027" s="3" t="s">
        <v>26070</v>
      </c>
      <c r="D9027" s="3" t="n">
        <v>1</v>
      </c>
      <c r="E9027" s="3" t="n">
        <v>1.1366896</v>
      </c>
      <c r="F9027" s="3" t="n">
        <v>63</v>
      </c>
      <c r="G9027" s="3" t="n">
        <v>63</v>
      </c>
      <c r="H9027" s="3" t="n">
        <v>14</v>
      </c>
      <c r="I9027" s="3" t="n">
        <v>14</v>
      </c>
      <c r="J9027" s="3" t="n">
        <v>101</v>
      </c>
      <c r="K9027" s="3" t="n">
        <v>101</v>
      </c>
      <c r="L9027" s="3" t="n">
        <v>3</v>
      </c>
      <c r="M9027" s="3" t="n">
        <v>3</v>
      </c>
      <c r="N9027" s="3" t="n">
        <v>0</v>
      </c>
      <c r="O9027" s="3" t="n">
        <v>0</v>
      </c>
      <c r="P9027" s="3" t="n">
        <v>9.1</v>
      </c>
      <c r="Q9027" s="3" t="n">
        <v>24.2</v>
      </c>
      <c r="R9027" s="3" t="s">
        <v>26071</v>
      </c>
      <c r="S9027" s="4" t="n">
        <v>45747.3326273148</v>
      </c>
      <c r="T9027" s="3" t="s">
        <v>2259</v>
      </c>
      <c r="U9027" s="3" t="s">
        <v>2259</v>
      </c>
      <c r="V9027" s="3" t="n">
        <v>1</v>
      </c>
      <c r="W9027" s="3" t="n">
        <v>1</v>
      </c>
      <c r="X9027" s="3" t="n">
        <v>0</v>
      </c>
      <c r="Y9027" s="3" t="s">
        <v>30</v>
      </c>
      <c r="Z9027" s="3" t="s">
        <v>30</v>
      </c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  <c r="AP9027" s="3"/>
      <c r="AQ9027" s="3"/>
      <c r="AR9027" s="3"/>
      <c r="AS9027" s="3"/>
      <c r="AT9027" s="3"/>
      <c r="AU9027" s="3"/>
      <c r="AV9027" s="3"/>
      <c r="AW9027" s="3"/>
      <c r="AX9027" s="3"/>
      <c r="AY9027" s="3"/>
      <c r="AZ9027" s="3"/>
      <c r="BA9027" s="3"/>
      <c r="BB9027" s="3"/>
      <c r="BC9027" s="3"/>
      <c r="BD9027" s="3"/>
      <c r="BE9027" s="3"/>
      <c r="BF9027" s="3"/>
      <c r="BG9027" s="3"/>
      <c r="BH9027" s="3"/>
      <c r="BI9027" s="3"/>
      <c r="BJ9027" s="3"/>
    </row>
    <row r="9028" customFormat="false" ht="15.75" hidden="false" customHeight="false" outlineLevel="0" collapsed="false">
      <c r="A9028" s="3" t="n">
        <v>9027</v>
      </c>
      <c r="B9028" s="3" t="s">
        <v>26072</v>
      </c>
      <c r="C9028" s="3" t="s">
        <v>26073</v>
      </c>
      <c r="D9028" s="3" t="n">
        <v>1</v>
      </c>
      <c r="E9028" s="3" t="n">
        <v>7.7373018</v>
      </c>
      <c r="F9028" s="3" t="n">
        <v>207</v>
      </c>
      <c r="G9028" s="3" t="n">
        <v>207</v>
      </c>
      <c r="H9028" s="3" t="n">
        <v>18</v>
      </c>
      <c r="I9028" s="3" t="n">
        <v>18</v>
      </c>
      <c r="J9028" s="3" t="n">
        <v>270</v>
      </c>
      <c r="K9028" s="3" t="n">
        <v>270</v>
      </c>
      <c r="L9028" s="3" t="n">
        <v>34</v>
      </c>
      <c r="M9028" s="3" t="n">
        <v>34</v>
      </c>
      <c r="N9028" s="3" t="n">
        <v>-1</v>
      </c>
      <c r="O9028" s="3" t="n">
        <v>-1</v>
      </c>
      <c r="P9028" s="3" t="n">
        <v>9.1</v>
      </c>
      <c r="Q9028" s="3" t="n">
        <v>24.2</v>
      </c>
      <c r="R9028" s="3" t="s">
        <v>26074</v>
      </c>
      <c r="S9028" s="4" t="n">
        <v>45747.3329050926</v>
      </c>
      <c r="T9028" s="3" t="s">
        <v>65</v>
      </c>
      <c r="U9028" s="3" t="s">
        <v>65</v>
      </c>
      <c r="V9028" s="3" t="n">
        <v>0</v>
      </c>
      <c r="W9028" s="3" t="n">
        <v>0</v>
      </c>
      <c r="X9028" s="3" t="n">
        <v>0</v>
      </c>
      <c r="Y9028" s="3" t="s">
        <v>30</v>
      </c>
      <c r="Z9028" s="3" t="s">
        <v>30</v>
      </c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  <c r="AP9028" s="3"/>
      <c r="AQ9028" s="3"/>
      <c r="AR9028" s="3"/>
      <c r="AS9028" s="3"/>
      <c r="AT9028" s="3"/>
      <c r="AU9028" s="3"/>
      <c r="AV9028" s="3"/>
      <c r="AW9028" s="3"/>
      <c r="AX9028" s="3"/>
      <c r="AY9028" s="3"/>
      <c r="AZ9028" s="3"/>
      <c r="BA9028" s="3"/>
      <c r="BB9028" s="3"/>
      <c r="BC9028" s="3"/>
      <c r="BD9028" s="3"/>
      <c r="BE9028" s="3"/>
      <c r="BF9028" s="3"/>
      <c r="BG9028" s="3"/>
      <c r="BH9028" s="3"/>
      <c r="BI9028" s="3"/>
      <c r="BJ9028" s="3"/>
    </row>
    <row r="9029" customFormat="false" ht="15.75" hidden="false" customHeight="false" outlineLevel="0" collapsed="false">
      <c r="A9029" s="3" t="n">
        <v>9028</v>
      </c>
      <c r="B9029" s="3" t="s">
        <v>26075</v>
      </c>
      <c r="C9029" s="3" t="s">
        <v>26076</v>
      </c>
      <c r="D9029" s="3" t="n">
        <v>1</v>
      </c>
      <c r="E9029" s="3" t="n">
        <v>3.5602935</v>
      </c>
      <c r="F9029" s="3" t="n">
        <v>258</v>
      </c>
      <c r="G9029" s="3" t="n">
        <v>258</v>
      </c>
      <c r="H9029" s="3" t="n">
        <v>17</v>
      </c>
      <c r="I9029" s="3" t="n">
        <v>17</v>
      </c>
      <c r="J9029" s="3" t="n">
        <v>341</v>
      </c>
      <c r="K9029" s="3" t="n">
        <v>341</v>
      </c>
      <c r="L9029" s="3" t="n">
        <v>33</v>
      </c>
      <c r="M9029" s="3" t="n">
        <v>33</v>
      </c>
      <c r="N9029" s="3" t="n">
        <v>38</v>
      </c>
      <c r="O9029" s="3" t="n">
        <v>-1</v>
      </c>
      <c r="P9029" s="3" t="n">
        <v>9.1</v>
      </c>
      <c r="Q9029" s="3" t="n">
        <v>24.2</v>
      </c>
      <c r="R9029" s="3" t="s">
        <v>26077</v>
      </c>
      <c r="S9029" s="4" t="n">
        <v>45747.333125</v>
      </c>
      <c r="T9029" s="3" t="s">
        <v>246</v>
      </c>
      <c r="U9029" s="3" t="s">
        <v>246</v>
      </c>
      <c r="V9029" s="3" t="n">
        <v>1</v>
      </c>
      <c r="W9029" s="3" t="n">
        <v>0</v>
      </c>
      <c r="X9029" s="3" t="n">
        <v>0</v>
      </c>
      <c r="Y9029" s="3" t="s">
        <v>30</v>
      </c>
      <c r="Z9029" s="3" t="s">
        <v>30</v>
      </c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  <c r="AP9029" s="3"/>
      <c r="AQ9029" s="3"/>
      <c r="AR9029" s="3"/>
      <c r="AS9029" s="3"/>
      <c r="AT9029" s="3"/>
      <c r="AU9029" s="3"/>
      <c r="AV9029" s="3"/>
      <c r="AW9029" s="3"/>
      <c r="AX9029" s="3"/>
      <c r="AY9029" s="3"/>
      <c r="AZ9029" s="3"/>
      <c r="BA9029" s="3"/>
      <c r="BB9029" s="3"/>
      <c r="BC9029" s="3"/>
      <c r="BD9029" s="3"/>
      <c r="BE9029" s="3"/>
      <c r="BF9029" s="3"/>
      <c r="BG9029" s="3"/>
      <c r="BH9029" s="3"/>
      <c r="BI9029" s="3"/>
      <c r="BJ9029" s="3"/>
    </row>
    <row r="9030" customFormat="false" ht="15.75" hidden="false" customHeight="false" outlineLevel="0" collapsed="false">
      <c r="A9030" s="3" t="n">
        <v>9029</v>
      </c>
      <c r="B9030" s="3" t="s">
        <v>26078</v>
      </c>
      <c r="C9030" s="3" t="s">
        <v>26079</v>
      </c>
      <c r="D9030" s="3" t="n">
        <v>1</v>
      </c>
      <c r="E9030" s="3" t="n">
        <v>5.833886</v>
      </c>
      <c r="F9030" s="3" t="n">
        <v>207</v>
      </c>
      <c r="G9030" s="3" t="n">
        <v>207</v>
      </c>
      <c r="H9030" s="3" t="n">
        <v>16</v>
      </c>
      <c r="I9030" s="3" t="n">
        <v>16</v>
      </c>
      <c r="J9030" s="3" t="n">
        <v>283</v>
      </c>
      <c r="K9030" s="3" t="n">
        <v>283</v>
      </c>
      <c r="L9030" s="3" t="n">
        <v>27</v>
      </c>
      <c r="M9030" s="3" t="n">
        <v>27</v>
      </c>
      <c r="N9030" s="3" t="n">
        <v>10</v>
      </c>
      <c r="O9030" s="3" t="n">
        <v>-1</v>
      </c>
      <c r="P9030" s="3" t="n">
        <v>9.1</v>
      </c>
      <c r="Q9030" s="3" t="n">
        <v>24.2</v>
      </c>
      <c r="R9030" s="3" t="s">
        <v>26080</v>
      </c>
      <c r="S9030" s="4" t="n">
        <v>45747.3334143519</v>
      </c>
      <c r="T9030" s="3" t="s">
        <v>4910</v>
      </c>
      <c r="U9030" s="3" t="s">
        <v>4910</v>
      </c>
      <c r="V9030" s="3" t="n">
        <v>1</v>
      </c>
      <c r="W9030" s="3" t="n">
        <v>0</v>
      </c>
      <c r="X9030" s="3" t="n">
        <v>0</v>
      </c>
      <c r="Y9030" s="3" t="s">
        <v>30</v>
      </c>
      <c r="Z9030" s="3" t="s">
        <v>30</v>
      </c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  <c r="AP9030" s="3"/>
      <c r="AQ9030" s="3"/>
      <c r="AR9030" s="3"/>
      <c r="AS9030" s="3"/>
      <c r="AT9030" s="3"/>
      <c r="AU9030" s="3"/>
      <c r="AV9030" s="3"/>
      <c r="AW9030" s="3"/>
      <c r="AX9030" s="3"/>
      <c r="AY9030" s="3"/>
      <c r="AZ9030" s="3"/>
      <c r="BA9030" s="3"/>
      <c r="BB9030" s="3"/>
      <c r="BC9030" s="3"/>
      <c r="BD9030" s="3"/>
      <c r="BE9030" s="3"/>
      <c r="BF9030" s="3"/>
      <c r="BG9030" s="3"/>
      <c r="BH9030" s="3"/>
      <c r="BI9030" s="3"/>
      <c r="BJ9030" s="3"/>
    </row>
    <row r="9031" customFormat="false" ht="15.75" hidden="false" customHeight="false" outlineLevel="0" collapsed="false">
      <c r="A9031" s="3" t="n">
        <v>9030</v>
      </c>
      <c r="B9031" s="3" t="s">
        <v>26081</v>
      </c>
      <c r="C9031" s="3" t="s">
        <v>26082</v>
      </c>
      <c r="D9031" s="3" t="n">
        <v>1</v>
      </c>
      <c r="E9031" s="3" t="n">
        <v>5.6535741</v>
      </c>
      <c r="F9031" s="3" t="n">
        <v>64</v>
      </c>
      <c r="G9031" s="3" t="n">
        <v>64</v>
      </c>
      <c r="H9031" s="3" t="n">
        <v>16</v>
      </c>
      <c r="I9031" s="3" t="n">
        <v>16</v>
      </c>
      <c r="J9031" s="3" t="n">
        <v>85</v>
      </c>
      <c r="K9031" s="3" t="n">
        <v>85</v>
      </c>
      <c r="L9031" s="3" t="n">
        <v>17</v>
      </c>
      <c r="M9031" s="3" t="n">
        <v>17</v>
      </c>
      <c r="N9031" s="3" t="n">
        <v>-1</v>
      </c>
      <c r="O9031" s="3" t="n">
        <v>-1</v>
      </c>
      <c r="P9031" s="3" t="n">
        <v>9.1</v>
      </c>
      <c r="Q9031" s="3" t="n">
        <v>24.2</v>
      </c>
      <c r="R9031" s="3" t="s">
        <v>26083</v>
      </c>
      <c r="S9031" s="4" t="n">
        <v>45747.3336574074</v>
      </c>
      <c r="T9031" s="3" t="s">
        <v>65</v>
      </c>
      <c r="U9031" s="3" t="s">
        <v>65</v>
      </c>
      <c r="V9031" s="3" t="n">
        <v>0</v>
      </c>
      <c r="W9031" s="3" t="n">
        <v>0</v>
      </c>
      <c r="X9031" s="3" t="n">
        <v>0</v>
      </c>
      <c r="Y9031" s="3" t="s">
        <v>30</v>
      </c>
      <c r="Z9031" s="3" t="s">
        <v>30</v>
      </c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  <c r="AP9031" s="3"/>
      <c r="AQ9031" s="3"/>
      <c r="AR9031" s="3"/>
      <c r="AS9031" s="3"/>
      <c r="AT9031" s="3"/>
      <c r="AU9031" s="3"/>
      <c r="AV9031" s="3"/>
      <c r="AW9031" s="3"/>
      <c r="AX9031" s="3"/>
      <c r="AY9031" s="3"/>
      <c r="AZ9031" s="3"/>
      <c r="BA9031" s="3"/>
      <c r="BB9031" s="3"/>
      <c r="BC9031" s="3"/>
      <c r="BD9031" s="3"/>
      <c r="BE9031" s="3"/>
      <c r="BF9031" s="3"/>
      <c r="BG9031" s="3"/>
      <c r="BH9031" s="3"/>
      <c r="BI9031" s="3"/>
      <c r="BJ9031" s="3"/>
    </row>
    <row r="9032" customFormat="false" ht="15.75" hidden="false" customHeight="false" outlineLevel="0" collapsed="false">
      <c r="A9032" s="3" t="n">
        <v>9031</v>
      </c>
      <c r="B9032" s="3" t="s">
        <v>26084</v>
      </c>
      <c r="C9032" s="3" t="s">
        <v>26085</v>
      </c>
      <c r="D9032" s="3" t="n">
        <v>1</v>
      </c>
      <c r="E9032" s="3" t="n">
        <v>7.1721061</v>
      </c>
      <c r="F9032" s="3" t="n">
        <v>43</v>
      </c>
      <c r="G9032" s="3" t="n">
        <v>43</v>
      </c>
      <c r="H9032" s="3" t="n">
        <v>8</v>
      </c>
      <c r="I9032" s="3" t="n">
        <v>8</v>
      </c>
      <c r="J9032" s="3" t="n">
        <v>64</v>
      </c>
      <c r="K9032" s="3" t="n">
        <v>64</v>
      </c>
      <c r="L9032" s="3" t="n">
        <v>15</v>
      </c>
      <c r="M9032" s="3" t="n">
        <v>15</v>
      </c>
      <c r="N9032" s="3" t="n">
        <v>7</v>
      </c>
      <c r="O9032" s="3" t="n">
        <v>-1</v>
      </c>
      <c r="P9032" s="3" t="n">
        <v>9.1</v>
      </c>
      <c r="Q9032" s="3" t="n">
        <v>24.2</v>
      </c>
      <c r="R9032" s="3" t="s">
        <v>26086</v>
      </c>
      <c r="S9032" s="4" t="n">
        <v>45747.3339930556</v>
      </c>
      <c r="T9032" s="3" t="s">
        <v>7643</v>
      </c>
      <c r="U9032" s="3" t="s">
        <v>7643</v>
      </c>
      <c r="V9032" s="3" t="n">
        <v>1</v>
      </c>
      <c r="W9032" s="3" t="n">
        <v>0</v>
      </c>
      <c r="X9032" s="3" t="n">
        <v>0</v>
      </c>
      <c r="Y9032" s="3" t="s">
        <v>30</v>
      </c>
      <c r="Z9032" s="3" t="s">
        <v>30</v>
      </c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  <c r="AP9032" s="3"/>
      <c r="AQ9032" s="3"/>
      <c r="AR9032" s="3"/>
      <c r="AS9032" s="3"/>
      <c r="AT9032" s="3"/>
      <c r="AU9032" s="3"/>
      <c r="AV9032" s="3"/>
      <c r="AW9032" s="3"/>
      <c r="AX9032" s="3"/>
      <c r="AY9032" s="3"/>
      <c r="AZ9032" s="3"/>
      <c r="BA9032" s="3"/>
      <c r="BB9032" s="3"/>
      <c r="BC9032" s="3"/>
      <c r="BD9032" s="3"/>
      <c r="BE9032" s="3"/>
      <c r="BF9032" s="3"/>
      <c r="BG9032" s="3"/>
      <c r="BH9032" s="3"/>
      <c r="BI9032" s="3"/>
      <c r="BJ9032" s="3"/>
    </row>
    <row r="9033" customFormat="false" ht="15.75" hidden="false" customHeight="false" outlineLevel="0" collapsed="false">
      <c r="A9033" s="3" t="n">
        <v>9032</v>
      </c>
      <c r="B9033" s="3" t="s">
        <v>26087</v>
      </c>
      <c r="C9033" s="3" t="s">
        <v>26088</v>
      </c>
      <c r="D9033" s="3" t="n">
        <v>1</v>
      </c>
      <c r="E9033" s="3" t="n">
        <v>3.346389</v>
      </c>
      <c r="F9033" s="3" t="n">
        <v>231</v>
      </c>
      <c r="G9033" s="3" t="n">
        <v>231</v>
      </c>
      <c r="H9033" s="3" t="n">
        <v>18</v>
      </c>
      <c r="I9033" s="3" t="n">
        <v>18</v>
      </c>
      <c r="J9033" s="3" t="n">
        <v>311</v>
      </c>
      <c r="K9033" s="3" t="n">
        <v>311</v>
      </c>
      <c r="L9033" s="3" t="n">
        <v>32</v>
      </c>
      <c r="M9033" s="3" t="n">
        <v>32</v>
      </c>
      <c r="N9033" s="3" t="n">
        <v>12</v>
      </c>
      <c r="O9033" s="3" t="n">
        <v>-1</v>
      </c>
      <c r="P9033" s="3" t="n">
        <v>9.1</v>
      </c>
      <c r="Q9033" s="3" t="n">
        <v>24.2</v>
      </c>
      <c r="R9033" s="3" t="s">
        <v>26089</v>
      </c>
      <c r="S9033" s="4" t="n">
        <v>45747.3341782407</v>
      </c>
      <c r="T9033" s="3" t="s">
        <v>4910</v>
      </c>
      <c r="U9033" s="3" t="s">
        <v>4910</v>
      </c>
      <c r="V9033" s="3" t="n">
        <v>1</v>
      </c>
      <c r="W9033" s="3" t="n">
        <v>0</v>
      </c>
      <c r="X9033" s="3" t="n">
        <v>0</v>
      </c>
      <c r="Y9033" s="3" t="s">
        <v>30</v>
      </c>
      <c r="Z9033" s="3" t="s">
        <v>30</v>
      </c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  <c r="AP9033" s="3"/>
      <c r="AQ9033" s="3"/>
      <c r="AR9033" s="3"/>
      <c r="AS9033" s="3"/>
      <c r="AT9033" s="3"/>
      <c r="AU9033" s="3"/>
      <c r="AV9033" s="3"/>
      <c r="AW9033" s="3"/>
      <c r="AX9033" s="3"/>
      <c r="AY9033" s="3"/>
      <c r="AZ9033" s="3"/>
      <c r="BA9033" s="3"/>
      <c r="BB9033" s="3"/>
      <c r="BC9033" s="3"/>
      <c r="BD9033" s="3"/>
      <c r="BE9033" s="3"/>
      <c r="BF9033" s="3"/>
      <c r="BG9033" s="3"/>
      <c r="BH9033" s="3"/>
      <c r="BI9033" s="3"/>
      <c r="BJ9033" s="3"/>
    </row>
    <row r="9034" customFormat="false" ht="15.75" hidden="false" customHeight="false" outlineLevel="0" collapsed="false">
      <c r="A9034" s="3" t="n">
        <v>9033</v>
      </c>
      <c r="B9034" s="3" t="s">
        <v>26090</v>
      </c>
      <c r="C9034" s="3" t="s">
        <v>26091</v>
      </c>
      <c r="D9034" s="3" t="n">
        <v>1</v>
      </c>
      <c r="E9034" s="3" t="n">
        <v>5.8066311</v>
      </c>
      <c r="F9034" s="3" t="n">
        <v>167</v>
      </c>
      <c r="G9034" s="3" t="n">
        <v>167</v>
      </c>
      <c r="H9034" s="3" t="n">
        <v>16</v>
      </c>
      <c r="I9034" s="3" t="n">
        <v>16</v>
      </c>
      <c r="J9034" s="3" t="n">
        <v>220</v>
      </c>
      <c r="K9034" s="3" t="n">
        <v>220</v>
      </c>
      <c r="L9034" s="3" t="n">
        <v>21</v>
      </c>
      <c r="M9034" s="3" t="n">
        <v>21</v>
      </c>
      <c r="N9034" s="3" t="n">
        <v>10</v>
      </c>
      <c r="O9034" s="3" t="n">
        <v>-1</v>
      </c>
      <c r="P9034" s="3" t="n">
        <v>9.1</v>
      </c>
      <c r="Q9034" s="3" t="n">
        <v>24.2</v>
      </c>
      <c r="R9034" s="3" t="s">
        <v>26092</v>
      </c>
      <c r="S9034" s="4" t="n">
        <v>45747.3344328704</v>
      </c>
      <c r="T9034" s="3" t="s">
        <v>65</v>
      </c>
      <c r="U9034" s="3" t="s">
        <v>65</v>
      </c>
      <c r="V9034" s="3" t="n">
        <v>1</v>
      </c>
      <c r="W9034" s="3" t="n">
        <v>0</v>
      </c>
      <c r="X9034" s="3" t="n">
        <v>0</v>
      </c>
      <c r="Y9034" s="3" t="s">
        <v>30</v>
      </c>
      <c r="Z9034" s="3" t="s">
        <v>30</v>
      </c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  <c r="AP9034" s="3"/>
      <c r="AQ9034" s="3"/>
      <c r="AR9034" s="3"/>
      <c r="AS9034" s="3"/>
      <c r="AT9034" s="3"/>
      <c r="AU9034" s="3"/>
      <c r="AV9034" s="3"/>
      <c r="AW9034" s="3"/>
      <c r="AX9034" s="3"/>
      <c r="AY9034" s="3"/>
      <c r="AZ9034" s="3"/>
      <c r="BA9034" s="3"/>
      <c r="BB9034" s="3"/>
      <c r="BC9034" s="3"/>
      <c r="BD9034" s="3"/>
      <c r="BE9034" s="3"/>
      <c r="BF9034" s="3"/>
      <c r="BG9034" s="3"/>
      <c r="BH9034" s="3"/>
      <c r="BI9034" s="3"/>
      <c r="BJ9034" s="3"/>
    </row>
    <row r="9035" customFormat="false" ht="15.75" hidden="false" customHeight="false" outlineLevel="0" collapsed="false">
      <c r="A9035" s="3" t="n">
        <v>9034</v>
      </c>
      <c r="B9035" s="3" t="s">
        <v>26093</v>
      </c>
      <c r="C9035" s="3" t="s">
        <v>26094</v>
      </c>
      <c r="D9035" s="3" t="n">
        <v>1</v>
      </c>
      <c r="E9035" s="3" t="n">
        <v>2.547401</v>
      </c>
      <c r="F9035" s="3" t="n">
        <v>57</v>
      </c>
      <c r="G9035" s="3" t="n">
        <v>57</v>
      </c>
      <c r="H9035" s="3" t="n">
        <v>14</v>
      </c>
      <c r="I9035" s="3" t="n">
        <v>14</v>
      </c>
      <c r="J9035" s="3" t="n">
        <v>71</v>
      </c>
      <c r="K9035" s="3" t="n">
        <v>71</v>
      </c>
      <c r="L9035" s="3" t="n">
        <v>16</v>
      </c>
      <c r="M9035" s="3" t="n">
        <v>16</v>
      </c>
      <c r="N9035" s="3" t="n">
        <v>31</v>
      </c>
      <c r="O9035" s="3" t="n">
        <v>-1</v>
      </c>
      <c r="P9035" s="3" t="n">
        <v>9.1</v>
      </c>
      <c r="Q9035" s="3" t="n">
        <v>24.2</v>
      </c>
      <c r="R9035" s="3" t="s">
        <v>26095</v>
      </c>
      <c r="S9035" s="4" t="n">
        <v>45747.3346064815</v>
      </c>
      <c r="T9035" s="3" t="s">
        <v>246</v>
      </c>
      <c r="U9035" s="3" t="s">
        <v>246</v>
      </c>
      <c r="V9035" s="3" t="n">
        <v>1</v>
      </c>
      <c r="W9035" s="3" t="n">
        <v>0</v>
      </c>
      <c r="X9035" s="3" t="n">
        <v>0</v>
      </c>
      <c r="Y9035" s="3" t="s">
        <v>30</v>
      </c>
      <c r="Z9035" s="3" t="s">
        <v>30</v>
      </c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  <c r="AP9035" s="3"/>
      <c r="AQ9035" s="3"/>
      <c r="AR9035" s="3"/>
      <c r="AS9035" s="3"/>
      <c r="AT9035" s="3"/>
      <c r="AU9035" s="3"/>
      <c r="AV9035" s="3"/>
      <c r="AW9035" s="3"/>
      <c r="AX9035" s="3"/>
      <c r="AY9035" s="3"/>
      <c r="AZ9035" s="3"/>
      <c r="BA9035" s="3"/>
      <c r="BB9035" s="3"/>
      <c r="BC9035" s="3"/>
      <c r="BD9035" s="3"/>
      <c r="BE9035" s="3"/>
      <c r="BF9035" s="3"/>
      <c r="BG9035" s="3"/>
      <c r="BH9035" s="3"/>
      <c r="BI9035" s="3"/>
      <c r="BJ9035" s="3"/>
    </row>
    <row r="9036" customFormat="false" ht="15.75" hidden="false" customHeight="false" outlineLevel="0" collapsed="false">
      <c r="A9036" s="3" t="n">
        <v>9035</v>
      </c>
      <c r="B9036" s="3" t="s">
        <v>26096</v>
      </c>
      <c r="C9036" s="3" t="s">
        <v>26097</v>
      </c>
      <c r="D9036" s="3" t="n">
        <v>1</v>
      </c>
      <c r="E9036" s="3" t="n">
        <v>2.7853081</v>
      </c>
      <c r="F9036" s="3" t="n">
        <v>67</v>
      </c>
      <c r="G9036" s="3" t="n">
        <v>67</v>
      </c>
      <c r="H9036" s="3" t="n">
        <v>13</v>
      </c>
      <c r="I9036" s="3" t="n">
        <v>13</v>
      </c>
      <c r="J9036" s="3" t="n">
        <v>85</v>
      </c>
      <c r="K9036" s="3" t="n">
        <v>85</v>
      </c>
      <c r="L9036" s="3" t="n">
        <v>15</v>
      </c>
      <c r="M9036" s="3" t="n">
        <v>15</v>
      </c>
      <c r="N9036" s="3" t="n">
        <v>43</v>
      </c>
      <c r="O9036" s="3" t="n">
        <v>-1</v>
      </c>
      <c r="P9036" s="3" t="n">
        <v>9.1</v>
      </c>
      <c r="Q9036" s="3" t="n">
        <v>24.2</v>
      </c>
      <c r="R9036" s="3" t="s">
        <v>26098</v>
      </c>
      <c r="S9036" s="4" t="n">
        <v>45747.3347800926</v>
      </c>
      <c r="T9036" s="3" t="s">
        <v>246</v>
      </c>
      <c r="U9036" s="3" t="s">
        <v>246</v>
      </c>
      <c r="V9036" s="3" t="n">
        <v>1</v>
      </c>
      <c r="W9036" s="3" t="n">
        <v>0</v>
      </c>
      <c r="X9036" s="3" t="n">
        <v>0</v>
      </c>
      <c r="Y9036" s="3" t="s">
        <v>30</v>
      </c>
      <c r="Z9036" s="3" t="s">
        <v>30</v>
      </c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  <c r="AP9036" s="3"/>
      <c r="AQ9036" s="3"/>
      <c r="AR9036" s="3"/>
      <c r="AS9036" s="3"/>
      <c r="AT9036" s="3"/>
      <c r="AU9036" s="3"/>
      <c r="AV9036" s="3"/>
      <c r="AW9036" s="3"/>
      <c r="AX9036" s="3"/>
      <c r="AY9036" s="3"/>
      <c r="AZ9036" s="3"/>
      <c r="BA9036" s="3"/>
      <c r="BB9036" s="3"/>
      <c r="BC9036" s="3"/>
      <c r="BD9036" s="3"/>
      <c r="BE9036" s="3"/>
      <c r="BF9036" s="3"/>
      <c r="BG9036" s="3"/>
      <c r="BH9036" s="3"/>
      <c r="BI9036" s="3"/>
      <c r="BJ9036" s="3"/>
    </row>
    <row r="9037" customFormat="false" ht="15.75" hidden="false" customHeight="false" outlineLevel="0" collapsed="false">
      <c r="A9037" s="3" t="n">
        <v>9036</v>
      </c>
      <c r="B9037" s="3" t="s">
        <v>26099</v>
      </c>
      <c r="C9037" s="3"/>
      <c r="D9037" s="3" t="n">
        <v>0</v>
      </c>
      <c r="E9037" s="3" t="s">
        <v>1901</v>
      </c>
      <c r="F9037" s="3" t="s">
        <v>1901</v>
      </c>
      <c r="G9037" s="3" t="s">
        <v>1901</v>
      </c>
      <c r="H9037" s="3" t="s">
        <v>1901</v>
      </c>
      <c r="I9037" s="3" t="s">
        <v>1901</v>
      </c>
      <c r="J9037" s="3" t="s">
        <v>1901</v>
      </c>
      <c r="K9037" s="3" t="s">
        <v>1901</v>
      </c>
      <c r="L9037" s="3" t="s">
        <v>1901</v>
      </c>
      <c r="M9037" s="3" t="s">
        <v>1901</v>
      </c>
      <c r="N9037" s="3" t="s">
        <v>1901</v>
      </c>
      <c r="O9037" s="3" t="s">
        <v>1901</v>
      </c>
      <c r="P9037" s="3"/>
      <c r="Q9037" s="3"/>
      <c r="R9037" s="3"/>
      <c r="S9037" s="3"/>
      <c r="T9037" s="3"/>
      <c r="U9037" s="3"/>
      <c r="V9037" s="3" t="s">
        <v>1901</v>
      </c>
      <c r="W9037" s="3" t="s">
        <v>1901</v>
      </c>
      <c r="X9037" s="3" t="s">
        <v>1901</v>
      </c>
      <c r="Y9037" s="3"/>
      <c r="Z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  <c r="AP9037" s="3"/>
      <c r="AQ9037" s="3"/>
      <c r="AR9037" s="3"/>
      <c r="AS9037" s="3"/>
      <c r="AT9037" s="3"/>
      <c r="AU9037" s="3"/>
      <c r="AV9037" s="3"/>
      <c r="AW9037" s="3"/>
      <c r="AX9037" s="3"/>
      <c r="AY9037" s="3"/>
      <c r="AZ9037" s="3"/>
      <c r="BA9037" s="3"/>
      <c r="BB9037" s="3"/>
      <c r="BC9037" s="3"/>
      <c r="BD9037" s="3"/>
      <c r="BE9037" s="3"/>
      <c r="BF9037" s="3"/>
      <c r="BG9037" s="3"/>
      <c r="BH9037" s="3"/>
      <c r="BI9037" s="3"/>
      <c r="BJ9037" s="3"/>
    </row>
    <row r="9038" customFormat="false" ht="15.75" hidden="false" customHeight="false" outlineLevel="0" collapsed="false">
      <c r="A9038" s="3" t="n">
        <v>9037</v>
      </c>
      <c r="B9038" s="3" t="s">
        <v>26100</v>
      </c>
      <c r="C9038" s="3"/>
      <c r="D9038" s="3" t="n">
        <v>0</v>
      </c>
      <c r="E9038" s="3" t="s">
        <v>1901</v>
      </c>
      <c r="F9038" s="3" t="s">
        <v>1901</v>
      </c>
      <c r="G9038" s="3" t="s">
        <v>1901</v>
      </c>
      <c r="H9038" s="3" t="s">
        <v>1901</v>
      </c>
      <c r="I9038" s="3" t="s">
        <v>1901</v>
      </c>
      <c r="J9038" s="3" t="s">
        <v>1901</v>
      </c>
      <c r="K9038" s="3" t="s">
        <v>1901</v>
      </c>
      <c r="L9038" s="3" t="s">
        <v>1901</v>
      </c>
      <c r="M9038" s="3" t="s">
        <v>1901</v>
      </c>
      <c r="N9038" s="3" t="s">
        <v>1901</v>
      </c>
      <c r="O9038" s="3" t="s">
        <v>1901</v>
      </c>
      <c r="P9038" s="3"/>
      <c r="Q9038" s="3"/>
      <c r="R9038" s="3"/>
      <c r="S9038" s="3"/>
      <c r="T9038" s="3"/>
      <c r="U9038" s="3"/>
      <c r="V9038" s="3" t="s">
        <v>1901</v>
      </c>
      <c r="W9038" s="3" t="s">
        <v>1901</v>
      </c>
      <c r="X9038" s="3" t="s">
        <v>1901</v>
      </c>
      <c r="Y9038" s="3"/>
      <c r="Z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  <c r="AP9038" s="3"/>
      <c r="AQ9038" s="3"/>
      <c r="AR9038" s="3"/>
      <c r="AS9038" s="3"/>
      <c r="AT9038" s="3"/>
      <c r="AU9038" s="3"/>
      <c r="AV9038" s="3"/>
      <c r="AW9038" s="3"/>
      <c r="AX9038" s="3"/>
      <c r="AY9038" s="3"/>
      <c r="AZ9038" s="3"/>
      <c r="BA9038" s="3"/>
      <c r="BB9038" s="3"/>
      <c r="BC9038" s="3"/>
      <c r="BD9038" s="3"/>
      <c r="BE9038" s="3"/>
      <c r="BF9038" s="3"/>
      <c r="BG9038" s="3"/>
      <c r="BH9038" s="3"/>
      <c r="BI9038" s="3"/>
      <c r="BJ9038" s="3"/>
    </row>
    <row r="9039" customFormat="false" ht="15.75" hidden="false" customHeight="false" outlineLevel="0" collapsed="false">
      <c r="A9039" s="3" t="n">
        <v>9038</v>
      </c>
      <c r="B9039" s="3" t="s">
        <v>26101</v>
      </c>
      <c r="C9039" s="3"/>
      <c r="D9039" s="3" t="n">
        <v>0</v>
      </c>
      <c r="E9039" s="3" t="s">
        <v>1901</v>
      </c>
      <c r="F9039" s="3" t="s">
        <v>1901</v>
      </c>
      <c r="G9039" s="3" t="s">
        <v>1901</v>
      </c>
      <c r="H9039" s="3" t="s">
        <v>1901</v>
      </c>
      <c r="I9039" s="3" t="s">
        <v>1901</v>
      </c>
      <c r="J9039" s="3" t="s">
        <v>1901</v>
      </c>
      <c r="K9039" s="3" t="s">
        <v>1901</v>
      </c>
      <c r="L9039" s="3" t="s">
        <v>1901</v>
      </c>
      <c r="M9039" s="3" t="s">
        <v>1901</v>
      </c>
      <c r="N9039" s="3" t="s">
        <v>1901</v>
      </c>
      <c r="O9039" s="3" t="s">
        <v>1901</v>
      </c>
      <c r="P9039" s="3"/>
      <c r="Q9039" s="3"/>
      <c r="R9039" s="3"/>
      <c r="S9039" s="3"/>
      <c r="T9039" s="3"/>
      <c r="U9039" s="3"/>
      <c r="V9039" s="3" t="s">
        <v>1901</v>
      </c>
      <c r="W9039" s="3" t="s">
        <v>1901</v>
      </c>
      <c r="X9039" s="3" t="s">
        <v>1901</v>
      </c>
      <c r="Y9039" s="3"/>
      <c r="Z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  <c r="AP9039" s="3"/>
      <c r="AQ9039" s="3"/>
      <c r="AR9039" s="3"/>
      <c r="AS9039" s="3"/>
      <c r="AT9039" s="3"/>
      <c r="AU9039" s="3"/>
      <c r="AV9039" s="3"/>
      <c r="AW9039" s="3"/>
      <c r="AX9039" s="3"/>
      <c r="AY9039" s="3"/>
      <c r="AZ9039" s="3"/>
      <c r="BA9039" s="3"/>
      <c r="BB9039" s="3"/>
      <c r="BC9039" s="3"/>
      <c r="BD9039" s="3"/>
      <c r="BE9039" s="3"/>
      <c r="BF9039" s="3"/>
      <c r="BG9039" s="3"/>
      <c r="BH9039" s="3"/>
      <c r="BI9039" s="3"/>
      <c r="BJ9039" s="3"/>
    </row>
    <row r="9040" customFormat="false" ht="15.75" hidden="false" customHeight="false" outlineLevel="0" collapsed="false">
      <c r="A9040" s="3" t="n">
        <v>9039</v>
      </c>
      <c r="B9040" s="3" t="s">
        <v>26102</v>
      </c>
      <c r="C9040" s="3"/>
      <c r="D9040" s="3" t="n">
        <v>0</v>
      </c>
      <c r="E9040" s="3" t="s">
        <v>1901</v>
      </c>
      <c r="F9040" s="3" t="s">
        <v>1901</v>
      </c>
      <c r="G9040" s="3" t="s">
        <v>1901</v>
      </c>
      <c r="H9040" s="3" t="s">
        <v>1901</v>
      </c>
      <c r="I9040" s="3" t="s">
        <v>1901</v>
      </c>
      <c r="J9040" s="3" t="s">
        <v>1901</v>
      </c>
      <c r="K9040" s="3" t="s">
        <v>1901</v>
      </c>
      <c r="L9040" s="3" t="s">
        <v>1901</v>
      </c>
      <c r="M9040" s="3" t="s">
        <v>1901</v>
      </c>
      <c r="N9040" s="3" t="s">
        <v>1901</v>
      </c>
      <c r="O9040" s="3" t="s">
        <v>1901</v>
      </c>
      <c r="P9040" s="3"/>
      <c r="Q9040" s="3"/>
      <c r="R9040" s="3"/>
      <c r="S9040" s="3"/>
      <c r="T9040" s="3"/>
      <c r="U9040" s="3"/>
      <c r="V9040" s="3" t="s">
        <v>1901</v>
      </c>
      <c r="W9040" s="3" t="s">
        <v>1901</v>
      </c>
      <c r="X9040" s="3" t="s">
        <v>1901</v>
      </c>
      <c r="Y9040" s="3"/>
      <c r="Z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  <c r="AP9040" s="3"/>
      <c r="AQ9040" s="3"/>
      <c r="AR9040" s="3"/>
      <c r="AS9040" s="3"/>
      <c r="AT9040" s="3"/>
      <c r="AU9040" s="3"/>
      <c r="AV9040" s="3"/>
      <c r="AW9040" s="3"/>
      <c r="AX9040" s="3"/>
      <c r="AY9040" s="3"/>
      <c r="AZ9040" s="3"/>
      <c r="BA9040" s="3"/>
      <c r="BB9040" s="3"/>
      <c r="BC9040" s="3"/>
      <c r="BD9040" s="3"/>
      <c r="BE9040" s="3"/>
      <c r="BF9040" s="3"/>
      <c r="BG9040" s="3"/>
      <c r="BH9040" s="3"/>
      <c r="BI9040" s="3"/>
      <c r="BJ9040" s="3"/>
    </row>
    <row r="9041" customFormat="false" ht="15.75" hidden="false" customHeight="false" outlineLevel="0" collapsed="false">
      <c r="A9041" s="3" t="n">
        <v>9040</v>
      </c>
      <c r="B9041" s="3" t="s">
        <v>26103</v>
      </c>
      <c r="C9041" s="3"/>
      <c r="D9041" s="3" t="n">
        <v>0</v>
      </c>
      <c r="E9041" s="3" t="s">
        <v>1901</v>
      </c>
      <c r="F9041" s="3" t="s">
        <v>1901</v>
      </c>
      <c r="G9041" s="3" t="s">
        <v>1901</v>
      </c>
      <c r="H9041" s="3" t="s">
        <v>1901</v>
      </c>
      <c r="I9041" s="3" t="s">
        <v>1901</v>
      </c>
      <c r="J9041" s="3" t="s">
        <v>1901</v>
      </c>
      <c r="K9041" s="3" t="s">
        <v>1901</v>
      </c>
      <c r="L9041" s="3" t="s">
        <v>1901</v>
      </c>
      <c r="M9041" s="3" t="s">
        <v>1901</v>
      </c>
      <c r="N9041" s="3" t="s">
        <v>1901</v>
      </c>
      <c r="O9041" s="3" t="s">
        <v>1901</v>
      </c>
      <c r="P9041" s="3"/>
      <c r="Q9041" s="3"/>
      <c r="R9041" s="3"/>
      <c r="S9041" s="3"/>
      <c r="T9041" s="3"/>
      <c r="U9041" s="3"/>
      <c r="V9041" s="3" t="s">
        <v>1901</v>
      </c>
      <c r="W9041" s="3" t="s">
        <v>1901</v>
      </c>
      <c r="X9041" s="3" t="s">
        <v>1901</v>
      </c>
      <c r="Y9041" s="3"/>
      <c r="Z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  <c r="AP9041" s="3"/>
      <c r="AQ9041" s="3"/>
      <c r="AR9041" s="3"/>
      <c r="AS9041" s="3"/>
      <c r="AT9041" s="3"/>
      <c r="AU9041" s="3"/>
      <c r="AV9041" s="3"/>
      <c r="AW9041" s="3"/>
      <c r="AX9041" s="3"/>
      <c r="AY9041" s="3"/>
      <c r="AZ9041" s="3"/>
      <c r="BA9041" s="3"/>
      <c r="BB9041" s="3"/>
      <c r="BC9041" s="3"/>
      <c r="BD9041" s="3"/>
      <c r="BE9041" s="3"/>
      <c r="BF9041" s="3"/>
      <c r="BG9041" s="3"/>
      <c r="BH9041" s="3"/>
      <c r="BI9041" s="3"/>
      <c r="BJ9041" s="3"/>
    </row>
    <row r="9042" customFormat="false" ht="15.75" hidden="false" customHeight="false" outlineLevel="0" collapsed="false">
      <c r="A9042" s="3" t="n">
        <v>9041</v>
      </c>
      <c r="B9042" s="3" t="s">
        <v>26104</v>
      </c>
      <c r="C9042" s="3" t="s">
        <v>26105</v>
      </c>
      <c r="D9042" s="3" t="n">
        <v>1</v>
      </c>
      <c r="E9042" s="3" t="n">
        <v>0.2598694</v>
      </c>
      <c r="F9042" s="3" t="n">
        <v>53</v>
      </c>
      <c r="G9042" s="3" t="n">
        <v>53</v>
      </c>
      <c r="H9042" s="3" t="n">
        <v>5</v>
      </c>
      <c r="I9042" s="3" t="n">
        <v>5</v>
      </c>
      <c r="J9042" s="3" t="n">
        <v>20</v>
      </c>
      <c r="K9042" s="3" t="n">
        <v>20</v>
      </c>
      <c r="L9042" s="3" t="n">
        <v>12</v>
      </c>
      <c r="M9042" s="3" t="n">
        <v>12</v>
      </c>
      <c r="N9042" s="3" t="n">
        <v>-1</v>
      </c>
      <c r="O9042" s="3" t="n">
        <v>-1</v>
      </c>
      <c r="P9042" s="3" t="n">
        <v>8.7</v>
      </c>
      <c r="Q9042" s="3" t="n">
        <v>24.2</v>
      </c>
      <c r="R9042" s="3" t="s">
        <v>26106</v>
      </c>
      <c r="S9042" s="4" t="n">
        <v>45747.3356712963</v>
      </c>
      <c r="T9042" s="3" t="s">
        <v>256</v>
      </c>
      <c r="U9042" s="3" t="s">
        <v>256</v>
      </c>
      <c r="V9042" s="3" t="n">
        <v>0</v>
      </c>
      <c r="W9042" s="3" t="n">
        <v>0</v>
      </c>
      <c r="X9042" s="3" t="n">
        <v>0</v>
      </c>
      <c r="Y9042" s="3" t="s">
        <v>30</v>
      </c>
      <c r="Z9042" s="3" t="s">
        <v>30</v>
      </c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  <c r="AP9042" s="3"/>
      <c r="AQ9042" s="3"/>
      <c r="AR9042" s="3"/>
      <c r="AS9042" s="3"/>
      <c r="AT9042" s="3"/>
      <c r="AU9042" s="3"/>
      <c r="AV9042" s="3"/>
      <c r="AW9042" s="3"/>
      <c r="AX9042" s="3"/>
      <c r="AY9042" s="3"/>
      <c r="AZ9042" s="3"/>
      <c r="BA9042" s="3"/>
      <c r="BB9042" s="3"/>
      <c r="BC9042" s="3"/>
      <c r="BD9042" s="3"/>
      <c r="BE9042" s="3"/>
      <c r="BF9042" s="3"/>
      <c r="BG9042" s="3"/>
      <c r="BH9042" s="3"/>
      <c r="BI9042" s="3"/>
      <c r="BJ9042" s="3"/>
    </row>
    <row r="9043" customFormat="false" ht="15.75" hidden="false" customHeight="false" outlineLevel="0" collapsed="false">
      <c r="A9043" s="3" t="n">
        <v>9042</v>
      </c>
      <c r="B9043" s="3" t="s">
        <v>26107</v>
      </c>
      <c r="C9043" s="3" t="s">
        <v>26108</v>
      </c>
      <c r="D9043" s="3" t="n">
        <v>1</v>
      </c>
      <c r="E9043" s="3" t="n">
        <v>0.6966912</v>
      </c>
      <c r="F9043" s="3" t="n">
        <v>142</v>
      </c>
      <c r="G9043" s="3" t="n">
        <v>142</v>
      </c>
      <c r="H9043" s="3" t="n">
        <v>5</v>
      </c>
      <c r="I9043" s="3" t="n">
        <v>5</v>
      </c>
      <c r="J9043" s="3" t="n">
        <v>105</v>
      </c>
      <c r="K9043" s="3" t="n">
        <v>105</v>
      </c>
      <c r="L9043" s="3" t="n">
        <v>25</v>
      </c>
      <c r="M9043" s="3" t="n">
        <v>25</v>
      </c>
      <c r="N9043" s="3" t="n">
        <v>26</v>
      </c>
      <c r="O9043" s="3" t="n">
        <v>-1</v>
      </c>
      <c r="P9043" s="3" t="n">
        <v>8.7</v>
      </c>
      <c r="Q9043" s="3" t="n">
        <v>24.2</v>
      </c>
      <c r="R9043" s="3" t="s">
        <v>26109</v>
      </c>
      <c r="S9043" s="4" t="n">
        <v>45747.3357175926</v>
      </c>
      <c r="T9043" s="3" t="s">
        <v>256</v>
      </c>
      <c r="U9043" s="3" t="s">
        <v>256</v>
      </c>
      <c r="V9043" s="3" t="n">
        <v>1</v>
      </c>
      <c r="W9043" s="3" t="n">
        <v>0</v>
      </c>
      <c r="X9043" s="3" t="n">
        <v>0</v>
      </c>
      <c r="Y9043" s="3" t="s">
        <v>30</v>
      </c>
      <c r="Z9043" s="3" t="s">
        <v>30</v>
      </c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  <c r="AP9043" s="3"/>
      <c r="AQ9043" s="3"/>
      <c r="AR9043" s="3"/>
      <c r="AS9043" s="3"/>
      <c r="AT9043" s="3"/>
      <c r="AU9043" s="3"/>
      <c r="AV9043" s="3"/>
      <c r="AW9043" s="3"/>
      <c r="AX9043" s="3"/>
      <c r="AY9043" s="3"/>
      <c r="AZ9043" s="3"/>
      <c r="BA9043" s="3"/>
      <c r="BB9043" s="3"/>
      <c r="BC9043" s="3"/>
      <c r="BD9043" s="3"/>
      <c r="BE9043" s="3"/>
      <c r="BF9043" s="3"/>
      <c r="BG9043" s="3"/>
      <c r="BH9043" s="3"/>
      <c r="BI9043" s="3"/>
      <c r="BJ9043" s="3"/>
    </row>
    <row r="9044" customFormat="false" ht="15.75" hidden="false" customHeight="false" outlineLevel="0" collapsed="false">
      <c r="A9044" s="3" t="n">
        <v>9043</v>
      </c>
      <c r="B9044" s="3" t="s">
        <v>26110</v>
      </c>
      <c r="C9044" s="3" t="s">
        <v>26111</v>
      </c>
      <c r="D9044" s="3" t="n">
        <v>1</v>
      </c>
      <c r="E9044" s="3" t="n">
        <v>0.6753717</v>
      </c>
      <c r="F9044" s="3" t="n">
        <v>136</v>
      </c>
      <c r="G9044" s="3" t="n">
        <v>136</v>
      </c>
      <c r="H9044" s="3" t="n">
        <v>5</v>
      </c>
      <c r="I9044" s="3" t="n">
        <v>5</v>
      </c>
      <c r="J9044" s="3" t="n">
        <v>90</v>
      </c>
      <c r="K9044" s="3" t="n">
        <v>90</v>
      </c>
      <c r="L9044" s="3" t="n">
        <v>29</v>
      </c>
      <c r="M9044" s="3" t="n">
        <v>29</v>
      </c>
      <c r="N9044" s="3" t="n">
        <v>30</v>
      </c>
      <c r="O9044" s="3" t="n">
        <v>-1</v>
      </c>
      <c r="P9044" s="3" t="n">
        <v>8.7</v>
      </c>
      <c r="Q9044" s="3" t="n">
        <v>24.2</v>
      </c>
      <c r="R9044" s="3" t="s">
        <v>26112</v>
      </c>
      <c r="S9044" s="4" t="n">
        <v>45747.3357638889</v>
      </c>
      <c r="T9044" s="3" t="s">
        <v>256</v>
      </c>
      <c r="U9044" s="3" t="s">
        <v>256</v>
      </c>
      <c r="V9044" s="3" t="n">
        <v>1</v>
      </c>
      <c r="W9044" s="3" t="n">
        <v>0</v>
      </c>
      <c r="X9044" s="3" t="n">
        <v>0</v>
      </c>
      <c r="Y9044" s="3" t="s">
        <v>30</v>
      </c>
      <c r="Z9044" s="3" t="s">
        <v>30</v>
      </c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  <c r="AP9044" s="3"/>
      <c r="AQ9044" s="3"/>
      <c r="AR9044" s="3"/>
      <c r="AS9044" s="3"/>
      <c r="AT9044" s="3"/>
      <c r="AU9044" s="3"/>
      <c r="AV9044" s="3"/>
      <c r="AW9044" s="3"/>
      <c r="AX9044" s="3"/>
      <c r="AY9044" s="3"/>
      <c r="AZ9044" s="3"/>
      <c r="BA9044" s="3"/>
      <c r="BB9044" s="3"/>
      <c r="BC9044" s="3"/>
      <c r="BD9044" s="3"/>
      <c r="BE9044" s="3"/>
      <c r="BF9044" s="3"/>
      <c r="BG9044" s="3"/>
      <c r="BH9044" s="3"/>
      <c r="BI9044" s="3"/>
      <c r="BJ9044" s="3"/>
    </row>
    <row r="9045" customFormat="false" ht="15.75" hidden="false" customHeight="false" outlineLevel="0" collapsed="false">
      <c r="A9045" s="3" t="n">
        <v>9044</v>
      </c>
      <c r="B9045" s="3" t="s">
        <v>26113</v>
      </c>
      <c r="C9045" s="3"/>
      <c r="D9045" s="3" t="n">
        <v>0</v>
      </c>
      <c r="E9045" s="3" t="s">
        <v>1901</v>
      </c>
      <c r="F9045" s="3" t="s">
        <v>1901</v>
      </c>
      <c r="G9045" s="3" t="s">
        <v>1901</v>
      </c>
      <c r="H9045" s="3" t="s">
        <v>1901</v>
      </c>
      <c r="I9045" s="3" t="s">
        <v>1901</v>
      </c>
      <c r="J9045" s="3" t="s">
        <v>1901</v>
      </c>
      <c r="K9045" s="3" t="s">
        <v>1901</v>
      </c>
      <c r="L9045" s="3" t="s">
        <v>1901</v>
      </c>
      <c r="M9045" s="3" t="s">
        <v>1901</v>
      </c>
      <c r="N9045" s="3" t="s">
        <v>1901</v>
      </c>
      <c r="O9045" s="3" t="s">
        <v>1901</v>
      </c>
      <c r="P9045" s="3"/>
      <c r="Q9045" s="3"/>
      <c r="R9045" s="3"/>
      <c r="S9045" s="3"/>
      <c r="T9045" s="3"/>
      <c r="U9045" s="3"/>
      <c r="V9045" s="3" t="s">
        <v>1901</v>
      </c>
      <c r="W9045" s="3" t="s">
        <v>1901</v>
      </c>
      <c r="X9045" s="3" t="s">
        <v>1901</v>
      </c>
      <c r="Y9045" s="3"/>
      <c r="Z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  <c r="AP9045" s="3"/>
      <c r="AQ9045" s="3"/>
      <c r="AR9045" s="3"/>
      <c r="AS9045" s="3"/>
      <c r="AT9045" s="3"/>
      <c r="AU9045" s="3"/>
      <c r="AV9045" s="3"/>
      <c r="AW9045" s="3"/>
      <c r="AX9045" s="3"/>
      <c r="AY9045" s="3"/>
      <c r="AZ9045" s="3"/>
      <c r="BA9045" s="3"/>
      <c r="BB9045" s="3"/>
      <c r="BC9045" s="3"/>
      <c r="BD9045" s="3"/>
      <c r="BE9045" s="3"/>
      <c r="BF9045" s="3"/>
      <c r="BG9045" s="3"/>
      <c r="BH9045" s="3"/>
      <c r="BI9045" s="3"/>
      <c r="BJ9045" s="3"/>
    </row>
    <row r="9046" customFormat="false" ht="15.75" hidden="false" customHeight="false" outlineLevel="0" collapsed="false">
      <c r="A9046" s="3" t="n">
        <v>9045</v>
      </c>
      <c r="B9046" s="3" t="s">
        <v>26114</v>
      </c>
      <c r="C9046" s="3"/>
      <c r="D9046" s="3" t="n">
        <v>0</v>
      </c>
      <c r="E9046" s="3" t="s">
        <v>1901</v>
      </c>
      <c r="F9046" s="3" t="s">
        <v>1901</v>
      </c>
      <c r="G9046" s="3" t="s">
        <v>1901</v>
      </c>
      <c r="H9046" s="3" t="s">
        <v>1901</v>
      </c>
      <c r="I9046" s="3" t="s">
        <v>1901</v>
      </c>
      <c r="J9046" s="3" t="s">
        <v>1901</v>
      </c>
      <c r="K9046" s="3" t="s">
        <v>1901</v>
      </c>
      <c r="L9046" s="3" t="s">
        <v>1901</v>
      </c>
      <c r="M9046" s="3" t="s">
        <v>1901</v>
      </c>
      <c r="N9046" s="3" t="s">
        <v>1901</v>
      </c>
      <c r="O9046" s="3" t="s">
        <v>1901</v>
      </c>
      <c r="P9046" s="3"/>
      <c r="Q9046" s="3"/>
      <c r="R9046" s="3"/>
      <c r="S9046" s="3"/>
      <c r="T9046" s="3"/>
      <c r="U9046" s="3"/>
      <c r="V9046" s="3" t="s">
        <v>1901</v>
      </c>
      <c r="W9046" s="3" t="s">
        <v>1901</v>
      </c>
      <c r="X9046" s="3" t="s">
        <v>1901</v>
      </c>
      <c r="Y9046" s="3"/>
      <c r="Z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  <c r="AP9046" s="3"/>
      <c r="AQ9046" s="3"/>
      <c r="AR9046" s="3"/>
      <c r="AS9046" s="3"/>
      <c r="AT9046" s="3"/>
      <c r="AU9046" s="3"/>
      <c r="AV9046" s="3"/>
      <c r="AW9046" s="3"/>
      <c r="AX9046" s="3"/>
      <c r="AY9046" s="3"/>
      <c r="AZ9046" s="3"/>
      <c r="BA9046" s="3"/>
      <c r="BB9046" s="3"/>
      <c r="BC9046" s="3"/>
      <c r="BD9046" s="3"/>
      <c r="BE9046" s="3"/>
      <c r="BF9046" s="3"/>
      <c r="BG9046" s="3"/>
      <c r="BH9046" s="3"/>
      <c r="BI9046" s="3"/>
      <c r="BJ9046" s="3"/>
    </row>
    <row r="9047" customFormat="false" ht="15.75" hidden="false" customHeight="false" outlineLevel="0" collapsed="false">
      <c r="A9047" s="3" t="n">
        <v>9046</v>
      </c>
      <c r="B9047" s="3" t="s">
        <v>26115</v>
      </c>
      <c r="C9047" s="3" t="s">
        <v>26116</v>
      </c>
      <c r="D9047" s="3" t="n">
        <v>1</v>
      </c>
      <c r="E9047" s="3" t="n">
        <v>1.9316219</v>
      </c>
      <c r="F9047" s="3" t="n">
        <v>36</v>
      </c>
      <c r="G9047" s="3" t="n">
        <v>36</v>
      </c>
      <c r="H9047" s="3" t="n">
        <v>6</v>
      </c>
      <c r="I9047" s="3" t="n">
        <v>6</v>
      </c>
      <c r="J9047" s="3" t="n">
        <v>50</v>
      </c>
      <c r="K9047" s="3" t="n">
        <v>50</v>
      </c>
      <c r="L9047" s="3" t="n">
        <v>14</v>
      </c>
      <c r="M9047" s="3" t="n">
        <v>14</v>
      </c>
      <c r="N9047" s="3" t="n">
        <v>0</v>
      </c>
      <c r="O9047" s="3" t="n">
        <v>0</v>
      </c>
      <c r="P9047" s="3" t="n">
        <v>9.1</v>
      </c>
      <c r="Q9047" s="3" t="n">
        <v>24.2</v>
      </c>
      <c r="R9047" s="3" t="s">
        <v>26117</v>
      </c>
      <c r="S9047" s="4" t="n">
        <v>45747.3360300926</v>
      </c>
      <c r="T9047" s="3" t="s">
        <v>256</v>
      </c>
      <c r="U9047" s="3" t="s">
        <v>256</v>
      </c>
      <c r="V9047" s="3" t="n">
        <v>1</v>
      </c>
      <c r="W9047" s="3" t="n">
        <v>1</v>
      </c>
      <c r="X9047" s="3" t="n">
        <v>0</v>
      </c>
      <c r="Y9047" s="3" t="s">
        <v>30</v>
      </c>
      <c r="Z9047" s="3" t="s">
        <v>30</v>
      </c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  <c r="AP9047" s="3"/>
      <c r="AQ9047" s="3"/>
      <c r="AR9047" s="3"/>
      <c r="AS9047" s="3"/>
      <c r="AT9047" s="3"/>
      <c r="AU9047" s="3"/>
      <c r="AV9047" s="3"/>
      <c r="AW9047" s="3"/>
      <c r="AX9047" s="3"/>
      <c r="AY9047" s="3"/>
      <c r="AZ9047" s="3"/>
      <c r="BA9047" s="3"/>
      <c r="BB9047" s="3"/>
      <c r="BC9047" s="3"/>
      <c r="BD9047" s="3"/>
      <c r="BE9047" s="3"/>
      <c r="BF9047" s="3"/>
      <c r="BG9047" s="3"/>
      <c r="BH9047" s="3"/>
      <c r="BI9047" s="3"/>
      <c r="BJ9047" s="3"/>
    </row>
    <row r="9048" customFormat="false" ht="15.75" hidden="false" customHeight="false" outlineLevel="0" collapsed="false">
      <c r="A9048" s="3" t="n">
        <v>9047</v>
      </c>
      <c r="B9048" s="3" t="s">
        <v>26118</v>
      </c>
      <c r="C9048" s="3" t="s">
        <v>26119</v>
      </c>
      <c r="D9048" s="3" t="n">
        <v>1</v>
      </c>
      <c r="E9048" s="3" t="n">
        <v>0.0964444</v>
      </c>
      <c r="F9048" s="3" t="n">
        <v>5</v>
      </c>
      <c r="G9048" s="3" t="n">
        <v>5</v>
      </c>
      <c r="H9048" s="3" t="n">
        <v>3</v>
      </c>
      <c r="I9048" s="3" t="n">
        <v>3</v>
      </c>
      <c r="J9048" s="3" t="n">
        <v>2</v>
      </c>
      <c r="K9048" s="3" t="n">
        <v>2</v>
      </c>
      <c r="L9048" s="3" t="n">
        <v>1</v>
      </c>
      <c r="M9048" s="3" t="n">
        <v>1</v>
      </c>
      <c r="N9048" s="3" t="n">
        <v>-1</v>
      </c>
      <c r="O9048" s="3" t="n">
        <v>-1</v>
      </c>
      <c r="P9048" s="3" t="n">
        <v>7.9</v>
      </c>
      <c r="Q9048" s="3" t="n">
        <v>24.2</v>
      </c>
      <c r="R9048" s="3" t="s">
        <v>26120</v>
      </c>
      <c r="S9048" s="4" t="n">
        <v>45747.336087963</v>
      </c>
      <c r="T9048" s="3" t="s">
        <v>65</v>
      </c>
      <c r="U9048" s="3" t="s">
        <v>65</v>
      </c>
      <c r="V9048" s="3" t="n">
        <v>0</v>
      </c>
      <c r="W9048" s="3" t="n">
        <v>0</v>
      </c>
      <c r="X9048" s="3" t="n">
        <v>0</v>
      </c>
      <c r="Y9048" s="3" t="s">
        <v>30</v>
      </c>
      <c r="Z9048" s="3" t="s">
        <v>30</v>
      </c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  <c r="AP9048" s="3"/>
      <c r="AQ9048" s="3"/>
      <c r="AR9048" s="3"/>
      <c r="AS9048" s="3"/>
      <c r="AT9048" s="3"/>
      <c r="AU9048" s="3"/>
      <c r="AV9048" s="3"/>
      <c r="AW9048" s="3"/>
      <c r="AX9048" s="3"/>
      <c r="AY9048" s="3"/>
      <c r="AZ9048" s="3"/>
      <c r="BA9048" s="3"/>
      <c r="BB9048" s="3"/>
      <c r="BC9048" s="3"/>
      <c r="BD9048" s="3"/>
      <c r="BE9048" s="3"/>
      <c r="BF9048" s="3"/>
      <c r="BG9048" s="3"/>
      <c r="BH9048" s="3"/>
      <c r="BI9048" s="3"/>
      <c r="BJ9048" s="3"/>
    </row>
    <row r="9049" customFormat="false" ht="15.75" hidden="false" customHeight="false" outlineLevel="0" collapsed="false">
      <c r="A9049" s="3" t="n">
        <v>9048</v>
      </c>
      <c r="B9049" s="3" t="s">
        <v>26121</v>
      </c>
      <c r="C9049" s="3" t="s">
        <v>26122</v>
      </c>
      <c r="D9049" s="3" t="n">
        <v>1</v>
      </c>
      <c r="E9049" s="3" t="n">
        <v>0.3889958</v>
      </c>
      <c r="F9049" s="3" t="n">
        <v>7</v>
      </c>
      <c r="G9049" s="3" t="n">
        <v>7</v>
      </c>
      <c r="H9049" s="3" t="n">
        <v>5</v>
      </c>
      <c r="I9049" s="3" t="n">
        <v>5</v>
      </c>
      <c r="J9049" s="3" t="n">
        <v>3</v>
      </c>
      <c r="K9049" s="3" t="n">
        <v>3</v>
      </c>
      <c r="L9049" s="3" t="n">
        <v>1</v>
      </c>
      <c r="M9049" s="3" t="n">
        <v>1</v>
      </c>
      <c r="N9049" s="3" t="n">
        <v>-1</v>
      </c>
      <c r="O9049" s="3" t="n">
        <v>-1</v>
      </c>
      <c r="P9049" s="3" t="n">
        <v>7.9</v>
      </c>
      <c r="Q9049" s="3" t="n">
        <v>24.2</v>
      </c>
      <c r="R9049" s="3" t="s">
        <v>26123</v>
      </c>
      <c r="S9049" s="4" t="n">
        <v>45747.3361111111</v>
      </c>
      <c r="T9049" s="3" t="s">
        <v>65</v>
      </c>
      <c r="U9049" s="3" t="s">
        <v>65</v>
      </c>
      <c r="V9049" s="3" t="n">
        <v>0</v>
      </c>
      <c r="W9049" s="3" t="n">
        <v>0</v>
      </c>
      <c r="X9049" s="3" t="n">
        <v>0</v>
      </c>
      <c r="Y9049" s="3" t="s">
        <v>30</v>
      </c>
      <c r="Z9049" s="3" t="s">
        <v>30</v>
      </c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  <c r="AP9049" s="3"/>
      <c r="AQ9049" s="3"/>
      <c r="AR9049" s="3"/>
      <c r="AS9049" s="3"/>
      <c r="AT9049" s="3"/>
      <c r="AU9049" s="3"/>
      <c r="AV9049" s="3"/>
      <c r="AW9049" s="3"/>
      <c r="AX9049" s="3"/>
      <c r="AY9049" s="3"/>
      <c r="AZ9049" s="3"/>
      <c r="BA9049" s="3"/>
      <c r="BB9049" s="3"/>
      <c r="BC9049" s="3"/>
      <c r="BD9049" s="3"/>
      <c r="BE9049" s="3"/>
      <c r="BF9049" s="3"/>
      <c r="BG9049" s="3"/>
      <c r="BH9049" s="3"/>
      <c r="BI9049" s="3"/>
      <c r="BJ9049" s="3"/>
    </row>
    <row r="9050" customFormat="false" ht="15.75" hidden="false" customHeight="false" outlineLevel="0" collapsed="false">
      <c r="A9050" s="3" t="n">
        <v>9049</v>
      </c>
      <c r="B9050" s="3" t="s">
        <v>26124</v>
      </c>
      <c r="C9050" s="3" t="s">
        <v>26125</v>
      </c>
      <c r="D9050" s="3" t="n">
        <v>1</v>
      </c>
      <c r="E9050" s="3" t="n">
        <v>5.9098537</v>
      </c>
      <c r="F9050" s="3" t="n">
        <v>88</v>
      </c>
      <c r="G9050" s="3" t="n">
        <v>88</v>
      </c>
      <c r="H9050" s="3" t="n">
        <v>20</v>
      </c>
      <c r="I9050" s="3" t="n">
        <v>20</v>
      </c>
      <c r="J9050" s="3" t="n">
        <v>120</v>
      </c>
      <c r="K9050" s="3" t="n">
        <v>120</v>
      </c>
      <c r="L9050" s="3" t="n">
        <v>23</v>
      </c>
      <c r="M9050" s="3" t="n">
        <v>23</v>
      </c>
      <c r="N9050" s="3" t="n">
        <v>-1</v>
      </c>
      <c r="O9050" s="3" t="n">
        <v>-1</v>
      </c>
      <c r="P9050" s="3" t="n">
        <v>7.9</v>
      </c>
      <c r="Q9050" s="3" t="n">
        <v>24.2</v>
      </c>
      <c r="R9050" s="3" t="s">
        <v>26126</v>
      </c>
      <c r="S9050" s="4" t="n">
        <v>45747.3362962963</v>
      </c>
      <c r="T9050" s="3" t="s">
        <v>4910</v>
      </c>
      <c r="U9050" s="3" t="s">
        <v>4910</v>
      </c>
      <c r="V9050" s="3" t="n">
        <v>0</v>
      </c>
      <c r="W9050" s="3" t="n">
        <v>0</v>
      </c>
      <c r="X9050" s="3" t="n">
        <v>0</v>
      </c>
      <c r="Y9050" s="3" t="s">
        <v>30</v>
      </c>
      <c r="Z9050" s="3" t="s">
        <v>30</v>
      </c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  <c r="AP9050" s="3"/>
      <c r="AQ9050" s="3"/>
      <c r="AR9050" s="3"/>
      <c r="AS9050" s="3"/>
      <c r="AT9050" s="3"/>
      <c r="AU9050" s="3"/>
      <c r="AV9050" s="3"/>
      <c r="AW9050" s="3"/>
      <c r="AX9050" s="3"/>
      <c r="AY9050" s="3"/>
      <c r="AZ9050" s="3"/>
      <c r="BA9050" s="3"/>
      <c r="BB9050" s="3"/>
      <c r="BC9050" s="3"/>
      <c r="BD9050" s="3"/>
      <c r="BE9050" s="3"/>
      <c r="BF9050" s="3"/>
      <c r="BG9050" s="3"/>
      <c r="BH9050" s="3"/>
      <c r="BI9050" s="3"/>
      <c r="BJ9050" s="3"/>
    </row>
    <row r="9051" customFormat="false" ht="15.75" hidden="false" customHeight="false" outlineLevel="0" collapsed="false">
      <c r="A9051" s="3" t="n">
        <v>9050</v>
      </c>
      <c r="B9051" s="3" t="s">
        <v>26127</v>
      </c>
      <c r="C9051" s="3" t="s">
        <v>26128</v>
      </c>
      <c r="D9051" s="3" t="n">
        <v>1</v>
      </c>
      <c r="E9051" s="3" t="n">
        <v>4.427755</v>
      </c>
      <c r="F9051" s="3" t="n">
        <v>302</v>
      </c>
      <c r="G9051" s="3" t="n">
        <v>302</v>
      </c>
      <c r="H9051" s="3" t="n">
        <v>29</v>
      </c>
      <c r="I9051" s="3" t="n">
        <v>29</v>
      </c>
      <c r="J9051" s="3" t="n">
        <v>329</v>
      </c>
      <c r="K9051" s="3" t="n">
        <v>329</v>
      </c>
      <c r="L9051" s="3" t="n">
        <v>26</v>
      </c>
      <c r="M9051" s="3" t="n">
        <v>26</v>
      </c>
      <c r="N9051" s="3" t="n">
        <v>-1</v>
      </c>
      <c r="O9051" s="3" t="n">
        <v>-1</v>
      </c>
      <c r="P9051" s="3" t="n">
        <v>5</v>
      </c>
      <c r="Q9051" s="3" t="n">
        <v>24.2</v>
      </c>
      <c r="R9051" s="3" t="s">
        <v>26129</v>
      </c>
      <c r="S9051" s="4" t="n">
        <v>45747.3364236111</v>
      </c>
      <c r="T9051" s="3" t="s">
        <v>85</v>
      </c>
      <c r="U9051" s="3" t="s">
        <v>85</v>
      </c>
      <c r="V9051" s="3" t="n">
        <v>0</v>
      </c>
      <c r="W9051" s="3" t="n">
        <v>0</v>
      </c>
      <c r="X9051" s="3" t="n">
        <v>0</v>
      </c>
      <c r="Y9051" s="3" t="s">
        <v>30</v>
      </c>
      <c r="Z9051" s="3" t="s">
        <v>30</v>
      </c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  <c r="AP9051" s="3"/>
      <c r="AQ9051" s="3"/>
      <c r="AR9051" s="3"/>
      <c r="AS9051" s="3"/>
      <c r="AT9051" s="3"/>
      <c r="AU9051" s="3"/>
      <c r="AV9051" s="3"/>
      <c r="AW9051" s="3"/>
      <c r="AX9051" s="3"/>
      <c r="AY9051" s="3"/>
      <c r="AZ9051" s="3"/>
      <c r="BA9051" s="3"/>
      <c r="BB9051" s="3"/>
      <c r="BC9051" s="3"/>
      <c r="BD9051" s="3"/>
      <c r="BE9051" s="3"/>
      <c r="BF9051" s="3"/>
      <c r="BG9051" s="3"/>
      <c r="BH9051" s="3"/>
      <c r="BI9051" s="3"/>
      <c r="BJ9051" s="3"/>
    </row>
    <row r="9052" customFormat="false" ht="15.75" hidden="false" customHeight="false" outlineLevel="0" collapsed="false">
      <c r="A9052" s="3" t="n">
        <v>9051</v>
      </c>
      <c r="B9052" s="3" t="s">
        <v>26130</v>
      </c>
      <c r="C9052" s="3" t="s">
        <v>26131</v>
      </c>
      <c r="D9052" s="3" t="n">
        <v>1</v>
      </c>
      <c r="E9052" s="3" t="n">
        <v>16.4980756</v>
      </c>
      <c r="F9052" s="3" t="n">
        <v>170</v>
      </c>
      <c r="G9052" s="3" t="n">
        <v>170</v>
      </c>
      <c r="H9052" s="3" t="n">
        <v>28</v>
      </c>
      <c r="I9052" s="3" t="n">
        <v>28</v>
      </c>
      <c r="J9052" s="3" t="n">
        <v>204</v>
      </c>
      <c r="K9052" s="3" t="n">
        <v>204</v>
      </c>
      <c r="L9052" s="3" t="n">
        <v>17</v>
      </c>
      <c r="M9052" s="3" t="n">
        <v>17</v>
      </c>
      <c r="N9052" s="3" t="n">
        <v>-1</v>
      </c>
      <c r="O9052" s="3" t="n">
        <v>-1</v>
      </c>
      <c r="P9052" s="3" t="n">
        <v>6.4</v>
      </c>
      <c r="Q9052" s="3" t="n">
        <v>24.2</v>
      </c>
      <c r="R9052" s="3" t="s">
        <v>26132</v>
      </c>
      <c r="S9052" s="4" t="n">
        <v>45747.3366898148</v>
      </c>
      <c r="T9052" s="3" t="s">
        <v>1920</v>
      </c>
      <c r="U9052" s="3" t="s">
        <v>1920</v>
      </c>
      <c r="V9052" s="3" t="n">
        <v>0</v>
      </c>
      <c r="W9052" s="3" t="n">
        <v>0</v>
      </c>
      <c r="X9052" s="3" t="n">
        <v>0</v>
      </c>
      <c r="Y9052" s="3" t="s">
        <v>30</v>
      </c>
      <c r="Z9052" s="3" t="s">
        <v>30</v>
      </c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  <c r="AP9052" s="3"/>
      <c r="AQ9052" s="3"/>
      <c r="AR9052" s="3"/>
      <c r="AS9052" s="3"/>
      <c r="AT9052" s="3"/>
      <c r="AU9052" s="3"/>
      <c r="AV9052" s="3"/>
      <c r="AW9052" s="3"/>
      <c r="AX9052" s="3"/>
      <c r="AY9052" s="3"/>
      <c r="AZ9052" s="3"/>
      <c r="BA9052" s="3"/>
      <c r="BB9052" s="3"/>
      <c r="BC9052" s="3"/>
      <c r="BD9052" s="3"/>
      <c r="BE9052" s="3"/>
      <c r="BF9052" s="3"/>
      <c r="BG9052" s="3"/>
      <c r="BH9052" s="3"/>
      <c r="BI9052" s="3"/>
      <c r="BJ9052" s="3"/>
    </row>
    <row r="9053" customFormat="false" ht="15.75" hidden="false" customHeight="false" outlineLevel="0" collapsed="false">
      <c r="A9053" s="3" t="n">
        <v>9052</v>
      </c>
      <c r="B9053" s="3" t="s">
        <v>26133</v>
      </c>
      <c r="C9053" s="3" t="s">
        <v>26134</v>
      </c>
      <c r="D9053" s="3" t="n">
        <v>1</v>
      </c>
      <c r="E9053" s="3" t="n">
        <v>16.490037</v>
      </c>
      <c r="F9053" s="3" t="n">
        <v>172</v>
      </c>
      <c r="G9053" s="3" t="n">
        <v>172</v>
      </c>
      <c r="H9053" s="3" t="n">
        <v>21</v>
      </c>
      <c r="I9053" s="3" t="n">
        <v>21</v>
      </c>
      <c r="J9053" s="3" t="n">
        <v>234</v>
      </c>
      <c r="K9053" s="3" t="n">
        <v>234</v>
      </c>
      <c r="L9053" s="3" t="n">
        <v>15</v>
      </c>
      <c r="M9053" s="3" t="n">
        <v>15</v>
      </c>
      <c r="N9053" s="3" t="n">
        <v>-1</v>
      </c>
      <c r="O9053" s="3" t="n">
        <v>-1</v>
      </c>
      <c r="P9053" s="3" t="n">
        <v>6.4</v>
      </c>
      <c r="Q9053" s="3" t="n">
        <v>24.2</v>
      </c>
      <c r="R9053" s="3" t="s">
        <v>26135</v>
      </c>
      <c r="S9053" s="4" t="n">
        <v>45747.3369675926</v>
      </c>
      <c r="T9053" s="3" t="s">
        <v>256</v>
      </c>
      <c r="U9053" s="3" t="s">
        <v>256</v>
      </c>
      <c r="V9053" s="3" t="n">
        <v>0</v>
      </c>
      <c r="W9053" s="3" t="n">
        <v>0</v>
      </c>
      <c r="X9053" s="3" t="n">
        <v>0</v>
      </c>
      <c r="Y9053" s="3" t="s">
        <v>30</v>
      </c>
      <c r="Z9053" s="3" t="s">
        <v>30</v>
      </c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  <c r="AP9053" s="3"/>
      <c r="AQ9053" s="3"/>
      <c r="AR9053" s="3"/>
      <c r="AS9053" s="3"/>
      <c r="AT9053" s="3"/>
      <c r="AU9053" s="3"/>
      <c r="AV9053" s="3"/>
      <c r="AW9053" s="3"/>
      <c r="AX9053" s="3"/>
      <c r="AY9053" s="3"/>
      <c r="AZ9053" s="3"/>
      <c r="BA9053" s="3"/>
      <c r="BB9053" s="3"/>
      <c r="BC9053" s="3"/>
      <c r="BD9053" s="3"/>
      <c r="BE9053" s="3"/>
      <c r="BF9053" s="3"/>
      <c r="BG9053" s="3"/>
      <c r="BH9053" s="3"/>
      <c r="BI9053" s="3"/>
      <c r="BJ9053" s="3"/>
    </row>
    <row r="9054" customFormat="false" ht="15.75" hidden="false" customHeight="false" outlineLevel="0" collapsed="false">
      <c r="A9054" s="3" t="n">
        <v>9053</v>
      </c>
      <c r="B9054" s="3" t="s">
        <v>26136</v>
      </c>
      <c r="C9054" s="3" t="s">
        <v>26137</v>
      </c>
      <c r="D9054" s="3" t="n">
        <v>1</v>
      </c>
      <c r="E9054" s="3" t="n">
        <v>1.5928601</v>
      </c>
      <c r="F9054" s="3" t="n">
        <v>36</v>
      </c>
      <c r="G9054" s="3" t="n">
        <v>36</v>
      </c>
      <c r="H9054" s="3" t="n">
        <v>10</v>
      </c>
      <c r="I9054" s="3" t="n">
        <v>10</v>
      </c>
      <c r="J9054" s="3" t="n">
        <v>42</v>
      </c>
      <c r="K9054" s="3" t="n">
        <v>42</v>
      </c>
      <c r="L9054" s="3" t="n">
        <v>5</v>
      </c>
      <c r="M9054" s="3" t="n">
        <v>5</v>
      </c>
      <c r="N9054" s="3" t="n">
        <v>-1</v>
      </c>
      <c r="O9054" s="3" t="n">
        <v>-1</v>
      </c>
      <c r="P9054" s="3" t="n">
        <v>5</v>
      </c>
      <c r="Q9054" s="3" t="n">
        <v>24.2</v>
      </c>
      <c r="R9054" s="3" t="s">
        <v>26138</v>
      </c>
      <c r="S9054" s="4" t="n">
        <v>45747.3370138889</v>
      </c>
      <c r="T9054" s="3" t="s">
        <v>65</v>
      </c>
      <c r="U9054" s="3" t="s">
        <v>65</v>
      </c>
      <c r="V9054" s="3" t="n">
        <v>0</v>
      </c>
      <c r="W9054" s="3" t="n">
        <v>0</v>
      </c>
      <c r="X9054" s="3" t="n">
        <v>0</v>
      </c>
      <c r="Y9054" s="3" t="s">
        <v>30</v>
      </c>
      <c r="Z9054" s="3" t="s">
        <v>30</v>
      </c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  <c r="AP9054" s="3"/>
      <c r="AQ9054" s="3"/>
      <c r="AR9054" s="3"/>
      <c r="AS9054" s="3"/>
      <c r="AT9054" s="3"/>
      <c r="AU9054" s="3"/>
      <c r="AV9054" s="3"/>
      <c r="AW9054" s="3"/>
      <c r="AX9054" s="3"/>
      <c r="AY9054" s="3"/>
      <c r="AZ9054" s="3"/>
      <c r="BA9054" s="3"/>
      <c r="BB9054" s="3"/>
      <c r="BC9054" s="3"/>
      <c r="BD9054" s="3"/>
      <c r="BE9054" s="3"/>
      <c r="BF9054" s="3"/>
      <c r="BG9054" s="3"/>
      <c r="BH9054" s="3"/>
      <c r="BI9054" s="3"/>
      <c r="BJ9054" s="3"/>
    </row>
    <row r="9055" customFormat="false" ht="15.75" hidden="false" customHeight="false" outlineLevel="0" collapsed="false">
      <c r="A9055" s="3" t="n">
        <v>9054</v>
      </c>
      <c r="B9055" s="3" t="s">
        <v>26139</v>
      </c>
      <c r="C9055" s="3" t="s">
        <v>26140</v>
      </c>
      <c r="D9055" s="3" t="n">
        <v>1</v>
      </c>
      <c r="E9055" s="3" t="n">
        <v>0.172702</v>
      </c>
      <c r="F9055" s="3" t="n">
        <v>19</v>
      </c>
      <c r="G9055" s="3" t="n">
        <v>19</v>
      </c>
      <c r="H9055" s="3" t="n">
        <v>9</v>
      </c>
      <c r="I9055" s="3" t="n">
        <v>9</v>
      </c>
      <c r="J9055" s="3" t="n">
        <v>20</v>
      </c>
      <c r="K9055" s="3" t="n">
        <v>20</v>
      </c>
      <c r="L9055" s="3" t="n">
        <v>2</v>
      </c>
      <c r="M9055" s="3" t="n">
        <v>2</v>
      </c>
      <c r="N9055" s="3" t="n">
        <v>-1</v>
      </c>
      <c r="O9055" s="3" t="n">
        <v>-1</v>
      </c>
      <c r="P9055" s="3" t="n">
        <v>5</v>
      </c>
      <c r="Q9055" s="3" t="n">
        <v>24.2</v>
      </c>
      <c r="R9055" s="3" t="s">
        <v>26141</v>
      </c>
      <c r="S9055" s="4" t="n">
        <v>45747.337037037</v>
      </c>
      <c r="T9055" s="3" t="s">
        <v>65</v>
      </c>
      <c r="U9055" s="3" t="s">
        <v>65</v>
      </c>
      <c r="V9055" s="3" t="n">
        <v>0</v>
      </c>
      <c r="W9055" s="3" t="n">
        <v>0</v>
      </c>
      <c r="X9055" s="3" t="n">
        <v>0</v>
      </c>
      <c r="Y9055" s="3" t="s">
        <v>30</v>
      </c>
      <c r="Z9055" s="3" t="s">
        <v>30</v>
      </c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  <c r="AP9055" s="3"/>
      <c r="AQ9055" s="3"/>
      <c r="AR9055" s="3"/>
      <c r="AS9055" s="3"/>
      <c r="AT9055" s="3"/>
      <c r="AU9055" s="3"/>
      <c r="AV9055" s="3"/>
      <c r="AW9055" s="3"/>
      <c r="AX9055" s="3"/>
      <c r="AY9055" s="3"/>
      <c r="AZ9055" s="3"/>
      <c r="BA9055" s="3"/>
      <c r="BB9055" s="3"/>
      <c r="BC9055" s="3"/>
      <c r="BD9055" s="3"/>
      <c r="BE9055" s="3"/>
      <c r="BF9055" s="3"/>
      <c r="BG9055" s="3"/>
      <c r="BH9055" s="3"/>
      <c r="BI9055" s="3"/>
      <c r="BJ9055" s="3"/>
    </row>
    <row r="9056" customFormat="false" ht="15.75" hidden="false" customHeight="false" outlineLevel="0" collapsed="false">
      <c r="A9056" s="3" t="n">
        <v>9055</v>
      </c>
      <c r="B9056" s="3" t="s">
        <v>26142</v>
      </c>
      <c r="C9056" s="3" t="s">
        <v>26143</v>
      </c>
      <c r="D9056" s="3" t="n">
        <v>1</v>
      </c>
      <c r="E9056" s="3" t="n">
        <v>0.1363498</v>
      </c>
      <c r="F9056" s="3" t="n">
        <v>9</v>
      </c>
      <c r="G9056" s="3" t="n">
        <v>9</v>
      </c>
      <c r="H9056" s="3" t="n">
        <v>7</v>
      </c>
      <c r="I9056" s="3" t="n">
        <v>7</v>
      </c>
      <c r="J9056" s="3" t="n">
        <v>9</v>
      </c>
      <c r="K9056" s="3" t="n">
        <v>9</v>
      </c>
      <c r="L9056" s="3" t="n">
        <v>1</v>
      </c>
      <c r="M9056" s="3" t="n">
        <v>1</v>
      </c>
      <c r="N9056" s="3" t="n">
        <v>-1</v>
      </c>
      <c r="O9056" s="3" t="n">
        <v>-1</v>
      </c>
      <c r="P9056" s="3" t="n">
        <v>5</v>
      </c>
      <c r="Q9056" s="3" t="n">
        <v>24.2</v>
      </c>
      <c r="R9056" s="3" t="s">
        <v>26144</v>
      </c>
      <c r="S9056" s="4" t="n">
        <v>45747.3370486111</v>
      </c>
      <c r="T9056" s="3" t="s">
        <v>65</v>
      </c>
      <c r="U9056" s="3" t="s">
        <v>65</v>
      </c>
      <c r="V9056" s="3" t="n">
        <v>0</v>
      </c>
      <c r="W9056" s="3" t="n">
        <v>0</v>
      </c>
      <c r="X9056" s="3" t="n">
        <v>0</v>
      </c>
      <c r="Y9056" s="3" t="s">
        <v>30</v>
      </c>
      <c r="Z9056" s="3" t="s">
        <v>30</v>
      </c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  <c r="AP9056" s="3"/>
      <c r="AQ9056" s="3"/>
      <c r="AR9056" s="3"/>
      <c r="AS9056" s="3"/>
      <c r="AT9056" s="3"/>
      <c r="AU9056" s="3"/>
      <c r="AV9056" s="3"/>
      <c r="AW9056" s="3"/>
      <c r="AX9056" s="3"/>
      <c r="AY9056" s="3"/>
      <c r="AZ9056" s="3"/>
      <c r="BA9056" s="3"/>
      <c r="BB9056" s="3"/>
      <c r="BC9056" s="3"/>
      <c r="BD9056" s="3"/>
      <c r="BE9056" s="3"/>
      <c r="BF9056" s="3"/>
      <c r="BG9056" s="3"/>
      <c r="BH9056" s="3"/>
      <c r="BI9056" s="3"/>
      <c r="BJ9056" s="3"/>
    </row>
    <row r="9057" customFormat="false" ht="15.75" hidden="false" customHeight="false" outlineLevel="0" collapsed="false">
      <c r="A9057" s="3" t="n">
        <v>9056</v>
      </c>
      <c r="B9057" s="3" t="s">
        <v>26145</v>
      </c>
      <c r="C9057" s="3" t="s">
        <v>26146</v>
      </c>
      <c r="D9057" s="3" t="n">
        <v>1</v>
      </c>
      <c r="E9057" s="3" t="n">
        <v>1.488598</v>
      </c>
      <c r="F9057" s="3" t="n">
        <v>35</v>
      </c>
      <c r="G9057" s="3" t="n">
        <v>35</v>
      </c>
      <c r="H9057" s="3" t="n">
        <v>9</v>
      </c>
      <c r="I9057" s="3" t="n">
        <v>9</v>
      </c>
      <c r="J9057" s="3" t="n">
        <v>41</v>
      </c>
      <c r="K9057" s="3" t="n">
        <v>41</v>
      </c>
      <c r="L9057" s="3" t="n">
        <v>5</v>
      </c>
      <c r="M9057" s="3" t="n">
        <v>5</v>
      </c>
      <c r="N9057" s="3" t="n">
        <v>-1</v>
      </c>
      <c r="O9057" s="3" t="n">
        <v>-1</v>
      </c>
      <c r="P9057" s="3" t="n">
        <v>5</v>
      </c>
      <c r="Q9057" s="3" t="n">
        <v>24.2</v>
      </c>
      <c r="R9057" s="3" t="s">
        <v>26147</v>
      </c>
      <c r="S9057" s="4" t="n">
        <v>45747.3370833333</v>
      </c>
      <c r="T9057" s="3" t="s">
        <v>65</v>
      </c>
      <c r="U9057" s="3" t="s">
        <v>65</v>
      </c>
      <c r="V9057" s="3" t="n">
        <v>0</v>
      </c>
      <c r="W9057" s="3" t="n">
        <v>0</v>
      </c>
      <c r="X9057" s="3" t="n">
        <v>0</v>
      </c>
      <c r="Y9057" s="3" t="s">
        <v>30</v>
      </c>
      <c r="Z9057" s="3" t="s">
        <v>30</v>
      </c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  <c r="AP9057" s="3"/>
      <c r="AQ9057" s="3"/>
      <c r="AR9057" s="3"/>
      <c r="AS9057" s="3"/>
      <c r="AT9057" s="3"/>
      <c r="AU9057" s="3"/>
      <c r="AV9057" s="3"/>
      <c r="AW9057" s="3"/>
      <c r="AX9057" s="3"/>
      <c r="AY9057" s="3"/>
      <c r="AZ9057" s="3"/>
      <c r="BA9057" s="3"/>
      <c r="BB9057" s="3"/>
      <c r="BC9057" s="3"/>
      <c r="BD9057" s="3"/>
      <c r="BE9057" s="3"/>
      <c r="BF9057" s="3"/>
      <c r="BG9057" s="3"/>
      <c r="BH9057" s="3"/>
      <c r="BI9057" s="3"/>
      <c r="BJ9057" s="3"/>
    </row>
    <row r="9058" customFormat="false" ht="15.75" hidden="false" customHeight="false" outlineLevel="0" collapsed="false">
      <c r="A9058" s="3" t="n">
        <v>9057</v>
      </c>
      <c r="B9058" s="3" t="s">
        <v>26148</v>
      </c>
      <c r="C9058" s="3" t="s">
        <v>26149</v>
      </c>
      <c r="D9058" s="3" t="n">
        <v>1</v>
      </c>
      <c r="E9058" s="3" t="n">
        <v>0.1950856</v>
      </c>
      <c r="F9058" s="3" t="n">
        <v>18</v>
      </c>
      <c r="G9058" s="3" t="n">
        <v>18</v>
      </c>
      <c r="H9058" s="3" t="n">
        <v>8</v>
      </c>
      <c r="I9058" s="3" t="n">
        <v>8</v>
      </c>
      <c r="J9058" s="3" t="n">
        <v>19</v>
      </c>
      <c r="K9058" s="3" t="n">
        <v>19</v>
      </c>
      <c r="L9058" s="3" t="n">
        <v>2</v>
      </c>
      <c r="M9058" s="3" t="n">
        <v>2</v>
      </c>
      <c r="N9058" s="3" t="n">
        <v>-1</v>
      </c>
      <c r="O9058" s="3" t="n">
        <v>-1</v>
      </c>
      <c r="P9058" s="3" t="n">
        <v>5</v>
      </c>
      <c r="Q9058" s="3" t="n">
        <v>24.2</v>
      </c>
      <c r="R9058" s="3" t="s">
        <v>26150</v>
      </c>
      <c r="S9058" s="4" t="n">
        <v>45747.3371064815</v>
      </c>
      <c r="T9058" s="3" t="s">
        <v>65</v>
      </c>
      <c r="U9058" s="3" t="s">
        <v>65</v>
      </c>
      <c r="V9058" s="3" t="n">
        <v>0</v>
      </c>
      <c r="W9058" s="3" t="n">
        <v>0</v>
      </c>
      <c r="X9058" s="3" t="n">
        <v>0</v>
      </c>
      <c r="Y9058" s="3" t="s">
        <v>30</v>
      </c>
      <c r="Z9058" s="3" t="s">
        <v>30</v>
      </c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  <c r="AP9058" s="3"/>
      <c r="AQ9058" s="3"/>
      <c r="AR9058" s="3"/>
      <c r="AS9058" s="3"/>
      <c r="AT9058" s="3"/>
      <c r="AU9058" s="3"/>
      <c r="AV9058" s="3"/>
      <c r="AW9058" s="3"/>
      <c r="AX9058" s="3"/>
      <c r="AY9058" s="3"/>
      <c r="AZ9058" s="3"/>
      <c r="BA9058" s="3"/>
      <c r="BB9058" s="3"/>
      <c r="BC9058" s="3"/>
      <c r="BD9058" s="3"/>
      <c r="BE9058" s="3"/>
      <c r="BF9058" s="3"/>
      <c r="BG9058" s="3"/>
      <c r="BH9058" s="3"/>
      <c r="BI9058" s="3"/>
      <c r="BJ9058" s="3"/>
    </row>
    <row r="9059" customFormat="false" ht="15.75" hidden="false" customHeight="false" outlineLevel="0" collapsed="false">
      <c r="A9059" s="3" t="n">
        <v>9058</v>
      </c>
      <c r="B9059" s="3" t="s">
        <v>26151</v>
      </c>
      <c r="C9059" s="3" t="s">
        <v>26152</v>
      </c>
      <c r="D9059" s="3" t="n">
        <v>1</v>
      </c>
      <c r="E9059" s="3" t="n">
        <v>0.1275016</v>
      </c>
      <c r="F9059" s="3" t="n">
        <v>8</v>
      </c>
      <c r="G9059" s="3" t="n">
        <v>8</v>
      </c>
      <c r="H9059" s="3" t="n">
        <v>6</v>
      </c>
      <c r="I9059" s="3" t="n">
        <v>6</v>
      </c>
      <c r="J9059" s="3" t="n">
        <v>8</v>
      </c>
      <c r="K9059" s="3" t="n">
        <v>8</v>
      </c>
      <c r="L9059" s="3" t="n">
        <v>1</v>
      </c>
      <c r="M9059" s="3" t="n">
        <v>1</v>
      </c>
      <c r="N9059" s="3" t="n">
        <v>-1</v>
      </c>
      <c r="O9059" s="3" t="n">
        <v>-1</v>
      </c>
      <c r="P9059" s="3" t="n">
        <v>5</v>
      </c>
      <c r="Q9059" s="3" t="n">
        <v>24.2</v>
      </c>
      <c r="R9059" s="3" t="s">
        <v>26153</v>
      </c>
      <c r="S9059" s="4" t="n">
        <v>45747.3371296296</v>
      </c>
      <c r="T9059" s="3" t="s">
        <v>65</v>
      </c>
      <c r="U9059" s="3" t="s">
        <v>65</v>
      </c>
      <c r="V9059" s="3" t="n">
        <v>0</v>
      </c>
      <c r="W9059" s="3" t="n">
        <v>0</v>
      </c>
      <c r="X9059" s="3" t="n">
        <v>0</v>
      </c>
      <c r="Y9059" s="3" t="s">
        <v>30</v>
      </c>
      <c r="Z9059" s="3" t="s">
        <v>30</v>
      </c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  <c r="AP9059" s="3"/>
      <c r="AQ9059" s="3"/>
      <c r="AR9059" s="3"/>
      <c r="AS9059" s="3"/>
      <c r="AT9059" s="3"/>
      <c r="AU9059" s="3"/>
      <c r="AV9059" s="3"/>
      <c r="AW9059" s="3"/>
      <c r="AX9059" s="3"/>
      <c r="AY9059" s="3"/>
      <c r="AZ9059" s="3"/>
      <c r="BA9059" s="3"/>
      <c r="BB9059" s="3"/>
      <c r="BC9059" s="3"/>
      <c r="BD9059" s="3"/>
      <c r="BE9059" s="3"/>
      <c r="BF9059" s="3"/>
      <c r="BG9059" s="3"/>
      <c r="BH9059" s="3"/>
      <c r="BI9059" s="3"/>
      <c r="BJ9059" s="3"/>
    </row>
    <row r="9060" customFormat="false" ht="15.75" hidden="false" customHeight="false" outlineLevel="0" collapsed="false">
      <c r="A9060" s="3" t="n">
        <v>9059</v>
      </c>
      <c r="B9060" s="3" t="s">
        <v>26154</v>
      </c>
      <c r="C9060" s="3" t="s">
        <v>26155</v>
      </c>
      <c r="D9060" s="3" t="n">
        <v>1</v>
      </c>
      <c r="E9060" s="3" t="n">
        <v>1.6434205</v>
      </c>
      <c r="F9060" s="3" t="n">
        <v>35</v>
      </c>
      <c r="G9060" s="3" t="n">
        <v>35</v>
      </c>
      <c r="H9060" s="3" t="n">
        <v>9</v>
      </c>
      <c r="I9060" s="3" t="n">
        <v>9</v>
      </c>
      <c r="J9060" s="3" t="n">
        <v>41</v>
      </c>
      <c r="K9060" s="3" t="n">
        <v>41</v>
      </c>
      <c r="L9060" s="3" t="n">
        <v>5</v>
      </c>
      <c r="M9060" s="3" t="n">
        <v>5</v>
      </c>
      <c r="N9060" s="3" t="n">
        <v>-1</v>
      </c>
      <c r="O9060" s="3" t="n">
        <v>-1</v>
      </c>
      <c r="P9060" s="3" t="n">
        <v>5</v>
      </c>
      <c r="Q9060" s="3" t="n">
        <v>24.2</v>
      </c>
      <c r="R9060" s="3" t="s">
        <v>26156</v>
      </c>
      <c r="S9060" s="4" t="n">
        <v>45747.3371643519</v>
      </c>
      <c r="T9060" s="3" t="s">
        <v>65</v>
      </c>
      <c r="U9060" s="3" t="s">
        <v>65</v>
      </c>
      <c r="V9060" s="3" t="n">
        <v>0</v>
      </c>
      <c r="W9060" s="3" t="n">
        <v>0</v>
      </c>
      <c r="X9060" s="3" t="n">
        <v>0</v>
      </c>
      <c r="Y9060" s="3" t="s">
        <v>30</v>
      </c>
      <c r="Z9060" s="3" t="s">
        <v>30</v>
      </c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  <c r="AP9060" s="3"/>
      <c r="AQ9060" s="3"/>
      <c r="AR9060" s="3"/>
      <c r="AS9060" s="3"/>
      <c r="AT9060" s="3"/>
      <c r="AU9060" s="3"/>
      <c r="AV9060" s="3"/>
      <c r="AW9060" s="3"/>
      <c r="AX9060" s="3"/>
      <c r="AY9060" s="3"/>
      <c r="AZ9060" s="3"/>
      <c r="BA9060" s="3"/>
      <c r="BB9060" s="3"/>
      <c r="BC9060" s="3"/>
      <c r="BD9060" s="3"/>
      <c r="BE9060" s="3"/>
      <c r="BF9060" s="3"/>
      <c r="BG9060" s="3"/>
      <c r="BH9060" s="3"/>
      <c r="BI9060" s="3"/>
      <c r="BJ9060" s="3"/>
    </row>
    <row r="9061" customFormat="false" ht="15.75" hidden="false" customHeight="false" outlineLevel="0" collapsed="false">
      <c r="A9061" s="3" t="n">
        <v>9060</v>
      </c>
      <c r="B9061" s="3" t="s">
        <v>26157</v>
      </c>
      <c r="C9061" s="3" t="s">
        <v>26158</v>
      </c>
      <c r="D9061" s="3" t="n">
        <v>1</v>
      </c>
      <c r="E9061" s="3" t="n">
        <v>0.1651331</v>
      </c>
      <c r="F9061" s="3" t="n">
        <v>18</v>
      </c>
      <c r="G9061" s="3" t="n">
        <v>18</v>
      </c>
      <c r="H9061" s="3" t="n">
        <v>8</v>
      </c>
      <c r="I9061" s="3" t="n">
        <v>8</v>
      </c>
      <c r="J9061" s="3" t="n">
        <v>19</v>
      </c>
      <c r="K9061" s="3" t="n">
        <v>19</v>
      </c>
      <c r="L9061" s="3" t="n">
        <v>2</v>
      </c>
      <c r="M9061" s="3" t="n">
        <v>2</v>
      </c>
      <c r="N9061" s="3" t="n">
        <v>-1</v>
      </c>
      <c r="O9061" s="3" t="n">
        <v>-1</v>
      </c>
      <c r="P9061" s="3" t="n">
        <v>5</v>
      </c>
      <c r="Q9061" s="3" t="n">
        <v>24.2</v>
      </c>
      <c r="R9061" s="3" t="s">
        <v>26159</v>
      </c>
      <c r="S9061" s="4" t="n">
        <v>45747.3371759259</v>
      </c>
      <c r="T9061" s="3" t="s">
        <v>65</v>
      </c>
      <c r="U9061" s="3" t="s">
        <v>65</v>
      </c>
      <c r="V9061" s="3" t="n">
        <v>0</v>
      </c>
      <c r="W9061" s="3" t="n">
        <v>0</v>
      </c>
      <c r="X9061" s="3" t="n">
        <v>0</v>
      </c>
      <c r="Y9061" s="3" t="s">
        <v>30</v>
      </c>
      <c r="Z9061" s="3" t="s">
        <v>30</v>
      </c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  <c r="AP9061" s="3"/>
      <c r="AQ9061" s="3"/>
      <c r="AR9061" s="3"/>
      <c r="AS9061" s="3"/>
      <c r="AT9061" s="3"/>
      <c r="AU9061" s="3"/>
      <c r="AV9061" s="3"/>
      <c r="AW9061" s="3"/>
      <c r="AX9061" s="3"/>
      <c r="AY9061" s="3"/>
      <c r="AZ9061" s="3"/>
      <c r="BA9061" s="3"/>
      <c r="BB9061" s="3"/>
      <c r="BC9061" s="3"/>
      <c r="BD9061" s="3"/>
      <c r="BE9061" s="3"/>
      <c r="BF9061" s="3"/>
      <c r="BG9061" s="3"/>
      <c r="BH9061" s="3"/>
      <c r="BI9061" s="3"/>
      <c r="BJ9061" s="3"/>
    </row>
    <row r="9062" customFormat="false" ht="15.75" hidden="false" customHeight="false" outlineLevel="0" collapsed="false">
      <c r="A9062" s="3" t="n">
        <v>9061</v>
      </c>
      <c r="B9062" s="3" t="s">
        <v>26160</v>
      </c>
      <c r="C9062" s="3" t="s">
        <v>26161</v>
      </c>
      <c r="D9062" s="3" t="n">
        <v>1</v>
      </c>
      <c r="E9062" s="3" t="n">
        <v>0.1186602</v>
      </c>
      <c r="F9062" s="3" t="n">
        <v>8</v>
      </c>
      <c r="G9062" s="3" t="n">
        <v>8</v>
      </c>
      <c r="H9062" s="3" t="n">
        <v>6</v>
      </c>
      <c r="I9062" s="3" t="n">
        <v>6</v>
      </c>
      <c r="J9062" s="3" t="n">
        <v>8</v>
      </c>
      <c r="K9062" s="3" t="n">
        <v>8</v>
      </c>
      <c r="L9062" s="3" t="n">
        <v>1</v>
      </c>
      <c r="M9062" s="3" t="n">
        <v>1</v>
      </c>
      <c r="N9062" s="3" t="n">
        <v>-1</v>
      </c>
      <c r="O9062" s="3" t="n">
        <v>-1</v>
      </c>
      <c r="P9062" s="3" t="n">
        <v>5</v>
      </c>
      <c r="Q9062" s="3" t="n">
        <v>24.2</v>
      </c>
      <c r="R9062" s="3" t="s">
        <v>26162</v>
      </c>
      <c r="S9062" s="4" t="n">
        <v>45747.3371990741</v>
      </c>
      <c r="T9062" s="3" t="s">
        <v>65</v>
      </c>
      <c r="U9062" s="3" t="s">
        <v>65</v>
      </c>
      <c r="V9062" s="3" t="n">
        <v>0</v>
      </c>
      <c r="W9062" s="3" t="n">
        <v>0</v>
      </c>
      <c r="X9062" s="3" t="n">
        <v>0</v>
      </c>
      <c r="Y9062" s="3" t="s">
        <v>30</v>
      </c>
      <c r="Z9062" s="3" t="s">
        <v>30</v>
      </c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  <c r="AP9062" s="3"/>
      <c r="AQ9062" s="3"/>
      <c r="AR9062" s="3"/>
      <c r="AS9062" s="3"/>
      <c r="AT9062" s="3"/>
      <c r="AU9062" s="3"/>
      <c r="AV9062" s="3"/>
      <c r="AW9062" s="3"/>
      <c r="AX9062" s="3"/>
      <c r="AY9062" s="3"/>
      <c r="AZ9062" s="3"/>
      <c r="BA9062" s="3"/>
      <c r="BB9062" s="3"/>
      <c r="BC9062" s="3"/>
      <c r="BD9062" s="3"/>
      <c r="BE9062" s="3"/>
      <c r="BF9062" s="3"/>
      <c r="BG9062" s="3"/>
      <c r="BH9062" s="3"/>
      <c r="BI9062" s="3"/>
      <c r="BJ9062" s="3"/>
    </row>
    <row r="9063" customFormat="false" ht="15.75" hidden="false" customHeight="false" outlineLevel="0" collapsed="false">
      <c r="A9063" s="3" t="n">
        <v>9062</v>
      </c>
      <c r="B9063" s="3" t="s">
        <v>26163</v>
      </c>
      <c r="C9063" s="3" t="s">
        <v>26164</v>
      </c>
      <c r="D9063" s="3" t="n">
        <v>1</v>
      </c>
      <c r="E9063" s="3" t="n">
        <v>0.1182695</v>
      </c>
      <c r="F9063" s="3" t="n">
        <v>9</v>
      </c>
      <c r="G9063" s="3" t="n">
        <v>9</v>
      </c>
      <c r="H9063" s="3" t="n">
        <v>7</v>
      </c>
      <c r="I9063" s="3" t="n">
        <v>7</v>
      </c>
      <c r="J9063" s="3" t="n">
        <v>10</v>
      </c>
      <c r="K9063" s="3" t="n">
        <v>10</v>
      </c>
      <c r="L9063" s="3" t="n">
        <v>1</v>
      </c>
      <c r="M9063" s="3" t="n">
        <v>1</v>
      </c>
      <c r="N9063" s="3" t="n">
        <v>-1</v>
      </c>
      <c r="O9063" s="3" t="n">
        <v>-1</v>
      </c>
      <c r="P9063" s="3" t="n">
        <v>5</v>
      </c>
      <c r="Q9063" s="3" t="n">
        <v>24.2</v>
      </c>
      <c r="R9063" s="3" t="s">
        <v>26165</v>
      </c>
      <c r="S9063" s="4" t="n">
        <v>45747.3372106482</v>
      </c>
      <c r="T9063" s="3" t="s">
        <v>65</v>
      </c>
      <c r="U9063" s="3" t="s">
        <v>65</v>
      </c>
      <c r="V9063" s="3" t="n">
        <v>0</v>
      </c>
      <c r="W9063" s="3" t="n">
        <v>0</v>
      </c>
      <c r="X9063" s="3" t="n">
        <v>0</v>
      </c>
      <c r="Y9063" s="3" t="s">
        <v>30</v>
      </c>
      <c r="Z9063" s="3" t="s">
        <v>30</v>
      </c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  <c r="AP9063" s="3"/>
      <c r="AQ9063" s="3"/>
      <c r="AR9063" s="3"/>
      <c r="AS9063" s="3"/>
      <c r="AT9063" s="3"/>
      <c r="AU9063" s="3"/>
      <c r="AV9063" s="3"/>
      <c r="AW9063" s="3"/>
      <c r="AX9063" s="3"/>
      <c r="AY9063" s="3"/>
      <c r="AZ9063" s="3"/>
      <c r="BA9063" s="3"/>
      <c r="BB9063" s="3"/>
      <c r="BC9063" s="3"/>
      <c r="BD9063" s="3"/>
      <c r="BE9063" s="3"/>
      <c r="BF9063" s="3"/>
      <c r="BG9063" s="3"/>
      <c r="BH9063" s="3"/>
      <c r="BI9063" s="3"/>
      <c r="BJ9063" s="3"/>
    </row>
    <row r="9064" customFormat="false" ht="15.75" hidden="false" customHeight="false" outlineLevel="0" collapsed="false">
      <c r="A9064" s="3" t="n">
        <v>9063</v>
      </c>
      <c r="B9064" s="3" t="s">
        <v>26166</v>
      </c>
      <c r="C9064" s="3" t="s">
        <v>26167</v>
      </c>
      <c r="D9064" s="3" t="n">
        <v>1</v>
      </c>
      <c r="E9064" s="3" t="n">
        <v>1.956209</v>
      </c>
      <c r="F9064" s="3" t="n">
        <v>101</v>
      </c>
      <c r="G9064" s="3" t="n">
        <v>101</v>
      </c>
      <c r="H9064" s="3" t="n">
        <v>17</v>
      </c>
      <c r="I9064" s="3" t="n">
        <v>17</v>
      </c>
      <c r="J9064" s="3" t="n">
        <v>101</v>
      </c>
      <c r="K9064" s="3" t="n">
        <v>101</v>
      </c>
      <c r="L9064" s="3" t="n">
        <v>5</v>
      </c>
      <c r="M9064" s="3" t="n">
        <v>5</v>
      </c>
      <c r="N9064" s="3" t="n">
        <v>-1</v>
      </c>
      <c r="O9064" s="3" t="n">
        <v>-1</v>
      </c>
      <c r="P9064" s="3" t="n">
        <v>6.2</v>
      </c>
      <c r="Q9064" s="3" t="n">
        <v>24.2</v>
      </c>
      <c r="R9064" s="3" t="s">
        <v>26168</v>
      </c>
      <c r="S9064" s="4" t="n">
        <v>45747.3372685185</v>
      </c>
      <c r="T9064" s="3" t="s">
        <v>65</v>
      </c>
      <c r="U9064" s="3" t="s">
        <v>65</v>
      </c>
      <c r="V9064" s="3" t="n">
        <v>0</v>
      </c>
      <c r="W9064" s="3" t="n">
        <v>0</v>
      </c>
      <c r="X9064" s="3" t="n">
        <v>0</v>
      </c>
      <c r="Y9064" s="3" t="s">
        <v>30</v>
      </c>
      <c r="Z9064" s="3" t="s">
        <v>30</v>
      </c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  <c r="AP9064" s="3"/>
      <c r="AQ9064" s="3"/>
      <c r="AR9064" s="3"/>
      <c r="AS9064" s="3"/>
      <c r="AT9064" s="3"/>
      <c r="AU9064" s="3"/>
      <c r="AV9064" s="3"/>
      <c r="AW9064" s="3"/>
      <c r="AX9064" s="3"/>
      <c r="AY9064" s="3"/>
      <c r="AZ9064" s="3"/>
      <c r="BA9064" s="3"/>
      <c r="BB9064" s="3"/>
      <c r="BC9064" s="3"/>
      <c r="BD9064" s="3"/>
      <c r="BE9064" s="3"/>
      <c r="BF9064" s="3"/>
      <c r="BG9064" s="3"/>
      <c r="BH9064" s="3"/>
      <c r="BI9064" s="3"/>
      <c r="BJ9064" s="3"/>
    </row>
    <row r="9065" customFormat="false" ht="15.75" hidden="false" customHeight="false" outlineLevel="0" collapsed="false">
      <c r="A9065" s="3" t="n">
        <v>9064</v>
      </c>
      <c r="B9065" s="3" t="s">
        <v>26169</v>
      </c>
      <c r="C9065" s="3" t="s">
        <v>26170</v>
      </c>
      <c r="D9065" s="3" t="n">
        <v>1</v>
      </c>
      <c r="E9065" s="3" t="n">
        <v>3.2639621</v>
      </c>
      <c r="F9065" s="3" t="n">
        <v>41</v>
      </c>
      <c r="G9065" s="3" t="n">
        <v>41</v>
      </c>
      <c r="H9065" s="3" t="n">
        <v>14</v>
      </c>
      <c r="I9065" s="3" t="n">
        <v>14</v>
      </c>
      <c r="J9065" s="3" t="n">
        <v>72</v>
      </c>
      <c r="K9065" s="3" t="n">
        <v>72</v>
      </c>
      <c r="L9065" s="3" t="n">
        <v>1</v>
      </c>
      <c r="M9065" s="3" t="n">
        <v>1</v>
      </c>
      <c r="N9065" s="3" t="n">
        <v>-1</v>
      </c>
      <c r="O9065" s="3" t="n">
        <v>-1</v>
      </c>
      <c r="P9065" s="3" t="n">
        <v>7</v>
      </c>
      <c r="Q9065" s="3" t="n">
        <v>24.2</v>
      </c>
      <c r="R9065" s="3" t="s">
        <v>26171</v>
      </c>
      <c r="S9065" s="4" t="n">
        <v>45747.337337963</v>
      </c>
      <c r="T9065" s="3" t="s">
        <v>29</v>
      </c>
      <c r="U9065" s="3" t="s">
        <v>29</v>
      </c>
      <c r="V9065" s="3" t="n">
        <v>0</v>
      </c>
      <c r="W9065" s="3" t="n">
        <v>0</v>
      </c>
      <c r="X9065" s="3" t="n">
        <v>0</v>
      </c>
      <c r="Y9065" s="3" t="s">
        <v>30</v>
      </c>
      <c r="Z9065" s="3" t="s">
        <v>30</v>
      </c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  <c r="AP9065" s="3"/>
      <c r="AQ9065" s="3"/>
      <c r="AR9065" s="3"/>
      <c r="AS9065" s="3"/>
      <c r="AT9065" s="3"/>
      <c r="AU9065" s="3"/>
      <c r="AV9065" s="3"/>
      <c r="AW9065" s="3"/>
      <c r="AX9065" s="3"/>
      <c r="AY9065" s="3"/>
      <c r="AZ9065" s="3"/>
      <c r="BA9065" s="3"/>
      <c r="BB9065" s="3"/>
      <c r="BC9065" s="3"/>
      <c r="BD9065" s="3"/>
      <c r="BE9065" s="3"/>
      <c r="BF9065" s="3"/>
      <c r="BG9065" s="3"/>
      <c r="BH9065" s="3"/>
      <c r="BI9065" s="3"/>
      <c r="BJ9065" s="3"/>
    </row>
    <row r="9066" customFormat="false" ht="15.75" hidden="false" customHeight="false" outlineLevel="0" collapsed="false">
      <c r="A9066" s="3" t="n">
        <v>9065</v>
      </c>
      <c r="B9066" s="3" t="s">
        <v>26172</v>
      </c>
      <c r="C9066" s="3" t="s">
        <v>26173</v>
      </c>
      <c r="D9066" s="3" t="n">
        <v>1</v>
      </c>
      <c r="E9066" s="3" t="n">
        <v>3.2483221</v>
      </c>
      <c r="F9066" s="3" t="n">
        <v>41</v>
      </c>
      <c r="G9066" s="3" t="n">
        <v>41</v>
      </c>
      <c r="H9066" s="3" t="n">
        <v>14</v>
      </c>
      <c r="I9066" s="3" t="n">
        <v>14</v>
      </c>
      <c r="J9066" s="3" t="n">
        <v>72</v>
      </c>
      <c r="K9066" s="3" t="n">
        <v>72</v>
      </c>
      <c r="L9066" s="3" t="n">
        <v>1</v>
      </c>
      <c r="M9066" s="3" t="n">
        <v>1</v>
      </c>
      <c r="N9066" s="3" t="n">
        <v>-1</v>
      </c>
      <c r="O9066" s="3" t="n">
        <v>-1</v>
      </c>
      <c r="P9066" s="3" t="n">
        <v>5.1</v>
      </c>
      <c r="Q9066" s="3" t="n">
        <v>24.2</v>
      </c>
      <c r="R9066" s="3" t="s">
        <v>26174</v>
      </c>
      <c r="S9066" s="4" t="n">
        <v>45747.3373958333</v>
      </c>
      <c r="T9066" s="3" t="s">
        <v>29</v>
      </c>
      <c r="U9066" s="3" t="s">
        <v>29</v>
      </c>
      <c r="V9066" s="3" t="n">
        <v>0</v>
      </c>
      <c r="W9066" s="3" t="n">
        <v>0</v>
      </c>
      <c r="X9066" s="3" t="n">
        <v>0</v>
      </c>
      <c r="Y9066" s="3" t="s">
        <v>30</v>
      </c>
      <c r="Z9066" s="3" t="s">
        <v>30</v>
      </c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  <c r="AP9066" s="3"/>
      <c r="AQ9066" s="3"/>
      <c r="AR9066" s="3"/>
      <c r="AS9066" s="3"/>
      <c r="AT9066" s="3"/>
      <c r="AU9066" s="3"/>
      <c r="AV9066" s="3"/>
      <c r="AW9066" s="3"/>
      <c r="AX9066" s="3"/>
      <c r="AY9066" s="3"/>
      <c r="AZ9066" s="3"/>
      <c r="BA9066" s="3"/>
      <c r="BB9066" s="3"/>
      <c r="BC9066" s="3"/>
      <c r="BD9066" s="3"/>
      <c r="BE9066" s="3"/>
      <c r="BF9066" s="3"/>
      <c r="BG9066" s="3"/>
      <c r="BH9066" s="3"/>
      <c r="BI9066" s="3"/>
      <c r="BJ9066" s="3"/>
    </row>
    <row r="9067" customFormat="false" ht="15.75" hidden="false" customHeight="false" outlineLevel="0" collapsed="false">
      <c r="A9067" s="3" t="n">
        <v>9066</v>
      </c>
      <c r="B9067" s="3" t="s">
        <v>26175</v>
      </c>
      <c r="C9067" s="3" t="s">
        <v>26176</v>
      </c>
      <c r="D9067" s="3" t="n">
        <v>1</v>
      </c>
      <c r="E9067" s="3" t="n">
        <v>3.263657</v>
      </c>
      <c r="F9067" s="3" t="n">
        <v>41</v>
      </c>
      <c r="G9067" s="3" t="n">
        <v>41</v>
      </c>
      <c r="H9067" s="3" t="n">
        <v>14</v>
      </c>
      <c r="I9067" s="3" t="n">
        <v>14</v>
      </c>
      <c r="J9067" s="3" t="n">
        <v>72</v>
      </c>
      <c r="K9067" s="3" t="n">
        <v>72</v>
      </c>
      <c r="L9067" s="3" t="n">
        <v>1</v>
      </c>
      <c r="M9067" s="3" t="n">
        <v>1</v>
      </c>
      <c r="N9067" s="3" t="n">
        <v>-1</v>
      </c>
      <c r="O9067" s="3" t="n">
        <v>-1</v>
      </c>
      <c r="P9067" s="3" t="n">
        <v>6.3</v>
      </c>
      <c r="Q9067" s="3" t="n">
        <v>24.2</v>
      </c>
      <c r="R9067" s="3" t="s">
        <v>26177</v>
      </c>
      <c r="S9067" s="4" t="n">
        <v>45747.3374537037</v>
      </c>
      <c r="T9067" s="3" t="s">
        <v>29</v>
      </c>
      <c r="U9067" s="3" t="s">
        <v>29</v>
      </c>
      <c r="V9067" s="3" t="n">
        <v>0</v>
      </c>
      <c r="W9067" s="3" t="n">
        <v>0</v>
      </c>
      <c r="X9067" s="3" t="n">
        <v>0</v>
      </c>
      <c r="Y9067" s="3" t="s">
        <v>30</v>
      </c>
      <c r="Z9067" s="3" t="s">
        <v>30</v>
      </c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  <c r="AP9067" s="3"/>
      <c r="AQ9067" s="3"/>
      <c r="AR9067" s="3"/>
      <c r="AS9067" s="3"/>
      <c r="AT9067" s="3"/>
      <c r="AU9067" s="3"/>
      <c r="AV9067" s="3"/>
      <c r="AW9067" s="3"/>
      <c r="AX9067" s="3"/>
      <c r="AY9067" s="3"/>
      <c r="AZ9067" s="3"/>
      <c r="BA9067" s="3"/>
      <c r="BB9067" s="3"/>
      <c r="BC9067" s="3"/>
      <c r="BD9067" s="3"/>
      <c r="BE9067" s="3"/>
      <c r="BF9067" s="3"/>
      <c r="BG9067" s="3"/>
      <c r="BH9067" s="3"/>
      <c r="BI9067" s="3"/>
      <c r="BJ9067" s="3"/>
    </row>
    <row r="9068" customFormat="false" ht="15.75" hidden="false" customHeight="false" outlineLevel="0" collapsed="false">
      <c r="A9068" s="3" t="n">
        <v>9067</v>
      </c>
      <c r="B9068" s="3" t="s">
        <v>26178</v>
      </c>
      <c r="C9068" s="3" t="s">
        <v>26179</v>
      </c>
      <c r="D9068" s="3" t="n">
        <v>1</v>
      </c>
      <c r="E9068" s="3" t="n">
        <v>3.2875984</v>
      </c>
      <c r="F9068" s="3" t="n">
        <v>40</v>
      </c>
      <c r="G9068" s="3" t="n">
        <v>40</v>
      </c>
      <c r="H9068" s="3" t="n">
        <v>11</v>
      </c>
      <c r="I9068" s="3" t="n">
        <v>11</v>
      </c>
      <c r="J9068" s="3" t="n">
        <v>65</v>
      </c>
      <c r="K9068" s="3" t="n">
        <v>65</v>
      </c>
      <c r="L9068" s="3" t="n">
        <v>0</v>
      </c>
      <c r="M9068" s="3" t="n">
        <v>0</v>
      </c>
      <c r="N9068" s="3" t="n">
        <v>-1</v>
      </c>
      <c r="O9068" s="3" t="n">
        <v>-1</v>
      </c>
      <c r="P9068" s="3" t="n">
        <v>7</v>
      </c>
      <c r="Q9068" s="3" t="n">
        <v>24.2</v>
      </c>
      <c r="R9068" s="3" t="s">
        <v>26180</v>
      </c>
      <c r="S9068" s="4" t="n">
        <v>45747.3375115741</v>
      </c>
      <c r="T9068" s="3" t="s">
        <v>65</v>
      </c>
      <c r="U9068" s="3" t="s">
        <v>65</v>
      </c>
      <c r="V9068" s="3" t="n">
        <v>0</v>
      </c>
      <c r="W9068" s="3" t="n">
        <v>0</v>
      </c>
      <c r="X9068" s="3" t="n">
        <v>0</v>
      </c>
      <c r="Y9068" s="3" t="s">
        <v>30</v>
      </c>
      <c r="Z9068" s="3" t="s">
        <v>30</v>
      </c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  <c r="AP9068" s="3"/>
      <c r="AQ9068" s="3"/>
      <c r="AR9068" s="3"/>
      <c r="AS9068" s="3"/>
      <c r="AT9068" s="3"/>
      <c r="AU9068" s="3"/>
      <c r="AV9068" s="3"/>
      <c r="AW9068" s="3"/>
      <c r="AX9068" s="3"/>
      <c r="AY9068" s="3"/>
      <c r="AZ9068" s="3"/>
      <c r="BA9068" s="3"/>
      <c r="BB9068" s="3"/>
      <c r="BC9068" s="3"/>
      <c r="BD9068" s="3"/>
      <c r="BE9068" s="3"/>
      <c r="BF9068" s="3"/>
      <c r="BG9068" s="3"/>
      <c r="BH9068" s="3"/>
      <c r="BI9068" s="3"/>
      <c r="BJ9068" s="3"/>
    </row>
    <row r="9069" customFormat="false" ht="15.75" hidden="false" customHeight="false" outlineLevel="0" collapsed="false">
      <c r="A9069" s="3" t="n">
        <v>9068</v>
      </c>
      <c r="B9069" s="3" t="s">
        <v>26181</v>
      </c>
      <c r="C9069" s="3" t="s">
        <v>26182</v>
      </c>
      <c r="D9069" s="3" t="n">
        <v>1</v>
      </c>
      <c r="E9069" s="3" t="n">
        <v>3.2437005</v>
      </c>
      <c r="F9069" s="3" t="n">
        <v>40</v>
      </c>
      <c r="G9069" s="3" t="n">
        <v>40</v>
      </c>
      <c r="H9069" s="3" t="n">
        <v>11</v>
      </c>
      <c r="I9069" s="3" t="n">
        <v>11</v>
      </c>
      <c r="J9069" s="3" t="n">
        <v>65</v>
      </c>
      <c r="K9069" s="3" t="n">
        <v>65</v>
      </c>
      <c r="L9069" s="3" t="n">
        <v>0</v>
      </c>
      <c r="M9069" s="3" t="n">
        <v>0</v>
      </c>
      <c r="N9069" s="3" t="n">
        <v>-1</v>
      </c>
      <c r="O9069" s="3" t="n">
        <v>-1</v>
      </c>
      <c r="P9069" s="3" t="n">
        <v>5.1</v>
      </c>
      <c r="Q9069" s="3" t="n">
        <v>24.2</v>
      </c>
      <c r="R9069" s="3" t="s">
        <v>26183</v>
      </c>
      <c r="S9069" s="4" t="n">
        <v>45747.3375694445</v>
      </c>
      <c r="T9069" s="3" t="s">
        <v>65</v>
      </c>
      <c r="U9069" s="3" t="s">
        <v>65</v>
      </c>
      <c r="V9069" s="3" t="n">
        <v>0</v>
      </c>
      <c r="W9069" s="3" t="n">
        <v>0</v>
      </c>
      <c r="X9069" s="3" t="n">
        <v>0</v>
      </c>
      <c r="Y9069" s="3" t="s">
        <v>30</v>
      </c>
      <c r="Z9069" s="3" t="s">
        <v>30</v>
      </c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  <c r="AP9069" s="3"/>
      <c r="AQ9069" s="3"/>
      <c r="AR9069" s="3"/>
      <c r="AS9069" s="3"/>
      <c r="AT9069" s="3"/>
      <c r="AU9069" s="3"/>
      <c r="AV9069" s="3"/>
      <c r="AW9069" s="3"/>
      <c r="AX9069" s="3"/>
      <c r="AY9069" s="3"/>
      <c r="AZ9069" s="3"/>
      <c r="BA9069" s="3"/>
      <c r="BB9069" s="3"/>
      <c r="BC9069" s="3"/>
      <c r="BD9069" s="3"/>
      <c r="BE9069" s="3"/>
      <c r="BF9069" s="3"/>
      <c r="BG9069" s="3"/>
      <c r="BH9069" s="3"/>
      <c r="BI9069" s="3"/>
      <c r="BJ9069" s="3"/>
    </row>
    <row r="9070" customFormat="false" ht="15.75" hidden="false" customHeight="false" outlineLevel="0" collapsed="false">
      <c r="A9070" s="3" t="n">
        <v>9069</v>
      </c>
      <c r="B9070" s="3" t="s">
        <v>26184</v>
      </c>
      <c r="C9070" s="3" t="s">
        <v>26185</v>
      </c>
      <c r="D9070" s="3" t="n">
        <v>1</v>
      </c>
      <c r="E9070" s="3" t="n">
        <v>3.318781</v>
      </c>
      <c r="F9070" s="3" t="n">
        <v>40</v>
      </c>
      <c r="G9070" s="3" t="n">
        <v>40</v>
      </c>
      <c r="H9070" s="3" t="n">
        <v>11</v>
      </c>
      <c r="I9070" s="3" t="n">
        <v>11</v>
      </c>
      <c r="J9070" s="3" t="n">
        <v>65</v>
      </c>
      <c r="K9070" s="3" t="n">
        <v>65</v>
      </c>
      <c r="L9070" s="3" t="n">
        <v>0</v>
      </c>
      <c r="M9070" s="3" t="n">
        <v>0</v>
      </c>
      <c r="N9070" s="3" t="n">
        <v>-1</v>
      </c>
      <c r="O9070" s="3" t="n">
        <v>-1</v>
      </c>
      <c r="P9070" s="3" t="n">
        <v>6.3</v>
      </c>
      <c r="Q9070" s="3" t="n">
        <v>24.2</v>
      </c>
      <c r="R9070" s="3" t="s">
        <v>26186</v>
      </c>
      <c r="S9070" s="4" t="n">
        <v>45747.3376157407</v>
      </c>
      <c r="T9070" s="3" t="s">
        <v>65</v>
      </c>
      <c r="U9070" s="3" t="s">
        <v>65</v>
      </c>
      <c r="V9070" s="3" t="n">
        <v>0</v>
      </c>
      <c r="W9070" s="3" t="n">
        <v>0</v>
      </c>
      <c r="X9070" s="3" t="n">
        <v>0</v>
      </c>
      <c r="Y9070" s="3" t="s">
        <v>30</v>
      </c>
      <c r="Z9070" s="3" t="s">
        <v>30</v>
      </c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  <c r="AP9070" s="3"/>
      <c r="AQ9070" s="3"/>
      <c r="AR9070" s="3"/>
      <c r="AS9070" s="3"/>
      <c r="AT9070" s="3"/>
      <c r="AU9070" s="3"/>
      <c r="AV9070" s="3"/>
      <c r="AW9070" s="3"/>
      <c r="AX9070" s="3"/>
      <c r="AY9070" s="3"/>
      <c r="AZ9070" s="3"/>
      <c r="BA9070" s="3"/>
      <c r="BB9070" s="3"/>
      <c r="BC9070" s="3"/>
      <c r="BD9070" s="3"/>
      <c r="BE9070" s="3"/>
      <c r="BF9070" s="3"/>
      <c r="BG9070" s="3"/>
      <c r="BH9070" s="3"/>
      <c r="BI9070" s="3"/>
      <c r="BJ9070" s="3"/>
    </row>
    <row r="9071" customFormat="false" ht="15.75" hidden="false" customHeight="false" outlineLevel="0" collapsed="false">
      <c r="A9071" s="3" t="n">
        <v>9070</v>
      </c>
      <c r="B9071" s="3" t="s">
        <v>26187</v>
      </c>
      <c r="C9071" s="3" t="s">
        <v>26188</v>
      </c>
      <c r="D9071" s="3" t="n">
        <v>1</v>
      </c>
      <c r="E9071" s="3" t="n">
        <v>3.6866677</v>
      </c>
      <c r="F9071" s="3" t="n">
        <v>47</v>
      </c>
      <c r="G9071" s="3" t="n">
        <v>47</v>
      </c>
      <c r="H9071" s="3" t="n">
        <v>13</v>
      </c>
      <c r="I9071" s="3" t="n">
        <v>13</v>
      </c>
      <c r="J9071" s="3" t="n">
        <v>72</v>
      </c>
      <c r="K9071" s="3" t="n">
        <v>72</v>
      </c>
      <c r="L9071" s="3" t="n">
        <v>2</v>
      </c>
      <c r="M9071" s="3" t="n">
        <v>2</v>
      </c>
      <c r="N9071" s="3" t="n">
        <v>-1</v>
      </c>
      <c r="O9071" s="3" t="n">
        <v>-1</v>
      </c>
      <c r="P9071" s="3" t="n">
        <v>7</v>
      </c>
      <c r="Q9071" s="3" t="n">
        <v>24.2</v>
      </c>
      <c r="R9071" s="3" t="s">
        <v>26189</v>
      </c>
      <c r="S9071" s="4" t="n">
        <v>45747.3376851852</v>
      </c>
      <c r="T9071" s="3" t="s">
        <v>29</v>
      </c>
      <c r="U9071" s="3" t="s">
        <v>29</v>
      </c>
      <c r="V9071" s="3" t="n">
        <v>0</v>
      </c>
      <c r="W9071" s="3" t="n">
        <v>0</v>
      </c>
      <c r="X9071" s="3" t="n">
        <v>0</v>
      </c>
      <c r="Y9071" s="3" t="s">
        <v>30</v>
      </c>
      <c r="Z9071" s="3" t="s">
        <v>30</v>
      </c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  <c r="AP9071" s="3"/>
      <c r="AQ9071" s="3"/>
      <c r="AR9071" s="3"/>
      <c r="AS9071" s="3"/>
      <c r="AT9071" s="3"/>
      <c r="AU9071" s="3"/>
      <c r="AV9071" s="3"/>
      <c r="AW9071" s="3"/>
      <c r="AX9071" s="3"/>
      <c r="AY9071" s="3"/>
      <c r="AZ9071" s="3"/>
      <c r="BA9071" s="3"/>
      <c r="BB9071" s="3"/>
      <c r="BC9071" s="3"/>
      <c r="BD9071" s="3"/>
      <c r="BE9071" s="3"/>
      <c r="BF9071" s="3"/>
      <c r="BG9071" s="3"/>
      <c r="BH9071" s="3"/>
      <c r="BI9071" s="3"/>
      <c r="BJ9071" s="3"/>
    </row>
    <row r="9072" customFormat="false" ht="15.75" hidden="false" customHeight="false" outlineLevel="0" collapsed="false">
      <c r="A9072" s="3" t="n">
        <v>9071</v>
      </c>
      <c r="B9072" s="3" t="s">
        <v>26190</v>
      </c>
      <c r="C9072" s="3" t="s">
        <v>26191</v>
      </c>
      <c r="D9072" s="3" t="n">
        <v>1</v>
      </c>
      <c r="E9072" s="3" t="n">
        <v>3.4765148</v>
      </c>
      <c r="F9072" s="3" t="n">
        <v>47</v>
      </c>
      <c r="G9072" s="3" t="n">
        <v>47</v>
      </c>
      <c r="H9072" s="3" t="n">
        <v>13</v>
      </c>
      <c r="I9072" s="3" t="n">
        <v>13</v>
      </c>
      <c r="J9072" s="3" t="n">
        <v>72</v>
      </c>
      <c r="K9072" s="3" t="n">
        <v>72</v>
      </c>
      <c r="L9072" s="3" t="n">
        <v>2</v>
      </c>
      <c r="M9072" s="3" t="n">
        <v>2</v>
      </c>
      <c r="N9072" s="3" t="n">
        <v>-1</v>
      </c>
      <c r="O9072" s="3" t="n">
        <v>-1</v>
      </c>
      <c r="P9072" s="3" t="n">
        <v>5.1</v>
      </c>
      <c r="Q9072" s="3" t="n">
        <v>24.2</v>
      </c>
      <c r="R9072" s="3" t="s">
        <v>26192</v>
      </c>
      <c r="S9072" s="4" t="n">
        <v>45747.3377430556</v>
      </c>
      <c r="T9072" s="3" t="s">
        <v>29</v>
      </c>
      <c r="U9072" s="3" t="s">
        <v>29</v>
      </c>
      <c r="V9072" s="3" t="n">
        <v>0</v>
      </c>
      <c r="W9072" s="3" t="n">
        <v>0</v>
      </c>
      <c r="X9072" s="3" t="n">
        <v>0</v>
      </c>
      <c r="Y9072" s="3" t="s">
        <v>30</v>
      </c>
      <c r="Z9072" s="3" t="s">
        <v>30</v>
      </c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  <c r="AP9072" s="3"/>
      <c r="AQ9072" s="3"/>
      <c r="AR9072" s="3"/>
      <c r="AS9072" s="3"/>
      <c r="AT9072" s="3"/>
      <c r="AU9072" s="3"/>
      <c r="AV9072" s="3"/>
      <c r="AW9072" s="3"/>
      <c r="AX9072" s="3"/>
      <c r="AY9072" s="3"/>
      <c r="AZ9072" s="3"/>
      <c r="BA9072" s="3"/>
      <c r="BB9072" s="3"/>
      <c r="BC9072" s="3"/>
      <c r="BD9072" s="3"/>
      <c r="BE9072" s="3"/>
      <c r="BF9072" s="3"/>
      <c r="BG9072" s="3"/>
      <c r="BH9072" s="3"/>
      <c r="BI9072" s="3"/>
      <c r="BJ9072" s="3"/>
    </row>
    <row r="9073" customFormat="false" ht="15.75" hidden="false" customHeight="false" outlineLevel="0" collapsed="false">
      <c r="A9073" s="3" t="n">
        <v>9072</v>
      </c>
      <c r="B9073" s="3" t="s">
        <v>26193</v>
      </c>
      <c r="C9073" s="3" t="s">
        <v>26194</v>
      </c>
      <c r="D9073" s="3" t="n">
        <v>1</v>
      </c>
      <c r="E9073" s="3" t="n">
        <v>3.5049021</v>
      </c>
      <c r="F9073" s="3" t="n">
        <v>47</v>
      </c>
      <c r="G9073" s="3" t="n">
        <v>47</v>
      </c>
      <c r="H9073" s="3" t="n">
        <v>13</v>
      </c>
      <c r="I9073" s="3" t="n">
        <v>13</v>
      </c>
      <c r="J9073" s="3" t="n">
        <v>72</v>
      </c>
      <c r="K9073" s="3" t="n">
        <v>72</v>
      </c>
      <c r="L9073" s="3" t="n">
        <v>2</v>
      </c>
      <c r="M9073" s="3" t="n">
        <v>2</v>
      </c>
      <c r="N9073" s="3" t="n">
        <v>-1</v>
      </c>
      <c r="O9073" s="3" t="n">
        <v>-1</v>
      </c>
      <c r="P9073" s="3" t="n">
        <v>6.3</v>
      </c>
      <c r="Q9073" s="3" t="n">
        <v>24.2</v>
      </c>
      <c r="R9073" s="3" t="s">
        <v>26195</v>
      </c>
      <c r="S9073" s="4" t="n">
        <v>45747.3378009259</v>
      </c>
      <c r="T9073" s="3" t="s">
        <v>29</v>
      </c>
      <c r="U9073" s="3" t="s">
        <v>29</v>
      </c>
      <c r="V9073" s="3" t="n">
        <v>0</v>
      </c>
      <c r="W9073" s="3" t="n">
        <v>0</v>
      </c>
      <c r="X9073" s="3" t="n">
        <v>0</v>
      </c>
      <c r="Y9073" s="3" t="s">
        <v>30</v>
      </c>
      <c r="Z9073" s="3" t="s">
        <v>30</v>
      </c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  <c r="AP9073" s="3"/>
      <c r="AQ9073" s="3"/>
      <c r="AR9073" s="3"/>
      <c r="AS9073" s="3"/>
      <c r="AT9073" s="3"/>
      <c r="AU9073" s="3"/>
      <c r="AV9073" s="3"/>
      <c r="AW9073" s="3"/>
      <c r="AX9073" s="3"/>
      <c r="AY9073" s="3"/>
      <c r="AZ9073" s="3"/>
      <c r="BA9073" s="3"/>
      <c r="BB9073" s="3"/>
      <c r="BC9073" s="3"/>
      <c r="BD9073" s="3"/>
      <c r="BE9073" s="3"/>
      <c r="BF9073" s="3"/>
      <c r="BG9073" s="3"/>
      <c r="BH9073" s="3"/>
      <c r="BI9073" s="3"/>
      <c r="BJ9073" s="3"/>
    </row>
    <row r="9074" customFormat="false" ht="15.75" hidden="false" customHeight="false" outlineLevel="0" collapsed="false">
      <c r="A9074" s="3" t="n">
        <v>9073</v>
      </c>
      <c r="B9074" s="3" t="s">
        <v>26196</v>
      </c>
      <c r="C9074" s="3" t="s">
        <v>26197</v>
      </c>
      <c r="D9074" s="3" t="n">
        <v>1</v>
      </c>
      <c r="E9074" s="3" t="n">
        <v>0.0317884</v>
      </c>
      <c r="F9074" s="3" t="n">
        <v>4</v>
      </c>
      <c r="G9074" s="3" t="n">
        <v>4</v>
      </c>
      <c r="H9074" s="3" t="n">
        <v>3</v>
      </c>
      <c r="I9074" s="3" t="n">
        <v>3</v>
      </c>
      <c r="J9074" s="3" t="n">
        <v>2</v>
      </c>
      <c r="K9074" s="3" t="n">
        <v>2</v>
      </c>
      <c r="L9074" s="3" t="n">
        <v>0</v>
      </c>
      <c r="M9074" s="3" t="n">
        <v>0</v>
      </c>
      <c r="N9074" s="3" t="n">
        <v>-1</v>
      </c>
      <c r="O9074" s="3" t="n">
        <v>-1</v>
      </c>
      <c r="P9074" s="3" t="n">
        <v>3</v>
      </c>
      <c r="Q9074" s="3" t="n">
        <v>24.2</v>
      </c>
      <c r="R9074" s="3" t="s">
        <v>26198</v>
      </c>
      <c r="S9074" s="4" t="n">
        <v>45747.3378240741</v>
      </c>
      <c r="T9074" s="3" t="s">
        <v>65</v>
      </c>
      <c r="U9074" s="3" t="s">
        <v>65</v>
      </c>
      <c r="V9074" s="3" t="n">
        <v>0</v>
      </c>
      <c r="W9074" s="3" t="n">
        <v>0</v>
      </c>
      <c r="X9074" s="3" t="n">
        <v>0</v>
      </c>
      <c r="Y9074" s="3" t="s">
        <v>30</v>
      </c>
      <c r="Z9074" s="3" t="s">
        <v>30</v>
      </c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  <c r="AP9074" s="3"/>
      <c r="AQ9074" s="3"/>
      <c r="AR9074" s="3"/>
      <c r="AS9074" s="3"/>
      <c r="AT9074" s="3"/>
      <c r="AU9074" s="3"/>
      <c r="AV9074" s="3"/>
      <c r="AW9074" s="3"/>
      <c r="AX9074" s="3"/>
      <c r="AY9074" s="3"/>
      <c r="AZ9074" s="3"/>
      <c r="BA9074" s="3"/>
      <c r="BB9074" s="3"/>
      <c r="BC9074" s="3"/>
      <c r="BD9074" s="3"/>
      <c r="BE9074" s="3"/>
      <c r="BF9074" s="3"/>
      <c r="BG9074" s="3"/>
      <c r="BH9074" s="3"/>
      <c r="BI9074" s="3"/>
      <c r="BJ9074" s="3"/>
    </row>
    <row r="9075" customFormat="false" ht="15.75" hidden="false" customHeight="false" outlineLevel="0" collapsed="false">
      <c r="A9075" s="3" t="n">
        <v>9074</v>
      </c>
      <c r="B9075" s="3" t="s">
        <v>26199</v>
      </c>
      <c r="C9075" s="3" t="s">
        <v>26200</v>
      </c>
      <c r="D9075" s="3" t="n">
        <v>1</v>
      </c>
      <c r="E9075" s="3" t="n">
        <v>0.3919368</v>
      </c>
      <c r="F9075" s="3" t="n">
        <v>16</v>
      </c>
      <c r="G9075" s="3" t="n">
        <v>16</v>
      </c>
      <c r="H9075" s="3" t="n">
        <v>9</v>
      </c>
      <c r="I9075" s="3" t="n">
        <v>9</v>
      </c>
      <c r="J9075" s="3" t="n">
        <v>15</v>
      </c>
      <c r="K9075" s="3" t="n">
        <v>15</v>
      </c>
      <c r="L9075" s="3" t="n">
        <v>3</v>
      </c>
      <c r="M9075" s="3" t="n">
        <v>3</v>
      </c>
      <c r="N9075" s="3" t="n">
        <v>0</v>
      </c>
      <c r="O9075" s="3" t="n">
        <v>0</v>
      </c>
      <c r="P9075" s="3" t="n">
        <v>3</v>
      </c>
      <c r="Q9075" s="3" t="n">
        <v>24.2</v>
      </c>
      <c r="R9075" s="3" t="s">
        <v>26201</v>
      </c>
      <c r="S9075" s="4" t="n">
        <v>45747.3378587963</v>
      </c>
      <c r="T9075" s="3" t="s">
        <v>65</v>
      </c>
      <c r="U9075" s="3" t="s">
        <v>65</v>
      </c>
      <c r="V9075" s="3" t="n">
        <v>1</v>
      </c>
      <c r="W9075" s="3" t="n">
        <v>1</v>
      </c>
      <c r="X9075" s="3" t="n">
        <v>0</v>
      </c>
      <c r="Y9075" s="3" t="s">
        <v>30</v>
      </c>
      <c r="Z9075" s="3" t="s">
        <v>30</v>
      </c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  <c r="AP9075" s="3"/>
      <c r="AQ9075" s="3"/>
      <c r="AR9075" s="3"/>
      <c r="AS9075" s="3"/>
      <c r="AT9075" s="3"/>
      <c r="AU9075" s="3"/>
      <c r="AV9075" s="3"/>
      <c r="AW9075" s="3"/>
      <c r="AX9075" s="3"/>
      <c r="AY9075" s="3"/>
      <c r="AZ9075" s="3"/>
      <c r="BA9075" s="3"/>
      <c r="BB9075" s="3"/>
      <c r="BC9075" s="3"/>
      <c r="BD9075" s="3"/>
      <c r="BE9075" s="3"/>
      <c r="BF9075" s="3"/>
      <c r="BG9075" s="3"/>
      <c r="BH9075" s="3"/>
      <c r="BI9075" s="3"/>
      <c r="BJ9075" s="3"/>
    </row>
    <row r="9076" customFormat="false" ht="15.75" hidden="false" customHeight="false" outlineLevel="0" collapsed="false">
      <c r="A9076" s="3" t="n">
        <v>9075</v>
      </c>
      <c r="B9076" s="3" t="s">
        <v>26202</v>
      </c>
      <c r="C9076" s="3" t="s">
        <v>26203</v>
      </c>
      <c r="D9076" s="3" t="n">
        <v>1</v>
      </c>
      <c r="E9076" s="3" t="n">
        <v>0.7600983</v>
      </c>
      <c r="F9076" s="3" t="n">
        <v>54</v>
      </c>
      <c r="G9076" s="3" t="n">
        <v>54</v>
      </c>
      <c r="H9076" s="3" t="n">
        <v>12</v>
      </c>
      <c r="I9076" s="3" t="n">
        <v>12</v>
      </c>
      <c r="J9076" s="3" t="n">
        <v>58</v>
      </c>
      <c r="K9076" s="3" t="n">
        <v>58</v>
      </c>
      <c r="L9076" s="3" t="n">
        <v>10</v>
      </c>
      <c r="M9076" s="3" t="n">
        <v>10</v>
      </c>
      <c r="N9076" s="3" t="n">
        <v>-1</v>
      </c>
      <c r="O9076" s="3" t="n">
        <v>-1</v>
      </c>
      <c r="P9076" s="3" t="n">
        <v>3</v>
      </c>
      <c r="Q9076" s="3" t="n">
        <v>24.2</v>
      </c>
      <c r="R9076" s="3" t="s">
        <v>26204</v>
      </c>
      <c r="S9076" s="4" t="n">
        <v>45747.3378935185</v>
      </c>
      <c r="T9076" s="3" t="s">
        <v>65</v>
      </c>
      <c r="U9076" s="3" t="s">
        <v>65</v>
      </c>
      <c r="V9076" s="3" t="n">
        <v>0</v>
      </c>
      <c r="W9076" s="3" t="n">
        <v>0</v>
      </c>
      <c r="X9076" s="3" t="n">
        <v>0</v>
      </c>
      <c r="Y9076" s="3" t="s">
        <v>30</v>
      </c>
      <c r="Z9076" s="3" t="s">
        <v>30</v>
      </c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  <c r="AP9076" s="3"/>
      <c r="AQ9076" s="3"/>
      <c r="AR9076" s="3"/>
      <c r="AS9076" s="3"/>
      <c r="AT9076" s="3"/>
      <c r="AU9076" s="3"/>
      <c r="AV9076" s="3"/>
      <c r="AW9076" s="3"/>
      <c r="AX9076" s="3"/>
      <c r="AY9076" s="3"/>
      <c r="AZ9076" s="3"/>
      <c r="BA9076" s="3"/>
      <c r="BB9076" s="3"/>
      <c r="BC9076" s="3"/>
      <c r="BD9076" s="3"/>
      <c r="BE9076" s="3"/>
      <c r="BF9076" s="3"/>
      <c r="BG9076" s="3"/>
      <c r="BH9076" s="3"/>
      <c r="BI9076" s="3"/>
      <c r="BJ9076" s="3"/>
    </row>
    <row r="9077" customFormat="false" ht="15.75" hidden="false" customHeight="false" outlineLevel="0" collapsed="false">
      <c r="A9077" s="3" t="n">
        <v>9076</v>
      </c>
      <c r="B9077" s="3" t="s">
        <v>26205</v>
      </c>
      <c r="C9077" s="3" t="s">
        <v>26206</v>
      </c>
      <c r="D9077" s="3" t="n">
        <v>1</v>
      </c>
      <c r="E9077" s="3" t="n">
        <v>0.1581329</v>
      </c>
      <c r="F9077" s="3" t="n">
        <v>21</v>
      </c>
      <c r="G9077" s="3" t="n">
        <v>21</v>
      </c>
      <c r="H9077" s="3" t="n">
        <v>12</v>
      </c>
      <c r="I9077" s="3" t="n">
        <v>12</v>
      </c>
      <c r="J9077" s="3" t="n">
        <v>25</v>
      </c>
      <c r="K9077" s="3" t="n">
        <v>25</v>
      </c>
      <c r="L9077" s="3" t="n">
        <v>2</v>
      </c>
      <c r="M9077" s="3" t="n">
        <v>2</v>
      </c>
      <c r="N9077" s="3" t="n">
        <v>-1</v>
      </c>
      <c r="O9077" s="3" t="n">
        <v>-1</v>
      </c>
      <c r="P9077" s="3" t="n">
        <v>3</v>
      </c>
      <c r="Q9077" s="3" t="n">
        <v>24.2</v>
      </c>
      <c r="R9077" s="3" t="s">
        <v>26207</v>
      </c>
      <c r="S9077" s="4" t="n">
        <v>45747.3379166667</v>
      </c>
      <c r="T9077" s="3" t="s">
        <v>65</v>
      </c>
      <c r="U9077" s="3" t="s">
        <v>65</v>
      </c>
      <c r="V9077" s="3" t="n">
        <v>0</v>
      </c>
      <c r="W9077" s="3" t="n">
        <v>0</v>
      </c>
      <c r="X9077" s="3" t="n">
        <v>0</v>
      </c>
      <c r="Y9077" s="3" t="s">
        <v>30</v>
      </c>
      <c r="Z9077" s="3" t="s">
        <v>30</v>
      </c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  <c r="AP9077" s="3"/>
      <c r="AQ9077" s="3"/>
      <c r="AR9077" s="3"/>
      <c r="AS9077" s="3"/>
      <c r="AT9077" s="3"/>
      <c r="AU9077" s="3"/>
      <c r="AV9077" s="3"/>
      <c r="AW9077" s="3"/>
      <c r="AX9077" s="3"/>
      <c r="AY9077" s="3"/>
      <c r="AZ9077" s="3"/>
      <c r="BA9077" s="3"/>
      <c r="BB9077" s="3"/>
      <c r="BC9077" s="3"/>
      <c r="BD9077" s="3"/>
      <c r="BE9077" s="3"/>
      <c r="BF9077" s="3"/>
      <c r="BG9077" s="3"/>
      <c r="BH9077" s="3"/>
      <c r="BI9077" s="3"/>
      <c r="BJ9077" s="3"/>
    </row>
    <row r="9078" customFormat="false" ht="15.75" hidden="false" customHeight="false" outlineLevel="0" collapsed="false">
      <c r="A9078" s="3" t="n">
        <v>9077</v>
      </c>
      <c r="B9078" s="3" t="s">
        <v>26208</v>
      </c>
      <c r="C9078" s="3" t="s">
        <v>26209</v>
      </c>
      <c r="D9078" s="3" t="n">
        <v>1</v>
      </c>
      <c r="E9078" s="3" t="n">
        <v>0.3168765</v>
      </c>
      <c r="F9078" s="3" t="n">
        <v>53</v>
      </c>
      <c r="G9078" s="3" t="n">
        <v>53</v>
      </c>
      <c r="H9078" s="3" t="n">
        <v>10</v>
      </c>
      <c r="I9078" s="3" t="n">
        <v>10</v>
      </c>
      <c r="J9078" s="3" t="n">
        <v>104</v>
      </c>
      <c r="K9078" s="3" t="n">
        <v>104</v>
      </c>
      <c r="L9078" s="3" t="n">
        <v>4</v>
      </c>
      <c r="M9078" s="3" t="n">
        <v>4</v>
      </c>
      <c r="N9078" s="3" t="n">
        <v>-1</v>
      </c>
      <c r="O9078" s="3" t="n">
        <v>-1</v>
      </c>
      <c r="P9078" s="3" t="n">
        <v>3</v>
      </c>
      <c r="Q9078" s="3" t="n">
        <v>24.2</v>
      </c>
      <c r="R9078" s="3" t="s">
        <v>23601</v>
      </c>
      <c r="S9078" s="4" t="n">
        <v>45747.3379282407</v>
      </c>
      <c r="T9078" s="3" t="s">
        <v>65</v>
      </c>
      <c r="U9078" s="3" t="s">
        <v>65</v>
      </c>
      <c r="V9078" s="3" t="n">
        <v>0</v>
      </c>
      <c r="W9078" s="3" t="n">
        <v>0</v>
      </c>
      <c r="X9078" s="3" t="n">
        <v>0</v>
      </c>
      <c r="Y9078" s="3" t="s">
        <v>30</v>
      </c>
      <c r="Z9078" s="3" t="s">
        <v>30</v>
      </c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  <c r="AP9078" s="3"/>
      <c r="AQ9078" s="3"/>
      <c r="AR9078" s="3"/>
      <c r="AS9078" s="3"/>
      <c r="AT9078" s="3"/>
      <c r="AU9078" s="3"/>
      <c r="AV9078" s="3"/>
      <c r="AW9078" s="3"/>
      <c r="AX9078" s="3"/>
      <c r="AY9078" s="3"/>
      <c r="AZ9078" s="3"/>
      <c r="BA9078" s="3"/>
      <c r="BB9078" s="3"/>
      <c r="BC9078" s="3"/>
      <c r="BD9078" s="3"/>
      <c r="BE9078" s="3"/>
      <c r="BF9078" s="3"/>
      <c r="BG9078" s="3"/>
      <c r="BH9078" s="3"/>
      <c r="BI9078" s="3"/>
      <c r="BJ9078" s="3"/>
    </row>
    <row r="9079" customFormat="false" ht="15.75" hidden="false" customHeight="false" outlineLevel="0" collapsed="false">
      <c r="A9079" s="3" t="n">
        <v>9078</v>
      </c>
      <c r="B9079" s="3" t="s">
        <v>26210</v>
      </c>
      <c r="C9079" s="3" t="s">
        <v>26211</v>
      </c>
      <c r="D9079" s="3" t="n">
        <v>1</v>
      </c>
      <c r="E9079" s="3" t="n">
        <v>0.6080342</v>
      </c>
      <c r="F9079" s="3" t="n">
        <v>42</v>
      </c>
      <c r="G9079" s="3" t="n">
        <v>42</v>
      </c>
      <c r="H9079" s="3" t="n">
        <v>13</v>
      </c>
      <c r="I9079" s="3" t="n">
        <v>13</v>
      </c>
      <c r="J9079" s="3" t="n">
        <v>47</v>
      </c>
      <c r="K9079" s="3" t="n">
        <v>47</v>
      </c>
      <c r="L9079" s="3" t="n">
        <v>7</v>
      </c>
      <c r="M9079" s="3" t="n">
        <v>7</v>
      </c>
      <c r="N9079" s="3" t="n">
        <v>-1</v>
      </c>
      <c r="O9079" s="3" t="n">
        <v>-1</v>
      </c>
      <c r="P9079" s="3" t="n">
        <v>3</v>
      </c>
      <c r="Q9079" s="3" t="n">
        <v>24.2</v>
      </c>
      <c r="R9079" s="3" t="s">
        <v>26212</v>
      </c>
      <c r="S9079" s="4" t="n">
        <v>45747.3379513889</v>
      </c>
      <c r="T9079" s="3" t="s">
        <v>65</v>
      </c>
      <c r="U9079" s="3" t="s">
        <v>65</v>
      </c>
      <c r="V9079" s="3" t="n">
        <v>0</v>
      </c>
      <c r="W9079" s="3" t="n">
        <v>0</v>
      </c>
      <c r="X9079" s="3" t="n">
        <v>0</v>
      </c>
      <c r="Y9079" s="3" t="s">
        <v>30</v>
      </c>
      <c r="Z9079" s="3" t="s">
        <v>30</v>
      </c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  <c r="AP9079" s="3"/>
      <c r="AQ9079" s="3"/>
      <c r="AR9079" s="3"/>
      <c r="AS9079" s="3"/>
      <c r="AT9079" s="3"/>
      <c r="AU9079" s="3"/>
      <c r="AV9079" s="3"/>
      <c r="AW9079" s="3"/>
      <c r="AX9079" s="3"/>
      <c r="AY9079" s="3"/>
      <c r="AZ9079" s="3"/>
      <c r="BA9079" s="3"/>
      <c r="BB9079" s="3"/>
      <c r="BC9079" s="3"/>
      <c r="BD9079" s="3"/>
      <c r="BE9079" s="3"/>
      <c r="BF9079" s="3"/>
      <c r="BG9079" s="3"/>
      <c r="BH9079" s="3"/>
      <c r="BI9079" s="3"/>
      <c r="BJ9079" s="3"/>
    </row>
    <row r="9080" customFormat="false" ht="15.75" hidden="false" customHeight="false" outlineLevel="0" collapsed="false">
      <c r="A9080" s="3" t="n">
        <v>9079</v>
      </c>
      <c r="B9080" s="3" t="s">
        <v>26213</v>
      </c>
      <c r="C9080" s="3" t="s">
        <v>26214</v>
      </c>
      <c r="D9080" s="3" t="n">
        <v>1</v>
      </c>
      <c r="E9080" s="3" t="n">
        <v>0.1476966</v>
      </c>
      <c r="F9080" s="3" t="n">
        <v>23</v>
      </c>
      <c r="G9080" s="3" t="n">
        <v>23</v>
      </c>
      <c r="H9080" s="3" t="n">
        <v>9</v>
      </c>
      <c r="I9080" s="3" t="n">
        <v>9</v>
      </c>
      <c r="J9080" s="3" t="n">
        <v>25</v>
      </c>
      <c r="K9080" s="3" t="n">
        <v>25</v>
      </c>
      <c r="L9080" s="3" t="n">
        <v>4</v>
      </c>
      <c r="M9080" s="3" t="n">
        <v>4</v>
      </c>
      <c r="N9080" s="3" t="n">
        <v>-1</v>
      </c>
      <c r="O9080" s="3" t="n">
        <v>-1</v>
      </c>
      <c r="P9080" s="3" t="n">
        <v>3</v>
      </c>
      <c r="Q9080" s="3" t="n">
        <v>24.2</v>
      </c>
      <c r="R9080" s="3" t="s">
        <v>26215</v>
      </c>
      <c r="S9080" s="4" t="n">
        <v>45747.337962963</v>
      </c>
      <c r="T9080" s="3" t="s">
        <v>65</v>
      </c>
      <c r="U9080" s="3" t="s">
        <v>65</v>
      </c>
      <c r="V9080" s="3" t="n">
        <v>0</v>
      </c>
      <c r="W9080" s="3" t="n">
        <v>0</v>
      </c>
      <c r="X9080" s="3" t="n">
        <v>0</v>
      </c>
      <c r="Y9080" s="3" t="s">
        <v>30</v>
      </c>
      <c r="Z9080" s="3" t="s">
        <v>30</v>
      </c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  <c r="AP9080" s="3"/>
      <c r="AQ9080" s="3"/>
      <c r="AR9080" s="3"/>
      <c r="AS9080" s="3"/>
      <c r="AT9080" s="3"/>
      <c r="AU9080" s="3"/>
      <c r="AV9080" s="3"/>
      <c r="AW9080" s="3"/>
      <c r="AX9080" s="3"/>
      <c r="AY9080" s="3"/>
      <c r="AZ9080" s="3"/>
      <c r="BA9080" s="3"/>
      <c r="BB9080" s="3"/>
      <c r="BC9080" s="3"/>
      <c r="BD9080" s="3"/>
      <c r="BE9080" s="3"/>
      <c r="BF9080" s="3"/>
      <c r="BG9080" s="3"/>
      <c r="BH9080" s="3"/>
      <c r="BI9080" s="3"/>
      <c r="BJ9080" s="3"/>
    </row>
    <row r="9081" customFormat="false" ht="15.75" hidden="false" customHeight="false" outlineLevel="0" collapsed="false">
      <c r="A9081" s="3" t="n">
        <v>9080</v>
      </c>
      <c r="B9081" s="3" t="s">
        <v>26216</v>
      </c>
      <c r="C9081" s="3" t="s">
        <v>26217</v>
      </c>
      <c r="D9081" s="3" t="n">
        <v>1</v>
      </c>
      <c r="E9081" s="3" t="n">
        <v>0.8391765</v>
      </c>
      <c r="F9081" s="3" t="n">
        <v>11</v>
      </c>
      <c r="G9081" s="3" t="n">
        <v>11</v>
      </c>
      <c r="H9081" s="3" t="n">
        <v>7</v>
      </c>
      <c r="I9081" s="3" t="n">
        <v>7</v>
      </c>
      <c r="J9081" s="3" t="n">
        <v>17</v>
      </c>
      <c r="K9081" s="3" t="n">
        <v>17</v>
      </c>
      <c r="L9081" s="3" t="n">
        <v>2</v>
      </c>
      <c r="M9081" s="3" t="n">
        <v>2</v>
      </c>
      <c r="N9081" s="3" t="n">
        <v>-1</v>
      </c>
      <c r="O9081" s="3" t="n">
        <v>-1</v>
      </c>
      <c r="P9081" s="3" t="n">
        <v>5</v>
      </c>
      <c r="Q9081" s="3" t="n">
        <v>24.2</v>
      </c>
      <c r="R9081" s="3" t="s">
        <v>26218</v>
      </c>
      <c r="S9081" s="4" t="n">
        <v>45747.3379976852</v>
      </c>
      <c r="T9081" s="3" t="s">
        <v>246</v>
      </c>
      <c r="U9081" s="3" t="s">
        <v>246</v>
      </c>
      <c r="V9081" s="3" t="n">
        <v>0</v>
      </c>
      <c r="W9081" s="3" t="n">
        <v>0</v>
      </c>
      <c r="X9081" s="3" t="n">
        <v>0</v>
      </c>
      <c r="Y9081" s="3" t="s">
        <v>30</v>
      </c>
      <c r="Z9081" s="3" t="s">
        <v>30</v>
      </c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  <c r="AP9081" s="3"/>
      <c r="AQ9081" s="3"/>
      <c r="AR9081" s="3"/>
      <c r="AS9081" s="3"/>
      <c r="AT9081" s="3"/>
      <c r="AU9081" s="3"/>
      <c r="AV9081" s="3"/>
      <c r="AW9081" s="3"/>
      <c r="AX9081" s="3"/>
      <c r="AY9081" s="3"/>
      <c r="AZ9081" s="3"/>
      <c r="BA9081" s="3"/>
      <c r="BB9081" s="3"/>
      <c r="BC9081" s="3"/>
      <c r="BD9081" s="3"/>
      <c r="BE9081" s="3"/>
      <c r="BF9081" s="3"/>
      <c r="BG9081" s="3"/>
      <c r="BH9081" s="3"/>
      <c r="BI9081" s="3"/>
      <c r="BJ9081" s="3"/>
    </row>
    <row r="9082" customFormat="false" ht="15.75" hidden="false" customHeight="false" outlineLevel="0" collapsed="false">
      <c r="A9082" s="3" t="n">
        <v>9081</v>
      </c>
      <c r="B9082" s="3" t="s">
        <v>26219</v>
      </c>
      <c r="C9082" s="3" t="s">
        <v>26220</v>
      </c>
      <c r="D9082" s="3" t="n">
        <v>1</v>
      </c>
      <c r="E9082" s="3" t="n">
        <v>3.7892665</v>
      </c>
      <c r="F9082" s="3" t="n">
        <v>545</v>
      </c>
      <c r="G9082" s="3" t="n">
        <v>545</v>
      </c>
      <c r="H9082" s="3" t="n">
        <v>9</v>
      </c>
      <c r="I9082" s="3" t="n">
        <v>9</v>
      </c>
      <c r="J9082" s="3" t="n">
        <v>638</v>
      </c>
      <c r="K9082" s="3" t="n">
        <v>638</v>
      </c>
      <c r="L9082" s="3" t="n">
        <v>38</v>
      </c>
      <c r="M9082" s="3" t="n">
        <v>38</v>
      </c>
      <c r="N9082" s="3" t="n">
        <v>-1</v>
      </c>
      <c r="O9082" s="3" t="n">
        <v>-1</v>
      </c>
      <c r="P9082" s="3" t="n">
        <v>5</v>
      </c>
      <c r="Q9082" s="3" t="n">
        <v>24.2</v>
      </c>
      <c r="R9082" s="3" t="s">
        <v>26221</v>
      </c>
      <c r="S9082" s="4" t="n">
        <v>45747.3380787037</v>
      </c>
      <c r="T9082" s="3" t="s">
        <v>256</v>
      </c>
      <c r="U9082" s="3" t="s">
        <v>256</v>
      </c>
      <c r="V9082" s="3" t="n">
        <v>0</v>
      </c>
      <c r="W9082" s="3" t="n">
        <v>0</v>
      </c>
      <c r="X9082" s="3" t="n">
        <v>0</v>
      </c>
      <c r="Y9082" s="3" t="s">
        <v>30</v>
      </c>
      <c r="Z9082" s="3" t="s">
        <v>30</v>
      </c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  <c r="AP9082" s="3"/>
      <c r="AQ9082" s="3"/>
      <c r="AR9082" s="3"/>
      <c r="AS9082" s="3"/>
      <c r="AT9082" s="3"/>
      <c r="AU9082" s="3"/>
      <c r="AV9082" s="3"/>
      <c r="AW9082" s="3"/>
      <c r="AX9082" s="3"/>
      <c r="AY9082" s="3"/>
      <c r="AZ9082" s="3"/>
      <c r="BA9082" s="3"/>
      <c r="BB9082" s="3"/>
      <c r="BC9082" s="3"/>
      <c r="BD9082" s="3"/>
      <c r="BE9082" s="3"/>
      <c r="BF9082" s="3"/>
      <c r="BG9082" s="3"/>
      <c r="BH9082" s="3"/>
      <c r="BI9082" s="3"/>
      <c r="BJ9082" s="3"/>
    </row>
    <row r="9083" customFormat="false" ht="15.75" hidden="false" customHeight="false" outlineLevel="0" collapsed="false">
      <c r="A9083" s="3" t="n">
        <v>9082</v>
      </c>
      <c r="B9083" s="3" t="s">
        <v>26222</v>
      </c>
      <c r="C9083" s="3" t="s">
        <v>26223</v>
      </c>
      <c r="D9083" s="3" t="n">
        <v>1</v>
      </c>
      <c r="E9083" s="3" t="n">
        <v>0.8460449</v>
      </c>
      <c r="F9083" s="3" t="n">
        <v>11</v>
      </c>
      <c r="G9083" s="3" t="n">
        <v>11</v>
      </c>
      <c r="H9083" s="3" t="n">
        <v>7</v>
      </c>
      <c r="I9083" s="3" t="n">
        <v>7</v>
      </c>
      <c r="J9083" s="3" t="n">
        <v>17</v>
      </c>
      <c r="K9083" s="3" t="n">
        <v>17</v>
      </c>
      <c r="L9083" s="3" t="n">
        <v>2</v>
      </c>
      <c r="M9083" s="3" t="n">
        <v>2</v>
      </c>
      <c r="N9083" s="3" t="n">
        <v>-1</v>
      </c>
      <c r="O9083" s="3" t="n">
        <v>-1</v>
      </c>
      <c r="P9083" s="3" t="n">
        <v>4</v>
      </c>
      <c r="Q9083" s="3" t="n">
        <v>24.2</v>
      </c>
      <c r="R9083" s="3" t="s">
        <v>26224</v>
      </c>
      <c r="S9083" s="4" t="n">
        <v>45747.3381018519</v>
      </c>
      <c r="T9083" s="3" t="s">
        <v>246</v>
      </c>
      <c r="U9083" s="3" t="s">
        <v>246</v>
      </c>
      <c r="V9083" s="3" t="n">
        <v>0</v>
      </c>
      <c r="W9083" s="3" t="n">
        <v>0</v>
      </c>
      <c r="X9083" s="3" t="n">
        <v>0</v>
      </c>
      <c r="Y9083" s="3" t="s">
        <v>30</v>
      </c>
      <c r="Z9083" s="3" t="s">
        <v>30</v>
      </c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  <c r="AP9083" s="3"/>
      <c r="AQ9083" s="3"/>
      <c r="AR9083" s="3"/>
      <c r="AS9083" s="3"/>
      <c r="AT9083" s="3"/>
      <c r="AU9083" s="3"/>
      <c r="AV9083" s="3"/>
      <c r="AW9083" s="3"/>
      <c r="AX9083" s="3"/>
      <c r="AY9083" s="3"/>
      <c r="AZ9083" s="3"/>
      <c r="BA9083" s="3"/>
      <c r="BB9083" s="3"/>
      <c r="BC9083" s="3"/>
      <c r="BD9083" s="3"/>
      <c r="BE9083" s="3"/>
      <c r="BF9083" s="3"/>
      <c r="BG9083" s="3"/>
      <c r="BH9083" s="3"/>
      <c r="BI9083" s="3"/>
      <c r="BJ9083" s="3"/>
    </row>
    <row r="9084" customFormat="false" ht="15.75" hidden="false" customHeight="false" outlineLevel="0" collapsed="false">
      <c r="A9084" s="3" t="n">
        <v>9083</v>
      </c>
      <c r="B9084" s="3" t="s">
        <v>26225</v>
      </c>
      <c r="C9084" s="3" t="s">
        <v>26226</v>
      </c>
      <c r="D9084" s="3" t="n">
        <v>1</v>
      </c>
      <c r="E9084" s="3" t="n">
        <v>3.1966458</v>
      </c>
      <c r="F9084" s="3" t="n">
        <v>545</v>
      </c>
      <c r="G9084" s="3" t="n">
        <v>545</v>
      </c>
      <c r="H9084" s="3" t="n">
        <v>8</v>
      </c>
      <c r="I9084" s="3" t="n">
        <v>8</v>
      </c>
      <c r="J9084" s="3" t="n">
        <v>638</v>
      </c>
      <c r="K9084" s="3" t="n">
        <v>638</v>
      </c>
      <c r="L9084" s="3" t="n">
        <v>38</v>
      </c>
      <c r="M9084" s="3" t="n">
        <v>38</v>
      </c>
      <c r="N9084" s="3" t="n">
        <v>-1</v>
      </c>
      <c r="O9084" s="3" t="n">
        <v>-1</v>
      </c>
      <c r="P9084" s="3" t="n">
        <v>5</v>
      </c>
      <c r="Q9084" s="3" t="n">
        <v>24.2</v>
      </c>
      <c r="R9084" s="3" t="s">
        <v>26227</v>
      </c>
      <c r="S9084" s="4" t="n">
        <v>45747.3381828704</v>
      </c>
      <c r="T9084" s="3" t="s">
        <v>256</v>
      </c>
      <c r="U9084" s="3" t="s">
        <v>256</v>
      </c>
      <c r="V9084" s="3" t="n">
        <v>0</v>
      </c>
      <c r="W9084" s="3" t="n">
        <v>0</v>
      </c>
      <c r="X9084" s="3" t="n">
        <v>0</v>
      </c>
      <c r="Y9084" s="3" t="s">
        <v>30</v>
      </c>
      <c r="Z9084" s="3" t="s">
        <v>30</v>
      </c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  <c r="AP9084" s="3"/>
      <c r="AQ9084" s="3"/>
      <c r="AR9084" s="3"/>
      <c r="AS9084" s="3"/>
      <c r="AT9084" s="3"/>
      <c r="AU9084" s="3"/>
      <c r="AV9084" s="3"/>
      <c r="AW9084" s="3"/>
      <c r="AX9084" s="3"/>
      <c r="AY9084" s="3"/>
      <c r="AZ9084" s="3"/>
      <c r="BA9084" s="3"/>
      <c r="BB9084" s="3"/>
      <c r="BC9084" s="3"/>
      <c r="BD9084" s="3"/>
      <c r="BE9084" s="3"/>
      <c r="BF9084" s="3"/>
      <c r="BG9084" s="3"/>
      <c r="BH9084" s="3"/>
      <c r="BI9084" s="3"/>
      <c r="BJ9084" s="3"/>
    </row>
    <row r="9085" customFormat="false" ht="15.75" hidden="false" customHeight="false" outlineLevel="0" collapsed="false">
      <c r="A9085" s="3" t="n">
        <v>9084</v>
      </c>
      <c r="B9085" s="3" t="s">
        <v>26228</v>
      </c>
      <c r="C9085" s="3" t="s">
        <v>26229</v>
      </c>
      <c r="D9085" s="3" t="n">
        <v>1</v>
      </c>
      <c r="E9085" s="3" t="n">
        <v>3.0743259</v>
      </c>
      <c r="F9085" s="3" t="n">
        <v>97</v>
      </c>
      <c r="G9085" s="3" t="n">
        <v>97</v>
      </c>
      <c r="H9085" s="3" t="n">
        <v>14</v>
      </c>
      <c r="I9085" s="3" t="n">
        <v>14</v>
      </c>
      <c r="J9085" s="3" t="n">
        <v>128</v>
      </c>
      <c r="K9085" s="3" t="n">
        <v>128</v>
      </c>
      <c r="L9085" s="3" t="n">
        <v>31</v>
      </c>
      <c r="M9085" s="3" t="n">
        <v>31</v>
      </c>
      <c r="N9085" s="3" t="n">
        <v>-1</v>
      </c>
      <c r="O9085" s="3" t="n">
        <v>-1</v>
      </c>
      <c r="P9085" s="3" t="n">
        <v>6.2</v>
      </c>
      <c r="Q9085" s="3" t="n">
        <v>24.2</v>
      </c>
      <c r="R9085" s="3" t="s">
        <v>26230</v>
      </c>
      <c r="S9085" s="6" t="n">
        <v>45813.7434606482</v>
      </c>
      <c r="T9085" s="3" t="s">
        <v>29</v>
      </c>
      <c r="U9085" s="3" t="s">
        <v>29</v>
      </c>
      <c r="V9085" s="3" t="n">
        <v>0</v>
      </c>
      <c r="W9085" s="3" t="n">
        <v>0</v>
      </c>
      <c r="X9085" s="3" t="n">
        <v>0</v>
      </c>
      <c r="Y9085" s="3" t="s">
        <v>30</v>
      </c>
      <c r="Z9085" s="3" t="s">
        <v>30</v>
      </c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  <c r="AP9085" s="3"/>
      <c r="AQ9085" s="3"/>
      <c r="AR9085" s="3"/>
      <c r="AS9085" s="3"/>
      <c r="AT9085" s="3"/>
      <c r="AU9085" s="3"/>
      <c r="AV9085" s="3"/>
      <c r="AW9085" s="3"/>
      <c r="AX9085" s="3"/>
      <c r="AY9085" s="3"/>
      <c r="AZ9085" s="3"/>
      <c r="BA9085" s="3"/>
      <c r="BB9085" s="3"/>
      <c r="BC9085" s="3"/>
      <c r="BD9085" s="3"/>
      <c r="BE9085" s="3"/>
      <c r="BF9085" s="3"/>
      <c r="BG9085" s="3"/>
      <c r="BH9085" s="3"/>
      <c r="BI9085" s="3"/>
      <c r="BJ9085" s="3"/>
    </row>
    <row r="9086" customFormat="false" ht="15.75" hidden="false" customHeight="false" outlineLevel="0" collapsed="false">
      <c r="A9086" s="3" t="n">
        <v>9085</v>
      </c>
      <c r="B9086" s="3" t="s">
        <v>26231</v>
      </c>
      <c r="C9086" s="3" t="s">
        <v>26232</v>
      </c>
      <c r="D9086" s="3" t="n">
        <v>1</v>
      </c>
      <c r="E9086" s="3" t="n">
        <v>3.375581</v>
      </c>
      <c r="F9086" s="3" t="n">
        <v>97</v>
      </c>
      <c r="G9086" s="3" t="n">
        <v>97</v>
      </c>
      <c r="H9086" s="3" t="n">
        <v>14</v>
      </c>
      <c r="I9086" s="3" t="n">
        <v>14</v>
      </c>
      <c r="J9086" s="3" t="n">
        <v>128</v>
      </c>
      <c r="K9086" s="3" t="n">
        <v>128</v>
      </c>
      <c r="L9086" s="3" t="n">
        <v>31</v>
      </c>
      <c r="M9086" s="3" t="n">
        <v>31</v>
      </c>
      <c r="N9086" s="3" t="n">
        <v>-1</v>
      </c>
      <c r="O9086" s="3" t="n">
        <v>-1</v>
      </c>
      <c r="P9086" s="3" t="n">
        <v>7</v>
      </c>
      <c r="Q9086" s="3" t="n">
        <v>24.2</v>
      </c>
      <c r="R9086" s="3" t="s">
        <v>26233</v>
      </c>
      <c r="S9086" s="6" t="n">
        <v>45813.7435532407</v>
      </c>
      <c r="T9086" s="3" t="s">
        <v>29</v>
      </c>
      <c r="U9086" s="3" t="s">
        <v>29</v>
      </c>
      <c r="V9086" s="3" t="n">
        <v>0</v>
      </c>
      <c r="W9086" s="3" t="n">
        <v>0</v>
      </c>
      <c r="X9086" s="3" t="n">
        <v>0</v>
      </c>
      <c r="Y9086" s="3" t="s">
        <v>30</v>
      </c>
      <c r="Z9086" s="3" t="s">
        <v>30</v>
      </c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  <c r="AP9086" s="3"/>
      <c r="AQ9086" s="3"/>
      <c r="AR9086" s="3"/>
      <c r="AS9086" s="3"/>
      <c r="AT9086" s="3"/>
      <c r="AU9086" s="3"/>
      <c r="AV9086" s="3"/>
      <c r="AW9086" s="3"/>
      <c r="AX9086" s="3"/>
      <c r="AY9086" s="3"/>
      <c r="AZ9086" s="3"/>
      <c r="BA9086" s="3"/>
      <c r="BB9086" s="3"/>
      <c r="BC9086" s="3"/>
      <c r="BD9086" s="3"/>
      <c r="BE9086" s="3"/>
      <c r="BF9086" s="3"/>
      <c r="BG9086" s="3"/>
      <c r="BH9086" s="3"/>
      <c r="BI9086" s="3"/>
      <c r="BJ9086" s="3"/>
    </row>
    <row r="9087" customFormat="false" ht="15.75" hidden="false" customHeight="false" outlineLevel="0" collapsed="false">
      <c r="A9087" s="3" t="n">
        <v>9086</v>
      </c>
      <c r="B9087" s="3" t="s">
        <v>26234</v>
      </c>
      <c r="C9087" s="3" t="s">
        <v>26235</v>
      </c>
      <c r="D9087" s="3" t="n">
        <v>1</v>
      </c>
      <c r="E9087" s="3" t="n">
        <v>0.4020249</v>
      </c>
      <c r="F9087" s="3" t="n">
        <v>88</v>
      </c>
      <c r="G9087" s="3" t="n">
        <v>88</v>
      </c>
      <c r="H9087" s="3" t="n">
        <v>1</v>
      </c>
      <c r="I9087" s="3" t="n">
        <v>1</v>
      </c>
      <c r="J9087" s="3" t="n">
        <v>0</v>
      </c>
      <c r="K9087" s="3" t="n">
        <v>0</v>
      </c>
      <c r="L9087" s="3" t="n">
        <v>0</v>
      </c>
      <c r="M9087" s="3" t="n">
        <v>0</v>
      </c>
      <c r="N9087" s="3" t="n">
        <v>-1</v>
      </c>
      <c r="O9087" s="3" t="n">
        <v>-1</v>
      </c>
      <c r="P9087" s="3" t="n">
        <v>6.2</v>
      </c>
      <c r="Q9087" s="3" t="n">
        <v>24.2</v>
      </c>
      <c r="R9087" s="3" t="s">
        <v>26236</v>
      </c>
      <c r="S9087" s="4" t="n">
        <v>45747.3384259259</v>
      </c>
      <c r="T9087" s="3" t="s">
        <v>65</v>
      </c>
      <c r="U9087" s="3" t="s">
        <v>65</v>
      </c>
      <c r="V9087" s="3" t="n">
        <v>0</v>
      </c>
      <c r="W9087" s="3" t="n">
        <v>0</v>
      </c>
      <c r="X9087" s="3" t="n">
        <v>0</v>
      </c>
      <c r="Y9087" s="3" t="s">
        <v>30</v>
      </c>
      <c r="Z9087" s="3" t="s">
        <v>30</v>
      </c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  <c r="AP9087" s="3"/>
      <c r="AQ9087" s="3"/>
      <c r="AR9087" s="3"/>
      <c r="AS9087" s="3"/>
      <c r="AT9087" s="3"/>
      <c r="AU9087" s="3"/>
      <c r="AV9087" s="3"/>
      <c r="AW9087" s="3"/>
      <c r="AX9087" s="3"/>
      <c r="AY9087" s="3"/>
      <c r="AZ9087" s="3"/>
      <c r="BA9087" s="3"/>
      <c r="BB9087" s="3"/>
      <c r="BC9087" s="3"/>
      <c r="BD9087" s="3"/>
      <c r="BE9087" s="3"/>
      <c r="BF9087" s="3"/>
      <c r="BG9087" s="3"/>
      <c r="BH9087" s="3"/>
      <c r="BI9087" s="3"/>
      <c r="BJ9087" s="3"/>
    </row>
    <row r="9088" customFormat="false" ht="15.75" hidden="false" customHeight="false" outlineLevel="0" collapsed="false">
      <c r="A9088" s="3" t="n">
        <v>9087</v>
      </c>
      <c r="B9088" s="3" t="s">
        <v>26237</v>
      </c>
      <c r="C9088" s="3" t="s">
        <v>26238</v>
      </c>
      <c r="D9088" s="3" t="n">
        <v>1</v>
      </c>
      <c r="E9088" s="3" t="n">
        <v>1.2696778</v>
      </c>
      <c r="F9088" s="3" t="n">
        <v>15</v>
      </c>
      <c r="G9088" s="3" t="n">
        <v>15</v>
      </c>
      <c r="H9088" s="3" t="n">
        <v>9</v>
      </c>
      <c r="I9088" s="3" t="n">
        <v>9</v>
      </c>
      <c r="J9088" s="3" t="n">
        <v>19</v>
      </c>
      <c r="K9088" s="3" t="n">
        <v>19</v>
      </c>
      <c r="L9088" s="3" t="n">
        <v>1</v>
      </c>
      <c r="M9088" s="3" t="n">
        <v>1</v>
      </c>
      <c r="N9088" s="3" t="n">
        <v>-1</v>
      </c>
      <c r="O9088" s="3" t="n">
        <v>-1</v>
      </c>
      <c r="P9088" s="3" t="n">
        <v>6.3</v>
      </c>
      <c r="Q9088" s="3" t="n">
        <v>24.2</v>
      </c>
      <c r="R9088" s="3" t="s">
        <v>26239</v>
      </c>
      <c r="S9088" s="4" t="n">
        <v>45747.3385069444</v>
      </c>
      <c r="T9088" s="3" t="s">
        <v>85</v>
      </c>
      <c r="U9088" s="3" t="s">
        <v>85</v>
      </c>
      <c r="V9088" s="3" t="n">
        <v>0</v>
      </c>
      <c r="W9088" s="3" t="n">
        <v>0</v>
      </c>
      <c r="X9088" s="3" t="n">
        <v>0</v>
      </c>
      <c r="Y9088" s="3" t="s">
        <v>30</v>
      </c>
      <c r="Z9088" s="3" t="s">
        <v>30</v>
      </c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  <c r="AP9088" s="3"/>
      <c r="AQ9088" s="3"/>
      <c r="AR9088" s="3"/>
      <c r="AS9088" s="3"/>
      <c r="AT9088" s="3"/>
      <c r="AU9088" s="3"/>
      <c r="AV9088" s="3"/>
      <c r="AW9088" s="3"/>
      <c r="AX9088" s="3"/>
      <c r="AY9088" s="3"/>
      <c r="AZ9088" s="3"/>
      <c r="BA9088" s="3"/>
      <c r="BB9088" s="3"/>
      <c r="BC9088" s="3"/>
      <c r="BD9088" s="3"/>
      <c r="BE9088" s="3"/>
      <c r="BF9088" s="3"/>
      <c r="BG9088" s="3"/>
      <c r="BH9088" s="3"/>
      <c r="BI9088" s="3"/>
      <c r="BJ9088" s="3"/>
    </row>
    <row r="9089" customFormat="false" ht="15.75" hidden="false" customHeight="false" outlineLevel="0" collapsed="false">
      <c r="A9089" s="3" t="n">
        <v>9088</v>
      </c>
      <c r="B9089" s="3" t="s">
        <v>26240</v>
      </c>
      <c r="C9089" s="3" t="s">
        <v>26241</v>
      </c>
      <c r="D9089" s="3" t="n">
        <v>1</v>
      </c>
      <c r="E9089" s="3" t="n">
        <v>1.1291117</v>
      </c>
      <c r="F9089" s="3" t="n">
        <v>23</v>
      </c>
      <c r="G9089" s="3" t="n">
        <v>23</v>
      </c>
      <c r="H9089" s="3" t="n">
        <v>14</v>
      </c>
      <c r="I9089" s="3" t="n">
        <v>14</v>
      </c>
      <c r="J9089" s="3" t="n">
        <v>23</v>
      </c>
      <c r="K9089" s="3" t="n">
        <v>23</v>
      </c>
      <c r="L9089" s="3" t="n">
        <v>2</v>
      </c>
      <c r="M9089" s="3" t="n">
        <v>2</v>
      </c>
      <c r="N9089" s="3" t="n">
        <v>-1</v>
      </c>
      <c r="O9089" s="3" t="n">
        <v>-1</v>
      </c>
      <c r="P9089" s="3" t="n">
        <v>6.3</v>
      </c>
      <c r="Q9089" s="3" t="n">
        <v>24.2</v>
      </c>
      <c r="R9089" s="3" t="s">
        <v>26242</v>
      </c>
      <c r="S9089" s="4" t="n">
        <v>45747.3385532407</v>
      </c>
      <c r="T9089" s="3" t="s">
        <v>85</v>
      </c>
      <c r="U9089" s="3" t="s">
        <v>85</v>
      </c>
      <c r="V9089" s="3" t="n">
        <v>0</v>
      </c>
      <c r="W9089" s="3" t="n">
        <v>0</v>
      </c>
      <c r="X9089" s="3" t="n">
        <v>0</v>
      </c>
      <c r="Y9089" s="3" t="s">
        <v>30</v>
      </c>
      <c r="Z9089" s="3" t="s">
        <v>30</v>
      </c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  <c r="AP9089" s="3"/>
      <c r="AQ9089" s="3"/>
      <c r="AR9089" s="3"/>
      <c r="AS9089" s="3"/>
      <c r="AT9089" s="3"/>
      <c r="AU9089" s="3"/>
      <c r="AV9089" s="3"/>
      <c r="AW9089" s="3"/>
      <c r="AX9089" s="3"/>
      <c r="AY9089" s="3"/>
      <c r="AZ9089" s="3"/>
      <c r="BA9089" s="3"/>
      <c r="BB9089" s="3"/>
      <c r="BC9089" s="3"/>
      <c r="BD9089" s="3"/>
      <c r="BE9089" s="3"/>
      <c r="BF9089" s="3"/>
      <c r="BG9089" s="3"/>
      <c r="BH9089" s="3"/>
      <c r="BI9089" s="3"/>
      <c r="BJ9089" s="3"/>
    </row>
    <row r="9090" customFormat="false" ht="15.75" hidden="false" customHeight="false" outlineLevel="0" collapsed="false">
      <c r="A9090" s="3" t="n">
        <v>9089</v>
      </c>
      <c r="B9090" s="3" t="s">
        <v>26243</v>
      </c>
      <c r="C9090" s="3" t="s">
        <v>26244</v>
      </c>
      <c r="D9090" s="3" t="n">
        <v>1</v>
      </c>
      <c r="E9090" s="3" t="n">
        <v>1.1487602</v>
      </c>
      <c r="F9090" s="3" t="n">
        <v>24</v>
      </c>
      <c r="G9090" s="3" t="n">
        <v>24</v>
      </c>
      <c r="H9090" s="3" t="n">
        <v>14</v>
      </c>
      <c r="I9090" s="3" t="n">
        <v>14</v>
      </c>
      <c r="J9090" s="3" t="n">
        <v>24</v>
      </c>
      <c r="K9090" s="3" t="n">
        <v>24</v>
      </c>
      <c r="L9090" s="3" t="n">
        <v>1</v>
      </c>
      <c r="M9090" s="3" t="n">
        <v>1</v>
      </c>
      <c r="N9090" s="3" t="n">
        <v>-1</v>
      </c>
      <c r="O9090" s="3" t="n">
        <v>-1</v>
      </c>
      <c r="P9090" s="3" t="n">
        <v>6.3</v>
      </c>
      <c r="Q9090" s="3" t="n">
        <v>24.2</v>
      </c>
      <c r="R9090" s="3" t="s">
        <v>26245</v>
      </c>
      <c r="S9090" s="4" t="n">
        <v>45747.338587963</v>
      </c>
      <c r="T9090" s="3" t="s">
        <v>85</v>
      </c>
      <c r="U9090" s="3" t="s">
        <v>85</v>
      </c>
      <c r="V9090" s="3" t="n">
        <v>0</v>
      </c>
      <c r="W9090" s="3" t="n">
        <v>0</v>
      </c>
      <c r="X9090" s="3" t="n">
        <v>0</v>
      </c>
      <c r="Y9090" s="3" t="s">
        <v>30</v>
      </c>
      <c r="Z9090" s="3" t="s">
        <v>30</v>
      </c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  <c r="AP9090" s="3"/>
      <c r="AQ9090" s="3"/>
      <c r="AR9090" s="3"/>
      <c r="AS9090" s="3"/>
      <c r="AT9090" s="3"/>
      <c r="AU9090" s="3"/>
      <c r="AV9090" s="3"/>
      <c r="AW9090" s="3"/>
      <c r="AX9090" s="3"/>
      <c r="AY9090" s="3"/>
      <c r="AZ9090" s="3"/>
      <c r="BA9090" s="3"/>
      <c r="BB9090" s="3"/>
      <c r="BC9090" s="3"/>
      <c r="BD9090" s="3"/>
      <c r="BE9090" s="3"/>
      <c r="BF9090" s="3"/>
      <c r="BG9090" s="3"/>
      <c r="BH9090" s="3"/>
      <c r="BI9090" s="3"/>
      <c r="BJ9090" s="3"/>
    </row>
    <row r="9091" customFormat="false" ht="15.75" hidden="false" customHeight="false" outlineLevel="0" collapsed="false">
      <c r="A9091" s="3" t="n">
        <v>9090</v>
      </c>
      <c r="B9091" s="3" t="s">
        <v>26246</v>
      </c>
      <c r="C9091" s="3" t="s">
        <v>26247</v>
      </c>
      <c r="D9091" s="3" t="n">
        <v>1</v>
      </c>
      <c r="E9091" s="3" t="n">
        <v>1.1803528</v>
      </c>
      <c r="F9091" s="3" t="n">
        <v>27</v>
      </c>
      <c r="G9091" s="3" t="n">
        <v>27</v>
      </c>
      <c r="H9091" s="3" t="n">
        <v>15</v>
      </c>
      <c r="I9091" s="3" t="n">
        <v>15</v>
      </c>
      <c r="J9091" s="3" t="n">
        <v>27</v>
      </c>
      <c r="K9091" s="3" t="n">
        <v>27</v>
      </c>
      <c r="L9091" s="3" t="n">
        <v>3</v>
      </c>
      <c r="M9091" s="3" t="n">
        <v>3</v>
      </c>
      <c r="N9091" s="3" t="n">
        <v>-1</v>
      </c>
      <c r="O9091" s="3" t="n">
        <v>-1</v>
      </c>
      <c r="P9091" s="3" t="n">
        <v>6.3</v>
      </c>
      <c r="Q9091" s="3" t="n">
        <v>24.2</v>
      </c>
      <c r="R9091" s="3" t="s">
        <v>26248</v>
      </c>
      <c r="S9091" s="4" t="n">
        <v>45747.3386342593</v>
      </c>
      <c r="T9091" s="3" t="s">
        <v>85</v>
      </c>
      <c r="U9091" s="3" t="s">
        <v>85</v>
      </c>
      <c r="V9091" s="3" t="n">
        <v>0</v>
      </c>
      <c r="W9091" s="3" t="n">
        <v>0</v>
      </c>
      <c r="X9091" s="3" t="n">
        <v>0</v>
      </c>
      <c r="Y9091" s="3" t="s">
        <v>30</v>
      </c>
      <c r="Z9091" s="3" t="s">
        <v>30</v>
      </c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  <c r="AP9091" s="3"/>
      <c r="AQ9091" s="3"/>
      <c r="AR9091" s="3"/>
      <c r="AS9091" s="3"/>
      <c r="AT9091" s="3"/>
      <c r="AU9091" s="3"/>
      <c r="AV9091" s="3"/>
      <c r="AW9091" s="3"/>
      <c r="AX9091" s="3"/>
      <c r="AY9091" s="3"/>
      <c r="AZ9091" s="3"/>
      <c r="BA9091" s="3"/>
      <c r="BB9091" s="3"/>
      <c r="BC9091" s="3"/>
      <c r="BD9091" s="3"/>
      <c r="BE9091" s="3"/>
      <c r="BF9091" s="3"/>
      <c r="BG9091" s="3"/>
      <c r="BH9091" s="3"/>
      <c r="BI9091" s="3"/>
      <c r="BJ9091" s="3"/>
    </row>
    <row r="9092" customFormat="false" ht="15.75" hidden="false" customHeight="false" outlineLevel="0" collapsed="false">
      <c r="A9092" s="3" t="n">
        <v>9091</v>
      </c>
      <c r="B9092" s="3" t="s">
        <v>26249</v>
      </c>
      <c r="C9092" s="3" t="s">
        <v>26250</v>
      </c>
      <c r="D9092" s="3" t="n">
        <v>1</v>
      </c>
      <c r="E9092" s="3" t="n">
        <v>0.2141121</v>
      </c>
      <c r="F9092" s="3" t="n">
        <v>21</v>
      </c>
      <c r="G9092" s="3" t="n">
        <v>21</v>
      </c>
      <c r="H9092" s="3" t="n">
        <v>11</v>
      </c>
      <c r="I9092" s="3" t="n">
        <v>11</v>
      </c>
      <c r="J9092" s="3" t="n">
        <v>24</v>
      </c>
      <c r="K9092" s="3" t="n">
        <v>24</v>
      </c>
      <c r="L9092" s="3" t="n">
        <v>2</v>
      </c>
      <c r="M9092" s="3" t="n">
        <v>2</v>
      </c>
      <c r="N9092" s="3" t="n">
        <v>-1</v>
      </c>
      <c r="O9092" s="3" t="n">
        <v>-1</v>
      </c>
      <c r="P9092" s="3" t="n">
        <v>6</v>
      </c>
      <c r="Q9092" s="3" t="n">
        <v>24.2</v>
      </c>
      <c r="R9092" s="3" t="s">
        <v>26251</v>
      </c>
      <c r="S9092" s="6" t="n">
        <v>45813.743587963</v>
      </c>
      <c r="T9092" s="3" t="s">
        <v>65</v>
      </c>
      <c r="U9092" s="3" t="s">
        <v>65</v>
      </c>
      <c r="V9092" s="3" t="n">
        <v>0</v>
      </c>
      <c r="W9092" s="3" t="n">
        <v>0</v>
      </c>
      <c r="X9092" s="3" t="n">
        <v>0</v>
      </c>
      <c r="Y9092" s="3" t="s">
        <v>30</v>
      </c>
      <c r="Z9092" s="3" t="s">
        <v>30</v>
      </c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  <c r="AP9092" s="3"/>
      <c r="AQ9092" s="3"/>
      <c r="AR9092" s="3"/>
      <c r="AS9092" s="3"/>
      <c r="AT9092" s="3"/>
      <c r="AU9092" s="3"/>
      <c r="AV9092" s="3"/>
      <c r="AW9092" s="3"/>
      <c r="AX9092" s="3"/>
      <c r="AY9092" s="3"/>
      <c r="AZ9092" s="3"/>
      <c r="BA9092" s="3"/>
      <c r="BB9092" s="3"/>
      <c r="BC9092" s="3"/>
      <c r="BD9092" s="3"/>
      <c r="BE9092" s="3"/>
      <c r="BF9092" s="3"/>
      <c r="BG9092" s="3"/>
      <c r="BH9092" s="3"/>
      <c r="BI9092" s="3"/>
      <c r="BJ9092" s="3"/>
    </row>
    <row r="9093" customFormat="false" ht="15.75" hidden="false" customHeight="false" outlineLevel="0" collapsed="false">
      <c r="A9093" s="3" t="n">
        <v>9092</v>
      </c>
      <c r="B9093" s="3" t="s">
        <v>26252</v>
      </c>
      <c r="C9093" s="3" t="s">
        <v>26253</v>
      </c>
      <c r="D9093" s="3" t="n">
        <v>1</v>
      </c>
      <c r="E9093" s="3" t="n">
        <v>1.038105</v>
      </c>
      <c r="F9093" s="3" t="n">
        <v>26</v>
      </c>
      <c r="G9093" s="3" t="n">
        <v>26</v>
      </c>
      <c r="H9093" s="3" t="n">
        <v>12</v>
      </c>
      <c r="I9093" s="3" t="n">
        <v>12</v>
      </c>
      <c r="J9093" s="3" t="n">
        <v>33</v>
      </c>
      <c r="K9093" s="3" t="n">
        <v>33</v>
      </c>
      <c r="L9093" s="3" t="n">
        <v>2</v>
      </c>
      <c r="M9093" s="3" t="n">
        <v>2</v>
      </c>
      <c r="N9093" s="3" t="n">
        <v>-1</v>
      </c>
      <c r="O9093" s="3" t="n">
        <v>-1</v>
      </c>
      <c r="P9093" s="3" t="n">
        <v>6</v>
      </c>
      <c r="Q9093" s="3" t="n">
        <v>24.2</v>
      </c>
      <c r="R9093" s="3" t="s">
        <v>26254</v>
      </c>
      <c r="S9093" s="6" t="n">
        <v>45813.7436226852</v>
      </c>
      <c r="T9093" s="3" t="s">
        <v>65</v>
      </c>
      <c r="U9093" s="3" t="s">
        <v>65</v>
      </c>
      <c r="V9093" s="3" t="n">
        <v>0</v>
      </c>
      <c r="W9093" s="3" t="n">
        <v>0</v>
      </c>
      <c r="X9093" s="3" t="n">
        <v>0</v>
      </c>
      <c r="Y9093" s="3" t="s">
        <v>30</v>
      </c>
      <c r="Z9093" s="3" t="s">
        <v>30</v>
      </c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  <c r="AP9093" s="3"/>
      <c r="AQ9093" s="3"/>
      <c r="AR9093" s="3"/>
      <c r="AS9093" s="3"/>
      <c r="AT9093" s="3"/>
      <c r="AU9093" s="3"/>
      <c r="AV9093" s="3"/>
      <c r="AW9093" s="3"/>
      <c r="AX9093" s="3"/>
      <c r="AY9093" s="3"/>
      <c r="AZ9093" s="3"/>
      <c r="BA9093" s="3"/>
      <c r="BB9093" s="3"/>
      <c r="BC9093" s="3"/>
      <c r="BD9093" s="3"/>
      <c r="BE9093" s="3"/>
      <c r="BF9093" s="3"/>
      <c r="BG9093" s="3"/>
      <c r="BH9093" s="3"/>
      <c r="BI9093" s="3"/>
      <c r="BJ9093" s="3"/>
    </row>
    <row r="9094" customFormat="false" ht="15.75" hidden="false" customHeight="false" outlineLevel="0" collapsed="false">
      <c r="A9094" s="3" t="n">
        <v>9093</v>
      </c>
      <c r="B9094" s="3" t="s">
        <v>26255</v>
      </c>
      <c r="C9094" s="3" t="s">
        <v>26256</v>
      </c>
      <c r="D9094" s="3" t="n">
        <v>1</v>
      </c>
      <c r="E9094" s="3" t="n">
        <v>2.9729883</v>
      </c>
      <c r="F9094" s="3" t="n">
        <v>274</v>
      </c>
      <c r="G9094" s="3" t="n">
        <v>274</v>
      </c>
      <c r="H9094" s="3" t="n">
        <v>29</v>
      </c>
      <c r="I9094" s="3" t="n">
        <v>29</v>
      </c>
      <c r="J9094" s="3" t="n">
        <v>256</v>
      </c>
      <c r="K9094" s="3" t="n">
        <v>256</v>
      </c>
      <c r="L9094" s="3" t="n">
        <v>43</v>
      </c>
      <c r="M9094" s="3" t="n">
        <v>43</v>
      </c>
      <c r="N9094" s="3" t="n">
        <v>-1</v>
      </c>
      <c r="O9094" s="3" t="n">
        <v>-1</v>
      </c>
      <c r="P9094" s="3" t="n">
        <v>6.1</v>
      </c>
      <c r="Q9094" s="3" t="n">
        <v>24.2</v>
      </c>
      <c r="R9094" s="3" t="s">
        <v>26257</v>
      </c>
      <c r="S9094" s="6" t="n">
        <v>45813.74375</v>
      </c>
      <c r="T9094" s="3" t="s">
        <v>256</v>
      </c>
      <c r="U9094" s="3" t="s">
        <v>256</v>
      </c>
      <c r="V9094" s="3" t="n">
        <v>0</v>
      </c>
      <c r="W9094" s="3" t="n">
        <v>0</v>
      </c>
      <c r="X9094" s="3" t="n">
        <v>0</v>
      </c>
      <c r="Y9094" s="3" t="s">
        <v>30</v>
      </c>
      <c r="Z9094" s="3" t="s">
        <v>30</v>
      </c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  <c r="AP9094" s="3"/>
      <c r="AQ9094" s="3"/>
      <c r="AR9094" s="3"/>
      <c r="AS9094" s="3"/>
      <c r="AT9094" s="3"/>
      <c r="AU9094" s="3"/>
      <c r="AV9094" s="3"/>
      <c r="AW9094" s="3"/>
      <c r="AX9094" s="3"/>
      <c r="AY9094" s="3"/>
      <c r="AZ9094" s="3"/>
      <c r="BA9094" s="3"/>
      <c r="BB9094" s="3"/>
      <c r="BC9094" s="3"/>
      <c r="BD9094" s="3"/>
      <c r="BE9094" s="3"/>
      <c r="BF9094" s="3"/>
      <c r="BG9094" s="3"/>
      <c r="BH9094" s="3"/>
      <c r="BI9094" s="3"/>
      <c r="BJ9094" s="3"/>
    </row>
    <row r="9095" customFormat="false" ht="15.75" hidden="false" customHeight="false" outlineLevel="0" collapsed="false">
      <c r="A9095" s="3" t="n">
        <v>9094</v>
      </c>
      <c r="B9095" s="3" t="s">
        <v>26258</v>
      </c>
      <c r="C9095" s="3" t="s">
        <v>26259</v>
      </c>
      <c r="D9095" s="3" t="n">
        <v>1</v>
      </c>
      <c r="E9095" s="3" t="n">
        <v>6.9418046</v>
      </c>
      <c r="F9095" s="3" t="n">
        <v>492</v>
      </c>
      <c r="G9095" s="3" t="n">
        <v>492</v>
      </c>
      <c r="H9095" s="3" t="n">
        <v>44</v>
      </c>
      <c r="I9095" s="3" t="n">
        <v>44</v>
      </c>
      <c r="J9095" s="3" t="n">
        <v>527</v>
      </c>
      <c r="K9095" s="3" t="n">
        <v>527</v>
      </c>
      <c r="L9095" s="3" t="n">
        <v>141</v>
      </c>
      <c r="M9095" s="3" t="n">
        <v>141</v>
      </c>
      <c r="N9095" s="3" t="n">
        <v>-1</v>
      </c>
      <c r="O9095" s="3" t="n">
        <v>-1</v>
      </c>
      <c r="P9095" s="3" t="n">
        <v>6.1</v>
      </c>
      <c r="Q9095" s="3" t="n">
        <v>24.2</v>
      </c>
      <c r="R9095" s="3" t="s">
        <v>26260</v>
      </c>
      <c r="S9095" s="6" t="n">
        <v>45813.7440393519</v>
      </c>
      <c r="T9095" s="3" t="s">
        <v>85</v>
      </c>
      <c r="U9095" s="3" t="s">
        <v>85</v>
      </c>
      <c r="V9095" s="3" t="n">
        <v>0</v>
      </c>
      <c r="W9095" s="3" t="n">
        <v>0</v>
      </c>
      <c r="X9095" s="3" t="n">
        <v>0</v>
      </c>
      <c r="Y9095" s="3" t="s">
        <v>30</v>
      </c>
      <c r="Z9095" s="3" t="s">
        <v>30</v>
      </c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  <c r="AP9095" s="3"/>
      <c r="AQ9095" s="3"/>
      <c r="AR9095" s="3"/>
      <c r="AS9095" s="3"/>
      <c r="AT9095" s="3"/>
      <c r="AU9095" s="3"/>
      <c r="AV9095" s="3"/>
      <c r="AW9095" s="3"/>
      <c r="AX9095" s="3"/>
      <c r="AY9095" s="3"/>
      <c r="AZ9095" s="3"/>
      <c r="BA9095" s="3"/>
      <c r="BB9095" s="3"/>
      <c r="BC9095" s="3"/>
      <c r="BD9095" s="3"/>
      <c r="BE9095" s="3"/>
      <c r="BF9095" s="3"/>
      <c r="BG9095" s="3"/>
      <c r="BH9095" s="3"/>
      <c r="BI9095" s="3"/>
      <c r="BJ9095" s="3"/>
    </row>
    <row r="9096" customFormat="false" ht="15.75" hidden="false" customHeight="false" outlineLevel="0" collapsed="false">
      <c r="A9096" s="3" t="n">
        <v>9095</v>
      </c>
      <c r="B9096" s="3" t="s">
        <v>26261</v>
      </c>
      <c r="C9096" s="3" t="s">
        <v>26262</v>
      </c>
      <c r="D9096" s="3" t="n">
        <v>1</v>
      </c>
      <c r="E9096" s="3" t="n">
        <v>4.2372918</v>
      </c>
      <c r="F9096" s="3" t="n">
        <v>326</v>
      </c>
      <c r="G9096" s="3" t="n">
        <v>326</v>
      </c>
      <c r="H9096" s="3" t="n">
        <v>42</v>
      </c>
      <c r="I9096" s="3" t="n">
        <v>42</v>
      </c>
      <c r="J9096" s="3" t="n">
        <v>326</v>
      </c>
      <c r="K9096" s="3" t="n">
        <v>326</v>
      </c>
      <c r="L9096" s="3" t="n">
        <v>71</v>
      </c>
      <c r="M9096" s="3" t="n">
        <v>71</v>
      </c>
      <c r="N9096" s="3" t="n">
        <v>-1</v>
      </c>
      <c r="O9096" s="3" t="n">
        <v>-1</v>
      </c>
      <c r="P9096" s="3" t="n">
        <v>6.1</v>
      </c>
      <c r="Q9096" s="3" t="n">
        <v>24.2</v>
      </c>
      <c r="R9096" s="3" t="s">
        <v>26263</v>
      </c>
      <c r="S9096" s="6" t="n">
        <v>45813.7442013889</v>
      </c>
      <c r="T9096" s="3" t="s">
        <v>85</v>
      </c>
      <c r="U9096" s="3" t="s">
        <v>85</v>
      </c>
      <c r="V9096" s="3" t="n">
        <v>0</v>
      </c>
      <c r="W9096" s="3" t="n">
        <v>0</v>
      </c>
      <c r="X9096" s="3" t="n">
        <v>0</v>
      </c>
      <c r="Y9096" s="3" t="s">
        <v>30</v>
      </c>
      <c r="Z9096" s="3" t="s">
        <v>30</v>
      </c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  <c r="AP9096" s="3"/>
      <c r="AQ9096" s="3"/>
      <c r="AR9096" s="3"/>
      <c r="AS9096" s="3"/>
      <c r="AT9096" s="3"/>
      <c r="AU9096" s="3"/>
      <c r="AV9096" s="3"/>
      <c r="AW9096" s="3"/>
      <c r="AX9096" s="3"/>
      <c r="AY9096" s="3"/>
      <c r="AZ9096" s="3"/>
      <c r="BA9096" s="3"/>
      <c r="BB9096" s="3"/>
      <c r="BC9096" s="3"/>
      <c r="BD9096" s="3"/>
      <c r="BE9096" s="3"/>
      <c r="BF9096" s="3"/>
      <c r="BG9096" s="3"/>
      <c r="BH9096" s="3"/>
      <c r="BI9096" s="3"/>
      <c r="BJ9096" s="3"/>
    </row>
    <row r="9097" customFormat="false" ht="15.75" hidden="false" customHeight="false" outlineLevel="0" collapsed="false">
      <c r="A9097" s="3" t="n">
        <v>9096</v>
      </c>
      <c r="B9097" s="3" t="s">
        <v>26264</v>
      </c>
      <c r="C9097" s="3" t="s">
        <v>26265</v>
      </c>
      <c r="D9097" s="3" t="n">
        <v>1</v>
      </c>
      <c r="E9097" s="3" t="n">
        <v>3.2012851</v>
      </c>
      <c r="F9097" s="3" t="n">
        <v>274</v>
      </c>
      <c r="G9097" s="3" t="n">
        <v>274</v>
      </c>
      <c r="H9097" s="3" t="n">
        <v>29</v>
      </c>
      <c r="I9097" s="3" t="n">
        <v>29</v>
      </c>
      <c r="J9097" s="3" t="n">
        <v>256</v>
      </c>
      <c r="K9097" s="3" t="n">
        <v>256</v>
      </c>
      <c r="L9097" s="3" t="n">
        <v>43</v>
      </c>
      <c r="M9097" s="3" t="n">
        <v>43</v>
      </c>
      <c r="N9097" s="3" t="n">
        <v>-1</v>
      </c>
      <c r="O9097" s="3" t="n">
        <v>-1</v>
      </c>
      <c r="P9097" s="3" t="n">
        <v>4</v>
      </c>
      <c r="Q9097" s="3" t="n">
        <v>24.2</v>
      </c>
      <c r="R9097" s="3" t="s">
        <v>26266</v>
      </c>
      <c r="S9097" s="6" t="n">
        <v>45813.7443518519</v>
      </c>
      <c r="T9097" s="3" t="s">
        <v>256</v>
      </c>
      <c r="U9097" s="3" t="s">
        <v>256</v>
      </c>
      <c r="V9097" s="3" t="n">
        <v>0</v>
      </c>
      <c r="W9097" s="3" t="n">
        <v>0</v>
      </c>
      <c r="X9097" s="3" t="n">
        <v>0</v>
      </c>
      <c r="Y9097" s="3" t="s">
        <v>30</v>
      </c>
      <c r="Z9097" s="3" t="s">
        <v>30</v>
      </c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  <c r="AP9097" s="3"/>
      <c r="AQ9097" s="3"/>
      <c r="AR9097" s="3"/>
      <c r="AS9097" s="3"/>
      <c r="AT9097" s="3"/>
      <c r="AU9097" s="3"/>
      <c r="AV9097" s="3"/>
      <c r="AW9097" s="3"/>
      <c r="AX9097" s="3"/>
      <c r="AY9097" s="3"/>
      <c r="AZ9097" s="3"/>
      <c r="BA9097" s="3"/>
      <c r="BB9097" s="3"/>
      <c r="BC9097" s="3"/>
      <c r="BD9097" s="3"/>
      <c r="BE9097" s="3"/>
      <c r="BF9097" s="3"/>
      <c r="BG9097" s="3"/>
      <c r="BH9097" s="3"/>
      <c r="BI9097" s="3"/>
      <c r="BJ9097" s="3"/>
    </row>
    <row r="9098" customFormat="false" ht="15.75" hidden="false" customHeight="false" outlineLevel="0" collapsed="false">
      <c r="A9098" s="3" t="n">
        <v>9097</v>
      </c>
      <c r="B9098" s="3" t="s">
        <v>26267</v>
      </c>
      <c r="C9098" s="3" t="s">
        <v>26268</v>
      </c>
      <c r="D9098" s="3" t="n">
        <v>1</v>
      </c>
      <c r="E9098" s="3" t="n">
        <v>14.7866312</v>
      </c>
      <c r="F9098" s="3" t="n">
        <v>492</v>
      </c>
      <c r="G9098" s="3" t="n">
        <v>492</v>
      </c>
      <c r="H9098" s="3" t="n">
        <v>44</v>
      </c>
      <c r="I9098" s="3" t="n">
        <v>44</v>
      </c>
      <c r="J9098" s="3" t="n">
        <v>527</v>
      </c>
      <c r="K9098" s="3" t="n">
        <v>527</v>
      </c>
      <c r="L9098" s="3" t="n">
        <v>141</v>
      </c>
      <c r="M9098" s="3" t="n">
        <v>141</v>
      </c>
      <c r="N9098" s="3" t="n">
        <v>-1</v>
      </c>
      <c r="O9098" s="3" t="n">
        <v>-1</v>
      </c>
      <c r="P9098" s="3" t="n">
        <v>4.1</v>
      </c>
      <c r="Q9098" s="3" t="n">
        <v>24.2</v>
      </c>
      <c r="R9098" s="3" t="s">
        <v>26269</v>
      </c>
      <c r="S9098" s="6" t="n">
        <v>45813.7447569444</v>
      </c>
      <c r="T9098" s="3" t="s">
        <v>85</v>
      </c>
      <c r="U9098" s="3" t="s">
        <v>85</v>
      </c>
      <c r="V9098" s="3" t="n">
        <v>0</v>
      </c>
      <c r="W9098" s="3" t="n">
        <v>0</v>
      </c>
      <c r="X9098" s="3" t="n">
        <v>0</v>
      </c>
      <c r="Y9098" s="3" t="s">
        <v>30</v>
      </c>
      <c r="Z9098" s="3" t="s">
        <v>30</v>
      </c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  <c r="AP9098" s="3"/>
      <c r="AQ9098" s="3"/>
      <c r="AR9098" s="3"/>
      <c r="AS9098" s="3"/>
      <c r="AT9098" s="3"/>
      <c r="AU9098" s="3"/>
      <c r="AV9098" s="3"/>
      <c r="AW9098" s="3"/>
      <c r="AX9098" s="3"/>
      <c r="AY9098" s="3"/>
      <c r="AZ9098" s="3"/>
      <c r="BA9098" s="3"/>
      <c r="BB9098" s="3"/>
      <c r="BC9098" s="3"/>
      <c r="BD9098" s="3"/>
      <c r="BE9098" s="3"/>
      <c r="BF9098" s="3"/>
      <c r="BG9098" s="3"/>
      <c r="BH9098" s="3"/>
      <c r="BI9098" s="3"/>
      <c r="BJ9098" s="3"/>
    </row>
    <row r="9099" customFormat="false" ht="15.75" hidden="false" customHeight="false" outlineLevel="0" collapsed="false">
      <c r="A9099" s="3" t="n">
        <v>9098</v>
      </c>
      <c r="B9099" s="3" t="s">
        <v>26270</v>
      </c>
      <c r="C9099" s="3" t="s">
        <v>26271</v>
      </c>
      <c r="D9099" s="3" t="n">
        <v>1</v>
      </c>
      <c r="E9099" s="3" t="n">
        <v>12.5082805</v>
      </c>
      <c r="F9099" s="3" t="n">
        <v>326</v>
      </c>
      <c r="G9099" s="3" t="n">
        <v>326</v>
      </c>
      <c r="H9099" s="3" t="n">
        <v>42</v>
      </c>
      <c r="I9099" s="3" t="n">
        <v>42</v>
      </c>
      <c r="J9099" s="3" t="n">
        <v>326</v>
      </c>
      <c r="K9099" s="3" t="n">
        <v>326</v>
      </c>
      <c r="L9099" s="3" t="n">
        <v>71</v>
      </c>
      <c r="M9099" s="3" t="n">
        <v>71</v>
      </c>
      <c r="N9099" s="3" t="n">
        <v>-1</v>
      </c>
      <c r="O9099" s="3" t="n">
        <v>-1</v>
      </c>
      <c r="P9099" s="3" t="n">
        <v>4</v>
      </c>
      <c r="Q9099" s="3" t="n">
        <v>24.2</v>
      </c>
      <c r="R9099" s="3" t="s">
        <v>26272</v>
      </c>
      <c r="S9099" s="6" t="n">
        <v>45813.7450462963</v>
      </c>
      <c r="T9099" s="3" t="s">
        <v>85</v>
      </c>
      <c r="U9099" s="3" t="s">
        <v>85</v>
      </c>
      <c r="V9099" s="3" t="n">
        <v>0</v>
      </c>
      <c r="W9099" s="3" t="n">
        <v>0</v>
      </c>
      <c r="X9099" s="3" t="n">
        <v>0</v>
      </c>
      <c r="Y9099" s="3" t="s">
        <v>30</v>
      </c>
      <c r="Z9099" s="3" t="s">
        <v>30</v>
      </c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  <c r="AP9099" s="3"/>
      <c r="AQ9099" s="3"/>
      <c r="AR9099" s="3"/>
      <c r="AS9099" s="3"/>
      <c r="AT9099" s="3"/>
      <c r="AU9099" s="3"/>
      <c r="AV9099" s="3"/>
      <c r="AW9099" s="3"/>
      <c r="AX9099" s="3"/>
      <c r="AY9099" s="3"/>
      <c r="AZ9099" s="3"/>
      <c r="BA9099" s="3"/>
      <c r="BB9099" s="3"/>
      <c r="BC9099" s="3"/>
      <c r="BD9099" s="3"/>
      <c r="BE9099" s="3"/>
      <c r="BF9099" s="3"/>
      <c r="BG9099" s="3"/>
      <c r="BH9099" s="3"/>
      <c r="BI9099" s="3"/>
      <c r="BJ9099" s="3"/>
    </row>
    <row r="9100" customFormat="false" ht="15.75" hidden="false" customHeight="false" outlineLevel="0" collapsed="false">
      <c r="A9100" s="3" t="n">
        <v>9099</v>
      </c>
      <c r="B9100" s="3" t="s">
        <v>26273</v>
      </c>
      <c r="C9100" s="3" t="s">
        <v>26274</v>
      </c>
      <c r="D9100" s="3" t="n">
        <v>1</v>
      </c>
      <c r="E9100" s="3" t="n">
        <v>0.9096954</v>
      </c>
      <c r="F9100" s="3" t="n">
        <v>15</v>
      </c>
      <c r="G9100" s="3" t="n">
        <v>15</v>
      </c>
      <c r="H9100" s="3" t="n">
        <v>9</v>
      </c>
      <c r="I9100" s="3" t="n">
        <v>9</v>
      </c>
      <c r="J9100" s="3" t="n">
        <v>17</v>
      </c>
      <c r="K9100" s="3" t="n">
        <v>17</v>
      </c>
      <c r="L9100" s="3" t="n">
        <v>1</v>
      </c>
      <c r="M9100" s="3" t="n">
        <v>1</v>
      </c>
      <c r="N9100" s="3" t="n">
        <v>0</v>
      </c>
      <c r="O9100" s="3" t="n">
        <v>0</v>
      </c>
      <c r="P9100" s="3" t="n">
        <v>3</v>
      </c>
      <c r="Q9100" s="3" t="n">
        <v>24.2</v>
      </c>
      <c r="R9100" s="3" t="s">
        <v>26275</v>
      </c>
      <c r="S9100" s="6" t="n">
        <v>45813.7451157407</v>
      </c>
      <c r="T9100" s="3" t="s">
        <v>65</v>
      </c>
      <c r="U9100" s="3" t="s">
        <v>65</v>
      </c>
      <c r="V9100" s="3" t="n">
        <v>1</v>
      </c>
      <c r="W9100" s="3" t="n">
        <v>1</v>
      </c>
      <c r="X9100" s="3" t="n">
        <v>0</v>
      </c>
      <c r="Y9100" s="3" t="s">
        <v>30</v>
      </c>
      <c r="Z9100" s="3" t="s">
        <v>30</v>
      </c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  <c r="AP9100" s="3"/>
      <c r="AQ9100" s="3"/>
      <c r="AR9100" s="3"/>
      <c r="AS9100" s="3"/>
      <c r="AT9100" s="3"/>
      <c r="AU9100" s="3"/>
      <c r="AV9100" s="3"/>
      <c r="AW9100" s="3"/>
      <c r="AX9100" s="3"/>
      <c r="AY9100" s="3"/>
      <c r="AZ9100" s="3"/>
      <c r="BA9100" s="3"/>
      <c r="BB9100" s="3"/>
      <c r="BC9100" s="3"/>
      <c r="BD9100" s="3"/>
      <c r="BE9100" s="3"/>
      <c r="BF9100" s="3"/>
      <c r="BG9100" s="3"/>
      <c r="BH9100" s="3"/>
      <c r="BI9100" s="3"/>
      <c r="BJ9100" s="3"/>
    </row>
    <row r="9101" customFormat="false" ht="15.75" hidden="false" customHeight="false" outlineLevel="0" collapsed="false">
      <c r="A9101" s="3" t="n">
        <v>9100</v>
      </c>
      <c r="B9101" s="3" t="s">
        <v>26276</v>
      </c>
      <c r="C9101" s="3" t="s">
        <v>26277</v>
      </c>
      <c r="D9101" s="3" t="n">
        <v>1</v>
      </c>
      <c r="E9101" s="3" t="n">
        <v>0.7344063</v>
      </c>
      <c r="F9101" s="3" t="n">
        <v>11</v>
      </c>
      <c r="G9101" s="3" t="n">
        <v>11</v>
      </c>
      <c r="H9101" s="3" t="n">
        <v>6</v>
      </c>
      <c r="I9101" s="3" t="n">
        <v>6</v>
      </c>
      <c r="J9101" s="3" t="n">
        <v>20</v>
      </c>
      <c r="K9101" s="3" t="n">
        <v>20</v>
      </c>
      <c r="L9101" s="3" t="n">
        <v>0</v>
      </c>
      <c r="M9101" s="3" t="n">
        <v>0</v>
      </c>
      <c r="N9101" s="3" t="n">
        <v>0</v>
      </c>
      <c r="O9101" s="3" t="n">
        <v>0</v>
      </c>
      <c r="P9101" s="3" t="n">
        <v>6.1</v>
      </c>
      <c r="Q9101" s="3" t="n">
        <v>24.2</v>
      </c>
      <c r="R9101" s="3" t="s">
        <v>26278</v>
      </c>
      <c r="S9101" s="6" t="n">
        <v>45813.7451736111</v>
      </c>
      <c r="T9101" s="3" t="s">
        <v>744</v>
      </c>
      <c r="U9101" s="3" t="s">
        <v>744</v>
      </c>
      <c r="V9101" s="3" t="n">
        <v>1</v>
      </c>
      <c r="W9101" s="3" t="n">
        <v>1</v>
      </c>
      <c r="X9101" s="3" t="n">
        <v>0</v>
      </c>
      <c r="Y9101" s="3" t="s">
        <v>30</v>
      </c>
      <c r="Z9101" s="3" t="s">
        <v>30</v>
      </c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  <c r="AP9101" s="3"/>
      <c r="AQ9101" s="3"/>
      <c r="AR9101" s="3"/>
      <c r="AS9101" s="3"/>
      <c r="AT9101" s="3"/>
      <c r="AU9101" s="3"/>
      <c r="AV9101" s="3"/>
      <c r="AW9101" s="3"/>
      <c r="AX9101" s="3"/>
      <c r="AY9101" s="3"/>
      <c r="AZ9101" s="3"/>
      <c r="BA9101" s="3"/>
      <c r="BB9101" s="3"/>
      <c r="BC9101" s="3"/>
      <c r="BD9101" s="3"/>
      <c r="BE9101" s="3"/>
      <c r="BF9101" s="3"/>
      <c r="BG9101" s="3"/>
      <c r="BH9101" s="3"/>
      <c r="BI9101" s="3"/>
      <c r="BJ9101" s="3"/>
    </row>
    <row r="9102" customFormat="false" ht="15.75" hidden="false" customHeight="false" outlineLevel="0" collapsed="false">
      <c r="A9102" s="3" t="n">
        <v>9101</v>
      </c>
      <c r="B9102" s="3" t="s">
        <v>26279</v>
      </c>
      <c r="C9102" s="3" t="s">
        <v>26280</v>
      </c>
      <c r="D9102" s="3" t="n">
        <v>1</v>
      </c>
      <c r="E9102" s="3" t="n">
        <v>1.1453554</v>
      </c>
      <c r="F9102" s="3" t="n">
        <v>122</v>
      </c>
      <c r="G9102" s="3" t="n">
        <v>122</v>
      </c>
      <c r="H9102" s="3" t="n">
        <v>19</v>
      </c>
      <c r="I9102" s="3" t="n">
        <v>19</v>
      </c>
      <c r="J9102" s="3" t="n">
        <v>114</v>
      </c>
      <c r="K9102" s="3" t="n">
        <v>114</v>
      </c>
      <c r="L9102" s="3" t="n">
        <v>26</v>
      </c>
      <c r="M9102" s="3" t="n">
        <v>26</v>
      </c>
      <c r="N9102" s="3" t="n">
        <v>-1</v>
      </c>
      <c r="O9102" s="3" t="n">
        <v>-1</v>
      </c>
      <c r="P9102" s="3" t="n">
        <v>6.3</v>
      </c>
      <c r="Q9102" s="3" t="n">
        <v>24.2</v>
      </c>
      <c r="R9102" s="3" t="s">
        <v>26281</v>
      </c>
      <c r="S9102" s="6" t="n">
        <v>45813.7452314815</v>
      </c>
      <c r="T9102" s="3" t="s">
        <v>65</v>
      </c>
      <c r="U9102" s="3" t="s">
        <v>65</v>
      </c>
      <c r="V9102" s="3" t="n">
        <v>0</v>
      </c>
      <c r="W9102" s="3" t="n">
        <v>0</v>
      </c>
      <c r="X9102" s="3" t="n">
        <v>0</v>
      </c>
      <c r="Y9102" s="3" t="s">
        <v>30</v>
      </c>
      <c r="Z9102" s="3" t="s">
        <v>30</v>
      </c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  <c r="AP9102" s="3"/>
      <c r="AQ9102" s="3"/>
      <c r="AR9102" s="3"/>
      <c r="AS9102" s="3"/>
      <c r="AT9102" s="3"/>
      <c r="AU9102" s="3"/>
      <c r="AV9102" s="3"/>
      <c r="AW9102" s="3"/>
      <c r="AX9102" s="3"/>
      <c r="AY9102" s="3"/>
      <c r="AZ9102" s="3"/>
      <c r="BA9102" s="3"/>
      <c r="BB9102" s="3"/>
      <c r="BC9102" s="3"/>
      <c r="BD9102" s="3"/>
      <c r="BE9102" s="3"/>
      <c r="BF9102" s="3"/>
      <c r="BG9102" s="3"/>
      <c r="BH9102" s="3"/>
      <c r="BI9102" s="3"/>
      <c r="BJ9102" s="3"/>
    </row>
    <row r="9103" customFormat="false" ht="15.75" hidden="false" customHeight="false" outlineLevel="0" collapsed="false">
      <c r="A9103" s="3" t="n">
        <v>9102</v>
      </c>
      <c r="B9103" s="3" t="s">
        <v>26282</v>
      </c>
      <c r="C9103" s="3" t="s">
        <v>26283</v>
      </c>
      <c r="D9103" s="3" t="n">
        <v>1</v>
      </c>
      <c r="E9103" s="3" t="n">
        <v>2.1679776</v>
      </c>
      <c r="F9103" s="3" t="n">
        <v>347</v>
      </c>
      <c r="G9103" s="3" t="n">
        <v>347</v>
      </c>
      <c r="H9103" s="3" t="n">
        <v>21</v>
      </c>
      <c r="I9103" s="3" t="n">
        <v>21</v>
      </c>
      <c r="J9103" s="3" t="n">
        <v>373</v>
      </c>
      <c r="K9103" s="3" t="n">
        <v>373</v>
      </c>
      <c r="L9103" s="3" t="n">
        <v>13</v>
      </c>
      <c r="M9103" s="3" t="n">
        <v>13</v>
      </c>
      <c r="N9103" s="3" t="n">
        <v>-1</v>
      </c>
      <c r="O9103" s="3" t="n">
        <v>-1</v>
      </c>
      <c r="P9103" s="3" t="n">
        <v>3</v>
      </c>
      <c r="Q9103" s="3" t="n">
        <v>24.2</v>
      </c>
      <c r="R9103" s="3" t="s">
        <v>26284</v>
      </c>
      <c r="S9103" s="6" t="n">
        <v>45813.7452893519</v>
      </c>
      <c r="T9103" s="3" t="s">
        <v>256</v>
      </c>
      <c r="U9103" s="3" t="s">
        <v>256</v>
      </c>
      <c r="V9103" s="3" t="n">
        <v>0</v>
      </c>
      <c r="W9103" s="3" t="n">
        <v>0</v>
      </c>
      <c r="X9103" s="3" t="n">
        <v>0</v>
      </c>
      <c r="Y9103" s="3" t="s">
        <v>30</v>
      </c>
      <c r="Z9103" s="3" t="s">
        <v>30</v>
      </c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  <c r="AP9103" s="3"/>
      <c r="AQ9103" s="3"/>
      <c r="AR9103" s="3"/>
      <c r="AS9103" s="3"/>
      <c r="AT9103" s="3"/>
      <c r="AU9103" s="3"/>
      <c r="AV9103" s="3"/>
      <c r="AW9103" s="3"/>
      <c r="AX9103" s="3"/>
      <c r="AY9103" s="3"/>
      <c r="AZ9103" s="3"/>
      <c r="BA9103" s="3"/>
      <c r="BB9103" s="3"/>
      <c r="BC9103" s="3"/>
      <c r="BD9103" s="3"/>
      <c r="BE9103" s="3"/>
      <c r="BF9103" s="3"/>
      <c r="BG9103" s="3"/>
      <c r="BH9103" s="3"/>
      <c r="BI9103" s="3"/>
      <c r="BJ9103" s="3"/>
    </row>
    <row r="9104" customFormat="false" ht="15.75" hidden="false" customHeight="false" outlineLevel="0" collapsed="false">
      <c r="A9104" s="3" t="n">
        <v>9103</v>
      </c>
      <c r="B9104" s="3" t="s">
        <v>26285</v>
      </c>
      <c r="C9104" s="3" t="s">
        <v>26286</v>
      </c>
      <c r="D9104" s="3" t="n">
        <v>1</v>
      </c>
      <c r="E9104" s="3" t="n">
        <v>0.2879312</v>
      </c>
      <c r="F9104" s="3" t="n">
        <v>39</v>
      </c>
      <c r="G9104" s="3" t="n">
        <v>39</v>
      </c>
      <c r="H9104" s="3" t="n">
        <v>15</v>
      </c>
      <c r="I9104" s="3" t="n">
        <v>15</v>
      </c>
      <c r="J9104" s="3" t="n">
        <v>49</v>
      </c>
      <c r="K9104" s="3" t="n">
        <v>49</v>
      </c>
      <c r="L9104" s="3" t="n">
        <v>4</v>
      </c>
      <c r="M9104" s="3" t="n">
        <v>4</v>
      </c>
      <c r="N9104" s="3" t="n">
        <v>-1</v>
      </c>
      <c r="O9104" s="3" t="n">
        <v>-1</v>
      </c>
      <c r="P9104" s="3" t="n">
        <v>3</v>
      </c>
      <c r="Q9104" s="3" t="n">
        <v>24.2</v>
      </c>
      <c r="R9104" s="3" t="s">
        <v>26287</v>
      </c>
      <c r="S9104" s="6" t="n">
        <v>45813.7453125</v>
      </c>
      <c r="T9104" s="3" t="s">
        <v>29</v>
      </c>
      <c r="U9104" s="3" t="s">
        <v>29</v>
      </c>
      <c r="V9104" s="3" t="n">
        <v>0</v>
      </c>
      <c r="W9104" s="3" t="n">
        <v>0</v>
      </c>
      <c r="X9104" s="3" t="n">
        <v>0</v>
      </c>
      <c r="Y9104" s="3" t="s">
        <v>30</v>
      </c>
      <c r="Z9104" s="3" t="s">
        <v>30</v>
      </c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  <c r="AP9104" s="3"/>
      <c r="AQ9104" s="3"/>
      <c r="AR9104" s="3"/>
      <c r="AS9104" s="3"/>
      <c r="AT9104" s="3"/>
      <c r="AU9104" s="3"/>
      <c r="AV9104" s="3"/>
      <c r="AW9104" s="3"/>
      <c r="AX9104" s="3"/>
      <c r="AY9104" s="3"/>
      <c r="AZ9104" s="3"/>
      <c r="BA9104" s="3"/>
      <c r="BB9104" s="3"/>
      <c r="BC9104" s="3"/>
      <c r="BD9104" s="3"/>
      <c r="BE9104" s="3"/>
      <c r="BF9104" s="3"/>
      <c r="BG9104" s="3"/>
      <c r="BH9104" s="3"/>
      <c r="BI9104" s="3"/>
      <c r="BJ9104" s="3"/>
    </row>
    <row r="9105" customFormat="false" ht="15.75" hidden="false" customHeight="false" outlineLevel="0" collapsed="false">
      <c r="A9105" s="3" t="n">
        <v>9104</v>
      </c>
      <c r="B9105" s="3" t="s">
        <v>26288</v>
      </c>
      <c r="C9105" s="3" t="s">
        <v>26289</v>
      </c>
      <c r="D9105" s="3" t="n">
        <v>1</v>
      </c>
      <c r="E9105" s="3" t="n">
        <v>0.0199853</v>
      </c>
      <c r="F9105" s="3" t="n">
        <v>2</v>
      </c>
      <c r="G9105" s="3" t="n">
        <v>2</v>
      </c>
      <c r="H9105" s="3" t="n">
        <v>1</v>
      </c>
      <c r="I9105" s="3" t="n">
        <v>1</v>
      </c>
      <c r="J9105" s="3" t="n">
        <v>0</v>
      </c>
      <c r="K9105" s="3" t="n">
        <v>0</v>
      </c>
      <c r="L9105" s="3" t="n">
        <v>0</v>
      </c>
      <c r="M9105" s="3" t="n">
        <v>0</v>
      </c>
      <c r="N9105" s="3" t="n">
        <v>-1</v>
      </c>
      <c r="O9105" s="3" t="n">
        <v>-1</v>
      </c>
      <c r="P9105" s="3" t="n">
        <v>6.3</v>
      </c>
      <c r="Q9105" s="3" t="n">
        <v>24.2</v>
      </c>
      <c r="R9105" s="3" t="s">
        <v>26290</v>
      </c>
      <c r="S9105" s="6" t="n">
        <v>45813.7453240741</v>
      </c>
      <c r="T9105" s="3" t="s">
        <v>256</v>
      </c>
      <c r="U9105" s="3" t="s">
        <v>256</v>
      </c>
      <c r="V9105" s="3" t="n">
        <v>0</v>
      </c>
      <c r="W9105" s="3" t="n">
        <v>0</v>
      </c>
      <c r="X9105" s="3" t="n">
        <v>0</v>
      </c>
      <c r="Y9105" s="3" t="s">
        <v>30</v>
      </c>
      <c r="Z9105" s="3" t="s">
        <v>30</v>
      </c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  <c r="AP9105" s="3"/>
      <c r="AQ9105" s="3"/>
      <c r="AR9105" s="3"/>
      <c r="AS9105" s="3"/>
      <c r="AT9105" s="3"/>
      <c r="AU9105" s="3"/>
      <c r="AV9105" s="3"/>
      <c r="AW9105" s="3"/>
      <c r="AX9105" s="3"/>
      <c r="AY9105" s="3"/>
      <c r="AZ9105" s="3"/>
      <c r="BA9105" s="3"/>
      <c r="BB9105" s="3"/>
      <c r="BC9105" s="3"/>
      <c r="BD9105" s="3"/>
      <c r="BE9105" s="3"/>
      <c r="BF9105" s="3"/>
      <c r="BG9105" s="3"/>
      <c r="BH9105" s="3"/>
      <c r="BI9105" s="3"/>
      <c r="BJ9105" s="3"/>
    </row>
    <row r="9106" customFormat="false" ht="15.75" hidden="false" customHeight="false" outlineLevel="0" collapsed="false">
      <c r="A9106" s="3" t="n">
        <v>9105</v>
      </c>
      <c r="B9106" s="3" t="s">
        <v>26291</v>
      </c>
      <c r="C9106" s="3" t="s">
        <v>26292</v>
      </c>
      <c r="D9106" s="3" t="n">
        <v>1</v>
      </c>
      <c r="E9106" s="3" t="n">
        <v>0.0879765</v>
      </c>
      <c r="F9106" s="3" t="n">
        <v>4</v>
      </c>
      <c r="G9106" s="3" t="n">
        <v>4</v>
      </c>
      <c r="H9106" s="3" t="n">
        <v>3</v>
      </c>
      <c r="I9106" s="3" t="n">
        <v>3</v>
      </c>
      <c r="J9106" s="3" t="n">
        <v>2</v>
      </c>
      <c r="K9106" s="3" t="n">
        <v>2</v>
      </c>
      <c r="L9106" s="3" t="n">
        <v>1</v>
      </c>
      <c r="M9106" s="3" t="n">
        <v>1</v>
      </c>
      <c r="N9106" s="3" t="n">
        <v>-1</v>
      </c>
      <c r="O9106" s="3" t="n">
        <v>-1</v>
      </c>
      <c r="P9106" s="3" t="n">
        <v>3</v>
      </c>
      <c r="Q9106" s="3" t="n">
        <v>24.2</v>
      </c>
      <c r="R9106" s="3" t="s">
        <v>26293</v>
      </c>
      <c r="S9106" s="6" t="n">
        <v>45813.7453472222</v>
      </c>
      <c r="T9106" s="3" t="s">
        <v>29</v>
      </c>
      <c r="U9106" s="3" t="s">
        <v>29</v>
      </c>
      <c r="V9106" s="3" t="n">
        <v>0</v>
      </c>
      <c r="W9106" s="3" t="n">
        <v>0</v>
      </c>
      <c r="X9106" s="3" t="n">
        <v>0</v>
      </c>
      <c r="Y9106" s="3" t="s">
        <v>30</v>
      </c>
      <c r="Z9106" s="3" t="s">
        <v>30</v>
      </c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  <c r="AP9106" s="3"/>
      <c r="AQ9106" s="3"/>
      <c r="AR9106" s="3"/>
      <c r="AS9106" s="3"/>
      <c r="AT9106" s="3"/>
      <c r="AU9106" s="3"/>
      <c r="AV9106" s="3"/>
      <c r="AW9106" s="3"/>
      <c r="AX9106" s="3"/>
      <c r="AY9106" s="3"/>
      <c r="AZ9106" s="3"/>
      <c r="BA9106" s="3"/>
      <c r="BB9106" s="3"/>
      <c r="BC9106" s="3"/>
      <c r="BD9106" s="3"/>
      <c r="BE9106" s="3"/>
      <c r="BF9106" s="3"/>
      <c r="BG9106" s="3"/>
      <c r="BH9106" s="3"/>
      <c r="BI9106" s="3"/>
      <c r="BJ9106" s="3"/>
    </row>
  </sheetData>
  <conditionalFormatting sqref="F2:F2805 F2807:F3041 F3043 F3045:F3046 F3048:F3049 F3051:F5983 F5985:F9106">
    <cfRule type="cellIs" priority="2" operator="notEqual" aboveAverage="0" equalAverage="0" bottom="0" percent="0" rank="0" text="" dxfId="0">
      <formula>G2:G9106</formula>
    </cfRule>
  </conditionalFormatting>
  <conditionalFormatting sqref="H2:H2805 H2807:H3041 H3043 H3045:H3046 H3048:H3049 H3051:H5983 H5985:H9106">
    <cfRule type="cellIs" priority="3" operator="notEqual" aboveAverage="0" equalAverage="0" bottom="0" percent="0" rank="0" text="" dxfId="0">
      <formula>I2:I9106</formula>
    </cfRule>
  </conditionalFormatting>
  <conditionalFormatting sqref="J2:J2805 J2807:J3041 J3043 J3045:J3046 J3048:J3049 J3051:J5983 J5985:J9106">
    <cfRule type="cellIs" priority="4" operator="notEqual" aboveAverage="0" equalAverage="0" bottom="0" percent="0" rank="0" text="" dxfId="0">
      <formula>K2:K9106</formula>
    </cfRule>
  </conditionalFormatting>
  <conditionalFormatting sqref="L2:L2805 L2807:L3041 L3043 L3045:L3046 L3048:L3049 L3051:L5983 L5985:L9106">
    <cfRule type="cellIs" priority="5" operator="notEqual" aboveAverage="0" equalAverage="0" bottom="0" percent="0" rank="0" text="" dxfId="0">
      <formula>M2:M9106</formula>
    </cfRule>
  </conditionalFormatting>
  <conditionalFormatting sqref="T2:T2805 T2807:T3041 T3043 T3045:T3046 T3048:T3049 T3051:T5983 T5985:T9106">
    <cfRule type="cellIs" priority="6" operator="notEqual" aboveAverage="0" equalAverage="0" bottom="0" percent="0" rank="0" text="" dxfId="0">
      <formula>U2:U9106</formula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17" activeCellId="0" sqref="T17"/>
    </sheetView>
  </sheetViews>
  <sheetFormatPr defaultColWidth="12.6328125" defaultRowHeight="15.75" zeroHeight="false" outlineLevelRow="0" outlineLevelCol="0"/>
  <cols>
    <col collapsed="false" customWidth="true" hidden="false" outlineLevel="0" max="1" min="1" style="0" width="15.75"/>
    <col collapsed="false" customWidth="true" hidden="false" outlineLevel="0" max="2" min="2" style="0" width="23.75"/>
    <col collapsed="false" customWidth="true" hidden="false" outlineLevel="0" max="3" min="3" style="0" width="16.89"/>
    <col collapsed="false" customWidth="true" hidden="false" outlineLevel="0" max="6" min="6" style="0" width="10.63"/>
    <col collapsed="false" customWidth="true" hidden="false" outlineLevel="0" max="7" min="7" style="0" width="5.25"/>
    <col collapsed="false" customWidth="true" hidden="false" outlineLevel="0" max="8" min="8" style="0" width="9.51"/>
    <col collapsed="false" customWidth="true" hidden="false" outlineLevel="0" max="9" min="9" style="0" width="4.75"/>
    <col collapsed="false" customWidth="true" hidden="false" outlineLevel="0" max="10" min="10" style="0" width="5.88"/>
    <col collapsed="false" customWidth="true" hidden="false" outlineLevel="0" max="11" min="11" style="0" width="3.75"/>
    <col collapsed="false" customWidth="true" hidden="false" outlineLevel="0" max="13" min="13" style="0" width="6.02"/>
    <col collapsed="false" customWidth="true" hidden="false" outlineLevel="0" max="14" min="14" style="0" width="8.25"/>
    <col collapsed="false" customWidth="true" hidden="false" outlineLevel="0" max="20" min="20" style="0" width="21.46"/>
    <col collapsed="false" customWidth="true" hidden="false" outlineLevel="0" max="23" min="22" style="0" width="4.75"/>
  </cols>
  <sheetData>
    <row r="1" customFormat="false" ht="15.75" hidden="false" customHeight="false" outlineLevel="0" collapsed="false">
      <c r="C1" s="7" t="s">
        <v>26294</v>
      </c>
      <c r="D1" s="7" t="s">
        <v>26295</v>
      </c>
      <c r="E1" s="7" t="s">
        <v>26296</v>
      </c>
      <c r="F1" s="7" t="s">
        <v>26297</v>
      </c>
      <c r="G1" s="7" t="s">
        <v>26298</v>
      </c>
      <c r="I1" s="7"/>
      <c r="K1" s="7"/>
      <c r="P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 customFormat="false" ht="15.75" hidden="false" customHeight="false" outlineLevel="0" collapsed="false">
      <c r="A2" s="7" t="s">
        <v>26299</v>
      </c>
      <c r="B2" s="7" t="s">
        <v>26300</v>
      </c>
      <c r="C2" s="9" t="n">
        <f aca="false">CORREL(data!E:E,data!F:F)</f>
        <v>0.4986697036</v>
      </c>
      <c r="D2" s="9" t="n">
        <f aca="false">CORREL(data!E:E,data!H:H)</f>
        <v>0.3376969533</v>
      </c>
      <c r="E2" s="9" t="n">
        <f aca="false">CORREL(data!E:E,data!J:J)</f>
        <v>0.4586664362</v>
      </c>
      <c r="F2" s="9" t="n">
        <f aca="false">CORREL(data!E:E,data!L:L)</f>
        <v>0.5212987818</v>
      </c>
      <c r="G2" s="9" t="n">
        <f aca="false">CORREL(data!E:E,data!N:N)</f>
        <v>0.1397503006</v>
      </c>
      <c r="M2" s="7" t="s">
        <v>26301</v>
      </c>
      <c r="N2" s="7" t="s">
        <v>26302</v>
      </c>
      <c r="P2" s="3" t="s">
        <v>26303</v>
      </c>
      <c r="Q2" s="3" t="s">
        <v>26304</v>
      </c>
      <c r="R2" s="3" t="s">
        <v>26305</v>
      </c>
      <c r="S2" s="3" t="s">
        <v>26306</v>
      </c>
      <c r="T2" s="3" t="s">
        <v>26307</v>
      </c>
    </row>
    <row r="3" customFormat="false" ht="15.75" hidden="false" customHeight="false" outlineLevel="0" collapsed="false">
      <c r="A3" s="7" t="s">
        <v>26299</v>
      </c>
      <c r="B3" s="7" t="s">
        <v>26308</v>
      </c>
      <c r="C3" s="10" t="n">
        <f aca="false">SUM(data!F:F)/SUM(data!$E:$E)</f>
        <v>25.35352194</v>
      </c>
      <c r="D3" s="11" t="n">
        <f aca="false">SUM(data!H:H)/SUM(data!$E:$E)</f>
        <v>2.0537777</v>
      </c>
      <c r="E3" s="10" t="n">
        <f aca="false">SUM(data!J:J)/SUM(data!$E:$E)</f>
        <v>33.77833172</v>
      </c>
      <c r="F3" s="11" t="n">
        <f aca="false">SUM(data!L:L)/SUM(data!$E:$E)</f>
        <v>3.532775374</v>
      </c>
      <c r="G3" s="11" t="n">
        <f aca="false">SUM(data!N:N)/SUM(data!$E:$E)</f>
        <v>0.6181214073</v>
      </c>
      <c r="L3" s="3" t="s">
        <v>26309</v>
      </c>
      <c r="M3" s="12" t="n">
        <f aca="false">SUM(C17:D18)</f>
        <v>8809</v>
      </c>
      <c r="N3" s="12" t="n">
        <f aca="false">B7</f>
        <v>8809</v>
      </c>
      <c r="P3" s="12" t="n">
        <f aca="false">QUARTILE(data!$F2:$F1000,0)</f>
        <v>1</v>
      </c>
      <c r="Q3" s="12" t="n">
        <f aca="false">QUARTILE(data!$F:$F,1)</f>
        <v>13</v>
      </c>
      <c r="R3" s="12" t="n">
        <f aca="false">QUARTILE(data!$F:$F,2)</f>
        <v>30</v>
      </c>
      <c r="S3" s="12" t="n">
        <f aca="false">QUARTILE(data!$F:$F,3)</f>
        <v>86</v>
      </c>
      <c r="T3" s="12" t="n">
        <f aca="false">QUARTILE(data!$F:$F,4)</f>
        <v>18291</v>
      </c>
    </row>
    <row r="4" customFormat="false" ht="15.75" hidden="false" customHeight="false" outlineLevel="0" collapsed="false">
      <c r="A4" s="3" t="s">
        <v>26310</v>
      </c>
      <c r="B4" s="11" t="n">
        <f aca="false">AVERAGE(data!E:E)</f>
        <v>5.264616031</v>
      </c>
      <c r="L4" s="3" t="s">
        <v>26309</v>
      </c>
      <c r="M4" s="12" t="n">
        <f aca="false">SUM(C28:E30)</f>
        <v>8809</v>
      </c>
      <c r="N4" s="12" t="n">
        <f aca="false">B7</f>
        <v>8809</v>
      </c>
    </row>
    <row r="5" customFormat="false" ht="15.75" hidden="false" customHeight="false" outlineLevel="0" collapsed="false">
      <c r="L5" s="3" t="s">
        <v>26309</v>
      </c>
      <c r="M5" s="12" t="n">
        <f aca="false">C21+C24</f>
        <v>8809</v>
      </c>
      <c r="N5" s="12" t="n">
        <f aca="false">B7</f>
        <v>8809</v>
      </c>
      <c r="P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</row>
    <row r="6" customFormat="false" ht="15.75" hidden="false" customHeight="false" outlineLevel="0" collapsed="false">
      <c r="A6" s="7" t="s">
        <v>26311</v>
      </c>
      <c r="B6" s="7" t="s">
        <v>26312</v>
      </c>
      <c r="C6" s="7" t="s">
        <v>26294</v>
      </c>
      <c r="D6" s="7" t="s">
        <v>26295</v>
      </c>
      <c r="E6" s="7" t="s">
        <v>26296</v>
      </c>
      <c r="F6" s="7" t="s">
        <v>26297</v>
      </c>
      <c r="G6" s="7" t="s">
        <v>26298</v>
      </c>
      <c r="H6" s="7" t="s">
        <v>26313</v>
      </c>
      <c r="I6" s="7" t="s">
        <v>26314</v>
      </c>
      <c r="J6" s="7" t="s">
        <v>26315</v>
      </c>
      <c r="L6" s="3" t="s">
        <v>26309</v>
      </c>
      <c r="M6" s="12" t="n">
        <f aca="false">H7</f>
        <v>8809</v>
      </c>
      <c r="N6" s="12" t="n">
        <f aca="false">B7</f>
        <v>8809</v>
      </c>
    </row>
    <row r="7" customFormat="false" ht="15.75" hidden="false" customHeight="false" outlineLevel="0" collapsed="false">
      <c r="B7" s="12" t="n">
        <f aca="false">COUNTIF(data!$D:$D,1)</f>
        <v>8809</v>
      </c>
      <c r="C7" s="12" t="n">
        <f aca="false" t="array" ref="C7:C7">COUNTIF(data!F2:F1000 &lt;&gt; data!G2:G1000, TRUE())</f>
        <v>0</v>
      </c>
      <c r="D7" s="12" t="n">
        <f aca="false" t="array" ref="D7:D7">COUNTIF(data!H2:H1000 &lt;&gt; data!I2:I1000, TRUE())</f>
        <v>0</v>
      </c>
      <c r="E7" s="12" t="n">
        <f aca="false" t="array" ref="E7:E7">COUNTIF(data!J2:J1000 &lt;&gt; data!K2:K1000, TRUE())</f>
        <v>0</v>
      </c>
      <c r="F7" s="12" t="n">
        <f aca="false" t="array" ref="F7:F7">COUNTIF(data!L2:L1000 &lt;&gt; data!M2:M1000, TRUE())</f>
        <v>0</v>
      </c>
      <c r="G7" s="12" t="n">
        <f aca="false" t="array" ref="G7:G7">COUNTIF(data!N2:N1000 &lt;&gt; data!O2:O1000, TRUE())</f>
        <v>104</v>
      </c>
      <c r="H7" s="12" t="n">
        <f aca="false" t="array" ref="H7:H7">COUNTIF(data!P2:P1000 &lt;&gt; data!Q2:Q1000, TRUE())</f>
        <v>995</v>
      </c>
      <c r="I7" s="12" t="n">
        <f aca="false" t="array" ref="I7:I7">COUNTIF(data!R2:R1000 &lt;&gt; data!S2:S1000, TRUE())</f>
        <v>995</v>
      </c>
      <c r="J7" s="12" t="n">
        <f aca="false" t="array" ref="J7:J7">COUNTIF(data!T2:T1000 &lt;&gt; data!U2:U1000, TRUE())</f>
        <v>0</v>
      </c>
      <c r="L7" s="3" t="s">
        <v>26309</v>
      </c>
      <c r="M7" s="12" t="n">
        <f aca="false">I7</f>
        <v>8809</v>
      </c>
      <c r="N7" s="12" t="n">
        <f aca="false">B7</f>
        <v>8809</v>
      </c>
    </row>
    <row r="8" customFormat="false" ht="15.75" hidden="false" customHeight="false" outlineLevel="0" collapsed="false">
      <c r="L8" s="3" t="s">
        <v>26309</v>
      </c>
      <c r="M8" s="12" t="n">
        <f aca="false">SUM(C33:E35)</f>
        <v>1039</v>
      </c>
      <c r="N8" s="12" t="n">
        <f aca="false">D18</f>
        <v>1039</v>
      </c>
    </row>
    <row r="9" customFormat="false" ht="15.75" hidden="false" customHeight="false" outlineLevel="0" collapsed="false">
      <c r="L9" s="3" t="s">
        <v>26309</v>
      </c>
      <c r="M9" s="12" t="n">
        <f aca="false">D17+D18+C18</f>
        <v>2876</v>
      </c>
      <c r="N9" s="12" t="n">
        <f aca="false">COUNTIF(data!V:V,1)+COUNTIF(data!W:W,1)-COUNTIFS(data!V:V,1,data!W:W,1)</f>
        <v>2876</v>
      </c>
    </row>
    <row r="13" customFormat="false" ht="15.75" hidden="false" customHeight="false" outlineLevel="0" collapsed="false">
      <c r="B13" s="7" t="s">
        <v>26316</v>
      </c>
      <c r="C13" s="3" t="n">
        <f aca="false">COUNTA(data!A2:A1000)</f>
        <v>9105</v>
      </c>
    </row>
    <row r="14" customFormat="false" ht="15.75" hidden="false" customHeight="false" outlineLevel="0" collapsed="false">
      <c r="B14" s="7" t="s">
        <v>26312</v>
      </c>
      <c r="C14" s="12" t="n">
        <f aca="false" t="array" ref="C14:C14">COUNTIFS(data!$D:$D,1,data!A:A &gt;0,TRUE())</f>
        <v>8809</v>
      </c>
    </row>
    <row r="15" customFormat="false" ht="15.75" hidden="false" customHeight="false" outlineLevel="0" collapsed="false">
      <c r="B15" s="7" t="s">
        <v>26317</v>
      </c>
      <c r="C15" s="12" t="n">
        <f aca="false" t="array" ref="C15:C15">COUNTIFS(data!$D:$D,0,data!A:A &gt;0,TRUE())+COUNTIFS(data!$D:$D, "",data!A:A &gt;0,TRUE())</f>
        <v>296</v>
      </c>
    </row>
    <row r="16" customFormat="false" ht="15.75" hidden="false" customHeight="false" outlineLevel="0" collapsed="false">
      <c r="C16" s="7" t="s">
        <v>26318</v>
      </c>
      <c r="D16" s="7" t="s">
        <v>26319</v>
      </c>
    </row>
    <row r="17" customFormat="false" ht="15.75" hidden="false" customHeight="false" outlineLevel="0" collapsed="false">
      <c r="B17" s="7" t="s">
        <v>26320</v>
      </c>
      <c r="C17" s="12" t="n">
        <f aca="false">COUNTIFS(data!$V:$V,0,data!$W:$W,0,data!$D:$D,1)</f>
        <v>5933</v>
      </c>
      <c r="D17" s="12" t="n">
        <f aca="false">COUNTIFS(data!$V:$V,0,data!$W:$W,1)</f>
        <v>199</v>
      </c>
    </row>
    <row r="18" customFormat="false" ht="15.75" hidden="false" customHeight="false" outlineLevel="0" collapsed="false">
      <c r="B18" s="7" t="s">
        <v>26321</v>
      </c>
      <c r="C18" s="12" t="n">
        <f aca="false">COUNTIFS(data!$V:$V,1,data!$W:$W,0)</f>
        <v>1638</v>
      </c>
      <c r="D18" s="12" t="n">
        <f aca="false">COUNTIFS(data!$V:$V,1,data!$W:$W,1)</f>
        <v>1039</v>
      </c>
    </row>
    <row r="20" customFormat="false" ht="15.75" hidden="false" customHeight="false" outlineLevel="0" collapsed="false">
      <c r="C20" s="3" t="s">
        <v>26322</v>
      </c>
      <c r="D20" s="3" t="s">
        <v>26323</v>
      </c>
    </row>
    <row r="21" customFormat="false" ht="15.75" hidden="false" customHeight="false" outlineLevel="0" collapsed="false">
      <c r="B21" s="7" t="s">
        <v>26324</v>
      </c>
      <c r="C21" s="12" t="n">
        <f aca="false">COUNTIFS(data!$X:$X,0,data!$D:$D,1)</f>
        <v>8793</v>
      </c>
    </row>
    <row r="22" customFormat="false" ht="15.75" hidden="false" customHeight="false" outlineLevel="0" collapsed="false">
      <c r="B22" s="7" t="s">
        <v>26325</v>
      </c>
      <c r="C22" s="12" t="n">
        <f aca="false">COUNTIFS(data!$X:$X,0,data!$V:$V,1,data!$W:$W,1)</f>
        <v>1023</v>
      </c>
      <c r="D22" s="9" t="n">
        <f aca="false">C22/D18</f>
        <v>0.9846005775</v>
      </c>
    </row>
    <row r="23" customFormat="false" ht="15.75" hidden="false" customHeight="false" outlineLevel="0" collapsed="false">
      <c r="B23" s="7" t="s">
        <v>26326</v>
      </c>
      <c r="C23" s="12" t="n">
        <f aca="false">SUM(D28:E30)+SUM(C29:C30)</f>
        <v>346</v>
      </c>
      <c r="D23" s="9" t="n">
        <f aca="false">C23/(C18+D17+D18)</f>
        <v>0.1203059805</v>
      </c>
    </row>
    <row r="24" customFormat="false" ht="15.75" hidden="false" customHeight="false" outlineLevel="0" collapsed="false">
      <c r="B24" s="7" t="s">
        <v>26327</v>
      </c>
      <c r="C24" s="12" t="n">
        <f aca="false">COUNTIFS(data!$X:$X,1,data!$V:$V,1)+COUNTIFS(data!$X:$X,1,data!$W:$W,1)-COUNTIFS(data!$X:$X,1,data!$V:$V,1,data!$W:$W,1)</f>
        <v>16</v>
      </c>
      <c r="D24" s="9"/>
    </row>
    <row r="25" customFormat="false" ht="15.75" hidden="false" customHeight="false" outlineLevel="0" collapsed="false">
      <c r="B25" s="7" t="s">
        <v>26328</v>
      </c>
      <c r="C25" s="12" t="n">
        <f aca="false">COUNTIFS(data!X:X,1, data!Y:Y,"&lt;&gt;AllZeros", data!Z:Z,"&lt;&gt;AllZeros", data!V:V,1) 
+ COUNTIFS(data!X:X,1, data!Y:Y,"&lt;&gt;AllZeros", data!Z:Z,"&lt;&gt;AllZeros", data!W:W,1)
- COUNTIFS(data!X:X,1, data!Y:Y,"&lt;&gt;AllZeros", data!Z:Z,"&lt;&gt;AllZeros", data!V:V,1, data!W:W,1)</f>
        <v>14</v>
      </c>
      <c r="D25" s="9"/>
    </row>
    <row r="27" customFormat="false" ht="15.75" hidden="false" customHeight="false" outlineLevel="0" collapsed="false">
      <c r="C27" s="7" t="s">
        <v>26329</v>
      </c>
      <c r="D27" s="7" t="s">
        <v>26330</v>
      </c>
      <c r="E27" s="7" t="s">
        <v>26331</v>
      </c>
    </row>
    <row r="28" customFormat="false" ht="15.75" hidden="false" customHeight="false" outlineLevel="0" collapsed="false">
      <c r="B28" s="7" t="s">
        <v>26332</v>
      </c>
      <c r="C28" s="12" t="n">
        <f aca="false">COUNTIFS(data!$Y:$Y,"NoOutput",data!$Z:$Z,"NoOutput")</f>
        <v>8463</v>
      </c>
      <c r="D28" s="12" t="n">
        <f aca="false">COUNTIFS(data!$Y:$Y,"NoOutput",data!$Z:$Z,"AllZeros")</f>
        <v>6</v>
      </c>
      <c r="E28" s="12" t="n">
        <f aca="false">COUNTIFS(data!$Y:$Y,"NoOutput",data!$Z:$Z,"ActualOutput")</f>
        <v>80</v>
      </c>
    </row>
    <row r="29" customFormat="false" ht="15.75" hidden="false" customHeight="false" outlineLevel="0" collapsed="false">
      <c r="A29" s="3" t="s">
        <v>26333</v>
      </c>
      <c r="B29" s="7" t="s">
        <v>26334</v>
      </c>
      <c r="C29" s="12" t="n">
        <f aca="false">COUNTIFS(data!$Y:$Y,"AllZeros",data!$Z:$Z,"NoOutput")</f>
        <v>17</v>
      </c>
      <c r="D29" s="12" t="n">
        <f aca="false">COUNTIFS(data!$Y:$Y,"AllZeros",data!$Z:$Z,"AllZeros")</f>
        <v>2</v>
      </c>
      <c r="E29" s="12" t="n">
        <f aca="false">COUNTIFS(data!$Y:$Y,"AllZeros",data!$Z:$Z,"ActualOutput")</f>
        <v>7</v>
      </c>
    </row>
    <row r="30" customFormat="false" ht="15.75" hidden="false" customHeight="false" outlineLevel="0" collapsed="false">
      <c r="B30" s="7" t="s">
        <v>26335</v>
      </c>
      <c r="C30" s="12" t="n">
        <f aca="false">COUNTIFS(data!$Y:$Y,"ActualOutput",data!$Z:$Z,"NoOutput")</f>
        <v>85</v>
      </c>
      <c r="D30" s="12" t="n">
        <f aca="false">COUNTIFS(data!$Y:$Y,"ActualOutput",data!$Z:$Z,"AllZeros")</f>
        <v>2</v>
      </c>
      <c r="E30" s="12" t="n">
        <f aca="false">COUNTIFS(data!$Y:$Y,"ActualOutput",data!$Z:$Z,"ActualOutput")</f>
        <v>147</v>
      </c>
    </row>
    <row r="32" customFormat="false" ht="15.75" hidden="false" customHeight="false" outlineLevel="0" collapsed="false">
      <c r="C32" s="7" t="s">
        <v>26329</v>
      </c>
      <c r="D32" s="7" t="s">
        <v>26330</v>
      </c>
      <c r="E32" s="7" t="s">
        <v>26331</v>
      </c>
      <c r="P32" s="7" t="s">
        <v>26329</v>
      </c>
      <c r="Q32" s="7" t="s">
        <v>26330</v>
      </c>
      <c r="R32" s="7" t="s">
        <v>26331</v>
      </c>
    </row>
    <row r="33" customFormat="false" ht="15.75" hidden="false" customHeight="false" outlineLevel="0" collapsed="false">
      <c r="B33" s="7" t="s">
        <v>26332</v>
      </c>
      <c r="C33" s="12" t="n">
        <f aca="false">COUNTIFS(data!$Y:$Y,"NoOutput",data!$Z:$Z,"NoOutput",data!$V:$V,1,data!$W:$W,1)+COUNTIFS(data!$Y:$Y,"NoOutput",data!$Z:$Z,"NoOutput",data!$V:$V,1,data!$W:$W,1)-COUNTIFS(data!$Y:$Y,"NoOutput",data!$Z:$Z,"NoOutput",data!$V:$V,1,data!$W:$W,1)</f>
        <v>823</v>
      </c>
      <c r="D33" s="12" t="n">
        <f aca="false">COUNTIFS(data!$Y:$Y,"NoOutput",data!$Z:$Z,"AllZeros",data!$V:$V,1,data!$W:$W,1)+COUNTIFS(data!$Y:$Y,"NoOutput",data!$Z:$Z,"AllZeros",data!$V:$V,1,data!$W:$W,1)-COUNTIFS(data!$Y:$Y,"NoOutput",data!$Z:$Z,"AllZeros",data!$V:$V,1,data!$W:$W,1)</f>
        <v>1</v>
      </c>
      <c r="E33" s="12" t="n">
        <f aca="false">COUNTIFS(data!$Y:$Y,"NoOutput",data!$Z:$Z,"ActualOutput",data!$V:$V,1,data!$W:$W,1)+COUNTIFS(data!$Y:$Y,"NoOutput",data!$Z:$Z,"ActualOutput",data!$V:$V,1,data!$W:$W,1)-COUNTIFS(data!$Y:$Y,"NoOutput",data!$Z:$Z,"ActualOutput",data!$V:$V,1,data!$W:$W,1)</f>
        <v>26</v>
      </c>
      <c r="O33" s="7" t="s">
        <v>26332</v>
      </c>
      <c r="P33" s="12" t="n">
        <f aca="false">COUNTIFS(data!$Y:$Y,"NoOutput",data!$Z:$Z,"NoOutput",data!$V:$V,1,data!$W:$W,1)+COUNTIFS(data!$Y:$Y,"NoOutput",data!$Z:$Z,"NoOutput",data!$V:$V,1,data!$W:$W,1)-COUNTIFS(data!$Y:$Y,"NoOutput",data!$Z:$Z,"NoOutput",data!$V:$V,1,data!$W:$W,1)</f>
        <v>823</v>
      </c>
      <c r="R33" s="12" t="n">
        <f aca="false">COUNTIFS(data!$Y:$Y,"NoOutput",data!$Z:$Z,"ActualOutput",data!$V:$V,1,data!$W:$W,1)+COUNTIFS(data!$Y:$Y,"NoOutput",data!$Z:$Z,"ActualOutput",data!$V:$V,1,data!$W:$W,1)-COUNTIFS(data!$Y:$Y,"NoOutput",data!$Z:$Z,"ActualOutput",data!$V:$V,1,data!$W:$W,1)+COUNTIFS(data!$Y:$Y,"NoOutput",data!$Z:$Z,"AllZeros",data!$V:$V,1,data!$W:$W,1)+COUNTIFS(data!$Y:$Y,"NoOutput",data!$Z:$Z,"AllZeros",data!$V:$V,1,data!$W:$W,1)-COUNTIFS(data!$Y:$Y,"NoOutput",data!$Z:$Z,"AllZeros",data!$V:$V,1,data!$W:$W,1)</f>
        <v>27</v>
      </c>
    </row>
    <row r="34" customFormat="false" ht="15.75" hidden="false" customHeight="false" outlineLevel="0" collapsed="false">
      <c r="A34" s="3" t="s">
        <v>26336</v>
      </c>
      <c r="B34" s="7" t="s">
        <v>26334</v>
      </c>
      <c r="C34" s="12" t="n">
        <f aca="false">COUNTIFS(data!$Y:$Y,"AllZeros",data!$Z:$Z,"NoOutput",data!$V:$V,1,data!$W:$W,1)+COUNTIFS(data!$Y:$Y,"AllZeros",data!$Z:$Z,"NoOutput",data!$V:$V,1,data!$W:$W,1)-COUNTIFS(data!$Y:$Y,"AllZeros",data!$Z:$Z,"NoOutput",data!$V:$V,1,data!$W:$W,1)</f>
        <v>0</v>
      </c>
      <c r="D34" s="12" t="n">
        <f aca="false">COUNTIFS(data!$Y:$Y,"AllZeros",data!$Z:$Z,"AllZeros",data!$V:$V,1,data!$W:$W,1)</f>
        <v>2</v>
      </c>
      <c r="E34" s="12" t="n">
        <f aca="false">COUNTIFS(data!$Y:$Y,"AllZeros",data!$Z:$Z,"ActualOutput",data!$V:$V,1,data!$W:$W,1)+COUNTIFS(data!$Y:$Y,"AllZeros",data!$Z:$Z,"ActualOutput",data!$V:$V,1,data!$W:$W,1)-COUNTIFS(data!$Y:$Y,"AllZeros",data!$Z:$Z,"ActualOutput",data!$V:$V,1,data!$W:$W,1)</f>
        <v>7</v>
      </c>
      <c r="N34" s="3" t="s">
        <v>26336</v>
      </c>
      <c r="O34" s="7" t="s">
        <v>26334</v>
      </c>
    </row>
    <row r="35" customFormat="false" ht="15.75" hidden="false" customHeight="false" outlineLevel="0" collapsed="false">
      <c r="B35" s="7" t="s">
        <v>26335</v>
      </c>
      <c r="C35" s="12" t="n">
        <f aca="false">COUNTIFS(data!$Y:$Y,"ActualOutput",data!$Z:$Z,"NoOutput",data!$V:$V,1,data!$W:$W,1)+COUNTIFS(data!$Y:$Y,"ActualOutput",data!$Z:$Z,"NoOutput",data!$V:$V,1,data!$W:$W,1)-COUNTIFS(data!$Y:$Y,"ActualOutput",data!$Z:$Z,"NoOutput",data!$V:$V,1,data!$W:$W,1)</f>
        <v>31</v>
      </c>
      <c r="D35" s="12" t="n">
        <f aca="false">COUNTIFS(data!$Y:$Y,"ActualOutput",data!$Z:$Z,"AllZeros",data!$V:$V,1,data!$W:$W,1)+COUNTIFS(data!$Y:$Y,"ActualOutput",data!$Z:$Z,"AllZeros",data!$V:$V,1,data!$W:$W,1)-COUNTIFS(data!$Y:$Y,"ActualOutput",data!$Z:$Z,"AllZeros",data!$V:$V,1,data!$W:$W,1)</f>
        <v>2</v>
      </c>
      <c r="E35" s="12" t="n">
        <f aca="false">COUNTIFS(data!$Y:$Y,"ActualOutput",data!$Z:$Z,"ActualOutput",data!$V:$V,1,data!$W:$W,1)+COUNTIFS(data!$Y:$Y,"ActualOutput",data!$Z:$Z,"ActualOutput",data!$V:$V,1,data!$W:$W,1)-COUNTIFS(data!$Y:$Y,"ActualOutput",data!$Z:$Z,"ActualOutput",data!$V:$V,1,data!$W:$W,1)</f>
        <v>147</v>
      </c>
      <c r="O35" s="7" t="s">
        <v>26335</v>
      </c>
      <c r="P35" s="12" t="n">
        <f aca="false">COUNTIFS(data!$Y:$Y,"ActualOutput",data!$Z:$Z,"NoOutput",data!$V:$V,1,data!$W:$W,1)+COUNTIFS(data!$Y:$Y,"ActualOutput",data!$Z:$Z,"NoOutput",data!$V:$V,1,data!$W:$W,1)-COUNTIFS(data!$Y:$Y,"ActualOutput",data!$Z:$Z,"NoOutput",data!$V:$V,1,data!$W:$W,1)+COUNTIFS(data!$Y:$Y,"AllZeros",data!$Z:$Z,"NoOutput",data!$V:$V,1,data!$W:$W,1)+COUNTIFS(data!$Y:$Y,"AllZeros",data!$Z:$Z,"NoOutput",data!$V:$V,1,data!$W:$W,1)-COUNTIFS(data!$Y:$Y,"AllZeros",data!$Z:$Z,"NoOutput",data!$V:$V,1,data!$W:$W,1)</f>
        <v>31</v>
      </c>
      <c r="R35" s="12" t="n">
        <f aca="false">COUNTIFS(data!$Y:$Y,"ActualOutput",data!$Z:$Z,"ActualOutput",data!$V:$V,1,data!$W:$W,1)+COUNTIFS(data!$Y:$Y,"ActualOutput",data!$Z:$Z,"ActualOutput",data!$V:$V,1,data!$W:$W,1)-COUNTIFS(data!$Y:$Y,"ActualOutput",data!$Z:$Z,"ActualOutput",data!$V:$V,1,data!$W:$W,1)+COUNTIFS(data!$Y:$Y,"AllZeros",data!$Z:$Z,"AllZeros",data!$V:$V,1,data!$W:$W,1)+COUNTIFS(data!$Y:$Y,"ActualOutput",data!$Z:$Z,"AllZeros",data!$V:$V,1,data!$W:$W,1)+COUNTIFS(data!$Y:$Y,"ActualOutput",data!$Z:$Z,"AllZeros",data!$V:$V,1,data!$W:$W,1)-COUNTIFS(data!$Y:$Y,"ActualOutput",data!$Z:$Z,"AllZeros",data!$V:$V,1,data!$W:$W,1)+COUNTIFS(data!$Y:$Y,"AllZeros",data!$Z:$Z,"ActualOutput",data!$V:$V,1,data!$W:$W,1)+COUNTIFS(data!$Y:$Y,"AllZeros",data!$Z:$Z,"ActualOutput",data!$V:$V,1,data!$W:$W,1)-COUNTIFS(data!$Y:$Y,"AllZeros",data!$Z:$Z,"ActualOutput",data!$V:$V,1,data!$W:$W,1)</f>
        <v>158</v>
      </c>
    </row>
    <row r="43" customFormat="false" ht="15.75" hidden="false" customHeight="false" outlineLevel="0" collapsed="false">
      <c r="B43" s="12" t="n">
        <f aca="false">IFERROR(__xludf.dummyfunction("FILTER(data!A:Z, 
  ( ( (data!X:X=1) * (data!V:V=1) ) + 
    ( (data!X:X=1) * (data!W:W=1) ) - 
    ( (data!X:X=1) * (data!V:V=1) * (data!W:W=1) )
  ) &gt; 0,
  NOT( (data!Y:Y=""AllZeros"") * (data!Z:Z=""AllZeros"") )
)"),1257)</f>
        <v>1257</v>
      </c>
      <c r="C43" s="12" t="str">
        <f aca="false">IFERROR(__xludf.dummyfunction("""COMPUTED_VALUE"""),"C:\work\data\SLNET\SLNET_GitHub\56873326\SimulinkLibraryForJava-master\test-data\org.conqat.lib.simulink.builder\branching_2013a.slx")</f>
        <v>C:\work\data\SLNET\SLNET_GitHub\56873326\SimulinkLibraryForJava-master\test-data\org.conqat.lib.simulink.builder\branching_2013a.slx</v>
      </c>
      <c r="D43" s="12" t="str">
        <f aca="false">IFERROR(__xludf.dummyfunction("""COMPUTED_VALUE"""),"C:\tmp\obfmodels\o1257.slx")</f>
        <v>C:\tmp\obfmodels\o1257.slx</v>
      </c>
      <c r="E43" s="12" t="n">
        <f aca="false">IFERROR(__xludf.dummyfunction("""COMPUTED_VALUE"""),1)</f>
        <v>1</v>
      </c>
      <c r="F43" s="12" t="n">
        <f aca="false">IFERROR(__xludf.dummyfunction("""COMPUTED_VALUE"""),0.1220092)</f>
        <v>0.1220092</v>
      </c>
      <c r="G43" s="12" t="n">
        <f aca="false">IFERROR(__xludf.dummyfunction("""COMPUTED_VALUE"""),6)</f>
        <v>6</v>
      </c>
      <c r="H43" s="12" t="n">
        <f aca="false">IFERROR(__xludf.dummyfunction("""COMPUTED_VALUE"""),6)</f>
        <v>6</v>
      </c>
      <c r="I43" s="12" t="n">
        <f aca="false">IFERROR(__xludf.dummyfunction("""COMPUTED_VALUE"""),2)</f>
        <v>2</v>
      </c>
      <c r="J43" s="12" t="n">
        <f aca="false">IFERROR(__xludf.dummyfunction("""COMPUTED_VALUE"""),2)</f>
        <v>2</v>
      </c>
      <c r="K43" s="12" t="n">
        <f aca="false">IFERROR(__xludf.dummyfunction("""COMPUTED_VALUE"""),7)</f>
        <v>7</v>
      </c>
      <c r="L43" s="12" t="n">
        <f aca="false">IFERROR(__xludf.dummyfunction("""COMPUTED_VALUE"""),7)</f>
        <v>7</v>
      </c>
      <c r="M43" s="12" t="n">
        <f aca="false">IFERROR(__xludf.dummyfunction("""COMPUTED_VALUE"""),0)</f>
        <v>0</v>
      </c>
      <c r="N43" s="12" t="n">
        <f aca="false">IFERROR(__xludf.dummyfunction("""COMPUTED_VALUE"""),0)</f>
        <v>0</v>
      </c>
      <c r="O43" s="12" t="n">
        <f aca="false">IFERROR(__xludf.dummyfunction("""COMPUTED_VALUE"""),0)</f>
        <v>0</v>
      </c>
      <c r="P43" s="12" t="n">
        <f aca="false">IFERROR(__xludf.dummyfunction("""COMPUTED_VALUE"""),0)</f>
        <v>0</v>
      </c>
      <c r="Q43" s="12" t="n">
        <f aca="false">IFERROR(__xludf.dummyfunction("""COMPUTED_VALUE"""),8.1)</f>
        <v>8.1</v>
      </c>
      <c r="R43" s="12" t="n">
        <f aca="false">IFERROR(__xludf.dummyfunction("""COMPUTED_VALUE"""),24.2)</f>
        <v>24.2</v>
      </c>
      <c r="S43" s="12" t="str">
        <f aca="false">IFERROR(__xludf.dummyfunction("""COMPUTED_VALUE"""),"Tue Sep 16 17:43:33 2014")</f>
        <v>Tue Sep 16 17:43:33 2014</v>
      </c>
      <c r="T43" s="13" t="n">
        <f aca="false">IFERROR(__xludf.dummyfunction("""COMPUTED_VALUE"""),45747.0137847222)</f>
        <v>45747.01378</v>
      </c>
      <c r="U43" s="12" t="str">
        <f aca="false">IFERROR(__xludf.dummyfunction("""COMPUTED_VALUE"""),"ode45")</f>
        <v>ode45</v>
      </c>
      <c r="V43" s="12" t="str">
        <f aca="false">IFERROR(__xludf.dummyfunction("""COMPUTED_VALUE"""),"ode45")</f>
        <v>ode45</v>
      </c>
      <c r="W43" s="12" t="n">
        <f aca="false">IFERROR(__xludf.dummyfunction("""COMPUTED_VALUE"""),1)</f>
        <v>1</v>
      </c>
      <c r="X43" s="12" t="n">
        <f aca="false">IFERROR(__xludf.dummyfunction("""COMPUTED_VALUE"""),1)</f>
        <v>1</v>
      </c>
      <c r="Y43" s="12" t="n">
        <f aca="false">IFERROR(__xludf.dummyfunction("""COMPUTED_VALUE"""),1)</f>
        <v>1</v>
      </c>
      <c r="Z43" s="12" t="str">
        <f aca="false">IFERROR(__xludf.dummyfunction("""COMPUTED_VALUE"""),"ActualOutput")</f>
        <v>ActualOutput</v>
      </c>
      <c r="AA43" s="12" t="str">
        <f aca="false">IFERROR(__xludf.dummyfunction("""COMPUTED_VALUE"""),"ActualOutput")</f>
        <v>ActualOutput</v>
      </c>
    </row>
    <row r="44" customFormat="false" ht="15.75" hidden="false" customHeight="false" outlineLevel="0" collapsed="false">
      <c r="B44" s="12" t="n">
        <f aca="false">IFERROR(__xludf.dummyfunction("""COMPUTED_VALUE"""),4840)</f>
        <v>4840</v>
      </c>
      <c r="C44" s="12" t="str">
        <f aca="false">IFERROR(__xludf.dummyfunction("""COMPUTED_VALUE"""),"C:\work\data\SLNET\SLNET_MATLABCentral\67888\R2018a models\dtc_inherited.slx")</f>
        <v>C:\work\data\SLNET\SLNET_MATLABCentral\67888\R2018a models\dtc_inherited.slx</v>
      </c>
      <c r="D44" s="12" t="str">
        <f aca="false">IFERROR(__xludf.dummyfunction("""COMPUTED_VALUE"""),"C:\tmp\obfmodels\o4840.slx")</f>
        <v>C:\tmp\obfmodels\o4840.slx</v>
      </c>
      <c r="E44" s="12" t="n">
        <f aca="false">IFERROR(__xludf.dummyfunction("""COMPUTED_VALUE"""),1)</f>
        <v>1</v>
      </c>
      <c r="F44" s="12" t="n">
        <f aca="false">IFERROR(__xludf.dummyfunction("""COMPUTED_VALUE"""),0.091055)</f>
        <v>0.091055</v>
      </c>
      <c r="G44" s="12" t="n">
        <f aca="false">IFERROR(__xludf.dummyfunction("""COMPUTED_VALUE"""),5)</f>
        <v>5</v>
      </c>
      <c r="H44" s="12" t="n">
        <f aca="false">IFERROR(__xludf.dummyfunction("""COMPUTED_VALUE"""),5)</f>
        <v>5</v>
      </c>
      <c r="I44" s="12" t="n">
        <f aca="false">IFERROR(__xludf.dummyfunction("""COMPUTED_VALUE"""),3)</f>
        <v>3</v>
      </c>
      <c r="J44" s="12" t="n">
        <f aca="false">IFERROR(__xludf.dummyfunction("""COMPUTED_VALUE"""),3)</f>
        <v>3</v>
      </c>
      <c r="K44" s="12" t="n">
        <f aca="false">IFERROR(__xludf.dummyfunction("""COMPUTED_VALUE"""),3)</f>
        <v>3</v>
      </c>
      <c r="L44" s="12" t="n">
        <f aca="false">IFERROR(__xludf.dummyfunction("""COMPUTED_VALUE"""),3)</f>
        <v>3</v>
      </c>
      <c r="M44" s="12" t="n">
        <f aca="false">IFERROR(__xludf.dummyfunction("""COMPUTED_VALUE"""),1)</f>
        <v>1</v>
      </c>
      <c r="N44" s="12" t="n">
        <f aca="false">IFERROR(__xludf.dummyfunction("""COMPUTED_VALUE"""),1)</f>
        <v>1</v>
      </c>
      <c r="O44" s="12" t="n">
        <f aca="false">IFERROR(__xludf.dummyfunction("""COMPUTED_VALUE"""),0)</f>
        <v>0</v>
      </c>
      <c r="P44" s="12" t="n">
        <f aca="false">IFERROR(__xludf.dummyfunction("""COMPUTED_VALUE"""),0)</f>
        <v>0</v>
      </c>
      <c r="Q44" s="12" t="n">
        <f aca="false">IFERROR(__xludf.dummyfunction("""COMPUTED_VALUE"""),9.1)</f>
        <v>9.1</v>
      </c>
      <c r="R44" s="12" t="n">
        <f aca="false">IFERROR(__xludf.dummyfunction("""COMPUTED_VALUE"""),24.2)</f>
        <v>24.2</v>
      </c>
      <c r="S44" s="12" t="str">
        <f aca="false">IFERROR(__xludf.dummyfunction("""COMPUTED_VALUE"""),"Fri Jun 29 20:14:40 2018")</f>
        <v>Fri Jun 29 20:14:40 2018</v>
      </c>
      <c r="T44" s="13" t="n">
        <f aca="false">IFERROR(__xludf.dummyfunction("""COMPUTED_VALUE"""),45747.7958217593)</f>
        <v>45747.79582</v>
      </c>
      <c r="U44" s="12" t="str">
        <f aca="false">IFERROR(__xludf.dummyfunction("""COMPUTED_VALUE"""),"FixedStepAuto")</f>
        <v>FixedStepAuto</v>
      </c>
      <c r="V44" s="12" t="str">
        <f aca="false">IFERROR(__xludf.dummyfunction("""COMPUTED_VALUE"""),"FixedStepAuto")</f>
        <v>FixedStepAuto</v>
      </c>
      <c r="W44" s="12" t="n">
        <f aca="false">IFERROR(__xludf.dummyfunction("""COMPUTED_VALUE"""),1)</f>
        <v>1</v>
      </c>
      <c r="X44" s="12" t="n">
        <f aca="false">IFERROR(__xludf.dummyfunction("""COMPUTED_VALUE"""),1)</f>
        <v>1</v>
      </c>
      <c r="Y44" s="12" t="n">
        <f aca="false">IFERROR(__xludf.dummyfunction("""COMPUTED_VALUE"""),1)</f>
        <v>1</v>
      </c>
      <c r="Z44" s="12" t="str">
        <f aca="false">IFERROR(__xludf.dummyfunction("""COMPUTED_VALUE"""),"ActualOutput")</f>
        <v>ActualOutput</v>
      </c>
      <c r="AA44" s="12" t="str">
        <f aca="false">IFERROR(__xludf.dummyfunction("""COMPUTED_VALUE"""),"ActualOutput")</f>
        <v>ActualOutput</v>
      </c>
    </row>
    <row r="45" customFormat="false" ht="15.75" hidden="false" customHeight="false" outlineLevel="0" collapsed="false">
      <c r="B45" s="12" t="n">
        <f aca="false">IFERROR(__xludf.dummyfunction("""COMPUTED_VALUE"""),4841)</f>
        <v>4841</v>
      </c>
      <c r="C45" s="12" t="str">
        <f aca="false">IFERROR(__xludf.dummyfunction("""COMPUTED_VALUE"""),"C:\work\data\SLNET\SLNET_MATLABCentral\67888\R2018a models\problem_description_example.slx")</f>
        <v>C:\work\data\SLNET\SLNET_MATLABCentral\67888\R2018a models\problem_description_example.slx</v>
      </c>
      <c r="D45" s="12" t="str">
        <f aca="false">IFERROR(__xludf.dummyfunction("""COMPUTED_VALUE"""),"C:\tmp\obfmodels\o4841.slx")</f>
        <v>C:\tmp\obfmodels\o4841.slx</v>
      </c>
      <c r="E45" s="12" t="n">
        <f aca="false">IFERROR(__xludf.dummyfunction("""COMPUTED_VALUE"""),1)</f>
        <v>1</v>
      </c>
      <c r="F45" s="12" t="n">
        <f aca="false">IFERROR(__xludf.dummyfunction("""COMPUTED_VALUE"""),0.039785)</f>
        <v>0.039785</v>
      </c>
      <c r="G45" s="12" t="n">
        <f aca="false">IFERROR(__xludf.dummyfunction("""COMPUTED_VALUE"""),5)</f>
        <v>5</v>
      </c>
      <c r="H45" s="12" t="n">
        <f aca="false">IFERROR(__xludf.dummyfunction("""COMPUTED_VALUE"""),5)</f>
        <v>5</v>
      </c>
      <c r="I45" s="12" t="n">
        <f aca="false">IFERROR(__xludf.dummyfunction("""COMPUTED_VALUE"""),3)</f>
        <v>3</v>
      </c>
      <c r="J45" s="12" t="n">
        <f aca="false">IFERROR(__xludf.dummyfunction("""COMPUTED_VALUE"""),3)</f>
        <v>3</v>
      </c>
      <c r="K45" s="12" t="n">
        <f aca="false">IFERROR(__xludf.dummyfunction("""COMPUTED_VALUE"""),3)</f>
        <v>3</v>
      </c>
      <c r="L45" s="12" t="n">
        <f aca="false">IFERROR(__xludf.dummyfunction("""COMPUTED_VALUE"""),3)</f>
        <v>3</v>
      </c>
      <c r="M45" s="12" t="n">
        <f aca="false">IFERROR(__xludf.dummyfunction("""COMPUTED_VALUE"""),0)</f>
        <v>0</v>
      </c>
      <c r="N45" s="12" t="n">
        <f aca="false">IFERROR(__xludf.dummyfunction("""COMPUTED_VALUE"""),0)</f>
        <v>0</v>
      </c>
      <c r="O45" s="12" t="n">
        <f aca="false">IFERROR(__xludf.dummyfunction("""COMPUTED_VALUE"""),0)</f>
        <v>0</v>
      </c>
      <c r="P45" s="12" t="n">
        <f aca="false">IFERROR(__xludf.dummyfunction("""COMPUTED_VALUE"""),0)</f>
        <v>0</v>
      </c>
      <c r="Q45" s="12" t="n">
        <f aca="false">IFERROR(__xludf.dummyfunction("""COMPUTED_VALUE"""),9.1)</f>
        <v>9.1</v>
      </c>
      <c r="R45" s="12" t="n">
        <f aca="false">IFERROR(__xludf.dummyfunction("""COMPUTED_VALUE"""),24.2)</f>
        <v>24.2</v>
      </c>
      <c r="S45" s="12" t="str">
        <f aca="false">IFERROR(__xludf.dummyfunction("""COMPUTED_VALUE"""),"Fri Jun 29 20:15:00 2018")</f>
        <v>Fri Jun 29 20:15:00 2018</v>
      </c>
      <c r="T45" s="13" t="n">
        <f aca="false">IFERROR(__xludf.dummyfunction("""COMPUTED_VALUE"""),45747.7958796296)</f>
        <v>45747.79588</v>
      </c>
      <c r="U45" s="12" t="str">
        <f aca="false">IFERROR(__xludf.dummyfunction("""COMPUTED_VALUE"""),"FixedStepAuto")</f>
        <v>FixedStepAuto</v>
      </c>
      <c r="V45" s="12" t="str">
        <f aca="false">IFERROR(__xludf.dummyfunction("""COMPUTED_VALUE"""),"FixedStepAuto")</f>
        <v>FixedStepAuto</v>
      </c>
      <c r="W45" s="12" t="n">
        <f aca="false">IFERROR(__xludf.dummyfunction("""COMPUTED_VALUE"""),1)</f>
        <v>1</v>
      </c>
      <c r="X45" s="12" t="n">
        <f aca="false">IFERROR(__xludf.dummyfunction("""COMPUTED_VALUE"""),1)</f>
        <v>1</v>
      </c>
      <c r="Y45" s="12" t="n">
        <f aca="false">IFERROR(__xludf.dummyfunction("""COMPUTED_VALUE"""),1)</f>
        <v>1</v>
      </c>
      <c r="Z45" s="12" t="str">
        <f aca="false">IFERROR(__xludf.dummyfunction("""COMPUTED_VALUE"""),"ActualOutput")</f>
        <v>ActualOutput</v>
      </c>
      <c r="AA45" s="12" t="str">
        <f aca="false">IFERROR(__xludf.dummyfunction("""COMPUTED_VALUE"""),"ActualOutput")</f>
        <v>ActualOutput</v>
      </c>
    </row>
    <row r="46" customFormat="false" ht="15.75" hidden="false" customHeight="false" outlineLevel="0" collapsed="false">
      <c r="B46" s="12" t="n">
        <f aca="false">IFERROR(__xludf.dummyfunction("""COMPUTED_VALUE"""),5336)</f>
        <v>5336</v>
      </c>
      <c r="C46" s="12" t="str">
        <f aca="false">IFERROR(__xludf.dummyfunction("""COMPUTED_VALUE"""),"C:\work\data\SLNET\SLNET_GitHub\100999374\cocoSim2-master\examples\properties\safe_1.mdl")</f>
        <v>C:\work\data\SLNET\SLNET_GitHub\100999374\cocoSim2-master\examples\properties\safe_1.mdl</v>
      </c>
      <c r="D46" s="12" t="str">
        <f aca="false">IFERROR(__xludf.dummyfunction("""COMPUTED_VALUE"""),"C:\tmp\obfmodels\o5336.mdl")</f>
        <v>C:\tmp\obfmodels\o5336.mdl</v>
      </c>
      <c r="E46" s="12" t="n">
        <f aca="false">IFERROR(__xludf.dummyfunction("""COMPUTED_VALUE"""),1)</f>
        <v>1</v>
      </c>
      <c r="F46" s="12" t="n">
        <f aca="false">IFERROR(__xludf.dummyfunction("""COMPUTED_VALUE"""),0.3251838)</f>
        <v>0.3251838</v>
      </c>
      <c r="G46" s="12" t="n">
        <f aca="false">IFERROR(__xludf.dummyfunction("""COMPUTED_VALUE"""),21)</f>
        <v>21</v>
      </c>
      <c r="H46" s="12" t="n">
        <f aca="false">IFERROR(__xludf.dummyfunction("""COMPUTED_VALUE"""),21)</f>
        <v>21</v>
      </c>
      <c r="I46" s="12" t="n">
        <f aca="false">IFERROR(__xludf.dummyfunction("""COMPUTED_VALUE"""),8)</f>
        <v>8</v>
      </c>
      <c r="J46" s="12" t="n">
        <f aca="false">IFERROR(__xludf.dummyfunction("""COMPUTED_VALUE"""),8)</f>
        <v>8</v>
      </c>
      <c r="K46" s="12" t="n">
        <f aca="false">IFERROR(__xludf.dummyfunction("""COMPUTED_VALUE"""),38)</f>
        <v>38</v>
      </c>
      <c r="L46" s="12" t="n">
        <f aca="false">IFERROR(__xludf.dummyfunction("""COMPUTED_VALUE"""),38)</f>
        <v>38</v>
      </c>
      <c r="M46" s="12" t="n">
        <f aca="false">IFERROR(__xludf.dummyfunction("""COMPUTED_VALUE"""),1)</f>
        <v>1</v>
      </c>
      <c r="N46" s="12" t="n">
        <f aca="false">IFERROR(__xludf.dummyfunction("""COMPUTED_VALUE"""),1)</f>
        <v>1</v>
      </c>
      <c r="O46" s="12" t="n">
        <f aca="false">IFERROR(__xludf.dummyfunction("""COMPUTED_VALUE"""),4)</f>
        <v>4</v>
      </c>
      <c r="P46" s="12" t="n">
        <f aca="false">IFERROR(__xludf.dummyfunction("""COMPUTED_VALUE"""),3)</f>
        <v>3</v>
      </c>
      <c r="Q46" s="12" t="n">
        <f aca="false">IFERROR(__xludf.dummyfunction("""COMPUTED_VALUE"""),8.4)</f>
        <v>8.4</v>
      </c>
      <c r="R46" s="12" t="n">
        <f aca="false">IFERROR(__xludf.dummyfunction("""COMPUTED_VALUE"""),24.2)</f>
        <v>24.2</v>
      </c>
      <c r="S46" s="12" t="str">
        <f aca="false">IFERROR(__xludf.dummyfunction("""COMPUTED_VALUE"""),"Thu Mar 09 16:51:07 2017")</f>
        <v>Thu Mar 09 16:51:07 2017</v>
      </c>
      <c r="T46" s="13" t="n">
        <f aca="false">IFERROR(__xludf.dummyfunction("""COMPUTED_VALUE"""),45747.1246759259)</f>
        <v>45747.12468</v>
      </c>
      <c r="U46" s="12" t="str">
        <f aca="false">IFERROR(__xludf.dummyfunction("""COMPUTED_VALUE"""),"VariableStepDiscrete")</f>
        <v>VariableStepDiscrete</v>
      </c>
      <c r="V46" s="12" t="str">
        <f aca="false">IFERROR(__xludf.dummyfunction("""COMPUTED_VALUE"""),"VariableStepDiscrete")</f>
        <v>VariableStepDiscrete</v>
      </c>
      <c r="W46" s="12" t="n">
        <f aca="false">IFERROR(__xludf.dummyfunction("""COMPUTED_VALUE"""),1)</f>
        <v>1</v>
      </c>
      <c r="X46" s="12" t="n">
        <f aca="false">IFERROR(__xludf.dummyfunction("""COMPUTED_VALUE"""),1)</f>
        <v>1</v>
      </c>
      <c r="Y46" s="12" t="n">
        <f aca="false">IFERROR(__xludf.dummyfunction("""COMPUTED_VALUE"""),1)</f>
        <v>1</v>
      </c>
      <c r="Z46" s="12" t="str">
        <f aca="false">IFERROR(__xludf.dummyfunction("""COMPUTED_VALUE"""),"ActualOutput")</f>
        <v>ActualOutput</v>
      </c>
      <c r="AA46" s="12" t="str">
        <f aca="false">IFERROR(__xludf.dummyfunction("""COMPUTED_VALUE"""),"ActualOutput")</f>
        <v>ActualOutput</v>
      </c>
    </row>
    <row r="47" customFormat="false" ht="15.75" hidden="false" customHeight="false" outlineLevel="0" collapsed="false">
      <c r="B47" s="12" t="n">
        <f aca="false">IFERROR(__xludf.dummyfunction("""COMPUTED_VALUE"""),5337)</f>
        <v>5337</v>
      </c>
      <c r="C47" s="12" t="str">
        <f aca="false">IFERROR(__xludf.dummyfunction("""COMPUTED_VALUE"""),"C:\work\data\SLNET\SLNET_GitHub\100999374\cocoSim2-master\examples\properties\two_property.mdl")</f>
        <v>C:\work\data\SLNET\SLNET_GitHub\100999374\cocoSim2-master\examples\properties\two_property.mdl</v>
      </c>
      <c r="D47" s="12" t="str">
        <f aca="false">IFERROR(__xludf.dummyfunction("""COMPUTED_VALUE"""),"C:\tmp\obfmodels\o5337.mdl")</f>
        <v>C:\tmp\obfmodels\o5337.mdl</v>
      </c>
      <c r="E47" s="12" t="n">
        <f aca="false">IFERROR(__xludf.dummyfunction("""COMPUTED_VALUE"""),1)</f>
        <v>1</v>
      </c>
      <c r="F47" s="12" t="n">
        <f aca="false">IFERROR(__xludf.dummyfunction("""COMPUTED_VALUE"""),0.2438537)</f>
        <v>0.2438537</v>
      </c>
      <c r="G47" s="12" t="n">
        <f aca="false">IFERROR(__xludf.dummyfunction("""COMPUTED_VALUE"""),24)</f>
        <v>24</v>
      </c>
      <c r="H47" s="12" t="n">
        <f aca="false">IFERROR(__xludf.dummyfunction("""COMPUTED_VALUE"""),24)</f>
        <v>24</v>
      </c>
      <c r="I47" s="12" t="n">
        <f aca="false">IFERROR(__xludf.dummyfunction("""COMPUTED_VALUE"""),7)</f>
        <v>7</v>
      </c>
      <c r="J47" s="12" t="n">
        <f aca="false">IFERROR(__xludf.dummyfunction("""COMPUTED_VALUE"""),7)</f>
        <v>7</v>
      </c>
      <c r="K47" s="12" t="n">
        <f aca="false">IFERROR(__xludf.dummyfunction("""COMPUTED_VALUE"""),38)</f>
        <v>38</v>
      </c>
      <c r="L47" s="12" t="n">
        <f aca="false">IFERROR(__xludf.dummyfunction("""COMPUTED_VALUE"""),38)</f>
        <v>38</v>
      </c>
      <c r="M47" s="12" t="n">
        <f aca="false">IFERROR(__xludf.dummyfunction("""COMPUTED_VALUE"""),2)</f>
        <v>2</v>
      </c>
      <c r="N47" s="12" t="n">
        <f aca="false">IFERROR(__xludf.dummyfunction("""COMPUTED_VALUE"""),2)</f>
        <v>2</v>
      </c>
      <c r="O47" s="12" t="n">
        <f aca="false">IFERROR(__xludf.dummyfunction("""COMPUTED_VALUE"""),4)</f>
        <v>4</v>
      </c>
      <c r="P47" s="12" t="n">
        <f aca="false">IFERROR(__xludf.dummyfunction("""COMPUTED_VALUE"""),2)</f>
        <v>2</v>
      </c>
      <c r="Q47" s="12" t="n">
        <f aca="false">IFERROR(__xludf.dummyfunction("""COMPUTED_VALUE"""),8.4)</f>
        <v>8.4</v>
      </c>
      <c r="R47" s="12" t="n">
        <f aca="false">IFERROR(__xludf.dummyfunction("""COMPUTED_VALUE"""),24.2)</f>
        <v>24.2</v>
      </c>
      <c r="S47" s="12" t="str">
        <f aca="false">IFERROR(__xludf.dummyfunction("""COMPUTED_VALUE"""),"Thu Mar 09 16:51:08 2017")</f>
        <v>Thu Mar 09 16:51:08 2017</v>
      </c>
      <c r="T47" s="13" t="n">
        <f aca="false">IFERROR(__xludf.dummyfunction("""COMPUTED_VALUE"""),45747.1247337963)</f>
        <v>45747.12473</v>
      </c>
      <c r="U47" s="12" t="str">
        <f aca="false">IFERROR(__xludf.dummyfunction("""COMPUTED_VALUE"""),"VariableStepDiscrete")</f>
        <v>VariableStepDiscrete</v>
      </c>
      <c r="V47" s="12" t="str">
        <f aca="false">IFERROR(__xludf.dummyfunction("""COMPUTED_VALUE"""),"VariableStepDiscrete")</f>
        <v>VariableStepDiscrete</v>
      </c>
      <c r="W47" s="12" t="n">
        <f aca="false">IFERROR(__xludf.dummyfunction("""COMPUTED_VALUE"""),1)</f>
        <v>1</v>
      </c>
      <c r="X47" s="12" t="n">
        <f aca="false">IFERROR(__xludf.dummyfunction("""COMPUTED_VALUE"""),1)</f>
        <v>1</v>
      </c>
      <c r="Y47" s="12" t="n">
        <f aca="false">IFERROR(__xludf.dummyfunction("""COMPUTED_VALUE"""),1)</f>
        <v>1</v>
      </c>
      <c r="Z47" s="12" t="str">
        <f aca="false">IFERROR(__xludf.dummyfunction("""COMPUTED_VALUE"""),"ActualOutput")</f>
        <v>ActualOutput</v>
      </c>
      <c r="AA47" s="12" t="str">
        <f aca="false">IFERROR(__xludf.dummyfunction("""COMPUTED_VALUE"""),"ActualOutput")</f>
        <v>ActualOutput</v>
      </c>
    </row>
    <row r="48" customFormat="false" ht="15.75" hidden="false" customHeight="false" outlineLevel="0" collapsed="false">
      <c r="B48" s="12" t="n">
        <f aca="false">IFERROR(__xludf.dummyfunction("""COMPUTED_VALUE"""),5579)</f>
        <v>5579</v>
      </c>
      <c r="C48" s="12" t="str">
        <f aca="false">IFERROR(__xludf.dummyfunction("""COMPUTED_VALUE"""),"C:\work\data\SLNET\SLNET_GitHub\25926236\massif-master\tests\hu.bme.mit.massif.simulink.api.tests\cases\03 - simple_io_ports\simple_io_ports.mdl")</f>
        <v>C:\work\data\SLNET\SLNET_GitHub\25926236\massif-master\tests\hu.bme.mit.massif.simulink.api.tests\cases\03 - simple_io_ports\simple_io_ports.mdl</v>
      </c>
      <c r="D48" s="12" t="str">
        <f aca="false">IFERROR(__xludf.dummyfunction("""COMPUTED_VALUE"""),"C:\tmp\obfmodels\o5579.mdl")</f>
        <v>C:\tmp\obfmodels\o5579.mdl</v>
      </c>
      <c r="E48" s="12" t="n">
        <f aca="false">IFERROR(__xludf.dummyfunction("""COMPUTED_VALUE"""),1)</f>
        <v>1</v>
      </c>
      <c r="F48" s="12" t="n">
        <f aca="false">IFERROR(__xludf.dummyfunction("""COMPUTED_VALUE"""),0.0583845)</f>
        <v>0.0583845</v>
      </c>
      <c r="G48" s="12" t="n">
        <f aca="false">IFERROR(__xludf.dummyfunction("""COMPUTED_VALUE"""),3)</f>
        <v>3</v>
      </c>
      <c r="H48" s="12" t="n">
        <f aca="false">IFERROR(__xludf.dummyfunction("""COMPUTED_VALUE"""),3)</f>
        <v>3</v>
      </c>
      <c r="I48" s="12" t="n">
        <f aca="false">IFERROR(__xludf.dummyfunction("""COMPUTED_VALUE"""),2)</f>
        <v>2</v>
      </c>
      <c r="J48" s="12" t="n">
        <f aca="false">IFERROR(__xludf.dummyfunction("""COMPUTED_VALUE"""),2)</f>
        <v>2</v>
      </c>
      <c r="K48" s="12" t="n">
        <f aca="false">IFERROR(__xludf.dummyfunction("""COMPUTED_VALUE"""),1)</f>
        <v>1</v>
      </c>
      <c r="L48" s="12" t="n">
        <f aca="false">IFERROR(__xludf.dummyfunction("""COMPUTED_VALUE"""),1)</f>
        <v>1</v>
      </c>
      <c r="M48" s="12" t="n">
        <f aca="false">IFERROR(__xludf.dummyfunction("""COMPUTED_VALUE"""),0)</f>
        <v>0</v>
      </c>
      <c r="N48" s="12" t="n">
        <f aca="false">IFERROR(__xludf.dummyfunction("""COMPUTED_VALUE"""),0)</f>
        <v>0</v>
      </c>
      <c r="O48" s="12" t="n">
        <f aca="false">IFERROR(__xludf.dummyfunction("""COMPUTED_VALUE"""),0)</f>
        <v>0</v>
      </c>
      <c r="P48" s="12" t="n">
        <f aca="false">IFERROR(__xludf.dummyfunction("""COMPUTED_VALUE"""),0)</f>
        <v>0</v>
      </c>
      <c r="Q48" s="12" t="n">
        <f aca="false">IFERROR(__xludf.dummyfunction("""COMPUTED_VALUE"""),8)</f>
        <v>8</v>
      </c>
      <c r="R48" s="12" t="n">
        <f aca="false">IFERROR(__xludf.dummyfunction("""COMPUTED_VALUE"""),24.2)</f>
        <v>24.2</v>
      </c>
      <c r="S48" s="12" t="str">
        <f aca="false">IFERROR(__xludf.dummyfunction("""COMPUTED_VALUE"""),"Sat Mar 09 14:13:38 2013")</f>
        <v>Sat Mar 09 14:13:38 2013</v>
      </c>
      <c r="T48" s="13" t="n">
        <f aca="false">IFERROR(__xludf.dummyfunction("""COMPUTED_VALUE"""),45747.1392824074)</f>
        <v>45747.13928</v>
      </c>
      <c r="U48" s="12" t="str">
        <f aca="false">IFERROR(__xludf.dummyfunction("""COMPUTED_VALUE"""),"ode45")</f>
        <v>ode45</v>
      </c>
      <c r="V48" s="12" t="str">
        <f aca="false">IFERROR(__xludf.dummyfunction("""COMPUTED_VALUE"""),"ode45")</f>
        <v>ode45</v>
      </c>
      <c r="W48" s="12" t="n">
        <f aca="false">IFERROR(__xludf.dummyfunction("""COMPUTED_VALUE"""),1)</f>
        <v>1</v>
      </c>
      <c r="X48" s="12" t="n">
        <f aca="false">IFERROR(__xludf.dummyfunction("""COMPUTED_VALUE"""),1)</f>
        <v>1</v>
      </c>
      <c r="Y48" s="12" t="n">
        <f aca="false">IFERROR(__xludf.dummyfunction("""COMPUTED_VALUE"""),1)</f>
        <v>1</v>
      </c>
      <c r="Z48" s="12" t="str">
        <f aca="false">IFERROR(__xludf.dummyfunction("""COMPUTED_VALUE"""),"ActualOutput")</f>
        <v>ActualOutput</v>
      </c>
      <c r="AA48" s="12" t="str">
        <f aca="false">IFERROR(__xludf.dummyfunction("""COMPUTED_VALUE"""),"ActualOutput")</f>
        <v>ActualOutput</v>
      </c>
    </row>
    <row r="49" customFormat="false" ht="15.75" hidden="false" customHeight="false" outlineLevel="0" collapsed="false">
      <c r="B49" s="12" t="n">
        <f aca="false">IFERROR(__xludf.dummyfunction("""COMPUTED_VALUE"""),5682)</f>
        <v>5682</v>
      </c>
      <c r="C49" s="12" t="str">
        <f aca="false">IFERROR(__xludf.dummyfunction("""COMPUTED_VALUE"""),"C:\work\data\SLNET\SLNET_GitHub\56873326\SimulinkLibraryForJava-master\test-data\org.conqat.lib.simulink.builder\branching.mdl")</f>
        <v>C:\work\data\SLNET\SLNET_GitHub\56873326\SimulinkLibraryForJava-master\test-data\org.conqat.lib.simulink.builder\branching.mdl</v>
      </c>
      <c r="D49" s="12" t="str">
        <f aca="false">IFERROR(__xludf.dummyfunction("""COMPUTED_VALUE"""),"C:\tmp\obfmodels\o5682.mdl")</f>
        <v>C:\tmp\obfmodels\o5682.mdl</v>
      </c>
      <c r="E49" s="12" t="n">
        <f aca="false">IFERROR(__xludf.dummyfunction("""COMPUTED_VALUE"""),1)</f>
        <v>1</v>
      </c>
      <c r="F49" s="12" t="n">
        <f aca="false">IFERROR(__xludf.dummyfunction("""COMPUTED_VALUE"""),0.0500937)</f>
        <v>0.0500937</v>
      </c>
      <c r="G49" s="12" t="n">
        <f aca="false">IFERROR(__xludf.dummyfunction("""COMPUTED_VALUE"""),6)</f>
        <v>6</v>
      </c>
      <c r="H49" s="12" t="n">
        <f aca="false">IFERROR(__xludf.dummyfunction("""COMPUTED_VALUE"""),6)</f>
        <v>6</v>
      </c>
      <c r="I49" s="12" t="n">
        <f aca="false">IFERROR(__xludf.dummyfunction("""COMPUTED_VALUE"""),2)</f>
        <v>2</v>
      </c>
      <c r="J49" s="12" t="n">
        <f aca="false">IFERROR(__xludf.dummyfunction("""COMPUTED_VALUE"""),2)</f>
        <v>2</v>
      </c>
      <c r="K49" s="12" t="n">
        <f aca="false">IFERROR(__xludf.dummyfunction("""COMPUTED_VALUE"""),7)</f>
        <v>7</v>
      </c>
      <c r="L49" s="12" t="n">
        <f aca="false">IFERROR(__xludf.dummyfunction("""COMPUTED_VALUE"""),7)</f>
        <v>7</v>
      </c>
      <c r="M49" s="12" t="n">
        <f aca="false">IFERROR(__xludf.dummyfunction("""COMPUTED_VALUE"""),0)</f>
        <v>0</v>
      </c>
      <c r="N49" s="12" t="n">
        <f aca="false">IFERROR(__xludf.dummyfunction("""COMPUTED_VALUE"""),0)</f>
        <v>0</v>
      </c>
      <c r="O49" s="12" t="n">
        <f aca="false">IFERROR(__xludf.dummyfunction("""COMPUTED_VALUE"""),0)</f>
        <v>0</v>
      </c>
      <c r="P49" s="12" t="n">
        <f aca="false">IFERROR(__xludf.dummyfunction("""COMPUTED_VALUE"""),0)</f>
        <v>0</v>
      </c>
      <c r="Q49" s="12" t="n">
        <f aca="false">IFERROR(__xludf.dummyfunction("""COMPUTED_VALUE"""),6.3)</f>
        <v>6.3</v>
      </c>
      <c r="R49" s="12" t="n">
        <f aca="false">IFERROR(__xludf.dummyfunction("""COMPUTED_VALUE"""),24.2)</f>
        <v>24.2</v>
      </c>
      <c r="S49" s="12" t="str">
        <f aca="false">IFERROR(__xludf.dummyfunction("""COMPUTED_VALUE"""),"Wed Jul 11 08:40:05 2007")</f>
        <v>Wed Jul 11 08:40:05 2007</v>
      </c>
      <c r="T49" s="13" t="n">
        <f aca="false">IFERROR(__xludf.dummyfunction("""COMPUTED_VALUE"""),45747.1557986111)</f>
        <v>45747.1558</v>
      </c>
      <c r="U49" s="12" t="str">
        <f aca="false">IFERROR(__xludf.dummyfunction("""COMPUTED_VALUE"""),"ode45")</f>
        <v>ode45</v>
      </c>
      <c r="V49" s="12" t="str">
        <f aca="false">IFERROR(__xludf.dummyfunction("""COMPUTED_VALUE"""),"ode45")</f>
        <v>ode45</v>
      </c>
      <c r="W49" s="12" t="n">
        <f aca="false">IFERROR(__xludf.dummyfunction("""COMPUTED_VALUE"""),1)</f>
        <v>1</v>
      </c>
      <c r="X49" s="12" t="n">
        <f aca="false">IFERROR(__xludf.dummyfunction("""COMPUTED_VALUE"""),1)</f>
        <v>1</v>
      </c>
      <c r="Y49" s="12" t="n">
        <f aca="false">IFERROR(__xludf.dummyfunction("""COMPUTED_VALUE"""),1)</f>
        <v>1</v>
      </c>
      <c r="Z49" s="12" t="str">
        <f aca="false">IFERROR(__xludf.dummyfunction("""COMPUTED_VALUE"""),"ActualOutput")</f>
        <v>ActualOutput</v>
      </c>
      <c r="AA49" s="12" t="str">
        <f aca="false">IFERROR(__xludf.dummyfunction("""COMPUTED_VALUE"""),"ActualOutput")</f>
        <v>ActualOutput</v>
      </c>
    </row>
    <row r="50" customFormat="false" ht="15.75" hidden="false" customHeight="false" outlineLevel="0" collapsed="false">
      <c r="B50" s="12" t="n">
        <f aca="false">IFERROR(__xludf.dummyfunction("""COMPUTED_VALUE"""),5683)</f>
        <v>5683</v>
      </c>
      <c r="C50" s="12" t="str">
        <f aca="false">IFERROR(__xludf.dummyfunction("""COMPUTED_VALUE"""),"C:\work\data\SLNET\SLNET_GitHub\56873326\SimulinkLibraryForJava-master\test-data\org.conqat.lib.simulink.builder\branching_2013a.mdl")</f>
        <v>C:\work\data\SLNET\SLNET_GitHub\56873326\SimulinkLibraryForJava-master\test-data\org.conqat.lib.simulink.builder\branching_2013a.mdl</v>
      </c>
      <c r="D50" s="12" t="str">
        <f aca="false">IFERROR(__xludf.dummyfunction("""COMPUTED_VALUE"""),"C:\tmp\obfmodels\o5683.mdl")</f>
        <v>C:\tmp\obfmodels\o5683.mdl</v>
      </c>
      <c r="E50" s="12" t="n">
        <f aca="false">IFERROR(__xludf.dummyfunction("""COMPUTED_VALUE"""),1)</f>
        <v>1</v>
      </c>
      <c r="F50" s="12" t="n">
        <f aca="false">IFERROR(__xludf.dummyfunction("""COMPUTED_VALUE"""),0.0494755)</f>
        <v>0.0494755</v>
      </c>
      <c r="G50" s="12" t="n">
        <f aca="false">IFERROR(__xludf.dummyfunction("""COMPUTED_VALUE"""),6)</f>
        <v>6</v>
      </c>
      <c r="H50" s="12" t="n">
        <f aca="false">IFERROR(__xludf.dummyfunction("""COMPUTED_VALUE"""),6)</f>
        <v>6</v>
      </c>
      <c r="I50" s="12" t="n">
        <f aca="false">IFERROR(__xludf.dummyfunction("""COMPUTED_VALUE"""),2)</f>
        <v>2</v>
      </c>
      <c r="J50" s="12" t="n">
        <f aca="false">IFERROR(__xludf.dummyfunction("""COMPUTED_VALUE"""),2)</f>
        <v>2</v>
      </c>
      <c r="K50" s="12" t="n">
        <f aca="false">IFERROR(__xludf.dummyfunction("""COMPUTED_VALUE"""),7)</f>
        <v>7</v>
      </c>
      <c r="L50" s="12" t="n">
        <f aca="false">IFERROR(__xludf.dummyfunction("""COMPUTED_VALUE"""),7)</f>
        <v>7</v>
      </c>
      <c r="M50" s="12" t="n">
        <f aca="false">IFERROR(__xludf.dummyfunction("""COMPUTED_VALUE"""),0)</f>
        <v>0</v>
      </c>
      <c r="N50" s="12" t="n">
        <f aca="false">IFERROR(__xludf.dummyfunction("""COMPUTED_VALUE"""),0)</f>
        <v>0</v>
      </c>
      <c r="O50" s="12" t="n">
        <f aca="false">IFERROR(__xludf.dummyfunction("""COMPUTED_VALUE"""),0)</f>
        <v>0</v>
      </c>
      <c r="P50" s="12" t="n">
        <f aca="false">IFERROR(__xludf.dummyfunction("""COMPUTED_VALUE"""),0)</f>
        <v>0</v>
      </c>
      <c r="Q50" s="12" t="n">
        <f aca="false">IFERROR(__xludf.dummyfunction("""COMPUTED_VALUE"""),8.1)</f>
        <v>8.1</v>
      </c>
      <c r="R50" s="12" t="n">
        <f aca="false">IFERROR(__xludf.dummyfunction("""COMPUTED_VALUE"""),24.2)</f>
        <v>24.2</v>
      </c>
      <c r="S50" s="12" t="str">
        <f aca="false">IFERROR(__xludf.dummyfunction("""COMPUTED_VALUE"""),"Tue Sep 16 15:30:04 2014")</f>
        <v>Tue Sep 16 15:30:04 2014</v>
      </c>
      <c r="T50" s="13" t="n">
        <f aca="false">IFERROR(__xludf.dummyfunction("""COMPUTED_VALUE"""),45747.1558564815)</f>
        <v>45747.15586</v>
      </c>
      <c r="U50" s="12" t="str">
        <f aca="false">IFERROR(__xludf.dummyfunction("""COMPUTED_VALUE"""),"ode45")</f>
        <v>ode45</v>
      </c>
      <c r="V50" s="12" t="str">
        <f aca="false">IFERROR(__xludf.dummyfunction("""COMPUTED_VALUE"""),"ode45")</f>
        <v>ode45</v>
      </c>
      <c r="W50" s="12" t="n">
        <f aca="false">IFERROR(__xludf.dummyfunction("""COMPUTED_VALUE"""),1)</f>
        <v>1</v>
      </c>
      <c r="X50" s="12" t="n">
        <f aca="false">IFERROR(__xludf.dummyfunction("""COMPUTED_VALUE"""),1)</f>
        <v>1</v>
      </c>
      <c r="Y50" s="12" t="n">
        <f aca="false">IFERROR(__xludf.dummyfunction("""COMPUTED_VALUE"""),1)</f>
        <v>1</v>
      </c>
      <c r="Z50" s="12" t="str">
        <f aca="false">IFERROR(__xludf.dummyfunction("""COMPUTED_VALUE"""),"ActualOutput")</f>
        <v>ActualOutput</v>
      </c>
      <c r="AA50" s="12" t="str">
        <f aca="false">IFERROR(__xludf.dummyfunction("""COMPUTED_VALUE"""),"ActualOutput")</f>
        <v>ActualOutput</v>
      </c>
    </row>
    <row r="51" customFormat="false" ht="15.75" hidden="false" customHeight="false" outlineLevel="0" collapsed="false">
      <c r="B51" s="12" t="n">
        <f aca="false">IFERROR(__xludf.dummyfunction("""COMPUTED_VALUE"""),6182)</f>
        <v>6182</v>
      </c>
      <c r="C51" s="12" t="str">
        <f aca="false">IFERROR(__xludf.dummyfunction("""COMPUTED_VALUE"""),"C:\work\data\SLNET\SLNET_MATLABCentral\19835\fixpt_tips_R2008a\Models\BaseDataTypes16.mdl")</f>
        <v>C:\work\data\SLNET\SLNET_MATLABCentral\19835\fixpt_tips_R2008a\Models\BaseDataTypes16.mdl</v>
      </c>
      <c r="D51" s="12" t="str">
        <f aca="false">IFERROR(__xludf.dummyfunction("""COMPUTED_VALUE"""),"C:\tmp\obfmodels\o6182.mdl")</f>
        <v>C:\tmp\obfmodels\o6182.mdl</v>
      </c>
      <c r="E51" s="12" t="n">
        <f aca="false">IFERROR(__xludf.dummyfunction("""COMPUTED_VALUE"""),1)</f>
        <v>1</v>
      </c>
      <c r="F51" s="12" t="n">
        <f aca="false">IFERROR(__xludf.dummyfunction("""COMPUTED_VALUE"""),0.1451326)</f>
        <v>0.1451326</v>
      </c>
      <c r="G51" s="12" t="n">
        <f aca="false">IFERROR(__xludf.dummyfunction("""COMPUTED_VALUE"""),5)</f>
        <v>5</v>
      </c>
      <c r="H51" s="12" t="n">
        <f aca="false">IFERROR(__xludf.dummyfunction("""COMPUTED_VALUE"""),5)</f>
        <v>5</v>
      </c>
      <c r="I51" s="12" t="n">
        <f aca="false">IFERROR(__xludf.dummyfunction("""COMPUTED_VALUE"""),3)</f>
        <v>3</v>
      </c>
      <c r="J51" s="12" t="n">
        <f aca="false">IFERROR(__xludf.dummyfunction("""COMPUTED_VALUE"""),3)</f>
        <v>3</v>
      </c>
      <c r="K51" s="12" t="n">
        <f aca="false">IFERROR(__xludf.dummyfunction("""COMPUTED_VALUE"""),3)</f>
        <v>3</v>
      </c>
      <c r="L51" s="12" t="n">
        <f aca="false">IFERROR(__xludf.dummyfunction("""COMPUTED_VALUE"""),3)</f>
        <v>3</v>
      </c>
      <c r="M51" s="12" t="n">
        <f aca="false">IFERROR(__xludf.dummyfunction("""COMPUTED_VALUE"""),0)</f>
        <v>0</v>
      </c>
      <c r="N51" s="12" t="n">
        <f aca="false">IFERROR(__xludf.dummyfunction("""COMPUTED_VALUE"""),0)</f>
        <v>0</v>
      </c>
      <c r="O51" s="12" t="n">
        <f aca="false">IFERROR(__xludf.dummyfunction("""COMPUTED_VALUE"""),0)</f>
        <v>0</v>
      </c>
      <c r="P51" s="12" t="n">
        <f aca="false">IFERROR(__xludf.dummyfunction("""COMPUTED_VALUE"""),0)</f>
        <v>0</v>
      </c>
      <c r="Q51" s="12" t="n">
        <f aca="false">IFERROR(__xludf.dummyfunction("""COMPUTED_VALUE"""),7.1)</f>
        <v>7.1</v>
      </c>
      <c r="R51" s="12" t="n">
        <f aca="false">IFERROR(__xludf.dummyfunction("""COMPUTED_VALUE"""),24.2)</f>
        <v>24.2</v>
      </c>
      <c r="S51" s="12" t="str">
        <f aca="false">IFERROR(__xludf.dummyfunction("""COMPUTED_VALUE"""),"Thu Jan 24 11:20:26 2008")</f>
        <v>Thu Jan 24 11:20:26 2008</v>
      </c>
      <c r="T51" s="13" t="n">
        <f aca="false">IFERROR(__xludf.dummyfunction("""COMPUTED_VALUE"""),45746.9864699074)</f>
        <v>45746.98647</v>
      </c>
      <c r="U51" s="12" t="str">
        <f aca="false">IFERROR(__xludf.dummyfunction("""COMPUTED_VALUE"""),"FixedStepDiscrete")</f>
        <v>FixedStepDiscrete</v>
      </c>
      <c r="V51" s="12" t="str">
        <f aca="false">IFERROR(__xludf.dummyfunction("""COMPUTED_VALUE"""),"FixedStepDiscrete")</f>
        <v>FixedStepDiscrete</v>
      </c>
      <c r="W51" s="12" t="n">
        <f aca="false">IFERROR(__xludf.dummyfunction("""COMPUTED_VALUE"""),1)</f>
        <v>1</v>
      </c>
      <c r="X51" s="12" t="n">
        <f aca="false">IFERROR(__xludf.dummyfunction("""COMPUTED_VALUE"""),1)</f>
        <v>1</v>
      </c>
      <c r="Y51" s="12" t="n">
        <f aca="false">IFERROR(__xludf.dummyfunction("""COMPUTED_VALUE"""),1)</f>
        <v>1</v>
      </c>
      <c r="Z51" s="12" t="str">
        <f aca="false">IFERROR(__xludf.dummyfunction("""COMPUTED_VALUE"""),"ActualOutput")</f>
        <v>ActualOutput</v>
      </c>
      <c r="AA51" s="12" t="str">
        <f aca="false">IFERROR(__xludf.dummyfunction("""COMPUTED_VALUE"""),"ActualOutput")</f>
        <v>ActualOutput</v>
      </c>
    </row>
    <row r="52" customFormat="false" ht="15.75" hidden="false" customHeight="false" outlineLevel="0" collapsed="false">
      <c r="B52" s="12" t="n">
        <f aca="false">IFERROR(__xludf.dummyfunction("""COMPUTED_VALUE"""),6183)</f>
        <v>6183</v>
      </c>
      <c r="C52" s="12" t="str">
        <f aca="false">IFERROR(__xludf.dummyfunction("""COMPUTED_VALUE"""),"C:\work\data\SLNET\SLNET_MATLABCentral\19835\fixpt_tips_R2008a\Models\BaseDataTypes32.mdl")</f>
        <v>C:\work\data\SLNET\SLNET_MATLABCentral\19835\fixpt_tips_R2008a\Models\BaseDataTypes32.mdl</v>
      </c>
      <c r="D52" s="12" t="str">
        <f aca="false">IFERROR(__xludf.dummyfunction("""COMPUTED_VALUE"""),"C:\tmp\obfmodels\o6183.mdl")</f>
        <v>C:\tmp\obfmodels\o6183.mdl</v>
      </c>
      <c r="E52" s="12" t="n">
        <f aca="false">IFERROR(__xludf.dummyfunction("""COMPUTED_VALUE"""),1)</f>
        <v>1</v>
      </c>
      <c r="F52" s="12" t="n">
        <f aca="false">IFERROR(__xludf.dummyfunction("""COMPUTED_VALUE"""),0.1554747)</f>
        <v>0.1554747</v>
      </c>
      <c r="G52" s="12" t="n">
        <f aca="false">IFERROR(__xludf.dummyfunction("""COMPUTED_VALUE"""),5)</f>
        <v>5</v>
      </c>
      <c r="H52" s="12" t="n">
        <f aca="false">IFERROR(__xludf.dummyfunction("""COMPUTED_VALUE"""),5)</f>
        <v>5</v>
      </c>
      <c r="I52" s="12" t="n">
        <f aca="false">IFERROR(__xludf.dummyfunction("""COMPUTED_VALUE"""),3)</f>
        <v>3</v>
      </c>
      <c r="J52" s="12" t="n">
        <f aca="false">IFERROR(__xludf.dummyfunction("""COMPUTED_VALUE"""),3)</f>
        <v>3</v>
      </c>
      <c r="K52" s="12" t="n">
        <f aca="false">IFERROR(__xludf.dummyfunction("""COMPUTED_VALUE"""),3)</f>
        <v>3</v>
      </c>
      <c r="L52" s="12" t="n">
        <f aca="false">IFERROR(__xludf.dummyfunction("""COMPUTED_VALUE"""),3)</f>
        <v>3</v>
      </c>
      <c r="M52" s="12" t="n">
        <f aca="false">IFERROR(__xludf.dummyfunction("""COMPUTED_VALUE"""),0)</f>
        <v>0</v>
      </c>
      <c r="N52" s="12" t="n">
        <f aca="false">IFERROR(__xludf.dummyfunction("""COMPUTED_VALUE"""),0)</f>
        <v>0</v>
      </c>
      <c r="O52" s="12" t="n">
        <f aca="false">IFERROR(__xludf.dummyfunction("""COMPUTED_VALUE"""),0)</f>
        <v>0</v>
      </c>
      <c r="P52" s="12" t="n">
        <f aca="false">IFERROR(__xludf.dummyfunction("""COMPUTED_VALUE"""),0)</f>
        <v>0</v>
      </c>
      <c r="Q52" s="12" t="n">
        <f aca="false">IFERROR(__xludf.dummyfunction("""COMPUTED_VALUE"""),7.1)</f>
        <v>7.1</v>
      </c>
      <c r="R52" s="12" t="n">
        <f aca="false">IFERROR(__xludf.dummyfunction("""COMPUTED_VALUE"""),24.2)</f>
        <v>24.2</v>
      </c>
      <c r="S52" s="12" t="str">
        <f aca="false">IFERROR(__xludf.dummyfunction("""COMPUTED_VALUE"""),"Thu Jan 24 11:18:05 2008")</f>
        <v>Thu Jan 24 11:18:05 2008</v>
      </c>
      <c r="T52" s="13" t="n">
        <f aca="false">IFERROR(__xludf.dummyfunction("""COMPUTED_VALUE"""),45746.9865393519)</f>
        <v>45746.98654</v>
      </c>
      <c r="U52" s="12" t="str">
        <f aca="false">IFERROR(__xludf.dummyfunction("""COMPUTED_VALUE"""),"FixedStepDiscrete")</f>
        <v>FixedStepDiscrete</v>
      </c>
      <c r="V52" s="12" t="str">
        <f aca="false">IFERROR(__xludf.dummyfunction("""COMPUTED_VALUE"""),"FixedStepDiscrete")</f>
        <v>FixedStepDiscrete</v>
      </c>
      <c r="W52" s="12" t="n">
        <f aca="false">IFERROR(__xludf.dummyfunction("""COMPUTED_VALUE"""),1)</f>
        <v>1</v>
      </c>
      <c r="X52" s="12" t="n">
        <f aca="false">IFERROR(__xludf.dummyfunction("""COMPUTED_VALUE"""),1)</f>
        <v>1</v>
      </c>
      <c r="Y52" s="12" t="n">
        <f aca="false">IFERROR(__xludf.dummyfunction("""COMPUTED_VALUE"""),1)</f>
        <v>1</v>
      </c>
      <c r="Z52" s="12" t="str">
        <f aca="false">IFERROR(__xludf.dummyfunction("""COMPUTED_VALUE"""),"ActualOutput")</f>
        <v>ActualOutput</v>
      </c>
      <c r="AA52" s="12" t="str">
        <f aca="false">IFERROR(__xludf.dummyfunction("""COMPUTED_VALUE"""),"ActualOutput")</f>
        <v>ActualOutput</v>
      </c>
    </row>
    <row r="53" customFormat="false" ht="15.75" hidden="false" customHeight="false" outlineLevel="0" collapsed="false">
      <c r="B53" s="12" t="n">
        <f aca="false">IFERROR(__xludf.dummyfunction("""COMPUTED_VALUE"""),6189)</f>
        <v>6189</v>
      </c>
      <c r="C53" s="12" t="str">
        <f aca="false">IFERROR(__xludf.dummyfunction("""COMPUTED_VALUE"""),"C:\work\data\SLNET\SLNET_MATLABCentral\19835\fixpt_tips_R2008a\Models\InternalRule.mdl")</f>
        <v>C:\work\data\SLNET\SLNET_MATLABCentral\19835\fixpt_tips_R2008a\Models\InternalRule.mdl</v>
      </c>
      <c r="D53" s="12" t="str">
        <f aca="false">IFERROR(__xludf.dummyfunction("""COMPUTED_VALUE"""),"C:\tmp\obfmodels\o6189.mdl")</f>
        <v>C:\tmp\obfmodels\o6189.mdl</v>
      </c>
      <c r="E53" s="12" t="n">
        <f aca="false">IFERROR(__xludf.dummyfunction("""COMPUTED_VALUE"""),1)</f>
        <v>1</v>
      </c>
      <c r="F53" s="12" t="n">
        <f aca="false">IFERROR(__xludf.dummyfunction("""COMPUTED_VALUE"""),0.0789006)</f>
        <v>0.0789006</v>
      </c>
      <c r="G53" s="12" t="n">
        <f aca="false">IFERROR(__xludf.dummyfunction("""COMPUTED_VALUE"""),5)</f>
        <v>5</v>
      </c>
      <c r="H53" s="12" t="n">
        <f aca="false">IFERROR(__xludf.dummyfunction("""COMPUTED_VALUE"""),5)</f>
        <v>5</v>
      </c>
      <c r="I53" s="12" t="n">
        <f aca="false">IFERROR(__xludf.dummyfunction("""COMPUTED_VALUE"""),3)</f>
        <v>3</v>
      </c>
      <c r="J53" s="12" t="n">
        <f aca="false">IFERROR(__xludf.dummyfunction("""COMPUTED_VALUE"""),3)</f>
        <v>3</v>
      </c>
      <c r="K53" s="12" t="n">
        <f aca="false">IFERROR(__xludf.dummyfunction("""COMPUTED_VALUE"""),3)</f>
        <v>3</v>
      </c>
      <c r="L53" s="12" t="n">
        <f aca="false">IFERROR(__xludf.dummyfunction("""COMPUTED_VALUE"""),3)</f>
        <v>3</v>
      </c>
      <c r="M53" s="12" t="n">
        <f aca="false">IFERROR(__xludf.dummyfunction("""COMPUTED_VALUE"""),0)</f>
        <v>0</v>
      </c>
      <c r="N53" s="12" t="n">
        <f aca="false">IFERROR(__xludf.dummyfunction("""COMPUTED_VALUE"""),0)</f>
        <v>0</v>
      </c>
      <c r="O53" s="12" t="n">
        <f aca="false">IFERROR(__xludf.dummyfunction("""COMPUTED_VALUE"""),0)</f>
        <v>0</v>
      </c>
      <c r="P53" s="12" t="n">
        <f aca="false">IFERROR(__xludf.dummyfunction("""COMPUTED_VALUE"""),0)</f>
        <v>0</v>
      </c>
      <c r="Q53" s="12" t="n">
        <f aca="false">IFERROR(__xludf.dummyfunction("""COMPUTED_VALUE"""),6.1)</f>
        <v>6.1</v>
      </c>
      <c r="R53" s="12" t="n">
        <f aca="false">IFERROR(__xludf.dummyfunction("""COMPUTED_VALUE"""),24.2)</f>
        <v>24.2</v>
      </c>
      <c r="S53" s="12" t="str">
        <f aca="false">IFERROR(__xludf.dummyfunction("""COMPUTED_VALUE"""),"Fri Mar 18 19:22:49 2005")</f>
        <v>Fri Mar 18 19:22:49 2005</v>
      </c>
      <c r="T53" s="13" t="n">
        <f aca="false">IFERROR(__xludf.dummyfunction("""COMPUTED_VALUE"""),45746.9869907407)</f>
        <v>45746.98699</v>
      </c>
      <c r="U53" s="12" t="str">
        <f aca="false">IFERROR(__xludf.dummyfunction("""COMPUTED_VALUE"""),"FixedStepDiscrete")</f>
        <v>FixedStepDiscrete</v>
      </c>
      <c r="V53" s="12" t="str">
        <f aca="false">IFERROR(__xludf.dummyfunction("""COMPUTED_VALUE"""),"FixedStepDiscrete")</f>
        <v>FixedStepDiscrete</v>
      </c>
      <c r="W53" s="12" t="n">
        <f aca="false">IFERROR(__xludf.dummyfunction("""COMPUTED_VALUE"""),1)</f>
        <v>1</v>
      </c>
      <c r="X53" s="12" t="n">
        <f aca="false">IFERROR(__xludf.dummyfunction("""COMPUTED_VALUE"""),1)</f>
        <v>1</v>
      </c>
      <c r="Y53" s="12" t="n">
        <f aca="false">IFERROR(__xludf.dummyfunction("""COMPUTED_VALUE"""),1)</f>
        <v>1</v>
      </c>
      <c r="Z53" s="12" t="str">
        <f aca="false">IFERROR(__xludf.dummyfunction("""COMPUTED_VALUE"""),"ActualOutput")</f>
        <v>ActualOutput</v>
      </c>
      <c r="AA53" s="12" t="str">
        <f aca="false">IFERROR(__xludf.dummyfunction("""COMPUTED_VALUE"""),"ActualOutput")</f>
        <v>ActualOutput</v>
      </c>
    </row>
    <row r="54" customFormat="false" ht="15.75" hidden="false" customHeight="false" outlineLevel="0" collapsed="false">
      <c r="B54" s="12" t="n">
        <f aca="false">IFERROR(__xludf.dummyfunction("""COMPUTED_VALUE"""),8982)</f>
        <v>8982</v>
      </c>
      <c r="C54" s="12" t="str">
        <f aca="false">IFERROR(__xludf.dummyfunction("""COMPUTED_VALUE"""),"C:\work\data\SLNET\SLNET_MATLABCentral\7197\Models\BaseDataTypes16.mdl")</f>
        <v>C:\work\data\SLNET\SLNET_MATLABCentral\7197\Models\BaseDataTypes16.mdl</v>
      </c>
      <c r="D54" s="12" t="str">
        <f aca="false">IFERROR(__xludf.dummyfunction("""COMPUTED_VALUE"""),"C:\tmp\obfmodels\o8982.mdl")</f>
        <v>C:\tmp\obfmodels\o8982.mdl</v>
      </c>
      <c r="E54" s="12" t="n">
        <f aca="false">IFERROR(__xludf.dummyfunction("""COMPUTED_VALUE"""),1)</f>
        <v>1</v>
      </c>
      <c r="F54" s="12" t="n">
        <f aca="false">IFERROR(__xludf.dummyfunction("""COMPUTED_VALUE"""),0.067337)</f>
        <v>0.067337</v>
      </c>
      <c r="G54" s="12" t="n">
        <f aca="false">IFERROR(__xludf.dummyfunction("""COMPUTED_VALUE"""),5)</f>
        <v>5</v>
      </c>
      <c r="H54" s="12" t="n">
        <f aca="false">IFERROR(__xludf.dummyfunction("""COMPUTED_VALUE"""),5)</f>
        <v>5</v>
      </c>
      <c r="I54" s="12" t="n">
        <f aca="false">IFERROR(__xludf.dummyfunction("""COMPUTED_VALUE"""),3)</f>
        <v>3</v>
      </c>
      <c r="J54" s="12" t="n">
        <f aca="false">IFERROR(__xludf.dummyfunction("""COMPUTED_VALUE"""),3)</f>
        <v>3</v>
      </c>
      <c r="K54" s="12" t="n">
        <f aca="false">IFERROR(__xludf.dummyfunction("""COMPUTED_VALUE"""),3)</f>
        <v>3</v>
      </c>
      <c r="L54" s="12" t="n">
        <f aca="false">IFERROR(__xludf.dummyfunction("""COMPUTED_VALUE"""),3)</f>
        <v>3</v>
      </c>
      <c r="M54" s="12" t="n">
        <f aca="false">IFERROR(__xludf.dummyfunction("""COMPUTED_VALUE"""),0)</f>
        <v>0</v>
      </c>
      <c r="N54" s="12" t="n">
        <f aca="false">IFERROR(__xludf.dummyfunction("""COMPUTED_VALUE"""),0)</f>
        <v>0</v>
      </c>
      <c r="O54" s="12" t="n">
        <f aca="false">IFERROR(__xludf.dummyfunction("""COMPUTED_VALUE"""),0)</f>
        <v>0</v>
      </c>
      <c r="P54" s="12" t="n">
        <f aca="false">IFERROR(__xludf.dummyfunction("""COMPUTED_VALUE"""),0)</f>
        <v>0</v>
      </c>
      <c r="Q54" s="12" t="n">
        <f aca="false">IFERROR(__xludf.dummyfunction("""COMPUTED_VALUE"""),6.1)</f>
        <v>6.1</v>
      </c>
      <c r="R54" s="12" t="n">
        <f aca="false">IFERROR(__xludf.dummyfunction("""COMPUTED_VALUE"""),24.2)</f>
        <v>24.2</v>
      </c>
      <c r="S54" s="12" t="str">
        <f aca="false">IFERROR(__xludf.dummyfunction("""COMPUTED_VALUE"""),"Sun Mar 20 11:18:29 2005")</f>
        <v>Sun Mar 20 11:18:29 2005</v>
      </c>
      <c r="T54" s="13" t="n">
        <f aca="false">IFERROR(__xludf.dummyfunction("""COMPUTED_VALUE"""),45747.4267824074)</f>
        <v>45747.42678</v>
      </c>
      <c r="U54" s="12" t="str">
        <f aca="false">IFERROR(__xludf.dummyfunction("""COMPUTED_VALUE"""),"FixedStepDiscrete")</f>
        <v>FixedStepDiscrete</v>
      </c>
      <c r="V54" s="12" t="str">
        <f aca="false">IFERROR(__xludf.dummyfunction("""COMPUTED_VALUE"""),"FixedStepDiscrete")</f>
        <v>FixedStepDiscrete</v>
      </c>
      <c r="W54" s="12" t="n">
        <f aca="false">IFERROR(__xludf.dummyfunction("""COMPUTED_VALUE"""),1)</f>
        <v>1</v>
      </c>
      <c r="X54" s="12" t="n">
        <f aca="false">IFERROR(__xludf.dummyfunction("""COMPUTED_VALUE"""),1)</f>
        <v>1</v>
      </c>
      <c r="Y54" s="12" t="n">
        <f aca="false">IFERROR(__xludf.dummyfunction("""COMPUTED_VALUE"""),1)</f>
        <v>1</v>
      </c>
      <c r="Z54" s="12" t="str">
        <f aca="false">IFERROR(__xludf.dummyfunction("""COMPUTED_VALUE"""),"ActualOutput")</f>
        <v>ActualOutput</v>
      </c>
      <c r="AA54" s="12" t="str">
        <f aca="false">IFERROR(__xludf.dummyfunction("""COMPUTED_VALUE"""),"ActualOutput")</f>
        <v>ActualOutput</v>
      </c>
    </row>
    <row r="55" customFormat="false" ht="15.75" hidden="false" customHeight="false" outlineLevel="0" collapsed="false">
      <c r="B55" s="12" t="n">
        <f aca="false">IFERROR(__xludf.dummyfunction("""COMPUTED_VALUE"""),8983)</f>
        <v>8983</v>
      </c>
      <c r="C55" s="12" t="str">
        <f aca="false">IFERROR(__xludf.dummyfunction("""COMPUTED_VALUE"""),"C:\work\data\SLNET\SLNET_MATLABCentral\7197\Models\BaseDataTypes32.mdl")</f>
        <v>C:\work\data\SLNET\SLNET_MATLABCentral\7197\Models\BaseDataTypes32.mdl</v>
      </c>
      <c r="D55" s="12" t="str">
        <f aca="false">IFERROR(__xludf.dummyfunction("""COMPUTED_VALUE"""),"C:\tmp\obfmodels\o8983.mdl")</f>
        <v>C:\tmp\obfmodels\o8983.mdl</v>
      </c>
      <c r="E55" s="12" t="n">
        <f aca="false">IFERROR(__xludf.dummyfunction("""COMPUTED_VALUE"""),1)</f>
        <v>1</v>
      </c>
      <c r="F55" s="12" t="n">
        <f aca="false">IFERROR(__xludf.dummyfunction("""COMPUTED_VALUE"""),0.0424358)</f>
        <v>0.0424358</v>
      </c>
      <c r="G55" s="12" t="n">
        <f aca="false">IFERROR(__xludf.dummyfunction("""COMPUTED_VALUE"""),5)</f>
        <v>5</v>
      </c>
      <c r="H55" s="12" t="n">
        <f aca="false">IFERROR(__xludf.dummyfunction("""COMPUTED_VALUE"""),5)</f>
        <v>5</v>
      </c>
      <c r="I55" s="12" t="n">
        <f aca="false">IFERROR(__xludf.dummyfunction("""COMPUTED_VALUE"""),3)</f>
        <v>3</v>
      </c>
      <c r="J55" s="12" t="n">
        <f aca="false">IFERROR(__xludf.dummyfunction("""COMPUTED_VALUE"""),3)</f>
        <v>3</v>
      </c>
      <c r="K55" s="12" t="n">
        <f aca="false">IFERROR(__xludf.dummyfunction("""COMPUTED_VALUE"""),3)</f>
        <v>3</v>
      </c>
      <c r="L55" s="12" t="n">
        <f aca="false">IFERROR(__xludf.dummyfunction("""COMPUTED_VALUE"""),3)</f>
        <v>3</v>
      </c>
      <c r="M55" s="12" t="n">
        <f aca="false">IFERROR(__xludf.dummyfunction("""COMPUTED_VALUE"""),0)</f>
        <v>0</v>
      </c>
      <c r="N55" s="12" t="n">
        <f aca="false">IFERROR(__xludf.dummyfunction("""COMPUTED_VALUE"""),0)</f>
        <v>0</v>
      </c>
      <c r="O55" s="12" t="n">
        <f aca="false">IFERROR(__xludf.dummyfunction("""COMPUTED_VALUE"""),0)</f>
        <v>0</v>
      </c>
      <c r="P55" s="12" t="n">
        <f aca="false">IFERROR(__xludf.dummyfunction("""COMPUTED_VALUE"""),0)</f>
        <v>0</v>
      </c>
      <c r="Q55" s="12" t="n">
        <f aca="false">IFERROR(__xludf.dummyfunction("""COMPUTED_VALUE"""),6.1)</f>
        <v>6.1</v>
      </c>
      <c r="R55" s="12" t="n">
        <f aca="false">IFERROR(__xludf.dummyfunction("""COMPUTED_VALUE"""),24.2)</f>
        <v>24.2</v>
      </c>
      <c r="S55" s="12" t="str">
        <f aca="false">IFERROR(__xludf.dummyfunction("""COMPUTED_VALUE"""),"Sun Mar 20 11:13:56 2005")</f>
        <v>Sun Mar 20 11:13:56 2005</v>
      </c>
      <c r="T55" s="13" t="n">
        <f aca="false">IFERROR(__xludf.dummyfunction("""COMPUTED_VALUE"""),45747.4268402778)</f>
        <v>45747.42684</v>
      </c>
      <c r="U55" s="12" t="str">
        <f aca="false">IFERROR(__xludf.dummyfunction("""COMPUTED_VALUE"""),"FixedStepDiscrete")</f>
        <v>FixedStepDiscrete</v>
      </c>
      <c r="V55" s="12" t="str">
        <f aca="false">IFERROR(__xludf.dummyfunction("""COMPUTED_VALUE"""),"FixedStepDiscrete")</f>
        <v>FixedStepDiscrete</v>
      </c>
      <c r="W55" s="12" t="n">
        <f aca="false">IFERROR(__xludf.dummyfunction("""COMPUTED_VALUE"""),1)</f>
        <v>1</v>
      </c>
      <c r="X55" s="12" t="n">
        <f aca="false">IFERROR(__xludf.dummyfunction("""COMPUTED_VALUE"""),1)</f>
        <v>1</v>
      </c>
      <c r="Y55" s="12" t="n">
        <f aca="false">IFERROR(__xludf.dummyfunction("""COMPUTED_VALUE"""),1)</f>
        <v>1</v>
      </c>
      <c r="Z55" s="12" t="str">
        <f aca="false">IFERROR(__xludf.dummyfunction("""COMPUTED_VALUE"""),"ActualOutput")</f>
        <v>ActualOutput</v>
      </c>
      <c r="AA55" s="12" t="str">
        <f aca="false">IFERROR(__xludf.dummyfunction("""COMPUTED_VALUE"""),"ActualOutput")</f>
        <v>ActualOutput</v>
      </c>
    </row>
    <row r="56" customFormat="false" ht="15.75" hidden="false" customHeight="false" outlineLevel="0" collapsed="false">
      <c r="B56" s="12" t="n">
        <f aca="false">IFERROR(__xludf.dummyfunction("""COMPUTED_VALUE"""),8988)</f>
        <v>8988</v>
      </c>
      <c r="C56" s="12" t="str">
        <f aca="false">IFERROR(__xludf.dummyfunction("""COMPUTED_VALUE"""),"C:\work\data\SLNET\SLNET_MATLABCentral\7197\Models\InternalRule.mdl")</f>
        <v>C:\work\data\SLNET\SLNET_MATLABCentral\7197\Models\InternalRule.mdl</v>
      </c>
      <c r="D56" s="12" t="str">
        <f aca="false">IFERROR(__xludf.dummyfunction("""COMPUTED_VALUE"""),"C:\tmp\obfmodels\o8988.mdl")</f>
        <v>C:\tmp\obfmodels\o8988.mdl</v>
      </c>
      <c r="E56" s="12" t="n">
        <f aca="false">IFERROR(__xludf.dummyfunction("""COMPUTED_VALUE"""),1)</f>
        <v>1</v>
      </c>
      <c r="F56" s="12" t="n">
        <f aca="false">IFERROR(__xludf.dummyfunction("""COMPUTED_VALUE"""),0.0581196)</f>
        <v>0.0581196</v>
      </c>
      <c r="G56" s="12" t="n">
        <f aca="false">IFERROR(__xludf.dummyfunction("""COMPUTED_VALUE"""),5)</f>
        <v>5</v>
      </c>
      <c r="H56" s="12" t="n">
        <f aca="false">IFERROR(__xludf.dummyfunction("""COMPUTED_VALUE"""),5)</f>
        <v>5</v>
      </c>
      <c r="I56" s="12" t="n">
        <f aca="false">IFERROR(__xludf.dummyfunction("""COMPUTED_VALUE"""),3)</f>
        <v>3</v>
      </c>
      <c r="J56" s="12" t="n">
        <f aca="false">IFERROR(__xludf.dummyfunction("""COMPUTED_VALUE"""),3)</f>
        <v>3</v>
      </c>
      <c r="K56" s="12" t="n">
        <f aca="false">IFERROR(__xludf.dummyfunction("""COMPUTED_VALUE"""),3)</f>
        <v>3</v>
      </c>
      <c r="L56" s="12" t="n">
        <f aca="false">IFERROR(__xludf.dummyfunction("""COMPUTED_VALUE"""),3)</f>
        <v>3</v>
      </c>
      <c r="M56" s="12" t="n">
        <f aca="false">IFERROR(__xludf.dummyfunction("""COMPUTED_VALUE"""),0)</f>
        <v>0</v>
      </c>
      <c r="N56" s="12" t="n">
        <f aca="false">IFERROR(__xludf.dummyfunction("""COMPUTED_VALUE"""),0)</f>
        <v>0</v>
      </c>
      <c r="O56" s="12" t="n">
        <f aca="false">IFERROR(__xludf.dummyfunction("""COMPUTED_VALUE"""),0)</f>
        <v>0</v>
      </c>
      <c r="P56" s="12" t="n">
        <f aca="false">IFERROR(__xludf.dummyfunction("""COMPUTED_VALUE"""),0)</f>
        <v>0</v>
      </c>
      <c r="Q56" s="12" t="n">
        <f aca="false">IFERROR(__xludf.dummyfunction("""COMPUTED_VALUE"""),6.1)</f>
        <v>6.1</v>
      </c>
      <c r="R56" s="12" t="n">
        <f aca="false">IFERROR(__xludf.dummyfunction("""COMPUTED_VALUE"""),24.2)</f>
        <v>24.2</v>
      </c>
      <c r="S56" s="12" t="str">
        <f aca="false">IFERROR(__xludf.dummyfunction("""COMPUTED_VALUE"""),"Fri Mar 18 19:22:49 2005")</f>
        <v>Fri Mar 18 19:22:49 2005</v>
      </c>
      <c r="T56" s="13" t="n">
        <f aca="false">IFERROR(__xludf.dummyfunction("""COMPUTED_VALUE"""),45747.4271643519)</f>
        <v>45747.42716</v>
      </c>
      <c r="U56" s="12" t="str">
        <f aca="false">IFERROR(__xludf.dummyfunction("""COMPUTED_VALUE"""),"FixedStepDiscrete")</f>
        <v>FixedStepDiscrete</v>
      </c>
      <c r="V56" s="12" t="str">
        <f aca="false">IFERROR(__xludf.dummyfunction("""COMPUTED_VALUE"""),"FixedStepDiscrete")</f>
        <v>FixedStepDiscrete</v>
      </c>
      <c r="W56" s="12" t="n">
        <f aca="false">IFERROR(__xludf.dummyfunction("""COMPUTED_VALUE"""),1)</f>
        <v>1</v>
      </c>
      <c r="X56" s="12" t="n">
        <f aca="false">IFERROR(__xludf.dummyfunction("""COMPUTED_VALUE"""),1)</f>
        <v>1</v>
      </c>
      <c r="Y56" s="12" t="n">
        <f aca="false">IFERROR(__xludf.dummyfunction("""COMPUTED_VALUE"""),1)</f>
        <v>1</v>
      </c>
      <c r="Z56" s="12" t="str">
        <f aca="false">IFERROR(__xludf.dummyfunction("""COMPUTED_VALUE"""),"ActualOutput")</f>
        <v>ActualOutput</v>
      </c>
      <c r="AA56" s="12" t="str">
        <f aca="false">IFERROR(__xludf.dummyfunction("""COMPUTED_VALUE"""),"ActualOutput")</f>
        <v>ActualOutput</v>
      </c>
    </row>
    <row r="57" customFormat="false" ht="15.75" hidden="false" customHeight="false" outlineLevel="0" collapsed="false">
      <c r="F57" s="3" t="s">
        <v>26337</v>
      </c>
      <c r="G57" s="10" t="n">
        <f aca="false">SUM(G43:G56)/14</f>
        <v>7.571428571</v>
      </c>
      <c r="H57" s="10"/>
      <c r="I57" s="10" t="n">
        <f aca="false">SUM(I43:I56)/14</f>
        <v>3.357142857</v>
      </c>
      <c r="J57" s="10"/>
      <c r="K57" s="10" t="n">
        <f aca="false">SUM(K43:K56)/14</f>
        <v>8.714285714</v>
      </c>
      <c r="L57" s="10"/>
      <c r="M57" s="10" t="n">
        <f aca="false">SUM(M43:M56)/14</f>
        <v>0.2857142857</v>
      </c>
      <c r="N57" s="10"/>
      <c r="O57" s="10"/>
      <c r="P57" s="10"/>
    </row>
    <row r="58" customFormat="false" ht="15.75" hidden="false" customHeight="false" outlineLevel="0" collapsed="false">
      <c r="F58" s="3" t="s">
        <v>26338</v>
      </c>
      <c r="G58" s="12" t="n">
        <f aca="false">MEDIAN(G43:G56)</f>
        <v>5</v>
      </c>
      <c r="I58" s="12" t="n">
        <f aca="false">MEDIAN(I43:I56)</f>
        <v>3</v>
      </c>
      <c r="K58" s="12" t="n">
        <f aca="false">MEDIAN(K43:K56)</f>
        <v>3</v>
      </c>
      <c r="M58" s="12" t="n">
        <f aca="false">MEDIAN(M43:M56)</f>
        <v>0</v>
      </c>
    </row>
    <row r="60" customFormat="false" ht="15.75" hidden="false" customHeight="false" outlineLevel="0" collapsed="false">
      <c r="F60" s="3" t="s">
        <v>26339</v>
      </c>
      <c r="G60" s="10" t="n">
        <f aca="false">AVERAGE(data!F:F)</f>
        <v>133.4765581</v>
      </c>
      <c r="H60" s="10"/>
      <c r="I60" s="10" t="n">
        <f aca="false">AVERAGE(data!H:H)</f>
        <v>10.812351</v>
      </c>
      <c r="J60" s="10"/>
      <c r="K60" s="10" t="n">
        <f aca="false">AVERAGE(data!J:J)</f>
        <v>177.8299466</v>
      </c>
      <c r="L60" s="10"/>
      <c r="M60" s="10" t="n">
        <f aca="false">AVERAGE(data!L:L)</f>
        <v>18.59870587</v>
      </c>
      <c r="N60" s="10"/>
      <c r="O60" s="10"/>
      <c r="P60" s="10"/>
    </row>
    <row r="61" customFormat="false" ht="15.75" hidden="false" customHeight="false" outlineLevel="0" collapsed="false">
      <c r="F61" s="3" t="s">
        <v>26340</v>
      </c>
      <c r="G61" s="12" t="n">
        <f aca="false">MEDIAN(data!F2:F1000)</f>
        <v>30</v>
      </c>
      <c r="I61" s="12" t="n">
        <f aca="false">MEDIAN(data!H2:H1000)</f>
        <v>9</v>
      </c>
      <c r="K61" s="12" t="n">
        <f aca="false">MEDIAN(data!J2:J1000)</f>
        <v>36</v>
      </c>
      <c r="M61" s="12" t="n">
        <f aca="false">MEDIAN(data!L2:L1000)</f>
        <v>4</v>
      </c>
    </row>
  </sheetData>
  <conditionalFormatting sqref="C7:F7 J7">
    <cfRule type="cellIs" priority="2" operator="equal" aboveAverage="0" equalAverage="0" bottom="0" percent="0" rank="0" text="" dxfId="1">
      <formula>0</formula>
    </cfRule>
  </conditionalFormatting>
  <conditionalFormatting sqref="C7:F7 J7">
    <cfRule type="cellIs" priority="3" operator="notEqual" aboveAverage="0" equalAverage="0" bottom="0" percent="0" rank="0" text="" dxfId="0">
      <formula>0</formula>
    </cfRule>
  </conditionalFormatting>
  <conditionalFormatting sqref="H7:I7">
    <cfRule type="cellIs" priority="4" operator="equal" aboveAverage="0" equalAverage="0" bottom="0" percent="0" rank="0" text="" dxfId="1">
      <formula>$B$7</formula>
    </cfRule>
  </conditionalFormatting>
  <conditionalFormatting sqref="H7:I7">
    <cfRule type="cellIs" priority="5" operator="notEqual" aboveAverage="0" equalAverage="0" bottom="0" percent="0" rank="0" text="" dxfId="0">
      <formula>$B$7</formula>
    </cfRule>
  </conditionalFormatting>
  <conditionalFormatting sqref="M3:M9">
    <cfRule type="cellIs" priority="6" operator="equal" aboveAverage="0" equalAverage="0" bottom="0" percent="0" rank="0" text="" dxfId="1">
      <formula>N3:N9</formula>
    </cfRule>
  </conditionalFormatting>
  <conditionalFormatting sqref="M3:M9">
    <cfRule type="cellIs" priority="7" operator="notEqual" aboveAverage="0" equalAverage="0" bottom="0" percent="0" rank="0" text="" dxfId="0">
      <formula>N3:N9</formula>
    </cfRule>
  </conditionalFormatting>
  <conditionalFormatting sqref="C24">
    <cfRule type="cellIs" priority="8" operator="notEqual" aboveAverage="0" equalAverage="0" bottom="0" percent="0" rank="0" text="" dxfId="2">
      <formula>0</formula>
    </cfRule>
  </conditionalFormatting>
  <conditionalFormatting sqref="C25">
    <cfRule type="cellIs" priority="9" operator="greaterThan" aboveAverage="0" equalAverage="0" bottom="0" percent="0" rank="0" text="" dxfId="0">
      <formula>0</formula>
    </cfRule>
  </conditionalFormatting>
  <conditionalFormatting sqref="G7">
    <cfRule type="expression" priority="10" aboveAverage="0" equalAverage="0" bottom="0" percent="0" rank="0" text="" dxfId="1">
      <formula>LEN(TRIM(G7))&gt;0</formula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2025-08-25T20:38:39Z</dcterms:modified>
  <cp:revision>1</cp:revision>
  <dc:subject/>
  <dc:title/>
</cp:coreProperties>
</file>